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70" yWindow="525" windowWidth="21015" windowHeight="11445" activeTab="2"/>
  </bookViews>
  <sheets>
    <sheet name="2015" sheetId="1" r:id="rId1"/>
    <sheet name="2016" sheetId="2" state="hidden" r:id="rId2"/>
    <sheet name="2020" sheetId="3" r:id="rId3"/>
    <sheet name="2019" sheetId="4" r:id="rId4"/>
    <sheet name="2018" sheetId="5" state="hidden" r:id="rId5"/>
    <sheet name="2017" sheetId="6" state="hidden" r:id="rId6"/>
    <sheet name="Clientes por Visita 2020" sheetId="7" r:id="rId7"/>
    <sheet name="Clientes Por Visita 2019" sheetId="8" r:id="rId8"/>
    <sheet name="Estadisticas 2019" sheetId="9" r:id="rId9"/>
    <sheet name="Estadisticas 2020" sheetId="10" r:id="rId10"/>
    <sheet name="Estadisticas Site" sheetId="11" r:id="rId11"/>
    <sheet name="Clientes Por Visita" sheetId="12" state="hidden" r:id="rId12"/>
    <sheet name="Estadisticas 2018" sheetId="13" state="hidden" r:id="rId13"/>
    <sheet name="Por Migrar" sheetId="14" state="hidden" r:id="rId14"/>
    <sheet name="Hoja 20" sheetId="15" state="hidden" r:id="rId15"/>
    <sheet name="DATOS" sheetId="16" state="hidden" r:id="rId16"/>
  </sheets>
  <definedNames>
    <definedName name="_xlnm._FilterDatabase" localSheetId="5" hidden="1">'2017'!$A$1:$L$128</definedName>
    <definedName name="_xlnm._FilterDatabase" localSheetId="4" hidden="1">'2018'!$A$1:$AB$2381</definedName>
    <definedName name="_xlnm._FilterDatabase" localSheetId="2" hidden="1">'2020'!$A$1:$S$1873</definedName>
    <definedName name="Z_0AD313F2_97F8_4D82_80F6_A08B8C8622A6_.wvu.FilterData" localSheetId="3" hidden="1">'2019'!$A$403:$A$557</definedName>
    <definedName name="Z_0AD313F2_97F8_4D82_80F6_A08B8C8622A6_.wvu.FilterData" localSheetId="2" hidden="1">'2020'!$A$403:$A$557</definedName>
    <definedName name="Z_0AD313F2_97F8_4D82_80F6_A08B8C8622A6_.wvu.FilterData" localSheetId="11" hidden="1">'Clientes Por Visita'!$E$10</definedName>
    <definedName name="Z_0AD313F2_97F8_4D82_80F6_A08B8C8622A6_.wvu.FilterData" localSheetId="7" hidden="1">'Clientes Por Visita 2019'!$E$10</definedName>
    <definedName name="Z_0AD313F2_97F8_4D82_80F6_A08B8C8622A6_.wvu.FilterData" localSheetId="6" hidden="1">'Clientes por Visita 2020'!$E$10</definedName>
    <definedName name="Z_597940BD_9664_4719_BAB7_5590F9E3325D_.wvu.FilterData" localSheetId="3" hidden="1">'2019'!$A$612:$A$696</definedName>
    <definedName name="Z_597940BD_9664_4719_BAB7_5590F9E3325D_.wvu.FilterData" localSheetId="2" hidden="1">'2020'!$A$612:$A$696</definedName>
    <definedName name="Z_5CAD7796_4A46_482E_AD11_9B50F61AA3D0_.wvu.FilterData" localSheetId="3" hidden="1">'2019'!$A$1079:$A$1270</definedName>
    <definedName name="Z_5CAD7796_4A46_482E_AD11_9B50F61AA3D0_.wvu.FilterData" localSheetId="2" hidden="1">'2020'!$A$1079:$A$1270</definedName>
  </definedNames>
  <calcPr calcId="144525"/>
  <customWorkbookViews>
    <customWorkbookView name="Filtro 3" guid="{5CAD7796-4A46-482E-AD11-9B50F61AA3D0}" maximized="1" windowWidth="0" windowHeight="0" activeSheetId="0"/>
    <customWorkbookView name="Filtro 2" guid="{597940BD-9664-4719-BAB7-5590F9E3325D}" maximized="1" windowWidth="0" windowHeight="0" activeSheetId="0"/>
    <customWorkbookView name="Filtro 1" guid="{0AD313F2-97F8-4D82-80F6-A08B8C8622A6}" maximized="1" windowWidth="0" windowHeight="0" activeSheetId="0"/>
  </customWorkbookViews>
</workbook>
</file>

<file path=xl/calcChain.xml><?xml version="1.0" encoding="utf-8"?>
<calcChain xmlns="http://schemas.openxmlformats.org/spreadsheetml/2006/main">
  <c r="P251" i="13" l="1"/>
  <c r="O251" i="13"/>
  <c r="M251" i="13"/>
  <c r="L251" i="13"/>
  <c r="K251" i="13"/>
  <c r="J251" i="13"/>
  <c r="I251" i="13"/>
  <c r="H251" i="13"/>
  <c r="G251" i="13"/>
  <c r="F251" i="13"/>
  <c r="E251" i="13"/>
  <c r="D251" i="13"/>
  <c r="C251" i="13"/>
  <c r="P250" i="13"/>
  <c r="O250" i="13"/>
  <c r="M250" i="13"/>
  <c r="L250" i="13"/>
  <c r="K250" i="13"/>
  <c r="J250" i="13"/>
  <c r="I250" i="13"/>
  <c r="H250" i="13"/>
  <c r="G250" i="13"/>
  <c r="F250" i="13"/>
  <c r="E250" i="13"/>
  <c r="D250" i="13"/>
  <c r="C250" i="13"/>
  <c r="P249" i="13"/>
  <c r="O249" i="13"/>
  <c r="M249" i="13"/>
  <c r="L249" i="13"/>
  <c r="K249" i="13"/>
  <c r="J249" i="13"/>
  <c r="I249" i="13"/>
  <c r="H249" i="13"/>
  <c r="G249" i="13"/>
  <c r="F249" i="13"/>
  <c r="E249" i="13"/>
  <c r="D249" i="13"/>
  <c r="C249" i="13"/>
  <c r="P248" i="13"/>
  <c r="O248" i="13"/>
  <c r="M248" i="13"/>
  <c r="L248" i="13"/>
  <c r="K248" i="13"/>
  <c r="J248" i="13"/>
  <c r="I248" i="13"/>
  <c r="H248" i="13"/>
  <c r="G248" i="13"/>
  <c r="F248" i="13"/>
  <c r="E248" i="13"/>
  <c r="D248" i="13"/>
  <c r="C248" i="13"/>
  <c r="P247" i="13"/>
  <c r="O247" i="13"/>
  <c r="M247" i="13"/>
  <c r="L247" i="13"/>
  <c r="K247" i="13"/>
  <c r="J247" i="13"/>
  <c r="I247" i="13"/>
  <c r="H247" i="13"/>
  <c r="G247" i="13"/>
  <c r="F247" i="13"/>
  <c r="E247" i="13"/>
  <c r="D247" i="13"/>
  <c r="C247" i="13"/>
  <c r="P246" i="13"/>
  <c r="O246" i="13"/>
  <c r="M246" i="13"/>
  <c r="L246" i="13"/>
  <c r="K246" i="13"/>
  <c r="J246" i="13"/>
  <c r="I246" i="13"/>
  <c r="H246" i="13"/>
  <c r="G246" i="13"/>
  <c r="F246" i="13"/>
  <c r="E246" i="13"/>
  <c r="D246" i="13"/>
  <c r="C246" i="13"/>
  <c r="P245" i="13"/>
  <c r="O245" i="13"/>
  <c r="M245" i="13"/>
  <c r="L245" i="13"/>
  <c r="K245" i="13"/>
  <c r="J245" i="13"/>
  <c r="I245" i="13"/>
  <c r="H245" i="13"/>
  <c r="G245" i="13"/>
  <c r="F245" i="13"/>
  <c r="E245" i="13"/>
  <c r="D245" i="13"/>
  <c r="C245" i="13"/>
  <c r="P244" i="13"/>
  <c r="O244" i="13"/>
  <c r="M244" i="13"/>
  <c r="L244" i="13"/>
  <c r="K244" i="13"/>
  <c r="J244" i="13"/>
  <c r="I244" i="13"/>
  <c r="H244" i="13"/>
  <c r="G244" i="13"/>
  <c r="F244" i="13"/>
  <c r="E244" i="13"/>
  <c r="D244" i="13"/>
  <c r="C244" i="13"/>
  <c r="N239" i="13"/>
  <c r="M239" i="13"/>
  <c r="L239" i="13"/>
  <c r="N238" i="13"/>
  <c r="M238" i="13"/>
  <c r="L238" i="13"/>
  <c r="I238" i="13"/>
  <c r="H238" i="13"/>
  <c r="G238" i="13"/>
  <c r="N237" i="13"/>
  <c r="M237" i="13"/>
  <c r="L237" i="13"/>
  <c r="I237" i="13"/>
  <c r="H237" i="13"/>
  <c r="G237" i="13"/>
  <c r="N236" i="13"/>
  <c r="M236" i="13"/>
  <c r="L236" i="13"/>
  <c r="I236" i="13"/>
  <c r="H236" i="13"/>
  <c r="G236" i="13"/>
  <c r="N235" i="13"/>
  <c r="M235" i="13"/>
  <c r="L235" i="13"/>
  <c r="I235" i="13"/>
  <c r="H235" i="13"/>
  <c r="G235" i="13"/>
  <c r="N234" i="13"/>
  <c r="M234" i="13"/>
  <c r="L234" i="13"/>
  <c r="I234" i="13"/>
  <c r="H234" i="13"/>
  <c r="G234" i="13"/>
  <c r="N233" i="13"/>
  <c r="M233" i="13"/>
  <c r="L233" i="13"/>
  <c r="I233" i="13"/>
  <c r="H233" i="13"/>
  <c r="G233" i="13"/>
  <c r="C233" i="13"/>
  <c r="N232" i="13"/>
  <c r="M232" i="13"/>
  <c r="L232" i="13"/>
  <c r="I232" i="13"/>
  <c r="H232" i="13"/>
  <c r="G232" i="13"/>
  <c r="C232" i="13"/>
  <c r="C234" i="13" s="1"/>
  <c r="P227" i="13"/>
  <c r="O227" i="13"/>
  <c r="M227" i="13"/>
  <c r="L227" i="13"/>
  <c r="K227" i="13"/>
  <c r="J227" i="13"/>
  <c r="I227" i="13"/>
  <c r="H227" i="13"/>
  <c r="G227" i="13"/>
  <c r="F227" i="13"/>
  <c r="E227" i="13"/>
  <c r="D227" i="13"/>
  <c r="C227" i="13"/>
  <c r="P226" i="13"/>
  <c r="O226" i="13"/>
  <c r="M226" i="13"/>
  <c r="L226" i="13"/>
  <c r="K226" i="13"/>
  <c r="J226" i="13"/>
  <c r="I226" i="13"/>
  <c r="H226" i="13"/>
  <c r="G226" i="13"/>
  <c r="F226" i="13"/>
  <c r="E226" i="13"/>
  <c r="D226" i="13"/>
  <c r="C226" i="13"/>
  <c r="P225" i="13"/>
  <c r="O225" i="13"/>
  <c r="M225" i="13"/>
  <c r="L225" i="13"/>
  <c r="K225" i="13"/>
  <c r="J225" i="13"/>
  <c r="I225" i="13"/>
  <c r="H225" i="13"/>
  <c r="G225" i="13"/>
  <c r="F225" i="13"/>
  <c r="E225" i="13"/>
  <c r="D225" i="13"/>
  <c r="C225" i="13"/>
  <c r="P224" i="13"/>
  <c r="O224" i="13"/>
  <c r="M224" i="13"/>
  <c r="L224" i="13"/>
  <c r="K224" i="13"/>
  <c r="J224" i="13"/>
  <c r="I224" i="13"/>
  <c r="H224" i="13"/>
  <c r="G224" i="13"/>
  <c r="F224" i="13"/>
  <c r="E224" i="13"/>
  <c r="D224" i="13"/>
  <c r="C224" i="13"/>
  <c r="P223" i="13"/>
  <c r="O223" i="13"/>
  <c r="M223" i="13"/>
  <c r="L223" i="13"/>
  <c r="K223" i="13"/>
  <c r="J223" i="13"/>
  <c r="I223" i="13"/>
  <c r="H223" i="13"/>
  <c r="G223" i="13"/>
  <c r="F223" i="13"/>
  <c r="E223" i="13"/>
  <c r="D223" i="13"/>
  <c r="C223" i="13"/>
  <c r="P222" i="13"/>
  <c r="O222" i="13"/>
  <c r="M222" i="13"/>
  <c r="L222" i="13"/>
  <c r="K222" i="13"/>
  <c r="J222" i="13"/>
  <c r="I222" i="13"/>
  <c r="H222" i="13"/>
  <c r="G222" i="13"/>
  <c r="F222" i="13"/>
  <c r="E222" i="13"/>
  <c r="D222" i="13"/>
  <c r="C222" i="13"/>
  <c r="P221" i="13"/>
  <c r="O221" i="13"/>
  <c r="M221" i="13"/>
  <c r="L221" i="13"/>
  <c r="K221" i="13"/>
  <c r="J221" i="13"/>
  <c r="I221" i="13"/>
  <c r="H221" i="13"/>
  <c r="G221" i="13"/>
  <c r="F221" i="13"/>
  <c r="E221" i="13"/>
  <c r="D221" i="13"/>
  <c r="C221" i="13"/>
  <c r="P220" i="13"/>
  <c r="O220" i="13"/>
  <c r="M220" i="13"/>
  <c r="L220" i="13"/>
  <c r="K220" i="13"/>
  <c r="J220" i="13"/>
  <c r="I220" i="13"/>
  <c r="H220" i="13"/>
  <c r="G220" i="13"/>
  <c r="F220" i="13"/>
  <c r="E220" i="13"/>
  <c r="D220" i="13"/>
  <c r="C220" i="13"/>
  <c r="N215" i="13"/>
  <c r="M215" i="13"/>
  <c r="L215" i="13"/>
  <c r="N214" i="13"/>
  <c r="M214" i="13"/>
  <c r="L214" i="13"/>
  <c r="I214" i="13"/>
  <c r="H214" i="13"/>
  <c r="G214" i="13"/>
  <c r="N213" i="13"/>
  <c r="M213" i="13"/>
  <c r="L213" i="13"/>
  <c r="I213" i="13"/>
  <c r="H213" i="13"/>
  <c r="G213" i="13"/>
  <c r="N212" i="13"/>
  <c r="M212" i="13"/>
  <c r="L212" i="13"/>
  <c r="I212" i="13"/>
  <c r="H212" i="13"/>
  <c r="G212" i="13"/>
  <c r="N211" i="13"/>
  <c r="M211" i="13"/>
  <c r="L211" i="13"/>
  <c r="I211" i="13"/>
  <c r="H211" i="13"/>
  <c r="G211" i="13"/>
  <c r="N210" i="13"/>
  <c r="M210" i="13"/>
  <c r="L210" i="13"/>
  <c r="I210" i="13"/>
  <c r="H210" i="13"/>
  <c r="G210" i="13"/>
  <c r="N209" i="13"/>
  <c r="M209" i="13"/>
  <c r="L209" i="13"/>
  <c r="I209" i="13"/>
  <c r="H209" i="13"/>
  <c r="G209" i="13"/>
  <c r="C209" i="13"/>
  <c r="N208" i="13"/>
  <c r="M208" i="13"/>
  <c r="L208" i="13"/>
  <c r="I208" i="13"/>
  <c r="H208" i="13"/>
  <c r="G208" i="13"/>
  <c r="C208" i="13"/>
  <c r="C210" i="13" s="1"/>
  <c r="P203" i="13"/>
  <c r="O203" i="13"/>
  <c r="M203" i="13"/>
  <c r="L203" i="13"/>
  <c r="K203" i="13"/>
  <c r="J203" i="13"/>
  <c r="I203" i="13"/>
  <c r="H203" i="13"/>
  <c r="G203" i="13"/>
  <c r="F203" i="13"/>
  <c r="E203" i="13"/>
  <c r="D203" i="13"/>
  <c r="C203" i="13"/>
  <c r="P202" i="13"/>
  <c r="O202" i="13"/>
  <c r="M202" i="13"/>
  <c r="L202" i="13"/>
  <c r="K202" i="13"/>
  <c r="J202" i="13"/>
  <c r="I202" i="13"/>
  <c r="H202" i="13"/>
  <c r="G202" i="13"/>
  <c r="F202" i="13"/>
  <c r="E202" i="13"/>
  <c r="D202" i="13"/>
  <c r="C202" i="13"/>
  <c r="P201" i="13"/>
  <c r="O201" i="13"/>
  <c r="M201" i="13"/>
  <c r="L201" i="13"/>
  <c r="K201" i="13"/>
  <c r="J201" i="13"/>
  <c r="I201" i="13"/>
  <c r="H201" i="13"/>
  <c r="G201" i="13"/>
  <c r="F201" i="13"/>
  <c r="E201" i="13"/>
  <c r="D201" i="13"/>
  <c r="C201" i="13"/>
  <c r="P200" i="13"/>
  <c r="O200" i="13"/>
  <c r="M200" i="13"/>
  <c r="L200" i="13"/>
  <c r="K200" i="13"/>
  <c r="J200" i="13"/>
  <c r="I200" i="13"/>
  <c r="H200" i="13"/>
  <c r="G200" i="13"/>
  <c r="F200" i="13"/>
  <c r="E200" i="13"/>
  <c r="D200" i="13"/>
  <c r="C200" i="13"/>
  <c r="P199" i="13"/>
  <c r="O199" i="13"/>
  <c r="M199" i="13"/>
  <c r="L199" i="13"/>
  <c r="K199" i="13"/>
  <c r="J199" i="13"/>
  <c r="I199" i="13"/>
  <c r="H199" i="13"/>
  <c r="G199" i="13"/>
  <c r="F199" i="13"/>
  <c r="E199" i="13"/>
  <c r="D199" i="13"/>
  <c r="C199" i="13"/>
  <c r="P198" i="13"/>
  <c r="O198" i="13"/>
  <c r="M198" i="13"/>
  <c r="L198" i="13"/>
  <c r="K198" i="13"/>
  <c r="J198" i="13"/>
  <c r="I198" i="13"/>
  <c r="H198" i="13"/>
  <c r="G198" i="13"/>
  <c r="F198" i="13"/>
  <c r="E198" i="13"/>
  <c r="D198" i="13"/>
  <c r="C198" i="13"/>
  <c r="P197" i="13"/>
  <c r="O197" i="13"/>
  <c r="M197" i="13"/>
  <c r="L197" i="13"/>
  <c r="K197" i="13"/>
  <c r="J197" i="13"/>
  <c r="I197" i="13"/>
  <c r="H197" i="13"/>
  <c r="G197" i="13"/>
  <c r="F197" i="13"/>
  <c r="E197" i="13"/>
  <c r="D197" i="13"/>
  <c r="C197" i="13"/>
  <c r="P196" i="13"/>
  <c r="O196" i="13"/>
  <c r="M196" i="13"/>
  <c r="L196" i="13"/>
  <c r="K196" i="13"/>
  <c r="J196" i="13"/>
  <c r="I196" i="13"/>
  <c r="H196" i="13"/>
  <c r="G196" i="13"/>
  <c r="F196" i="13"/>
  <c r="E196" i="13"/>
  <c r="D196" i="13"/>
  <c r="C196" i="13"/>
  <c r="N191" i="13"/>
  <c r="M191" i="13"/>
  <c r="L191" i="13"/>
  <c r="N190" i="13"/>
  <c r="M190" i="13"/>
  <c r="L190" i="13"/>
  <c r="I190" i="13"/>
  <c r="H190" i="13"/>
  <c r="G190" i="13"/>
  <c r="N189" i="13"/>
  <c r="M189" i="13"/>
  <c r="L189" i="13"/>
  <c r="I189" i="13"/>
  <c r="H189" i="13"/>
  <c r="G189" i="13"/>
  <c r="N188" i="13"/>
  <c r="M188" i="13"/>
  <c r="L188" i="13"/>
  <c r="I188" i="13"/>
  <c r="H188" i="13"/>
  <c r="G188" i="13"/>
  <c r="N187" i="13"/>
  <c r="M187" i="13"/>
  <c r="L187" i="13"/>
  <c r="I187" i="13"/>
  <c r="H187" i="13"/>
  <c r="G187" i="13"/>
  <c r="N186" i="13"/>
  <c r="M186" i="13"/>
  <c r="L186" i="13"/>
  <c r="I186" i="13"/>
  <c r="H186" i="13"/>
  <c r="G186" i="13"/>
  <c r="N185" i="13"/>
  <c r="M185" i="13"/>
  <c r="L185" i="13"/>
  <c r="I185" i="13"/>
  <c r="H185" i="13"/>
  <c r="G185" i="13"/>
  <c r="C185" i="13"/>
  <c r="N184" i="13"/>
  <c r="M184" i="13"/>
  <c r="L184" i="13"/>
  <c r="I184" i="13"/>
  <c r="H184" i="13"/>
  <c r="G184" i="13"/>
  <c r="C184" i="13"/>
  <c r="C186" i="13" s="1"/>
  <c r="P179" i="13"/>
  <c r="O179" i="13"/>
  <c r="M179" i="13"/>
  <c r="L179" i="13"/>
  <c r="K179" i="13"/>
  <c r="J179" i="13"/>
  <c r="I179" i="13"/>
  <c r="H179" i="13"/>
  <c r="G179" i="13"/>
  <c r="F179" i="13"/>
  <c r="E179" i="13"/>
  <c r="D179" i="13"/>
  <c r="C179" i="13"/>
  <c r="P178" i="13"/>
  <c r="O178" i="13"/>
  <c r="M178" i="13"/>
  <c r="L178" i="13"/>
  <c r="K178" i="13"/>
  <c r="J178" i="13"/>
  <c r="I178" i="13"/>
  <c r="H178" i="13"/>
  <c r="G178" i="13"/>
  <c r="F178" i="13"/>
  <c r="E178" i="13"/>
  <c r="D178" i="13"/>
  <c r="C178" i="13"/>
  <c r="P177" i="13"/>
  <c r="O177" i="13"/>
  <c r="M177" i="13"/>
  <c r="L177" i="13"/>
  <c r="K177" i="13"/>
  <c r="J177" i="13"/>
  <c r="I177" i="13"/>
  <c r="H177" i="13"/>
  <c r="G177" i="13"/>
  <c r="F177" i="13"/>
  <c r="E177" i="13"/>
  <c r="D177" i="13"/>
  <c r="C177" i="13"/>
  <c r="P176" i="13"/>
  <c r="O176" i="13"/>
  <c r="M176" i="13"/>
  <c r="L176" i="13"/>
  <c r="K176" i="13"/>
  <c r="J176" i="13"/>
  <c r="I176" i="13"/>
  <c r="H176" i="13"/>
  <c r="G176" i="13"/>
  <c r="F176" i="13"/>
  <c r="E176" i="13"/>
  <c r="D176" i="13"/>
  <c r="C176" i="13"/>
  <c r="P175" i="13"/>
  <c r="O175" i="13"/>
  <c r="M175" i="13"/>
  <c r="L175" i="13"/>
  <c r="K175" i="13"/>
  <c r="J175" i="13"/>
  <c r="I175" i="13"/>
  <c r="H175" i="13"/>
  <c r="G175" i="13"/>
  <c r="F175" i="13"/>
  <c r="E175" i="13"/>
  <c r="D175" i="13"/>
  <c r="C175" i="13"/>
  <c r="P174" i="13"/>
  <c r="O174" i="13"/>
  <c r="M174" i="13"/>
  <c r="L174" i="13"/>
  <c r="K174" i="13"/>
  <c r="J174" i="13"/>
  <c r="I174" i="13"/>
  <c r="H174" i="13"/>
  <c r="G174" i="13"/>
  <c r="F174" i="13"/>
  <c r="E174" i="13"/>
  <c r="D174" i="13"/>
  <c r="C174" i="13"/>
  <c r="P173" i="13"/>
  <c r="O173" i="13"/>
  <c r="M173" i="13"/>
  <c r="L173" i="13"/>
  <c r="K173" i="13"/>
  <c r="J173" i="13"/>
  <c r="I173" i="13"/>
  <c r="H173" i="13"/>
  <c r="G173" i="13"/>
  <c r="F173" i="13"/>
  <c r="E173" i="13"/>
  <c r="D173" i="13"/>
  <c r="C173" i="13"/>
  <c r="P172" i="13"/>
  <c r="O172" i="13"/>
  <c r="M172" i="13"/>
  <c r="L172" i="13"/>
  <c r="K172" i="13"/>
  <c r="J172" i="13"/>
  <c r="I172" i="13"/>
  <c r="H172" i="13"/>
  <c r="G172" i="13"/>
  <c r="F172" i="13"/>
  <c r="E172" i="13"/>
  <c r="D172" i="13"/>
  <c r="C172" i="13"/>
  <c r="N167" i="13"/>
  <c r="M167" i="13"/>
  <c r="L167" i="13"/>
  <c r="N166" i="13"/>
  <c r="M166" i="13"/>
  <c r="L166" i="13"/>
  <c r="I166" i="13"/>
  <c r="H166" i="13"/>
  <c r="G166" i="13"/>
  <c r="N165" i="13"/>
  <c r="M165" i="13"/>
  <c r="L165" i="13"/>
  <c r="I165" i="13"/>
  <c r="H165" i="13"/>
  <c r="N251" i="13" s="1"/>
  <c r="G165" i="13"/>
  <c r="N164" i="13"/>
  <c r="M164" i="13"/>
  <c r="L164" i="13"/>
  <c r="I164" i="13"/>
  <c r="H164" i="13"/>
  <c r="G164" i="13"/>
  <c r="N163" i="13"/>
  <c r="M163" i="13"/>
  <c r="L163" i="13"/>
  <c r="I163" i="13"/>
  <c r="H163" i="13"/>
  <c r="G163" i="13"/>
  <c r="N162" i="13"/>
  <c r="M162" i="13"/>
  <c r="L162" i="13"/>
  <c r="I162" i="13"/>
  <c r="H162" i="13"/>
  <c r="G162" i="13"/>
  <c r="N161" i="13"/>
  <c r="M161" i="13"/>
  <c r="L161" i="13"/>
  <c r="I161" i="13"/>
  <c r="H161" i="13"/>
  <c r="G161" i="13"/>
  <c r="C161" i="13"/>
  <c r="N160" i="13"/>
  <c r="M160" i="13"/>
  <c r="L160" i="13"/>
  <c r="I160" i="13"/>
  <c r="H160" i="13"/>
  <c r="G160" i="13"/>
  <c r="C160" i="13"/>
  <c r="C162" i="13" s="1"/>
  <c r="O155" i="13"/>
  <c r="N155" i="13"/>
  <c r="M155" i="13"/>
  <c r="L155" i="13"/>
  <c r="K155" i="13"/>
  <c r="J155" i="13"/>
  <c r="I155" i="13"/>
  <c r="H155" i="13"/>
  <c r="G155" i="13"/>
  <c r="F155" i="13"/>
  <c r="E155" i="13"/>
  <c r="D155" i="13"/>
  <c r="P155" i="13" s="1"/>
  <c r="C155" i="13"/>
  <c r="O154" i="13"/>
  <c r="N154" i="13"/>
  <c r="M154" i="13"/>
  <c r="L154" i="13"/>
  <c r="K154" i="13"/>
  <c r="J154" i="13"/>
  <c r="I154" i="13"/>
  <c r="H154" i="13"/>
  <c r="G154" i="13"/>
  <c r="F154" i="13"/>
  <c r="E154" i="13"/>
  <c r="D154" i="13"/>
  <c r="P154" i="13" s="1"/>
  <c r="C154" i="13"/>
  <c r="O153" i="13"/>
  <c r="N153" i="13"/>
  <c r="M153" i="13"/>
  <c r="L153" i="13"/>
  <c r="K153" i="13"/>
  <c r="J153" i="13"/>
  <c r="I153" i="13"/>
  <c r="H153" i="13"/>
  <c r="G153" i="13"/>
  <c r="F153" i="13"/>
  <c r="E153" i="13"/>
  <c r="D153" i="13"/>
  <c r="P153" i="13" s="1"/>
  <c r="C153" i="13"/>
  <c r="O152" i="13"/>
  <c r="N152" i="13"/>
  <c r="M152" i="13"/>
  <c r="L152" i="13"/>
  <c r="K152" i="13"/>
  <c r="J152" i="13"/>
  <c r="I152" i="13"/>
  <c r="H152" i="13"/>
  <c r="G152" i="13"/>
  <c r="F152" i="13"/>
  <c r="E152" i="13"/>
  <c r="D152" i="13"/>
  <c r="P152" i="13" s="1"/>
  <c r="C152" i="13"/>
  <c r="O151" i="13"/>
  <c r="N151" i="13"/>
  <c r="M151" i="13"/>
  <c r="L151" i="13"/>
  <c r="K151" i="13"/>
  <c r="J151" i="13"/>
  <c r="I151" i="13"/>
  <c r="H151" i="13"/>
  <c r="G151" i="13"/>
  <c r="F151" i="13"/>
  <c r="E151" i="13"/>
  <c r="D151" i="13"/>
  <c r="P151" i="13" s="1"/>
  <c r="C151" i="13"/>
  <c r="O150" i="13"/>
  <c r="N150" i="13"/>
  <c r="M150" i="13"/>
  <c r="L150" i="13"/>
  <c r="K150" i="13"/>
  <c r="J150" i="13"/>
  <c r="I150" i="13"/>
  <c r="H150" i="13"/>
  <c r="G150" i="13"/>
  <c r="F150" i="13"/>
  <c r="E150" i="13"/>
  <c r="D150" i="13"/>
  <c r="P150" i="13" s="1"/>
  <c r="C150" i="13"/>
  <c r="O149" i="13"/>
  <c r="N149" i="13"/>
  <c r="M149" i="13"/>
  <c r="L149" i="13"/>
  <c r="K149" i="13"/>
  <c r="J149" i="13"/>
  <c r="I149" i="13"/>
  <c r="H149" i="13"/>
  <c r="G149" i="13"/>
  <c r="F149" i="13"/>
  <c r="E149" i="13"/>
  <c r="D149" i="13"/>
  <c r="P149" i="13" s="1"/>
  <c r="C149" i="13"/>
  <c r="N144" i="13"/>
  <c r="M144" i="13"/>
  <c r="L144" i="13"/>
  <c r="I144" i="13"/>
  <c r="H144" i="13"/>
  <c r="G144" i="13"/>
  <c r="N143" i="13"/>
  <c r="M143" i="13"/>
  <c r="L143" i="13"/>
  <c r="I143" i="13"/>
  <c r="H143" i="13"/>
  <c r="G143" i="13"/>
  <c r="N142" i="13"/>
  <c r="M142" i="13"/>
  <c r="L142" i="13"/>
  <c r="I142" i="13"/>
  <c r="H142" i="13"/>
  <c r="G142" i="13"/>
  <c r="N141" i="13"/>
  <c r="M141" i="13"/>
  <c r="L141" i="13"/>
  <c r="I141" i="13"/>
  <c r="H141" i="13"/>
  <c r="G141" i="13"/>
  <c r="N140" i="13"/>
  <c r="M140" i="13"/>
  <c r="L140" i="13"/>
  <c r="I140" i="13"/>
  <c r="H140" i="13"/>
  <c r="G140" i="13"/>
  <c r="N139" i="13"/>
  <c r="M139" i="13"/>
  <c r="L139" i="13"/>
  <c r="I139" i="13"/>
  <c r="H139" i="13"/>
  <c r="G139" i="13"/>
  <c r="C139" i="13"/>
  <c r="N138" i="13"/>
  <c r="M138" i="13"/>
  <c r="L138" i="13"/>
  <c r="I138" i="13"/>
  <c r="H138" i="13"/>
  <c r="G138" i="13"/>
  <c r="C138" i="13"/>
  <c r="C140" i="13" s="1"/>
  <c r="L133" i="13"/>
  <c r="K133" i="13"/>
  <c r="J133" i="13"/>
  <c r="I133" i="13"/>
  <c r="H133" i="13"/>
  <c r="G133" i="13"/>
  <c r="F133" i="13"/>
  <c r="E133" i="13"/>
  <c r="D133" i="13"/>
  <c r="C133" i="13"/>
  <c r="L132" i="13"/>
  <c r="K132" i="13"/>
  <c r="J132" i="13"/>
  <c r="I132" i="13"/>
  <c r="H132" i="13"/>
  <c r="G132" i="13"/>
  <c r="F132" i="13"/>
  <c r="E132" i="13"/>
  <c r="D132" i="13"/>
  <c r="C132" i="13"/>
  <c r="L131" i="13"/>
  <c r="K131" i="13"/>
  <c r="J131" i="13"/>
  <c r="I131" i="13"/>
  <c r="H131" i="13"/>
  <c r="G131" i="13"/>
  <c r="F131" i="13"/>
  <c r="E131" i="13"/>
  <c r="D131" i="13"/>
  <c r="C131" i="13"/>
  <c r="L130" i="13"/>
  <c r="K130" i="13"/>
  <c r="J130" i="13"/>
  <c r="I130" i="13"/>
  <c r="H130" i="13"/>
  <c r="G130" i="13"/>
  <c r="F130" i="13"/>
  <c r="E130" i="13"/>
  <c r="D130" i="13"/>
  <c r="C130" i="13"/>
  <c r="L129" i="13"/>
  <c r="K129" i="13"/>
  <c r="J129" i="13"/>
  <c r="I129" i="13"/>
  <c r="H129" i="13"/>
  <c r="G129" i="13"/>
  <c r="F129" i="13"/>
  <c r="E129" i="13"/>
  <c r="D129" i="13"/>
  <c r="C129" i="13"/>
  <c r="L128" i="13"/>
  <c r="K128" i="13"/>
  <c r="J128" i="13"/>
  <c r="I128" i="13"/>
  <c r="H128" i="13"/>
  <c r="G128" i="13"/>
  <c r="F128" i="13"/>
  <c r="E128" i="13"/>
  <c r="D128" i="13"/>
  <c r="C128" i="13"/>
  <c r="N123" i="13"/>
  <c r="M123" i="13"/>
  <c r="L123" i="13"/>
  <c r="N122" i="13"/>
  <c r="M122" i="13"/>
  <c r="L122" i="13"/>
  <c r="I122" i="13"/>
  <c r="H122" i="13"/>
  <c r="G122" i="13"/>
  <c r="N121" i="13"/>
  <c r="M121" i="13"/>
  <c r="L121" i="13"/>
  <c r="I121" i="13"/>
  <c r="H121" i="13"/>
  <c r="G121" i="13"/>
  <c r="N120" i="13"/>
  <c r="M120" i="13"/>
  <c r="L120" i="13"/>
  <c r="I120" i="13"/>
  <c r="H120" i="13"/>
  <c r="G120" i="13"/>
  <c r="C120" i="13"/>
  <c r="N119" i="13"/>
  <c r="M119" i="13"/>
  <c r="L119" i="13"/>
  <c r="I119" i="13"/>
  <c r="H119" i="13"/>
  <c r="G119" i="13"/>
  <c r="C119" i="13"/>
  <c r="N118" i="13"/>
  <c r="M118" i="13"/>
  <c r="L118" i="13"/>
  <c r="I118" i="13"/>
  <c r="H118" i="13"/>
  <c r="G118" i="13"/>
  <c r="C118" i="13"/>
  <c r="C121" i="13" s="1"/>
  <c r="L112" i="13"/>
  <c r="K112" i="13"/>
  <c r="J112" i="13"/>
  <c r="I112" i="13"/>
  <c r="H112" i="13"/>
  <c r="G112" i="13"/>
  <c r="F112" i="13"/>
  <c r="E112" i="13"/>
  <c r="D112" i="13"/>
  <c r="C112" i="13"/>
  <c r="L111" i="13"/>
  <c r="K111" i="13"/>
  <c r="J111" i="13"/>
  <c r="I111" i="13"/>
  <c r="H111" i="13"/>
  <c r="G111" i="13"/>
  <c r="F111" i="13"/>
  <c r="E111" i="13"/>
  <c r="D111" i="13"/>
  <c r="C111" i="13"/>
  <c r="L110" i="13"/>
  <c r="K110" i="13"/>
  <c r="J110" i="13"/>
  <c r="I110" i="13"/>
  <c r="H110" i="13"/>
  <c r="G110" i="13"/>
  <c r="F110" i="13"/>
  <c r="E110" i="13"/>
  <c r="D110" i="13"/>
  <c r="C110" i="13"/>
  <c r="L109" i="13"/>
  <c r="K109" i="13"/>
  <c r="J109" i="13"/>
  <c r="I109" i="13"/>
  <c r="H109" i="13"/>
  <c r="G109" i="13"/>
  <c r="F109" i="13"/>
  <c r="E109" i="13"/>
  <c r="D109" i="13"/>
  <c r="C109" i="13"/>
  <c r="L108" i="13"/>
  <c r="K108" i="13"/>
  <c r="J108" i="13"/>
  <c r="I108" i="13"/>
  <c r="H108" i="13"/>
  <c r="G108" i="13"/>
  <c r="F108" i="13"/>
  <c r="E108" i="13"/>
  <c r="D108" i="13"/>
  <c r="C108" i="13"/>
  <c r="N103" i="13"/>
  <c r="M103" i="13"/>
  <c r="L103" i="13"/>
  <c r="I103" i="13"/>
  <c r="H103" i="13"/>
  <c r="G103" i="13"/>
  <c r="N102" i="13"/>
  <c r="M102" i="13"/>
  <c r="L102" i="13"/>
  <c r="I102" i="13"/>
  <c r="H102" i="13"/>
  <c r="G102" i="13"/>
  <c r="N101" i="13"/>
  <c r="M101" i="13"/>
  <c r="L101" i="13"/>
  <c r="I101" i="13"/>
  <c r="H101" i="13"/>
  <c r="G101" i="13"/>
  <c r="N100" i="13"/>
  <c r="M100" i="13"/>
  <c r="L100" i="13"/>
  <c r="I100" i="13"/>
  <c r="H100" i="13"/>
  <c r="G100" i="13"/>
  <c r="C100" i="13"/>
  <c r="N99" i="13"/>
  <c r="M99" i="13"/>
  <c r="L99" i="13"/>
  <c r="I99" i="13"/>
  <c r="H99" i="13"/>
  <c r="G99" i="13"/>
  <c r="C99" i="13"/>
  <c r="C101" i="13" s="1"/>
  <c r="L93" i="13"/>
  <c r="K93" i="13"/>
  <c r="J93" i="13"/>
  <c r="I93" i="13"/>
  <c r="H93" i="13"/>
  <c r="G93" i="13"/>
  <c r="F93" i="13"/>
  <c r="E93" i="13"/>
  <c r="D93" i="13"/>
  <c r="C93" i="13"/>
  <c r="L92" i="13"/>
  <c r="K92" i="13"/>
  <c r="J92" i="13"/>
  <c r="I92" i="13"/>
  <c r="H92" i="13"/>
  <c r="G92" i="13"/>
  <c r="F92" i="13"/>
  <c r="E92" i="13"/>
  <c r="D92" i="13"/>
  <c r="C92" i="13"/>
  <c r="L91" i="13"/>
  <c r="K91" i="13"/>
  <c r="J91" i="13"/>
  <c r="I91" i="13"/>
  <c r="H91" i="13"/>
  <c r="G91" i="13"/>
  <c r="F91" i="13"/>
  <c r="E91" i="13"/>
  <c r="D91" i="13"/>
  <c r="C91" i="13"/>
  <c r="L90" i="13"/>
  <c r="K90" i="13"/>
  <c r="J90" i="13"/>
  <c r="I90" i="13"/>
  <c r="H90" i="13"/>
  <c r="G90" i="13"/>
  <c r="F90" i="13"/>
  <c r="E90" i="13"/>
  <c r="D90" i="13"/>
  <c r="C90" i="13"/>
  <c r="L89" i="13"/>
  <c r="K89" i="13"/>
  <c r="J89" i="13"/>
  <c r="I89" i="13"/>
  <c r="H89" i="13"/>
  <c r="G89" i="13"/>
  <c r="F89" i="13"/>
  <c r="E89" i="13"/>
  <c r="D89" i="13"/>
  <c r="C89" i="13"/>
  <c r="N84" i="13"/>
  <c r="M84" i="13"/>
  <c r="L84" i="13"/>
  <c r="I84" i="13"/>
  <c r="H84" i="13"/>
  <c r="G84" i="13"/>
  <c r="N83" i="13"/>
  <c r="M83" i="13"/>
  <c r="L83" i="13"/>
  <c r="I83" i="13"/>
  <c r="H83" i="13"/>
  <c r="G83" i="13"/>
  <c r="N82" i="13"/>
  <c r="M82" i="13"/>
  <c r="L82" i="13"/>
  <c r="I82" i="13"/>
  <c r="H82" i="13"/>
  <c r="G82" i="13"/>
  <c r="N81" i="13"/>
  <c r="M81" i="13"/>
  <c r="L81" i="13"/>
  <c r="I81" i="13"/>
  <c r="H81" i="13"/>
  <c r="G81" i="13"/>
  <c r="C81" i="13"/>
  <c r="N80" i="13"/>
  <c r="M80" i="13"/>
  <c r="L80" i="13"/>
  <c r="I80" i="13"/>
  <c r="H80" i="13"/>
  <c r="G80" i="13"/>
  <c r="C80" i="13"/>
  <c r="C82" i="13" s="1"/>
  <c r="L74" i="13"/>
  <c r="K74" i="13"/>
  <c r="J74" i="13"/>
  <c r="I74" i="13"/>
  <c r="H74" i="13"/>
  <c r="G74" i="13"/>
  <c r="F74" i="13"/>
  <c r="E74" i="13"/>
  <c r="D74" i="13"/>
  <c r="C74" i="13"/>
  <c r="L73" i="13"/>
  <c r="K73" i="13"/>
  <c r="J73" i="13"/>
  <c r="I73" i="13"/>
  <c r="H73" i="13"/>
  <c r="G73" i="13"/>
  <c r="F73" i="13"/>
  <c r="E73" i="13"/>
  <c r="D73" i="13"/>
  <c r="C73" i="13"/>
  <c r="L72" i="13"/>
  <c r="K72" i="13"/>
  <c r="J72" i="13"/>
  <c r="I72" i="13"/>
  <c r="H72" i="13"/>
  <c r="G72" i="13"/>
  <c r="F72" i="13"/>
  <c r="E72" i="13"/>
  <c r="D72" i="13"/>
  <c r="C72" i="13"/>
  <c r="L71" i="13"/>
  <c r="K71" i="13"/>
  <c r="J71" i="13"/>
  <c r="I71" i="13"/>
  <c r="H71" i="13"/>
  <c r="G71" i="13"/>
  <c r="F71" i="13"/>
  <c r="E71" i="13"/>
  <c r="D71" i="13"/>
  <c r="C71" i="13"/>
  <c r="L70" i="13"/>
  <c r="K70" i="13"/>
  <c r="J70" i="13"/>
  <c r="I70" i="13"/>
  <c r="H70" i="13"/>
  <c r="G70" i="13"/>
  <c r="F70" i="13"/>
  <c r="E70" i="13"/>
  <c r="D70" i="13"/>
  <c r="C70" i="13"/>
  <c r="N65" i="13"/>
  <c r="M65" i="13"/>
  <c r="L65" i="13"/>
  <c r="I65" i="13"/>
  <c r="H65" i="13"/>
  <c r="G65" i="13"/>
  <c r="N64" i="13"/>
  <c r="M64" i="13"/>
  <c r="L64" i="13"/>
  <c r="I64" i="13"/>
  <c r="H64" i="13"/>
  <c r="G64" i="13"/>
  <c r="N63" i="13"/>
  <c r="M63" i="13"/>
  <c r="L63" i="13"/>
  <c r="I63" i="13"/>
  <c r="H63" i="13"/>
  <c r="G63" i="13"/>
  <c r="N62" i="13"/>
  <c r="M62" i="13"/>
  <c r="L62" i="13"/>
  <c r="I62" i="13"/>
  <c r="H62" i="13"/>
  <c r="G62" i="13"/>
  <c r="C62" i="13"/>
  <c r="N61" i="13"/>
  <c r="M61" i="13"/>
  <c r="L61" i="13"/>
  <c r="I61" i="13"/>
  <c r="H61" i="13"/>
  <c r="G61" i="13"/>
  <c r="C61" i="13"/>
  <c r="C63" i="13" s="1"/>
  <c r="L55" i="13"/>
  <c r="K55" i="13"/>
  <c r="J55" i="13"/>
  <c r="I55" i="13"/>
  <c r="H55" i="13"/>
  <c r="G55" i="13"/>
  <c r="F55" i="13"/>
  <c r="E55" i="13"/>
  <c r="D55" i="13"/>
  <c r="C55" i="13"/>
  <c r="L54" i="13"/>
  <c r="K54" i="13"/>
  <c r="J54" i="13"/>
  <c r="I54" i="13"/>
  <c r="H54" i="13"/>
  <c r="G54" i="13"/>
  <c r="F54" i="13"/>
  <c r="E54" i="13"/>
  <c r="D54" i="13"/>
  <c r="C54" i="13"/>
  <c r="L53" i="13"/>
  <c r="K53" i="13"/>
  <c r="J53" i="13"/>
  <c r="I53" i="13"/>
  <c r="H53" i="13"/>
  <c r="G53" i="13"/>
  <c r="F53" i="13"/>
  <c r="E53" i="13"/>
  <c r="D53" i="13"/>
  <c r="C53" i="13"/>
  <c r="L52" i="13"/>
  <c r="K52" i="13"/>
  <c r="J52" i="13"/>
  <c r="I52" i="13"/>
  <c r="H52" i="13"/>
  <c r="G52" i="13"/>
  <c r="F52" i="13"/>
  <c r="E52" i="13"/>
  <c r="D52" i="13"/>
  <c r="C52" i="13"/>
  <c r="L51" i="13"/>
  <c r="K51" i="13"/>
  <c r="J51" i="13"/>
  <c r="I51" i="13"/>
  <c r="H51" i="13"/>
  <c r="G51" i="13"/>
  <c r="F51" i="13"/>
  <c r="E51" i="13"/>
  <c r="D51" i="13"/>
  <c r="C51" i="13"/>
  <c r="N46" i="13"/>
  <c r="M46" i="13"/>
  <c r="L46" i="13"/>
  <c r="I46" i="13"/>
  <c r="H46" i="13"/>
  <c r="G46" i="13"/>
  <c r="N45" i="13"/>
  <c r="M45" i="13"/>
  <c r="L45" i="13"/>
  <c r="I45" i="13"/>
  <c r="H45" i="13"/>
  <c r="G45" i="13"/>
  <c r="N44" i="13"/>
  <c r="M44" i="13"/>
  <c r="L44" i="13"/>
  <c r="I44" i="13"/>
  <c r="H44" i="13"/>
  <c r="G44" i="13"/>
  <c r="N43" i="13"/>
  <c r="M43" i="13"/>
  <c r="L43" i="13"/>
  <c r="I43" i="13"/>
  <c r="H43" i="13"/>
  <c r="G43" i="13"/>
  <c r="C43" i="13"/>
  <c r="N42" i="13"/>
  <c r="M42" i="13"/>
  <c r="L42" i="13"/>
  <c r="I42" i="13"/>
  <c r="H42" i="13"/>
  <c r="G42" i="13"/>
  <c r="C42" i="13"/>
  <c r="C44" i="13" s="1"/>
  <c r="L36" i="13"/>
  <c r="K36" i="13"/>
  <c r="J36" i="13"/>
  <c r="I36" i="13"/>
  <c r="H36" i="13"/>
  <c r="G36" i="13"/>
  <c r="F36" i="13"/>
  <c r="E36" i="13"/>
  <c r="D36" i="13"/>
  <c r="C36" i="13"/>
  <c r="L35" i="13"/>
  <c r="K35" i="13"/>
  <c r="J35" i="13"/>
  <c r="I35" i="13"/>
  <c r="H35" i="13"/>
  <c r="G35" i="13"/>
  <c r="F35" i="13"/>
  <c r="E35" i="13"/>
  <c r="D35" i="13"/>
  <c r="C35" i="13"/>
  <c r="L34" i="13"/>
  <c r="K34" i="13"/>
  <c r="J34" i="13"/>
  <c r="I34" i="13"/>
  <c r="H34" i="13"/>
  <c r="G34" i="13"/>
  <c r="F34" i="13"/>
  <c r="E34" i="13"/>
  <c r="D34" i="13"/>
  <c r="C34" i="13"/>
  <c r="L33" i="13"/>
  <c r="K33" i="13"/>
  <c r="J33" i="13"/>
  <c r="I33" i="13"/>
  <c r="H33" i="13"/>
  <c r="G33" i="13"/>
  <c r="F33" i="13"/>
  <c r="E33" i="13"/>
  <c r="D33" i="13"/>
  <c r="C33" i="13"/>
  <c r="L32" i="13"/>
  <c r="K32" i="13"/>
  <c r="J32" i="13"/>
  <c r="I32" i="13"/>
  <c r="H32" i="13"/>
  <c r="G32" i="13"/>
  <c r="F32" i="13"/>
  <c r="E32" i="13"/>
  <c r="D32" i="13"/>
  <c r="C32" i="13"/>
  <c r="N27" i="13"/>
  <c r="M27" i="13"/>
  <c r="L27" i="13"/>
  <c r="I27" i="13"/>
  <c r="H27" i="13"/>
  <c r="G27" i="13"/>
  <c r="N26" i="13"/>
  <c r="M26" i="13"/>
  <c r="L26" i="13"/>
  <c r="I26" i="13"/>
  <c r="H26" i="13"/>
  <c r="G26" i="13"/>
  <c r="N25" i="13"/>
  <c r="M25" i="13"/>
  <c r="L25" i="13"/>
  <c r="I25" i="13"/>
  <c r="H25" i="13"/>
  <c r="G25" i="13"/>
  <c r="N24" i="13"/>
  <c r="M24" i="13"/>
  <c r="L24" i="13"/>
  <c r="I24" i="13"/>
  <c r="H24" i="13"/>
  <c r="G24" i="13"/>
  <c r="C24" i="13"/>
  <c r="N23" i="13"/>
  <c r="M23" i="13"/>
  <c r="L23" i="13"/>
  <c r="I23" i="13"/>
  <c r="H23" i="13"/>
  <c r="G23" i="13"/>
  <c r="C23" i="13"/>
  <c r="C25" i="13" s="1"/>
  <c r="L17" i="13"/>
  <c r="K17" i="13"/>
  <c r="J17" i="13"/>
  <c r="I17" i="13"/>
  <c r="H17" i="13"/>
  <c r="G17" i="13"/>
  <c r="F17" i="13"/>
  <c r="E17" i="13"/>
  <c r="D17" i="13"/>
  <c r="C17" i="13"/>
  <c r="L16" i="13"/>
  <c r="K16" i="13"/>
  <c r="J16" i="13"/>
  <c r="I16" i="13"/>
  <c r="H16" i="13"/>
  <c r="G16" i="13"/>
  <c r="F16" i="13"/>
  <c r="E16" i="13"/>
  <c r="D16" i="13"/>
  <c r="C16" i="13"/>
  <c r="L15" i="13"/>
  <c r="K15" i="13"/>
  <c r="J15" i="13"/>
  <c r="I15" i="13"/>
  <c r="H15" i="13"/>
  <c r="G15" i="13"/>
  <c r="F15" i="13"/>
  <c r="E15" i="13"/>
  <c r="D15" i="13"/>
  <c r="C15" i="13"/>
  <c r="L14" i="13"/>
  <c r="K14" i="13"/>
  <c r="J14" i="13"/>
  <c r="I14" i="13"/>
  <c r="H14" i="13"/>
  <c r="G14" i="13"/>
  <c r="F14" i="13"/>
  <c r="E14" i="13"/>
  <c r="D14" i="13"/>
  <c r="C14" i="13"/>
  <c r="L13" i="13"/>
  <c r="K13" i="13"/>
  <c r="J13" i="13"/>
  <c r="I13" i="13"/>
  <c r="H13" i="13"/>
  <c r="G13" i="13"/>
  <c r="F13" i="13"/>
  <c r="E13" i="13"/>
  <c r="D13" i="13"/>
  <c r="C13" i="13"/>
  <c r="N8" i="13"/>
  <c r="M8" i="13"/>
  <c r="L8" i="13"/>
  <c r="I8" i="13"/>
  <c r="H8" i="13"/>
  <c r="G8" i="13"/>
  <c r="N7" i="13"/>
  <c r="M7" i="13"/>
  <c r="L7" i="13"/>
  <c r="I7" i="13"/>
  <c r="H7" i="13"/>
  <c r="G7" i="13"/>
  <c r="N6" i="13"/>
  <c r="M6" i="13"/>
  <c r="L6" i="13"/>
  <c r="I6" i="13"/>
  <c r="H6" i="13"/>
  <c r="G6" i="13"/>
  <c r="N5" i="13"/>
  <c r="M5" i="13"/>
  <c r="L5" i="13"/>
  <c r="I5" i="13"/>
  <c r="H5" i="13"/>
  <c r="G5" i="13"/>
  <c r="C5" i="13"/>
  <c r="N4" i="13"/>
  <c r="M4" i="13"/>
  <c r="L4" i="13"/>
  <c r="I4" i="13"/>
  <c r="H4" i="13"/>
  <c r="G4" i="13"/>
  <c r="C4" i="13"/>
  <c r="C6" i="13" s="1"/>
  <c r="A365" i="11" a="1"/>
  <c r="A365" i="11"/>
  <c r="A330" i="11" a="1"/>
  <c r="A330" i="11"/>
  <c r="A295" i="11" a="1"/>
  <c r="A295" i="11"/>
  <c r="A259" i="11" a="1"/>
  <c r="A259" i="11"/>
  <c r="A224" i="11" a="1"/>
  <c r="A224" i="11"/>
  <c r="A193" i="11" a="1"/>
  <c r="A193" i="11"/>
  <c r="A160" i="11" a="1"/>
  <c r="A160" i="11"/>
  <c r="A130" i="11" a="1"/>
  <c r="A130" i="11"/>
  <c r="A97" i="11" a="1"/>
  <c r="A97" i="11"/>
  <c r="A68" i="11" a="1"/>
  <c r="A68" i="11"/>
  <c r="AC40" i="11"/>
  <c r="AB40" i="11"/>
  <c r="AA40" i="11"/>
  <c r="Z40" i="11"/>
  <c r="Y40" i="11"/>
  <c r="X40" i="11"/>
  <c r="W40" i="11"/>
  <c r="V40" i="11"/>
  <c r="AC39" i="11"/>
  <c r="AB39" i="11"/>
  <c r="AA39" i="11"/>
  <c r="Z39" i="11"/>
  <c r="Y39" i="11"/>
  <c r="X39" i="11"/>
  <c r="W39" i="11"/>
  <c r="V39" i="11"/>
  <c r="AC38" i="11"/>
  <c r="AB38" i="11"/>
  <c r="AA38" i="11"/>
  <c r="Z38" i="11"/>
  <c r="Y38" i="11"/>
  <c r="X38" i="11"/>
  <c r="W38" i="11"/>
  <c r="V38" i="11"/>
  <c r="AC37" i="11"/>
  <c r="AB37" i="11"/>
  <c r="AA37" i="11"/>
  <c r="Z37" i="11"/>
  <c r="Y37" i="11"/>
  <c r="X37" i="11"/>
  <c r="W37" i="11"/>
  <c r="V37" i="11"/>
  <c r="AC36" i="11"/>
  <c r="AB36" i="11"/>
  <c r="AA36" i="11"/>
  <c r="Z36" i="11"/>
  <c r="Y36" i="11"/>
  <c r="X36" i="11"/>
  <c r="W36" i="11"/>
  <c r="V36" i="11"/>
  <c r="A36" i="11" a="1"/>
  <c r="A36" i="11"/>
  <c r="AC35" i="11"/>
  <c r="AB35" i="11"/>
  <c r="AA35" i="11"/>
  <c r="Z35" i="11"/>
  <c r="Y35" i="11"/>
  <c r="X35" i="11"/>
  <c r="W35" i="11"/>
  <c r="V35" i="11"/>
  <c r="AC34" i="11"/>
  <c r="AB34" i="11"/>
  <c r="AA34" i="11"/>
  <c r="Z34" i="11"/>
  <c r="Y34" i="11"/>
  <c r="X34" i="11"/>
  <c r="W34" i="11"/>
  <c r="V34" i="11"/>
  <c r="AC33" i="11"/>
  <c r="AB33" i="11"/>
  <c r="AA33" i="11"/>
  <c r="Z33" i="11"/>
  <c r="Y33" i="11"/>
  <c r="X33" i="11"/>
  <c r="W33" i="11"/>
  <c r="V33" i="11"/>
  <c r="AC32" i="11"/>
  <c r="AB32" i="11"/>
  <c r="AA32" i="11"/>
  <c r="Z32" i="11"/>
  <c r="Y32" i="11"/>
  <c r="X32" i="11"/>
  <c r="W32" i="11"/>
  <c r="V32" i="11"/>
  <c r="AC31" i="11"/>
  <c r="AB31" i="11"/>
  <c r="AA31" i="11"/>
  <c r="Z31" i="11"/>
  <c r="Y31" i="11"/>
  <c r="X31" i="11"/>
  <c r="W31" i="11"/>
  <c r="V31" i="11"/>
  <c r="AC30" i="11"/>
  <c r="AB30" i="11"/>
  <c r="AA30" i="11"/>
  <c r="Z30" i="11"/>
  <c r="Y30" i="11"/>
  <c r="X30" i="11"/>
  <c r="W30" i="11"/>
  <c r="V30" i="11"/>
  <c r="AC29" i="11"/>
  <c r="AB29" i="11"/>
  <c r="AA29" i="11"/>
  <c r="Z29" i="11"/>
  <c r="Y29" i="11"/>
  <c r="X29" i="11"/>
  <c r="W29" i="11"/>
  <c r="V29" i="11"/>
  <c r="AC28" i="11"/>
  <c r="AB28" i="11"/>
  <c r="AA28" i="11"/>
  <c r="Z28" i="11"/>
  <c r="Y28" i="11"/>
  <c r="X28" i="11"/>
  <c r="W28" i="11"/>
  <c r="V28" i="11"/>
  <c r="AC27" i="11"/>
  <c r="AB27" i="11"/>
  <c r="AA27" i="11"/>
  <c r="Z27" i="11"/>
  <c r="Y27" i="11"/>
  <c r="X27" i="11"/>
  <c r="W27" i="11"/>
  <c r="V27" i="11"/>
  <c r="AC26" i="11"/>
  <c r="AB26" i="11"/>
  <c r="AA26" i="11"/>
  <c r="Z26" i="11"/>
  <c r="Y26" i="11"/>
  <c r="X26" i="11"/>
  <c r="W26" i="11"/>
  <c r="V26" i="11"/>
  <c r="AC25" i="11"/>
  <c r="AB25" i="11"/>
  <c r="AA25" i="11"/>
  <c r="Z25" i="11"/>
  <c r="Y25" i="11"/>
  <c r="X25" i="11"/>
  <c r="W25" i="11"/>
  <c r="V25" i="11"/>
  <c r="AC24" i="11"/>
  <c r="AB24" i="11"/>
  <c r="AA24" i="11"/>
  <c r="Z24" i="11"/>
  <c r="Y24" i="11"/>
  <c r="X24" i="11"/>
  <c r="W24" i="11"/>
  <c r="V24" i="11"/>
  <c r="AC23" i="11"/>
  <c r="AB23" i="11"/>
  <c r="AA23" i="11"/>
  <c r="Z23" i="11"/>
  <c r="Y23" i="11"/>
  <c r="X23" i="11"/>
  <c r="W23" i="11"/>
  <c r="V23" i="11"/>
  <c r="AC22" i="11"/>
  <c r="AB22" i="11"/>
  <c r="AA22" i="11"/>
  <c r="Z22" i="11"/>
  <c r="Y22" i="11"/>
  <c r="X22" i="11"/>
  <c r="W22" i="11"/>
  <c r="V22" i="11"/>
  <c r="AC21" i="11"/>
  <c r="AB21" i="11"/>
  <c r="AA21" i="11"/>
  <c r="Z21" i="11"/>
  <c r="Y21" i="11"/>
  <c r="X21" i="11"/>
  <c r="W21" i="11"/>
  <c r="V21" i="11"/>
  <c r="AC20" i="11"/>
  <c r="AB20" i="11"/>
  <c r="AA20" i="11"/>
  <c r="Z20" i="11"/>
  <c r="Y20" i="11"/>
  <c r="X20" i="11"/>
  <c r="W20" i="11"/>
  <c r="V20" i="11"/>
  <c r="AC19" i="11"/>
  <c r="AB19" i="11"/>
  <c r="AA19" i="11"/>
  <c r="Z19" i="11"/>
  <c r="Y19" i="11"/>
  <c r="X19" i="11"/>
  <c r="W19" i="11"/>
  <c r="V19" i="11"/>
  <c r="AC18" i="11"/>
  <c r="AB18" i="11"/>
  <c r="AA18" i="11"/>
  <c r="Z18" i="11"/>
  <c r="Y18" i="11"/>
  <c r="X18" i="11"/>
  <c r="W18" i="11"/>
  <c r="V18" i="11"/>
  <c r="AC17" i="11"/>
  <c r="AB17" i="11"/>
  <c r="AA17" i="11"/>
  <c r="Z17" i="11"/>
  <c r="Y17" i="11"/>
  <c r="X17" i="11"/>
  <c r="W17" i="11"/>
  <c r="V17" i="11"/>
  <c r="AC16" i="11"/>
  <c r="AB16" i="11"/>
  <c r="AA16" i="11"/>
  <c r="Z16" i="11"/>
  <c r="Y16" i="11"/>
  <c r="X16" i="11"/>
  <c r="W16" i="11"/>
  <c r="V16" i="11"/>
  <c r="AC15" i="11"/>
  <c r="AB15" i="11"/>
  <c r="AA15" i="11"/>
  <c r="Z15" i="11"/>
  <c r="Y15" i="11"/>
  <c r="X15" i="11"/>
  <c r="W15" i="11"/>
  <c r="V15" i="11"/>
  <c r="AC14" i="11"/>
  <c r="AB14" i="11"/>
  <c r="AA14" i="11"/>
  <c r="Z14" i="11"/>
  <c r="Y14" i="11"/>
  <c r="X14" i="11"/>
  <c r="W14" i="11"/>
  <c r="V14" i="11"/>
  <c r="AC13" i="11"/>
  <c r="AB13" i="11"/>
  <c r="AA13" i="11"/>
  <c r="Z13" i="11"/>
  <c r="Y13" i="11"/>
  <c r="X13" i="11"/>
  <c r="W13" i="11"/>
  <c r="V13" i="11"/>
  <c r="AC12" i="11"/>
  <c r="AB12" i="11"/>
  <c r="AA12" i="11"/>
  <c r="Z12" i="11"/>
  <c r="Y12" i="11"/>
  <c r="X12" i="11"/>
  <c r="W12" i="11"/>
  <c r="V12" i="11"/>
  <c r="AC11" i="11"/>
  <c r="AB11" i="11"/>
  <c r="AA11" i="11"/>
  <c r="Z11" i="11"/>
  <c r="Y11" i="11"/>
  <c r="X11" i="11"/>
  <c r="W11" i="11"/>
  <c r="V11" i="11"/>
  <c r="AC10" i="11"/>
  <c r="AB10" i="11"/>
  <c r="AA10" i="11"/>
  <c r="Z10" i="11"/>
  <c r="Y10" i="11"/>
  <c r="X10" i="11"/>
  <c r="W10" i="11"/>
  <c r="V10" i="11"/>
  <c r="AC9" i="11"/>
  <c r="AB9" i="11"/>
  <c r="AA9" i="11"/>
  <c r="Z9" i="11"/>
  <c r="Y9" i="11"/>
  <c r="X9" i="11"/>
  <c r="W9" i="11"/>
  <c r="V9" i="11"/>
  <c r="AC8" i="11"/>
  <c r="AB8" i="11"/>
  <c r="AA8" i="11"/>
  <c r="Z8" i="11"/>
  <c r="Y8" i="11"/>
  <c r="X8" i="11"/>
  <c r="W8" i="11"/>
  <c r="V8" i="11"/>
  <c r="AC7" i="11"/>
  <c r="AB7" i="11"/>
  <c r="AA7" i="11"/>
  <c r="Z7" i="11"/>
  <c r="Y7" i="11"/>
  <c r="X7" i="11"/>
  <c r="W7" i="11"/>
  <c r="V7" i="11"/>
  <c r="AC6" i="11"/>
  <c r="AB6" i="11"/>
  <c r="AA6" i="11"/>
  <c r="Z6" i="11"/>
  <c r="Y6" i="11"/>
  <c r="X6" i="11"/>
  <c r="W6" i="11"/>
  <c r="V6" i="11"/>
  <c r="AC5" i="11"/>
  <c r="AB5" i="11"/>
  <c r="AA5" i="11"/>
  <c r="Z5" i="11"/>
  <c r="Y5" i="11"/>
  <c r="X5" i="11"/>
  <c r="W5" i="11"/>
  <c r="V5" i="11"/>
  <c r="A5" i="11" a="1"/>
  <c r="A5" i="11"/>
  <c r="P250" i="10"/>
  <c r="O250" i="10"/>
  <c r="N250" i="10"/>
  <c r="M250" i="10"/>
  <c r="L250" i="10"/>
  <c r="K250" i="10"/>
  <c r="J250" i="10"/>
  <c r="I250" i="10"/>
  <c r="H250" i="10"/>
  <c r="G250" i="10"/>
  <c r="F250" i="10"/>
  <c r="E250" i="10"/>
  <c r="D250" i="10"/>
  <c r="C250" i="10"/>
  <c r="P249" i="10"/>
  <c r="O249" i="10"/>
  <c r="N249" i="10"/>
  <c r="M249" i="10"/>
  <c r="L249" i="10"/>
  <c r="K249" i="10"/>
  <c r="J249" i="10"/>
  <c r="I249" i="10"/>
  <c r="H249" i="10"/>
  <c r="G249" i="10"/>
  <c r="F249" i="10"/>
  <c r="E249" i="10"/>
  <c r="D249" i="10"/>
  <c r="C249" i="10"/>
  <c r="P248" i="10"/>
  <c r="O248" i="10"/>
  <c r="N248" i="10"/>
  <c r="M248" i="10"/>
  <c r="L248" i="10"/>
  <c r="K248" i="10"/>
  <c r="J248" i="10"/>
  <c r="I248" i="10"/>
  <c r="H248" i="10"/>
  <c r="G248" i="10"/>
  <c r="F248" i="10"/>
  <c r="E248" i="10"/>
  <c r="D248" i="10"/>
  <c r="C248" i="10"/>
  <c r="P247" i="10"/>
  <c r="O247" i="10"/>
  <c r="N247" i="10"/>
  <c r="M247" i="10"/>
  <c r="L247" i="10"/>
  <c r="K247" i="10"/>
  <c r="J247" i="10"/>
  <c r="I247" i="10"/>
  <c r="H247" i="10"/>
  <c r="G247" i="10"/>
  <c r="F247" i="10"/>
  <c r="E247" i="10"/>
  <c r="D247" i="10"/>
  <c r="C247" i="10"/>
  <c r="P246" i="10"/>
  <c r="O246" i="10"/>
  <c r="N246" i="10"/>
  <c r="M246" i="10"/>
  <c r="L246" i="10"/>
  <c r="K246" i="10"/>
  <c r="J246" i="10"/>
  <c r="I246" i="10"/>
  <c r="H246" i="10"/>
  <c r="G246" i="10"/>
  <c r="F246" i="10"/>
  <c r="E246" i="10"/>
  <c r="D246" i="10"/>
  <c r="C246" i="10"/>
  <c r="I241" i="10"/>
  <c r="H241" i="10"/>
  <c r="G241" i="10"/>
  <c r="I240" i="10"/>
  <c r="H240" i="10"/>
  <c r="G240" i="10"/>
  <c r="N239" i="10"/>
  <c r="M239" i="10"/>
  <c r="L239" i="10"/>
  <c r="I239" i="10"/>
  <c r="H239" i="10"/>
  <c r="G239" i="10"/>
  <c r="N238" i="10"/>
  <c r="M238" i="10"/>
  <c r="L238" i="10"/>
  <c r="I238" i="10"/>
  <c r="H238" i="10"/>
  <c r="G238" i="10"/>
  <c r="N237" i="10"/>
  <c r="M237" i="10"/>
  <c r="L237" i="10"/>
  <c r="I237" i="10"/>
  <c r="H237" i="10"/>
  <c r="G237" i="10"/>
  <c r="N236" i="10"/>
  <c r="M236" i="10"/>
  <c r="L236" i="10"/>
  <c r="I236" i="10"/>
  <c r="H236" i="10"/>
  <c r="G236" i="10"/>
  <c r="C236" i="10"/>
  <c r="N235" i="10"/>
  <c r="M235" i="10"/>
  <c r="L235" i="10"/>
  <c r="I235" i="10"/>
  <c r="H235" i="10"/>
  <c r="G235" i="10"/>
  <c r="C235" i="10"/>
  <c r="C237" i="10" s="1"/>
  <c r="P229" i="10"/>
  <c r="O229" i="10"/>
  <c r="N229" i="10"/>
  <c r="M229" i="10"/>
  <c r="L229" i="10"/>
  <c r="K229" i="10"/>
  <c r="J229" i="10"/>
  <c r="I229" i="10"/>
  <c r="H229" i="10"/>
  <c r="G229" i="10"/>
  <c r="F229" i="10"/>
  <c r="E229" i="10"/>
  <c r="D229" i="10"/>
  <c r="C229" i="10"/>
  <c r="P228" i="10"/>
  <c r="O228" i="10"/>
  <c r="N228" i="10"/>
  <c r="M228" i="10"/>
  <c r="L228" i="10"/>
  <c r="K228" i="10"/>
  <c r="J228" i="10"/>
  <c r="I228" i="10"/>
  <c r="H228" i="10"/>
  <c r="G228" i="10"/>
  <c r="F228" i="10"/>
  <c r="E228" i="10"/>
  <c r="D228" i="10"/>
  <c r="C228" i="10"/>
  <c r="P227" i="10"/>
  <c r="O227" i="10"/>
  <c r="N227" i="10"/>
  <c r="M227" i="10"/>
  <c r="L227" i="10"/>
  <c r="K227" i="10"/>
  <c r="J227" i="10"/>
  <c r="I227" i="10"/>
  <c r="H227" i="10"/>
  <c r="G227" i="10"/>
  <c r="F227" i="10"/>
  <c r="E227" i="10"/>
  <c r="D227" i="10"/>
  <c r="C227" i="10"/>
  <c r="P226" i="10"/>
  <c r="O226" i="10"/>
  <c r="N226" i="10"/>
  <c r="M226" i="10"/>
  <c r="L226" i="10"/>
  <c r="K226" i="10"/>
  <c r="J226" i="10"/>
  <c r="I226" i="10"/>
  <c r="H226" i="10"/>
  <c r="G226" i="10"/>
  <c r="F226" i="10"/>
  <c r="E226" i="10"/>
  <c r="D226" i="10"/>
  <c r="C226" i="10"/>
  <c r="P225" i="10"/>
  <c r="O225" i="10"/>
  <c r="N225" i="10"/>
  <c r="M225" i="10"/>
  <c r="L225" i="10"/>
  <c r="K225" i="10"/>
  <c r="J225" i="10"/>
  <c r="I225" i="10"/>
  <c r="H225" i="10"/>
  <c r="G225" i="10"/>
  <c r="F225" i="10"/>
  <c r="E225" i="10"/>
  <c r="D225" i="10"/>
  <c r="C225" i="10"/>
  <c r="I220" i="10"/>
  <c r="H220" i="10"/>
  <c r="G220" i="10"/>
  <c r="I219" i="10"/>
  <c r="H219" i="10"/>
  <c r="G219" i="10"/>
  <c r="N218" i="10"/>
  <c r="M218" i="10"/>
  <c r="L218" i="10"/>
  <c r="I218" i="10"/>
  <c r="H218" i="10"/>
  <c r="G218" i="10"/>
  <c r="N217" i="10"/>
  <c r="M217" i="10"/>
  <c r="L217" i="10"/>
  <c r="I217" i="10"/>
  <c r="H217" i="10"/>
  <c r="G217" i="10"/>
  <c r="N216" i="10"/>
  <c r="M216" i="10"/>
  <c r="L216" i="10"/>
  <c r="I216" i="10"/>
  <c r="H216" i="10"/>
  <c r="G216" i="10"/>
  <c r="N215" i="10"/>
  <c r="M215" i="10"/>
  <c r="L215" i="10"/>
  <c r="I215" i="10"/>
  <c r="H215" i="10"/>
  <c r="G215" i="10"/>
  <c r="C215" i="10"/>
  <c r="N214" i="10"/>
  <c r="M214" i="10"/>
  <c r="L214" i="10"/>
  <c r="I214" i="10"/>
  <c r="H214" i="10"/>
  <c r="G214" i="10"/>
  <c r="C214" i="10"/>
  <c r="C216" i="10" s="1"/>
  <c r="P208" i="10"/>
  <c r="O208" i="10"/>
  <c r="N208" i="10"/>
  <c r="M208" i="10"/>
  <c r="L208" i="10"/>
  <c r="K208" i="10"/>
  <c r="J208" i="10"/>
  <c r="I208" i="10"/>
  <c r="H208" i="10"/>
  <c r="G208" i="10"/>
  <c r="F208" i="10"/>
  <c r="E208" i="10"/>
  <c r="D208" i="10"/>
  <c r="C208" i="10"/>
  <c r="P207" i="10"/>
  <c r="O207" i="10"/>
  <c r="N207" i="10"/>
  <c r="M207" i="10"/>
  <c r="L207" i="10"/>
  <c r="K207" i="10"/>
  <c r="J207" i="10"/>
  <c r="I207" i="10"/>
  <c r="H207" i="10"/>
  <c r="G207" i="10"/>
  <c r="F207" i="10"/>
  <c r="E207" i="10"/>
  <c r="D207" i="10"/>
  <c r="C207" i="10"/>
  <c r="P206" i="10"/>
  <c r="O206" i="10"/>
  <c r="N206" i="10"/>
  <c r="M206" i="10"/>
  <c r="L206" i="10"/>
  <c r="K206" i="10"/>
  <c r="J206" i="10"/>
  <c r="I206" i="10"/>
  <c r="H206" i="10"/>
  <c r="G206" i="10"/>
  <c r="F206" i="10"/>
  <c r="E206" i="10"/>
  <c r="D206" i="10"/>
  <c r="C206" i="10"/>
  <c r="P205" i="10"/>
  <c r="O205" i="10"/>
  <c r="N205" i="10"/>
  <c r="M205" i="10"/>
  <c r="L205" i="10"/>
  <c r="K205" i="10"/>
  <c r="J205" i="10"/>
  <c r="I205" i="10"/>
  <c r="H205" i="10"/>
  <c r="G205" i="10"/>
  <c r="F205" i="10"/>
  <c r="E205" i="10"/>
  <c r="D205" i="10"/>
  <c r="C205" i="10"/>
  <c r="P204" i="10"/>
  <c r="O204" i="10"/>
  <c r="N204" i="10"/>
  <c r="M204" i="10"/>
  <c r="L204" i="10"/>
  <c r="K204" i="10"/>
  <c r="J204" i="10"/>
  <c r="I204" i="10"/>
  <c r="H204" i="10"/>
  <c r="G204" i="10"/>
  <c r="F204" i="10"/>
  <c r="E204" i="10"/>
  <c r="D204" i="10"/>
  <c r="C204" i="10"/>
  <c r="I199" i="10"/>
  <c r="H199" i="10"/>
  <c r="G199" i="10"/>
  <c r="I198" i="10"/>
  <c r="H198" i="10"/>
  <c r="G198" i="10"/>
  <c r="N197" i="10"/>
  <c r="M197" i="10"/>
  <c r="L197" i="10"/>
  <c r="I197" i="10"/>
  <c r="H197" i="10"/>
  <c r="G197" i="10"/>
  <c r="N196" i="10"/>
  <c r="M196" i="10"/>
  <c r="L196" i="10"/>
  <c r="I196" i="10"/>
  <c r="H196" i="10"/>
  <c r="G196" i="10"/>
  <c r="N195" i="10"/>
  <c r="M195" i="10"/>
  <c r="L195" i="10"/>
  <c r="I195" i="10"/>
  <c r="H195" i="10"/>
  <c r="G195" i="10"/>
  <c r="N194" i="10"/>
  <c r="M194" i="10"/>
  <c r="L194" i="10"/>
  <c r="I194" i="10"/>
  <c r="H194" i="10"/>
  <c r="G194" i="10"/>
  <c r="C194" i="10"/>
  <c r="N193" i="10"/>
  <c r="M193" i="10"/>
  <c r="L193" i="10"/>
  <c r="I193" i="10"/>
  <c r="H193" i="10"/>
  <c r="G193" i="10"/>
  <c r="C193" i="10"/>
  <c r="C195" i="10" s="1"/>
  <c r="P187" i="10"/>
  <c r="O187" i="10"/>
  <c r="N187" i="10"/>
  <c r="M187" i="10"/>
  <c r="L187" i="10"/>
  <c r="K187" i="10"/>
  <c r="J187" i="10"/>
  <c r="I187" i="10"/>
  <c r="H187" i="10"/>
  <c r="G187" i="10"/>
  <c r="F187" i="10"/>
  <c r="E187" i="10"/>
  <c r="D187" i="10"/>
  <c r="C187" i="10"/>
  <c r="P186" i="10"/>
  <c r="O186" i="10"/>
  <c r="N186" i="10"/>
  <c r="M186" i="10"/>
  <c r="L186" i="10"/>
  <c r="K186" i="10"/>
  <c r="J186" i="10"/>
  <c r="I186" i="10"/>
  <c r="H186" i="10"/>
  <c r="G186" i="10"/>
  <c r="F186" i="10"/>
  <c r="E186" i="10"/>
  <c r="D186" i="10"/>
  <c r="C186" i="10"/>
  <c r="P185" i="10"/>
  <c r="O185" i="10"/>
  <c r="N185" i="10"/>
  <c r="M185" i="10"/>
  <c r="L185" i="10"/>
  <c r="K185" i="10"/>
  <c r="J185" i="10"/>
  <c r="I185" i="10"/>
  <c r="H185" i="10"/>
  <c r="G185" i="10"/>
  <c r="F185" i="10"/>
  <c r="E185" i="10"/>
  <c r="D185" i="10"/>
  <c r="C185" i="10"/>
  <c r="P184" i="10"/>
  <c r="O184" i="10"/>
  <c r="N184" i="10"/>
  <c r="M184" i="10"/>
  <c r="L184" i="10"/>
  <c r="K184" i="10"/>
  <c r="J184" i="10"/>
  <c r="I184" i="10"/>
  <c r="H184" i="10"/>
  <c r="G184" i="10"/>
  <c r="F184" i="10"/>
  <c r="E184" i="10"/>
  <c r="D184" i="10"/>
  <c r="C184" i="10"/>
  <c r="P183" i="10"/>
  <c r="O183" i="10"/>
  <c r="N183" i="10"/>
  <c r="M183" i="10"/>
  <c r="L183" i="10"/>
  <c r="K183" i="10"/>
  <c r="J183" i="10"/>
  <c r="I183" i="10"/>
  <c r="H183" i="10"/>
  <c r="G183" i="10"/>
  <c r="F183" i="10"/>
  <c r="E183" i="10"/>
  <c r="D183" i="10"/>
  <c r="C183" i="10"/>
  <c r="I178" i="10"/>
  <c r="H178" i="10"/>
  <c r="G178" i="10"/>
  <c r="I177" i="10"/>
  <c r="H177" i="10"/>
  <c r="G177" i="10"/>
  <c r="N176" i="10"/>
  <c r="M176" i="10"/>
  <c r="L176" i="10"/>
  <c r="I176" i="10"/>
  <c r="H176" i="10"/>
  <c r="G176" i="10"/>
  <c r="N175" i="10"/>
  <c r="M175" i="10"/>
  <c r="L175" i="10"/>
  <c r="I175" i="10"/>
  <c r="H175" i="10"/>
  <c r="G175" i="10"/>
  <c r="N174" i="10"/>
  <c r="M174" i="10"/>
  <c r="L174" i="10"/>
  <c r="I174" i="10"/>
  <c r="H174" i="10"/>
  <c r="G174" i="10"/>
  <c r="N173" i="10"/>
  <c r="M173" i="10"/>
  <c r="L173" i="10"/>
  <c r="I173" i="10"/>
  <c r="H173" i="10"/>
  <c r="G173" i="10"/>
  <c r="C173" i="10"/>
  <c r="N172" i="10"/>
  <c r="M172" i="10"/>
  <c r="L172" i="10"/>
  <c r="I172" i="10"/>
  <c r="H172" i="10"/>
  <c r="G172" i="10"/>
  <c r="C172" i="10"/>
  <c r="C174" i="10" s="1"/>
  <c r="P166" i="10"/>
  <c r="O166" i="10"/>
  <c r="N166" i="10"/>
  <c r="M166" i="10"/>
  <c r="L166" i="10"/>
  <c r="K166" i="10"/>
  <c r="J166" i="10"/>
  <c r="I166" i="10"/>
  <c r="H166" i="10"/>
  <c r="G166" i="10"/>
  <c r="F166" i="10"/>
  <c r="E166" i="10"/>
  <c r="D166" i="10"/>
  <c r="C166" i="10"/>
  <c r="P165" i="10"/>
  <c r="O165" i="10"/>
  <c r="N165" i="10"/>
  <c r="M165" i="10"/>
  <c r="L165" i="10"/>
  <c r="K165" i="10"/>
  <c r="J165" i="10"/>
  <c r="I165" i="10"/>
  <c r="H165" i="10"/>
  <c r="G165" i="10"/>
  <c r="F165" i="10"/>
  <c r="E165" i="10"/>
  <c r="D165" i="10"/>
  <c r="C165" i="10"/>
  <c r="P164" i="10"/>
  <c r="O164" i="10"/>
  <c r="N164" i="10"/>
  <c r="M164" i="10"/>
  <c r="L164" i="10"/>
  <c r="K164" i="10"/>
  <c r="J164" i="10"/>
  <c r="I164" i="10"/>
  <c r="H164" i="10"/>
  <c r="G164" i="10"/>
  <c r="F164" i="10"/>
  <c r="E164" i="10"/>
  <c r="D164" i="10"/>
  <c r="C164" i="10"/>
  <c r="P163" i="10"/>
  <c r="O163" i="10"/>
  <c r="N163" i="10"/>
  <c r="M163" i="10"/>
  <c r="L163" i="10"/>
  <c r="K163" i="10"/>
  <c r="J163" i="10"/>
  <c r="I163" i="10"/>
  <c r="H163" i="10"/>
  <c r="G163" i="10"/>
  <c r="F163" i="10"/>
  <c r="E163" i="10"/>
  <c r="D163" i="10"/>
  <c r="C163" i="10"/>
  <c r="P162" i="10"/>
  <c r="O162" i="10"/>
  <c r="N162" i="10"/>
  <c r="M162" i="10"/>
  <c r="L162" i="10"/>
  <c r="K162" i="10"/>
  <c r="J162" i="10"/>
  <c r="I162" i="10"/>
  <c r="H162" i="10"/>
  <c r="G162" i="10"/>
  <c r="F162" i="10"/>
  <c r="E162" i="10"/>
  <c r="D162" i="10"/>
  <c r="C162" i="10"/>
  <c r="I157" i="10"/>
  <c r="H157" i="10"/>
  <c r="G157" i="10"/>
  <c r="I156" i="10"/>
  <c r="H156" i="10"/>
  <c r="G156" i="10"/>
  <c r="N155" i="10"/>
  <c r="M155" i="10"/>
  <c r="L155" i="10"/>
  <c r="I155" i="10"/>
  <c r="H155" i="10"/>
  <c r="G155" i="10"/>
  <c r="N154" i="10"/>
  <c r="M154" i="10"/>
  <c r="L154" i="10"/>
  <c r="I154" i="10"/>
  <c r="H154" i="10"/>
  <c r="G154" i="10"/>
  <c r="N153" i="10"/>
  <c r="M153" i="10"/>
  <c r="L153" i="10"/>
  <c r="I153" i="10"/>
  <c r="H153" i="10"/>
  <c r="G153" i="10"/>
  <c r="N152" i="10"/>
  <c r="M152" i="10"/>
  <c r="L152" i="10"/>
  <c r="I152" i="10"/>
  <c r="H152" i="10"/>
  <c r="G152" i="10"/>
  <c r="C152" i="10"/>
  <c r="N151" i="10"/>
  <c r="M151" i="10"/>
  <c r="L151" i="10"/>
  <c r="I151" i="10"/>
  <c r="H151" i="10"/>
  <c r="G151" i="10"/>
  <c r="C151" i="10"/>
  <c r="C153" i="10" s="1"/>
  <c r="P145" i="10"/>
  <c r="O145" i="10"/>
  <c r="N145" i="10"/>
  <c r="M145" i="10"/>
  <c r="L145" i="10"/>
  <c r="K145" i="10"/>
  <c r="J145" i="10"/>
  <c r="I145" i="10"/>
  <c r="H145" i="10"/>
  <c r="G145" i="10"/>
  <c r="F145" i="10"/>
  <c r="E145" i="10"/>
  <c r="D145" i="10"/>
  <c r="C145" i="10"/>
  <c r="P144" i="10"/>
  <c r="O144" i="10"/>
  <c r="N144" i="10"/>
  <c r="M144" i="10"/>
  <c r="L144" i="10"/>
  <c r="K144" i="10"/>
  <c r="J144" i="10"/>
  <c r="I144" i="10"/>
  <c r="H144" i="10"/>
  <c r="G144" i="10"/>
  <c r="F144" i="10"/>
  <c r="E144" i="10"/>
  <c r="D144" i="10"/>
  <c r="C144" i="10"/>
  <c r="P143" i="10"/>
  <c r="O143" i="10"/>
  <c r="N143" i="10"/>
  <c r="M143" i="10"/>
  <c r="L143" i="10"/>
  <c r="K143" i="10"/>
  <c r="J143" i="10"/>
  <c r="I143" i="10"/>
  <c r="H143" i="10"/>
  <c r="G143" i="10"/>
  <c r="F143" i="10"/>
  <c r="E143" i="10"/>
  <c r="D143" i="10"/>
  <c r="C143" i="10"/>
  <c r="P142" i="10"/>
  <c r="O142" i="10"/>
  <c r="N142" i="10"/>
  <c r="M142" i="10"/>
  <c r="L142" i="10"/>
  <c r="K142" i="10"/>
  <c r="J142" i="10"/>
  <c r="I142" i="10"/>
  <c r="H142" i="10"/>
  <c r="G142" i="10"/>
  <c r="F142" i="10"/>
  <c r="E142" i="10"/>
  <c r="D142" i="10"/>
  <c r="C142" i="10"/>
  <c r="P141" i="10"/>
  <c r="O141" i="10"/>
  <c r="N141" i="10"/>
  <c r="M141" i="10"/>
  <c r="L141" i="10"/>
  <c r="K141" i="10"/>
  <c r="J141" i="10"/>
  <c r="I141" i="10"/>
  <c r="H141" i="10"/>
  <c r="G141" i="10"/>
  <c r="F141" i="10"/>
  <c r="E141" i="10"/>
  <c r="D141" i="10"/>
  <c r="C141" i="10"/>
  <c r="I136" i="10"/>
  <c r="H136" i="10"/>
  <c r="G136" i="10"/>
  <c r="N135" i="10"/>
  <c r="M135" i="10"/>
  <c r="L135" i="10"/>
  <c r="I135" i="10"/>
  <c r="H135" i="10"/>
  <c r="G135" i="10"/>
  <c r="N134" i="10"/>
  <c r="M134" i="10"/>
  <c r="L134" i="10"/>
  <c r="I134" i="10"/>
  <c r="H134" i="10"/>
  <c r="G134" i="10"/>
  <c r="N133" i="10"/>
  <c r="M133" i="10"/>
  <c r="L133" i="10"/>
  <c r="I133" i="10"/>
  <c r="H133" i="10"/>
  <c r="G133" i="10"/>
  <c r="N132" i="10"/>
  <c r="M132" i="10"/>
  <c r="L132" i="10"/>
  <c r="I132" i="10"/>
  <c r="H132" i="10"/>
  <c r="G132" i="10"/>
  <c r="N131" i="10"/>
  <c r="M131" i="10"/>
  <c r="L131" i="10"/>
  <c r="I131" i="10"/>
  <c r="H131" i="10"/>
  <c r="G131" i="10"/>
  <c r="C131" i="10"/>
  <c r="N130" i="10"/>
  <c r="M130" i="10"/>
  <c r="L130" i="10"/>
  <c r="I130" i="10"/>
  <c r="H130" i="10"/>
  <c r="G130" i="10"/>
  <c r="C130" i="10"/>
  <c r="C132" i="10" s="1"/>
  <c r="P124" i="10"/>
  <c r="O124" i="10"/>
  <c r="N124" i="10"/>
  <c r="M124" i="10"/>
  <c r="L124" i="10"/>
  <c r="K124" i="10"/>
  <c r="J124" i="10"/>
  <c r="I124" i="10"/>
  <c r="H124" i="10"/>
  <c r="G124" i="10"/>
  <c r="F124" i="10"/>
  <c r="E124" i="10"/>
  <c r="D124" i="10"/>
  <c r="C124" i="10"/>
  <c r="P123" i="10"/>
  <c r="O123" i="10"/>
  <c r="N123" i="10"/>
  <c r="M123" i="10"/>
  <c r="L123" i="10"/>
  <c r="K123" i="10"/>
  <c r="J123" i="10"/>
  <c r="I123" i="10"/>
  <c r="H123" i="10"/>
  <c r="G123" i="10"/>
  <c r="F123" i="10"/>
  <c r="E123" i="10"/>
  <c r="D123" i="10"/>
  <c r="C123" i="10"/>
  <c r="P122" i="10"/>
  <c r="O122" i="10"/>
  <c r="N122" i="10"/>
  <c r="M122" i="10"/>
  <c r="L122" i="10"/>
  <c r="K122" i="10"/>
  <c r="J122" i="10"/>
  <c r="I122" i="10"/>
  <c r="H122" i="10"/>
  <c r="G122" i="10"/>
  <c r="F122" i="10"/>
  <c r="E122" i="10"/>
  <c r="D122" i="10"/>
  <c r="C122" i="10"/>
  <c r="P121" i="10"/>
  <c r="O121" i="10"/>
  <c r="N121" i="10"/>
  <c r="M121" i="10"/>
  <c r="L121" i="10"/>
  <c r="K121" i="10"/>
  <c r="J121" i="10"/>
  <c r="I121" i="10"/>
  <c r="H121" i="10"/>
  <c r="G121" i="10"/>
  <c r="F121" i="10"/>
  <c r="E121" i="10"/>
  <c r="D121" i="10"/>
  <c r="C121" i="10"/>
  <c r="P120" i="10"/>
  <c r="O120" i="10"/>
  <c r="N120" i="10"/>
  <c r="M120" i="10"/>
  <c r="L120" i="10"/>
  <c r="K120" i="10"/>
  <c r="J120" i="10"/>
  <c r="I120" i="10"/>
  <c r="H120" i="10"/>
  <c r="G120" i="10"/>
  <c r="F120" i="10"/>
  <c r="E120" i="10"/>
  <c r="D120" i="10"/>
  <c r="C120" i="10"/>
  <c r="I115" i="10"/>
  <c r="H115" i="10"/>
  <c r="G115" i="10"/>
  <c r="I114" i="10"/>
  <c r="H114" i="10"/>
  <c r="G114" i="10"/>
  <c r="N113" i="10"/>
  <c r="M113" i="10"/>
  <c r="L113" i="10"/>
  <c r="I113" i="10"/>
  <c r="H113" i="10"/>
  <c r="G113" i="10"/>
  <c r="N112" i="10"/>
  <c r="M112" i="10"/>
  <c r="L112" i="10"/>
  <c r="I112" i="10"/>
  <c r="H112" i="10"/>
  <c r="G112" i="10"/>
  <c r="N111" i="10"/>
  <c r="M111" i="10"/>
  <c r="L111" i="10"/>
  <c r="I111" i="10"/>
  <c r="H111" i="10"/>
  <c r="G111" i="10"/>
  <c r="N110" i="10"/>
  <c r="M110" i="10"/>
  <c r="L110" i="10"/>
  <c r="I110" i="10"/>
  <c r="H110" i="10"/>
  <c r="G110" i="10"/>
  <c r="C110" i="10"/>
  <c r="N109" i="10"/>
  <c r="M109" i="10"/>
  <c r="L109" i="10"/>
  <c r="I109" i="10"/>
  <c r="H109" i="10"/>
  <c r="G109" i="10"/>
  <c r="C109" i="10"/>
  <c r="C111" i="10" s="1"/>
  <c r="P103" i="10"/>
  <c r="O103" i="10"/>
  <c r="N103" i="10"/>
  <c r="M103" i="10"/>
  <c r="L103" i="10"/>
  <c r="K103" i="10"/>
  <c r="J103" i="10"/>
  <c r="I103" i="10"/>
  <c r="H103" i="10"/>
  <c r="G103" i="10"/>
  <c r="F103" i="10"/>
  <c r="E103" i="10"/>
  <c r="D103" i="10"/>
  <c r="C103" i="10"/>
  <c r="P102" i="10"/>
  <c r="O102" i="10"/>
  <c r="N102" i="10"/>
  <c r="M102" i="10"/>
  <c r="L102" i="10"/>
  <c r="K102" i="10"/>
  <c r="J102" i="10"/>
  <c r="I102" i="10"/>
  <c r="H102" i="10"/>
  <c r="G102" i="10"/>
  <c r="F102" i="10"/>
  <c r="E102" i="10"/>
  <c r="D102" i="10"/>
  <c r="C102" i="10"/>
  <c r="P101" i="10"/>
  <c r="O101" i="10"/>
  <c r="N101" i="10"/>
  <c r="M101" i="10"/>
  <c r="L101" i="10"/>
  <c r="K101" i="10"/>
  <c r="J101" i="10"/>
  <c r="I101" i="10"/>
  <c r="H101" i="10"/>
  <c r="G101" i="10"/>
  <c r="F101" i="10"/>
  <c r="E101" i="10"/>
  <c r="D101" i="10"/>
  <c r="C101" i="10"/>
  <c r="P100" i="10"/>
  <c r="O100" i="10"/>
  <c r="N100" i="10"/>
  <c r="M100" i="10"/>
  <c r="L100" i="10"/>
  <c r="K100" i="10"/>
  <c r="J100" i="10"/>
  <c r="I100" i="10"/>
  <c r="H100" i="10"/>
  <c r="G100" i="10"/>
  <c r="F100" i="10"/>
  <c r="E100" i="10"/>
  <c r="D100" i="10"/>
  <c r="C100" i="10"/>
  <c r="P99" i="10"/>
  <c r="O99" i="10"/>
  <c r="N99" i="10"/>
  <c r="M99" i="10"/>
  <c r="L99" i="10"/>
  <c r="K99" i="10"/>
  <c r="J99" i="10"/>
  <c r="I99" i="10"/>
  <c r="H99" i="10"/>
  <c r="G99" i="10"/>
  <c r="F99" i="10"/>
  <c r="E99" i="10"/>
  <c r="D99" i="10"/>
  <c r="C99" i="10"/>
  <c r="I94" i="10"/>
  <c r="H94" i="10"/>
  <c r="G94" i="10"/>
  <c r="I93" i="10"/>
  <c r="H93" i="10"/>
  <c r="G93" i="10"/>
  <c r="N92" i="10"/>
  <c r="M92" i="10"/>
  <c r="L92" i="10"/>
  <c r="I92" i="10"/>
  <c r="H92" i="10"/>
  <c r="G92" i="10"/>
  <c r="N91" i="10"/>
  <c r="M91" i="10"/>
  <c r="L91" i="10"/>
  <c r="I91" i="10"/>
  <c r="H91" i="10"/>
  <c r="G91" i="10"/>
  <c r="N90" i="10"/>
  <c r="M90" i="10"/>
  <c r="L90" i="10"/>
  <c r="I90" i="10"/>
  <c r="H90" i="10"/>
  <c r="G90" i="10"/>
  <c r="N89" i="10"/>
  <c r="M89" i="10"/>
  <c r="L89" i="10"/>
  <c r="I89" i="10"/>
  <c r="H89" i="10"/>
  <c r="G89" i="10"/>
  <c r="C89" i="10"/>
  <c r="N88" i="10"/>
  <c r="M88" i="10"/>
  <c r="L88" i="10"/>
  <c r="I88" i="10"/>
  <c r="H88" i="10"/>
  <c r="G88" i="10"/>
  <c r="C88" i="10"/>
  <c r="C90" i="10" s="1"/>
  <c r="P82" i="10"/>
  <c r="O82" i="10"/>
  <c r="N82" i="10"/>
  <c r="M82" i="10"/>
  <c r="L82" i="10"/>
  <c r="K82" i="10"/>
  <c r="J82" i="10"/>
  <c r="I82" i="10"/>
  <c r="H82" i="10"/>
  <c r="G82" i="10"/>
  <c r="F82" i="10"/>
  <c r="E82" i="10"/>
  <c r="D82" i="10"/>
  <c r="C82" i="10"/>
  <c r="P81" i="10"/>
  <c r="O81" i="10"/>
  <c r="N81" i="10"/>
  <c r="M81" i="10"/>
  <c r="L81" i="10"/>
  <c r="K81" i="10"/>
  <c r="J81" i="10"/>
  <c r="I81" i="10"/>
  <c r="H81" i="10"/>
  <c r="G81" i="10"/>
  <c r="F81" i="10"/>
  <c r="E81" i="10"/>
  <c r="D81" i="10"/>
  <c r="C81" i="10"/>
  <c r="P80" i="10"/>
  <c r="O80" i="10"/>
  <c r="N80" i="10"/>
  <c r="M80" i="10"/>
  <c r="L80" i="10"/>
  <c r="K80" i="10"/>
  <c r="J80" i="10"/>
  <c r="I80" i="10"/>
  <c r="H80" i="10"/>
  <c r="G80" i="10"/>
  <c r="F80" i="10"/>
  <c r="E80" i="10"/>
  <c r="D80" i="10"/>
  <c r="C80" i="10"/>
  <c r="P79" i="10"/>
  <c r="O79" i="10"/>
  <c r="N79" i="10"/>
  <c r="M79" i="10"/>
  <c r="L79" i="10"/>
  <c r="K79" i="10"/>
  <c r="J79" i="10"/>
  <c r="I79" i="10"/>
  <c r="H79" i="10"/>
  <c r="G79" i="10"/>
  <c r="F79" i="10"/>
  <c r="E79" i="10"/>
  <c r="D79" i="10"/>
  <c r="C79" i="10"/>
  <c r="P78" i="10"/>
  <c r="O78" i="10"/>
  <c r="N78" i="10"/>
  <c r="M78" i="10"/>
  <c r="L78" i="10"/>
  <c r="K78" i="10"/>
  <c r="J78" i="10"/>
  <c r="I78" i="10"/>
  <c r="H78" i="10"/>
  <c r="G78" i="10"/>
  <c r="F78" i="10"/>
  <c r="E78" i="10"/>
  <c r="D78" i="10"/>
  <c r="C78" i="10"/>
  <c r="I73" i="10"/>
  <c r="H73" i="10"/>
  <c r="G73" i="10"/>
  <c r="I72" i="10"/>
  <c r="H72" i="10"/>
  <c r="G72" i="10"/>
  <c r="N71" i="10"/>
  <c r="M71" i="10"/>
  <c r="L71" i="10"/>
  <c r="I71" i="10"/>
  <c r="H71" i="10"/>
  <c r="G71" i="10"/>
  <c r="N70" i="10"/>
  <c r="M70" i="10"/>
  <c r="L70" i="10"/>
  <c r="I70" i="10"/>
  <c r="H70" i="10"/>
  <c r="G70" i="10"/>
  <c r="N69" i="10"/>
  <c r="M69" i="10"/>
  <c r="L69" i="10"/>
  <c r="I69" i="10"/>
  <c r="H69" i="10"/>
  <c r="G69" i="10"/>
  <c r="N68" i="10"/>
  <c r="M68" i="10"/>
  <c r="L68" i="10"/>
  <c r="I68" i="10"/>
  <c r="H68" i="10"/>
  <c r="G68" i="10"/>
  <c r="C68" i="10"/>
  <c r="N67" i="10"/>
  <c r="M67" i="10"/>
  <c r="L67" i="10"/>
  <c r="I67" i="10"/>
  <c r="H67" i="10"/>
  <c r="G67" i="10"/>
  <c r="C67" i="10"/>
  <c r="C69" i="10" s="1"/>
  <c r="P61" i="10"/>
  <c r="O61" i="10"/>
  <c r="N61" i="10"/>
  <c r="M61" i="10"/>
  <c r="L61" i="10"/>
  <c r="K61" i="10"/>
  <c r="J61" i="10"/>
  <c r="I61" i="10"/>
  <c r="H61" i="10"/>
  <c r="G61" i="10"/>
  <c r="F61" i="10"/>
  <c r="E61" i="10"/>
  <c r="D61" i="10"/>
  <c r="C61" i="10"/>
  <c r="P60" i="10"/>
  <c r="O60" i="10"/>
  <c r="N60" i="10"/>
  <c r="M60" i="10"/>
  <c r="L60" i="10"/>
  <c r="K60" i="10"/>
  <c r="J60" i="10"/>
  <c r="I60" i="10"/>
  <c r="H60" i="10"/>
  <c r="G60" i="10"/>
  <c r="F60" i="10"/>
  <c r="E60" i="10"/>
  <c r="D60" i="10"/>
  <c r="C60" i="10"/>
  <c r="P59" i="10"/>
  <c r="O59" i="10"/>
  <c r="N59" i="10"/>
  <c r="M59" i="10"/>
  <c r="L59" i="10"/>
  <c r="K59" i="10"/>
  <c r="J59" i="10"/>
  <c r="I59" i="10"/>
  <c r="H59" i="10"/>
  <c r="G59" i="10"/>
  <c r="F59" i="10"/>
  <c r="E59" i="10"/>
  <c r="D59" i="10"/>
  <c r="C59" i="10"/>
  <c r="P58" i="10"/>
  <c r="O58" i="10"/>
  <c r="N58" i="10"/>
  <c r="M58" i="10"/>
  <c r="L58" i="10"/>
  <c r="K58" i="10"/>
  <c r="J58" i="10"/>
  <c r="I58" i="10"/>
  <c r="H58" i="10"/>
  <c r="G58" i="10"/>
  <c r="F58" i="10"/>
  <c r="E58" i="10"/>
  <c r="D58" i="10"/>
  <c r="C58" i="10"/>
  <c r="P57" i="10"/>
  <c r="O57" i="10"/>
  <c r="N57" i="10"/>
  <c r="M57" i="10"/>
  <c r="L57" i="10"/>
  <c r="K57" i="10"/>
  <c r="J57" i="10"/>
  <c r="I57" i="10"/>
  <c r="H57" i="10"/>
  <c r="G57" i="10"/>
  <c r="F57" i="10"/>
  <c r="E57" i="10"/>
  <c r="D57" i="10"/>
  <c r="C57" i="10"/>
  <c r="I52" i="10"/>
  <c r="H52" i="10"/>
  <c r="G52" i="10"/>
  <c r="I51" i="10"/>
  <c r="H51" i="10"/>
  <c r="G51" i="10"/>
  <c r="N50" i="10"/>
  <c r="M50" i="10"/>
  <c r="L50" i="10"/>
  <c r="I50" i="10"/>
  <c r="H50" i="10"/>
  <c r="G50" i="10"/>
  <c r="N49" i="10"/>
  <c r="M49" i="10"/>
  <c r="L49" i="10"/>
  <c r="I49" i="10"/>
  <c r="H49" i="10"/>
  <c r="G49" i="10"/>
  <c r="N48" i="10"/>
  <c r="M48" i="10"/>
  <c r="L48" i="10"/>
  <c r="I48" i="10"/>
  <c r="H48" i="10"/>
  <c r="G48" i="10"/>
  <c r="N47" i="10"/>
  <c r="M47" i="10"/>
  <c r="L47" i="10"/>
  <c r="I47" i="10"/>
  <c r="H47" i="10"/>
  <c r="G47" i="10"/>
  <c r="C47" i="10"/>
  <c r="N46" i="10"/>
  <c r="M46" i="10"/>
  <c r="L46" i="10"/>
  <c r="I46" i="10"/>
  <c r="H46" i="10"/>
  <c r="G46" i="10"/>
  <c r="C46" i="10"/>
  <c r="C48" i="10" s="1"/>
  <c r="P40" i="10"/>
  <c r="O40" i="10"/>
  <c r="N40" i="10"/>
  <c r="M40" i="10"/>
  <c r="L40" i="10"/>
  <c r="K40" i="10"/>
  <c r="J40" i="10"/>
  <c r="I40" i="10"/>
  <c r="H40" i="10"/>
  <c r="G40" i="10"/>
  <c r="F40" i="10"/>
  <c r="E40" i="10"/>
  <c r="D40" i="10"/>
  <c r="C40" i="10"/>
  <c r="P39" i="10"/>
  <c r="O39" i="10"/>
  <c r="N39" i="10"/>
  <c r="M39" i="10"/>
  <c r="L39" i="10"/>
  <c r="K39" i="10"/>
  <c r="J39" i="10"/>
  <c r="I39" i="10"/>
  <c r="H39" i="10"/>
  <c r="G39" i="10"/>
  <c r="F39" i="10"/>
  <c r="E39" i="10"/>
  <c r="D39" i="10"/>
  <c r="C39" i="10"/>
  <c r="P38" i="10"/>
  <c r="O38" i="10"/>
  <c r="N38" i="10"/>
  <c r="M38" i="10"/>
  <c r="L38" i="10"/>
  <c r="K38" i="10"/>
  <c r="J38" i="10"/>
  <c r="I38" i="10"/>
  <c r="H38" i="10"/>
  <c r="G38" i="10"/>
  <c r="F38" i="10"/>
  <c r="E38" i="10"/>
  <c r="D38" i="10"/>
  <c r="C38" i="10"/>
  <c r="P37" i="10"/>
  <c r="O37" i="10"/>
  <c r="N37" i="10"/>
  <c r="M37" i="10"/>
  <c r="L37" i="10"/>
  <c r="K37" i="10"/>
  <c r="J37" i="10"/>
  <c r="I37" i="10"/>
  <c r="H37" i="10"/>
  <c r="G37" i="10"/>
  <c r="F37" i="10"/>
  <c r="E37" i="10"/>
  <c r="D37" i="10"/>
  <c r="C37" i="10"/>
  <c r="P36" i="10"/>
  <c r="O36" i="10"/>
  <c r="N36" i="10"/>
  <c r="M36" i="10"/>
  <c r="L36" i="10"/>
  <c r="K36" i="10"/>
  <c r="J36" i="10"/>
  <c r="I36" i="10"/>
  <c r="H36" i="10"/>
  <c r="G36" i="10"/>
  <c r="F36" i="10"/>
  <c r="E36" i="10"/>
  <c r="D36" i="10"/>
  <c r="C36" i="10"/>
  <c r="I31" i="10"/>
  <c r="H31" i="10"/>
  <c r="G31" i="10"/>
  <c r="I30" i="10"/>
  <c r="H30" i="10"/>
  <c r="G30" i="10"/>
  <c r="N29" i="10"/>
  <c r="M29" i="10"/>
  <c r="L29" i="10"/>
  <c r="I29" i="10"/>
  <c r="H29" i="10"/>
  <c r="G29" i="10"/>
  <c r="N28" i="10"/>
  <c r="M28" i="10"/>
  <c r="L28" i="10"/>
  <c r="I28" i="10"/>
  <c r="H28" i="10"/>
  <c r="G28" i="10"/>
  <c r="N27" i="10"/>
  <c r="M27" i="10"/>
  <c r="L27" i="10"/>
  <c r="I27" i="10"/>
  <c r="H27" i="10"/>
  <c r="G27" i="10"/>
  <c r="N26" i="10"/>
  <c r="M26" i="10"/>
  <c r="L26" i="10"/>
  <c r="I26" i="10"/>
  <c r="H26" i="10"/>
  <c r="G26" i="10"/>
  <c r="C26" i="10"/>
  <c r="N25" i="10"/>
  <c r="M25" i="10"/>
  <c r="L25" i="10"/>
  <c r="I25" i="10"/>
  <c r="H25" i="10"/>
  <c r="G25" i="10"/>
  <c r="C25" i="10"/>
  <c r="C27" i="10" s="1"/>
  <c r="P19" i="10"/>
  <c r="O19" i="10"/>
  <c r="N19" i="10"/>
  <c r="M19" i="10"/>
  <c r="L19" i="10"/>
  <c r="K19" i="10"/>
  <c r="J19" i="10"/>
  <c r="I19" i="10"/>
  <c r="H19" i="10"/>
  <c r="G19" i="10"/>
  <c r="F19" i="10"/>
  <c r="E19" i="10"/>
  <c r="D19" i="10"/>
  <c r="C19" i="10"/>
  <c r="P18" i="10"/>
  <c r="O18" i="10"/>
  <c r="N18" i="10"/>
  <c r="M18" i="10"/>
  <c r="L18" i="10"/>
  <c r="K18" i="10"/>
  <c r="J18" i="10"/>
  <c r="I18" i="10"/>
  <c r="H18" i="10"/>
  <c r="G18" i="10"/>
  <c r="F18" i="10"/>
  <c r="E18" i="10"/>
  <c r="D18" i="10"/>
  <c r="C18" i="10"/>
  <c r="P17" i="10"/>
  <c r="O17" i="10"/>
  <c r="N17" i="10"/>
  <c r="M17" i="10"/>
  <c r="L17" i="10"/>
  <c r="K17" i="10"/>
  <c r="J17" i="10"/>
  <c r="I17" i="10"/>
  <c r="H17" i="10"/>
  <c r="G17" i="10"/>
  <c r="F17" i="10"/>
  <c r="E17" i="10"/>
  <c r="D17" i="10"/>
  <c r="C17" i="10"/>
  <c r="P16" i="10"/>
  <c r="O16" i="10"/>
  <c r="N16" i="10"/>
  <c r="M16" i="10"/>
  <c r="L16" i="10"/>
  <c r="K16" i="10"/>
  <c r="J16" i="10"/>
  <c r="I16" i="10"/>
  <c r="H16" i="10"/>
  <c r="G16" i="10"/>
  <c r="F16" i="10"/>
  <c r="E16" i="10"/>
  <c r="D16" i="10"/>
  <c r="C16" i="10"/>
  <c r="P15" i="10"/>
  <c r="O15" i="10"/>
  <c r="N15" i="10"/>
  <c r="M15" i="10"/>
  <c r="L15" i="10"/>
  <c r="K15" i="10"/>
  <c r="J15" i="10"/>
  <c r="I15" i="10"/>
  <c r="H15" i="10"/>
  <c r="G15" i="10"/>
  <c r="F15" i="10"/>
  <c r="E15" i="10"/>
  <c r="D15" i="10"/>
  <c r="C15" i="10"/>
  <c r="I10" i="10"/>
  <c r="H10" i="10"/>
  <c r="G10" i="10"/>
  <c r="I9" i="10"/>
  <c r="H9" i="10"/>
  <c r="G9" i="10"/>
  <c r="N8" i="10"/>
  <c r="M8" i="10"/>
  <c r="L8" i="10"/>
  <c r="I8" i="10"/>
  <c r="H8" i="10"/>
  <c r="G8" i="10"/>
  <c r="N7" i="10"/>
  <c r="M7" i="10"/>
  <c r="L7" i="10"/>
  <c r="I7" i="10"/>
  <c r="H7" i="10"/>
  <c r="G7" i="10"/>
  <c r="N6" i="10"/>
  <c r="M6" i="10"/>
  <c r="L6" i="10"/>
  <c r="I6" i="10"/>
  <c r="H6" i="10"/>
  <c r="G6" i="10"/>
  <c r="N5" i="10"/>
  <c r="M5" i="10"/>
  <c r="L5" i="10"/>
  <c r="I5" i="10"/>
  <c r="H5" i="10"/>
  <c r="G5" i="10"/>
  <c r="C5" i="10"/>
  <c r="N4" i="10"/>
  <c r="M4" i="10"/>
  <c r="L4" i="10"/>
  <c r="I4" i="10"/>
  <c r="H4" i="10"/>
  <c r="G4" i="10"/>
  <c r="C4" i="10"/>
  <c r="C6" i="10" s="1"/>
  <c r="P250" i="9"/>
  <c r="O250" i="9"/>
  <c r="N250" i="9"/>
  <c r="M250" i="9"/>
  <c r="L250" i="9"/>
  <c r="K250" i="9"/>
  <c r="J250" i="9"/>
  <c r="I250" i="9"/>
  <c r="H250" i="9"/>
  <c r="G250" i="9"/>
  <c r="F250" i="9"/>
  <c r="E250" i="9"/>
  <c r="D250" i="9"/>
  <c r="C250" i="9"/>
  <c r="P249" i="9"/>
  <c r="O249" i="9"/>
  <c r="N249" i="9"/>
  <c r="M249" i="9"/>
  <c r="L249" i="9"/>
  <c r="K249" i="9"/>
  <c r="J249" i="9"/>
  <c r="I249" i="9"/>
  <c r="H249" i="9"/>
  <c r="G249" i="9"/>
  <c r="F249" i="9"/>
  <c r="E249" i="9"/>
  <c r="D249" i="9"/>
  <c r="C249" i="9"/>
  <c r="P248" i="9"/>
  <c r="O248" i="9"/>
  <c r="N248" i="9"/>
  <c r="M248" i="9"/>
  <c r="L248" i="9"/>
  <c r="K248" i="9"/>
  <c r="J248" i="9"/>
  <c r="I248" i="9"/>
  <c r="H248" i="9"/>
  <c r="G248" i="9"/>
  <c r="F248" i="9"/>
  <c r="E248" i="9"/>
  <c r="D248" i="9"/>
  <c r="C248" i="9"/>
  <c r="P247" i="9"/>
  <c r="O247" i="9"/>
  <c r="N247" i="9"/>
  <c r="M247" i="9"/>
  <c r="L247" i="9"/>
  <c r="K247" i="9"/>
  <c r="J247" i="9"/>
  <c r="I247" i="9"/>
  <c r="H247" i="9"/>
  <c r="G247" i="9"/>
  <c r="F247" i="9"/>
  <c r="E247" i="9"/>
  <c r="D247" i="9"/>
  <c r="C247" i="9"/>
  <c r="P246" i="9"/>
  <c r="O246" i="9"/>
  <c r="N246" i="9"/>
  <c r="M246" i="9"/>
  <c r="L246" i="9"/>
  <c r="K246" i="9"/>
  <c r="J246" i="9"/>
  <c r="I246" i="9"/>
  <c r="H246" i="9"/>
  <c r="G246" i="9"/>
  <c r="F246" i="9"/>
  <c r="E246" i="9"/>
  <c r="D246" i="9"/>
  <c r="C246" i="9"/>
  <c r="I241" i="9"/>
  <c r="H241" i="9"/>
  <c r="G241" i="9"/>
  <c r="I240" i="9"/>
  <c r="H240" i="9"/>
  <c r="G240" i="9"/>
  <c r="N239" i="9"/>
  <c r="M239" i="9"/>
  <c r="L239" i="9"/>
  <c r="I239" i="9"/>
  <c r="H239" i="9"/>
  <c r="G239" i="9"/>
  <c r="N238" i="9"/>
  <c r="M238" i="9"/>
  <c r="L238" i="9"/>
  <c r="I238" i="9"/>
  <c r="H238" i="9"/>
  <c r="G238" i="9"/>
  <c r="N237" i="9"/>
  <c r="M237" i="9"/>
  <c r="L237" i="9"/>
  <c r="I237" i="9"/>
  <c r="H237" i="9"/>
  <c r="G237" i="9"/>
  <c r="N236" i="9"/>
  <c r="M236" i="9"/>
  <c r="L236" i="9"/>
  <c r="I236" i="9"/>
  <c r="H236" i="9"/>
  <c r="G236" i="9"/>
  <c r="C236" i="9"/>
  <c r="N235" i="9"/>
  <c r="M235" i="9"/>
  <c r="L235" i="9"/>
  <c r="I235" i="9"/>
  <c r="H235" i="9"/>
  <c r="G235" i="9"/>
  <c r="C235" i="9"/>
  <c r="C237" i="9" s="1"/>
  <c r="P229" i="9"/>
  <c r="O229" i="9"/>
  <c r="N229" i="9"/>
  <c r="M229" i="9"/>
  <c r="L229" i="9"/>
  <c r="K229" i="9"/>
  <c r="J229" i="9"/>
  <c r="I229" i="9"/>
  <c r="H229" i="9"/>
  <c r="G229" i="9"/>
  <c r="F229" i="9"/>
  <c r="E229" i="9"/>
  <c r="D229" i="9"/>
  <c r="C229" i="9"/>
  <c r="P228" i="9"/>
  <c r="O228" i="9"/>
  <c r="N228" i="9"/>
  <c r="M228" i="9"/>
  <c r="L228" i="9"/>
  <c r="K228" i="9"/>
  <c r="J228" i="9"/>
  <c r="I228" i="9"/>
  <c r="H228" i="9"/>
  <c r="G228" i="9"/>
  <c r="F228" i="9"/>
  <c r="E228" i="9"/>
  <c r="D228" i="9"/>
  <c r="C228" i="9"/>
  <c r="P227" i="9"/>
  <c r="O227" i="9"/>
  <c r="N227" i="9"/>
  <c r="M227" i="9"/>
  <c r="L227" i="9"/>
  <c r="K227" i="9"/>
  <c r="J227" i="9"/>
  <c r="I227" i="9"/>
  <c r="H227" i="9"/>
  <c r="G227" i="9"/>
  <c r="F227" i="9"/>
  <c r="E227" i="9"/>
  <c r="D227" i="9"/>
  <c r="C227" i="9"/>
  <c r="P226" i="9"/>
  <c r="O226" i="9"/>
  <c r="N226" i="9"/>
  <c r="M226" i="9"/>
  <c r="L226" i="9"/>
  <c r="K226" i="9"/>
  <c r="J226" i="9"/>
  <c r="I226" i="9"/>
  <c r="H226" i="9"/>
  <c r="G226" i="9"/>
  <c r="F226" i="9"/>
  <c r="E226" i="9"/>
  <c r="D226" i="9"/>
  <c r="C226" i="9"/>
  <c r="P225" i="9"/>
  <c r="O225" i="9"/>
  <c r="N225" i="9"/>
  <c r="M225" i="9"/>
  <c r="L225" i="9"/>
  <c r="K225" i="9"/>
  <c r="J225" i="9"/>
  <c r="I225" i="9"/>
  <c r="H225" i="9"/>
  <c r="G225" i="9"/>
  <c r="F225" i="9"/>
  <c r="E225" i="9"/>
  <c r="D225" i="9"/>
  <c r="C225" i="9"/>
  <c r="I220" i="9"/>
  <c r="H220" i="9"/>
  <c r="G220" i="9"/>
  <c r="I219" i="9"/>
  <c r="H219" i="9"/>
  <c r="G219" i="9"/>
  <c r="N218" i="9"/>
  <c r="M218" i="9"/>
  <c r="L218" i="9"/>
  <c r="I218" i="9"/>
  <c r="H218" i="9"/>
  <c r="G218" i="9"/>
  <c r="N217" i="9"/>
  <c r="M217" i="9"/>
  <c r="L217" i="9"/>
  <c r="I217" i="9"/>
  <c r="H217" i="9"/>
  <c r="G217" i="9"/>
  <c r="N216" i="9"/>
  <c r="M216" i="9"/>
  <c r="L216" i="9"/>
  <c r="I216" i="9"/>
  <c r="H216" i="9"/>
  <c r="G216" i="9"/>
  <c r="N215" i="9"/>
  <c r="M215" i="9"/>
  <c r="L215" i="9"/>
  <c r="I215" i="9"/>
  <c r="H215" i="9"/>
  <c r="G215" i="9"/>
  <c r="C215" i="9"/>
  <c r="N214" i="9"/>
  <c r="M214" i="9"/>
  <c r="L214" i="9"/>
  <c r="I214" i="9"/>
  <c r="H214" i="9"/>
  <c r="G214" i="9"/>
  <c r="C214" i="9"/>
  <c r="C216" i="9" s="1"/>
  <c r="P208" i="9"/>
  <c r="O208" i="9"/>
  <c r="N208" i="9"/>
  <c r="M208" i="9"/>
  <c r="L208" i="9"/>
  <c r="K208" i="9"/>
  <c r="J208" i="9"/>
  <c r="I208" i="9"/>
  <c r="H208" i="9"/>
  <c r="G208" i="9"/>
  <c r="F208" i="9"/>
  <c r="E208" i="9"/>
  <c r="D208" i="9"/>
  <c r="C208" i="9"/>
  <c r="P207" i="9"/>
  <c r="O207" i="9"/>
  <c r="N207" i="9"/>
  <c r="M207" i="9"/>
  <c r="L207" i="9"/>
  <c r="K207" i="9"/>
  <c r="J207" i="9"/>
  <c r="I207" i="9"/>
  <c r="H207" i="9"/>
  <c r="G207" i="9"/>
  <c r="F207" i="9"/>
  <c r="E207" i="9"/>
  <c r="D207" i="9"/>
  <c r="C207" i="9"/>
  <c r="P206" i="9"/>
  <c r="O206" i="9"/>
  <c r="N206" i="9"/>
  <c r="M206" i="9"/>
  <c r="L206" i="9"/>
  <c r="K206" i="9"/>
  <c r="J206" i="9"/>
  <c r="I206" i="9"/>
  <c r="H206" i="9"/>
  <c r="G206" i="9"/>
  <c r="F206" i="9"/>
  <c r="E206" i="9"/>
  <c r="D206" i="9"/>
  <c r="C206" i="9"/>
  <c r="P205" i="9"/>
  <c r="O205" i="9"/>
  <c r="N205" i="9"/>
  <c r="M205" i="9"/>
  <c r="L205" i="9"/>
  <c r="K205" i="9"/>
  <c r="J205" i="9"/>
  <c r="I205" i="9"/>
  <c r="H205" i="9"/>
  <c r="G205" i="9"/>
  <c r="F205" i="9"/>
  <c r="E205" i="9"/>
  <c r="D205" i="9"/>
  <c r="C205" i="9"/>
  <c r="P204" i="9"/>
  <c r="O204" i="9"/>
  <c r="N204" i="9"/>
  <c r="M204" i="9"/>
  <c r="L204" i="9"/>
  <c r="K204" i="9"/>
  <c r="J204" i="9"/>
  <c r="I204" i="9"/>
  <c r="H204" i="9"/>
  <c r="G204" i="9"/>
  <c r="F204" i="9"/>
  <c r="E204" i="9"/>
  <c r="D204" i="9"/>
  <c r="C204" i="9"/>
  <c r="I199" i="9"/>
  <c r="H199" i="9"/>
  <c r="G199" i="9"/>
  <c r="I198" i="9"/>
  <c r="H198" i="9"/>
  <c r="G198" i="9"/>
  <c r="N197" i="9"/>
  <c r="M197" i="9"/>
  <c r="L197" i="9"/>
  <c r="I197" i="9"/>
  <c r="H197" i="9"/>
  <c r="G197" i="9"/>
  <c r="N196" i="9"/>
  <c r="M196" i="9"/>
  <c r="L196" i="9"/>
  <c r="I196" i="9"/>
  <c r="H196" i="9"/>
  <c r="G196" i="9"/>
  <c r="N195" i="9"/>
  <c r="M195" i="9"/>
  <c r="L195" i="9"/>
  <c r="I195" i="9"/>
  <c r="H195" i="9"/>
  <c r="G195" i="9"/>
  <c r="N194" i="9"/>
  <c r="M194" i="9"/>
  <c r="L194" i="9"/>
  <c r="I194" i="9"/>
  <c r="H194" i="9"/>
  <c r="G194" i="9"/>
  <c r="C194" i="9"/>
  <c r="N193" i="9"/>
  <c r="M193" i="9"/>
  <c r="L193" i="9"/>
  <c r="I193" i="9"/>
  <c r="H193" i="9"/>
  <c r="G193" i="9"/>
  <c r="C193" i="9"/>
  <c r="C195" i="9" s="1"/>
  <c r="P187" i="9"/>
  <c r="O187" i="9"/>
  <c r="N187" i="9"/>
  <c r="M187" i="9"/>
  <c r="L187" i="9"/>
  <c r="K187" i="9"/>
  <c r="J187" i="9"/>
  <c r="I187" i="9"/>
  <c r="H187" i="9"/>
  <c r="G187" i="9"/>
  <c r="F187" i="9"/>
  <c r="E187" i="9"/>
  <c r="D187" i="9"/>
  <c r="C187" i="9"/>
  <c r="P186" i="9"/>
  <c r="O186" i="9"/>
  <c r="N186" i="9"/>
  <c r="M186" i="9"/>
  <c r="L186" i="9"/>
  <c r="K186" i="9"/>
  <c r="J186" i="9"/>
  <c r="I186" i="9"/>
  <c r="H186" i="9"/>
  <c r="G186" i="9"/>
  <c r="F186" i="9"/>
  <c r="E186" i="9"/>
  <c r="D186" i="9"/>
  <c r="C186" i="9"/>
  <c r="P185" i="9"/>
  <c r="O185" i="9"/>
  <c r="N185" i="9"/>
  <c r="M185" i="9"/>
  <c r="L185" i="9"/>
  <c r="K185" i="9"/>
  <c r="J185" i="9"/>
  <c r="I185" i="9"/>
  <c r="H185" i="9"/>
  <c r="G185" i="9"/>
  <c r="F185" i="9"/>
  <c r="E185" i="9"/>
  <c r="D185" i="9"/>
  <c r="C185" i="9"/>
  <c r="P184" i="9"/>
  <c r="O184" i="9"/>
  <c r="N184" i="9"/>
  <c r="M184" i="9"/>
  <c r="L184" i="9"/>
  <c r="K184" i="9"/>
  <c r="J184" i="9"/>
  <c r="I184" i="9"/>
  <c r="H184" i="9"/>
  <c r="G184" i="9"/>
  <c r="F184" i="9"/>
  <c r="E184" i="9"/>
  <c r="D184" i="9"/>
  <c r="C184" i="9"/>
  <c r="P183" i="9"/>
  <c r="O183" i="9"/>
  <c r="N183" i="9"/>
  <c r="M183" i="9"/>
  <c r="L183" i="9"/>
  <c r="K183" i="9"/>
  <c r="J183" i="9"/>
  <c r="I183" i="9"/>
  <c r="H183" i="9"/>
  <c r="G183" i="9"/>
  <c r="F183" i="9"/>
  <c r="E183" i="9"/>
  <c r="D183" i="9"/>
  <c r="C183" i="9"/>
  <c r="I178" i="9"/>
  <c r="H178" i="9"/>
  <c r="G178" i="9"/>
  <c r="I177" i="9"/>
  <c r="H177" i="9"/>
  <c r="G177" i="9"/>
  <c r="N176" i="9"/>
  <c r="M176" i="9"/>
  <c r="L176" i="9"/>
  <c r="I176" i="9"/>
  <c r="H176" i="9"/>
  <c r="G176" i="9"/>
  <c r="N175" i="9"/>
  <c r="M175" i="9"/>
  <c r="L175" i="9"/>
  <c r="I175" i="9"/>
  <c r="H175" i="9"/>
  <c r="G175" i="9"/>
  <c r="N174" i="9"/>
  <c r="M174" i="9"/>
  <c r="L174" i="9"/>
  <c r="I174" i="9"/>
  <c r="H174" i="9"/>
  <c r="G174" i="9"/>
  <c r="N173" i="9"/>
  <c r="M173" i="9"/>
  <c r="L173" i="9"/>
  <c r="I173" i="9"/>
  <c r="H173" i="9"/>
  <c r="G173" i="9"/>
  <c r="C173" i="9"/>
  <c r="N172" i="9"/>
  <c r="M172" i="9"/>
  <c r="L172" i="9"/>
  <c r="I172" i="9"/>
  <c r="H172" i="9"/>
  <c r="G172" i="9"/>
  <c r="C172" i="9"/>
  <c r="C174" i="9" s="1"/>
  <c r="P166" i="9"/>
  <c r="O166" i="9"/>
  <c r="N166" i="9"/>
  <c r="M166" i="9"/>
  <c r="L166" i="9"/>
  <c r="K166" i="9"/>
  <c r="J166" i="9"/>
  <c r="I166" i="9"/>
  <c r="H166" i="9"/>
  <c r="G166" i="9"/>
  <c r="F166" i="9"/>
  <c r="E166" i="9"/>
  <c r="D166" i="9"/>
  <c r="C166" i="9"/>
  <c r="P165" i="9"/>
  <c r="O165" i="9"/>
  <c r="N165" i="9"/>
  <c r="M165" i="9"/>
  <c r="L165" i="9"/>
  <c r="K165" i="9"/>
  <c r="J165" i="9"/>
  <c r="I165" i="9"/>
  <c r="H165" i="9"/>
  <c r="G165" i="9"/>
  <c r="F165" i="9"/>
  <c r="E165" i="9"/>
  <c r="D165" i="9"/>
  <c r="C165" i="9"/>
  <c r="P164" i="9"/>
  <c r="O164" i="9"/>
  <c r="N164" i="9"/>
  <c r="M164" i="9"/>
  <c r="L164" i="9"/>
  <c r="K164" i="9"/>
  <c r="J164" i="9"/>
  <c r="I164" i="9"/>
  <c r="H164" i="9"/>
  <c r="G164" i="9"/>
  <c r="F164" i="9"/>
  <c r="E164" i="9"/>
  <c r="D164" i="9"/>
  <c r="C164" i="9"/>
  <c r="P163" i="9"/>
  <c r="O163" i="9"/>
  <c r="N163" i="9"/>
  <c r="M163" i="9"/>
  <c r="L163" i="9"/>
  <c r="K163" i="9"/>
  <c r="J163" i="9"/>
  <c r="I163" i="9"/>
  <c r="H163" i="9"/>
  <c r="G163" i="9"/>
  <c r="F163" i="9"/>
  <c r="E163" i="9"/>
  <c r="D163" i="9"/>
  <c r="C163" i="9"/>
  <c r="P162" i="9"/>
  <c r="O162" i="9"/>
  <c r="N162" i="9"/>
  <c r="M162" i="9"/>
  <c r="L162" i="9"/>
  <c r="K162" i="9"/>
  <c r="J162" i="9"/>
  <c r="I162" i="9"/>
  <c r="H162" i="9"/>
  <c r="G162" i="9"/>
  <c r="F162" i="9"/>
  <c r="E162" i="9"/>
  <c r="D162" i="9"/>
  <c r="C162" i="9"/>
  <c r="I157" i="9"/>
  <c r="H157" i="9"/>
  <c r="G157" i="9"/>
  <c r="I156" i="9"/>
  <c r="H156" i="9"/>
  <c r="G156" i="9"/>
  <c r="N155" i="9"/>
  <c r="M155" i="9"/>
  <c r="L155" i="9"/>
  <c r="I155" i="9"/>
  <c r="H155" i="9"/>
  <c r="G155" i="9"/>
  <c r="N154" i="9"/>
  <c r="M154" i="9"/>
  <c r="L154" i="9"/>
  <c r="I154" i="9"/>
  <c r="H154" i="9"/>
  <c r="G154" i="9"/>
  <c r="N153" i="9"/>
  <c r="M153" i="9"/>
  <c r="L153" i="9"/>
  <c r="I153" i="9"/>
  <c r="H153" i="9"/>
  <c r="G153" i="9"/>
  <c r="N152" i="9"/>
  <c r="M152" i="9"/>
  <c r="L152" i="9"/>
  <c r="I152" i="9"/>
  <c r="H152" i="9"/>
  <c r="G152" i="9"/>
  <c r="C152" i="9"/>
  <c r="N151" i="9"/>
  <c r="M151" i="9"/>
  <c r="L151" i="9"/>
  <c r="I151" i="9"/>
  <c r="H151" i="9"/>
  <c r="G151" i="9"/>
  <c r="C151" i="9"/>
  <c r="C153" i="9" s="1"/>
  <c r="P145" i="9"/>
  <c r="O145" i="9"/>
  <c r="N145" i="9"/>
  <c r="M145" i="9"/>
  <c r="L145" i="9"/>
  <c r="K145" i="9"/>
  <c r="J145" i="9"/>
  <c r="I145" i="9"/>
  <c r="H145" i="9"/>
  <c r="G145" i="9"/>
  <c r="F145" i="9"/>
  <c r="E145" i="9"/>
  <c r="D145" i="9"/>
  <c r="C145" i="9"/>
  <c r="P144" i="9"/>
  <c r="O144" i="9"/>
  <c r="N144" i="9"/>
  <c r="M144" i="9"/>
  <c r="L144" i="9"/>
  <c r="K144" i="9"/>
  <c r="J144" i="9"/>
  <c r="I144" i="9"/>
  <c r="H144" i="9"/>
  <c r="G144" i="9"/>
  <c r="F144" i="9"/>
  <c r="E144" i="9"/>
  <c r="D144" i="9"/>
  <c r="C144" i="9"/>
  <c r="P143" i="9"/>
  <c r="O143" i="9"/>
  <c r="N143" i="9"/>
  <c r="M143" i="9"/>
  <c r="L143" i="9"/>
  <c r="K143" i="9"/>
  <c r="J143" i="9"/>
  <c r="I143" i="9"/>
  <c r="H143" i="9"/>
  <c r="G143" i="9"/>
  <c r="F143" i="9"/>
  <c r="E143" i="9"/>
  <c r="D143" i="9"/>
  <c r="C143" i="9"/>
  <c r="P142" i="9"/>
  <c r="O142" i="9"/>
  <c r="N142" i="9"/>
  <c r="M142" i="9"/>
  <c r="L142" i="9"/>
  <c r="K142" i="9"/>
  <c r="J142" i="9"/>
  <c r="I142" i="9"/>
  <c r="H142" i="9"/>
  <c r="G142" i="9"/>
  <c r="F142" i="9"/>
  <c r="E142" i="9"/>
  <c r="D142" i="9"/>
  <c r="C142" i="9"/>
  <c r="P141" i="9"/>
  <c r="O141" i="9"/>
  <c r="N141" i="9"/>
  <c r="M141" i="9"/>
  <c r="L141" i="9"/>
  <c r="K141" i="9"/>
  <c r="J141" i="9"/>
  <c r="I141" i="9"/>
  <c r="H141" i="9"/>
  <c r="G141" i="9"/>
  <c r="F141" i="9"/>
  <c r="E141" i="9"/>
  <c r="D141" i="9"/>
  <c r="C141" i="9"/>
  <c r="I136" i="9"/>
  <c r="H136" i="9"/>
  <c r="G136" i="9"/>
  <c r="N135" i="9"/>
  <c r="M135" i="9"/>
  <c r="L135" i="9"/>
  <c r="I135" i="9"/>
  <c r="H135" i="9"/>
  <c r="G135" i="9"/>
  <c r="N134" i="9"/>
  <c r="M134" i="9"/>
  <c r="L134" i="9"/>
  <c r="I134" i="9"/>
  <c r="H134" i="9"/>
  <c r="G134" i="9"/>
  <c r="N133" i="9"/>
  <c r="M133" i="9"/>
  <c r="L133" i="9"/>
  <c r="I133" i="9"/>
  <c r="H133" i="9"/>
  <c r="G133" i="9"/>
  <c r="N132" i="9"/>
  <c r="M132" i="9"/>
  <c r="L132" i="9"/>
  <c r="I132" i="9"/>
  <c r="H132" i="9"/>
  <c r="G132" i="9"/>
  <c r="N131" i="9"/>
  <c r="M131" i="9"/>
  <c r="L131" i="9"/>
  <c r="I131" i="9"/>
  <c r="H131" i="9"/>
  <c r="G131" i="9"/>
  <c r="C131" i="9"/>
  <c r="N130" i="9"/>
  <c r="M130" i="9"/>
  <c r="L130" i="9"/>
  <c r="I130" i="9"/>
  <c r="H130" i="9"/>
  <c r="G130" i="9"/>
  <c r="C130" i="9"/>
  <c r="C132" i="9" s="1"/>
  <c r="P124" i="9"/>
  <c r="O124" i="9"/>
  <c r="N124" i="9"/>
  <c r="M124" i="9"/>
  <c r="L124" i="9"/>
  <c r="K124" i="9"/>
  <c r="J124" i="9"/>
  <c r="I124" i="9"/>
  <c r="H124" i="9"/>
  <c r="G124" i="9"/>
  <c r="F124" i="9"/>
  <c r="E124" i="9"/>
  <c r="D124" i="9"/>
  <c r="C124" i="9"/>
  <c r="P123" i="9"/>
  <c r="O123" i="9"/>
  <c r="N123" i="9"/>
  <c r="M123" i="9"/>
  <c r="L123" i="9"/>
  <c r="K123" i="9"/>
  <c r="J123" i="9"/>
  <c r="I123" i="9"/>
  <c r="H123" i="9"/>
  <c r="G123" i="9"/>
  <c r="F123" i="9"/>
  <c r="E123" i="9"/>
  <c r="D123" i="9"/>
  <c r="C123" i="9"/>
  <c r="P122" i="9"/>
  <c r="O122" i="9"/>
  <c r="N122" i="9"/>
  <c r="M122" i="9"/>
  <c r="L122" i="9"/>
  <c r="K122" i="9"/>
  <c r="J122" i="9"/>
  <c r="I122" i="9"/>
  <c r="H122" i="9"/>
  <c r="G122" i="9"/>
  <c r="F122" i="9"/>
  <c r="E122" i="9"/>
  <c r="D122" i="9"/>
  <c r="C122" i="9"/>
  <c r="P121" i="9"/>
  <c r="O121" i="9"/>
  <c r="N121" i="9"/>
  <c r="M121" i="9"/>
  <c r="L121" i="9"/>
  <c r="K121" i="9"/>
  <c r="J121" i="9"/>
  <c r="I121" i="9"/>
  <c r="H121" i="9"/>
  <c r="G121" i="9"/>
  <c r="F121" i="9"/>
  <c r="E121" i="9"/>
  <c r="D121" i="9"/>
  <c r="C121" i="9"/>
  <c r="P120" i="9"/>
  <c r="O120" i="9"/>
  <c r="N120" i="9"/>
  <c r="M120" i="9"/>
  <c r="L120" i="9"/>
  <c r="K120" i="9"/>
  <c r="J120" i="9"/>
  <c r="I120" i="9"/>
  <c r="H120" i="9"/>
  <c r="G120" i="9"/>
  <c r="F120" i="9"/>
  <c r="E120" i="9"/>
  <c r="D120" i="9"/>
  <c r="C120" i="9"/>
  <c r="I115" i="9"/>
  <c r="H115" i="9"/>
  <c r="G115" i="9"/>
  <c r="I114" i="9"/>
  <c r="H114" i="9"/>
  <c r="G114" i="9"/>
  <c r="N113" i="9"/>
  <c r="M113" i="9"/>
  <c r="L113" i="9"/>
  <c r="I113" i="9"/>
  <c r="H113" i="9"/>
  <c r="G113" i="9"/>
  <c r="N112" i="9"/>
  <c r="M112" i="9"/>
  <c r="L112" i="9"/>
  <c r="I112" i="9"/>
  <c r="H112" i="9"/>
  <c r="G112" i="9"/>
  <c r="N111" i="9"/>
  <c r="M111" i="9"/>
  <c r="L111" i="9"/>
  <c r="I111" i="9"/>
  <c r="H111" i="9"/>
  <c r="G111" i="9"/>
  <c r="N110" i="9"/>
  <c r="M110" i="9"/>
  <c r="L110" i="9"/>
  <c r="I110" i="9"/>
  <c r="H110" i="9"/>
  <c r="G110" i="9"/>
  <c r="C110" i="9"/>
  <c r="N109" i="9"/>
  <c r="M109" i="9"/>
  <c r="L109" i="9"/>
  <c r="I109" i="9"/>
  <c r="H109" i="9"/>
  <c r="G109" i="9"/>
  <c r="C109" i="9"/>
  <c r="C111" i="9" s="1"/>
  <c r="P103" i="9"/>
  <c r="O103" i="9"/>
  <c r="N103" i="9"/>
  <c r="M103" i="9"/>
  <c r="L103" i="9"/>
  <c r="K103" i="9"/>
  <c r="J103" i="9"/>
  <c r="I103" i="9"/>
  <c r="H103" i="9"/>
  <c r="G103" i="9"/>
  <c r="F103" i="9"/>
  <c r="E103" i="9"/>
  <c r="D103" i="9"/>
  <c r="C103" i="9"/>
  <c r="P102" i="9"/>
  <c r="O102" i="9"/>
  <c r="N102" i="9"/>
  <c r="M102" i="9"/>
  <c r="L102" i="9"/>
  <c r="K102" i="9"/>
  <c r="J102" i="9"/>
  <c r="I102" i="9"/>
  <c r="H102" i="9"/>
  <c r="G102" i="9"/>
  <c r="F102" i="9"/>
  <c r="E102" i="9"/>
  <c r="D102" i="9"/>
  <c r="C102" i="9"/>
  <c r="P101" i="9"/>
  <c r="O101" i="9"/>
  <c r="N101" i="9"/>
  <c r="M101" i="9"/>
  <c r="L101" i="9"/>
  <c r="K101" i="9"/>
  <c r="J101" i="9"/>
  <c r="I101" i="9"/>
  <c r="H101" i="9"/>
  <c r="G101" i="9"/>
  <c r="F101" i="9"/>
  <c r="E101" i="9"/>
  <c r="D101" i="9"/>
  <c r="C101" i="9"/>
  <c r="P100" i="9"/>
  <c r="O100" i="9"/>
  <c r="N100" i="9"/>
  <c r="M100" i="9"/>
  <c r="L100" i="9"/>
  <c r="K100" i="9"/>
  <c r="J100" i="9"/>
  <c r="I100" i="9"/>
  <c r="H100" i="9"/>
  <c r="G100" i="9"/>
  <c r="F100" i="9"/>
  <c r="E100" i="9"/>
  <c r="D100" i="9"/>
  <c r="C100" i="9"/>
  <c r="P99" i="9"/>
  <c r="O99" i="9"/>
  <c r="N99" i="9"/>
  <c r="M99" i="9"/>
  <c r="L99" i="9"/>
  <c r="K99" i="9"/>
  <c r="J99" i="9"/>
  <c r="I99" i="9"/>
  <c r="H99" i="9"/>
  <c r="G99" i="9"/>
  <c r="F99" i="9"/>
  <c r="E99" i="9"/>
  <c r="D99" i="9"/>
  <c r="C99" i="9"/>
  <c r="I94" i="9"/>
  <c r="H94" i="9"/>
  <c r="G94" i="9"/>
  <c r="I93" i="9"/>
  <c r="H93" i="9"/>
  <c r="G93" i="9"/>
  <c r="N92" i="9"/>
  <c r="M92" i="9"/>
  <c r="L92" i="9"/>
  <c r="I92" i="9"/>
  <c r="H92" i="9"/>
  <c r="G92" i="9"/>
  <c r="N91" i="9"/>
  <c r="M91" i="9"/>
  <c r="L91" i="9"/>
  <c r="I91" i="9"/>
  <c r="H91" i="9"/>
  <c r="G91" i="9"/>
  <c r="N90" i="9"/>
  <c r="M90" i="9"/>
  <c r="L90" i="9"/>
  <c r="I90" i="9"/>
  <c r="H90" i="9"/>
  <c r="G90" i="9"/>
  <c r="N89" i="9"/>
  <c r="M89" i="9"/>
  <c r="L89" i="9"/>
  <c r="I89" i="9"/>
  <c r="H89" i="9"/>
  <c r="G89" i="9"/>
  <c r="C89" i="9"/>
  <c r="N88" i="9"/>
  <c r="M88" i="9"/>
  <c r="L88" i="9"/>
  <c r="I88" i="9"/>
  <c r="H88" i="9"/>
  <c r="G88" i="9"/>
  <c r="C88" i="9"/>
  <c r="C90" i="9" s="1"/>
  <c r="P82" i="9"/>
  <c r="O82" i="9"/>
  <c r="N82" i="9"/>
  <c r="M82" i="9"/>
  <c r="L82" i="9"/>
  <c r="K82" i="9"/>
  <c r="J82" i="9"/>
  <c r="I82" i="9"/>
  <c r="H82" i="9"/>
  <c r="G82" i="9"/>
  <c r="F82" i="9"/>
  <c r="E82" i="9"/>
  <c r="D82" i="9"/>
  <c r="C82" i="9"/>
  <c r="P81" i="9"/>
  <c r="O81" i="9"/>
  <c r="N81" i="9"/>
  <c r="M81" i="9"/>
  <c r="L81" i="9"/>
  <c r="K81" i="9"/>
  <c r="J81" i="9"/>
  <c r="I81" i="9"/>
  <c r="H81" i="9"/>
  <c r="G81" i="9"/>
  <c r="F81" i="9"/>
  <c r="E81" i="9"/>
  <c r="D81" i="9"/>
  <c r="C81" i="9"/>
  <c r="P80" i="9"/>
  <c r="O80" i="9"/>
  <c r="N80" i="9"/>
  <c r="M80" i="9"/>
  <c r="L80" i="9"/>
  <c r="K80" i="9"/>
  <c r="J80" i="9"/>
  <c r="I80" i="9"/>
  <c r="H80" i="9"/>
  <c r="G80" i="9"/>
  <c r="F80" i="9"/>
  <c r="E80" i="9"/>
  <c r="D80" i="9"/>
  <c r="C80" i="9"/>
  <c r="P79" i="9"/>
  <c r="O79" i="9"/>
  <c r="N79" i="9"/>
  <c r="M79" i="9"/>
  <c r="L79" i="9"/>
  <c r="K79" i="9"/>
  <c r="J79" i="9"/>
  <c r="I79" i="9"/>
  <c r="H79" i="9"/>
  <c r="G79" i="9"/>
  <c r="F79" i="9"/>
  <c r="E79" i="9"/>
  <c r="D79" i="9"/>
  <c r="C79" i="9"/>
  <c r="P78" i="9"/>
  <c r="O78" i="9"/>
  <c r="N78" i="9"/>
  <c r="M78" i="9"/>
  <c r="L78" i="9"/>
  <c r="K78" i="9"/>
  <c r="J78" i="9"/>
  <c r="I78" i="9"/>
  <c r="H78" i="9"/>
  <c r="G78" i="9"/>
  <c r="F78" i="9"/>
  <c r="E78" i="9"/>
  <c r="D78" i="9"/>
  <c r="C78" i="9"/>
  <c r="I73" i="9"/>
  <c r="H73" i="9"/>
  <c r="G73" i="9"/>
  <c r="I72" i="9"/>
  <c r="H72" i="9"/>
  <c r="G72" i="9"/>
  <c r="N71" i="9"/>
  <c r="M71" i="9"/>
  <c r="L71" i="9"/>
  <c r="I71" i="9"/>
  <c r="H71" i="9"/>
  <c r="G71" i="9"/>
  <c r="N70" i="9"/>
  <c r="M70" i="9"/>
  <c r="L70" i="9"/>
  <c r="I70" i="9"/>
  <c r="H70" i="9"/>
  <c r="G70" i="9"/>
  <c r="N69" i="9"/>
  <c r="M69" i="9"/>
  <c r="L69" i="9"/>
  <c r="I69" i="9"/>
  <c r="H69" i="9"/>
  <c r="G69" i="9"/>
  <c r="N68" i="9"/>
  <c r="M68" i="9"/>
  <c r="L68" i="9"/>
  <c r="I68" i="9"/>
  <c r="H68" i="9"/>
  <c r="G68" i="9"/>
  <c r="C68" i="9"/>
  <c r="N67" i="9"/>
  <c r="M67" i="9"/>
  <c r="L67" i="9"/>
  <c r="I67" i="9"/>
  <c r="H67" i="9"/>
  <c r="G67" i="9"/>
  <c r="C67" i="9"/>
  <c r="C69" i="9" s="1"/>
  <c r="P61" i="9"/>
  <c r="O61" i="9"/>
  <c r="N61" i="9"/>
  <c r="M61" i="9"/>
  <c r="L61" i="9"/>
  <c r="K61" i="9"/>
  <c r="J61" i="9"/>
  <c r="I61" i="9"/>
  <c r="H61" i="9"/>
  <c r="G61" i="9"/>
  <c r="F61" i="9"/>
  <c r="E61" i="9"/>
  <c r="D61" i="9"/>
  <c r="C61" i="9"/>
  <c r="P60" i="9"/>
  <c r="O60" i="9"/>
  <c r="N60" i="9"/>
  <c r="M60" i="9"/>
  <c r="L60" i="9"/>
  <c r="K60" i="9"/>
  <c r="J60" i="9"/>
  <c r="I60" i="9"/>
  <c r="H60" i="9"/>
  <c r="G60" i="9"/>
  <c r="F60" i="9"/>
  <c r="E60" i="9"/>
  <c r="D60" i="9"/>
  <c r="C60" i="9"/>
  <c r="P59" i="9"/>
  <c r="O59" i="9"/>
  <c r="N59" i="9"/>
  <c r="M59" i="9"/>
  <c r="L59" i="9"/>
  <c r="K59" i="9"/>
  <c r="J59" i="9"/>
  <c r="I59" i="9"/>
  <c r="H59" i="9"/>
  <c r="G59" i="9"/>
  <c r="F59" i="9"/>
  <c r="E59" i="9"/>
  <c r="D59" i="9"/>
  <c r="C59" i="9"/>
  <c r="P58" i="9"/>
  <c r="O58" i="9"/>
  <c r="N58" i="9"/>
  <c r="M58" i="9"/>
  <c r="L58" i="9"/>
  <c r="K58" i="9"/>
  <c r="J58" i="9"/>
  <c r="I58" i="9"/>
  <c r="H58" i="9"/>
  <c r="G58" i="9"/>
  <c r="F58" i="9"/>
  <c r="E58" i="9"/>
  <c r="D58" i="9"/>
  <c r="C58" i="9"/>
  <c r="P57" i="9"/>
  <c r="O57" i="9"/>
  <c r="N57" i="9"/>
  <c r="M57" i="9"/>
  <c r="L57" i="9"/>
  <c r="K57" i="9"/>
  <c r="J57" i="9"/>
  <c r="I57" i="9"/>
  <c r="H57" i="9"/>
  <c r="G57" i="9"/>
  <c r="F57" i="9"/>
  <c r="E57" i="9"/>
  <c r="D57" i="9"/>
  <c r="C57" i="9"/>
  <c r="I52" i="9"/>
  <c r="H52" i="9"/>
  <c r="G52" i="9"/>
  <c r="I51" i="9"/>
  <c r="H51" i="9"/>
  <c r="G51" i="9"/>
  <c r="N50" i="9"/>
  <c r="M50" i="9"/>
  <c r="L50" i="9"/>
  <c r="I50" i="9"/>
  <c r="H50" i="9"/>
  <c r="G50" i="9"/>
  <c r="N49" i="9"/>
  <c r="M49" i="9"/>
  <c r="L49" i="9"/>
  <c r="I49" i="9"/>
  <c r="H49" i="9"/>
  <c r="G49" i="9"/>
  <c r="N48" i="9"/>
  <c r="M48" i="9"/>
  <c r="L48" i="9"/>
  <c r="I48" i="9"/>
  <c r="H48" i="9"/>
  <c r="G48" i="9"/>
  <c r="N47" i="9"/>
  <c r="M47" i="9"/>
  <c r="L47" i="9"/>
  <c r="I47" i="9"/>
  <c r="H47" i="9"/>
  <c r="G47" i="9"/>
  <c r="C47" i="9"/>
  <c r="N46" i="9"/>
  <c r="M46" i="9"/>
  <c r="L46" i="9"/>
  <c r="I46" i="9"/>
  <c r="H46" i="9"/>
  <c r="G46" i="9"/>
  <c r="C46" i="9"/>
  <c r="C48" i="9" s="1"/>
  <c r="P40" i="9"/>
  <c r="O40" i="9"/>
  <c r="N40" i="9"/>
  <c r="M40" i="9"/>
  <c r="L40" i="9"/>
  <c r="K40" i="9"/>
  <c r="J40" i="9"/>
  <c r="I40" i="9"/>
  <c r="H40" i="9"/>
  <c r="G40" i="9"/>
  <c r="F40" i="9"/>
  <c r="E40" i="9"/>
  <c r="D40" i="9"/>
  <c r="C40" i="9"/>
  <c r="P39" i="9"/>
  <c r="O39" i="9"/>
  <c r="N39" i="9"/>
  <c r="M39" i="9"/>
  <c r="L39" i="9"/>
  <c r="K39" i="9"/>
  <c r="J39" i="9"/>
  <c r="I39" i="9"/>
  <c r="H39" i="9"/>
  <c r="G39" i="9"/>
  <c r="F39" i="9"/>
  <c r="E39" i="9"/>
  <c r="D39" i="9"/>
  <c r="C39" i="9"/>
  <c r="P38" i="9"/>
  <c r="O38" i="9"/>
  <c r="N38" i="9"/>
  <c r="M38" i="9"/>
  <c r="L38" i="9"/>
  <c r="K38" i="9"/>
  <c r="J38" i="9"/>
  <c r="I38" i="9"/>
  <c r="H38" i="9"/>
  <c r="G38" i="9"/>
  <c r="F38" i="9"/>
  <c r="E38" i="9"/>
  <c r="D38" i="9"/>
  <c r="C38" i="9"/>
  <c r="P37" i="9"/>
  <c r="O37" i="9"/>
  <c r="N37" i="9"/>
  <c r="M37" i="9"/>
  <c r="L37" i="9"/>
  <c r="K37" i="9"/>
  <c r="J37" i="9"/>
  <c r="I37" i="9"/>
  <c r="H37" i="9"/>
  <c r="G37" i="9"/>
  <c r="F37" i="9"/>
  <c r="E37" i="9"/>
  <c r="D37" i="9"/>
  <c r="C37" i="9"/>
  <c r="P36" i="9"/>
  <c r="O36" i="9"/>
  <c r="N36" i="9"/>
  <c r="M36" i="9"/>
  <c r="L36" i="9"/>
  <c r="K36" i="9"/>
  <c r="J36" i="9"/>
  <c r="I36" i="9"/>
  <c r="H36" i="9"/>
  <c r="G36" i="9"/>
  <c r="F36" i="9"/>
  <c r="E36" i="9"/>
  <c r="D36" i="9"/>
  <c r="C36" i="9"/>
  <c r="I31" i="9"/>
  <c r="H31" i="9"/>
  <c r="G31" i="9"/>
  <c r="I30" i="9"/>
  <c r="H30" i="9"/>
  <c r="G30" i="9"/>
  <c r="N29" i="9"/>
  <c r="M29" i="9"/>
  <c r="L29" i="9"/>
  <c r="I29" i="9"/>
  <c r="H29" i="9"/>
  <c r="G29" i="9"/>
  <c r="N28" i="9"/>
  <c r="M28" i="9"/>
  <c r="L28" i="9"/>
  <c r="I28" i="9"/>
  <c r="H28" i="9"/>
  <c r="G28" i="9"/>
  <c r="N27" i="9"/>
  <c r="M27" i="9"/>
  <c r="L27" i="9"/>
  <c r="I27" i="9"/>
  <c r="H27" i="9"/>
  <c r="G27" i="9"/>
  <c r="N26" i="9"/>
  <c r="M26" i="9"/>
  <c r="L26" i="9"/>
  <c r="I26" i="9"/>
  <c r="H26" i="9"/>
  <c r="G26" i="9"/>
  <c r="C26" i="9"/>
  <c r="N25" i="9"/>
  <c r="M25" i="9"/>
  <c r="L25" i="9"/>
  <c r="I25" i="9"/>
  <c r="H25" i="9"/>
  <c r="G25" i="9"/>
  <c r="C25" i="9"/>
  <c r="C27" i="9" s="1"/>
  <c r="P19" i="9"/>
  <c r="O19" i="9"/>
  <c r="N19" i="9"/>
  <c r="M19" i="9"/>
  <c r="L19" i="9"/>
  <c r="K19" i="9"/>
  <c r="J19" i="9"/>
  <c r="I19" i="9"/>
  <c r="H19" i="9"/>
  <c r="G19" i="9"/>
  <c r="F19" i="9"/>
  <c r="E19" i="9"/>
  <c r="D19" i="9"/>
  <c r="C19" i="9"/>
  <c r="P18" i="9"/>
  <c r="O18" i="9"/>
  <c r="N18" i="9"/>
  <c r="M18" i="9"/>
  <c r="L18" i="9"/>
  <c r="K18" i="9"/>
  <c r="J18" i="9"/>
  <c r="I18" i="9"/>
  <c r="H18" i="9"/>
  <c r="G18" i="9"/>
  <c r="F18" i="9"/>
  <c r="E18" i="9"/>
  <c r="D18" i="9"/>
  <c r="C18" i="9"/>
  <c r="P17" i="9"/>
  <c r="O17" i="9"/>
  <c r="N17" i="9"/>
  <c r="M17" i="9"/>
  <c r="L17" i="9"/>
  <c r="K17" i="9"/>
  <c r="J17" i="9"/>
  <c r="I17" i="9"/>
  <c r="H17" i="9"/>
  <c r="G17" i="9"/>
  <c r="F17" i="9"/>
  <c r="E17" i="9"/>
  <c r="D17" i="9"/>
  <c r="C17" i="9"/>
  <c r="P16" i="9"/>
  <c r="O16" i="9"/>
  <c r="N16" i="9"/>
  <c r="M16" i="9"/>
  <c r="L16" i="9"/>
  <c r="K16" i="9"/>
  <c r="J16" i="9"/>
  <c r="I16" i="9"/>
  <c r="H16" i="9"/>
  <c r="G16" i="9"/>
  <c r="F16" i="9"/>
  <c r="E16" i="9"/>
  <c r="D16" i="9"/>
  <c r="C16" i="9"/>
  <c r="P15" i="9"/>
  <c r="O15" i="9"/>
  <c r="N15" i="9"/>
  <c r="M15" i="9"/>
  <c r="L15" i="9"/>
  <c r="K15" i="9"/>
  <c r="J15" i="9"/>
  <c r="I15" i="9"/>
  <c r="H15" i="9"/>
  <c r="G15" i="9"/>
  <c r="F15" i="9"/>
  <c r="E15" i="9"/>
  <c r="D15" i="9"/>
  <c r="C15" i="9"/>
  <c r="I10" i="9"/>
  <c r="H10" i="9"/>
  <c r="G10" i="9"/>
  <c r="I9" i="9"/>
  <c r="H9" i="9"/>
  <c r="G9" i="9"/>
  <c r="N8" i="9"/>
  <c r="M8" i="9"/>
  <c r="L8" i="9"/>
  <c r="I8" i="9"/>
  <c r="H8" i="9"/>
  <c r="G8" i="9"/>
  <c r="N7" i="9"/>
  <c r="M7" i="9"/>
  <c r="L7" i="9"/>
  <c r="I7" i="9"/>
  <c r="H7" i="9"/>
  <c r="G7" i="9"/>
  <c r="N6" i="9"/>
  <c r="M6" i="9"/>
  <c r="L6" i="9"/>
  <c r="I6" i="9"/>
  <c r="H6" i="9"/>
  <c r="G6" i="9"/>
  <c r="N5" i="9"/>
  <c r="M5" i="9"/>
  <c r="L5" i="9"/>
  <c r="I5" i="9"/>
  <c r="H5" i="9"/>
  <c r="G5" i="9"/>
  <c r="C5" i="9"/>
  <c r="N4" i="9"/>
  <c r="M4" i="9"/>
  <c r="L4" i="9"/>
  <c r="I4" i="9"/>
  <c r="H4" i="9"/>
  <c r="G4" i="9"/>
  <c r="C4" i="9"/>
  <c r="C6" i="9" s="1"/>
  <c r="O2381" i="5"/>
  <c r="P2381" i="5" s="1"/>
  <c r="N2381" i="5"/>
  <c r="O2380" i="5"/>
  <c r="P2380" i="5" s="1"/>
  <c r="N2380" i="5"/>
  <c r="O2379" i="5"/>
  <c r="P2379" i="5" s="1"/>
  <c r="N2379" i="5"/>
  <c r="O2378" i="5"/>
  <c r="P2378" i="5" s="1"/>
  <c r="N2378" i="5"/>
  <c r="O2377" i="5"/>
  <c r="P2377" i="5" s="1"/>
  <c r="N2377" i="5"/>
  <c r="O2376" i="5"/>
  <c r="P2376" i="5" s="1"/>
  <c r="N2376" i="5"/>
  <c r="O2375" i="5"/>
  <c r="P2375" i="5" s="1"/>
  <c r="N2375" i="5"/>
  <c r="O2374" i="5"/>
  <c r="P2374" i="5" s="1"/>
  <c r="N2374" i="5"/>
  <c r="O2373" i="5"/>
  <c r="P2373" i="5" s="1"/>
  <c r="N2373" i="5"/>
  <c r="O2372" i="5"/>
  <c r="P2372" i="5" s="1"/>
  <c r="N2372" i="5"/>
  <c r="O2371" i="5"/>
  <c r="P2371" i="5" s="1"/>
  <c r="N2371" i="5"/>
  <c r="O2370" i="5"/>
  <c r="P2370" i="5" s="1"/>
  <c r="N2370" i="5"/>
  <c r="O2369" i="5"/>
  <c r="P2369" i="5" s="1"/>
  <c r="N2369" i="5"/>
  <c r="O2368" i="5"/>
  <c r="P2368" i="5" s="1"/>
  <c r="N2368" i="5"/>
  <c r="O2367" i="5"/>
  <c r="P2367" i="5" s="1"/>
  <c r="N2367" i="5"/>
  <c r="O2366" i="5"/>
  <c r="P2366" i="5" s="1"/>
  <c r="N2366" i="5"/>
  <c r="O2365" i="5"/>
  <c r="P2365" i="5" s="1"/>
  <c r="N2365" i="5"/>
  <c r="O2364" i="5"/>
  <c r="P2364" i="5" s="1"/>
  <c r="N2364" i="5"/>
  <c r="O2363" i="5"/>
  <c r="P2363" i="5" s="1"/>
  <c r="N2363" i="5"/>
  <c r="O2362" i="5"/>
  <c r="P2362" i="5" s="1"/>
  <c r="N2362" i="5"/>
  <c r="O2361" i="5"/>
  <c r="P2361" i="5" s="1"/>
  <c r="N2361" i="5"/>
  <c r="O2360" i="5"/>
  <c r="P2360" i="5" s="1"/>
  <c r="N2360" i="5"/>
  <c r="O2359" i="5"/>
  <c r="P2359" i="5" s="1"/>
  <c r="N2359" i="5"/>
  <c r="O2358" i="5"/>
  <c r="P2358" i="5" s="1"/>
  <c r="N2358" i="5"/>
  <c r="O2357" i="5"/>
  <c r="P2357" i="5" s="1"/>
  <c r="N2357" i="5"/>
  <c r="O2356" i="5"/>
  <c r="P2356" i="5" s="1"/>
  <c r="N2356" i="5"/>
  <c r="O2355" i="5"/>
  <c r="P2355" i="5" s="1"/>
  <c r="N2355" i="5"/>
  <c r="O2354" i="5"/>
  <c r="P2354" i="5" s="1"/>
  <c r="N2354" i="5"/>
  <c r="O2353" i="5"/>
  <c r="P2353" i="5" s="1"/>
  <c r="N2353" i="5"/>
  <c r="O2352" i="5"/>
  <c r="P2352" i="5" s="1"/>
  <c r="N2352" i="5"/>
  <c r="O2351" i="5"/>
  <c r="P2351" i="5" s="1"/>
  <c r="N2351" i="5"/>
  <c r="O2350" i="5"/>
  <c r="P2350" i="5" s="1"/>
  <c r="N2350" i="5"/>
  <c r="O2349" i="5"/>
  <c r="P2349" i="5" s="1"/>
  <c r="N2349" i="5"/>
  <c r="O2348" i="5"/>
  <c r="P2348" i="5" s="1"/>
  <c r="N2348" i="5"/>
  <c r="O2347" i="5"/>
  <c r="P2347" i="5" s="1"/>
  <c r="N2347" i="5"/>
  <c r="O2346" i="5"/>
  <c r="P2346" i="5" s="1"/>
  <c r="N2346" i="5"/>
  <c r="O2345" i="5"/>
  <c r="P2345" i="5" s="1"/>
  <c r="N2345" i="5"/>
  <c r="O2344" i="5"/>
  <c r="P2344" i="5" s="1"/>
  <c r="N2344" i="5"/>
  <c r="O2343" i="5"/>
  <c r="P2343" i="5" s="1"/>
  <c r="N2343" i="5"/>
  <c r="O2342" i="5"/>
  <c r="P2342" i="5" s="1"/>
  <c r="N2342" i="5"/>
  <c r="O2341" i="5"/>
  <c r="P2341" i="5" s="1"/>
  <c r="N2341" i="5"/>
  <c r="O2340" i="5"/>
  <c r="P2340" i="5" s="1"/>
  <c r="N2340" i="5"/>
  <c r="O2339" i="5"/>
  <c r="P2339" i="5" s="1"/>
  <c r="N2339" i="5"/>
  <c r="O2338" i="5"/>
  <c r="P2338" i="5" s="1"/>
  <c r="N2338" i="5"/>
  <c r="O2337" i="5"/>
  <c r="P2337" i="5" s="1"/>
  <c r="N2337" i="5"/>
  <c r="O2336" i="5"/>
  <c r="P2336" i="5" s="1"/>
  <c r="N2336" i="5"/>
  <c r="O2335" i="5"/>
  <c r="P2335" i="5" s="1"/>
  <c r="N2335" i="5"/>
  <c r="O2334" i="5"/>
  <c r="P2334" i="5" s="1"/>
  <c r="N2334" i="5"/>
  <c r="O2333" i="5"/>
  <c r="P2333" i="5" s="1"/>
  <c r="N2333" i="5"/>
  <c r="O2332" i="5"/>
  <c r="P2332" i="5" s="1"/>
  <c r="N2332" i="5"/>
  <c r="O2331" i="5"/>
  <c r="P2331" i="5" s="1"/>
  <c r="N2331" i="5"/>
  <c r="O2330" i="5"/>
  <c r="P2330" i="5" s="1"/>
  <c r="N2330" i="5"/>
  <c r="O2329" i="5"/>
  <c r="P2329" i="5" s="1"/>
  <c r="N2329" i="5"/>
  <c r="O2328" i="5"/>
  <c r="P2328" i="5" s="1"/>
  <c r="N2328" i="5"/>
  <c r="O2327" i="5"/>
  <c r="P2327" i="5" s="1"/>
  <c r="N2327" i="5"/>
  <c r="O2326" i="5"/>
  <c r="P2326" i="5" s="1"/>
  <c r="N2326" i="5"/>
  <c r="O2325" i="5"/>
  <c r="P2325" i="5" s="1"/>
  <c r="N2325" i="5"/>
  <c r="O2324" i="5"/>
  <c r="P2324" i="5" s="1"/>
  <c r="N2324" i="5"/>
  <c r="O2323" i="5"/>
  <c r="P2323" i="5" s="1"/>
  <c r="N2323" i="5"/>
  <c r="O2322" i="5"/>
  <c r="P2322" i="5" s="1"/>
  <c r="N2322" i="5"/>
  <c r="O2321" i="5"/>
  <c r="P2321" i="5" s="1"/>
  <c r="N2321" i="5"/>
  <c r="O2320" i="5"/>
  <c r="P2320" i="5" s="1"/>
  <c r="N2320" i="5"/>
  <c r="O2319" i="5"/>
  <c r="P2319" i="5" s="1"/>
  <c r="N2319" i="5"/>
  <c r="O2318" i="5"/>
  <c r="P2318" i="5" s="1"/>
  <c r="N2318" i="5"/>
  <c r="O2317" i="5"/>
  <c r="P2317" i="5" s="1"/>
  <c r="N2317" i="5"/>
  <c r="O2316" i="5"/>
  <c r="P2316" i="5" s="1"/>
  <c r="N2316" i="5"/>
  <c r="O2315" i="5"/>
  <c r="P2315" i="5" s="1"/>
  <c r="N2315" i="5"/>
  <c r="O2314" i="5"/>
  <c r="P2314" i="5" s="1"/>
  <c r="N2314" i="5"/>
  <c r="O2313" i="5"/>
  <c r="P2313" i="5" s="1"/>
  <c r="N2313" i="5"/>
  <c r="O2312" i="5"/>
  <c r="P2312" i="5" s="1"/>
  <c r="N2312" i="5"/>
  <c r="O2311" i="5"/>
  <c r="P2311" i="5" s="1"/>
  <c r="N2311" i="5"/>
  <c r="O2310" i="5"/>
  <c r="P2310" i="5" s="1"/>
  <c r="N2310" i="5"/>
  <c r="O2309" i="5"/>
  <c r="P2309" i="5" s="1"/>
  <c r="N2309" i="5"/>
  <c r="O2308" i="5"/>
  <c r="P2308" i="5" s="1"/>
  <c r="N2308" i="5"/>
  <c r="O2307" i="5"/>
  <c r="P2307" i="5" s="1"/>
  <c r="N2307" i="5"/>
  <c r="O2306" i="5"/>
  <c r="P2306" i="5" s="1"/>
  <c r="N2306" i="5"/>
  <c r="O2305" i="5"/>
  <c r="P2305" i="5" s="1"/>
  <c r="N2305" i="5"/>
  <c r="O2304" i="5"/>
  <c r="P2304" i="5" s="1"/>
  <c r="N2304" i="5"/>
  <c r="O2303" i="5"/>
  <c r="P2303" i="5" s="1"/>
  <c r="N2303" i="5"/>
  <c r="O2302" i="5"/>
  <c r="P2302" i="5" s="1"/>
  <c r="N2302" i="5"/>
  <c r="O2301" i="5"/>
  <c r="P2301" i="5" s="1"/>
  <c r="N2301" i="5"/>
  <c r="O2300" i="5"/>
  <c r="P2300" i="5" s="1"/>
  <c r="N2300" i="5"/>
  <c r="O2299" i="5"/>
  <c r="P2299" i="5" s="1"/>
  <c r="N2299" i="5"/>
  <c r="O2298" i="5"/>
  <c r="P2298" i="5" s="1"/>
  <c r="N2298" i="5"/>
  <c r="O2297" i="5"/>
  <c r="P2297" i="5" s="1"/>
  <c r="N2297" i="5"/>
  <c r="O2296" i="5"/>
  <c r="P2296" i="5" s="1"/>
  <c r="N2296" i="5"/>
  <c r="O2295" i="5"/>
  <c r="P2295" i="5" s="1"/>
  <c r="N2295" i="5"/>
  <c r="O2294" i="5"/>
  <c r="P2294" i="5" s="1"/>
  <c r="N2294" i="5"/>
  <c r="O2293" i="5"/>
  <c r="P2293" i="5" s="1"/>
  <c r="N2293" i="5"/>
  <c r="O2292" i="5"/>
  <c r="P2292" i="5" s="1"/>
  <c r="N2292" i="5"/>
  <c r="O2291" i="5"/>
  <c r="P2291" i="5" s="1"/>
  <c r="N2291" i="5"/>
  <c r="O2290" i="5"/>
  <c r="P2290" i="5" s="1"/>
  <c r="N2290" i="5"/>
  <c r="O2289" i="5"/>
  <c r="P2289" i="5" s="1"/>
  <c r="N2289" i="5"/>
  <c r="O2288" i="5"/>
  <c r="P2288" i="5" s="1"/>
  <c r="N2288" i="5"/>
  <c r="O2287" i="5"/>
  <c r="P2287" i="5" s="1"/>
  <c r="N2287" i="5"/>
  <c r="O2286" i="5"/>
  <c r="P2286" i="5" s="1"/>
  <c r="N2286" i="5"/>
  <c r="O2285" i="5"/>
  <c r="P2285" i="5" s="1"/>
  <c r="N2285" i="5"/>
  <c r="O2284" i="5"/>
  <c r="P2284" i="5" s="1"/>
  <c r="N2284" i="5"/>
  <c r="O2283" i="5"/>
  <c r="P2283" i="5" s="1"/>
  <c r="N2283" i="5"/>
  <c r="O2282" i="5"/>
  <c r="P2282" i="5" s="1"/>
  <c r="N2282" i="5"/>
  <c r="O2281" i="5"/>
  <c r="P2281" i="5" s="1"/>
  <c r="N2281" i="5"/>
  <c r="O2280" i="5"/>
  <c r="P2280" i="5" s="1"/>
  <c r="N2280" i="5"/>
  <c r="O2279" i="5"/>
  <c r="P2279" i="5" s="1"/>
  <c r="N2279" i="5"/>
  <c r="O2278" i="5"/>
  <c r="P2278" i="5" s="1"/>
  <c r="N2278" i="5"/>
  <c r="O2277" i="5"/>
  <c r="P2277" i="5" s="1"/>
  <c r="N2277" i="5"/>
  <c r="O2276" i="5"/>
  <c r="P2276" i="5" s="1"/>
  <c r="N2276" i="5"/>
  <c r="O2275" i="5"/>
  <c r="P2275" i="5" s="1"/>
  <c r="N2275" i="5"/>
  <c r="O2274" i="5"/>
  <c r="P2274" i="5" s="1"/>
  <c r="N2274" i="5"/>
  <c r="O2273" i="5"/>
  <c r="P2273" i="5" s="1"/>
  <c r="N2273" i="5"/>
  <c r="O2272" i="5"/>
  <c r="P2272" i="5" s="1"/>
  <c r="N2272" i="5"/>
  <c r="O2271" i="5"/>
  <c r="P2271" i="5" s="1"/>
  <c r="N2271" i="5"/>
  <c r="O2270" i="5"/>
  <c r="P2270" i="5" s="1"/>
  <c r="N2270" i="5"/>
  <c r="O2269" i="5"/>
  <c r="P2269" i="5" s="1"/>
  <c r="N2269" i="5"/>
  <c r="O2268" i="5"/>
  <c r="P2268" i="5" s="1"/>
  <c r="N2268" i="5"/>
  <c r="O2267" i="5"/>
  <c r="P2267" i="5" s="1"/>
  <c r="N2267" i="5"/>
  <c r="O2266" i="5"/>
  <c r="P2266" i="5" s="1"/>
  <c r="N2266" i="5"/>
  <c r="O2265" i="5"/>
  <c r="P2265" i="5" s="1"/>
  <c r="N2265" i="5"/>
  <c r="O2264" i="5"/>
  <c r="P2264" i="5" s="1"/>
  <c r="N2264" i="5"/>
  <c r="O2263" i="5"/>
  <c r="P2263" i="5" s="1"/>
  <c r="N2263" i="5"/>
  <c r="O2262" i="5"/>
  <c r="P2262" i="5" s="1"/>
  <c r="N2262" i="5"/>
  <c r="O2261" i="5"/>
  <c r="P2261" i="5" s="1"/>
  <c r="N2261" i="5"/>
  <c r="O2260" i="5"/>
  <c r="P2260" i="5" s="1"/>
  <c r="N2260" i="5"/>
  <c r="O2259" i="5"/>
  <c r="P2259" i="5" s="1"/>
  <c r="N2259" i="5"/>
  <c r="O2258" i="5"/>
  <c r="P2258" i="5" s="1"/>
  <c r="N2258" i="5"/>
  <c r="O2257" i="5"/>
  <c r="P2257" i="5" s="1"/>
  <c r="N2257" i="5"/>
  <c r="O2256" i="5"/>
  <c r="P2256" i="5" s="1"/>
  <c r="N2256" i="5"/>
  <c r="O2255" i="5"/>
  <c r="P2255" i="5" s="1"/>
  <c r="N2255" i="5"/>
  <c r="O2254" i="5"/>
  <c r="P2254" i="5" s="1"/>
  <c r="N2254" i="5"/>
  <c r="O2253" i="5"/>
  <c r="P2253" i="5" s="1"/>
  <c r="N2253" i="5"/>
  <c r="O2252" i="5"/>
  <c r="P2252" i="5" s="1"/>
  <c r="N2252" i="5"/>
  <c r="O2251" i="5"/>
  <c r="P2251" i="5" s="1"/>
  <c r="N2251" i="5"/>
  <c r="O2250" i="5"/>
  <c r="P2250" i="5" s="1"/>
  <c r="N2250" i="5"/>
  <c r="O2249" i="5"/>
  <c r="P2249" i="5" s="1"/>
  <c r="N2249" i="5"/>
  <c r="O2248" i="5"/>
  <c r="P2248" i="5" s="1"/>
  <c r="N2248" i="5"/>
  <c r="O2247" i="5"/>
  <c r="P2247" i="5" s="1"/>
  <c r="N2247" i="5"/>
  <c r="O2246" i="5"/>
  <c r="P2246" i="5" s="1"/>
  <c r="N2246" i="5"/>
  <c r="O2245" i="5"/>
  <c r="P2245" i="5" s="1"/>
  <c r="N2245" i="5"/>
  <c r="O2244" i="5"/>
  <c r="P2244" i="5" s="1"/>
  <c r="N2244" i="5"/>
  <c r="O2243" i="5"/>
  <c r="P2243" i="5" s="1"/>
  <c r="N2243" i="5"/>
  <c r="O2242" i="5"/>
  <c r="P2242" i="5" s="1"/>
  <c r="N2242" i="5"/>
  <c r="O2241" i="5"/>
  <c r="P2241" i="5" s="1"/>
  <c r="N2241" i="5"/>
  <c r="O2240" i="5"/>
  <c r="P2240" i="5" s="1"/>
  <c r="N2240" i="5"/>
  <c r="O2239" i="5"/>
  <c r="P2239" i="5" s="1"/>
  <c r="N2239" i="5"/>
  <c r="O2238" i="5"/>
  <c r="P2238" i="5" s="1"/>
  <c r="N2238" i="5"/>
  <c r="O2237" i="5"/>
  <c r="P2237" i="5" s="1"/>
  <c r="N2237" i="5"/>
  <c r="O2236" i="5"/>
  <c r="P2236" i="5" s="1"/>
  <c r="N2236" i="5"/>
  <c r="O2235" i="5"/>
  <c r="P2235" i="5" s="1"/>
  <c r="N2235" i="5"/>
  <c r="O2234" i="5"/>
  <c r="P2234" i="5" s="1"/>
  <c r="N2234" i="5"/>
  <c r="O2233" i="5"/>
  <c r="P2233" i="5" s="1"/>
  <c r="N2233" i="5"/>
  <c r="O2232" i="5"/>
  <c r="P2232" i="5" s="1"/>
  <c r="N2232" i="5"/>
  <c r="O2231" i="5"/>
  <c r="P2231" i="5" s="1"/>
  <c r="N2231" i="5"/>
  <c r="O2230" i="5"/>
  <c r="P2230" i="5" s="1"/>
  <c r="N2230" i="5"/>
  <c r="O2229" i="5"/>
  <c r="P2229" i="5" s="1"/>
  <c r="N2229" i="5"/>
  <c r="O2228" i="5"/>
  <c r="P2228" i="5" s="1"/>
  <c r="N2228" i="5"/>
  <c r="O2227" i="5"/>
  <c r="P2227" i="5" s="1"/>
  <c r="N2227" i="5"/>
  <c r="O2226" i="5"/>
  <c r="P2226" i="5" s="1"/>
  <c r="N2226" i="5"/>
  <c r="O2225" i="5"/>
  <c r="P2225" i="5" s="1"/>
  <c r="N2225" i="5"/>
  <c r="O2224" i="5"/>
  <c r="P2224" i="5" s="1"/>
  <c r="N2224" i="5"/>
  <c r="O2223" i="5"/>
  <c r="P2223" i="5" s="1"/>
  <c r="N2223" i="5"/>
  <c r="O2222" i="5"/>
  <c r="P2222" i="5" s="1"/>
  <c r="N2222" i="5"/>
  <c r="O2221" i="5"/>
  <c r="P2221" i="5" s="1"/>
  <c r="N2221" i="5"/>
  <c r="O2220" i="5"/>
  <c r="P2220" i="5" s="1"/>
  <c r="N2220" i="5"/>
  <c r="O2219" i="5"/>
  <c r="P2219" i="5" s="1"/>
  <c r="N2219" i="5"/>
  <c r="O2218" i="5"/>
  <c r="P2218" i="5" s="1"/>
  <c r="N2218" i="5"/>
  <c r="O2217" i="5"/>
  <c r="P2217" i="5" s="1"/>
  <c r="N2217" i="5"/>
  <c r="O2216" i="5"/>
  <c r="P2216" i="5" s="1"/>
  <c r="N2216" i="5"/>
  <c r="O2215" i="5"/>
  <c r="P2215" i="5" s="1"/>
  <c r="N2215" i="5"/>
  <c r="O2214" i="5"/>
  <c r="P2214" i="5" s="1"/>
  <c r="N2214" i="5"/>
  <c r="O2213" i="5"/>
  <c r="P2213" i="5" s="1"/>
  <c r="N2213" i="5"/>
  <c r="O2212" i="5"/>
  <c r="P2212" i="5" s="1"/>
  <c r="N2212" i="5"/>
  <c r="O2211" i="5"/>
  <c r="P2211" i="5" s="1"/>
  <c r="N2211" i="5"/>
  <c r="O2210" i="5"/>
  <c r="P2210" i="5" s="1"/>
  <c r="N2210" i="5"/>
  <c r="O2209" i="5"/>
  <c r="P2209" i="5" s="1"/>
  <c r="N2209" i="5"/>
  <c r="O2208" i="5"/>
  <c r="P2208" i="5" s="1"/>
  <c r="N2208" i="5"/>
  <c r="O2207" i="5"/>
  <c r="P2207" i="5" s="1"/>
  <c r="N2207" i="5"/>
  <c r="O2206" i="5"/>
  <c r="P2206" i="5" s="1"/>
  <c r="N2206" i="5"/>
  <c r="O2205" i="5"/>
  <c r="P2205" i="5" s="1"/>
  <c r="N2205" i="5"/>
  <c r="O2204" i="5"/>
  <c r="P2204" i="5" s="1"/>
  <c r="N2204" i="5"/>
  <c r="O2203" i="5"/>
  <c r="P2203" i="5" s="1"/>
  <c r="N2203" i="5"/>
  <c r="O2202" i="5"/>
  <c r="P2202" i="5" s="1"/>
  <c r="N2202" i="5"/>
  <c r="O2201" i="5"/>
  <c r="P2201" i="5" s="1"/>
  <c r="N2201" i="5"/>
  <c r="O2200" i="5"/>
  <c r="P2200" i="5" s="1"/>
  <c r="N2200" i="5"/>
  <c r="O2199" i="5"/>
  <c r="P2199" i="5" s="1"/>
  <c r="N2199" i="5"/>
  <c r="O2198" i="5"/>
  <c r="P2198" i="5" s="1"/>
  <c r="N2198" i="5"/>
  <c r="O2197" i="5"/>
  <c r="P2197" i="5" s="1"/>
  <c r="N2197" i="5"/>
  <c r="O2196" i="5"/>
  <c r="P2196" i="5" s="1"/>
  <c r="N2196" i="5"/>
  <c r="O2195" i="5"/>
  <c r="P2195" i="5" s="1"/>
  <c r="N2195" i="5"/>
  <c r="O2194" i="5"/>
  <c r="P2194" i="5" s="1"/>
  <c r="N2194" i="5"/>
  <c r="O2193" i="5"/>
  <c r="P2193" i="5" s="1"/>
  <c r="N2193" i="5"/>
  <c r="O2192" i="5"/>
  <c r="P2192" i="5" s="1"/>
  <c r="N2192" i="5"/>
  <c r="O2191" i="5"/>
  <c r="P2191" i="5" s="1"/>
  <c r="N2191" i="5"/>
  <c r="O2190" i="5"/>
  <c r="P2190" i="5" s="1"/>
  <c r="N2190" i="5"/>
  <c r="O2189" i="5"/>
  <c r="P2189" i="5" s="1"/>
  <c r="N2189" i="5"/>
  <c r="O2188" i="5"/>
  <c r="P2188" i="5" s="1"/>
  <c r="N2188" i="5"/>
  <c r="O2187" i="5"/>
  <c r="P2187" i="5" s="1"/>
  <c r="N2187" i="5"/>
  <c r="O2186" i="5"/>
  <c r="P2186" i="5" s="1"/>
  <c r="N2186" i="5"/>
  <c r="O2185" i="5"/>
  <c r="P2185" i="5" s="1"/>
  <c r="N2185" i="5"/>
  <c r="O2184" i="5"/>
  <c r="P2184" i="5" s="1"/>
  <c r="N2184" i="5"/>
  <c r="O2183" i="5"/>
  <c r="P2183" i="5" s="1"/>
  <c r="N2183" i="5"/>
  <c r="O2182" i="5"/>
  <c r="P2182" i="5" s="1"/>
  <c r="N2182" i="5"/>
  <c r="O2181" i="5"/>
  <c r="P2181" i="5" s="1"/>
  <c r="N2181" i="5"/>
  <c r="O2180" i="5"/>
  <c r="P2180" i="5" s="1"/>
  <c r="N2180" i="5"/>
  <c r="O2179" i="5"/>
  <c r="P2179" i="5" s="1"/>
  <c r="N2179" i="5"/>
  <c r="O2178" i="5"/>
  <c r="P2178" i="5" s="1"/>
  <c r="N2178" i="5"/>
  <c r="O2177" i="5"/>
  <c r="P2177" i="5" s="1"/>
  <c r="N2177" i="5"/>
  <c r="O2176" i="5"/>
  <c r="P2176" i="5" s="1"/>
  <c r="N2176" i="5"/>
  <c r="O2175" i="5"/>
  <c r="P2175" i="5" s="1"/>
  <c r="N2175" i="5"/>
  <c r="O2174" i="5"/>
  <c r="P2174" i="5" s="1"/>
  <c r="N2174" i="5"/>
  <c r="O2173" i="5"/>
  <c r="P2173" i="5" s="1"/>
  <c r="N2173" i="5"/>
  <c r="O2172" i="5"/>
  <c r="P2172" i="5" s="1"/>
  <c r="N2172" i="5"/>
  <c r="O2171" i="5"/>
  <c r="P2171" i="5" s="1"/>
  <c r="N2171" i="5"/>
  <c r="O2170" i="5"/>
  <c r="P2170" i="5" s="1"/>
  <c r="N2170" i="5"/>
  <c r="O2169" i="5"/>
  <c r="P2169" i="5" s="1"/>
  <c r="N2169" i="5"/>
  <c r="O2168" i="5"/>
  <c r="P2168" i="5" s="1"/>
  <c r="N2168" i="5"/>
  <c r="O2167" i="5"/>
  <c r="P2167" i="5" s="1"/>
  <c r="N2167" i="5"/>
  <c r="O2166" i="5"/>
  <c r="P2166" i="5" s="1"/>
  <c r="N2166" i="5"/>
  <c r="O2165" i="5"/>
  <c r="P2165" i="5" s="1"/>
  <c r="N2165" i="5"/>
  <c r="O2164" i="5"/>
  <c r="P2164" i="5" s="1"/>
  <c r="N2164" i="5"/>
  <c r="O2163" i="5"/>
  <c r="P2163" i="5" s="1"/>
  <c r="N2163" i="5"/>
  <c r="O2162" i="5"/>
  <c r="P2162" i="5" s="1"/>
  <c r="N2162" i="5"/>
  <c r="O2161" i="5"/>
  <c r="P2161" i="5" s="1"/>
  <c r="N2161" i="5"/>
  <c r="O2160" i="5"/>
  <c r="P2160" i="5" s="1"/>
  <c r="N2160" i="5"/>
  <c r="O2159" i="5"/>
  <c r="P2159" i="5" s="1"/>
  <c r="N2159" i="5"/>
  <c r="O2158" i="5"/>
  <c r="P2158" i="5" s="1"/>
  <c r="N2158" i="5"/>
  <c r="O2157" i="5"/>
  <c r="P2157" i="5" s="1"/>
  <c r="N2157" i="5"/>
  <c r="O2156" i="5"/>
  <c r="P2156" i="5" s="1"/>
  <c r="N2156" i="5"/>
  <c r="O2155" i="5"/>
  <c r="P2155" i="5" s="1"/>
  <c r="N2155" i="5"/>
  <c r="O2154" i="5"/>
  <c r="P2154" i="5" s="1"/>
  <c r="N2154" i="5"/>
  <c r="O2153" i="5"/>
  <c r="P2153" i="5" s="1"/>
  <c r="N2153" i="5"/>
  <c r="O2152" i="5"/>
  <c r="P2152" i="5" s="1"/>
  <c r="N2152" i="5"/>
  <c r="O2151" i="5"/>
  <c r="P2151" i="5" s="1"/>
  <c r="N2151" i="5"/>
  <c r="O2150" i="5"/>
  <c r="P2150" i="5" s="1"/>
  <c r="N2150" i="5"/>
  <c r="O2149" i="5"/>
  <c r="P2149" i="5" s="1"/>
  <c r="N2149" i="5"/>
  <c r="O2148" i="5"/>
  <c r="P2148" i="5" s="1"/>
  <c r="N2148" i="5"/>
  <c r="O2147" i="5"/>
  <c r="P2147" i="5" s="1"/>
  <c r="N2147" i="5"/>
  <c r="O2146" i="5"/>
  <c r="P2146" i="5" s="1"/>
  <c r="N2146" i="5"/>
  <c r="O2145" i="5"/>
  <c r="P2145" i="5" s="1"/>
  <c r="N2145" i="5"/>
  <c r="O2144" i="5"/>
  <c r="P2144" i="5" s="1"/>
  <c r="N2144" i="5"/>
  <c r="O2143" i="5"/>
  <c r="P2143" i="5" s="1"/>
  <c r="N2143" i="5"/>
  <c r="O2142" i="5"/>
  <c r="P2142" i="5" s="1"/>
  <c r="N2142" i="5"/>
  <c r="O2141" i="5"/>
  <c r="P2141" i="5" s="1"/>
  <c r="N2141" i="5"/>
  <c r="O2140" i="5"/>
  <c r="P2140" i="5" s="1"/>
  <c r="N2140" i="5"/>
  <c r="O2139" i="5"/>
  <c r="P2139" i="5" s="1"/>
  <c r="N2139" i="5"/>
  <c r="O2138" i="5"/>
  <c r="P2138" i="5" s="1"/>
  <c r="N2138" i="5"/>
  <c r="O2137" i="5"/>
  <c r="P2137" i="5" s="1"/>
  <c r="N2137" i="5"/>
  <c r="O2136" i="5"/>
  <c r="P2136" i="5" s="1"/>
  <c r="N2136" i="5"/>
  <c r="O2135" i="5"/>
  <c r="P2135" i="5" s="1"/>
  <c r="N2135" i="5"/>
  <c r="O2134" i="5"/>
  <c r="P2134" i="5" s="1"/>
  <c r="N2134" i="5"/>
  <c r="O2133" i="5"/>
  <c r="P2133" i="5" s="1"/>
  <c r="N2133" i="5"/>
  <c r="O2132" i="5"/>
  <c r="P2132" i="5" s="1"/>
  <c r="N2132" i="5"/>
  <c r="O2131" i="5"/>
  <c r="P2131" i="5" s="1"/>
  <c r="N2131" i="5"/>
  <c r="O2130" i="5"/>
  <c r="P2130" i="5" s="1"/>
  <c r="N2130" i="5"/>
  <c r="O2129" i="5"/>
  <c r="P2129" i="5" s="1"/>
  <c r="N2129" i="5"/>
  <c r="O2128" i="5"/>
  <c r="P2128" i="5" s="1"/>
  <c r="N2128" i="5"/>
  <c r="O2127" i="5"/>
  <c r="P2127" i="5" s="1"/>
  <c r="N2127" i="5"/>
  <c r="O2126" i="5"/>
  <c r="P2126" i="5" s="1"/>
  <c r="N2126" i="5"/>
  <c r="O2125" i="5"/>
  <c r="P2125" i="5" s="1"/>
  <c r="N2125" i="5"/>
  <c r="O2124" i="5"/>
  <c r="P2124" i="5" s="1"/>
  <c r="N2124" i="5"/>
  <c r="O2123" i="5"/>
  <c r="P2123" i="5" s="1"/>
  <c r="N2123" i="5"/>
  <c r="O2122" i="5"/>
  <c r="P2122" i="5" s="1"/>
  <c r="N2122" i="5"/>
  <c r="O2121" i="5"/>
  <c r="P2121" i="5" s="1"/>
  <c r="N2121" i="5"/>
  <c r="O2120" i="5"/>
  <c r="P2120" i="5" s="1"/>
  <c r="N2120" i="5"/>
  <c r="O2119" i="5"/>
  <c r="P2119" i="5" s="1"/>
  <c r="N2119" i="5"/>
  <c r="O2118" i="5"/>
  <c r="P2118" i="5" s="1"/>
  <c r="N2118" i="5"/>
  <c r="O2117" i="5"/>
  <c r="P2117" i="5" s="1"/>
  <c r="N2117" i="5"/>
  <c r="O2116" i="5"/>
  <c r="P2116" i="5" s="1"/>
  <c r="N2116" i="5"/>
  <c r="O2115" i="5"/>
  <c r="P2115" i="5" s="1"/>
  <c r="N2115" i="5"/>
  <c r="O2114" i="5"/>
  <c r="P2114" i="5" s="1"/>
  <c r="N2114" i="5"/>
  <c r="O2113" i="5"/>
  <c r="P2113" i="5" s="1"/>
  <c r="N2113" i="5"/>
  <c r="O2112" i="5"/>
  <c r="P2112" i="5" s="1"/>
  <c r="N2112" i="5"/>
  <c r="O2111" i="5"/>
  <c r="P2111" i="5" s="1"/>
  <c r="N2111" i="5"/>
  <c r="O2110" i="5"/>
  <c r="P2110" i="5" s="1"/>
  <c r="N2110" i="5"/>
  <c r="O2109" i="5"/>
  <c r="P2109" i="5" s="1"/>
  <c r="N2109" i="5"/>
  <c r="O2108" i="5"/>
  <c r="P2108" i="5" s="1"/>
  <c r="N2108" i="5"/>
  <c r="O2107" i="5"/>
  <c r="P2107" i="5" s="1"/>
  <c r="N2107" i="5"/>
  <c r="O2106" i="5"/>
  <c r="P2106" i="5" s="1"/>
  <c r="N2106" i="5"/>
  <c r="O2105" i="5"/>
  <c r="P2105" i="5" s="1"/>
  <c r="N2105" i="5"/>
  <c r="O2104" i="5"/>
  <c r="P2104" i="5" s="1"/>
  <c r="N2104" i="5"/>
  <c r="O2103" i="5"/>
  <c r="P2103" i="5" s="1"/>
  <c r="N2103" i="5"/>
  <c r="O2102" i="5"/>
  <c r="P2102" i="5" s="1"/>
  <c r="N2102" i="5"/>
  <c r="O2101" i="5"/>
  <c r="P2101" i="5" s="1"/>
  <c r="N2101" i="5"/>
  <c r="O2100" i="5"/>
  <c r="P2100" i="5" s="1"/>
  <c r="N2100" i="5"/>
  <c r="O2099" i="5"/>
  <c r="P2099" i="5" s="1"/>
  <c r="N2099" i="5"/>
  <c r="O2098" i="5"/>
  <c r="P2098" i="5" s="1"/>
  <c r="N2098" i="5"/>
  <c r="O2097" i="5"/>
  <c r="P2097" i="5" s="1"/>
  <c r="N2097" i="5"/>
  <c r="O2096" i="5"/>
  <c r="P2096" i="5" s="1"/>
  <c r="N2096" i="5"/>
  <c r="O2095" i="5"/>
  <c r="P2095" i="5" s="1"/>
  <c r="N2095" i="5"/>
  <c r="O2094" i="5"/>
  <c r="P2094" i="5" s="1"/>
  <c r="N2094" i="5"/>
  <c r="O2093" i="5"/>
  <c r="P2093" i="5" s="1"/>
  <c r="N2093" i="5"/>
  <c r="O2092" i="5"/>
  <c r="P2092" i="5" s="1"/>
  <c r="N2092" i="5"/>
  <c r="O2091" i="5"/>
  <c r="P2091" i="5" s="1"/>
  <c r="N2091" i="5"/>
  <c r="O2090" i="5"/>
  <c r="P2090" i="5" s="1"/>
  <c r="N2090" i="5"/>
  <c r="O2089" i="5"/>
  <c r="P2089" i="5" s="1"/>
  <c r="N2089" i="5"/>
  <c r="O2088" i="5"/>
  <c r="P2088" i="5" s="1"/>
  <c r="N2088" i="5"/>
  <c r="O2087" i="5"/>
  <c r="P2087" i="5" s="1"/>
  <c r="N2087" i="5"/>
  <c r="O2086" i="5"/>
  <c r="P2086" i="5" s="1"/>
  <c r="N2086" i="5"/>
  <c r="O2085" i="5"/>
  <c r="P2085" i="5" s="1"/>
  <c r="N2085" i="5"/>
  <c r="O2084" i="5"/>
  <c r="P2084" i="5" s="1"/>
  <c r="N2084" i="5"/>
  <c r="O2083" i="5"/>
  <c r="P2083" i="5" s="1"/>
  <c r="N2083" i="5"/>
  <c r="O2082" i="5"/>
  <c r="P2082" i="5" s="1"/>
  <c r="N2082" i="5"/>
  <c r="O2081" i="5"/>
  <c r="P2081" i="5" s="1"/>
  <c r="N2081" i="5"/>
  <c r="O2080" i="5"/>
  <c r="P2080" i="5" s="1"/>
  <c r="N2080" i="5"/>
  <c r="O2079" i="5"/>
  <c r="P2079" i="5" s="1"/>
  <c r="N2079" i="5"/>
  <c r="O2078" i="5"/>
  <c r="P2078" i="5" s="1"/>
  <c r="N2078" i="5"/>
  <c r="O2077" i="5"/>
  <c r="P2077" i="5" s="1"/>
  <c r="N2077" i="5"/>
  <c r="O2076" i="5"/>
  <c r="P2076" i="5" s="1"/>
  <c r="N2076" i="5"/>
  <c r="O2075" i="5"/>
  <c r="P2075" i="5" s="1"/>
  <c r="N2075" i="5"/>
  <c r="O2074" i="5"/>
  <c r="P2074" i="5" s="1"/>
  <c r="N2074" i="5"/>
  <c r="O2073" i="5"/>
  <c r="P2073" i="5" s="1"/>
  <c r="N2073" i="5"/>
  <c r="O2072" i="5"/>
  <c r="P2072" i="5" s="1"/>
  <c r="N2072" i="5"/>
  <c r="O2071" i="5"/>
  <c r="P2071" i="5" s="1"/>
  <c r="N2071" i="5"/>
  <c r="O2070" i="5"/>
  <c r="P2070" i="5" s="1"/>
  <c r="N2070" i="5"/>
  <c r="O2069" i="5"/>
  <c r="P2069" i="5" s="1"/>
  <c r="N2069" i="5"/>
  <c r="O2068" i="5"/>
  <c r="P2068" i="5" s="1"/>
  <c r="N2068" i="5"/>
  <c r="O2067" i="5"/>
  <c r="P2067" i="5" s="1"/>
  <c r="N2067" i="5"/>
  <c r="O2066" i="5"/>
  <c r="P2066" i="5" s="1"/>
  <c r="N2066" i="5"/>
  <c r="O2065" i="5"/>
  <c r="P2065" i="5" s="1"/>
  <c r="N2065" i="5"/>
  <c r="O2064" i="5"/>
  <c r="P2064" i="5" s="1"/>
  <c r="N2064" i="5"/>
  <c r="O2063" i="5"/>
  <c r="P2063" i="5" s="1"/>
  <c r="N2063" i="5"/>
  <c r="O2062" i="5"/>
  <c r="P2062" i="5" s="1"/>
  <c r="N2062" i="5"/>
  <c r="O2061" i="5"/>
  <c r="P2061" i="5" s="1"/>
  <c r="N2061" i="5"/>
  <c r="O2060" i="5"/>
  <c r="P2060" i="5" s="1"/>
  <c r="N2060" i="5"/>
  <c r="O2059" i="5"/>
  <c r="P2059" i="5" s="1"/>
  <c r="N2059" i="5"/>
  <c r="O2058" i="5"/>
  <c r="P2058" i="5" s="1"/>
  <c r="N2058" i="5"/>
  <c r="O2057" i="5"/>
  <c r="P2057" i="5" s="1"/>
  <c r="N2057" i="5"/>
  <c r="O2056" i="5"/>
  <c r="P2056" i="5" s="1"/>
  <c r="N2056" i="5"/>
  <c r="O2055" i="5"/>
  <c r="P2055" i="5" s="1"/>
  <c r="N2055" i="5"/>
  <c r="O2054" i="5"/>
  <c r="P2054" i="5" s="1"/>
  <c r="N2054" i="5"/>
  <c r="O2053" i="5"/>
  <c r="P2053" i="5" s="1"/>
  <c r="N2053" i="5"/>
  <c r="O2052" i="5"/>
  <c r="P2052" i="5" s="1"/>
  <c r="N2052" i="5"/>
  <c r="O2051" i="5"/>
  <c r="P2051" i="5" s="1"/>
  <c r="N2051" i="5"/>
  <c r="O2050" i="5"/>
  <c r="P2050" i="5" s="1"/>
  <c r="N2050" i="5"/>
  <c r="O2049" i="5"/>
  <c r="P2049" i="5" s="1"/>
  <c r="N2049" i="5"/>
  <c r="O2048" i="5"/>
  <c r="P2048" i="5" s="1"/>
  <c r="N2048" i="5"/>
  <c r="O2047" i="5"/>
  <c r="P2047" i="5" s="1"/>
  <c r="N2047" i="5"/>
  <c r="O2046" i="5"/>
  <c r="P2046" i="5" s="1"/>
  <c r="N2046" i="5"/>
  <c r="O2045" i="5"/>
  <c r="P2045" i="5" s="1"/>
  <c r="N2045" i="5"/>
  <c r="O2044" i="5"/>
  <c r="P2044" i="5" s="1"/>
  <c r="N2044" i="5"/>
  <c r="O2043" i="5"/>
  <c r="P2043" i="5" s="1"/>
  <c r="N2043" i="5"/>
  <c r="O2042" i="5"/>
  <c r="P2042" i="5" s="1"/>
  <c r="N2042" i="5"/>
  <c r="O2041" i="5"/>
  <c r="P2041" i="5" s="1"/>
  <c r="N2041" i="5"/>
  <c r="O2040" i="5"/>
  <c r="P2040" i="5" s="1"/>
  <c r="N2040" i="5"/>
  <c r="O2039" i="5"/>
  <c r="P2039" i="5" s="1"/>
  <c r="N2039" i="5"/>
  <c r="O2038" i="5"/>
  <c r="P2038" i="5" s="1"/>
  <c r="N2038" i="5"/>
  <c r="O2037" i="5"/>
  <c r="P2037" i="5" s="1"/>
  <c r="N2037" i="5"/>
  <c r="O2036" i="5"/>
  <c r="P2036" i="5" s="1"/>
  <c r="N2036" i="5"/>
  <c r="O2035" i="5"/>
  <c r="P2035" i="5" s="1"/>
  <c r="N2035" i="5"/>
  <c r="O2034" i="5"/>
  <c r="P2034" i="5" s="1"/>
  <c r="N2034" i="5"/>
  <c r="O2033" i="5"/>
  <c r="P2033" i="5" s="1"/>
  <c r="N2033" i="5"/>
  <c r="O2032" i="5"/>
  <c r="P2032" i="5" s="1"/>
  <c r="N2032" i="5"/>
  <c r="O2031" i="5"/>
  <c r="P2031" i="5" s="1"/>
  <c r="N2031" i="5"/>
  <c r="O2030" i="5"/>
  <c r="P2030" i="5" s="1"/>
  <c r="N2030" i="5"/>
  <c r="O2029" i="5"/>
  <c r="P2029" i="5" s="1"/>
  <c r="N2029" i="5"/>
  <c r="O2028" i="5"/>
  <c r="P2028" i="5" s="1"/>
  <c r="N2028" i="5"/>
  <c r="O2027" i="5"/>
  <c r="P2027" i="5" s="1"/>
  <c r="N2027" i="5"/>
  <c r="O2026" i="5"/>
  <c r="P2026" i="5" s="1"/>
  <c r="N2026" i="5"/>
  <c r="O2025" i="5"/>
  <c r="P2025" i="5" s="1"/>
  <c r="N2025" i="5"/>
  <c r="O2024" i="5"/>
  <c r="P2024" i="5" s="1"/>
  <c r="N2024" i="5"/>
  <c r="O2023" i="5"/>
  <c r="P2023" i="5" s="1"/>
  <c r="N2023" i="5"/>
  <c r="O2022" i="5"/>
  <c r="P2022" i="5" s="1"/>
  <c r="N2022" i="5"/>
  <c r="O2021" i="5"/>
  <c r="P2021" i="5" s="1"/>
  <c r="N2021" i="5"/>
  <c r="O2020" i="5"/>
  <c r="P2020" i="5" s="1"/>
  <c r="N2020" i="5"/>
  <c r="O2019" i="5"/>
  <c r="P2019" i="5" s="1"/>
  <c r="N2019" i="5"/>
  <c r="O2018" i="5"/>
  <c r="P2018" i="5" s="1"/>
  <c r="N2018" i="5"/>
  <c r="O2017" i="5"/>
  <c r="P2017" i="5" s="1"/>
  <c r="N2017" i="5"/>
  <c r="O2016" i="5"/>
  <c r="P2016" i="5" s="1"/>
  <c r="N2016" i="5"/>
  <c r="O2015" i="5"/>
  <c r="P2015" i="5" s="1"/>
  <c r="N2015" i="5"/>
  <c r="O2014" i="5"/>
  <c r="P2014" i="5" s="1"/>
  <c r="N2014" i="5"/>
  <c r="O2013" i="5"/>
  <c r="P2013" i="5" s="1"/>
  <c r="N2013" i="5"/>
  <c r="O2012" i="5"/>
  <c r="P2012" i="5" s="1"/>
  <c r="N2012" i="5"/>
  <c r="O2011" i="5"/>
  <c r="P2011" i="5" s="1"/>
  <c r="N2011" i="5"/>
  <c r="O2010" i="5"/>
  <c r="P2010" i="5" s="1"/>
  <c r="N2010" i="5"/>
  <c r="O2009" i="5"/>
  <c r="P2009" i="5" s="1"/>
  <c r="N2009" i="5"/>
  <c r="O2008" i="5"/>
  <c r="P2008" i="5" s="1"/>
  <c r="N2008" i="5"/>
  <c r="O2007" i="5"/>
  <c r="P2007" i="5" s="1"/>
  <c r="N2007" i="5"/>
  <c r="O2006" i="5"/>
  <c r="P2006" i="5" s="1"/>
  <c r="N2006" i="5"/>
  <c r="O2005" i="5"/>
  <c r="P2005" i="5" s="1"/>
  <c r="N2005" i="5"/>
  <c r="O2004" i="5"/>
  <c r="P2004" i="5" s="1"/>
  <c r="N2004" i="5"/>
  <c r="O2003" i="5"/>
  <c r="P2003" i="5" s="1"/>
  <c r="N2003" i="5"/>
  <c r="O2002" i="5"/>
  <c r="P2002" i="5" s="1"/>
  <c r="N2002" i="5"/>
  <c r="O2001" i="5"/>
  <c r="P2001" i="5" s="1"/>
  <c r="N2001" i="5"/>
  <c r="O2000" i="5"/>
  <c r="P2000" i="5" s="1"/>
  <c r="N2000" i="5"/>
  <c r="O1999" i="5"/>
  <c r="P1999" i="5" s="1"/>
  <c r="N1999" i="5"/>
  <c r="O1998" i="5"/>
  <c r="P1998" i="5" s="1"/>
  <c r="N1998" i="5"/>
  <c r="O1997" i="5"/>
  <c r="P1997" i="5" s="1"/>
  <c r="N1997" i="5"/>
  <c r="O1996" i="5"/>
  <c r="P1996" i="5" s="1"/>
  <c r="N1996" i="5"/>
  <c r="O1995" i="5"/>
  <c r="P1995" i="5" s="1"/>
  <c r="N1995" i="5"/>
  <c r="O1994" i="5"/>
  <c r="P1994" i="5" s="1"/>
  <c r="N1994" i="5"/>
  <c r="O1993" i="5"/>
  <c r="P1993" i="5" s="1"/>
  <c r="N1993" i="5"/>
  <c r="O1992" i="5"/>
  <c r="P1992" i="5" s="1"/>
  <c r="N1992" i="5"/>
  <c r="O1991" i="5"/>
  <c r="P1991" i="5" s="1"/>
  <c r="N1991" i="5"/>
  <c r="O1990" i="5"/>
  <c r="P1990" i="5" s="1"/>
  <c r="N1990" i="5"/>
  <c r="O1989" i="5"/>
  <c r="P1989" i="5" s="1"/>
  <c r="N1989" i="5"/>
  <c r="O1988" i="5"/>
  <c r="P1988" i="5" s="1"/>
  <c r="N1988" i="5"/>
  <c r="O1987" i="5"/>
  <c r="P1987" i="5" s="1"/>
  <c r="N1987" i="5"/>
  <c r="O1986" i="5"/>
  <c r="P1986" i="5" s="1"/>
  <c r="N1986" i="5"/>
  <c r="O1985" i="5"/>
  <c r="P1985" i="5" s="1"/>
  <c r="N1985" i="5"/>
  <c r="O1984" i="5"/>
  <c r="P1984" i="5" s="1"/>
  <c r="N1984" i="5"/>
  <c r="O1983" i="5"/>
  <c r="P1983" i="5" s="1"/>
  <c r="N1983" i="5"/>
  <c r="O1982" i="5"/>
  <c r="P1982" i="5" s="1"/>
  <c r="N1982" i="5"/>
  <c r="O1981" i="5"/>
  <c r="P1981" i="5" s="1"/>
  <c r="N1981" i="5"/>
  <c r="O1980" i="5"/>
  <c r="P1980" i="5" s="1"/>
  <c r="N1980" i="5"/>
  <c r="O1979" i="5"/>
  <c r="P1979" i="5" s="1"/>
  <c r="N1979" i="5"/>
  <c r="O1978" i="5"/>
  <c r="P1978" i="5" s="1"/>
  <c r="N1978" i="5"/>
  <c r="O1977" i="5"/>
  <c r="P1977" i="5" s="1"/>
  <c r="N1977" i="5"/>
  <c r="O1976" i="5"/>
  <c r="P1976" i="5" s="1"/>
  <c r="N1976" i="5"/>
  <c r="O1975" i="5"/>
  <c r="P1975" i="5" s="1"/>
  <c r="N1975" i="5"/>
  <c r="O1974" i="5"/>
  <c r="P1974" i="5" s="1"/>
  <c r="N1974" i="5"/>
  <c r="O1973" i="5"/>
  <c r="P1973" i="5" s="1"/>
  <c r="N1973" i="5"/>
  <c r="O1972" i="5"/>
  <c r="P1972" i="5" s="1"/>
  <c r="N1972" i="5"/>
  <c r="O1971" i="5"/>
  <c r="P1971" i="5" s="1"/>
  <c r="N1971" i="5"/>
  <c r="O1970" i="5"/>
  <c r="P1970" i="5" s="1"/>
  <c r="N1970" i="5"/>
  <c r="O1969" i="5"/>
  <c r="P1969" i="5" s="1"/>
  <c r="N1969" i="5"/>
  <c r="O1968" i="5"/>
  <c r="P1968" i="5" s="1"/>
  <c r="N1968" i="5"/>
  <c r="O1967" i="5"/>
  <c r="P1967" i="5" s="1"/>
  <c r="N1967" i="5"/>
  <c r="O1966" i="5"/>
  <c r="P1966" i="5" s="1"/>
  <c r="N1966" i="5"/>
  <c r="O1965" i="5"/>
  <c r="P1965" i="5" s="1"/>
  <c r="N1965" i="5"/>
  <c r="O1964" i="5"/>
  <c r="P1964" i="5" s="1"/>
  <c r="N1964" i="5"/>
  <c r="O1963" i="5"/>
  <c r="P1963" i="5" s="1"/>
  <c r="N1963" i="5"/>
  <c r="O1962" i="5"/>
  <c r="P1962" i="5" s="1"/>
  <c r="N1962" i="5"/>
  <c r="O1961" i="5"/>
  <c r="P1961" i="5" s="1"/>
  <c r="N1961" i="5"/>
  <c r="O1960" i="5"/>
  <c r="P1960" i="5" s="1"/>
  <c r="N1960" i="5"/>
  <c r="O1959" i="5"/>
  <c r="P1959" i="5" s="1"/>
  <c r="N1959" i="5"/>
  <c r="O1958" i="5"/>
  <c r="P1958" i="5" s="1"/>
  <c r="N1958" i="5"/>
  <c r="O1957" i="5"/>
  <c r="P1957" i="5" s="1"/>
  <c r="N1957" i="5"/>
  <c r="O1956" i="5"/>
  <c r="P1956" i="5" s="1"/>
  <c r="N1956" i="5"/>
  <c r="O1955" i="5"/>
  <c r="P1955" i="5" s="1"/>
  <c r="N1955" i="5"/>
  <c r="O1954" i="5"/>
  <c r="P1954" i="5" s="1"/>
  <c r="N1954" i="5"/>
  <c r="O1953" i="5"/>
  <c r="P1953" i="5" s="1"/>
  <c r="N1953" i="5"/>
  <c r="O1952" i="5"/>
  <c r="P1952" i="5" s="1"/>
  <c r="N1952" i="5"/>
  <c r="O1951" i="5"/>
  <c r="P1951" i="5" s="1"/>
  <c r="N1951" i="5"/>
  <c r="O1950" i="5"/>
  <c r="P1950" i="5" s="1"/>
  <c r="N1950" i="5"/>
  <c r="O1949" i="5"/>
  <c r="P1949" i="5" s="1"/>
  <c r="N1949" i="5"/>
  <c r="O1948" i="5"/>
  <c r="P1948" i="5" s="1"/>
  <c r="N1948" i="5"/>
  <c r="O1947" i="5"/>
  <c r="P1947" i="5" s="1"/>
  <c r="N1947" i="5"/>
  <c r="O1946" i="5"/>
  <c r="P1946" i="5" s="1"/>
  <c r="N1946" i="5"/>
  <c r="O1945" i="5"/>
  <c r="P1945" i="5" s="1"/>
  <c r="N1945" i="5"/>
  <c r="O1944" i="5"/>
  <c r="P1944" i="5" s="1"/>
  <c r="N1944" i="5"/>
  <c r="O1943" i="5"/>
  <c r="P1943" i="5" s="1"/>
  <c r="N1943" i="5"/>
  <c r="O1942" i="5"/>
  <c r="P1942" i="5" s="1"/>
  <c r="N1942" i="5"/>
  <c r="O1941" i="5"/>
  <c r="P1941" i="5" s="1"/>
  <c r="N1941" i="5"/>
  <c r="O1940" i="5"/>
  <c r="P1940" i="5" s="1"/>
  <c r="N1940" i="5"/>
  <c r="O1939" i="5"/>
  <c r="P1939" i="5" s="1"/>
  <c r="N1939" i="5"/>
  <c r="O1938" i="5"/>
  <c r="P1938" i="5" s="1"/>
  <c r="N1938" i="5"/>
  <c r="O1937" i="5"/>
  <c r="P1937" i="5" s="1"/>
  <c r="N1937" i="5"/>
  <c r="O1936" i="5"/>
  <c r="P1936" i="5" s="1"/>
  <c r="N1936" i="5"/>
  <c r="O1935" i="5"/>
  <c r="P1935" i="5" s="1"/>
  <c r="N1935" i="5"/>
  <c r="O1934" i="5"/>
  <c r="P1934" i="5" s="1"/>
  <c r="N1934" i="5"/>
  <c r="O1933" i="5"/>
  <c r="P1933" i="5" s="1"/>
  <c r="N1933" i="5"/>
  <c r="O1932" i="5"/>
  <c r="P1932" i="5" s="1"/>
  <c r="N1932" i="5"/>
  <c r="O1931" i="5"/>
  <c r="P1931" i="5" s="1"/>
  <c r="N1931" i="5"/>
  <c r="O1930" i="5"/>
  <c r="P1930" i="5" s="1"/>
  <c r="N1930" i="5"/>
  <c r="O1929" i="5"/>
  <c r="P1929" i="5" s="1"/>
  <c r="N1929" i="5"/>
  <c r="O1928" i="5"/>
  <c r="P1928" i="5" s="1"/>
  <c r="N1928" i="5"/>
  <c r="O1927" i="5"/>
  <c r="P1927" i="5" s="1"/>
  <c r="N1927" i="5"/>
  <c r="O1926" i="5"/>
  <c r="P1926" i="5" s="1"/>
  <c r="N1926" i="5"/>
  <c r="O1925" i="5"/>
  <c r="P1925" i="5" s="1"/>
  <c r="N1925" i="5"/>
  <c r="O1924" i="5"/>
  <c r="P1924" i="5" s="1"/>
  <c r="N1924" i="5"/>
  <c r="O1923" i="5"/>
  <c r="P1923" i="5" s="1"/>
  <c r="N1923" i="5"/>
  <c r="O1922" i="5"/>
  <c r="P1922" i="5" s="1"/>
  <c r="N1922" i="5"/>
  <c r="O1921" i="5"/>
  <c r="P1921" i="5" s="1"/>
  <c r="N1921" i="5"/>
  <c r="O1920" i="5"/>
  <c r="P1920" i="5" s="1"/>
  <c r="N1920" i="5"/>
  <c r="O1919" i="5"/>
  <c r="P1919" i="5" s="1"/>
  <c r="N1919" i="5"/>
  <c r="O1918" i="5"/>
  <c r="P1918" i="5" s="1"/>
  <c r="N1918" i="5"/>
  <c r="O1917" i="5"/>
  <c r="P1917" i="5" s="1"/>
  <c r="N1917" i="5"/>
  <c r="O1916" i="5"/>
  <c r="P1916" i="5" s="1"/>
  <c r="N1916" i="5"/>
  <c r="O1915" i="5"/>
  <c r="P1915" i="5" s="1"/>
  <c r="N1915" i="5"/>
  <c r="O1914" i="5"/>
  <c r="P1914" i="5" s="1"/>
  <c r="N1914" i="5"/>
  <c r="O1913" i="5"/>
  <c r="P1913" i="5" s="1"/>
  <c r="N1913" i="5"/>
  <c r="O1912" i="5"/>
  <c r="P1912" i="5" s="1"/>
  <c r="N1912" i="5"/>
  <c r="O1911" i="5"/>
  <c r="P1911" i="5" s="1"/>
  <c r="N1911" i="5"/>
  <c r="O1910" i="5"/>
  <c r="P1910" i="5" s="1"/>
  <c r="N1910" i="5"/>
  <c r="O1909" i="5"/>
  <c r="P1909" i="5" s="1"/>
  <c r="N1909" i="5"/>
  <c r="O1908" i="5"/>
  <c r="P1908" i="5" s="1"/>
  <c r="N1908" i="5"/>
  <c r="O1907" i="5"/>
  <c r="P1907" i="5" s="1"/>
  <c r="N1907" i="5"/>
  <c r="O1906" i="5"/>
  <c r="P1906" i="5" s="1"/>
  <c r="N1906" i="5"/>
  <c r="O1905" i="5"/>
  <c r="P1905" i="5" s="1"/>
  <c r="N1905" i="5"/>
  <c r="O1904" i="5"/>
  <c r="P1904" i="5" s="1"/>
  <c r="N1904" i="5"/>
  <c r="O1903" i="5"/>
  <c r="P1903" i="5" s="1"/>
  <c r="N1903" i="5"/>
  <c r="O1902" i="5"/>
  <c r="P1902" i="5" s="1"/>
  <c r="N1902" i="5"/>
  <c r="O1901" i="5"/>
  <c r="P1901" i="5" s="1"/>
  <c r="N1901" i="5"/>
  <c r="O1900" i="5"/>
  <c r="P1900" i="5" s="1"/>
  <c r="N1900" i="5"/>
  <c r="O1899" i="5"/>
  <c r="P1899" i="5" s="1"/>
  <c r="N1899" i="5"/>
  <c r="O1898" i="5"/>
  <c r="P1898" i="5" s="1"/>
  <c r="N1898" i="5"/>
  <c r="O1897" i="5"/>
  <c r="P1897" i="5" s="1"/>
  <c r="N1897" i="5"/>
  <c r="O1896" i="5"/>
  <c r="P1896" i="5" s="1"/>
  <c r="N1896" i="5"/>
  <c r="O1895" i="5"/>
  <c r="P1895" i="5" s="1"/>
  <c r="N1895" i="5"/>
  <c r="O1894" i="5"/>
  <c r="P1894" i="5" s="1"/>
  <c r="N1894" i="5"/>
  <c r="O1893" i="5"/>
  <c r="P1893" i="5" s="1"/>
  <c r="N1893" i="5"/>
  <c r="O1892" i="5"/>
  <c r="P1892" i="5" s="1"/>
  <c r="N1892" i="5"/>
  <c r="O1891" i="5"/>
  <c r="P1891" i="5" s="1"/>
  <c r="N1891" i="5"/>
  <c r="O1890" i="5"/>
  <c r="P1890" i="5" s="1"/>
  <c r="N1890" i="5"/>
  <c r="O1889" i="5"/>
  <c r="P1889" i="5" s="1"/>
  <c r="N1889" i="5"/>
  <c r="O1888" i="5"/>
  <c r="P1888" i="5" s="1"/>
  <c r="N1888" i="5"/>
  <c r="O1887" i="5"/>
  <c r="P1887" i="5" s="1"/>
  <c r="N1887" i="5"/>
  <c r="O1886" i="5"/>
  <c r="P1886" i="5" s="1"/>
  <c r="N1886" i="5"/>
  <c r="O1885" i="5"/>
  <c r="P1885" i="5" s="1"/>
  <c r="N1885" i="5"/>
  <c r="O1884" i="5"/>
  <c r="P1884" i="5" s="1"/>
  <c r="N1884" i="5"/>
  <c r="O1883" i="5"/>
  <c r="P1883" i="5" s="1"/>
  <c r="N1883" i="5"/>
  <c r="O1882" i="5"/>
  <c r="P1882" i="5" s="1"/>
  <c r="N1882" i="5"/>
  <c r="O1881" i="5"/>
  <c r="P1881" i="5" s="1"/>
  <c r="N1881" i="5"/>
  <c r="O1880" i="5"/>
  <c r="P1880" i="5" s="1"/>
  <c r="N1880" i="5"/>
  <c r="O1879" i="5"/>
  <c r="P1879" i="5" s="1"/>
  <c r="N1879" i="5"/>
  <c r="O1878" i="5"/>
  <c r="P1878" i="5" s="1"/>
  <c r="N1878" i="5"/>
  <c r="O1877" i="5"/>
  <c r="P1877" i="5" s="1"/>
  <c r="N1877" i="5"/>
  <c r="O1876" i="5"/>
  <c r="P1876" i="5" s="1"/>
  <c r="N1876" i="5"/>
  <c r="O1875" i="5"/>
  <c r="P1875" i="5" s="1"/>
  <c r="N1875" i="5"/>
  <c r="O1874" i="5"/>
  <c r="P1874" i="5" s="1"/>
  <c r="N1874" i="5"/>
  <c r="O1873" i="5"/>
  <c r="P1873" i="5" s="1"/>
  <c r="N1873" i="5"/>
  <c r="O1872" i="5"/>
  <c r="P1872" i="5" s="1"/>
  <c r="N1872" i="5"/>
  <c r="O1871" i="5"/>
  <c r="P1871" i="5" s="1"/>
  <c r="N1871" i="5"/>
  <c r="O1870" i="5"/>
  <c r="P1870" i="5" s="1"/>
  <c r="N1870" i="5"/>
  <c r="O1869" i="5"/>
  <c r="P1869" i="5" s="1"/>
  <c r="N1869" i="5"/>
  <c r="O1868" i="5"/>
  <c r="P1868" i="5" s="1"/>
  <c r="N1868" i="5"/>
  <c r="O1867" i="5"/>
  <c r="P1867" i="5" s="1"/>
  <c r="N1867" i="5"/>
  <c r="O1866" i="5"/>
  <c r="P1866" i="5" s="1"/>
  <c r="N1866" i="5"/>
  <c r="O1865" i="5"/>
  <c r="P1865" i="5" s="1"/>
  <c r="N1865" i="5"/>
  <c r="O1864" i="5"/>
  <c r="P1864" i="5" s="1"/>
  <c r="N1864" i="5"/>
  <c r="O1863" i="5"/>
  <c r="P1863" i="5" s="1"/>
  <c r="N1863" i="5"/>
  <c r="O1862" i="5"/>
  <c r="P1862" i="5" s="1"/>
  <c r="N1862" i="5"/>
  <c r="O1861" i="5"/>
  <c r="P1861" i="5" s="1"/>
  <c r="N1861" i="5"/>
  <c r="O1860" i="5"/>
  <c r="P1860" i="5" s="1"/>
  <c r="N1860" i="5"/>
  <c r="O1859" i="5"/>
  <c r="P1859" i="5" s="1"/>
  <c r="N1859" i="5"/>
  <c r="O1858" i="5"/>
  <c r="P1858" i="5" s="1"/>
  <c r="N1858" i="5"/>
  <c r="O1857" i="5"/>
  <c r="P1857" i="5" s="1"/>
  <c r="N1857" i="5"/>
  <c r="O1856" i="5"/>
  <c r="P1856" i="5" s="1"/>
  <c r="N1856" i="5"/>
  <c r="O1855" i="5"/>
  <c r="P1855" i="5" s="1"/>
  <c r="N1855" i="5"/>
  <c r="O1854" i="5"/>
  <c r="P1854" i="5" s="1"/>
  <c r="N1854" i="5"/>
  <c r="O1853" i="5"/>
  <c r="P1853" i="5" s="1"/>
  <c r="N1853" i="5"/>
  <c r="O1852" i="5"/>
  <c r="P1852" i="5" s="1"/>
  <c r="N1852" i="5"/>
  <c r="O1851" i="5"/>
  <c r="P1851" i="5" s="1"/>
  <c r="N1851" i="5"/>
  <c r="O1850" i="5"/>
  <c r="P1850" i="5" s="1"/>
  <c r="N1850" i="5"/>
  <c r="O1849" i="5"/>
  <c r="P1849" i="5" s="1"/>
  <c r="N1849" i="5"/>
  <c r="O1848" i="5"/>
  <c r="P1848" i="5" s="1"/>
  <c r="N1848" i="5"/>
  <c r="O1847" i="5"/>
  <c r="P1847" i="5" s="1"/>
  <c r="N1847" i="5"/>
  <c r="O1846" i="5"/>
  <c r="P1846" i="5" s="1"/>
  <c r="N1846" i="5"/>
  <c r="O1845" i="5"/>
  <c r="P1845" i="5" s="1"/>
  <c r="N1845" i="5"/>
  <c r="O1844" i="5"/>
  <c r="P1844" i="5" s="1"/>
  <c r="N1844" i="5"/>
  <c r="O1843" i="5"/>
  <c r="P1843" i="5" s="1"/>
  <c r="N1843" i="5"/>
  <c r="O1842" i="5"/>
  <c r="P1842" i="5" s="1"/>
  <c r="N1842" i="5"/>
  <c r="O1841" i="5"/>
  <c r="P1841" i="5" s="1"/>
  <c r="N1841" i="5"/>
  <c r="O1840" i="5"/>
  <c r="P1840" i="5" s="1"/>
  <c r="N1840" i="5"/>
  <c r="O1839" i="5"/>
  <c r="P1839" i="5" s="1"/>
  <c r="N1839" i="5"/>
  <c r="O1838" i="5"/>
  <c r="P1838" i="5" s="1"/>
  <c r="N1838" i="5"/>
  <c r="O1837" i="5"/>
  <c r="P1837" i="5" s="1"/>
  <c r="N1837" i="5"/>
  <c r="O1836" i="5"/>
  <c r="P1836" i="5" s="1"/>
  <c r="N1836" i="5"/>
  <c r="O1835" i="5"/>
  <c r="P1835" i="5" s="1"/>
  <c r="N1835" i="5"/>
  <c r="O1834" i="5"/>
  <c r="P1834" i="5" s="1"/>
  <c r="N1834" i="5"/>
  <c r="O1833" i="5"/>
  <c r="P1833" i="5" s="1"/>
  <c r="N1833" i="5"/>
  <c r="O1832" i="5"/>
  <c r="P1832" i="5" s="1"/>
  <c r="N1832" i="5"/>
  <c r="O1831" i="5"/>
  <c r="P1831" i="5" s="1"/>
  <c r="N1831" i="5"/>
  <c r="O1830" i="5"/>
  <c r="P1830" i="5" s="1"/>
  <c r="N1830" i="5"/>
  <c r="O1829" i="5"/>
  <c r="P1829" i="5" s="1"/>
  <c r="N1829" i="5"/>
  <c r="O1828" i="5"/>
  <c r="P1828" i="5" s="1"/>
  <c r="N1828" i="5"/>
  <c r="O1827" i="5"/>
  <c r="P1827" i="5" s="1"/>
  <c r="N1827" i="5"/>
  <c r="O1826" i="5"/>
  <c r="P1826" i="5" s="1"/>
  <c r="N1826" i="5"/>
  <c r="O1825" i="5"/>
  <c r="P1825" i="5" s="1"/>
  <c r="N1825" i="5"/>
  <c r="O1824" i="5"/>
  <c r="P1824" i="5" s="1"/>
  <c r="N1824" i="5"/>
  <c r="O1823" i="5"/>
  <c r="P1823" i="5" s="1"/>
  <c r="N1823" i="5"/>
  <c r="O1822" i="5"/>
  <c r="P1822" i="5" s="1"/>
  <c r="N1822" i="5"/>
  <c r="O1821" i="5"/>
  <c r="P1821" i="5" s="1"/>
  <c r="N1821" i="5"/>
  <c r="O1820" i="5"/>
  <c r="P1820" i="5" s="1"/>
  <c r="N1820" i="5"/>
  <c r="O1819" i="5"/>
  <c r="P1819" i="5" s="1"/>
  <c r="N1819" i="5"/>
  <c r="O1818" i="5"/>
  <c r="P1818" i="5" s="1"/>
  <c r="N1818" i="5"/>
  <c r="O1817" i="5"/>
  <c r="P1817" i="5" s="1"/>
  <c r="N1817" i="5"/>
  <c r="O1816" i="5"/>
  <c r="P1816" i="5" s="1"/>
  <c r="N1816" i="5"/>
  <c r="O1815" i="5"/>
  <c r="P1815" i="5" s="1"/>
  <c r="N1815" i="5"/>
  <c r="O1814" i="5"/>
  <c r="P1814" i="5" s="1"/>
  <c r="N1814" i="5"/>
  <c r="O1813" i="5"/>
  <c r="P1813" i="5" s="1"/>
  <c r="N1813" i="5"/>
  <c r="O1812" i="5"/>
  <c r="P1812" i="5" s="1"/>
  <c r="N1812" i="5"/>
  <c r="O1811" i="5"/>
  <c r="P1811" i="5" s="1"/>
  <c r="N1811" i="5"/>
  <c r="O1810" i="5"/>
  <c r="P1810" i="5" s="1"/>
  <c r="N1810" i="5"/>
  <c r="O1809" i="5"/>
  <c r="P1809" i="5" s="1"/>
  <c r="N1809" i="5"/>
  <c r="O1808" i="5"/>
  <c r="P1808" i="5" s="1"/>
  <c r="N1808" i="5"/>
  <c r="O1807" i="5"/>
  <c r="P1807" i="5" s="1"/>
  <c r="N1807" i="5"/>
  <c r="O1806" i="5"/>
  <c r="P1806" i="5" s="1"/>
  <c r="N1806" i="5"/>
  <c r="O1805" i="5"/>
  <c r="P1805" i="5" s="1"/>
  <c r="N1805" i="5"/>
  <c r="O1804" i="5"/>
  <c r="P1804" i="5" s="1"/>
  <c r="N1804" i="5"/>
  <c r="O1803" i="5"/>
  <c r="P1803" i="5" s="1"/>
  <c r="N1803" i="5"/>
  <c r="O1802" i="5"/>
  <c r="P1802" i="5" s="1"/>
  <c r="N1802" i="5"/>
  <c r="O1801" i="5"/>
  <c r="P1801" i="5" s="1"/>
  <c r="N1801" i="5"/>
  <c r="O1800" i="5"/>
  <c r="P1800" i="5" s="1"/>
  <c r="N1800" i="5"/>
  <c r="O1799" i="5"/>
  <c r="P1799" i="5" s="1"/>
  <c r="N1799" i="5"/>
  <c r="O1798" i="5"/>
  <c r="P1798" i="5" s="1"/>
  <c r="N1798" i="5"/>
  <c r="O1797" i="5"/>
  <c r="P1797" i="5" s="1"/>
  <c r="N1797" i="5"/>
  <c r="O1796" i="5"/>
  <c r="P1796" i="5" s="1"/>
  <c r="N1796" i="5"/>
  <c r="O1795" i="5"/>
  <c r="P1795" i="5" s="1"/>
  <c r="N1795" i="5"/>
  <c r="O1794" i="5"/>
  <c r="P1794" i="5" s="1"/>
  <c r="N1794" i="5"/>
  <c r="O1793" i="5"/>
  <c r="P1793" i="5" s="1"/>
  <c r="N1793" i="5"/>
  <c r="O1792" i="5"/>
  <c r="P1792" i="5" s="1"/>
  <c r="N1792" i="5"/>
  <c r="O1791" i="5"/>
  <c r="P1791" i="5" s="1"/>
  <c r="N1791" i="5"/>
  <c r="O1790" i="5"/>
  <c r="P1790" i="5" s="1"/>
  <c r="N1790" i="5"/>
  <c r="O1789" i="5"/>
  <c r="P1789" i="5" s="1"/>
  <c r="N1789" i="5"/>
  <c r="O1788" i="5"/>
  <c r="P1788" i="5" s="1"/>
  <c r="N1788" i="5"/>
  <c r="O1787" i="5"/>
  <c r="P1787" i="5" s="1"/>
  <c r="N1787" i="5"/>
  <c r="O1786" i="5"/>
  <c r="P1786" i="5" s="1"/>
  <c r="N1786" i="5"/>
  <c r="O1785" i="5"/>
  <c r="P1785" i="5" s="1"/>
  <c r="N1785" i="5"/>
  <c r="O1784" i="5"/>
  <c r="P1784" i="5" s="1"/>
  <c r="N1784" i="5"/>
  <c r="O1783" i="5"/>
  <c r="P1783" i="5" s="1"/>
  <c r="N1783" i="5"/>
  <c r="O1782" i="5"/>
  <c r="P1782" i="5" s="1"/>
  <c r="N1782" i="5"/>
  <c r="O1781" i="5"/>
  <c r="P1781" i="5" s="1"/>
  <c r="N1781" i="5"/>
  <c r="O1780" i="5"/>
  <c r="P1780" i="5" s="1"/>
  <c r="N1780" i="5"/>
  <c r="O1779" i="5"/>
  <c r="P1779" i="5" s="1"/>
  <c r="N1779" i="5"/>
  <c r="O1778" i="5"/>
  <c r="P1778" i="5" s="1"/>
  <c r="N1778" i="5"/>
  <c r="O1777" i="5"/>
  <c r="P1777" i="5" s="1"/>
  <c r="N1777" i="5"/>
  <c r="O1776" i="5"/>
  <c r="P1776" i="5" s="1"/>
  <c r="N1776" i="5"/>
  <c r="O1775" i="5"/>
  <c r="P1775" i="5" s="1"/>
  <c r="N1775" i="5"/>
  <c r="O1774" i="5"/>
  <c r="P1774" i="5" s="1"/>
  <c r="N1774" i="5"/>
  <c r="O1773" i="5"/>
  <c r="P1773" i="5" s="1"/>
  <c r="N1773" i="5"/>
  <c r="O1772" i="5"/>
  <c r="P1772" i="5" s="1"/>
  <c r="N1772" i="5"/>
  <c r="O1771" i="5"/>
  <c r="P1771" i="5" s="1"/>
  <c r="N1771" i="5"/>
  <c r="O1770" i="5"/>
  <c r="P1770" i="5" s="1"/>
  <c r="N1770" i="5"/>
  <c r="O1769" i="5"/>
  <c r="P1769" i="5" s="1"/>
  <c r="N1769" i="5"/>
  <c r="O1768" i="5"/>
  <c r="P1768" i="5" s="1"/>
  <c r="N1768" i="5"/>
  <c r="O1767" i="5"/>
  <c r="P1767" i="5" s="1"/>
  <c r="N1767" i="5"/>
  <c r="O1766" i="5"/>
  <c r="P1766" i="5" s="1"/>
  <c r="N1766" i="5"/>
  <c r="O1765" i="5"/>
  <c r="P1765" i="5" s="1"/>
  <c r="N1765" i="5"/>
  <c r="O1764" i="5"/>
  <c r="P1764" i="5" s="1"/>
  <c r="N1764" i="5"/>
  <c r="O1763" i="5"/>
  <c r="P1763" i="5" s="1"/>
  <c r="N1763" i="5"/>
  <c r="O1762" i="5"/>
  <c r="P1762" i="5" s="1"/>
  <c r="N1762" i="5"/>
  <c r="O1761" i="5"/>
  <c r="P1761" i="5" s="1"/>
  <c r="N1761" i="5"/>
  <c r="O1760" i="5"/>
  <c r="P1760" i="5" s="1"/>
  <c r="N1760" i="5"/>
  <c r="O1759" i="5"/>
  <c r="P1759" i="5" s="1"/>
  <c r="N1759" i="5"/>
  <c r="O1758" i="5"/>
  <c r="P1758" i="5" s="1"/>
  <c r="N1758" i="5"/>
  <c r="O1757" i="5"/>
  <c r="P1757" i="5" s="1"/>
  <c r="N1757" i="5"/>
  <c r="O1756" i="5"/>
  <c r="P1756" i="5" s="1"/>
  <c r="N1756" i="5"/>
  <c r="O1755" i="5"/>
  <c r="P1755" i="5" s="1"/>
  <c r="N1755" i="5"/>
  <c r="O1754" i="5"/>
  <c r="P1754" i="5" s="1"/>
  <c r="N1754" i="5"/>
  <c r="O1753" i="5"/>
  <c r="P1753" i="5" s="1"/>
  <c r="N1753" i="5"/>
  <c r="O1752" i="5"/>
  <c r="P1752" i="5" s="1"/>
  <c r="N1752" i="5"/>
  <c r="O1751" i="5"/>
  <c r="P1751" i="5" s="1"/>
  <c r="N1751" i="5"/>
  <c r="O1750" i="5"/>
  <c r="P1750" i="5" s="1"/>
  <c r="N1750" i="5"/>
  <c r="O1749" i="5"/>
  <c r="P1749" i="5" s="1"/>
  <c r="N1749" i="5"/>
  <c r="O1748" i="5"/>
  <c r="P1748" i="5" s="1"/>
  <c r="N1748" i="5"/>
  <c r="O1747" i="5"/>
  <c r="P1747" i="5" s="1"/>
  <c r="N1747" i="5"/>
  <c r="O1746" i="5"/>
  <c r="P1746" i="5" s="1"/>
  <c r="N1746" i="5"/>
  <c r="O1745" i="5"/>
  <c r="P1745" i="5" s="1"/>
  <c r="N1745" i="5"/>
  <c r="O1744" i="5"/>
  <c r="P1744" i="5" s="1"/>
  <c r="N1744" i="5"/>
  <c r="O1743" i="5"/>
  <c r="P1743" i="5" s="1"/>
  <c r="N1743" i="5"/>
  <c r="O1742" i="5"/>
  <c r="P1742" i="5" s="1"/>
  <c r="N1742" i="5"/>
  <c r="O1741" i="5"/>
  <c r="P1741" i="5" s="1"/>
  <c r="N1741" i="5"/>
  <c r="O1740" i="5"/>
  <c r="P1740" i="5" s="1"/>
  <c r="N1740" i="5"/>
  <c r="O1739" i="5"/>
  <c r="P1739" i="5" s="1"/>
  <c r="N1739" i="5"/>
  <c r="O1738" i="5"/>
  <c r="P1738" i="5" s="1"/>
  <c r="N1738" i="5"/>
  <c r="O1737" i="5"/>
  <c r="P1737" i="5" s="1"/>
  <c r="N1737" i="5"/>
  <c r="O1736" i="5"/>
  <c r="P1736" i="5" s="1"/>
  <c r="N1736" i="5"/>
  <c r="O1735" i="5"/>
  <c r="P1735" i="5" s="1"/>
  <c r="N1735" i="5"/>
  <c r="O1734" i="5"/>
  <c r="P1734" i="5" s="1"/>
  <c r="N1734" i="5"/>
  <c r="O1733" i="5"/>
  <c r="P1733" i="5" s="1"/>
  <c r="N1733" i="5"/>
  <c r="O1732" i="5"/>
  <c r="P1732" i="5" s="1"/>
  <c r="N1732" i="5"/>
  <c r="O1731" i="5"/>
  <c r="P1731" i="5" s="1"/>
  <c r="N1731" i="5"/>
  <c r="O1730" i="5"/>
  <c r="P1730" i="5" s="1"/>
  <c r="N1730" i="5"/>
  <c r="O1729" i="5"/>
  <c r="P1729" i="5" s="1"/>
  <c r="N1729" i="5"/>
  <c r="O1728" i="5"/>
  <c r="P1728" i="5" s="1"/>
  <c r="N1728" i="5"/>
  <c r="O1727" i="5"/>
  <c r="P1727" i="5" s="1"/>
  <c r="N1727" i="5"/>
  <c r="O1726" i="5"/>
  <c r="P1726" i="5" s="1"/>
  <c r="N1726" i="5"/>
  <c r="O1725" i="5"/>
  <c r="P1725" i="5" s="1"/>
  <c r="N1725" i="5"/>
  <c r="O1724" i="5"/>
  <c r="P1724" i="5" s="1"/>
  <c r="N1724" i="5"/>
  <c r="O1723" i="5"/>
  <c r="P1723" i="5" s="1"/>
  <c r="N1723" i="5"/>
  <c r="O1722" i="5"/>
  <c r="P1722" i="5" s="1"/>
  <c r="N1722" i="5"/>
  <c r="O1721" i="5"/>
  <c r="P1721" i="5" s="1"/>
  <c r="N1721" i="5"/>
  <c r="O1720" i="5"/>
  <c r="P1720" i="5" s="1"/>
  <c r="N1720" i="5"/>
  <c r="O1719" i="5"/>
  <c r="P1719" i="5" s="1"/>
  <c r="N1719" i="5"/>
  <c r="O1718" i="5"/>
  <c r="P1718" i="5" s="1"/>
  <c r="N1718" i="5"/>
  <c r="O1717" i="5"/>
  <c r="P1717" i="5" s="1"/>
  <c r="N1717" i="5"/>
  <c r="O1716" i="5"/>
  <c r="P1716" i="5" s="1"/>
  <c r="N1716" i="5"/>
  <c r="O1715" i="5"/>
  <c r="P1715" i="5" s="1"/>
  <c r="N1715" i="5"/>
  <c r="O1714" i="5"/>
  <c r="P1714" i="5" s="1"/>
  <c r="N1714" i="5"/>
  <c r="O1713" i="5"/>
  <c r="P1713" i="5" s="1"/>
  <c r="N1713" i="5"/>
  <c r="O1712" i="5"/>
  <c r="P1712" i="5" s="1"/>
  <c r="N1712" i="5"/>
  <c r="O1711" i="5"/>
  <c r="P1711" i="5" s="1"/>
  <c r="N1711" i="5"/>
  <c r="O1710" i="5"/>
  <c r="P1710" i="5" s="1"/>
  <c r="N1710" i="5"/>
  <c r="O1709" i="5"/>
  <c r="P1709" i="5" s="1"/>
  <c r="N1709" i="5"/>
  <c r="O1708" i="5"/>
  <c r="P1708" i="5" s="1"/>
  <c r="N1708" i="5"/>
  <c r="O1707" i="5"/>
  <c r="P1707" i="5" s="1"/>
  <c r="N1707" i="5"/>
  <c r="O1706" i="5"/>
  <c r="P1706" i="5" s="1"/>
  <c r="N1706" i="5"/>
  <c r="O1705" i="5"/>
  <c r="P1705" i="5" s="1"/>
  <c r="N1705" i="5"/>
  <c r="O1704" i="5"/>
  <c r="P1704" i="5" s="1"/>
  <c r="N1704" i="5"/>
  <c r="O1703" i="5"/>
  <c r="P1703" i="5" s="1"/>
  <c r="N1703" i="5"/>
  <c r="O1702" i="5"/>
  <c r="P1702" i="5" s="1"/>
  <c r="N1702" i="5"/>
  <c r="O1701" i="5"/>
  <c r="P1701" i="5" s="1"/>
  <c r="N1701" i="5"/>
  <c r="O1700" i="5"/>
  <c r="P1700" i="5" s="1"/>
  <c r="N1700" i="5"/>
  <c r="O1699" i="5"/>
  <c r="P1699" i="5" s="1"/>
  <c r="N1699" i="5"/>
  <c r="O1698" i="5"/>
  <c r="P1698" i="5" s="1"/>
  <c r="N1698" i="5"/>
  <c r="O1697" i="5"/>
  <c r="P1697" i="5" s="1"/>
  <c r="N1697" i="5"/>
  <c r="O1696" i="5"/>
  <c r="P1696" i="5" s="1"/>
  <c r="N1696" i="5"/>
  <c r="O1695" i="5"/>
  <c r="P1695" i="5" s="1"/>
  <c r="N1695" i="5"/>
  <c r="O1694" i="5"/>
  <c r="P1694" i="5" s="1"/>
  <c r="N1694" i="5"/>
  <c r="O1693" i="5"/>
  <c r="P1693" i="5" s="1"/>
  <c r="N1693" i="5"/>
  <c r="O1692" i="5"/>
  <c r="P1692" i="5" s="1"/>
  <c r="N1692" i="5"/>
  <c r="O1691" i="5"/>
  <c r="P1691" i="5" s="1"/>
  <c r="N1691" i="5"/>
  <c r="O1690" i="5"/>
  <c r="P1690" i="5" s="1"/>
  <c r="N1690" i="5"/>
  <c r="O1689" i="5"/>
  <c r="P1689" i="5" s="1"/>
  <c r="N1689" i="5"/>
  <c r="O1688" i="5"/>
  <c r="P1688" i="5" s="1"/>
  <c r="N1688" i="5"/>
  <c r="O1687" i="5"/>
  <c r="P1687" i="5" s="1"/>
  <c r="N1687" i="5"/>
  <c r="O1686" i="5"/>
  <c r="P1686" i="5" s="1"/>
  <c r="N1686" i="5"/>
  <c r="O1685" i="5"/>
  <c r="P1685" i="5" s="1"/>
  <c r="N1685" i="5"/>
  <c r="O1684" i="5"/>
  <c r="P1684" i="5" s="1"/>
  <c r="N1684" i="5"/>
  <c r="O1683" i="5"/>
  <c r="P1683" i="5" s="1"/>
  <c r="N1683" i="5"/>
  <c r="O1682" i="5"/>
  <c r="P1682" i="5" s="1"/>
  <c r="N1682" i="5"/>
  <c r="O1681" i="5"/>
  <c r="P1681" i="5" s="1"/>
  <c r="N1681" i="5"/>
  <c r="O1680" i="5"/>
  <c r="P1680" i="5" s="1"/>
  <c r="N1680" i="5"/>
  <c r="O1679" i="5"/>
  <c r="P1679" i="5" s="1"/>
  <c r="N1679" i="5"/>
  <c r="O1678" i="5"/>
  <c r="P1678" i="5" s="1"/>
  <c r="N1678" i="5"/>
  <c r="O1677" i="5"/>
  <c r="P1677" i="5" s="1"/>
  <c r="N1677" i="5"/>
  <c r="O1676" i="5"/>
  <c r="P1676" i="5" s="1"/>
  <c r="N1676" i="5"/>
  <c r="O1675" i="5"/>
  <c r="P1675" i="5" s="1"/>
  <c r="N1675" i="5"/>
  <c r="O1674" i="5"/>
  <c r="P1674" i="5" s="1"/>
  <c r="N1674" i="5"/>
  <c r="O1673" i="5"/>
  <c r="P1673" i="5" s="1"/>
  <c r="N1673" i="5"/>
  <c r="O1672" i="5"/>
  <c r="P1672" i="5" s="1"/>
  <c r="N1672" i="5"/>
  <c r="O1671" i="5"/>
  <c r="P1671" i="5" s="1"/>
  <c r="N1671" i="5"/>
  <c r="O1670" i="5"/>
  <c r="P1670" i="5" s="1"/>
  <c r="N1670" i="5"/>
  <c r="O1669" i="5"/>
  <c r="P1669" i="5" s="1"/>
  <c r="N1669" i="5"/>
  <c r="O1668" i="5"/>
  <c r="P1668" i="5" s="1"/>
  <c r="N1668" i="5"/>
  <c r="O1667" i="5"/>
  <c r="P1667" i="5" s="1"/>
  <c r="N1667" i="5"/>
  <c r="O1666" i="5"/>
  <c r="P1666" i="5" s="1"/>
  <c r="N1666" i="5"/>
  <c r="O1665" i="5"/>
  <c r="P1665" i="5" s="1"/>
  <c r="N1665" i="5"/>
  <c r="O1664" i="5"/>
  <c r="P1664" i="5" s="1"/>
  <c r="N1664" i="5"/>
  <c r="O1663" i="5"/>
  <c r="P1663" i="5" s="1"/>
  <c r="N1663" i="5"/>
  <c r="O1662" i="5"/>
  <c r="P1662" i="5" s="1"/>
  <c r="N1662" i="5"/>
  <c r="O1661" i="5"/>
  <c r="P1661" i="5" s="1"/>
  <c r="N1661" i="5"/>
  <c r="O1660" i="5"/>
  <c r="P1660" i="5" s="1"/>
  <c r="N1660" i="5"/>
  <c r="O1659" i="5"/>
  <c r="P1659" i="5" s="1"/>
  <c r="N1659" i="5"/>
  <c r="O1658" i="5"/>
  <c r="P1658" i="5" s="1"/>
  <c r="N1658" i="5"/>
  <c r="O1657" i="5"/>
  <c r="P1657" i="5" s="1"/>
  <c r="N1657" i="5"/>
  <c r="O1656" i="5"/>
  <c r="P1656" i="5" s="1"/>
  <c r="N1656" i="5"/>
  <c r="O1655" i="5"/>
  <c r="P1655" i="5" s="1"/>
  <c r="N1655" i="5"/>
  <c r="O1654" i="5"/>
  <c r="P1654" i="5" s="1"/>
  <c r="N1654" i="5"/>
  <c r="O1653" i="5"/>
  <c r="P1653" i="5" s="1"/>
  <c r="N1653" i="5"/>
  <c r="O1652" i="5"/>
  <c r="P1652" i="5" s="1"/>
  <c r="N1652" i="5"/>
  <c r="O1651" i="5"/>
  <c r="P1651" i="5" s="1"/>
  <c r="N1651" i="5"/>
  <c r="O1650" i="5"/>
  <c r="P1650" i="5" s="1"/>
  <c r="N1650" i="5"/>
  <c r="O1649" i="5"/>
  <c r="P1649" i="5" s="1"/>
  <c r="N1649" i="5"/>
  <c r="O1648" i="5"/>
  <c r="P1648" i="5" s="1"/>
  <c r="N1648" i="5"/>
  <c r="O1647" i="5"/>
  <c r="P1647" i="5" s="1"/>
  <c r="N1647" i="5"/>
  <c r="O1646" i="5"/>
  <c r="P1646" i="5" s="1"/>
  <c r="N1646" i="5"/>
  <c r="O1645" i="5"/>
  <c r="P1645" i="5" s="1"/>
  <c r="N1645" i="5"/>
  <c r="O1644" i="5"/>
  <c r="P1644" i="5" s="1"/>
  <c r="N1644" i="5"/>
  <c r="O1643" i="5"/>
  <c r="P1643" i="5" s="1"/>
  <c r="N1643" i="5"/>
  <c r="O1642" i="5"/>
  <c r="P1642" i="5" s="1"/>
  <c r="N1642" i="5"/>
  <c r="O1641" i="5"/>
  <c r="P1641" i="5" s="1"/>
  <c r="N1641" i="5"/>
  <c r="O1640" i="5"/>
  <c r="P1640" i="5" s="1"/>
  <c r="N1640" i="5"/>
  <c r="O1639" i="5"/>
  <c r="P1639" i="5" s="1"/>
  <c r="N1639" i="5"/>
  <c r="O1638" i="5"/>
  <c r="P1638" i="5" s="1"/>
  <c r="N1638" i="5"/>
  <c r="O1637" i="5"/>
  <c r="P1637" i="5" s="1"/>
  <c r="N1637" i="5"/>
  <c r="O1636" i="5"/>
  <c r="P1636" i="5" s="1"/>
  <c r="N1636" i="5"/>
  <c r="O1635" i="5"/>
  <c r="P1635" i="5" s="1"/>
  <c r="N1635" i="5"/>
  <c r="O1634" i="5"/>
  <c r="P1634" i="5" s="1"/>
  <c r="N1634" i="5"/>
  <c r="O1633" i="5"/>
  <c r="P1633" i="5" s="1"/>
  <c r="N1633" i="5"/>
  <c r="O1632" i="5"/>
  <c r="P1632" i="5" s="1"/>
  <c r="N1632" i="5"/>
  <c r="O1631" i="5"/>
  <c r="P1631" i="5" s="1"/>
  <c r="N1631" i="5"/>
  <c r="O1630" i="5"/>
  <c r="P1630" i="5" s="1"/>
  <c r="N1630" i="5"/>
  <c r="O1629" i="5"/>
  <c r="P1629" i="5" s="1"/>
  <c r="N1629" i="5"/>
  <c r="O1628" i="5"/>
  <c r="P1628" i="5" s="1"/>
  <c r="N1628" i="5"/>
  <c r="O1627" i="5"/>
  <c r="P1627" i="5" s="1"/>
  <c r="N1627" i="5"/>
  <c r="O1626" i="5"/>
  <c r="P1626" i="5" s="1"/>
  <c r="N1626" i="5"/>
  <c r="O1625" i="5"/>
  <c r="P1625" i="5" s="1"/>
  <c r="N1625" i="5"/>
  <c r="O1624" i="5"/>
  <c r="P1624" i="5" s="1"/>
  <c r="N1624" i="5"/>
  <c r="O1623" i="5"/>
  <c r="P1623" i="5" s="1"/>
  <c r="N1623" i="5"/>
  <c r="O1622" i="5"/>
  <c r="P1622" i="5" s="1"/>
  <c r="N1622" i="5"/>
  <c r="O1621" i="5"/>
  <c r="P1621" i="5" s="1"/>
  <c r="N1621" i="5"/>
  <c r="O1620" i="5"/>
  <c r="P1620" i="5" s="1"/>
  <c r="N1620" i="5"/>
  <c r="O1619" i="5"/>
  <c r="P1619" i="5" s="1"/>
  <c r="N1619" i="5"/>
  <c r="O1618" i="5"/>
  <c r="P1618" i="5" s="1"/>
  <c r="N1618" i="5"/>
  <c r="O1617" i="5"/>
  <c r="P1617" i="5" s="1"/>
  <c r="N1617" i="5"/>
  <c r="O1616" i="5"/>
  <c r="P1616" i="5" s="1"/>
  <c r="N1616" i="5"/>
  <c r="O1615" i="5"/>
  <c r="P1615" i="5" s="1"/>
  <c r="N1615" i="5"/>
  <c r="O1614" i="5"/>
  <c r="P1614" i="5" s="1"/>
  <c r="N1614" i="5"/>
  <c r="O1613" i="5"/>
  <c r="P1613" i="5" s="1"/>
  <c r="N1613" i="5"/>
  <c r="O1612" i="5"/>
  <c r="P1612" i="5" s="1"/>
  <c r="N1612" i="5"/>
  <c r="O1611" i="5"/>
  <c r="P1611" i="5" s="1"/>
  <c r="N1611" i="5"/>
  <c r="O1610" i="5"/>
  <c r="P1610" i="5" s="1"/>
  <c r="N1610" i="5"/>
  <c r="O1609" i="5"/>
  <c r="P1609" i="5" s="1"/>
  <c r="N1609" i="5"/>
  <c r="O1608" i="5"/>
  <c r="P1608" i="5" s="1"/>
  <c r="N1608" i="5"/>
  <c r="O1607" i="5"/>
  <c r="P1607" i="5" s="1"/>
  <c r="N1607" i="5"/>
  <c r="O1606" i="5"/>
  <c r="P1606" i="5" s="1"/>
  <c r="N1606" i="5"/>
  <c r="O1605" i="5"/>
  <c r="P1605" i="5" s="1"/>
  <c r="N1605" i="5"/>
  <c r="O1604" i="5"/>
  <c r="P1604" i="5" s="1"/>
  <c r="N1604" i="5"/>
  <c r="O1603" i="5"/>
  <c r="P1603" i="5" s="1"/>
  <c r="N1603" i="5"/>
  <c r="O1602" i="5"/>
  <c r="P1602" i="5" s="1"/>
  <c r="N1602" i="5"/>
  <c r="O1601" i="5"/>
  <c r="P1601" i="5" s="1"/>
  <c r="N1601" i="5"/>
  <c r="O1600" i="5"/>
  <c r="P1600" i="5" s="1"/>
  <c r="N1600" i="5"/>
  <c r="O1599" i="5"/>
  <c r="P1599" i="5" s="1"/>
  <c r="N1599" i="5"/>
  <c r="O1598" i="5"/>
  <c r="P1598" i="5" s="1"/>
  <c r="N1598" i="5"/>
  <c r="O1597" i="5"/>
  <c r="P1597" i="5" s="1"/>
  <c r="N1597" i="5"/>
  <c r="O1596" i="5"/>
  <c r="P1596" i="5" s="1"/>
  <c r="N1596" i="5"/>
  <c r="O1595" i="5"/>
  <c r="P1595" i="5" s="1"/>
  <c r="N1595" i="5"/>
  <c r="O1594" i="5"/>
  <c r="P1594" i="5" s="1"/>
  <c r="N1594" i="5"/>
  <c r="O1593" i="5"/>
  <c r="P1593" i="5" s="1"/>
  <c r="N1593" i="5"/>
  <c r="O1592" i="5"/>
  <c r="P1592" i="5" s="1"/>
  <c r="N1592" i="5"/>
  <c r="O1591" i="5"/>
  <c r="P1591" i="5" s="1"/>
  <c r="N1591" i="5"/>
  <c r="O1590" i="5"/>
  <c r="P1590" i="5" s="1"/>
  <c r="N1590" i="5"/>
  <c r="O1589" i="5"/>
  <c r="P1589" i="5" s="1"/>
  <c r="N1589" i="5"/>
  <c r="O1588" i="5"/>
  <c r="P1588" i="5" s="1"/>
  <c r="N1588" i="5"/>
  <c r="O1587" i="5"/>
  <c r="P1587" i="5" s="1"/>
  <c r="N1587" i="5"/>
  <c r="O1586" i="5"/>
  <c r="P1586" i="5" s="1"/>
  <c r="N1586" i="5"/>
  <c r="O1585" i="5"/>
  <c r="P1585" i="5" s="1"/>
  <c r="N1585" i="5"/>
  <c r="O1584" i="5"/>
  <c r="P1584" i="5" s="1"/>
  <c r="N1584" i="5"/>
  <c r="O1583" i="5"/>
  <c r="P1583" i="5" s="1"/>
  <c r="N1583" i="5"/>
  <c r="O1582" i="5"/>
  <c r="P1582" i="5" s="1"/>
  <c r="N1582" i="5"/>
  <c r="O1581" i="5"/>
  <c r="P1581" i="5" s="1"/>
  <c r="N1581" i="5"/>
  <c r="O1580" i="5"/>
  <c r="P1580" i="5" s="1"/>
  <c r="N1580" i="5"/>
  <c r="O1579" i="5"/>
  <c r="P1579" i="5" s="1"/>
  <c r="N1579" i="5"/>
  <c r="O1578" i="5"/>
  <c r="P1578" i="5" s="1"/>
  <c r="N1578" i="5"/>
  <c r="O1577" i="5"/>
  <c r="P1577" i="5" s="1"/>
  <c r="N1577" i="5"/>
  <c r="O1576" i="5"/>
  <c r="P1576" i="5" s="1"/>
  <c r="N1576" i="5"/>
  <c r="O1575" i="5"/>
  <c r="P1575" i="5" s="1"/>
  <c r="N1575" i="5"/>
  <c r="O1574" i="5"/>
  <c r="P1574" i="5" s="1"/>
  <c r="N1574" i="5"/>
  <c r="O1573" i="5"/>
  <c r="P1573" i="5" s="1"/>
  <c r="N1573" i="5"/>
  <c r="O1572" i="5"/>
  <c r="P1572" i="5" s="1"/>
  <c r="N1572" i="5"/>
  <c r="O1571" i="5"/>
  <c r="P1571" i="5" s="1"/>
  <c r="N1571" i="5"/>
  <c r="O1570" i="5"/>
  <c r="P1570" i="5" s="1"/>
  <c r="N1570" i="5"/>
  <c r="O1569" i="5"/>
  <c r="P1569" i="5" s="1"/>
  <c r="N1569" i="5"/>
  <c r="O1568" i="5"/>
  <c r="P1568" i="5" s="1"/>
  <c r="N1568" i="5"/>
  <c r="O1567" i="5"/>
  <c r="P1567" i="5" s="1"/>
  <c r="N1567" i="5"/>
  <c r="O1566" i="5"/>
  <c r="P1566" i="5" s="1"/>
  <c r="N1566" i="5"/>
  <c r="O1565" i="5"/>
  <c r="P1565" i="5" s="1"/>
  <c r="N1565" i="5"/>
  <c r="O1564" i="5"/>
  <c r="P1564" i="5" s="1"/>
  <c r="N1564" i="5"/>
  <c r="O1563" i="5"/>
  <c r="P1563" i="5" s="1"/>
  <c r="N1563" i="5"/>
  <c r="O1562" i="5"/>
  <c r="P1562" i="5" s="1"/>
  <c r="N1562" i="5"/>
  <c r="O1561" i="5"/>
  <c r="P1561" i="5" s="1"/>
  <c r="N1561" i="5"/>
  <c r="O1560" i="5"/>
  <c r="P1560" i="5" s="1"/>
  <c r="N1560" i="5"/>
  <c r="N1559" i="5"/>
  <c r="N1558" i="5"/>
  <c r="N1557" i="5"/>
  <c r="N1556" i="5"/>
  <c r="N1555" i="5"/>
  <c r="N1554" i="5"/>
  <c r="N1553" i="5"/>
  <c r="N1552" i="5"/>
  <c r="N1551" i="5"/>
  <c r="N1550" i="5"/>
  <c r="N1549" i="5"/>
  <c r="N1548" i="5"/>
  <c r="N1547" i="5"/>
  <c r="N1546" i="5"/>
  <c r="N1545" i="5"/>
  <c r="N1544" i="5"/>
  <c r="N1543" i="5"/>
  <c r="N1542" i="5"/>
  <c r="N1541" i="5"/>
  <c r="N1540" i="5"/>
  <c r="N1539" i="5"/>
  <c r="N1538" i="5"/>
  <c r="N1537" i="5"/>
  <c r="N1536" i="5"/>
  <c r="N1535" i="5"/>
  <c r="N1534" i="5"/>
  <c r="N1533" i="5"/>
  <c r="N1532" i="5"/>
  <c r="N1531" i="5"/>
  <c r="N1530" i="5"/>
  <c r="N1529" i="5"/>
  <c r="N1528" i="5"/>
  <c r="N1527" i="5"/>
  <c r="N1526" i="5"/>
  <c r="N1525" i="5"/>
  <c r="N1524" i="5"/>
  <c r="N1523" i="5"/>
  <c r="N1522" i="5"/>
  <c r="N1521" i="5"/>
  <c r="N1520" i="5"/>
  <c r="N1519" i="5"/>
  <c r="N1518" i="5"/>
  <c r="N1517" i="5"/>
  <c r="N1516" i="5"/>
  <c r="N1515" i="5"/>
  <c r="N1514" i="5"/>
  <c r="N1513" i="5"/>
  <c r="N1512" i="5"/>
  <c r="N1511" i="5"/>
  <c r="N1510" i="5"/>
  <c r="N1509" i="5"/>
  <c r="N1508" i="5"/>
  <c r="N1507" i="5"/>
  <c r="N1506" i="5"/>
  <c r="N1505" i="5"/>
  <c r="N1504" i="5"/>
  <c r="N1503" i="5"/>
  <c r="N1502" i="5"/>
  <c r="N1501" i="5"/>
  <c r="N1500" i="5"/>
  <c r="N1499" i="5"/>
  <c r="N1498" i="5"/>
  <c r="N1497" i="5"/>
  <c r="N1496" i="5"/>
  <c r="N1495" i="5"/>
  <c r="N1494" i="5"/>
  <c r="N1493" i="5"/>
  <c r="N1492" i="5"/>
  <c r="N1491" i="5"/>
  <c r="N1490" i="5"/>
  <c r="N1489" i="5"/>
  <c r="N1488" i="5"/>
  <c r="N1487" i="5"/>
  <c r="N1486" i="5"/>
  <c r="N1485" i="5"/>
  <c r="N1484" i="5"/>
  <c r="N1483" i="5"/>
  <c r="N1482" i="5"/>
  <c r="N1481" i="5"/>
  <c r="N1480" i="5"/>
  <c r="N1479" i="5"/>
  <c r="N1478" i="5"/>
  <c r="N1477" i="5"/>
  <c r="N1476" i="5"/>
  <c r="N1475" i="5"/>
  <c r="N1474" i="5"/>
  <c r="N1473" i="5"/>
  <c r="N1472" i="5"/>
  <c r="N1471" i="5"/>
  <c r="N1470" i="5"/>
  <c r="N1469" i="5"/>
  <c r="N1468" i="5"/>
  <c r="N1467" i="5"/>
  <c r="N1466" i="5"/>
  <c r="N1465" i="5"/>
  <c r="N1464" i="5"/>
  <c r="N1463" i="5"/>
  <c r="N1462" i="5"/>
  <c r="N1461" i="5"/>
  <c r="N1460" i="5"/>
  <c r="N1459" i="5"/>
  <c r="N1458" i="5"/>
  <c r="N1457" i="5"/>
  <c r="N1456" i="5"/>
  <c r="N1455" i="5"/>
  <c r="N1454" i="5"/>
  <c r="N1453" i="5"/>
  <c r="N1452" i="5"/>
  <c r="N1451" i="5"/>
  <c r="N1450" i="5"/>
  <c r="N1449" i="5"/>
  <c r="N1448" i="5"/>
  <c r="N1447" i="5"/>
  <c r="N1446" i="5"/>
  <c r="N1445" i="5"/>
  <c r="N1444" i="5"/>
  <c r="N1443" i="5"/>
  <c r="N1442" i="5"/>
  <c r="N1441" i="5"/>
  <c r="N1440" i="5"/>
  <c r="N1439" i="5"/>
  <c r="N1438" i="5"/>
  <c r="N1437" i="5"/>
  <c r="N1436" i="5"/>
  <c r="N1435" i="5"/>
  <c r="N1434" i="5"/>
  <c r="N1433" i="5"/>
  <c r="N1432" i="5"/>
  <c r="N1431" i="5"/>
  <c r="N1430" i="5"/>
  <c r="N1429" i="5"/>
  <c r="N1428" i="5"/>
  <c r="N1427" i="5"/>
  <c r="N1426" i="5"/>
  <c r="N1425" i="5"/>
  <c r="N1424" i="5"/>
  <c r="N1423" i="5"/>
  <c r="N1422" i="5"/>
  <c r="N1421" i="5"/>
  <c r="N1420" i="5"/>
  <c r="N1419" i="5"/>
  <c r="N1418" i="5"/>
  <c r="N1417" i="5"/>
  <c r="N1416" i="5"/>
  <c r="N1415" i="5"/>
  <c r="N1414" i="5"/>
  <c r="N1413" i="5"/>
  <c r="N1412" i="5"/>
  <c r="N1411" i="5"/>
  <c r="N1410" i="5"/>
  <c r="N1409" i="5"/>
  <c r="N1408" i="5"/>
  <c r="N1407" i="5"/>
  <c r="N1406" i="5"/>
  <c r="N1405" i="5"/>
  <c r="N1404" i="5"/>
  <c r="N1403" i="5"/>
  <c r="N1402" i="5"/>
  <c r="N1401" i="5"/>
  <c r="N1400" i="5"/>
  <c r="N1399" i="5"/>
  <c r="N1398" i="5"/>
  <c r="N1397" i="5"/>
  <c r="N1396" i="5"/>
  <c r="N1395" i="5"/>
  <c r="N1394" i="5"/>
  <c r="N1393" i="5"/>
  <c r="N1392" i="5"/>
  <c r="N1391" i="5"/>
  <c r="N1390" i="5"/>
  <c r="N1389" i="5"/>
  <c r="N1388" i="5"/>
  <c r="N1387" i="5"/>
  <c r="N1386" i="5"/>
  <c r="N1385" i="5"/>
  <c r="N1384" i="5"/>
  <c r="N1383" i="5"/>
  <c r="N1382" i="5"/>
  <c r="N1381" i="5"/>
  <c r="N1380" i="5"/>
  <c r="N1379" i="5"/>
  <c r="N1378" i="5"/>
  <c r="N1377" i="5"/>
  <c r="N1376" i="5"/>
  <c r="N1375" i="5"/>
  <c r="N1374" i="5"/>
  <c r="N1373" i="5"/>
  <c r="N1372" i="5"/>
  <c r="N1371" i="5"/>
  <c r="N1370" i="5"/>
  <c r="N1369" i="5"/>
  <c r="N1368" i="5"/>
  <c r="N1367" i="5"/>
  <c r="N1366" i="5"/>
  <c r="N1365" i="5"/>
  <c r="N1364" i="5"/>
  <c r="N1363" i="5"/>
  <c r="N1362" i="5"/>
  <c r="N1361" i="5"/>
  <c r="N1360" i="5"/>
  <c r="N1359" i="5"/>
  <c r="N1358" i="5"/>
  <c r="N1357" i="5"/>
  <c r="N1356" i="5"/>
  <c r="N1355" i="5"/>
  <c r="N1354" i="5"/>
  <c r="N1353" i="5"/>
  <c r="N1352" i="5"/>
  <c r="N1351" i="5"/>
  <c r="N1350" i="5"/>
  <c r="N1349" i="5"/>
  <c r="N1348" i="5"/>
  <c r="N1347" i="5"/>
  <c r="N1346" i="5"/>
  <c r="N1345" i="5"/>
  <c r="N1344" i="5"/>
  <c r="N1343" i="5"/>
  <c r="N1342" i="5"/>
  <c r="N1341" i="5"/>
  <c r="N1340" i="5"/>
  <c r="N1339" i="5"/>
  <c r="N1338" i="5"/>
  <c r="N1337" i="5"/>
  <c r="N1336" i="5"/>
  <c r="N1335" i="5"/>
  <c r="N1334" i="5"/>
  <c r="N1333" i="5"/>
  <c r="N1332" i="5"/>
  <c r="N1331" i="5"/>
  <c r="N1330" i="5"/>
  <c r="N1329" i="5"/>
  <c r="N1328" i="5"/>
  <c r="N1327" i="5"/>
  <c r="N1326" i="5"/>
  <c r="N1325" i="5"/>
  <c r="N1324" i="5"/>
  <c r="N1323" i="5"/>
  <c r="N1322" i="5"/>
  <c r="N1321" i="5"/>
  <c r="N1320" i="5"/>
  <c r="N1319" i="5"/>
  <c r="N1318" i="5"/>
  <c r="N1317" i="5"/>
  <c r="N1316" i="5"/>
  <c r="N1315" i="5"/>
  <c r="N1314" i="5"/>
  <c r="N1313" i="5"/>
  <c r="N1312" i="5"/>
  <c r="N1311" i="5"/>
  <c r="N1310" i="5"/>
  <c r="N1309" i="5"/>
  <c r="N1308" i="5"/>
  <c r="N1307" i="5"/>
  <c r="N1306" i="5"/>
  <c r="N1305" i="5"/>
  <c r="N1304" i="5"/>
  <c r="N1303" i="5"/>
  <c r="N1302" i="5"/>
  <c r="N1301" i="5"/>
  <c r="N1300" i="5"/>
  <c r="N1299" i="5"/>
  <c r="N1298" i="5"/>
  <c r="N1297" i="5"/>
  <c r="N1296" i="5"/>
  <c r="N1295" i="5"/>
  <c r="N1294" i="5"/>
  <c r="N1293" i="5"/>
  <c r="N1292" i="5"/>
  <c r="N1291" i="5"/>
  <c r="N1290" i="5"/>
  <c r="N1289" i="5"/>
  <c r="N1288" i="5"/>
  <c r="N1287" i="5"/>
  <c r="N1286" i="5"/>
  <c r="N1285" i="5"/>
  <c r="N1284" i="5"/>
  <c r="N1283" i="5"/>
  <c r="N1282" i="5"/>
  <c r="N1281" i="5"/>
  <c r="N1280" i="5"/>
  <c r="N1279" i="5"/>
  <c r="N1278" i="5"/>
  <c r="N1277" i="5"/>
  <c r="N1276" i="5"/>
  <c r="N1275" i="5"/>
  <c r="N1274" i="5"/>
  <c r="N1273" i="5"/>
  <c r="N1272" i="5"/>
  <c r="N1271" i="5"/>
  <c r="N1270" i="5"/>
  <c r="N1269" i="5"/>
  <c r="N1268" i="5"/>
  <c r="N1267" i="5"/>
  <c r="N1266" i="5"/>
  <c r="N1265" i="5"/>
  <c r="N1264" i="5"/>
  <c r="N1263" i="5"/>
  <c r="N1262" i="5"/>
  <c r="N1261" i="5"/>
  <c r="N1260" i="5"/>
  <c r="N1259" i="5"/>
  <c r="N1258" i="5"/>
  <c r="N1257" i="5"/>
  <c r="N1256" i="5"/>
  <c r="N1255" i="5"/>
  <c r="N1254" i="5"/>
  <c r="N1253" i="5"/>
  <c r="N1252" i="5"/>
  <c r="N1251" i="5"/>
  <c r="N1250" i="5"/>
  <c r="N1249" i="5"/>
  <c r="N1248" i="5"/>
  <c r="N1247" i="5"/>
  <c r="N1246" i="5"/>
  <c r="N1245" i="5"/>
  <c r="N1244" i="5"/>
  <c r="N1243" i="5"/>
  <c r="N1242" i="5"/>
  <c r="N1241" i="5"/>
  <c r="N1240" i="5"/>
  <c r="N1239" i="5"/>
  <c r="N1238" i="5"/>
  <c r="N1237" i="5"/>
  <c r="N1236" i="5"/>
  <c r="N1235" i="5"/>
  <c r="N1234" i="5"/>
  <c r="N1233" i="5"/>
  <c r="N1232" i="5"/>
  <c r="N1231" i="5"/>
  <c r="N1230" i="5"/>
  <c r="N1229" i="5"/>
  <c r="N1228" i="5"/>
  <c r="N1227" i="5"/>
  <c r="N1226" i="5"/>
  <c r="N1225" i="5"/>
  <c r="N1224" i="5"/>
  <c r="N1223" i="5"/>
  <c r="N1222" i="5"/>
  <c r="N1221" i="5"/>
  <c r="N1220" i="5"/>
  <c r="N1219" i="5"/>
  <c r="N1218" i="5"/>
  <c r="N1217" i="5"/>
  <c r="N1216" i="5"/>
  <c r="N1215" i="5"/>
  <c r="N1214" i="5"/>
  <c r="N1213" i="5"/>
  <c r="N1212" i="5"/>
  <c r="N1211" i="5"/>
  <c r="N1210" i="5"/>
  <c r="N1209" i="5"/>
  <c r="N1208" i="5"/>
  <c r="N1207" i="5"/>
  <c r="N1206" i="5"/>
  <c r="N1205" i="5"/>
  <c r="N1204" i="5"/>
  <c r="N1203" i="5"/>
  <c r="N1202" i="5"/>
  <c r="N1201" i="5"/>
  <c r="N1200" i="5"/>
  <c r="N1199" i="5"/>
  <c r="N1198" i="5"/>
  <c r="N1197" i="5"/>
  <c r="N1196" i="5"/>
  <c r="N1195" i="5"/>
  <c r="N1194" i="5"/>
  <c r="N1193" i="5"/>
  <c r="N1192" i="5"/>
  <c r="N1191" i="5"/>
  <c r="N1190" i="5"/>
  <c r="N1189" i="5"/>
  <c r="N1188" i="5"/>
  <c r="N1187" i="5"/>
  <c r="N1186" i="5"/>
  <c r="N1185" i="5"/>
  <c r="N1184" i="5"/>
  <c r="N1183" i="5"/>
  <c r="N1182" i="5"/>
  <c r="N1181" i="5"/>
  <c r="N1180" i="5"/>
  <c r="N1179" i="5"/>
  <c r="N1178" i="5"/>
  <c r="N1177" i="5"/>
  <c r="N1176" i="5"/>
  <c r="N1175" i="5"/>
  <c r="N1174" i="5"/>
  <c r="N1173" i="5"/>
  <c r="N1172" i="5"/>
  <c r="N1171" i="5"/>
  <c r="N1170" i="5"/>
  <c r="N1169" i="5"/>
  <c r="N1168" i="5"/>
  <c r="N1167" i="5"/>
  <c r="N1166" i="5"/>
  <c r="N1165" i="5"/>
  <c r="N1164" i="5"/>
  <c r="N1163" i="5"/>
  <c r="N1162" i="5"/>
  <c r="N1161" i="5"/>
  <c r="N1160" i="5"/>
  <c r="N1159" i="5"/>
  <c r="N1158" i="5"/>
  <c r="N1157" i="5"/>
  <c r="N1156" i="5"/>
  <c r="N1155" i="5"/>
  <c r="N1154" i="5"/>
  <c r="N1153" i="5"/>
  <c r="N1152" i="5"/>
  <c r="N1151" i="5"/>
  <c r="N1150" i="5"/>
  <c r="N1149" i="5"/>
  <c r="N1148" i="5"/>
  <c r="N1147" i="5"/>
  <c r="N1146" i="5"/>
  <c r="N1145" i="5"/>
  <c r="N1144" i="5"/>
  <c r="N1143" i="5"/>
  <c r="N1142" i="5"/>
  <c r="N1141" i="5"/>
  <c r="N1140" i="5"/>
  <c r="N1139" i="5"/>
  <c r="N1138" i="5"/>
  <c r="N1137" i="5"/>
  <c r="N1136" i="5"/>
  <c r="N1135" i="5"/>
  <c r="N1134" i="5"/>
  <c r="N1133" i="5"/>
  <c r="N1132" i="5"/>
  <c r="N1131" i="5"/>
  <c r="N1130" i="5"/>
  <c r="N1129" i="5"/>
  <c r="N1128" i="5"/>
  <c r="N1127" i="5"/>
  <c r="N1126" i="5"/>
  <c r="N1125" i="5"/>
  <c r="N1124" i="5"/>
  <c r="N1123" i="5"/>
  <c r="N1122" i="5"/>
  <c r="N1121" i="5"/>
  <c r="N1120" i="5"/>
  <c r="N1119" i="5"/>
  <c r="N1118" i="5"/>
  <c r="N1117" i="5"/>
  <c r="N1116" i="5"/>
  <c r="N1115" i="5"/>
  <c r="N1114" i="5"/>
  <c r="N1113" i="5"/>
  <c r="N1112" i="5"/>
  <c r="N1111" i="5"/>
  <c r="N1110" i="5"/>
  <c r="N1109" i="5"/>
  <c r="N1108" i="5"/>
  <c r="N1107" i="5"/>
  <c r="N1106" i="5"/>
  <c r="N1105" i="5"/>
  <c r="N1104" i="5"/>
  <c r="N1103" i="5"/>
  <c r="N1102" i="5"/>
  <c r="N1101" i="5"/>
  <c r="N1100" i="5"/>
  <c r="N1099" i="5"/>
  <c r="N1098" i="5"/>
  <c r="N1097" i="5"/>
  <c r="N1096" i="5"/>
  <c r="N1095" i="5"/>
  <c r="N1094" i="5"/>
  <c r="N1093" i="5"/>
  <c r="N1092" i="5"/>
  <c r="N1091" i="5"/>
  <c r="N1090" i="5"/>
  <c r="N1089" i="5"/>
  <c r="N1088" i="5"/>
  <c r="N1087" i="5"/>
  <c r="N1086" i="5"/>
  <c r="N1085" i="5"/>
  <c r="N1084" i="5"/>
  <c r="N1083" i="5"/>
  <c r="N1082" i="5"/>
  <c r="N1081" i="5"/>
  <c r="N1080" i="5"/>
  <c r="N1079" i="5"/>
  <c r="N1078" i="5"/>
  <c r="N1077" i="5"/>
  <c r="N1076" i="5"/>
  <c r="N1075" i="5"/>
  <c r="N1074" i="5"/>
  <c r="N1073" i="5"/>
  <c r="N1072" i="5"/>
  <c r="N1071" i="5"/>
  <c r="N1070" i="5"/>
  <c r="N1069" i="5"/>
  <c r="N1068" i="5"/>
  <c r="N1067" i="5"/>
  <c r="N1066" i="5"/>
  <c r="N1065" i="5"/>
  <c r="N1064" i="5"/>
  <c r="N1063" i="5"/>
  <c r="N1062" i="5"/>
  <c r="N1061" i="5"/>
  <c r="N1060" i="5"/>
  <c r="N1059" i="5"/>
  <c r="N1058" i="5"/>
  <c r="N1057" i="5"/>
  <c r="N1056" i="5"/>
  <c r="N1055" i="5"/>
  <c r="N1054" i="5"/>
  <c r="N1053" i="5"/>
  <c r="N1052" i="5"/>
  <c r="N1051" i="5"/>
  <c r="N1050" i="5"/>
  <c r="N1049" i="5"/>
  <c r="N1048" i="5"/>
  <c r="N1047" i="5"/>
  <c r="N1046" i="5"/>
  <c r="N1045" i="5"/>
  <c r="N1044" i="5"/>
  <c r="N1043" i="5"/>
  <c r="N1042" i="5"/>
  <c r="N1041" i="5"/>
  <c r="N1040" i="5"/>
  <c r="N1039" i="5"/>
  <c r="N1038" i="5"/>
  <c r="N1037" i="5"/>
  <c r="N1036" i="5"/>
  <c r="N1035" i="5"/>
  <c r="N1034" i="5"/>
  <c r="N1033" i="5"/>
  <c r="N1032" i="5"/>
  <c r="N1031" i="5"/>
  <c r="N1030" i="5"/>
  <c r="N1029" i="5"/>
  <c r="N1028" i="5"/>
  <c r="N1027" i="5"/>
  <c r="N1026" i="5"/>
  <c r="N1025" i="5"/>
  <c r="N1024" i="5"/>
  <c r="N1023" i="5"/>
  <c r="N1022" i="5"/>
  <c r="N1021" i="5"/>
  <c r="N1020" i="5"/>
  <c r="N1019" i="5"/>
  <c r="N1018" i="5"/>
  <c r="N1017" i="5"/>
  <c r="N1016" i="5"/>
  <c r="N1015" i="5"/>
  <c r="N1014" i="5"/>
  <c r="N1013" i="5"/>
  <c r="N1012" i="5"/>
  <c r="N1011" i="5"/>
  <c r="N1010" i="5"/>
  <c r="N1009" i="5"/>
  <c r="N1008" i="5"/>
  <c r="N1007" i="5"/>
  <c r="N1006" i="5"/>
  <c r="N1005" i="5"/>
  <c r="N1004" i="5"/>
  <c r="N1003" i="5"/>
  <c r="N1002" i="5"/>
  <c r="N1001" i="5"/>
  <c r="N1000" i="5"/>
  <c r="N999" i="5"/>
  <c r="N998" i="5"/>
  <c r="N997" i="5"/>
  <c r="N996" i="5"/>
  <c r="N995" i="5"/>
  <c r="N994" i="5"/>
  <c r="N993" i="5"/>
  <c r="N992" i="5"/>
  <c r="N991" i="5"/>
  <c r="N990" i="5"/>
  <c r="N989" i="5"/>
  <c r="N988" i="5"/>
  <c r="N987" i="5"/>
  <c r="N986" i="5"/>
  <c r="N985" i="5"/>
  <c r="N984" i="5"/>
  <c r="N983" i="5"/>
  <c r="N982" i="5"/>
  <c r="N981" i="5"/>
  <c r="N980" i="5"/>
  <c r="N979" i="5"/>
  <c r="N978" i="5"/>
  <c r="N977" i="5"/>
  <c r="N976" i="5"/>
  <c r="N975" i="5"/>
  <c r="N974" i="5"/>
  <c r="N973" i="5"/>
  <c r="N972" i="5"/>
  <c r="N971" i="5"/>
  <c r="N970" i="5"/>
  <c r="N969" i="5"/>
  <c r="N968" i="5"/>
  <c r="N967" i="5"/>
  <c r="N966" i="5"/>
  <c r="N965" i="5"/>
  <c r="N964" i="5"/>
  <c r="N963" i="5"/>
  <c r="N962" i="5"/>
  <c r="N961" i="5"/>
  <c r="N960" i="5"/>
  <c r="N959" i="5"/>
  <c r="N958" i="5"/>
  <c r="N957" i="5"/>
  <c r="N956" i="5"/>
  <c r="N955" i="5"/>
  <c r="N954" i="5"/>
  <c r="N953" i="5"/>
  <c r="N952" i="5"/>
  <c r="N951" i="5"/>
  <c r="N950" i="5"/>
  <c r="N949" i="5"/>
  <c r="N948" i="5"/>
  <c r="N947" i="5"/>
  <c r="N946" i="5"/>
  <c r="N945" i="5"/>
  <c r="N944" i="5"/>
  <c r="N943" i="5"/>
  <c r="N942" i="5"/>
  <c r="N941" i="5"/>
  <c r="N940" i="5"/>
  <c r="N939" i="5"/>
  <c r="N938" i="5"/>
  <c r="N937" i="5"/>
  <c r="N936" i="5"/>
  <c r="N935" i="5"/>
  <c r="N934" i="5"/>
  <c r="N933" i="5"/>
  <c r="N932" i="5"/>
  <c r="N931" i="5"/>
  <c r="N930" i="5"/>
  <c r="N929" i="5"/>
  <c r="N928" i="5"/>
  <c r="N927" i="5"/>
  <c r="N926" i="5"/>
  <c r="N925" i="5"/>
  <c r="N924" i="5"/>
  <c r="N923" i="5"/>
  <c r="N922" i="5"/>
  <c r="N921" i="5"/>
  <c r="N920" i="5"/>
  <c r="N919" i="5"/>
  <c r="N918" i="5"/>
  <c r="N917" i="5"/>
  <c r="N916" i="5"/>
  <c r="N915" i="5"/>
  <c r="N914" i="5"/>
  <c r="N913" i="5"/>
  <c r="N912" i="5"/>
  <c r="N911" i="5"/>
  <c r="N910" i="5"/>
  <c r="N909" i="5"/>
  <c r="N908" i="5"/>
  <c r="N907" i="5"/>
  <c r="N906" i="5"/>
  <c r="N905" i="5"/>
  <c r="N904" i="5"/>
  <c r="N903" i="5"/>
  <c r="N902" i="5"/>
  <c r="N901" i="5"/>
  <c r="N900" i="5"/>
  <c r="N899" i="5"/>
  <c r="N898" i="5"/>
  <c r="N897" i="5"/>
  <c r="N896" i="5"/>
  <c r="N895" i="5"/>
  <c r="N894" i="5"/>
  <c r="N893" i="5"/>
  <c r="N892" i="5"/>
  <c r="N891" i="5"/>
  <c r="N890" i="5"/>
  <c r="N889" i="5"/>
  <c r="N888" i="5"/>
  <c r="N887" i="5"/>
  <c r="N886" i="5"/>
  <c r="N885" i="5"/>
  <c r="N884" i="5"/>
  <c r="N883" i="5"/>
  <c r="N882" i="5"/>
  <c r="N881" i="5"/>
  <c r="N880" i="5"/>
  <c r="N879" i="5"/>
  <c r="N878" i="5"/>
  <c r="N877" i="5"/>
  <c r="N876" i="5"/>
  <c r="N875" i="5"/>
  <c r="N874" i="5"/>
  <c r="N873" i="5"/>
  <c r="N872" i="5"/>
  <c r="N871" i="5"/>
  <c r="N870" i="5"/>
  <c r="N869" i="5"/>
  <c r="N868" i="5"/>
  <c r="N867" i="5"/>
  <c r="N866" i="5"/>
  <c r="N865" i="5"/>
  <c r="N864" i="5"/>
  <c r="N863" i="5"/>
  <c r="N862" i="5"/>
  <c r="N861" i="5"/>
  <c r="N860" i="5"/>
  <c r="N859" i="5"/>
  <c r="N858" i="5"/>
  <c r="N857" i="5"/>
  <c r="N856" i="5"/>
  <c r="N855" i="5"/>
  <c r="N854" i="5"/>
  <c r="N853" i="5"/>
  <c r="N852" i="5"/>
  <c r="N851" i="5"/>
  <c r="N850" i="5"/>
  <c r="N849" i="5"/>
  <c r="N848" i="5"/>
  <c r="N847" i="5"/>
  <c r="N846" i="5"/>
  <c r="N845" i="5"/>
  <c r="N844" i="5"/>
  <c r="N843" i="5"/>
  <c r="N842" i="5"/>
  <c r="N841" i="5"/>
  <c r="N840" i="5"/>
  <c r="N839" i="5"/>
  <c r="N838" i="5"/>
  <c r="N837" i="5"/>
  <c r="N836" i="5"/>
  <c r="N835" i="5"/>
  <c r="N834" i="5"/>
  <c r="N833" i="5"/>
  <c r="N832" i="5"/>
  <c r="N831" i="5"/>
  <c r="N830" i="5"/>
  <c r="N829" i="5"/>
  <c r="N828" i="5"/>
  <c r="N827" i="5"/>
  <c r="N826" i="5"/>
  <c r="N825" i="5"/>
  <c r="N824" i="5"/>
  <c r="N823" i="5"/>
  <c r="N822" i="5"/>
  <c r="N821" i="5"/>
  <c r="N820" i="5"/>
  <c r="N819" i="5"/>
  <c r="N818" i="5"/>
  <c r="N817" i="5"/>
  <c r="N816" i="5"/>
  <c r="N815" i="5"/>
  <c r="N814" i="5"/>
  <c r="N813" i="5"/>
  <c r="N812" i="5"/>
  <c r="N811" i="5"/>
  <c r="N810" i="5"/>
  <c r="N809" i="5"/>
  <c r="N808" i="5"/>
  <c r="N807" i="5"/>
  <c r="N806" i="5"/>
  <c r="N805" i="5"/>
  <c r="N804" i="5"/>
  <c r="N803" i="5"/>
  <c r="N802" i="5"/>
  <c r="N801" i="5"/>
  <c r="N800" i="5"/>
  <c r="N799" i="5"/>
  <c r="N798" i="5"/>
  <c r="N797" i="5"/>
  <c r="N796" i="5"/>
  <c r="N795" i="5"/>
  <c r="N794" i="5"/>
  <c r="N793" i="5"/>
  <c r="N792" i="5"/>
  <c r="N791" i="5"/>
  <c r="N790" i="5"/>
  <c r="N789" i="5"/>
  <c r="N788" i="5"/>
  <c r="N787" i="5"/>
  <c r="N786" i="5"/>
  <c r="N785" i="5"/>
  <c r="N784" i="5"/>
  <c r="N783" i="5"/>
  <c r="N782" i="5"/>
  <c r="N781" i="5"/>
  <c r="N780" i="5"/>
  <c r="N779" i="5"/>
  <c r="N778" i="5"/>
  <c r="N777" i="5"/>
  <c r="N776" i="5"/>
  <c r="N775" i="5"/>
  <c r="N774" i="5"/>
  <c r="N773" i="5"/>
  <c r="N772" i="5"/>
  <c r="N771" i="5"/>
  <c r="N770" i="5"/>
  <c r="N769" i="5"/>
  <c r="N768" i="5"/>
  <c r="N767" i="5"/>
  <c r="N766" i="5"/>
  <c r="N765" i="5"/>
  <c r="N764" i="5"/>
  <c r="N763" i="5"/>
  <c r="N762" i="5"/>
  <c r="N761" i="5"/>
  <c r="N760" i="5"/>
  <c r="N759" i="5"/>
  <c r="N758" i="5"/>
  <c r="N757" i="5"/>
  <c r="N756" i="5"/>
  <c r="N755" i="5"/>
  <c r="N754" i="5"/>
  <c r="N753" i="5"/>
  <c r="N752" i="5"/>
  <c r="N751" i="5"/>
  <c r="N750" i="5"/>
  <c r="N749" i="5"/>
  <c r="N748" i="5"/>
  <c r="N747" i="5"/>
  <c r="N746" i="5"/>
  <c r="N745" i="5"/>
  <c r="N744" i="5"/>
  <c r="N743" i="5"/>
  <c r="N742" i="5"/>
  <c r="N741" i="5"/>
  <c r="N740" i="5"/>
  <c r="N739" i="5"/>
  <c r="N738" i="5"/>
  <c r="N737" i="5"/>
  <c r="N736" i="5"/>
  <c r="N735" i="5"/>
  <c r="N734" i="5"/>
  <c r="N733" i="5"/>
  <c r="N732" i="5"/>
  <c r="N731" i="5"/>
  <c r="N730" i="5"/>
  <c r="N729" i="5"/>
  <c r="N728" i="5"/>
  <c r="N727" i="5"/>
  <c r="N726" i="5"/>
  <c r="N725" i="5"/>
  <c r="N724" i="5"/>
  <c r="N723" i="5"/>
  <c r="N722" i="5"/>
  <c r="N721" i="5"/>
  <c r="N720" i="5"/>
  <c r="N719" i="5"/>
  <c r="N718" i="5"/>
  <c r="N717" i="5"/>
  <c r="N716" i="5"/>
  <c r="N715" i="5"/>
  <c r="N714" i="5"/>
  <c r="N713" i="5"/>
  <c r="N712" i="5"/>
  <c r="N711" i="5"/>
  <c r="N710" i="5"/>
  <c r="N709" i="5"/>
  <c r="N708" i="5"/>
  <c r="N707" i="5"/>
  <c r="N706" i="5"/>
  <c r="N705" i="5"/>
  <c r="N704" i="5"/>
  <c r="N703" i="5"/>
  <c r="N702" i="5"/>
  <c r="N701" i="5"/>
  <c r="N700" i="5"/>
  <c r="N699" i="5"/>
  <c r="N698" i="5"/>
  <c r="N697" i="5"/>
  <c r="N696" i="5"/>
  <c r="N695" i="5"/>
  <c r="N694" i="5"/>
  <c r="N693" i="5"/>
  <c r="N692" i="5"/>
  <c r="N691" i="5"/>
  <c r="N690" i="5"/>
  <c r="N689" i="5"/>
  <c r="N688" i="5"/>
  <c r="N687" i="5"/>
  <c r="N686" i="5"/>
  <c r="N685" i="5"/>
  <c r="N684" i="5"/>
  <c r="N683" i="5"/>
  <c r="N682" i="5"/>
  <c r="N681" i="5"/>
  <c r="N680" i="5"/>
  <c r="N679" i="5"/>
  <c r="N678" i="5"/>
  <c r="N677" i="5"/>
  <c r="N676" i="5"/>
  <c r="N675" i="5"/>
  <c r="N674" i="5"/>
  <c r="N673" i="5"/>
  <c r="N672" i="5"/>
  <c r="N671" i="5"/>
  <c r="N670" i="5"/>
  <c r="N669" i="5"/>
  <c r="N668" i="5"/>
  <c r="N667" i="5"/>
  <c r="N666" i="5"/>
  <c r="N665" i="5"/>
  <c r="N664" i="5"/>
  <c r="N663" i="5"/>
  <c r="N662" i="5"/>
  <c r="N661" i="5"/>
  <c r="N660" i="5"/>
  <c r="N659" i="5"/>
  <c r="N658" i="5"/>
  <c r="N657" i="5"/>
  <c r="N656" i="5"/>
  <c r="N655" i="5"/>
  <c r="N654" i="5"/>
  <c r="N653" i="5"/>
  <c r="N652" i="5"/>
  <c r="N651" i="5"/>
  <c r="N650" i="5"/>
  <c r="N649" i="5"/>
  <c r="N648" i="5"/>
  <c r="N647" i="5"/>
  <c r="N646" i="5"/>
  <c r="N645" i="5"/>
  <c r="N644" i="5"/>
  <c r="N643" i="5"/>
  <c r="N642" i="5"/>
  <c r="N641" i="5"/>
  <c r="N640" i="5"/>
  <c r="N639" i="5"/>
  <c r="N638" i="5"/>
  <c r="N637" i="5"/>
  <c r="N636" i="5"/>
  <c r="N635" i="5"/>
  <c r="N634" i="5"/>
  <c r="N633" i="5"/>
  <c r="N632" i="5"/>
  <c r="N631" i="5"/>
  <c r="N630" i="5"/>
  <c r="N629" i="5"/>
  <c r="N628" i="5"/>
  <c r="N627" i="5"/>
  <c r="N626" i="5"/>
  <c r="N625" i="5"/>
  <c r="N624" i="5"/>
  <c r="N623" i="5"/>
  <c r="N622" i="5"/>
  <c r="N621" i="5"/>
  <c r="N620" i="5"/>
  <c r="N619" i="5"/>
  <c r="N618" i="5"/>
  <c r="N617" i="5"/>
  <c r="N616" i="5"/>
  <c r="N615" i="5"/>
  <c r="N614" i="5"/>
  <c r="N613" i="5"/>
  <c r="N612" i="5"/>
  <c r="N611" i="5"/>
  <c r="N610" i="5"/>
  <c r="N609" i="5"/>
  <c r="N608" i="5"/>
  <c r="N607" i="5"/>
  <c r="N606" i="5"/>
  <c r="N605" i="5"/>
  <c r="N604" i="5"/>
  <c r="N603" i="5"/>
  <c r="N602" i="5"/>
  <c r="N601" i="5"/>
  <c r="N600" i="5"/>
  <c r="N599" i="5"/>
  <c r="N598" i="5"/>
  <c r="N597" i="5"/>
  <c r="N596" i="5"/>
  <c r="N595" i="5"/>
  <c r="N594" i="5"/>
  <c r="N593" i="5"/>
  <c r="N592" i="5"/>
  <c r="N591" i="5"/>
  <c r="N590" i="5"/>
  <c r="N589" i="5"/>
  <c r="N588" i="5"/>
  <c r="N587" i="5"/>
  <c r="N586" i="5"/>
  <c r="N585" i="5"/>
  <c r="N584" i="5"/>
  <c r="N583" i="5"/>
  <c r="N582" i="5"/>
  <c r="N581" i="5"/>
  <c r="N580" i="5"/>
  <c r="N579" i="5"/>
  <c r="N578" i="5"/>
  <c r="N577" i="5"/>
  <c r="N576" i="5"/>
  <c r="N575" i="5"/>
  <c r="N574" i="5"/>
  <c r="N573" i="5"/>
  <c r="N572" i="5"/>
  <c r="N571" i="5"/>
  <c r="N570" i="5"/>
  <c r="N569" i="5"/>
  <c r="N568" i="5"/>
  <c r="N567" i="5"/>
  <c r="N566" i="5"/>
  <c r="N565" i="5"/>
  <c r="N564" i="5"/>
  <c r="N563" i="5"/>
  <c r="N562" i="5"/>
  <c r="N561" i="5"/>
  <c r="N560" i="5"/>
  <c r="N559" i="5"/>
  <c r="N558" i="5"/>
  <c r="N557" i="5"/>
  <c r="N556" i="5"/>
  <c r="N555" i="5"/>
  <c r="N554" i="5"/>
  <c r="N553" i="5"/>
  <c r="N552" i="5"/>
  <c r="N551" i="5"/>
  <c r="N550" i="5"/>
  <c r="N549" i="5"/>
  <c r="N548" i="5"/>
  <c r="N547" i="5"/>
  <c r="N546" i="5"/>
  <c r="N545" i="5"/>
  <c r="N544" i="5"/>
  <c r="N543" i="5"/>
  <c r="N542" i="5"/>
  <c r="N541" i="5"/>
  <c r="N540" i="5"/>
  <c r="N539" i="5"/>
  <c r="N538" i="5"/>
  <c r="N537" i="5"/>
  <c r="N536" i="5"/>
  <c r="N535" i="5"/>
  <c r="N534" i="5"/>
  <c r="N533" i="5"/>
  <c r="N532" i="5"/>
  <c r="N531" i="5"/>
  <c r="N530" i="5"/>
  <c r="N529" i="5"/>
  <c r="N528" i="5"/>
  <c r="N527" i="5"/>
  <c r="N526" i="5"/>
  <c r="N525" i="5"/>
  <c r="N524" i="5"/>
  <c r="N523" i="5"/>
  <c r="N522" i="5"/>
  <c r="N521" i="5"/>
  <c r="N520" i="5"/>
  <c r="N519" i="5"/>
  <c r="N518" i="5"/>
  <c r="N517" i="5"/>
  <c r="N516" i="5"/>
  <c r="N515" i="5"/>
  <c r="N514" i="5"/>
  <c r="N513" i="5"/>
  <c r="N512" i="5"/>
  <c r="N511" i="5"/>
  <c r="N510" i="5"/>
  <c r="N509" i="5"/>
  <c r="N508" i="5"/>
  <c r="N507" i="5"/>
  <c r="N506" i="5"/>
  <c r="N505" i="5"/>
  <c r="N504" i="5"/>
  <c r="N503" i="5"/>
  <c r="N502" i="5"/>
  <c r="N501" i="5"/>
  <c r="N500" i="5"/>
  <c r="N499" i="5"/>
  <c r="N498" i="5"/>
  <c r="N497" i="5"/>
  <c r="N496" i="5"/>
  <c r="N495" i="5"/>
  <c r="N494" i="5"/>
  <c r="N493" i="5"/>
  <c r="N492" i="5"/>
  <c r="N491" i="5"/>
  <c r="N490" i="5"/>
  <c r="N489" i="5"/>
  <c r="N488" i="5"/>
  <c r="N487" i="5"/>
  <c r="N486" i="5"/>
  <c r="N485" i="5"/>
  <c r="N484" i="5"/>
  <c r="N483" i="5"/>
  <c r="N482" i="5"/>
  <c r="N481" i="5"/>
  <c r="N480" i="5"/>
  <c r="N479" i="5"/>
  <c r="N478" i="5"/>
  <c r="N477" i="5"/>
  <c r="N476" i="5"/>
  <c r="N475" i="5"/>
  <c r="N474" i="5"/>
  <c r="N473" i="5"/>
  <c r="N472" i="5"/>
  <c r="N471" i="5"/>
  <c r="N470" i="5"/>
  <c r="N469" i="5"/>
  <c r="N468" i="5"/>
  <c r="N467" i="5"/>
  <c r="N466" i="5"/>
  <c r="N465" i="5"/>
  <c r="N464" i="5"/>
  <c r="N463" i="5"/>
  <c r="N462" i="5"/>
  <c r="N461" i="5"/>
  <c r="N460" i="5"/>
  <c r="N459" i="5"/>
  <c r="N458" i="5"/>
  <c r="N457" i="5"/>
  <c r="N456" i="5"/>
  <c r="N455" i="5"/>
  <c r="N454" i="5"/>
  <c r="N453" i="5"/>
  <c r="N452" i="5"/>
  <c r="N451" i="5"/>
  <c r="N450" i="5"/>
  <c r="N449" i="5"/>
  <c r="N448" i="5"/>
  <c r="N447" i="5"/>
  <c r="N446" i="5"/>
  <c r="N445" i="5"/>
  <c r="N444" i="5"/>
  <c r="N443" i="5"/>
  <c r="N442" i="5"/>
  <c r="N441" i="5"/>
  <c r="N440" i="5"/>
  <c r="N439" i="5"/>
  <c r="N438" i="5"/>
  <c r="N437" i="5"/>
  <c r="N436" i="5"/>
  <c r="N435" i="5"/>
  <c r="N434" i="5"/>
  <c r="N433" i="5"/>
  <c r="N432" i="5"/>
  <c r="N431" i="5"/>
  <c r="N430" i="5"/>
  <c r="N429" i="5"/>
  <c r="N428" i="5"/>
  <c r="N427" i="5"/>
  <c r="N426" i="5"/>
  <c r="N425" i="5"/>
  <c r="N424" i="5"/>
  <c r="N423" i="5"/>
  <c r="N422" i="5"/>
  <c r="N421" i="5"/>
  <c r="N420" i="5"/>
  <c r="N419" i="5"/>
  <c r="N418" i="5"/>
  <c r="N417" i="5"/>
  <c r="N416" i="5"/>
  <c r="N415" i="5"/>
  <c r="N414" i="5"/>
  <c r="N413" i="5"/>
  <c r="N412" i="5"/>
  <c r="N411" i="5"/>
  <c r="N410" i="5"/>
  <c r="N409" i="5"/>
  <c r="N408" i="5"/>
  <c r="N407" i="5"/>
  <c r="N406" i="5"/>
  <c r="N405" i="5"/>
  <c r="N404" i="5"/>
  <c r="N403" i="5"/>
  <c r="N402" i="5"/>
  <c r="N401" i="5"/>
  <c r="N400" i="5"/>
  <c r="N399" i="5"/>
  <c r="N398" i="5"/>
  <c r="N397" i="5"/>
  <c r="N396" i="5"/>
  <c r="N395" i="5"/>
  <c r="N394" i="5"/>
  <c r="N393" i="5"/>
  <c r="N392" i="5"/>
  <c r="N391" i="5"/>
  <c r="N390" i="5"/>
  <c r="N389" i="5"/>
  <c r="N388" i="5"/>
  <c r="N387" i="5"/>
  <c r="N386" i="5"/>
  <c r="N385" i="5"/>
  <c r="N384" i="5"/>
  <c r="N383" i="5"/>
  <c r="N382" i="5"/>
  <c r="N381" i="5"/>
  <c r="N380" i="5"/>
  <c r="N379" i="5"/>
  <c r="N378" i="5"/>
  <c r="N377" i="5"/>
  <c r="N376" i="5"/>
  <c r="N375" i="5"/>
  <c r="N374" i="5"/>
  <c r="N373" i="5"/>
  <c r="N372" i="5"/>
  <c r="N371" i="5"/>
  <c r="N370" i="5"/>
  <c r="N369" i="5"/>
  <c r="N368" i="5"/>
  <c r="N367" i="5"/>
  <c r="N366" i="5"/>
  <c r="N365" i="5"/>
  <c r="N364" i="5"/>
  <c r="N363" i="5"/>
  <c r="N362" i="5"/>
  <c r="N361" i="5"/>
  <c r="N360" i="5"/>
  <c r="N359" i="5"/>
  <c r="N358" i="5"/>
  <c r="N357" i="5"/>
  <c r="N356" i="5"/>
  <c r="N355" i="5"/>
  <c r="N354" i="5"/>
  <c r="N353" i="5"/>
  <c r="N352" i="5"/>
  <c r="N351" i="5"/>
  <c r="N350" i="5"/>
  <c r="N349" i="5"/>
  <c r="N348" i="5"/>
  <c r="N347" i="5"/>
  <c r="N346" i="5"/>
  <c r="N345" i="5"/>
  <c r="N344" i="5"/>
  <c r="N343" i="5"/>
  <c r="N342" i="5"/>
  <c r="N341" i="5"/>
  <c r="N340" i="5"/>
  <c r="N339" i="5"/>
  <c r="N338" i="5"/>
  <c r="N337" i="5"/>
  <c r="N336" i="5"/>
  <c r="N335" i="5"/>
  <c r="N334" i="5"/>
  <c r="N333" i="5"/>
  <c r="N332" i="5"/>
  <c r="N331" i="5"/>
  <c r="N330" i="5"/>
  <c r="N329" i="5"/>
  <c r="N328" i="5"/>
  <c r="N327" i="5"/>
  <c r="N326" i="5"/>
  <c r="N325" i="5"/>
  <c r="N324" i="5"/>
  <c r="N323" i="5"/>
  <c r="N322" i="5"/>
  <c r="N321" i="5"/>
  <c r="N320" i="5"/>
  <c r="N319" i="5"/>
  <c r="N318" i="5"/>
  <c r="N317" i="5"/>
  <c r="N316" i="5"/>
  <c r="N315" i="5"/>
  <c r="N314" i="5"/>
  <c r="N313" i="5"/>
  <c r="N312" i="5"/>
  <c r="N311" i="5"/>
  <c r="N310" i="5"/>
  <c r="N309" i="5"/>
  <c r="N308" i="5"/>
  <c r="N307" i="5"/>
  <c r="N306" i="5"/>
  <c r="N305" i="5"/>
  <c r="N304" i="5"/>
  <c r="N303" i="5"/>
  <c r="N302" i="5"/>
  <c r="N301" i="5"/>
  <c r="N300" i="5"/>
  <c r="N299" i="5"/>
  <c r="N298" i="5"/>
  <c r="N297" i="5"/>
  <c r="N296" i="5"/>
  <c r="N295" i="5"/>
  <c r="N294" i="5"/>
  <c r="N293" i="5"/>
  <c r="N292" i="5"/>
  <c r="N291" i="5"/>
  <c r="N290" i="5"/>
  <c r="N289" i="5"/>
  <c r="N288" i="5"/>
  <c r="N287" i="5"/>
  <c r="N286" i="5"/>
  <c r="N285" i="5"/>
  <c r="N284" i="5"/>
  <c r="N283" i="5"/>
  <c r="N282" i="5"/>
  <c r="N281" i="5"/>
  <c r="N280" i="5"/>
  <c r="N279" i="5"/>
  <c r="N278" i="5"/>
  <c r="N277" i="5"/>
  <c r="N276" i="5"/>
  <c r="N275" i="5"/>
  <c r="N274" i="5"/>
  <c r="N273" i="5"/>
  <c r="N272" i="5"/>
  <c r="N271" i="5"/>
  <c r="N270" i="5"/>
  <c r="N269" i="5"/>
  <c r="N268" i="5"/>
  <c r="N267" i="5"/>
  <c r="N266" i="5"/>
  <c r="N265" i="5"/>
  <c r="N264" i="5"/>
  <c r="N263" i="5"/>
  <c r="N262" i="5"/>
  <c r="N261" i="5"/>
  <c r="N260" i="5"/>
  <c r="N259" i="5"/>
  <c r="N258" i="5"/>
  <c r="N257" i="5"/>
  <c r="N256" i="5"/>
  <c r="N255" i="5"/>
  <c r="N254" i="5"/>
  <c r="N253" i="5"/>
  <c r="N252" i="5"/>
  <c r="N251" i="5"/>
  <c r="N250" i="5"/>
  <c r="N249" i="5"/>
  <c r="N248" i="5"/>
  <c r="N247" i="5"/>
  <c r="N246" i="5"/>
  <c r="N245" i="5"/>
  <c r="N244" i="5"/>
  <c r="N243" i="5"/>
  <c r="N242" i="5"/>
  <c r="N241" i="5"/>
  <c r="N240" i="5"/>
  <c r="N239" i="5"/>
  <c r="N238" i="5"/>
  <c r="N237" i="5"/>
  <c r="N236" i="5"/>
  <c r="N235" i="5"/>
  <c r="N234" i="5"/>
  <c r="N233" i="5"/>
  <c r="N232" i="5"/>
  <c r="N231" i="5"/>
  <c r="N230" i="5"/>
  <c r="N229" i="5"/>
  <c r="N228" i="5"/>
  <c r="N227" i="5"/>
  <c r="N226" i="5"/>
  <c r="N225" i="5"/>
  <c r="N224" i="5"/>
  <c r="N223" i="5"/>
  <c r="N222" i="5"/>
  <c r="N221" i="5"/>
  <c r="N220" i="5"/>
  <c r="N219" i="5"/>
  <c r="N218" i="5"/>
  <c r="N217" i="5"/>
  <c r="N216" i="5"/>
  <c r="N215" i="5"/>
  <c r="N214" i="5"/>
  <c r="N213" i="5"/>
  <c r="N212" i="5"/>
  <c r="N211" i="5"/>
  <c r="N210" i="5"/>
  <c r="N209" i="5"/>
  <c r="N208" i="5"/>
  <c r="N207" i="5"/>
  <c r="N206" i="5"/>
  <c r="N205" i="5"/>
  <c r="N204" i="5"/>
  <c r="N203" i="5"/>
  <c r="N202" i="5"/>
  <c r="N201" i="5"/>
  <c r="N200" i="5"/>
  <c r="N199" i="5"/>
  <c r="N198" i="5"/>
  <c r="N197" i="5"/>
  <c r="N196" i="5"/>
  <c r="N195" i="5"/>
  <c r="N194" i="5"/>
  <c r="N193" i="5"/>
  <c r="N192" i="5"/>
  <c r="N191" i="5"/>
  <c r="N190" i="5"/>
  <c r="N189" i="5"/>
  <c r="N188" i="5"/>
  <c r="N187" i="5"/>
  <c r="N186" i="5"/>
  <c r="N185" i="5"/>
  <c r="N184" i="5"/>
  <c r="N183" i="5"/>
  <c r="N182" i="5"/>
  <c r="N181" i="5"/>
  <c r="N180" i="5"/>
  <c r="N179" i="5"/>
  <c r="N178" i="5"/>
  <c r="N177" i="5"/>
  <c r="N176" i="5"/>
  <c r="N175" i="5"/>
  <c r="N174" i="5"/>
  <c r="N173" i="5"/>
  <c r="N172" i="5"/>
  <c r="N171" i="5"/>
  <c r="N170" i="5"/>
  <c r="N169" i="5"/>
  <c r="N168" i="5"/>
  <c r="N167" i="5"/>
  <c r="N166" i="5"/>
  <c r="N165" i="5"/>
  <c r="N164" i="5"/>
  <c r="N163" i="5"/>
  <c r="N162" i="5"/>
  <c r="N161" i="5"/>
  <c r="N160" i="5"/>
  <c r="N159"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2" i="5"/>
  <c r="W91" i="5"/>
  <c r="V91" i="5"/>
  <c r="U91" i="5"/>
  <c r="N91" i="5"/>
  <c r="W90" i="5"/>
  <c r="V90" i="5"/>
  <c r="U90" i="5"/>
  <c r="N90" i="5"/>
  <c r="W89" i="5"/>
  <c r="V89" i="5"/>
  <c r="U89" i="5"/>
  <c r="N89" i="5"/>
  <c r="W88" i="5"/>
  <c r="V88" i="5"/>
  <c r="U88" i="5"/>
  <c r="N88" i="5"/>
  <c r="W87" i="5"/>
  <c r="V87" i="5"/>
  <c r="U87" i="5"/>
  <c r="N87" i="5"/>
  <c r="N86" i="5"/>
  <c r="N85" i="5"/>
  <c r="N84" i="5"/>
  <c r="N83" i="5"/>
  <c r="W82" i="5"/>
  <c r="V82" i="5"/>
  <c r="U82" i="5"/>
  <c r="N82" i="5"/>
  <c r="W81" i="5"/>
  <c r="V81" i="5"/>
  <c r="U81"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 r="N2" i="5"/>
  <c r="R1648" i="4"/>
  <c r="S1648" i="4" s="1"/>
  <c r="Q1648" i="4"/>
  <c r="R1647" i="4"/>
  <c r="S1647" i="4" s="1"/>
  <c r="Q1647" i="4"/>
  <c r="R1646" i="4"/>
  <c r="S1646" i="4" s="1"/>
  <c r="Q1646" i="4"/>
  <c r="R1645" i="4"/>
  <c r="S1645" i="4" s="1"/>
  <c r="Q1645" i="4"/>
  <c r="R1644" i="4"/>
  <c r="S1644" i="4" s="1"/>
  <c r="Q1644" i="4"/>
  <c r="R1643" i="4"/>
  <c r="S1643" i="4" s="1"/>
  <c r="Q1643" i="4"/>
  <c r="R1642" i="4"/>
  <c r="S1642" i="4" s="1"/>
  <c r="Q1642" i="4"/>
  <c r="R1641" i="4"/>
  <c r="S1641" i="4" s="1"/>
  <c r="Q1641" i="4"/>
  <c r="R1640" i="4"/>
  <c r="S1640" i="4" s="1"/>
  <c r="Q1640" i="4"/>
  <c r="R1639" i="4"/>
  <c r="S1639" i="4" s="1"/>
  <c r="Q1639" i="4"/>
  <c r="R1638" i="4"/>
  <c r="S1638" i="4" s="1"/>
  <c r="Q1638" i="4"/>
  <c r="R1637" i="4"/>
  <c r="S1637" i="4" s="1"/>
  <c r="Q1637" i="4"/>
  <c r="R1636" i="4"/>
  <c r="S1636" i="4" s="1"/>
  <c r="Q1636" i="4"/>
  <c r="R1635" i="4"/>
  <c r="S1635" i="4" s="1"/>
  <c r="Q1635" i="4"/>
  <c r="R1634" i="4"/>
  <c r="S1634" i="4" s="1"/>
  <c r="Q1634" i="4"/>
  <c r="R1633" i="4"/>
  <c r="S1633" i="4" s="1"/>
  <c r="Q1633" i="4"/>
  <c r="R1632" i="4"/>
  <c r="S1632" i="4" s="1"/>
  <c r="Q1632" i="4"/>
  <c r="R1631" i="4"/>
  <c r="S1631" i="4" s="1"/>
  <c r="Q1631" i="4"/>
  <c r="R1630" i="4"/>
  <c r="S1630" i="4" s="1"/>
  <c r="Q1630" i="4"/>
  <c r="R1629" i="4"/>
  <c r="S1629" i="4" s="1"/>
  <c r="Q1629" i="4"/>
  <c r="R1628" i="4"/>
  <c r="S1628" i="4" s="1"/>
  <c r="Q1628" i="4"/>
  <c r="R1627" i="4"/>
  <c r="S1627" i="4" s="1"/>
  <c r="Q1627" i="4"/>
  <c r="R1626" i="4"/>
  <c r="S1626" i="4" s="1"/>
  <c r="Q1626" i="4"/>
  <c r="R1625" i="4"/>
  <c r="S1625" i="4" s="1"/>
  <c r="Q1625" i="4"/>
  <c r="R1624" i="4"/>
  <c r="S1624" i="4" s="1"/>
  <c r="Q1624" i="4"/>
  <c r="R1623" i="4"/>
  <c r="S1623" i="4" s="1"/>
  <c r="Q1623" i="4"/>
  <c r="R1622" i="4"/>
  <c r="S1622" i="4" s="1"/>
  <c r="Q1622" i="4"/>
  <c r="R1621" i="4"/>
  <c r="S1621" i="4" s="1"/>
  <c r="Q1621" i="4"/>
  <c r="R1620" i="4"/>
  <c r="S1620" i="4" s="1"/>
  <c r="Q1620" i="4"/>
  <c r="R1619" i="4"/>
  <c r="S1619" i="4" s="1"/>
  <c r="Q1619" i="4"/>
  <c r="R1618" i="4"/>
  <c r="S1618" i="4" s="1"/>
  <c r="Q1618" i="4"/>
  <c r="R1617" i="4"/>
  <c r="S1617" i="4" s="1"/>
  <c r="Q1617" i="4"/>
  <c r="R1616" i="4"/>
  <c r="S1616" i="4" s="1"/>
  <c r="Q1616" i="4"/>
  <c r="R1615" i="4"/>
  <c r="S1615" i="4" s="1"/>
  <c r="Q1615" i="4"/>
  <c r="R1614" i="4"/>
  <c r="S1614" i="4" s="1"/>
  <c r="Q1614" i="4"/>
  <c r="R1613" i="4"/>
  <c r="S1613" i="4" s="1"/>
  <c r="Q1613" i="4"/>
  <c r="R1612" i="4"/>
  <c r="S1612" i="4" s="1"/>
  <c r="Q1612" i="4"/>
  <c r="R1611" i="4"/>
  <c r="S1611" i="4" s="1"/>
  <c r="Q1611" i="4"/>
  <c r="R1610" i="4"/>
  <c r="S1610" i="4" s="1"/>
  <c r="Q1610" i="4"/>
  <c r="R1609" i="4"/>
  <c r="S1609" i="4" s="1"/>
  <c r="Q1609" i="4"/>
  <c r="R1608" i="4"/>
  <c r="S1608" i="4" s="1"/>
  <c r="Q1608" i="4"/>
  <c r="R1607" i="4"/>
  <c r="S1607" i="4" s="1"/>
  <c r="Q1607" i="4"/>
  <c r="R1606" i="4"/>
  <c r="S1606" i="4" s="1"/>
  <c r="Q1606" i="4"/>
  <c r="R1605" i="4"/>
  <c r="S1605" i="4" s="1"/>
  <c r="Q1605" i="4"/>
  <c r="R1604" i="4"/>
  <c r="S1604" i="4" s="1"/>
  <c r="Q1604" i="4"/>
  <c r="R1603" i="4"/>
  <c r="S1603" i="4" s="1"/>
  <c r="Q1603" i="4"/>
  <c r="R1602" i="4"/>
  <c r="S1602" i="4" s="1"/>
  <c r="Q1602" i="4"/>
  <c r="R1601" i="4"/>
  <c r="S1601" i="4" s="1"/>
  <c r="Q1601" i="4"/>
  <c r="R1600" i="4"/>
  <c r="S1600" i="4" s="1"/>
  <c r="Q1600" i="4"/>
  <c r="R1599" i="4"/>
  <c r="S1599" i="4" s="1"/>
  <c r="Q1599" i="4"/>
  <c r="R1598" i="4"/>
  <c r="S1598" i="4" s="1"/>
  <c r="Q1598" i="4"/>
  <c r="R1597" i="4"/>
  <c r="S1597" i="4" s="1"/>
  <c r="Q1597" i="4"/>
  <c r="R1596" i="4"/>
  <c r="S1596" i="4" s="1"/>
  <c r="Q1596" i="4"/>
  <c r="R1595" i="4"/>
  <c r="S1595" i="4" s="1"/>
  <c r="Q1595" i="4"/>
  <c r="R1594" i="4"/>
  <c r="S1594" i="4" s="1"/>
  <c r="Q1594" i="4"/>
  <c r="R1593" i="4"/>
  <c r="S1593" i="4" s="1"/>
  <c r="Q1593" i="4"/>
  <c r="R1592" i="4"/>
  <c r="S1592" i="4" s="1"/>
  <c r="Q1592" i="4"/>
  <c r="R1591" i="4"/>
  <c r="S1591" i="4" s="1"/>
  <c r="Q1591" i="4"/>
  <c r="R1590" i="4"/>
  <c r="S1590" i="4" s="1"/>
  <c r="Q1590" i="4"/>
  <c r="R1589" i="4"/>
  <c r="S1589" i="4" s="1"/>
  <c r="Q1589" i="4"/>
  <c r="R1588" i="4"/>
  <c r="S1588" i="4" s="1"/>
  <c r="Q1588" i="4"/>
  <c r="R1587" i="4"/>
  <c r="S1587" i="4" s="1"/>
  <c r="Q1587" i="4"/>
  <c r="R1586" i="4"/>
  <c r="S1586" i="4" s="1"/>
  <c r="Q1586" i="4"/>
  <c r="R1585" i="4"/>
  <c r="S1585" i="4" s="1"/>
  <c r="Q1585" i="4"/>
  <c r="R1584" i="4"/>
  <c r="S1584" i="4" s="1"/>
  <c r="Q1584" i="4"/>
  <c r="R1583" i="4"/>
  <c r="S1583" i="4" s="1"/>
  <c r="Q1583" i="4"/>
  <c r="R1582" i="4"/>
  <c r="S1582" i="4" s="1"/>
  <c r="Q1582" i="4"/>
  <c r="R1581" i="4"/>
  <c r="S1581" i="4" s="1"/>
  <c r="Q1581" i="4"/>
  <c r="R1580" i="4"/>
  <c r="S1580" i="4" s="1"/>
  <c r="Q1580" i="4"/>
  <c r="R1579" i="4"/>
  <c r="S1579" i="4" s="1"/>
  <c r="Q1579" i="4"/>
  <c r="R1578" i="4"/>
  <c r="S1578" i="4" s="1"/>
  <c r="Q1578" i="4"/>
  <c r="R1577" i="4"/>
  <c r="S1577" i="4" s="1"/>
  <c r="Q1577" i="4"/>
  <c r="R1576" i="4"/>
  <c r="S1576" i="4" s="1"/>
  <c r="Q1576" i="4"/>
  <c r="R1575" i="4"/>
  <c r="S1575" i="4" s="1"/>
  <c r="Q1575" i="4"/>
  <c r="R1574" i="4"/>
  <c r="S1574" i="4" s="1"/>
  <c r="Q1574" i="4"/>
  <c r="R1573" i="4"/>
  <c r="S1573" i="4" s="1"/>
  <c r="Q1573" i="4"/>
  <c r="R1572" i="4"/>
  <c r="S1572" i="4" s="1"/>
  <c r="Q1572" i="4"/>
  <c r="R1571" i="4"/>
  <c r="S1571" i="4" s="1"/>
  <c r="Q1571" i="4"/>
  <c r="R1570" i="4"/>
  <c r="S1570" i="4" s="1"/>
  <c r="Q1570" i="4"/>
  <c r="R1569" i="4"/>
  <c r="S1569" i="4" s="1"/>
  <c r="Q1569" i="4"/>
  <c r="R1568" i="4"/>
  <c r="S1568" i="4" s="1"/>
  <c r="Q1568" i="4"/>
  <c r="R1567" i="4"/>
  <c r="S1567" i="4" s="1"/>
  <c r="Q1567" i="4"/>
  <c r="R1566" i="4"/>
  <c r="S1566" i="4" s="1"/>
  <c r="Q1566" i="4"/>
  <c r="R1565" i="4"/>
  <c r="S1565" i="4" s="1"/>
  <c r="Q1565" i="4"/>
  <c r="R1564" i="4"/>
  <c r="S1564" i="4" s="1"/>
  <c r="Q1564" i="4"/>
  <c r="R1563" i="4"/>
  <c r="S1563" i="4" s="1"/>
  <c r="Q1563" i="4"/>
  <c r="R1562" i="4"/>
  <c r="S1562" i="4" s="1"/>
  <c r="Q1562" i="4"/>
  <c r="R1561" i="4"/>
  <c r="S1561" i="4" s="1"/>
  <c r="Q1561" i="4"/>
  <c r="R1560" i="4"/>
  <c r="S1560" i="4" s="1"/>
  <c r="Q1560" i="4"/>
  <c r="R1559" i="4"/>
  <c r="S1559" i="4" s="1"/>
  <c r="Q1559" i="4"/>
  <c r="R1558" i="4"/>
  <c r="S1558" i="4" s="1"/>
  <c r="Q1558" i="4"/>
  <c r="R1557" i="4"/>
  <c r="S1557" i="4" s="1"/>
  <c r="Q1557" i="4"/>
  <c r="R1556" i="4"/>
  <c r="S1556" i="4" s="1"/>
  <c r="Q1556" i="4"/>
  <c r="R1555" i="4"/>
  <c r="S1555" i="4" s="1"/>
  <c r="Q1555" i="4"/>
  <c r="R1554" i="4"/>
  <c r="S1554" i="4" s="1"/>
  <c r="Q1554" i="4"/>
  <c r="R1553" i="4"/>
  <c r="S1553" i="4" s="1"/>
  <c r="Q1553" i="4"/>
  <c r="R1552" i="4"/>
  <c r="S1552" i="4" s="1"/>
  <c r="Q1552" i="4"/>
  <c r="R1551" i="4"/>
  <c r="S1551" i="4" s="1"/>
  <c r="Q1551" i="4"/>
  <c r="R1550" i="4"/>
  <c r="S1550" i="4" s="1"/>
  <c r="Q1550" i="4"/>
  <c r="R1549" i="4"/>
  <c r="S1549" i="4" s="1"/>
  <c r="Q1549" i="4"/>
  <c r="R1548" i="4"/>
  <c r="S1548" i="4" s="1"/>
  <c r="Q1548" i="4"/>
  <c r="R1547" i="4"/>
  <c r="S1547" i="4" s="1"/>
  <c r="Q1547" i="4"/>
  <c r="R1546" i="4"/>
  <c r="S1546" i="4" s="1"/>
  <c r="Q1546" i="4"/>
  <c r="R1545" i="4"/>
  <c r="S1545" i="4" s="1"/>
  <c r="Q1545" i="4"/>
  <c r="R1544" i="4"/>
  <c r="S1544" i="4" s="1"/>
  <c r="Q1544" i="4"/>
  <c r="R1543" i="4"/>
  <c r="S1543" i="4" s="1"/>
  <c r="Q1543" i="4"/>
  <c r="R1542" i="4"/>
  <c r="S1542" i="4" s="1"/>
  <c r="Q1542" i="4"/>
  <c r="R1541" i="4"/>
  <c r="S1541" i="4" s="1"/>
  <c r="Q1541" i="4"/>
  <c r="R1540" i="4"/>
  <c r="S1540" i="4" s="1"/>
  <c r="Q1540" i="4"/>
  <c r="R1539" i="4"/>
  <c r="S1539" i="4" s="1"/>
  <c r="Q1539" i="4"/>
  <c r="R1538" i="4"/>
  <c r="S1538" i="4" s="1"/>
  <c r="Q1538" i="4"/>
  <c r="R1537" i="4"/>
  <c r="S1537" i="4" s="1"/>
  <c r="Q1537" i="4"/>
  <c r="R1536" i="4"/>
  <c r="S1536" i="4" s="1"/>
  <c r="Q1536" i="4"/>
  <c r="R1535" i="4"/>
  <c r="S1535" i="4" s="1"/>
  <c r="Q1535" i="4"/>
  <c r="R1534" i="4"/>
  <c r="S1534" i="4" s="1"/>
  <c r="Q1534" i="4"/>
  <c r="R1533" i="4"/>
  <c r="S1533" i="4" s="1"/>
  <c r="Q1533" i="4"/>
  <c r="R1532" i="4"/>
  <c r="S1532" i="4" s="1"/>
  <c r="Q1532" i="4"/>
  <c r="R1531" i="4"/>
  <c r="S1531" i="4" s="1"/>
  <c r="Q1531" i="4"/>
  <c r="R1530" i="4"/>
  <c r="S1530" i="4" s="1"/>
  <c r="Q1530" i="4"/>
  <c r="R1529" i="4"/>
  <c r="S1529" i="4" s="1"/>
  <c r="Q1529" i="4"/>
  <c r="R1528" i="4"/>
  <c r="S1528" i="4" s="1"/>
  <c r="Q1528" i="4"/>
  <c r="R1527" i="4"/>
  <c r="S1527" i="4" s="1"/>
  <c r="Q1527" i="4"/>
  <c r="R1526" i="4"/>
  <c r="S1526" i="4" s="1"/>
  <c r="Q1526" i="4"/>
  <c r="R1525" i="4"/>
  <c r="S1525" i="4" s="1"/>
  <c r="Q1525" i="4"/>
  <c r="R1524" i="4"/>
  <c r="S1524" i="4" s="1"/>
  <c r="Q1524" i="4"/>
  <c r="R1523" i="4"/>
  <c r="S1523" i="4" s="1"/>
  <c r="Q1523" i="4"/>
  <c r="R1522" i="4"/>
  <c r="S1522" i="4" s="1"/>
  <c r="Q1522" i="4"/>
  <c r="R1521" i="4"/>
  <c r="S1521" i="4" s="1"/>
  <c r="Q1521" i="4"/>
  <c r="R1520" i="4"/>
  <c r="S1520" i="4" s="1"/>
  <c r="Q1520" i="4"/>
  <c r="R1519" i="4"/>
  <c r="S1519" i="4" s="1"/>
  <c r="Q1519" i="4"/>
  <c r="R1518" i="4"/>
  <c r="S1518" i="4" s="1"/>
  <c r="Q1518" i="4"/>
  <c r="R1517" i="4"/>
  <c r="S1517" i="4" s="1"/>
  <c r="Q1517" i="4"/>
  <c r="R1516" i="4"/>
  <c r="S1516" i="4" s="1"/>
  <c r="Q1516" i="4"/>
  <c r="R1515" i="4"/>
  <c r="S1515" i="4" s="1"/>
  <c r="Q1515" i="4"/>
  <c r="R1514" i="4"/>
  <c r="S1514" i="4" s="1"/>
  <c r="Q1514" i="4"/>
  <c r="R1513" i="4"/>
  <c r="S1513" i="4" s="1"/>
  <c r="Q1513" i="4"/>
  <c r="R1512" i="4"/>
  <c r="S1512" i="4" s="1"/>
  <c r="Q1512" i="4"/>
  <c r="R1511" i="4"/>
  <c r="S1511" i="4" s="1"/>
  <c r="Q1511" i="4"/>
  <c r="R1510" i="4"/>
  <c r="S1510" i="4" s="1"/>
  <c r="Q1510" i="4"/>
  <c r="R1509" i="4"/>
  <c r="S1509" i="4" s="1"/>
  <c r="Q1509" i="4"/>
  <c r="R1508" i="4"/>
  <c r="S1508" i="4" s="1"/>
  <c r="Q1508" i="4"/>
  <c r="R1507" i="4"/>
  <c r="S1507" i="4" s="1"/>
  <c r="Q1507" i="4"/>
  <c r="R1506" i="4"/>
  <c r="S1506" i="4" s="1"/>
  <c r="Q1506" i="4"/>
  <c r="R1505" i="4"/>
  <c r="S1505" i="4" s="1"/>
  <c r="Q1505" i="4"/>
  <c r="R1504" i="4"/>
  <c r="S1504" i="4" s="1"/>
  <c r="Q1504" i="4"/>
  <c r="R1503" i="4"/>
  <c r="S1503" i="4" s="1"/>
  <c r="Q1503" i="4"/>
  <c r="R1502" i="4"/>
  <c r="S1502" i="4" s="1"/>
  <c r="Q1502" i="4"/>
  <c r="R1501" i="4"/>
  <c r="S1501" i="4" s="1"/>
  <c r="Q1501" i="4"/>
  <c r="R1500" i="4"/>
  <c r="S1500" i="4" s="1"/>
  <c r="Q1500" i="4"/>
  <c r="R1499" i="4"/>
  <c r="S1499" i="4" s="1"/>
  <c r="Q1499" i="4"/>
  <c r="R1498" i="4"/>
  <c r="S1498" i="4" s="1"/>
  <c r="Q1498" i="4"/>
  <c r="R1497" i="4"/>
  <c r="S1497" i="4" s="1"/>
  <c r="Q1497" i="4"/>
  <c r="R1496" i="4"/>
  <c r="S1496" i="4" s="1"/>
  <c r="Q1496" i="4"/>
  <c r="R1495" i="4"/>
  <c r="S1495" i="4" s="1"/>
  <c r="Q1495" i="4"/>
  <c r="R1494" i="4"/>
  <c r="S1494" i="4" s="1"/>
  <c r="Q1494" i="4"/>
  <c r="R1493" i="4"/>
  <c r="S1493" i="4" s="1"/>
  <c r="Q1493" i="4"/>
  <c r="R1492" i="4"/>
  <c r="S1492" i="4" s="1"/>
  <c r="Q1492" i="4"/>
  <c r="R1491" i="4"/>
  <c r="S1491" i="4" s="1"/>
  <c r="Q1491" i="4"/>
  <c r="R1490" i="4"/>
  <c r="S1490" i="4" s="1"/>
  <c r="Q1490" i="4"/>
  <c r="R1489" i="4"/>
  <c r="S1489" i="4" s="1"/>
  <c r="Q1489" i="4"/>
  <c r="R1488" i="4"/>
  <c r="S1488" i="4" s="1"/>
  <c r="Q1488" i="4"/>
  <c r="R1487" i="4"/>
  <c r="S1487" i="4" s="1"/>
  <c r="Q1487" i="4"/>
  <c r="R1486" i="4"/>
  <c r="S1486" i="4" s="1"/>
  <c r="Q1486" i="4"/>
  <c r="R1485" i="4"/>
  <c r="S1485" i="4" s="1"/>
  <c r="Q1485" i="4"/>
  <c r="R1484" i="4"/>
  <c r="S1484" i="4" s="1"/>
  <c r="Q1484" i="4"/>
  <c r="R1483" i="4"/>
  <c r="S1483" i="4" s="1"/>
  <c r="Q1483" i="4"/>
  <c r="R1482" i="4"/>
  <c r="S1482" i="4" s="1"/>
  <c r="Q1482" i="4"/>
  <c r="R1481" i="4"/>
  <c r="S1481" i="4" s="1"/>
  <c r="Q1481" i="4"/>
  <c r="R1480" i="4"/>
  <c r="S1480" i="4" s="1"/>
  <c r="Q1480" i="4"/>
  <c r="R1479" i="4"/>
  <c r="S1479" i="4" s="1"/>
  <c r="Q1479" i="4"/>
  <c r="R1478" i="4"/>
  <c r="S1478" i="4" s="1"/>
  <c r="Q1478" i="4"/>
  <c r="R1477" i="4"/>
  <c r="S1477" i="4" s="1"/>
  <c r="Q1477" i="4"/>
  <c r="R1476" i="4"/>
  <c r="S1476" i="4" s="1"/>
  <c r="Q1476" i="4"/>
  <c r="R1475" i="4"/>
  <c r="S1475" i="4" s="1"/>
  <c r="Q1475" i="4"/>
  <c r="R1474" i="4"/>
  <c r="S1474" i="4" s="1"/>
  <c r="Q1474" i="4"/>
  <c r="R1473" i="4"/>
  <c r="S1473" i="4" s="1"/>
  <c r="Q1473" i="4"/>
  <c r="R1472" i="4"/>
  <c r="S1472" i="4" s="1"/>
  <c r="Q1472" i="4"/>
  <c r="R1471" i="4"/>
  <c r="S1471" i="4" s="1"/>
  <c r="Q1471" i="4"/>
  <c r="R1470" i="4"/>
  <c r="S1470" i="4" s="1"/>
  <c r="Q1470" i="4"/>
  <c r="R1469" i="4"/>
  <c r="S1469" i="4" s="1"/>
  <c r="Q1469" i="4"/>
  <c r="R1468" i="4"/>
  <c r="S1468" i="4" s="1"/>
  <c r="Q1468" i="4"/>
  <c r="R1467" i="4"/>
  <c r="S1467" i="4" s="1"/>
  <c r="Q1467" i="4"/>
  <c r="R1466" i="4"/>
  <c r="S1466" i="4" s="1"/>
  <c r="Q1466" i="4"/>
  <c r="R1465" i="4"/>
  <c r="S1465" i="4" s="1"/>
  <c r="Q1465" i="4"/>
  <c r="R1464" i="4"/>
  <c r="S1464" i="4" s="1"/>
  <c r="Q1464" i="4"/>
  <c r="R1463" i="4"/>
  <c r="S1463" i="4" s="1"/>
  <c r="Q1463" i="4"/>
  <c r="R1462" i="4"/>
  <c r="S1462" i="4" s="1"/>
  <c r="Q1462" i="4"/>
  <c r="R1461" i="4"/>
  <c r="S1461" i="4" s="1"/>
  <c r="Q1461" i="4"/>
  <c r="R1460" i="4"/>
  <c r="S1460" i="4" s="1"/>
  <c r="Q1460" i="4"/>
  <c r="R1459" i="4"/>
  <c r="S1459" i="4" s="1"/>
  <c r="Q1459" i="4"/>
  <c r="R1458" i="4"/>
  <c r="S1458" i="4" s="1"/>
  <c r="Q1458" i="4"/>
  <c r="R1457" i="4"/>
  <c r="S1457" i="4" s="1"/>
  <c r="Q1457" i="4"/>
  <c r="R1456" i="4"/>
  <c r="S1456" i="4" s="1"/>
  <c r="Q1456" i="4"/>
  <c r="R1455" i="4"/>
  <c r="S1455" i="4" s="1"/>
  <c r="Q1455" i="4"/>
  <c r="R1454" i="4"/>
  <c r="S1454" i="4" s="1"/>
  <c r="Q1454" i="4"/>
  <c r="R1453" i="4"/>
  <c r="S1453" i="4" s="1"/>
  <c r="Q1453" i="4"/>
  <c r="R1452" i="4"/>
  <c r="S1452" i="4" s="1"/>
  <c r="Q1452" i="4"/>
  <c r="R1451" i="4"/>
  <c r="S1451" i="4" s="1"/>
  <c r="Q1451" i="4"/>
  <c r="R1450" i="4"/>
  <c r="S1450" i="4" s="1"/>
  <c r="Q1450" i="4"/>
  <c r="R1449" i="4"/>
  <c r="S1449" i="4" s="1"/>
  <c r="Q1449" i="4"/>
  <c r="R1448" i="4"/>
  <c r="S1448" i="4" s="1"/>
  <c r="Q1448" i="4"/>
  <c r="R1447" i="4"/>
  <c r="S1447" i="4" s="1"/>
  <c r="Q1447" i="4"/>
  <c r="R1446" i="4"/>
  <c r="S1446" i="4" s="1"/>
  <c r="Q1446" i="4"/>
  <c r="R1445" i="4"/>
  <c r="S1445" i="4" s="1"/>
  <c r="Q1445" i="4"/>
  <c r="R1444" i="4"/>
  <c r="S1444" i="4" s="1"/>
  <c r="Q1444" i="4"/>
  <c r="R1443" i="4"/>
  <c r="S1443" i="4" s="1"/>
  <c r="Q1443" i="4"/>
  <c r="R1442" i="4"/>
  <c r="S1442" i="4" s="1"/>
  <c r="Q1442" i="4"/>
  <c r="R1441" i="4"/>
  <c r="S1441" i="4" s="1"/>
  <c r="Q1441" i="4"/>
  <c r="R1440" i="4"/>
  <c r="S1440" i="4" s="1"/>
  <c r="Q1440" i="4"/>
  <c r="R1439" i="4"/>
  <c r="S1439" i="4" s="1"/>
  <c r="Q1439" i="4"/>
  <c r="R1438" i="4"/>
  <c r="S1438" i="4" s="1"/>
  <c r="Q1438" i="4"/>
  <c r="R1437" i="4"/>
  <c r="S1437" i="4" s="1"/>
  <c r="Q1437" i="4"/>
  <c r="R1436" i="4"/>
  <c r="S1436" i="4" s="1"/>
  <c r="Q1436" i="4"/>
  <c r="R1435" i="4"/>
  <c r="S1435" i="4" s="1"/>
  <c r="Q1435" i="4"/>
  <c r="R1434" i="4"/>
  <c r="S1434" i="4" s="1"/>
  <c r="Q1434" i="4"/>
  <c r="R1433" i="4"/>
  <c r="S1433" i="4" s="1"/>
  <c r="Q1433" i="4"/>
  <c r="R1432" i="4"/>
  <c r="S1432" i="4" s="1"/>
  <c r="Q1432" i="4"/>
  <c r="R1431" i="4"/>
  <c r="S1431" i="4" s="1"/>
  <c r="Q1431" i="4"/>
  <c r="R1430" i="4"/>
  <c r="S1430" i="4" s="1"/>
  <c r="Q1430" i="4"/>
  <c r="R1429" i="4"/>
  <c r="S1429" i="4" s="1"/>
  <c r="Q1429" i="4"/>
  <c r="R1428" i="4"/>
  <c r="S1428" i="4" s="1"/>
  <c r="Q1428" i="4"/>
  <c r="R1427" i="4"/>
  <c r="S1427" i="4" s="1"/>
  <c r="Q1427" i="4"/>
  <c r="R1426" i="4"/>
  <c r="S1426" i="4" s="1"/>
  <c r="Q1426" i="4"/>
  <c r="R1425" i="4"/>
  <c r="S1425" i="4" s="1"/>
  <c r="Q1425" i="4"/>
  <c r="R1424" i="4"/>
  <c r="S1424" i="4" s="1"/>
  <c r="Q1424" i="4"/>
  <c r="R1423" i="4"/>
  <c r="S1423" i="4" s="1"/>
  <c r="Q1423" i="4"/>
  <c r="R1422" i="4"/>
  <c r="S1422" i="4" s="1"/>
  <c r="Q1422" i="4"/>
  <c r="R1421" i="4"/>
  <c r="S1421" i="4" s="1"/>
  <c r="Q1421" i="4"/>
  <c r="R1420" i="4"/>
  <c r="S1420" i="4" s="1"/>
  <c r="Q1420" i="4"/>
  <c r="R1419" i="4"/>
  <c r="S1419" i="4" s="1"/>
  <c r="Q1419" i="4"/>
  <c r="R1418" i="4"/>
  <c r="S1418" i="4" s="1"/>
  <c r="Q1418" i="4"/>
  <c r="R1417" i="4"/>
  <c r="S1417" i="4" s="1"/>
  <c r="Q1417" i="4"/>
  <c r="R1416" i="4"/>
  <c r="S1416" i="4" s="1"/>
  <c r="Q1416" i="4"/>
  <c r="R1415" i="4"/>
  <c r="S1415" i="4" s="1"/>
  <c r="Q1415" i="4"/>
  <c r="R1414" i="4"/>
  <c r="S1414" i="4" s="1"/>
  <c r="Q1414" i="4"/>
  <c r="R1413" i="4"/>
  <c r="S1413" i="4" s="1"/>
  <c r="Q1413" i="4"/>
  <c r="R1412" i="4"/>
  <c r="S1412" i="4" s="1"/>
  <c r="Q1412" i="4"/>
  <c r="R1411" i="4"/>
  <c r="S1411" i="4" s="1"/>
  <c r="Q1411" i="4"/>
  <c r="R1410" i="4"/>
  <c r="S1410" i="4" s="1"/>
  <c r="Q1410" i="4"/>
  <c r="R1409" i="4"/>
  <c r="S1409" i="4" s="1"/>
  <c r="Q1409" i="4"/>
  <c r="R1408" i="4"/>
  <c r="S1408" i="4" s="1"/>
  <c r="Q1408" i="4"/>
  <c r="R1407" i="4"/>
  <c r="S1407" i="4" s="1"/>
  <c r="Q1407" i="4"/>
  <c r="R1406" i="4"/>
  <c r="S1406" i="4" s="1"/>
  <c r="Q1406" i="4"/>
  <c r="R1405" i="4"/>
  <c r="S1405" i="4" s="1"/>
  <c r="Q1405" i="4"/>
  <c r="R1404" i="4"/>
  <c r="S1404" i="4" s="1"/>
  <c r="Q1404" i="4"/>
  <c r="R1403" i="4"/>
  <c r="S1403" i="4" s="1"/>
  <c r="Q1403" i="4"/>
  <c r="R1402" i="4"/>
  <c r="S1402" i="4" s="1"/>
  <c r="Q1402" i="4"/>
  <c r="R1401" i="4"/>
  <c r="S1401" i="4" s="1"/>
  <c r="Q1401" i="4"/>
  <c r="R1400" i="4"/>
  <c r="S1400" i="4" s="1"/>
  <c r="Q1400" i="4"/>
  <c r="R1399" i="4"/>
  <c r="S1399" i="4" s="1"/>
  <c r="Q1399" i="4"/>
  <c r="R1398" i="4"/>
  <c r="S1398" i="4" s="1"/>
  <c r="Q1398" i="4"/>
  <c r="R1397" i="4"/>
  <c r="S1397" i="4" s="1"/>
  <c r="Q1397" i="4"/>
  <c r="R1396" i="4"/>
  <c r="S1396" i="4" s="1"/>
  <c r="Q1396" i="4"/>
  <c r="R1395" i="4"/>
  <c r="S1395" i="4" s="1"/>
  <c r="Q1395" i="4"/>
  <c r="R1394" i="4"/>
  <c r="S1394" i="4" s="1"/>
  <c r="Q1394" i="4"/>
  <c r="R1393" i="4"/>
  <c r="S1393" i="4" s="1"/>
  <c r="Q1393" i="4"/>
  <c r="R1392" i="4"/>
  <c r="S1392" i="4" s="1"/>
  <c r="Q1392" i="4"/>
  <c r="R1391" i="4"/>
  <c r="S1391" i="4" s="1"/>
  <c r="Q1391" i="4"/>
  <c r="R1390" i="4"/>
  <c r="S1390" i="4" s="1"/>
  <c r="Q1390" i="4"/>
  <c r="R1389" i="4"/>
  <c r="S1389" i="4" s="1"/>
  <c r="Q1389" i="4"/>
  <c r="R1388" i="4"/>
  <c r="S1388" i="4" s="1"/>
  <c r="Q1388" i="4"/>
  <c r="R1387" i="4"/>
  <c r="S1387" i="4" s="1"/>
  <c r="Q1387" i="4"/>
  <c r="R1386" i="4"/>
  <c r="S1386" i="4" s="1"/>
  <c r="Q1386" i="4"/>
  <c r="R1385" i="4"/>
  <c r="S1385" i="4" s="1"/>
  <c r="Q1385" i="4"/>
  <c r="R1384" i="4"/>
  <c r="S1384" i="4" s="1"/>
  <c r="Q1384" i="4"/>
  <c r="R1383" i="4"/>
  <c r="S1383" i="4" s="1"/>
  <c r="Q1383" i="4"/>
  <c r="R1382" i="4"/>
  <c r="S1382" i="4" s="1"/>
  <c r="Q1382" i="4"/>
  <c r="R1381" i="4"/>
  <c r="S1381" i="4" s="1"/>
  <c r="Q1381" i="4"/>
  <c r="R1380" i="4"/>
  <c r="S1380" i="4" s="1"/>
  <c r="Q1380" i="4"/>
  <c r="R1379" i="4"/>
  <c r="S1379" i="4" s="1"/>
  <c r="Q1379" i="4"/>
  <c r="R1378" i="4"/>
  <c r="S1378" i="4" s="1"/>
  <c r="Q1378" i="4"/>
  <c r="R1377" i="4"/>
  <c r="S1377" i="4" s="1"/>
  <c r="Q1377" i="4"/>
  <c r="R1376" i="4"/>
  <c r="S1376" i="4" s="1"/>
  <c r="Q1376" i="4"/>
  <c r="R1375" i="4"/>
  <c r="S1375" i="4" s="1"/>
  <c r="Q1375" i="4"/>
  <c r="R1374" i="4"/>
  <c r="S1374" i="4" s="1"/>
  <c r="Q1374" i="4"/>
  <c r="R1373" i="4"/>
  <c r="S1373" i="4" s="1"/>
  <c r="Q1373" i="4"/>
  <c r="R1372" i="4"/>
  <c r="S1372" i="4" s="1"/>
  <c r="Q1372" i="4"/>
  <c r="R1371" i="4"/>
  <c r="S1371" i="4" s="1"/>
  <c r="Q1371" i="4"/>
  <c r="R1370" i="4"/>
  <c r="S1370" i="4" s="1"/>
  <c r="Q1370" i="4"/>
  <c r="R1369" i="4"/>
  <c r="S1369" i="4" s="1"/>
  <c r="Q1369" i="4"/>
  <c r="R1368" i="4"/>
  <c r="S1368" i="4" s="1"/>
  <c r="Q1368" i="4"/>
  <c r="R1367" i="4"/>
  <c r="S1367" i="4" s="1"/>
  <c r="Q1367" i="4"/>
  <c r="R1366" i="4"/>
  <c r="S1366" i="4" s="1"/>
  <c r="Q1366" i="4"/>
  <c r="R1365" i="4"/>
  <c r="S1365" i="4" s="1"/>
  <c r="Q1365" i="4"/>
  <c r="R1364" i="4"/>
  <c r="S1364" i="4" s="1"/>
  <c r="Q1364" i="4"/>
  <c r="R1363" i="4"/>
  <c r="S1363" i="4" s="1"/>
  <c r="Q1363" i="4"/>
  <c r="R1362" i="4"/>
  <c r="S1362" i="4" s="1"/>
  <c r="Q1362" i="4"/>
  <c r="R1361" i="4"/>
  <c r="S1361" i="4" s="1"/>
  <c r="Q1361" i="4"/>
  <c r="R1360" i="4"/>
  <c r="S1360" i="4" s="1"/>
  <c r="Q1360" i="4"/>
  <c r="R1359" i="4"/>
  <c r="S1359" i="4" s="1"/>
  <c r="Q1359" i="4"/>
  <c r="R1358" i="4"/>
  <c r="S1358" i="4" s="1"/>
  <c r="Q1358" i="4"/>
  <c r="R1357" i="4"/>
  <c r="S1357" i="4" s="1"/>
  <c r="Q1357" i="4"/>
  <c r="R1356" i="4"/>
  <c r="S1356" i="4" s="1"/>
  <c r="Q1356" i="4"/>
  <c r="R1355" i="4"/>
  <c r="S1355" i="4" s="1"/>
  <c r="Q1355" i="4"/>
  <c r="R1354" i="4"/>
  <c r="S1354" i="4" s="1"/>
  <c r="Q1354" i="4"/>
  <c r="R1353" i="4"/>
  <c r="S1353" i="4" s="1"/>
  <c r="Q1353" i="4"/>
  <c r="R1352" i="4"/>
  <c r="S1352" i="4" s="1"/>
  <c r="Q1352" i="4"/>
  <c r="R1351" i="4"/>
  <c r="S1351" i="4" s="1"/>
  <c r="Q1351" i="4"/>
  <c r="R1350" i="4"/>
  <c r="S1350" i="4" s="1"/>
  <c r="Q1350" i="4"/>
  <c r="R1349" i="4"/>
  <c r="S1349" i="4" s="1"/>
  <c r="Q1349" i="4"/>
  <c r="R1348" i="4"/>
  <c r="S1348" i="4" s="1"/>
  <c r="Q1348" i="4"/>
  <c r="R1347" i="4"/>
  <c r="S1347" i="4" s="1"/>
  <c r="Q1347" i="4"/>
  <c r="R1346" i="4"/>
  <c r="S1346" i="4" s="1"/>
  <c r="Q1346" i="4"/>
  <c r="R1345" i="4"/>
  <c r="S1345" i="4" s="1"/>
  <c r="Q1345" i="4"/>
  <c r="R1344" i="4"/>
  <c r="S1344" i="4" s="1"/>
  <c r="Q1344" i="4"/>
  <c r="R1343" i="4"/>
  <c r="S1343" i="4" s="1"/>
  <c r="Q1343" i="4"/>
  <c r="R1342" i="4"/>
  <c r="S1342" i="4" s="1"/>
  <c r="Q1342" i="4"/>
  <c r="R1341" i="4"/>
  <c r="S1341" i="4" s="1"/>
  <c r="Q1341" i="4"/>
  <c r="R1340" i="4"/>
  <c r="S1340" i="4" s="1"/>
  <c r="Q1340" i="4"/>
  <c r="R1339" i="4"/>
  <c r="S1339" i="4" s="1"/>
  <c r="Q1339" i="4"/>
  <c r="R1338" i="4"/>
  <c r="S1338" i="4" s="1"/>
  <c r="Q1338" i="4"/>
  <c r="R1337" i="4"/>
  <c r="S1337" i="4" s="1"/>
  <c r="Q1337" i="4"/>
  <c r="R1336" i="4"/>
  <c r="S1336" i="4" s="1"/>
  <c r="Q1336" i="4"/>
  <c r="R1335" i="4"/>
  <c r="S1335" i="4" s="1"/>
  <c r="Q1335" i="4"/>
  <c r="R1334" i="4"/>
  <c r="S1334" i="4" s="1"/>
  <c r="Q1334" i="4"/>
  <c r="R1333" i="4"/>
  <c r="S1333" i="4" s="1"/>
  <c r="Q1333" i="4"/>
  <c r="R1332" i="4"/>
  <c r="S1332" i="4" s="1"/>
  <c r="Q1332" i="4"/>
  <c r="R1331" i="4"/>
  <c r="S1331" i="4" s="1"/>
  <c r="Q1331" i="4"/>
  <c r="R1330" i="4"/>
  <c r="S1330" i="4" s="1"/>
  <c r="Q1330" i="4"/>
  <c r="R1329" i="4"/>
  <c r="S1329" i="4" s="1"/>
  <c r="Q1329" i="4"/>
  <c r="R1328" i="4"/>
  <c r="S1328" i="4" s="1"/>
  <c r="Q1328" i="4"/>
  <c r="R1327" i="4"/>
  <c r="S1327" i="4" s="1"/>
  <c r="Q1327" i="4"/>
  <c r="R1326" i="4"/>
  <c r="S1326" i="4" s="1"/>
  <c r="Q1326" i="4"/>
  <c r="R1325" i="4"/>
  <c r="S1325" i="4" s="1"/>
  <c r="Q1325" i="4"/>
  <c r="R1324" i="4"/>
  <c r="S1324" i="4" s="1"/>
  <c r="Q1324" i="4"/>
  <c r="R1323" i="4"/>
  <c r="S1323" i="4" s="1"/>
  <c r="Q1323" i="4"/>
  <c r="R1322" i="4"/>
  <c r="S1322" i="4" s="1"/>
  <c r="Q1322" i="4"/>
  <c r="R1321" i="4"/>
  <c r="S1321" i="4" s="1"/>
  <c r="Q1321" i="4"/>
  <c r="R1320" i="4"/>
  <c r="S1320" i="4" s="1"/>
  <c r="Q1320" i="4"/>
  <c r="R1319" i="4"/>
  <c r="S1319" i="4" s="1"/>
  <c r="Q1319" i="4"/>
  <c r="R1318" i="4"/>
  <c r="S1318" i="4" s="1"/>
  <c r="Q1318" i="4"/>
  <c r="R1317" i="4"/>
  <c r="S1317" i="4" s="1"/>
  <c r="Q1317" i="4"/>
  <c r="R1316" i="4"/>
  <c r="S1316" i="4" s="1"/>
  <c r="Q1316" i="4"/>
  <c r="R1315" i="4"/>
  <c r="S1315" i="4" s="1"/>
  <c r="Q1315" i="4"/>
  <c r="R1314" i="4"/>
  <c r="S1314" i="4" s="1"/>
  <c r="Q1314" i="4"/>
  <c r="R1313" i="4"/>
  <c r="S1313" i="4" s="1"/>
  <c r="Q1313" i="4"/>
  <c r="R1312" i="4"/>
  <c r="S1312" i="4" s="1"/>
  <c r="Q1312" i="4"/>
  <c r="R1311" i="4"/>
  <c r="S1311" i="4" s="1"/>
  <c r="Q1311" i="4"/>
  <c r="R1310" i="4"/>
  <c r="S1310" i="4" s="1"/>
  <c r="Q1310" i="4"/>
  <c r="R1309" i="4"/>
  <c r="S1309" i="4" s="1"/>
  <c r="Q1309" i="4"/>
  <c r="R1308" i="4"/>
  <c r="S1308" i="4" s="1"/>
  <c r="Q1308" i="4"/>
  <c r="R1307" i="4"/>
  <c r="S1307" i="4" s="1"/>
  <c r="Q1307" i="4"/>
  <c r="R1306" i="4"/>
  <c r="S1306" i="4" s="1"/>
  <c r="Q1306" i="4"/>
  <c r="R1305" i="4"/>
  <c r="S1305" i="4" s="1"/>
  <c r="Q1305" i="4"/>
  <c r="R1304" i="4"/>
  <c r="S1304" i="4" s="1"/>
  <c r="Q1304" i="4"/>
  <c r="R1303" i="4"/>
  <c r="S1303" i="4" s="1"/>
  <c r="Q1303" i="4"/>
  <c r="R1302" i="4"/>
  <c r="S1302" i="4" s="1"/>
  <c r="Q1302" i="4"/>
  <c r="R1301" i="4"/>
  <c r="S1301" i="4" s="1"/>
  <c r="Q1301" i="4"/>
  <c r="R1300" i="4"/>
  <c r="S1300" i="4" s="1"/>
  <c r="Q1300" i="4"/>
  <c r="R1299" i="4"/>
  <c r="S1299" i="4" s="1"/>
  <c r="Q1299" i="4"/>
  <c r="R1298" i="4"/>
  <c r="S1298" i="4" s="1"/>
  <c r="Q1298" i="4"/>
  <c r="R1297" i="4"/>
  <c r="S1297" i="4" s="1"/>
  <c r="Q1297" i="4"/>
  <c r="R1296" i="4"/>
  <c r="S1296" i="4" s="1"/>
  <c r="Q1296" i="4"/>
  <c r="R1295" i="4"/>
  <c r="S1295" i="4" s="1"/>
  <c r="Q1295" i="4"/>
  <c r="R1294" i="4"/>
  <c r="S1294" i="4" s="1"/>
  <c r="Q1294" i="4"/>
  <c r="R1293" i="4"/>
  <c r="S1293" i="4" s="1"/>
  <c r="Q1293" i="4"/>
  <c r="R1292" i="4"/>
  <c r="S1292" i="4" s="1"/>
  <c r="Q1292" i="4"/>
  <c r="R1291" i="4"/>
  <c r="S1291" i="4" s="1"/>
  <c r="Q1291" i="4"/>
  <c r="R1290" i="4"/>
  <c r="S1290" i="4" s="1"/>
  <c r="Q1290" i="4"/>
  <c r="R1289" i="4"/>
  <c r="S1289" i="4" s="1"/>
  <c r="Q1289" i="4"/>
  <c r="R1288" i="4"/>
  <c r="S1288" i="4" s="1"/>
  <c r="Q1288" i="4"/>
  <c r="R1287" i="4"/>
  <c r="S1287" i="4" s="1"/>
  <c r="Q1287" i="4"/>
  <c r="R1286" i="4"/>
  <c r="S1286" i="4" s="1"/>
  <c r="Q1286" i="4"/>
  <c r="R1285" i="4"/>
  <c r="S1285" i="4" s="1"/>
  <c r="Q1285" i="4"/>
  <c r="R1284" i="4"/>
  <c r="S1284" i="4" s="1"/>
  <c r="Q1284" i="4"/>
  <c r="R1283" i="4"/>
  <c r="S1283" i="4" s="1"/>
  <c r="Q1283" i="4"/>
  <c r="R1282" i="4"/>
  <c r="S1282" i="4" s="1"/>
  <c r="Q1282" i="4"/>
  <c r="R1281" i="4"/>
  <c r="S1281" i="4" s="1"/>
  <c r="Q1281" i="4"/>
  <c r="R1280" i="4"/>
  <c r="S1280" i="4" s="1"/>
  <c r="Q1280" i="4"/>
  <c r="R1279" i="4"/>
  <c r="S1279" i="4" s="1"/>
  <c r="Q1279" i="4"/>
  <c r="R1278" i="4"/>
  <c r="S1278" i="4" s="1"/>
  <c r="Q1278" i="4"/>
  <c r="R1277" i="4"/>
  <c r="S1277" i="4" s="1"/>
  <c r="Q1277" i="4"/>
  <c r="R1276" i="4"/>
  <c r="S1276" i="4" s="1"/>
  <c r="Q1276" i="4"/>
  <c r="R1275" i="4"/>
  <c r="S1275" i="4" s="1"/>
  <c r="Q1275" i="4"/>
  <c r="R1274" i="4"/>
  <c r="S1274" i="4" s="1"/>
  <c r="Q1274" i="4"/>
  <c r="R1273" i="4"/>
  <c r="S1273" i="4" s="1"/>
  <c r="Q1273" i="4"/>
  <c r="R1272" i="4"/>
  <c r="S1272" i="4" s="1"/>
  <c r="Q1272" i="4"/>
  <c r="R1271" i="4"/>
  <c r="S1271" i="4" s="1"/>
  <c r="Q1271" i="4"/>
  <c r="R1270" i="4"/>
  <c r="S1270" i="4" s="1"/>
  <c r="Q1270" i="4"/>
  <c r="R1269" i="4"/>
  <c r="S1269" i="4" s="1"/>
  <c r="Q1269" i="4"/>
  <c r="R1268" i="4"/>
  <c r="S1268" i="4" s="1"/>
  <c r="Q1268" i="4"/>
  <c r="R1267" i="4"/>
  <c r="S1267" i="4" s="1"/>
  <c r="Q1267" i="4"/>
  <c r="R1266" i="4"/>
  <c r="S1266" i="4" s="1"/>
  <c r="Q1266" i="4"/>
  <c r="R1265" i="4"/>
  <c r="S1265" i="4" s="1"/>
  <c r="Q1265" i="4"/>
  <c r="R1264" i="4"/>
  <c r="S1264" i="4" s="1"/>
  <c r="Q1264" i="4"/>
  <c r="R1263" i="4"/>
  <c r="S1263" i="4" s="1"/>
  <c r="Q1263" i="4"/>
  <c r="R1262" i="4"/>
  <c r="S1262" i="4" s="1"/>
  <c r="Q1262" i="4"/>
  <c r="R1261" i="4"/>
  <c r="S1261" i="4" s="1"/>
  <c r="Q1261" i="4"/>
  <c r="R1260" i="4"/>
  <c r="S1260" i="4" s="1"/>
  <c r="Q1260" i="4"/>
  <c r="R1259" i="4"/>
  <c r="S1259" i="4" s="1"/>
  <c r="Q1259" i="4"/>
  <c r="R1258" i="4"/>
  <c r="S1258" i="4" s="1"/>
  <c r="Q1258" i="4"/>
  <c r="R1257" i="4"/>
  <c r="S1257" i="4" s="1"/>
  <c r="Q1257" i="4"/>
  <c r="R1256" i="4"/>
  <c r="S1256" i="4" s="1"/>
  <c r="Q1256" i="4"/>
  <c r="R1255" i="4"/>
  <c r="S1255" i="4" s="1"/>
  <c r="Q1255" i="4"/>
  <c r="R1254" i="4"/>
  <c r="S1254" i="4" s="1"/>
  <c r="Q1254" i="4"/>
  <c r="R1253" i="4"/>
  <c r="S1253" i="4" s="1"/>
  <c r="Q1253" i="4"/>
  <c r="R1252" i="4"/>
  <c r="S1252" i="4" s="1"/>
  <c r="Q1252" i="4"/>
  <c r="R1251" i="4"/>
  <c r="S1251" i="4" s="1"/>
  <c r="Q1251" i="4"/>
  <c r="R1250" i="4"/>
  <c r="S1250" i="4" s="1"/>
  <c r="Q1250" i="4"/>
  <c r="R1249" i="4"/>
  <c r="S1249" i="4" s="1"/>
  <c r="Q1249" i="4"/>
  <c r="R1248" i="4"/>
  <c r="S1248" i="4" s="1"/>
  <c r="Q1248" i="4"/>
  <c r="R1247" i="4"/>
  <c r="S1247" i="4" s="1"/>
  <c r="Q1247" i="4"/>
  <c r="R1246" i="4"/>
  <c r="S1246" i="4" s="1"/>
  <c r="Q1246" i="4"/>
  <c r="R1245" i="4"/>
  <c r="S1245" i="4" s="1"/>
  <c r="Q1245" i="4"/>
  <c r="R1244" i="4"/>
  <c r="S1244" i="4" s="1"/>
  <c r="Q1244" i="4"/>
  <c r="R1243" i="4"/>
  <c r="S1243" i="4" s="1"/>
  <c r="Q1243" i="4"/>
  <c r="R1242" i="4"/>
  <c r="S1242" i="4" s="1"/>
  <c r="Q1242" i="4"/>
  <c r="R1241" i="4"/>
  <c r="S1241" i="4" s="1"/>
  <c r="Q1241" i="4"/>
  <c r="R1240" i="4"/>
  <c r="S1240" i="4" s="1"/>
  <c r="Q1240" i="4"/>
  <c r="R1239" i="4"/>
  <c r="S1239" i="4" s="1"/>
  <c r="Q1239" i="4"/>
  <c r="R1238" i="4"/>
  <c r="S1238" i="4" s="1"/>
  <c r="Q1238" i="4"/>
  <c r="R1237" i="4"/>
  <c r="S1237" i="4" s="1"/>
  <c r="Q1237" i="4"/>
  <c r="R1236" i="4"/>
  <c r="S1236" i="4" s="1"/>
  <c r="Q1236" i="4"/>
  <c r="R1235" i="4"/>
  <c r="S1235" i="4" s="1"/>
  <c r="Q1235" i="4"/>
  <c r="R1234" i="4"/>
  <c r="S1234" i="4" s="1"/>
  <c r="Q1234" i="4"/>
  <c r="R1233" i="4"/>
  <c r="S1233" i="4" s="1"/>
  <c r="Q1233" i="4"/>
  <c r="R1232" i="4"/>
  <c r="S1232" i="4" s="1"/>
  <c r="Q1232" i="4"/>
  <c r="R1231" i="4"/>
  <c r="S1231" i="4" s="1"/>
  <c r="Q1231" i="4"/>
  <c r="R1230" i="4"/>
  <c r="S1230" i="4" s="1"/>
  <c r="Q1230" i="4"/>
  <c r="R1229" i="4"/>
  <c r="S1229" i="4" s="1"/>
  <c r="Q1229" i="4"/>
  <c r="R1228" i="4"/>
  <c r="S1228" i="4" s="1"/>
  <c r="Q1228" i="4"/>
  <c r="R1227" i="4"/>
  <c r="S1227" i="4" s="1"/>
  <c r="Q1227" i="4"/>
  <c r="R1226" i="4"/>
  <c r="S1226" i="4" s="1"/>
  <c r="Q1226" i="4"/>
  <c r="R1225" i="4"/>
  <c r="S1225" i="4" s="1"/>
  <c r="Q1225" i="4"/>
  <c r="R1224" i="4"/>
  <c r="S1224" i="4" s="1"/>
  <c r="Q1224" i="4"/>
  <c r="R1223" i="4"/>
  <c r="S1223" i="4" s="1"/>
  <c r="Q1223" i="4"/>
  <c r="R1222" i="4"/>
  <c r="S1222" i="4" s="1"/>
  <c r="Q1222" i="4"/>
  <c r="R1221" i="4"/>
  <c r="S1221" i="4" s="1"/>
  <c r="Q1221" i="4"/>
  <c r="R1220" i="4"/>
  <c r="S1220" i="4" s="1"/>
  <c r="Q1220" i="4"/>
  <c r="R1219" i="4"/>
  <c r="S1219" i="4" s="1"/>
  <c r="Q1219" i="4"/>
  <c r="R1218" i="4"/>
  <c r="S1218" i="4" s="1"/>
  <c r="Q1218" i="4"/>
  <c r="R1217" i="4"/>
  <c r="S1217" i="4" s="1"/>
  <c r="Q1217" i="4"/>
  <c r="R1216" i="4"/>
  <c r="S1216" i="4" s="1"/>
  <c r="Q1216" i="4"/>
  <c r="R1215" i="4"/>
  <c r="S1215" i="4" s="1"/>
  <c r="Q1215" i="4"/>
  <c r="R1214" i="4"/>
  <c r="S1214" i="4" s="1"/>
  <c r="Q1214" i="4"/>
  <c r="R1213" i="4"/>
  <c r="S1213" i="4" s="1"/>
  <c r="Q1213" i="4"/>
  <c r="R1212" i="4"/>
  <c r="S1212" i="4" s="1"/>
  <c r="Q1212" i="4"/>
  <c r="R1211" i="4"/>
  <c r="S1211" i="4" s="1"/>
  <c r="Q1211" i="4"/>
  <c r="R1210" i="4"/>
  <c r="S1210" i="4" s="1"/>
  <c r="Q1210" i="4"/>
  <c r="R1209" i="4"/>
  <c r="S1209" i="4" s="1"/>
  <c r="Q1209" i="4"/>
  <c r="R1208" i="4"/>
  <c r="S1208" i="4" s="1"/>
  <c r="Q1208" i="4"/>
  <c r="R1207" i="4"/>
  <c r="S1207" i="4" s="1"/>
  <c r="Q1207" i="4"/>
  <c r="R1206" i="4"/>
  <c r="S1206" i="4" s="1"/>
  <c r="Q1206" i="4"/>
  <c r="R1205" i="4"/>
  <c r="S1205" i="4" s="1"/>
  <c r="Q1205" i="4"/>
  <c r="R1204" i="4"/>
  <c r="S1204" i="4" s="1"/>
  <c r="Q1204" i="4"/>
  <c r="R1203" i="4"/>
  <c r="S1203" i="4" s="1"/>
  <c r="Q1203" i="4"/>
  <c r="R1202" i="4"/>
  <c r="S1202" i="4" s="1"/>
  <c r="Q1202" i="4"/>
  <c r="R1201" i="4"/>
  <c r="S1201" i="4" s="1"/>
  <c r="Q1201" i="4"/>
  <c r="R1200" i="4"/>
  <c r="S1200" i="4" s="1"/>
  <c r="Q1200" i="4"/>
  <c r="R1199" i="4"/>
  <c r="S1199" i="4" s="1"/>
  <c r="Q1199" i="4"/>
  <c r="R1198" i="4"/>
  <c r="S1198" i="4" s="1"/>
  <c r="Q1198" i="4"/>
  <c r="R1197" i="4"/>
  <c r="S1197" i="4" s="1"/>
  <c r="Q1197" i="4"/>
  <c r="R1196" i="4"/>
  <c r="S1196" i="4" s="1"/>
  <c r="Q1196" i="4"/>
  <c r="R1195" i="4"/>
  <c r="S1195" i="4" s="1"/>
  <c r="Q1195" i="4"/>
  <c r="R1194" i="4"/>
  <c r="S1194" i="4" s="1"/>
  <c r="Q1194" i="4"/>
  <c r="R1193" i="4"/>
  <c r="S1193" i="4" s="1"/>
  <c r="Q1193" i="4"/>
  <c r="R1192" i="4"/>
  <c r="S1192" i="4" s="1"/>
  <c r="Q1192" i="4"/>
  <c r="R1191" i="4"/>
  <c r="S1191" i="4" s="1"/>
  <c r="Q1191" i="4"/>
  <c r="R1190" i="4"/>
  <c r="S1190" i="4" s="1"/>
  <c r="Q1190" i="4"/>
  <c r="R1189" i="4"/>
  <c r="S1189" i="4" s="1"/>
  <c r="Q1189" i="4"/>
  <c r="R1188" i="4"/>
  <c r="S1188" i="4" s="1"/>
  <c r="Q1188" i="4"/>
  <c r="R1187" i="4"/>
  <c r="S1187" i="4" s="1"/>
  <c r="Q1187" i="4"/>
  <c r="R1186" i="4"/>
  <c r="S1186" i="4" s="1"/>
  <c r="Q1186" i="4"/>
  <c r="R1185" i="4"/>
  <c r="S1185" i="4" s="1"/>
  <c r="Q1185" i="4"/>
  <c r="R1184" i="4"/>
  <c r="S1184" i="4" s="1"/>
  <c r="Q1184" i="4"/>
  <c r="R1183" i="4"/>
  <c r="S1183" i="4" s="1"/>
  <c r="Q1183" i="4"/>
  <c r="R1182" i="4"/>
  <c r="S1182" i="4" s="1"/>
  <c r="Q1182" i="4"/>
  <c r="R1181" i="4"/>
  <c r="S1181" i="4" s="1"/>
  <c r="Q1181" i="4"/>
  <c r="R1180" i="4"/>
  <c r="S1180" i="4" s="1"/>
  <c r="Q1180" i="4"/>
  <c r="R1179" i="4"/>
  <c r="S1179" i="4" s="1"/>
  <c r="Q1179" i="4"/>
  <c r="R1178" i="4"/>
  <c r="S1178" i="4" s="1"/>
  <c r="Q1178" i="4"/>
  <c r="R1177" i="4"/>
  <c r="S1177" i="4" s="1"/>
  <c r="Q1177" i="4"/>
  <c r="R1176" i="4"/>
  <c r="S1176" i="4" s="1"/>
  <c r="Q1176" i="4"/>
  <c r="R1175" i="4"/>
  <c r="S1175" i="4" s="1"/>
  <c r="Q1175" i="4"/>
  <c r="R1174" i="4"/>
  <c r="S1174" i="4" s="1"/>
  <c r="Q1174" i="4"/>
  <c r="R1173" i="4"/>
  <c r="S1173" i="4" s="1"/>
  <c r="Q1173" i="4"/>
  <c r="R1172" i="4"/>
  <c r="S1172" i="4" s="1"/>
  <c r="Q1172" i="4"/>
  <c r="R1171" i="4"/>
  <c r="S1171" i="4" s="1"/>
  <c r="Q1171" i="4"/>
  <c r="R1170" i="4"/>
  <c r="S1170" i="4" s="1"/>
  <c r="Q1170" i="4"/>
  <c r="R1169" i="4"/>
  <c r="S1169" i="4" s="1"/>
  <c r="Q1169" i="4"/>
  <c r="R1168" i="4"/>
  <c r="S1168" i="4" s="1"/>
  <c r="Q1168" i="4"/>
  <c r="R1167" i="4"/>
  <c r="S1167" i="4" s="1"/>
  <c r="Q1167" i="4"/>
  <c r="R1166" i="4"/>
  <c r="S1166" i="4" s="1"/>
  <c r="Q1166" i="4"/>
  <c r="R1165" i="4"/>
  <c r="S1165" i="4" s="1"/>
  <c r="Q1165" i="4"/>
  <c r="R1164" i="4"/>
  <c r="S1164" i="4" s="1"/>
  <c r="Q1164" i="4"/>
  <c r="R1163" i="4"/>
  <c r="S1163" i="4" s="1"/>
  <c r="Q1163" i="4"/>
  <c r="R1162" i="4"/>
  <c r="S1162" i="4" s="1"/>
  <c r="Q1162" i="4"/>
  <c r="R1161" i="4"/>
  <c r="S1161" i="4" s="1"/>
  <c r="Q1161" i="4"/>
  <c r="R1160" i="4"/>
  <c r="S1160" i="4" s="1"/>
  <c r="Q1160" i="4"/>
  <c r="R1159" i="4"/>
  <c r="S1159" i="4" s="1"/>
  <c r="Q1159" i="4"/>
  <c r="R1158" i="4"/>
  <c r="S1158" i="4" s="1"/>
  <c r="Q1158" i="4"/>
  <c r="R1157" i="4"/>
  <c r="S1157" i="4" s="1"/>
  <c r="Q1157" i="4"/>
  <c r="R1156" i="4"/>
  <c r="S1156" i="4" s="1"/>
  <c r="Q1156" i="4"/>
  <c r="R1155" i="4"/>
  <c r="S1155" i="4" s="1"/>
  <c r="Q1155" i="4"/>
  <c r="R1154" i="4"/>
  <c r="S1154" i="4" s="1"/>
  <c r="Q1154" i="4"/>
  <c r="R1153" i="4"/>
  <c r="S1153" i="4" s="1"/>
  <c r="Q1153" i="4"/>
  <c r="R1152" i="4"/>
  <c r="S1152" i="4" s="1"/>
  <c r="Q1152" i="4"/>
  <c r="R1151" i="4"/>
  <c r="S1151" i="4" s="1"/>
  <c r="Q1151" i="4"/>
  <c r="R1150" i="4"/>
  <c r="S1150" i="4" s="1"/>
  <c r="Q1150" i="4"/>
  <c r="R1149" i="4"/>
  <c r="S1149" i="4" s="1"/>
  <c r="Q1149" i="4"/>
  <c r="R1148" i="4"/>
  <c r="S1148" i="4" s="1"/>
  <c r="Q1148" i="4"/>
  <c r="R1147" i="4"/>
  <c r="S1147" i="4" s="1"/>
  <c r="Q1147" i="4"/>
  <c r="R1146" i="4"/>
  <c r="S1146" i="4" s="1"/>
  <c r="Q1146" i="4"/>
  <c r="R1145" i="4"/>
  <c r="S1145" i="4" s="1"/>
  <c r="Q1145" i="4"/>
  <c r="R1144" i="4"/>
  <c r="S1144" i="4" s="1"/>
  <c r="Q1144" i="4"/>
  <c r="R1143" i="4"/>
  <c r="S1143" i="4" s="1"/>
  <c r="Q1143" i="4"/>
  <c r="R1142" i="4"/>
  <c r="S1142" i="4" s="1"/>
  <c r="Q1142" i="4"/>
  <c r="R1141" i="4"/>
  <c r="S1141" i="4" s="1"/>
  <c r="Q1141" i="4"/>
  <c r="R1140" i="4"/>
  <c r="S1140" i="4" s="1"/>
  <c r="Q1140" i="4"/>
  <c r="R1139" i="4"/>
  <c r="S1139" i="4" s="1"/>
  <c r="Q1139" i="4"/>
  <c r="R1138" i="4"/>
  <c r="S1138" i="4" s="1"/>
  <c r="Q1138" i="4"/>
  <c r="R1137" i="4"/>
  <c r="S1137" i="4" s="1"/>
  <c r="Q1137" i="4"/>
  <c r="R1136" i="4"/>
  <c r="S1136" i="4" s="1"/>
  <c r="Q1136" i="4"/>
  <c r="R1135" i="4"/>
  <c r="S1135" i="4" s="1"/>
  <c r="Q1135" i="4"/>
  <c r="R1134" i="4"/>
  <c r="S1134" i="4" s="1"/>
  <c r="Q1134" i="4"/>
  <c r="R1133" i="4"/>
  <c r="S1133" i="4" s="1"/>
  <c r="Q1133" i="4"/>
  <c r="R1132" i="4"/>
  <c r="S1132" i="4" s="1"/>
  <c r="Q1132" i="4"/>
  <c r="R1131" i="4"/>
  <c r="S1131" i="4" s="1"/>
  <c r="Q1131" i="4"/>
  <c r="R1130" i="4"/>
  <c r="S1130" i="4" s="1"/>
  <c r="Q1130" i="4"/>
  <c r="R1129" i="4"/>
  <c r="S1129" i="4" s="1"/>
  <c r="Q1129" i="4"/>
  <c r="R1128" i="4"/>
  <c r="S1128" i="4" s="1"/>
  <c r="Q1128" i="4"/>
  <c r="R1127" i="4"/>
  <c r="S1127" i="4" s="1"/>
  <c r="Q1127" i="4"/>
  <c r="R1126" i="4"/>
  <c r="S1126" i="4" s="1"/>
  <c r="Q1126" i="4"/>
  <c r="R1125" i="4"/>
  <c r="S1125" i="4" s="1"/>
  <c r="Q1125" i="4"/>
  <c r="R1124" i="4"/>
  <c r="S1124" i="4" s="1"/>
  <c r="Q1124" i="4"/>
  <c r="R1123" i="4"/>
  <c r="S1123" i="4" s="1"/>
  <c r="Q1123" i="4"/>
  <c r="R1122" i="4"/>
  <c r="S1122" i="4" s="1"/>
  <c r="Q1122" i="4"/>
  <c r="R1121" i="4"/>
  <c r="S1121" i="4" s="1"/>
  <c r="Q1121" i="4"/>
  <c r="R1120" i="4"/>
  <c r="S1120" i="4" s="1"/>
  <c r="Q1120" i="4"/>
  <c r="R1119" i="4"/>
  <c r="S1119" i="4" s="1"/>
  <c r="Q1119" i="4"/>
  <c r="R1118" i="4"/>
  <c r="S1118" i="4" s="1"/>
  <c r="Q1118" i="4"/>
  <c r="R1117" i="4"/>
  <c r="S1117" i="4" s="1"/>
  <c r="Q1117" i="4"/>
  <c r="R1116" i="4"/>
  <c r="S1116" i="4" s="1"/>
  <c r="Q1116" i="4"/>
  <c r="R1115" i="4"/>
  <c r="S1115" i="4" s="1"/>
  <c r="Q1115" i="4"/>
  <c r="R1114" i="4"/>
  <c r="S1114" i="4" s="1"/>
  <c r="Q1114" i="4"/>
  <c r="R1113" i="4"/>
  <c r="S1113" i="4" s="1"/>
  <c r="Q1113" i="4"/>
  <c r="R1112" i="4"/>
  <c r="S1112" i="4" s="1"/>
  <c r="Q1112" i="4"/>
  <c r="R1111" i="4"/>
  <c r="S1111" i="4" s="1"/>
  <c r="Q1111" i="4"/>
  <c r="R1110" i="4"/>
  <c r="S1110" i="4" s="1"/>
  <c r="Q1110" i="4"/>
  <c r="R1109" i="4"/>
  <c r="S1109" i="4" s="1"/>
  <c r="Q1109" i="4"/>
  <c r="R1108" i="4"/>
  <c r="S1108" i="4" s="1"/>
  <c r="Q1108" i="4"/>
  <c r="R1107" i="4"/>
  <c r="S1107" i="4" s="1"/>
  <c r="Q1107" i="4"/>
  <c r="R1106" i="4"/>
  <c r="S1106" i="4" s="1"/>
  <c r="Q1106" i="4"/>
  <c r="R1105" i="4"/>
  <c r="S1105" i="4" s="1"/>
  <c r="Q1105" i="4"/>
  <c r="R1104" i="4"/>
  <c r="S1104" i="4" s="1"/>
  <c r="Q1104" i="4"/>
  <c r="R1103" i="4"/>
  <c r="S1103" i="4" s="1"/>
  <c r="Q1103" i="4"/>
  <c r="R1102" i="4"/>
  <c r="S1102" i="4" s="1"/>
  <c r="Q1102" i="4"/>
  <c r="R1101" i="4"/>
  <c r="S1101" i="4" s="1"/>
  <c r="Q1101" i="4"/>
  <c r="R1100" i="4"/>
  <c r="S1100" i="4" s="1"/>
  <c r="Q1100" i="4"/>
  <c r="R1099" i="4"/>
  <c r="S1099" i="4" s="1"/>
  <c r="Q1099" i="4"/>
  <c r="R1098" i="4"/>
  <c r="S1098" i="4" s="1"/>
  <c r="Q1098" i="4"/>
  <c r="R1097" i="4"/>
  <c r="S1097" i="4" s="1"/>
  <c r="Q1097" i="4"/>
  <c r="R1096" i="4"/>
  <c r="S1096" i="4" s="1"/>
  <c r="Q1096" i="4"/>
  <c r="R1095" i="4"/>
  <c r="S1095" i="4" s="1"/>
  <c r="Q1095" i="4"/>
  <c r="R1094" i="4"/>
  <c r="S1094" i="4" s="1"/>
  <c r="Q1094" i="4"/>
  <c r="R1093" i="4"/>
  <c r="S1093" i="4" s="1"/>
  <c r="Q1093" i="4"/>
  <c r="R1092" i="4"/>
  <c r="S1092" i="4" s="1"/>
  <c r="Q1092" i="4"/>
  <c r="R1091" i="4"/>
  <c r="S1091" i="4" s="1"/>
  <c r="Q1091" i="4"/>
  <c r="R1090" i="4"/>
  <c r="S1090" i="4" s="1"/>
  <c r="Q1090" i="4"/>
  <c r="R1089" i="4"/>
  <c r="S1089" i="4" s="1"/>
  <c r="Q1089" i="4"/>
  <c r="R1088" i="4"/>
  <c r="S1088" i="4" s="1"/>
  <c r="Q1088" i="4"/>
  <c r="R1087" i="4"/>
  <c r="S1087" i="4" s="1"/>
  <c r="Q1087" i="4"/>
  <c r="R1086" i="4"/>
  <c r="S1086" i="4" s="1"/>
  <c r="Q1086" i="4"/>
  <c r="R1085" i="4"/>
  <c r="S1085" i="4" s="1"/>
  <c r="Q1085" i="4"/>
  <c r="R1084" i="4"/>
  <c r="S1084" i="4" s="1"/>
  <c r="Q1084" i="4"/>
  <c r="R1083" i="4"/>
  <c r="S1083" i="4" s="1"/>
  <c r="Q1083" i="4"/>
  <c r="R1082" i="4"/>
  <c r="S1082" i="4" s="1"/>
  <c r="Q1082" i="4"/>
  <c r="R1081" i="4"/>
  <c r="S1081" i="4" s="1"/>
  <c r="Q1081" i="4"/>
  <c r="R1080" i="4"/>
  <c r="S1080" i="4" s="1"/>
  <c r="Q1080" i="4"/>
  <c r="R1079" i="4"/>
  <c r="S1079" i="4" s="1"/>
  <c r="Q1079" i="4"/>
  <c r="R1078" i="4"/>
  <c r="S1078" i="4" s="1"/>
  <c r="Q1078" i="4"/>
  <c r="R1077" i="4"/>
  <c r="S1077" i="4" s="1"/>
  <c r="Q1077" i="4"/>
  <c r="R1076" i="4"/>
  <c r="S1076" i="4" s="1"/>
  <c r="Q1076" i="4"/>
  <c r="R1075" i="4"/>
  <c r="S1075" i="4" s="1"/>
  <c r="Q1075" i="4"/>
  <c r="R1074" i="4"/>
  <c r="S1074" i="4" s="1"/>
  <c r="Q1074" i="4"/>
  <c r="R1073" i="4"/>
  <c r="S1073" i="4" s="1"/>
  <c r="Q1073" i="4"/>
  <c r="R1072" i="4"/>
  <c r="S1072" i="4" s="1"/>
  <c r="Q1072" i="4"/>
  <c r="R1071" i="4"/>
  <c r="S1071" i="4" s="1"/>
  <c r="Q1071" i="4"/>
  <c r="R1070" i="4"/>
  <c r="S1070" i="4" s="1"/>
  <c r="Q1070" i="4"/>
  <c r="R1069" i="4"/>
  <c r="S1069" i="4" s="1"/>
  <c r="Q1069" i="4"/>
  <c r="R1068" i="4"/>
  <c r="S1068" i="4" s="1"/>
  <c r="Q1068" i="4"/>
  <c r="R1067" i="4"/>
  <c r="S1067" i="4" s="1"/>
  <c r="Q1067" i="4"/>
  <c r="R1066" i="4"/>
  <c r="S1066" i="4" s="1"/>
  <c r="Q1066" i="4"/>
  <c r="R1065" i="4"/>
  <c r="S1065" i="4" s="1"/>
  <c r="Q1065" i="4"/>
  <c r="R1064" i="4"/>
  <c r="S1064" i="4" s="1"/>
  <c r="Q1064" i="4"/>
  <c r="R1063" i="4"/>
  <c r="S1063" i="4" s="1"/>
  <c r="Q1063" i="4"/>
  <c r="R1062" i="4"/>
  <c r="S1062" i="4" s="1"/>
  <c r="Q1062" i="4"/>
  <c r="R1061" i="4"/>
  <c r="S1061" i="4" s="1"/>
  <c r="Q1061" i="4"/>
  <c r="R1060" i="4"/>
  <c r="S1060" i="4" s="1"/>
  <c r="Q1060" i="4"/>
  <c r="R1059" i="4"/>
  <c r="S1059" i="4" s="1"/>
  <c r="Q1059" i="4"/>
  <c r="R1058" i="4"/>
  <c r="S1058" i="4" s="1"/>
  <c r="Q1058" i="4"/>
  <c r="R1057" i="4"/>
  <c r="S1057" i="4" s="1"/>
  <c r="Q1057" i="4"/>
  <c r="R1056" i="4"/>
  <c r="S1056" i="4" s="1"/>
  <c r="Q1056" i="4"/>
  <c r="R1055" i="4"/>
  <c r="S1055" i="4" s="1"/>
  <c r="Q1055" i="4"/>
  <c r="R1054" i="4"/>
  <c r="S1054" i="4" s="1"/>
  <c r="Q1054" i="4"/>
  <c r="R1053" i="4"/>
  <c r="S1053" i="4" s="1"/>
  <c r="Q1053" i="4"/>
  <c r="R1052" i="4"/>
  <c r="S1052" i="4" s="1"/>
  <c r="Q1052" i="4"/>
  <c r="R1051" i="4"/>
  <c r="S1051" i="4" s="1"/>
  <c r="Q1051" i="4"/>
  <c r="R1050" i="4"/>
  <c r="S1050" i="4" s="1"/>
  <c r="Q1050" i="4"/>
  <c r="R1049" i="4"/>
  <c r="S1049" i="4" s="1"/>
  <c r="Q1049" i="4"/>
  <c r="R1048" i="4"/>
  <c r="S1048" i="4" s="1"/>
  <c r="Q1048" i="4"/>
  <c r="R1047" i="4"/>
  <c r="S1047" i="4" s="1"/>
  <c r="Q1047" i="4"/>
  <c r="R1046" i="4"/>
  <c r="S1046" i="4" s="1"/>
  <c r="Q1046" i="4"/>
  <c r="R1045" i="4"/>
  <c r="S1045" i="4" s="1"/>
  <c r="Q1045" i="4"/>
  <c r="R1044" i="4"/>
  <c r="S1044" i="4" s="1"/>
  <c r="Q1044" i="4"/>
  <c r="R1043" i="4"/>
  <c r="S1043" i="4" s="1"/>
  <c r="Q1043" i="4"/>
  <c r="R1042" i="4"/>
  <c r="S1042" i="4" s="1"/>
  <c r="Q1042" i="4"/>
  <c r="R1041" i="4"/>
  <c r="S1041" i="4" s="1"/>
  <c r="Q1041" i="4"/>
  <c r="R1040" i="4"/>
  <c r="S1040" i="4" s="1"/>
  <c r="Q1040" i="4"/>
  <c r="R1039" i="4"/>
  <c r="S1039" i="4" s="1"/>
  <c r="Q1039" i="4"/>
  <c r="R1038" i="4"/>
  <c r="S1038" i="4" s="1"/>
  <c r="Q1038" i="4"/>
  <c r="R1037" i="4"/>
  <c r="S1037" i="4" s="1"/>
  <c r="Q1037" i="4"/>
  <c r="R1036" i="4"/>
  <c r="S1036" i="4" s="1"/>
  <c r="Q1036" i="4"/>
  <c r="R1035" i="4"/>
  <c r="S1035" i="4" s="1"/>
  <c r="Q1035" i="4"/>
  <c r="R1034" i="4"/>
  <c r="S1034" i="4" s="1"/>
  <c r="Q1034" i="4"/>
  <c r="R1033" i="4"/>
  <c r="S1033" i="4" s="1"/>
  <c r="Q1033" i="4"/>
  <c r="R1032" i="4"/>
  <c r="S1032" i="4" s="1"/>
  <c r="Q1032" i="4"/>
  <c r="R1031" i="4"/>
  <c r="S1031" i="4" s="1"/>
  <c r="Q1031" i="4"/>
  <c r="R1030" i="4"/>
  <c r="S1030" i="4" s="1"/>
  <c r="Q1030" i="4"/>
  <c r="R1029" i="4"/>
  <c r="S1029" i="4" s="1"/>
  <c r="Q1029" i="4"/>
  <c r="R1028" i="4"/>
  <c r="S1028" i="4" s="1"/>
  <c r="Q1028" i="4"/>
  <c r="R1027" i="4"/>
  <c r="S1027" i="4" s="1"/>
  <c r="Q1027" i="4"/>
  <c r="R1026" i="4"/>
  <c r="S1026" i="4" s="1"/>
  <c r="Q1026" i="4"/>
  <c r="R1025" i="4"/>
  <c r="S1025" i="4" s="1"/>
  <c r="Q1025" i="4"/>
  <c r="R1024" i="4"/>
  <c r="S1024" i="4" s="1"/>
  <c r="Q1024" i="4"/>
  <c r="R1023" i="4"/>
  <c r="S1023" i="4" s="1"/>
  <c r="Q1023" i="4"/>
  <c r="R1022" i="4"/>
  <c r="S1022" i="4" s="1"/>
  <c r="Q1022" i="4"/>
  <c r="R1021" i="4"/>
  <c r="S1021" i="4" s="1"/>
  <c r="Q1021" i="4"/>
  <c r="R1020" i="4"/>
  <c r="S1020" i="4" s="1"/>
  <c r="Q1020" i="4"/>
  <c r="R1019" i="4"/>
  <c r="S1019" i="4" s="1"/>
  <c r="Q1019" i="4"/>
  <c r="R1018" i="4"/>
  <c r="S1018" i="4" s="1"/>
  <c r="Q1018" i="4"/>
  <c r="R1017" i="4"/>
  <c r="S1017" i="4" s="1"/>
  <c r="Q1017" i="4"/>
  <c r="R1016" i="4"/>
  <c r="S1016" i="4" s="1"/>
  <c r="Q1016" i="4"/>
  <c r="R1015" i="4"/>
  <c r="S1015" i="4" s="1"/>
  <c r="Q1015" i="4"/>
  <c r="R1014" i="4"/>
  <c r="S1014" i="4" s="1"/>
  <c r="Q1014" i="4"/>
  <c r="R1013" i="4"/>
  <c r="S1013" i="4" s="1"/>
  <c r="Q1013" i="4"/>
  <c r="R1012" i="4"/>
  <c r="S1012" i="4" s="1"/>
  <c r="Q1012" i="4"/>
  <c r="R1011" i="4"/>
  <c r="S1011" i="4" s="1"/>
  <c r="Q1011" i="4"/>
  <c r="R1010" i="4"/>
  <c r="S1010" i="4" s="1"/>
  <c r="Q1010" i="4"/>
  <c r="R1009" i="4"/>
  <c r="S1009" i="4" s="1"/>
  <c r="Q1009" i="4"/>
  <c r="R1008" i="4"/>
  <c r="S1008" i="4" s="1"/>
  <c r="Q1008" i="4"/>
  <c r="R1007" i="4"/>
  <c r="S1007" i="4" s="1"/>
  <c r="Q1007" i="4"/>
  <c r="R1006" i="4"/>
  <c r="S1006" i="4" s="1"/>
  <c r="Q1006" i="4"/>
  <c r="R1005" i="4"/>
  <c r="S1005" i="4" s="1"/>
  <c r="Q1005" i="4"/>
  <c r="R1004" i="4"/>
  <c r="S1004" i="4" s="1"/>
  <c r="Q1004" i="4"/>
  <c r="R1003" i="4"/>
  <c r="S1003" i="4" s="1"/>
  <c r="Q1003" i="4"/>
  <c r="R1002" i="4"/>
  <c r="S1002" i="4" s="1"/>
  <c r="Q1002" i="4"/>
  <c r="R1001" i="4"/>
  <c r="S1001" i="4" s="1"/>
  <c r="Q1001" i="4"/>
  <c r="R1000" i="4"/>
  <c r="S1000" i="4" s="1"/>
  <c r="Q1000" i="4"/>
  <c r="R999" i="4"/>
  <c r="S999" i="4" s="1"/>
  <c r="Q999" i="4"/>
  <c r="R998" i="4"/>
  <c r="S998" i="4" s="1"/>
  <c r="Q998" i="4"/>
  <c r="R997" i="4"/>
  <c r="S997" i="4" s="1"/>
  <c r="Q997" i="4"/>
  <c r="R996" i="4"/>
  <c r="S996" i="4" s="1"/>
  <c r="Q996" i="4"/>
  <c r="R995" i="4"/>
  <c r="S995" i="4" s="1"/>
  <c r="Q995" i="4"/>
  <c r="R994" i="4"/>
  <c r="S994" i="4" s="1"/>
  <c r="Q994" i="4"/>
  <c r="R993" i="4"/>
  <c r="S993" i="4" s="1"/>
  <c r="Q993" i="4"/>
  <c r="R992" i="4"/>
  <c r="S992" i="4" s="1"/>
  <c r="Q992" i="4"/>
  <c r="R991" i="4"/>
  <c r="S991" i="4" s="1"/>
  <c r="Q991" i="4"/>
  <c r="R990" i="4"/>
  <c r="S990" i="4" s="1"/>
  <c r="Q990" i="4"/>
  <c r="R989" i="4"/>
  <c r="S989" i="4" s="1"/>
  <c r="Q989" i="4"/>
  <c r="R988" i="4"/>
  <c r="S988" i="4" s="1"/>
  <c r="Q988" i="4"/>
  <c r="R987" i="4"/>
  <c r="S987" i="4" s="1"/>
  <c r="Q987" i="4"/>
  <c r="R986" i="4"/>
  <c r="S986" i="4" s="1"/>
  <c r="Q986" i="4"/>
  <c r="R985" i="4"/>
  <c r="S985" i="4" s="1"/>
  <c r="Q985" i="4"/>
  <c r="R984" i="4"/>
  <c r="S984" i="4" s="1"/>
  <c r="Q984" i="4"/>
  <c r="R983" i="4"/>
  <c r="S983" i="4" s="1"/>
  <c r="Q983" i="4"/>
  <c r="R982" i="4"/>
  <c r="S982" i="4" s="1"/>
  <c r="Q982" i="4"/>
  <c r="R981" i="4"/>
  <c r="S981" i="4" s="1"/>
  <c r="Q981" i="4"/>
  <c r="R980" i="4"/>
  <c r="S980" i="4" s="1"/>
  <c r="Q980" i="4"/>
  <c r="R979" i="4"/>
  <c r="S979" i="4" s="1"/>
  <c r="Q979" i="4"/>
  <c r="R978" i="4"/>
  <c r="S978" i="4" s="1"/>
  <c r="Q978" i="4"/>
  <c r="R977" i="4"/>
  <c r="S977" i="4" s="1"/>
  <c r="Q977" i="4"/>
  <c r="R976" i="4"/>
  <c r="S976" i="4" s="1"/>
  <c r="Q976" i="4"/>
  <c r="R975" i="4"/>
  <c r="S975" i="4" s="1"/>
  <c r="Q975" i="4"/>
  <c r="R974" i="4"/>
  <c r="S974" i="4" s="1"/>
  <c r="Q974" i="4"/>
  <c r="R973" i="4"/>
  <c r="S973" i="4" s="1"/>
  <c r="Q973" i="4"/>
  <c r="R972" i="4"/>
  <c r="S972" i="4" s="1"/>
  <c r="Q972" i="4"/>
  <c r="R971" i="4"/>
  <c r="S971" i="4" s="1"/>
  <c r="Q971" i="4"/>
  <c r="R970" i="4"/>
  <c r="S970" i="4" s="1"/>
  <c r="Q970" i="4"/>
  <c r="R969" i="4"/>
  <c r="S969" i="4" s="1"/>
  <c r="Q969" i="4"/>
  <c r="R968" i="4"/>
  <c r="S968" i="4" s="1"/>
  <c r="Q968" i="4"/>
  <c r="R967" i="4"/>
  <c r="S967" i="4" s="1"/>
  <c r="Q967" i="4"/>
  <c r="R966" i="4"/>
  <c r="S966" i="4" s="1"/>
  <c r="Q966" i="4"/>
  <c r="R965" i="4"/>
  <c r="S965" i="4" s="1"/>
  <c r="Q965" i="4"/>
  <c r="R964" i="4"/>
  <c r="S964" i="4" s="1"/>
  <c r="Q964" i="4"/>
  <c r="R963" i="4"/>
  <c r="S963" i="4" s="1"/>
  <c r="Q963" i="4"/>
  <c r="R962" i="4"/>
  <c r="S962" i="4" s="1"/>
  <c r="Q962" i="4"/>
  <c r="R961" i="4"/>
  <c r="S961" i="4" s="1"/>
  <c r="Q961" i="4"/>
  <c r="R960" i="4"/>
  <c r="S960" i="4" s="1"/>
  <c r="Q960" i="4"/>
  <c r="R959" i="4"/>
  <c r="S959" i="4" s="1"/>
  <c r="Q959" i="4"/>
  <c r="R958" i="4"/>
  <c r="S958" i="4" s="1"/>
  <c r="Q958" i="4"/>
  <c r="R957" i="4"/>
  <c r="S957" i="4" s="1"/>
  <c r="Q957" i="4"/>
  <c r="R956" i="4"/>
  <c r="S956" i="4" s="1"/>
  <c r="Q956" i="4"/>
  <c r="R955" i="4"/>
  <c r="S955" i="4" s="1"/>
  <c r="Q955" i="4"/>
  <c r="R954" i="4"/>
  <c r="S954" i="4" s="1"/>
  <c r="Q954" i="4"/>
  <c r="R953" i="4"/>
  <c r="S953" i="4" s="1"/>
  <c r="Q953" i="4"/>
  <c r="R952" i="4"/>
  <c r="S952" i="4" s="1"/>
  <c r="Q952" i="4"/>
  <c r="R951" i="4"/>
  <c r="S951" i="4" s="1"/>
  <c r="Q951" i="4"/>
  <c r="R950" i="4"/>
  <c r="S950" i="4" s="1"/>
  <c r="Q950" i="4"/>
  <c r="R949" i="4"/>
  <c r="S949" i="4" s="1"/>
  <c r="Q949" i="4"/>
  <c r="R948" i="4"/>
  <c r="S948" i="4" s="1"/>
  <c r="Q948" i="4"/>
  <c r="R947" i="4"/>
  <c r="S947" i="4" s="1"/>
  <c r="Q947" i="4"/>
  <c r="R946" i="4"/>
  <c r="S946" i="4" s="1"/>
  <c r="Q946" i="4"/>
  <c r="R945" i="4"/>
  <c r="S945" i="4" s="1"/>
  <c r="Q945" i="4"/>
  <c r="R944" i="4"/>
  <c r="S944" i="4" s="1"/>
  <c r="Q944" i="4"/>
  <c r="R943" i="4"/>
  <c r="S943" i="4" s="1"/>
  <c r="Q943" i="4"/>
  <c r="R942" i="4"/>
  <c r="S942" i="4" s="1"/>
  <c r="Q942" i="4"/>
  <c r="R941" i="4"/>
  <c r="S941" i="4" s="1"/>
  <c r="Q941" i="4"/>
  <c r="R940" i="4"/>
  <c r="S940" i="4" s="1"/>
  <c r="Q940" i="4"/>
  <c r="R939" i="4"/>
  <c r="S939" i="4" s="1"/>
  <c r="Q939" i="4"/>
  <c r="R938" i="4"/>
  <c r="S938" i="4" s="1"/>
  <c r="Q938" i="4"/>
  <c r="R937" i="4"/>
  <c r="S937" i="4" s="1"/>
  <c r="Q937" i="4"/>
  <c r="R936" i="4"/>
  <c r="S936" i="4" s="1"/>
  <c r="Q936" i="4"/>
  <c r="R935" i="4"/>
  <c r="S935" i="4" s="1"/>
  <c r="Q935" i="4"/>
  <c r="R934" i="4"/>
  <c r="S934" i="4" s="1"/>
  <c r="Q934" i="4"/>
  <c r="R933" i="4"/>
  <c r="S933" i="4" s="1"/>
  <c r="Q933" i="4"/>
  <c r="R932" i="4"/>
  <c r="S932" i="4" s="1"/>
  <c r="Q932" i="4"/>
  <c r="R931" i="4"/>
  <c r="S931" i="4" s="1"/>
  <c r="Q931" i="4"/>
  <c r="R930" i="4"/>
  <c r="S930" i="4" s="1"/>
  <c r="Q930" i="4"/>
  <c r="R929" i="4"/>
  <c r="S929" i="4" s="1"/>
  <c r="Q929" i="4"/>
  <c r="R928" i="4"/>
  <c r="S928" i="4" s="1"/>
  <c r="Q928" i="4"/>
  <c r="R927" i="4"/>
  <c r="S927" i="4" s="1"/>
  <c r="Q927" i="4"/>
  <c r="R926" i="4"/>
  <c r="S926" i="4" s="1"/>
  <c r="Q926" i="4"/>
  <c r="R925" i="4"/>
  <c r="S925" i="4" s="1"/>
  <c r="Q925" i="4"/>
  <c r="R924" i="4"/>
  <c r="S924" i="4" s="1"/>
  <c r="Q924" i="4"/>
  <c r="R923" i="4"/>
  <c r="S923" i="4" s="1"/>
  <c r="Q923" i="4"/>
  <c r="R922" i="4"/>
  <c r="S922" i="4" s="1"/>
  <c r="Q922" i="4"/>
  <c r="R921" i="4"/>
  <c r="S921" i="4" s="1"/>
  <c r="Q921" i="4"/>
  <c r="R920" i="4"/>
  <c r="S920" i="4" s="1"/>
  <c r="Q920" i="4"/>
  <c r="R919" i="4"/>
  <c r="S919" i="4" s="1"/>
  <c r="Q919" i="4"/>
  <c r="R918" i="4"/>
  <c r="S918" i="4" s="1"/>
  <c r="Q918" i="4"/>
  <c r="R917" i="4"/>
  <c r="S917" i="4" s="1"/>
  <c r="Q917" i="4"/>
  <c r="R916" i="4"/>
  <c r="S916" i="4" s="1"/>
  <c r="Q916" i="4"/>
  <c r="R915" i="4"/>
  <c r="S915" i="4" s="1"/>
  <c r="Q915" i="4"/>
  <c r="R914" i="4"/>
  <c r="S914" i="4" s="1"/>
  <c r="Q914" i="4"/>
  <c r="R913" i="4"/>
  <c r="S913" i="4" s="1"/>
  <c r="Q913" i="4"/>
  <c r="R912" i="4"/>
  <c r="S912" i="4" s="1"/>
  <c r="Q912" i="4"/>
  <c r="R911" i="4"/>
  <c r="S911" i="4" s="1"/>
  <c r="Q911" i="4"/>
  <c r="R910" i="4"/>
  <c r="S910" i="4" s="1"/>
  <c r="Q910" i="4"/>
  <c r="R909" i="4"/>
  <c r="S909" i="4" s="1"/>
  <c r="Q909" i="4"/>
  <c r="R908" i="4"/>
  <c r="S908" i="4" s="1"/>
  <c r="Q908" i="4"/>
  <c r="R907" i="4"/>
  <c r="S907" i="4" s="1"/>
  <c r="Q907" i="4"/>
  <c r="R906" i="4"/>
  <c r="S906" i="4" s="1"/>
  <c r="Q906" i="4"/>
  <c r="R905" i="4"/>
  <c r="S905" i="4" s="1"/>
  <c r="Q905" i="4"/>
  <c r="R904" i="4"/>
  <c r="S904" i="4" s="1"/>
  <c r="Q904" i="4"/>
  <c r="R903" i="4"/>
  <c r="S903" i="4" s="1"/>
  <c r="Q903" i="4"/>
  <c r="R902" i="4"/>
  <c r="S902" i="4" s="1"/>
  <c r="Q902" i="4"/>
  <c r="R901" i="4"/>
  <c r="S901" i="4" s="1"/>
  <c r="Q901" i="4"/>
  <c r="R900" i="4"/>
  <c r="S900" i="4" s="1"/>
  <c r="Q900" i="4"/>
  <c r="R899" i="4"/>
  <c r="S899" i="4" s="1"/>
  <c r="Q899" i="4"/>
  <c r="R898" i="4"/>
  <c r="S898" i="4" s="1"/>
  <c r="Q898" i="4"/>
  <c r="R897" i="4"/>
  <c r="S897" i="4" s="1"/>
  <c r="Q897" i="4"/>
  <c r="R896" i="4"/>
  <c r="S896" i="4" s="1"/>
  <c r="Q896" i="4"/>
  <c r="R895" i="4"/>
  <c r="S895" i="4" s="1"/>
  <c r="Q895" i="4"/>
  <c r="R894" i="4"/>
  <c r="S894" i="4" s="1"/>
  <c r="Q894" i="4"/>
  <c r="R893" i="4"/>
  <c r="S893" i="4" s="1"/>
  <c r="Q893" i="4"/>
  <c r="R892" i="4"/>
  <c r="S892" i="4" s="1"/>
  <c r="Q892" i="4"/>
  <c r="R891" i="4"/>
  <c r="S891" i="4" s="1"/>
  <c r="Q891" i="4"/>
  <c r="R890" i="4"/>
  <c r="S890" i="4" s="1"/>
  <c r="Q890" i="4"/>
  <c r="R889" i="4"/>
  <c r="S889" i="4" s="1"/>
  <c r="Q889" i="4"/>
  <c r="R888" i="4"/>
  <c r="S888" i="4" s="1"/>
  <c r="Q888" i="4"/>
  <c r="R887" i="4"/>
  <c r="S887" i="4" s="1"/>
  <c r="Q887" i="4"/>
  <c r="R886" i="4"/>
  <c r="S886" i="4" s="1"/>
  <c r="Q886" i="4"/>
  <c r="R885" i="4"/>
  <c r="S885" i="4" s="1"/>
  <c r="Q885" i="4"/>
  <c r="R884" i="4"/>
  <c r="S884" i="4" s="1"/>
  <c r="Q884" i="4"/>
  <c r="R883" i="4"/>
  <c r="S883" i="4" s="1"/>
  <c r="Q883" i="4"/>
  <c r="R882" i="4"/>
  <c r="S882" i="4" s="1"/>
  <c r="Q882" i="4"/>
  <c r="R881" i="4"/>
  <c r="S881" i="4" s="1"/>
  <c r="Q881" i="4"/>
  <c r="R880" i="4"/>
  <c r="S880" i="4" s="1"/>
  <c r="Q880" i="4"/>
  <c r="R879" i="4"/>
  <c r="S879" i="4" s="1"/>
  <c r="Q879" i="4"/>
  <c r="R878" i="4"/>
  <c r="S878" i="4" s="1"/>
  <c r="Q878" i="4"/>
  <c r="R877" i="4"/>
  <c r="S877" i="4" s="1"/>
  <c r="Q877" i="4"/>
  <c r="R876" i="4"/>
  <c r="S876" i="4" s="1"/>
  <c r="Q876" i="4"/>
  <c r="R875" i="4"/>
  <c r="S875" i="4" s="1"/>
  <c r="Q875" i="4"/>
  <c r="R874" i="4"/>
  <c r="S874" i="4" s="1"/>
  <c r="Q874" i="4"/>
  <c r="R873" i="4"/>
  <c r="S873" i="4" s="1"/>
  <c r="Q873" i="4"/>
  <c r="R872" i="4"/>
  <c r="S872" i="4" s="1"/>
  <c r="Q872" i="4"/>
  <c r="R871" i="4"/>
  <c r="S871" i="4" s="1"/>
  <c r="Q871" i="4"/>
  <c r="R870" i="4"/>
  <c r="S870" i="4" s="1"/>
  <c r="Q870" i="4"/>
  <c r="R869" i="4"/>
  <c r="S869" i="4" s="1"/>
  <c r="Q869" i="4"/>
  <c r="R868" i="4"/>
  <c r="S868" i="4" s="1"/>
  <c r="Q868" i="4"/>
  <c r="R867" i="4"/>
  <c r="S867" i="4" s="1"/>
  <c r="Q867" i="4"/>
  <c r="R866" i="4"/>
  <c r="S866" i="4" s="1"/>
  <c r="Q866" i="4"/>
  <c r="R865" i="4"/>
  <c r="S865" i="4" s="1"/>
  <c r="Q865" i="4"/>
  <c r="R864" i="4"/>
  <c r="S864" i="4" s="1"/>
  <c r="Q864" i="4"/>
  <c r="R863" i="4"/>
  <c r="S863" i="4" s="1"/>
  <c r="Q863" i="4"/>
  <c r="R862" i="4"/>
  <c r="S862" i="4" s="1"/>
  <c r="Q862" i="4"/>
  <c r="R861" i="4"/>
  <c r="S861" i="4" s="1"/>
  <c r="Q861" i="4"/>
  <c r="R860" i="4"/>
  <c r="S860" i="4" s="1"/>
  <c r="Q860" i="4"/>
  <c r="R859" i="4"/>
  <c r="S859" i="4" s="1"/>
  <c r="Q859" i="4"/>
  <c r="R858" i="4"/>
  <c r="S858" i="4" s="1"/>
  <c r="Q858" i="4"/>
  <c r="R857" i="4"/>
  <c r="S857" i="4" s="1"/>
  <c r="Q857" i="4"/>
  <c r="R856" i="4"/>
  <c r="S856" i="4" s="1"/>
  <c r="Q856" i="4"/>
  <c r="R855" i="4"/>
  <c r="S855" i="4" s="1"/>
  <c r="Q855" i="4"/>
  <c r="R854" i="4"/>
  <c r="S854" i="4" s="1"/>
  <c r="Q854" i="4"/>
  <c r="R853" i="4"/>
  <c r="S853" i="4" s="1"/>
  <c r="Q853" i="4"/>
  <c r="R852" i="4"/>
  <c r="S852" i="4" s="1"/>
  <c r="Q852" i="4"/>
  <c r="R851" i="4"/>
  <c r="S851" i="4" s="1"/>
  <c r="Q851" i="4"/>
  <c r="R850" i="4"/>
  <c r="S850" i="4" s="1"/>
  <c r="Q850" i="4"/>
  <c r="R849" i="4"/>
  <c r="S849" i="4" s="1"/>
  <c r="Q849" i="4"/>
  <c r="R848" i="4"/>
  <c r="S848" i="4" s="1"/>
  <c r="Q848" i="4"/>
  <c r="R847" i="4"/>
  <c r="S847" i="4" s="1"/>
  <c r="Q847" i="4"/>
  <c r="R846" i="4"/>
  <c r="S846" i="4" s="1"/>
  <c r="Q846" i="4"/>
  <c r="R845" i="4"/>
  <c r="S845" i="4" s="1"/>
  <c r="Q845" i="4"/>
  <c r="R844" i="4"/>
  <c r="S844" i="4" s="1"/>
  <c r="Q844" i="4"/>
  <c r="R843" i="4"/>
  <c r="S843" i="4" s="1"/>
  <c r="Q843" i="4"/>
  <c r="R842" i="4"/>
  <c r="S842" i="4" s="1"/>
  <c r="Q842" i="4"/>
  <c r="R841" i="4"/>
  <c r="S841" i="4" s="1"/>
  <c r="Q841" i="4"/>
  <c r="R840" i="4"/>
  <c r="S840" i="4" s="1"/>
  <c r="Q840" i="4"/>
  <c r="R839" i="4"/>
  <c r="S839" i="4" s="1"/>
  <c r="Q839" i="4"/>
  <c r="R838" i="4"/>
  <c r="S838" i="4" s="1"/>
  <c r="Q838" i="4"/>
  <c r="R837" i="4"/>
  <c r="S837" i="4" s="1"/>
  <c r="Q837" i="4"/>
  <c r="R836" i="4"/>
  <c r="S836" i="4" s="1"/>
  <c r="Q836" i="4"/>
  <c r="R835" i="4"/>
  <c r="S835" i="4" s="1"/>
  <c r="Q835" i="4"/>
  <c r="R834" i="4"/>
  <c r="S834" i="4" s="1"/>
  <c r="Q834" i="4"/>
  <c r="R833" i="4"/>
  <c r="S833" i="4" s="1"/>
  <c r="Q833" i="4"/>
  <c r="R832" i="4"/>
  <c r="S832" i="4" s="1"/>
  <c r="Q832" i="4"/>
  <c r="R831" i="4"/>
  <c r="S831" i="4" s="1"/>
  <c r="Q831" i="4"/>
  <c r="R830" i="4"/>
  <c r="S830" i="4" s="1"/>
  <c r="Q830" i="4"/>
  <c r="R829" i="4"/>
  <c r="S829" i="4" s="1"/>
  <c r="Q829" i="4"/>
  <c r="R828" i="4"/>
  <c r="S828" i="4" s="1"/>
  <c r="Q828" i="4"/>
  <c r="R827" i="4"/>
  <c r="S827" i="4" s="1"/>
  <c r="Q827" i="4"/>
  <c r="R826" i="4"/>
  <c r="S826" i="4" s="1"/>
  <c r="Q826" i="4"/>
  <c r="R825" i="4"/>
  <c r="S825" i="4" s="1"/>
  <c r="Q825" i="4"/>
  <c r="R824" i="4"/>
  <c r="S824" i="4" s="1"/>
  <c r="Q824" i="4"/>
  <c r="R823" i="4"/>
  <c r="S823" i="4" s="1"/>
  <c r="Q823" i="4"/>
  <c r="R822" i="4"/>
  <c r="S822" i="4" s="1"/>
  <c r="Q822" i="4"/>
  <c r="R821" i="4"/>
  <c r="S821" i="4" s="1"/>
  <c r="Q821" i="4"/>
  <c r="R820" i="4"/>
  <c r="S820" i="4" s="1"/>
  <c r="Q820" i="4"/>
  <c r="R819" i="4"/>
  <c r="S819" i="4" s="1"/>
  <c r="Q819" i="4"/>
  <c r="R818" i="4"/>
  <c r="S818" i="4" s="1"/>
  <c r="Q818" i="4"/>
  <c r="R817" i="4"/>
  <c r="S817" i="4" s="1"/>
  <c r="Q817" i="4"/>
  <c r="R816" i="4"/>
  <c r="S816" i="4" s="1"/>
  <c r="Q816" i="4"/>
  <c r="R815" i="4"/>
  <c r="S815" i="4" s="1"/>
  <c r="Q815" i="4"/>
  <c r="R814" i="4"/>
  <c r="S814" i="4" s="1"/>
  <c r="Q814" i="4"/>
  <c r="R813" i="4"/>
  <c r="S813" i="4" s="1"/>
  <c r="Q813" i="4"/>
  <c r="R812" i="4"/>
  <c r="S812" i="4" s="1"/>
  <c r="Q812" i="4"/>
  <c r="R811" i="4"/>
  <c r="S811" i="4" s="1"/>
  <c r="Q811" i="4"/>
  <c r="R810" i="4"/>
  <c r="S810" i="4" s="1"/>
  <c r="Q810" i="4"/>
  <c r="R809" i="4"/>
  <c r="S809" i="4" s="1"/>
  <c r="Q809" i="4"/>
  <c r="R808" i="4"/>
  <c r="S808" i="4" s="1"/>
  <c r="Q808" i="4"/>
  <c r="R807" i="4"/>
  <c r="S807" i="4" s="1"/>
  <c r="Q807" i="4"/>
  <c r="R806" i="4"/>
  <c r="S806" i="4" s="1"/>
  <c r="Q806" i="4"/>
  <c r="R805" i="4"/>
  <c r="S805" i="4" s="1"/>
  <c r="Q805" i="4"/>
  <c r="R804" i="4"/>
  <c r="S804" i="4" s="1"/>
  <c r="Q804" i="4"/>
  <c r="R803" i="4"/>
  <c r="S803" i="4" s="1"/>
  <c r="Q803" i="4"/>
  <c r="R802" i="4"/>
  <c r="S802" i="4" s="1"/>
  <c r="Q802" i="4"/>
  <c r="R801" i="4"/>
  <c r="S801" i="4" s="1"/>
  <c r="Q801" i="4"/>
  <c r="R800" i="4"/>
  <c r="S800" i="4" s="1"/>
  <c r="Q800" i="4"/>
  <c r="R799" i="4"/>
  <c r="S799" i="4" s="1"/>
  <c r="Q799" i="4"/>
  <c r="R798" i="4"/>
  <c r="S798" i="4" s="1"/>
  <c r="Q798" i="4"/>
  <c r="R797" i="4"/>
  <c r="S797" i="4" s="1"/>
  <c r="Q797" i="4"/>
  <c r="R796" i="4"/>
  <c r="S796" i="4" s="1"/>
  <c r="Q796" i="4"/>
  <c r="R795" i="4"/>
  <c r="S795" i="4" s="1"/>
  <c r="Q795" i="4"/>
  <c r="R794" i="4"/>
  <c r="S794" i="4" s="1"/>
  <c r="Q794" i="4"/>
  <c r="R793" i="4"/>
  <c r="S793" i="4" s="1"/>
  <c r="Q793" i="4"/>
  <c r="R792" i="4"/>
  <c r="S792" i="4" s="1"/>
  <c r="Q792" i="4"/>
  <c r="R791" i="4"/>
  <c r="S791" i="4" s="1"/>
  <c r="Q791" i="4"/>
  <c r="R790" i="4"/>
  <c r="S790" i="4" s="1"/>
  <c r="Q790" i="4"/>
  <c r="R789" i="4"/>
  <c r="S789" i="4" s="1"/>
  <c r="Q789" i="4"/>
  <c r="R788" i="4"/>
  <c r="S788" i="4" s="1"/>
  <c r="Q788" i="4"/>
  <c r="R787" i="4"/>
  <c r="S787" i="4" s="1"/>
  <c r="Q787" i="4"/>
  <c r="R786" i="4"/>
  <c r="S786" i="4" s="1"/>
  <c r="Q786" i="4"/>
  <c r="R785" i="4"/>
  <c r="S785" i="4" s="1"/>
  <c r="Q785" i="4"/>
  <c r="R784" i="4"/>
  <c r="S784" i="4" s="1"/>
  <c r="Q784" i="4"/>
  <c r="R783" i="4"/>
  <c r="S783" i="4" s="1"/>
  <c r="Q783" i="4"/>
  <c r="R782" i="4"/>
  <c r="S782" i="4" s="1"/>
  <c r="Q782" i="4"/>
  <c r="R781" i="4"/>
  <c r="S781" i="4" s="1"/>
  <c r="Q781" i="4"/>
  <c r="R780" i="4"/>
  <c r="S780" i="4" s="1"/>
  <c r="Q780" i="4"/>
  <c r="R779" i="4"/>
  <c r="S779" i="4" s="1"/>
  <c r="Q779" i="4"/>
  <c r="R778" i="4"/>
  <c r="S778" i="4" s="1"/>
  <c r="Q778" i="4"/>
  <c r="R777" i="4"/>
  <c r="S777" i="4" s="1"/>
  <c r="Q777" i="4"/>
  <c r="R776" i="4"/>
  <c r="S776" i="4" s="1"/>
  <c r="Q776" i="4"/>
  <c r="R775" i="4"/>
  <c r="S775" i="4" s="1"/>
  <c r="Q775" i="4"/>
  <c r="R774" i="4"/>
  <c r="S774" i="4" s="1"/>
  <c r="Q774" i="4"/>
  <c r="R773" i="4"/>
  <c r="S773" i="4" s="1"/>
  <c r="Q773" i="4"/>
  <c r="R772" i="4"/>
  <c r="S772" i="4" s="1"/>
  <c r="Q772" i="4"/>
  <c r="R771" i="4"/>
  <c r="S771" i="4" s="1"/>
  <c r="Q771" i="4"/>
  <c r="R770" i="4"/>
  <c r="S770" i="4" s="1"/>
  <c r="Q770" i="4"/>
  <c r="R769" i="4"/>
  <c r="S769" i="4" s="1"/>
  <c r="Q769" i="4"/>
  <c r="R768" i="4"/>
  <c r="S768" i="4" s="1"/>
  <c r="Q768" i="4"/>
  <c r="R767" i="4"/>
  <c r="S767" i="4" s="1"/>
  <c r="Q767" i="4"/>
  <c r="R766" i="4"/>
  <c r="S766" i="4" s="1"/>
  <c r="Q766" i="4"/>
  <c r="R765" i="4"/>
  <c r="S765" i="4" s="1"/>
  <c r="Q765" i="4"/>
  <c r="R764" i="4"/>
  <c r="S764" i="4" s="1"/>
  <c r="Q764" i="4"/>
  <c r="R763" i="4"/>
  <c r="S763" i="4" s="1"/>
  <c r="Q763" i="4"/>
  <c r="R762" i="4"/>
  <c r="S762" i="4" s="1"/>
  <c r="Q762" i="4"/>
  <c r="R761" i="4"/>
  <c r="S761" i="4" s="1"/>
  <c r="Q761" i="4"/>
  <c r="R760" i="4"/>
  <c r="S760" i="4" s="1"/>
  <c r="Q760" i="4"/>
  <c r="R759" i="4"/>
  <c r="S759" i="4" s="1"/>
  <c r="Q759" i="4"/>
  <c r="R758" i="4"/>
  <c r="S758" i="4" s="1"/>
  <c r="Q758" i="4"/>
  <c r="R757" i="4"/>
  <c r="S757" i="4" s="1"/>
  <c r="Q757" i="4"/>
  <c r="R756" i="4"/>
  <c r="S756" i="4" s="1"/>
  <c r="Q756" i="4"/>
  <c r="R755" i="4"/>
  <c r="S755" i="4" s="1"/>
  <c r="Q755" i="4"/>
  <c r="R754" i="4"/>
  <c r="S754" i="4" s="1"/>
  <c r="Q754" i="4"/>
  <c r="R753" i="4"/>
  <c r="S753" i="4" s="1"/>
  <c r="Q753" i="4"/>
  <c r="R752" i="4"/>
  <c r="S752" i="4" s="1"/>
  <c r="Q752" i="4"/>
  <c r="R751" i="4"/>
  <c r="S751" i="4" s="1"/>
  <c r="Q751" i="4"/>
  <c r="R750" i="4"/>
  <c r="S750" i="4" s="1"/>
  <c r="Q750" i="4"/>
  <c r="R749" i="4"/>
  <c r="S749" i="4" s="1"/>
  <c r="Q749" i="4"/>
  <c r="R748" i="4"/>
  <c r="S748" i="4" s="1"/>
  <c r="Q748" i="4"/>
  <c r="R747" i="4"/>
  <c r="S747" i="4" s="1"/>
  <c r="Q747" i="4"/>
  <c r="R746" i="4"/>
  <c r="S746" i="4" s="1"/>
  <c r="Q746" i="4"/>
  <c r="R745" i="4"/>
  <c r="S745" i="4" s="1"/>
  <c r="Q745" i="4"/>
  <c r="R744" i="4"/>
  <c r="S744" i="4" s="1"/>
  <c r="Q744" i="4"/>
  <c r="R743" i="4"/>
  <c r="S743" i="4" s="1"/>
  <c r="Q743" i="4"/>
  <c r="R742" i="4"/>
  <c r="S742" i="4" s="1"/>
  <c r="Q742" i="4"/>
  <c r="R741" i="4"/>
  <c r="S741" i="4" s="1"/>
  <c r="Q741" i="4"/>
  <c r="R740" i="4"/>
  <c r="S740" i="4" s="1"/>
  <c r="Q740" i="4"/>
  <c r="R739" i="4"/>
  <c r="S739" i="4" s="1"/>
  <c r="Q739" i="4"/>
  <c r="R738" i="4"/>
  <c r="S738" i="4" s="1"/>
  <c r="Q738" i="4"/>
  <c r="R737" i="4"/>
  <c r="S737" i="4" s="1"/>
  <c r="Q737" i="4"/>
  <c r="R736" i="4"/>
  <c r="S736" i="4" s="1"/>
  <c r="Q736" i="4"/>
  <c r="R735" i="4"/>
  <c r="S735" i="4" s="1"/>
  <c r="Q735" i="4"/>
  <c r="R734" i="4"/>
  <c r="S734" i="4" s="1"/>
  <c r="Q734" i="4"/>
  <c r="R733" i="4"/>
  <c r="S733" i="4" s="1"/>
  <c r="Q733" i="4"/>
  <c r="R732" i="4"/>
  <c r="S732" i="4" s="1"/>
  <c r="Q732" i="4"/>
  <c r="R731" i="4"/>
  <c r="S731" i="4" s="1"/>
  <c r="Q731" i="4"/>
  <c r="R730" i="4"/>
  <c r="S730" i="4" s="1"/>
  <c r="Q730" i="4"/>
  <c r="R729" i="4"/>
  <c r="S729" i="4" s="1"/>
  <c r="Q729" i="4"/>
  <c r="R728" i="4"/>
  <c r="S728" i="4" s="1"/>
  <c r="Q728" i="4"/>
  <c r="R727" i="4"/>
  <c r="S727" i="4" s="1"/>
  <c r="Q727" i="4"/>
  <c r="R726" i="4"/>
  <c r="S726" i="4" s="1"/>
  <c r="Q726" i="4"/>
  <c r="R725" i="4"/>
  <c r="S725" i="4" s="1"/>
  <c r="Q725" i="4"/>
  <c r="R724" i="4"/>
  <c r="S724" i="4" s="1"/>
  <c r="Q724" i="4"/>
  <c r="R723" i="4"/>
  <c r="S723" i="4" s="1"/>
  <c r="Q723" i="4"/>
  <c r="R722" i="4"/>
  <c r="S722" i="4" s="1"/>
  <c r="Q722" i="4"/>
  <c r="R721" i="4"/>
  <c r="S721" i="4" s="1"/>
  <c r="Q721" i="4"/>
  <c r="R720" i="4"/>
  <c r="S720" i="4" s="1"/>
  <c r="Q720" i="4"/>
  <c r="R719" i="4"/>
  <c r="S719" i="4" s="1"/>
  <c r="Q719" i="4"/>
  <c r="R718" i="4"/>
  <c r="S718" i="4" s="1"/>
  <c r="Q718" i="4"/>
  <c r="R717" i="4"/>
  <c r="S717" i="4" s="1"/>
  <c r="Q717" i="4"/>
  <c r="R716" i="4"/>
  <c r="S716" i="4" s="1"/>
  <c r="Q716" i="4"/>
  <c r="R715" i="4"/>
  <c r="S715" i="4" s="1"/>
  <c r="Q715" i="4"/>
  <c r="R714" i="4"/>
  <c r="S714" i="4" s="1"/>
  <c r="Q714" i="4"/>
  <c r="R713" i="4"/>
  <c r="S713" i="4" s="1"/>
  <c r="Q713" i="4"/>
  <c r="R712" i="4"/>
  <c r="S712" i="4" s="1"/>
  <c r="Q712" i="4"/>
  <c r="R711" i="4"/>
  <c r="S711" i="4" s="1"/>
  <c r="Q711" i="4"/>
  <c r="R710" i="4"/>
  <c r="S710" i="4" s="1"/>
  <c r="Q710" i="4"/>
  <c r="R709" i="4"/>
  <c r="S709" i="4" s="1"/>
  <c r="Q709" i="4"/>
  <c r="R708" i="4"/>
  <c r="S708" i="4" s="1"/>
  <c r="Q708" i="4"/>
  <c r="R707" i="4"/>
  <c r="S707" i="4" s="1"/>
  <c r="Q707" i="4"/>
  <c r="R706" i="4"/>
  <c r="S706" i="4" s="1"/>
  <c r="Q706" i="4"/>
  <c r="R705" i="4"/>
  <c r="S705" i="4" s="1"/>
  <c r="Q705" i="4"/>
  <c r="R704" i="4"/>
  <c r="S704" i="4" s="1"/>
  <c r="Q704" i="4"/>
  <c r="R703" i="4"/>
  <c r="S703" i="4" s="1"/>
  <c r="Q703" i="4"/>
  <c r="R702" i="4"/>
  <c r="S702" i="4" s="1"/>
  <c r="Q702" i="4"/>
  <c r="R701" i="4"/>
  <c r="S701" i="4" s="1"/>
  <c r="Q701" i="4"/>
  <c r="R700" i="4"/>
  <c r="S700" i="4" s="1"/>
  <c r="Q700" i="4"/>
  <c r="R699" i="4"/>
  <c r="S699" i="4" s="1"/>
  <c r="Q699" i="4"/>
  <c r="R698" i="4"/>
  <c r="S698" i="4" s="1"/>
  <c r="Q698" i="4"/>
  <c r="R697" i="4"/>
  <c r="S697" i="4" s="1"/>
  <c r="Q697" i="4"/>
  <c r="R696" i="4"/>
  <c r="S696" i="4" s="1"/>
  <c r="Q696" i="4"/>
  <c r="R695" i="4"/>
  <c r="S695" i="4" s="1"/>
  <c r="Q695" i="4"/>
  <c r="R694" i="4"/>
  <c r="S694" i="4" s="1"/>
  <c r="Q694" i="4"/>
  <c r="R693" i="4"/>
  <c r="S693" i="4" s="1"/>
  <c r="Q693" i="4"/>
  <c r="R692" i="4"/>
  <c r="S692" i="4" s="1"/>
  <c r="Q692" i="4"/>
  <c r="R691" i="4"/>
  <c r="S691" i="4" s="1"/>
  <c r="Q691" i="4"/>
  <c r="R690" i="4"/>
  <c r="S690" i="4" s="1"/>
  <c r="Q690" i="4"/>
  <c r="R689" i="4"/>
  <c r="S689" i="4" s="1"/>
  <c r="Q689" i="4"/>
  <c r="R688" i="4"/>
  <c r="S688" i="4" s="1"/>
  <c r="Q688" i="4"/>
  <c r="R687" i="4"/>
  <c r="S687" i="4" s="1"/>
  <c r="Q687" i="4"/>
  <c r="R686" i="4"/>
  <c r="S686" i="4" s="1"/>
  <c r="Q686" i="4"/>
  <c r="R685" i="4"/>
  <c r="S685" i="4" s="1"/>
  <c r="Q685" i="4"/>
  <c r="R684" i="4"/>
  <c r="S684" i="4" s="1"/>
  <c r="Q684" i="4"/>
  <c r="R683" i="4"/>
  <c r="S683" i="4" s="1"/>
  <c r="Q683" i="4"/>
  <c r="R682" i="4"/>
  <c r="S682" i="4" s="1"/>
  <c r="Q682" i="4"/>
  <c r="R681" i="4"/>
  <c r="S681" i="4" s="1"/>
  <c r="Q681" i="4"/>
  <c r="R680" i="4"/>
  <c r="S680" i="4" s="1"/>
  <c r="Q680" i="4"/>
  <c r="R679" i="4"/>
  <c r="S679" i="4" s="1"/>
  <c r="Q679" i="4"/>
  <c r="R678" i="4"/>
  <c r="S678" i="4" s="1"/>
  <c r="Q678" i="4"/>
  <c r="R677" i="4"/>
  <c r="S677" i="4" s="1"/>
  <c r="Q677" i="4"/>
  <c r="R676" i="4"/>
  <c r="S676" i="4" s="1"/>
  <c r="Q676" i="4"/>
  <c r="R675" i="4"/>
  <c r="S675" i="4" s="1"/>
  <c r="Q675" i="4"/>
  <c r="R674" i="4"/>
  <c r="S674" i="4" s="1"/>
  <c r="Q674" i="4"/>
  <c r="R673" i="4"/>
  <c r="S673" i="4" s="1"/>
  <c r="Q673" i="4"/>
  <c r="R672" i="4"/>
  <c r="S672" i="4" s="1"/>
  <c r="Q672" i="4"/>
  <c r="R671" i="4"/>
  <c r="S671" i="4" s="1"/>
  <c r="Q671" i="4"/>
  <c r="R670" i="4"/>
  <c r="S670" i="4" s="1"/>
  <c r="Q670" i="4"/>
  <c r="R669" i="4"/>
  <c r="S669" i="4" s="1"/>
  <c r="Q669" i="4"/>
  <c r="R668" i="4"/>
  <c r="S668" i="4" s="1"/>
  <c r="Q668" i="4"/>
  <c r="R667" i="4"/>
  <c r="S667" i="4" s="1"/>
  <c r="Q667" i="4"/>
  <c r="R666" i="4"/>
  <c r="S666" i="4" s="1"/>
  <c r="Q666" i="4"/>
  <c r="R665" i="4"/>
  <c r="S665" i="4" s="1"/>
  <c r="Q665" i="4"/>
  <c r="R664" i="4"/>
  <c r="S664" i="4" s="1"/>
  <c r="Q664" i="4"/>
  <c r="R663" i="4"/>
  <c r="S663" i="4" s="1"/>
  <c r="Q663" i="4"/>
  <c r="R662" i="4"/>
  <c r="S662" i="4" s="1"/>
  <c r="Q662" i="4"/>
  <c r="R661" i="4"/>
  <c r="S661" i="4" s="1"/>
  <c r="Q661" i="4"/>
  <c r="R660" i="4"/>
  <c r="S660" i="4" s="1"/>
  <c r="Q660" i="4"/>
  <c r="R659" i="4"/>
  <c r="S659" i="4" s="1"/>
  <c r="Q659" i="4"/>
  <c r="R658" i="4"/>
  <c r="S658" i="4" s="1"/>
  <c r="Q658" i="4"/>
  <c r="R657" i="4"/>
  <c r="S657" i="4" s="1"/>
  <c r="Q657" i="4"/>
  <c r="R656" i="4"/>
  <c r="S656" i="4" s="1"/>
  <c r="Q656" i="4"/>
  <c r="R655" i="4"/>
  <c r="S655" i="4" s="1"/>
  <c r="Q655" i="4"/>
  <c r="R654" i="4"/>
  <c r="S654" i="4" s="1"/>
  <c r="Q654" i="4"/>
  <c r="R653" i="4"/>
  <c r="S653" i="4" s="1"/>
  <c r="Q653" i="4"/>
  <c r="R652" i="4"/>
  <c r="S652" i="4" s="1"/>
  <c r="Q652" i="4"/>
  <c r="R651" i="4"/>
  <c r="S651" i="4" s="1"/>
  <c r="Q651" i="4"/>
  <c r="R650" i="4"/>
  <c r="S650" i="4" s="1"/>
  <c r="Q650" i="4"/>
  <c r="R649" i="4"/>
  <c r="S649" i="4" s="1"/>
  <c r="Q649" i="4"/>
  <c r="R648" i="4"/>
  <c r="S648" i="4" s="1"/>
  <c r="Q648" i="4"/>
  <c r="R647" i="4"/>
  <c r="S647" i="4" s="1"/>
  <c r="Q647" i="4"/>
  <c r="R646" i="4"/>
  <c r="S646" i="4" s="1"/>
  <c r="Q646" i="4"/>
  <c r="R645" i="4"/>
  <c r="S645" i="4" s="1"/>
  <c r="Q645" i="4"/>
  <c r="R644" i="4"/>
  <c r="S644" i="4" s="1"/>
  <c r="Q644" i="4"/>
  <c r="R643" i="4"/>
  <c r="S643" i="4" s="1"/>
  <c r="Q643" i="4"/>
  <c r="R642" i="4"/>
  <c r="S642" i="4" s="1"/>
  <c r="Q642" i="4"/>
  <c r="R641" i="4"/>
  <c r="S641" i="4" s="1"/>
  <c r="Q641" i="4"/>
  <c r="R640" i="4"/>
  <c r="S640" i="4" s="1"/>
  <c r="Q640" i="4"/>
  <c r="R639" i="4"/>
  <c r="S639" i="4" s="1"/>
  <c r="Q639" i="4"/>
  <c r="R638" i="4"/>
  <c r="S638" i="4" s="1"/>
  <c r="Q638" i="4"/>
  <c r="R637" i="4"/>
  <c r="S637" i="4" s="1"/>
  <c r="Q637" i="4"/>
  <c r="R636" i="4"/>
  <c r="S636" i="4" s="1"/>
  <c r="Q636" i="4"/>
  <c r="R635" i="4"/>
  <c r="S635" i="4" s="1"/>
  <c r="Q635" i="4"/>
  <c r="R634" i="4"/>
  <c r="S634" i="4" s="1"/>
  <c r="Q634" i="4"/>
  <c r="R633" i="4"/>
  <c r="S633" i="4" s="1"/>
  <c r="Q633" i="4"/>
  <c r="R632" i="4"/>
  <c r="S632" i="4" s="1"/>
  <c r="Q632" i="4"/>
  <c r="R631" i="4"/>
  <c r="S631" i="4" s="1"/>
  <c r="Q631" i="4"/>
  <c r="R630" i="4"/>
  <c r="S630" i="4" s="1"/>
  <c r="Q630" i="4"/>
  <c r="R629" i="4"/>
  <c r="S629" i="4" s="1"/>
  <c r="Q629" i="4"/>
  <c r="R628" i="4"/>
  <c r="S628" i="4" s="1"/>
  <c r="Q628" i="4"/>
  <c r="R627" i="4"/>
  <c r="S627" i="4" s="1"/>
  <c r="Q627" i="4"/>
  <c r="R626" i="4"/>
  <c r="S626" i="4" s="1"/>
  <c r="Q626" i="4"/>
  <c r="R625" i="4"/>
  <c r="S625" i="4" s="1"/>
  <c r="Q625" i="4"/>
  <c r="R624" i="4"/>
  <c r="S624" i="4" s="1"/>
  <c r="Q624" i="4"/>
  <c r="R623" i="4"/>
  <c r="S623" i="4" s="1"/>
  <c r="Q623" i="4"/>
  <c r="R622" i="4"/>
  <c r="S622" i="4" s="1"/>
  <c r="Q622" i="4"/>
  <c r="R621" i="4"/>
  <c r="S621" i="4" s="1"/>
  <c r="Q621" i="4"/>
  <c r="R620" i="4"/>
  <c r="S620" i="4" s="1"/>
  <c r="Q620" i="4"/>
  <c r="R619" i="4"/>
  <c r="S619" i="4" s="1"/>
  <c r="Q619" i="4"/>
  <c r="R618" i="4"/>
  <c r="S618" i="4" s="1"/>
  <c r="Q618" i="4"/>
  <c r="R617" i="4"/>
  <c r="S617" i="4" s="1"/>
  <c r="Q617" i="4"/>
  <c r="R616" i="4"/>
  <c r="S616" i="4" s="1"/>
  <c r="Q616" i="4"/>
  <c r="R615" i="4"/>
  <c r="S615" i="4" s="1"/>
  <c r="Q615" i="4"/>
  <c r="R614" i="4"/>
  <c r="S614" i="4" s="1"/>
  <c r="Q614" i="4"/>
  <c r="R613" i="4"/>
  <c r="S613" i="4" s="1"/>
  <c r="Q613" i="4"/>
  <c r="R612" i="4"/>
  <c r="S612" i="4" s="1"/>
  <c r="Q612" i="4"/>
  <c r="R611" i="4"/>
  <c r="S611" i="4" s="1"/>
  <c r="Q611" i="4"/>
  <c r="R610" i="4"/>
  <c r="S610" i="4" s="1"/>
  <c r="Q610" i="4"/>
  <c r="R609" i="4"/>
  <c r="S609" i="4" s="1"/>
  <c r="Q609" i="4"/>
  <c r="R608" i="4"/>
  <c r="S608" i="4" s="1"/>
  <c r="Q608" i="4"/>
  <c r="R607" i="4"/>
  <c r="S607" i="4" s="1"/>
  <c r="Q607" i="4"/>
  <c r="R606" i="4"/>
  <c r="S606" i="4" s="1"/>
  <c r="Q606" i="4"/>
  <c r="R605" i="4"/>
  <c r="S605" i="4" s="1"/>
  <c r="Q605" i="4"/>
  <c r="R604" i="4"/>
  <c r="S604" i="4" s="1"/>
  <c r="Q604" i="4"/>
  <c r="R603" i="4"/>
  <c r="S603" i="4" s="1"/>
  <c r="Q603" i="4"/>
  <c r="R602" i="4"/>
  <c r="S602" i="4" s="1"/>
  <c r="Q602" i="4"/>
  <c r="R601" i="4"/>
  <c r="S601" i="4" s="1"/>
  <c r="Q601" i="4"/>
  <c r="R600" i="4"/>
  <c r="S600" i="4" s="1"/>
  <c r="Q600" i="4"/>
  <c r="R599" i="4"/>
  <c r="S599" i="4" s="1"/>
  <c r="Q599" i="4"/>
  <c r="R598" i="4"/>
  <c r="S598" i="4" s="1"/>
  <c r="Q598" i="4"/>
  <c r="R597" i="4"/>
  <c r="S597" i="4" s="1"/>
  <c r="Q597" i="4"/>
  <c r="R596" i="4"/>
  <c r="S596" i="4" s="1"/>
  <c r="Q596" i="4"/>
  <c r="R595" i="4"/>
  <c r="S595" i="4" s="1"/>
  <c r="Q595" i="4"/>
  <c r="R594" i="4"/>
  <c r="S594" i="4" s="1"/>
  <c r="Q594" i="4"/>
  <c r="R593" i="4"/>
  <c r="S593" i="4" s="1"/>
  <c r="Q593" i="4"/>
  <c r="R592" i="4"/>
  <c r="S592" i="4" s="1"/>
  <c r="Q592" i="4"/>
  <c r="R591" i="4"/>
  <c r="S591" i="4" s="1"/>
  <c r="Q591" i="4"/>
  <c r="R590" i="4"/>
  <c r="S590" i="4" s="1"/>
  <c r="Q590" i="4"/>
  <c r="R589" i="4"/>
  <c r="S589" i="4" s="1"/>
  <c r="Q589" i="4"/>
  <c r="R588" i="4"/>
  <c r="S588" i="4" s="1"/>
  <c r="Q588" i="4"/>
  <c r="R587" i="4"/>
  <c r="S587" i="4" s="1"/>
  <c r="Q587" i="4"/>
  <c r="R586" i="4"/>
  <c r="S586" i="4" s="1"/>
  <c r="Q586" i="4"/>
  <c r="R585" i="4"/>
  <c r="S585" i="4" s="1"/>
  <c r="Q585" i="4"/>
  <c r="R584" i="4"/>
  <c r="S584" i="4" s="1"/>
  <c r="Q584" i="4"/>
  <c r="R583" i="4"/>
  <c r="S583" i="4" s="1"/>
  <c r="Q583" i="4"/>
  <c r="R582" i="4"/>
  <c r="S582" i="4" s="1"/>
  <c r="Q582" i="4"/>
  <c r="R581" i="4"/>
  <c r="S581" i="4" s="1"/>
  <c r="Q581" i="4"/>
  <c r="R580" i="4"/>
  <c r="S580" i="4" s="1"/>
  <c r="Q580" i="4"/>
  <c r="R579" i="4"/>
  <c r="S579" i="4" s="1"/>
  <c r="Q579" i="4"/>
  <c r="R578" i="4"/>
  <c r="S578" i="4" s="1"/>
  <c r="Q578" i="4"/>
  <c r="R577" i="4"/>
  <c r="S577" i="4" s="1"/>
  <c r="Q577" i="4"/>
  <c r="R576" i="4"/>
  <c r="S576" i="4" s="1"/>
  <c r="Q576" i="4"/>
  <c r="R575" i="4"/>
  <c r="S575" i="4" s="1"/>
  <c r="Q575" i="4"/>
  <c r="R574" i="4"/>
  <c r="S574" i="4" s="1"/>
  <c r="Q574" i="4"/>
  <c r="R573" i="4"/>
  <c r="S573" i="4" s="1"/>
  <c r="Q573" i="4"/>
  <c r="R572" i="4"/>
  <c r="S572" i="4" s="1"/>
  <c r="Q572" i="4"/>
  <c r="R571" i="4"/>
  <c r="S571" i="4" s="1"/>
  <c r="Q571" i="4"/>
  <c r="R570" i="4"/>
  <c r="S570" i="4" s="1"/>
  <c r="Q570" i="4"/>
  <c r="R569" i="4"/>
  <c r="S569" i="4" s="1"/>
  <c r="Q569" i="4"/>
  <c r="R568" i="4"/>
  <c r="S568" i="4" s="1"/>
  <c r="Q568" i="4"/>
  <c r="R567" i="4"/>
  <c r="S567" i="4" s="1"/>
  <c r="Q567" i="4"/>
  <c r="R566" i="4"/>
  <c r="S566" i="4" s="1"/>
  <c r="Q566" i="4"/>
  <c r="R565" i="4"/>
  <c r="S565" i="4" s="1"/>
  <c r="Q565" i="4"/>
  <c r="R564" i="4"/>
  <c r="S564" i="4" s="1"/>
  <c r="Q564" i="4"/>
  <c r="R563" i="4"/>
  <c r="S563" i="4" s="1"/>
  <c r="Q563" i="4"/>
  <c r="R562" i="4"/>
  <c r="S562" i="4" s="1"/>
  <c r="Q562" i="4"/>
  <c r="R561" i="4"/>
  <c r="S561" i="4" s="1"/>
  <c r="Q561" i="4"/>
  <c r="R560" i="4"/>
  <c r="S560" i="4" s="1"/>
  <c r="Q560" i="4"/>
  <c r="R559" i="4"/>
  <c r="S559" i="4" s="1"/>
  <c r="Q559" i="4"/>
  <c r="R558" i="4"/>
  <c r="S558" i="4" s="1"/>
  <c r="Q558" i="4"/>
  <c r="R557" i="4"/>
  <c r="S557" i="4" s="1"/>
  <c r="Q557" i="4"/>
  <c r="R556" i="4"/>
  <c r="S556" i="4" s="1"/>
  <c r="Q556" i="4"/>
  <c r="R555" i="4"/>
  <c r="S555" i="4" s="1"/>
  <c r="Q555" i="4"/>
  <c r="R554" i="4"/>
  <c r="S554" i="4" s="1"/>
  <c r="Q554" i="4"/>
  <c r="R553" i="4"/>
  <c r="S553" i="4" s="1"/>
  <c r="Q553" i="4"/>
  <c r="R552" i="4"/>
  <c r="S552" i="4" s="1"/>
  <c r="Q552" i="4"/>
  <c r="R551" i="4"/>
  <c r="S551" i="4" s="1"/>
  <c r="Q551" i="4"/>
  <c r="R550" i="4"/>
  <c r="S550" i="4" s="1"/>
  <c r="Q550" i="4"/>
  <c r="R549" i="4"/>
  <c r="S549" i="4" s="1"/>
  <c r="Q549" i="4"/>
  <c r="R548" i="4"/>
  <c r="S548" i="4" s="1"/>
  <c r="Q548" i="4"/>
  <c r="R547" i="4"/>
  <c r="S547" i="4" s="1"/>
  <c r="Q547" i="4"/>
  <c r="R546" i="4"/>
  <c r="S546" i="4" s="1"/>
  <c r="Q546" i="4"/>
  <c r="R545" i="4"/>
  <c r="S545" i="4" s="1"/>
  <c r="Q545" i="4"/>
  <c r="R544" i="4"/>
  <c r="S544" i="4" s="1"/>
  <c r="Q544" i="4"/>
  <c r="R543" i="4"/>
  <c r="S543" i="4" s="1"/>
  <c r="Q543" i="4"/>
  <c r="R542" i="4"/>
  <c r="S542" i="4" s="1"/>
  <c r="Q542" i="4"/>
  <c r="R541" i="4"/>
  <c r="S541" i="4" s="1"/>
  <c r="Q541" i="4"/>
  <c r="R540" i="4"/>
  <c r="S540" i="4" s="1"/>
  <c r="Q540" i="4"/>
  <c r="R539" i="4"/>
  <c r="S539" i="4" s="1"/>
  <c r="Q539" i="4"/>
  <c r="R538" i="4"/>
  <c r="S538" i="4" s="1"/>
  <c r="Q538" i="4"/>
  <c r="R537" i="4"/>
  <c r="S537" i="4" s="1"/>
  <c r="Q537" i="4"/>
  <c r="R536" i="4"/>
  <c r="S536" i="4" s="1"/>
  <c r="Q536" i="4"/>
  <c r="R535" i="4"/>
  <c r="S535" i="4" s="1"/>
  <c r="Q535" i="4"/>
  <c r="R534" i="4"/>
  <c r="S534" i="4" s="1"/>
  <c r="Q534" i="4"/>
  <c r="R533" i="4"/>
  <c r="S533" i="4" s="1"/>
  <c r="Q533" i="4"/>
  <c r="R532" i="4"/>
  <c r="S532" i="4" s="1"/>
  <c r="Q532" i="4"/>
  <c r="R531" i="4"/>
  <c r="S531" i="4" s="1"/>
  <c r="Q531" i="4"/>
  <c r="R530" i="4"/>
  <c r="S530" i="4" s="1"/>
  <c r="Q530" i="4"/>
  <c r="R529" i="4"/>
  <c r="S529" i="4" s="1"/>
  <c r="Q529" i="4"/>
  <c r="R528" i="4"/>
  <c r="S528" i="4" s="1"/>
  <c r="Q528" i="4"/>
  <c r="R527" i="4"/>
  <c r="S527" i="4" s="1"/>
  <c r="Q527" i="4"/>
  <c r="R526" i="4"/>
  <c r="S526" i="4" s="1"/>
  <c r="Q526" i="4"/>
  <c r="R525" i="4"/>
  <c r="S525" i="4" s="1"/>
  <c r="Q525" i="4"/>
  <c r="R524" i="4"/>
  <c r="S524" i="4" s="1"/>
  <c r="Q524" i="4"/>
  <c r="R523" i="4"/>
  <c r="S523" i="4" s="1"/>
  <c r="Q523" i="4"/>
  <c r="R522" i="4"/>
  <c r="S522" i="4" s="1"/>
  <c r="Q522" i="4"/>
  <c r="R521" i="4"/>
  <c r="S521" i="4" s="1"/>
  <c r="Q521" i="4"/>
  <c r="R520" i="4"/>
  <c r="S520" i="4" s="1"/>
  <c r="Q520" i="4"/>
  <c r="R519" i="4"/>
  <c r="S519" i="4" s="1"/>
  <c r="Q519" i="4"/>
  <c r="R518" i="4"/>
  <c r="S518" i="4" s="1"/>
  <c r="Q518" i="4"/>
  <c r="R517" i="4"/>
  <c r="S517" i="4" s="1"/>
  <c r="Q517" i="4"/>
  <c r="R516" i="4"/>
  <c r="S516" i="4" s="1"/>
  <c r="Q516" i="4"/>
  <c r="R515" i="4"/>
  <c r="S515" i="4" s="1"/>
  <c r="Q515" i="4"/>
  <c r="R514" i="4"/>
  <c r="S514" i="4" s="1"/>
  <c r="Q514" i="4"/>
  <c r="R513" i="4"/>
  <c r="S513" i="4" s="1"/>
  <c r="Q513" i="4"/>
  <c r="R512" i="4"/>
  <c r="S512" i="4" s="1"/>
  <c r="Q512" i="4"/>
  <c r="R511" i="4"/>
  <c r="S511" i="4" s="1"/>
  <c r="Q511" i="4"/>
  <c r="R510" i="4"/>
  <c r="S510" i="4" s="1"/>
  <c r="Q510" i="4"/>
  <c r="R509" i="4"/>
  <c r="S509" i="4" s="1"/>
  <c r="Q509" i="4"/>
  <c r="R508" i="4"/>
  <c r="S508" i="4" s="1"/>
  <c r="Q508" i="4"/>
  <c r="R507" i="4"/>
  <c r="S507" i="4" s="1"/>
  <c r="Q507" i="4"/>
  <c r="R506" i="4"/>
  <c r="S506" i="4" s="1"/>
  <c r="Q506" i="4"/>
  <c r="R505" i="4"/>
  <c r="S505" i="4" s="1"/>
  <c r="Q505" i="4"/>
  <c r="R504" i="4"/>
  <c r="S504" i="4" s="1"/>
  <c r="Q504" i="4"/>
  <c r="R503" i="4"/>
  <c r="S503" i="4" s="1"/>
  <c r="Q503" i="4"/>
  <c r="R502" i="4"/>
  <c r="S502" i="4" s="1"/>
  <c r="Q502" i="4"/>
  <c r="R501" i="4"/>
  <c r="S501" i="4" s="1"/>
  <c r="Q501" i="4"/>
  <c r="R500" i="4"/>
  <c r="S500" i="4" s="1"/>
  <c r="Q500" i="4"/>
  <c r="R499" i="4"/>
  <c r="S499" i="4" s="1"/>
  <c r="Q499" i="4"/>
  <c r="R498" i="4"/>
  <c r="S498" i="4" s="1"/>
  <c r="Q498" i="4"/>
  <c r="R497" i="4"/>
  <c r="S497" i="4" s="1"/>
  <c r="Q497" i="4"/>
  <c r="R496" i="4"/>
  <c r="S496" i="4" s="1"/>
  <c r="Q496" i="4"/>
  <c r="R495" i="4"/>
  <c r="S495" i="4" s="1"/>
  <c r="Q495" i="4"/>
  <c r="R494" i="4"/>
  <c r="S494" i="4" s="1"/>
  <c r="Q494" i="4"/>
  <c r="R493" i="4"/>
  <c r="S493" i="4" s="1"/>
  <c r="Q493" i="4"/>
  <c r="R492" i="4"/>
  <c r="S492" i="4" s="1"/>
  <c r="Q492" i="4"/>
  <c r="R491" i="4"/>
  <c r="S491" i="4" s="1"/>
  <c r="Q491" i="4"/>
  <c r="R490" i="4"/>
  <c r="S490" i="4" s="1"/>
  <c r="Q490" i="4"/>
  <c r="R489" i="4"/>
  <c r="S489" i="4" s="1"/>
  <c r="Q489" i="4"/>
  <c r="R488" i="4"/>
  <c r="S488" i="4" s="1"/>
  <c r="Q488" i="4"/>
  <c r="R487" i="4"/>
  <c r="S487" i="4" s="1"/>
  <c r="Q487" i="4"/>
  <c r="R486" i="4"/>
  <c r="S486" i="4" s="1"/>
  <c r="Q486" i="4"/>
  <c r="R485" i="4"/>
  <c r="S485" i="4" s="1"/>
  <c r="Q485" i="4"/>
  <c r="R484" i="4"/>
  <c r="S484" i="4" s="1"/>
  <c r="Q484" i="4"/>
  <c r="R483" i="4"/>
  <c r="S483" i="4" s="1"/>
  <c r="Q483" i="4"/>
  <c r="R482" i="4"/>
  <c r="S482" i="4" s="1"/>
  <c r="Q482" i="4"/>
  <c r="R481" i="4"/>
  <c r="S481" i="4" s="1"/>
  <c r="Q481" i="4"/>
  <c r="R480" i="4"/>
  <c r="S480" i="4" s="1"/>
  <c r="Q480" i="4"/>
  <c r="R479" i="4"/>
  <c r="S479" i="4" s="1"/>
  <c r="Q479" i="4"/>
  <c r="R478" i="4"/>
  <c r="S478" i="4" s="1"/>
  <c r="Q478" i="4"/>
  <c r="R477" i="4"/>
  <c r="S477" i="4" s="1"/>
  <c r="Q477" i="4"/>
  <c r="R476" i="4"/>
  <c r="S476" i="4" s="1"/>
  <c r="Q476" i="4"/>
  <c r="R475" i="4"/>
  <c r="S475" i="4" s="1"/>
  <c r="Q475" i="4"/>
  <c r="R474" i="4"/>
  <c r="S474" i="4" s="1"/>
  <c r="Q474" i="4"/>
  <c r="R473" i="4"/>
  <c r="S473" i="4" s="1"/>
  <c r="Q473" i="4"/>
  <c r="R472" i="4"/>
  <c r="S472" i="4" s="1"/>
  <c r="Q472" i="4"/>
  <c r="R471" i="4"/>
  <c r="S471" i="4" s="1"/>
  <c r="Q471" i="4"/>
  <c r="R470" i="4"/>
  <c r="S470" i="4" s="1"/>
  <c r="Q470" i="4"/>
  <c r="R469" i="4"/>
  <c r="S469" i="4" s="1"/>
  <c r="Q469" i="4"/>
  <c r="R468" i="4"/>
  <c r="S468" i="4" s="1"/>
  <c r="Q468" i="4"/>
  <c r="R467" i="4"/>
  <c r="S467" i="4" s="1"/>
  <c r="Q467" i="4"/>
  <c r="R466" i="4"/>
  <c r="S466" i="4" s="1"/>
  <c r="Q466" i="4"/>
  <c r="R465" i="4"/>
  <c r="S465" i="4" s="1"/>
  <c r="Q465" i="4"/>
  <c r="R464" i="4"/>
  <c r="S464" i="4" s="1"/>
  <c r="Q464" i="4"/>
  <c r="R463" i="4"/>
  <c r="S463" i="4" s="1"/>
  <c r="Q463" i="4"/>
  <c r="R462" i="4"/>
  <c r="S462" i="4" s="1"/>
  <c r="Q462" i="4"/>
  <c r="R461" i="4"/>
  <c r="S461" i="4" s="1"/>
  <c r="Q461" i="4"/>
  <c r="R460" i="4"/>
  <c r="S460" i="4" s="1"/>
  <c r="Q460" i="4"/>
  <c r="R459" i="4"/>
  <c r="S459" i="4" s="1"/>
  <c r="Q459" i="4"/>
  <c r="R458" i="4"/>
  <c r="S458" i="4" s="1"/>
  <c r="Q458" i="4"/>
  <c r="R457" i="4"/>
  <c r="S457" i="4" s="1"/>
  <c r="Q457" i="4"/>
  <c r="R456" i="4"/>
  <c r="S456" i="4" s="1"/>
  <c r="Q456" i="4"/>
  <c r="R455" i="4"/>
  <c r="S455" i="4" s="1"/>
  <c r="Q455" i="4"/>
  <c r="R454" i="4"/>
  <c r="S454" i="4" s="1"/>
  <c r="Q454" i="4"/>
  <c r="R453" i="4"/>
  <c r="S453" i="4" s="1"/>
  <c r="Q453" i="4"/>
  <c r="R452" i="4"/>
  <c r="S452" i="4" s="1"/>
  <c r="Q452" i="4"/>
  <c r="R451" i="4"/>
  <c r="S451" i="4" s="1"/>
  <c r="Q451" i="4"/>
  <c r="R450" i="4"/>
  <c r="S450" i="4" s="1"/>
  <c r="Q450" i="4"/>
  <c r="R449" i="4"/>
  <c r="S449" i="4" s="1"/>
  <c r="Q449" i="4"/>
  <c r="R448" i="4"/>
  <c r="S448" i="4" s="1"/>
  <c r="Q448" i="4"/>
  <c r="R447" i="4"/>
  <c r="S447" i="4" s="1"/>
  <c r="Q447" i="4"/>
  <c r="R446" i="4"/>
  <c r="S446" i="4" s="1"/>
  <c r="Q446" i="4"/>
  <c r="R445" i="4"/>
  <c r="S445" i="4" s="1"/>
  <c r="Q445" i="4"/>
  <c r="R444" i="4"/>
  <c r="S444" i="4" s="1"/>
  <c r="Q444" i="4"/>
  <c r="R443" i="4"/>
  <c r="S443" i="4" s="1"/>
  <c r="Q443" i="4"/>
  <c r="R442" i="4"/>
  <c r="S442" i="4" s="1"/>
  <c r="Q442" i="4"/>
  <c r="R441" i="4"/>
  <c r="S441" i="4" s="1"/>
  <c r="Q441" i="4"/>
  <c r="R440" i="4"/>
  <c r="S440" i="4" s="1"/>
  <c r="Q440" i="4"/>
  <c r="R439" i="4"/>
  <c r="S439" i="4" s="1"/>
  <c r="Q439" i="4"/>
  <c r="R438" i="4"/>
  <c r="S438" i="4" s="1"/>
  <c r="Q438" i="4"/>
  <c r="R437" i="4"/>
  <c r="S437" i="4" s="1"/>
  <c r="Q437" i="4"/>
  <c r="R436" i="4"/>
  <c r="S436" i="4" s="1"/>
  <c r="Q436" i="4"/>
  <c r="R435" i="4"/>
  <c r="S435" i="4" s="1"/>
  <c r="Q435" i="4"/>
  <c r="R434" i="4"/>
  <c r="S434" i="4" s="1"/>
  <c r="Q434" i="4"/>
  <c r="R433" i="4"/>
  <c r="S433" i="4" s="1"/>
  <c r="Q433" i="4"/>
  <c r="R432" i="4"/>
  <c r="S432" i="4" s="1"/>
  <c r="Q432" i="4"/>
  <c r="R431" i="4"/>
  <c r="S431" i="4" s="1"/>
  <c r="Q431" i="4"/>
  <c r="R430" i="4"/>
  <c r="S430" i="4" s="1"/>
  <c r="Q430" i="4"/>
  <c r="R429" i="4"/>
  <c r="S429" i="4" s="1"/>
  <c r="Q429" i="4"/>
  <c r="R428" i="4"/>
  <c r="S428" i="4" s="1"/>
  <c r="Q428" i="4"/>
  <c r="R427" i="4"/>
  <c r="S427" i="4" s="1"/>
  <c r="Q427" i="4"/>
  <c r="R426" i="4"/>
  <c r="S426" i="4" s="1"/>
  <c r="Q426" i="4"/>
  <c r="R425" i="4"/>
  <c r="S425" i="4" s="1"/>
  <c r="Q425" i="4"/>
  <c r="R424" i="4"/>
  <c r="S424" i="4" s="1"/>
  <c r="Q424" i="4"/>
  <c r="R423" i="4"/>
  <c r="S423" i="4" s="1"/>
  <c r="Q423" i="4"/>
  <c r="R422" i="4"/>
  <c r="S422" i="4" s="1"/>
  <c r="Q422" i="4"/>
  <c r="R421" i="4"/>
  <c r="S421" i="4" s="1"/>
  <c r="Q421" i="4"/>
  <c r="R420" i="4"/>
  <c r="S420" i="4" s="1"/>
  <c r="Q420" i="4"/>
  <c r="R419" i="4"/>
  <c r="S419" i="4" s="1"/>
  <c r="Q419" i="4"/>
  <c r="R418" i="4"/>
  <c r="S418" i="4" s="1"/>
  <c r="Q418" i="4"/>
  <c r="R417" i="4"/>
  <c r="S417" i="4" s="1"/>
  <c r="Q417" i="4"/>
  <c r="R416" i="4"/>
  <c r="S416" i="4" s="1"/>
  <c r="Q416" i="4"/>
  <c r="R415" i="4"/>
  <c r="S415" i="4" s="1"/>
  <c r="Q415" i="4"/>
  <c r="R414" i="4"/>
  <c r="S414" i="4" s="1"/>
  <c r="Q414" i="4"/>
  <c r="R413" i="4"/>
  <c r="S413" i="4" s="1"/>
  <c r="Q413" i="4"/>
  <c r="R412" i="4"/>
  <c r="S412" i="4" s="1"/>
  <c r="Q412" i="4"/>
  <c r="R411" i="4"/>
  <c r="S411" i="4" s="1"/>
  <c r="Q411" i="4"/>
  <c r="R410" i="4"/>
  <c r="S410" i="4" s="1"/>
  <c r="Q410" i="4"/>
  <c r="R409" i="4"/>
  <c r="S409" i="4" s="1"/>
  <c r="Q409" i="4"/>
  <c r="R408" i="4"/>
  <c r="S408" i="4" s="1"/>
  <c r="Q408" i="4"/>
  <c r="R407" i="4"/>
  <c r="S407" i="4" s="1"/>
  <c r="Q407" i="4"/>
  <c r="R406" i="4"/>
  <c r="S406" i="4" s="1"/>
  <c r="Q406" i="4"/>
  <c r="R405" i="4"/>
  <c r="S405" i="4" s="1"/>
  <c r="Q405" i="4"/>
  <c r="R404" i="4"/>
  <c r="S404" i="4" s="1"/>
  <c r="Q404" i="4"/>
  <c r="R403" i="4"/>
  <c r="S403" i="4" s="1"/>
  <c r="Q403" i="4"/>
  <c r="R402" i="4"/>
  <c r="S402" i="4" s="1"/>
  <c r="Q402" i="4"/>
  <c r="R401" i="4"/>
  <c r="S401" i="4" s="1"/>
  <c r="Q401" i="4"/>
  <c r="R400" i="4"/>
  <c r="S400" i="4" s="1"/>
  <c r="Q400" i="4"/>
  <c r="R399" i="4"/>
  <c r="S399" i="4" s="1"/>
  <c r="Q399" i="4"/>
  <c r="R398" i="4"/>
  <c r="S398" i="4" s="1"/>
  <c r="Q398" i="4"/>
  <c r="R397" i="4"/>
  <c r="S397" i="4" s="1"/>
  <c r="Q397" i="4"/>
  <c r="R396" i="4"/>
  <c r="S396" i="4" s="1"/>
  <c r="Q396" i="4"/>
  <c r="R395" i="4"/>
  <c r="S395" i="4" s="1"/>
  <c r="Q395" i="4"/>
  <c r="R394" i="4"/>
  <c r="S394" i="4" s="1"/>
  <c r="Q394" i="4"/>
  <c r="R393" i="4"/>
  <c r="S393" i="4" s="1"/>
  <c r="Q393" i="4"/>
  <c r="R392" i="4"/>
  <c r="S392" i="4" s="1"/>
  <c r="Q392" i="4"/>
  <c r="R391" i="4"/>
  <c r="S391" i="4" s="1"/>
  <c r="Q391" i="4"/>
  <c r="R390" i="4"/>
  <c r="S390" i="4" s="1"/>
  <c r="Q390" i="4"/>
  <c r="R389" i="4"/>
  <c r="S389" i="4" s="1"/>
  <c r="Q389" i="4"/>
  <c r="R388" i="4"/>
  <c r="S388" i="4" s="1"/>
  <c r="Q388" i="4"/>
  <c r="R387" i="4"/>
  <c r="S387" i="4" s="1"/>
  <c r="Q387" i="4"/>
  <c r="R386" i="4"/>
  <c r="S386" i="4" s="1"/>
  <c r="Q386" i="4"/>
  <c r="R385" i="4"/>
  <c r="S385" i="4" s="1"/>
  <c r="Q385" i="4"/>
  <c r="R384" i="4"/>
  <c r="S384" i="4" s="1"/>
  <c r="Q384" i="4"/>
  <c r="R383" i="4"/>
  <c r="S383" i="4" s="1"/>
  <c r="Q383" i="4"/>
  <c r="R382" i="4"/>
  <c r="S382" i="4" s="1"/>
  <c r="Q382" i="4"/>
  <c r="R381" i="4"/>
  <c r="S381" i="4" s="1"/>
  <c r="Q381" i="4"/>
  <c r="R380" i="4"/>
  <c r="Q380" i="4"/>
  <c r="R379" i="4"/>
  <c r="S379" i="4" s="1"/>
  <c r="Q379" i="4"/>
  <c r="R378" i="4"/>
  <c r="S378" i="4" s="1"/>
  <c r="Q378" i="4"/>
  <c r="R377" i="4"/>
  <c r="S377" i="4" s="1"/>
  <c r="Q377" i="4"/>
  <c r="R376" i="4"/>
  <c r="S376" i="4" s="1"/>
  <c r="Q376" i="4"/>
  <c r="R375" i="4"/>
  <c r="S375" i="4" s="1"/>
  <c r="Q375" i="4"/>
  <c r="R374" i="4"/>
  <c r="S374" i="4" s="1"/>
  <c r="Q374" i="4"/>
  <c r="R373" i="4"/>
  <c r="S373" i="4" s="1"/>
  <c r="Q373" i="4"/>
  <c r="R372" i="4"/>
  <c r="S372" i="4" s="1"/>
  <c r="Q372" i="4"/>
  <c r="R371" i="4"/>
  <c r="S371" i="4" s="1"/>
  <c r="Q371" i="4"/>
  <c r="R370" i="4"/>
  <c r="S370" i="4" s="1"/>
  <c r="Q370" i="4"/>
  <c r="R369" i="4"/>
  <c r="S369" i="4" s="1"/>
  <c r="Q369" i="4"/>
  <c r="R368" i="4"/>
  <c r="S368" i="4" s="1"/>
  <c r="Q368" i="4"/>
  <c r="R367" i="4"/>
  <c r="S367" i="4" s="1"/>
  <c r="Q367" i="4"/>
  <c r="R366" i="4"/>
  <c r="S366" i="4" s="1"/>
  <c r="Q366" i="4"/>
  <c r="R365" i="4"/>
  <c r="S365" i="4" s="1"/>
  <c r="Q365" i="4"/>
  <c r="R364" i="4"/>
  <c r="S364" i="4" s="1"/>
  <c r="Q364" i="4"/>
  <c r="R363" i="4"/>
  <c r="S363" i="4" s="1"/>
  <c r="Q363" i="4"/>
  <c r="R362" i="4"/>
  <c r="S362" i="4" s="1"/>
  <c r="Q362" i="4"/>
  <c r="R361" i="4"/>
  <c r="S361" i="4" s="1"/>
  <c r="Q361" i="4"/>
  <c r="R360" i="4"/>
  <c r="S360" i="4" s="1"/>
  <c r="Q360" i="4"/>
  <c r="R359" i="4"/>
  <c r="S359" i="4" s="1"/>
  <c r="Q359" i="4"/>
  <c r="R358" i="4"/>
  <c r="S358" i="4" s="1"/>
  <c r="Q358" i="4"/>
  <c r="R357" i="4"/>
  <c r="S357" i="4" s="1"/>
  <c r="Q357" i="4"/>
  <c r="R356" i="4"/>
  <c r="S356" i="4" s="1"/>
  <c r="Q356" i="4"/>
  <c r="R355" i="4"/>
  <c r="S355" i="4" s="1"/>
  <c r="Q355" i="4"/>
  <c r="R354" i="4"/>
  <c r="S354" i="4" s="1"/>
  <c r="Q354" i="4"/>
  <c r="R353" i="4"/>
  <c r="S353" i="4" s="1"/>
  <c r="Q353" i="4"/>
  <c r="R352" i="4"/>
  <c r="S352" i="4" s="1"/>
  <c r="Q352" i="4"/>
  <c r="R351" i="4"/>
  <c r="S351" i="4" s="1"/>
  <c r="Q351" i="4"/>
  <c r="R350" i="4"/>
  <c r="S350" i="4" s="1"/>
  <c r="Q350" i="4"/>
  <c r="R349" i="4"/>
  <c r="S349" i="4" s="1"/>
  <c r="Q349" i="4"/>
  <c r="R348" i="4"/>
  <c r="S348" i="4" s="1"/>
  <c r="Q348" i="4"/>
  <c r="R347" i="4"/>
  <c r="S347" i="4" s="1"/>
  <c r="Q347" i="4"/>
  <c r="R346" i="4"/>
  <c r="S346" i="4" s="1"/>
  <c r="Q346" i="4"/>
  <c r="R345" i="4"/>
  <c r="S345" i="4" s="1"/>
  <c r="Q345" i="4"/>
  <c r="R344" i="4"/>
  <c r="S344" i="4" s="1"/>
  <c r="Q344" i="4"/>
  <c r="R343" i="4"/>
  <c r="S343" i="4" s="1"/>
  <c r="Q343" i="4"/>
  <c r="R342" i="4"/>
  <c r="S342" i="4" s="1"/>
  <c r="Q342" i="4"/>
  <c r="R341" i="4"/>
  <c r="S341" i="4" s="1"/>
  <c r="Q341" i="4"/>
  <c r="R340" i="4"/>
  <c r="S340" i="4" s="1"/>
  <c r="Q340" i="4"/>
  <c r="R339" i="4"/>
  <c r="S339" i="4" s="1"/>
  <c r="Q339" i="4"/>
  <c r="R338" i="4"/>
  <c r="S338" i="4" s="1"/>
  <c r="Q338" i="4"/>
  <c r="R337" i="4"/>
  <c r="S337" i="4" s="1"/>
  <c r="Q337" i="4"/>
  <c r="R336" i="4"/>
  <c r="S336" i="4" s="1"/>
  <c r="Q336" i="4"/>
  <c r="R335" i="4"/>
  <c r="S335" i="4" s="1"/>
  <c r="Q335" i="4"/>
  <c r="R334" i="4"/>
  <c r="S334" i="4" s="1"/>
  <c r="Q334" i="4"/>
  <c r="R333" i="4"/>
  <c r="S333" i="4" s="1"/>
  <c r="Q333" i="4"/>
  <c r="R332" i="4"/>
  <c r="S332" i="4" s="1"/>
  <c r="Q332" i="4"/>
  <c r="R331" i="4"/>
  <c r="S331" i="4" s="1"/>
  <c r="Q331" i="4"/>
  <c r="R330" i="4"/>
  <c r="S330" i="4" s="1"/>
  <c r="Q330" i="4"/>
  <c r="R329" i="4"/>
  <c r="S329" i="4" s="1"/>
  <c r="Q329" i="4"/>
  <c r="R328" i="4"/>
  <c r="S328" i="4" s="1"/>
  <c r="Q328" i="4"/>
  <c r="R327" i="4"/>
  <c r="S327" i="4" s="1"/>
  <c r="Q327" i="4"/>
  <c r="R326" i="4"/>
  <c r="S326" i="4" s="1"/>
  <c r="Q326" i="4"/>
  <c r="R325" i="4"/>
  <c r="S325" i="4" s="1"/>
  <c r="Q325" i="4"/>
  <c r="R324" i="4"/>
  <c r="S324" i="4" s="1"/>
  <c r="Q324" i="4"/>
  <c r="R323" i="4"/>
  <c r="S323" i="4" s="1"/>
  <c r="Q323" i="4"/>
  <c r="R322" i="4"/>
  <c r="S322" i="4" s="1"/>
  <c r="Q322" i="4"/>
  <c r="R321" i="4"/>
  <c r="S321" i="4" s="1"/>
  <c r="Q321" i="4"/>
  <c r="R320" i="4"/>
  <c r="S320" i="4" s="1"/>
  <c r="Q320" i="4"/>
  <c r="R319" i="4"/>
  <c r="S319" i="4" s="1"/>
  <c r="Q319" i="4"/>
  <c r="R318" i="4"/>
  <c r="S318" i="4" s="1"/>
  <c r="Q318" i="4"/>
  <c r="R317" i="4"/>
  <c r="S317" i="4" s="1"/>
  <c r="Q317" i="4"/>
  <c r="R316" i="4"/>
  <c r="S316" i="4" s="1"/>
  <c r="Q316" i="4"/>
  <c r="R315" i="4"/>
  <c r="S315" i="4" s="1"/>
  <c r="Q315" i="4"/>
  <c r="R314" i="4"/>
  <c r="S314" i="4" s="1"/>
  <c r="Q314" i="4"/>
  <c r="R313" i="4"/>
  <c r="S313" i="4" s="1"/>
  <c r="Q313" i="4"/>
  <c r="R312" i="4"/>
  <c r="S312" i="4" s="1"/>
  <c r="Q312" i="4"/>
  <c r="R311" i="4"/>
  <c r="S311" i="4" s="1"/>
  <c r="Q311" i="4"/>
  <c r="R310" i="4"/>
  <c r="S310" i="4" s="1"/>
  <c r="Q310" i="4"/>
  <c r="R309" i="4"/>
  <c r="S309" i="4" s="1"/>
  <c r="Q309" i="4"/>
  <c r="R308" i="4"/>
  <c r="S308" i="4" s="1"/>
  <c r="Q308" i="4"/>
  <c r="R307" i="4"/>
  <c r="S307" i="4" s="1"/>
  <c r="Q307" i="4"/>
  <c r="R306" i="4"/>
  <c r="S306" i="4" s="1"/>
  <c r="Q306" i="4"/>
  <c r="R305" i="4"/>
  <c r="S305" i="4" s="1"/>
  <c r="Q305" i="4"/>
  <c r="R304" i="4"/>
  <c r="S304" i="4" s="1"/>
  <c r="Q304" i="4"/>
  <c r="R303" i="4"/>
  <c r="S303" i="4" s="1"/>
  <c r="Q303" i="4"/>
  <c r="R302" i="4"/>
  <c r="S302" i="4" s="1"/>
  <c r="Q302" i="4"/>
  <c r="R301" i="4"/>
  <c r="S301" i="4" s="1"/>
  <c r="Q301" i="4"/>
  <c r="R300" i="4"/>
  <c r="S300" i="4" s="1"/>
  <c r="Q300" i="4"/>
  <c r="R299" i="4"/>
  <c r="S299" i="4" s="1"/>
  <c r="Q299" i="4"/>
  <c r="R298" i="4"/>
  <c r="S298" i="4" s="1"/>
  <c r="Q298" i="4"/>
  <c r="R297" i="4"/>
  <c r="S297" i="4" s="1"/>
  <c r="Q297" i="4"/>
  <c r="R296" i="4"/>
  <c r="S296" i="4" s="1"/>
  <c r="Q296" i="4"/>
  <c r="R295" i="4"/>
  <c r="S295" i="4" s="1"/>
  <c r="Q295" i="4"/>
  <c r="R294" i="4"/>
  <c r="S294" i="4" s="1"/>
  <c r="Q294" i="4"/>
  <c r="R293" i="4"/>
  <c r="S293" i="4" s="1"/>
  <c r="Q293" i="4"/>
  <c r="R292" i="4"/>
  <c r="S292" i="4" s="1"/>
  <c r="Q292" i="4"/>
  <c r="R291" i="4"/>
  <c r="S291" i="4" s="1"/>
  <c r="Q291" i="4"/>
  <c r="R290" i="4"/>
  <c r="S290" i="4" s="1"/>
  <c r="Q290" i="4"/>
  <c r="R289" i="4"/>
  <c r="S289" i="4" s="1"/>
  <c r="Q289" i="4"/>
  <c r="R288" i="4"/>
  <c r="S288" i="4" s="1"/>
  <c r="Q288" i="4"/>
  <c r="R287" i="4"/>
  <c r="S287" i="4" s="1"/>
  <c r="Q287" i="4"/>
  <c r="R286" i="4"/>
  <c r="S286" i="4" s="1"/>
  <c r="Q286" i="4"/>
  <c r="R285" i="4"/>
  <c r="S285" i="4" s="1"/>
  <c r="Q285" i="4"/>
  <c r="R284" i="4"/>
  <c r="S284" i="4" s="1"/>
  <c r="Q284" i="4"/>
  <c r="R283" i="4"/>
  <c r="S283" i="4" s="1"/>
  <c r="Q283" i="4"/>
  <c r="R282" i="4"/>
  <c r="S282" i="4" s="1"/>
  <c r="Q282" i="4"/>
  <c r="R281" i="4"/>
  <c r="S281" i="4" s="1"/>
  <c r="Q281" i="4"/>
  <c r="R280" i="4"/>
  <c r="S280" i="4" s="1"/>
  <c r="Q280" i="4"/>
  <c r="R279" i="4"/>
  <c r="S279" i="4" s="1"/>
  <c r="Q279" i="4"/>
  <c r="R278" i="4"/>
  <c r="S278" i="4" s="1"/>
  <c r="Q278" i="4"/>
  <c r="R277" i="4"/>
  <c r="S277" i="4" s="1"/>
  <c r="Q277" i="4"/>
  <c r="R276" i="4"/>
  <c r="S276" i="4" s="1"/>
  <c r="Q276" i="4"/>
  <c r="R275" i="4"/>
  <c r="S275" i="4" s="1"/>
  <c r="Q275" i="4"/>
  <c r="R274" i="4"/>
  <c r="S274" i="4" s="1"/>
  <c r="Q274" i="4"/>
  <c r="R273" i="4"/>
  <c r="S273" i="4" s="1"/>
  <c r="Q273" i="4"/>
  <c r="R272" i="4"/>
  <c r="S272" i="4" s="1"/>
  <c r="Q272" i="4"/>
  <c r="R271" i="4"/>
  <c r="S271" i="4" s="1"/>
  <c r="Q271" i="4"/>
  <c r="R270" i="4"/>
  <c r="S270" i="4" s="1"/>
  <c r="Q270" i="4"/>
  <c r="R269" i="4"/>
  <c r="S269" i="4" s="1"/>
  <c r="Q269" i="4"/>
  <c r="R268" i="4"/>
  <c r="S268" i="4" s="1"/>
  <c r="Q268" i="4"/>
  <c r="R267" i="4"/>
  <c r="S267" i="4" s="1"/>
  <c r="Q267" i="4"/>
  <c r="R266" i="4"/>
  <c r="S266" i="4" s="1"/>
  <c r="Q266" i="4"/>
  <c r="R265" i="4"/>
  <c r="S265" i="4" s="1"/>
  <c r="Q265" i="4"/>
  <c r="R264" i="4"/>
  <c r="S264" i="4" s="1"/>
  <c r="Q264" i="4"/>
  <c r="R263" i="4"/>
  <c r="S263" i="4" s="1"/>
  <c r="Q263" i="4"/>
  <c r="R262" i="4"/>
  <c r="S262" i="4" s="1"/>
  <c r="Q262" i="4"/>
  <c r="R261" i="4"/>
  <c r="S261" i="4" s="1"/>
  <c r="Q261" i="4"/>
  <c r="R260" i="4"/>
  <c r="S260" i="4" s="1"/>
  <c r="Q260" i="4"/>
  <c r="R259" i="4"/>
  <c r="S259" i="4" s="1"/>
  <c r="Q259" i="4"/>
  <c r="R258" i="4"/>
  <c r="S258" i="4" s="1"/>
  <c r="Q258" i="4"/>
  <c r="R257" i="4"/>
  <c r="S257" i="4" s="1"/>
  <c r="Q257" i="4"/>
  <c r="R256" i="4"/>
  <c r="S256" i="4" s="1"/>
  <c r="Q256" i="4"/>
  <c r="R255" i="4"/>
  <c r="S255" i="4" s="1"/>
  <c r="Q255" i="4"/>
  <c r="R254" i="4"/>
  <c r="S254" i="4" s="1"/>
  <c r="Q254" i="4"/>
  <c r="R253" i="4"/>
  <c r="S253" i="4" s="1"/>
  <c r="Q253" i="4"/>
  <c r="R252" i="4"/>
  <c r="S252" i="4" s="1"/>
  <c r="Q252" i="4"/>
  <c r="R251" i="4"/>
  <c r="S251" i="4" s="1"/>
  <c r="Q251" i="4"/>
  <c r="R250" i="4"/>
  <c r="S250" i="4" s="1"/>
  <c r="Q250" i="4"/>
  <c r="R249" i="4"/>
  <c r="S249" i="4" s="1"/>
  <c r="Q249" i="4"/>
  <c r="R248" i="4"/>
  <c r="S248" i="4" s="1"/>
  <c r="Q248" i="4"/>
  <c r="R247" i="4"/>
  <c r="S247" i="4" s="1"/>
  <c r="Q247" i="4"/>
  <c r="R246" i="4"/>
  <c r="S246" i="4" s="1"/>
  <c r="Q246" i="4"/>
  <c r="R245" i="4"/>
  <c r="S245" i="4" s="1"/>
  <c r="Q245" i="4"/>
  <c r="R244" i="4"/>
  <c r="S244" i="4" s="1"/>
  <c r="Q244" i="4"/>
  <c r="R243" i="4"/>
  <c r="S243" i="4" s="1"/>
  <c r="Q243" i="4"/>
  <c r="R242" i="4"/>
  <c r="S242" i="4" s="1"/>
  <c r="Q242" i="4"/>
  <c r="R241" i="4"/>
  <c r="S241" i="4" s="1"/>
  <c r="Q241" i="4"/>
  <c r="R240" i="4"/>
  <c r="S240" i="4" s="1"/>
  <c r="Q240" i="4"/>
  <c r="R239" i="4"/>
  <c r="S239" i="4" s="1"/>
  <c r="Q239" i="4"/>
  <c r="R238" i="4"/>
  <c r="S238" i="4" s="1"/>
  <c r="Q238" i="4"/>
  <c r="R237" i="4"/>
  <c r="S237" i="4" s="1"/>
  <c r="Q237" i="4"/>
  <c r="R236" i="4"/>
  <c r="S236" i="4" s="1"/>
  <c r="Q236" i="4"/>
  <c r="R235" i="4"/>
  <c r="S235" i="4" s="1"/>
  <c r="Q235" i="4"/>
  <c r="R234" i="4"/>
  <c r="S234" i="4" s="1"/>
  <c r="Q234" i="4"/>
  <c r="R233" i="4"/>
  <c r="S233" i="4" s="1"/>
  <c r="Q233" i="4"/>
  <c r="R232" i="4"/>
  <c r="S232" i="4" s="1"/>
  <c r="Q232" i="4"/>
  <c r="R231" i="4"/>
  <c r="S231" i="4" s="1"/>
  <c r="Q231" i="4"/>
  <c r="R230" i="4"/>
  <c r="S230" i="4" s="1"/>
  <c r="Q230" i="4"/>
  <c r="R229" i="4"/>
  <c r="S229" i="4" s="1"/>
  <c r="Q229" i="4"/>
  <c r="R228" i="4"/>
  <c r="S228" i="4" s="1"/>
  <c r="Q228" i="4"/>
  <c r="R227" i="4"/>
  <c r="S227" i="4" s="1"/>
  <c r="Q227" i="4"/>
  <c r="R226" i="4"/>
  <c r="S226" i="4" s="1"/>
  <c r="Q226" i="4"/>
  <c r="R225" i="4"/>
  <c r="S225" i="4" s="1"/>
  <c r="Q225" i="4"/>
  <c r="R224" i="4"/>
  <c r="S224" i="4" s="1"/>
  <c r="Q224" i="4"/>
  <c r="R223" i="4"/>
  <c r="S223" i="4" s="1"/>
  <c r="Q223" i="4"/>
  <c r="R222" i="4"/>
  <c r="S222" i="4" s="1"/>
  <c r="Q222" i="4"/>
  <c r="R221" i="4"/>
  <c r="S221" i="4" s="1"/>
  <c r="Q221" i="4"/>
  <c r="R220" i="4"/>
  <c r="S220" i="4" s="1"/>
  <c r="Q220" i="4"/>
  <c r="R219" i="4"/>
  <c r="S219" i="4" s="1"/>
  <c r="Q219" i="4"/>
  <c r="R218" i="4"/>
  <c r="S218" i="4" s="1"/>
  <c r="Q218" i="4"/>
  <c r="R217" i="4"/>
  <c r="S217" i="4" s="1"/>
  <c r="Q217" i="4"/>
  <c r="R216" i="4"/>
  <c r="S216" i="4" s="1"/>
  <c r="Q216" i="4"/>
  <c r="R215" i="4"/>
  <c r="S215" i="4" s="1"/>
  <c r="Q215" i="4"/>
  <c r="R214" i="4"/>
  <c r="S214" i="4" s="1"/>
  <c r="Q214" i="4"/>
  <c r="R213" i="4"/>
  <c r="S213" i="4" s="1"/>
  <c r="Q213" i="4"/>
  <c r="R212" i="4"/>
  <c r="S212" i="4" s="1"/>
  <c r="Q212" i="4"/>
  <c r="R211" i="4"/>
  <c r="S211" i="4" s="1"/>
  <c r="Q211" i="4"/>
  <c r="R210" i="4"/>
  <c r="S210" i="4" s="1"/>
  <c r="Q210" i="4"/>
  <c r="R209" i="4"/>
  <c r="S209" i="4" s="1"/>
  <c r="Q209" i="4"/>
  <c r="R208" i="4"/>
  <c r="S208" i="4" s="1"/>
  <c r="Q208" i="4"/>
  <c r="R207" i="4"/>
  <c r="S207" i="4" s="1"/>
  <c r="Q207" i="4"/>
  <c r="R206" i="4"/>
  <c r="S206" i="4" s="1"/>
  <c r="Q206" i="4"/>
  <c r="R205" i="4"/>
  <c r="S205" i="4" s="1"/>
  <c r="Q205" i="4"/>
  <c r="R204" i="4"/>
  <c r="S204" i="4" s="1"/>
  <c r="Q204" i="4"/>
  <c r="R203" i="4"/>
  <c r="S203" i="4" s="1"/>
  <c r="Q203" i="4"/>
  <c r="R202" i="4"/>
  <c r="S202" i="4" s="1"/>
  <c r="Q202" i="4"/>
  <c r="R201" i="4"/>
  <c r="S201" i="4" s="1"/>
  <c r="Q201" i="4"/>
  <c r="R200" i="4"/>
  <c r="S200" i="4" s="1"/>
  <c r="Q200" i="4"/>
  <c r="R199" i="4"/>
  <c r="S199" i="4" s="1"/>
  <c r="Q199" i="4"/>
  <c r="R198" i="4"/>
  <c r="S198" i="4" s="1"/>
  <c r="Q198" i="4"/>
  <c r="R197" i="4"/>
  <c r="S197" i="4" s="1"/>
  <c r="Q197" i="4"/>
  <c r="R196" i="4"/>
  <c r="S196" i="4" s="1"/>
  <c r="Q196" i="4"/>
  <c r="R195" i="4"/>
  <c r="S195" i="4" s="1"/>
  <c r="Q195" i="4"/>
  <c r="R194" i="4"/>
  <c r="S194" i="4" s="1"/>
  <c r="Q194" i="4"/>
  <c r="R193" i="4"/>
  <c r="S193" i="4" s="1"/>
  <c r="Q193" i="4"/>
  <c r="R192" i="4"/>
  <c r="S192" i="4" s="1"/>
  <c r="Q192" i="4"/>
  <c r="R191" i="4"/>
  <c r="S191" i="4" s="1"/>
  <c r="Q191" i="4"/>
  <c r="R190" i="4"/>
  <c r="S190" i="4" s="1"/>
  <c r="Q190" i="4"/>
  <c r="R189" i="4"/>
  <c r="S189" i="4" s="1"/>
  <c r="Q189" i="4"/>
  <c r="R188" i="4"/>
  <c r="S188" i="4" s="1"/>
  <c r="Q188" i="4"/>
  <c r="R187" i="4"/>
  <c r="S187" i="4" s="1"/>
  <c r="Q187" i="4"/>
  <c r="R186" i="4"/>
  <c r="S186" i="4" s="1"/>
  <c r="Q186" i="4"/>
  <c r="R185" i="4"/>
  <c r="S185" i="4" s="1"/>
  <c r="Q185" i="4"/>
  <c r="R184" i="4"/>
  <c r="S184" i="4" s="1"/>
  <c r="Q184" i="4"/>
  <c r="R183" i="4"/>
  <c r="S183" i="4" s="1"/>
  <c r="Q183" i="4"/>
  <c r="R182" i="4"/>
  <c r="S182" i="4" s="1"/>
  <c r="Q182" i="4"/>
  <c r="R181" i="4"/>
  <c r="S181" i="4" s="1"/>
  <c r="Q181" i="4"/>
  <c r="R180" i="4"/>
  <c r="S180" i="4" s="1"/>
  <c r="Q180" i="4"/>
  <c r="R179" i="4"/>
  <c r="S179" i="4" s="1"/>
  <c r="Q179" i="4"/>
  <c r="R178" i="4"/>
  <c r="S178" i="4" s="1"/>
  <c r="Q178" i="4"/>
  <c r="R177" i="4"/>
  <c r="S177" i="4" s="1"/>
  <c r="Q177" i="4"/>
  <c r="R176" i="4"/>
  <c r="S176" i="4" s="1"/>
  <c r="Q176" i="4"/>
  <c r="R175" i="4"/>
  <c r="S175" i="4" s="1"/>
  <c r="Q175" i="4"/>
  <c r="R174" i="4"/>
  <c r="S174" i="4" s="1"/>
  <c r="Q174" i="4"/>
  <c r="R173" i="4"/>
  <c r="S173" i="4" s="1"/>
  <c r="Q173" i="4"/>
  <c r="R172" i="4"/>
  <c r="S172" i="4" s="1"/>
  <c r="Q172" i="4"/>
  <c r="R171" i="4"/>
  <c r="S171" i="4" s="1"/>
  <c r="Q171" i="4"/>
  <c r="R170" i="4"/>
  <c r="S170" i="4" s="1"/>
  <c r="Q170" i="4"/>
  <c r="R169" i="4"/>
  <c r="S169" i="4" s="1"/>
  <c r="Q169" i="4"/>
  <c r="R168" i="4"/>
  <c r="S168" i="4" s="1"/>
  <c r="Q168" i="4"/>
  <c r="R167" i="4"/>
  <c r="S167" i="4" s="1"/>
  <c r="Q167" i="4"/>
  <c r="R166" i="4"/>
  <c r="S166" i="4" s="1"/>
  <c r="Q166" i="4"/>
  <c r="R165" i="4"/>
  <c r="S165" i="4" s="1"/>
  <c r="Q165" i="4"/>
  <c r="R164" i="4"/>
  <c r="S164" i="4" s="1"/>
  <c r="Q164" i="4"/>
  <c r="R163" i="4"/>
  <c r="S163" i="4" s="1"/>
  <c r="Q163" i="4"/>
  <c r="R162" i="4"/>
  <c r="S162" i="4" s="1"/>
  <c r="Q162" i="4"/>
  <c r="R161" i="4"/>
  <c r="S161" i="4" s="1"/>
  <c r="Q161" i="4"/>
  <c r="R160" i="4"/>
  <c r="S160" i="4" s="1"/>
  <c r="Q160" i="4"/>
  <c r="R159" i="4"/>
  <c r="S159" i="4" s="1"/>
  <c r="Q159" i="4"/>
  <c r="R158" i="4"/>
  <c r="S158" i="4" s="1"/>
  <c r="Q158" i="4"/>
  <c r="R157" i="4"/>
  <c r="S157" i="4" s="1"/>
  <c r="Q157" i="4"/>
  <c r="R156" i="4"/>
  <c r="S156" i="4" s="1"/>
  <c r="Q156" i="4"/>
  <c r="R155" i="4"/>
  <c r="S155" i="4" s="1"/>
  <c r="Q155" i="4"/>
  <c r="R154" i="4"/>
  <c r="S154" i="4" s="1"/>
  <c r="Q154" i="4"/>
  <c r="R153" i="4"/>
  <c r="S153" i="4" s="1"/>
  <c r="Q153" i="4"/>
  <c r="R152" i="4"/>
  <c r="S152" i="4" s="1"/>
  <c r="Q152" i="4"/>
  <c r="R151" i="4"/>
  <c r="S151" i="4" s="1"/>
  <c r="Q151" i="4"/>
  <c r="R150" i="4"/>
  <c r="S150" i="4" s="1"/>
  <c r="Q150" i="4"/>
  <c r="R149" i="4"/>
  <c r="S149" i="4" s="1"/>
  <c r="Q149" i="4"/>
  <c r="R148" i="4"/>
  <c r="S148" i="4" s="1"/>
  <c r="Q148" i="4"/>
  <c r="R147" i="4"/>
  <c r="S147" i="4" s="1"/>
  <c r="Q147" i="4"/>
  <c r="R146" i="4"/>
  <c r="S146" i="4" s="1"/>
  <c r="Q146" i="4"/>
  <c r="R145" i="4"/>
  <c r="S145" i="4" s="1"/>
  <c r="Q145" i="4"/>
  <c r="R144" i="4"/>
  <c r="S144" i="4" s="1"/>
  <c r="Q144" i="4"/>
  <c r="R143" i="4"/>
  <c r="S143" i="4" s="1"/>
  <c r="Q143" i="4"/>
  <c r="R142" i="4"/>
  <c r="S142" i="4" s="1"/>
  <c r="Q142" i="4"/>
  <c r="R141" i="4"/>
  <c r="S141" i="4" s="1"/>
  <c r="Q141" i="4"/>
  <c r="R140" i="4"/>
  <c r="S140" i="4" s="1"/>
  <c r="Q140" i="4"/>
  <c r="R139" i="4"/>
  <c r="S139" i="4" s="1"/>
  <c r="Q139" i="4"/>
  <c r="R138" i="4"/>
  <c r="S138" i="4" s="1"/>
  <c r="Q138" i="4"/>
  <c r="R137" i="4"/>
  <c r="S137" i="4" s="1"/>
  <c r="Q137" i="4"/>
  <c r="R136" i="4"/>
  <c r="S136" i="4" s="1"/>
  <c r="Q136" i="4"/>
  <c r="R135" i="4"/>
  <c r="S135" i="4" s="1"/>
  <c r="Q135" i="4"/>
  <c r="R134" i="4"/>
  <c r="S134" i="4" s="1"/>
  <c r="Q134" i="4"/>
  <c r="R133" i="4"/>
  <c r="S133" i="4" s="1"/>
  <c r="Q133" i="4"/>
  <c r="R132" i="4"/>
  <c r="S132" i="4" s="1"/>
  <c r="Q132" i="4"/>
  <c r="R131" i="4"/>
  <c r="S131" i="4" s="1"/>
  <c r="Q131" i="4"/>
  <c r="R130" i="4"/>
  <c r="S130" i="4" s="1"/>
  <c r="Q130" i="4"/>
  <c r="R129" i="4"/>
  <c r="S129" i="4" s="1"/>
  <c r="Q129" i="4"/>
  <c r="R128" i="4"/>
  <c r="S128" i="4" s="1"/>
  <c r="Q128" i="4"/>
  <c r="R127" i="4"/>
  <c r="S127" i="4" s="1"/>
  <c r="Q127" i="4"/>
  <c r="R126" i="4"/>
  <c r="S126" i="4" s="1"/>
  <c r="Q126" i="4"/>
  <c r="R125" i="4"/>
  <c r="S125" i="4" s="1"/>
  <c r="Q125" i="4"/>
  <c r="R124" i="4"/>
  <c r="S124" i="4" s="1"/>
  <c r="Q124" i="4"/>
  <c r="R123" i="4"/>
  <c r="S123" i="4" s="1"/>
  <c r="Q123" i="4"/>
  <c r="R122" i="4"/>
  <c r="S122" i="4" s="1"/>
  <c r="Q122" i="4"/>
  <c r="R121" i="4"/>
  <c r="S121" i="4" s="1"/>
  <c r="Q121" i="4"/>
  <c r="R120" i="4"/>
  <c r="S120" i="4" s="1"/>
  <c r="Q120" i="4"/>
  <c r="R119" i="4"/>
  <c r="S119" i="4" s="1"/>
  <c r="Q119" i="4"/>
  <c r="R118" i="4"/>
  <c r="S118" i="4" s="1"/>
  <c r="Q118" i="4"/>
  <c r="R117" i="4"/>
  <c r="S117" i="4" s="1"/>
  <c r="Q117" i="4"/>
  <c r="R116" i="4"/>
  <c r="S116" i="4" s="1"/>
  <c r="Q116" i="4"/>
  <c r="R115" i="4"/>
  <c r="S115" i="4" s="1"/>
  <c r="Q115" i="4"/>
  <c r="R114" i="4"/>
  <c r="S114" i="4" s="1"/>
  <c r="Q114" i="4"/>
  <c r="R113" i="4"/>
  <c r="S113" i="4" s="1"/>
  <c r="Q113" i="4"/>
  <c r="R112" i="4"/>
  <c r="S112" i="4" s="1"/>
  <c r="Q112" i="4"/>
  <c r="R111" i="4"/>
  <c r="S111" i="4" s="1"/>
  <c r="Q111" i="4"/>
  <c r="R110" i="4"/>
  <c r="S110" i="4" s="1"/>
  <c r="Q110" i="4"/>
  <c r="R109" i="4"/>
  <c r="S109" i="4" s="1"/>
  <c r="Q109" i="4"/>
  <c r="R108" i="4"/>
  <c r="S108" i="4" s="1"/>
  <c r="Q108" i="4"/>
  <c r="R107" i="4"/>
  <c r="S107" i="4" s="1"/>
  <c r="Q107" i="4"/>
  <c r="R106" i="4"/>
  <c r="S106" i="4" s="1"/>
  <c r="Q106" i="4"/>
  <c r="R105" i="4"/>
  <c r="S105" i="4" s="1"/>
  <c r="Q105" i="4"/>
  <c r="R104" i="4"/>
  <c r="S104" i="4" s="1"/>
  <c r="Q104" i="4"/>
  <c r="R103" i="4"/>
  <c r="S103" i="4" s="1"/>
  <c r="Q103" i="4"/>
  <c r="R102" i="4"/>
  <c r="S102" i="4" s="1"/>
  <c r="Q102" i="4"/>
  <c r="R101" i="4"/>
  <c r="S101" i="4" s="1"/>
  <c r="Q101" i="4"/>
  <c r="R100" i="4"/>
  <c r="S100" i="4" s="1"/>
  <c r="Q100" i="4"/>
  <c r="R99" i="4"/>
  <c r="S99" i="4" s="1"/>
  <c r="Q99" i="4"/>
  <c r="R98" i="4"/>
  <c r="S98" i="4" s="1"/>
  <c r="Q98" i="4"/>
  <c r="R97" i="4"/>
  <c r="S97" i="4" s="1"/>
  <c r="Q97" i="4"/>
  <c r="R96" i="4"/>
  <c r="S96" i="4" s="1"/>
  <c r="Q96" i="4"/>
  <c r="R95" i="4"/>
  <c r="S95" i="4" s="1"/>
  <c r="Q95" i="4"/>
  <c r="R94" i="4"/>
  <c r="S94" i="4" s="1"/>
  <c r="Q94" i="4"/>
  <c r="Z93" i="4"/>
  <c r="Y93" i="4"/>
  <c r="X93" i="4"/>
  <c r="R93" i="4"/>
  <c r="S93" i="4" s="1"/>
  <c r="Q93" i="4"/>
  <c r="Z92" i="4"/>
  <c r="Y92" i="4"/>
  <c r="X92" i="4"/>
  <c r="R92" i="4"/>
  <c r="S92" i="4" s="1"/>
  <c r="Q92" i="4"/>
  <c r="R91" i="4"/>
  <c r="S91" i="4" s="1"/>
  <c r="Q91" i="4"/>
  <c r="Z90" i="4"/>
  <c r="Y90" i="4"/>
  <c r="X90" i="4"/>
  <c r="R90" i="4"/>
  <c r="S90" i="4" s="1"/>
  <c r="Q90" i="4"/>
  <c r="R89" i="4"/>
  <c r="S89" i="4" s="1"/>
  <c r="Q89" i="4"/>
  <c r="Z88" i="4"/>
  <c r="Y88" i="4"/>
  <c r="X88" i="4"/>
  <c r="R88" i="4"/>
  <c r="S88" i="4" s="1"/>
  <c r="Q88" i="4"/>
  <c r="Z87" i="4"/>
  <c r="Y87" i="4"/>
  <c r="X87" i="4"/>
  <c r="R87" i="4"/>
  <c r="S87" i="4" s="1"/>
  <c r="Q87" i="4"/>
  <c r="R86" i="4"/>
  <c r="S86" i="4" s="1"/>
  <c r="Q86" i="4"/>
  <c r="R85" i="4"/>
  <c r="S85" i="4" s="1"/>
  <c r="Q85" i="4"/>
  <c r="R84" i="4"/>
  <c r="S84" i="4" s="1"/>
  <c r="Q84" i="4"/>
  <c r="Z83" i="4"/>
  <c r="Y83" i="4"/>
  <c r="X83" i="4"/>
  <c r="R83" i="4"/>
  <c r="S83" i="4" s="1"/>
  <c r="Q83" i="4"/>
  <c r="R82" i="4"/>
  <c r="S82" i="4" s="1"/>
  <c r="Q82" i="4"/>
  <c r="R81" i="4"/>
  <c r="S81" i="4" s="1"/>
  <c r="Q81" i="4"/>
  <c r="R80" i="4"/>
  <c r="S80" i="4" s="1"/>
  <c r="Q80" i="4"/>
  <c r="R79" i="4"/>
  <c r="S79" i="4" s="1"/>
  <c r="Q79" i="4"/>
  <c r="R78" i="4"/>
  <c r="S78" i="4" s="1"/>
  <c r="Q78" i="4"/>
  <c r="R77" i="4"/>
  <c r="S77" i="4" s="1"/>
  <c r="Q77" i="4"/>
  <c r="R76" i="4"/>
  <c r="S76" i="4" s="1"/>
  <c r="Q76" i="4"/>
  <c r="R75" i="4"/>
  <c r="S75" i="4" s="1"/>
  <c r="Q75" i="4"/>
  <c r="R74" i="4"/>
  <c r="S74" i="4" s="1"/>
  <c r="Q74" i="4"/>
  <c r="R73" i="4"/>
  <c r="S73" i="4" s="1"/>
  <c r="Q73" i="4"/>
  <c r="R72" i="4"/>
  <c r="S72" i="4" s="1"/>
  <c r="Q72" i="4"/>
  <c r="R71" i="4"/>
  <c r="S71" i="4" s="1"/>
  <c r="Q71" i="4"/>
  <c r="R70" i="4"/>
  <c r="S70" i="4" s="1"/>
  <c r="Q70" i="4"/>
  <c r="R69" i="4"/>
  <c r="S69" i="4" s="1"/>
  <c r="Q69" i="4"/>
  <c r="R68" i="4"/>
  <c r="S68" i="4" s="1"/>
  <c r="Q68" i="4"/>
  <c r="R67" i="4"/>
  <c r="S67" i="4" s="1"/>
  <c r="Q67" i="4"/>
  <c r="R66" i="4"/>
  <c r="S66" i="4" s="1"/>
  <c r="Q66" i="4"/>
  <c r="R65" i="4"/>
  <c r="S65" i="4" s="1"/>
  <c r="Q65" i="4"/>
  <c r="R64" i="4"/>
  <c r="S64" i="4" s="1"/>
  <c r="Q64" i="4"/>
  <c r="R63" i="4"/>
  <c r="S63" i="4" s="1"/>
  <c r="Q63" i="4"/>
  <c r="R62" i="4"/>
  <c r="S62" i="4" s="1"/>
  <c r="Q62" i="4"/>
  <c r="R61" i="4"/>
  <c r="S61" i="4" s="1"/>
  <c r="Q61" i="4"/>
  <c r="R60" i="4"/>
  <c r="S60" i="4" s="1"/>
  <c r="Q60" i="4"/>
  <c r="R59" i="4"/>
  <c r="S59" i="4" s="1"/>
  <c r="Q59" i="4"/>
  <c r="R58" i="4"/>
  <c r="S58" i="4" s="1"/>
  <c r="Q58" i="4"/>
  <c r="R57" i="4"/>
  <c r="S57" i="4" s="1"/>
  <c r="Q57" i="4"/>
  <c r="R56" i="4"/>
  <c r="S56" i="4" s="1"/>
  <c r="Q56" i="4"/>
  <c r="R55" i="4"/>
  <c r="S55" i="4" s="1"/>
  <c r="Q55" i="4"/>
  <c r="R54" i="4"/>
  <c r="S54" i="4" s="1"/>
  <c r="Q54" i="4"/>
  <c r="R53" i="4"/>
  <c r="S53" i="4" s="1"/>
  <c r="Q53" i="4"/>
  <c r="R52" i="4"/>
  <c r="S52" i="4" s="1"/>
  <c r="Q52" i="4"/>
  <c r="R51" i="4"/>
  <c r="S51" i="4" s="1"/>
  <c r="Q51" i="4"/>
  <c r="R50" i="4"/>
  <c r="S50" i="4" s="1"/>
  <c r="Q50" i="4"/>
  <c r="R49" i="4"/>
  <c r="S49" i="4" s="1"/>
  <c r="Q49" i="4"/>
  <c r="R48" i="4"/>
  <c r="S48" i="4" s="1"/>
  <c r="Q48" i="4"/>
  <c r="R47" i="4"/>
  <c r="S47" i="4" s="1"/>
  <c r="Q47" i="4"/>
  <c r="R46" i="4"/>
  <c r="S46" i="4" s="1"/>
  <c r="Q46" i="4"/>
  <c r="R45" i="4"/>
  <c r="S45" i="4" s="1"/>
  <c r="Q45" i="4"/>
  <c r="R44" i="4"/>
  <c r="S44" i="4" s="1"/>
  <c r="Q44" i="4"/>
  <c r="R43" i="4"/>
  <c r="S43" i="4" s="1"/>
  <c r="Q43" i="4"/>
  <c r="R42" i="4"/>
  <c r="S42" i="4" s="1"/>
  <c r="Q42" i="4"/>
  <c r="R41" i="4"/>
  <c r="S41" i="4" s="1"/>
  <c r="Q41" i="4"/>
  <c r="R40" i="4"/>
  <c r="S40" i="4" s="1"/>
  <c r="Q40" i="4"/>
  <c r="R39" i="4"/>
  <c r="S39" i="4" s="1"/>
  <c r="Q39" i="4"/>
  <c r="R38" i="4"/>
  <c r="S38" i="4" s="1"/>
  <c r="Q38" i="4"/>
  <c r="R37" i="4"/>
  <c r="S37" i="4" s="1"/>
  <c r="Q37" i="4"/>
  <c r="R36" i="4"/>
  <c r="S36" i="4" s="1"/>
  <c r="Q36" i="4"/>
  <c r="R35" i="4"/>
  <c r="S35" i="4" s="1"/>
  <c r="Q35" i="4"/>
  <c r="R34" i="4"/>
  <c r="S34" i="4" s="1"/>
  <c r="Q34" i="4"/>
  <c r="R33" i="4"/>
  <c r="S33" i="4" s="1"/>
  <c r="Q33" i="4"/>
  <c r="R32" i="4"/>
  <c r="S32" i="4" s="1"/>
  <c r="Q32" i="4"/>
  <c r="R31" i="4"/>
  <c r="S31" i="4" s="1"/>
  <c r="Q31" i="4"/>
  <c r="R30" i="4"/>
  <c r="S30" i="4" s="1"/>
  <c r="Q30" i="4"/>
  <c r="R29" i="4"/>
  <c r="S29" i="4" s="1"/>
  <c r="Q29" i="4"/>
  <c r="R28" i="4"/>
  <c r="S28" i="4" s="1"/>
  <c r="Q28" i="4"/>
  <c r="R27" i="4"/>
  <c r="S27" i="4" s="1"/>
  <c r="Q27" i="4"/>
  <c r="R26" i="4"/>
  <c r="S26" i="4" s="1"/>
  <c r="Q26" i="4"/>
  <c r="R25" i="4"/>
  <c r="S25" i="4" s="1"/>
  <c r="Q25" i="4"/>
  <c r="R24" i="4"/>
  <c r="S24" i="4" s="1"/>
  <c r="Q24" i="4"/>
  <c r="R23" i="4"/>
  <c r="S23" i="4" s="1"/>
  <c r="Q23" i="4"/>
  <c r="R22" i="4"/>
  <c r="S22" i="4" s="1"/>
  <c r="Q22" i="4"/>
  <c r="R21" i="4"/>
  <c r="S21" i="4" s="1"/>
  <c r="Q21" i="4"/>
  <c r="R20" i="4"/>
  <c r="S20" i="4" s="1"/>
  <c r="Q20" i="4"/>
  <c r="R19" i="4"/>
  <c r="S19" i="4" s="1"/>
  <c r="Q19" i="4"/>
  <c r="R18" i="4"/>
  <c r="S18" i="4" s="1"/>
  <c r="Q18" i="4"/>
  <c r="R17" i="4"/>
  <c r="S17" i="4" s="1"/>
  <c r="Q17" i="4"/>
  <c r="R16" i="4"/>
  <c r="S16" i="4" s="1"/>
  <c r="Q16" i="4"/>
  <c r="R15" i="4"/>
  <c r="S15" i="4" s="1"/>
  <c r="Q15" i="4"/>
  <c r="R14" i="4"/>
  <c r="S14" i="4" s="1"/>
  <c r="Q14" i="4"/>
  <c r="R13" i="4"/>
  <c r="S13" i="4" s="1"/>
  <c r="Q13" i="4"/>
  <c r="R12" i="4"/>
  <c r="S12" i="4" s="1"/>
  <c r="Q12" i="4"/>
  <c r="R11" i="4"/>
  <c r="S11" i="4" s="1"/>
  <c r="Q11" i="4"/>
  <c r="R10" i="4"/>
  <c r="S10" i="4" s="1"/>
  <c r="Q10" i="4"/>
  <c r="R9" i="4"/>
  <c r="S9" i="4" s="1"/>
  <c r="Q9" i="4"/>
  <c r="R8" i="4"/>
  <c r="S8" i="4" s="1"/>
  <c r="Q8" i="4"/>
  <c r="R7" i="4"/>
  <c r="S7" i="4" s="1"/>
  <c r="Q7" i="4"/>
  <c r="R6" i="4"/>
  <c r="S6" i="4" s="1"/>
  <c r="Q6" i="4"/>
  <c r="R5" i="4"/>
  <c r="S5" i="4" s="1"/>
  <c r="Q5" i="4"/>
  <c r="R4" i="4"/>
  <c r="S4" i="4" s="1"/>
  <c r="Q4" i="4"/>
  <c r="R3" i="4"/>
  <c r="S3" i="4" s="1"/>
  <c r="Q3" i="4"/>
  <c r="F25" i="8" s="1" a="1"/>
  <c r="F25" i="8" s="1"/>
  <c r="R1873" i="3"/>
  <c r="S1873" i="3" s="1"/>
  <c r="Q1873" i="3"/>
  <c r="R1872" i="3"/>
  <c r="S1872" i="3" s="1"/>
  <c r="Q1872" i="3"/>
  <c r="R1871" i="3"/>
  <c r="S1871" i="3" s="1"/>
  <c r="Q1871" i="3"/>
  <c r="R1870" i="3"/>
  <c r="S1870" i="3" s="1"/>
  <c r="Q1870" i="3"/>
  <c r="R1869" i="3"/>
  <c r="S1869" i="3" s="1"/>
  <c r="Q1869" i="3"/>
  <c r="R1868" i="3"/>
  <c r="S1868" i="3" s="1"/>
  <c r="Q1868" i="3"/>
  <c r="R1867" i="3"/>
  <c r="S1867" i="3" s="1"/>
  <c r="Q1867" i="3"/>
  <c r="R1866" i="3"/>
  <c r="S1866" i="3" s="1"/>
  <c r="Q1866" i="3"/>
  <c r="R1865" i="3"/>
  <c r="S1865" i="3" s="1"/>
  <c r="Q1865" i="3"/>
  <c r="R1864" i="3"/>
  <c r="S1864" i="3" s="1"/>
  <c r="Q1864" i="3"/>
  <c r="R1863" i="3"/>
  <c r="S1863" i="3" s="1"/>
  <c r="Q1863" i="3"/>
  <c r="R1862" i="3"/>
  <c r="S1862" i="3" s="1"/>
  <c r="Q1862" i="3"/>
  <c r="R1861" i="3"/>
  <c r="S1861" i="3" s="1"/>
  <c r="Q1861" i="3"/>
  <c r="R1860" i="3"/>
  <c r="S1860" i="3" s="1"/>
  <c r="Q1860" i="3"/>
  <c r="R1859" i="3"/>
  <c r="S1859" i="3" s="1"/>
  <c r="Q1859" i="3"/>
  <c r="R1858" i="3"/>
  <c r="S1858" i="3" s="1"/>
  <c r="Q1858" i="3"/>
  <c r="R1857" i="3"/>
  <c r="S1857" i="3" s="1"/>
  <c r="Q1857" i="3"/>
  <c r="R1856" i="3"/>
  <c r="S1856" i="3" s="1"/>
  <c r="Q1856" i="3"/>
  <c r="R1855" i="3"/>
  <c r="S1855" i="3" s="1"/>
  <c r="Q1855" i="3"/>
  <c r="R1854" i="3"/>
  <c r="S1854" i="3" s="1"/>
  <c r="Q1854" i="3"/>
  <c r="R1853" i="3"/>
  <c r="S1853" i="3" s="1"/>
  <c r="Q1853" i="3"/>
  <c r="R1852" i="3"/>
  <c r="S1852" i="3" s="1"/>
  <c r="Q1852" i="3"/>
  <c r="R1851" i="3"/>
  <c r="S1851" i="3" s="1"/>
  <c r="Q1851" i="3"/>
  <c r="R1850" i="3"/>
  <c r="S1850" i="3" s="1"/>
  <c r="Q1850" i="3"/>
  <c r="R1849" i="3"/>
  <c r="S1849" i="3" s="1"/>
  <c r="Q1849" i="3"/>
  <c r="R1848" i="3"/>
  <c r="S1848" i="3" s="1"/>
  <c r="Q1848" i="3"/>
  <c r="R1847" i="3"/>
  <c r="S1847" i="3" s="1"/>
  <c r="Q1847" i="3"/>
  <c r="R1846" i="3"/>
  <c r="S1846" i="3" s="1"/>
  <c r="Q1846" i="3"/>
  <c r="R1845" i="3"/>
  <c r="S1845" i="3" s="1"/>
  <c r="Q1845" i="3"/>
  <c r="R1844" i="3"/>
  <c r="S1844" i="3" s="1"/>
  <c r="Q1844" i="3"/>
  <c r="R1843" i="3"/>
  <c r="S1843" i="3" s="1"/>
  <c r="Q1843" i="3"/>
  <c r="R1842" i="3"/>
  <c r="S1842" i="3" s="1"/>
  <c r="Q1842" i="3"/>
  <c r="R1841" i="3"/>
  <c r="S1841" i="3" s="1"/>
  <c r="Q1841" i="3"/>
  <c r="R1840" i="3"/>
  <c r="S1840" i="3" s="1"/>
  <c r="Q1840" i="3"/>
  <c r="R1839" i="3"/>
  <c r="S1839" i="3" s="1"/>
  <c r="Q1839" i="3"/>
  <c r="R1838" i="3"/>
  <c r="S1838" i="3" s="1"/>
  <c r="Q1838" i="3"/>
  <c r="R1837" i="3"/>
  <c r="S1837" i="3" s="1"/>
  <c r="Q1837" i="3"/>
  <c r="R1836" i="3"/>
  <c r="S1836" i="3" s="1"/>
  <c r="Q1836" i="3"/>
  <c r="R1835" i="3"/>
  <c r="S1835" i="3" s="1"/>
  <c r="Q1835" i="3"/>
  <c r="R1834" i="3"/>
  <c r="S1834" i="3" s="1"/>
  <c r="Q1834" i="3"/>
  <c r="R1833" i="3"/>
  <c r="S1833" i="3" s="1"/>
  <c r="Q1833" i="3"/>
  <c r="R1832" i="3"/>
  <c r="S1832" i="3" s="1"/>
  <c r="Q1832" i="3"/>
  <c r="R1831" i="3"/>
  <c r="S1831" i="3" s="1"/>
  <c r="Q1831" i="3"/>
  <c r="R1830" i="3"/>
  <c r="S1830" i="3" s="1"/>
  <c r="Q1830" i="3"/>
  <c r="R1829" i="3"/>
  <c r="S1829" i="3" s="1"/>
  <c r="Q1829" i="3"/>
  <c r="R1828" i="3"/>
  <c r="S1828" i="3" s="1"/>
  <c r="Q1828" i="3"/>
  <c r="R1827" i="3"/>
  <c r="S1827" i="3" s="1"/>
  <c r="Q1827" i="3"/>
  <c r="R1826" i="3"/>
  <c r="S1826" i="3" s="1"/>
  <c r="Q1826" i="3"/>
  <c r="R1825" i="3"/>
  <c r="S1825" i="3" s="1"/>
  <c r="Q1825" i="3"/>
  <c r="R1824" i="3"/>
  <c r="S1824" i="3" s="1"/>
  <c r="Q1824" i="3"/>
  <c r="R1823" i="3"/>
  <c r="S1823" i="3" s="1"/>
  <c r="Q1823" i="3"/>
  <c r="R1822" i="3"/>
  <c r="S1822" i="3" s="1"/>
  <c r="Q1822" i="3"/>
  <c r="R1821" i="3"/>
  <c r="S1821" i="3" s="1"/>
  <c r="Q1821" i="3"/>
  <c r="R1820" i="3"/>
  <c r="S1820" i="3" s="1"/>
  <c r="Q1820" i="3"/>
  <c r="R1819" i="3"/>
  <c r="S1819" i="3" s="1"/>
  <c r="Q1819" i="3"/>
  <c r="R1818" i="3"/>
  <c r="S1818" i="3" s="1"/>
  <c r="Q1818" i="3"/>
  <c r="R1817" i="3"/>
  <c r="S1817" i="3" s="1"/>
  <c r="Q1817" i="3"/>
  <c r="R1816" i="3"/>
  <c r="S1816" i="3" s="1"/>
  <c r="Q1816" i="3"/>
  <c r="R1815" i="3"/>
  <c r="S1815" i="3" s="1"/>
  <c r="Q1815" i="3"/>
  <c r="R1814" i="3"/>
  <c r="S1814" i="3" s="1"/>
  <c r="Q1814" i="3"/>
  <c r="R1813" i="3"/>
  <c r="S1813" i="3" s="1"/>
  <c r="Q1813" i="3"/>
  <c r="R1812" i="3"/>
  <c r="S1812" i="3" s="1"/>
  <c r="Q1812" i="3"/>
  <c r="R1811" i="3"/>
  <c r="S1811" i="3" s="1"/>
  <c r="Q1811" i="3"/>
  <c r="R1810" i="3"/>
  <c r="S1810" i="3" s="1"/>
  <c r="Q1810" i="3"/>
  <c r="R1809" i="3"/>
  <c r="S1809" i="3" s="1"/>
  <c r="Q1809" i="3"/>
  <c r="R1808" i="3"/>
  <c r="S1808" i="3" s="1"/>
  <c r="Q1808" i="3"/>
  <c r="R1807" i="3"/>
  <c r="S1807" i="3" s="1"/>
  <c r="Q1807" i="3"/>
  <c r="R1806" i="3"/>
  <c r="S1806" i="3" s="1"/>
  <c r="Q1806" i="3"/>
  <c r="R1805" i="3"/>
  <c r="S1805" i="3" s="1"/>
  <c r="Q1805" i="3"/>
  <c r="R1804" i="3"/>
  <c r="S1804" i="3" s="1"/>
  <c r="Q1804" i="3"/>
  <c r="R1803" i="3"/>
  <c r="S1803" i="3" s="1"/>
  <c r="Q1803" i="3"/>
  <c r="R1802" i="3"/>
  <c r="S1802" i="3" s="1"/>
  <c r="Q1802" i="3"/>
  <c r="R1801" i="3"/>
  <c r="S1801" i="3" s="1"/>
  <c r="Q1801" i="3"/>
  <c r="R1800" i="3"/>
  <c r="S1800" i="3" s="1"/>
  <c r="Q1800" i="3"/>
  <c r="R1799" i="3"/>
  <c r="S1799" i="3" s="1"/>
  <c r="Q1799" i="3"/>
  <c r="R1798" i="3"/>
  <c r="S1798" i="3" s="1"/>
  <c r="Q1798" i="3"/>
  <c r="R1797" i="3"/>
  <c r="S1797" i="3" s="1"/>
  <c r="Q1797" i="3"/>
  <c r="R1796" i="3"/>
  <c r="S1796" i="3" s="1"/>
  <c r="Q1796" i="3"/>
  <c r="R1795" i="3"/>
  <c r="S1795" i="3" s="1"/>
  <c r="Q1795" i="3"/>
  <c r="R1794" i="3"/>
  <c r="S1794" i="3" s="1"/>
  <c r="Q1794" i="3"/>
  <c r="R1793" i="3"/>
  <c r="S1793" i="3" s="1"/>
  <c r="Q1793" i="3"/>
  <c r="R1792" i="3"/>
  <c r="S1792" i="3" s="1"/>
  <c r="Q1792" i="3"/>
  <c r="R1791" i="3"/>
  <c r="S1791" i="3" s="1"/>
  <c r="Q1791" i="3"/>
  <c r="R1790" i="3"/>
  <c r="S1790" i="3" s="1"/>
  <c r="Q1790" i="3"/>
  <c r="R1789" i="3"/>
  <c r="S1789" i="3" s="1"/>
  <c r="Q1789" i="3"/>
  <c r="R1788" i="3"/>
  <c r="S1788" i="3" s="1"/>
  <c r="Q1788" i="3"/>
  <c r="R1787" i="3"/>
  <c r="S1787" i="3" s="1"/>
  <c r="Q1787" i="3"/>
  <c r="R1786" i="3"/>
  <c r="S1786" i="3" s="1"/>
  <c r="Q1786" i="3"/>
  <c r="R1785" i="3"/>
  <c r="S1785" i="3" s="1"/>
  <c r="Q1785" i="3"/>
  <c r="R1784" i="3"/>
  <c r="S1784" i="3" s="1"/>
  <c r="Q1784" i="3"/>
  <c r="R1783" i="3"/>
  <c r="S1783" i="3" s="1"/>
  <c r="Q1783" i="3"/>
  <c r="R1782" i="3"/>
  <c r="S1782" i="3" s="1"/>
  <c r="Q1782" i="3"/>
  <c r="R1781" i="3"/>
  <c r="S1781" i="3" s="1"/>
  <c r="Q1781" i="3"/>
  <c r="R1780" i="3"/>
  <c r="S1780" i="3" s="1"/>
  <c r="Q1780" i="3"/>
  <c r="R1779" i="3"/>
  <c r="S1779" i="3" s="1"/>
  <c r="Q1779" i="3"/>
  <c r="R1778" i="3"/>
  <c r="S1778" i="3" s="1"/>
  <c r="Q1778" i="3"/>
  <c r="R1777" i="3"/>
  <c r="S1777" i="3" s="1"/>
  <c r="Q1777" i="3"/>
  <c r="R1776" i="3"/>
  <c r="S1776" i="3" s="1"/>
  <c r="Q1776" i="3"/>
  <c r="R1775" i="3"/>
  <c r="S1775" i="3" s="1"/>
  <c r="Q1775" i="3"/>
  <c r="R1774" i="3"/>
  <c r="S1774" i="3" s="1"/>
  <c r="Q1774" i="3"/>
  <c r="R1773" i="3"/>
  <c r="S1773" i="3" s="1"/>
  <c r="Q1773" i="3"/>
  <c r="R1772" i="3"/>
  <c r="S1772" i="3" s="1"/>
  <c r="Q1772" i="3"/>
  <c r="R1771" i="3"/>
  <c r="S1771" i="3" s="1"/>
  <c r="Q1771" i="3"/>
  <c r="R1770" i="3"/>
  <c r="S1770" i="3" s="1"/>
  <c r="Q1770" i="3"/>
  <c r="R1769" i="3"/>
  <c r="S1769" i="3" s="1"/>
  <c r="Q1769" i="3"/>
  <c r="R1768" i="3"/>
  <c r="S1768" i="3" s="1"/>
  <c r="Q1768" i="3"/>
  <c r="R1767" i="3"/>
  <c r="S1767" i="3" s="1"/>
  <c r="Q1767" i="3"/>
  <c r="R1766" i="3"/>
  <c r="S1766" i="3" s="1"/>
  <c r="Q1766" i="3"/>
  <c r="R1765" i="3"/>
  <c r="S1765" i="3" s="1"/>
  <c r="Q1765" i="3"/>
  <c r="R1764" i="3"/>
  <c r="S1764" i="3" s="1"/>
  <c r="Q1764" i="3"/>
  <c r="R1763" i="3"/>
  <c r="S1763" i="3" s="1"/>
  <c r="Q1763" i="3"/>
  <c r="R1762" i="3"/>
  <c r="S1762" i="3" s="1"/>
  <c r="Q1762" i="3"/>
  <c r="R1761" i="3"/>
  <c r="S1761" i="3" s="1"/>
  <c r="Q1761" i="3"/>
  <c r="R1760" i="3"/>
  <c r="S1760" i="3" s="1"/>
  <c r="Q1760" i="3"/>
  <c r="R1759" i="3"/>
  <c r="S1759" i="3" s="1"/>
  <c r="Q1759" i="3"/>
  <c r="R1758" i="3"/>
  <c r="S1758" i="3" s="1"/>
  <c r="Q1758" i="3"/>
  <c r="R1757" i="3"/>
  <c r="S1757" i="3" s="1"/>
  <c r="Q1757" i="3"/>
  <c r="R1756" i="3"/>
  <c r="S1756" i="3" s="1"/>
  <c r="Q1756" i="3"/>
  <c r="R1755" i="3"/>
  <c r="S1755" i="3" s="1"/>
  <c r="Q1755" i="3"/>
  <c r="R1754" i="3"/>
  <c r="S1754" i="3" s="1"/>
  <c r="Q1754" i="3"/>
  <c r="R1753" i="3"/>
  <c r="S1753" i="3" s="1"/>
  <c r="Q1753" i="3"/>
  <c r="R1752" i="3"/>
  <c r="S1752" i="3" s="1"/>
  <c r="Q1752" i="3"/>
  <c r="R1751" i="3"/>
  <c r="S1751" i="3" s="1"/>
  <c r="Q1751" i="3"/>
  <c r="R1750" i="3"/>
  <c r="S1750" i="3" s="1"/>
  <c r="Q1750" i="3"/>
  <c r="R1749" i="3"/>
  <c r="S1749" i="3" s="1"/>
  <c r="Q1749" i="3"/>
  <c r="R1748" i="3"/>
  <c r="S1748" i="3" s="1"/>
  <c r="Q1748" i="3"/>
  <c r="R1747" i="3"/>
  <c r="S1747" i="3" s="1"/>
  <c r="Q1747" i="3"/>
  <c r="R1746" i="3"/>
  <c r="S1746" i="3" s="1"/>
  <c r="Q1746" i="3"/>
  <c r="R1745" i="3"/>
  <c r="S1745" i="3" s="1"/>
  <c r="Q1745" i="3"/>
  <c r="R1744" i="3"/>
  <c r="S1744" i="3" s="1"/>
  <c r="Q1744" i="3"/>
  <c r="R1743" i="3"/>
  <c r="S1743" i="3" s="1"/>
  <c r="Q1743" i="3"/>
  <c r="R1742" i="3"/>
  <c r="S1742" i="3" s="1"/>
  <c r="Q1742" i="3"/>
  <c r="R1741" i="3"/>
  <c r="S1741" i="3" s="1"/>
  <c r="Q1741" i="3"/>
  <c r="R1740" i="3"/>
  <c r="S1740" i="3" s="1"/>
  <c r="Q1740" i="3"/>
  <c r="R1739" i="3"/>
  <c r="S1739" i="3" s="1"/>
  <c r="Q1739" i="3"/>
  <c r="R1738" i="3"/>
  <c r="S1738" i="3" s="1"/>
  <c r="Q1738" i="3"/>
  <c r="R1737" i="3"/>
  <c r="S1737" i="3" s="1"/>
  <c r="Q1737" i="3"/>
  <c r="R1736" i="3"/>
  <c r="S1736" i="3" s="1"/>
  <c r="Q1736" i="3"/>
  <c r="R1735" i="3"/>
  <c r="S1735" i="3" s="1"/>
  <c r="Q1735" i="3"/>
  <c r="R1734" i="3"/>
  <c r="S1734" i="3" s="1"/>
  <c r="Q1734" i="3"/>
  <c r="R1733" i="3"/>
  <c r="S1733" i="3" s="1"/>
  <c r="Q1733" i="3"/>
  <c r="R1732" i="3"/>
  <c r="S1732" i="3" s="1"/>
  <c r="Q1732" i="3"/>
  <c r="R1731" i="3"/>
  <c r="S1731" i="3" s="1"/>
  <c r="Q1731" i="3"/>
  <c r="R1730" i="3"/>
  <c r="S1730" i="3" s="1"/>
  <c r="Q1730" i="3"/>
  <c r="R1729" i="3"/>
  <c r="S1729" i="3" s="1"/>
  <c r="Q1729" i="3"/>
  <c r="R1728" i="3"/>
  <c r="S1728" i="3" s="1"/>
  <c r="Q1728" i="3"/>
  <c r="R1727" i="3"/>
  <c r="S1727" i="3" s="1"/>
  <c r="Q1727" i="3"/>
  <c r="R1726" i="3"/>
  <c r="S1726" i="3" s="1"/>
  <c r="Q1726" i="3"/>
  <c r="R1725" i="3"/>
  <c r="S1725" i="3" s="1"/>
  <c r="Q1725" i="3"/>
  <c r="R1724" i="3"/>
  <c r="S1724" i="3" s="1"/>
  <c r="Q1724" i="3"/>
  <c r="R1723" i="3"/>
  <c r="S1723" i="3" s="1"/>
  <c r="Q1723" i="3"/>
  <c r="R1722" i="3"/>
  <c r="S1722" i="3" s="1"/>
  <c r="Q1722" i="3"/>
  <c r="R1721" i="3"/>
  <c r="S1721" i="3" s="1"/>
  <c r="Q1721" i="3"/>
  <c r="R1720" i="3"/>
  <c r="S1720" i="3" s="1"/>
  <c r="Q1720" i="3"/>
  <c r="R1719" i="3"/>
  <c r="S1719" i="3" s="1"/>
  <c r="Q1719" i="3"/>
  <c r="R1718" i="3"/>
  <c r="S1718" i="3" s="1"/>
  <c r="Q1718" i="3"/>
  <c r="R1717" i="3"/>
  <c r="S1717" i="3" s="1"/>
  <c r="Q1717" i="3"/>
  <c r="R1716" i="3"/>
  <c r="S1716" i="3" s="1"/>
  <c r="Q1716" i="3"/>
  <c r="R1715" i="3"/>
  <c r="S1715" i="3" s="1"/>
  <c r="Q1715" i="3"/>
  <c r="R1714" i="3"/>
  <c r="S1714" i="3" s="1"/>
  <c r="Q1714" i="3"/>
  <c r="R1713" i="3"/>
  <c r="S1713" i="3" s="1"/>
  <c r="Q1713" i="3"/>
  <c r="R1712" i="3"/>
  <c r="S1712" i="3" s="1"/>
  <c r="Q1712" i="3"/>
  <c r="R1711" i="3"/>
  <c r="S1711" i="3" s="1"/>
  <c r="Q1711" i="3"/>
  <c r="R1710" i="3"/>
  <c r="S1710" i="3" s="1"/>
  <c r="Q1710" i="3"/>
  <c r="R1709" i="3"/>
  <c r="S1709" i="3" s="1"/>
  <c r="Q1709" i="3"/>
  <c r="R1708" i="3"/>
  <c r="S1708" i="3" s="1"/>
  <c r="Q1708" i="3"/>
  <c r="R1707" i="3"/>
  <c r="S1707" i="3" s="1"/>
  <c r="Q1707" i="3"/>
  <c r="R1706" i="3"/>
  <c r="S1706" i="3" s="1"/>
  <c r="Q1706" i="3"/>
  <c r="R1705" i="3"/>
  <c r="S1705" i="3" s="1"/>
  <c r="Q1705" i="3"/>
  <c r="R1704" i="3"/>
  <c r="S1704" i="3" s="1"/>
  <c r="Q1704" i="3"/>
  <c r="R1703" i="3"/>
  <c r="S1703" i="3" s="1"/>
  <c r="Q1703" i="3"/>
  <c r="R1702" i="3"/>
  <c r="S1702" i="3" s="1"/>
  <c r="Q1702" i="3"/>
  <c r="R1701" i="3"/>
  <c r="S1701" i="3" s="1"/>
  <c r="Q1701" i="3"/>
  <c r="R1700" i="3"/>
  <c r="S1700" i="3" s="1"/>
  <c r="Q1700" i="3"/>
  <c r="R1699" i="3"/>
  <c r="S1699" i="3" s="1"/>
  <c r="Q1699" i="3"/>
  <c r="R1698" i="3"/>
  <c r="S1698" i="3" s="1"/>
  <c r="Q1698" i="3"/>
  <c r="R1697" i="3"/>
  <c r="S1697" i="3" s="1"/>
  <c r="Q1697" i="3"/>
  <c r="R1696" i="3"/>
  <c r="S1696" i="3" s="1"/>
  <c r="Q1696" i="3"/>
  <c r="R1695" i="3"/>
  <c r="S1695" i="3" s="1"/>
  <c r="Q1695" i="3"/>
  <c r="R1694" i="3"/>
  <c r="S1694" i="3" s="1"/>
  <c r="Q1694" i="3"/>
  <c r="R1693" i="3"/>
  <c r="S1693" i="3" s="1"/>
  <c r="Q1693" i="3"/>
  <c r="R1692" i="3"/>
  <c r="S1692" i="3" s="1"/>
  <c r="Q1692" i="3"/>
  <c r="R1691" i="3"/>
  <c r="S1691" i="3" s="1"/>
  <c r="Q1691" i="3"/>
  <c r="R1690" i="3"/>
  <c r="S1690" i="3" s="1"/>
  <c r="Q1690" i="3"/>
  <c r="R1689" i="3"/>
  <c r="S1689" i="3" s="1"/>
  <c r="Q1689" i="3"/>
  <c r="R1688" i="3"/>
  <c r="S1688" i="3" s="1"/>
  <c r="Q1688" i="3"/>
  <c r="R1687" i="3"/>
  <c r="S1687" i="3" s="1"/>
  <c r="Q1687" i="3"/>
  <c r="R1686" i="3"/>
  <c r="S1686" i="3" s="1"/>
  <c r="Q1686" i="3"/>
  <c r="R1685" i="3"/>
  <c r="S1685" i="3" s="1"/>
  <c r="Q1685" i="3"/>
  <c r="R1684" i="3"/>
  <c r="S1684" i="3" s="1"/>
  <c r="Q1684" i="3"/>
  <c r="R1683" i="3"/>
  <c r="S1683" i="3" s="1"/>
  <c r="Q1683" i="3"/>
  <c r="R1682" i="3"/>
  <c r="S1682" i="3" s="1"/>
  <c r="Q1682" i="3"/>
  <c r="R1681" i="3"/>
  <c r="S1681" i="3" s="1"/>
  <c r="Q1681" i="3"/>
  <c r="R1680" i="3"/>
  <c r="S1680" i="3" s="1"/>
  <c r="Q1680" i="3"/>
  <c r="R1679" i="3"/>
  <c r="S1679" i="3" s="1"/>
  <c r="Q1679" i="3"/>
  <c r="R1678" i="3"/>
  <c r="S1678" i="3" s="1"/>
  <c r="Q1678" i="3"/>
  <c r="R1677" i="3"/>
  <c r="S1677" i="3" s="1"/>
  <c r="Q1677" i="3"/>
  <c r="R1676" i="3"/>
  <c r="S1676" i="3" s="1"/>
  <c r="Q1676" i="3"/>
  <c r="R1675" i="3"/>
  <c r="S1675" i="3" s="1"/>
  <c r="Q1675" i="3"/>
  <c r="R1674" i="3"/>
  <c r="S1674" i="3" s="1"/>
  <c r="Q1674" i="3"/>
  <c r="R1673" i="3"/>
  <c r="S1673" i="3" s="1"/>
  <c r="Q1673" i="3"/>
  <c r="R1672" i="3"/>
  <c r="S1672" i="3" s="1"/>
  <c r="Q1672" i="3"/>
  <c r="R1671" i="3"/>
  <c r="S1671" i="3" s="1"/>
  <c r="Q1671" i="3"/>
  <c r="R1670" i="3"/>
  <c r="S1670" i="3" s="1"/>
  <c r="Q1670" i="3"/>
  <c r="R1669" i="3"/>
  <c r="S1669" i="3" s="1"/>
  <c r="Q1669" i="3"/>
  <c r="R1668" i="3"/>
  <c r="S1668" i="3" s="1"/>
  <c r="Q1668" i="3"/>
  <c r="R1667" i="3"/>
  <c r="S1667" i="3" s="1"/>
  <c r="Q1667" i="3"/>
  <c r="R1666" i="3"/>
  <c r="S1666" i="3" s="1"/>
  <c r="Q1666" i="3"/>
  <c r="R1665" i="3"/>
  <c r="S1665" i="3" s="1"/>
  <c r="Q1665" i="3"/>
  <c r="R1664" i="3"/>
  <c r="S1664" i="3" s="1"/>
  <c r="Q1664" i="3"/>
  <c r="R1663" i="3"/>
  <c r="S1663" i="3" s="1"/>
  <c r="Q1663" i="3"/>
  <c r="R1662" i="3"/>
  <c r="S1662" i="3" s="1"/>
  <c r="Q1662" i="3"/>
  <c r="R1661" i="3"/>
  <c r="S1661" i="3" s="1"/>
  <c r="Q1661" i="3"/>
  <c r="R1660" i="3"/>
  <c r="S1660" i="3" s="1"/>
  <c r="Q1660" i="3"/>
  <c r="R1659" i="3"/>
  <c r="S1659" i="3" s="1"/>
  <c r="Q1659" i="3"/>
  <c r="R1658" i="3"/>
  <c r="S1658" i="3" s="1"/>
  <c r="Q1658" i="3"/>
  <c r="R1657" i="3"/>
  <c r="S1657" i="3" s="1"/>
  <c r="Q1657" i="3"/>
  <c r="R1656" i="3"/>
  <c r="S1656" i="3" s="1"/>
  <c r="Q1656" i="3"/>
  <c r="R1655" i="3"/>
  <c r="S1655" i="3" s="1"/>
  <c r="Q1655" i="3"/>
  <c r="R1654" i="3"/>
  <c r="S1654" i="3" s="1"/>
  <c r="Q1654" i="3"/>
  <c r="R1653" i="3"/>
  <c r="S1653" i="3" s="1"/>
  <c r="Q1653" i="3"/>
  <c r="R1652" i="3"/>
  <c r="S1652" i="3" s="1"/>
  <c r="Q1652" i="3"/>
  <c r="R1651" i="3"/>
  <c r="S1651" i="3" s="1"/>
  <c r="Q1651" i="3"/>
  <c r="R1650" i="3"/>
  <c r="S1650" i="3" s="1"/>
  <c r="Q1650" i="3"/>
  <c r="R1649" i="3"/>
  <c r="S1649" i="3" s="1"/>
  <c r="Q1649" i="3"/>
  <c r="R1648" i="3"/>
  <c r="S1648" i="3" s="1"/>
  <c r="Q1648" i="3"/>
  <c r="R1647" i="3"/>
  <c r="S1647" i="3" s="1"/>
  <c r="Q1647" i="3"/>
  <c r="R1646" i="3"/>
  <c r="S1646" i="3" s="1"/>
  <c r="Q1646" i="3"/>
  <c r="R1645" i="3"/>
  <c r="S1645" i="3" s="1"/>
  <c r="Q1645" i="3"/>
  <c r="R1644" i="3"/>
  <c r="S1644" i="3" s="1"/>
  <c r="Q1644" i="3"/>
  <c r="R1643" i="3"/>
  <c r="S1643" i="3" s="1"/>
  <c r="Q1643" i="3"/>
  <c r="R1642" i="3"/>
  <c r="S1642" i="3" s="1"/>
  <c r="Q1642" i="3"/>
  <c r="R1641" i="3"/>
  <c r="S1641" i="3" s="1"/>
  <c r="Q1641" i="3"/>
  <c r="R1640" i="3"/>
  <c r="S1640" i="3" s="1"/>
  <c r="Q1640" i="3"/>
  <c r="R1639" i="3"/>
  <c r="S1639" i="3" s="1"/>
  <c r="Q1639" i="3"/>
  <c r="R1638" i="3"/>
  <c r="S1638" i="3" s="1"/>
  <c r="Q1638" i="3"/>
  <c r="R1637" i="3"/>
  <c r="S1637" i="3" s="1"/>
  <c r="Q1637" i="3"/>
  <c r="R1636" i="3"/>
  <c r="S1636" i="3" s="1"/>
  <c r="Q1636" i="3"/>
  <c r="R1635" i="3"/>
  <c r="S1635" i="3" s="1"/>
  <c r="Q1635" i="3"/>
  <c r="R1634" i="3"/>
  <c r="S1634" i="3" s="1"/>
  <c r="Q1634" i="3"/>
  <c r="R1633" i="3"/>
  <c r="S1633" i="3" s="1"/>
  <c r="Q1633" i="3"/>
  <c r="R1632" i="3"/>
  <c r="S1632" i="3" s="1"/>
  <c r="Q1632" i="3"/>
  <c r="R1631" i="3"/>
  <c r="S1631" i="3" s="1"/>
  <c r="Q1631" i="3"/>
  <c r="R1630" i="3"/>
  <c r="S1630" i="3" s="1"/>
  <c r="Q1630" i="3"/>
  <c r="R1629" i="3"/>
  <c r="S1629" i="3" s="1"/>
  <c r="Q1629" i="3"/>
  <c r="R1628" i="3"/>
  <c r="S1628" i="3" s="1"/>
  <c r="Q1628" i="3"/>
  <c r="R1627" i="3"/>
  <c r="S1627" i="3" s="1"/>
  <c r="Q1627" i="3"/>
  <c r="R1626" i="3"/>
  <c r="S1626" i="3" s="1"/>
  <c r="Q1626" i="3"/>
  <c r="R1625" i="3"/>
  <c r="S1625" i="3" s="1"/>
  <c r="Q1625" i="3"/>
  <c r="R1624" i="3"/>
  <c r="S1624" i="3" s="1"/>
  <c r="Q1624" i="3"/>
  <c r="R1623" i="3"/>
  <c r="S1623" i="3" s="1"/>
  <c r="Q1623" i="3"/>
  <c r="R1622" i="3"/>
  <c r="S1622" i="3" s="1"/>
  <c r="Q1622" i="3"/>
  <c r="R1621" i="3"/>
  <c r="S1621" i="3" s="1"/>
  <c r="Q1621" i="3"/>
  <c r="R1620" i="3"/>
  <c r="S1620" i="3" s="1"/>
  <c r="Q1620" i="3"/>
  <c r="R1619" i="3"/>
  <c r="S1619" i="3" s="1"/>
  <c r="Q1619" i="3"/>
  <c r="R1618" i="3"/>
  <c r="S1618" i="3" s="1"/>
  <c r="Q1618" i="3"/>
  <c r="R1617" i="3"/>
  <c r="S1617" i="3" s="1"/>
  <c r="Q1617" i="3"/>
  <c r="R1616" i="3"/>
  <c r="S1616" i="3" s="1"/>
  <c r="Q1616" i="3"/>
  <c r="R1615" i="3"/>
  <c r="S1615" i="3" s="1"/>
  <c r="Q1615" i="3"/>
  <c r="R1614" i="3"/>
  <c r="S1614" i="3" s="1"/>
  <c r="Q1614" i="3"/>
  <c r="R1613" i="3"/>
  <c r="S1613" i="3" s="1"/>
  <c r="Q1613" i="3"/>
  <c r="R1612" i="3"/>
  <c r="S1612" i="3" s="1"/>
  <c r="Q1612" i="3"/>
  <c r="R1611" i="3"/>
  <c r="S1611" i="3" s="1"/>
  <c r="Q1611" i="3"/>
  <c r="R1610" i="3"/>
  <c r="S1610" i="3" s="1"/>
  <c r="Q1610" i="3"/>
  <c r="R1609" i="3"/>
  <c r="S1609" i="3" s="1"/>
  <c r="Q1609" i="3"/>
  <c r="R1608" i="3"/>
  <c r="S1608" i="3" s="1"/>
  <c r="Q1608" i="3"/>
  <c r="R1607" i="3"/>
  <c r="S1607" i="3" s="1"/>
  <c r="Q1607" i="3"/>
  <c r="R1606" i="3"/>
  <c r="S1606" i="3" s="1"/>
  <c r="Q1606" i="3"/>
  <c r="R1605" i="3"/>
  <c r="S1605" i="3" s="1"/>
  <c r="Q1605" i="3"/>
  <c r="R1604" i="3"/>
  <c r="S1604" i="3" s="1"/>
  <c r="Q1604" i="3"/>
  <c r="R1603" i="3"/>
  <c r="S1603" i="3" s="1"/>
  <c r="Q1603" i="3"/>
  <c r="R1602" i="3"/>
  <c r="S1602" i="3" s="1"/>
  <c r="Q1602" i="3"/>
  <c r="R1601" i="3"/>
  <c r="S1601" i="3" s="1"/>
  <c r="Q1601" i="3"/>
  <c r="R1600" i="3"/>
  <c r="S1600" i="3" s="1"/>
  <c r="Q1600" i="3"/>
  <c r="R1599" i="3"/>
  <c r="S1599" i="3" s="1"/>
  <c r="Q1599" i="3"/>
  <c r="R1598" i="3"/>
  <c r="S1598" i="3" s="1"/>
  <c r="Q1598" i="3"/>
  <c r="R1597" i="3"/>
  <c r="S1597" i="3" s="1"/>
  <c r="Q1597" i="3"/>
  <c r="R1596" i="3"/>
  <c r="S1596" i="3" s="1"/>
  <c r="Q1596" i="3"/>
  <c r="R1595" i="3"/>
  <c r="S1595" i="3" s="1"/>
  <c r="Q1595" i="3"/>
  <c r="R1594" i="3"/>
  <c r="S1594" i="3" s="1"/>
  <c r="Q1594" i="3"/>
  <c r="R1593" i="3"/>
  <c r="S1593" i="3" s="1"/>
  <c r="Q1593" i="3"/>
  <c r="R1592" i="3"/>
  <c r="S1592" i="3" s="1"/>
  <c r="Q1592" i="3"/>
  <c r="R1591" i="3"/>
  <c r="S1591" i="3" s="1"/>
  <c r="Q1591" i="3"/>
  <c r="R1590" i="3"/>
  <c r="S1590" i="3" s="1"/>
  <c r="Q1590" i="3"/>
  <c r="R1589" i="3"/>
  <c r="S1589" i="3" s="1"/>
  <c r="Q1589" i="3"/>
  <c r="R1588" i="3"/>
  <c r="S1588" i="3" s="1"/>
  <c r="Q1588" i="3"/>
  <c r="R1587" i="3"/>
  <c r="S1587" i="3" s="1"/>
  <c r="Q1587" i="3"/>
  <c r="R1586" i="3"/>
  <c r="S1586" i="3" s="1"/>
  <c r="Q1586" i="3"/>
  <c r="R1585" i="3"/>
  <c r="S1585" i="3" s="1"/>
  <c r="Q1585" i="3"/>
  <c r="R1584" i="3"/>
  <c r="S1584" i="3" s="1"/>
  <c r="Q1584" i="3"/>
  <c r="R1583" i="3"/>
  <c r="S1583" i="3" s="1"/>
  <c r="Q1583" i="3"/>
  <c r="R1582" i="3"/>
  <c r="S1582" i="3" s="1"/>
  <c r="Q1582" i="3"/>
  <c r="R1581" i="3"/>
  <c r="S1581" i="3" s="1"/>
  <c r="Q1581" i="3"/>
  <c r="R1580" i="3"/>
  <c r="S1580" i="3" s="1"/>
  <c r="Q1580" i="3"/>
  <c r="R1579" i="3"/>
  <c r="S1579" i="3" s="1"/>
  <c r="Q1579" i="3"/>
  <c r="R1578" i="3"/>
  <c r="S1578" i="3" s="1"/>
  <c r="Q1578" i="3"/>
  <c r="R1577" i="3"/>
  <c r="S1577" i="3" s="1"/>
  <c r="Q1577" i="3"/>
  <c r="R1576" i="3"/>
  <c r="S1576" i="3" s="1"/>
  <c r="Q1576" i="3"/>
  <c r="R1575" i="3"/>
  <c r="S1575" i="3" s="1"/>
  <c r="Q1575" i="3"/>
  <c r="R1574" i="3"/>
  <c r="S1574" i="3" s="1"/>
  <c r="Q1574" i="3"/>
  <c r="R1573" i="3"/>
  <c r="S1573" i="3" s="1"/>
  <c r="Q1573" i="3"/>
  <c r="R1572" i="3"/>
  <c r="S1572" i="3" s="1"/>
  <c r="Q1572" i="3"/>
  <c r="R1571" i="3"/>
  <c r="S1571" i="3" s="1"/>
  <c r="Q1571" i="3"/>
  <c r="R1570" i="3"/>
  <c r="S1570" i="3" s="1"/>
  <c r="Q1570" i="3"/>
  <c r="R1569" i="3"/>
  <c r="S1569" i="3" s="1"/>
  <c r="Q1569" i="3"/>
  <c r="R1568" i="3"/>
  <c r="S1568" i="3" s="1"/>
  <c r="Q1568" i="3"/>
  <c r="R1567" i="3"/>
  <c r="S1567" i="3" s="1"/>
  <c r="Q1567" i="3"/>
  <c r="R1566" i="3"/>
  <c r="S1566" i="3" s="1"/>
  <c r="Q1566" i="3"/>
  <c r="R1565" i="3"/>
  <c r="S1565" i="3" s="1"/>
  <c r="Q1565" i="3"/>
  <c r="R1564" i="3"/>
  <c r="S1564" i="3" s="1"/>
  <c r="Q1564" i="3"/>
  <c r="R1563" i="3"/>
  <c r="S1563" i="3" s="1"/>
  <c r="Q1563" i="3"/>
  <c r="R1562" i="3"/>
  <c r="S1562" i="3" s="1"/>
  <c r="Q1562" i="3"/>
  <c r="R1561" i="3"/>
  <c r="S1561" i="3" s="1"/>
  <c r="Q1561" i="3"/>
  <c r="R1560" i="3"/>
  <c r="S1560" i="3" s="1"/>
  <c r="Q1560" i="3"/>
  <c r="R1559" i="3"/>
  <c r="S1559" i="3" s="1"/>
  <c r="Q1559" i="3"/>
  <c r="R1558" i="3"/>
  <c r="S1558" i="3" s="1"/>
  <c r="Q1558" i="3"/>
  <c r="R1557" i="3"/>
  <c r="S1557" i="3" s="1"/>
  <c r="Q1557" i="3"/>
  <c r="R1556" i="3"/>
  <c r="S1556" i="3" s="1"/>
  <c r="Q1556" i="3"/>
  <c r="R1555" i="3"/>
  <c r="S1555" i="3" s="1"/>
  <c r="Q1555" i="3"/>
  <c r="R1554" i="3"/>
  <c r="S1554" i="3" s="1"/>
  <c r="Q1554" i="3"/>
  <c r="R1553" i="3"/>
  <c r="S1553" i="3" s="1"/>
  <c r="Q1553" i="3"/>
  <c r="R1552" i="3"/>
  <c r="S1552" i="3" s="1"/>
  <c r="Q1552" i="3"/>
  <c r="R1551" i="3"/>
  <c r="S1551" i="3" s="1"/>
  <c r="Q1551" i="3"/>
  <c r="R1550" i="3"/>
  <c r="S1550" i="3" s="1"/>
  <c r="Q1550" i="3"/>
  <c r="R1549" i="3"/>
  <c r="S1549" i="3" s="1"/>
  <c r="Q1549" i="3"/>
  <c r="R1548" i="3"/>
  <c r="S1548" i="3" s="1"/>
  <c r="Q1548" i="3"/>
  <c r="R1547" i="3"/>
  <c r="S1547" i="3" s="1"/>
  <c r="Q1547" i="3"/>
  <c r="R1546" i="3"/>
  <c r="S1546" i="3" s="1"/>
  <c r="Q1546" i="3"/>
  <c r="R1545" i="3"/>
  <c r="S1545" i="3" s="1"/>
  <c r="Q1545" i="3"/>
  <c r="R1544" i="3"/>
  <c r="S1544" i="3" s="1"/>
  <c r="Q1544" i="3"/>
  <c r="R1543" i="3"/>
  <c r="S1543" i="3" s="1"/>
  <c r="Q1543" i="3"/>
  <c r="R1542" i="3"/>
  <c r="S1542" i="3" s="1"/>
  <c r="Q1542" i="3"/>
  <c r="R1541" i="3"/>
  <c r="S1541" i="3" s="1"/>
  <c r="Q1541" i="3"/>
  <c r="R1540" i="3"/>
  <c r="S1540" i="3" s="1"/>
  <c r="Q1540" i="3"/>
  <c r="R1539" i="3"/>
  <c r="S1539" i="3" s="1"/>
  <c r="Q1539" i="3"/>
  <c r="R1538" i="3"/>
  <c r="S1538" i="3" s="1"/>
  <c r="Q1538" i="3"/>
  <c r="R1537" i="3"/>
  <c r="S1537" i="3" s="1"/>
  <c r="Q1537" i="3"/>
  <c r="R1536" i="3"/>
  <c r="S1536" i="3" s="1"/>
  <c r="Q1536" i="3"/>
  <c r="R1535" i="3"/>
  <c r="S1535" i="3" s="1"/>
  <c r="Q1535" i="3"/>
  <c r="R1534" i="3"/>
  <c r="S1534" i="3" s="1"/>
  <c r="Q1534" i="3"/>
  <c r="R1533" i="3"/>
  <c r="S1533" i="3" s="1"/>
  <c r="Q1533" i="3"/>
  <c r="R1532" i="3"/>
  <c r="S1532" i="3" s="1"/>
  <c r="Q1532" i="3"/>
  <c r="R1531" i="3"/>
  <c r="S1531" i="3" s="1"/>
  <c r="Q1531" i="3"/>
  <c r="R1530" i="3"/>
  <c r="S1530" i="3" s="1"/>
  <c r="Q1530" i="3"/>
  <c r="R1529" i="3"/>
  <c r="S1529" i="3" s="1"/>
  <c r="Q1529" i="3"/>
  <c r="R1528" i="3"/>
  <c r="S1528" i="3" s="1"/>
  <c r="Q1528" i="3"/>
  <c r="R1527" i="3"/>
  <c r="S1527" i="3" s="1"/>
  <c r="Q1527" i="3"/>
  <c r="R1526" i="3"/>
  <c r="S1526" i="3" s="1"/>
  <c r="Q1526" i="3"/>
  <c r="R1525" i="3"/>
  <c r="S1525" i="3" s="1"/>
  <c r="Q1525" i="3"/>
  <c r="R1524" i="3"/>
  <c r="S1524" i="3" s="1"/>
  <c r="Q1524" i="3"/>
  <c r="R1523" i="3"/>
  <c r="S1523" i="3" s="1"/>
  <c r="Q1523" i="3"/>
  <c r="R1522" i="3"/>
  <c r="S1522" i="3" s="1"/>
  <c r="Q1522" i="3"/>
  <c r="R1521" i="3"/>
  <c r="S1521" i="3" s="1"/>
  <c r="Q1521" i="3"/>
  <c r="R1520" i="3"/>
  <c r="S1520" i="3" s="1"/>
  <c r="Q1520" i="3"/>
  <c r="R1519" i="3"/>
  <c r="S1519" i="3" s="1"/>
  <c r="Q1519" i="3"/>
  <c r="R1518" i="3"/>
  <c r="S1518" i="3" s="1"/>
  <c r="Q1518" i="3"/>
  <c r="R1517" i="3"/>
  <c r="S1517" i="3" s="1"/>
  <c r="Q1517" i="3"/>
  <c r="R1516" i="3"/>
  <c r="S1516" i="3" s="1"/>
  <c r="Q1516" i="3"/>
  <c r="R1515" i="3"/>
  <c r="S1515" i="3" s="1"/>
  <c r="Q1515" i="3"/>
  <c r="R1514" i="3"/>
  <c r="S1514" i="3" s="1"/>
  <c r="Q1514" i="3"/>
  <c r="R1513" i="3"/>
  <c r="S1513" i="3" s="1"/>
  <c r="Q1513" i="3"/>
  <c r="R1512" i="3"/>
  <c r="S1512" i="3" s="1"/>
  <c r="Q1512" i="3"/>
  <c r="R1511" i="3"/>
  <c r="S1511" i="3" s="1"/>
  <c r="Q1511" i="3"/>
  <c r="R1510" i="3"/>
  <c r="S1510" i="3" s="1"/>
  <c r="Q1510" i="3"/>
  <c r="R1509" i="3"/>
  <c r="S1509" i="3" s="1"/>
  <c r="Q1509" i="3"/>
  <c r="R1508" i="3"/>
  <c r="S1508" i="3" s="1"/>
  <c r="Q1508" i="3"/>
  <c r="R1507" i="3"/>
  <c r="S1507" i="3" s="1"/>
  <c r="Q1507" i="3"/>
  <c r="R1506" i="3"/>
  <c r="S1506" i="3" s="1"/>
  <c r="Q1506" i="3"/>
  <c r="R1505" i="3"/>
  <c r="S1505" i="3" s="1"/>
  <c r="Q1505" i="3"/>
  <c r="R1504" i="3"/>
  <c r="S1504" i="3" s="1"/>
  <c r="Q1504" i="3"/>
  <c r="R1503" i="3"/>
  <c r="S1503" i="3" s="1"/>
  <c r="Q1503" i="3"/>
  <c r="R1502" i="3"/>
  <c r="S1502" i="3" s="1"/>
  <c r="Q1502" i="3"/>
  <c r="R1501" i="3"/>
  <c r="S1501" i="3" s="1"/>
  <c r="Q1501" i="3"/>
  <c r="R1500" i="3"/>
  <c r="S1500" i="3" s="1"/>
  <c r="Q1500" i="3"/>
  <c r="R1499" i="3"/>
  <c r="S1499" i="3" s="1"/>
  <c r="Q1499" i="3"/>
  <c r="R1498" i="3"/>
  <c r="S1498" i="3" s="1"/>
  <c r="Q1498" i="3"/>
  <c r="R1497" i="3"/>
  <c r="S1497" i="3" s="1"/>
  <c r="Q1497" i="3"/>
  <c r="R1496" i="3"/>
  <c r="S1496" i="3" s="1"/>
  <c r="Q1496" i="3"/>
  <c r="R1495" i="3"/>
  <c r="S1495" i="3" s="1"/>
  <c r="Q1495" i="3"/>
  <c r="R1494" i="3"/>
  <c r="S1494" i="3" s="1"/>
  <c r="Q1494" i="3"/>
  <c r="R1493" i="3"/>
  <c r="S1493" i="3" s="1"/>
  <c r="Q1493" i="3"/>
  <c r="R1492" i="3"/>
  <c r="S1492" i="3" s="1"/>
  <c r="Q1492" i="3"/>
  <c r="R1491" i="3"/>
  <c r="S1491" i="3" s="1"/>
  <c r="Q1491" i="3"/>
  <c r="R1490" i="3"/>
  <c r="S1490" i="3" s="1"/>
  <c r="Q1490" i="3"/>
  <c r="R1489" i="3"/>
  <c r="S1489" i="3" s="1"/>
  <c r="Q1489" i="3"/>
  <c r="R1488" i="3"/>
  <c r="S1488" i="3" s="1"/>
  <c r="Q1488" i="3"/>
  <c r="R1487" i="3"/>
  <c r="S1487" i="3" s="1"/>
  <c r="Q1487" i="3"/>
  <c r="R1486" i="3"/>
  <c r="S1486" i="3" s="1"/>
  <c r="Q1486" i="3"/>
  <c r="R1485" i="3"/>
  <c r="S1485" i="3" s="1"/>
  <c r="Q1485" i="3"/>
  <c r="R1484" i="3"/>
  <c r="S1484" i="3" s="1"/>
  <c r="Q1484" i="3"/>
  <c r="R1483" i="3"/>
  <c r="S1483" i="3" s="1"/>
  <c r="Q1483" i="3"/>
  <c r="R1482" i="3"/>
  <c r="S1482" i="3" s="1"/>
  <c r="Q1482" i="3"/>
  <c r="R1481" i="3"/>
  <c r="S1481" i="3" s="1"/>
  <c r="Q1481" i="3"/>
  <c r="R1480" i="3"/>
  <c r="S1480" i="3" s="1"/>
  <c r="Q1480" i="3"/>
  <c r="R1479" i="3"/>
  <c r="S1479" i="3" s="1"/>
  <c r="Q1479" i="3"/>
  <c r="R1478" i="3"/>
  <c r="S1478" i="3" s="1"/>
  <c r="Q1478" i="3"/>
  <c r="R1477" i="3"/>
  <c r="S1477" i="3" s="1"/>
  <c r="Q1477" i="3"/>
  <c r="R1476" i="3"/>
  <c r="S1476" i="3" s="1"/>
  <c r="Q1476" i="3"/>
  <c r="R1475" i="3"/>
  <c r="S1475" i="3" s="1"/>
  <c r="Q1475" i="3"/>
  <c r="R1474" i="3"/>
  <c r="S1474" i="3" s="1"/>
  <c r="Q1474" i="3"/>
  <c r="R1473" i="3"/>
  <c r="S1473" i="3" s="1"/>
  <c r="Q1473" i="3"/>
  <c r="R1472" i="3"/>
  <c r="S1472" i="3" s="1"/>
  <c r="Q1472" i="3"/>
  <c r="R1471" i="3"/>
  <c r="S1471" i="3" s="1"/>
  <c r="Q1471" i="3"/>
  <c r="R1470" i="3"/>
  <c r="S1470" i="3" s="1"/>
  <c r="Q1470" i="3"/>
  <c r="R1469" i="3"/>
  <c r="S1469" i="3" s="1"/>
  <c r="Q1469" i="3"/>
  <c r="R1468" i="3"/>
  <c r="S1468" i="3" s="1"/>
  <c r="Q1468" i="3"/>
  <c r="R1467" i="3"/>
  <c r="S1467" i="3" s="1"/>
  <c r="Q1467" i="3"/>
  <c r="R1466" i="3"/>
  <c r="S1466" i="3" s="1"/>
  <c r="Q1466" i="3"/>
  <c r="R1465" i="3"/>
  <c r="S1465" i="3" s="1"/>
  <c r="Q1465" i="3"/>
  <c r="R1464" i="3"/>
  <c r="S1464" i="3" s="1"/>
  <c r="Q1464" i="3"/>
  <c r="R1463" i="3"/>
  <c r="S1463" i="3" s="1"/>
  <c r="Q1463" i="3"/>
  <c r="R1462" i="3"/>
  <c r="S1462" i="3" s="1"/>
  <c r="Q1462" i="3"/>
  <c r="R1461" i="3"/>
  <c r="S1461" i="3" s="1"/>
  <c r="Q1461" i="3"/>
  <c r="R1460" i="3"/>
  <c r="S1460" i="3" s="1"/>
  <c r="Q1460" i="3"/>
  <c r="R1459" i="3"/>
  <c r="S1459" i="3" s="1"/>
  <c r="Q1459" i="3"/>
  <c r="R1458" i="3"/>
  <c r="S1458" i="3" s="1"/>
  <c r="Q1458" i="3"/>
  <c r="R1457" i="3"/>
  <c r="S1457" i="3" s="1"/>
  <c r="Q1457" i="3"/>
  <c r="R1456" i="3"/>
  <c r="S1456" i="3" s="1"/>
  <c r="Q1456" i="3"/>
  <c r="R1455" i="3"/>
  <c r="S1455" i="3" s="1"/>
  <c r="Q1455" i="3"/>
  <c r="R1454" i="3"/>
  <c r="S1454" i="3" s="1"/>
  <c r="Q1454" i="3"/>
  <c r="R1453" i="3"/>
  <c r="S1453" i="3" s="1"/>
  <c r="Q1453" i="3"/>
  <c r="R1452" i="3"/>
  <c r="S1452" i="3" s="1"/>
  <c r="Q1452" i="3"/>
  <c r="R1451" i="3"/>
  <c r="S1451" i="3" s="1"/>
  <c r="Q1451" i="3"/>
  <c r="R1450" i="3"/>
  <c r="S1450" i="3" s="1"/>
  <c r="Q1450" i="3"/>
  <c r="R1449" i="3"/>
  <c r="S1449" i="3" s="1"/>
  <c r="Q1449" i="3"/>
  <c r="R1448" i="3"/>
  <c r="S1448" i="3" s="1"/>
  <c r="Q1448" i="3"/>
  <c r="R1447" i="3"/>
  <c r="S1447" i="3" s="1"/>
  <c r="Q1447" i="3"/>
  <c r="R1446" i="3"/>
  <c r="S1446" i="3" s="1"/>
  <c r="Q1446" i="3"/>
  <c r="R1445" i="3"/>
  <c r="S1445" i="3" s="1"/>
  <c r="Q1445" i="3"/>
  <c r="R1444" i="3"/>
  <c r="S1444" i="3" s="1"/>
  <c r="Q1444" i="3"/>
  <c r="R1443" i="3"/>
  <c r="S1443" i="3" s="1"/>
  <c r="Q1443" i="3"/>
  <c r="R1442" i="3"/>
  <c r="S1442" i="3" s="1"/>
  <c r="Q1442" i="3"/>
  <c r="R1441" i="3"/>
  <c r="S1441" i="3" s="1"/>
  <c r="Q1441" i="3"/>
  <c r="R1440" i="3"/>
  <c r="S1440" i="3" s="1"/>
  <c r="Q1440" i="3"/>
  <c r="R1439" i="3"/>
  <c r="S1439" i="3" s="1"/>
  <c r="Q1439" i="3"/>
  <c r="R1438" i="3"/>
  <c r="S1438" i="3" s="1"/>
  <c r="Q1438" i="3"/>
  <c r="R1437" i="3"/>
  <c r="S1437" i="3" s="1"/>
  <c r="Q1437" i="3"/>
  <c r="R1436" i="3"/>
  <c r="S1436" i="3" s="1"/>
  <c r="Q1436" i="3"/>
  <c r="R1435" i="3"/>
  <c r="S1435" i="3" s="1"/>
  <c r="Q1435" i="3"/>
  <c r="R1434" i="3"/>
  <c r="S1434" i="3" s="1"/>
  <c r="Q1434" i="3"/>
  <c r="R1433" i="3"/>
  <c r="S1433" i="3" s="1"/>
  <c r="Q1433" i="3"/>
  <c r="R1432" i="3"/>
  <c r="S1432" i="3" s="1"/>
  <c r="Q1432" i="3"/>
  <c r="R1431" i="3"/>
  <c r="S1431" i="3" s="1"/>
  <c r="Q1431" i="3"/>
  <c r="R1430" i="3"/>
  <c r="S1430" i="3" s="1"/>
  <c r="Q1430" i="3"/>
  <c r="R1429" i="3"/>
  <c r="S1429" i="3" s="1"/>
  <c r="Q1429" i="3"/>
  <c r="R1428" i="3"/>
  <c r="S1428" i="3" s="1"/>
  <c r="Q1428" i="3"/>
  <c r="R1427" i="3"/>
  <c r="S1427" i="3" s="1"/>
  <c r="Q1427" i="3"/>
  <c r="R1426" i="3"/>
  <c r="S1426" i="3" s="1"/>
  <c r="Q1426" i="3"/>
  <c r="R1425" i="3"/>
  <c r="S1425" i="3" s="1"/>
  <c r="Q1425" i="3"/>
  <c r="R1424" i="3"/>
  <c r="S1424" i="3" s="1"/>
  <c r="Q1424" i="3"/>
  <c r="R1423" i="3"/>
  <c r="S1423" i="3" s="1"/>
  <c r="Q1423" i="3"/>
  <c r="R1422" i="3"/>
  <c r="S1422" i="3" s="1"/>
  <c r="Q1422" i="3"/>
  <c r="R1421" i="3"/>
  <c r="S1421" i="3" s="1"/>
  <c r="Q1421" i="3"/>
  <c r="R1420" i="3"/>
  <c r="S1420" i="3" s="1"/>
  <c r="Q1420" i="3"/>
  <c r="R1419" i="3"/>
  <c r="S1419" i="3" s="1"/>
  <c r="Q1419" i="3"/>
  <c r="R1418" i="3"/>
  <c r="S1418" i="3" s="1"/>
  <c r="Q1418" i="3"/>
  <c r="R1417" i="3"/>
  <c r="S1417" i="3" s="1"/>
  <c r="Q1417" i="3"/>
  <c r="R1416" i="3"/>
  <c r="S1416" i="3" s="1"/>
  <c r="Q1416" i="3"/>
  <c r="R1415" i="3"/>
  <c r="S1415" i="3" s="1"/>
  <c r="Q1415" i="3"/>
  <c r="R1414" i="3"/>
  <c r="S1414" i="3" s="1"/>
  <c r="Q1414" i="3"/>
  <c r="R1413" i="3"/>
  <c r="S1413" i="3" s="1"/>
  <c r="Q1413" i="3"/>
  <c r="R1412" i="3"/>
  <c r="S1412" i="3" s="1"/>
  <c r="Q1412" i="3"/>
  <c r="R1411" i="3"/>
  <c r="S1411" i="3" s="1"/>
  <c r="Q1411" i="3"/>
  <c r="R1410" i="3"/>
  <c r="S1410" i="3" s="1"/>
  <c r="Q1410" i="3"/>
  <c r="R1409" i="3"/>
  <c r="S1409" i="3" s="1"/>
  <c r="Q1409" i="3"/>
  <c r="R1408" i="3"/>
  <c r="S1408" i="3" s="1"/>
  <c r="Q1408" i="3"/>
  <c r="R1407" i="3"/>
  <c r="S1407" i="3" s="1"/>
  <c r="Q1407" i="3"/>
  <c r="R1406" i="3"/>
  <c r="S1406" i="3" s="1"/>
  <c r="Q1406" i="3"/>
  <c r="R1405" i="3"/>
  <c r="S1405" i="3" s="1"/>
  <c r="Q1405" i="3"/>
  <c r="R1404" i="3"/>
  <c r="S1404" i="3" s="1"/>
  <c r="Q1404" i="3"/>
  <c r="R1403" i="3"/>
  <c r="S1403" i="3" s="1"/>
  <c r="Q1403" i="3"/>
  <c r="R1402" i="3"/>
  <c r="S1402" i="3" s="1"/>
  <c r="Q1402" i="3"/>
  <c r="R1401" i="3"/>
  <c r="S1401" i="3" s="1"/>
  <c r="Q1401" i="3"/>
  <c r="R1400" i="3"/>
  <c r="S1400" i="3" s="1"/>
  <c r="Q1400" i="3"/>
  <c r="R1399" i="3"/>
  <c r="S1399" i="3" s="1"/>
  <c r="Q1399" i="3"/>
  <c r="R1398" i="3"/>
  <c r="S1398" i="3" s="1"/>
  <c r="Q1398" i="3"/>
  <c r="R1397" i="3"/>
  <c r="S1397" i="3" s="1"/>
  <c r="Q1397" i="3"/>
  <c r="R1396" i="3"/>
  <c r="S1396" i="3" s="1"/>
  <c r="Q1396" i="3"/>
  <c r="R1395" i="3"/>
  <c r="S1395" i="3" s="1"/>
  <c r="Q1395" i="3"/>
  <c r="R1394" i="3"/>
  <c r="S1394" i="3" s="1"/>
  <c r="Q1394" i="3"/>
  <c r="R1393" i="3"/>
  <c r="S1393" i="3" s="1"/>
  <c r="Q1393" i="3"/>
  <c r="R1392" i="3"/>
  <c r="S1392" i="3" s="1"/>
  <c r="Q1392" i="3"/>
  <c r="R1391" i="3"/>
  <c r="S1391" i="3" s="1"/>
  <c r="Q1391" i="3"/>
  <c r="R1390" i="3"/>
  <c r="S1390" i="3" s="1"/>
  <c r="Q1390" i="3"/>
  <c r="R1389" i="3"/>
  <c r="S1389" i="3" s="1"/>
  <c r="Q1389" i="3"/>
  <c r="R1388" i="3"/>
  <c r="S1388" i="3" s="1"/>
  <c r="Q1388" i="3"/>
  <c r="R1387" i="3"/>
  <c r="S1387" i="3" s="1"/>
  <c r="Q1387" i="3"/>
  <c r="R1386" i="3"/>
  <c r="S1386" i="3" s="1"/>
  <c r="Q1386" i="3"/>
  <c r="R1385" i="3"/>
  <c r="S1385" i="3" s="1"/>
  <c r="Q1385" i="3"/>
  <c r="R1384" i="3"/>
  <c r="S1384" i="3" s="1"/>
  <c r="Q1384" i="3"/>
  <c r="R1383" i="3"/>
  <c r="S1383" i="3" s="1"/>
  <c r="Q1383" i="3"/>
  <c r="R1382" i="3"/>
  <c r="S1382" i="3" s="1"/>
  <c r="Q1382" i="3"/>
  <c r="R1381" i="3"/>
  <c r="S1381" i="3" s="1"/>
  <c r="Q1381" i="3"/>
  <c r="R1380" i="3"/>
  <c r="S1380" i="3" s="1"/>
  <c r="Q1380" i="3"/>
  <c r="R1379" i="3"/>
  <c r="S1379" i="3" s="1"/>
  <c r="Q1379" i="3"/>
  <c r="R1378" i="3"/>
  <c r="S1378" i="3" s="1"/>
  <c r="Q1378" i="3"/>
  <c r="R1377" i="3"/>
  <c r="S1377" i="3" s="1"/>
  <c r="Q1377" i="3"/>
  <c r="R1376" i="3"/>
  <c r="S1376" i="3" s="1"/>
  <c r="Q1376" i="3"/>
  <c r="R1375" i="3"/>
  <c r="S1375" i="3" s="1"/>
  <c r="Q1375" i="3"/>
  <c r="R1374" i="3"/>
  <c r="S1374" i="3" s="1"/>
  <c r="Q1374" i="3"/>
  <c r="R1373" i="3"/>
  <c r="S1373" i="3" s="1"/>
  <c r="Q1373" i="3"/>
  <c r="R1372" i="3"/>
  <c r="S1372" i="3" s="1"/>
  <c r="Q1372" i="3"/>
  <c r="R1371" i="3"/>
  <c r="S1371" i="3" s="1"/>
  <c r="Q1371" i="3"/>
  <c r="R1370" i="3"/>
  <c r="S1370" i="3" s="1"/>
  <c r="Q1370" i="3"/>
  <c r="R1369" i="3"/>
  <c r="S1369" i="3" s="1"/>
  <c r="Q1369" i="3"/>
  <c r="R1368" i="3"/>
  <c r="S1368" i="3" s="1"/>
  <c r="Q1368" i="3"/>
  <c r="R1367" i="3"/>
  <c r="S1367" i="3" s="1"/>
  <c r="Q1367" i="3"/>
  <c r="R1366" i="3"/>
  <c r="S1366" i="3" s="1"/>
  <c r="Q1366" i="3"/>
  <c r="R1365" i="3"/>
  <c r="S1365" i="3" s="1"/>
  <c r="Q1365" i="3"/>
  <c r="R1364" i="3"/>
  <c r="S1364" i="3" s="1"/>
  <c r="Q1364" i="3"/>
  <c r="R1363" i="3"/>
  <c r="S1363" i="3" s="1"/>
  <c r="Q1363" i="3"/>
  <c r="R1362" i="3"/>
  <c r="S1362" i="3" s="1"/>
  <c r="Q1362" i="3"/>
  <c r="R1361" i="3"/>
  <c r="S1361" i="3" s="1"/>
  <c r="Q1361" i="3"/>
  <c r="R1360" i="3"/>
  <c r="S1360" i="3" s="1"/>
  <c r="Q1360" i="3"/>
  <c r="R1359" i="3"/>
  <c r="S1359" i="3" s="1"/>
  <c r="Q1359" i="3"/>
  <c r="R1358" i="3"/>
  <c r="S1358" i="3" s="1"/>
  <c r="Q1358" i="3"/>
  <c r="R1357" i="3"/>
  <c r="S1357" i="3" s="1"/>
  <c r="Q1357" i="3"/>
  <c r="R1356" i="3"/>
  <c r="S1356" i="3" s="1"/>
  <c r="Q1356" i="3"/>
  <c r="R1355" i="3"/>
  <c r="S1355" i="3" s="1"/>
  <c r="Q1355" i="3"/>
  <c r="R1354" i="3"/>
  <c r="S1354" i="3" s="1"/>
  <c r="Q1354" i="3"/>
  <c r="R1353" i="3"/>
  <c r="S1353" i="3" s="1"/>
  <c r="Q1353" i="3"/>
  <c r="R1352" i="3"/>
  <c r="S1352" i="3" s="1"/>
  <c r="Q1352" i="3"/>
  <c r="R1351" i="3"/>
  <c r="S1351" i="3" s="1"/>
  <c r="Q1351" i="3"/>
  <c r="R1350" i="3"/>
  <c r="S1350" i="3" s="1"/>
  <c r="Q1350" i="3"/>
  <c r="R1349" i="3"/>
  <c r="S1349" i="3" s="1"/>
  <c r="Q1349" i="3"/>
  <c r="R1348" i="3"/>
  <c r="S1348" i="3" s="1"/>
  <c r="Q1348" i="3"/>
  <c r="R1347" i="3"/>
  <c r="S1347" i="3" s="1"/>
  <c r="Q1347" i="3"/>
  <c r="R1346" i="3"/>
  <c r="S1346" i="3" s="1"/>
  <c r="Q1346" i="3"/>
  <c r="R1345" i="3"/>
  <c r="S1345" i="3" s="1"/>
  <c r="Q1345" i="3"/>
  <c r="R1344" i="3"/>
  <c r="S1344" i="3" s="1"/>
  <c r="Q1344" i="3"/>
  <c r="R1343" i="3"/>
  <c r="S1343" i="3" s="1"/>
  <c r="Q1343" i="3"/>
  <c r="R1342" i="3"/>
  <c r="S1342" i="3" s="1"/>
  <c r="Q1342" i="3"/>
  <c r="R1341" i="3"/>
  <c r="S1341" i="3" s="1"/>
  <c r="Q1341" i="3"/>
  <c r="R1340" i="3"/>
  <c r="S1340" i="3" s="1"/>
  <c r="Q1340" i="3"/>
  <c r="R1339" i="3"/>
  <c r="S1339" i="3" s="1"/>
  <c r="Q1339" i="3"/>
  <c r="R1338" i="3"/>
  <c r="S1338" i="3" s="1"/>
  <c r="Q1338" i="3"/>
  <c r="R1337" i="3"/>
  <c r="S1337" i="3" s="1"/>
  <c r="Q1337" i="3"/>
  <c r="R1336" i="3"/>
  <c r="S1336" i="3" s="1"/>
  <c r="Q1336" i="3"/>
  <c r="R1335" i="3"/>
  <c r="S1335" i="3" s="1"/>
  <c r="Q1335" i="3"/>
  <c r="R1334" i="3"/>
  <c r="S1334" i="3" s="1"/>
  <c r="Q1334" i="3"/>
  <c r="R1333" i="3"/>
  <c r="S1333" i="3" s="1"/>
  <c r="Q1333" i="3"/>
  <c r="R1332" i="3"/>
  <c r="S1332" i="3" s="1"/>
  <c r="Q1332" i="3"/>
  <c r="R1331" i="3"/>
  <c r="S1331" i="3" s="1"/>
  <c r="Q1331" i="3"/>
  <c r="R1330" i="3"/>
  <c r="S1330" i="3" s="1"/>
  <c r="Q1330" i="3"/>
  <c r="R1329" i="3"/>
  <c r="S1329" i="3" s="1"/>
  <c r="Q1329" i="3"/>
  <c r="R1328" i="3"/>
  <c r="S1328" i="3" s="1"/>
  <c r="Q1328" i="3"/>
  <c r="R1327" i="3"/>
  <c r="S1327" i="3" s="1"/>
  <c r="Q1327" i="3"/>
  <c r="R1326" i="3"/>
  <c r="S1326" i="3" s="1"/>
  <c r="Q1326" i="3"/>
  <c r="R1325" i="3"/>
  <c r="S1325" i="3" s="1"/>
  <c r="Q1325" i="3"/>
  <c r="R1324" i="3"/>
  <c r="S1324" i="3" s="1"/>
  <c r="Q1324" i="3"/>
  <c r="R1323" i="3"/>
  <c r="S1323" i="3" s="1"/>
  <c r="Q1323" i="3"/>
  <c r="R1322" i="3"/>
  <c r="S1322" i="3" s="1"/>
  <c r="Q1322" i="3"/>
  <c r="R1321" i="3"/>
  <c r="S1321" i="3" s="1"/>
  <c r="Q1321" i="3"/>
  <c r="R1320" i="3"/>
  <c r="S1320" i="3" s="1"/>
  <c r="Q1320" i="3"/>
  <c r="R1319" i="3"/>
  <c r="S1319" i="3" s="1"/>
  <c r="Q1319" i="3"/>
  <c r="R1318" i="3"/>
  <c r="S1318" i="3" s="1"/>
  <c r="Q1318" i="3"/>
  <c r="R1317" i="3"/>
  <c r="S1317" i="3" s="1"/>
  <c r="Q1317" i="3"/>
  <c r="R1316" i="3"/>
  <c r="S1316" i="3" s="1"/>
  <c r="Q1316" i="3"/>
  <c r="R1315" i="3"/>
  <c r="S1315" i="3" s="1"/>
  <c r="Q1315" i="3"/>
  <c r="R1314" i="3"/>
  <c r="S1314" i="3" s="1"/>
  <c r="Q1314" i="3"/>
  <c r="R1313" i="3"/>
  <c r="S1313" i="3" s="1"/>
  <c r="Q1313" i="3"/>
  <c r="R1312" i="3"/>
  <c r="S1312" i="3" s="1"/>
  <c r="Q1312" i="3"/>
  <c r="R1311" i="3"/>
  <c r="S1311" i="3" s="1"/>
  <c r="Q1311" i="3"/>
  <c r="R1310" i="3"/>
  <c r="S1310" i="3" s="1"/>
  <c r="Q1310" i="3"/>
  <c r="R1309" i="3"/>
  <c r="S1309" i="3" s="1"/>
  <c r="Q1309" i="3"/>
  <c r="R1308" i="3"/>
  <c r="S1308" i="3" s="1"/>
  <c r="Q1308" i="3"/>
  <c r="R1307" i="3"/>
  <c r="S1307" i="3" s="1"/>
  <c r="Q1307" i="3"/>
  <c r="R1306" i="3"/>
  <c r="S1306" i="3" s="1"/>
  <c r="Q1306" i="3"/>
  <c r="R1305" i="3"/>
  <c r="S1305" i="3" s="1"/>
  <c r="Q1305" i="3"/>
  <c r="R1304" i="3"/>
  <c r="S1304" i="3" s="1"/>
  <c r="Q1304" i="3"/>
  <c r="R1303" i="3"/>
  <c r="S1303" i="3" s="1"/>
  <c r="Q1303" i="3"/>
  <c r="R1302" i="3"/>
  <c r="S1302" i="3" s="1"/>
  <c r="Q1302" i="3"/>
  <c r="R1301" i="3"/>
  <c r="S1301" i="3" s="1"/>
  <c r="Q1301" i="3"/>
  <c r="R1300" i="3"/>
  <c r="S1300" i="3" s="1"/>
  <c r="Q1300" i="3"/>
  <c r="R1299" i="3"/>
  <c r="S1299" i="3" s="1"/>
  <c r="Q1299" i="3"/>
  <c r="R1298" i="3"/>
  <c r="S1298" i="3" s="1"/>
  <c r="Q1298" i="3"/>
  <c r="R1297" i="3"/>
  <c r="S1297" i="3" s="1"/>
  <c r="Q1297" i="3"/>
  <c r="R1296" i="3"/>
  <c r="S1296" i="3" s="1"/>
  <c r="Q1296" i="3"/>
  <c r="R1295" i="3"/>
  <c r="S1295" i="3" s="1"/>
  <c r="Q1295" i="3"/>
  <c r="R1294" i="3"/>
  <c r="S1294" i="3" s="1"/>
  <c r="Q1294" i="3"/>
  <c r="R1293" i="3"/>
  <c r="S1293" i="3" s="1"/>
  <c r="Q1293" i="3"/>
  <c r="R1292" i="3"/>
  <c r="S1292" i="3" s="1"/>
  <c r="Q1292" i="3"/>
  <c r="R1291" i="3"/>
  <c r="S1291" i="3" s="1"/>
  <c r="Q1291" i="3"/>
  <c r="R1290" i="3"/>
  <c r="S1290" i="3" s="1"/>
  <c r="Q1290" i="3"/>
  <c r="R1289" i="3"/>
  <c r="S1289" i="3" s="1"/>
  <c r="Q1289" i="3"/>
  <c r="R1288" i="3"/>
  <c r="S1288" i="3" s="1"/>
  <c r="Q1288" i="3"/>
  <c r="R1287" i="3"/>
  <c r="S1287" i="3" s="1"/>
  <c r="Q1287" i="3"/>
  <c r="R1286" i="3"/>
  <c r="S1286" i="3" s="1"/>
  <c r="Q1286" i="3"/>
  <c r="R1285" i="3"/>
  <c r="S1285" i="3" s="1"/>
  <c r="Q1285" i="3"/>
  <c r="R1284" i="3"/>
  <c r="S1284" i="3" s="1"/>
  <c r="Q1284" i="3"/>
  <c r="R1283" i="3"/>
  <c r="S1283" i="3" s="1"/>
  <c r="Q1283" i="3"/>
  <c r="R1282" i="3"/>
  <c r="S1282" i="3" s="1"/>
  <c r="Q1282" i="3"/>
  <c r="R1281" i="3"/>
  <c r="S1281" i="3" s="1"/>
  <c r="Q1281" i="3"/>
  <c r="R1280" i="3"/>
  <c r="S1280" i="3" s="1"/>
  <c r="Q1280" i="3"/>
  <c r="R1279" i="3"/>
  <c r="S1279" i="3" s="1"/>
  <c r="Q1279" i="3"/>
  <c r="R1278" i="3"/>
  <c r="S1278" i="3" s="1"/>
  <c r="Q1278" i="3"/>
  <c r="R1277" i="3"/>
  <c r="S1277" i="3" s="1"/>
  <c r="Q1277" i="3"/>
  <c r="R1276" i="3"/>
  <c r="S1276" i="3" s="1"/>
  <c r="Q1276" i="3"/>
  <c r="R1275" i="3"/>
  <c r="S1275" i="3" s="1"/>
  <c r="Q1275" i="3"/>
  <c r="R1274" i="3"/>
  <c r="S1274" i="3" s="1"/>
  <c r="Q1274" i="3"/>
  <c r="R1273" i="3"/>
  <c r="S1273" i="3" s="1"/>
  <c r="Q1273" i="3"/>
  <c r="R1272" i="3"/>
  <c r="S1272" i="3" s="1"/>
  <c r="Q1272" i="3"/>
  <c r="R1271" i="3"/>
  <c r="S1271" i="3" s="1"/>
  <c r="Q1271" i="3"/>
  <c r="R1270" i="3"/>
  <c r="S1270" i="3" s="1"/>
  <c r="Q1270" i="3"/>
  <c r="R1269" i="3"/>
  <c r="S1269" i="3" s="1"/>
  <c r="Q1269" i="3"/>
  <c r="R1268" i="3"/>
  <c r="S1268" i="3" s="1"/>
  <c r="Q1268" i="3"/>
  <c r="R1267" i="3"/>
  <c r="S1267" i="3" s="1"/>
  <c r="Q1267" i="3"/>
  <c r="R1266" i="3"/>
  <c r="S1266" i="3" s="1"/>
  <c r="Q1266" i="3"/>
  <c r="R1265" i="3"/>
  <c r="S1265" i="3" s="1"/>
  <c r="Q1265" i="3"/>
  <c r="R1264" i="3"/>
  <c r="S1264" i="3" s="1"/>
  <c r="Q1264" i="3"/>
  <c r="R1263" i="3"/>
  <c r="S1263" i="3" s="1"/>
  <c r="Q1263" i="3"/>
  <c r="R1262" i="3"/>
  <c r="S1262" i="3" s="1"/>
  <c r="Q1262" i="3"/>
  <c r="R1261" i="3"/>
  <c r="S1261" i="3" s="1"/>
  <c r="Q1261" i="3"/>
  <c r="R1260" i="3"/>
  <c r="S1260" i="3" s="1"/>
  <c r="Q1260" i="3"/>
  <c r="R1259" i="3"/>
  <c r="S1259" i="3" s="1"/>
  <c r="Q1259" i="3"/>
  <c r="R1258" i="3"/>
  <c r="S1258" i="3" s="1"/>
  <c r="Q1258" i="3"/>
  <c r="R1257" i="3"/>
  <c r="S1257" i="3" s="1"/>
  <c r="Q1257" i="3"/>
  <c r="R1256" i="3"/>
  <c r="S1256" i="3" s="1"/>
  <c r="Q1256" i="3"/>
  <c r="R1255" i="3"/>
  <c r="S1255" i="3" s="1"/>
  <c r="Q1255" i="3"/>
  <c r="R1254" i="3"/>
  <c r="S1254" i="3" s="1"/>
  <c r="Q1254" i="3"/>
  <c r="R1253" i="3"/>
  <c r="S1253" i="3" s="1"/>
  <c r="Q1253" i="3"/>
  <c r="R1252" i="3"/>
  <c r="S1252" i="3" s="1"/>
  <c r="Q1252" i="3"/>
  <c r="R1251" i="3"/>
  <c r="S1251" i="3" s="1"/>
  <c r="Q1251" i="3"/>
  <c r="R1250" i="3"/>
  <c r="S1250" i="3" s="1"/>
  <c r="Q1250" i="3"/>
  <c r="R1249" i="3"/>
  <c r="S1249" i="3" s="1"/>
  <c r="Q1249" i="3"/>
  <c r="R1248" i="3"/>
  <c r="S1248" i="3" s="1"/>
  <c r="Q1248" i="3"/>
  <c r="R1247" i="3"/>
  <c r="S1247" i="3" s="1"/>
  <c r="Q1247" i="3"/>
  <c r="R1246" i="3"/>
  <c r="S1246" i="3" s="1"/>
  <c r="Q1246" i="3"/>
  <c r="R1245" i="3"/>
  <c r="S1245" i="3" s="1"/>
  <c r="Q1245" i="3"/>
  <c r="R1244" i="3"/>
  <c r="S1244" i="3" s="1"/>
  <c r="Q1244" i="3"/>
  <c r="R1243" i="3"/>
  <c r="S1243" i="3" s="1"/>
  <c r="Q1243" i="3"/>
  <c r="R1242" i="3"/>
  <c r="S1242" i="3" s="1"/>
  <c r="Q1242" i="3"/>
  <c r="R1241" i="3"/>
  <c r="S1241" i="3" s="1"/>
  <c r="Q1241" i="3"/>
  <c r="R1240" i="3"/>
  <c r="S1240" i="3" s="1"/>
  <c r="Q1240" i="3"/>
  <c r="R1239" i="3"/>
  <c r="S1239" i="3" s="1"/>
  <c r="Q1239" i="3"/>
  <c r="R1238" i="3"/>
  <c r="S1238" i="3" s="1"/>
  <c r="Q1238" i="3"/>
  <c r="R1237" i="3"/>
  <c r="S1237" i="3" s="1"/>
  <c r="Q1237" i="3"/>
  <c r="R1236" i="3"/>
  <c r="S1236" i="3" s="1"/>
  <c r="Q1236" i="3"/>
  <c r="R1235" i="3"/>
  <c r="S1235" i="3" s="1"/>
  <c r="Q1235" i="3"/>
  <c r="R1234" i="3"/>
  <c r="S1234" i="3" s="1"/>
  <c r="Q1234" i="3"/>
  <c r="R1233" i="3"/>
  <c r="S1233" i="3" s="1"/>
  <c r="Q1233" i="3"/>
  <c r="R1232" i="3"/>
  <c r="S1232" i="3" s="1"/>
  <c r="Q1232" i="3"/>
  <c r="R1231" i="3"/>
  <c r="S1231" i="3" s="1"/>
  <c r="Q1231" i="3"/>
  <c r="R1230" i="3"/>
  <c r="S1230" i="3" s="1"/>
  <c r="Q1230" i="3"/>
  <c r="R1229" i="3"/>
  <c r="S1229" i="3" s="1"/>
  <c r="Q1229" i="3"/>
  <c r="R1228" i="3"/>
  <c r="S1228" i="3" s="1"/>
  <c r="Q1228" i="3"/>
  <c r="R1227" i="3"/>
  <c r="S1227" i="3" s="1"/>
  <c r="Q1227" i="3"/>
  <c r="R1226" i="3"/>
  <c r="S1226" i="3" s="1"/>
  <c r="Q1226" i="3"/>
  <c r="R1225" i="3"/>
  <c r="S1225" i="3" s="1"/>
  <c r="Q1225" i="3"/>
  <c r="R1224" i="3"/>
  <c r="S1224" i="3" s="1"/>
  <c r="Q1224" i="3"/>
  <c r="R1223" i="3"/>
  <c r="S1223" i="3" s="1"/>
  <c r="Q1223" i="3"/>
  <c r="R1222" i="3"/>
  <c r="S1222" i="3" s="1"/>
  <c r="Q1222" i="3"/>
  <c r="R1221" i="3"/>
  <c r="S1221" i="3" s="1"/>
  <c r="Q1221" i="3"/>
  <c r="R1220" i="3"/>
  <c r="S1220" i="3" s="1"/>
  <c r="Q1220" i="3"/>
  <c r="R1219" i="3"/>
  <c r="S1219" i="3" s="1"/>
  <c r="Q1219" i="3"/>
  <c r="R1218" i="3"/>
  <c r="S1218" i="3" s="1"/>
  <c r="Q1218" i="3"/>
  <c r="R1217" i="3"/>
  <c r="S1217" i="3" s="1"/>
  <c r="Q1217" i="3"/>
  <c r="R1216" i="3"/>
  <c r="S1216" i="3" s="1"/>
  <c r="Q1216" i="3"/>
  <c r="R1215" i="3"/>
  <c r="S1215" i="3" s="1"/>
  <c r="Q1215" i="3"/>
  <c r="R1214" i="3"/>
  <c r="S1214" i="3" s="1"/>
  <c r="Q1214" i="3"/>
  <c r="R1213" i="3"/>
  <c r="S1213" i="3" s="1"/>
  <c r="Q1213" i="3"/>
  <c r="R1212" i="3"/>
  <c r="S1212" i="3" s="1"/>
  <c r="Q1212" i="3"/>
  <c r="R1211" i="3"/>
  <c r="S1211" i="3" s="1"/>
  <c r="Q1211" i="3"/>
  <c r="R1210" i="3"/>
  <c r="S1210" i="3" s="1"/>
  <c r="Q1210" i="3"/>
  <c r="R1209" i="3"/>
  <c r="S1209" i="3" s="1"/>
  <c r="Q1209" i="3"/>
  <c r="R1208" i="3"/>
  <c r="S1208" i="3" s="1"/>
  <c r="Q1208" i="3"/>
  <c r="R1207" i="3"/>
  <c r="S1207" i="3" s="1"/>
  <c r="Q1207" i="3"/>
  <c r="R1206" i="3"/>
  <c r="S1206" i="3" s="1"/>
  <c r="Q1206" i="3"/>
  <c r="R1205" i="3"/>
  <c r="S1205" i="3" s="1"/>
  <c r="Q1205" i="3"/>
  <c r="R1204" i="3"/>
  <c r="S1204" i="3" s="1"/>
  <c r="Q1204" i="3"/>
  <c r="R1203" i="3"/>
  <c r="S1203" i="3" s="1"/>
  <c r="Q1203" i="3"/>
  <c r="R1202" i="3"/>
  <c r="S1202" i="3" s="1"/>
  <c r="Q1202" i="3"/>
  <c r="R1201" i="3"/>
  <c r="S1201" i="3" s="1"/>
  <c r="Q1201" i="3"/>
  <c r="R1200" i="3"/>
  <c r="S1200" i="3" s="1"/>
  <c r="Q1200" i="3"/>
  <c r="R1199" i="3"/>
  <c r="S1199" i="3" s="1"/>
  <c r="Q1199" i="3"/>
  <c r="R1198" i="3"/>
  <c r="S1198" i="3" s="1"/>
  <c r="Q1198" i="3"/>
  <c r="R1197" i="3"/>
  <c r="S1197" i="3" s="1"/>
  <c r="Q1197" i="3"/>
  <c r="R1196" i="3"/>
  <c r="S1196" i="3" s="1"/>
  <c r="Q1196" i="3"/>
  <c r="R1195" i="3"/>
  <c r="S1195" i="3" s="1"/>
  <c r="Q1195" i="3"/>
  <c r="R1194" i="3"/>
  <c r="S1194" i="3" s="1"/>
  <c r="Q1194" i="3"/>
  <c r="R1193" i="3"/>
  <c r="S1193" i="3" s="1"/>
  <c r="Q1193" i="3"/>
  <c r="R1192" i="3"/>
  <c r="S1192" i="3" s="1"/>
  <c r="Q1192" i="3"/>
  <c r="R1191" i="3"/>
  <c r="S1191" i="3" s="1"/>
  <c r="Q1191" i="3"/>
  <c r="R1190" i="3"/>
  <c r="S1190" i="3" s="1"/>
  <c r="Q1190" i="3"/>
  <c r="R1189" i="3"/>
  <c r="S1189" i="3" s="1"/>
  <c r="Q1189" i="3"/>
  <c r="R1188" i="3"/>
  <c r="S1188" i="3" s="1"/>
  <c r="Q1188" i="3"/>
  <c r="R1187" i="3"/>
  <c r="S1187" i="3" s="1"/>
  <c r="Q1187" i="3"/>
  <c r="R1186" i="3"/>
  <c r="S1186" i="3" s="1"/>
  <c r="Q1186" i="3"/>
  <c r="R1185" i="3"/>
  <c r="S1185" i="3" s="1"/>
  <c r="Q1185" i="3"/>
  <c r="R1184" i="3"/>
  <c r="S1184" i="3" s="1"/>
  <c r="Q1184" i="3"/>
  <c r="R1183" i="3"/>
  <c r="S1183" i="3" s="1"/>
  <c r="Q1183" i="3"/>
  <c r="R1182" i="3"/>
  <c r="S1182" i="3" s="1"/>
  <c r="Q1182" i="3"/>
  <c r="R1181" i="3"/>
  <c r="S1181" i="3" s="1"/>
  <c r="Q1181" i="3"/>
  <c r="R1180" i="3"/>
  <c r="S1180" i="3" s="1"/>
  <c r="Q1180" i="3"/>
  <c r="R1179" i="3"/>
  <c r="S1179" i="3" s="1"/>
  <c r="Q1179" i="3"/>
  <c r="R1178" i="3"/>
  <c r="S1178" i="3" s="1"/>
  <c r="Q1178" i="3"/>
  <c r="R1177" i="3"/>
  <c r="S1177" i="3" s="1"/>
  <c r="Q1177" i="3"/>
  <c r="R1176" i="3"/>
  <c r="S1176" i="3" s="1"/>
  <c r="Q1176" i="3"/>
  <c r="R1175" i="3"/>
  <c r="S1175" i="3" s="1"/>
  <c r="Q1175" i="3"/>
  <c r="R1174" i="3"/>
  <c r="S1174" i="3" s="1"/>
  <c r="Q1174" i="3"/>
  <c r="R1173" i="3"/>
  <c r="S1173" i="3" s="1"/>
  <c r="Q1173" i="3"/>
  <c r="R1172" i="3"/>
  <c r="S1172" i="3" s="1"/>
  <c r="Q1172" i="3"/>
  <c r="R1171" i="3"/>
  <c r="S1171" i="3" s="1"/>
  <c r="Q1171" i="3"/>
  <c r="R1170" i="3"/>
  <c r="S1170" i="3" s="1"/>
  <c r="Q1170" i="3"/>
  <c r="R1169" i="3"/>
  <c r="S1169" i="3" s="1"/>
  <c r="Q1169" i="3"/>
  <c r="R1168" i="3"/>
  <c r="S1168" i="3" s="1"/>
  <c r="Q1168" i="3"/>
  <c r="R1167" i="3"/>
  <c r="S1167" i="3" s="1"/>
  <c r="Q1167" i="3"/>
  <c r="R1166" i="3"/>
  <c r="S1166" i="3" s="1"/>
  <c r="Q1166" i="3"/>
  <c r="R1165" i="3"/>
  <c r="S1165" i="3" s="1"/>
  <c r="Q1165" i="3"/>
  <c r="R1164" i="3"/>
  <c r="S1164" i="3" s="1"/>
  <c r="Q1164" i="3"/>
  <c r="R1163" i="3"/>
  <c r="S1163" i="3" s="1"/>
  <c r="Q1163" i="3"/>
  <c r="R1162" i="3"/>
  <c r="S1162" i="3" s="1"/>
  <c r="Q1162" i="3"/>
  <c r="R1161" i="3"/>
  <c r="S1161" i="3" s="1"/>
  <c r="Q1161" i="3"/>
  <c r="R1160" i="3"/>
  <c r="S1160" i="3" s="1"/>
  <c r="Q1160" i="3"/>
  <c r="R1159" i="3"/>
  <c r="S1159" i="3" s="1"/>
  <c r="Q1159" i="3"/>
  <c r="R1158" i="3"/>
  <c r="S1158" i="3" s="1"/>
  <c r="Q1158" i="3"/>
  <c r="R1157" i="3"/>
  <c r="S1157" i="3" s="1"/>
  <c r="Q1157" i="3"/>
  <c r="R1156" i="3"/>
  <c r="S1156" i="3" s="1"/>
  <c r="Q1156" i="3"/>
  <c r="R1155" i="3"/>
  <c r="S1155" i="3" s="1"/>
  <c r="Q1155" i="3"/>
  <c r="R1154" i="3"/>
  <c r="S1154" i="3" s="1"/>
  <c r="Q1154" i="3"/>
  <c r="R1153" i="3"/>
  <c r="S1153" i="3" s="1"/>
  <c r="Q1153" i="3"/>
  <c r="R1152" i="3"/>
  <c r="S1152" i="3" s="1"/>
  <c r="Q1152" i="3"/>
  <c r="R1151" i="3"/>
  <c r="S1151" i="3" s="1"/>
  <c r="Q1151" i="3"/>
  <c r="R1150" i="3"/>
  <c r="S1150" i="3" s="1"/>
  <c r="Q1150" i="3"/>
  <c r="R1149" i="3"/>
  <c r="S1149" i="3" s="1"/>
  <c r="Q1149" i="3"/>
  <c r="R1148" i="3"/>
  <c r="S1148" i="3" s="1"/>
  <c r="Q1148" i="3"/>
  <c r="R1147" i="3"/>
  <c r="S1147" i="3" s="1"/>
  <c r="Q1147" i="3"/>
  <c r="R1146" i="3"/>
  <c r="S1146" i="3" s="1"/>
  <c r="Q1146" i="3"/>
  <c r="R1145" i="3"/>
  <c r="S1145" i="3" s="1"/>
  <c r="Q1145" i="3"/>
  <c r="R1144" i="3"/>
  <c r="S1144" i="3" s="1"/>
  <c r="Q1144" i="3"/>
  <c r="R1143" i="3"/>
  <c r="S1143" i="3" s="1"/>
  <c r="Q1143" i="3"/>
  <c r="R1142" i="3"/>
  <c r="S1142" i="3" s="1"/>
  <c r="Q1142" i="3"/>
  <c r="R1141" i="3"/>
  <c r="S1141" i="3" s="1"/>
  <c r="Q1141" i="3"/>
  <c r="R1140" i="3"/>
  <c r="S1140" i="3" s="1"/>
  <c r="Q1140" i="3"/>
  <c r="R1139" i="3"/>
  <c r="S1139" i="3" s="1"/>
  <c r="Q1139" i="3"/>
  <c r="R1138" i="3"/>
  <c r="S1138" i="3" s="1"/>
  <c r="Q1138" i="3"/>
  <c r="R1137" i="3"/>
  <c r="S1137" i="3" s="1"/>
  <c r="Q1137" i="3"/>
  <c r="R1136" i="3"/>
  <c r="S1136" i="3" s="1"/>
  <c r="Q1136" i="3"/>
  <c r="R1135" i="3"/>
  <c r="S1135" i="3" s="1"/>
  <c r="Q1135" i="3"/>
  <c r="R1134" i="3"/>
  <c r="S1134" i="3" s="1"/>
  <c r="Q1134" i="3"/>
  <c r="R1133" i="3"/>
  <c r="S1133" i="3" s="1"/>
  <c r="Q1133" i="3"/>
  <c r="R1132" i="3"/>
  <c r="S1132" i="3" s="1"/>
  <c r="Q1132" i="3"/>
  <c r="R1131" i="3"/>
  <c r="S1131" i="3" s="1"/>
  <c r="Q1131" i="3"/>
  <c r="R1130" i="3"/>
  <c r="S1130" i="3" s="1"/>
  <c r="Q1130" i="3"/>
  <c r="R1129" i="3"/>
  <c r="S1129" i="3" s="1"/>
  <c r="Q1129" i="3"/>
  <c r="R1128" i="3"/>
  <c r="S1128" i="3" s="1"/>
  <c r="Q1128" i="3"/>
  <c r="R1127" i="3"/>
  <c r="S1127" i="3" s="1"/>
  <c r="Q1127" i="3"/>
  <c r="R1126" i="3"/>
  <c r="S1126" i="3" s="1"/>
  <c r="Q1126" i="3"/>
  <c r="R1125" i="3"/>
  <c r="S1125" i="3" s="1"/>
  <c r="Q1125" i="3"/>
  <c r="R1124" i="3"/>
  <c r="S1124" i="3" s="1"/>
  <c r="Q1124" i="3"/>
  <c r="R1123" i="3"/>
  <c r="S1123" i="3" s="1"/>
  <c r="Q1123" i="3"/>
  <c r="R1122" i="3"/>
  <c r="S1122" i="3" s="1"/>
  <c r="Q1122" i="3"/>
  <c r="R1121" i="3"/>
  <c r="S1121" i="3" s="1"/>
  <c r="Q1121" i="3"/>
  <c r="R1120" i="3"/>
  <c r="S1120" i="3" s="1"/>
  <c r="Q1120" i="3"/>
  <c r="R1119" i="3"/>
  <c r="S1119" i="3" s="1"/>
  <c r="Q1119" i="3"/>
  <c r="R1118" i="3"/>
  <c r="S1118" i="3" s="1"/>
  <c r="Q1118" i="3"/>
  <c r="R1117" i="3"/>
  <c r="S1117" i="3" s="1"/>
  <c r="Q1117" i="3"/>
  <c r="R1116" i="3"/>
  <c r="S1116" i="3" s="1"/>
  <c r="Q1116" i="3"/>
  <c r="R1115" i="3"/>
  <c r="S1115" i="3" s="1"/>
  <c r="Q1115" i="3"/>
  <c r="R1114" i="3"/>
  <c r="S1114" i="3" s="1"/>
  <c r="Q1114" i="3"/>
  <c r="R1113" i="3"/>
  <c r="S1113" i="3" s="1"/>
  <c r="Q1113" i="3"/>
  <c r="R1112" i="3"/>
  <c r="S1112" i="3" s="1"/>
  <c r="Q1112" i="3"/>
  <c r="R1111" i="3"/>
  <c r="S1111" i="3" s="1"/>
  <c r="Q1111" i="3"/>
  <c r="R1110" i="3"/>
  <c r="S1110" i="3" s="1"/>
  <c r="Q1110" i="3"/>
  <c r="R1109" i="3"/>
  <c r="S1109" i="3" s="1"/>
  <c r="Q1109" i="3"/>
  <c r="R1108" i="3"/>
  <c r="S1108" i="3" s="1"/>
  <c r="Q1108" i="3"/>
  <c r="R1107" i="3"/>
  <c r="S1107" i="3" s="1"/>
  <c r="Q1107" i="3"/>
  <c r="R1106" i="3"/>
  <c r="S1106" i="3" s="1"/>
  <c r="Q1106" i="3"/>
  <c r="R1105" i="3"/>
  <c r="S1105" i="3" s="1"/>
  <c r="Q1105" i="3"/>
  <c r="R1104" i="3"/>
  <c r="S1104" i="3" s="1"/>
  <c r="Q1104" i="3"/>
  <c r="R1103" i="3"/>
  <c r="S1103" i="3" s="1"/>
  <c r="Q1103" i="3"/>
  <c r="R1102" i="3"/>
  <c r="S1102" i="3" s="1"/>
  <c r="Q1102" i="3"/>
  <c r="R1101" i="3"/>
  <c r="S1101" i="3" s="1"/>
  <c r="Q1101" i="3"/>
  <c r="R1100" i="3"/>
  <c r="S1100" i="3" s="1"/>
  <c r="Q1100" i="3"/>
  <c r="R1099" i="3"/>
  <c r="S1099" i="3" s="1"/>
  <c r="Q1099" i="3"/>
  <c r="R1098" i="3"/>
  <c r="S1098" i="3" s="1"/>
  <c r="Q1098" i="3"/>
  <c r="R1097" i="3"/>
  <c r="S1097" i="3" s="1"/>
  <c r="Q1097" i="3"/>
  <c r="R1096" i="3"/>
  <c r="S1096" i="3" s="1"/>
  <c r="Q1096" i="3"/>
  <c r="R1095" i="3"/>
  <c r="S1095" i="3" s="1"/>
  <c r="Q1095" i="3"/>
  <c r="R1094" i="3"/>
  <c r="S1094" i="3" s="1"/>
  <c r="Q1094" i="3"/>
  <c r="R1093" i="3"/>
  <c r="S1093" i="3" s="1"/>
  <c r="Q1093" i="3"/>
  <c r="R1092" i="3"/>
  <c r="S1092" i="3" s="1"/>
  <c r="Q1092" i="3"/>
  <c r="R1091" i="3"/>
  <c r="S1091" i="3" s="1"/>
  <c r="Q1091" i="3"/>
  <c r="R1090" i="3"/>
  <c r="S1090" i="3" s="1"/>
  <c r="Q1090" i="3"/>
  <c r="R1089" i="3"/>
  <c r="S1089" i="3" s="1"/>
  <c r="Q1089" i="3"/>
  <c r="R1088" i="3"/>
  <c r="S1088" i="3" s="1"/>
  <c r="Q1088" i="3"/>
  <c r="R1087" i="3"/>
  <c r="S1087" i="3" s="1"/>
  <c r="Q1087" i="3"/>
  <c r="R1086" i="3"/>
  <c r="S1086" i="3" s="1"/>
  <c r="Q1086" i="3"/>
  <c r="R1085" i="3"/>
  <c r="S1085" i="3" s="1"/>
  <c r="Q1085" i="3"/>
  <c r="R1084" i="3"/>
  <c r="S1084" i="3" s="1"/>
  <c r="Q1084" i="3"/>
  <c r="R1083" i="3"/>
  <c r="S1083" i="3" s="1"/>
  <c r="Q1083" i="3"/>
  <c r="R1082" i="3"/>
  <c r="S1082" i="3" s="1"/>
  <c r="Q1082" i="3"/>
  <c r="R1081" i="3"/>
  <c r="S1081" i="3" s="1"/>
  <c r="Q1081" i="3"/>
  <c r="R1080" i="3"/>
  <c r="S1080" i="3" s="1"/>
  <c r="Q1080" i="3"/>
  <c r="R1079" i="3"/>
  <c r="S1079" i="3" s="1"/>
  <c r="Q1079" i="3"/>
  <c r="R1078" i="3"/>
  <c r="S1078" i="3" s="1"/>
  <c r="Q1078" i="3"/>
  <c r="R1077" i="3"/>
  <c r="S1077" i="3" s="1"/>
  <c r="Q1077" i="3"/>
  <c r="R1076" i="3"/>
  <c r="S1076" i="3" s="1"/>
  <c r="Q1076" i="3"/>
  <c r="R1075" i="3"/>
  <c r="S1075" i="3" s="1"/>
  <c r="Q1075" i="3"/>
  <c r="R1074" i="3"/>
  <c r="S1074" i="3" s="1"/>
  <c r="Q1074" i="3"/>
  <c r="R1073" i="3"/>
  <c r="S1073" i="3" s="1"/>
  <c r="Q1073" i="3"/>
  <c r="R1072" i="3"/>
  <c r="S1072" i="3" s="1"/>
  <c r="Q1072" i="3"/>
  <c r="R1071" i="3"/>
  <c r="S1071" i="3" s="1"/>
  <c r="Q1071" i="3"/>
  <c r="R1070" i="3"/>
  <c r="S1070" i="3" s="1"/>
  <c r="Q1070" i="3"/>
  <c r="R1069" i="3"/>
  <c r="S1069" i="3" s="1"/>
  <c r="Q1069" i="3"/>
  <c r="R1068" i="3"/>
  <c r="S1068" i="3" s="1"/>
  <c r="Q1068" i="3"/>
  <c r="R1067" i="3"/>
  <c r="S1067" i="3" s="1"/>
  <c r="Q1067" i="3"/>
  <c r="R1066" i="3"/>
  <c r="S1066" i="3" s="1"/>
  <c r="Q1066" i="3"/>
  <c r="R1065" i="3"/>
  <c r="S1065" i="3" s="1"/>
  <c r="Q1065" i="3"/>
  <c r="R1064" i="3"/>
  <c r="S1064" i="3" s="1"/>
  <c r="Q1064" i="3"/>
  <c r="R1063" i="3"/>
  <c r="S1063" i="3" s="1"/>
  <c r="Q1063" i="3"/>
  <c r="R1062" i="3"/>
  <c r="S1062" i="3" s="1"/>
  <c r="Q1062" i="3"/>
  <c r="R1061" i="3"/>
  <c r="S1061" i="3" s="1"/>
  <c r="Q1061" i="3"/>
  <c r="R1060" i="3"/>
  <c r="S1060" i="3" s="1"/>
  <c r="Q1060" i="3"/>
  <c r="R1059" i="3"/>
  <c r="S1059" i="3" s="1"/>
  <c r="Q1059" i="3"/>
  <c r="R1058" i="3"/>
  <c r="S1058" i="3" s="1"/>
  <c r="Q1058" i="3"/>
  <c r="R1057" i="3"/>
  <c r="S1057" i="3" s="1"/>
  <c r="Q1057" i="3"/>
  <c r="R1056" i="3"/>
  <c r="S1056" i="3" s="1"/>
  <c r="Q1056" i="3"/>
  <c r="R1055" i="3"/>
  <c r="S1055" i="3" s="1"/>
  <c r="Q1055" i="3"/>
  <c r="R1054" i="3"/>
  <c r="S1054" i="3" s="1"/>
  <c r="Q1054" i="3"/>
  <c r="R1053" i="3"/>
  <c r="S1053" i="3" s="1"/>
  <c r="Q1053" i="3"/>
  <c r="R1052" i="3"/>
  <c r="S1052" i="3" s="1"/>
  <c r="Q1052" i="3"/>
  <c r="R1051" i="3"/>
  <c r="S1051" i="3" s="1"/>
  <c r="Q1051" i="3"/>
  <c r="R1050" i="3"/>
  <c r="S1050" i="3" s="1"/>
  <c r="Q1050" i="3"/>
  <c r="R1049" i="3"/>
  <c r="S1049" i="3" s="1"/>
  <c r="Q1049" i="3"/>
  <c r="R1048" i="3"/>
  <c r="S1048" i="3" s="1"/>
  <c r="Q1048" i="3"/>
  <c r="R1047" i="3"/>
  <c r="S1047" i="3" s="1"/>
  <c r="Q1047" i="3"/>
  <c r="R1046" i="3"/>
  <c r="S1046" i="3" s="1"/>
  <c r="Q1046" i="3"/>
  <c r="R1045" i="3"/>
  <c r="S1045" i="3" s="1"/>
  <c r="Q1045" i="3"/>
  <c r="R1044" i="3"/>
  <c r="S1044" i="3" s="1"/>
  <c r="Q1044" i="3"/>
  <c r="R1043" i="3"/>
  <c r="S1043" i="3" s="1"/>
  <c r="Q1043" i="3"/>
  <c r="R1042" i="3"/>
  <c r="S1042" i="3" s="1"/>
  <c r="Q1042" i="3"/>
  <c r="R1041" i="3"/>
  <c r="S1041" i="3" s="1"/>
  <c r="Q1041" i="3"/>
  <c r="R1040" i="3"/>
  <c r="S1040" i="3" s="1"/>
  <c r="Q1040" i="3"/>
  <c r="R1039" i="3"/>
  <c r="S1039" i="3" s="1"/>
  <c r="Q1039" i="3"/>
  <c r="R1038" i="3"/>
  <c r="S1038" i="3" s="1"/>
  <c r="Q1038" i="3"/>
  <c r="R1037" i="3"/>
  <c r="S1037" i="3" s="1"/>
  <c r="Q1037" i="3"/>
  <c r="R1036" i="3"/>
  <c r="S1036" i="3" s="1"/>
  <c r="Q1036" i="3"/>
  <c r="R1035" i="3"/>
  <c r="S1035" i="3" s="1"/>
  <c r="Q1035" i="3"/>
  <c r="R1034" i="3"/>
  <c r="S1034" i="3" s="1"/>
  <c r="Q1034" i="3"/>
  <c r="R1033" i="3"/>
  <c r="S1033" i="3" s="1"/>
  <c r="Q1033" i="3"/>
  <c r="R1032" i="3"/>
  <c r="S1032" i="3" s="1"/>
  <c r="Q1032" i="3"/>
  <c r="R1031" i="3"/>
  <c r="S1031" i="3" s="1"/>
  <c r="Q1031" i="3"/>
  <c r="R1030" i="3"/>
  <c r="S1030" i="3" s="1"/>
  <c r="Q1030" i="3"/>
  <c r="R1029" i="3"/>
  <c r="S1029" i="3" s="1"/>
  <c r="Q1029" i="3"/>
  <c r="R1028" i="3"/>
  <c r="S1028" i="3" s="1"/>
  <c r="Q1028" i="3"/>
  <c r="R1027" i="3"/>
  <c r="S1027" i="3" s="1"/>
  <c r="Q1027" i="3"/>
  <c r="R1026" i="3"/>
  <c r="S1026" i="3" s="1"/>
  <c r="Q1026" i="3"/>
  <c r="R1025" i="3"/>
  <c r="S1025" i="3" s="1"/>
  <c r="Q1025" i="3"/>
  <c r="R1024" i="3"/>
  <c r="S1024" i="3" s="1"/>
  <c r="Q1024" i="3"/>
  <c r="R1023" i="3"/>
  <c r="S1023" i="3" s="1"/>
  <c r="Q1023" i="3"/>
  <c r="R1022" i="3"/>
  <c r="S1022" i="3" s="1"/>
  <c r="Q1022" i="3"/>
  <c r="R1021" i="3"/>
  <c r="S1021" i="3" s="1"/>
  <c r="Q1021" i="3"/>
  <c r="R1020" i="3"/>
  <c r="S1020" i="3" s="1"/>
  <c r="Q1020" i="3"/>
  <c r="R1019" i="3"/>
  <c r="S1019" i="3" s="1"/>
  <c r="Q1019" i="3"/>
  <c r="R1018" i="3"/>
  <c r="S1018" i="3" s="1"/>
  <c r="Q1018" i="3"/>
  <c r="R1017" i="3"/>
  <c r="S1017" i="3" s="1"/>
  <c r="Q1017" i="3"/>
  <c r="R1016" i="3"/>
  <c r="S1016" i="3" s="1"/>
  <c r="Q1016" i="3"/>
  <c r="R1015" i="3"/>
  <c r="S1015" i="3" s="1"/>
  <c r="Q1015" i="3"/>
  <c r="R1014" i="3"/>
  <c r="S1014" i="3" s="1"/>
  <c r="Q1014" i="3"/>
  <c r="R1013" i="3"/>
  <c r="S1013" i="3" s="1"/>
  <c r="Q1013" i="3"/>
  <c r="R1012" i="3"/>
  <c r="S1012" i="3" s="1"/>
  <c r="Q1012" i="3"/>
  <c r="R1011" i="3"/>
  <c r="S1011" i="3" s="1"/>
  <c r="Q1011" i="3"/>
  <c r="R1010" i="3"/>
  <c r="S1010" i="3" s="1"/>
  <c r="Q1010" i="3"/>
  <c r="R1009" i="3"/>
  <c r="S1009" i="3" s="1"/>
  <c r="Q1009" i="3"/>
  <c r="R1008" i="3"/>
  <c r="S1008" i="3" s="1"/>
  <c r="Q1008" i="3"/>
  <c r="R1007" i="3"/>
  <c r="S1007" i="3" s="1"/>
  <c r="Q1007" i="3"/>
  <c r="R1006" i="3"/>
  <c r="S1006" i="3" s="1"/>
  <c r="Q1006" i="3"/>
  <c r="R1005" i="3"/>
  <c r="S1005" i="3" s="1"/>
  <c r="Q1005" i="3"/>
  <c r="R1004" i="3"/>
  <c r="S1004" i="3" s="1"/>
  <c r="Q1004" i="3"/>
  <c r="R1003" i="3"/>
  <c r="S1003" i="3" s="1"/>
  <c r="Q1003" i="3"/>
  <c r="R1002" i="3"/>
  <c r="S1002" i="3" s="1"/>
  <c r="Q1002" i="3"/>
  <c r="R1001" i="3"/>
  <c r="S1001" i="3" s="1"/>
  <c r="Q1001" i="3"/>
  <c r="R1000" i="3"/>
  <c r="S1000" i="3" s="1"/>
  <c r="Q1000" i="3"/>
  <c r="R999" i="3"/>
  <c r="S999" i="3" s="1"/>
  <c r="Q999" i="3"/>
  <c r="R998" i="3"/>
  <c r="S998" i="3" s="1"/>
  <c r="Q998" i="3"/>
  <c r="R997" i="3"/>
  <c r="S997" i="3" s="1"/>
  <c r="Q997" i="3"/>
  <c r="R996" i="3"/>
  <c r="S996" i="3" s="1"/>
  <c r="Q996" i="3"/>
  <c r="R995" i="3"/>
  <c r="S995" i="3" s="1"/>
  <c r="Q995" i="3"/>
  <c r="R994" i="3"/>
  <c r="S994" i="3" s="1"/>
  <c r="Q994" i="3"/>
  <c r="R993" i="3"/>
  <c r="S993" i="3" s="1"/>
  <c r="Q993" i="3"/>
  <c r="R992" i="3"/>
  <c r="S992" i="3" s="1"/>
  <c r="Q992" i="3"/>
  <c r="R991" i="3"/>
  <c r="S991" i="3" s="1"/>
  <c r="Q991" i="3"/>
  <c r="R990" i="3"/>
  <c r="S990" i="3" s="1"/>
  <c r="Q990" i="3"/>
  <c r="R989" i="3"/>
  <c r="S989" i="3" s="1"/>
  <c r="Q989" i="3"/>
  <c r="R988" i="3"/>
  <c r="S988" i="3" s="1"/>
  <c r="Q988" i="3"/>
  <c r="R987" i="3"/>
  <c r="S987" i="3" s="1"/>
  <c r="Q987" i="3"/>
  <c r="R986" i="3"/>
  <c r="S986" i="3" s="1"/>
  <c r="Q986" i="3"/>
  <c r="R985" i="3"/>
  <c r="S985" i="3" s="1"/>
  <c r="Q985" i="3"/>
  <c r="R984" i="3"/>
  <c r="S984" i="3" s="1"/>
  <c r="Q984" i="3"/>
  <c r="R983" i="3"/>
  <c r="S983" i="3" s="1"/>
  <c r="Q983" i="3"/>
  <c r="R982" i="3"/>
  <c r="S982" i="3" s="1"/>
  <c r="Q982" i="3"/>
  <c r="R981" i="3"/>
  <c r="S981" i="3" s="1"/>
  <c r="Q981" i="3"/>
  <c r="R980" i="3"/>
  <c r="S980" i="3" s="1"/>
  <c r="Q980" i="3"/>
  <c r="R979" i="3"/>
  <c r="S979" i="3" s="1"/>
  <c r="Q979" i="3"/>
  <c r="R978" i="3"/>
  <c r="S978" i="3" s="1"/>
  <c r="Q978" i="3"/>
  <c r="R977" i="3"/>
  <c r="S977" i="3" s="1"/>
  <c r="Q977" i="3"/>
  <c r="R976" i="3"/>
  <c r="S976" i="3" s="1"/>
  <c r="Q976" i="3"/>
  <c r="R975" i="3"/>
  <c r="S975" i="3" s="1"/>
  <c r="Q975" i="3"/>
  <c r="R974" i="3"/>
  <c r="S974" i="3" s="1"/>
  <c r="Q974" i="3"/>
  <c r="R973" i="3"/>
  <c r="S973" i="3" s="1"/>
  <c r="Q973" i="3"/>
  <c r="R972" i="3"/>
  <c r="S972" i="3" s="1"/>
  <c r="Q972" i="3"/>
  <c r="R971" i="3"/>
  <c r="S971" i="3" s="1"/>
  <c r="Q971" i="3"/>
  <c r="R970" i="3"/>
  <c r="S970" i="3" s="1"/>
  <c r="Q970" i="3"/>
  <c r="R969" i="3"/>
  <c r="S969" i="3" s="1"/>
  <c r="Q969" i="3"/>
  <c r="R968" i="3"/>
  <c r="S968" i="3" s="1"/>
  <c r="Q968" i="3"/>
  <c r="R967" i="3"/>
  <c r="S967" i="3" s="1"/>
  <c r="Q967" i="3"/>
  <c r="R966" i="3"/>
  <c r="S966" i="3" s="1"/>
  <c r="Q966" i="3"/>
  <c r="R965" i="3"/>
  <c r="S965" i="3" s="1"/>
  <c r="Q965" i="3"/>
  <c r="R964" i="3"/>
  <c r="S964" i="3" s="1"/>
  <c r="Q964" i="3"/>
  <c r="R963" i="3"/>
  <c r="S963" i="3" s="1"/>
  <c r="Q963" i="3"/>
  <c r="R962" i="3"/>
  <c r="S962" i="3" s="1"/>
  <c r="Q962" i="3"/>
  <c r="R961" i="3"/>
  <c r="S961" i="3" s="1"/>
  <c r="Q961" i="3"/>
  <c r="R960" i="3"/>
  <c r="S960" i="3" s="1"/>
  <c r="Q960" i="3"/>
  <c r="R959" i="3"/>
  <c r="S959" i="3" s="1"/>
  <c r="Q959" i="3"/>
  <c r="R958" i="3"/>
  <c r="S958" i="3" s="1"/>
  <c r="Q958" i="3"/>
  <c r="R957" i="3"/>
  <c r="S957" i="3" s="1"/>
  <c r="Q957" i="3"/>
  <c r="R956" i="3"/>
  <c r="S956" i="3" s="1"/>
  <c r="Q956" i="3"/>
  <c r="R955" i="3"/>
  <c r="S955" i="3" s="1"/>
  <c r="Q955" i="3"/>
  <c r="R954" i="3"/>
  <c r="S954" i="3" s="1"/>
  <c r="Q954" i="3"/>
  <c r="R953" i="3"/>
  <c r="S953" i="3" s="1"/>
  <c r="Q953" i="3"/>
  <c r="R952" i="3"/>
  <c r="S952" i="3" s="1"/>
  <c r="Q952" i="3"/>
  <c r="R951" i="3"/>
  <c r="S951" i="3" s="1"/>
  <c r="Q951" i="3"/>
  <c r="R950" i="3"/>
  <c r="S950" i="3" s="1"/>
  <c r="Q950" i="3"/>
  <c r="R949" i="3"/>
  <c r="S949" i="3" s="1"/>
  <c r="Q949" i="3"/>
  <c r="R948" i="3"/>
  <c r="S948" i="3" s="1"/>
  <c r="Q948" i="3"/>
  <c r="R947" i="3"/>
  <c r="S947" i="3" s="1"/>
  <c r="Q947" i="3"/>
  <c r="R946" i="3"/>
  <c r="S946" i="3" s="1"/>
  <c r="Q946" i="3"/>
  <c r="R945" i="3"/>
  <c r="S945" i="3" s="1"/>
  <c r="Q945" i="3"/>
  <c r="R944" i="3"/>
  <c r="S944" i="3" s="1"/>
  <c r="Q944" i="3"/>
  <c r="R943" i="3"/>
  <c r="S943" i="3" s="1"/>
  <c r="Q943" i="3"/>
  <c r="R942" i="3"/>
  <c r="S942" i="3" s="1"/>
  <c r="Q942" i="3"/>
  <c r="R941" i="3"/>
  <c r="S941" i="3" s="1"/>
  <c r="Q941" i="3"/>
  <c r="R940" i="3"/>
  <c r="S940" i="3" s="1"/>
  <c r="Q940" i="3"/>
  <c r="R939" i="3"/>
  <c r="S939" i="3" s="1"/>
  <c r="Q939" i="3"/>
  <c r="R938" i="3"/>
  <c r="S938" i="3" s="1"/>
  <c r="Q938" i="3"/>
  <c r="R937" i="3"/>
  <c r="S937" i="3" s="1"/>
  <c r="Q937" i="3"/>
  <c r="R936" i="3"/>
  <c r="S936" i="3" s="1"/>
  <c r="Q936" i="3"/>
  <c r="R935" i="3"/>
  <c r="S935" i="3" s="1"/>
  <c r="Q935" i="3"/>
  <c r="R934" i="3"/>
  <c r="S934" i="3" s="1"/>
  <c r="Q934" i="3"/>
  <c r="R933" i="3"/>
  <c r="S933" i="3" s="1"/>
  <c r="Q933" i="3"/>
  <c r="R932" i="3"/>
  <c r="S932" i="3" s="1"/>
  <c r="Q932" i="3"/>
  <c r="R931" i="3"/>
  <c r="S931" i="3" s="1"/>
  <c r="Q931" i="3"/>
  <c r="R930" i="3"/>
  <c r="S930" i="3" s="1"/>
  <c r="Q930" i="3"/>
  <c r="R929" i="3"/>
  <c r="S929" i="3" s="1"/>
  <c r="Q929" i="3"/>
  <c r="R928" i="3"/>
  <c r="S928" i="3" s="1"/>
  <c r="Q928" i="3"/>
  <c r="R927" i="3"/>
  <c r="S927" i="3" s="1"/>
  <c r="Q927" i="3"/>
  <c r="R926" i="3"/>
  <c r="S926" i="3" s="1"/>
  <c r="Q926" i="3"/>
  <c r="R925" i="3"/>
  <c r="S925" i="3" s="1"/>
  <c r="Q925" i="3"/>
  <c r="R924" i="3"/>
  <c r="S924" i="3" s="1"/>
  <c r="Q924" i="3"/>
  <c r="R923" i="3"/>
  <c r="S923" i="3" s="1"/>
  <c r="Q923" i="3"/>
  <c r="R922" i="3"/>
  <c r="S922" i="3" s="1"/>
  <c r="Q922" i="3"/>
  <c r="R921" i="3"/>
  <c r="S921" i="3" s="1"/>
  <c r="Q921" i="3"/>
  <c r="R920" i="3"/>
  <c r="S920" i="3" s="1"/>
  <c r="Q920" i="3"/>
  <c r="R919" i="3"/>
  <c r="S919" i="3" s="1"/>
  <c r="Q919" i="3"/>
  <c r="R918" i="3"/>
  <c r="S918" i="3" s="1"/>
  <c r="Q918" i="3"/>
  <c r="R917" i="3"/>
  <c r="S917" i="3" s="1"/>
  <c r="Q917" i="3"/>
  <c r="R916" i="3"/>
  <c r="S916" i="3" s="1"/>
  <c r="Q916" i="3"/>
  <c r="R915" i="3"/>
  <c r="S915" i="3" s="1"/>
  <c r="Q915" i="3"/>
  <c r="R914" i="3"/>
  <c r="S914" i="3" s="1"/>
  <c r="Q914" i="3"/>
  <c r="R913" i="3"/>
  <c r="S913" i="3" s="1"/>
  <c r="Q913" i="3"/>
  <c r="R912" i="3"/>
  <c r="S912" i="3" s="1"/>
  <c r="Q912" i="3"/>
  <c r="R911" i="3"/>
  <c r="S911" i="3" s="1"/>
  <c r="Q911" i="3"/>
  <c r="R910" i="3"/>
  <c r="S910" i="3" s="1"/>
  <c r="Q910" i="3"/>
  <c r="R909" i="3"/>
  <c r="S909" i="3" s="1"/>
  <c r="Q909" i="3"/>
  <c r="R908" i="3"/>
  <c r="S908" i="3" s="1"/>
  <c r="Q908" i="3"/>
  <c r="R907" i="3"/>
  <c r="S907" i="3" s="1"/>
  <c r="Q907" i="3"/>
  <c r="R906" i="3"/>
  <c r="S906" i="3" s="1"/>
  <c r="Q906" i="3"/>
  <c r="R905" i="3"/>
  <c r="S905" i="3" s="1"/>
  <c r="Q905" i="3"/>
  <c r="R904" i="3"/>
  <c r="S904" i="3" s="1"/>
  <c r="Q904" i="3"/>
  <c r="R903" i="3"/>
  <c r="S903" i="3" s="1"/>
  <c r="Q903" i="3"/>
  <c r="R902" i="3"/>
  <c r="S902" i="3" s="1"/>
  <c r="Q902" i="3"/>
  <c r="R901" i="3"/>
  <c r="S901" i="3" s="1"/>
  <c r="Q901" i="3"/>
  <c r="R900" i="3"/>
  <c r="S900" i="3" s="1"/>
  <c r="Q900" i="3"/>
  <c r="R899" i="3"/>
  <c r="S899" i="3" s="1"/>
  <c r="Q899" i="3"/>
  <c r="R898" i="3"/>
  <c r="S898" i="3" s="1"/>
  <c r="Q898" i="3"/>
  <c r="R897" i="3"/>
  <c r="S897" i="3" s="1"/>
  <c r="Q897" i="3"/>
  <c r="R896" i="3"/>
  <c r="S896" i="3" s="1"/>
  <c r="Q896" i="3"/>
  <c r="R895" i="3"/>
  <c r="S895" i="3" s="1"/>
  <c r="Q895" i="3"/>
  <c r="R894" i="3"/>
  <c r="S894" i="3" s="1"/>
  <c r="Q894" i="3"/>
  <c r="R893" i="3"/>
  <c r="S893" i="3" s="1"/>
  <c r="Q893" i="3"/>
  <c r="R892" i="3"/>
  <c r="S892" i="3" s="1"/>
  <c r="Q892" i="3"/>
  <c r="R891" i="3"/>
  <c r="S891" i="3" s="1"/>
  <c r="Q891" i="3"/>
  <c r="R890" i="3"/>
  <c r="S890" i="3" s="1"/>
  <c r="Q890" i="3"/>
  <c r="R889" i="3"/>
  <c r="S889" i="3" s="1"/>
  <c r="Q889" i="3"/>
  <c r="R888" i="3"/>
  <c r="S888" i="3" s="1"/>
  <c r="Q888" i="3"/>
  <c r="R887" i="3"/>
  <c r="S887" i="3" s="1"/>
  <c r="Q887" i="3"/>
  <c r="R886" i="3"/>
  <c r="S886" i="3" s="1"/>
  <c r="Q886" i="3"/>
  <c r="R885" i="3"/>
  <c r="S885" i="3" s="1"/>
  <c r="Q885" i="3"/>
  <c r="R884" i="3"/>
  <c r="S884" i="3" s="1"/>
  <c r="Q884" i="3"/>
  <c r="R883" i="3"/>
  <c r="S883" i="3" s="1"/>
  <c r="Q883" i="3"/>
  <c r="R882" i="3"/>
  <c r="S882" i="3" s="1"/>
  <c r="Q882" i="3"/>
  <c r="R881" i="3"/>
  <c r="S881" i="3" s="1"/>
  <c r="Q881" i="3"/>
  <c r="R880" i="3"/>
  <c r="S880" i="3" s="1"/>
  <c r="Q880" i="3"/>
  <c r="R879" i="3"/>
  <c r="S879" i="3" s="1"/>
  <c r="Q879" i="3"/>
  <c r="R878" i="3"/>
  <c r="S878" i="3" s="1"/>
  <c r="Q878" i="3"/>
  <c r="R877" i="3"/>
  <c r="S877" i="3" s="1"/>
  <c r="Q877" i="3"/>
  <c r="R876" i="3"/>
  <c r="S876" i="3" s="1"/>
  <c r="Q876" i="3"/>
  <c r="R875" i="3"/>
  <c r="S875" i="3" s="1"/>
  <c r="Q875" i="3"/>
  <c r="R874" i="3"/>
  <c r="S874" i="3" s="1"/>
  <c r="Q874" i="3"/>
  <c r="R873" i="3"/>
  <c r="S873" i="3" s="1"/>
  <c r="Q873" i="3"/>
  <c r="R872" i="3"/>
  <c r="S872" i="3" s="1"/>
  <c r="Q872" i="3"/>
  <c r="R871" i="3"/>
  <c r="S871" i="3" s="1"/>
  <c r="Q871" i="3"/>
  <c r="R870" i="3"/>
  <c r="S870" i="3" s="1"/>
  <c r="Q870" i="3"/>
  <c r="R869" i="3"/>
  <c r="S869" i="3" s="1"/>
  <c r="Q869" i="3"/>
  <c r="R868" i="3"/>
  <c r="S868" i="3" s="1"/>
  <c r="Q868" i="3"/>
  <c r="R867" i="3"/>
  <c r="S867" i="3" s="1"/>
  <c r="Q867" i="3"/>
  <c r="R866" i="3"/>
  <c r="S866" i="3" s="1"/>
  <c r="Q866" i="3"/>
  <c r="R865" i="3"/>
  <c r="S865" i="3" s="1"/>
  <c r="Q865" i="3"/>
  <c r="R864" i="3"/>
  <c r="S864" i="3" s="1"/>
  <c r="Q864" i="3"/>
  <c r="R863" i="3"/>
  <c r="S863" i="3" s="1"/>
  <c r="Q863" i="3"/>
  <c r="R862" i="3"/>
  <c r="S862" i="3" s="1"/>
  <c r="Q862" i="3"/>
  <c r="R861" i="3"/>
  <c r="S861" i="3" s="1"/>
  <c r="Q861" i="3"/>
  <c r="R860" i="3"/>
  <c r="S860" i="3" s="1"/>
  <c r="Q860" i="3"/>
  <c r="R859" i="3"/>
  <c r="S859" i="3" s="1"/>
  <c r="Q859" i="3"/>
  <c r="R858" i="3"/>
  <c r="S858" i="3" s="1"/>
  <c r="Q858" i="3"/>
  <c r="R857" i="3"/>
  <c r="S857" i="3" s="1"/>
  <c r="Q857" i="3"/>
  <c r="R856" i="3"/>
  <c r="S856" i="3" s="1"/>
  <c r="Q856" i="3"/>
  <c r="R855" i="3"/>
  <c r="S855" i="3" s="1"/>
  <c r="Q855" i="3"/>
  <c r="R854" i="3"/>
  <c r="S854" i="3" s="1"/>
  <c r="Q854" i="3"/>
  <c r="R853" i="3"/>
  <c r="S853" i="3" s="1"/>
  <c r="Q853" i="3"/>
  <c r="R852" i="3"/>
  <c r="S852" i="3" s="1"/>
  <c r="Q852" i="3"/>
  <c r="R851" i="3"/>
  <c r="S851" i="3" s="1"/>
  <c r="Q851" i="3"/>
  <c r="R850" i="3"/>
  <c r="S850" i="3" s="1"/>
  <c r="Q850" i="3"/>
  <c r="R849" i="3"/>
  <c r="S849" i="3" s="1"/>
  <c r="Q849" i="3"/>
  <c r="R848" i="3"/>
  <c r="S848" i="3" s="1"/>
  <c r="Q848" i="3"/>
  <c r="R847" i="3"/>
  <c r="S847" i="3" s="1"/>
  <c r="Q847" i="3"/>
  <c r="R846" i="3"/>
  <c r="S846" i="3" s="1"/>
  <c r="Q846" i="3"/>
  <c r="R845" i="3"/>
  <c r="S845" i="3" s="1"/>
  <c r="Q845" i="3"/>
  <c r="R844" i="3"/>
  <c r="S844" i="3" s="1"/>
  <c r="Q844" i="3"/>
  <c r="R843" i="3"/>
  <c r="S843" i="3" s="1"/>
  <c r="Q843" i="3"/>
  <c r="R842" i="3"/>
  <c r="S842" i="3" s="1"/>
  <c r="Q842" i="3"/>
  <c r="R841" i="3"/>
  <c r="S841" i="3" s="1"/>
  <c r="Q841" i="3"/>
  <c r="R840" i="3"/>
  <c r="S840" i="3" s="1"/>
  <c r="Q840" i="3"/>
  <c r="R839" i="3"/>
  <c r="S839" i="3" s="1"/>
  <c r="Q839" i="3"/>
  <c r="R838" i="3"/>
  <c r="S838" i="3" s="1"/>
  <c r="Q838" i="3"/>
  <c r="R837" i="3"/>
  <c r="S837" i="3" s="1"/>
  <c r="Q837" i="3"/>
  <c r="R836" i="3"/>
  <c r="S836" i="3" s="1"/>
  <c r="Q836" i="3"/>
  <c r="R835" i="3"/>
  <c r="S835" i="3" s="1"/>
  <c r="Q835" i="3"/>
  <c r="R834" i="3"/>
  <c r="S834" i="3" s="1"/>
  <c r="Q834" i="3"/>
  <c r="R833" i="3"/>
  <c r="S833" i="3" s="1"/>
  <c r="Q833" i="3"/>
  <c r="R832" i="3"/>
  <c r="S832" i="3" s="1"/>
  <c r="Q832" i="3"/>
  <c r="R831" i="3"/>
  <c r="S831" i="3" s="1"/>
  <c r="Q831" i="3"/>
  <c r="R830" i="3"/>
  <c r="S830" i="3" s="1"/>
  <c r="Q830" i="3"/>
  <c r="R829" i="3"/>
  <c r="S829" i="3" s="1"/>
  <c r="Q829" i="3"/>
  <c r="R828" i="3"/>
  <c r="S828" i="3" s="1"/>
  <c r="Q828" i="3"/>
  <c r="R827" i="3"/>
  <c r="S827" i="3" s="1"/>
  <c r="Q827" i="3"/>
  <c r="R826" i="3"/>
  <c r="S826" i="3" s="1"/>
  <c r="Q826" i="3"/>
  <c r="R825" i="3"/>
  <c r="S825" i="3" s="1"/>
  <c r="Q825" i="3"/>
  <c r="R824" i="3"/>
  <c r="S824" i="3" s="1"/>
  <c r="Q824" i="3"/>
  <c r="R823" i="3"/>
  <c r="S823" i="3" s="1"/>
  <c r="Q823" i="3"/>
  <c r="R822" i="3"/>
  <c r="S822" i="3" s="1"/>
  <c r="Q822" i="3"/>
  <c r="R821" i="3"/>
  <c r="S821" i="3" s="1"/>
  <c r="Q821" i="3"/>
  <c r="R820" i="3"/>
  <c r="S820" i="3" s="1"/>
  <c r="Q820" i="3"/>
  <c r="R819" i="3"/>
  <c r="S819" i="3" s="1"/>
  <c r="Q819" i="3"/>
  <c r="R818" i="3"/>
  <c r="S818" i="3" s="1"/>
  <c r="Q818" i="3"/>
  <c r="R817" i="3"/>
  <c r="S817" i="3" s="1"/>
  <c r="Q817" i="3"/>
  <c r="R816" i="3"/>
  <c r="S816" i="3" s="1"/>
  <c r="Q816" i="3"/>
  <c r="R815" i="3"/>
  <c r="S815" i="3" s="1"/>
  <c r="Q815" i="3"/>
  <c r="R814" i="3"/>
  <c r="S814" i="3" s="1"/>
  <c r="Q814" i="3"/>
  <c r="R813" i="3"/>
  <c r="S813" i="3" s="1"/>
  <c r="Q813" i="3"/>
  <c r="R812" i="3"/>
  <c r="S812" i="3" s="1"/>
  <c r="Q812" i="3"/>
  <c r="R811" i="3"/>
  <c r="S811" i="3" s="1"/>
  <c r="Q811" i="3"/>
  <c r="R810" i="3"/>
  <c r="S810" i="3" s="1"/>
  <c r="Q810" i="3"/>
  <c r="R809" i="3"/>
  <c r="S809" i="3" s="1"/>
  <c r="Q809" i="3"/>
  <c r="R808" i="3"/>
  <c r="S808" i="3" s="1"/>
  <c r="Q808" i="3"/>
  <c r="R807" i="3"/>
  <c r="S807" i="3" s="1"/>
  <c r="Q807" i="3"/>
  <c r="R806" i="3"/>
  <c r="S806" i="3" s="1"/>
  <c r="Q806" i="3"/>
  <c r="R805" i="3"/>
  <c r="S805" i="3" s="1"/>
  <c r="Q805" i="3"/>
  <c r="R804" i="3"/>
  <c r="S804" i="3" s="1"/>
  <c r="Q804" i="3"/>
  <c r="R803" i="3"/>
  <c r="S803" i="3" s="1"/>
  <c r="Q803" i="3"/>
  <c r="R802" i="3"/>
  <c r="S802" i="3" s="1"/>
  <c r="Q802" i="3"/>
  <c r="R801" i="3"/>
  <c r="S801" i="3" s="1"/>
  <c r="Q801" i="3"/>
  <c r="R800" i="3"/>
  <c r="S800" i="3" s="1"/>
  <c r="Q800" i="3"/>
  <c r="R799" i="3"/>
  <c r="S799" i="3" s="1"/>
  <c r="Q799" i="3"/>
  <c r="R798" i="3"/>
  <c r="S798" i="3" s="1"/>
  <c r="Q798" i="3"/>
  <c r="R797" i="3"/>
  <c r="S797" i="3" s="1"/>
  <c r="Q797" i="3"/>
  <c r="R796" i="3"/>
  <c r="S796" i="3" s="1"/>
  <c r="Q796" i="3"/>
  <c r="R795" i="3"/>
  <c r="S795" i="3" s="1"/>
  <c r="Q795" i="3"/>
  <c r="R794" i="3"/>
  <c r="S794" i="3" s="1"/>
  <c r="Q794" i="3"/>
  <c r="R793" i="3"/>
  <c r="S793" i="3" s="1"/>
  <c r="Q793" i="3"/>
  <c r="R792" i="3"/>
  <c r="S792" i="3" s="1"/>
  <c r="Q792" i="3"/>
  <c r="R791" i="3"/>
  <c r="S791" i="3" s="1"/>
  <c r="Q791" i="3"/>
  <c r="R790" i="3"/>
  <c r="S790" i="3" s="1"/>
  <c r="Q790" i="3"/>
  <c r="R789" i="3"/>
  <c r="S789" i="3" s="1"/>
  <c r="Q789" i="3"/>
  <c r="R788" i="3"/>
  <c r="S788" i="3" s="1"/>
  <c r="Q788" i="3"/>
  <c r="R787" i="3"/>
  <c r="S787" i="3" s="1"/>
  <c r="Q787" i="3"/>
  <c r="R786" i="3"/>
  <c r="S786" i="3" s="1"/>
  <c r="Q786" i="3"/>
  <c r="R785" i="3"/>
  <c r="S785" i="3" s="1"/>
  <c r="Q785" i="3"/>
  <c r="R784" i="3"/>
  <c r="S784" i="3" s="1"/>
  <c r="Q784" i="3"/>
  <c r="R783" i="3"/>
  <c r="S783" i="3" s="1"/>
  <c r="Q783" i="3"/>
  <c r="R782" i="3"/>
  <c r="S782" i="3" s="1"/>
  <c r="Q782" i="3"/>
  <c r="R781" i="3"/>
  <c r="S781" i="3" s="1"/>
  <c r="Q781" i="3"/>
  <c r="R780" i="3"/>
  <c r="S780" i="3" s="1"/>
  <c r="Q780" i="3"/>
  <c r="R779" i="3"/>
  <c r="S779" i="3" s="1"/>
  <c r="Q779" i="3"/>
  <c r="R778" i="3"/>
  <c r="S778" i="3" s="1"/>
  <c r="Q778" i="3"/>
  <c r="R777" i="3"/>
  <c r="S777" i="3" s="1"/>
  <c r="Q777" i="3"/>
  <c r="R776" i="3"/>
  <c r="S776" i="3" s="1"/>
  <c r="Q776" i="3"/>
  <c r="R775" i="3"/>
  <c r="S775" i="3" s="1"/>
  <c r="Q775" i="3"/>
  <c r="R774" i="3"/>
  <c r="S774" i="3" s="1"/>
  <c r="Q774" i="3"/>
  <c r="R773" i="3"/>
  <c r="S773" i="3" s="1"/>
  <c r="Q773" i="3"/>
  <c r="R772" i="3"/>
  <c r="S772" i="3" s="1"/>
  <c r="Q772" i="3"/>
  <c r="R771" i="3"/>
  <c r="S771" i="3" s="1"/>
  <c r="Q771" i="3"/>
  <c r="R770" i="3"/>
  <c r="S770" i="3" s="1"/>
  <c r="Q770" i="3"/>
  <c r="R769" i="3"/>
  <c r="S769" i="3" s="1"/>
  <c r="Q769" i="3"/>
  <c r="R768" i="3"/>
  <c r="S768" i="3" s="1"/>
  <c r="Q768" i="3"/>
  <c r="R767" i="3"/>
  <c r="S767" i="3" s="1"/>
  <c r="Q767" i="3"/>
  <c r="R766" i="3"/>
  <c r="S766" i="3" s="1"/>
  <c r="Q766" i="3"/>
  <c r="R765" i="3"/>
  <c r="S765" i="3" s="1"/>
  <c r="Q765" i="3"/>
  <c r="R764" i="3"/>
  <c r="S764" i="3" s="1"/>
  <c r="Q764" i="3"/>
  <c r="R763" i="3"/>
  <c r="S763" i="3" s="1"/>
  <c r="Q763" i="3"/>
  <c r="R762" i="3"/>
  <c r="S762" i="3" s="1"/>
  <c r="Q762" i="3"/>
  <c r="R761" i="3"/>
  <c r="S761" i="3" s="1"/>
  <c r="Q761" i="3"/>
  <c r="R760" i="3"/>
  <c r="S760" i="3" s="1"/>
  <c r="Q760" i="3"/>
  <c r="R759" i="3"/>
  <c r="S759" i="3" s="1"/>
  <c r="Q759" i="3"/>
  <c r="R758" i="3"/>
  <c r="S758" i="3" s="1"/>
  <c r="Q758" i="3"/>
  <c r="R757" i="3"/>
  <c r="S757" i="3" s="1"/>
  <c r="Q757" i="3"/>
  <c r="R756" i="3"/>
  <c r="S756" i="3" s="1"/>
  <c r="Q756" i="3"/>
  <c r="R755" i="3"/>
  <c r="S755" i="3" s="1"/>
  <c r="Q755" i="3"/>
  <c r="R754" i="3"/>
  <c r="S754" i="3" s="1"/>
  <c r="Q754" i="3"/>
  <c r="R753" i="3"/>
  <c r="S753" i="3" s="1"/>
  <c r="Q753" i="3"/>
  <c r="R752" i="3"/>
  <c r="S752" i="3" s="1"/>
  <c r="Q752" i="3"/>
  <c r="R751" i="3"/>
  <c r="S751" i="3" s="1"/>
  <c r="Q751" i="3"/>
  <c r="R750" i="3"/>
  <c r="S750" i="3" s="1"/>
  <c r="Q750" i="3"/>
  <c r="R749" i="3"/>
  <c r="S749" i="3" s="1"/>
  <c r="Q749" i="3"/>
  <c r="R748" i="3"/>
  <c r="S748" i="3" s="1"/>
  <c r="Q748" i="3"/>
  <c r="R747" i="3"/>
  <c r="S747" i="3" s="1"/>
  <c r="Q747" i="3"/>
  <c r="R746" i="3"/>
  <c r="S746" i="3" s="1"/>
  <c r="Q746" i="3"/>
  <c r="R745" i="3"/>
  <c r="S745" i="3" s="1"/>
  <c r="Q745" i="3"/>
  <c r="R744" i="3"/>
  <c r="S744" i="3" s="1"/>
  <c r="Q744" i="3"/>
  <c r="R743" i="3"/>
  <c r="S743" i="3" s="1"/>
  <c r="Q743" i="3"/>
  <c r="R742" i="3"/>
  <c r="S742" i="3" s="1"/>
  <c r="Q742" i="3"/>
  <c r="R741" i="3"/>
  <c r="S741" i="3" s="1"/>
  <c r="Q741" i="3"/>
  <c r="R740" i="3"/>
  <c r="S740" i="3" s="1"/>
  <c r="Q740" i="3"/>
  <c r="R739" i="3"/>
  <c r="S739" i="3" s="1"/>
  <c r="Q739" i="3"/>
  <c r="R738" i="3"/>
  <c r="S738" i="3" s="1"/>
  <c r="Q738" i="3"/>
  <c r="R737" i="3"/>
  <c r="S737" i="3" s="1"/>
  <c r="Q737" i="3"/>
  <c r="R736" i="3"/>
  <c r="S736" i="3" s="1"/>
  <c r="Q736" i="3"/>
  <c r="R735" i="3"/>
  <c r="S735" i="3" s="1"/>
  <c r="Q735" i="3"/>
  <c r="R734" i="3"/>
  <c r="S734" i="3" s="1"/>
  <c r="Q734" i="3"/>
  <c r="R733" i="3"/>
  <c r="S733" i="3" s="1"/>
  <c r="Q733" i="3"/>
  <c r="R732" i="3"/>
  <c r="S732" i="3" s="1"/>
  <c r="Q732" i="3"/>
  <c r="R731" i="3"/>
  <c r="S731" i="3" s="1"/>
  <c r="Q731" i="3"/>
  <c r="R730" i="3"/>
  <c r="S730" i="3" s="1"/>
  <c r="Q730" i="3"/>
  <c r="R729" i="3"/>
  <c r="S729" i="3" s="1"/>
  <c r="Q729" i="3"/>
  <c r="R728" i="3"/>
  <c r="S728" i="3" s="1"/>
  <c r="Q728" i="3"/>
  <c r="R727" i="3"/>
  <c r="S727" i="3" s="1"/>
  <c r="Q727" i="3"/>
  <c r="R726" i="3"/>
  <c r="S726" i="3" s="1"/>
  <c r="Q726" i="3"/>
  <c r="R725" i="3"/>
  <c r="S725" i="3" s="1"/>
  <c r="Q725" i="3"/>
  <c r="R724" i="3"/>
  <c r="S724" i="3" s="1"/>
  <c r="Q724" i="3"/>
  <c r="R723" i="3"/>
  <c r="S723" i="3" s="1"/>
  <c r="Q723" i="3"/>
  <c r="R722" i="3"/>
  <c r="S722" i="3" s="1"/>
  <c r="Q722" i="3"/>
  <c r="R721" i="3"/>
  <c r="S721" i="3" s="1"/>
  <c r="Q721" i="3"/>
  <c r="R720" i="3"/>
  <c r="S720" i="3" s="1"/>
  <c r="Q720" i="3"/>
  <c r="R719" i="3"/>
  <c r="S719" i="3" s="1"/>
  <c r="Q719" i="3"/>
  <c r="R718" i="3"/>
  <c r="S718" i="3" s="1"/>
  <c r="Q718" i="3"/>
  <c r="R717" i="3"/>
  <c r="S717" i="3" s="1"/>
  <c r="Q717" i="3"/>
  <c r="R716" i="3"/>
  <c r="S716" i="3" s="1"/>
  <c r="Q716" i="3"/>
  <c r="R715" i="3"/>
  <c r="S715" i="3" s="1"/>
  <c r="Q715" i="3"/>
  <c r="R714" i="3"/>
  <c r="S714" i="3" s="1"/>
  <c r="Q714" i="3"/>
  <c r="R713" i="3"/>
  <c r="S713" i="3" s="1"/>
  <c r="Q713" i="3"/>
  <c r="R712" i="3"/>
  <c r="S712" i="3" s="1"/>
  <c r="Q712" i="3"/>
  <c r="R711" i="3"/>
  <c r="S711" i="3" s="1"/>
  <c r="Q711" i="3"/>
  <c r="R710" i="3"/>
  <c r="S710" i="3" s="1"/>
  <c r="Q710" i="3"/>
  <c r="R709" i="3"/>
  <c r="S709" i="3" s="1"/>
  <c r="Q709" i="3"/>
  <c r="R708" i="3"/>
  <c r="S708" i="3" s="1"/>
  <c r="Q708" i="3"/>
  <c r="R707" i="3"/>
  <c r="S707" i="3" s="1"/>
  <c r="Q707" i="3"/>
  <c r="R706" i="3"/>
  <c r="S706" i="3" s="1"/>
  <c r="Q706" i="3"/>
  <c r="R705" i="3"/>
  <c r="S705" i="3" s="1"/>
  <c r="Q705" i="3"/>
  <c r="R704" i="3"/>
  <c r="S704" i="3" s="1"/>
  <c r="Q704" i="3"/>
  <c r="R703" i="3"/>
  <c r="S703" i="3" s="1"/>
  <c r="Q703" i="3"/>
  <c r="R702" i="3"/>
  <c r="S702" i="3" s="1"/>
  <c r="Q702" i="3"/>
  <c r="R701" i="3"/>
  <c r="S701" i="3" s="1"/>
  <c r="Q701" i="3"/>
  <c r="R700" i="3"/>
  <c r="S700" i="3" s="1"/>
  <c r="Q700" i="3"/>
  <c r="R699" i="3"/>
  <c r="S699" i="3" s="1"/>
  <c r="Q699" i="3"/>
  <c r="R698" i="3"/>
  <c r="S698" i="3" s="1"/>
  <c r="Q698" i="3"/>
  <c r="R697" i="3"/>
  <c r="S697" i="3" s="1"/>
  <c r="Q697" i="3"/>
  <c r="R696" i="3"/>
  <c r="S696" i="3" s="1"/>
  <c r="Q696" i="3"/>
  <c r="R695" i="3"/>
  <c r="S695" i="3" s="1"/>
  <c r="Q695" i="3"/>
  <c r="R694" i="3"/>
  <c r="S694" i="3" s="1"/>
  <c r="Q694" i="3"/>
  <c r="R693" i="3"/>
  <c r="S693" i="3" s="1"/>
  <c r="Q693" i="3"/>
  <c r="R692" i="3"/>
  <c r="S692" i="3" s="1"/>
  <c r="Q692" i="3"/>
  <c r="R691" i="3"/>
  <c r="S691" i="3" s="1"/>
  <c r="Q691" i="3"/>
  <c r="R690" i="3"/>
  <c r="S690" i="3" s="1"/>
  <c r="Q690" i="3"/>
  <c r="R689" i="3"/>
  <c r="S689" i="3" s="1"/>
  <c r="Q689" i="3"/>
  <c r="R688" i="3"/>
  <c r="S688" i="3" s="1"/>
  <c r="Q688" i="3"/>
  <c r="R687" i="3"/>
  <c r="S687" i="3" s="1"/>
  <c r="Q687" i="3"/>
  <c r="R686" i="3"/>
  <c r="S686" i="3" s="1"/>
  <c r="Q686" i="3"/>
  <c r="R685" i="3"/>
  <c r="S685" i="3" s="1"/>
  <c r="Q685" i="3"/>
  <c r="R684" i="3"/>
  <c r="S684" i="3" s="1"/>
  <c r="Q684" i="3"/>
  <c r="R683" i="3"/>
  <c r="S683" i="3" s="1"/>
  <c r="Q683" i="3"/>
  <c r="R682" i="3"/>
  <c r="S682" i="3" s="1"/>
  <c r="Q682" i="3"/>
  <c r="R681" i="3"/>
  <c r="S681" i="3" s="1"/>
  <c r="Q681" i="3"/>
  <c r="R680" i="3"/>
  <c r="S680" i="3" s="1"/>
  <c r="Q680" i="3"/>
  <c r="R679" i="3"/>
  <c r="S679" i="3" s="1"/>
  <c r="Q679" i="3"/>
  <c r="R678" i="3"/>
  <c r="S678" i="3" s="1"/>
  <c r="Q678" i="3"/>
  <c r="R677" i="3"/>
  <c r="S677" i="3" s="1"/>
  <c r="Q677" i="3"/>
  <c r="R676" i="3"/>
  <c r="S676" i="3" s="1"/>
  <c r="Q676" i="3"/>
  <c r="R675" i="3"/>
  <c r="S675" i="3" s="1"/>
  <c r="Q675" i="3"/>
  <c r="R674" i="3"/>
  <c r="S674" i="3" s="1"/>
  <c r="Q674" i="3"/>
  <c r="R673" i="3"/>
  <c r="S673" i="3" s="1"/>
  <c r="Q673" i="3"/>
  <c r="R672" i="3"/>
  <c r="S672" i="3" s="1"/>
  <c r="Q672" i="3"/>
  <c r="R671" i="3"/>
  <c r="S671" i="3" s="1"/>
  <c r="Q671" i="3"/>
  <c r="R670" i="3"/>
  <c r="S670" i="3" s="1"/>
  <c r="Q670" i="3"/>
  <c r="R669" i="3"/>
  <c r="S669" i="3" s="1"/>
  <c r="Q669" i="3"/>
  <c r="R668" i="3"/>
  <c r="S668" i="3" s="1"/>
  <c r="Q668" i="3"/>
  <c r="R667" i="3"/>
  <c r="S667" i="3" s="1"/>
  <c r="Q667" i="3"/>
  <c r="R666" i="3"/>
  <c r="S666" i="3" s="1"/>
  <c r="Q666" i="3"/>
  <c r="R665" i="3"/>
  <c r="S665" i="3" s="1"/>
  <c r="Q665" i="3"/>
  <c r="R664" i="3"/>
  <c r="S664" i="3" s="1"/>
  <c r="Q664" i="3"/>
  <c r="R663" i="3"/>
  <c r="S663" i="3" s="1"/>
  <c r="Q663" i="3"/>
  <c r="R662" i="3"/>
  <c r="S662" i="3" s="1"/>
  <c r="Q662" i="3"/>
  <c r="R661" i="3"/>
  <c r="S661" i="3" s="1"/>
  <c r="Q661" i="3"/>
  <c r="R660" i="3"/>
  <c r="S660" i="3" s="1"/>
  <c r="Q660" i="3"/>
  <c r="R659" i="3"/>
  <c r="S659" i="3" s="1"/>
  <c r="Q659" i="3"/>
  <c r="R658" i="3"/>
  <c r="S658" i="3" s="1"/>
  <c r="Q658" i="3"/>
  <c r="R657" i="3"/>
  <c r="S657" i="3" s="1"/>
  <c r="Q657" i="3"/>
  <c r="R656" i="3"/>
  <c r="S656" i="3" s="1"/>
  <c r="Q656" i="3"/>
  <c r="R655" i="3"/>
  <c r="S655" i="3" s="1"/>
  <c r="Q655" i="3"/>
  <c r="R654" i="3"/>
  <c r="S654" i="3" s="1"/>
  <c r="Q654" i="3"/>
  <c r="R653" i="3"/>
  <c r="S653" i="3" s="1"/>
  <c r="Q653" i="3"/>
  <c r="R652" i="3"/>
  <c r="S652" i="3" s="1"/>
  <c r="Q652" i="3"/>
  <c r="R651" i="3"/>
  <c r="S651" i="3" s="1"/>
  <c r="Q651" i="3"/>
  <c r="R650" i="3"/>
  <c r="S650" i="3" s="1"/>
  <c r="Q650" i="3"/>
  <c r="R649" i="3"/>
  <c r="S649" i="3" s="1"/>
  <c r="Q649" i="3"/>
  <c r="R648" i="3"/>
  <c r="S648" i="3" s="1"/>
  <c r="Q648" i="3"/>
  <c r="R647" i="3"/>
  <c r="S647" i="3" s="1"/>
  <c r="Q647" i="3"/>
  <c r="R646" i="3"/>
  <c r="S646" i="3" s="1"/>
  <c r="Q646" i="3"/>
  <c r="R645" i="3"/>
  <c r="S645" i="3" s="1"/>
  <c r="Q645" i="3"/>
  <c r="R644" i="3"/>
  <c r="S644" i="3" s="1"/>
  <c r="Q644" i="3"/>
  <c r="R643" i="3"/>
  <c r="S643" i="3" s="1"/>
  <c r="Q643" i="3"/>
  <c r="R642" i="3"/>
  <c r="S642" i="3" s="1"/>
  <c r="Q642" i="3"/>
  <c r="R641" i="3"/>
  <c r="S641" i="3" s="1"/>
  <c r="Q641" i="3"/>
  <c r="R640" i="3"/>
  <c r="S640" i="3" s="1"/>
  <c r="Q640" i="3"/>
  <c r="R639" i="3"/>
  <c r="S639" i="3" s="1"/>
  <c r="Q639" i="3"/>
  <c r="R638" i="3"/>
  <c r="S638" i="3" s="1"/>
  <c r="Q638" i="3"/>
  <c r="R637" i="3"/>
  <c r="S637" i="3" s="1"/>
  <c r="Q637" i="3"/>
  <c r="R636" i="3"/>
  <c r="S636" i="3" s="1"/>
  <c r="Q636" i="3"/>
  <c r="R635" i="3"/>
  <c r="S635" i="3" s="1"/>
  <c r="Q635" i="3"/>
  <c r="R634" i="3"/>
  <c r="S634" i="3" s="1"/>
  <c r="Q634" i="3"/>
  <c r="R633" i="3"/>
  <c r="S633" i="3" s="1"/>
  <c r="Q633" i="3"/>
  <c r="R632" i="3"/>
  <c r="S632" i="3" s="1"/>
  <c r="Q632" i="3"/>
  <c r="R631" i="3"/>
  <c r="S631" i="3" s="1"/>
  <c r="Q631" i="3"/>
  <c r="R630" i="3"/>
  <c r="S630" i="3" s="1"/>
  <c r="Q630" i="3"/>
  <c r="R629" i="3"/>
  <c r="S629" i="3" s="1"/>
  <c r="Q629" i="3"/>
  <c r="R628" i="3"/>
  <c r="S628" i="3" s="1"/>
  <c r="Q628" i="3"/>
  <c r="R627" i="3"/>
  <c r="S627" i="3" s="1"/>
  <c r="Q627" i="3"/>
  <c r="R626" i="3"/>
  <c r="S626" i="3" s="1"/>
  <c r="Q626" i="3"/>
  <c r="R625" i="3"/>
  <c r="S625" i="3" s="1"/>
  <c r="Q625" i="3"/>
  <c r="R624" i="3"/>
  <c r="S624" i="3" s="1"/>
  <c r="Q624" i="3"/>
  <c r="R623" i="3"/>
  <c r="S623" i="3" s="1"/>
  <c r="Q623" i="3"/>
  <c r="R622" i="3"/>
  <c r="S622" i="3" s="1"/>
  <c r="Q622" i="3"/>
  <c r="R621" i="3"/>
  <c r="S621" i="3" s="1"/>
  <c r="Q621" i="3"/>
  <c r="R620" i="3"/>
  <c r="S620" i="3" s="1"/>
  <c r="Q620" i="3"/>
  <c r="R619" i="3"/>
  <c r="S619" i="3" s="1"/>
  <c r="Q619" i="3"/>
  <c r="R618" i="3"/>
  <c r="S618" i="3" s="1"/>
  <c r="Q618" i="3"/>
  <c r="R617" i="3"/>
  <c r="S617" i="3" s="1"/>
  <c r="Q617" i="3"/>
  <c r="R616" i="3"/>
  <c r="S616" i="3" s="1"/>
  <c r="Q616" i="3"/>
  <c r="R615" i="3"/>
  <c r="S615" i="3" s="1"/>
  <c r="Q615" i="3"/>
  <c r="R614" i="3"/>
  <c r="S614" i="3" s="1"/>
  <c r="Q614" i="3"/>
  <c r="R613" i="3"/>
  <c r="S613" i="3" s="1"/>
  <c r="Q613" i="3"/>
  <c r="R612" i="3"/>
  <c r="S612" i="3" s="1"/>
  <c r="Q612" i="3"/>
  <c r="R611" i="3"/>
  <c r="S611" i="3" s="1"/>
  <c r="Q611" i="3"/>
  <c r="R610" i="3"/>
  <c r="S610" i="3" s="1"/>
  <c r="Q610" i="3"/>
  <c r="R609" i="3"/>
  <c r="S609" i="3" s="1"/>
  <c r="Q609" i="3"/>
  <c r="R608" i="3"/>
  <c r="S608" i="3" s="1"/>
  <c r="Q608" i="3"/>
  <c r="R607" i="3"/>
  <c r="S607" i="3" s="1"/>
  <c r="Q607" i="3"/>
  <c r="R606" i="3"/>
  <c r="S606" i="3" s="1"/>
  <c r="Q606" i="3"/>
  <c r="R605" i="3"/>
  <c r="S605" i="3" s="1"/>
  <c r="Q605" i="3"/>
  <c r="R604" i="3"/>
  <c r="S604" i="3" s="1"/>
  <c r="Q604" i="3"/>
  <c r="R603" i="3"/>
  <c r="S603" i="3" s="1"/>
  <c r="Q603" i="3"/>
  <c r="R602" i="3"/>
  <c r="S602" i="3" s="1"/>
  <c r="Q602" i="3"/>
  <c r="R601" i="3"/>
  <c r="S601" i="3" s="1"/>
  <c r="Q601" i="3"/>
  <c r="R600" i="3"/>
  <c r="S600" i="3" s="1"/>
  <c r="Q600" i="3"/>
  <c r="R599" i="3"/>
  <c r="S599" i="3" s="1"/>
  <c r="Q599" i="3"/>
  <c r="R598" i="3"/>
  <c r="S598" i="3" s="1"/>
  <c r="Q598" i="3"/>
  <c r="R597" i="3"/>
  <c r="S597" i="3" s="1"/>
  <c r="Q597" i="3"/>
  <c r="R596" i="3"/>
  <c r="S596" i="3" s="1"/>
  <c r="Q596" i="3"/>
  <c r="R595" i="3"/>
  <c r="S595" i="3" s="1"/>
  <c r="Q595" i="3"/>
  <c r="R594" i="3"/>
  <c r="S594" i="3" s="1"/>
  <c r="Q594" i="3"/>
  <c r="R593" i="3"/>
  <c r="S593" i="3" s="1"/>
  <c r="Q593" i="3"/>
  <c r="R592" i="3"/>
  <c r="S592" i="3" s="1"/>
  <c r="Q592" i="3"/>
  <c r="R591" i="3"/>
  <c r="S591" i="3" s="1"/>
  <c r="Q591" i="3"/>
  <c r="R590" i="3"/>
  <c r="S590" i="3" s="1"/>
  <c r="Q590" i="3"/>
  <c r="R589" i="3"/>
  <c r="S589" i="3" s="1"/>
  <c r="Q589" i="3"/>
  <c r="R588" i="3"/>
  <c r="S588" i="3" s="1"/>
  <c r="Q588" i="3"/>
  <c r="R587" i="3"/>
  <c r="S587" i="3" s="1"/>
  <c r="Q587" i="3"/>
  <c r="R586" i="3"/>
  <c r="S586" i="3" s="1"/>
  <c r="Q586" i="3"/>
  <c r="R585" i="3"/>
  <c r="S585" i="3" s="1"/>
  <c r="Q585" i="3"/>
  <c r="R584" i="3"/>
  <c r="S584" i="3" s="1"/>
  <c r="Q584" i="3"/>
  <c r="R583" i="3"/>
  <c r="S583" i="3" s="1"/>
  <c r="Q583" i="3"/>
  <c r="R582" i="3"/>
  <c r="S582" i="3" s="1"/>
  <c r="Q582" i="3"/>
  <c r="R581" i="3"/>
  <c r="S581" i="3" s="1"/>
  <c r="Q581" i="3"/>
  <c r="R580" i="3"/>
  <c r="S580" i="3" s="1"/>
  <c r="Q580" i="3"/>
  <c r="R579" i="3"/>
  <c r="S579" i="3" s="1"/>
  <c r="Q579" i="3"/>
  <c r="R578" i="3"/>
  <c r="S578" i="3" s="1"/>
  <c r="Q578" i="3"/>
  <c r="R577" i="3"/>
  <c r="S577" i="3" s="1"/>
  <c r="Q577" i="3"/>
  <c r="R576" i="3"/>
  <c r="S576" i="3" s="1"/>
  <c r="Q576" i="3"/>
  <c r="R575" i="3"/>
  <c r="S575" i="3" s="1"/>
  <c r="Q575" i="3"/>
  <c r="R574" i="3"/>
  <c r="S574" i="3" s="1"/>
  <c r="Q574" i="3"/>
  <c r="R573" i="3"/>
  <c r="S573" i="3" s="1"/>
  <c r="Q573" i="3"/>
  <c r="R572" i="3"/>
  <c r="S572" i="3" s="1"/>
  <c r="Q572" i="3"/>
  <c r="R571" i="3"/>
  <c r="S571" i="3" s="1"/>
  <c r="Q571" i="3"/>
  <c r="R570" i="3"/>
  <c r="S570" i="3" s="1"/>
  <c r="Q570" i="3"/>
  <c r="R569" i="3"/>
  <c r="S569" i="3" s="1"/>
  <c r="Q569" i="3"/>
  <c r="R568" i="3"/>
  <c r="S568" i="3" s="1"/>
  <c r="Q568" i="3"/>
  <c r="R567" i="3"/>
  <c r="S567" i="3" s="1"/>
  <c r="Q567" i="3"/>
  <c r="R566" i="3"/>
  <c r="S566" i="3" s="1"/>
  <c r="Q566" i="3"/>
  <c r="R565" i="3"/>
  <c r="S565" i="3" s="1"/>
  <c r="Q565" i="3"/>
  <c r="R564" i="3"/>
  <c r="S564" i="3" s="1"/>
  <c r="Q564" i="3"/>
  <c r="R563" i="3"/>
  <c r="S563" i="3" s="1"/>
  <c r="Q563" i="3"/>
  <c r="R562" i="3"/>
  <c r="S562" i="3" s="1"/>
  <c r="Q562" i="3"/>
  <c r="R561" i="3"/>
  <c r="S561" i="3" s="1"/>
  <c r="Q561" i="3"/>
  <c r="R560" i="3"/>
  <c r="S560" i="3" s="1"/>
  <c r="Q560" i="3"/>
  <c r="R559" i="3"/>
  <c r="S559" i="3" s="1"/>
  <c r="Q559" i="3"/>
  <c r="R558" i="3"/>
  <c r="S558" i="3" s="1"/>
  <c r="Q558" i="3"/>
  <c r="R557" i="3"/>
  <c r="S557" i="3" s="1"/>
  <c r="Q557" i="3"/>
  <c r="R556" i="3"/>
  <c r="S556" i="3" s="1"/>
  <c r="Q556" i="3"/>
  <c r="R555" i="3"/>
  <c r="S555" i="3" s="1"/>
  <c r="Q555" i="3"/>
  <c r="R554" i="3"/>
  <c r="S554" i="3" s="1"/>
  <c r="Q554" i="3"/>
  <c r="R553" i="3"/>
  <c r="S553" i="3" s="1"/>
  <c r="Q553" i="3"/>
  <c r="R552" i="3"/>
  <c r="S552" i="3" s="1"/>
  <c r="Q552" i="3"/>
  <c r="R551" i="3"/>
  <c r="S551" i="3" s="1"/>
  <c r="Q551" i="3"/>
  <c r="R550" i="3"/>
  <c r="S550" i="3" s="1"/>
  <c r="Q550" i="3"/>
  <c r="R549" i="3"/>
  <c r="S549" i="3" s="1"/>
  <c r="Q549" i="3"/>
  <c r="R548" i="3"/>
  <c r="S548" i="3" s="1"/>
  <c r="Q548" i="3"/>
  <c r="R547" i="3"/>
  <c r="S547" i="3" s="1"/>
  <c r="Q547" i="3"/>
  <c r="R546" i="3"/>
  <c r="S546" i="3" s="1"/>
  <c r="Q546" i="3"/>
  <c r="R545" i="3"/>
  <c r="S545" i="3" s="1"/>
  <c r="Q545" i="3"/>
  <c r="R544" i="3"/>
  <c r="S544" i="3" s="1"/>
  <c r="Q544" i="3"/>
  <c r="R543" i="3"/>
  <c r="S543" i="3" s="1"/>
  <c r="Q543" i="3"/>
  <c r="R542" i="3"/>
  <c r="S542" i="3" s="1"/>
  <c r="Q542" i="3"/>
  <c r="R541" i="3"/>
  <c r="S541" i="3" s="1"/>
  <c r="Q541" i="3"/>
  <c r="R540" i="3"/>
  <c r="S540" i="3" s="1"/>
  <c r="Q540" i="3"/>
  <c r="R539" i="3"/>
  <c r="S539" i="3" s="1"/>
  <c r="Q539" i="3"/>
  <c r="R538" i="3"/>
  <c r="S538" i="3" s="1"/>
  <c r="Q538" i="3"/>
  <c r="R537" i="3"/>
  <c r="S537" i="3" s="1"/>
  <c r="Q537" i="3"/>
  <c r="R536" i="3"/>
  <c r="S536" i="3" s="1"/>
  <c r="Q536" i="3"/>
  <c r="R535" i="3"/>
  <c r="S535" i="3" s="1"/>
  <c r="Q535" i="3"/>
  <c r="R534" i="3"/>
  <c r="S534" i="3" s="1"/>
  <c r="Q534" i="3"/>
  <c r="R533" i="3"/>
  <c r="S533" i="3" s="1"/>
  <c r="Q533" i="3"/>
  <c r="R532" i="3"/>
  <c r="S532" i="3" s="1"/>
  <c r="Q532" i="3"/>
  <c r="R531" i="3"/>
  <c r="S531" i="3" s="1"/>
  <c r="Q531" i="3"/>
  <c r="R530" i="3"/>
  <c r="S530" i="3" s="1"/>
  <c r="Q530" i="3"/>
  <c r="R529" i="3"/>
  <c r="S529" i="3" s="1"/>
  <c r="Q529" i="3"/>
  <c r="R528" i="3"/>
  <c r="S528" i="3" s="1"/>
  <c r="Q528" i="3"/>
  <c r="R527" i="3"/>
  <c r="S527" i="3" s="1"/>
  <c r="Q527" i="3"/>
  <c r="R526" i="3"/>
  <c r="S526" i="3" s="1"/>
  <c r="Q526" i="3"/>
  <c r="R525" i="3"/>
  <c r="S525" i="3" s="1"/>
  <c r="Q525" i="3"/>
  <c r="R524" i="3"/>
  <c r="S524" i="3" s="1"/>
  <c r="Q524" i="3"/>
  <c r="R523" i="3"/>
  <c r="S523" i="3" s="1"/>
  <c r="Q523" i="3"/>
  <c r="R522" i="3"/>
  <c r="S522" i="3" s="1"/>
  <c r="Q522" i="3"/>
  <c r="R521" i="3"/>
  <c r="S521" i="3" s="1"/>
  <c r="Q521" i="3"/>
  <c r="R520" i="3"/>
  <c r="S520" i="3" s="1"/>
  <c r="Q520" i="3"/>
  <c r="R519" i="3"/>
  <c r="S519" i="3" s="1"/>
  <c r="Q519" i="3"/>
  <c r="R518" i="3"/>
  <c r="S518" i="3" s="1"/>
  <c r="Q518" i="3"/>
  <c r="R517" i="3"/>
  <c r="S517" i="3" s="1"/>
  <c r="Q517" i="3"/>
  <c r="R516" i="3"/>
  <c r="S516" i="3" s="1"/>
  <c r="Q516" i="3"/>
  <c r="R515" i="3"/>
  <c r="S515" i="3" s="1"/>
  <c r="Q515" i="3"/>
  <c r="R514" i="3"/>
  <c r="S514" i="3" s="1"/>
  <c r="Q514" i="3"/>
  <c r="R513" i="3"/>
  <c r="S513" i="3" s="1"/>
  <c r="Q513" i="3"/>
  <c r="R512" i="3"/>
  <c r="S512" i="3" s="1"/>
  <c r="Q512" i="3"/>
  <c r="R511" i="3"/>
  <c r="S511" i="3" s="1"/>
  <c r="Q511" i="3"/>
  <c r="R510" i="3"/>
  <c r="S510" i="3" s="1"/>
  <c r="Q510" i="3"/>
  <c r="R509" i="3"/>
  <c r="S509" i="3" s="1"/>
  <c r="Q509" i="3"/>
  <c r="R508" i="3"/>
  <c r="S508" i="3" s="1"/>
  <c r="Q508" i="3"/>
  <c r="R507" i="3"/>
  <c r="S507" i="3" s="1"/>
  <c r="Q507" i="3"/>
  <c r="R506" i="3"/>
  <c r="S506" i="3" s="1"/>
  <c r="Q506" i="3"/>
  <c r="R505" i="3"/>
  <c r="S505" i="3" s="1"/>
  <c r="Q505" i="3"/>
  <c r="R504" i="3"/>
  <c r="S504" i="3" s="1"/>
  <c r="Q504" i="3"/>
  <c r="R503" i="3"/>
  <c r="S503" i="3" s="1"/>
  <c r="Q503" i="3"/>
  <c r="R502" i="3"/>
  <c r="S502" i="3" s="1"/>
  <c r="Q502" i="3"/>
  <c r="R501" i="3"/>
  <c r="S501" i="3" s="1"/>
  <c r="Q501" i="3"/>
  <c r="R500" i="3"/>
  <c r="S500" i="3" s="1"/>
  <c r="Q500" i="3"/>
  <c r="R499" i="3"/>
  <c r="S499" i="3" s="1"/>
  <c r="Q499" i="3"/>
  <c r="R498" i="3"/>
  <c r="S498" i="3" s="1"/>
  <c r="Q498" i="3"/>
  <c r="R497" i="3"/>
  <c r="S497" i="3" s="1"/>
  <c r="Q497" i="3"/>
  <c r="R496" i="3"/>
  <c r="S496" i="3" s="1"/>
  <c r="Q496" i="3"/>
  <c r="R495" i="3"/>
  <c r="S495" i="3" s="1"/>
  <c r="Q495" i="3"/>
  <c r="R494" i="3"/>
  <c r="S494" i="3" s="1"/>
  <c r="Q494" i="3"/>
  <c r="R493" i="3"/>
  <c r="S493" i="3" s="1"/>
  <c r="Q493" i="3"/>
  <c r="R492" i="3"/>
  <c r="S492" i="3" s="1"/>
  <c r="Q492" i="3"/>
  <c r="R491" i="3"/>
  <c r="S491" i="3" s="1"/>
  <c r="Q491" i="3"/>
  <c r="R490" i="3"/>
  <c r="S490" i="3" s="1"/>
  <c r="Q490" i="3"/>
  <c r="R489" i="3"/>
  <c r="S489" i="3" s="1"/>
  <c r="Q489" i="3"/>
  <c r="R488" i="3"/>
  <c r="S488" i="3" s="1"/>
  <c r="Q488" i="3"/>
  <c r="R487" i="3"/>
  <c r="S487" i="3" s="1"/>
  <c r="Q487" i="3"/>
  <c r="R486" i="3"/>
  <c r="S486" i="3" s="1"/>
  <c r="Q486" i="3"/>
  <c r="R485" i="3"/>
  <c r="S485" i="3" s="1"/>
  <c r="Q485" i="3"/>
  <c r="R484" i="3"/>
  <c r="S484" i="3" s="1"/>
  <c r="Q484" i="3"/>
  <c r="R483" i="3"/>
  <c r="S483" i="3" s="1"/>
  <c r="Q483" i="3"/>
  <c r="R482" i="3"/>
  <c r="S482" i="3" s="1"/>
  <c r="Q482" i="3"/>
  <c r="R481" i="3"/>
  <c r="S481" i="3" s="1"/>
  <c r="Q481" i="3"/>
  <c r="R480" i="3"/>
  <c r="S480" i="3" s="1"/>
  <c r="Q480" i="3"/>
  <c r="R479" i="3"/>
  <c r="S479" i="3" s="1"/>
  <c r="Q479" i="3"/>
  <c r="R478" i="3"/>
  <c r="S478" i="3" s="1"/>
  <c r="Q478" i="3"/>
  <c r="R477" i="3"/>
  <c r="S477" i="3" s="1"/>
  <c r="Q477" i="3"/>
  <c r="R476" i="3"/>
  <c r="S476" i="3" s="1"/>
  <c r="Q476" i="3"/>
  <c r="R475" i="3"/>
  <c r="S475" i="3" s="1"/>
  <c r="Q475" i="3"/>
  <c r="R474" i="3"/>
  <c r="S474" i="3" s="1"/>
  <c r="Q474" i="3"/>
  <c r="R473" i="3"/>
  <c r="S473" i="3" s="1"/>
  <c r="Q473" i="3"/>
  <c r="R472" i="3"/>
  <c r="S472" i="3" s="1"/>
  <c r="Q472" i="3"/>
  <c r="R471" i="3"/>
  <c r="S471" i="3" s="1"/>
  <c r="Q471" i="3"/>
  <c r="R470" i="3"/>
  <c r="S470" i="3" s="1"/>
  <c r="Q470" i="3"/>
  <c r="R469" i="3"/>
  <c r="S469" i="3" s="1"/>
  <c r="Q469" i="3"/>
  <c r="R468" i="3"/>
  <c r="S468" i="3" s="1"/>
  <c r="Q468" i="3"/>
  <c r="R467" i="3"/>
  <c r="S467" i="3" s="1"/>
  <c r="Q467" i="3"/>
  <c r="R466" i="3"/>
  <c r="S466" i="3" s="1"/>
  <c r="Q466" i="3"/>
  <c r="R465" i="3"/>
  <c r="S465" i="3" s="1"/>
  <c r="Q465" i="3"/>
  <c r="R464" i="3"/>
  <c r="S464" i="3" s="1"/>
  <c r="Q464" i="3"/>
  <c r="R463" i="3"/>
  <c r="S463" i="3" s="1"/>
  <c r="Q463" i="3"/>
  <c r="R462" i="3"/>
  <c r="S462" i="3" s="1"/>
  <c r="Q462" i="3"/>
  <c r="R461" i="3"/>
  <c r="S461" i="3" s="1"/>
  <c r="Q461" i="3"/>
  <c r="R460" i="3"/>
  <c r="S460" i="3" s="1"/>
  <c r="Q460" i="3"/>
  <c r="R459" i="3"/>
  <c r="S459" i="3" s="1"/>
  <c r="Q459" i="3"/>
  <c r="R458" i="3"/>
  <c r="S458" i="3" s="1"/>
  <c r="Q458" i="3"/>
  <c r="R457" i="3"/>
  <c r="S457" i="3" s="1"/>
  <c r="Q457" i="3"/>
  <c r="R456" i="3"/>
  <c r="S456" i="3" s="1"/>
  <c r="Q456" i="3"/>
  <c r="R455" i="3"/>
  <c r="S455" i="3" s="1"/>
  <c r="Q455" i="3"/>
  <c r="R454" i="3"/>
  <c r="S454" i="3" s="1"/>
  <c r="Q454" i="3"/>
  <c r="R453" i="3"/>
  <c r="S453" i="3" s="1"/>
  <c r="Q453" i="3"/>
  <c r="R452" i="3"/>
  <c r="S452" i="3" s="1"/>
  <c r="Q452" i="3"/>
  <c r="R451" i="3"/>
  <c r="S451" i="3" s="1"/>
  <c r="Q451" i="3"/>
  <c r="R450" i="3"/>
  <c r="S450" i="3" s="1"/>
  <c r="Q450" i="3"/>
  <c r="R449" i="3"/>
  <c r="S449" i="3" s="1"/>
  <c r="Q449" i="3"/>
  <c r="R448" i="3"/>
  <c r="S448" i="3" s="1"/>
  <c r="Q448" i="3"/>
  <c r="R447" i="3"/>
  <c r="S447" i="3" s="1"/>
  <c r="Q447" i="3"/>
  <c r="R446" i="3"/>
  <c r="S446" i="3" s="1"/>
  <c r="Q446" i="3"/>
  <c r="R445" i="3"/>
  <c r="S445" i="3" s="1"/>
  <c r="Q445" i="3"/>
  <c r="R444" i="3"/>
  <c r="S444" i="3" s="1"/>
  <c r="Q444" i="3"/>
  <c r="R443" i="3"/>
  <c r="S443" i="3" s="1"/>
  <c r="Q443" i="3"/>
  <c r="R442" i="3"/>
  <c r="S442" i="3" s="1"/>
  <c r="Q442" i="3"/>
  <c r="R441" i="3"/>
  <c r="S441" i="3" s="1"/>
  <c r="Q441" i="3"/>
  <c r="R440" i="3"/>
  <c r="S440" i="3" s="1"/>
  <c r="Q440" i="3"/>
  <c r="R439" i="3"/>
  <c r="S439" i="3" s="1"/>
  <c r="Q439" i="3"/>
  <c r="R438" i="3"/>
  <c r="S438" i="3" s="1"/>
  <c r="Q438" i="3"/>
  <c r="R437" i="3"/>
  <c r="S437" i="3" s="1"/>
  <c r="Q437" i="3"/>
  <c r="R436" i="3"/>
  <c r="S436" i="3" s="1"/>
  <c r="Q436" i="3"/>
  <c r="R435" i="3"/>
  <c r="S435" i="3" s="1"/>
  <c r="Q435" i="3"/>
  <c r="R434" i="3"/>
  <c r="S434" i="3" s="1"/>
  <c r="Q434" i="3"/>
  <c r="R433" i="3"/>
  <c r="S433" i="3" s="1"/>
  <c r="Q433" i="3"/>
  <c r="R432" i="3"/>
  <c r="S432" i="3" s="1"/>
  <c r="Q432" i="3"/>
  <c r="R431" i="3"/>
  <c r="S431" i="3" s="1"/>
  <c r="Q431" i="3"/>
  <c r="R430" i="3"/>
  <c r="S430" i="3" s="1"/>
  <c r="Q430" i="3"/>
  <c r="R429" i="3"/>
  <c r="S429" i="3" s="1"/>
  <c r="Q429" i="3"/>
  <c r="R428" i="3"/>
  <c r="S428" i="3" s="1"/>
  <c r="Q428" i="3"/>
  <c r="R427" i="3"/>
  <c r="S427" i="3" s="1"/>
  <c r="Q427" i="3"/>
  <c r="R426" i="3"/>
  <c r="S426" i="3" s="1"/>
  <c r="Q426" i="3"/>
  <c r="R425" i="3"/>
  <c r="S425" i="3" s="1"/>
  <c r="Q425" i="3"/>
  <c r="R424" i="3"/>
  <c r="S424" i="3" s="1"/>
  <c r="Q424" i="3"/>
  <c r="R423" i="3"/>
  <c r="S423" i="3" s="1"/>
  <c r="Q423" i="3"/>
  <c r="R422" i="3"/>
  <c r="S422" i="3" s="1"/>
  <c r="Q422" i="3"/>
  <c r="R421" i="3"/>
  <c r="S421" i="3" s="1"/>
  <c r="Q421" i="3"/>
  <c r="R420" i="3"/>
  <c r="S420" i="3" s="1"/>
  <c r="Q420" i="3"/>
  <c r="R419" i="3"/>
  <c r="S419" i="3" s="1"/>
  <c r="Q419" i="3"/>
  <c r="R418" i="3"/>
  <c r="S418" i="3" s="1"/>
  <c r="Q418" i="3"/>
  <c r="R417" i="3"/>
  <c r="S417" i="3" s="1"/>
  <c r="Q417" i="3"/>
  <c r="R416" i="3"/>
  <c r="S416" i="3" s="1"/>
  <c r="Q416" i="3"/>
  <c r="R415" i="3"/>
  <c r="S415" i="3" s="1"/>
  <c r="Q415" i="3"/>
  <c r="R414" i="3"/>
  <c r="S414" i="3" s="1"/>
  <c r="Q414" i="3"/>
  <c r="R413" i="3"/>
  <c r="S413" i="3" s="1"/>
  <c r="Q413" i="3"/>
  <c r="R412" i="3"/>
  <c r="S412" i="3" s="1"/>
  <c r="Q412" i="3"/>
  <c r="R411" i="3"/>
  <c r="S411" i="3" s="1"/>
  <c r="Q411" i="3"/>
  <c r="R410" i="3"/>
  <c r="S410" i="3" s="1"/>
  <c r="Q410" i="3"/>
  <c r="R409" i="3"/>
  <c r="S409" i="3" s="1"/>
  <c r="Q409" i="3"/>
  <c r="R408" i="3"/>
  <c r="S408" i="3" s="1"/>
  <c r="Q408" i="3"/>
  <c r="R407" i="3"/>
  <c r="S407" i="3" s="1"/>
  <c r="Q407" i="3"/>
  <c r="R406" i="3"/>
  <c r="S406" i="3" s="1"/>
  <c r="Q406" i="3"/>
  <c r="R405" i="3"/>
  <c r="S405" i="3" s="1"/>
  <c r="Q405" i="3"/>
  <c r="R404" i="3"/>
  <c r="S404" i="3" s="1"/>
  <c r="Q404" i="3"/>
  <c r="R403" i="3"/>
  <c r="S403" i="3" s="1"/>
  <c r="Q403" i="3"/>
  <c r="R402" i="3"/>
  <c r="S402" i="3" s="1"/>
  <c r="Q402" i="3"/>
  <c r="R401" i="3"/>
  <c r="S401" i="3" s="1"/>
  <c r="Q401" i="3"/>
  <c r="R400" i="3"/>
  <c r="S400" i="3" s="1"/>
  <c r="Q400" i="3"/>
  <c r="R399" i="3"/>
  <c r="S399" i="3" s="1"/>
  <c r="Q399" i="3"/>
  <c r="R398" i="3"/>
  <c r="S398" i="3" s="1"/>
  <c r="Q398" i="3"/>
  <c r="R397" i="3"/>
  <c r="S397" i="3" s="1"/>
  <c r="Q397" i="3"/>
  <c r="R396" i="3"/>
  <c r="S396" i="3" s="1"/>
  <c r="Q396" i="3"/>
  <c r="R395" i="3"/>
  <c r="S395" i="3" s="1"/>
  <c r="Q395" i="3"/>
  <c r="R394" i="3"/>
  <c r="S394" i="3" s="1"/>
  <c r="Q394" i="3"/>
  <c r="R393" i="3"/>
  <c r="S393" i="3" s="1"/>
  <c r="Q393" i="3"/>
  <c r="R392" i="3"/>
  <c r="S392" i="3" s="1"/>
  <c r="Q392" i="3"/>
  <c r="R391" i="3"/>
  <c r="S391" i="3" s="1"/>
  <c r="Q391" i="3"/>
  <c r="R390" i="3"/>
  <c r="S390" i="3" s="1"/>
  <c r="Q390" i="3"/>
  <c r="R389" i="3"/>
  <c r="S389" i="3" s="1"/>
  <c r="Q389" i="3"/>
  <c r="R388" i="3"/>
  <c r="S388" i="3" s="1"/>
  <c r="Q388" i="3"/>
  <c r="R387" i="3"/>
  <c r="S387" i="3" s="1"/>
  <c r="Q387" i="3"/>
  <c r="R386" i="3"/>
  <c r="S386" i="3" s="1"/>
  <c r="Q386" i="3"/>
  <c r="R385" i="3"/>
  <c r="S385" i="3" s="1"/>
  <c r="Q385" i="3"/>
  <c r="R384" i="3"/>
  <c r="S384" i="3" s="1"/>
  <c r="Q384" i="3"/>
  <c r="R383" i="3"/>
  <c r="S383" i="3" s="1"/>
  <c r="Q383" i="3"/>
  <c r="R382" i="3"/>
  <c r="S382" i="3" s="1"/>
  <c r="Q382" i="3"/>
  <c r="R381" i="3"/>
  <c r="S381" i="3" s="1"/>
  <c r="Q381" i="3"/>
  <c r="R380" i="3"/>
  <c r="Q380" i="3"/>
  <c r="R379" i="3"/>
  <c r="S379" i="3" s="1"/>
  <c r="Q379" i="3"/>
  <c r="R378" i="3"/>
  <c r="S378" i="3" s="1"/>
  <c r="Q378" i="3"/>
  <c r="R377" i="3"/>
  <c r="S377" i="3" s="1"/>
  <c r="Q377" i="3"/>
  <c r="R376" i="3"/>
  <c r="S376" i="3" s="1"/>
  <c r="Q376" i="3"/>
  <c r="R375" i="3"/>
  <c r="S375" i="3" s="1"/>
  <c r="Q375" i="3"/>
  <c r="R374" i="3"/>
  <c r="S374" i="3" s="1"/>
  <c r="Q374" i="3"/>
  <c r="R373" i="3"/>
  <c r="S373" i="3" s="1"/>
  <c r="Q373" i="3"/>
  <c r="R372" i="3"/>
  <c r="S372" i="3" s="1"/>
  <c r="Q372" i="3"/>
  <c r="R371" i="3"/>
  <c r="S371" i="3" s="1"/>
  <c r="Q371" i="3"/>
  <c r="R370" i="3"/>
  <c r="S370" i="3" s="1"/>
  <c r="Q370" i="3"/>
  <c r="R369" i="3"/>
  <c r="S369" i="3" s="1"/>
  <c r="Q369" i="3"/>
  <c r="R368" i="3"/>
  <c r="S368" i="3" s="1"/>
  <c r="Q368" i="3"/>
  <c r="R367" i="3"/>
  <c r="S367" i="3" s="1"/>
  <c r="Q367" i="3"/>
  <c r="R366" i="3"/>
  <c r="S366" i="3" s="1"/>
  <c r="Q366" i="3"/>
  <c r="R365" i="3"/>
  <c r="S365" i="3" s="1"/>
  <c r="Q365" i="3"/>
  <c r="R364" i="3"/>
  <c r="S364" i="3" s="1"/>
  <c r="Q364" i="3"/>
  <c r="R363" i="3"/>
  <c r="S363" i="3" s="1"/>
  <c r="Q363" i="3"/>
  <c r="R362" i="3"/>
  <c r="S362" i="3" s="1"/>
  <c r="Q362" i="3"/>
  <c r="R361" i="3"/>
  <c r="S361" i="3" s="1"/>
  <c r="Q361" i="3"/>
  <c r="R360" i="3"/>
  <c r="S360" i="3" s="1"/>
  <c r="Q360" i="3"/>
  <c r="R359" i="3"/>
  <c r="S359" i="3" s="1"/>
  <c r="Q359" i="3"/>
  <c r="R358" i="3"/>
  <c r="S358" i="3" s="1"/>
  <c r="Q358" i="3"/>
  <c r="R357" i="3"/>
  <c r="S357" i="3" s="1"/>
  <c r="Q357" i="3"/>
  <c r="R356" i="3"/>
  <c r="S356" i="3" s="1"/>
  <c r="Q356" i="3"/>
  <c r="R355" i="3"/>
  <c r="S355" i="3" s="1"/>
  <c r="Q355" i="3"/>
  <c r="R354" i="3"/>
  <c r="S354" i="3" s="1"/>
  <c r="Q354" i="3"/>
  <c r="R353" i="3"/>
  <c r="S353" i="3" s="1"/>
  <c r="Q353" i="3"/>
  <c r="R352" i="3"/>
  <c r="S352" i="3" s="1"/>
  <c r="Q352" i="3"/>
  <c r="R351" i="3"/>
  <c r="S351" i="3" s="1"/>
  <c r="Q351" i="3"/>
  <c r="R350" i="3"/>
  <c r="S350" i="3" s="1"/>
  <c r="Q350" i="3"/>
  <c r="R349" i="3"/>
  <c r="S349" i="3" s="1"/>
  <c r="Q349" i="3"/>
  <c r="R348" i="3"/>
  <c r="S348" i="3" s="1"/>
  <c r="Q348" i="3"/>
  <c r="R347" i="3"/>
  <c r="S347" i="3" s="1"/>
  <c r="Q347" i="3"/>
  <c r="R346" i="3"/>
  <c r="S346" i="3" s="1"/>
  <c r="Q346" i="3"/>
  <c r="R345" i="3"/>
  <c r="S345" i="3" s="1"/>
  <c r="Q345" i="3"/>
  <c r="R344" i="3"/>
  <c r="S344" i="3" s="1"/>
  <c r="Q344" i="3"/>
  <c r="R343" i="3"/>
  <c r="S343" i="3" s="1"/>
  <c r="Q343" i="3"/>
  <c r="R342" i="3"/>
  <c r="S342" i="3" s="1"/>
  <c r="Q342" i="3"/>
  <c r="R341" i="3"/>
  <c r="S341" i="3" s="1"/>
  <c r="Q341" i="3"/>
  <c r="R340" i="3"/>
  <c r="S340" i="3" s="1"/>
  <c r="Q340" i="3"/>
  <c r="R339" i="3"/>
  <c r="S339" i="3" s="1"/>
  <c r="Q339" i="3"/>
  <c r="R338" i="3"/>
  <c r="S338" i="3" s="1"/>
  <c r="Q338" i="3"/>
  <c r="R337" i="3"/>
  <c r="S337" i="3" s="1"/>
  <c r="Q337" i="3"/>
  <c r="R336" i="3"/>
  <c r="S336" i="3" s="1"/>
  <c r="Q336" i="3"/>
  <c r="R335" i="3"/>
  <c r="S335" i="3" s="1"/>
  <c r="Q335" i="3"/>
  <c r="R334" i="3"/>
  <c r="S334" i="3" s="1"/>
  <c r="Q334" i="3"/>
  <c r="R333" i="3"/>
  <c r="S333" i="3" s="1"/>
  <c r="Q333" i="3"/>
  <c r="R332" i="3"/>
  <c r="S332" i="3" s="1"/>
  <c r="Q332" i="3"/>
  <c r="R331" i="3"/>
  <c r="S331" i="3" s="1"/>
  <c r="Q331" i="3"/>
  <c r="R330" i="3"/>
  <c r="S330" i="3" s="1"/>
  <c r="Q330" i="3"/>
  <c r="R329" i="3"/>
  <c r="S329" i="3" s="1"/>
  <c r="Q329" i="3"/>
  <c r="R328" i="3"/>
  <c r="S328" i="3" s="1"/>
  <c r="Q328" i="3"/>
  <c r="R327" i="3"/>
  <c r="S327" i="3" s="1"/>
  <c r="Q327" i="3"/>
  <c r="R326" i="3"/>
  <c r="S326" i="3" s="1"/>
  <c r="Q326" i="3"/>
  <c r="R325" i="3"/>
  <c r="S325" i="3" s="1"/>
  <c r="Q325" i="3"/>
  <c r="R324" i="3"/>
  <c r="S324" i="3" s="1"/>
  <c r="Q324" i="3"/>
  <c r="R323" i="3"/>
  <c r="S323" i="3" s="1"/>
  <c r="Q323" i="3"/>
  <c r="R322" i="3"/>
  <c r="S322" i="3" s="1"/>
  <c r="Q322" i="3"/>
  <c r="R321" i="3"/>
  <c r="S321" i="3" s="1"/>
  <c r="Q321" i="3"/>
  <c r="R320" i="3"/>
  <c r="S320" i="3" s="1"/>
  <c r="Q320" i="3"/>
  <c r="R319" i="3"/>
  <c r="S319" i="3" s="1"/>
  <c r="Q319" i="3"/>
  <c r="R318" i="3"/>
  <c r="S318" i="3" s="1"/>
  <c r="Q318" i="3"/>
  <c r="R317" i="3"/>
  <c r="S317" i="3" s="1"/>
  <c r="Q317" i="3"/>
  <c r="R316" i="3"/>
  <c r="S316" i="3" s="1"/>
  <c r="Q316" i="3"/>
  <c r="R315" i="3"/>
  <c r="S315" i="3" s="1"/>
  <c r="Q315" i="3"/>
  <c r="R314" i="3"/>
  <c r="S314" i="3" s="1"/>
  <c r="Q314" i="3"/>
  <c r="R313" i="3"/>
  <c r="S313" i="3" s="1"/>
  <c r="Q313" i="3"/>
  <c r="R312" i="3"/>
  <c r="S312" i="3" s="1"/>
  <c r="Q312" i="3"/>
  <c r="R311" i="3"/>
  <c r="S311" i="3" s="1"/>
  <c r="Q311" i="3"/>
  <c r="R310" i="3"/>
  <c r="S310" i="3" s="1"/>
  <c r="Q310" i="3"/>
  <c r="R309" i="3"/>
  <c r="S309" i="3" s="1"/>
  <c r="Q309" i="3"/>
  <c r="R308" i="3"/>
  <c r="S308" i="3" s="1"/>
  <c r="Q308" i="3"/>
  <c r="R307" i="3"/>
  <c r="S307" i="3" s="1"/>
  <c r="Q307" i="3"/>
  <c r="R306" i="3"/>
  <c r="S306" i="3" s="1"/>
  <c r="Q306" i="3"/>
  <c r="R305" i="3"/>
  <c r="S305" i="3" s="1"/>
  <c r="Q305" i="3"/>
  <c r="R304" i="3"/>
  <c r="S304" i="3" s="1"/>
  <c r="Q304" i="3"/>
  <c r="R303" i="3"/>
  <c r="S303" i="3" s="1"/>
  <c r="Q303" i="3"/>
  <c r="R302" i="3"/>
  <c r="S302" i="3" s="1"/>
  <c r="Q302" i="3"/>
  <c r="R301" i="3"/>
  <c r="S301" i="3" s="1"/>
  <c r="Q301" i="3"/>
  <c r="R300" i="3"/>
  <c r="S300" i="3" s="1"/>
  <c r="Q300" i="3"/>
  <c r="R299" i="3"/>
  <c r="S299" i="3" s="1"/>
  <c r="Q299" i="3"/>
  <c r="R298" i="3"/>
  <c r="S298" i="3" s="1"/>
  <c r="Q298" i="3"/>
  <c r="R297" i="3"/>
  <c r="S297" i="3" s="1"/>
  <c r="Q297" i="3"/>
  <c r="R296" i="3"/>
  <c r="S296" i="3" s="1"/>
  <c r="Q296" i="3"/>
  <c r="R295" i="3"/>
  <c r="S295" i="3" s="1"/>
  <c r="Q295" i="3"/>
  <c r="R294" i="3"/>
  <c r="S294" i="3" s="1"/>
  <c r="Q294" i="3"/>
  <c r="R293" i="3"/>
  <c r="S293" i="3" s="1"/>
  <c r="Q293" i="3"/>
  <c r="R292" i="3"/>
  <c r="S292" i="3" s="1"/>
  <c r="Q292" i="3"/>
  <c r="R291" i="3"/>
  <c r="S291" i="3" s="1"/>
  <c r="Q291" i="3"/>
  <c r="R290" i="3"/>
  <c r="S290" i="3" s="1"/>
  <c r="Q290" i="3"/>
  <c r="R289" i="3"/>
  <c r="S289" i="3" s="1"/>
  <c r="Q289" i="3"/>
  <c r="R288" i="3"/>
  <c r="S288" i="3" s="1"/>
  <c r="Q288" i="3"/>
  <c r="R287" i="3"/>
  <c r="S287" i="3" s="1"/>
  <c r="Q287" i="3"/>
  <c r="R286" i="3"/>
  <c r="S286" i="3" s="1"/>
  <c r="Q286" i="3"/>
  <c r="R285" i="3"/>
  <c r="S285" i="3" s="1"/>
  <c r="Q285" i="3"/>
  <c r="R284" i="3"/>
  <c r="S284" i="3" s="1"/>
  <c r="Q284" i="3"/>
  <c r="R283" i="3"/>
  <c r="S283" i="3" s="1"/>
  <c r="Q283" i="3"/>
  <c r="R282" i="3"/>
  <c r="S282" i="3" s="1"/>
  <c r="Q282" i="3"/>
  <c r="R281" i="3"/>
  <c r="S281" i="3" s="1"/>
  <c r="Q281" i="3"/>
  <c r="R280" i="3"/>
  <c r="S280" i="3" s="1"/>
  <c r="Q280" i="3"/>
  <c r="R279" i="3"/>
  <c r="S279" i="3" s="1"/>
  <c r="Q279" i="3"/>
  <c r="R278" i="3"/>
  <c r="S278" i="3" s="1"/>
  <c r="Q278" i="3"/>
  <c r="R277" i="3"/>
  <c r="S277" i="3" s="1"/>
  <c r="Q277" i="3"/>
  <c r="R276" i="3"/>
  <c r="S276" i="3" s="1"/>
  <c r="Q276" i="3"/>
  <c r="R275" i="3"/>
  <c r="S275" i="3" s="1"/>
  <c r="Q275" i="3"/>
  <c r="R274" i="3"/>
  <c r="S274" i="3" s="1"/>
  <c r="Q274" i="3"/>
  <c r="R273" i="3"/>
  <c r="S273" i="3" s="1"/>
  <c r="Q273" i="3"/>
  <c r="R272" i="3"/>
  <c r="S272" i="3" s="1"/>
  <c r="Q272" i="3"/>
  <c r="R271" i="3"/>
  <c r="S271" i="3" s="1"/>
  <c r="Q271" i="3"/>
  <c r="R270" i="3"/>
  <c r="S270" i="3" s="1"/>
  <c r="Q270" i="3"/>
  <c r="R269" i="3"/>
  <c r="S269" i="3" s="1"/>
  <c r="Q269" i="3"/>
  <c r="R268" i="3"/>
  <c r="S268" i="3" s="1"/>
  <c r="Q268" i="3"/>
  <c r="R267" i="3"/>
  <c r="S267" i="3" s="1"/>
  <c r="Q267" i="3"/>
  <c r="R266" i="3"/>
  <c r="S266" i="3" s="1"/>
  <c r="Q266" i="3"/>
  <c r="R265" i="3"/>
  <c r="S265" i="3" s="1"/>
  <c r="Q265" i="3"/>
  <c r="R264" i="3"/>
  <c r="S264" i="3" s="1"/>
  <c r="Q264" i="3"/>
  <c r="R263" i="3"/>
  <c r="S263" i="3" s="1"/>
  <c r="Q263" i="3"/>
  <c r="R262" i="3"/>
  <c r="S262" i="3" s="1"/>
  <c r="Q262" i="3"/>
  <c r="R261" i="3"/>
  <c r="S261" i="3" s="1"/>
  <c r="Q261" i="3"/>
  <c r="R260" i="3"/>
  <c r="S260" i="3" s="1"/>
  <c r="Q260" i="3"/>
  <c r="R259" i="3"/>
  <c r="S259" i="3" s="1"/>
  <c r="Q259" i="3"/>
  <c r="R258" i="3"/>
  <c r="S258" i="3" s="1"/>
  <c r="Q258" i="3"/>
  <c r="R257" i="3"/>
  <c r="S257" i="3" s="1"/>
  <c r="Q257" i="3"/>
  <c r="R256" i="3"/>
  <c r="S256" i="3" s="1"/>
  <c r="Q256" i="3"/>
  <c r="R255" i="3"/>
  <c r="S255" i="3" s="1"/>
  <c r="Q255" i="3"/>
  <c r="R254" i="3"/>
  <c r="S254" i="3" s="1"/>
  <c r="Q254" i="3"/>
  <c r="R253" i="3"/>
  <c r="S253" i="3" s="1"/>
  <c r="Q253" i="3"/>
  <c r="R252" i="3"/>
  <c r="S252" i="3" s="1"/>
  <c r="Q252" i="3"/>
  <c r="R251" i="3"/>
  <c r="S251" i="3" s="1"/>
  <c r="Q251" i="3"/>
  <c r="R250" i="3"/>
  <c r="S250" i="3" s="1"/>
  <c r="Q250" i="3"/>
  <c r="R249" i="3"/>
  <c r="S249" i="3" s="1"/>
  <c r="Q249" i="3"/>
  <c r="R248" i="3"/>
  <c r="S248" i="3" s="1"/>
  <c r="Q248" i="3"/>
  <c r="R247" i="3"/>
  <c r="S247" i="3" s="1"/>
  <c r="Q247" i="3"/>
  <c r="R246" i="3"/>
  <c r="S246" i="3" s="1"/>
  <c r="Q246" i="3"/>
  <c r="R245" i="3"/>
  <c r="S245" i="3" s="1"/>
  <c r="Q245" i="3"/>
  <c r="R244" i="3"/>
  <c r="S244" i="3" s="1"/>
  <c r="Q244" i="3"/>
  <c r="R243" i="3"/>
  <c r="S243" i="3" s="1"/>
  <c r="Q243" i="3"/>
  <c r="R242" i="3"/>
  <c r="S242" i="3" s="1"/>
  <c r="Q242" i="3"/>
  <c r="R241" i="3"/>
  <c r="S241" i="3" s="1"/>
  <c r="Q241" i="3"/>
  <c r="R240" i="3"/>
  <c r="S240" i="3" s="1"/>
  <c r="Q240" i="3"/>
  <c r="R239" i="3"/>
  <c r="S239" i="3" s="1"/>
  <c r="Q239" i="3"/>
  <c r="R238" i="3"/>
  <c r="S238" i="3" s="1"/>
  <c r="Q238" i="3"/>
  <c r="R237" i="3"/>
  <c r="S237" i="3" s="1"/>
  <c r="Q237" i="3"/>
  <c r="R236" i="3"/>
  <c r="S236" i="3" s="1"/>
  <c r="Q236" i="3"/>
  <c r="R235" i="3"/>
  <c r="S235" i="3" s="1"/>
  <c r="Q235" i="3"/>
  <c r="R234" i="3"/>
  <c r="S234" i="3" s="1"/>
  <c r="Q234" i="3"/>
  <c r="R233" i="3"/>
  <c r="S233" i="3" s="1"/>
  <c r="Q233" i="3"/>
  <c r="R232" i="3"/>
  <c r="S232" i="3" s="1"/>
  <c r="Q232" i="3"/>
  <c r="R231" i="3"/>
  <c r="S231" i="3" s="1"/>
  <c r="Q231" i="3"/>
  <c r="R230" i="3"/>
  <c r="S230" i="3" s="1"/>
  <c r="Q230" i="3"/>
  <c r="R229" i="3"/>
  <c r="S229" i="3" s="1"/>
  <c r="Q229" i="3"/>
  <c r="R228" i="3"/>
  <c r="S228" i="3" s="1"/>
  <c r="Q228" i="3"/>
  <c r="R227" i="3"/>
  <c r="S227" i="3" s="1"/>
  <c r="Q227" i="3"/>
  <c r="R226" i="3"/>
  <c r="S226" i="3" s="1"/>
  <c r="Q226" i="3"/>
  <c r="R225" i="3"/>
  <c r="S225" i="3" s="1"/>
  <c r="Q225" i="3"/>
  <c r="R224" i="3"/>
  <c r="S224" i="3" s="1"/>
  <c r="Q224" i="3"/>
  <c r="R223" i="3"/>
  <c r="S223" i="3" s="1"/>
  <c r="Q223" i="3"/>
  <c r="R222" i="3"/>
  <c r="S222" i="3" s="1"/>
  <c r="Q222" i="3"/>
  <c r="R221" i="3"/>
  <c r="S221" i="3" s="1"/>
  <c r="Q221" i="3"/>
  <c r="R220" i="3"/>
  <c r="S220" i="3" s="1"/>
  <c r="Q220" i="3"/>
  <c r="R219" i="3"/>
  <c r="S219" i="3" s="1"/>
  <c r="Q219" i="3"/>
  <c r="R218" i="3"/>
  <c r="S218" i="3" s="1"/>
  <c r="Q218" i="3"/>
  <c r="R217" i="3"/>
  <c r="S217" i="3" s="1"/>
  <c r="Q217" i="3"/>
  <c r="R216" i="3"/>
  <c r="S216" i="3" s="1"/>
  <c r="Q216" i="3"/>
  <c r="R215" i="3"/>
  <c r="S215" i="3" s="1"/>
  <c r="Q215" i="3"/>
  <c r="R214" i="3"/>
  <c r="S214" i="3" s="1"/>
  <c r="Q214" i="3"/>
  <c r="R213" i="3"/>
  <c r="S213" i="3" s="1"/>
  <c r="Q213" i="3"/>
  <c r="R212" i="3"/>
  <c r="S212" i="3" s="1"/>
  <c r="Q212" i="3"/>
  <c r="R211" i="3"/>
  <c r="S211" i="3" s="1"/>
  <c r="Q211" i="3"/>
  <c r="R210" i="3"/>
  <c r="S210" i="3" s="1"/>
  <c r="Q210" i="3"/>
  <c r="R209" i="3"/>
  <c r="S209" i="3" s="1"/>
  <c r="Q209" i="3"/>
  <c r="R208" i="3"/>
  <c r="S208" i="3" s="1"/>
  <c r="Q208" i="3"/>
  <c r="R207" i="3"/>
  <c r="S207" i="3" s="1"/>
  <c r="Q207" i="3"/>
  <c r="R206" i="3"/>
  <c r="S206" i="3" s="1"/>
  <c r="Q206" i="3"/>
  <c r="R205" i="3"/>
  <c r="S205" i="3" s="1"/>
  <c r="Q205" i="3"/>
  <c r="R204" i="3"/>
  <c r="S204" i="3" s="1"/>
  <c r="Q204" i="3"/>
  <c r="R203" i="3"/>
  <c r="S203" i="3" s="1"/>
  <c r="Q203" i="3"/>
  <c r="R202" i="3"/>
  <c r="S202" i="3" s="1"/>
  <c r="Q202" i="3"/>
  <c r="R201" i="3"/>
  <c r="S201" i="3" s="1"/>
  <c r="Q201" i="3"/>
  <c r="R200" i="3"/>
  <c r="S200" i="3" s="1"/>
  <c r="Q200" i="3"/>
  <c r="R199" i="3"/>
  <c r="S199" i="3" s="1"/>
  <c r="Q199" i="3"/>
  <c r="R198" i="3"/>
  <c r="S198" i="3" s="1"/>
  <c r="Q198" i="3"/>
  <c r="R197" i="3"/>
  <c r="S197" i="3" s="1"/>
  <c r="Q197" i="3"/>
  <c r="R196" i="3"/>
  <c r="S196" i="3" s="1"/>
  <c r="Q196" i="3"/>
  <c r="R195" i="3"/>
  <c r="S195" i="3" s="1"/>
  <c r="Q195" i="3"/>
  <c r="R194" i="3"/>
  <c r="S194" i="3" s="1"/>
  <c r="Q194" i="3"/>
  <c r="R193" i="3"/>
  <c r="S193" i="3" s="1"/>
  <c r="Q193" i="3"/>
  <c r="R192" i="3"/>
  <c r="S192" i="3" s="1"/>
  <c r="Q192" i="3"/>
  <c r="R191" i="3"/>
  <c r="S191" i="3" s="1"/>
  <c r="Q191" i="3"/>
  <c r="R190" i="3"/>
  <c r="S190" i="3" s="1"/>
  <c r="Q190" i="3"/>
  <c r="R189" i="3"/>
  <c r="S189" i="3" s="1"/>
  <c r="Q189" i="3"/>
  <c r="R188" i="3"/>
  <c r="S188" i="3" s="1"/>
  <c r="Q188" i="3"/>
  <c r="R187" i="3"/>
  <c r="S187" i="3" s="1"/>
  <c r="Q187" i="3"/>
  <c r="R186" i="3"/>
  <c r="S186" i="3" s="1"/>
  <c r="Q186" i="3"/>
  <c r="R185" i="3"/>
  <c r="S185" i="3" s="1"/>
  <c r="Q185" i="3"/>
  <c r="R184" i="3"/>
  <c r="S184" i="3" s="1"/>
  <c r="Q184" i="3"/>
  <c r="R183" i="3"/>
  <c r="S183" i="3" s="1"/>
  <c r="Q183" i="3"/>
  <c r="R182" i="3"/>
  <c r="S182" i="3" s="1"/>
  <c r="Q182" i="3"/>
  <c r="R181" i="3"/>
  <c r="S181" i="3" s="1"/>
  <c r="Q181" i="3"/>
  <c r="R180" i="3"/>
  <c r="S180" i="3" s="1"/>
  <c r="Q180" i="3"/>
  <c r="R179" i="3"/>
  <c r="S179" i="3" s="1"/>
  <c r="Q179" i="3"/>
  <c r="R178" i="3"/>
  <c r="S178" i="3" s="1"/>
  <c r="Q178" i="3"/>
  <c r="R177" i="3"/>
  <c r="S177" i="3" s="1"/>
  <c r="Q177" i="3"/>
  <c r="R176" i="3"/>
  <c r="S176" i="3" s="1"/>
  <c r="Q176" i="3"/>
  <c r="R175" i="3"/>
  <c r="S175" i="3" s="1"/>
  <c r="Q175" i="3"/>
  <c r="R174" i="3"/>
  <c r="S174" i="3" s="1"/>
  <c r="Q174" i="3"/>
  <c r="R173" i="3"/>
  <c r="S173" i="3" s="1"/>
  <c r="Q173" i="3"/>
  <c r="R172" i="3"/>
  <c r="S172" i="3" s="1"/>
  <c r="Q172" i="3"/>
  <c r="R171" i="3"/>
  <c r="S171" i="3" s="1"/>
  <c r="Q171" i="3"/>
  <c r="R170" i="3"/>
  <c r="S170" i="3" s="1"/>
  <c r="Q170" i="3"/>
  <c r="R169" i="3"/>
  <c r="S169" i="3" s="1"/>
  <c r="Q169" i="3"/>
  <c r="R168" i="3"/>
  <c r="S168" i="3" s="1"/>
  <c r="Q168" i="3"/>
  <c r="R167" i="3"/>
  <c r="S167" i="3" s="1"/>
  <c r="Q167" i="3"/>
  <c r="R166" i="3"/>
  <c r="S166" i="3" s="1"/>
  <c r="Q166" i="3"/>
  <c r="R165" i="3"/>
  <c r="S165" i="3" s="1"/>
  <c r="Q165" i="3"/>
  <c r="R164" i="3"/>
  <c r="S164" i="3" s="1"/>
  <c r="Q164" i="3"/>
  <c r="R163" i="3"/>
  <c r="S163" i="3" s="1"/>
  <c r="Q163" i="3"/>
  <c r="R162" i="3"/>
  <c r="S162" i="3" s="1"/>
  <c r="Q162" i="3"/>
  <c r="R161" i="3"/>
  <c r="S161" i="3" s="1"/>
  <c r="Q161" i="3"/>
  <c r="R160" i="3"/>
  <c r="S160" i="3" s="1"/>
  <c r="Q160" i="3"/>
  <c r="R159" i="3"/>
  <c r="S159" i="3" s="1"/>
  <c r="Q159" i="3"/>
  <c r="R158" i="3"/>
  <c r="S158" i="3" s="1"/>
  <c r="Q158" i="3"/>
  <c r="R157" i="3"/>
  <c r="S157" i="3" s="1"/>
  <c r="Q157" i="3"/>
  <c r="R156" i="3"/>
  <c r="S156" i="3" s="1"/>
  <c r="Q156" i="3"/>
  <c r="R155" i="3"/>
  <c r="S155" i="3" s="1"/>
  <c r="Q155" i="3"/>
  <c r="R154" i="3"/>
  <c r="S154" i="3" s="1"/>
  <c r="Q154" i="3"/>
  <c r="R153" i="3"/>
  <c r="S153" i="3" s="1"/>
  <c r="Q153" i="3"/>
  <c r="R152" i="3"/>
  <c r="S152" i="3" s="1"/>
  <c r="Q152" i="3"/>
  <c r="R151" i="3"/>
  <c r="S151" i="3" s="1"/>
  <c r="Q151" i="3"/>
  <c r="R150" i="3"/>
  <c r="S150" i="3" s="1"/>
  <c r="Q150" i="3"/>
  <c r="R149" i="3"/>
  <c r="S149" i="3" s="1"/>
  <c r="Q149" i="3"/>
  <c r="R148" i="3"/>
  <c r="S148" i="3" s="1"/>
  <c r="Q148" i="3"/>
  <c r="R147" i="3"/>
  <c r="S147" i="3" s="1"/>
  <c r="Q147" i="3"/>
  <c r="R146" i="3"/>
  <c r="S146" i="3" s="1"/>
  <c r="Q146" i="3"/>
  <c r="R145" i="3"/>
  <c r="S145" i="3" s="1"/>
  <c r="Q145" i="3"/>
  <c r="R144" i="3"/>
  <c r="S144" i="3" s="1"/>
  <c r="Q144" i="3"/>
  <c r="R143" i="3"/>
  <c r="S143" i="3" s="1"/>
  <c r="Q143" i="3"/>
  <c r="R142" i="3"/>
  <c r="S142" i="3" s="1"/>
  <c r="Q142" i="3"/>
  <c r="R141" i="3"/>
  <c r="S141" i="3" s="1"/>
  <c r="Q141" i="3"/>
  <c r="R140" i="3"/>
  <c r="S140" i="3" s="1"/>
  <c r="Q140" i="3"/>
  <c r="R139" i="3"/>
  <c r="S139" i="3" s="1"/>
  <c r="Q139" i="3"/>
  <c r="R138" i="3"/>
  <c r="S138" i="3" s="1"/>
  <c r="Q138" i="3"/>
  <c r="R137" i="3"/>
  <c r="S137" i="3" s="1"/>
  <c r="Q137" i="3"/>
  <c r="R136" i="3"/>
  <c r="S136" i="3" s="1"/>
  <c r="Q136" i="3"/>
  <c r="R135" i="3"/>
  <c r="S135" i="3" s="1"/>
  <c r="Q135" i="3"/>
  <c r="R134" i="3"/>
  <c r="S134" i="3" s="1"/>
  <c r="Q134" i="3"/>
  <c r="R133" i="3"/>
  <c r="S133" i="3" s="1"/>
  <c r="Q133" i="3"/>
  <c r="R132" i="3"/>
  <c r="S132" i="3" s="1"/>
  <c r="Q132" i="3"/>
  <c r="R131" i="3"/>
  <c r="S131" i="3" s="1"/>
  <c r="Q131" i="3"/>
  <c r="R130" i="3"/>
  <c r="S130" i="3" s="1"/>
  <c r="Q130" i="3"/>
  <c r="R129" i="3"/>
  <c r="S129" i="3" s="1"/>
  <c r="Q129" i="3"/>
  <c r="R128" i="3"/>
  <c r="S128" i="3" s="1"/>
  <c r="Q128" i="3"/>
  <c r="R127" i="3"/>
  <c r="S127" i="3" s="1"/>
  <c r="Q127" i="3"/>
  <c r="R126" i="3"/>
  <c r="S126" i="3" s="1"/>
  <c r="Q126" i="3"/>
  <c r="R125" i="3"/>
  <c r="S125" i="3" s="1"/>
  <c r="Q125" i="3"/>
  <c r="R124" i="3"/>
  <c r="S124" i="3" s="1"/>
  <c r="Q124" i="3"/>
  <c r="R123" i="3"/>
  <c r="S123" i="3" s="1"/>
  <c r="Q123" i="3"/>
  <c r="R122" i="3"/>
  <c r="S122" i="3" s="1"/>
  <c r="Q122" i="3"/>
  <c r="R121" i="3"/>
  <c r="S121" i="3" s="1"/>
  <c r="Q121" i="3"/>
  <c r="R120" i="3"/>
  <c r="S120" i="3" s="1"/>
  <c r="Q120" i="3"/>
  <c r="R119" i="3"/>
  <c r="S119" i="3" s="1"/>
  <c r="Q119" i="3"/>
  <c r="R118" i="3"/>
  <c r="S118" i="3" s="1"/>
  <c r="Q118" i="3"/>
  <c r="R117" i="3"/>
  <c r="S117" i="3" s="1"/>
  <c r="Q117" i="3"/>
  <c r="R116" i="3"/>
  <c r="S116" i="3" s="1"/>
  <c r="Q116" i="3"/>
  <c r="R115" i="3"/>
  <c r="S115" i="3" s="1"/>
  <c r="Q115" i="3"/>
  <c r="R114" i="3"/>
  <c r="S114" i="3" s="1"/>
  <c r="Q114" i="3"/>
  <c r="R113" i="3"/>
  <c r="S113" i="3" s="1"/>
  <c r="Q113" i="3"/>
  <c r="R112" i="3"/>
  <c r="S112" i="3" s="1"/>
  <c r="Q112" i="3"/>
  <c r="R111" i="3"/>
  <c r="S111" i="3" s="1"/>
  <c r="Q111" i="3"/>
  <c r="R110" i="3"/>
  <c r="S110" i="3" s="1"/>
  <c r="Q110" i="3"/>
  <c r="R109" i="3"/>
  <c r="S109" i="3" s="1"/>
  <c r="Q109" i="3"/>
  <c r="R108" i="3"/>
  <c r="S108" i="3" s="1"/>
  <c r="Q108" i="3"/>
  <c r="R107" i="3"/>
  <c r="S107" i="3" s="1"/>
  <c r="Q107" i="3"/>
  <c r="R106" i="3"/>
  <c r="S106" i="3" s="1"/>
  <c r="Q106" i="3"/>
  <c r="R105" i="3"/>
  <c r="S105" i="3" s="1"/>
  <c r="Q105" i="3"/>
  <c r="R104" i="3"/>
  <c r="S104" i="3" s="1"/>
  <c r="Q104" i="3"/>
  <c r="R103" i="3"/>
  <c r="S103" i="3" s="1"/>
  <c r="Q103" i="3"/>
  <c r="R102" i="3"/>
  <c r="S102" i="3" s="1"/>
  <c r="Q102" i="3"/>
  <c r="R101" i="3"/>
  <c r="S101" i="3" s="1"/>
  <c r="Q101" i="3"/>
  <c r="R100" i="3"/>
  <c r="S100" i="3" s="1"/>
  <c r="Q100" i="3"/>
  <c r="R99" i="3"/>
  <c r="S99" i="3" s="1"/>
  <c r="Q99" i="3"/>
  <c r="R98" i="3"/>
  <c r="S98" i="3" s="1"/>
  <c r="Q98" i="3"/>
  <c r="R97" i="3"/>
  <c r="S97" i="3" s="1"/>
  <c r="Q97" i="3"/>
  <c r="R96" i="3"/>
  <c r="S96" i="3" s="1"/>
  <c r="Q96" i="3"/>
  <c r="R95" i="3"/>
  <c r="S95" i="3" s="1"/>
  <c r="Q95" i="3"/>
  <c r="R94" i="3"/>
  <c r="S94" i="3" s="1"/>
  <c r="Q94" i="3"/>
  <c r="Z93" i="3"/>
  <c r="Y93" i="3"/>
  <c r="X93" i="3"/>
  <c r="R93" i="3"/>
  <c r="S93" i="3" s="1"/>
  <c r="Q93" i="3"/>
  <c r="Z92" i="3"/>
  <c r="Y92" i="3"/>
  <c r="X92" i="3"/>
  <c r="R92" i="3"/>
  <c r="S92" i="3" s="1"/>
  <c r="Q92" i="3"/>
  <c r="R91" i="3"/>
  <c r="S91" i="3" s="1"/>
  <c r="Q91" i="3"/>
  <c r="Z90" i="3"/>
  <c r="Y90" i="3"/>
  <c r="X90" i="3"/>
  <c r="R90" i="3"/>
  <c r="S90" i="3" s="1"/>
  <c r="Q90" i="3"/>
  <c r="R89" i="3"/>
  <c r="S89" i="3" s="1"/>
  <c r="Q89" i="3"/>
  <c r="Z88" i="3"/>
  <c r="Y88" i="3"/>
  <c r="X88" i="3"/>
  <c r="R88" i="3"/>
  <c r="S88" i="3" s="1"/>
  <c r="Q88" i="3"/>
  <c r="Z87" i="3"/>
  <c r="Y87" i="3"/>
  <c r="X87" i="3"/>
  <c r="R87" i="3"/>
  <c r="S87" i="3" s="1"/>
  <c r="Q87" i="3"/>
  <c r="R86" i="3"/>
  <c r="S86" i="3" s="1"/>
  <c r="Q86" i="3"/>
  <c r="R85" i="3"/>
  <c r="S85" i="3" s="1"/>
  <c r="Q85" i="3"/>
  <c r="R84" i="3"/>
  <c r="S84" i="3" s="1"/>
  <c r="Q84" i="3"/>
  <c r="Z83" i="3"/>
  <c r="Y83" i="3"/>
  <c r="X83" i="3"/>
  <c r="R83" i="3"/>
  <c r="S83" i="3" s="1"/>
  <c r="Q83" i="3"/>
  <c r="R82" i="3"/>
  <c r="S82" i="3" s="1"/>
  <c r="Q82" i="3"/>
  <c r="R81" i="3"/>
  <c r="S81" i="3" s="1"/>
  <c r="Q81" i="3"/>
  <c r="R80" i="3"/>
  <c r="S80" i="3" s="1"/>
  <c r="Q80" i="3"/>
  <c r="R79" i="3"/>
  <c r="S79" i="3" s="1"/>
  <c r="Q79" i="3"/>
  <c r="R78" i="3"/>
  <c r="S78" i="3" s="1"/>
  <c r="Q78" i="3"/>
  <c r="R77" i="3"/>
  <c r="S77" i="3" s="1"/>
  <c r="Q77" i="3"/>
  <c r="R76" i="3"/>
  <c r="S76" i="3" s="1"/>
  <c r="Q76" i="3"/>
  <c r="R75" i="3"/>
  <c r="S75" i="3" s="1"/>
  <c r="Q75" i="3"/>
  <c r="R74" i="3"/>
  <c r="S74" i="3" s="1"/>
  <c r="Q74" i="3"/>
  <c r="R73" i="3"/>
  <c r="S73" i="3" s="1"/>
  <c r="Q73" i="3"/>
  <c r="R72" i="3"/>
  <c r="S72" i="3" s="1"/>
  <c r="Q72" i="3"/>
  <c r="R71" i="3"/>
  <c r="S71" i="3" s="1"/>
  <c r="Q71" i="3"/>
  <c r="R70" i="3"/>
  <c r="S70" i="3" s="1"/>
  <c r="Q70" i="3"/>
  <c r="R69" i="3"/>
  <c r="S69" i="3" s="1"/>
  <c r="Q69" i="3"/>
  <c r="R68" i="3"/>
  <c r="S68" i="3" s="1"/>
  <c r="Q68" i="3"/>
  <c r="R67" i="3"/>
  <c r="S67" i="3" s="1"/>
  <c r="Q67" i="3"/>
  <c r="R66" i="3"/>
  <c r="S66" i="3" s="1"/>
  <c r="Q66" i="3"/>
  <c r="R65" i="3"/>
  <c r="S65" i="3" s="1"/>
  <c r="Q65" i="3"/>
  <c r="R64" i="3"/>
  <c r="S64" i="3" s="1"/>
  <c r="Q64" i="3"/>
  <c r="R63" i="3"/>
  <c r="S63" i="3" s="1"/>
  <c r="Q63" i="3"/>
  <c r="R62" i="3"/>
  <c r="S62" i="3" s="1"/>
  <c r="Q62" i="3"/>
  <c r="R61" i="3"/>
  <c r="S61" i="3" s="1"/>
  <c r="Q61" i="3"/>
  <c r="R60" i="3"/>
  <c r="S60" i="3" s="1"/>
  <c r="Q60" i="3"/>
  <c r="R59" i="3"/>
  <c r="S59" i="3" s="1"/>
  <c r="Q59" i="3"/>
  <c r="R58" i="3"/>
  <c r="S58" i="3" s="1"/>
  <c r="Q58" i="3"/>
  <c r="R57" i="3"/>
  <c r="S57" i="3" s="1"/>
  <c r="Q57" i="3"/>
  <c r="R56" i="3"/>
  <c r="S56" i="3" s="1"/>
  <c r="Q56" i="3"/>
  <c r="R55" i="3"/>
  <c r="S55" i="3" s="1"/>
  <c r="Q55" i="3"/>
  <c r="R54" i="3"/>
  <c r="S54" i="3" s="1"/>
  <c r="Q54" i="3"/>
  <c r="R53" i="3"/>
  <c r="S53" i="3" s="1"/>
  <c r="Q53" i="3"/>
  <c r="R52" i="3"/>
  <c r="S52" i="3" s="1"/>
  <c r="Q52" i="3"/>
  <c r="R51" i="3"/>
  <c r="S51" i="3" s="1"/>
  <c r="Q51" i="3"/>
  <c r="R50" i="3"/>
  <c r="S50" i="3" s="1"/>
  <c r="Q50" i="3"/>
  <c r="R49" i="3"/>
  <c r="S49" i="3" s="1"/>
  <c r="Q49" i="3"/>
  <c r="R48" i="3"/>
  <c r="S48" i="3" s="1"/>
  <c r="Q48" i="3"/>
  <c r="R47" i="3"/>
  <c r="S47" i="3" s="1"/>
  <c r="Q47" i="3"/>
  <c r="R46" i="3"/>
  <c r="S46" i="3" s="1"/>
  <c r="Q46" i="3"/>
  <c r="R45" i="3"/>
  <c r="S45" i="3" s="1"/>
  <c r="Q45" i="3"/>
  <c r="R44" i="3"/>
  <c r="S44" i="3" s="1"/>
  <c r="Q44" i="3"/>
  <c r="R43" i="3"/>
  <c r="S43" i="3" s="1"/>
  <c r="Q43" i="3"/>
  <c r="R42" i="3"/>
  <c r="S42" i="3" s="1"/>
  <c r="Q42" i="3"/>
  <c r="R41" i="3"/>
  <c r="S41" i="3" s="1"/>
  <c r="Q41" i="3"/>
  <c r="R40" i="3"/>
  <c r="S40" i="3" s="1"/>
  <c r="Q40" i="3"/>
  <c r="R39" i="3"/>
  <c r="S39" i="3" s="1"/>
  <c r="Q39" i="3"/>
  <c r="R38" i="3"/>
  <c r="S38" i="3" s="1"/>
  <c r="Q38" i="3"/>
  <c r="R37" i="3"/>
  <c r="S37" i="3" s="1"/>
  <c r="Q37" i="3"/>
  <c r="R36" i="3"/>
  <c r="S36" i="3" s="1"/>
  <c r="Q36" i="3"/>
  <c r="R35" i="3"/>
  <c r="S35" i="3" s="1"/>
  <c r="Q35" i="3"/>
  <c r="R34" i="3"/>
  <c r="S34" i="3" s="1"/>
  <c r="Q34" i="3"/>
  <c r="R33" i="3"/>
  <c r="S33" i="3" s="1"/>
  <c r="Q33" i="3"/>
  <c r="R32" i="3"/>
  <c r="S32" i="3" s="1"/>
  <c r="Q32" i="3"/>
  <c r="R31" i="3"/>
  <c r="S31" i="3" s="1"/>
  <c r="Q31" i="3"/>
  <c r="R30" i="3"/>
  <c r="S30" i="3" s="1"/>
  <c r="Q30" i="3"/>
  <c r="R29" i="3"/>
  <c r="S29" i="3" s="1"/>
  <c r="Q29" i="3"/>
  <c r="R28" i="3"/>
  <c r="S28" i="3" s="1"/>
  <c r="Q28" i="3"/>
  <c r="R27" i="3"/>
  <c r="S27" i="3" s="1"/>
  <c r="Q27" i="3"/>
  <c r="R26" i="3"/>
  <c r="S26" i="3" s="1"/>
  <c r="Q26" i="3"/>
  <c r="R25" i="3"/>
  <c r="S25" i="3" s="1"/>
  <c r="Q25" i="3"/>
  <c r="R24" i="3"/>
  <c r="S24" i="3" s="1"/>
  <c r="Q24" i="3"/>
  <c r="R23" i="3"/>
  <c r="S23" i="3" s="1"/>
  <c r="Q23" i="3"/>
  <c r="R22" i="3"/>
  <c r="S22" i="3" s="1"/>
  <c r="Q22" i="3"/>
  <c r="R21" i="3"/>
  <c r="S21" i="3" s="1"/>
  <c r="Q21" i="3"/>
  <c r="R20" i="3"/>
  <c r="S20" i="3" s="1"/>
  <c r="Q20" i="3"/>
  <c r="R19" i="3"/>
  <c r="S19" i="3" s="1"/>
  <c r="Q19" i="3"/>
  <c r="R18" i="3"/>
  <c r="S18" i="3" s="1"/>
  <c r="Q18" i="3"/>
  <c r="R17" i="3"/>
  <c r="S17" i="3" s="1"/>
  <c r="Q17" i="3"/>
  <c r="R16" i="3"/>
  <c r="S16" i="3" s="1"/>
  <c r="Q16" i="3"/>
  <c r="R15" i="3"/>
  <c r="S15" i="3" s="1"/>
  <c r="Q15" i="3"/>
  <c r="R14" i="3"/>
  <c r="S14" i="3" s="1"/>
  <c r="Q14" i="3"/>
  <c r="R13" i="3"/>
  <c r="S13" i="3" s="1"/>
  <c r="Q13" i="3"/>
  <c r="R12" i="3"/>
  <c r="S12" i="3" s="1"/>
  <c r="Q12" i="3"/>
  <c r="R11" i="3"/>
  <c r="S11" i="3" s="1"/>
  <c r="Q11" i="3"/>
  <c r="R10" i="3"/>
  <c r="S10" i="3" s="1"/>
  <c r="Q10" i="3"/>
  <c r="R9" i="3"/>
  <c r="S9" i="3" s="1"/>
  <c r="Q9" i="3"/>
  <c r="R8" i="3"/>
  <c r="S8" i="3" s="1"/>
  <c r="Q8" i="3"/>
  <c r="R7" i="3"/>
  <c r="S7" i="3" s="1"/>
  <c r="Q7" i="3"/>
  <c r="R6" i="3"/>
  <c r="S6" i="3" s="1"/>
  <c r="Q6" i="3"/>
  <c r="R5" i="3"/>
  <c r="S5" i="3" s="1"/>
  <c r="Q5" i="3"/>
  <c r="R4" i="3"/>
  <c r="S4" i="3" s="1"/>
  <c r="Q4" i="3"/>
  <c r="R3" i="3"/>
  <c r="S3" i="3" s="1"/>
  <c r="Q3" i="3"/>
  <c r="F25" i="7" l="1" a="1"/>
  <c r="F25" i="7" s="1"/>
  <c r="E25" i="7" a="1"/>
  <c r="E25" i="7" s="1"/>
  <c r="G25" i="7" s="1"/>
  <c r="D25" i="7" a="1"/>
  <c r="D25" i="7" s="1"/>
  <c r="C25" i="7" a="1"/>
  <c r="C25" i="7" s="1"/>
  <c r="B25" i="7" a="1"/>
  <c r="B25" i="7" s="1"/>
  <c r="F24" i="7" a="1"/>
  <c r="F24" i="7" s="1"/>
  <c r="E24" i="7" a="1"/>
  <c r="E24" i="7" s="1"/>
  <c r="G24" i="7" s="1"/>
  <c r="D24" i="7" a="1"/>
  <c r="D24" i="7" s="1"/>
  <c r="C24" i="7" a="1"/>
  <c r="C24" i="7" s="1"/>
  <c r="B24" i="7" a="1"/>
  <c r="B24" i="7" s="1"/>
  <c r="F23" i="7" a="1"/>
  <c r="F23" i="7" s="1"/>
  <c r="E23" i="7" a="1"/>
  <c r="E23" i="7" s="1"/>
  <c r="G23" i="7" s="1"/>
  <c r="D23" i="7" a="1"/>
  <c r="D23" i="7" s="1"/>
  <c r="C23" i="7" a="1"/>
  <c r="C23" i="7" s="1"/>
  <c r="B23" i="7" a="1"/>
  <c r="B23" i="7" s="1"/>
  <c r="F22" i="7" a="1"/>
  <c r="F22" i="7" s="1"/>
  <c r="E22" i="7" a="1"/>
  <c r="E22" i="7" s="1"/>
  <c r="G22" i="7" s="1"/>
  <c r="D22" i="7" a="1"/>
  <c r="D22" i="7" s="1"/>
  <c r="C22" i="7" a="1"/>
  <c r="C22" i="7" s="1"/>
  <c r="B22" i="7" a="1"/>
  <c r="B22" i="7" s="1"/>
  <c r="F21" i="7" a="1"/>
  <c r="F21" i="7" s="1"/>
  <c r="E21" i="7" a="1"/>
  <c r="E21" i="7" s="1"/>
  <c r="G21" i="7" s="1"/>
  <c r="D21" i="7" a="1"/>
  <c r="D21" i="7" s="1"/>
  <c r="C21" i="7" a="1"/>
  <c r="C21" i="7" s="1"/>
  <c r="B21" i="7" a="1"/>
  <c r="B21" i="7" s="1"/>
  <c r="F20" i="7" a="1"/>
  <c r="F20" i="7" s="1"/>
  <c r="E20" i="7" a="1"/>
  <c r="E20" i="7" s="1"/>
  <c r="G20" i="7" s="1"/>
  <c r="D20" i="7" a="1"/>
  <c r="D20" i="7" s="1"/>
  <c r="C20" i="7" a="1"/>
  <c r="C20" i="7" s="1"/>
  <c r="B20" i="7" a="1"/>
  <c r="B20" i="7" s="1"/>
  <c r="F19" i="7" a="1"/>
  <c r="F19" i="7" s="1"/>
  <c r="E19" i="7" a="1"/>
  <c r="E19" i="7" s="1"/>
  <c r="G19" i="7" s="1"/>
  <c r="D19" i="7" a="1"/>
  <c r="D19" i="7" s="1"/>
  <c r="C19" i="7" a="1"/>
  <c r="C19" i="7" s="1"/>
  <c r="B19" i="7" a="1"/>
  <c r="B19" i="7" s="1"/>
  <c r="F18" i="7" a="1"/>
  <c r="F18" i="7" s="1"/>
  <c r="E18" i="7" a="1"/>
  <c r="E18" i="7" s="1"/>
  <c r="G18" i="7" s="1"/>
  <c r="D18" i="7" a="1"/>
  <c r="D18" i="7" s="1"/>
  <c r="C18" i="7" a="1"/>
  <c r="C18" i="7" s="1"/>
  <c r="B18" i="7" a="1"/>
  <c r="B18" i="7" s="1"/>
  <c r="F17" i="7" a="1"/>
  <c r="F17" i="7" s="1"/>
  <c r="E17" i="7" a="1"/>
  <c r="E17" i="7" s="1"/>
  <c r="G17" i="7" s="1"/>
  <c r="D17" i="7" a="1"/>
  <c r="D17" i="7" s="1"/>
  <c r="C17" i="7" a="1"/>
  <c r="C17" i="7" s="1"/>
  <c r="B17" i="7" a="1"/>
  <c r="B17" i="7" s="1"/>
  <c r="F16" i="7" a="1"/>
  <c r="F16" i="7" s="1"/>
  <c r="E16" i="7" a="1"/>
  <c r="E16" i="7" s="1"/>
  <c r="G16" i="7" s="1"/>
  <c r="D16" i="7" a="1"/>
  <c r="D16" i="7" s="1"/>
  <c r="C16" i="7" a="1"/>
  <c r="C16" i="7" s="1"/>
  <c r="B16" i="7" a="1"/>
  <c r="B16" i="7" s="1"/>
  <c r="F15" i="7" a="1"/>
  <c r="F15" i="7" s="1"/>
  <c r="E15" i="7" a="1"/>
  <c r="E15" i="7" s="1"/>
  <c r="G15" i="7" s="1"/>
  <c r="D15" i="7" a="1"/>
  <c r="D15" i="7" s="1"/>
  <c r="C15" i="7" a="1"/>
  <c r="C15" i="7" s="1"/>
  <c r="B15" i="7" a="1"/>
  <c r="B15" i="7" s="1"/>
  <c r="F14" i="7" a="1"/>
  <c r="F14" i="7" s="1"/>
  <c r="E14" i="7" a="1"/>
  <c r="E14" i="7" s="1"/>
  <c r="G14" i="7" s="1"/>
  <c r="D14" i="7" a="1"/>
  <c r="D14" i="7" s="1"/>
  <c r="C14" i="7" a="1"/>
  <c r="C14" i="7" s="1"/>
  <c r="B14" i="7" a="1"/>
  <c r="B14" i="7" s="1"/>
  <c r="F13" i="7" a="1"/>
  <c r="F13" i="7" s="1"/>
  <c r="E13" i="7" a="1"/>
  <c r="E13" i="7" s="1"/>
  <c r="G13" i="7" s="1"/>
  <c r="D13" i="7" a="1"/>
  <c r="D13" i="7" s="1"/>
  <c r="C13" i="7" a="1"/>
  <c r="C13" i="7" s="1"/>
  <c r="B13" i="7" a="1"/>
  <c r="B13" i="7" s="1"/>
  <c r="F12" i="7" a="1"/>
  <c r="F12" i="7" s="1"/>
  <c r="E12" i="7" a="1"/>
  <c r="E12" i="7" s="1"/>
  <c r="G12" i="7" s="1"/>
  <c r="D12" i="7" a="1"/>
  <c r="D12" i="7" s="1"/>
  <c r="C12" i="7" a="1"/>
  <c r="C12" i="7" s="1"/>
  <c r="B12" i="7" a="1"/>
  <c r="B12" i="7" s="1"/>
  <c r="F11" i="7" a="1"/>
  <c r="F11" i="7" s="1"/>
  <c r="E11" i="7" a="1"/>
  <c r="E11" i="7" s="1"/>
  <c r="G11" i="7" s="1"/>
  <c r="D11" i="7" a="1"/>
  <c r="D11" i="7" s="1"/>
  <c r="C11" i="7" a="1"/>
  <c r="C11" i="7" s="1"/>
  <c r="B11" i="7" a="1"/>
  <c r="B11" i="7" s="1"/>
  <c r="F10" i="7" a="1"/>
  <c r="F10" i="7" s="1"/>
  <c r="E10" i="7" a="1"/>
  <c r="E10" i="7" s="1"/>
  <c r="G10" i="7" s="1"/>
  <c r="D10" i="7" a="1"/>
  <c r="D10" i="7" s="1"/>
  <c r="C10" i="7" a="1"/>
  <c r="C10" i="7" s="1"/>
  <c r="B10" i="7" a="1"/>
  <c r="B10" i="7" s="1"/>
  <c r="F9" i="7" a="1"/>
  <c r="F9" i="7" s="1"/>
  <c r="E9" i="7" a="1"/>
  <c r="E9" i="7" s="1"/>
  <c r="G9" i="7" s="1"/>
  <c r="D9" i="7" a="1"/>
  <c r="D9" i="7" s="1"/>
  <c r="C9" i="7" a="1"/>
  <c r="C9" i="7" s="1"/>
  <c r="B9" i="7" a="1"/>
  <c r="B9" i="7" s="1"/>
  <c r="F8" i="7" a="1"/>
  <c r="F8" i="7" s="1"/>
  <c r="E8" i="7" a="1"/>
  <c r="E8" i="7" s="1"/>
  <c r="G8" i="7" s="1"/>
  <c r="D8" i="7" a="1"/>
  <c r="D8" i="7" s="1"/>
  <c r="C8" i="7" a="1"/>
  <c r="C8" i="7" s="1"/>
  <c r="B8" i="7" a="1"/>
  <c r="B8" i="7" s="1"/>
  <c r="F7" i="7" a="1"/>
  <c r="F7" i="7" s="1"/>
  <c r="E7" i="7" a="1"/>
  <c r="E7" i="7" s="1"/>
  <c r="G7" i="7" s="1"/>
  <c r="D7" i="7" a="1"/>
  <c r="D7" i="7" s="1"/>
  <c r="C7" i="7" a="1"/>
  <c r="C7" i="7" s="1"/>
  <c r="B7" i="7" a="1"/>
  <c r="B7" i="7" s="1"/>
  <c r="F6" i="7" a="1"/>
  <c r="F6" i="7" s="1"/>
  <c r="E6" i="7" a="1"/>
  <c r="E6" i="7" s="1"/>
  <c r="G6" i="7" s="1"/>
  <c r="D6" i="7" a="1"/>
  <c r="D6" i="7" s="1"/>
  <c r="C6" i="7" a="1"/>
  <c r="C6" i="7" s="1"/>
  <c r="B6" i="7" a="1"/>
  <c r="B6" i="7" s="1"/>
  <c r="F5" i="7" a="1"/>
  <c r="F5" i="7" s="1"/>
  <c r="E5" i="7" a="1"/>
  <c r="E5" i="7" s="1"/>
  <c r="G5" i="7" s="1"/>
  <c r="D5" i="7" a="1"/>
  <c r="D5" i="7" s="1"/>
  <c r="C5" i="7" a="1"/>
  <c r="C5" i="7" s="1"/>
  <c r="B5" i="7" a="1"/>
  <c r="B5" i="7" s="1"/>
  <c r="F4" i="7" a="1"/>
  <c r="F4" i="7" s="1"/>
  <c r="E4" i="7" a="1"/>
  <c r="E4" i="7" s="1"/>
  <c r="G4" i="7" s="1"/>
  <c r="D4" i="7" a="1"/>
  <c r="D4" i="7" s="1"/>
  <c r="C4" i="7" a="1"/>
  <c r="C4" i="7" s="1"/>
  <c r="B4" i="7" a="1"/>
  <c r="B4" i="7" s="1"/>
  <c r="F3" i="7" a="1"/>
  <c r="F3" i="7" s="1"/>
  <c r="E3" i="7" a="1"/>
  <c r="E3" i="7" s="1"/>
  <c r="G3" i="7" s="1"/>
  <c r="D3" i="7" a="1"/>
  <c r="D3" i="7" s="1"/>
  <c r="C3" i="7" a="1"/>
  <c r="C3" i="7" s="1"/>
  <c r="B3" i="7" a="1"/>
  <c r="B3" i="7" s="1"/>
  <c r="D5" i="9"/>
  <c r="D26" i="9"/>
  <c r="D47" i="9"/>
  <c r="D68" i="9"/>
  <c r="D89" i="9"/>
  <c r="D110" i="9"/>
  <c r="D131" i="9"/>
  <c r="D152" i="9"/>
  <c r="D173" i="9"/>
  <c r="D194" i="9"/>
  <c r="D215" i="9"/>
  <c r="D236" i="9"/>
  <c r="D5" i="10"/>
  <c r="D26" i="10"/>
  <c r="D47" i="10"/>
  <c r="D68" i="10"/>
  <c r="D89" i="10"/>
  <c r="D110" i="10"/>
  <c r="D131" i="10"/>
  <c r="D152" i="10"/>
  <c r="D173" i="10"/>
  <c r="D194" i="10"/>
  <c r="D215" i="10"/>
  <c r="D236" i="10"/>
  <c r="F32" i="12" a="1"/>
  <c r="F32" i="12" s="1"/>
  <c r="E32" i="12" a="1"/>
  <c r="E32" i="12" s="1"/>
  <c r="D32" i="12" a="1"/>
  <c r="D32" i="12" s="1"/>
  <c r="C32" i="12" a="1"/>
  <c r="C32" i="12" s="1"/>
  <c r="B32" i="12" a="1"/>
  <c r="B32" i="12" s="1"/>
  <c r="F31" i="12" a="1"/>
  <c r="F31" i="12" s="1"/>
  <c r="E31" i="12" a="1"/>
  <c r="E31" i="12" s="1"/>
  <c r="D31" i="12" a="1"/>
  <c r="D31" i="12" s="1"/>
  <c r="C31" i="12" a="1"/>
  <c r="C31" i="12" s="1"/>
  <c r="B31" i="12" a="1"/>
  <c r="B31" i="12" s="1"/>
  <c r="F30" i="12" a="1"/>
  <c r="F30" i="12" s="1"/>
  <c r="E30" i="12" a="1"/>
  <c r="E30" i="12" s="1"/>
  <c r="D30" i="12" a="1"/>
  <c r="D30" i="12" s="1"/>
  <c r="C30" i="12" a="1"/>
  <c r="C30" i="12" s="1"/>
  <c r="B30" i="12" a="1"/>
  <c r="B30" i="12" s="1"/>
  <c r="F29" i="12" a="1"/>
  <c r="F29" i="12" s="1"/>
  <c r="E29" i="12" a="1"/>
  <c r="E29" i="12" s="1"/>
  <c r="D29" i="12" a="1"/>
  <c r="D29" i="12" s="1"/>
  <c r="C29" i="12" a="1"/>
  <c r="C29" i="12" s="1"/>
  <c r="B29" i="12" a="1"/>
  <c r="B29" i="12" s="1"/>
  <c r="F28" i="12" a="1"/>
  <c r="F28" i="12" s="1"/>
  <c r="E28" i="12" a="1"/>
  <c r="E28" i="12" s="1"/>
  <c r="D28" i="12" a="1"/>
  <c r="D28" i="12" s="1"/>
  <c r="C28" i="12" a="1"/>
  <c r="C28" i="12" s="1"/>
  <c r="B28" i="12" a="1"/>
  <c r="B28" i="12" s="1"/>
  <c r="F27" i="12" a="1"/>
  <c r="F27" i="12" s="1"/>
  <c r="E27" i="12" a="1"/>
  <c r="E27" i="12" s="1"/>
  <c r="D27" i="12" a="1"/>
  <c r="D27" i="12" s="1"/>
  <c r="C27" i="12" a="1"/>
  <c r="C27" i="12" s="1"/>
  <c r="B27" i="12" a="1"/>
  <c r="B27" i="12" s="1"/>
  <c r="F26" i="12" a="1"/>
  <c r="F26" i="12" s="1"/>
  <c r="E26" i="12" a="1"/>
  <c r="E26" i="12" s="1"/>
  <c r="D26" i="12" a="1"/>
  <c r="D26" i="12" s="1"/>
  <c r="C26" i="12" a="1"/>
  <c r="C26" i="12" s="1"/>
  <c r="B26" i="12" a="1"/>
  <c r="B26" i="12" s="1"/>
  <c r="F25" i="12" a="1"/>
  <c r="F25" i="12" s="1"/>
  <c r="E25" i="12" a="1"/>
  <c r="E25" i="12" s="1"/>
  <c r="G25" i="12" s="1"/>
  <c r="D25" i="12" a="1"/>
  <c r="D25" i="12" s="1"/>
  <c r="C25" i="12" a="1"/>
  <c r="C25" i="12" s="1"/>
  <c r="B25" i="12" a="1"/>
  <c r="B25" i="12" s="1"/>
  <c r="F24" i="12" a="1"/>
  <c r="F24" i="12" s="1"/>
  <c r="E24" i="12" a="1"/>
  <c r="E24" i="12" s="1"/>
  <c r="G24" i="12" s="1"/>
  <c r="D24" i="12" a="1"/>
  <c r="D24" i="12" s="1"/>
  <c r="C24" i="12" a="1"/>
  <c r="C24" i="12" s="1"/>
  <c r="B24" i="12" a="1"/>
  <c r="B24" i="12" s="1"/>
  <c r="F23" i="12" a="1"/>
  <c r="F23" i="12" s="1"/>
  <c r="E23" i="12" a="1"/>
  <c r="E23" i="12" s="1"/>
  <c r="G23" i="12" s="1"/>
  <c r="D23" i="12" a="1"/>
  <c r="D23" i="12" s="1"/>
  <c r="C23" i="12" a="1"/>
  <c r="C23" i="12" s="1"/>
  <c r="B23" i="12" a="1"/>
  <c r="B23" i="12" s="1"/>
  <c r="F22" i="12" a="1"/>
  <c r="F22" i="12" s="1"/>
  <c r="E22" i="12" a="1"/>
  <c r="E22" i="12" s="1"/>
  <c r="G22" i="12" s="1"/>
  <c r="D22" i="12" a="1"/>
  <c r="D22" i="12" s="1"/>
  <c r="C22" i="12" a="1"/>
  <c r="C22" i="12" s="1"/>
  <c r="B22" i="12" a="1"/>
  <c r="B22" i="12" s="1"/>
  <c r="F21" i="12" a="1"/>
  <c r="F21" i="12" s="1"/>
  <c r="E21" i="12" a="1"/>
  <c r="E21" i="12" s="1"/>
  <c r="G21" i="12" s="1"/>
  <c r="D21" i="12" a="1"/>
  <c r="D21" i="12" s="1"/>
  <c r="C21" i="12" a="1"/>
  <c r="C21" i="12" s="1"/>
  <c r="B21" i="12" a="1"/>
  <c r="B21" i="12" s="1"/>
  <c r="F20" i="12" a="1"/>
  <c r="F20" i="12" s="1"/>
  <c r="E20" i="12" a="1"/>
  <c r="E20" i="12" s="1"/>
  <c r="G20" i="12" s="1"/>
  <c r="D20" i="12" a="1"/>
  <c r="D20" i="12" s="1"/>
  <c r="C20" i="12" a="1"/>
  <c r="C20" i="12" s="1"/>
  <c r="B20" i="12" a="1"/>
  <c r="B20" i="12" s="1"/>
  <c r="F19" i="12" a="1"/>
  <c r="F19" i="12" s="1"/>
  <c r="E19" i="12" a="1"/>
  <c r="E19" i="12" s="1"/>
  <c r="G19" i="12" s="1"/>
  <c r="D19" i="12" a="1"/>
  <c r="D19" i="12" s="1"/>
  <c r="C19" i="12" a="1"/>
  <c r="C19" i="12" s="1"/>
  <c r="B19" i="12" a="1"/>
  <c r="B19" i="12" s="1"/>
  <c r="F18" i="12" a="1"/>
  <c r="F18" i="12" s="1"/>
  <c r="E18" i="12" a="1"/>
  <c r="E18" i="12" s="1"/>
  <c r="G18" i="12" s="1"/>
  <c r="D18" i="12" a="1"/>
  <c r="D18" i="12" s="1"/>
  <c r="C18" i="12" a="1"/>
  <c r="C18" i="12" s="1"/>
  <c r="B18" i="12" a="1"/>
  <c r="B18" i="12" s="1"/>
  <c r="F17" i="12" a="1"/>
  <c r="F17" i="12" s="1"/>
  <c r="E17" i="12" a="1"/>
  <c r="E17" i="12" s="1"/>
  <c r="G17" i="12" s="1"/>
  <c r="D17" i="12" a="1"/>
  <c r="D17" i="12" s="1"/>
  <c r="C17" i="12" a="1"/>
  <c r="C17" i="12" s="1"/>
  <c r="B17" i="12" a="1"/>
  <c r="B17" i="12" s="1"/>
  <c r="F16" i="12" a="1"/>
  <c r="F16" i="12" s="1"/>
  <c r="E16" i="12" a="1"/>
  <c r="E16" i="12" s="1"/>
  <c r="G16" i="12" s="1"/>
  <c r="D16" i="12" a="1"/>
  <c r="D16" i="12" s="1"/>
  <c r="C16" i="12" a="1"/>
  <c r="C16" i="12" s="1"/>
  <c r="B16" i="12" a="1"/>
  <c r="B16" i="12" s="1"/>
  <c r="F15" i="12" a="1"/>
  <c r="F15" i="12" s="1"/>
  <c r="E15" i="12" a="1"/>
  <c r="E15" i="12" s="1"/>
  <c r="G15" i="12" s="1"/>
  <c r="D15" i="12" a="1"/>
  <c r="D15" i="12" s="1"/>
  <c r="C15" i="12" a="1"/>
  <c r="C15" i="12" s="1"/>
  <c r="B15" i="12" a="1"/>
  <c r="B15" i="12" s="1"/>
  <c r="F14" i="12" a="1"/>
  <c r="F14" i="12" s="1"/>
  <c r="E14" i="12" a="1"/>
  <c r="E14" i="12" s="1"/>
  <c r="G14" i="12" s="1"/>
  <c r="D14" i="12" a="1"/>
  <c r="D14" i="12" s="1"/>
  <c r="C14" i="12" a="1"/>
  <c r="C14" i="12" s="1"/>
  <c r="B14" i="12" a="1"/>
  <c r="B14" i="12" s="1"/>
  <c r="F13" i="12" a="1"/>
  <c r="F13" i="12" s="1"/>
  <c r="E13" i="12" a="1"/>
  <c r="E13" i="12" s="1"/>
  <c r="G13" i="12" s="1"/>
  <c r="D13" i="12" a="1"/>
  <c r="D13" i="12" s="1"/>
  <c r="C13" i="12" a="1"/>
  <c r="C13" i="12" s="1"/>
  <c r="B13" i="12" a="1"/>
  <c r="B13" i="12" s="1"/>
  <c r="F12" i="12" a="1"/>
  <c r="F12" i="12" s="1"/>
  <c r="E12" i="12" a="1"/>
  <c r="E12" i="12" s="1"/>
  <c r="G12" i="12" s="1"/>
  <c r="D12" i="12" a="1"/>
  <c r="D12" i="12" s="1"/>
  <c r="C12" i="12" a="1"/>
  <c r="C12" i="12" s="1"/>
  <c r="B12" i="12" a="1"/>
  <c r="B12" i="12" s="1"/>
  <c r="F11" i="12" a="1"/>
  <c r="F11" i="12" s="1"/>
  <c r="E11" i="12" a="1"/>
  <c r="E11" i="12" s="1"/>
  <c r="G11" i="12" s="1"/>
  <c r="D11" i="12" a="1"/>
  <c r="D11" i="12" s="1"/>
  <c r="C11" i="12" a="1"/>
  <c r="C11" i="12" s="1"/>
  <c r="B11" i="12" a="1"/>
  <c r="B11" i="12" s="1"/>
  <c r="F10" i="12" a="1"/>
  <c r="F10" i="12" s="1"/>
  <c r="E10" i="12" a="1"/>
  <c r="E10" i="12" s="1"/>
  <c r="G10" i="12" s="1"/>
  <c r="D10" i="12" a="1"/>
  <c r="D10" i="12" s="1"/>
  <c r="C10" i="12" a="1"/>
  <c r="C10" i="12" s="1"/>
  <c r="B10" i="12" a="1"/>
  <c r="B10" i="12" s="1"/>
  <c r="F9" i="12" a="1"/>
  <c r="F9" i="12" s="1"/>
  <c r="E9" i="12" a="1"/>
  <c r="E9" i="12" s="1"/>
  <c r="G9" i="12" s="1"/>
  <c r="D9" i="12" a="1"/>
  <c r="D9" i="12" s="1"/>
  <c r="C9" i="12" a="1"/>
  <c r="C9" i="12" s="1"/>
  <c r="B9" i="12" a="1"/>
  <c r="B9" i="12" s="1"/>
  <c r="F8" i="12" a="1"/>
  <c r="F8" i="12" s="1"/>
  <c r="E8" i="12" a="1"/>
  <c r="E8" i="12" s="1"/>
  <c r="G8" i="12" s="1"/>
  <c r="D8" i="12" a="1"/>
  <c r="D8" i="12" s="1"/>
  <c r="C8" i="12" a="1"/>
  <c r="C8" i="12" s="1"/>
  <c r="B8" i="12" a="1"/>
  <c r="B8" i="12" s="1"/>
  <c r="F7" i="12" a="1"/>
  <c r="F7" i="12" s="1"/>
  <c r="E7" i="12" a="1"/>
  <c r="E7" i="12" s="1"/>
  <c r="G7" i="12" s="1"/>
  <c r="D7" i="12" a="1"/>
  <c r="D7" i="12" s="1"/>
  <c r="C7" i="12" a="1"/>
  <c r="C7" i="12" s="1"/>
  <c r="B7" i="12" a="1"/>
  <c r="B7" i="12" s="1"/>
  <c r="F6" i="12" a="1"/>
  <c r="F6" i="12" s="1"/>
  <c r="E6" i="12" a="1"/>
  <c r="E6" i="12" s="1"/>
  <c r="G6" i="12" s="1"/>
  <c r="D6" i="12" a="1"/>
  <c r="D6" i="12" s="1"/>
  <c r="C6" i="12" a="1"/>
  <c r="C6" i="12" s="1"/>
  <c r="B6" i="12" a="1"/>
  <c r="B6" i="12" s="1"/>
  <c r="F5" i="12" a="1"/>
  <c r="F5" i="12" s="1"/>
  <c r="E5" i="12" a="1"/>
  <c r="E5" i="12" s="1"/>
  <c r="G5" i="12" s="1"/>
  <c r="D5" i="12" a="1"/>
  <c r="D5" i="12" s="1"/>
  <c r="C5" i="12" a="1"/>
  <c r="C5" i="12" s="1"/>
  <c r="B5" i="12" a="1"/>
  <c r="B5" i="12" s="1"/>
  <c r="F4" i="12" a="1"/>
  <c r="F4" i="12" s="1"/>
  <c r="E4" i="12" a="1"/>
  <c r="E4" i="12" s="1"/>
  <c r="G4" i="12" s="1"/>
  <c r="D4" i="12" a="1"/>
  <c r="D4" i="12" s="1"/>
  <c r="C4" i="12" a="1"/>
  <c r="C4" i="12" s="1"/>
  <c r="B4" i="12" a="1"/>
  <c r="B4" i="12" s="1"/>
  <c r="F3" i="12" a="1"/>
  <c r="F3" i="12" s="1"/>
  <c r="E3" i="12" a="1"/>
  <c r="E3" i="12" s="1"/>
  <c r="G3" i="12" s="1"/>
  <c r="D3" i="12" a="1"/>
  <c r="D3" i="12" s="1"/>
  <c r="C3" i="12" a="1"/>
  <c r="C3" i="12" s="1"/>
  <c r="B3" i="12" a="1"/>
  <c r="B3" i="12" s="1"/>
  <c r="B3" i="8" a="1"/>
  <c r="B3" i="8" s="1"/>
  <c r="C3" i="8" a="1"/>
  <c r="C3" i="8" s="1"/>
  <c r="D3" i="8" a="1"/>
  <c r="D3" i="8" s="1"/>
  <c r="E3" i="8" a="1"/>
  <c r="E3" i="8" s="1"/>
  <c r="G3" i="8" s="1"/>
  <c r="F3" i="8" a="1"/>
  <c r="F3" i="8" s="1"/>
  <c r="B4" i="8" a="1"/>
  <c r="B4" i="8" s="1"/>
  <c r="C4" i="8" a="1"/>
  <c r="C4" i="8" s="1"/>
  <c r="D4" i="8" a="1"/>
  <c r="D4" i="8" s="1"/>
  <c r="E4" i="8" a="1"/>
  <c r="E4" i="8" s="1"/>
  <c r="G4" i="8" s="1"/>
  <c r="F4" i="8" a="1"/>
  <c r="F4" i="8" s="1"/>
  <c r="B5" i="8" a="1"/>
  <c r="B5" i="8" s="1"/>
  <c r="C5" i="8" a="1"/>
  <c r="C5" i="8" s="1"/>
  <c r="D5" i="8" a="1"/>
  <c r="D5" i="8" s="1"/>
  <c r="E5" i="8" a="1"/>
  <c r="E5" i="8" s="1"/>
  <c r="G5" i="8" s="1"/>
  <c r="F5" i="8" a="1"/>
  <c r="F5" i="8" s="1"/>
  <c r="B6" i="8" a="1"/>
  <c r="B6" i="8" s="1"/>
  <c r="C6" i="8" a="1"/>
  <c r="C6" i="8" s="1"/>
  <c r="D6" i="8" a="1"/>
  <c r="D6" i="8" s="1"/>
  <c r="E6" i="8" a="1"/>
  <c r="E6" i="8" s="1"/>
  <c r="G6" i="8" s="1"/>
  <c r="F6" i="8" a="1"/>
  <c r="F6" i="8" s="1"/>
  <c r="B7" i="8" a="1"/>
  <c r="B7" i="8" s="1"/>
  <c r="C7" i="8" a="1"/>
  <c r="C7" i="8" s="1"/>
  <c r="D7" i="8" a="1"/>
  <c r="D7" i="8" s="1"/>
  <c r="E7" i="8" a="1"/>
  <c r="E7" i="8" s="1"/>
  <c r="G7" i="8" s="1"/>
  <c r="F7" i="8" a="1"/>
  <c r="F7" i="8" s="1"/>
  <c r="B8" i="8" a="1"/>
  <c r="B8" i="8" s="1"/>
  <c r="C8" i="8" a="1"/>
  <c r="C8" i="8" s="1"/>
  <c r="D8" i="8" a="1"/>
  <c r="D8" i="8" s="1"/>
  <c r="E8" i="8" a="1"/>
  <c r="E8" i="8" s="1"/>
  <c r="G8" i="8" s="1"/>
  <c r="F8" i="8" a="1"/>
  <c r="F8" i="8" s="1"/>
  <c r="B9" i="8" a="1"/>
  <c r="B9" i="8" s="1"/>
  <c r="C9" i="8" a="1"/>
  <c r="C9" i="8" s="1"/>
  <c r="D9" i="8" a="1"/>
  <c r="D9" i="8" s="1"/>
  <c r="E9" i="8" a="1"/>
  <c r="E9" i="8" s="1"/>
  <c r="G9" i="8" s="1"/>
  <c r="F9" i="8" a="1"/>
  <c r="F9" i="8" s="1"/>
  <c r="B10" i="8" a="1"/>
  <c r="B10" i="8" s="1"/>
  <c r="C10" i="8" a="1"/>
  <c r="C10" i="8" s="1"/>
  <c r="D10" i="8" a="1"/>
  <c r="D10" i="8" s="1"/>
  <c r="E10" i="8" a="1"/>
  <c r="E10" i="8" s="1"/>
  <c r="G10" i="8" s="1"/>
  <c r="F10" i="8" a="1"/>
  <c r="F10" i="8" s="1"/>
  <c r="B11" i="8" a="1"/>
  <c r="B11" i="8" s="1"/>
  <c r="C11" i="8" a="1"/>
  <c r="C11" i="8" s="1"/>
  <c r="D11" i="8" a="1"/>
  <c r="D11" i="8" s="1"/>
  <c r="E11" i="8" a="1"/>
  <c r="E11" i="8" s="1"/>
  <c r="G11" i="8" s="1"/>
  <c r="F11" i="8" a="1"/>
  <c r="F11" i="8" s="1"/>
  <c r="B12" i="8" a="1"/>
  <c r="B12" i="8" s="1"/>
  <c r="C12" i="8" a="1"/>
  <c r="C12" i="8" s="1"/>
  <c r="D12" i="8" a="1"/>
  <c r="D12" i="8" s="1"/>
  <c r="E12" i="8" a="1"/>
  <c r="E12" i="8" s="1"/>
  <c r="G12" i="8" s="1"/>
  <c r="F12" i="8" a="1"/>
  <c r="F12" i="8" s="1"/>
  <c r="B13" i="8" a="1"/>
  <c r="B13" i="8" s="1"/>
  <c r="C13" i="8" a="1"/>
  <c r="C13" i="8" s="1"/>
  <c r="D13" i="8" a="1"/>
  <c r="D13" i="8" s="1"/>
  <c r="E13" i="8" a="1"/>
  <c r="E13" i="8" s="1"/>
  <c r="G13" i="8" s="1"/>
  <c r="F13" i="8" a="1"/>
  <c r="F13" i="8" s="1"/>
  <c r="B14" i="8" a="1"/>
  <c r="B14" i="8" s="1"/>
  <c r="C14" i="8" a="1"/>
  <c r="C14" i="8" s="1"/>
  <c r="D14" i="8" a="1"/>
  <c r="D14" i="8" s="1"/>
  <c r="E14" i="8" a="1"/>
  <c r="E14" i="8" s="1"/>
  <c r="G14" i="8" s="1"/>
  <c r="F14" i="8" a="1"/>
  <c r="F14" i="8" s="1"/>
  <c r="B15" i="8" a="1"/>
  <c r="B15" i="8" s="1"/>
  <c r="C15" i="8" a="1"/>
  <c r="C15" i="8" s="1"/>
  <c r="D15" i="8" a="1"/>
  <c r="D15" i="8" s="1"/>
  <c r="E15" i="8" a="1"/>
  <c r="E15" i="8" s="1"/>
  <c r="G15" i="8" s="1"/>
  <c r="F15" i="8" a="1"/>
  <c r="F15" i="8" s="1"/>
  <c r="B16" i="8" a="1"/>
  <c r="B16" i="8" s="1"/>
  <c r="C16" i="8" a="1"/>
  <c r="C16" i="8" s="1"/>
  <c r="D16" i="8" a="1"/>
  <c r="D16" i="8" s="1"/>
  <c r="E16" i="8" a="1"/>
  <c r="E16" i="8" s="1"/>
  <c r="G16" i="8" s="1"/>
  <c r="F16" i="8" a="1"/>
  <c r="F16" i="8" s="1"/>
  <c r="B17" i="8" a="1"/>
  <c r="B17" i="8" s="1"/>
  <c r="C17" i="8" a="1"/>
  <c r="C17" i="8" s="1"/>
  <c r="D17" i="8" a="1"/>
  <c r="D17" i="8" s="1"/>
  <c r="E17" i="8" a="1"/>
  <c r="E17" i="8" s="1"/>
  <c r="G17" i="8" s="1"/>
  <c r="F17" i="8" a="1"/>
  <c r="F17" i="8" s="1"/>
  <c r="B18" i="8" a="1"/>
  <c r="B18" i="8" s="1"/>
  <c r="C18" i="8" a="1"/>
  <c r="C18" i="8" s="1"/>
  <c r="D18" i="8" a="1"/>
  <c r="D18" i="8" s="1"/>
  <c r="E18" i="8" a="1"/>
  <c r="E18" i="8" s="1"/>
  <c r="G18" i="8" s="1"/>
  <c r="F18" i="8" a="1"/>
  <c r="F18" i="8" s="1"/>
  <c r="B19" i="8" a="1"/>
  <c r="B19" i="8" s="1"/>
  <c r="C19" i="8" a="1"/>
  <c r="C19" i="8" s="1"/>
  <c r="D19" i="8" a="1"/>
  <c r="D19" i="8" s="1"/>
  <c r="E19" i="8" a="1"/>
  <c r="E19" i="8" s="1"/>
  <c r="G19" i="8" s="1"/>
  <c r="F19" i="8" a="1"/>
  <c r="F19" i="8" s="1"/>
  <c r="B20" i="8" a="1"/>
  <c r="B20" i="8" s="1"/>
  <c r="C20" i="8" a="1"/>
  <c r="C20" i="8" s="1"/>
  <c r="D20" i="8" a="1"/>
  <c r="D20" i="8" s="1"/>
  <c r="E20" i="8" a="1"/>
  <c r="E20" i="8" s="1"/>
  <c r="G20" i="8" s="1"/>
  <c r="F20" i="8" a="1"/>
  <c r="F20" i="8" s="1"/>
  <c r="B21" i="8" a="1"/>
  <c r="B21" i="8" s="1"/>
  <c r="C21" i="8" a="1"/>
  <c r="C21" i="8" s="1"/>
  <c r="D21" i="8" a="1"/>
  <c r="D21" i="8" s="1"/>
  <c r="E21" i="8" a="1"/>
  <c r="E21" i="8" s="1"/>
  <c r="G21" i="8" s="1"/>
  <c r="F21" i="8" a="1"/>
  <c r="F21" i="8" s="1"/>
  <c r="B22" i="8" a="1"/>
  <c r="B22" i="8" s="1"/>
  <c r="C22" i="8" a="1"/>
  <c r="C22" i="8" s="1"/>
  <c r="D22" i="8" a="1"/>
  <c r="D22" i="8" s="1"/>
  <c r="E22" i="8" a="1"/>
  <c r="E22" i="8" s="1"/>
  <c r="G22" i="8" s="1"/>
  <c r="F22" i="8" a="1"/>
  <c r="F22" i="8" s="1"/>
  <c r="B23" i="8" a="1"/>
  <c r="B23" i="8" s="1"/>
  <c r="C23" i="8" a="1"/>
  <c r="C23" i="8" s="1"/>
  <c r="D23" i="8" a="1"/>
  <c r="D23" i="8" s="1"/>
  <c r="E23" i="8" a="1"/>
  <c r="E23" i="8" s="1"/>
  <c r="G23" i="8" s="1"/>
  <c r="F23" i="8" a="1"/>
  <c r="F23" i="8" s="1"/>
  <c r="B24" i="8" a="1"/>
  <c r="B24" i="8" s="1"/>
  <c r="C24" i="8" a="1"/>
  <c r="C24" i="8" s="1"/>
  <c r="D24" i="8" a="1"/>
  <c r="D24" i="8" s="1"/>
  <c r="E24" i="8" a="1"/>
  <c r="E24" i="8" s="1"/>
  <c r="G24" i="8" s="1"/>
  <c r="F24" i="8" a="1"/>
  <c r="F24" i="8" s="1"/>
  <c r="B25" i="8" a="1"/>
  <c r="B25" i="8" s="1"/>
  <c r="C25" i="8" a="1"/>
  <c r="C25" i="8" s="1"/>
  <c r="D25" i="8" a="1"/>
  <c r="D25" i="8" s="1"/>
  <c r="E25" i="8" a="1"/>
  <c r="E25" i="8" s="1"/>
  <c r="G25" i="8" s="1"/>
  <c r="D4" i="9"/>
  <c r="D25" i="9"/>
  <c r="D46" i="9"/>
  <c r="D67" i="9"/>
  <c r="D88" i="9"/>
  <c r="D109" i="9"/>
  <c r="D130" i="9"/>
  <c r="D151" i="9"/>
  <c r="D172" i="9"/>
  <c r="D193" i="9"/>
  <c r="D214" i="9"/>
  <c r="D235" i="9"/>
  <c r="D4" i="10"/>
  <c r="D25" i="10"/>
  <c r="D46" i="10"/>
  <c r="D67" i="10"/>
  <c r="D88" i="10"/>
  <c r="D109" i="10"/>
  <c r="D130" i="10"/>
  <c r="D151" i="10"/>
  <c r="D172" i="10"/>
  <c r="D193" i="10"/>
  <c r="D214" i="10"/>
  <c r="D235" i="10"/>
  <c r="B5" i="11"/>
  <c r="C5" i="11"/>
  <c r="D5" i="11"/>
  <c r="E5" i="11"/>
  <c r="F5" i="11"/>
  <c r="G5" i="11"/>
  <c r="H5" i="11"/>
  <c r="I5" i="11"/>
  <c r="J5" i="11"/>
  <c r="K5" i="11"/>
  <c r="L5" i="11"/>
  <c r="M5" i="11"/>
  <c r="N5" i="11"/>
  <c r="O5" i="11"/>
  <c r="P5" i="11"/>
  <c r="A6" i="11" a="1"/>
  <c r="A6" i="11" s="1"/>
  <c r="A7" i="11" a="1"/>
  <c r="A7" i="11" s="1"/>
  <c r="A8" i="11" a="1"/>
  <c r="A8" i="11" s="1"/>
  <c r="A9" i="11" a="1"/>
  <c r="A9" i="11" s="1"/>
  <c r="A10" i="11" a="1"/>
  <c r="A10" i="11" s="1"/>
  <c r="A11" i="11" a="1"/>
  <c r="A11" i="11" s="1"/>
  <c r="A12" i="11" a="1"/>
  <c r="A12" i="11" s="1"/>
  <c r="A13" i="11" a="1"/>
  <c r="A13" i="11" s="1"/>
  <c r="A14" i="11" a="1"/>
  <c r="A14" i="11" s="1"/>
  <c r="A15" i="11" a="1"/>
  <c r="A15" i="11" s="1"/>
  <c r="A16" i="11" a="1"/>
  <c r="A16" i="11" s="1"/>
  <c r="A17" i="11" a="1"/>
  <c r="A17" i="11" s="1"/>
  <c r="A18" i="11" a="1"/>
  <c r="A18" i="11" s="1"/>
  <c r="A19" i="11" a="1"/>
  <c r="A19" i="11" s="1"/>
  <c r="A20" i="11" a="1"/>
  <c r="A20" i="11" s="1"/>
  <c r="A21" i="11" a="1"/>
  <c r="A21" i="11" s="1"/>
  <c r="A22" i="11" a="1"/>
  <c r="A22" i="11" s="1"/>
  <c r="A23" i="11" a="1"/>
  <c r="A23" i="11" s="1"/>
  <c r="A24" i="11" a="1"/>
  <c r="A24" i="11" s="1"/>
  <c r="A25" i="11" a="1"/>
  <c r="A25" i="11" s="1"/>
  <c r="A26" i="11" a="1"/>
  <c r="A26" i="11" s="1"/>
  <c r="A27" i="11" a="1"/>
  <c r="A27" i="11" s="1"/>
  <c r="A28" i="11" a="1"/>
  <c r="A28" i="11" s="1"/>
  <c r="A29" i="11" a="1"/>
  <c r="A29" i="11" s="1"/>
  <c r="B36" i="11"/>
  <c r="C36" i="11"/>
  <c r="D36" i="11"/>
  <c r="E36" i="11"/>
  <c r="F36" i="11"/>
  <c r="G36" i="11"/>
  <c r="H36" i="11"/>
  <c r="I36" i="11"/>
  <c r="J36" i="11"/>
  <c r="K36" i="11"/>
  <c r="L36" i="11"/>
  <c r="M36" i="11"/>
  <c r="N36" i="11"/>
  <c r="O36" i="11"/>
  <c r="P36" i="11"/>
  <c r="A37" i="11" a="1"/>
  <c r="A37" i="11" s="1"/>
  <c r="A38" i="11" a="1"/>
  <c r="A38" i="11" s="1"/>
  <c r="A39" i="11" a="1"/>
  <c r="A39" i="11" s="1"/>
  <c r="A40" i="11" a="1"/>
  <c r="A40" i="11" s="1"/>
  <c r="A41" i="11" a="1"/>
  <c r="A41" i="11" s="1"/>
  <c r="A42" i="11" a="1"/>
  <c r="A42" i="11" s="1"/>
  <c r="A43" i="11" a="1"/>
  <c r="A43" i="11" s="1"/>
  <c r="A44" i="11" a="1"/>
  <c r="A44" i="11" s="1"/>
  <c r="A45" i="11" a="1"/>
  <c r="A45" i="11" s="1"/>
  <c r="A46" i="11" a="1"/>
  <c r="A46" i="11" s="1"/>
  <c r="A47" i="11" a="1"/>
  <c r="A47" i="11" s="1"/>
  <c r="A48" i="11" a="1"/>
  <c r="A48" i="11" s="1"/>
  <c r="A49" i="11" a="1"/>
  <c r="A49" i="11" s="1"/>
  <c r="A50" i="11" a="1"/>
  <c r="A50" i="11" s="1"/>
  <c r="A51" i="11" a="1"/>
  <c r="A51" i="11" s="1"/>
  <c r="A52" i="11" a="1"/>
  <c r="A52" i="11" s="1"/>
  <c r="B68" i="11"/>
  <c r="C68" i="11"/>
  <c r="D68" i="11"/>
  <c r="E68" i="11"/>
  <c r="F68" i="11"/>
  <c r="G68" i="11"/>
  <c r="H68" i="11"/>
  <c r="I68" i="11"/>
  <c r="J68" i="11"/>
  <c r="K68" i="11"/>
  <c r="L68" i="11"/>
  <c r="M68" i="11"/>
  <c r="N68" i="11"/>
  <c r="O68" i="11"/>
  <c r="P68" i="11"/>
  <c r="A69" i="11" a="1"/>
  <c r="A69" i="11" s="1"/>
  <c r="A70" i="11" a="1"/>
  <c r="A70" i="11" s="1"/>
  <c r="A71" i="11" a="1"/>
  <c r="A71" i="11" s="1"/>
  <c r="A72" i="11" a="1"/>
  <c r="A72" i="11" s="1"/>
  <c r="A73" i="11" a="1"/>
  <c r="A73" i="11" s="1"/>
  <c r="A74" i="11" a="1"/>
  <c r="A74" i="11" s="1"/>
  <c r="A75" i="11" a="1"/>
  <c r="A75" i="11" s="1"/>
  <c r="A76" i="11" a="1"/>
  <c r="A76" i="11" s="1"/>
  <c r="A77" i="11" a="1"/>
  <c r="A77" i="11" s="1"/>
  <c r="A78" i="11" a="1"/>
  <c r="A78" i="11" s="1"/>
  <c r="A79" i="11" a="1"/>
  <c r="A79" i="11" s="1"/>
  <c r="A80" i="11" a="1"/>
  <c r="A80" i="11" s="1"/>
  <c r="A81" i="11" a="1"/>
  <c r="A81" i="11" s="1"/>
  <c r="A82" i="11" a="1"/>
  <c r="A82" i="11" s="1"/>
  <c r="A83" i="11" a="1"/>
  <c r="A83" i="11" s="1"/>
  <c r="A84" i="11" a="1"/>
  <c r="A84" i="11" s="1"/>
  <c r="A85" i="11" a="1"/>
  <c r="A85" i="11" s="1"/>
  <c r="A86" i="11" a="1"/>
  <c r="A86" i="11" s="1"/>
  <c r="A87" i="11" a="1"/>
  <c r="A87" i="11" s="1"/>
  <c r="A88" i="11" a="1"/>
  <c r="A88" i="11" s="1"/>
  <c r="A89" i="11" a="1"/>
  <c r="A89" i="11" s="1"/>
  <c r="B97" i="11"/>
  <c r="C97" i="11"/>
  <c r="D97" i="11"/>
  <c r="E97" i="11"/>
  <c r="F97" i="11"/>
  <c r="G97" i="11"/>
  <c r="H97" i="11"/>
  <c r="I97" i="11"/>
  <c r="J97" i="11"/>
  <c r="K97" i="11"/>
  <c r="L97" i="11"/>
  <c r="M97" i="11"/>
  <c r="N97" i="11"/>
  <c r="O97" i="11"/>
  <c r="P97" i="11"/>
  <c r="A98" i="11" a="1"/>
  <c r="A98" i="11" s="1"/>
  <c r="A99" i="11" a="1"/>
  <c r="A99" i="11" s="1"/>
  <c r="A100" i="11" a="1"/>
  <c r="A100" i="11" s="1"/>
  <c r="A101" i="11" a="1"/>
  <c r="A101" i="11" s="1"/>
  <c r="A102" i="11" a="1"/>
  <c r="A102" i="11" s="1"/>
  <c r="A103" i="11" a="1"/>
  <c r="A103" i="11" s="1"/>
  <c r="A104" i="11" a="1"/>
  <c r="A104" i="11" s="1"/>
  <c r="A105" i="11" a="1"/>
  <c r="A105" i="11" s="1"/>
  <c r="A106" i="11" a="1"/>
  <c r="A106" i="11" s="1"/>
  <c r="A107" i="11" a="1"/>
  <c r="A107" i="11" s="1"/>
  <c r="A108" i="11" a="1"/>
  <c r="A108" i="11" s="1"/>
  <c r="A109" i="11" a="1"/>
  <c r="A109" i="11" s="1"/>
  <c r="A110" i="11" a="1"/>
  <c r="A110" i="11" s="1"/>
  <c r="A111" i="11" a="1"/>
  <c r="A111" i="11" s="1"/>
  <c r="A112" i="11" a="1"/>
  <c r="A112" i="11" s="1"/>
  <c r="A113" i="11" a="1"/>
  <c r="A113" i="11" s="1"/>
  <c r="A114" i="11" a="1"/>
  <c r="A114" i="11" s="1"/>
  <c r="A115" i="11" a="1"/>
  <c r="A115" i="11" s="1"/>
  <c r="A116" i="11" a="1"/>
  <c r="A116" i="11" s="1"/>
  <c r="A117" i="11" a="1"/>
  <c r="A117" i="11" s="1"/>
  <c r="A118" i="11" a="1"/>
  <c r="A118" i="11" s="1"/>
  <c r="A119" i="11" a="1"/>
  <c r="A119" i="11" s="1"/>
  <c r="A120" i="11" a="1"/>
  <c r="A120" i="11" s="1"/>
  <c r="A121" i="11" a="1"/>
  <c r="A121" i="11" s="1"/>
  <c r="A122" i="11" a="1"/>
  <c r="A122" i="11" s="1"/>
  <c r="B130" i="11"/>
  <c r="C130" i="11"/>
  <c r="D130" i="11"/>
  <c r="E130" i="11"/>
  <c r="F130" i="11"/>
  <c r="G130" i="11"/>
  <c r="H130" i="11"/>
  <c r="I130" i="11"/>
  <c r="J130" i="11"/>
  <c r="K130" i="11"/>
  <c r="L130" i="11"/>
  <c r="M130" i="11"/>
  <c r="N130" i="11"/>
  <c r="O130" i="11"/>
  <c r="P130" i="11"/>
  <c r="A131" i="11" a="1"/>
  <c r="A131" i="11" s="1"/>
  <c r="A132" i="11" a="1"/>
  <c r="A132" i="11" s="1"/>
  <c r="A133" i="11" a="1"/>
  <c r="A133" i="11" s="1"/>
  <c r="A134" i="11" a="1"/>
  <c r="A134" i="11" s="1"/>
  <c r="A135" i="11" a="1"/>
  <c r="A135" i="11" s="1"/>
  <c r="A136" i="11" a="1"/>
  <c r="A136" i="11" s="1"/>
  <c r="A137" i="11" a="1"/>
  <c r="A137" i="11" s="1"/>
  <c r="A138" i="11" a="1"/>
  <c r="A138" i="11" s="1"/>
  <c r="A139" i="11" a="1"/>
  <c r="A139" i="11" s="1"/>
  <c r="A140" i="11" a="1"/>
  <c r="A140" i="11" s="1"/>
  <c r="A141" i="11" a="1"/>
  <c r="A141" i="11" s="1"/>
  <c r="A142" i="11" a="1"/>
  <c r="A142" i="11" s="1"/>
  <c r="A143" i="11" a="1"/>
  <c r="A143" i="11" s="1"/>
  <c r="A144" i="11" a="1"/>
  <c r="A144" i="11" s="1"/>
  <c r="A145" i="11" a="1"/>
  <c r="A145" i="11" s="1"/>
  <c r="A146" i="11" a="1"/>
  <c r="A146" i="11" s="1"/>
  <c r="A147" i="11" a="1"/>
  <c r="A147" i="11" s="1"/>
  <c r="A148" i="11" a="1"/>
  <c r="A148" i="11" s="1"/>
  <c r="A149" i="11" a="1"/>
  <c r="A149" i="11" s="1"/>
  <c r="A150" i="11" a="1"/>
  <c r="A150" i="11" s="1"/>
  <c r="A151" i="11" a="1"/>
  <c r="A151" i="11" s="1"/>
  <c r="A152" i="11" a="1"/>
  <c r="A152" i="11" s="1"/>
  <c r="B160" i="11"/>
  <c r="C160" i="11"/>
  <c r="D160" i="11"/>
  <c r="E160" i="11"/>
  <c r="F160" i="11"/>
  <c r="G160" i="11"/>
  <c r="H160" i="11"/>
  <c r="I160" i="11"/>
  <c r="J160" i="11"/>
  <c r="K160" i="11"/>
  <c r="L160" i="11"/>
  <c r="M160" i="11"/>
  <c r="N160" i="11"/>
  <c r="O160" i="11"/>
  <c r="P160" i="11"/>
  <c r="A161" i="11" a="1"/>
  <c r="A161" i="11" s="1"/>
  <c r="A162" i="11" a="1"/>
  <c r="A162" i="11" s="1"/>
  <c r="A163" i="11" a="1"/>
  <c r="A163" i="11" s="1"/>
  <c r="A164" i="11" a="1"/>
  <c r="A164" i="11" s="1"/>
  <c r="A165" i="11" a="1"/>
  <c r="A165" i="11" s="1"/>
  <c r="A166" i="11" a="1"/>
  <c r="A166" i="11" s="1"/>
  <c r="A167" i="11" a="1"/>
  <c r="A167" i="11" s="1"/>
  <c r="A168" i="11" a="1"/>
  <c r="A168" i="11" s="1"/>
  <c r="A169" i="11" a="1"/>
  <c r="A169" i="11" s="1"/>
  <c r="A170" i="11" a="1"/>
  <c r="A170" i="11" s="1"/>
  <c r="A171" i="11" a="1"/>
  <c r="A171" i="11" s="1"/>
  <c r="A172" i="11" a="1"/>
  <c r="A172" i="11" s="1"/>
  <c r="A173" i="11" a="1"/>
  <c r="A173" i="11" s="1"/>
  <c r="A174" i="11" a="1"/>
  <c r="A174" i="11" s="1"/>
  <c r="A175" i="11" a="1"/>
  <c r="A175" i="11" s="1"/>
  <c r="A176" i="11" a="1"/>
  <c r="A176" i="11" s="1"/>
  <c r="A177" i="11" a="1"/>
  <c r="A177" i="11" s="1"/>
  <c r="A178" i="11" a="1"/>
  <c r="A178" i="11" s="1"/>
  <c r="A179" i="11" a="1"/>
  <c r="A179" i="11" s="1"/>
  <c r="A180" i="11" a="1"/>
  <c r="A180" i="11" s="1"/>
  <c r="A181" i="11" a="1"/>
  <c r="A181" i="11" s="1"/>
  <c r="A182" i="11" a="1"/>
  <c r="A182" i="11" s="1"/>
  <c r="A183" i="11" a="1"/>
  <c r="A183" i="11" s="1"/>
  <c r="A184" i="11" a="1"/>
  <c r="A184" i="11" s="1"/>
  <c r="A185" i="11" a="1"/>
  <c r="A185" i="11" s="1"/>
  <c r="B193" i="11"/>
  <c r="C193" i="11"/>
  <c r="D193" i="11"/>
  <c r="E193" i="11"/>
  <c r="F193" i="11"/>
  <c r="G193" i="11"/>
  <c r="H193" i="11"/>
  <c r="I193" i="11"/>
  <c r="J193" i="11"/>
  <c r="K193" i="11"/>
  <c r="L193" i="11"/>
  <c r="M193" i="11"/>
  <c r="N193" i="11"/>
  <c r="O193" i="11"/>
  <c r="P193" i="11"/>
  <c r="A194" i="11" a="1"/>
  <c r="A194" i="11" s="1"/>
  <c r="A195" i="11" a="1"/>
  <c r="A195" i="11" s="1"/>
  <c r="A196" i="11" a="1"/>
  <c r="A196" i="11" s="1"/>
  <c r="A197" i="11" a="1"/>
  <c r="A197" i="11" s="1"/>
  <c r="A198" i="11" a="1"/>
  <c r="A198" i="11" s="1"/>
  <c r="A199" i="11" a="1"/>
  <c r="A199" i="11" s="1"/>
  <c r="A200" i="11" a="1"/>
  <c r="A200" i="11" s="1"/>
  <c r="A201" i="11" a="1"/>
  <c r="A201" i="11" s="1"/>
  <c r="A202" i="11" a="1"/>
  <c r="A202" i="11" s="1"/>
  <c r="A203" i="11" a="1"/>
  <c r="A203" i="11" s="1"/>
  <c r="A204" i="11" a="1"/>
  <c r="A204" i="11" s="1"/>
  <c r="A205" i="11" a="1"/>
  <c r="A205" i="11" s="1"/>
  <c r="A206" i="11" a="1"/>
  <c r="A206" i="11" s="1"/>
  <c r="A207" i="11" a="1"/>
  <c r="A207" i="11" s="1"/>
  <c r="A208" i="11" a="1"/>
  <c r="A208" i="11" s="1"/>
  <c r="A209" i="11" a="1"/>
  <c r="A209" i="11" s="1"/>
  <c r="A210" i="11" a="1"/>
  <c r="A210" i="11" s="1"/>
  <c r="A211" i="11" a="1"/>
  <c r="A211" i="11" s="1"/>
  <c r="A212" i="11" a="1"/>
  <c r="A212" i="11" s="1"/>
  <c r="A213" i="11" a="1"/>
  <c r="A213" i="11" s="1"/>
  <c r="A214" i="11" a="1"/>
  <c r="A214" i="11" s="1"/>
  <c r="A215" i="11" a="1"/>
  <c r="A215" i="11" s="1"/>
  <c r="A216" i="11" a="1"/>
  <c r="A216" i="11" s="1"/>
  <c r="B224" i="11"/>
  <c r="C224" i="11"/>
  <c r="D224" i="11"/>
  <c r="E224" i="11"/>
  <c r="F224" i="11"/>
  <c r="G224" i="11"/>
  <c r="H224" i="11"/>
  <c r="I224" i="11"/>
  <c r="J224" i="11"/>
  <c r="K224" i="11"/>
  <c r="L224" i="11"/>
  <c r="M224" i="11"/>
  <c r="N224" i="11"/>
  <c r="O224" i="11"/>
  <c r="P224" i="11"/>
  <c r="A225" i="11" a="1"/>
  <c r="A225" i="11" s="1"/>
  <c r="A226" i="11" a="1"/>
  <c r="A226" i="11" s="1"/>
  <c r="A227" i="11" a="1"/>
  <c r="A227" i="11" s="1"/>
  <c r="A228" i="11" a="1"/>
  <c r="A228" i="11" s="1"/>
  <c r="A229" i="11" a="1"/>
  <c r="A229" i="11" s="1"/>
  <c r="A230" i="11" a="1"/>
  <c r="A230" i="11" s="1"/>
  <c r="A231" i="11" a="1"/>
  <c r="A231" i="11" s="1"/>
  <c r="A232" i="11" a="1"/>
  <c r="A232" i="11" s="1"/>
  <c r="A233" i="11" a="1"/>
  <c r="A233" i="11" s="1"/>
  <c r="A234" i="11" a="1"/>
  <c r="A234" i="11" s="1"/>
  <c r="A235" i="11" a="1"/>
  <c r="A235" i="11" s="1"/>
  <c r="A236" i="11" a="1"/>
  <c r="A236" i="11" s="1"/>
  <c r="A237" i="11" a="1"/>
  <c r="A237" i="11" s="1"/>
  <c r="A238" i="11" a="1"/>
  <c r="A238" i="11" s="1"/>
  <c r="A239" i="11" a="1"/>
  <c r="A239" i="11" s="1"/>
  <c r="A240" i="11" a="1"/>
  <c r="A240" i="11" s="1"/>
  <c r="A241" i="11" a="1"/>
  <c r="A241" i="11" s="1"/>
  <c r="A242" i="11" a="1"/>
  <c r="A242" i="11" s="1"/>
  <c r="A243" i="11" a="1"/>
  <c r="A243" i="11" s="1"/>
  <c r="A244" i="11" a="1"/>
  <c r="A244" i="11" s="1"/>
  <c r="B259" i="11"/>
  <c r="C259" i="11"/>
  <c r="D259" i="11"/>
  <c r="E259" i="11"/>
  <c r="F259" i="11"/>
  <c r="G259" i="11"/>
  <c r="H259" i="11"/>
  <c r="I259" i="11"/>
  <c r="J259" i="11"/>
  <c r="K259" i="11"/>
  <c r="L259" i="11"/>
  <c r="M259" i="11"/>
  <c r="N259" i="11"/>
  <c r="O259" i="11"/>
  <c r="P259" i="11"/>
  <c r="A260" i="11" a="1"/>
  <c r="A260" i="11" s="1"/>
  <c r="A261" i="11" a="1"/>
  <c r="A261" i="11" s="1"/>
  <c r="A262" i="11" a="1"/>
  <c r="A262" i="11" s="1"/>
  <c r="A263" i="11" a="1"/>
  <c r="A263" i="11" s="1"/>
  <c r="A264" i="11" a="1"/>
  <c r="A264" i="11" s="1"/>
  <c r="A265" i="11" a="1"/>
  <c r="A265" i="11" s="1"/>
  <c r="A266" i="11" a="1"/>
  <c r="A266" i="11" s="1"/>
  <c r="A267" i="11" a="1"/>
  <c r="A267" i="11" s="1"/>
  <c r="A268" i="11" a="1"/>
  <c r="A268" i="11" s="1"/>
  <c r="A269" i="11" a="1"/>
  <c r="A269" i="11" s="1"/>
  <c r="A270" i="11" a="1"/>
  <c r="A270" i="11" s="1"/>
  <c r="A271" i="11" a="1"/>
  <c r="A271" i="11" s="1"/>
  <c r="A272" i="11" a="1"/>
  <c r="A272" i="11" s="1"/>
  <c r="A273" i="11" a="1"/>
  <c r="A273" i="11" s="1"/>
  <c r="A274" i="11" a="1"/>
  <c r="A274" i="11" s="1"/>
  <c r="A275" i="11" a="1"/>
  <c r="A275" i="11" s="1"/>
  <c r="A276" i="11" a="1"/>
  <c r="A276" i="11" s="1"/>
  <c r="A277" i="11" a="1"/>
  <c r="A277" i="11" s="1"/>
  <c r="A278" i="11" a="1"/>
  <c r="A278" i="11" s="1"/>
  <c r="A279" i="11" a="1"/>
  <c r="A279" i="11" s="1"/>
  <c r="A280" i="11" a="1"/>
  <c r="A280" i="11" s="1"/>
  <c r="A281" i="11" a="1"/>
  <c r="A281" i="11" s="1"/>
  <c r="A282" i="11" a="1"/>
  <c r="A282" i="11" s="1"/>
  <c r="A283" i="11" a="1"/>
  <c r="A283" i="11" s="1"/>
  <c r="A284" i="11" a="1"/>
  <c r="A284" i="11" s="1"/>
  <c r="A285" i="11" a="1"/>
  <c r="A285" i="11" s="1"/>
  <c r="A286" i="11" a="1"/>
  <c r="A286" i="11" s="1"/>
  <c r="A287" i="11" a="1"/>
  <c r="A287" i="11" s="1"/>
  <c r="B295" i="11"/>
  <c r="C295" i="11"/>
  <c r="D295" i="11"/>
  <c r="E295" i="11"/>
  <c r="F295" i="11"/>
  <c r="G295" i="11"/>
  <c r="H295" i="11"/>
  <c r="I295" i="11"/>
  <c r="J295" i="11"/>
  <c r="K295" i="11"/>
  <c r="L295" i="11"/>
  <c r="M295" i="11"/>
  <c r="N295" i="11"/>
  <c r="O295" i="11"/>
  <c r="P295" i="11"/>
  <c r="A296" i="11" a="1"/>
  <c r="A296" i="11" s="1"/>
  <c r="A297" i="11" a="1"/>
  <c r="A297" i="11" s="1"/>
  <c r="A298" i="11" a="1"/>
  <c r="A298" i="11" s="1"/>
  <c r="A299" i="11" a="1"/>
  <c r="A299" i="11" s="1"/>
  <c r="A300" i="11" a="1"/>
  <c r="A300" i="11" s="1"/>
  <c r="A301" i="11" a="1"/>
  <c r="A301" i="11" s="1"/>
  <c r="A302" i="11" a="1"/>
  <c r="A302" i="11" s="1"/>
  <c r="A303" i="11" a="1"/>
  <c r="A303" i="11" s="1"/>
  <c r="A304" i="11" a="1"/>
  <c r="A304" i="11" s="1"/>
  <c r="A305" i="11" a="1"/>
  <c r="A305" i="11" s="1"/>
  <c r="A306" i="11" a="1"/>
  <c r="A306" i="11" s="1"/>
  <c r="A307" i="11" a="1"/>
  <c r="A307" i="11" s="1"/>
  <c r="A308" i="11" a="1"/>
  <c r="A308" i="11" s="1"/>
  <c r="A309" i="11" a="1"/>
  <c r="A309" i="11" s="1"/>
  <c r="A310" i="11" a="1"/>
  <c r="A310" i="11" s="1"/>
  <c r="A311" i="11" a="1"/>
  <c r="A311" i="11" s="1"/>
  <c r="A312" i="11" a="1"/>
  <c r="A312" i="11" s="1"/>
  <c r="A313" i="11" a="1"/>
  <c r="A313" i="11" s="1"/>
  <c r="A314" i="11" a="1"/>
  <c r="A314" i="11" s="1"/>
  <c r="A315" i="11" a="1"/>
  <c r="A315" i="11" s="1"/>
  <c r="A316" i="11" a="1"/>
  <c r="A316" i="11" s="1"/>
  <c r="A317" i="11" a="1"/>
  <c r="A317" i="11" s="1"/>
  <c r="A318" i="11" a="1"/>
  <c r="A318" i="11" s="1"/>
  <c r="A319" i="11" a="1"/>
  <c r="A319" i="11" s="1"/>
  <c r="A320" i="11" a="1"/>
  <c r="A320" i="11" s="1"/>
  <c r="A321" i="11" a="1"/>
  <c r="A321" i="11" s="1"/>
  <c r="A322" i="11" a="1"/>
  <c r="A322" i="11" s="1"/>
  <c r="B330" i="11"/>
  <c r="C330" i="11"/>
  <c r="D330" i="11"/>
  <c r="E330" i="11"/>
  <c r="F330" i="11"/>
  <c r="G330" i="11"/>
  <c r="H330" i="11"/>
  <c r="I330" i="11"/>
  <c r="J330" i="11"/>
  <c r="K330" i="11"/>
  <c r="L330" i="11"/>
  <c r="M330" i="11"/>
  <c r="N330" i="11"/>
  <c r="O330" i="11"/>
  <c r="P330" i="11"/>
  <c r="A331" i="11" a="1"/>
  <c r="A331" i="11" s="1"/>
  <c r="A332" i="11" a="1"/>
  <c r="A332" i="11" s="1"/>
  <c r="A333" i="11" a="1"/>
  <c r="A333" i="11" s="1"/>
  <c r="A334" i="11" a="1"/>
  <c r="A334" i="11" s="1"/>
  <c r="A335" i="11" a="1"/>
  <c r="A335" i="11" s="1"/>
  <c r="A336" i="11" a="1"/>
  <c r="A336" i="11" s="1"/>
  <c r="A337" i="11" a="1"/>
  <c r="A337" i="11" s="1"/>
  <c r="A338" i="11" a="1"/>
  <c r="A338" i="11" s="1"/>
  <c r="A339" i="11" a="1"/>
  <c r="A339" i="11" s="1"/>
  <c r="A340" i="11" a="1"/>
  <c r="A340" i="11" s="1"/>
  <c r="B365" i="11"/>
  <c r="C365" i="11"/>
  <c r="D365" i="11"/>
  <c r="E365" i="11"/>
  <c r="F365" i="11"/>
  <c r="G365" i="11"/>
  <c r="H365" i="11"/>
  <c r="I365" i="11"/>
  <c r="J365" i="11"/>
  <c r="K365" i="11"/>
  <c r="L365" i="11"/>
  <c r="M365" i="11"/>
  <c r="N365" i="11"/>
  <c r="O365" i="11"/>
  <c r="P365" i="11"/>
  <c r="A366" i="11" a="1"/>
  <c r="A366" i="11" s="1"/>
  <c r="A367" i="11" a="1"/>
  <c r="A367" i="11" s="1"/>
  <c r="A368" i="11" a="1"/>
  <c r="A368" i="11" s="1"/>
  <c r="A369" i="11" a="1"/>
  <c r="A369" i="11" s="1"/>
  <c r="A370" i="11" a="1"/>
  <c r="A370" i="11" s="1"/>
  <c r="A371" i="11" a="1"/>
  <c r="A371" i="11" s="1"/>
  <c r="A372" i="11" a="1"/>
  <c r="A372" i="11" s="1"/>
  <c r="A373" i="11" a="1"/>
  <c r="A373" i="11" s="1"/>
  <c r="A374" i="11" a="1"/>
  <c r="A374" i="11" s="1"/>
  <c r="A375" i="11" a="1"/>
  <c r="A375" i="11" s="1"/>
  <c r="A376" i="11" a="1"/>
  <c r="A376" i="11" s="1"/>
  <c r="A377" i="11" a="1"/>
  <c r="A377" i="11" s="1"/>
  <c r="A378" i="11" a="1"/>
  <c r="A378" i="11" s="1"/>
  <c r="A379" i="11" a="1"/>
  <c r="A379" i="11" s="1"/>
  <c r="A380" i="11" a="1"/>
  <c r="A380" i="11" s="1"/>
  <c r="A381" i="11" a="1"/>
  <c r="A381" i="11" s="1"/>
  <c r="A382" i="11" a="1"/>
  <c r="A382" i="11" s="1"/>
  <c r="A383" i="11" a="1"/>
  <c r="A383" i="11" s="1"/>
  <c r="A384" i="11" a="1"/>
  <c r="A384" i="11" s="1"/>
  <c r="A385" i="11" a="1"/>
  <c r="A385" i="11" s="1"/>
  <c r="A386" i="11" a="1"/>
  <c r="A386" i="11" s="1"/>
  <c r="D5" i="13"/>
  <c r="D24" i="13"/>
  <c r="D43" i="13"/>
  <c r="D62" i="13"/>
  <c r="D81" i="13"/>
  <c r="D100" i="13"/>
  <c r="D119" i="13"/>
  <c r="D120" i="13"/>
  <c r="D139" i="13"/>
  <c r="D161" i="13"/>
  <c r="D185" i="13"/>
  <c r="D209" i="13"/>
  <c r="D233" i="13"/>
  <c r="D4" i="13"/>
  <c r="D23" i="13"/>
  <c r="D42" i="13"/>
  <c r="D61" i="13"/>
  <c r="D80" i="13"/>
  <c r="D99" i="13"/>
  <c r="D118" i="13"/>
  <c r="D138" i="13"/>
  <c r="D160" i="13"/>
  <c r="N172" i="13"/>
  <c r="N173" i="13"/>
  <c r="N174" i="13"/>
  <c r="N175" i="13"/>
  <c r="N176" i="13"/>
  <c r="N177" i="13"/>
  <c r="N178" i="13"/>
  <c r="N179" i="13"/>
  <c r="D184" i="13"/>
  <c r="N196" i="13"/>
  <c r="N197" i="13"/>
  <c r="N198" i="13"/>
  <c r="N199" i="13"/>
  <c r="N200" i="13"/>
  <c r="N201" i="13"/>
  <c r="N202" i="13"/>
  <c r="N203" i="13"/>
  <c r="D208" i="13"/>
  <c r="N220" i="13"/>
  <c r="N221" i="13"/>
  <c r="N222" i="13"/>
  <c r="N223" i="13"/>
  <c r="N224" i="13"/>
  <c r="N225" i="13"/>
  <c r="N226" i="13"/>
  <c r="N227" i="13"/>
  <c r="D232" i="13"/>
  <c r="N244" i="13"/>
  <c r="N245" i="13"/>
  <c r="N246" i="13"/>
  <c r="N247" i="13"/>
  <c r="N248" i="13"/>
  <c r="N249" i="13"/>
  <c r="N250" i="13"/>
  <c r="P386" i="11" l="1"/>
  <c r="O386" i="11"/>
  <c r="N386" i="11"/>
  <c r="M386" i="11"/>
  <c r="L386" i="11"/>
  <c r="K386" i="11"/>
  <c r="J386" i="11"/>
  <c r="I386" i="11"/>
  <c r="H386" i="11"/>
  <c r="G386" i="11"/>
  <c r="F386" i="11"/>
  <c r="E386" i="11"/>
  <c r="D386" i="11"/>
  <c r="C386" i="11"/>
  <c r="B386" i="11"/>
  <c r="P385" i="11"/>
  <c r="O385" i="11"/>
  <c r="N385" i="11"/>
  <c r="M385" i="11"/>
  <c r="L385" i="11"/>
  <c r="K385" i="11"/>
  <c r="J385" i="11"/>
  <c r="I385" i="11"/>
  <c r="H385" i="11"/>
  <c r="G385" i="11"/>
  <c r="F385" i="11"/>
  <c r="E385" i="11"/>
  <c r="D385" i="11"/>
  <c r="C385" i="11"/>
  <c r="B385" i="11"/>
  <c r="P384" i="11"/>
  <c r="O384" i="11"/>
  <c r="N384" i="11"/>
  <c r="M384" i="11"/>
  <c r="L384" i="11"/>
  <c r="K384" i="11"/>
  <c r="J384" i="11"/>
  <c r="I384" i="11"/>
  <c r="H384" i="11"/>
  <c r="G384" i="11"/>
  <c r="F384" i="11"/>
  <c r="E384" i="11"/>
  <c r="D384" i="11"/>
  <c r="C384" i="11"/>
  <c r="B384" i="11"/>
  <c r="P383" i="11"/>
  <c r="O383" i="11"/>
  <c r="N383" i="11"/>
  <c r="M383" i="11"/>
  <c r="L383" i="11"/>
  <c r="K383" i="11"/>
  <c r="J383" i="11"/>
  <c r="I383" i="11"/>
  <c r="H383" i="11"/>
  <c r="G383" i="11"/>
  <c r="F383" i="11"/>
  <c r="E383" i="11"/>
  <c r="D383" i="11"/>
  <c r="C383" i="11"/>
  <c r="B383" i="11"/>
  <c r="P382" i="11"/>
  <c r="O382" i="11"/>
  <c r="N382" i="11"/>
  <c r="M382" i="11"/>
  <c r="L382" i="11"/>
  <c r="K382" i="11"/>
  <c r="J382" i="11"/>
  <c r="I382" i="11"/>
  <c r="H382" i="11"/>
  <c r="G382" i="11"/>
  <c r="F382" i="11"/>
  <c r="E382" i="11"/>
  <c r="D382" i="11"/>
  <c r="C382" i="11"/>
  <c r="B382" i="11"/>
  <c r="P381" i="11"/>
  <c r="O381" i="11"/>
  <c r="N381" i="11"/>
  <c r="M381" i="11"/>
  <c r="L381" i="11"/>
  <c r="K381" i="11"/>
  <c r="J381" i="11"/>
  <c r="I381" i="11"/>
  <c r="H381" i="11"/>
  <c r="G381" i="11"/>
  <c r="F381" i="11"/>
  <c r="E381" i="11"/>
  <c r="D381" i="11"/>
  <c r="C381" i="11"/>
  <c r="B381" i="11"/>
  <c r="P380" i="11"/>
  <c r="O380" i="11"/>
  <c r="N380" i="11"/>
  <c r="M380" i="11"/>
  <c r="L380" i="11"/>
  <c r="K380" i="11"/>
  <c r="J380" i="11"/>
  <c r="I380" i="11"/>
  <c r="H380" i="11"/>
  <c r="G380" i="11"/>
  <c r="F380" i="11"/>
  <c r="E380" i="11"/>
  <c r="D380" i="11"/>
  <c r="C380" i="11"/>
  <c r="B380" i="11"/>
  <c r="P379" i="11"/>
  <c r="O379" i="11"/>
  <c r="N379" i="11"/>
  <c r="M379" i="11"/>
  <c r="L379" i="11"/>
  <c r="K379" i="11"/>
  <c r="J379" i="11"/>
  <c r="I379" i="11"/>
  <c r="H379" i="11"/>
  <c r="G379" i="11"/>
  <c r="F379" i="11"/>
  <c r="E379" i="11"/>
  <c r="D379" i="11"/>
  <c r="C379" i="11"/>
  <c r="B379" i="11"/>
  <c r="P378" i="11"/>
  <c r="O378" i="11"/>
  <c r="N378" i="11"/>
  <c r="M378" i="11"/>
  <c r="L378" i="11"/>
  <c r="K378" i="11"/>
  <c r="J378" i="11"/>
  <c r="I378" i="11"/>
  <c r="H378" i="11"/>
  <c r="G378" i="11"/>
  <c r="F378" i="11"/>
  <c r="E378" i="11"/>
  <c r="D378" i="11"/>
  <c r="C378" i="11"/>
  <c r="B378" i="11"/>
  <c r="P377" i="11"/>
  <c r="O377" i="11"/>
  <c r="N377" i="11"/>
  <c r="M377" i="11"/>
  <c r="L377" i="11"/>
  <c r="K377" i="11"/>
  <c r="J377" i="11"/>
  <c r="I377" i="11"/>
  <c r="H377" i="11"/>
  <c r="G377" i="11"/>
  <c r="F377" i="11"/>
  <c r="E377" i="11"/>
  <c r="D377" i="11"/>
  <c r="C377" i="11"/>
  <c r="B377" i="11"/>
  <c r="P376" i="11"/>
  <c r="O376" i="11"/>
  <c r="N376" i="11"/>
  <c r="M376" i="11"/>
  <c r="L376" i="11"/>
  <c r="K376" i="11"/>
  <c r="J376" i="11"/>
  <c r="I376" i="11"/>
  <c r="H376" i="11"/>
  <c r="G376" i="11"/>
  <c r="F376" i="11"/>
  <c r="E376" i="11"/>
  <c r="D376" i="11"/>
  <c r="C376" i="11"/>
  <c r="B376" i="11"/>
  <c r="P375" i="11"/>
  <c r="O375" i="11"/>
  <c r="N375" i="11"/>
  <c r="M375" i="11"/>
  <c r="L375" i="11"/>
  <c r="K375" i="11"/>
  <c r="J375" i="11"/>
  <c r="I375" i="11"/>
  <c r="H375" i="11"/>
  <c r="G375" i="11"/>
  <c r="F375" i="11"/>
  <c r="E375" i="11"/>
  <c r="D375" i="11"/>
  <c r="C375" i="11"/>
  <c r="B375" i="11"/>
  <c r="P374" i="11"/>
  <c r="O374" i="11"/>
  <c r="N374" i="11"/>
  <c r="M374" i="11"/>
  <c r="L374" i="11"/>
  <c r="K374" i="11"/>
  <c r="J374" i="11"/>
  <c r="I374" i="11"/>
  <c r="H374" i="11"/>
  <c r="G374" i="11"/>
  <c r="F374" i="11"/>
  <c r="E374" i="11"/>
  <c r="D374" i="11"/>
  <c r="C374" i="11"/>
  <c r="B374" i="11"/>
  <c r="P373" i="11"/>
  <c r="O373" i="11"/>
  <c r="N373" i="11"/>
  <c r="M373" i="11"/>
  <c r="L373" i="11"/>
  <c r="K373" i="11"/>
  <c r="J373" i="11"/>
  <c r="I373" i="11"/>
  <c r="H373" i="11"/>
  <c r="G373" i="11"/>
  <c r="F373" i="11"/>
  <c r="E373" i="11"/>
  <c r="D373" i="11"/>
  <c r="C373" i="11"/>
  <c r="B373" i="11"/>
  <c r="P372" i="11"/>
  <c r="O372" i="11"/>
  <c r="N372" i="11"/>
  <c r="M372" i="11"/>
  <c r="L372" i="11"/>
  <c r="K372" i="11"/>
  <c r="J372" i="11"/>
  <c r="I372" i="11"/>
  <c r="H372" i="11"/>
  <c r="G372" i="11"/>
  <c r="F372" i="11"/>
  <c r="E372" i="11"/>
  <c r="D372" i="11"/>
  <c r="C372" i="11"/>
  <c r="B372" i="11"/>
  <c r="P371" i="11"/>
  <c r="O371" i="11"/>
  <c r="N371" i="11"/>
  <c r="M371" i="11"/>
  <c r="L371" i="11"/>
  <c r="K371" i="11"/>
  <c r="J371" i="11"/>
  <c r="I371" i="11"/>
  <c r="H371" i="11"/>
  <c r="G371" i="11"/>
  <c r="F371" i="11"/>
  <c r="E371" i="11"/>
  <c r="D371" i="11"/>
  <c r="C371" i="11"/>
  <c r="B371" i="11"/>
  <c r="P370" i="11"/>
  <c r="O370" i="11"/>
  <c r="N370" i="11"/>
  <c r="M370" i="11"/>
  <c r="L370" i="11"/>
  <c r="K370" i="11"/>
  <c r="J370" i="11"/>
  <c r="I370" i="11"/>
  <c r="H370" i="11"/>
  <c r="G370" i="11"/>
  <c r="F370" i="11"/>
  <c r="E370" i="11"/>
  <c r="D370" i="11"/>
  <c r="C370" i="11"/>
  <c r="B370" i="11"/>
  <c r="P369" i="11"/>
  <c r="O369" i="11"/>
  <c r="N369" i="11"/>
  <c r="M369" i="11"/>
  <c r="L369" i="11"/>
  <c r="K369" i="11"/>
  <c r="J369" i="11"/>
  <c r="I369" i="11"/>
  <c r="H369" i="11"/>
  <c r="G369" i="11"/>
  <c r="F369" i="11"/>
  <c r="E369" i="11"/>
  <c r="D369" i="11"/>
  <c r="C369" i="11"/>
  <c r="B369" i="11"/>
  <c r="P368" i="11"/>
  <c r="O368" i="11"/>
  <c r="N368" i="11"/>
  <c r="M368" i="11"/>
  <c r="L368" i="11"/>
  <c r="K368" i="11"/>
  <c r="J368" i="11"/>
  <c r="I368" i="11"/>
  <c r="H368" i="11"/>
  <c r="G368" i="11"/>
  <c r="F368" i="11"/>
  <c r="E368" i="11"/>
  <c r="D368" i="11"/>
  <c r="C368" i="11"/>
  <c r="B368" i="11"/>
  <c r="P367" i="11"/>
  <c r="O367" i="11"/>
  <c r="N367" i="11"/>
  <c r="M367" i="11"/>
  <c r="L367" i="11"/>
  <c r="K367" i="11"/>
  <c r="J367" i="11"/>
  <c r="I367" i="11"/>
  <c r="H367" i="11"/>
  <c r="G367" i="11"/>
  <c r="F367" i="11"/>
  <c r="E367" i="11"/>
  <c r="D367" i="11"/>
  <c r="C367" i="11"/>
  <c r="B367" i="11"/>
  <c r="P366" i="11"/>
  <c r="O366" i="11"/>
  <c r="N366" i="11"/>
  <c r="M366" i="11"/>
  <c r="L366" i="11"/>
  <c r="K366" i="11"/>
  <c r="J366" i="11"/>
  <c r="I366" i="11"/>
  <c r="H366" i="11"/>
  <c r="G366" i="11"/>
  <c r="F366" i="11"/>
  <c r="E366" i="11"/>
  <c r="D366" i="11"/>
  <c r="C366" i="11"/>
  <c r="B366" i="11"/>
  <c r="A387" i="11" a="1"/>
  <c r="A387" i="11" s="1"/>
  <c r="A388" i="11" a="1"/>
  <c r="A388" i="11" s="1"/>
  <c r="A389" i="11" a="1"/>
  <c r="A389" i="11" s="1"/>
  <c r="A390" i="11" a="1"/>
  <c r="A390" i="11" s="1"/>
  <c r="A391" i="11" a="1"/>
  <c r="A391" i="11" s="1"/>
  <c r="A392" i="11" a="1"/>
  <c r="A392" i="11" s="1"/>
  <c r="A393" i="11" a="1"/>
  <c r="A393" i="11" s="1"/>
  <c r="A394" i="11" a="1"/>
  <c r="A394" i="11" s="1"/>
  <c r="A395" i="11" a="1"/>
  <c r="A395" i="11" s="1"/>
  <c r="P340" i="11"/>
  <c r="O340" i="11"/>
  <c r="N340" i="11"/>
  <c r="M340" i="11"/>
  <c r="L340" i="11"/>
  <c r="K340" i="11"/>
  <c r="J340" i="11"/>
  <c r="I340" i="11"/>
  <c r="H340" i="11"/>
  <c r="G340" i="11"/>
  <c r="F340" i="11"/>
  <c r="E340" i="11"/>
  <c r="D340" i="11"/>
  <c r="C340" i="11"/>
  <c r="B340" i="11"/>
  <c r="P339" i="11"/>
  <c r="O339" i="11"/>
  <c r="N339" i="11"/>
  <c r="M339" i="11"/>
  <c r="L339" i="11"/>
  <c r="K339" i="11"/>
  <c r="J339" i="11"/>
  <c r="I339" i="11"/>
  <c r="H339" i="11"/>
  <c r="G339" i="11"/>
  <c r="F339" i="11"/>
  <c r="E339" i="11"/>
  <c r="D339" i="11"/>
  <c r="C339" i="11"/>
  <c r="B339" i="11"/>
  <c r="P338" i="11"/>
  <c r="O338" i="11"/>
  <c r="N338" i="11"/>
  <c r="M338" i="11"/>
  <c r="L338" i="11"/>
  <c r="K338" i="11"/>
  <c r="J338" i="11"/>
  <c r="I338" i="11"/>
  <c r="H338" i="11"/>
  <c r="G338" i="11"/>
  <c r="F338" i="11"/>
  <c r="E338" i="11"/>
  <c r="D338" i="11"/>
  <c r="C338" i="11"/>
  <c r="B338" i="11"/>
  <c r="P337" i="11"/>
  <c r="O337" i="11"/>
  <c r="N337" i="11"/>
  <c r="M337" i="11"/>
  <c r="L337" i="11"/>
  <c r="K337" i="11"/>
  <c r="J337" i="11"/>
  <c r="I337" i="11"/>
  <c r="H337" i="11"/>
  <c r="G337" i="11"/>
  <c r="F337" i="11"/>
  <c r="E337" i="11"/>
  <c r="D337" i="11"/>
  <c r="C337" i="11"/>
  <c r="B337" i="11"/>
  <c r="P336" i="11"/>
  <c r="O336" i="11"/>
  <c r="N336" i="11"/>
  <c r="M336" i="11"/>
  <c r="L336" i="11"/>
  <c r="K336" i="11"/>
  <c r="J336" i="11"/>
  <c r="I336" i="11"/>
  <c r="H336" i="11"/>
  <c r="G336" i="11"/>
  <c r="F336" i="11"/>
  <c r="E336" i="11"/>
  <c r="D336" i="11"/>
  <c r="C336" i="11"/>
  <c r="B336" i="11"/>
  <c r="P335" i="11"/>
  <c r="O335" i="11"/>
  <c r="N335" i="11"/>
  <c r="M335" i="11"/>
  <c r="L335" i="11"/>
  <c r="K335" i="11"/>
  <c r="J335" i="11"/>
  <c r="I335" i="11"/>
  <c r="H335" i="11"/>
  <c r="G335" i="11"/>
  <c r="F335" i="11"/>
  <c r="E335" i="11"/>
  <c r="D335" i="11"/>
  <c r="C335" i="11"/>
  <c r="B335" i="11"/>
  <c r="P334" i="11"/>
  <c r="O334" i="11"/>
  <c r="N334" i="11"/>
  <c r="M334" i="11"/>
  <c r="L334" i="11"/>
  <c r="K334" i="11"/>
  <c r="J334" i="11"/>
  <c r="I334" i="11"/>
  <c r="H334" i="11"/>
  <c r="G334" i="11"/>
  <c r="F334" i="11"/>
  <c r="E334" i="11"/>
  <c r="D334" i="11"/>
  <c r="C334" i="11"/>
  <c r="B334" i="11"/>
  <c r="P333" i="11"/>
  <c r="O333" i="11"/>
  <c r="N333" i="11"/>
  <c r="M333" i="11"/>
  <c r="L333" i="11"/>
  <c r="K333" i="11"/>
  <c r="J333" i="11"/>
  <c r="I333" i="11"/>
  <c r="H333" i="11"/>
  <c r="G333" i="11"/>
  <c r="F333" i="11"/>
  <c r="E333" i="11"/>
  <c r="D333" i="11"/>
  <c r="C333" i="11"/>
  <c r="B333" i="11"/>
  <c r="P332" i="11"/>
  <c r="O332" i="11"/>
  <c r="N332" i="11"/>
  <c r="M332" i="11"/>
  <c r="L332" i="11"/>
  <c r="K332" i="11"/>
  <c r="J332" i="11"/>
  <c r="I332" i="11"/>
  <c r="H332" i="11"/>
  <c r="G332" i="11"/>
  <c r="F332" i="11"/>
  <c r="E332" i="11"/>
  <c r="D332" i="11"/>
  <c r="C332" i="11"/>
  <c r="B332" i="11"/>
  <c r="P331" i="11"/>
  <c r="O331" i="11"/>
  <c r="N331" i="11"/>
  <c r="M331" i="11"/>
  <c r="L331" i="11"/>
  <c r="K331" i="11"/>
  <c r="J331" i="11"/>
  <c r="I331" i="11"/>
  <c r="H331" i="11"/>
  <c r="G331" i="11"/>
  <c r="F331" i="11"/>
  <c r="E331" i="11"/>
  <c r="D331" i="11"/>
  <c r="C331" i="11"/>
  <c r="B331" i="11"/>
  <c r="A341" i="11" a="1"/>
  <c r="A341" i="11" s="1"/>
  <c r="A342" i="11" a="1"/>
  <c r="A342" i="11" s="1"/>
  <c r="A343" i="11" a="1"/>
  <c r="A343" i="11" s="1"/>
  <c r="A344" i="11" a="1"/>
  <c r="A344" i="11" s="1"/>
  <c r="A345" i="11" a="1"/>
  <c r="A345" i="11" s="1"/>
  <c r="A346" i="11" a="1"/>
  <c r="A346" i="11" s="1"/>
  <c r="A347" i="11" a="1"/>
  <c r="A347" i="11" s="1"/>
  <c r="A348" i="11" a="1"/>
  <c r="A348" i="11" s="1"/>
  <c r="A349" i="11" a="1"/>
  <c r="A349" i="11" s="1"/>
  <c r="A350" i="11" a="1"/>
  <c r="A350" i="11" s="1"/>
  <c r="A351" i="11" a="1"/>
  <c r="A351" i="11" s="1"/>
  <c r="A352" i="11" a="1"/>
  <c r="A352" i="11" s="1"/>
  <c r="A353" i="11" a="1"/>
  <c r="A353" i="11" s="1"/>
  <c r="A354" i="11" a="1"/>
  <c r="A354" i="11" s="1"/>
  <c r="A355" i="11" a="1"/>
  <c r="A355" i="11" s="1"/>
  <c r="A356" i="11" a="1"/>
  <c r="A356" i="11" s="1"/>
  <c r="A357" i="11" a="1"/>
  <c r="A357" i="11" s="1"/>
  <c r="A358" i="11" a="1"/>
  <c r="A358" i="11" s="1"/>
  <c r="P322" i="11"/>
  <c r="O322" i="11"/>
  <c r="N322" i="11"/>
  <c r="M322" i="11"/>
  <c r="L322" i="11"/>
  <c r="K322" i="11"/>
  <c r="J322" i="11"/>
  <c r="I322" i="11"/>
  <c r="H322" i="11"/>
  <c r="G322" i="11"/>
  <c r="F322" i="11"/>
  <c r="E322" i="11"/>
  <c r="D322" i="11"/>
  <c r="C322" i="11"/>
  <c r="B322" i="11"/>
  <c r="P321" i="11"/>
  <c r="O321" i="11"/>
  <c r="N321" i="11"/>
  <c r="M321" i="11"/>
  <c r="L321" i="11"/>
  <c r="K321" i="11"/>
  <c r="J321" i="11"/>
  <c r="I321" i="11"/>
  <c r="H321" i="11"/>
  <c r="G321" i="11"/>
  <c r="F321" i="11"/>
  <c r="E321" i="11"/>
  <c r="D321" i="11"/>
  <c r="C321" i="11"/>
  <c r="B321" i="11"/>
  <c r="P320" i="11"/>
  <c r="O320" i="11"/>
  <c r="N320" i="11"/>
  <c r="M320" i="11"/>
  <c r="L320" i="11"/>
  <c r="K320" i="11"/>
  <c r="J320" i="11"/>
  <c r="I320" i="11"/>
  <c r="H320" i="11"/>
  <c r="G320" i="11"/>
  <c r="F320" i="11"/>
  <c r="E320" i="11"/>
  <c r="D320" i="11"/>
  <c r="C320" i="11"/>
  <c r="B320" i="11"/>
  <c r="P319" i="11"/>
  <c r="O319" i="11"/>
  <c r="N319" i="11"/>
  <c r="M319" i="11"/>
  <c r="L319" i="11"/>
  <c r="K319" i="11"/>
  <c r="J319" i="11"/>
  <c r="I319" i="11"/>
  <c r="H319" i="11"/>
  <c r="G319" i="11"/>
  <c r="F319" i="11"/>
  <c r="E319" i="11"/>
  <c r="D319" i="11"/>
  <c r="C319" i="11"/>
  <c r="B319" i="11"/>
  <c r="P318" i="11"/>
  <c r="O318" i="11"/>
  <c r="N318" i="11"/>
  <c r="M318" i="11"/>
  <c r="L318" i="11"/>
  <c r="K318" i="11"/>
  <c r="J318" i="11"/>
  <c r="I318" i="11"/>
  <c r="H318" i="11"/>
  <c r="G318" i="11"/>
  <c r="F318" i="11"/>
  <c r="E318" i="11"/>
  <c r="D318" i="11"/>
  <c r="C318" i="11"/>
  <c r="B318" i="11"/>
  <c r="P317" i="11"/>
  <c r="O317" i="11"/>
  <c r="N317" i="11"/>
  <c r="M317" i="11"/>
  <c r="L317" i="11"/>
  <c r="K317" i="11"/>
  <c r="J317" i="11"/>
  <c r="I317" i="11"/>
  <c r="H317" i="11"/>
  <c r="G317" i="11"/>
  <c r="F317" i="11"/>
  <c r="E317" i="11"/>
  <c r="D317" i="11"/>
  <c r="C317" i="11"/>
  <c r="B317" i="11"/>
  <c r="P316" i="11"/>
  <c r="O316" i="11"/>
  <c r="N316" i="11"/>
  <c r="M316" i="11"/>
  <c r="L316" i="11"/>
  <c r="K316" i="11"/>
  <c r="J316" i="11"/>
  <c r="I316" i="11"/>
  <c r="H316" i="11"/>
  <c r="G316" i="11"/>
  <c r="F316" i="11"/>
  <c r="E316" i="11"/>
  <c r="D316" i="11"/>
  <c r="C316" i="11"/>
  <c r="B316" i="11"/>
  <c r="P315" i="11"/>
  <c r="O315" i="11"/>
  <c r="N315" i="11"/>
  <c r="M315" i="11"/>
  <c r="L315" i="11"/>
  <c r="K315" i="11"/>
  <c r="J315" i="11"/>
  <c r="I315" i="11"/>
  <c r="H315" i="11"/>
  <c r="G315" i="11"/>
  <c r="F315" i="11"/>
  <c r="E315" i="11"/>
  <c r="D315" i="11"/>
  <c r="C315" i="11"/>
  <c r="B315" i="11"/>
  <c r="P314" i="11"/>
  <c r="O314" i="11"/>
  <c r="N314" i="11"/>
  <c r="M314" i="11"/>
  <c r="L314" i="11"/>
  <c r="K314" i="11"/>
  <c r="J314" i="11"/>
  <c r="I314" i="11"/>
  <c r="H314" i="11"/>
  <c r="G314" i="11"/>
  <c r="F314" i="11"/>
  <c r="E314" i="11"/>
  <c r="D314" i="11"/>
  <c r="C314" i="11"/>
  <c r="B314" i="11"/>
  <c r="P313" i="11"/>
  <c r="O313" i="11"/>
  <c r="N313" i="11"/>
  <c r="M313" i="11"/>
  <c r="L313" i="11"/>
  <c r="K313" i="11"/>
  <c r="J313" i="11"/>
  <c r="I313" i="11"/>
  <c r="H313" i="11"/>
  <c r="G313" i="11"/>
  <c r="F313" i="11"/>
  <c r="E313" i="11"/>
  <c r="D313" i="11"/>
  <c r="C313" i="11"/>
  <c r="B313" i="11"/>
  <c r="P312" i="11"/>
  <c r="O312" i="11"/>
  <c r="N312" i="11"/>
  <c r="M312" i="11"/>
  <c r="L312" i="11"/>
  <c r="K312" i="11"/>
  <c r="J312" i="11"/>
  <c r="I312" i="11"/>
  <c r="H312" i="11"/>
  <c r="G312" i="11"/>
  <c r="F312" i="11"/>
  <c r="E312" i="11"/>
  <c r="D312" i="11"/>
  <c r="C312" i="11"/>
  <c r="B312" i="11"/>
  <c r="P311" i="11"/>
  <c r="O311" i="11"/>
  <c r="N311" i="11"/>
  <c r="M311" i="11"/>
  <c r="L311" i="11"/>
  <c r="K311" i="11"/>
  <c r="J311" i="11"/>
  <c r="I311" i="11"/>
  <c r="H311" i="11"/>
  <c r="G311" i="11"/>
  <c r="F311" i="11"/>
  <c r="E311" i="11"/>
  <c r="D311" i="11"/>
  <c r="C311" i="11"/>
  <c r="B311" i="11"/>
  <c r="P310" i="11"/>
  <c r="O310" i="11"/>
  <c r="N310" i="11"/>
  <c r="M310" i="11"/>
  <c r="L310" i="11"/>
  <c r="K310" i="11"/>
  <c r="J310" i="11"/>
  <c r="I310" i="11"/>
  <c r="H310" i="11"/>
  <c r="G310" i="11"/>
  <c r="F310" i="11"/>
  <c r="E310" i="11"/>
  <c r="D310" i="11"/>
  <c r="C310" i="11"/>
  <c r="B310" i="11"/>
  <c r="P309" i="11"/>
  <c r="O309" i="11"/>
  <c r="N309" i="11"/>
  <c r="M309" i="11"/>
  <c r="L309" i="11"/>
  <c r="K309" i="11"/>
  <c r="J309" i="11"/>
  <c r="I309" i="11"/>
  <c r="H309" i="11"/>
  <c r="G309" i="11"/>
  <c r="F309" i="11"/>
  <c r="E309" i="11"/>
  <c r="D309" i="11"/>
  <c r="C309" i="11"/>
  <c r="B309" i="11"/>
  <c r="P308" i="11"/>
  <c r="O308" i="11"/>
  <c r="N308" i="11"/>
  <c r="M308" i="11"/>
  <c r="L308" i="11"/>
  <c r="K308" i="11"/>
  <c r="J308" i="11"/>
  <c r="I308" i="11"/>
  <c r="H308" i="11"/>
  <c r="G308" i="11"/>
  <c r="F308" i="11"/>
  <c r="E308" i="11"/>
  <c r="D308" i="11"/>
  <c r="C308" i="11"/>
  <c r="B308" i="11"/>
  <c r="P307" i="11"/>
  <c r="O307" i="11"/>
  <c r="N307" i="11"/>
  <c r="M307" i="11"/>
  <c r="L307" i="11"/>
  <c r="K307" i="11"/>
  <c r="J307" i="11"/>
  <c r="I307" i="11"/>
  <c r="H307" i="11"/>
  <c r="G307" i="11"/>
  <c r="F307" i="11"/>
  <c r="E307" i="11"/>
  <c r="D307" i="11"/>
  <c r="C307" i="11"/>
  <c r="B307" i="11"/>
  <c r="P306" i="11"/>
  <c r="O306" i="11"/>
  <c r="N306" i="11"/>
  <c r="M306" i="11"/>
  <c r="L306" i="11"/>
  <c r="K306" i="11"/>
  <c r="J306" i="11"/>
  <c r="I306" i="11"/>
  <c r="H306" i="11"/>
  <c r="G306" i="11"/>
  <c r="F306" i="11"/>
  <c r="E306" i="11"/>
  <c r="D306" i="11"/>
  <c r="C306" i="11"/>
  <c r="B306" i="11"/>
  <c r="P305" i="11"/>
  <c r="O305" i="11"/>
  <c r="N305" i="11"/>
  <c r="M305" i="11"/>
  <c r="L305" i="11"/>
  <c r="K305" i="11"/>
  <c r="J305" i="11"/>
  <c r="I305" i="11"/>
  <c r="H305" i="11"/>
  <c r="G305" i="11"/>
  <c r="F305" i="11"/>
  <c r="E305" i="11"/>
  <c r="D305" i="11"/>
  <c r="C305" i="11"/>
  <c r="B305" i="11"/>
  <c r="P304" i="11"/>
  <c r="O304" i="11"/>
  <c r="N304" i="11"/>
  <c r="M304" i="11"/>
  <c r="L304" i="11"/>
  <c r="K304" i="11"/>
  <c r="J304" i="11"/>
  <c r="I304" i="11"/>
  <c r="H304" i="11"/>
  <c r="G304" i="11"/>
  <c r="F304" i="11"/>
  <c r="E304" i="11"/>
  <c r="D304" i="11"/>
  <c r="C304" i="11"/>
  <c r="B304" i="11"/>
  <c r="P303" i="11"/>
  <c r="O303" i="11"/>
  <c r="N303" i="11"/>
  <c r="M303" i="11"/>
  <c r="L303" i="11"/>
  <c r="K303" i="11"/>
  <c r="J303" i="11"/>
  <c r="I303" i="11"/>
  <c r="H303" i="11"/>
  <c r="G303" i="11"/>
  <c r="F303" i="11"/>
  <c r="E303" i="11"/>
  <c r="D303" i="11"/>
  <c r="C303" i="11"/>
  <c r="B303" i="11"/>
  <c r="P302" i="11"/>
  <c r="O302" i="11"/>
  <c r="N302" i="11"/>
  <c r="M302" i="11"/>
  <c r="L302" i="11"/>
  <c r="K302" i="11"/>
  <c r="J302" i="11"/>
  <c r="I302" i="11"/>
  <c r="H302" i="11"/>
  <c r="G302" i="11"/>
  <c r="F302" i="11"/>
  <c r="E302" i="11"/>
  <c r="D302" i="11"/>
  <c r="C302" i="11"/>
  <c r="B302" i="11"/>
  <c r="P301" i="11"/>
  <c r="O301" i="11"/>
  <c r="N301" i="11"/>
  <c r="M301" i="11"/>
  <c r="L301" i="11"/>
  <c r="K301" i="11"/>
  <c r="J301" i="11"/>
  <c r="I301" i="11"/>
  <c r="H301" i="11"/>
  <c r="G301" i="11"/>
  <c r="F301" i="11"/>
  <c r="E301" i="11"/>
  <c r="D301" i="11"/>
  <c r="C301" i="11"/>
  <c r="B301" i="11"/>
  <c r="P300" i="11"/>
  <c r="O300" i="11"/>
  <c r="N300" i="11"/>
  <c r="M300" i="11"/>
  <c r="L300" i="11"/>
  <c r="K300" i="11"/>
  <c r="J300" i="11"/>
  <c r="I300" i="11"/>
  <c r="H300" i="11"/>
  <c r="G300" i="11"/>
  <c r="F300" i="11"/>
  <c r="E300" i="11"/>
  <c r="D300" i="11"/>
  <c r="C300" i="11"/>
  <c r="B300" i="11"/>
  <c r="P299" i="11"/>
  <c r="O299" i="11"/>
  <c r="N299" i="11"/>
  <c r="M299" i="11"/>
  <c r="L299" i="11"/>
  <c r="K299" i="11"/>
  <c r="J299" i="11"/>
  <c r="I299" i="11"/>
  <c r="H299" i="11"/>
  <c r="G299" i="11"/>
  <c r="F299" i="11"/>
  <c r="E299" i="11"/>
  <c r="D299" i="11"/>
  <c r="C299" i="11"/>
  <c r="B299" i="11"/>
  <c r="P298" i="11"/>
  <c r="O298" i="11"/>
  <c r="N298" i="11"/>
  <c r="M298" i="11"/>
  <c r="L298" i="11"/>
  <c r="K298" i="11"/>
  <c r="J298" i="11"/>
  <c r="I298" i="11"/>
  <c r="H298" i="11"/>
  <c r="G298" i="11"/>
  <c r="F298" i="11"/>
  <c r="E298" i="11"/>
  <c r="D298" i="11"/>
  <c r="C298" i="11"/>
  <c r="B298" i="11"/>
  <c r="P297" i="11"/>
  <c r="O297" i="11"/>
  <c r="N297" i="11"/>
  <c r="M297" i="11"/>
  <c r="L297" i="11"/>
  <c r="K297" i="11"/>
  <c r="J297" i="11"/>
  <c r="I297" i="11"/>
  <c r="H297" i="11"/>
  <c r="G297" i="11"/>
  <c r="F297" i="11"/>
  <c r="E297" i="11"/>
  <c r="D297" i="11"/>
  <c r="C297" i="11"/>
  <c r="B297" i="11"/>
  <c r="P296" i="11"/>
  <c r="O296" i="11"/>
  <c r="N296" i="11"/>
  <c r="M296" i="11"/>
  <c r="L296" i="11"/>
  <c r="K296" i="11"/>
  <c r="J296" i="11"/>
  <c r="I296" i="11"/>
  <c r="H296" i="11"/>
  <c r="G296" i="11"/>
  <c r="F296" i="11"/>
  <c r="E296" i="11"/>
  <c r="D296" i="11"/>
  <c r="C296" i="11"/>
  <c r="B296" i="11"/>
  <c r="P287" i="11"/>
  <c r="O287" i="11"/>
  <c r="N287" i="11"/>
  <c r="M287" i="11"/>
  <c r="L287" i="11"/>
  <c r="K287" i="11"/>
  <c r="J287" i="11"/>
  <c r="I287" i="11"/>
  <c r="H287" i="11"/>
  <c r="G287" i="11"/>
  <c r="F287" i="11"/>
  <c r="E287" i="11"/>
  <c r="D287" i="11"/>
  <c r="C287" i="11"/>
  <c r="B287" i="11"/>
  <c r="P286" i="11"/>
  <c r="O286" i="11"/>
  <c r="N286" i="11"/>
  <c r="M286" i="11"/>
  <c r="L286" i="11"/>
  <c r="K286" i="11"/>
  <c r="J286" i="11"/>
  <c r="I286" i="11"/>
  <c r="H286" i="11"/>
  <c r="G286" i="11"/>
  <c r="F286" i="11"/>
  <c r="E286" i="11"/>
  <c r="D286" i="11"/>
  <c r="C286" i="11"/>
  <c r="B286" i="11"/>
  <c r="P285" i="11"/>
  <c r="O285" i="11"/>
  <c r="N285" i="11"/>
  <c r="M285" i="11"/>
  <c r="L285" i="11"/>
  <c r="K285" i="11"/>
  <c r="J285" i="11"/>
  <c r="I285" i="11"/>
  <c r="H285" i="11"/>
  <c r="G285" i="11"/>
  <c r="F285" i="11"/>
  <c r="E285" i="11"/>
  <c r="D285" i="11"/>
  <c r="C285" i="11"/>
  <c r="B285" i="11"/>
  <c r="P284" i="11"/>
  <c r="O284" i="11"/>
  <c r="N284" i="11"/>
  <c r="M284" i="11"/>
  <c r="L284" i="11"/>
  <c r="K284" i="11"/>
  <c r="J284" i="11"/>
  <c r="I284" i="11"/>
  <c r="H284" i="11"/>
  <c r="G284" i="11"/>
  <c r="F284" i="11"/>
  <c r="E284" i="11"/>
  <c r="D284" i="11"/>
  <c r="C284" i="11"/>
  <c r="B284" i="11"/>
  <c r="P283" i="11"/>
  <c r="O283" i="11"/>
  <c r="N283" i="11"/>
  <c r="M283" i="11"/>
  <c r="L283" i="11"/>
  <c r="K283" i="11"/>
  <c r="J283" i="11"/>
  <c r="I283" i="11"/>
  <c r="H283" i="11"/>
  <c r="G283" i="11"/>
  <c r="F283" i="11"/>
  <c r="E283" i="11"/>
  <c r="D283" i="11"/>
  <c r="C283" i="11"/>
  <c r="B283" i="11"/>
  <c r="P282" i="11"/>
  <c r="O282" i="11"/>
  <c r="N282" i="11"/>
  <c r="M282" i="11"/>
  <c r="L282" i="11"/>
  <c r="K282" i="11"/>
  <c r="J282" i="11"/>
  <c r="I282" i="11"/>
  <c r="H282" i="11"/>
  <c r="G282" i="11"/>
  <c r="F282" i="11"/>
  <c r="E282" i="11"/>
  <c r="D282" i="11"/>
  <c r="C282" i="11"/>
  <c r="B282" i="11"/>
  <c r="P281" i="11"/>
  <c r="O281" i="11"/>
  <c r="N281" i="11"/>
  <c r="M281" i="11"/>
  <c r="L281" i="11"/>
  <c r="K281" i="11"/>
  <c r="J281" i="11"/>
  <c r="I281" i="11"/>
  <c r="H281" i="11"/>
  <c r="G281" i="11"/>
  <c r="F281" i="11"/>
  <c r="E281" i="11"/>
  <c r="D281" i="11"/>
  <c r="C281" i="11"/>
  <c r="B281" i="11"/>
  <c r="P280" i="11"/>
  <c r="O280" i="11"/>
  <c r="N280" i="11"/>
  <c r="M280" i="11"/>
  <c r="L280" i="11"/>
  <c r="K280" i="11"/>
  <c r="J280" i="11"/>
  <c r="I280" i="11"/>
  <c r="H280" i="11"/>
  <c r="G280" i="11"/>
  <c r="F280" i="11"/>
  <c r="E280" i="11"/>
  <c r="D280" i="11"/>
  <c r="C280" i="11"/>
  <c r="B280" i="11"/>
  <c r="P279" i="11"/>
  <c r="O279" i="11"/>
  <c r="N279" i="11"/>
  <c r="M279" i="11"/>
  <c r="L279" i="11"/>
  <c r="K279" i="11"/>
  <c r="J279" i="11"/>
  <c r="I279" i="11"/>
  <c r="H279" i="11"/>
  <c r="G279" i="11"/>
  <c r="F279" i="11"/>
  <c r="E279" i="11"/>
  <c r="D279" i="11"/>
  <c r="C279" i="11"/>
  <c r="B279" i="11"/>
  <c r="P278" i="11"/>
  <c r="O278" i="11"/>
  <c r="N278" i="11"/>
  <c r="M278" i="11"/>
  <c r="L278" i="11"/>
  <c r="K278" i="11"/>
  <c r="J278" i="11"/>
  <c r="I278" i="11"/>
  <c r="H278" i="11"/>
  <c r="G278" i="11"/>
  <c r="F278" i="11"/>
  <c r="E278" i="11"/>
  <c r="D278" i="11"/>
  <c r="C278" i="11"/>
  <c r="B278" i="11"/>
  <c r="P277" i="11"/>
  <c r="O277" i="11"/>
  <c r="N277" i="11"/>
  <c r="M277" i="11"/>
  <c r="L277" i="11"/>
  <c r="K277" i="11"/>
  <c r="J277" i="11"/>
  <c r="I277" i="11"/>
  <c r="H277" i="11"/>
  <c r="G277" i="11"/>
  <c r="F277" i="11"/>
  <c r="E277" i="11"/>
  <c r="D277" i="11"/>
  <c r="C277" i="11"/>
  <c r="B277" i="11"/>
  <c r="P276" i="11"/>
  <c r="O276" i="11"/>
  <c r="N276" i="11"/>
  <c r="M276" i="11"/>
  <c r="L276" i="11"/>
  <c r="K276" i="11"/>
  <c r="J276" i="11"/>
  <c r="I276" i="11"/>
  <c r="H276" i="11"/>
  <c r="G276" i="11"/>
  <c r="F276" i="11"/>
  <c r="E276" i="11"/>
  <c r="D276" i="11"/>
  <c r="C276" i="11"/>
  <c r="B276" i="11"/>
  <c r="P275" i="11"/>
  <c r="O275" i="11"/>
  <c r="N275" i="11"/>
  <c r="M275" i="11"/>
  <c r="L275" i="11"/>
  <c r="K275" i="11"/>
  <c r="J275" i="11"/>
  <c r="I275" i="11"/>
  <c r="H275" i="11"/>
  <c r="G275" i="11"/>
  <c r="F275" i="11"/>
  <c r="E275" i="11"/>
  <c r="D275" i="11"/>
  <c r="C275" i="11"/>
  <c r="B275" i="11"/>
  <c r="P274" i="11"/>
  <c r="O274" i="11"/>
  <c r="N274" i="11"/>
  <c r="M274" i="11"/>
  <c r="L274" i="11"/>
  <c r="K274" i="11"/>
  <c r="J274" i="11"/>
  <c r="I274" i="11"/>
  <c r="H274" i="11"/>
  <c r="G274" i="11"/>
  <c r="F274" i="11"/>
  <c r="E274" i="11"/>
  <c r="D274" i="11"/>
  <c r="C274" i="11"/>
  <c r="B274" i="11"/>
  <c r="P273" i="11"/>
  <c r="O273" i="11"/>
  <c r="N273" i="11"/>
  <c r="M273" i="11"/>
  <c r="L273" i="11"/>
  <c r="K273" i="11"/>
  <c r="J273" i="11"/>
  <c r="I273" i="11"/>
  <c r="H273" i="11"/>
  <c r="G273" i="11"/>
  <c r="F273" i="11"/>
  <c r="E273" i="11"/>
  <c r="D273" i="11"/>
  <c r="C273" i="11"/>
  <c r="B273" i="11"/>
  <c r="P272" i="11"/>
  <c r="O272" i="11"/>
  <c r="N272" i="11"/>
  <c r="M272" i="11"/>
  <c r="L272" i="11"/>
  <c r="K272" i="11"/>
  <c r="J272" i="11"/>
  <c r="I272" i="11"/>
  <c r="H272" i="11"/>
  <c r="G272" i="11"/>
  <c r="F272" i="11"/>
  <c r="E272" i="11"/>
  <c r="D272" i="11"/>
  <c r="C272" i="11"/>
  <c r="B272" i="11"/>
  <c r="P271" i="11"/>
  <c r="O271" i="11"/>
  <c r="N271" i="11"/>
  <c r="M271" i="11"/>
  <c r="L271" i="11"/>
  <c r="K271" i="11"/>
  <c r="J271" i="11"/>
  <c r="I271" i="11"/>
  <c r="H271" i="11"/>
  <c r="G271" i="11"/>
  <c r="F271" i="11"/>
  <c r="E271" i="11"/>
  <c r="D271" i="11"/>
  <c r="C271" i="11"/>
  <c r="B271" i="11"/>
  <c r="P270" i="11"/>
  <c r="O270" i="11"/>
  <c r="N270" i="11"/>
  <c r="M270" i="11"/>
  <c r="L270" i="11"/>
  <c r="K270" i="11"/>
  <c r="J270" i="11"/>
  <c r="I270" i="11"/>
  <c r="H270" i="11"/>
  <c r="G270" i="11"/>
  <c r="F270" i="11"/>
  <c r="E270" i="11"/>
  <c r="D270" i="11"/>
  <c r="C270" i="11"/>
  <c r="B270" i="11"/>
  <c r="P269" i="11"/>
  <c r="O269" i="11"/>
  <c r="N269" i="11"/>
  <c r="M269" i="11"/>
  <c r="L269" i="11"/>
  <c r="K269" i="11"/>
  <c r="J269" i="11"/>
  <c r="I269" i="11"/>
  <c r="H269" i="11"/>
  <c r="G269" i="11"/>
  <c r="F269" i="11"/>
  <c r="E269" i="11"/>
  <c r="D269" i="11"/>
  <c r="C269" i="11"/>
  <c r="B269" i="11"/>
  <c r="P268" i="11"/>
  <c r="O268" i="11"/>
  <c r="N268" i="11"/>
  <c r="M268" i="11"/>
  <c r="L268" i="11"/>
  <c r="K268" i="11"/>
  <c r="J268" i="11"/>
  <c r="I268" i="11"/>
  <c r="H268" i="11"/>
  <c r="G268" i="11"/>
  <c r="F268" i="11"/>
  <c r="E268" i="11"/>
  <c r="D268" i="11"/>
  <c r="C268" i="11"/>
  <c r="B268" i="11"/>
  <c r="P267" i="11"/>
  <c r="O267" i="11"/>
  <c r="N267" i="11"/>
  <c r="M267" i="11"/>
  <c r="L267" i="11"/>
  <c r="K267" i="11"/>
  <c r="J267" i="11"/>
  <c r="I267" i="11"/>
  <c r="H267" i="11"/>
  <c r="G267" i="11"/>
  <c r="F267" i="11"/>
  <c r="E267" i="11"/>
  <c r="D267" i="11"/>
  <c r="C267" i="11"/>
  <c r="B267" i="11"/>
  <c r="P266" i="11"/>
  <c r="O266" i="11"/>
  <c r="N266" i="11"/>
  <c r="M266" i="11"/>
  <c r="L266" i="11"/>
  <c r="K266" i="11"/>
  <c r="J266" i="11"/>
  <c r="I266" i="11"/>
  <c r="H266" i="11"/>
  <c r="G266" i="11"/>
  <c r="F266" i="11"/>
  <c r="E266" i="11"/>
  <c r="D266" i="11"/>
  <c r="C266" i="11"/>
  <c r="B266" i="11"/>
  <c r="P265" i="11"/>
  <c r="O265" i="11"/>
  <c r="N265" i="11"/>
  <c r="M265" i="11"/>
  <c r="L265" i="11"/>
  <c r="K265" i="11"/>
  <c r="J265" i="11"/>
  <c r="I265" i="11"/>
  <c r="H265" i="11"/>
  <c r="G265" i="11"/>
  <c r="F265" i="11"/>
  <c r="E265" i="11"/>
  <c r="D265" i="11"/>
  <c r="C265" i="11"/>
  <c r="B265" i="11"/>
  <c r="P264" i="11"/>
  <c r="O264" i="11"/>
  <c r="N264" i="11"/>
  <c r="M264" i="11"/>
  <c r="L264" i="11"/>
  <c r="K264" i="11"/>
  <c r="J264" i="11"/>
  <c r="I264" i="11"/>
  <c r="H264" i="11"/>
  <c r="G264" i="11"/>
  <c r="F264" i="11"/>
  <c r="E264" i="11"/>
  <c r="D264" i="11"/>
  <c r="C264" i="11"/>
  <c r="B264" i="11"/>
  <c r="P263" i="11"/>
  <c r="O263" i="11"/>
  <c r="N263" i="11"/>
  <c r="M263" i="11"/>
  <c r="L263" i="11"/>
  <c r="K263" i="11"/>
  <c r="J263" i="11"/>
  <c r="I263" i="11"/>
  <c r="H263" i="11"/>
  <c r="G263" i="11"/>
  <c r="F263" i="11"/>
  <c r="E263" i="11"/>
  <c r="D263" i="11"/>
  <c r="C263" i="11"/>
  <c r="B263" i="11"/>
  <c r="P262" i="11"/>
  <c r="O262" i="11"/>
  <c r="N262" i="11"/>
  <c r="M262" i="11"/>
  <c r="L262" i="11"/>
  <c r="K262" i="11"/>
  <c r="J262" i="11"/>
  <c r="I262" i="11"/>
  <c r="H262" i="11"/>
  <c r="G262" i="11"/>
  <c r="F262" i="11"/>
  <c r="E262" i="11"/>
  <c r="D262" i="11"/>
  <c r="C262" i="11"/>
  <c r="B262" i="11"/>
  <c r="P261" i="11"/>
  <c r="O261" i="11"/>
  <c r="N261" i="11"/>
  <c r="M261" i="11"/>
  <c r="L261" i="11"/>
  <c r="K261" i="11"/>
  <c r="J261" i="11"/>
  <c r="I261" i="11"/>
  <c r="H261" i="11"/>
  <c r="G261" i="11"/>
  <c r="F261" i="11"/>
  <c r="E261" i="11"/>
  <c r="D261" i="11"/>
  <c r="C261" i="11"/>
  <c r="B261" i="11"/>
  <c r="P260" i="11"/>
  <c r="O260" i="11"/>
  <c r="N260" i="11"/>
  <c r="M260" i="11"/>
  <c r="L260" i="11"/>
  <c r="K260" i="11"/>
  <c r="J260" i="11"/>
  <c r="I260" i="11"/>
  <c r="H260" i="11"/>
  <c r="G260" i="11"/>
  <c r="F260" i="11"/>
  <c r="E260" i="11"/>
  <c r="D260" i="11"/>
  <c r="C260" i="11"/>
  <c r="B260" i="11"/>
  <c r="A323" i="11" a="1"/>
  <c r="A323" i="11" s="1"/>
  <c r="A288" i="11" a="1"/>
  <c r="A288" i="11" s="1"/>
  <c r="P244" i="11"/>
  <c r="O244" i="11"/>
  <c r="N244" i="11"/>
  <c r="M244" i="11"/>
  <c r="L244" i="11"/>
  <c r="K244" i="11"/>
  <c r="J244" i="11"/>
  <c r="I244" i="11"/>
  <c r="H244" i="11"/>
  <c r="G244" i="11"/>
  <c r="F244" i="11"/>
  <c r="E244" i="11"/>
  <c r="D244" i="11"/>
  <c r="C244" i="11"/>
  <c r="B244" i="11"/>
  <c r="P243" i="11"/>
  <c r="O243" i="11"/>
  <c r="N243" i="11"/>
  <c r="M243" i="11"/>
  <c r="L243" i="11"/>
  <c r="K243" i="11"/>
  <c r="J243" i="11"/>
  <c r="I243" i="11"/>
  <c r="H243" i="11"/>
  <c r="G243" i="11"/>
  <c r="F243" i="11"/>
  <c r="E243" i="11"/>
  <c r="D243" i="11"/>
  <c r="C243" i="11"/>
  <c r="B243" i="11"/>
  <c r="P242" i="11"/>
  <c r="O242" i="11"/>
  <c r="N242" i="11"/>
  <c r="M242" i="11"/>
  <c r="L242" i="11"/>
  <c r="K242" i="11"/>
  <c r="J242" i="11"/>
  <c r="I242" i="11"/>
  <c r="H242" i="11"/>
  <c r="G242" i="11"/>
  <c r="F242" i="11"/>
  <c r="E242" i="11"/>
  <c r="D242" i="11"/>
  <c r="C242" i="11"/>
  <c r="B242" i="11"/>
  <c r="P241" i="11"/>
  <c r="O241" i="11"/>
  <c r="N241" i="11"/>
  <c r="M241" i="11"/>
  <c r="L241" i="11"/>
  <c r="K241" i="11"/>
  <c r="J241" i="11"/>
  <c r="I241" i="11"/>
  <c r="H241" i="11"/>
  <c r="G241" i="11"/>
  <c r="F241" i="11"/>
  <c r="E241" i="11"/>
  <c r="D241" i="11"/>
  <c r="C241" i="11"/>
  <c r="B241" i="11"/>
  <c r="P240" i="11"/>
  <c r="O240" i="11"/>
  <c r="N240" i="11"/>
  <c r="M240" i="11"/>
  <c r="L240" i="11"/>
  <c r="K240" i="11"/>
  <c r="J240" i="11"/>
  <c r="I240" i="11"/>
  <c r="H240" i="11"/>
  <c r="G240" i="11"/>
  <c r="F240" i="11"/>
  <c r="E240" i="11"/>
  <c r="D240" i="11"/>
  <c r="C240" i="11"/>
  <c r="B240" i="11"/>
  <c r="P239" i="11"/>
  <c r="O239" i="11"/>
  <c r="N239" i="11"/>
  <c r="M239" i="11"/>
  <c r="L239" i="11"/>
  <c r="K239" i="11"/>
  <c r="J239" i="11"/>
  <c r="I239" i="11"/>
  <c r="H239" i="11"/>
  <c r="G239" i="11"/>
  <c r="F239" i="11"/>
  <c r="E239" i="11"/>
  <c r="D239" i="11"/>
  <c r="C239" i="11"/>
  <c r="B239" i="11"/>
  <c r="P238" i="11"/>
  <c r="O238" i="11"/>
  <c r="N238" i="11"/>
  <c r="M238" i="11"/>
  <c r="L238" i="11"/>
  <c r="K238" i="11"/>
  <c r="J238" i="11"/>
  <c r="I238" i="11"/>
  <c r="H238" i="11"/>
  <c r="G238" i="11"/>
  <c r="F238" i="11"/>
  <c r="E238" i="11"/>
  <c r="D238" i="11"/>
  <c r="C238" i="11"/>
  <c r="B238" i="11"/>
  <c r="P237" i="11"/>
  <c r="O237" i="11"/>
  <c r="N237" i="11"/>
  <c r="M237" i="11"/>
  <c r="L237" i="11"/>
  <c r="K237" i="11"/>
  <c r="J237" i="11"/>
  <c r="I237" i="11"/>
  <c r="H237" i="11"/>
  <c r="G237" i="11"/>
  <c r="F237" i="11"/>
  <c r="E237" i="11"/>
  <c r="D237" i="11"/>
  <c r="C237" i="11"/>
  <c r="B237" i="11"/>
  <c r="P236" i="11"/>
  <c r="O236" i="11"/>
  <c r="N236" i="11"/>
  <c r="M236" i="11"/>
  <c r="L236" i="11"/>
  <c r="K236" i="11"/>
  <c r="J236" i="11"/>
  <c r="I236" i="11"/>
  <c r="H236" i="11"/>
  <c r="G236" i="11"/>
  <c r="F236" i="11"/>
  <c r="E236" i="11"/>
  <c r="D236" i="11"/>
  <c r="C236" i="11"/>
  <c r="B236" i="11"/>
  <c r="P235" i="11"/>
  <c r="O235" i="11"/>
  <c r="N235" i="11"/>
  <c r="M235" i="11"/>
  <c r="L235" i="11"/>
  <c r="K235" i="11"/>
  <c r="J235" i="11"/>
  <c r="I235" i="11"/>
  <c r="H235" i="11"/>
  <c r="G235" i="11"/>
  <c r="F235" i="11"/>
  <c r="E235" i="11"/>
  <c r="D235" i="11"/>
  <c r="C235" i="11"/>
  <c r="B235" i="11"/>
  <c r="P234" i="11"/>
  <c r="O234" i="11"/>
  <c r="N234" i="11"/>
  <c r="M234" i="11"/>
  <c r="L234" i="11"/>
  <c r="K234" i="11"/>
  <c r="J234" i="11"/>
  <c r="I234" i="11"/>
  <c r="H234" i="11"/>
  <c r="G234" i="11"/>
  <c r="F234" i="11"/>
  <c r="E234" i="11"/>
  <c r="D234" i="11"/>
  <c r="C234" i="11"/>
  <c r="B234" i="11"/>
  <c r="P233" i="11"/>
  <c r="O233" i="11"/>
  <c r="N233" i="11"/>
  <c r="M233" i="11"/>
  <c r="L233" i="11"/>
  <c r="K233" i="11"/>
  <c r="J233" i="11"/>
  <c r="I233" i="11"/>
  <c r="H233" i="11"/>
  <c r="G233" i="11"/>
  <c r="F233" i="11"/>
  <c r="E233" i="11"/>
  <c r="D233" i="11"/>
  <c r="C233" i="11"/>
  <c r="B233" i="11"/>
  <c r="P232" i="11"/>
  <c r="O232" i="11"/>
  <c r="N232" i="11"/>
  <c r="M232" i="11"/>
  <c r="L232" i="11"/>
  <c r="K232" i="11"/>
  <c r="J232" i="11"/>
  <c r="I232" i="11"/>
  <c r="H232" i="11"/>
  <c r="G232" i="11"/>
  <c r="F232" i="11"/>
  <c r="E232" i="11"/>
  <c r="D232" i="11"/>
  <c r="C232" i="11"/>
  <c r="B232" i="11"/>
  <c r="P231" i="11"/>
  <c r="O231" i="11"/>
  <c r="N231" i="11"/>
  <c r="M231" i="11"/>
  <c r="L231" i="11"/>
  <c r="K231" i="11"/>
  <c r="J231" i="11"/>
  <c r="I231" i="11"/>
  <c r="H231" i="11"/>
  <c r="G231" i="11"/>
  <c r="F231" i="11"/>
  <c r="E231" i="11"/>
  <c r="D231" i="11"/>
  <c r="C231" i="11"/>
  <c r="B231" i="11"/>
  <c r="P230" i="11"/>
  <c r="O230" i="11"/>
  <c r="N230" i="11"/>
  <c r="M230" i="11"/>
  <c r="L230" i="11"/>
  <c r="K230" i="11"/>
  <c r="J230" i="11"/>
  <c r="I230" i="11"/>
  <c r="H230" i="11"/>
  <c r="G230" i="11"/>
  <c r="F230" i="11"/>
  <c r="E230" i="11"/>
  <c r="D230" i="11"/>
  <c r="C230" i="11"/>
  <c r="B230" i="11"/>
  <c r="P229" i="11"/>
  <c r="O229" i="11"/>
  <c r="N229" i="11"/>
  <c r="M229" i="11"/>
  <c r="L229" i="11"/>
  <c r="K229" i="11"/>
  <c r="J229" i="11"/>
  <c r="I229" i="11"/>
  <c r="H229" i="11"/>
  <c r="G229" i="11"/>
  <c r="F229" i="11"/>
  <c r="E229" i="11"/>
  <c r="D229" i="11"/>
  <c r="C229" i="11"/>
  <c r="B229" i="11"/>
  <c r="P228" i="11"/>
  <c r="O228" i="11"/>
  <c r="N228" i="11"/>
  <c r="M228" i="11"/>
  <c r="L228" i="11"/>
  <c r="K228" i="11"/>
  <c r="J228" i="11"/>
  <c r="I228" i="11"/>
  <c r="H228" i="11"/>
  <c r="G228" i="11"/>
  <c r="F228" i="11"/>
  <c r="E228" i="11"/>
  <c r="D228" i="11"/>
  <c r="C228" i="11"/>
  <c r="B228" i="11"/>
  <c r="P227" i="11"/>
  <c r="O227" i="11"/>
  <c r="N227" i="11"/>
  <c r="M227" i="11"/>
  <c r="L227" i="11"/>
  <c r="K227" i="11"/>
  <c r="J227" i="11"/>
  <c r="I227" i="11"/>
  <c r="H227" i="11"/>
  <c r="G227" i="11"/>
  <c r="F227" i="11"/>
  <c r="E227" i="11"/>
  <c r="D227" i="11"/>
  <c r="C227" i="11"/>
  <c r="B227" i="11"/>
  <c r="P226" i="11"/>
  <c r="O226" i="11"/>
  <c r="N226" i="11"/>
  <c r="M226" i="11"/>
  <c r="L226" i="11"/>
  <c r="K226" i="11"/>
  <c r="J226" i="11"/>
  <c r="I226" i="11"/>
  <c r="H226" i="11"/>
  <c r="G226" i="11"/>
  <c r="F226" i="11"/>
  <c r="E226" i="11"/>
  <c r="D226" i="11"/>
  <c r="C226" i="11"/>
  <c r="B226" i="11"/>
  <c r="P225" i="11"/>
  <c r="O225" i="11"/>
  <c r="N225" i="11"/>
  <c r="M225" i="11"/>
  <c r="L225" i="11"/>
  <c r="K225" i="11"/>
  <c r="J225" i="11"/>
  <c r="I225" i="11"/>
  <c r="H225" i="11"/>
  <c r="G225" i="11"/>
  <c r="F225" i="11"/>
  <c r="E225" i="11"/>
  <c r="D225" i="11"/>
  <c r="C225" i="11"/>
  <c r="B225" i="11"/>
  <c r="A245" i="11" a="1"/>
  <c r="A245" i="11" s="1"/>
  <c r="A246" i="11" a="1"/>
  <c r="A246" i="11" s="1"/>
  <c r="A247" i="11" a="1"/>
  <c r="A247" i="11" s="1"/>
  <c r="A248" i="11" a="1"/>
  <c r="A248" i="11" s="1"/>
  <c r="A249" i="11" a="1"/>
  <c r="A249" i="11" s="1"/>
  <c r="A250" i="11" a="1"/>
  <c r="A250" i="11" s="1"/>
  <c r="A251" i="11" a="1"/>
  <c r="A251" i="11" s="1"/>
  <c r="A252" i="11" a="1"/>
  <c r="A252" i="11" s="1"/>
  <c r="P216" i="11"/>
  <c r="O216" i="11"/>
  <c r="N216" i="11"/>
  <c r="M216" i="11"/>
  <c r="L216" i="11"/>
  <c r="K216" i="11"/>
  <c r="J216" i="11"/>
  <c r="I216" i="11"/>
  <c r="H216" i="11"/>
  <c r="G216" i="11"/>
  <c r="F216" i="11"/>
  <c r="E216" i="11"/>
  <c r="D216" i="11"/>
  <c r="C216" i="11"/>
  <c r="B216" i="11"/>
  <c r="P215" i="11"/>
  <c r="O215" i="11"/>
  <c r="N215" i="11"/>
  <c r="M215" i="11"/>
  <c r="L215" i="11"/>
  <c r="K215" i="11"/>
  <c r="J215" i="11"/>
  <c r="I215" i="11"/>
  <c r="H215" i="11"/>
  <c r="G215" i="11"/>
  <c r="F215" i="11"/>
  <c r="E215" i="11"/>
  <c r="D215" i="11"/>
  <c r="C215" i="11"/>
  <c r="B215" i="11"/>
  <c r="P214" i="11"/>
  <c r="O214" i="11"/>
  <c r="N214" i="11"/>
  <c r="M214" i="11"/>
  <c r="L214" i="11"/>
  <c r="K214" i="11"/>
  <c r="J214" i="11"/>
  <c r="I214" i="11"/>
  <c r="H214" i="11"/>
  <c r="G214" i="11"/>
  <c r="F214" i="11"/>
  <c r="E214" i="11"/>
  <c r="D214" i="11"/>
  <c r="C214" i="11"/>
  <c r="B214" i="11"/>
  <c r="P213" i="11"/>
  <c r="O213" i="11"/>
  <c r="N213" i="11"/>
  <c r="M213" i="11"/>
  <c r="L213" i="11"/>
  <c r="K213" i="11"/>
  <c r="J213" i="11"/>
  <c r="I213" i="11"/>
  <c r="H213" i="11"/>
  <c r="G213" i="11"/>
  <c r="F213" i="11"/>
  <c r="E213" i="11"/>
  <c r="D213" i="11"/>
  <c r="C213" i="11"/>
  <c r="B213" i="11"/>
  <c r="P212" i="11"/>
  <c r="O212" i="11"/>
  <c r="N212" i="11"/>
  <c r="M212" i="11"/>
  <c r="L212" i="11"/>
  <c r="K212" i="11"/>
  <c r="J212" i="11"/>
  <c r="I212" i="11"/>
  <c r="H212" i="11"/>
  <c r="G212" i="11"/>
  <c r="F212" i="11"/>
  <c r="E212" i="11"/>
  <c r="D212" i="11"/>
  <c r="C212" i="11"/>
  <c r="B212" i="11"/>
  <c r="P211" i="11"/>
  <c r="O211" i="11"/>
  <c r="N211" i="11"/>
  <c r="M211" i="11"/>
  <c r="L211" i="11"/>
  <c r="K211" i="11"/>
  <c r="J211" i="11"/>
  <c r="I211" i="11"/>
  <c r="H211" i="11"/>
  <c r="G211" i="11"/>
  <c r="F211" i="11"/>
  <c r="E211" i="11"/>
  <c r="D211" i="11"/>
  <c r="C211" i="11"/>
  <c r="B211" i="11"/>
  <c r="P210" i="11"/>
  <c r="O210" i="11"/>
  <c r="N210" i="11"/>
  <c r="M210" i="11"/>
  <c r="L210" i="11"/>
  <c r="K210" i="11"/>
  <c r="J210" i="11"/>
  <c r="I210" i="11"/>
  <c r="H210" i="11"/>
  <c r="G210" i="11"/>
  <c r="F210" i="11"/>
  <c r="E210" i="11"/>
  <c r="D210" i="11"/>
  <c r="C210" i="11"/>
  <c r="B210" i="11"/>
  <c r="P209" i="11"/>
  <c r="O209" i="11"/>
  <c r="N209" i="11"/>
  <c r="M209" i="11"/>
  <c r="L209" i="11"/>
  <c r="K209" i="11"/>
  <c r="J209" i="11"/>
  <c r="I209" i="11"/>
  <c r="H209" i="11"/>
  <c r="G209" i="11"/>
  <c r="F209" i="11"/>
  <c r="E209" i="11"/>
  <c r="D209" i="11"/>
  <c r="C209" i="11"/>
  <c r="B209" i="11"/>
  <c r="P208" i="11"/>
  <c r="O208" i="11"/>
  <c r="N208" i="11"/>
  <c r="M208" i="11"/>
  <c r="L208" i="11"/>
  <c r="K208" i="11"/>
  <c r="J208" i="11"/>
  <c r="I208" i="11"/>
  <c r="H208" i="11"/>
  <c r="G208" i="11"/>
  <c r="F208" i="11"/>
  <c r="E208" i="11"/>
  <c r="D208" i="11"/>
  <c r="C208" i="11"/>
  <c r="B208" i="11"/>
  <c r="P207" i="11"/>
  <c r="O207" i="11"/>
  <c r="N207" i="11"/>
  <c r="M207" i="11"/>
  <c r="L207" i="11"/>
  <c r="K207" i="11"/>
  <c r="J207" i="11"/>
  <c r="I207" i="11"/>
  <c r="H207" i="11"/>
  <c r="G207" i="11"/>
  <c r="F207" i="11"/>
  <c r="E207" i="11"/>
  <c r="D207" i="11"/>
  <c r="C207" i="11"/>
  <c r="B207" i="11"/>
  <c r="P206" i="11"/>
  <c r="O206" i="11"/>
  <c r="N206" i="11"/>
  <c r="M206" i="11"/>
  <c r="L206" i="11"/>
  <c r="K206" i="11"/>
  <c r="J206" i="11"/>
  <c r="I206" i="11"/>
  <c r="H206" i="11"/>
  <c r="G206" i="11"/>
  <c r="F206" i="11"/>
  <c r="E206" i="11"/>
  <c r="D206" i="11"/>
  <c r="C206" i="11"/>
  <c r="B206" i="11"/>
  <c r="P205" i="11"/>
  <c r="O205" i="11"/>
  <c r="N205" i="11"/>
  <c r="M205" i="11"/>
  <c r="L205" i="11"/>
  <c r="K205" i="11"/>
  <c r="J205" i="11"/>
  <c r="I205" i="11"/>
  <c r="H205" i="11"/>
  <c r="G205" i="11"/>
  <c r="F205" i="11"/>
  <c r="E205" i="11"/>
  <c r="D205" i="11"/>
  <c r="C205" i="11"/>
  <c r="B205" i="11"/>
  <c r="P204" i="11"/>
  <c r="O204" i="11"/>
  <c r="N204" i="11"/>
  <c r="M204" i="11"/>
  <c r="L204" i="11"/>
  <c r="K204" i="11"/>
  <c r="J204" i="11"/>
  <c r="I204" i="11"/>
  <c r="H204" i="11"/>
  <c r="G204" i="11"/>
  <c r="F204" i="11"/>
  <c r="E204" i="11"/>
  <c r="D204" i="11"/>
  <c r="C204" i="11"/>
  <c r="B204" i="11"/>
  <c r="P203" i="11"/>
  <c r="O203" i="11"/>
  <c r="N203" i="11"/>
  <c r="M203" i="11"/>
  <c r="L203" i="11"/>
  <c r="K203" i="11"/>
  <c r="J203" i="11"/>
  <c r="I203" i="11"/>
  <c r="H203" i="11"/>
  <c r="G203" i="11"/>
  <c r="F203" i="11"/>
  <c r="E203" i="11"/>
  <c r="D203" i="11"/>
  <c r="C203" i="11"/>
  <c r="B203" i="11"/>
  <c r="P202" i="11"/>
  <c r="O202" i="11"/>
  <c r="N202" i="11"/>
  <c r="M202" i="11"/>
  <c r="L202" i="11"/>
  <c r="K202" i="11"/>
  <c r="J202" i="11"/>
  <c r="I202" i="11"/>
  <c r="H202" i="11"/>
  <c r="G202" i="11"/>
  <c r="F202" i="11"/>
  <c r="E202" i="11"/>
  <c r="D202" i="11"/>
  <c r="C202" i="11"/>
  <c r="B202" i="11"/>
  <c r="P201" i="11"/>
  <c r="O201" i="11"/>
  <c r="N201" i="11"/>
  <c r="M201" i="11"/>
  <c r="L201" i="11"/>
  <c r="K201" i="11"/>
  <c r="J201" i="11"/>
  <c r="I201" i="11"/>
  <c r="H201" i="11"/>
  <c r="G201" i="11"/>
  <c r="F201" i="11"/>
  <c r="E201" i="11"/>
  <c r="D201" i="11"/>
  <c r="C201" i="11"/>
  <c r="B201" i="11"/>
  <c r="P200" i="11"/>
  <c r="O200" i="11"/>
  <c r="N200" i="11"/>
  <c r="M200" i="11"/>
  <c r="L200" i="11"/>
  <c r="K200" i="11"/>
  <c r="J200" i="11"/>
  <c r="I200" i="11"/>
  <c r="H200" i="11"/>
  <c r="G200" i="11"/>
  <c r="F200" i="11"/>
  <c r="E200" i="11"/>
  <c r="D200" i="11"/>
  <c r="C200" i="11"/>
  <c r="B200" i="11"/>
  <c r="P199" i="11"/>
  <c r="O199" i="11"/>
  <c r="N199" i="11"/>
  <c r="M199" i="11"/>
  <c r="L199" i="11"/>
  <c r="K199" i="11"/>
  <c r="J199" i="11"/>
  <c r="I199" i="11"/>
  <c r="H199" i="11"/>
  <c r="G199" i="11"/>
  <c r="F199" i="11"/>
  <c r="E199" i="11"/>
  <c r="D199" i="11"/>
  <c r="C199" i="11"/>
  <c r="B199" i="11"/>
  <c r="P198" i="11"/>
  <c r="O198" i="11"/>
  <c r="N198" i="11"/>
  <c r="M198" i="11"/>
  <c r="L198" i="11"/>
  <c r="K198" i="11"/>
  <c r="J198" i="11"/>
  <c r="I198" i="11"/>
  <c r="H198" i="11"/>
  <c r="G198" i="11"/>
  <c r="F198" i="11"/>
  <c r="E198" i="11"/>
  <c r="D198" i="11"/>
  <c r="C198" i="11"/>
  <c r="B198" i="11"/>
  <c r="P197" i="11"/>
  <c r="O197" i="11"/>
  <c r="N197" i="11"/>
  <c r="M197" i="11"/>
  <c r="L197" i="11"/>
  <c r="K197" i="11"/>
  <c r="J197" i="11"/>
  <c r="I197" i="11"/>
  <c r="H197" i="11"/>
  <c r="G197" i="11"/>
  <c r="F197" i="11"/>
  <c r="E197" i="11"/>
  <c r="D197" i="11"/>
  <c r="C197" i="11"/>
  <c r="B197" i="11"/>
  <c r="P196" i="11"/>
  <c r="O196" i="11"/>
  <c r="N196" i="11"/>
  <c r="M196" i="11"/>
  <c r="L196" i="11"/>
  <c r="K196" i="11"/>
  <c r="J196" i="11"/>
  <c r="I196" i="11"/>
  <c r="H196" i="11"/>
  <c r="G196" i="11"/>
  <c r="F196" i="11"/>
  <c r="E196" i="11"/>
  <c r="D196" i="11"/>
  <c r="C196" i="11"/>
  <c r="B196" i="11"/>
  <c r="P195" i="11"/>
  <c r="O195" i="11"/>
  <c r="N195" i="11"/>
  <c r="M195" i="11"/>
  <c r="L195" i="11"/>
  <c r="K195" i="11"/>
  <c r="J195" i="11"/>
  <c r="I195" i="11"/>
  <c r="H195" i="11"/>
  <c r="G195" i="11"/>
  <c r="F195" i="11"/>
  <c r="E195" i="11"/>
  <c r="D195" i="11"/>
  <c r="C195" i="11"/>
  <c r="B195" i="11"/>
  <c r="P194" i="11"/>
  <c r="O194" i="11"/>
  <c r="N194" i="11"/>
  <c r="M194" i="11"/>
  <c r="L194" i="11"/>
  <c r="K194" i="11"/>
  <c r="J194" i="11"/>
  <c r="I194" i="11"/>
  <c r="H194" i="11"/>
  <c r="G194" i="11"/>
  <c r="F194" i="11"/>
  <c r="E194" i="11"/>
  <c r="D194" i="11"/>
  <c r="C194" i="11"/>
  <c r="B194" i="11"/>
  <c r="P185" i="11"/>
  <c r="O185" i="11"/>
  <c r="N185" i="11"/>
  <c r="M185" i="11"/>
  <c r="L185" i="11"/>
  <c r="K185" i="11"/>
  <c r="J185" i="11"/>
  <c r="I185" i="11"/>
  <c r="H185" i="11"/>
  <c r="G185" i="11"/>
  <c r="F185" i="11"/>
  <c r="E185" i="11"/>
  <c r="D185" i="11"/>
  <c r="C185" i="11"/>
  <c r="B185" i="11"/>
  <c r="P184" i="11"/>
  <c r="O184" i="11"/>
  <c r="N184" i="11"/>
  <c r="M184" i="11"/>
  <c r="L184" i="11"/>
  <c r="K184" i="11"/>
  <c r="J184" i="11"/>
  <c r="I184" i="11"/>
  <c r="H184" i="11"/>
  <c r="G184" i="11"/>
  <c r="F184" i="11"/>
  <c r="E184" i="11"/>
  <c r="D184" i="11"/>
  <c r="C184" i="11"/>
  <c r="B184" i="11"/>
  <c r="P183" i="11"/>
  <c r="O183" i="11"/>
  <c r="N183" i="11"/>
  <c r="M183" i="11"/>
  <c r="L183" i="11"/>
  <c r="K183" i="11"/>
  <c r="J183" i="11"/>
  <c r="I183" i="11"/>
  <c r="H183" i="11"/>
  <c r="G183" i="11"/>
  <c r="F183" i="11"/>
  <c r="E183" i="11"/>
  <c r="D183" i="11"/>
  <c r="C183" i="11"/>
  <c r="B183" i="11"/>
  <c r="P182" i="11"/>
  <c r="O182" i="11"/>
  <c r="N182" i="11"/>
  <c r="M182" i="11"/>
  <c r="L182" i="11"/>
  <c r="K182" i="11"/>
  <c r="J182" i="11"/>
  <c r="I182" i="11"/>
  <c r="H182" i="11"/>
  <c r="G182" i="11"/>
  <c r="F182" i="11"/>
  <c r="E182" i="11"/>
  <c r="D182" i="11"/>
  <c r="C182" i="11"/>
  <c r="B182" i="11"/>
  <c r="P181" i="11"/>
  <c r="O181" i="11"/>
  <c r="N181" i="11"/>
  <c r="M181" i="11"/>
  <c r="L181" i="11"/>
  <c r="K181" i="11"/>
  <c r="J181" i="11"/>
  <c r="I181" i="11"/>
  <c r="H181" i="11"/>
  <c r="G181" i="11"/>
  <c r="F181" i="11"/>
  <c r="E181" i="11"/>
  <c r="D181" i="11"/>
  <c r="C181" i="11"/>
  <c r="B181" i="11"/>
  <c r="P180" i="11"/>
  <c r="O180" i="11"/>
  <c r="N180" i="11"/>
  <c r="M180" i="11"/>
  <c r="L180" i="11"/>
  <c r="K180" i="11"/>
  <c r="J180" i="11"/>
  <c r="I180" i="11"/>
  <c r="H180" i="11"/>
  <c r="G180" i="11"/>
  <c r="F180" i="11"/>
  <c r="E180" i="11"/>
  <c r="D180" i="11"/>
  <c r="C180" i="11"/>
  <c r="B180" i="11"/>
  <c r="P179" i="11"/>
  <c r="O179" i="11"/>
  <c r="N179" i="11"/>
  <c r="M179" i="11"/>
  <c r="L179" i="11"/>
  <c r="K179" i="11"/>
  <c r="J179" i="11"/>
  <c r="I179" i="11"/>
  <c r="H179" i="11"/>
  <c r="G179" i="11"/>
  <c r="F179" i="11"/>
  <c r="E179" i="11"/>
  <c r="D179" i="11"/>
  <c r="C179" i="11"/>
  <c r="B179" i="11"/>
  <c r="P178" i="11"/>
  <c r="O178" i="11"/>
  <c r="N178" i="11"/>
  <c r="M178" i="11"/>
  <c r="L178" i="11"/>
  <c r="K178" i="11"/>
  <c r="J178" i="11"/>
  <c r="I178" i="11"/>
  <c r="H178" i="11"/>
  <c r="G178" i="11"/>
  <c r="F178" i="11"/>
  <c r="E178" i="11"/>
  <c r="D178" i="11"/>
  <c r="C178" i="11"/>
  <c r="B178" i="11"/>
  <c r="P177" i="11"/>
  <c r="O177" i="11"/>
  <c r="N177" i="11"/>
  <c r="M177" i="11"/>
  <c r="L177" i="11"/>
  <c r="K177" i="11"/>
  <c r="J177" i="11"/>
  <c r="I177" i="11"/>
  <c r="H177" i="11"/>
  <c r="G177" i="11"/>
  <c r="F177" i="11"/>
  <c r="E177" i="11"/>
  <c r="D177" i="11"/>
  <c r="C177" i="11"/>
  <c r="B177" i="11"/>
  <c r="P176" i="11"/>
  <c r="O176" i="11"/>
  <c r="N176" i="11"/>
  <c r="M176" i="11"/>
  <c r="L176" i="11"/>
  <c r="K176" i="11"/>
  <c r="J176" i="11"/>
  <c r="I176" i="11"/>
  <c r="H176" i="11"/>
  <c r="G176" i="11"/>
  <c r="F176" i="11"/>
  <c r="E176" i="11"/>
  <c r="D176" i="11"/>
  <c r="C176" i="11"/>
  <c r="B176" i="11"/>
  <c r="P175" i="11"/>
  <c r="O175" i="11"/>
  <c r="N175" i="11"/>
  <c r="M175" i="11"/>
  <c r="L175" i="11"/>
  <c r="K175" i="11"/>
  <c r="J175" i="11"/>
  <c r="I175" i="11"/>
  <c r="H175" i="11"/>
  <c r="G175" i="11"/>
  <c r="F175" i="11"/>
  <c r="E175" i="11"/>
  <c r="D175" i="11"/>
  <c r="C175" i="11"/>
  <c r="B175" i="11"/>
  <c r="P174" i="11"/>
  <c r="O174" i="11"/>
  <c r="N174" i="11"/>
  <c r="M174" i="11"/>
  <c r="L174" i="11"/>
  <c r="K174" i="11"/>
  <c r="J174" i="11"/>
  <c r="I174" i="11"/>
  <c r="H174" i="11"/>
  <c r="G174" i="11"/>
  <c r="F174" i="11"/>
  <c r="E174" i="11"/>
  <c r="D174" i="11"/>
  <c r="C174" i="11"/>
  <c r="B174" i="11"/>
  <c r="P173" i="11"/>
  <c r="O173" i="11"/>
  <c r="N173" i="11"/>
  <c r="M173" i="11"/>
  <c r="L173" i="11"/>
  <c r="K173" i="11"/>
  <c r="J173" i="11"/>
  <c r="I173" i="11"/>
  <c r="H173" i="11"/>
  <c r="G173" i="11"/>
  <c r="F173" i="11"/>
  <c r="E173" i="11"/>
  <c r="D173" i="11"/>
  <c r="C173" i="11"/>
  <c r="B173" i="11"/>
  <c r="P172" i="11"/>
  <c r="O172" i="11"/>
  <c r="N172" i="11"/>
  <c r="M172" i="11"/>
  <c r="L172" i="11"/>
  <c r="K172" i="11"/>
  <c r="J172" i="11"/>
  <c r="I172" i="11"/>
  <c r="H172" i="11"/>
  <c r="G172" i="11"/>
  <c r="F172" i="11"/>
  <c r="E172" i="11"/>
  <c r="D172" i="11"/>
  <c r="C172" i="11"/>
  <c r="B172" i="11"/>
  <c r="P171" i="11"/>
  <c r="O171" i="11"/>
  <c r="N171" i="11"/>
  <c r="M171" i="11"/>
  <c r="L171" i="11"/>
  <c r="K171" i="11"/>
  <c r="J171" i="11"/>
  <c r="I171" i="11"/>
  <c r="H171" i="11"/>
  <c r="G171" i="11"/>
  <c r="F171" i="11"/>
  <c r="E171" i="11"/>
  <c r="D171" i="11"/>
  <c r="C171" i="11"/>
  <c r="B171" i="11"/>
  <c r="P170" i="11"/>
  <c r="O170" i="11"/>
  <c r="N170" i="11"/>
  <c r="M170" i="11"/>
  <c r="L170" i="11"/>
  <c r="K170" i="11"/>
  <c r="J170" i="11"/>
  <c r="I170" i="11"/>
  <c r="H170" i="11"/>
  <c r="G170" i="11"/>
  <c r="F170" i="11"/>
  <c r="E170" i="11"/>
  <c r="D170" i="11"/>
  <c r="C170" i="11"/>
  <c r="B170" i="11"/>
  <c r="P169" i="11"/>
  <c r="O169" i="11"/>
  <c r="N169" i="11"/>
  <c r="M169" i="11"/>
  <c r="L169" i="11"/>
  <c r="K169" i="11"/>
  <c r="J169" i="11"/>
  <c r="I169" i="11"/>
  <c r="H169" i="11"/>
  <c r="G169" i="11"/>
  <c r="F169" i="11"/>
  <c r="E169" i="11"/>
  <c r="D169" i="11"/>
  <c r="C169" i="11"/>
  <c r="B169" i="11"/>
  <c r="P168" i="11"/>
  <c r="O168" i="11"/>
  <c r="N168" i="11"/>
  <c r="M168" i="11"/>
  <c r="L168" i="11"/>
  <c r="K168" i="11"/>
  <c r="J168" i="11"/>
  <c r="I168" i="11"/>
  <c r="H168" i="11"/>
  <c r="G168" i="11"/>
  <c r="F168" i="11"/>
  <c r="E168" i="11"/>
  <c r="D168" i="11"/>
  <c r="C168" i="11"/>
  <c r="B168" i="11"/>
  <c r="P167" i="11"/>
  <c r="O167" i="11"/>
  <c r="N167" i="11"/>
  <c r="M167" i="11"/>
  <c r="L167" i="11"/>
  <c r="K167" i="11"/>
  <c r="J167" i="11"/>
  <c r="I167" i="11"/>
  <c r="H167" i="11"/>
  <c r="G167" i="11"/>
  <c r="F167" i="11"/>
  <c r="E167" i="11"/>
  <c r="D167" i="11"/>
  <c r="C167" i="11"/>
  <c r="B167" i="11"/>
  <c r="P166" i="11"/>
  <c r="O166" i="11"/>
  <c r="N166" i="11"/>
  <c r="M166" i="11"/>
  <c r="L166" i="11"/>
  <c r="K166" i="11"/>
  <c r="J166" i="11"/>
  <c r="I166" i="11"/>
  <c r="H166" i="11"/>
  <c r="G166" i="11"/>
  <c r="F166" i="11"/>
  <c r="E166" i="11"/>
  <c r="D166" i="11"/>
  <c r="C166" i="11"/>
  <c r="B166" i="11"/>
  <c r="P165" i="11"/>
  <c r="O165" i="11"/>
  <c r="N165" i="11"/>
  <c r="M165" i="11"/>
  <c r="L165" i="11"/>
  <c r="K165" i="11"/>
  <c r="J165" i="11"/>
  <c r="I165" i="11"/>
  <c r="H165" i="11"/>
  <c r="G165" i="11"/>
  <c r="F165" i="11"/>
  <c r="E165" i="11"/>
  <c r="D165" i="11"/>
  <c r="C165" i="11"/>
  <c r="B165" i="11"/>
  <c r="P164" i="11"/>
  <c r="O164" i="11"/>
  <c r="N164" i="11"/>
  <c r="M164" i="11"/>
  <c r="L164" i="11"/>
  <c r="K164" i="11"/>
  <c r="J164" i="11"/>
  <c r="I164" i="11"/>
  <c r="H164" i="11"/>
  <c r="G164" i="11"/>
  <c r="F164" i="11"/>
  <c r="E164" i="11"/>
  <c r="D164" i="11"/>
  <c r="C164" i="11"/>
  <c r="B164" i="11"/>
  <c r="P163" i="11"/>
  <c r="O163" i="11"/>
  <c r="N163" i="11"/>
  <c r="M163" i="11"/>
  <c r="L163" i="11"/>
  <c r="K163" i="11"/>
  <c r="J163" i="11"/>
  <c r="I163" i="11"/>
  <c r="H163" i="11"/>
  <c r="G163" i="11"/>
  <c r="F163" i="11"/>
  <c r="E163" i="11"/>
  <c r="D163" i="11"/>
  <c r="C163" i="11"/>
  <c r="B163" i="11"/>
  <c r="P162" i="11"/>
  <c r="O162" i="11"/>
  <c r="N162" i="11"/>
  <c r="M162" i="11"/>
  <c r="L162" i="11"/>
  <c r="K162" i="11"/>
  <c r="J162" i="11"/>
  <c r="I162" i="11"/>
  <c r="H162" i="11"/>
  <c r="G162" i="11"/>
  <c r="F162" i="11"/>
  <c r="E162" i="11"/>
  <c r="D162" i="11"/>
  <c r="C162" i="11"/>
  <c r="B162" i="11"/>
  <c r="P161" i="11"/>
  <c r="O161" i="11"/>
  <c r="N161" i="11"/>
  <c r="M161" i="11"/>
  <c r="L161" i="11"/>
  <c r="K161" i="11"/>
  <c r="J161" i="11"/>
  <c r="I161" i="11"/>
  <c r="H161" i="11"/>
  <c r="G161" i="11"/>
  <c r="F161" i="11"/>
  <c r="E161" i="11"/>
  <c r="D161" i="11"/>
  <c r="C161" i="11"/>
  <c r="B161" i="11"/>
  <c r="P152" i="11"/>
  <c r="O152" i="11"/>
  <c r="N152" i="11"/>
  <c r="M152" i="11"/>
  <c r="L152" i="11"/>
  <c r="K152" i="11"/>
  <c r="J152" i="11"/>
  <c r="I152" i="11"/>
  <c r="H152" i="11"/>
  <c r="G152" i="11"/>
  <c r="F152" i="11"/>
  <c r="E152" i="11"/>
  <c r="D152" i="11"/>
  <c r="C152" i="11"/>
  <c r="B152" i="11"/>
  <c r="P151" i="11"/>
  <c r="O151" i="11"/>
  <c r="N151" i="11"/>
  <c r="M151" i="11"/>
  <c r="L151" i="11"/>
  <c r="K151" i="11"/>
  <c r="J151" i="11"/>
  <c r="I151" i="11"/>
  <c r="H151" i="11"/>
  <c r="G151" i="11"/>
  <c r="F151" i="11"/>
  <c r="E151" i="11"/>
  <c r="D151" i="11"/>
  <c r="C151" i="11"/>
  <c r="B151" i="11"/>
  <c r="P150" i="11"/>
  <c r="O150" i="11"/>
  <c r="N150" i="11"/>
  <c r="M150" i="11"/>
  <c r="L150" i="11"/>
  <c r="K150" i="11"/>
  <c r="J150" i="11"/>
  <c r="I150" i="11"/>
  <c r="H150" i="11"/>
  <c r="G150" i="11"/>
  <c r="F150" i="11"/>
  <c r="E150" i="11"/>
  <c r="D150" i="11"/>
  <c r="C150" i="11"/>
  <c r="B150" i="11"/>
  <c r="P149" i="11"/>
  <c r="O149" i="11"/>
  <c r="N149" i="11"/>
  <c r="M149" i="11"/>
  <c r="L149" i="11"/>
  <c r="K149" i="11"/>
  <c r="J149" i="11"/>
  <c r="I149" i="11"/>
  <c r="H149" i="11"/>
  <c r="G149" i="11"/>
  <c r="F149" i="11"/>
  <c r="E149" i="11"/>
  <c r="D149" i="11"/>
  <c r="C149" i="11"/>
  <c r="B149" i="11"/>
  <c r="P148" i="11"/>
  <c r="O148" i="11"/>
  <c r="N148" i="11"/>
  <c r="M148" i="11"/>
  <c r="L148" i="11"/>
  <c r="K148" i="11"/>
  <c r="J148" i="11"/>
  <c r="I148" i="11"/>
  <c r="H148" i="11"/>
  <c r="G148" i="11"/>
  <c r="F148" i="11"/>
  <c r="E148" i="11"/>
  <c r="D148" i="11"/>
  <c r="C148" i="11"/>
  <c r="B148" i="11"/>
  <c r="P147" i="11"/>
  <c r="O147" i="11"/>
  <c r="N147" i="11"/>
  <c r="M147" i="11"/>
  <c r="L147" i="11"/>
  <c r="K147" i="11"/>
  <c r="J147" i="11"/>
  <c r="I147" i="11"/>
  <c r="H147" i="11"/>
  <c r="G147" i="11"/>
  <c r="F147" i="11"/>
  <c r="E147" i="11"/>
  <c r="D147" i="11"/>
  <c r="C147" i="11"/>
  <c r="B147" i="11"/>
  <c r="P146" i="11"/>
  <c r="O146" i="11"/>
  <c r="N146" i="11"/>
  <c r="M146" i="11"/>
  <c r="L146" i="11"/>
  <c r="K146" i="11"/>
  <c r="J146" i="11"/>
  <c r="I146" i="11"/>
  <c r="H146" i="11"/>
  <c r="G146" i="11"/>
  <c r="F146" i="11"/>
  <c r="E146" i="11"/>
  <c r="D146" i="11"/>
  <c r="C146" i="11"/>
  <c r="B146" i="11"/>
  <c r="P145" i="11"/>
  <c r="O145" i="11"/>
  <c r="N145" i="11"/>
  <c r="M145" i="11"/>
  <c r="L145" i="11"/>
  <c r="K145" i="11"/>
  <c r="J145" i="11"/>
  <c r="I145" i="11"/>
  <c r="H145" i="11"/>
  <c r="G145" i="11"/>
  <c r="F145" i="11"/>
  <c r="E145" i="11"/>
  <c r="D145" i="11"/>
  <c r="C145" i="11"/>
  <c r="B145" i="11"/>
  <c r="P144" i="11"/>
  <c r="O144" i="11"/>
  <c r="N144" i="11"/>
  <c r="M144" i="11"/>
  <c r="L144" i="11"/>
  <c r="K144" i="11"/>
  <c r="J144" i="11"/>
  <c r="I144" i="11"/>
  <c r="H144" i="11"/>
  <c r="G144" i="11"/>
  <c r="F144" i="11"/>
  <c r="E144" i="11"/>
  <c r="D144" i="11"/>
  <c r="C144" i="11"/>
  <c r="B144" i="11"/>
  <c r="P143" i="11"/>
  <c r="O143" i="11"/>
  <c r="N143" i="11"/>
  <c r="M143" i="11"/>
  <c r="L143" i="11"/>
  <c r="K143" i="11"/>
  <c r="J143" i="11"/>
  <c r="I143" i="11"/>
  <c r="H143" i="11"/>
  <c r="G143" i="11"/>
  <c r="F143" i="11"/>
  <c r="E143" i="11"/>
  <c r="D143" i="11"/>
  <c r="C143" i="11"/>
  <c r="B143" i="11"/>
  <c r="P142" i="11"/>
  <c r="O142" i="11"/>
  <c r="N142" i="11"/>
  <c r="M142" i="11"/>
  <c r="L142" i="11"/>
  <c r="K142" i="11"/>
  <c r="J142" i="11"/>
  <c r="I142" i="11"/>
  <c r="H142" i="11"/>
  <c r="G142" i="11"/>
  <c r="F142" i="11"/>
  <c r="E142" i="11"/>
  <c r="D142" i="11"/>
  <c r="C142" i="11"/>
  <c r="B142" i="11"/>
  <c r="P141" i="11"/>
  <c r="O141" i="11"/>
  <c r="N141" i="11"/>
  <c r="M141" i="11"/>
  <c r="L141" i="11"/>
  <c r="K141" i="11"/>
  <c r="J141" i="11"/>
  <c r="I141" i="11"/>
  <c r="H141" i="11"/>
  <c r="G141" i="11"/>
  <c r="F141" i="11"/>
  <c r="E141" i="11"/>
  <c r="D141" i="11"/>
  <c r="C141" i="11"/>
  <c r="B141" i="11"/>
  <c r="P140" i="11"/>
  <c r="O140" i="11"/>
  <c r="N140" i="11"/>
  <c r="M140" i="11"/>
  <c r="L140" i="11"/>
  <c r="K140" i="11"/>
  <c r="J140" i="11"/>
  <c r="I140" i="11"/>
  <c r="H140" i="11"/>
  <c r="G140" i="11"/>
  <c r="F140" i="11"/>
  <c r="E140" i="11"/>
  <c r="D140" i="11"/>
  <c r="C140" i="11"/>
  <c r="B140" i="11"/>
  <c r="P139" i="11"/>
  <c r="O139" i="11"/>
  <c r="N139" i="11"/>
  <c r="M139" i="11"/>
  <c r="L139" i="11"/>
  <c r="K139" i="11"/>
  <c r="J139" i="11"/>
  <c r="I139" i="11"/>
  <c r="H139" i="11"/>
  <c r="G139" i="11"/>
  <c r="F139" i="11"/>
  <c r="E139" i="11"/>
  <c r="D139" i="11"/>
  <c r="C139" i="11"/>
  <c r="B139" i="11"/>
  <c r="P138" i="11"/>
  <c r="O138" i="11"/>
  <c r="N138" i="11"/>
  <c r="M138" i="11"/>
  <c r="L138" i="11"/>
  <c r="K138" i="11"/>
  <c r="J138" i="11"/>
  <c r="I138" i="11"/>
  <c r="H138" i="11"/>
  <c r="G138" i="11"/>
  <c r="F138" i="11"/>
  <c r="E138" i="11"/>
  <c r="D138" i="11"/>
  <c r="C138" i="11"/>
  <c r="B138" i="11"/>
  <c r="P137" i="11"/>
  <c r="O137" i="11"/>
  <c r="N137" i="11"/>
  <c r="M137" i="11"/>
  <c r="L137" i="11"/>
  <c r="K137" i="11"/>
  <c r="J137" i="11"/>
  <c r="I137" i="11"/>
  <c r="H137" i="11"/>
  <c r="G137" i="11"/>
  <c r="F137" i="11"/>
  <c r="E137" i="11"/>
  <c r="D137" i="11"/>
  <c r="C137" i="11"/>
  <c r="B137" i="11"/>
  <c r="P136" i="11"/>
  <c r="O136" i="11"/>
  <c r="N136" i="11"/>
  <c r="M136" i="11"/>
  <c r="L136" i="11"/>
  <c r="K136" i="11"/>
  <c r="J136" i="11"/>
  <c r="I136" i="11"/>
  <c r="H136" i="11"/>
  <c r="G136" i="11"/>
  <c r="F136" i="11"/>
  <c r="E136" i="11"/>
  <c r="D136" i="11"/>
  <c r="C136" i="11"/>
  <c r="B136" i="11"/>
  <c r="P135" i="11"/>
  <c r="O135" i="11"/>
  <c r="N135" i="11"/>
  <c r="M135" i="11"/>
  <c r="L135" i="11"/>
  <c r="K135" i="11"/>
  <c r="J135" i="11"/>
  <c r="I135" i="11"/>
  <c r="H135" i="11"/>
  <c r="G135" i="11"/>
  <c r="F135" i="11"/>
  <c r="E135" i="11"/>
  <c r="D135" i="11"/>
  <c r="C135" i="11"/>
  <c r="B135" i="11"/>
  <c r="P134" i="11"/>
  <c r="O134" i="11"/>
  <c r="N134" i="11"/>
  <c r="M134" i="11"/>
  <c r="L134" i="11"/>
  <c r="K134" i="11"/>
  <c r="J134" i="11"/>
  <c r="I134" i="11"/>
  <c r="H134" i="11"/>
  <c r="G134" i="11"/>
  <c r="F134" i="11"/>
  <c r="E134" i="11"/>
  <c r="D134" i="11"/>
  <c r="C134" i="11"/>
  <c r="B134" i="11"/>
  <c r="P133" i="11"/>
  <c r="O133" i="11"/>
  <c r="N133" i="11"/>
  <c r="M133" i="11"/>
  <c r="L133" i="11"/>
  <c r="K133" i="11"/>
  <c r="J133" i="11"/>
  <c r="I133" i="11"/>
  <c r="H133" i="11"/>
  <c r="G133" i="11"/>
  <c r="F133" i="11"/>
  <c r="E133" i="11"/>
  <c r="D133" i="11"/>
  <c r="C133" i="11"/>
  <c r="B133" i="11"/>
  <c r="P132" i="11"/>
  <c r="O132" i="11"/>
  <c r="N132" i="11"/>
  <c r="M132" i="11"/>
  <c r="L132" i="11"/>
  <c r="K132" i="11"/>
  <c r="J132" i="11"/>
  <c r="I132" i="11"/>
  <c r="H132" i="11"/>
  <c r="G132" i="11"/>
  <c r="F132" i="11"/>
  <c r="E132" i="11"/>
  <c r="D132" i="11"/>
  <c r="C132" i="11"/>
  <c r="B132" i="11"/>
  <c r="P131" i="11"/>
  <c r="O131" i="11"/>
  <c r="N131" i="11"/>
  <c r="M131" i="11"/>
  <c r="L131" i="11"/>
  <c r="K131" i="11"/>
  <c r="J131" i="11"/>
  <c r="I131" i="11"/>
  <c r="H131" i="11"/>
  <c r="G131" i="11"/>
  <c r="F131" i="11"/>
  <c r="E131" i="11"/>
  <c r="D131" i="11"/>
  <c r="C131" i="11"/>
  <c r="B131" i="11"/>
  <c r="P122" i="11"/>
  <c r="O122" i="11"/>
  <c r="N122" i="11"/>
  <c r="M122" i="11"/>
  <c r="L122" i="11"/>
  <c r="K122" i="11"/>
  <c r="J122" i="11"/>
  <c r="I122" i="11"/>
  <c r="H122" i="11"/>
  <c r="G122" i="11"/>
  <c r="F122" i="11"/>
  <c r="E122" i="11"/>
  <c r="D122" i="11"/>
  <c r="C122" i="11"/>
  <c r="B122" i="11"/>
  <c r="P121" i="11"/>
  <c r="O121" i="11"/>
  <c r="N121" i="11"/>
  <c r="M121" i="11"/>
  <c r="L121" i="11"/>
  <c r="K121" i="11"/>
  <c r="J121" i="11"/>
  <c r="I121" i="11"/>
  <c r="H121" i="11"/>
  <c r="G121" i="11"/>
  <c r="F121" i="11"/>
  <c r="E121" i="11"/>
  <c r="D121" i="11"/>
  <c r="C121" i="11"/>
  <c r="B121" i="11"/>
  <c r="P120" i="11"/>
  <c r="O120" i="11"/>
  <c r="N120" i="11"/>
  <c r="M120" i="11"/>
  <c r="L120" i="11"/>
  <c r="K120" i="11"/>
  <c r="J120" i="11"/>
  <c r="I120" i="11"/>
  <c r="H120" i="11"/>
  <c r="G120" i="11"/>
  <c r="F120" i="11"/>
  <c r="E120" i="11"/>
  <c r="D120" i="11"/>
  <c r="C120" i="11"/>
  <c r="B120" i="11"/>
  <c r="P119" i="11"/>
  <c r="O119" i="11"/>
  <c r="N119" i="11"/>
  <c r="M119" i="11"/>
  <c r="L119" i="11"/>
  <c r="K119" i="11"/>
  <c r="J119" i="11"/>
  <c r="I119" i="11"/>
  <c r="H119" i="11"/>
  <c r="G119" i="11"/>
  <c r="F119" i="11"/>
  <c r="E119" i="11"/>
  <c r="D119" i="11"/>
  <c r="C119" i="11"/>
  <c r="B119" i="11"/>
  <c r="P118" i="11"/>
  <c r="O118" i="11"/>
  <c r="N118" i="11"/>
  <c r="M118" i="11"/>
  <c r="L118" i="11"/>
  <c r="K118" i="11"/>
  <c r="J118" i="11"/>
  <c r="I118" i="11"/>
  <c r="H118" i="11"/>
  <c r="G118" i="11"/>
  <c r="F118" i="11"/>
  <c r="E118" i="11"/>
  <c r="D118" i="11"/>
  <c r="C118" i="11"/>
  <c r="B118" i="11"/>
  <c r="P117" i="11"/>
  <c r="O117" i="11"/>
  <c r="N117" i="11"/>
  <c r="M117" i="11"/>
  <c r="L117" i="11"/>
  <c r="K117" i="11"/>
  <c r="J117" i="11"/>
  <c r="I117" i="11"/>
  <c r="H117" i="11"/>
  <c r="G117" i="11"/>
  <c r="F117" i="11"/>
  <c r="E117" i="11"/>
  <c r="D117" i="11"/>
  <c r="C117" i="11"/>
  <c r="B117" i="11"/>
  <c r="P116" i="11"/>
  <c r="O116" i="11"/>
  <c r="N116" i="11"/>
  <c r="M116" i="11"/>
  <c r="L116" i="11"/>
  <c r="K116" i="11"/>
  <c r="J116" i="11"/>
  <c r="I116" i="11"/>
  <c r="H116" i="11"/>
  <c r="G116" i="11"/>
  <c r="F116" i="11"/>
  <c r="E116" i="11"/>
  <c r="D116" i="11"/>
  <c r="C116" i="11"/>
  <c r="B116" i="11"/>
  <c r="P115" i="11"/>
  <c r="O115" i="11"/>
  <c r="N115" i="11"/>
  <c r="M115" i="11"/>
  <c r="L115" i="11"/>
  <c r="K115" i="11"/>
  <c r="J115" i="11"/>
  <c r="I115" i="11"/>
  <c r="H115" i="11"/>
  <c r="G115" i="11"/>
  <c r="F115" i="11"/>
  <c r="E115" i="11"/>
  <c r="D115" i="11"/>
  <c r="C115" i="11"/>
  <c r="B115" i="11"/>
  <c r="P114" i="11"/>
  <c r="O114" i="11"/>
  <c r="N114" i="11"/>
  <c r="M114" i="11"/>
  <c r="L114" i="11"/>
  <c r="K114" i="11"/>
  <c r="J114" i="11"/>
  <c r="I114" i="11"/>
  <c r="H114" i="11"/>
  <c r="G114" i="11"/>
  <c r="F114" i="11"/>
  <c r="E114" i="11"/>
  <c r="D114" i="11"/>
  <c r="C114" i="11"/>
  <c r="B114" i="11"/>
  <c r="P113" i="11"/>
  <c r="O113" i="11"/>
  <c r="N113" i="11"/>
  <c r="M113" i="11"/>
  <c r="L113" i="11"/>
  <c r="K113" i="11"/>
  <c r="J113" i="11"/>
  <c r="I113" i="11"/>
  <c r="H113" i="11"/>
  <c r="G113" i="11"/>
  <c r="F113" i="11"/>
  <c r="E113" i="11"/>
  <c r="D113" i="11"/>
  <c r="C113" i="11"/>
  <c r="B113" i="11"/>
  <c r="P112" i="11"/>
  <c r="O112" i="11"/>
  <c r="N112" i="11"/>
  <c r="M112" i="11"/>
  <c r="L112" i="11"/>
  <c r="K112" i="11"/>
  <c r="J112" i="11"/>
  <c r="I112" i="11"/>
  <c r="H112" i="11"/>
  <c r="G112" i="11"/>
  <c r="F112" i="11"/>
  <c r="E112" i="11"/>
  <c r="D112" i="11"/>
  <c r="C112" i="11"/>
  <c r="B112" i="11"/>
  <c r="P111" i="11"/>
  <c r="O111" i="11"/>
  <c r="N111" i="11"/>
  <c r="M111" i="11"/>
  <c r="L111" i="11"/>
  <c r="K111" i="11"/>
  <c r="J111" i="11"/>
  <c r="I111" i="11"/>
  <c r="H111" i="11"/>
  <c r="G111" i="11"/>
  <c r="F111" i="11"/>
  <c r="E111" i="11"/>
  <c r="D111" i="11"/>
  <c r="C111" i="11"/>
  <c r="B111" i="11"/>
  <c r="P110" i="11"/>
  <c r="O110" i="11"/>
  <c r="N110" i="11"/>
  <c r="M110" i="11"/>
  <c r="L110" i="11"/>
  <c r="K110" i="11"/>
  <c r="J110" i="11"/>
  <c r="I110" i="11"/>
  <c r="H110" i="11"/>
  <c r="G110" i="11"/>
  <c r="F110" i="11"/>
  <c r="E110" i="11"/>
  <c r="D110" i="11"/>
  <c r="C110" i="11"/>
  <c r="B110" i="11"/>
  <c r="P109" i="11"/>
  <c r="O109" i="11"/>
  <c r="N109" i="11"/>
  <c r="M109" i="11"/>
  <c r="L109" i="11"/>
  <c r="K109" i="11"/>
  <c r="J109" i="11"/>
  <c r="I109" i="11"/>
  <c r="H109" i="11"/>
  <c r="G109" i="11"/>
  <c r="F109" i="11"/>
  <c r="E109" i="11"/>
  <c r="D109" i="11"/>
  <c r="C109" i="11"/>
  <c r="B109" i="11"/>
  <c r="P108" i="11"/>
  <c r="O108" i="11"/>
  <c r="N108" i="11"/>
  <c r="M108" i="11"/>
  <c r="L108" i="11"/>
  <c r="K108" i="11"/>
  <c r="J108" i="11"/>
  <c r="I108" i="11"/>
  <c r="H108" i="11"/>
  <c r="G108" i="11"/>
  <c r="F108" i="11"/>
  <c r="E108" i="11"/>
  <c r="D108" i="11"/>
  <c r="C108" i="11"/>
  <c r="B108" i="11"/>
  <c r="P107" i="11"/>
  <c r="O107" i="11"/>
  <c r="N107" i="11"/>
  <c r="M107" i="11"/>
  <c r="L107" i="11"/>
  <c r="K107" i="11"/>
  <c r="J107" i="11"/>
  <c r="I107" i="11"/>
  <c r="H107" i="11"/>
  <c r="G107" i="11"/>
  <c r="F107" i="11"/>
  <c r="E107" i="11"/>
  <c r="D107" i="11"/>
  <c r="C107" i="11"/>
  <c r="B107" i="11"/>
  <c r="P106" i="11"/>
  <c r="O106" i="11"/>
  <c r="N106" i="11"/>
  <c r="M106" i="11"/>
  <c r="L106" i="11"/>
  <c r="K106" i="11"/>
  <c r="J106" i="11"/>
  <c r="I106" i="11"/>
  <c r="H106" i="11"/>
  <c r="G106" i="11"/>
  <c r="F106" i="11"/>
  <c r="E106" i="11"/>
  <c r="D106" i="11"/>
  <c r="C106" i="11"/>
  <c r="B106" i="11"/>
  <c r="P105" i="11"/>
  <c r="O105" i="11"/>
  <c r="N105" i="11"/>
  <c r="M105" i="11"/>
  <c r="L105" i="11"/>
  <c r="K105" i="11"/>
  <c r="J105" i="11"/>
  <c r="I105" i="11"/>
  <c r="H105" i="11"/>
  <c r="G105" i="11"/>
  <c r="F105" i="11"/>
  <c r="E105" i="11"/>
  <c r="D105" i="11"/>
  <c r="C105" i="11"/>
  <c r="B105" i="11"/>
  <c r="P104" i="11"/>
  <c r="O104" i="11"/>
  <c r="N104" i="11"/>
  <c r="M104" i="11"/>
  <c r="L104" i="11"/>
  <c r="K104" i="11"/>
  <c r="J104" i="11"/>
  <c r="I104" i="11"/>
  <c r="H104" i="11"/>
  <c r="G104" i="11"/>
  <c r="F104" i="11"/>
  <c r="E104" i="11"/>
  <c r="D104" i="11"/>
  <c r="C104" i="11"/>
  <c r="B104" i="11"/>
  <c r="P103" i="11"/>
  <c r="O103" i="11"/>
  <c r="N103" i="11"/>
  <c r="M103" i="11"/>
  <c r="L103" i="11"/>
  <c r="K103" i="11"/>
  <c r="J103" i="11"/>
  <c r="I103" i="11"/>
  <c r="H103" i="11"/>
  <c r="G103" i="11"/>
  <c r="F103" i="11"/>
  <c r="E103" i="11"/>
  <c r="D103" i="11"/>
  <c r="C103" i="11"/>
  <c r="B103" i="11"/>
  <c r="P102" i="11"/>
  <c r="O102" i="11"/>
  <c r="N102" i="11"/>
  <c r="M102" i="11"/>
  <c r="L102" i="11"/>
  <c r="K102" i="11"/>
  <c r="J102" i="11"/>
  <c r="I102" i="11"/>
  <c r="H102" i="11"/>
  <c r="G102" i="11"/>
  <c r="F102" i="11"/>
  <c r="E102" i="11"/>
  <c r="D102" i="11"/>
  <c r="C102" i="11"/>
  <c r="B102" i="11"/>
  <c r="P101" i="11"/>
  <c r="O101" i="11"/>
  <c r="N101" i="11"/>
  <c r="M101" i="11"/>
  <c r="L101" i="11"/>
  <c r="K101" i="11"/>
  <c r="J101" i="11"/>
  <c r="I101" i="11"/>
  <c r="H101" i="11"/>
  <c r="G101" i="11"/>
  <c r="F101" i="11"/>
  <c r="E101" i="11"/>
  <c r="D101" i="11"/>
  <c r="C101" i="11"/>
  <c r="B101" i="11"/>
  <c r="P100" i="11"/>
  <c r="O100" i="11"/>
  <c r="N100" i="11"/>
  <c r="M100" i="11"/>
  <c r="L100" i="11"/>
  <c r="K100" i="11"/>
  <c r="J100" i="11"/>
  <c r="I100" i="11"/>
  <c r="H100" i="11"/>
  <c r="G100" i="11"/>
  <c r="F100" i="11"/>
  <c r="E100" i="11"/>
  <c r="D100" i="11"/>
  <c r="C100" i="11"/>
  <c r="B100" i="11"/>
  <c r="P99" i="11"/>
  <c r="O99" i="11"/>
  <c r="N99" i="11"/>
  <c r="M99" i="11"/>
  <c r="L99" i="11"/>
  <c r="K99" i="11"/>
  <c r="J99" i="11"/>
  <c r="I99" i="11"/>
  <c r="H99" i="11"/>
  <c r="G99" i="11"/>
  <c r="F99" i="11"/>
  <c r="E99" i="11"/>
  <c r="D99" i="11"/>
  <c r="C99" i="11"/>
  <c r="B99" i="11"/>
  <c r="P98" i="11"/>
  <c r="O98" i="11"/>
  <c r="N98" i="11"/>
  <c r="M98" i="11"/>
  <c r="L98" i="11"/>
  <c r="K98" i="11"/>
  <c r="J98" i="11"/>
  <c r="I98" i="11"/>
  <c r="H98" i="11"/>
  <c r="G98" i="11"/>
  <c r="F98" i="11"/>
  <c r="E98" i="11"/>
  <c r="D98" i="11"/>
  <c r="C98" i="11"/>
  <c r="B98" i="11"/>
  <c r="P89" i="11"/>
  <c r="O89" i="11"/>
  <c r="N89" i="11"/>
  <c r="M89" i="11"/>
  <c r="L89" i="11"/>
  <c r="K89" i="11"/>
  <c r="J89" i="11"/>
  <c r="I89" i="11"/>
  <c r="H89" i="11"/>
  <c r="G89" i="11"/>
  <c r="F89" i="11"/>
  <c r="E89" i="11"/>
  <c r="D89" i="11"/>
  <c r="C89" i="11"/>
  <c r="B89" i="11"/>
  <c r="P88" i="11"/>
  <c r="O88" i="11"/>
  <c r="N88" i="11"/>
  <c r="M88" i="11"/>
  <c r="L88" i="11"/>
  <c r="K88" i="11"/>
  <c r="J88" i="11"/>
  <c r="I88" i="11"/>
  <c r="H88" i="11"/>
  <c r="G88" i="11"/>
  <c r="F88" i="11"/>
  <c r="E88" i="11"/>
  <c r="D88" i="11"/>
  <c r="C88" i="11"/>
  <c r="B88" i="11"/>
  <c r="P87" i="11"/>
  <c r="O87" i="11"/>
  <c r="N87" i="11"/>
  <c r="M87" i="11"/>
  <c r="L87" i="11"/>
  <c r="K87" i="11"/>
  <c r="J87" i="11"/>
  <c r="I87" i="11"/>
  <c r="H87" i="11"/>
  <c r="G87" i="11"/>
  <c r="F87" i="11"/>
  <c r="E87" i="11"/>
  <c r="D87" i="11"/>
  <c r="C87" i="11"/>
  <c r="B87" i="11"/>
  <c r="P86" i="11"/>
  <c r="O86" i="11"/>
  <c r="N86" i="11"/>
  <c r="M86" i="11"/>
  <c r="L86" i="11"/>
  <c r="K86" i="11"/>
  <c r="J86" i="11"/>
  <c r="I86" i="11"/>
  <c r="H86" i="11"/>
  <c r="G86" i="11"/>
  <c r="F86" i="11"/>
  <c r="E86" i="11"/>
  <c r="D86" i="11"/>
  <c r="C86" i="11"/>
  <c r="B86" i="11"/>
  <c r="P85" i="11"/>
  <c r="O85" i="11"/>
  <c r="N85" i="11"/>
  <c r="M85" i="11"/>
  <c r="L85" i="11"/>
  <c r="K85" i="11"/>
  <c r="J85" i="11"/>
  <c r="I85" i="11"/>
  <c r="H85" i="11"/>
  <c r="G85" i="11"/>
  <c r="F85" i="11"/>
  <c r="E85" i="11"/>
  <c r="D85" i="11"/>
  <c r="C85" i="11"/>
  <c r="B85" i="11"/>
  <c r="P84" i="11"/>
  <c r="O84" i="11"/>
  <c r="N84" i="11"/>
  <c r="M84" i="11"/>
  <c r="L84" i="11"/>
  <c r="K84" i="11"/>
  <c r="J84" i="11"/>
  <c r="I84" i="11"/>
  <c r="H84" i="11"/>
  <c r="G84" i="11"/>
  <c r="F84" i="11"/>
  <c r="E84" i="11"/>
  <c r="D84" i="11"/>
  <c r="C84" i="11"/>
  <c r="B84" i="11"/>
  <c r="P83" i="11"/>
  <c r="O83" i="11"/>
  <c r="N83" i="11"/>
  <c r="M83" i="11"/>
  <c r="L83" i="11"/>
  <c r="K83" i="11"/>
  <c r="J83" i="11"/>
  <c r="I83" i="11"/>
  <c r="H83" i="11"/>
  <c r="G83" i="11"/>
  <c r="F83" i="11"/>
  <c r="E83" i="11"/>
  <c r="D83" i="11"/>
  <c r="C83" i="11"/>
  <c r="B83" i="11"/>
  <c r="P82" i="11"/>
  <c r="O82" i="11"/>
  <c r="N82" i="11"/>
  <c r="M82" i="11"/>
  <c r="L82" i="11"/>
  <c r="K82" i="11"/>
  <c r="J82" i="11"/>
  <c r="I82" i="11"/>
  <c r="H82" i="11"/>
  <c r="G82" i="11"/>
  <c r="F82" i="11"/>
  <c r="E82" i="11"/>
  <c r="D82" i="11"/>
  <c r="C82" i="11"/>
  <c r="B82" i="11"/>
  <c r="P81" i="11"/>
  <c r="O81" i="11"/>
  <c r="N81" i="11"/>
  <c r="M81" i="11"/>
  <c r="L81" i="11"/>
  <c r="K81" i="11"/>
  <c r="J81" i="11"/>
  <c r="I81" i="11"/>
  <c r="H81" i="11"/>
  <c r="G81" i="11"/>
  <c r="F81" i="11"/>
  <c r="E81" i="11"/>
  <c r="D81" i="11"/>
  <c r="C81" i="11"/>
  <c r="B81" i="11"/>
  <c r="P80" i="11"/>
  <c r="O80" i="11"/>
  <c r="N80" i="11"/>
  <c r="M80" i="11"/>
  <c r="L80" i="11"/>
  <c r="K80" i="11"/>
  <c r="J80" i="11"/>
  <c r="I80" i="11"/>
  <c r="H80" i="11"/>
  <c r="G80" i="11"/>
  <c r="F80" i="11"/>
  <c r="E80" i="11"/>
  <c r="D80" i="11"/>
  <c r="C80" i="11"/>
  <c r="B80" i="11"/>
  <c r="P79" i="11"/>
  <c r="O79" i="11"/>
  <c r="N79" i="11"/>
  <c r="M79" i="11"/>
  <c r="L79" i="11"/>
  <c r="K79" i="11"/>
  <c r="J79" i="11"/>
  <c r="I79" i="11"/>
  <c r="H79" i="11"/>
  <c r="G79" i="11"/>
  <c r="F79" i="11"/>
  <c r="E79" i="11"/>
  <c r="D79" i="11"/>
  <c r="C79" i="11"/>
  <c r="B79" i="11"/>
  <c r="P78" i="11"/>
  <c r="O78" i="11"/>
  <c r="N78" i="11"/>
  <c r="M78" i="11"/>
  <c r="L78" i="11"/>
  <c r="K78" i="11"/>
  <c r="J78" i="11"/>
  <c r="I78" i="11"/>
  <c r="H78" i="11"/>
  <c r="G78" i="11"/>
  <c r="F78" i="11"/>
  <c r="E78" i="11"/>
  <c r="D78" i="11"/>
  <c r="C78" i="11"/>
  <c r="B78" i="11"/>
  <c r="P77" i="11"/>
  <c r="O77" i="11"/>
  <c r="N77" i="11"/>
  <c r="M77" i="11"/>
  <c r="L77" i="11"/>
  <c r="K77" i="11"/>
  <c r="J77" i="11"/>
  <c r="I77" i="11"/>
  <c r="H77" i="11"/>
  <c r="G77" i="11"/>
  <c r="F77" i="11"/>
  <c r="E77" i="11"/>
  <c r="D77" i="11"/>
  <c r="C77" i="11"/>
  <c r="B77" i="11"/>
  <c r="P76" i="11"/>
  <c r="O76" i="11"/>
  <c r="N76" i="11"/>
  <c r="M76" i="11"/>
  <c r="L76" i="11"/>
  <c r="K76" i="11"/>
  <c r="J76" i="11"/>
  <c r="I76" i="11"/>
  <c r="H76" i="11"/>
  <c r="G76" i="11"/>
  <c r="F76" i="11"/>
  <c r="E76" i="11"/>
  <c r="D76" i="11"/>
  <c r="C76" i="11"/>
  <c r="B76" i="11"/>
  <c r="P75" i="11"/>
  <c r="O75" i="11"/>
  <c r="N75" i="11"/>
  <c r="M75" i="11"/>
  <c r="L75" i="11"/>
  <c r="K75" i="11"/>
  <c r="J75" i="11"/>
  <c r="I75" i="11"/>
  <c r="H75" i="11"/>
  <c r="G75" i="11"/>
  <c r="F75" i="11"/>
  <c r="E75" i="11"/>
  <c r="D75" i="11"/>
  <c r="C75" i="11"/>
  <c r="B75" i="11"/>
  <c r="P74" i="11"/>
  <c r="O74" i="11"/>
  <c r="N74" i="11"/>
  <c r="M74" i="11"/>
  <c r="L74" i="11"/>
  <c r="K74" i="11"/>
  <c r="J74" i="11"/>
  <c r="I74" i="11"/>
  <c r="H74" i="11"/>
  <c r="G74" i="11"/>
  <c r="F74" i="11"/>
  <c r="E74" i="11"/>
  <c r="D74" i="11"/>
  <c r="C74" i="11"/>
  <c r="B74" i="11"/>
  <c r="P73" i="11"/>
  <c r="O73" i="11"/>
  <c r="N73" i="11"/>
  <c r="M73" i="11"/>
  <c r="L73" i="11"/>
  <c r="K73" i="11"/>
  <c r="J73" i="11"/>
  <c r="I73" i="11"/>
  <c r="H73" i="11"/>
  <c r="G73" i="11"/>
  <c r="F73" i="11"/>
  <c r="E73" i="11"/>
  <c r="D73" i="11"/>
  <c r="C73" i="11"/>
  <c r="B73" i="11"/>
  <c r="P72" i="11"/>
  <c r="O72" i="11"/>
  <c r="N72" i="11"/>
  <c r="M72" i="11"/>
  <c r="L72" i="11"/>
  <c r="K72" i="11"/>
  <c r="J72" i="11"/>
  <c r="I72" i="11"/>
  <c r="H72" i="11"/>
  <c r="G72" i="11"/>
  <c r="F72" i="11"/>
  <c r="E72" i="11"/>
  <c r="D72" i="11"/>
  <c r="C72" i="11"/>
  <c r="B72" i="11"/>
  <c r="P71" i="11"/>
  <c r="O71" i="11"/>
  <c r="N71" i="11"/>
  <c r="M71" i="11"/>
  <c r="L71" i="11"/>
  <c r="K71" i="11"/>
  <c r="J71" i="11"/>
  <c r="I71" i="11"/>
  <c r="H71" i="11"/>
  <c r="G71" i="11"/>
  <c r="F71" i="11"/>
  <c r="E71" i="11"/>
  <c r="D71" i="11"/>
  <c r="C71" i="11"/>
  <c r="B71" i="11"/>
  <c r="P70" i="11"/>
  <c r="O70" i="11"/>
  <c r="N70" i="11"/>
  <c r="M70" i="11"/>
  <c r="L70" i="11"/>
  <c r="K70" i="11"/>
  <c r="J70" i="11"/>
  <c r="I70" i="11"/>
  <c r="H70" i="11"/>
  <c r="G70" i="11"/>
  <c r="F70" i="11"/>
  <c r="E70" i="11"/>
  <c r="D70" i="11"/>
  <c r="C70" i="11"/>
  <c r="B70" i="11"/>
  <c r="P69" i="11"/>
  <c r="O69" i="11"/>
  <c r="N69" i="11"/>
  <c r="M69" i="11"/>
  <c r="L69" i="11"/>
  <c r="K69" i="11"/>
  <c r="J69" i="11"/>
  <c r="I69" i="11"/>
  <c r="H69" i="11"/>
  <c r="G69" i="11"/>
  <c r="F69" i="11"/>
  <c r="E69" i="11"/>
  <c r="D69" i="11"/>
  <c r="C69" i="11"/>
  <c r="B69" i="11"/>
  <c r="A217" i="11" a="1"/>
  <c r="A217" i="11" s="1"/>
  <c r="A186" i="11" a="1"/>
  <c r="A186" i="11" s="1"/>
  <c r="A153" i="11" a="1"/>
  <c r="A153" i="11" s="1"/>
  <c r="A123" i="11" a="1"/>
  <c r="A123" i="11" s="1"/>
  <c r="A90" i="11" a="1"/>
  <c r="A90" i="11" s="1"/>
  <c r="P52" i="11"/>
  <c r="O52" i="11"/>
  <c r="N52" i="11"/>
  <c r="M52" i="11"/>
  <c r="L52" i="11"/>
  <c r="K52" i="11"/>
  <c r="J52" i="11"/>
  <c r="I52" i="11"/>
  <c r="H52" i="11"/>
  <c r="G52" i="11"/>
  <c r="F52" i="11"/>
  <c r="E52" i="11"/>
  <c r="D52" i="11"/>
  <c r="C52" i="11"/>
  <c r="B52" i="11"/>
  <c r="P51" i="11"/>
  <c r="O51" i="11"/>
  <c r="N51" i="11"/>
  <c r="M51" i="11"/>
  <c r="L51" i="11"/>
  <c r="K51" i="11"/>
  <c r="J51" i="11"/>
  <c r="I51" i="11"/>
  <c r="H51" i="11"/>
  <c r="G51" i="11"/>
  <c r="F51" i="11"/>
  <c r="E51" i="11"/>
  <c r="D51" i="11"/>
  <c r="C51" i="11"/>
  <c r="B51" i="11"/>
  <c r="P50" i="11"/>
  <c r="O50" i="11"/>
  <c r="N50" i="11"/>
  <c r="M50" i="11"/>
  <c r="L50" i="11"/>
  <c r="K50" i="11"/>
  <c r="J50" i="11"/>
  <c r="I50" i="11"/>
  <c r="H50" i="11"/>
  <c r="G50" i="11"/>
  <c r="F50" i="11"/>
  <c r="E50" i="11"/>
  <c r="D50" i="11"/>
  <c r="C50" i="11"/>
  <c r="B50" i="11"/>
  <c r="P49" i="11"/>
  <c r="O49" i="11"/>
  <c r="N49" i="11"/>
  <c r="M49" i="11"/>
  <c r="L49" i="11"/>
  <c r="K49" i="11"/>
  <c r="J49" i="11"/>
  <c r="I49" i="11"/>
  <c r="H49" i="11"/>
  <c r="G49" i="11"/>
  <c r="F49" i="11"/>
  <c r="E49" i="11"/>
  <c r="D49" i="11"/>
  <c r="C49" i="11"/>
  <c r="B49" i="11"/>
  <c r="P48" i="11"/>
  <c r="O48" i="11"/>
  <c r="N48" i="11"/>
  <c r="M48" i="11"/>
  <c r="L48" i="11"/>
  <c r="K48" i="11"/>
  <c r="J48" i="11"/>
  <c r="I48" i="11"/>
  <c r="H48" i="11"/>
  <c r="G48" i="11"/>
  <c r="F48" i="11"/>
  <c r="E48" i="11"/>
  <c r="D48" i="11"/>
  <c r="C48" i="11"/>
  <c r="B48" i="11"/>
  <c r="P47" i="11"/>
  <c r="O47" i="11"/>
  <c r="N47" i="11"/>
  <c r="M47" i="11"/>
  <c r="L47" i="11"/>
  <c r="K47" i="11"/>
  <c r="J47" i="11"/>
  <c r="I47" i="11"/>
  <c r="H47" i="11"/>
  <c r="G47" i="11"/>
  <c r="F47" i="11"/>
  <c r="E47" i="11"/>
  <c r="D47" i="11"/>
  <c r="C47" i="11"/>
  <c r="B47" i="11"/>
  <c r="P46" i="11"/>
  <c r="O46" i="11"/>
  <c r="N46" i="11"/>
  <c r="M46" i="11"/>
  <c r="L46" i="11"/>
  <c r="K46" i="11"/>
  <c r="J46" i="11"/>
  <c r="I46" i="11"/>
  <c r="H46" i="11"/>
  <c r="G46" i="11"/>
  <c r="F46" i="11"/>
  <c r="E46" i="11"/>
  <c r="D46" i="11"/>
  <c r="C46" i="11"/>
  <c r="B46" i="11"/>
  <c r="P45" i="11"/>
  <c r="O45" i="11"/>
  <c r="N45" i="11"/>
  <c r="M45" i="11"/>
  <c r="L45" i="11"/>
  <c r="K45" i="11"/>
  <c r="J45" i="11"/>
  <c r="I45" i="11"/>
  <c r="H45" i="11"/>
  <c r="G45" i="11"/>
  <c r="F45" i="11"/>
  <c r="E45" i="11"/>
  <c r="D45" i="11"/>
  <c r="C45" i="11"/>
  <c r="B45" i="11"/>
  <c r="P44" i="11"/>
  <c r="O44" i="11"/>
  <c r="N44" i="11"/>
  <c r="M44" i="11"/>
  <c r="L44" i="11"/>
  <c r="K44" i="11"/>
  <c r="J44" i="11"/>
  <c r="I44" i="11"/>
  <c r="H44" i="11"/>
  <c r="G44" i="11"/>
  <c r="F44" i="11"/>
  <c r="E44" i="11"/>
  <c r="D44" i="11"/>
  <c r="C44" i="11"/>
  <c r="B44" i="11"/>
  <c r="P43" i="11"/>
  <c r="O43" i="11"/>
  <c r="N43" i="11"/>
  <c r="M43" i="11"/>
  <c r="L43" i="11"/>
  <c r="K43" i="11"/>
  <c r="J43" i="11"/>
  <c r="I43" i="11"/>
  <c r="H43" i="11"/>
  <c r="G43" i="11"/>
  <c r="F43" i="11"/>
  <c r="E43" i="11"/>
  <c r="D43" i="11"/>
  <c r="C43" i="11"/>
  <c r="B43" i="11"/>
  <c r="P42" i="11"/>
  <c r="O42" i="11"/>
  <c r="N42" i="11"/>
  <c r="M42" i="11"/>
  <c r="L42" i="11"/>
  <c r="K42" i="11"/>
  <c r="J42" i="11"/>
  <c r="I42" i="11"/>
  <c r="H42" i="11"/>
  <c r="G42" i="11"/>
  <c r="F42" i="11"/>
  <c r="E42" i="11"/>
  <c r="D42" i="11"/>
  <c r="C42" i="11"/>
  <c r="B42" i="11"/>
  <c r="P41" i="11"/>
  <c r="O41" i="11"/>
  <c r="N41" i="11"/>
  <c r="M41" i="11"/>
  <c r="L41" i="11"/>
  <c r="K41" i="11"/>
  <c r="J41" i="11"/>
  <c r="I41" i="11"/>
  <c r="H41" i="11"/>
  <c r="G41" i="11"/>
  <c r="F41" i="11"/>
  <c r="E41" i="11"/>
  <c r="D41" i="11"/>
  <c r="C41" i="11"/>
  <c r="B41" i="11"/>
  <c r="P40" i="11"/>
  <c r="O40" i="11"/>
  <c r="N40" i="11"/>
  <c r="M40" i="11"/>
  <c r="L40" i="11"/>
  <c r="K40" i="11"/>
  <c r="J40" i="11"/>
  <c r="I40" i="11"/>
  <c r="H40" i="11"/>
  <c r="G40" i="11"/>
  <c r="F40" i="11"/>
  <c r="E40" i="11"/>
  <c r="D40" i="11"/>
  <c r="C40" i="11"/>
  <c r="B40" i="11"/>
  <c r="P39" i="11"/>
  <c r="O39" i="11"/>
  <c r="N39" i="11"/>
  <c r="M39" i="11"/>
  <c r="L39" i="11"/>
  <c r="K39" i="11"/>
  <c r="J39" i="11"/>
  <c r="I39" i="11"/>
  <c r="H39" i="11"/>
  <c r="G39" i="11"/>
  <c r="F39" i="11"/>
  <c r="E39" i="11"/>
  <c r="D39" i="11"/>
  <c r="C39" i="11"/>
  <c r="B39" i="11"/>
  <c r="P38" i="11"/>
  <c r="O38" i="11"/>
  <c r="N38" i="11"/>
  <c r="M38" i="11"/>
  <c r="L38" i="11"/>
  <c r="K38" i="11"/>
  <c r="J38" i="11"/>
  <c r="I38" i="11"/>
  <c r="H38" i="11"/>
  <c r="G38" i="11"/>
  <c r="F38" i="11"/>
  <c r="E38" i="11"/>
  <c r="D38" i="11"/>
  <c r="C38" i="11"/>
  <c r="B38" i="11"/>
  <c r="P37" i="11"/>
  <c r="O37" i="11"/>
  <c r="N37" i="11"/>
  <c r="M37" i="11"/>
  <c r="L37" i="11"/>
  <c r="K37" i="11"/>
  <c r="J37" i="11"/>
  <c r="I37" i="11"/>
  <c r="H37" i="11"/>
  <c r="G37" i="11"/>
  <c r="F37" i="11"/>
  <c r="E37" i="11"/>
  <c r="D37" i="11"/>
  <c r="C37" i="11"/>
  <c r="B37" i="11"/>
  <c r="A53" i="11" a="1"/>
  <c r="A53" i="11" s="1"/>
  <c r="A54" i="11" a="1"/>
  <c r="A54" i="11" s="1"/>
  <c r="A55" i="11" a="1"/>
  <c r="A55" i="11" s="1"/>
  <c r="A56" i="11" a="1"/>
  <c r="A56" i="11" s="1"/>
  <c r="A57" i="11" a="1"/>
  <c r="A57" i="11" s="1"/>
  <c r="A58" i="11" a="1"/>
  <c r="A58" i="11" s="1"/>
  <c r="A59" i="11" a="1"/>
  <c r="A59" i="11" s="1"/>
  <c r="A60" i="11" a="1"/>
  <c r="A60" i="11" s="1"/>
  <c r="A61" i="11" a="1"/>
  <c r="A61" i="11" s="1"/>
  <c r="P29" i="11"/>
  <c r="O29" i="11"/>
  <c r="N29" i="11"/>
  <c r="M29" i="11"/>
  <c r="L29" i="11"/>
  <c r="K29" i="11"/>
  <c r="J29" i="11"/>
  <c r="I29" i="11"/>
  <c r="H29" i="11"/>
  <c r="G29" i="11"/>
  <c r="F29" i="11"/>
  <c r="E29" i="11"/>
  <c r="D29" i="11"/>
  <c r="C29" i="11"/>
  <c r="B29" i="11"/>
  <c r="P28" i="11"/>
  <c r="O28" i="11"/>
  <c r="N28" i="11"/>
  <c r="M28" i="11"/>
  <c r="L28" i="11"/>
  <c r="K28" i="11"/>
  <c r="J28" i="11"/>
  <c r="I28" i="11"/>
  <c r="H28" i="11"/>
  <c r="G28" i="11"/>
  <c r="F28" i="11"/>
  <c r="E28" i="11"/>
  <c r="D28" i="11"/>
  <c r="C28" i="11"/>
  <c r="B28" i="11"/>
  <c r="P27" i="11"/>
  <c r="O27" i="11"/>
  <c r="N27" i="11"/>
  <c r="M27" i="11"/>
  <c r="L27" i="11"/>
  <c r="K27" i="11"/>
  <c r="J27" i="11"/>
  <c r="I27" i="11"/>
  <c r="H27" i="11"/>
  <c r="G27" i="11"/>
  <c r="F27" i="11"/>
  <c r="E27" i="11"/>
  <c r="D27" i="11"/>
  <c r="C27" i="11"/>
  <c r="B27" i="11"/>
  <c r="P26" i="11"/>
  <c r="O26" i="11"/>
  <c r="N26" i="11"/>
  <c r="M26" i="11"/>
  <c r="L26" i="11"/>
  <c r="K26" i="11"/>
  <c r="J26" i="11"/>
  <c r="I26" i="11"/>
  <c r="H26" i="11"/>
  <c r="G26" i="11"/>
  <c r="F26" i="11"/>
  <c r="E26" i="11"/>
  <c r="D26" i="11"/>
  <c r="C26" i="11"/>
  <c r="B26" i="11"/>
  <c r="P25" i="11"/>
  <c r="O25" i="11"/>
  <c r="N25" i="11"/>
  <c r="M25" i="11"/>
  <c r="L25" i="11"/>
  <c r="K25" i="11"/>
  <c r="J25" i="11"/>
  <c r="I25" i="11"/>
  <c r="H25" i="11"/>
  <c r="G25" i="11"/>
  <c r="F25" i="11"/>
  <c r="E25" i="11"/>
  <c r="D25" i="11"/>
  <c r="C25" i="11"/>
  <c r="B25" i="11"/>
  <c r="P24" i="11"/>
  <c r="O24" i="11"/>
  <c r="N24" i="11"/>
  <c r="M24" i="11"/>
  <c r="L24" i="11"/>
  <c r="K24" i="11"/>
  <c r="J24" i="11"/>
  <c r="I24" i="11"/>
  <c r="H24" i="11"/>
  <c r="G24" i="11"/>
  <c r="F24" i="11"/>
  <c r="E24" i="11"/>
  <c r="D24" i="11"/>
  <c r="C24" i="11"/>
  <c r="B24" i="11"/>
  <c r="P23" i="11"/>
  <c r="O23" i="11"/>
  <c r="N23" i="11"/>
  <c r="M23" i="11"/>
  <c r="L23" i="11"/>
  <c r="K23" i="11"/>
  <c r="J23" i="11"/>
  <c r="I23" i="11"/>
  <c r="H23" i="11"/>
  <c r="G23" i="11"/>
  <c r="F23" i="11"/>
  <c r="E23" i="11"/>
  <c r="D23" i="11"/>
  <c r="C23" i="11"/>
  <c r="B23" i="11"/>
  <c r="P22" i="11"/>
  <c r="O22" i="11"/>
  <c r="N22" i="11"/>
  <c r="M22" i="11"/>
  <c r="L22" i="11"/>
  <c r="K22" i="11"/>
  <c r="J22" i="11"/>
  <c r="I22" i="11"/>
  <c r="H22" i="11"/>
  <c r="G22" i="11"/>
  <c r="F22" i="11"/>
  <c r="E22" i="11"/>
  <c r="D22" i="11"/>
  <c r="C22" i="11"/>
  <c r="B22" i="11"/>
  <c r="P21" i="11"/>
  <c r="O21" i="11"/>
  <c r="N21" i="11"/>
  <c r="M21" i="11"/>
  <c r="L21" i="11"/>
  <c r="K21" i="11"/>
  <c r="J21" i="11"/>
  <c r="I21" i="11"/>
  <c r="H21" i="11"/>
  <c r="G21" i="11"/>
  <c r="F21" i="11"/>
  <c r="E21" i="11"/>
  <c r="D21" i="11"/>
  <c r="C21" i="11"/>
  <c r="B21" i="11"/>
  <c r="P20" i="11"/>
  <c r="O20" i="11"/>
  <c r="N20" i="11"/>
  <c r="M20" i="11"/>
  <c r="L20" i="11"/>
  <c r="K20" i="11"/>
  <c r="J20" i="11"/>
  <c r="I20" i="11"/>
  <c r="H20" i="11"/>
  <c r="G20" i="11"/>
  <c r="F20" i="11"/>
  <c r="E20" i="11"/>
  <c r="D20" i="11"/>
  <c r="C20" i="11"/>
  <c r="B20" i="11"/>
  <c r="P19" i="11"/>
  <c r="O19" i="11"/>
  <c r="N19" i="11"/>
  <c r="M19" i="11"/>
  <c r="L19" i="11"/>
  <c r="K19" i="11"/>
  <c r="J19" i="11"/>
  <c r="I19" i="11"/>
  <c r="H19" i="11"/>
  <c r="G19" i="11"/>
  <c r="F19" i="11"/>
  <c r="E19" i="11"/>
  <c r="D19" i="11"/>
  <c r="C19" i="11"/>
  <c r="B19" i="11"/>
  <c r="P18" i="11"/>
  <c r="O18" i="11"/>
  <c r="N18" i="11"/>
  <c r="M18" i="11"/>
  <c r="L18" i="11"/>
  <c r="K18" i="11"/>
  <c r="J18" i="11"/>
  <c r="I18" i="11"/>
  <c r="H18" i="11"/>
  <c r="G18" i="11"/>
  <c r="F18" i="11"/>
  <c r="E18" i="11"/>
  <c r="D18" i="11"/>
  <c r="C18" i="11"/>
  <c r="B18" i="11"/>
  <c r="P17" i="11"/>
  <c r="O17" i="11"/>
  <c r="N17" i="11"/>
  <c r="M17" i="11"/>
  <c r="L17" i="11"/>
  <c r="K17" i="11"/>
  <c r="J17" i="11"/>
  <c r="I17" i="11"/>
  <c r="H17" i="11"/>
  <c r="G17" i="11"/>
  <c r="F17" i="11"/>
  <c r="E17" i="11"/>
  <c r="D17" i="11"/>
  <c r="C17" i="11"/>
  <c r="B17" i="11"/>
  <c r="P16" i="11"/>
  <c r="O16" i="11"/>
  <c r="N16" i="11"/>
  <c r="M16" i="11"/>
  <c r="L16" i="11"/>
  <c r="K16" i="11"/>
  <c r="J16" i="11"/>
  <c r="I16" i="11"/>
  <c r="H16" i="11"/>
  <c r="G16" i="11"/>
  <c r="F16" i="11"/>
  <c r="E16" i="11"/>
  <c r="D16" i="11"/>
  <c r="C16" i="11"/>
  <c r="B16" i="11"/>
  <c r="P15" i="11"/>
  <c r="O15" i="11"/>
  <c r="N15" i="11"/>
  <c r="M15" i="11"/>
  <c r="L15" i="11"/>
  <c r="K15" i="11"/>
  <c r="J15" i="11"/>
  <c r="I15" i="11"/>
  <c r="H15" i="11"/>
  <c r="G15" i="11"/>
  <c r="F15" i="11"/>
  <c r="E15" i="11"/>
  <c r="D15" i="11"/>
  <c r="C15" i="11"/>
  <c r="B15" i="11"/>
  <c r="P14" i="11"/>
  <c r="O14" i="11"/>
  <c r="N14" i="11"/>
  <c r="M14" i="11"/>
  <c r="L14" i="11"/>
  <c r="K14" i="11"/>
  <c r="J14" i="11"/>
  <c r="I14" i="11"/>
  <c r="H14" i="11"/>
  <c r="G14" i="11"/>
  <c r="F14" i="11"/>
  <c r="E14" i="11"/>
  <c r="D14" i="11"/>
  <c r="C14" i="11"/>
  <c r="B14" i="11"/>
  <c r="P13" i="11"/>
  <c r="O13" i="11"/>
  <c r="N13" i="11"/>
  <c r="M13" i="11"/>
  <c r="L13" i="11"/>
  <c r="K13" i="11"/>
  <c r="J13" i="11"/>
  <c r="I13" i="11"/>
  <c r="H13" i="11"/>
  <c r="G13" i="11"/>
  <c r="F13" i="11"/>
  <c r="E13" i="11"/>
  <c r="D13" i="11"/>
  <c r="C13" i="11"/>
  <c r="B13" i="11"/>
  <c r="P12" i="11"/>
  <c r="O12" i="11"/>
  <c r="N12" i="11"/>
  <c r="M12" i="11"/>
  <c r="L12" i="11"/>
  <c r="K12" i="11"/>
  <c r="J12" i="11"/>
  <c r="I12" i="11"/>
  <c r="H12" i="11"/>
  <c r="G12" i="11"/>
  <c r="F12" i="11"/>
  <c r="E12" i="11"/>
  <c r="D12" i="11"/>
  <c r="C12" i="11"/>
  <c r="B12" i="11"/>
  <c r="P11" i="11"/>
  <c r="O11" i="11"/>
  <c r="N11" i="11"/>
  <c r="M11" i="11"/>
  <c r="L11" i="11"/>
  <c r="K11" i="11"/>
  <c r="J11" i="11"/>
  <c r="I11" i="11"/>
  <c r="H11" i="11"/>
  <c r="G11" i="11"/>
  <c r="F11" i="11"/>
  <c r="E11" i="11"/>
  <c r="D11" i="11"/>
  <c r="C11" i="11"/>
  <c r="B11" i="11"/>
  <c r="P10" i="11"/>
  <c r="O10" i="11"/>
  <c r="N10" i="11"/>
  <c r="M10" i="11"/>
  <c r="L10" i="11"/>
  <c r="K10" i="11"/>
  <c r="J10" i="11"/>
  <c r="I10" i="11"/>
  <c r="H10" i="11"/>
  <c r="G10" i="11"/>
  <c r="F10" i="11"/>
  <c r="E10" i="11"/>
  <c r="D10" i="11"/>
  <c r="C10" i="11"/>
  <c r="B10" i="11"/>
  <c r="P9" i="11"/>
  <c r="O9" i="11"/>
  <c r="N9" i="11"/>
  <c r="M9" i="11"/>
  <c r="L9" i="11"/>
  <c r="K9" i="11"/>
  <c r="J9" i="11"/>
  <c r="I9" i="11"/>
  <c r="H9" i="11"/>
  <c r="G9" i="11"/>
  <c r="F9" i="11"/>
  <c r="E9" i="11"/>
  <c r="D9" i="11"/>
  <c r="C9" i="11"/>
  <c r="B9" i="11"/>
  <c r="P8" i="11"/>
  <c r="O8" i="11"/>
  <c r="N8" i="11"/>
  <c r="M8" i="11"/>
  <c r="L8" i="11"/>
  <c r="K8" i="11"/>
  <c r="J8" i="11"/>
  <c r="I8" i="11"/>
  <c r="H8" i="11"/>
  <c r="G8" i="11"/>
  <c r="F8" i="11"/>
  <c r="E8" i="11"/>
  <c r="D8" i="11"/>
  <c r="C8" i="11"/>
  <c r="B8" i="11"/>
  <c r="P7" i="11"/>
  <c r="O7" i="11"/>
  <c r="N7" i="11"/>
  <c r="M7" i="11"/>
  <c r="L7" i="11"/>
  <c r="K7" i="11"/>
  <c r="J7" i="11"/>
  <c r="I7" i="11"/>
  <c r="H7" i="11"/>
  <c r="G7" i="11"/>
  <c r="F7" i="11"/>
  <c r="E7" i="11"/>
  <c r="D7" i="11"/>
  <c r="C7" i="11"/>
  <c r="B7" i="11"/>
  <c r="P6" i="11"/>
  <c r="O6" i="11"/>
  <c r="N6" i="11"/>
  <c r="M6" i="11"/>
  <c r="L6" i="11"/>
  <c r="K6" i="11"/>
  <c r="J6" i="11"/>
  <c r="I6" i="11"/>
  <c r="H6" i="11"/>
  <c r="G6" i="11"/>
  <c r="F6" i="11"/>
  <c r="E6" i="11"/>
  <c r="D6" i="11"/>
  <c r="C6" i="11"/>
  <c r="B6" i="11"/>
  <c r="P30" i="11"/>
  <c r="O30" i="11"/>
  <c r="N30" i="11"/>
  <c r="M30" i="11"/>
  <c r="L30" i="11"/>
  <c r="K30" i="11"/>
  <c r="J30" i="11"/>
  <c r="I30" i="11"/>
  <c r="H30" i="11"/>
  <c r="G30" i="11"/>
  <c r="F30" i="11"/>
  <c r="E30" i="11"/>
  <c r="D30" i="11"/>
  <c r="C30" i="11"/>
  <c r="A35" i="15"/>
  <c r="B26" i="15"/>
  <c r="B25" i="15"/>
  <c r="A31" i="11" a="1"/>
  <c r="A31" i="11" s="1"/>
  <c r="P61" i="11" l="1"/>
  <c r="O61" i="11"/>
  <c r="N61" i="11"/>
  <c r="M61" i="11"/>
  <c r="L61" i="11"/>
  <c r="K61" i="11"/>
  <c r="J61" i="11"/>
  <c r="I61" i="11"/>
  <c r="H61" i="11"/>
  <c r="G61" i="11"/>
  <c r="F61" i="11"/>
  <c r="E61" i="11"/>
  <c r="D61" i="11"/>
  <c r="C61" i="11"/>
  <c r="B61" i="11"/>
  <c r="P60" i="11"/>
  <c r="O60" i="11"/>
  <c r="N60" i="11"/>
  <c r="M60" i="11"/>
  <c r="L60" i="11"/>
  <c r="K60" i="11"/>
  <c r="J60" i="11"/>
  <c r="I60" i="11"/>
  <c r="H60" i="11"/>
  <c r="G60" i="11"/>
  <c r="F60" i="11"/>
  <c r="E60" i="11"/>
  <c r="D60" i="11"/>
  <c r="C60" i="11"/>
  <c r="B60" i="11"/>
  <c r="P59" i="11"/>
  <c r="O59" i="11"/>
  <c r="N59" i="11"/>
  <c r="M59" i="11"/>
  <c r="L59" i="11"/>
  <c r="K59" i="11"/>
  <c r="J59" i="11"/>
  <c r="I59" i="11"/>
  <c r="H59" i="11"/>
  <c r="G59" i="11"/>
  <c r="F59" i="11"/>
  <c r="E59" i="11"/>
  <c r="D59" i="11"/>
  <c r="C59" i="11"/>
  <c r="B59" i="11"/>
  <c r="P58" i="11"/>
  <c r="O58" i="11"/>
  <c r="N58" i="11"/>
  <c r="M58" i="11"/>
  <c r="L58" i="11"/>
  <c r="K58" i="11"/>
  <c r="J58" i="11"/>
  <c r="I58" i="11"/>
  <c r="H58" i="11"/>
  <c r="G58" i="11"/>
  <c r="F58" i="11"/>
  <c r="E58" i="11"/>
  <c r="D58" i="11"/>
  <c r="C58" i="11"/>
  <c r="B58" i="11"/>
  <c r="P57" i="11"/>
  <c r="O57" i="11"/>
  <c r="N57" i="11"/>
  <c r="M57" i="11"/>
  <c r="L57" i="11"/>
  <c r="K57" i="11"/>
  <c r="J57" i="11"/>
  <c r="I57" i="11"/>
  <c r="H57" i="11"/>
  <c r="G57" i="11"/>
  <c r="F57" i="11"/>
  <c r="E57" i="11"/>
  <c r="D57" i="11"/>
  <c r="C57" i="11"/>
  <c r="B57" i="11"/>
  <c r="P56" i="11"/>
  <c r="O56" i="11"/>
  <c r="N56" i="11"/>
  <c r="M56" i="11"/>
  <c r="L56" i="11"/>
  <c r="K56" i="11"/>
  <c r="J56" i="11"/>
  <c r="I56" i="11"/>
  <c r="H56" i="11"/>
  <c r="G56" i="11"/>
  <c r="F56" i="11"/>
  <c r="E56" i="11"/>
  <c r="D56" i="11"/>
  <c r="C56" i="11"/>
  <c r="B56" i="11"/>
  <c r="P55" i="11"/>
  <c r="O55" i="11"/>
  <c r="N55" i="11"/>
  <c r="M55" i="11"/>
  <c r="L55" i="11"/>
  <c r="K55" i="11"/>
  <c r="J55" i="11"/>
  <c r="I55" i="11"/>
  <c r="H55" i="11"/>
  <c r="G55" i="11"/>
  <c r="F55" i="11"/>
  <c r="E55" i="11"/>
  <c r="D55" i="11"/>
  <c r="C55" i="11"/>
  <c r="B55" i="11"/>
  <c r="P54" i="11"/>
  <c r="O54" i="11"/>
  <c r="N54" i="11"/>
  <c r="M54" i="11"/>
  <c r="L54" i="11"/>
  <c r="K54" i="11"/>
  <c r="J54" i="11"/>
  <c r="I54" i="11"/>
  <c r="H54" i="11"/>
  <c r="G54" i="11"/>
  <c r="F54" i="11"/>
  <c r="E54" i="11"/>
  <c r="D54" i="11"/>
  <c r="C54" i="11"/>
  <c r="B54" i="11"/>
  <c r="P53" i="11"/>
  <c r="P62" i="11" s="1"/>
  <c r="O53" i="11"/>
  <c r="O62" i="11" s="1"/>
  <c r="N53" i="11"/>
  <c r="N62" i="11" s="1"/>
  <c r="M53" i="11"/>
  <c r="M62" i="11" s="1"/>
  <c r="L53" i="11"/>
  <c r="L62" i="11" s="1"/>
  <c r="K53" i="11"/>
  <c r="K62" i="11" s="1"/>
  <c r="J53" i="11"/>
  <c r="J62" i="11" s="1"/>
  <c r="I53" i="11"/>
  <c r="I62" i="11" s="1"/>
  <c r="H53" i="11"/>
  <c r="H62" i="11" s="1"/>
  <c r="G53" i="11"/>
  <c r="G62" i="11" s="1"/>
  <c r="F53" i="11"/>
  <c r="F62" i="11" s="1"/>
  <c r="E53" i="11"/>
  <c r="E62" i="11" s="1"/>
  <c r="D53" i="11"/>
  <c r="D62" i="11" s="1"/>
  <c r="C53" i="11"/>
  <c r="C62" i="11" s="1"/>
  <c r="B53" i="11"/>
  <c r="D33" i="11" a="1"/>
  <c r="D33" i="11" s="1"/>
  <c r="P90" i="11"/>
  <c r="P91" i="11" s="1"/>
  <c r="O90" i="11"/>
  <c r="O91" i="11" s="1"/>
  <c r="N90" i="11"/>
  <c r="N91" i="11" s="1"/>
  <c r="M90" i="11"/>
  <c r="M91" i="11" s="1"/>
  <c r="L90" i="11"/>
  <c r="L91" i="11" s="1"/>
  <c r="K90" i="11"/>
  <c r="K91" i="11" s="1"/>
  <c r="J90" i="11"/>
  <c r="J91" i="11" s="1"/>
  <c r="I90" i="11"/>
  <c r="I91" i="11" s="1"/>
  <c r="H90" i="11"/>
  <c r="H91" i="11" s="1"/>
  <c r="G90" i="11"/>
  <c r="G91" i="11" s="1"/>
  <c r="F90" i="11"/>
  <c r="F91" i="11" s="1"/>
  <c r="E90" i="11"/>
  <c r="E91" i="11" s="1"/>
  <c r="D90" i="11"/>
  <c r="D91" i="11" s="1"/>
  <c r="C90" i="11"/>
  <c r="C91" i="11" s="1"/>
  <c r="B90" i="11"/>
  <c r="P123" i="11"/>
  <c r="P124" i="11" s="1"/>
  <c r="O123" i="11"/>
  <c r="O124" i="11" s="1"/>
  <c r="N123" i="11"/>
  <c r="N124" i="11" s="1"/>
  <c r="M123" i="11"/>
  <c r="M124" i="11" s="1"/>
  <c r="L123" i="11"/>
  <c r="L124" i="11" s="1"/>
  <c r="K123" i="11"/>
  <c r="K124" i="11" s="1"/>
  <c r="J123" i="11"/>
  <c r="J124" i="11" s="1"/>
  <c r="I123" i="11"/>
  <c r="I124" i="11" s="1"/>
  <c r="H123" i="11"/>
  <c r="H124" i="11" s="1"/>
  <c r="G123" i="11"/>
  <c r="G124" i="11" s="1"/>
  <c r="F123" i="11"/>
  <c r="F124" i="11" s="1"/>
  <c r="E123" i="11"/>
  <c r="E124" i="11" s="1"/>
  <c r="D123" i="11"/>
  <c r="D124" i="11" s="1"/>
  <c r="C123" i="11"/>
  <c r="C124" i="11" s="1"/>
  <c r="B123" i="11"/>
  <c r="P153" i="11"/>
  <c r="P154" i="11" s="1"/>
  <c r="O153" i="11"/>
  <c r="O154" i="11" s="1"/>
  <c r="N153" i="11"/>
  <c r="N154" i="11" s="1"/>
  <c r="M153" i="11"/>
  <c r="M154" i="11" s="1"/>
  <c r="L153" i="11"/>
  <c r="L154" i="11" s="1"/>
  <c r="K153" i="11"/>
  <c r="K154" i="11" s="1"/>
  <c r="J153" i="11"/>
  <c r="J154" i="11" s="1"/>
  <c r="I153" i="11"/>
  <c r="I154" i="11" s="1"/>
  <c r="H153" i="11"/>
  <c r="H154" i="11" s="1"/>
  <c r="G153" i="11"/>
  <c r="G154" i="11" s="1"/>
  <c r="F153" i="11"/>
  <c r="F154" i="11" s="1"/>
  <c r="E153" i="11"/>
  <c r="E154" i="11" s="1"/>
  <c r="D153" i="11"/>
  <c r="D154" i="11" s="1"/>
  <c r="C153" i="11"/>
  <c r="C154" i="11" s="1"/>
  <c r="B153" i="11"/>
  <c r="P186" i="11"/>
  <c r="P187" i="11" s="1"/>
  <c r="O186" i="11"/>
  <c r="O187" i="11" s="1"/>
  <c r="N186" i="11"/>
  <c r="N187" i="11" s="1"/>
  <c r="M186" i="11"/>
  <c r="M187" i="11" s="1"/>
  <c r="L186" i="11"/>
  <c r="L187" i="11" s="1"/>
  <c r="K186" i="11"/>
  <c r="K187" i="11" s="1"/>
  <c r="J186" i="11"/>
  <c r="J187" i="11" s="1"/>
  <c r="I186" i="11"/>
  <c r="I187" i="11" s="1"/>
  <c r="H186" i="11"/>
  <c r="H187" i="11" s="1"/>
  <c r="G186" i="11"/>
  <c r="G187" i="11" s="1"/>
  <c r="F186" i="11"/>
  <c r="F187" i="11" s="1"/>
  <c r="E186" i="11"/>
  <c r="E187" i="11" s="1"/>
  <c r="D186" i="11"/>
  <c r="D187" i="11" s="1"/>
  <c r="C186" i="11"/>
  <c r="C187" i="11" s="1"/>
  <c r="B186" i="11"/>
  <c r="P217" i="11"/>
  <c r="P218" i="11" s="1"/>
  <c r="O217" i="11"/>
  <c r="O218" i="11" s="1"/>
  <c r="N217" i="11"/>
  <c r="N218" i="11" s="1"/>
  <c r="M217" i="11"/>
  <c r="M218" i="11" s="1"/>
  <c r="L217" i="11"/>
  <c r="L218" i="11" s="1"/>
  <c r="K217" i="11"/>
  <c r="K218" i="11" s="1"/>
  <c r="J217" i="11"/>
  <c r="J218" i="11" s="1"/>
  <c r="I217" i="11"/>
  <c r="I218" i="11" s="1"/>
  <c r="H217" i="11"/>
  <c r="H218" i="11" s="1"/>
  <c r="G217" i="11"/>
  <c r="G218" i="11" s="1"/>
  <c r="F217" i="11"/>
  <c r="F218" i="11" s="1"/>
  <c r="E217" i="11"/>
  <c r="E218" i="11" s="1"/>
  <c r="D217" i="11"/>
  <c r="D218" i="11" s="1"/>
  <c r="C217" i="11"/>
  <c r="C218" i="11" s="1"/>
  <c r="B217" i="11"/>
  <c r="P252" i="11"/>
  <c r="O252" i="11"/>
  <c r="N252" i="11"/>
  <c r="M252" i="11"/>
  <c r="L252" i="11"/>
  <c r="K252" i="11"/>
  <c r="J252" i="11"/>
  <c r="I252" i="11"/>
  <c r="H252" i="11"/>
  <c r="G252" i="11"/>
  <c r="F252" i="11"/>
  <c r="E252" i="11"/>
  <c r="D252" i="11"/>
  <c r="C252" i="11"/>
  <c r="B252" i="11"/>
  <c r="P251" i="11"/>
  <c r="O251" i="11"/>
  <c r="N251" i="11"/>
  <c r="M251" i="11"/>
  <c r="L251" i="11"/>
  <c r="K251" i="11"/>
  <c r="J251" i="11"/>
  <c r="I251" i="11"/>
  <c r="H251" i="11"/>
  <c r="G251" i="11"/>
  <c r="F251" i="11"/>
  <c r="E251" i="11"/>
  <c r="D251" i="11"/>
  <c r="C251" i="11"/>
  <c r="B251" i="11"/>
  <c r="P250" i="11"/>
  <c r="O250" i="11"/>
  <c r="N250" i="11"/>
  <c r="M250" i="11"/>
  <c r="L250" i="11"/>
  <c r="K250" i="11"/>
  <c r="J250" i="11"/>
  <c r="I250" i="11"/>
  <c r="H250" i="11"/>
  <c r="G250" i="11"/>
  <c r="F250" i="11"/>
  <c r="E250" i="11"/>
  <c r="D250" i="11"/>
  <c r="C250" i="11"/>
  <c r="B250" i="11"/>
  <c r="P249" i="11"/>
  <c r="O249" i="11"/>
  <c r="N249" i="11"/>
  <c r="M249" i="11"/>
  <c r="L249" i="11"/>
  <c r="K249" i="11"/>
  <c r="J249" i="11"/>
  <c r="I249" i="11"/>
  <c r="H249" i="11"/>
  <c r="G249" i="11"/>
  <c r="F249" i="11"/>
  <c r="E249" i="11"/>
  <c r="D249" i="11"/>
  <c r="C249" i="11"/>
  <c r="B249" i="11"/>
  <c r="P248" i="11"/>
  <c r="O248" i="11"/>
  <c r="N248" i="11"/>
  <c r="M248" i="11"/>
  <c r="L248" i="11"/>
  <c r="K248" i="11"/>
  <c r="J248" i="11"/>
  <c r="I248" i="11"/>
  <c r="H248" i="11"/>
  <c r="G248" i="11"/>
  <c r="F248" i="11"/>
  <c r="E248" i="11"/>
  <c r="D248" i="11"/>
  <c r="C248" i="11"/>
  <c r="B248" i="11"/>
  <c r="P247" i="11"/>
  <c r="O247" i="11"/>
  <c r="N247" i="11"/>
  <c r="M247" i="11"/>
  <c r="L247" i="11"/>
  <c r="K247" i="11"/>
  <c r="J247" i="11"/>
  <c r="I247" i="11"/>
  <c r="H247" i="11"/>
  <c r="G247" i="11"/>
  <c r="F247" i="11"/>
  <c r="E247" i="11"/>
  <c r="D247" i="11"/>
  <c r="C247" i="11"/>
  <c r="B247" i="11"/>
  <c r="P246" i="11"/>
  <c r="O246" i="11"/>
  <c r="N246" i="11"/>
  <c r="M246" i="11"/>
  <c r="L246" i="11"/>
  <c r="K246" i="11"/>
  <c r="J246" i="11"/>
  <c r="I246" i="11"/>
  <c r="H246" i="11"/>
  <c r="G246" i="11"/>
  <c r="F246" i="11"/>
  <c r="E246" i="11"/>
  <c r="D246" i="11"/>
  <c r="C246" i="11"/>
  <c r="B246" i="11"/>
  <c r="P245" i="11"/>
  <c r="P253" i="11" s="1"/>
  <c r="O245" i="11"/>
  <c r="O253" i="11" s="1"/>
  <c r="N245" i="11"/>
  <c r="N253" i="11" s="1"/>
  <c r="M245" i="11"/>
  <c r="M253" i="11" s="1"/>
  <c r="L245" i="11"/>
  <c r="L253" i="11" s="1"/>
  <c r="K245" i="11"/>
  <c r="K253" i="11" s="1"/>
  <c r="J245" i="11"/>
  <c r="J253" i="11" s="1"/>
  <c r="I245" i="11"/>
  <c r="I253" i="11" s="1"/>
  <c r="H245" i="11"/>
  <c r="H253" i="11" s="1"/>
  <c r="G245" i="11"/>
  <c r="G253" i="11" s="1"/>
  <c r="F245" i="11"/>
  <c r="F253" i="11" s="1"/>
  <c r="E245" i="11"/>
  <c r="E253" i="11" s="1"/>
  <c r="D245" i="11"/>
  <c r="D253" i="11" s="1"/>
  <c r="C245" i="11"/>
  <c r="C253" i="11" s="1"/>
  <c r="B245" i="11"/>
  <c r="P288" i="11"/>
  <c r="P289" i="11" s="1"/>
  <c r="O288" i="11"/>
  <c r="O289" i="11" s="1"/>
  <c r="N288" i="11"/>
  <c r="N289" i="11" s="1"/>
  <c r="M288" i="11"/>
  <c r="M289" i="11" s="1"/>
  <c r="L288" i="11"/>
  <c r="L289" i="11" s="1"/>
  <c r="K288" i="11"/>
  <c r="K289" i="11" s="1"/>
  <c r="J288" i="11"/>
  <c r="J289" i="11" s="1"/>
  <c r="I288" i="11"/>
  <c r="I289" i="11" s="1"/>
  <c r="H288" i="11"/>
  <c r="H289" i="11" s="1"/>
  <c r="G288" i="11"/>
  <c r="G289" i="11" s="1"/>
  <c r="F288" i="11"/>
  <c r="F289" i="11" s="1"/>
  <c r="E288" i="11"/>
  <c r="E289" i="11" s="1"/>
  <c r="D288" i="11"/>
  <c r="D289" i="11" s="1"/>
  <c r="C288" i="11"/>
  <c r="C289" i="11" s="1"/>
  <c r="B288" i="11"/>
  <c r="P323" i="11"/>
  <c r="P324" i="11" s="1"/>
  <c r="O323" i="11"/>
  <c r="O324" i="11" s="1"/>
  <c r="N323" i="11"/>
  <c r="N324" i="11" s="1"/>
  <c r="M323" i="11"/>
  <c r="M324" i="11" s="1"/>
  <c r="L323" i="11"/>
  <c r="L324" i="11" s="1"/>
  <c r="K323" i="11"/>
  <c r="K324" i="11" s="1"/>
  <c r="J323" i="11"/>
  <c r="J324" i="11" s="1"/>
  <c r="I323" i="11"/>
  <c r="I324" i="11" s="1"/>
  <c r="H323" i="11"/>
  <c r="H324" i="11" s="1"/>
  <c r="G323" i="11"/>
  <c r="G324" i="11" s="1"/>
  <c r="F323" i="11"/>
  <c r="F324" i="11" s="1"/>
  <c r="E323" i="11"/>
  <c r="E324" i="11" s="1"/>
  <c r="D323" i="11"/>
  <c r="D324" i="11" s="1"/>
  <c r="C323" i="11"/>
  <c r="C324" i="11" s="1"/>
  <c r="B323" i="11"/>
  <c r="P358" i="11"/>
  <c r="O358" i="11"/>
  <c r="N358" i="11"/>
  <c r="M358" i="11"/>
  <c r="L358" i="11"/>
  <c r="K358" i="11"/>
  <c r="J358" i="11"/>
  <c r="I358" i="11"/>
  <c r="H358" i="11"/>
  <c r="G358" i="11"/>
  <c r="F358" i="11"/>
  <c r="E358" i="11"/>
  <c r="D358" i="11"/>
  <c r="C358" i="11"/>
  <c r="B358" i="11"/>
  <c r="P357" i="11"/>
  <c r="O357" i="11"/>
  <c r="N357" i="11"/>
  <c r="M357" i="11"/>
  <c r="L357" i="11"/>
  <c r="K357" i="11"/>
  <c r="J357" i="11"/>
  <c r="I357" i="11"/>
  <c r="H357" i="11"/>
  <c r="G357" i="11"/>
  <c r="F357" i="11"/>
  <c r="E357" i="11"/>
  <c r="D357" i="11"/>
  <c r="C357" i="11"/>
  <c r="B357" i="11"/>
  <c r="P356" i="11"/>
  <c r="O356" i="11"/>
  <c r="N356" i="11"/>
  <c r="M356" i="11"/>
  <c r="L356" i="11"/>
  <c r="K356" i="11"/>
  <c r="J356" i="11"/>
  <c r="I356" i="11"/>
  <c r="H356" i="11"/>
  <c r="G356" i="11"/>
  <c r="F356" i="11"/>
  <c r="E356" i="11"/>
  <c r="D356" i="11"/>
  <c r="C356" i="11"/>
  <c r="B356" i="11"/>
  <c r="P355" i="11"/>
  <c r="O355" i="11"/>
  <c r="N355" i="11"/>
  <c r="M355" i="11"/>
  <c r="L355" i="11"/>
  <c r="K355" i="11"/>
  <c r="J355" i="11"/>
  <c r="I355" i="11"/>
  <c r="H355" i="11"/>
  <c r="G355" i="11"/>
  <c r="F355" i="11"/>
  <c r="E355" i="11"/>
  <c r="D355" i="11"/>
  <c r="C355" i="11"/>
  <c r="B355" i="11"/>
  <c r="P354" i="11"/>
  <c r="O354" i="11"/>
  <c r="N354" i="11"/>
  <c r="M354" i="11"/>
  <c r="L354" i="11"/>
  <c r="K354" i="11"/>
  <c r="J354" i="11"/>
  <c r="I354" i="11"/>
  <c r="H354" i="11"/>
  <c r="G354" i="11"/>
  <c r="F354" i="11"/>
  <c r="E354" i="11"/>
  <c r="D354" i="11"/>
  <c r="C354" i="11"/>
  <c r="B354" i="11"/>
  <c r="P353" i="11"/>
  <c r="O353" i="11"/>
  <c r="N353" i="11"/>
  <c r="M353" i="11"/>
  <c r="L353" i="11"/>
  <c r="K353" i="11"/>
  <c r="J353" i="11"/>
  <c r="I353" i="11"/>
  <c r="H353" i="11"/>
  <c r="G353" i="11"/>
  <c r="F353" i="11"/>
  <c r="E353" i="11"/>
  <c r="D353" i="11"/>
  <c r="C353" i="11"/>
  <c r="B353" i="11"/>
  <c r="P352" i="11"/>
  <c r="O352" i="11"/>
  <c r="N352" i="11"/>
  <c r="M352" i="11"/>
  <c r="L352" i="11"/>
  <c r="K352" i="11"/>
  <c r="J352" i="11"/>
  <c r="I352" i="11"/>
  <c r="H352" i="11"/>
  <c r="G352" i="11"/>
  <c r="F352" i="11"/>
  <c r="E352" i="11"/>
  <c r="D352" i="11"/>
  <c r="C352" i="11"/>
  <c r="B352" i="11"/>
  <c r="P351" i="11"/>
  <c r="O351" i="11"/>
  <c r="N351" i="11"/>
  <c r="M351" i="11"/>
  <c r="L351" i="11"/>
  <c r="K351" i="11"/>
  <c r="J351" i="11"/>
  <c r="I351" i="11"/>
  <c r="H351" i="11"/>
  <c r="G351" i="11"/>
  <c r="F351" i="11"/>
  <c r="E351" i="11"/>
  <c r="D351" i="11"/>
  <c r="C351" i="11"/>
  <c r="B351" i="11"/>
  <c r="P350" i="11"/>
  <c r="O350" i="11"/>
  <c r="N350" i="11"/>
  <c r="M350" i="11"/>
  <c r="L350" i="11"/>
  <c r="K350" i="11"/>
  <c r="J350" i="11"/>
  <c r="I350" i="11"/>
  <c r="H350" i="11"/>
  <c r="G350" i="11"/>
  <c r="F350" i="11"/>
  <c r="E350" i="11"/>
  <c r="D350" i="11"/>
  <c r="C350" i="11"/>
  <c r="B350" i="11"/>
  <c r="P349" i="11"/>
  <c r="O349" i="11"/>
  <c r="N349" i="11"/>
  <c r="M349" i="11"/>
  <c r="L349" i="11"/>
  <c r="K349" i="11"/>
  <c r="J349" i="11"/>
  <c r="I349" i="11"/>
  <c r="H349" i="11"/>
  <c r="G349" i="11"/>
  <c r="F349" i="11"/>
  <c r="E349" i="11"/>
  <c r="D349" i="11"/>
  <c r="C349" i="11"/>
  <c r="B349" i="11"/>
  <c r="P348" i="11"/>
  <c r="O348" i="11"/>
  <c r="N348" i="11"/>
  <c r="M348" i="11"/>
  <c r="L348" i="11"/>
  <c r="K348" i="11"/>
  <c r="J348" i="11"/>
  <c r="I348" i="11"/>
  <c r="H348" i="11"/>
  <c r="G348" i="11"/>
  <c r="F348" i="11"/>
  <c r="E348" i="11"/>
  <c r="D348" i="11"/>
  <c r="C348" i="11"/>
  <c r="B348" i="11"/>
  <c r="P347" i="11"/>
  <c r="O347" i="11"/>
  <c r="N347" i="11"/>
  <c r="M347" i="11"/>
  <c r="L347" i="11"/>
  <c r="K347" i="11"/>
  <c r="J347" i="11"/>
  <c r="I347" i="11"/>
  <c r="H347" i="11"/>
  <c r="G347" i="11"/>
  <c r="F347" i="11"/>
  <c r="E347" i="11"/>
  <c r="D347" i="11"/>
  <c r="C347" i="11"/>
  <c r="B347" i="11"/>
  <c r="P346" i="11"/>
  <c r="O346" i="11"/>
  <c r="N346" i="11"/>
  <c r="M346" i="11"/>
  <c r="L346" i="11"/>
  <c r="K346" i="11"/>
  <c r="J346" i="11"/>
  <c r="I346" i="11"/>
  <c r="H346" i="11"/>
  <c r="G346" i="11"/>
  <c r="F346" i="11"/>
  <c r="E346" i="11"/>
  <c r="D346" i="11"/>
  <c r="C346" i="11"/>
  <c r="B346" i="11"/>
  <c r="P345" i="11"/>
  <c r="O345" i="11"/>
  <c r="N345" i="11"/>
  <c r="M345" i="11"/>
  <c r="L345" i="11"/>
  <c r="K345" i="11"/>
  <c r="J345" i="11"/>
  <c r="I345" i="11"/>
  <c r="H345" i="11"/>
  <c r="G345" i="11"/>
  <c r="F345" i="11"/>
  <c r="E345" i="11"/>
  <c r="D345" i="11"/>
  <c r="C345" i="11"/>
  <c r="B345" i="11"/>
  <c r="P344" i="11"/>
  <c r="O344" i="11"/>
  <c r="N344" i="11"/>
  <c r="M344" i="11"/>
  <c r="L344" i="11"/>
  <c r="K344" i="11"/>
  <c r="J344" i="11"/>
  <c r="I344" i="11"/>
  <c r="H344" i="11"/>
  <c r="G344" i="11"/>
  <c r="F344" i="11"/>
  <c r="E344" i="11"/>
  <c r="D344" i="11"/>
  <c r="C344" i="11"/>
  <c r="B344" i="11"/>
  <c r="P343" i="11"/>
  <c r="O343" i="11"/>
  <c r="N343" i="11"/>
  <c r="M343" i="11"/>
  <c r="L343" i="11"/>
  <c r="K343" i="11"/>
  <c r="J343" i="11"/>
  <c r="I343" i="11"/>
  <c r="H343" i="11"/>
  <c r="G343" i="11"/>
  <c r="F343" i="11"/>
  <c r="E343" i="11"/>
  <c r="D343" i="11"/>
  <c r="C343" i="11"/>
  <c r="B343" i="11"/>
  <c r="P342" i="11"/>
  <c r="O342" i="11"/>
  <c r="N342" i="11"/>
  <c r="M342" i="11"/>
  <c r="L342" i="11"/>
  <c r="K342" i="11"/>
  <c r="J342" i="11"/>
  <c r="I342" i="11"/>
  <c r="H342" i="11"/>
  <c r="G342" i="11"/>
  <c r="F342" i="11"/>
  <c r="E342" i="11"/>
  <c r="D342" i="11"/>
  <c r="C342" i="11"/>
  <c r="B342" i="11"/>
  <c r="P341" i="11"/>
  <c r="P359" i="11" s="1"/>
  <c r="O341" i="11"/>
  <c r="O359" i="11" s="1"/>
  <c r="N341" i="11"/>
  <c r="N359" i="11" s="1"/>
  <c r="M341" i="11"/>
  <c r="M359" i="11" s="1"/>
  <c r="L341" i="11"/>
  <c r="L359" i="11" s="1"/>
  <c r="K341" i="11"/>
  <c r="K359" i="11" s="1"/>
  <c r="J341" i="11"/>
  <c r="J359" i="11" s="1"/>
  <c r="I341" i="11"/>
  <c r="I359" i="11" s="1"/>
  <c r="H341" i="11"/>
  <c r="H359" i="11" s="1"/>
  <c r="G341" i="11"/>
  <c r="G359" i="11" s="1"/>
  <c r="F341" i="11"/>
  <c r="F359" i="11" s="1"/>
  <c r="E341" i="11"/>
  <c r="E359" i="11" s="1"/>
  <c r="D341" i="11"/>
  <c r="D359" i="11" s="1"/>
  <c r="C341" i="11"/>
  <c r="C359" i="11" s="1"/>
  <c r="B341" i="11"/>
  <c r="P395" i="11"/>
  <c r="O395" i="11"/>
  <c r="N395" i="11"/>
  <c r="M395" i="11"/>
  <c r="L395" i="11"/>
  <c r="K395" i="11"/>
  <c r="J395" i="11"/>
  <c r="I395" i="11"/>
  <c r="H395" i="11"/>
  <c r="G395" i="11"/>
  <c r="F395" i="11"/>
  <c r="E395" i="11"/>
  <c r="D395" i="11"/>
  <c r="C395" i="11"/>
  <c r="B395" i="11"/>
  <c r="P394" i="11"/>
  <c r="O394" i="11"/>
  <c r="N394" i="11"/>
  <c r="M394" i="11"/>
  <c r="L394" i="11"/>
  <c r="K394" i="11"/>
  <c r="J394" i="11"/>
  <c r="I394" i="11"/>
  <c r="H394" i="11"/>
  <c r="G394" i="11"/>
  <c r="F394" i="11"/>
  <c r="E394" i="11"/>
  <c r="D394" i="11"/>
  <c r="C394" i="11"/>
  <c r="B394" i="11"/>
  <c r="P393" i="11"/>
  <c r="O393" i="11"/>
  <c r="N393" i="11"/>
  <c r="M393" i="11"/>
  <c r="L393" i="11"/>
  <c r="K393" i="11"/>
  <c r="J393" i="11"/>
  <c r="I393" i="11"/>
  <c r="H393" i="11"/>
  <c r="G393" i="11"/>
  <c r="F393" i="11"/>
  <c r="E393" i="11"/>
  <c r="D393" i="11"/>
  <c r="C393" i="11"/>
  <c r="B393" i="11"/>
  <c r="P392" i="11"/>
  <c r="O392" i="11"/>
  <c r="N392" i="11"/>
  <c r="M392" i="11"/>
  <c r="L392" i="11"/>
  <c r="K392" i="11"/>
  <c r="J392" i="11"/>
  <c r="I392" i="11"/>
  <c r="H392" i="11"/>
  <c r="G392" i="11"/>
  <c r="F392" i="11"/>
  <c r="E392" i="11"/>
  <c r="D392" i="11"/>
  <c r="C392" i="11"/>
  <c r="B392" i="11"/>
  <c r="P391" i="11"/>
  <c r="O391" i="11"/>
  <c r="N391" i="11"/>
  <c r="M391" i="11"/>
  <c r="L391" i="11"/>
  <c r="K391" i="11"/>
  <c r="J391" i="11"/>
  <c r="I391" i="11"/>
  <c r="H391" i="11"/>
  <c r="G391" i="11"/>
  <c r="F391" i="11"/>
  <c r="E391" i="11"/>
  <c r="D391" i="11"/>
  <c r="C391" i="11"/>
  <c r="B391" i="11"/>
  <c r="P390" i="11"/>
  <c r="O390" i="11"/>
  <c r="N390" i="11"/>
  <c r="M390" i="11"/>
  <c r="L390" i="11"/>
  <c r="K390" i="11"/>
  <c r="J390" i="11"/>
  <c r="I390" i="11"/>
  <c r="H390" i="11"/>
  <c r="G390" i="11"/>
  <c r="F390" i="11"/>
  <c r="E390" i="11"/>
  <c r="D390" i="11"/>
  <c r="C390" i="11"/>
  <c r="B390" i="11"/>
  <c r="P389" i="11"/>
  <c r="O389" i="11"/>
  <c r="N389" i="11"/>
  <c r="M389" i="11"/>
  <c r="L389" i="11"/>
  <c r="K389" i="11"/>
  <c r="J389" i="11"/>
  <c r="I389" i="11"/>
  <c r="H389" i="11"/>
  <c r="G389" i="11"/>
  <c r="F389" i="11"/>
  <c r="E389" i="11"/>
  <c r="D389" i="11"/>
  <c r="C389" i="11"/>
  <c r="B389" i="11"/>
  <c r="P388" i="11"/>
  <c r="O388" i="11"/>
  <c r="N388" i="11"/>
  <c r="M388" i="11"/>
  <c r="L388" i="11"/>
  <c r="K388" i="11"/>
  <c r="J388" i="11"/>
  <c r="I388" i="11"/>
  <c r="H388" i="11"/>
  <c r="G388" i="11"/>
  <c r="F388" i="11"/>
  <c r="E388" i="11"/>
  <c r="D388" i="11"/>
  <c r="C388" i="11"/>
  <c r="B388" i="11"/>
  <c r="P387" i="11"/>
  <c r="P396" i="11" s="1"/>
  <c r="O387" i="11"/>
  <c r="O396" i="11" s="1"/>
  <c r="N387" i="11"/>
  <c r="N396" i="11" s="1"/>
  <c r="M387" i="11"/>
  <c r="M396" i="11" s="1"/>
  <c r="L387" i="11"/>
  <c r="L396" i="11" s="1"/>
  <c r="K387" i="11"/>
  <c r="K396" i="11" s="1"/>
  <c r="J387" i="11"/>
  <c r="J396" i="11" s="1"/>
  <c r="I387" i="11"/>
  <c r="I396" i="11" s="1"/>
  <c r="H387" i="11"/>
  <c r="H396" i="11" s="1"/>
  <c r="G387" i="11"/>
  <c r="G396" i="11" s="1"/>
  <c r="F387" i="11"/>
  <c r="F396" i="11" s="1"/>
  <c r="E387" i="11"/>
  <c r="E396" i="11" s="1"/>
  <c r="D387" i="11"/>
  <c r="D396" i="11" s="1"/>
  <c r="C387" i="11"/>
  <c r="C396" i="11" s="1"/>
  <c r="B387" i="11"/>
</calcChain>
</file>

<file path=xl/comments1.xml><?xml version="1.0" encoding="utf-8"?>
<comments xmlns="http://schemas.openxmlformats.org/spreadsheetml/2006/main">
  <authors>
    <author/>
  </authors>
  <commentList>
    <comment ref="N469" authorId="0">
      <text>
        <r>
          <rPr>
            <sz val="10"/>
            <color rgb="FF000000"/>
            <rFont val="Arial"/>
          </rPr>
          <t>apareció buzón de mensajes 3 veces
24/05/2019 sigue apareciendo buzón de mensaje</t>
        </r>
      </text>
    </comment>
    <comment ref="N480" authorId="0">
      <text>
        <r>
          <rPr>
            <sz val="10"/>
            <color rgb="FF000000"/>
            <rFont val="Arial"/>
          </rPr>
          <t xml:space="preserve">que se le siga revisando la velocidad
</t>
        </r>
      </text>
    </comment>
  </commentList>
</comments>
</file>

<file path=xl/comments2.xml><?xml version="1.0" encoding="utf-8"?>
<comments xmlns="http://schemas.openxmlformats.org/spreadsheetml/2006/main">
  <authors>
    <author/>
  </authors>
  <commentList>
    <comment ref="N469" authorId="0">
      <text>
        <r>
          <rPr>
            <sz val="10"/>
            <color rgb="FF000000"/>
            <rFont val="Arial"/>
          </rPr>
          <t>apareció buzón de mensajes 3 veces
24/05/2019 sigue apareciendo buzón de mensaje</t>
        </r>
      </text>
    </comment>
    <comment ref="N480" authorId="0">
      <text>
        <r>
          <rPr>
            <sz val="10"/>
            <color rgb="FF000000"/>
            <rFont val="Arial"/>
          </rPr>
          <t xml:space="preserve">que se le siga revisando la velocidad
</t>
        </r>
      </text>
    </comment>
  </commentList>
</comments>
</file>

<file path=xl/sharedStrings.xml><?xml version="1.0" encoding="utf-8"?>
<sst xmlns="http://schemas.openxmlformats.org/spreadsheetml/2006/main" count="51318" uniqueCount="13482">
  <si>
    <t>Hora de recepción de llamada</t>
  </si>
  <si>
    <t>Atendido por:</t>
  </si>
  <si>
    <t>Nombre del cliente</t>
  </si>
  <si>
    <t>Teléfono de contacto</t>
  </si>
  <si>
    <t>Asunto</t>
  </si>
  <si>
    <t>Soporte Técnico</t>
  </si>
  <si>
    <t>Fecha y hora en que se contacta al cliente</t>
  </si>
  <si>
    <t>Observaciones adicionales</t>
  </si>
  <si>
    <t>Estatus</t>
  </si>
  <si>
    <t>ENERO</t>
  </si>
  <si>
    <t>-</t>
  </si>
  <si>
    <t xml:space="preserve">LISSETT LOPEZ </t>
  </si>
  <si>
    <t>787-519-0148</t>
  </si>
  <si>
    <t>Espera por instalacion 
tiene una cita solo puede esperar en la mañana</t>
  </si>
  <si>
    <t>Fabiola Bordones</t>
  </si>
  <si>
    <t>Seguimiento</t>
  </si>
  <si>
    <t>N/A</t>
  </si>
  <si>
    <t>Ya el técnico Esteban Rosario se encuentra en casa del cliente instalando.</t>
  </si>
  <si>
    <t>Cerrado</t>
  </si>
  <si>
    <t xml:space="preserve">edgardo alamo </t>
  </si>
  <si>
    <t>787-672-5160</t>
  </si>
  <si>
    <t>problemas con el servicio</t>
  </si>
  <si>
    <t>Yomar</t>
  </si>
  <si>
    <t>787-324-8544</t>
  </si>
  <si>
    <t>Inconvenientes con el router</t>
  </si>
  <si>
    <t>3:00 PM</t>
  </si>
  <si>
    <t xml:space="preserve">CARMEN CALDERON </t>
  </si>
  <si>
    <t>787-964-2148</t>
  </si>
  <si>
    <t>Ya se llamó al técnico</t>
  </si>
  <si>
    <t>NO TIENE INTERNET</t>
  </si>
  <si>
    <t>Pamela Oñate</t>
  </si>
  <si>
    <t>Afectado por falla de Cond. Metropolis</t>
  </si>
  <si>
    <t>JOSE HERNANDEZ LLANOS</t>
  </si>
  <si>
    <t>787-9416876</t>
  </si>
  <si>
    <t>PARA UN HOLD NO HA LE HAN PAGADO</t>
  </si>
  <si>
    <t>Rosisbel Zamora</t>
  </si>
  <si>
    <t xml:space="preserve">PROMESA DE PAGO   </t>
  </si>
  <si>
    <t>Cliente</t>
  </si>
  <si>
    <t>IP</t>
  </si>
  <si>
    <t>Site</t>
  </si>
  <si>
    <t>Fecha</t>
  </si>
  <si>
    <t>11.10 AM</t>
  </si>
  <si>
    <t>Observaciones</t>
  </si>
  <si>
    <t>JIMMY</t>
  </si>
  <si>
    <t>Problema</t>
  </si>
  <si>
    <t>787-381-3598</t>
  </si>
  <si>
    <t>Jimmy llamando desea hablar con hector sobre un servicio que esta realizando</t>
  </si>
  <si>
    <t>Dpto.</t>
  </si>
  <si>
    <t>Status Seguimiento</t>
  </si>
  <si>
    <t>Fecha 1</t>
  </si>
  <si>
    <t>Reinlado Pantoja</t>
  </si>
  <si>
    <t>787-3406655</t>
  </si>
  <si>
    <t>Fecha 2</t>
  </si>
  <si>
    <t>Desea hablar con Rosi</t>
  </si>
  <si>
    <t>Fecha 3</t>
  </si>
  <si>
    <t>Solución</t>
  </si>
  <si>
    <t>Inconvenientes con el SITE</t>
  </si>
  <si>
    <t>Fecha Solucion</t>
  </si>
  <si>
    <t>Solucionado por</t>
  </si>
  <si>
    <t>JOSE ROBLES CALDERON</t>
  </si>
  <si>
    <t>787-470-7293</t>
  </si>
  <si>
    <t>No tiene servicio desde el 16/01/2016</t>
  </si>
  <si>
    <t>Yarimel Vega</t>
  </si>
  <si>
    <t>Servicio activo, antena desconectada</t>
  </si>
  <si>
    <t>08:41 AM</t>
  </si>
  <si>
    <t>narlene feliciano rodriguez</t>
  </si>
  <si>
    <t>787-678-8031</t>
  </si>
  <si>
    <t>NO  TIENE SERVICIO</t>
  </si>
  <si>
    <t>Tecnico de camino a su casa</t>
  </si>
  <si>
    <t xml:space="preserve">8:43 AM </t>
  </si>
  <si>
    <t>damaris rivera</t>
  </si>
  <si>
    <t>787-5314442</t>
  </si>
  <si>
    <t>NO TIENE TELEFONIA</t>
  </si>
  <si>
    <t>Cliente atendido</t>
  </si>
  <si>
    <t>10:05am</t>
  </si>
  <si>
    <t>10.52.0.29</t>
  </si>
  <si>
    <t xml:space="preserve">MONSERRAT BENET </t>
  </si>
  <si>
    <t>787-299-0829</t>
  </si>
  <si>
    <t>PROBLEMAS CON EL SERVICIO</t>
  </si>
  <si>
    <t>La antena de angel rodriguez Que el cliente se tiene que ir una visita medica</t>
  </si>
  <si>
    <t>Eduardo Correa</t>
  </si>
  <si>
    <t>Se coordina servicio</t>
  </si>
  <si>
    <t>1/18/0216</t>
  </si>
  <si>
    <t>12:23pm</t>
  </si>
  <si>
    <t>JOSE COLLAZO COLLAZO</t>
  </si>
  <si>
    <t>787-565-2618</t>
  </si>
  <si>
    <t xml:space="preserve">PARA PAGAR </t>
  </si>
  <si>
    <t>Otorgó datos de Cuenta de Banco para pagar</t>
  </si>
  <si>
    <t>DAVID RODRIGUEZ</t>
  </si>
  <si>
    <t>787-209-4246</t>
  </si>
  <si>
    <t>San Angel</t>
  </si>
  <si>
    <t>1.30 p.m</t>
  </si>
  <si>
    <t xml:space="preserve">Hector Varon </t>
  </si>
  <si>
    <t>ANTONIO PANTOJA</t>
  </si>
  <si>
    <t>787-4079841</t>
  </si>
  <si>
    <t>ESTA POR INSTALACION</t>
  </si>
  <si>
    <t>Técnico de camino para realizar instalación</t>
  </si>
  <si>
    <t>4:32pm</t>
  </si>
  <si>
    <t xml:space="preserve">FERNANDO ALGARIN RODRIGUEZ </t>
  </si>
  <si>
    <t>787-398-9019</t>
  </si>
  <si>
    <t>ANGELIN LUGO</t>
  </si>
  <si>
    <t>Cliente quiere cancelar por inestabilidad de servicio</t>
  </si>
  <si>
    <t>2.15 pm</t>
  </si>
  <si>
    <t>GILBERTO GRACIANI</t>
  </si>
  <si>
    <t xml:space="preserve">Falta revision de Rodger </t>
  </si>
  <si>
    <t>253-905-6608</t>
  </si>
  <si>
    <t xml:space="preserve">En proceso </t>
  </si>
  <si>
    <t>NO LE LLEGAN MEGAS CONTRATADOS</t>
  </si>
  <si>
    <t>Upgrade realizado - Se le comunico para verifcar si le llega la velocidad e indica que le esta llegando 4.9, cliente en seguimiento, llamara mañana 1/20/2016 para indicar si le llega completo los 5MB</t>
  </si>
  <si>
    <t>Intermitencia "Nocturna"</t>
  </si>
  <si>
    <t>2.25 pm</t>
  </si>
  <si>
    <t>ORVILLE GONZALEZ</t>
  </si>
  <si>
    <t>787-5501844</t>
  </si>
  <si>
    <t>INTERNET INTERMITENTE NUNCA LE DEVUELVEN LLAMADA</t>
  </si>
  <si>
    <t>CONEXION</t>
  </si>
  <si>
    <t>2.30 pm</t>
  </si>
  <si>
    <t>MAYRA DELGADO</t>
  </si>
  <si>
    <t>787-2461782</t>
  </si>
  <si>
    <t>SEGUIMIENTO</t>
  </si>
  <si>
    <t>TIENE PENDIENTE VISITA TECNICA Y NO LE HE HAN INFORMADO SI EL TECNICO VA Y A QUE HORA</t>
  </si>
  <si>
    <t>Genesis Almao.</t>
  </si>
  <si>
    <t xml:space="preserve"> se le  informo que el tecnico en 30 min llega a su casa.</t>
  </si>
  <si>
    <t>cerrado</t>
  </si>
  <si>
    <t>Alejandro Galindez</t>
  </si>
  <si>
    <t xml:space="preserve">11:40 AM </t>
  </si>
  <si>
    <t xml:space="preserve">Rudy nieves </t>
  </si>
  <si>
    <t>Ventas</t>
  </si>
  <si>
    <t>787-306-1573</t>
  </si>
  <si>
    <t xml:space="preserve">QUIERE HABLAR CON HECTOR </t>
  </si>
  <si>
    <t>Tenía problemas de velocidad anoche y quiere que le llamen para que chequeen, llamó porque tiene llamada perdida.</t>
  </si>
  <si>
    <t>Hector Varon</t>
  </si>
  <si>
    <t>Se le brinda información del Hostpot en condominio San Juan Towers.</t>
  </si>
  <si>
    <t xml:space="preserve">Fabiola Bordones </t>
  </si>
  <si>
    <t>Cliente de Boom contactado con lentitud.</t>
  </si>
  <si>
    <t>12:56 AM</t>
  </si>
  <si>
    <t>Orville Gonzalez</t>
  </si>
  <si>
    <t>787-550-1844</t>
  </si>
  <si>
    <t>cliente tiene una semana sin internet y aun no le solucionan</t>
  </si>
  <si>
    <t>Genesis Almao</t>
  </si>
  <si>
    <t>12:50 Am</t>
  </si>
  <si>
    <t>liza guadalupe</t>
  </si>
  <si>
    <t>787-220-5034</t>
  </si>
  <si>
    <t>cliente esta esperando un recogido</t>
  </si>
  <si>
    <t>Se llama a cliente y no contesta llamada</t>
  </si>
  <si>
    <t>6:25 PM</t>
  </si>
  <si>
    <t>ANGEL MARTINEZ</t>
  </si>
  <si>
    <t>NO TIENE INTERNET, HACE COMO 3 DÍAS, ES CONSTANTE, DESDE HACE MESES, CLIENTE MOLESTO</t>
  </si>
  <si>
    <t>1.14 PM</t>
  </si>
  <si>
    <t>Se le solicita apoyo a Hector Varon</t>
  </si>
  <si>
    <t xml:space="preserve">Esteban </t>
  </si>
  <si>
    <t>939-208-7284</t>
  </si>
  <si>
    <t xml:space="preserve">esteban desea hablar con fabiola </t>
  </si>
  <si>
    <t xml:space="preserve">05:04 PM </t>
  </si>
  <si>
    <t xml:space="preserve">Técnico ya instaló a cliente Lissette Lopez </t>
  </si>
  <si>
    <t xml:space="preserve">MAGALY DELGADO </t>
  </si>
  <si>
    <t>787-220-6448</t>
  </si>
  <si>
    <t xml:space="preserve">NO TIENE INTERNET </t>
  </si>
  <si>
    <t>Se le soluciona inconveniente de velocidad</t>
  </si>
  <si>
    <t>1.38 PM</t>
  </si>
  <si>
    <t>787-223-7152</t>
  </si>
  <si>
    <t>VIDIA MELENDEZ</t>
  </si>
  <si>
    <t xml:space="preserve">Cliente esta llamando porque tiene problemas con su internet </t>
  </si>
  <si>
    <t>PROBLEMAS CON INTERNET</t>
  </si>
  <si>
    <t xml:space="preserve">Se realiza llamada de seguimiento </t>
  </si>
  <si>
    <t>4:21 Pm</t>
  </si>
  <si>
    <t>Gilberto Sandoval</t>
  </si>
  <si>
    <t>cliente desea que un tecnico la llame ya que tiene dias esperando</t>
  </si>
  <si>
    <t>01/25/2016 17:30</t>
  </si>
  <si>
    <t>Se le ayuda a realizar un DMZ en el router para que pueda jugar desde su PS4</t>
  </si>
  <si>
    <t>4:22pm</t>
  </si>
  <si>
    <t xml:space="preserve">josegregorio </t>
  </si>
  <si>
    <t xml:space="preserve">jose de katow </t>
  </si>
  <si>
    <t>1.39 PM</t>
  </si>
  <si>
    <t xml:space="preserve">	787-473-6069</t>
  </si>
  <si>
    <t>jose gasco gomez</t>
  </si>
  <si>
    <t xml:space="preserve">problemas con el servicio </t>
  </si>
  <si>
    <t>787-536-3887</t>
  </si>
  <si>
    <t>cliente  esta llamando porque dio el numero de cuente para realizar pago y aun no le activan el servicio</t>
  </si>
  <si>
    <t>01/25/2016 17:20</t>
  </si>
  <si>
    <t>Router desconfigurado, se le ayuda a configurar router</t>
  </si>
  <si>
    <t xml:space="preserve">Correo enviado a Boom para activacion </t>
  </si>
  <si>
    <t>5.52 pm</t>
  </si>
  <si>
    <t>Yanet Pernalete</t>
  </si>
  <si>
    <t>SANDRA RESTO</t>
  </si>
  <si>
    <t>787-2095843</t>
  </si>
  <si>
    <t>Indica Problemas con el servicio desde el sábado</t>
  </si>
  <si>
    <t>1.48 PM</t>
  </si>
  <si>
    <t xml:space="preserve">LUIS ARFAN </t>
  </si>
  <si>
    <t>01/25/2016 19:15</t>
  </si>
  <si>
    <t>787-598-4282</t>
  </si>
  <si>
    <t>Se coordina servicio tecnico</t>
  </si>
  <si>
    <t xml:space="preserve">Cliente indica que no tiene el servicio desde la mañana </t>
  </si>
  <si>
    <t>8:00am</t>
  </si>
  <si>
    <t xml:space="preserve">Inconvenientes en Quinta Valle </t>
  </si>
  <si>
    <t xml:space="preserve">jose gregorio </t>
  </si>
  <si>
    <t>carmelo figueroa burgos</t>
  </si>
  <si>
    <t>787-938-4181</t>
  </si>
  <si>
    <t>requirio area de soporte tecnico</t>
  </si>
  <si>
    <t>1/26/2016  8:30</t>
  </si>
  <si>
    <t>Cliente se comunicó para indicar que ya podían realizar cargo a cuenta que el dinero se encontraba disponible en la misma.</t>
  </si>
  <si>
    <t>787-966-5541</t>
  </si>
  <si>
    <t xml:space="preserve">El cliente esta llamando de nuevo Porque no tiene servicio </t>
  </si>
  <si>
    <t xml:space="preserve">09: 34 AM </t>
  </si>
  <si>
    <t>YUSMARY VASQUEZ</t>
  </si>
  <si>
    <t xml:space="preserve">ESTER VASQUEZ </t>
  </si>
  <si>
    <t>787-368-0318</t>
  </si>
  <si>
    <t xml:space="preserve">MUDANZA </t>
  </si>
  <si>
    <t>1/26/2016  09:45</t>
  </si>
  <si>
    <t>Se coordina mudanza para el Viernes 1/29/2016</t>
  </si>
  <si>
    <t>JOHANY BOURDON ESPINOSA</t>
  </si>
  <si>
    <t>Ingrid Vazquez Agosto</t>
  </si>
  <si>
    <t>9:56 AM</t>
  </si>
  <si>
    <t>787-644-3020</t>
  </si>
  <si>
    <t>LENHMAR SANDOVAL</t>
  </si>
  <si>
    <t>Cliente llama porque tiene instalación pendiente y tiene llamada perdida nuestra, quiere saber por qué le llamabamos</t>
  </si>
  <si>
    <t>10.39.1.53</t>
  </si>
  <si>
    <t>Cervantes</t>
  </si>
  <si>
    <t>Cliente contactada para coordinar instalación</t>
  </si>
  <si>
    <t>NO TIENE INTERNET QUEDARON EN ENVIARLE UN TECNICO Y AUN LO ESPERA</t>
  </si>
  <si>
    <t>1/26/2016  10:00</t>
  </si>
  <si>
    <t>Sin conexion desconfiguracion de router</t>
  </si>
  <si>
    <t>Cliente indicó que la cita pautada para el día de mañana no había sido confirmada con el, solicitó sea atendido el sábado 1/30/2016 en horas de la mañana.</t>
  </si>
  <si>
    <t>ROUTER</t>
  </si>
  <si>
    <t>SOLUCIONADO</t>
  </si>
  <si>
    <t xml:space="preserve">11:44 am </t>
  </si>
  <si>
    <t xml:space="preserve">GUSTAVO FUENTES </t>
  </si>
  <si>
    <t>Soporte</t>
  </si>
  <si>
    <t xml:space="preserve">yusmary vasquez </t>
  </si>
  <si>
    <t>787-408-1540</t>
  </si>
  <si>
    <t xml:space="preserve">YOMAR INTERNET </t>
  </si>
  <si>
    <t xml:space="preserve">Quiere hablar con hector o fabiola </t>
  </si>
  <si>
    <t xml:space="preserve">Asistencia técnica </t>
  </si>
  <si>
    <t>Llamada realizada</t>
  </si>
  <si>
    <t>1/26/2016  11:42</t>
  </si>
  <si>
    <t>Asistencia via remota para configuracion de PPPOE</t>
  </si>
  <si>
    <t>Briyn Suarez</t>
  </si>
  <si>
    <t xml:space="preserve">YUSMARY VASQUEZ </t>
  </si>
  <si>
    <t xml:space="preserve">UNIVERSAL SHER </t>
  </si>
  <si>
    <t>787-513-0836</t>
  </si>
  <si>
    <t xml:space="preserve">NO TIENE SERVICIO </t>
  </si>
  <si>
    <t>1/26/2016  13:04</t>
  </si>
  <si>
    <t>Se da asistencia al cliente y no retoma el servicio, solicitó hablar con Hector</t>
  </si>
  <si>
    <t>12:54 PM</t>
  </si>
  <si>
    <t>BONI</t>
  </si>
  <si>
    <t>MONICA ZAPATA</t>
  </si>
  <si>
    <t>Solicita un ajuste de dinero por tiempo que estuvo, y pide una clave para navegar. Del wifi</t>
  </si>
  <si>
    <t>ANGEL RIVERA</t>
  </si>
  <si>
    <t>1/26/2016</t>
  </si>
  <si>
    <t>Cliente se comunica solicitando información acerca de la clave del wifi, esta esa suministrada y a su vez pregunta si le será otorgado el crédito correspondiente por los días que no disfrutó del servicio debido a la falla del condominio Metropolis, se le indicó que para su próxima factura será acreditado el monto que corresponda.</t>
  </si>
  <si>
    <t>Cliente indica que no sirvió el arreglo que le realizaron, se volvió a quedar sin internet. / SÁBADO NOCTURNA</t>
  </si>
  <si>
    <t xml:space="preserve">01:55 pm </t>
  </si>
  <si>
    <t>Se asigna a roger</t>
  </si>
  <si>
    <t>SARA ARRIAGA</t>
  </si>
  <si>
    <t>787-528-5344</t>
  </si>
  <si>
    <t xml:space="preserve">Cancelo la orden esta en  espera  de un rembolso y tiene un mes esperando </t>
  </si>
  <si>
    <t>Se realizó recogido</t>
  </si>
  <si>
    <t xml:space="preserve">JUAN RIOS </t>
  </si>
  <si>
    <t>Melvin black</t>
  </si>
  <si>
    <t>787-4621150</t>
  </si>
  <si>
    <t>1:56 PM</t>
  </si>
  <si>
    <t>CLIENTE PRESENTA PROBLEMAS CON EL SERVICIO DE NO COGE SEÑAL</t>
  </si>
  <si>
    <t>10.44.0.94</t>
  </si>
  <si>
    <t>KIARA BAUTISTA (IGLESIA UNIVERSAL)</t>
  </si>
  <si>
    <t>Agueybana</t>
  </si>
  <si>
    <t>787-5130836</t>
  </si>
  <si>
    <t>Cliente decide permanecer en línea hasta que Hector regrese de su break. Se le comunica llamada.</t>
  </si>
  <si>
    <t>LAURA VILLANUEVA</t>
  </si>
  <si>
    <t>Héctor Varón</t>
  </si>
  <si>
    <t>Se coordina servicio de Migración</t>
  </si>
  <si>
    <t>Internet lento</t>
  </si>
  <si>
    <t>Se coordina visita técnica</t>
  </si>
  <si>
    <t>VELOCIDAD</t>
  </si>
  <si>
    <t>7;40 Am</t>
  </si>
  <si>
    <t>Administracion</t>
  </si>
  <si>
    <t>verificación del servicio</t>
  </si>
  <si>
    <t>CARLOS ENCARNA</t>
  </si>
  <si>
    <t>Laura Villanueva</t>
  </si>
  <si>
    <t>787-692-8623</t>
  </si>
  <si>
    <t>TIENE PROBLEMAS DE VELOCIDAD DURANTE LA NOCHE</t>
  </si>
  <si>
    <t xml:space="preserve">Escribano lo atendera de camino a su casa </t>
  </si>
  <si>
    <t>Debora sanchez</t>
  </si>
  <si>
    <t>787-385-7786</t>
  </si>
  <si>
    <t xml:space="preserve">Cliente llama para indicar que le cobraron el servicio y aun no tiene internet </t>
  </si>
  <si>
    <t>2.29 P.M</t>
  </si>
  <si>
    <t>CARLOS TIRADO</t>
  </si>
  <si>
    <t>787-439-4325</t>
  </si>
  <si>
    <t>CLIENTE INDICA QUIERE DAR DE BAJA EL SERVICIO SE LE VENCE CONTRATO EN AGOSTO</t>
  </si>
  <si>
    <t>Se Agenda para desactivar servicio el 31/08/2015</t>
  </si>
  <si>
    <t>1/27/2016</t>
  </si>
  <si>
    <t>CLIENTE INDICA QUE NO TIENE SERVICIO</t>
  </si>
  <si>
    <r>
      <t xml:space="preserve"> no se ve conectada la antena , boom tampoco puede llegarle,  por favor  llamar nuevamente para que el cliente indique en que sitio se encuentra la antena y para ver si tiene disponibilidad para el dia de mañana en la tarde y generar orden de servicio.
</t>
    </r>
    <r>
      <rPr>
        <b/>
        <sz val="10"/>
        <rFont val="Arial"/>
      </rPr>
      <t>CLIENTE EN SEGUIMIENTO</t>
    </r>
  </si>
  <si>
    <t>Jose Luis Rivera</t>
  </si>
  <si>
    <t>Prueba de velocidad / AP de Boom Caido</t>
  </si>
  <si>
    <t>10.39.1.98</t>
  </si>
  <si>
    <t xml:space="preserve">10:31 am </t>
  </si>
  <si>
    <t xml:space="preserve">yusmary </t>
  </si>
  <si>
    <t xml:space="preserve">eric baez </t>
  </si>
  <si>
    <t>desconfiguración de router</t>
  </si>
  <si>
    <t>5.58 P.M</t>
  </si>
  <si>
    <t xml:space="preserve">verificar su contrato </t>
  </si>
  <si>
    <t>DAVID MANON</t>
  </si>
  <si>
    <t>787-964-3408</t>
  </si>
  <si>
    <t>CLIENTE INDICA PRESENTAR AVERIA DE INTERNET</t>
  </si>
  <si>
    <t>se le suministra la informacion solicitada por el cliente no indico otra peticion al respecto.</t>
  </si>
  <si>
    <t>Configuracion de cuenta PPoe</t>
  </si>
  <si>
    <t>Servicio se freeza</t>
  </si>
  <si>
    <t>9:42:00 a.m</t>
  </si>
  <si>
    <t xml:space="preserve">LUIS RODRIGUEZ OTERO </t>
  </si>
  <si>
    <t>LE ESTABAN DONDO SOPORTE Y SE ENGANCHO LA LLAMADA</t>
  </si>
  <si>
    <t>6.00 P.M</t>
  </si>
  <si>
    <t>1/28/2016</t>
  </si>
  <si>
    <t>ALEXIS BATISTA</t>
  </si>
  <si>
    <t xml:space="preserve">atendido por jose gregorio. cliente llamaba por parte de dish </t>
  </si>
  <si>
    <t>787-444126</t>
  </si>
  <si>
    <t>CLIENTE INDICA PROBLEMAS EN LA VELOCIDAD</t>
  </si>
  <si>
    <t>10:56 AM</t>
  </si>
  <si>
    <t>Quiere mas información del servicio</t>
  </si>
  <si>
    <t>JOHANNA MAISONET</t>
  </si>
  <si>
    <t>787-7868088</t>
  </si>
  <si>
    <t>LA ESTAN LLAMANDO POR UNA VISITA TECNICA</t>
  </si>
  <si>
    <t xml:space="preserve">se reecordina cita  para el dia sabado 01/30/2016 </t>
  </si>
  <si>
    <t>6.45 P.M</t>
  </si>
  <si>
    <t xml:space="preserve">11:12 AM </t>
  </si>
  <si>
    <t>ANTONIO VELASQUEZ</t>
  </si>
  <si>
    <t>MIRNA RIOS GONZALEZ</t>
  </si>
  <si>
    <t>CLIENTE CON AVERIA DE INTERNET</t>
  </si>
  <si>
    <t>787-2333-3577</t>
  </si>
  <si>
    <t xml:space="preserve">QUIERE CANCELAR </t>
  </si>
  <si>
    <t>Se reinicia antena y cliente retoma servicio.</t>
  </si>
  <si>
    <t>Erika Garcia</t>
  </si>
  <si>
    <t>01/28/2016</t>
  </si>
  <si>
    <t>Se conversó con la cliente</t>
  </si>
  <si>
    <t>1:41 PM</t>
  </si>
  <si>
    <t>19:24 PM</t>
  </si>
  <si>
    <t xml:space="preserve">alejandra madrid </t>
  </si>
  <si>
    <t>AJUSTE DE LA FACTURA</t>
  </si>
  <si>
    <t>CLIENTE MOLESTO PORQUE NUNCA LO LLAMAN PARA ATRÁS, SEGÚN SUS PALABRAS, NO TIENE INTERNET.</t>
  </si>
  <si>
    <t>Jaime Silva Allende</t>
  </si>
  <si>
    <t>Se reinicia AP y se reestablece servicio, sigue perdiendo configuración</t>
  </si>
  <si>
    <t>10.59.0.70</t>
  </si>
  <si>
    <t>cacao</t>
  </si>
  <si>
    <t>13/8/2015</t>
  </si>
  <si>
    <t>Factura ajustada</t>
  </si>
  <si>
    <t>2:16 pm</t>
  </si>
  <si>
    <t>Orville Gonzalez Rios</t>
  </si>
  <si>
    <t xml:space="preserve">Ajuste de frecuencia </t>
  </si>
  <si>
    <t xml:space="preserve">EMILIO VEGA </t>
  </si>
  <si>
    <t>Angelin Lugo</t>
  </si>
  <si>
    <t>939-207-1997</t>
  </si>
  <si>
    <t>CLIENTE CON PROBLEMAS DE INTERNET, SE LE CORTE A CADA MOMENTO</t>
  </si>
  <si>
    <t>Se aigna servicio para 08/17/2015</t>
  </si>
  <si>
    <t>13/08/2015</t>
  </si>
  <si>
    <t>de volvio la llamada</t>
  </si>
  <si>
    <t>Aun tiene servicio lento, llamada de seguimiento.-</t>
  </si>
  <si>
    <t>Melendez Acosta, Ada</t>
  </si>
  <si>
    <t>Roberto Rosario</t>
  </si>
  <si>
    <t>787-633-0386</t>
  </si>
  <si>
    <t>cliente problemas ya que no tiene internet</t>
  </si>
  <si>
    <t>10.48.0.40</t>
  </si>
  <si>
    <t>Se monitorio la red y esta activa</t>
  </si>
  <si>
    <t>Lomas-2</t>
  </si>
  <si>
    <t>sin conexion</t>
  </si>
  <si>
    <t>SITE CAIDO</t>
  </si>
  <si>
    <t>EDUARDO VIZCARONDO</t>
  </si>
  <si>
    <t>787-503-8299</t>
  </si>
  <si>
    <t>CLIENTE TIENE 5MG DEL SERVICIO  Y LE LLEGA SOLAMENTE 0.26</t>
  </si>
  <si>
    <t>7:22 PM</t>
  </si>
  <si>
    <t>Valores e antena variados: se necesita servicio: 17/08/2015</t>
  </si>
  <si>
    <t>Verificacion del servicio</t>
  </si>
  <si>
    <t>yashira (Juan Roman)</t>
  </si>
  <si>
    <t>939-339-8975</t>
  </si>
  <si>
    <t xml:space="preserve">CLIENTE PERESENTA PROBLEMAS CON EL ROTER </t>
  </si>
  <si>
    <t>LIBERTY CAMACHO CORREA</t>
  </si>
  <si>
    <t>Se le ayuda a configurar su router</t>
  </si>
  <si>
    <t>NO TIENE CONEXION A INTERNET</t>
  </si>
  <si>
    <t>14/8/2015</t>
  </si>
  <si>
    <t>Sheidalid Berrios Rosa</t>
  </si>
  <si>
    <t>AIXA CANALES</t>
  </si>
  <si>
    <t>CLIENTE TIENE LLAMADA PERDIDA DE NOSOTROS, QUIERE SABER POR QUÉ LE LLAMÁBAN EL DÍA DE AYER.</t>
  </si>
  <si>
    <t>10.50.0.160</t>
  </si>
  <si>
    <t>Torre San Miguel</t>
  </si>
  <si>
    <t>Se coordina servicio falla con el router o POE</t>
  </si>
  <si>
    <t>Intermitencia del servicio</t>
  </si>
  <si>
    <t>8:54 am</t>
  </si>
  <si>
    <t>POR VISITA</t>
  </si>
  <si>
    <t>rafael debarié</t>
  </si>
  <si>
    <t>Rivera Rivera, Ixia</t>
  </si>
  <si>
    <t xml:space="preserve">Cliente dice que ya tiene servicio arriba, que no le manden el técnico, pero quiere que lo llamen por favor. </t>
  </si>
  <si>
    <t>configuracion de router</t>
  </si>
  <si>
    <t>Esteban Rosario</t>
  </si>
  <si>
    <t>7:22. pm</t>
  </si>
  <si>
    <t xml:space="preserve">yomar
</t>
  </si>
  <si>
    <t>(787)435-0552</t>
  </si>
  <si>
    <t>pago de internet</t>
  </si>
  <si>
    <t>01/29/2016</t>
  </si>
  <si>
    <t>Cliente realizo pago</t>
  </si>
  <si>
    <t>10:09 am</t>
  </si>
  <si>
    <t>LLAMAR A YOMAR URGENTE</t>
  </si>
  <si>
    <t>Ester Vasquez Garcia</t>
  </si>
  <si>
    <t>(787)368-0318</t>
  </si>
  <si>
    <t>cliente indica que por favor el tecnico la llame ya que tiene un dia apretado</t>
  </si>
  <si>
    <t>1/29/2016</t>
  </si>
  <si>
    <t>Visita tecnica</t>
  </si>
  <si>
    <t>CESAR SOTO</t>
  </si>
  <si>
    <t>Tiene el internet bastante lento, llamar urgente, porque no puede jugar playstation, dice que está caído, dice que lleva par de días así. Bastante molesto. quiere que le llamen hoy mismo.</t>
  </si>
  <si>
    <t>11:12 AM</t>
  </si>
  <si>
    <t xml:space="preserve">Se ajusta Traffic Shappin </t>
  </si>
  <si>
    <t>BELEN PERALES CARDONA</t>
  </si>
  <si>
    <t>787-513-6698</t>
  </si>
  <si>
    <t>VARIOS MESES SIN SERVICIO DE INTERNET</t>
  </si>
  <si>
    <t>Iliana Mary Ortiz</t>
  </si>
  <si>
    <t>10.45.0.112</t>
  </si>
  <si>
    <t>Cliente sin servicio - Se genero Visita Técnica para el lunes 2/1/2016</t>
  </si>
  <si>
    <t>15/8/2015</t>
  </si>
  <si>
    <t>San Juan Towers</t>
  </si>
  <si>
    <t>2:03 PM</t>
  </si>
  <si>
    <t>Juan Perez Oneil</t>
  </si>
  <si>
    <t>BRIYN SUAREZ</t>
  </si>
  <si>
    <t>llama para decirnos que no tiene internet, se engancha la llamada</t>
  </si>
  <si>
    <t>INGRID FIGUEROA</t>
  </si>
  <si>
    <t>787-943-3049</t>
  </si>
  <si>
    <t>lentitud en el servicio</t>
  </si>
  <si>
    <t>Problema ya resuelto</t>
  </si>
  <si>
    <t>CLIENTE QUIERE VERIFICAR EL ESTATUS DE UNA SOLICITUD QUE LLENO</t>
  </si>
  <si>
    <t>Se realizó venta</t>
  </si>
  <si>
    <t>Alexis BATISTA</t>
  </si>
  <si>
    <t>Cliente quiere hacer aumento de velocidad, pide ser llamado el lunes.</t>
  </si>
  <si>
    <t>2:27 PM</t>
  </si>
  <si>
    <t>Alineacion de antena</t>
  </si>
  <si>
    <t>William Acevedo Romero</t>
  </si>
  <si>
    <t>Se ajusta antena</t>
  </si>
  <si>
    <t>CLIENTE LLAMO PARA PAGAR</t>
  </si>
  <si>
    <t>Se conversó con el cliente</t>
  </si>
  <si>
    <t xml:space="preserve">04:00 PM </t>
  </si>
  <si>
    <t>Cristopher Tirado</t>
  </si>
  <si>
    <t xml:space="preserve">RAFAEL VEGA </t>
  </si>
  <si>
    <t>939-250-2007</t>
  </si>
  <si>
    <t>Dice que tiene falla con el internet desde que le instalaron, está bastante molesto el cliente.</t>
  </si>
  <si>
    <t xml:space="preserve">PROBLEMAS CON EL INTERNET </t>
  </si>
  <si>
    <t>Ya le esta funcionando el sercvicio.</t>
  </si>
  <si>
    <t>12:49 PM</t>
  </si>
  <si>
    <t>Ada Melendez</t>
  </si>
  <si>
    <t>Diana Correa</t>
  </si>
  <si>
    <t>Tiene fallas con el internet otra vez, pide ser llamada urgentemente. Solicita que se le otorgue crédito porque sigue teniendo problemas.</t>
  </si>
  <si>
    <t>Quiere conocer estatus de su visita técnica.</t>
  </si>
  <si>
    <t>1/30/2016</t>
  </si>
  <si>
    <t xml:space="preserve">ya se le indico al cliente que el tecnico esta terminando con un cliente y se dirige a realizarle la visita  tecnica. </t>
  </si>
  <si>
    <t>Neysa Hernandez canino</t>
  </si>
  <si>
    <t>FEBRERO</t>
  </si>
  <si>
    <t>Llama nuevamente, dice que el técnico fue a arreglarle el internet y le funcionó bien, pero que a las 5.00PM de hoy se le dañó, que le funciona con lentitud.</t>
  </si>
  <si>
    <t>10.39.1.72</t>
  </si>
  <si>
    <t>Problema resuelto</t>
  </si>
  <si>
    <t>17/08/2015</t>
  </si>
  <si>
    <t xml:space="preserve">7:43 am </t>
  </si>
  <si>
    <t>FRANCISCA ARROYO RIVERA</t>
  </si>
  <si>
    <t>verificacion de serivico + prioridad</t>
  </si>
  <si>
    <t>787-463-5224</t>
  </si>
  <si>
    <t>dudas con la factura</t>
  </si>
  <si>
    <t>condominio paseo montes flores</t>
  </si>
  <si>
    <t>se relizo credito</t>
  </si>
  <si>
    <t>787-399-2850</t>
  </si>
  <si>
    <t>maria cliente del condominio indico que no tienen internet</t>
  </si>
  <si>
    <t>8:46 AM</t>
  </si>
  <si>
    <t xml:space="preserve">Mikrotik del Site caído </t>
  </si>
  <si>
    <t xml:space="preserve">	Efrain Giboyeaux</t>
  </si>
  <si>
    <t>787-481-8418</t>
  </si>
  <si>
    <t>cliente contactdo</t>
  </si>
  <si>
    <t>ALEXIS BATISTA ARISTA</t>
  </si>
  <si>
    <t>787-444-1626</t>
  </si>
  <si>
    <t>8:57 AM</t>
  </si>
  <si>
    <t>CLIENTE TIENE INTERNET LENTO YA QUE TIENE EL ROUTER MUY LEJOS</t>
  </si>
  <si>
    <t>Kanosly Diaz Perez</t>
  </si>
  <si>
    <t>Problemas con Site</t>
  </si>
  <si>
    <t>Rafael Lopez Serrano</t>
  </si>
  <si>
    <t>PROBLEMAS CON LA VELOCIDAD</t>
  </si>
  <si>
    <t>CLIENTE CON PROBLEMAS DE INTERNET, QUIERE QUE LE LLAMEN DE SERVICIO TECNICO</t>
  </si>
  <si>
    <t>10.35.0.135</t>
  </si>
  <si>
    <t>Se solicita a boom limitar por antena la velocidad.</t>
  </si>
  <si>
    <t>Plaza Universidad</t>
  </si>
  <si>
    <t>Cliente pertenece a Boom y el AP se encuentra caíso</t>
  </si>
  <si>
    <t>10:42 AM</t>
  </si>
  <si>
    <t>Mudanza</t>
  </si>
  <si>
    <t>ARNALDO RIVAS RIVERA</t>
  </si>
  <si>
    <t>MUDANZA</t>
  </si>
  <si>
    <t>CLIENTE LLAMO POR UN RECOGIDO DE UN RAUTER</t>
  </si>
  <si>
    <t>Se coordina recogido para hoy 02/01/2016</t>
  </si>
  <si>
    <t>YOLANDA SEGARRA</t>
  </si>
  <si>
    <t>11:07 AM</t>
  </si>
  <si>
    <t>PROBLEMAS CON EL INTERNET</t>
  </si>
  <si>
    <t>Ultra Builders LLC</t>
  </si>
  <si>
    <t>787-310-9003</t>
  </si>
  <si>
    <t>Antena que le brinda el servicio está caída actualmente por labores de mantenimiento.</t>
  </si>
  <si>
    <t>Reinicio de equipos - Servicio operativo</t>
  </si>
  <si>
    <t>MARIO BERRIOS</t>
  </si>
  <si>
    <t>Zuleyka Fuentes Vasquez</t>
  </si>
  <si>
    <t>PROBLEMAS CON INTERNET, DESEA CANCELAR</t>
  </si>
  <si>
    <t>Ap de boom caido</t>
  </si>
  <si>
    <t>a la espera de fecha para coordinar visita tecnica</t>
  </si>
  <si>
    <t>3:26PM</t>
  </si>
  <si>
    <t xml:space="preserve">JOSE GREGORIO </t>
  </si>
  <si>
    <t xml:space="preserve">BRENDA COLON GONZALES </t>
  </si>
  <si>
    <t xml:space="preserve">CON FACTURACION </t>
  </si>
  <si>
    <t>REGRESARÁ ROUTER</t>
  </si>
  <si>
    <t>segunda  vez que el cliente llama y no le han llamado para atrás, está bastante incómodo.</t>
  </si>
  <si>
    <t>8:37 AM</t>
  </si>
  <si>
    <t>Adriana Gonzalez Guzman</t>
  </si>
  <si>
    <t>ESTHER VAZQUEZ</t>
  </si>
  <si>
    <t>10.52.0.59</t>
  </si>
  <si>
    <t xml:space="preserve">	(787)368-0318</t>
  </si>
  <si>
    <t>MAGALY DELGADO</t>
  </si>
  <si>
    <t>se le indico que su factura ya fue pagada</t>
  </si>
  <si>
    <t>INDICA QUE TIENE CONEXION LIMITADA</t>
  </si>
  <si>
    <t>sin servicio</t>
  </si>
  <si>
    <t xml:space="preserve">09:23 am </t>
  </si>
  <si>
    <t xml:space="preserve">canolis diaz perez </t>
  </si>
  <si>
    <t>787-410-5690</t>
  </si>
  <si>
    <t xml:space="preserve">verificar su pago </t>
  </si>
  <si>
    <t>Soporte base, equipos inhibidos</t>
  </si>
  <si>
    <t>ADLYN PEDRAZA</t>
  </si>
  <si>
    <t>pago verificado, y cleinte informada</t>
  </si>
  <si>
    <t>briyn suarez</t>
  </si>
  <si>
    <t>939-232-2834</t>
  </si>
  <si>
    <t>INDICA QUE NO TIENE SERVICIO DESDE LA PRIMERA SEMANA DE AGOSTO</t>
  </si>
  <si>
    <t xml:space="preserve">12:14 Am </t>
  </si>
  <si>
    <t>Gregory Coste</t>
  </si>
  <si>
    <t>AP de boom caido</t>
  </si>
  <si>
    <t>787-605-4357</t>
  </si>
  <si>
    <t>Cliente recibio una llamada y tiene internet con nosotros</t>
  </si>
  <si>
    <t>indica promesa de pago para el dia 02/06/2016</t>
  </si>
  <si>
    <t>17/8/2015</t>
  </si>
  <si>
    <t>JOSE CARLOS CANCEL</t>
  </si>
  <si>
    <t>Ivan Aponte</t>
  </si>
  <si>
    <t>Indica que presenta lentitud con el servicio.</t>
  </si>
  <si>
    <t>DICE QUE ENVIÓ SU PAGO POR EMAIL, PERO YA EL DPTO ADMINISTRATIVO NO SE ENCUENTRA EN LA OFIC, SOLICITA RECONEXIÓN DEL SERVICIO.</t>
  </si>
  <si>
    <t>Site Monte Flores con falla</t>
  </si>
  <si>
    <t>Carlos Cruz Rodriguez</t>
  </si>
  <si>
    <t>isardo braveman</t>
  </si>
  <si>
    <t>No tiene internet.</t>
  </si>
  <si>
    <t>ileana rivera rodriguez</t>
  </si>
  <si>
    <t>18/8/2015</t>
  </si>
  <si>
    <t>10.39.1.116</t>
  </si>
  <si>
    <t>6.03 P.M</t>
  </si>
  <si>
    <t>LUIS E FIGUEROA</t>
  </si>
  <si>
    <t>Cliente reporta averías continuas en su servicio de internet</t>
  </si>
  <si>
    <t>18/8/2.015</t>
  </si>
  <si>
    <t>6.06 P,M</t>
  </si>
  <si>
    <t>JOSE CANCEL</t>
  </si>
  <si>
    <t>Cliente indica que desea saber cuando se restablece la conexión a internet</t>
  </si>
  <si>
    <t>19/08/2015</t>
  </si>
  <si>
    <t>7.23 P,M</t>
  </si>
  <si>
    <t>LUIS ORTIZ</t>
  </si>
  <si>
    <t>CLIENTE INDICA HABER EFECTUADO EL PAGO DEL MES Y LE SUSPENDIERON EL SERVICIO</t>
  </si>
  <si>
    <t>Cliente desconectado por falta de pago</t>
  </si>
  <si>
    <t>12:35 pm</t>
  </si>
  <si>
    <t>20/08/2015</t>
  </si>
  <si>
    <t>Guardiola Figueroa, Betsy M</t>
  </si>
  <si>
    <t>6.13 p.m</t>
  </si>
  <si>
    <t>CARMEN SANTIAGO</t>
  </si>
  <si>
    <t>problemas con la velocidad</t>
  </si>
  <si>
    <t>CLIENTE INDICA FALLAS DE INTERNET DESDE LA INSTALACION</t>
  </si>
  <si>
    <t>Coordina servicio para 08/24/2015</t>
  </si>
  <si>
    <t>Cliente quiere bajar la velocidad</t>
  </si>
  <si>
    <t>8:26 PM</t>
  </si>
  <si>
    <t>6.14 p.m</t>
  </si>
  <si>
    <t>MAYRA</t>
  </si>
  <si>
    <t>Susan Jonas</t>
  </si>
  <si>
    <t>CLIENTE INDICA HABER SIDO LLAMADA DE SATEL SJ NET</t>
  </si>
  <si>
    <t xml:space="preserve">problemas con el internet
</t>
  </si>
  <si>
    <t>Eduardop Correa</t>
  </si>
  <si>
    <t>Boom chequea y el cliente esta activo se devuelve llamada y no atiende</t>
  </si>
  <si>
    <t>Cliente con inconvenientes de velocidad</t>
  </si>
  <si>
    <t>7:45 am</t>
  </si>
  <si>
    <t>6.50 pm</t>
  </si>
  <si>
    <t xml:space="preserve"> bordados edwin</t>
  </si>
  <si>
    <t>CARMEN RODRIGUEZ</t>
  </si>
  <si>
    <t>787-7525491</t>
  </si>
  <si>
    <t>don miguel el administrador pidio que se llamara para verificar su vicita tecnica</t>
  </si>
  <si>
    <t>CLIENTE INDICA FALLAS EN LA VELOCIDAD QUIERE SUBIRLA  a 5 MEGAS</t>
  </si>
  <si>
    <t>El cliente es Edwin Padua se confirma visita técnica</t>
  </si>
  <si>
    <t>Cliente se dejo para que rodger revisara</t>
  </si>
  <si>
    <t>7:48 am</t>
  </si>
  <si>
    <t>jose robles</t>
  </si>
  <si>
    <t>cliente llamo para verificar si se habia realizado su cargo a cuenta</t>
  </si>
  <si>
    <t>22/08/2015</t>
  </si>
  <si>
    <t xml:space="preserve">1: 49 PM
</t>
  </si>
  <si>
    <t>Se le indicó que está en proceso</t>
  </si>
  <si>
    <t>JORGE MELENDEZ</t>
  </si>
  <si>
    <t xml:space="preserve">Está bastante molesto. SE SUPONE QUE TENGA 5MB, Y ESTÁ CORRIENDO 0.67MB </t>
  </si>
  <si>
    <t>Hector Varón</t>
  </si>
  <si>
    <t>11:14 AM</t>
  </si>
  <si>
    <t>Se verificaron los valores en la antena y se ajustó velocidad</t>
  </si>
  <si>
    <t>NELSON RUIZ</t>
  </si>
  <si>
    <t>LO ESTABAN LLAMANDO</t>
  </si>
  <si>
    <t>Promesa de Pago</t>
  </si>
  <si>
    <t>gabriel cintron</t>
  </si>
  <si>
    <t>Cliente quiere saber sobre su instalación porque le dijeron que el técnico acudiría hoy.</t>
  </si>
  <si>
    <t>Cliente recoordinado para el lunes 08/24</t>
  </si>
  <si>
    <t>09:37 Am</t>
  </si>
  <si>
    <t>juan de dios casado</t>
  </si>
  <si>
    <t>24/08/2015</t>
  </si>
  <si>
    <t>787-247-9984</t>
  </si>
  <si>
    <t>ALEX VILLANUEVA</t>
  </si>
  <si>
    <t>problemas con el internet</t>
  </si>
  <si>
    <t>787-605-7420</t>
  </si>
  <si>
    <t>NECESITA SOPORTE TECNICO</t>
  </si>
  <si>
    <t>Cliente no atiende llamada</t>
  </si>
  <si>
    <t>24/8/2015</t>
  </si>
  <si>
    <t>8.57 am</t>
  </si>
  <si>
    <t>9:41 AM</t>
  </si>
  <si>
    <t>RAMON CORREA</t>
  </si>
  <si>
    <t>787-243-0743</t>
  </si>
  <si>
    <t>JONH J GALETI</t>
  </si>
  <si>
    <t>787-776-5996</t>
  </si>
  <si>
    <t xml:space="preserve">Quiere el estatus de un pago que se realizo por error a satelite de san juan </t>
  </si>
  <si>
    <t>Se esta gestinando lo de su dinero</t>
  </si>
  <si>
    <t>RAUL RIVERA ORTIZ</t>
  </si>
  <si>
    <t>10:07 AM</t>
  </si>
  <si>
    <t>787-469-9477</t>
  </si>
  <si>
    <t>su ann quiñonez</t>
  </si>
  <si>
    <t>fallas con la velocidad</t>
  </si>
  <si>
    <t>Sonia Esther Castillo</t>
  </si>
  <si>
    <t>Se coordina servicio por intermitencia</t>
  </si>
  <si>
    <t>10.30.0.134</t>
  </si>
  <si>
    <t>10:09 AM</t>
  </si>
  <si>
    <t>Millenia</t>
  </si>
  <si>
    <t>irma sanchez rodriguez</t>
  </si>
  <si>
    <t>Servicio intermitente</t>
  </si>
  <si>
    <t xml:space="preserve">Cliente no sabe como hacer speedtest </t>
  </si>
  <si>
    <t>24.08/15</t>
  </si>
  <si>
    <t>3.20 pm</t>
  </si>
  <si>
    <t>ALEJANDRO ArACENA</t>
  </si>
  <si>
    <t>02:01 AM</t>
  </si>
  <si>
    <t>787-379-8857</t>
  </si>
  <si>
    <t>NORE</t>
  </si>
  <si>
    <t>787-5046-628</t>
  </si>
  <si>
    <t>Que no tiene servicio de internet y de telefonia y igual paga</t>
  </si>
  <si>
    <t>No atiende llamada</t>
  </si>
  <si>
    <t xml:space="preserve">ALEJANDRO ArACENA 
</t>
  </si>
  <si>
    <t>soporte</t>
  </si>
  <si>
    <t xml:space="preserve">Necesita soporte tecnico 
</t>
  </si>
  <si>
    <t>problema de autenticacion con TV</t>
  </si>
  <si>
    <t>5:35 PM</t>
  </si>
  <si>
    <t>Ricardo Rodriguez</t>
  </si>
  <si>
    <t>Fallas con el internet.</t>
  </si>
  <si>
    <t xml:space="preserve">miguel burgos perez </t>
  </si>
  <si>
    <t>787-239-9325</t>
  </si>
  <si>
    <t xml:space="preserve">Internet lento </t>
  </si>
  <si>
    <t>Se cae llamada y cliente no vuelve a atender</t>
  </si>
  <si>
    <t>AP Boom 206M</t>
  </si>
  <si>
    <t>6:24 PM</t>
  </si>
  <si>
    <t>CARLOS MESA</t>
  </si>
  <si>
    <t>787-5133181</t>
  </si>
  <si>
    <t>PROBLEMAS DE INTERNET PIDE QUE LO LLAME EDUARDO CORREA</t>
  </si>
  <si>
    <t>Se le coordina servicio para 08/26/2015</t>
  </si>
  <si>
    <t>Se solicita Upgrade a Boom</t>
  </si>
  <si>
    <t>01-30</t>
  </si>
  <si>
    <t>CARLOS MEZA</t>
  </si>
  <si>
    <t>RAFAEL PADILLA</t>
  </si>
  <si>
    <t>VUELVE A LLAMAR LA ESPOSA NUEVAMENTE QUE EL EL SR CORREA LA ATIENDA</t>
  </si>
  <si>
    <t>PROBLEMAS CON EL INTERNET Y NECESITA URGENTE QUE ESTA HACIENDO UN TRABAJO</t>
  </si>
  <si>
    <t>Jose Luis Acosta Reyes</t>
  </si>
  <si>
    <t>Ajustes en la antena, cambios de frecuencia en el AP</t>
  </si>
  <si>
    <t>10.46.0.46</t>
  </si>
  <si>
    <t>24/08/2.015</t>
  </si>
  <si>
    <t>Tiffany</t>
  </si>
  <si>
    <t>6.24 p.m</t>
  </si>
  <si>
    <t>EDGARDO TORRES</t>
  </si>
  <si>
    <t>IRIS GONZALEZ</t>
  </si>
  <si>
    <t>PROBLEMAS DE VELOCIDAD CON EL INTERNET</t>
  </si>
  <si>
    <t>Quiere saber porque el monto de su factura</t>
  </si>
  <si>
    <t>Se realiza prueba de velocidad</t>
  </si>
  <si>
    <t>Problema con caja Android</t>
  </si>
  <si>
    <t>ya cliente realizo su pago conforme</t>
  </si>
  <si>
    <t>6.37 p.m</t>
  </si>
  <si>
    <t>8:35 AM</t>
  </si>
  <si>
    <t>NARLENE FELICIANO</t>
  </si>
  <si>
    <t>PROBLEMAS CON EL SERVICIO DE INTERNET</t>
  </si>
  <si>
    <t>Servicio coordinado para el 08/25/2015</t>
  </si>
  <si>
    <t>Felix de Jesus Arnaldi</t>
  </si>
  <si>
    <t>No tiene internet</t>
  </si>
  <si>
    <t>8.15 Am</t>
  </si>
  <si>
    <t>ANETTE MOLINA</t>
  </si>
  <si>
    <t>Cliente sin servicio debido a problemas en Millenia</t>
  </si>
  <si>
    <t>787-375-5082</t>
  </si>
  <si>
    <t xml:space="preserve">Cliente tiene problemas con la telefonia y problemas con sus facturas </t>
  </si>
  <si>
    <t>10.35 AM</t>
  </si>
  <si>
    <t>Se coordina servicio 8/27/2015</t>
  </si>
  <si>
    <t>EDWIN NIEVES</t>
  </si>
  <si>
    <t>25/8/2015</t>
  </si>
  <si>
    <t xml:space="preserve">Reinicio de antena </t>
  </si>
  <si>
    <t>Cliente molesta porque está desde hace algún tiempo con fallas con el servicio, y quiere probar si lo sube a 5MB si le funciona correctamente, sino cancelará el servicio.</t>
  </si>
  <si>
    <t>10.46 AM</t>
  </si>
  <si>
    <t>MILTON LOPEZ</t>
  </si>
  <si>
    <t>FACTURACIÓN</t>
  </si>
  <si>
    <t>BRENDA COLON</t>
  </si>
  <si>
    <t>Tiene bastantes fallas con la velocidad del servicio.</t>
  </si>
  <si>
    <t>Rafael Santana Escobar</t>
  </si>
  <si>
    <t>Se comunicó para indicar que realizó deposito</t>
  </si>
  <si>
    <t>10.43.0.132</t>
  </si>
  <si>
    <t xml:space="preserve">11:08 am </t>
  </si>
  <si>
    <t>26/08/15</t>
  </si>
  <si>
    <t>Monte Flores</t>
  </si>
  <si>
    <t>Solicitud de UPGRADE</t>
  </si>
  <si>
    <t xml:space="preserve">kristal betancourt </t>
  </si>
  <si>
    <t>787-308-9201</t>
  </si>
  <si>
    <t>8.10 Am</t>
  </si>
  <si>
    <t xml:space="preserve">genesis </t>
  </si>
  <si>
    <t>Carlos mercado santiago</t>
  </si>
  <si>
    <t>787-220-2554</t>
  </si>
  <si>
    <t>se comunico para indicar mas dias de plazo para pagar</t>
  </si>
  <si>
    <t xml:space="preserve">Cliente tienen 2 dias sin el servicio de internet, no esta en su casa </t>
  </si>
  <si>
    <t>12:09pm</t>
  </si>
  <si>
    <t>FRANCSCA ACOSTA</t>
  </si>
  <si>
    <t>26/08/2015</t>
  </si>
  <si>
    <t>787-232-0890</t>
  </si>
  <si>
    <t xml:space="preserve">FACTURACION </t>
  </si>
  <si>
    <t>Jose de Katow Martinez</t>
  </si>
  <si>
    <t xml:space="preserve">Cliente indica no tener conexión se intentó realizar soporte de primer nivel y el mismo no se encuentra en su residencia </t>
  </si>
  <si>
    <t>efectuo pago correspondiente al mes de febrero</t>
  </si>
  <si>
    <t>El cliente llamará nuevamente cuando este en su casa, Se debe realizar visita Tecnica</t>
  </si>
  <si>
    <t>12;22 pm</t>
  </si>
  <si>
    <t>MARIA VAZQUEZ NEGRON</t>
  </si>
  <si>
    <t>Jose rivera calderon</t>
  </si>
  <si>
    <t>COORDINAR VISITA TECNICA</t>
  </si>
  <si>
    <t>787-981-6170</t>
  </si>
  <si>
    <t>Cliente indica que tenia promesa de pago por enero y febrero y le cobraron</t>
  </si>
  <si>
    <t>Se generó Orden de Servicio</t>
  </si>
  <si>
    <t>Se hará crédito</t>
  </si>
  <si>
    <t>12:32pm</t>
  </si>
  <si>
    <t xml:space="preserve">JOE RODRIGUEZ </t>
  </si>
  <si>
    <t>787-327-3806</t>
  </si>
  <si>
    <t>JAHDIEL SANTOS</t>
  </si>
  <si>
    <t>Cliente con problemas de velocidad de descarga - Velocidad contratada 3MB/1MB, Velocidad recibida 0.47MB/0.98MB</t>
  </si>
  <si>
    <t>Genesis</t>
  </si>
  <si>
    <t>llamo para efectuar pago</t>
  </si>
  <si>
    <t>12:39 pm</t>
  </si>
  <si>
    <t xml:space="preserve"> Iglesia Universal</t>
  </si>
  <si>
    <t xml:space="preserve">Se contactó a Boom y no dieron soporte adecuado solo verificaron que el cliente se encuentra conectado al AP y asumieron que este deberia tener la velocidad contratada por tener buenos valores de señal y transmit. Caso atendido por Ana. </t>
  </si>
  <si>
    <t>PIDEN SER CONTACTADOS CON URGENCIA POR DEPARTAMENTO DE FACTURACIÓN.</t>
  </si>
  <si>
    <t>02/10/2016   01:15pm</t>
  </si>
  <si>
    <t>Verificar si nos llegó cheque de Enero</t>
  </si>
  <si>
    <t>27/08/2015</t>
  </si>
  <si>
    <t xml:space="preserve">01:03 pm </t>
  </si>
  <si>
    <t>Juana Gali Rosado</t>
  </si>
  <si>
    <t xml:space="preserve">carlos marrero </t>
  </si>
  <si>
    <t>7878590189 / 7872426245</t>
  </si>
  <si>
    <t>787-359-2484</t>
  </si>
  <si>
    <t>Cliente problemas con la velocidad desde hace un mes mas o menos, ya el cliente a informado en varias oportunidades pero sigue igual.</t>
  </si>
  <si>
    <t>Tiene instalacion para hoy</t>
  </si>
  <si>
    <t>Cliente no puede atender porque no sabe como bregar con la computadora y su hijo no esta, se debe esperar a que su hijo llame.</t>
  </si>
  <si>
    <t>Cliente llama para confirmar que esta llegando a su casa para que el técnico valla a realizar la instalación.</t>
  </si>
  <si>
    <t>Soporte Base + asignacion de NAT</t>
  </si>
  <si>
    <t>27/8/2015</t>
  </si>
  <si>
    <t xml:space="preserve">01:20 pm </t>
  </si>
  <si>
    <t>jose arrollo</t>
  </si>
  <si>
    <t>Cliente necesita ayuda para configurar wifi</t>
  </si>
  <si>
    <t xml:space="preserve">amando pizarro </t>
  </si>
  <si>
    <t>787-560-4777</t>
  </si>
  <si>
    <t>Se le olvido la clave del Wi-Fi, se debe hacer un hard reset al Router.</t>
  </si>
  <si>
    <t xml:space="preserve">facturacion </t>
  </si>
  <si>
    <t>Verificación de su cuenta</t>
  </si>
  <si>
    <t>28/08/2015</t>
  </si>
  <si>
    <t>1:33 PM</t>
  </si>
  <si>
    <t>ISARDO BRAVERMAN</t>
  </si>
  <si>
    <t xml:space="preserve">CLIENTE SIN INTERNET YA VARIOS DIAS </t>
  </si>
  <si>
    <t>INDICA QUE SE LE HIZO UN COBRO</t>
  </si>
  <si>
    <t>Se llama a boom tiene valores buenos, boom logra ingresar a antena.</t>
  </si>
  <si>
    <t xml:space="preserve">1:49 PM </t>
  </si>
  <si>
    <t>05: 04</t>
  </si>
  <si>
    <t xml:space="preserve">LUIS ACOSTA MORENO </t>
  </si>
  <si>
    <t>JOSE ANTONIO GOMEZ</t>
  </si>
  <si>
    <t>939-488-7301</t>
  </si>
  <si>
    <t xml:space="preserve">LLAMADA PERDIDA </t>
  </si>
  <si>
    <t>Site caído en Boom</t>
  </si>
  <si>
    <t>Verificación de datos para contrato</t>
  </si>
  <si>
    <t xml:space="preserve">05:49 PM </t>
  </si>
  <si>
    <t>28/8/2015</t>
  </si>
  <si>
    <t>Carlos Salgado</t>
  </si>
  <si>
    <t xml:space="preserve">GADIEL ESPINOZA </t>
  </si>
  <si>
    <t>HEIDI GONZALEZ Barrazas</t>
  </si>
  <si>
    <t>787-226-1414</t>
  </si>
  <si>
    <t>Cliente bastante molesta, ha llamado en reiteradas ocasiones, pero ejecutivo ocupado. Dice que no tiene servicio.</t>
  </si>
  <si>
    <t>10.25.0.91</t>
  </si>
  <si>
    <t xml:space="preserve">PAGOS </t>
  </si>
  <si>
    <t xml:space="preserve">Reinicio de antena y router </t>
  </si>
  <si>
    <t>Morcelos</t>
  </si>
  <si>
    <t>Llamará mas tarde para pagar</t>
  </si>
  <si>
    <t>7:44 AM.</t>
  </si>
  <si>
    <t>29/08/15</t>
  </si>
  <si>
    <t>8.07 Am</t>
  </si>
  <si>
    <t>Gisela Garcia</t>
  </si>
  <si>
    <t>LIZA GUADALUPE 227A</t>
  </si>
  <si>
    <t>787-612-2060</t>
  </si>
  <si>
    <t>problemas de internet desde el sabado</t>
  </si>
  <si>
    <t xml:space="preserve">Cliente con problemas de velocidad  </t>
  </si>
  <si>
    <t>Reinicio de equipo</t>
  </si>
  <si>
    <t>AP 227 A de Boom Caido</t>
  </si>
  <si>
    <t>9:02 am</t>
  </si>
  <si>
    <t>wanda del valle</t>
  </si>
  <si>
    <t>quiere saber si le debitaron un pago</t>
  </si>
  <si>
    <t>8.23 Am</t>
  </si>
  <si>
    <t>ya se contacto cliente y se le dio la informacion</t>
  </si>
  <si>
    <t>Raquel santos 211F</t>
  </si>
  <si>
    <t>787-980-9572</t>
  </si>
  <si>
    <t>Cliente no tiene servicio de internet llamarla lo mas pronto</t>
  </si>
  <si>
    <t xml:space="preserve">CARMEN QUILES
</t>
  </si>
  <si>
    <t>Yomar Rodriguez</t>
  </si>
  <si>
    <t>Llama para pagar y por fallas con el internet.</t>
  </si>
  <si>
    <t>Configuración de router</t>
  </si>
  <si>
    <t>Cliente se encontraba desactivada por falta de pago</t>
  </si>
  <si>
    <t>12:47 PM</t>
  </si>
  <si>
    <t>Eliseo Ramos</t>
  </si>
  <si>
    <t>10.52.0.52</t>
  </si>
  <si>
    <t>Gretchens Santiago Fontanez</t>
  </si>
  <si>
    <t>8.30 Am</t>
  </si>
  <si>
    <t>Juan Isla</t>
  </si>
  <si>
    <t>Cliente llamará luego ya que no se encuentra en casa</t>
  </si>
  <si>
    <t>787-479-6050</t>
  </si>
  <si>
    <t>Quedaron en ir al condominio el dia de ayer y no fue ningun tecnico quiere saber la hora en que van a ir hoy</t>
  </si>
  <si>
    <t>2:34 PM</t>
  </si>
  <si>
    <t>Se debe realizar trabajo con cablería en condominio</t>
  </si>
  <si>
    <t xml:space="preserve">SILVIA CABRERA MARTIZ </t>
  </si>
  <si>
    <t xml:space="preserve">CLIENTE QUIERE CANCELAR EL SERVICIO </t>
  </si>
  <si>
    <t>Cliente canceló servicio</t>
  </si>
  <si>
    <t>29/08/2015</t>
  </si>
  <si>
    <t xml:space="preserve">03:47PM </t>
  </si>
  <si>
    <t>FRANKIE RIVERA ROSA Pizza Boy</t>
  </si>
  <si>
    <t xml:space="preserve">CARLOS PEREZ </t>
  </si>
  <si>
    <t>787-942.3232</t>
  </si>
  <si>
    <t>787-399-8337</t>
  </si>
  <si>
    <t xml:space="preserve">No tiene internet Y NO ES LA PRIMERA VEZ QUE LE PASA </t>
  </si>
  <si>
    <t xml:space="preserve">PAGOS MENSUALES DE INTERNET </t>
  </si>
  <si>
    <t>Reinicio de equipos</t>
  </si>
  <si>
    <t>Cliente al día con los pagos</t>
  </si>
  <si>
    <t>4:00pm</t>
  </si>
  <si>
    <t xml:space="preserve">FREDDY VIGO </t>
  </si>
  <si>
    <t>CARLOS GARCIA 128D</t>
  </si>
  <si>
    <t>787-562-1020</t>
  </si>
  <si>
    <t>787-428-0552</t>
  </si>
  <si>
    <t xml:space="preserve">CON REFERENCIA SOBRE  UN CREDITO </t>
  </si>
  <si>
    <t>Se le indica a cliente la informacion sobre su credito</t>
  </si>
  <si>
    <t>Cliente no contestó</t>
  </si>
  <si>
    <t>4:05 PM</t>
  </si>
  <si>
    <t>MAYRA ENCARNACION 225U</t>
  </si>
  <si>
    <t>787-517-7548</t>
  </si>
  <si>
    <t>Se genera visita técnica 2/12/2016</t>
  </si>
  <si>
    <t xml:space="preserve">AP 225U Con Intermitencia </t>
  </si>
  <si>
    <t>7:38 AM</t>
  </si>
  <si>
    <t xml:space="preserve">enrrique martinez </t>
  </si>
  <si>
    <t>787-638-0886</t>
  </si>
  <si>
    <t xml:space="preserve">Cliente sin internet ya lleva varios dias sin el servicio </t>
  </si>
  <si>
    <t>Prioridad de conexión</t>
  </si>
  <si>
    <t>787605-7420</t>
  </si>
  <si>
    <t>Cambio de MK en Agueybana</t>
  </si>
  <si>
    <t>29/08/201</t>
  </si>
  <si>
    <t>Raul rivera Boom 225U</t>
  </si>
  <si>
    <t xml:space="preserve">No tiene internet  desde el martes el cliente quiere que le reconoscanlos dias sin servicio 
</t>
  </si>
  <si>
    <t>8:08 am</t>
  </si>
  <si>
    <t xml:space="preserve">Roberto Rosario Lomas 2
</t>
  </si>
  <si>
    <t>787-692-3403</t>
  </si>
  <si>
    <t xml:space="preserve">David martinez </t>
  </si>
  <si>
    <t xml:space="preserve">No tiene internet, ROUTERr esta  desconfigurado, quiere que se envie el mismo tecnico que instalo </t>
  </si>
  <si>
    <t>787-677-1617</t>
  </si>
  <si>
    <t>Cliente indica que le indicaron que lo llamarian para configurar el router y aun sigue a la espera desea que un tecnico lo ayude</t>
  </si>
  <si>
    <t>no le llega el plan contratado</t>
  </si>
  <si>
    <t xml:space="preserve">Pérdida de configuración de router </t>
  </si>
  <si>
    <t>Se le indicó al cliente como configurar el router con la cuenta PPPoE</t>
  </si>
  <si>
    <t>9.47 Am</t>
  </si>
  <si>
    <t xml:space="preserve">Maria Serrano </t>
  </si>
  <si>
    <t>gretchen santiago</t>
  </si>
  <si>
    <t>787-568-1209</t>
  </si>
  <si>
    <t>Quedaron en enviarle a un tecnico el dia de hoy y aun el tecnico no lo a llamado</t>
  </si>
  <si>
    <t>Esperando visita del técnico,</t>
  </si>
  <si>
    <t xml:space="preserve">Visita técnica </t>
  </si>
  <si>
    <t>Se le indico que el técnico ya va para allá</t>
  </si>
  <si>
    <t>3:37pm</t>
  </si>
  <si>
    <t>DAVID RODRIGUEZ CARMONA</t>
  </si>
  <si>
    <t xml:space="preserve">omar gotia diaz </t>
  </si>
  <si>
    <t>FACTURACION</t>
  </si>
  <si>
    <t>787-938-6146</t>
  </si>
  <si>
    <t xml:space="preserve">El senor lo llamaron ayer y le indicaron que el tenico va para su casa de 11 am a 12 pm 
</t>
  </si>
  <si>
    <t>Otorgó cuenta de banco</t>
  </si>
  <si>
    <t>6:27 pm</t>
  </si>
  <si>
    <t>OCTAVIO SANTANA</t>
  </si>
  <si>
    <t>LLAMA PARA PAGAR.</t>
  </si>
  <si>
    <t>Miguel burgos perez 206M</t>
  </si>
  <si>
    <t>2/13/2016</t>
  </si>
  <si>
    <t>No tiene servicio desde ayer, el servicio esta lento llamo varias veces</t>
  </si>
  <si>
    <t>no atiende llamada</t>
  </si>
  <si>
    <t>AP 226 M de Boom Caido</t>
  </si>
  <si>
    <t>9:26 am</t>
  </si>
  <si>
    <t>Mario Martinez Hernandez</t>
  </si>
  <si>
    <t>787-859-0189</t>
  </si>
  <si>
    <t xml:space="preserve">Ya pago el mes de septiembre , la velocidad no llega a un 1 mega y el paquet 4 megas 
</t>
  </si>
  <si>
    <t>Daniel de Jesus Castro</t>
  </si>
  <si>
    <t>10.70.0.71</t>
  </si>
  <si>
    <t>787-922-2082</t>
  </si>
  <si>
    <t xml:space="preserve">Cliente de Boom - Inconvenientes </t>
  </si>
  <si>
    <t>Arallanes</t>
  </si>
  <si>
    <t>cliente llama por que tenia una visita tecnica pautada</t>
  </si>
  <si>
    <t xml:space="preserve">que el técnico se comunique con el </t>
  </si>
  <si>
    <t xml:space="preserve">CLIENTE </t>
  </si>
  <si>
    <t xml:space="preserve">9:38 am </t>
  </si>
  <si>
    <t>787-940-6484</t>
  </si>
  <si>
    <t xml:space="preserve">Cruz Moya , Minerva
</t>
  </si>
  <si>
    <t>787-636-0451</t>
  </si>
  <si>
    <t>cliente indica que necesita el internet y sigui con problemas</t>
  </si>
  <si>
    <t>Cliente contactado no contestó</t>
  </si>
  <si>
    <t>AP 1166 de Cambalache con inconvenientes</t>
  </si>
  <si>
    <t>9:42 am</t>
  </si>
  <si>
    <t>2.35 Pm</t>
  </si>
  <si>
    <t>Betancourt Morales , Juan</t>
  </si>
  <si>
    <t>migdalia  salomon 206L</t>
  </si>
  <si>
    <t>787-3850910</t>
  </si>
  <si>
    <t>787-648-6463</t>
  </si>
  <si>
    <t>cliente llama para pagar</t>
  </si>
  <si>
    <t>no tienen internet</t>
  </si>
  <si>
    <t>se reactiva uber para efectuar pago.Cliente no contesta</t>
  </si>
  <si>
    <t xml:space="preserve">AP 206 L de Boom caído </t>
  </si>
  <si>
    <t>1:06PM</t>
  </si>
  <si>
    <t>MRIAN ORTIZ PADILLA</t>
  </si>
  <si>
    <t>31/08/15</t>
  </si>
  <si>
    <t>787-633-7016</t>
  </si>
  <si>
    <t>eric baez</t>
  </si>
  <si>
    <t>787-403-4045</t>
  </si>
  <si>
    <t>no tiene internet</t>
  </si>
  <si>
    <t xml:space="preserve">Cliente no puede detectar wifi, y no posee equipo para conectarse con cable , se genera servicio tecnico       </t>
  </si>
  <si>
    <t xml:space="preserve">Reinicio de equipos </t>
  </si>
  <si>
    <t xml:space="preserve">04:03 PM </t>
  </si>
  <si>
    <t xml:space="preserve">SARA ROSA </t>
  </si>
  <si>
    <t>787-940-8850</t>
  </si>
  <si>
    <t>8.57 Am</t>
  </si>
  <si>
    <t xml:space="preserve">ERICK OTERO </t>
  </si>
  <si>
    <t>02/15/2016</t>
  </si>
  <si>
    <t>787-463-6266</t>
  </si>
  <si>
    <t>Cliente realizó depósito</t>
  </si>
  <si>
    <t xml:space="preserve">Migración </t>
  </si>
  <si>
    <t>Yanet Bares</t>
  </si>
  <si>
    <t>YELENA MONZON</t>
  </si>
  <si>
    <t>Rodanim Pizarro</t>
  </si>
  <si>
    <t>TRANSFERIDO A EDUARDO</t>
  </si>
  <si>
    <t>10.63.0.125</t>
  </si>
  <si>
    <t>Bello Horizonte</t>
  </si>
  <si>
    <t>9.42 Am</t>
  </si>
  <si>
    <t>787-637-3271</t>
  </si>
  <si>
    <t>Sec01 Lomas Caído - Cliente contactado no contestó</t>
  </si>
  <si>
    <t>CARLOS ORTIZ</t>
  </si>
  <si>
    <t>2/15/2016</t>
  </si>
  <si>
    <t>787-363-7043</t>
  </si>
  <si>
    <t>Se le dio prioridad y retomo servicio</t>
  </si>
  <si>
    <t>AP 1105 Torre San Miguel</t>
  </si>
  <si>
    <t>9;12 Am</t>
  </si>
  <si>
    <t>Marvin Moor</t>
  </si>
  <si>
    <t>9.50 Am</t>
  </si>
  <si>
    <t>787-909-4685</t>
  </si>
  <si>
    <t>JOSE I FERRER</t>
  </si>
  <si>
    <t>787-359-3504</t>
  </si>
  <si>
    <t>Problemas de internet, el cliente no esta en casa por los momentos</t>
  </si>
  <si>
    <t>CLIENTE QUIERE BAJAR EL PAQUETE DE INTERNET</t>
  </si>
  <si>
    <t>2/16/2016</t>
  </si>
  <si>
    <t>Quiere realizar downgrade</t>
  </si>
  <si>
    <t xml:space="preserve">problemas de velocidad se llamara a las 7 de la noche </t>
  </si>
  <si>
    <t>10:30 am</t>
  </si>
  <si>
    <t>9.51 Am</t>
  </si>
  <si>
    <t xml:space="preserve">rosa ortiz
</t>
  </si>
  <si>
    <t>Diana Merced Rivera</t>
  </si>
  <si>
    <t>787-717-2725</t>
  </si>
  <si>
    <t>(787) 718-9945</t>
  </si>
  <si>
    <t xml:space="preserve">el señor carlos esposo de la señora rosa esta llamando porque no tiene servicio
</t>
  </si>
  <si>
    <t>la estaban llamando</t>
  </si>
  <si>
    <t>02/17/2016</t>
  </si>
  <si>
    <t>Maria Gonzales Bernard</t>
  </si>
  <si>
    <t>NO CONTACTO</t>
  </si>
  <si>
    <t>10.39.0.96:8080</t>
  </si>
  <si>
    <t>10.09 Am</t>
  </si>
  <si>
    <t>Sara A Rosa</t>
  </si>
  <si>
    <t>JUAN D CONCEPCION</t>
  </si>
  <si>
    <t xml:space="preserve"> 787-677-7106
</t>
  </si>
  <si>
    <t>787-675-4188</t>
  </si>
  <si>
    <t>Envio pago al correo, verificar y devolver la llamada</t>
  </si>
  <si>
    <t xml:space="preserve">Cliente no contesta </t>
  </si>
  <si>
    <t>Cliente realizó depósito el sábado 02/13/2016</t>
  </si>
  <si>
    <t>11:46 AM</t>
  </si>
  <si>
    <t>11.15 AM</t>
  </si>
  <si>
    <t xml:space="preserve">MAY BERRIOS </t>
  </si>
  <si>
    <t>787-633-9416</t>
  </si>
  <si>
    <t>787-317-8995</t>
  </si>
  <si>
    <t>CLIENTE INDICA QUE NO DESEA EL ROUTER</t>
  </si>
  <si>
    <t>COORDINAR LLAMADA PARA SOPORTE</t>
  </si>
  <si>
    <t>Fabiola Bordones 8/31/2015</t>
  </si>
  <si>
    <t>2/17/2016</t>
  </si>
  <si>
    <t>hijo del sr felix no se encuentra en casa para realizar pruebas, llmara cuando llegue</t>
  </si>
  <si>
    <t>11.37 AM</t>
  </si>
  <si>
    <t>NORY CONTRERA</t>
  </si>
  <si>
    <t>787-413-1587</t>
  </si>
  <si>
    <t>9:10 am</t>
  </si>
  <si>
    <t>QUEDARON EN PASAR EL DIA SABADO POR CASA DEL CLLIENTE Y NO PASARON EL CLLIENTE SIGUE SIN SERVICIO</t>
  </si>
  <si>
    <t>KARLA ORTA</t>
  </si>
  <si>
    <t>Cliente no esta en su casa se le indica llamar cuando este en ella</t>
  </si>
  <si>
    <t>cliente desconectado llama para pagar</t>
  </si>
  <si>
    <t>31/31</t>
  </si>
  <si>
    <t>11.58 Am</t>
  </si>
  <si>
    <t>Laisa Perez Natal</t>
  </si>
  <si>
    <t>787-934-8100</t>
  </si>
  <si>
    <t>3:09 PM</t>
  </si>
  <si>
    <t>Carlos E Ocasio Trinidad</t>
  </si>
  <si>
    <t xml:space="preserve">	(787)448-2284</t>
  </si>
  <si>
    <t>CLIENTE LO ESTABAN LLAMANDO</t>
  </si>
  <si>
    <t>2/18/2016</t>
  </si>
  <si>
    <t>12.25 Pm</t>
  </si>
  <si>
    <t>Coordinar Migración</t>
  </si>
  <si>
    <t>dorca muñoz</t>
  </si>
  <si>
    <t>787-450-5551</t>
  </si>
  <si>
    <t>4:18 PM</t>
  </si>
  <si>
    <t>Reinicio de antena</t>
  </si>
  <si>
    <t>virginia caballero</t>
  </si>
  <si>
    <t>Indica que tiene 3 meses esperando por instalación.</t>
  </si>
  <si>
    <t>12.50  pm</t>
  </si>
  <si>
    <t>Cliente no contesta -  se busca en drive de clientes de internet y no se encuentra</t>
  </si>
  <si>
    <t>787-876-1932</t>
  </si>
  <si>
    <t>Se debe configurar router llamará leugo para realizarla.</t>
  </si>
  <si>
    <t>JUAN CASADO</t>
  </si>
  <si>
    <t>787-2088170</t>
  </si>
  <si>
    <t>31/08/2015</t>
  </si>
  <si>
    <t>CLIENTE QUERIA VERIFICAR SI ESTABA EN RUTA HOY</t>
  </si>
  <si>
    <t>Aracelis Matos</t>
  </si>
  <si>
    <t>2/19/2016</t>
  </si>
  <si>
    <t>787-602-4079</t>
  </si>
  <si>
    <t xml:space="preserve">SE INDICO INFORMACION </t>
  </si>
  <si>
    <t xml:space="preserve">NO TIENE INTERNET DESDE HACE 1 SEMANA </t>
  </si>
  <si>
    <t>7:45 AM</t>
  </si>
  <si>
    <t>pedro angel santiago</t>
  </si>
  <si>
    <t>787-943-7379</t>
  </si>
  <si>
    <t>CLIENTE NO TIENE SERVICIO DE INTERNET</t>
  </si>
  <si>
    <t>genesis almao</t>
  </si>
  <si>
    <t>2/20/2016</t>
  </si>
  <si>
    <t>Yara Alejandro Rios</t>
  </si>
  <si>
    <t>se realiza llamada y ya tiene servicio</t>
  </si>
  <si>
    <t>Cliente con problemas de internet, llamarlo despues de las 6:00 pm, hora que sale del trabajo y esta disponible.</t>
  </si>
  <si>
    <t>1:53 pm</t>
  </si>
  <si>
    <t>carlos mandero</t>
  </si>
  <si>
    <t>intermintencia con el servicio</t>
  </si>
  <si>
    <t>Sra Fatima (Iglesia Universal)</t>
  </si>
  <si>
    <t>Cliente en la espera de servicio coordinado para hoy, LLAMAR CLIENTE MOLESTO</t>
  </si>
  <si>
    <t>4:48 PM</t>
  </si>
  <si>
    <t>Dilia Reyes</t>
  </si>
  <si>
    <t>Problemas con el servicio desde el jueves según indica.</t>
  </si>
  <si>
    <t>31/8/2015</t>
  </si>
  <si>
    <t>Se le dio prioridad y cliente no contesta</t>
  </si>
  <si>
    <t>CLIENTE MOLESTA PORQUE TÉCNICO FUE HOY Y SIGUE CON LA FALLA DE TELEFONÍA.</t>
  </si>
  <si>
    <t xml:space="preserve">Se generó orden de servicio </t>
  </si>
  <si>
    <t>6:01 PM</t>
  </si>
  <si>
    <t xml:space="preserve">Diana Correa </t>
  </si>
  <si>
    <t>Problemas con el servicio.</t>
  </si>
  <si>
    <t xml:space="preserve">ALEX VILLANUEVA </t>
  </si>
  <si>
    <t xml:space="preserve">Vito </t>
  </si>
  <si>
    <t>CLIENTE PIDE INFORMACION DE LA GESTION DE SU CASO, LLAMARLO EN 10 A 20 MIN.</t>
  </si>
  <si>
    <t xml:space="preserve"> Cliente se comunica indicando que no le esta llegando la velocidad</t>
  </si>
  <si>
    <t>Se debe enviar cotización a condominio del cableado a reemplazar</t>
  </si>
  <si>
    <t>VITO</t>
  </si>
  <si>
    <t>Dewell Acevedo</t>
  </si>
  <si>
    <t>Annette Molina</t>
  </si>
  <si>
    <t>02/20/2016</t>
  </si>
  <si>
    <t>CLIENTE CON PROBLEMAS DE TELEFONI LLAMARLA EN 10 MIN, CLIENTE MOLESTA.</t>
  </si>
  <si>
    <t>Cliente desea dar promesa de pago</t>
  </si>
  <si>
    <t>6.54 PM</t>
  </si>
  <si>
    <t xml:space="preserve">YANET </t>
  </si>
  <si>
    <t>GISELA  GARCIA ORTIZ</t>
  </si>
  <si>
    <t>4-04 PM</t>
  </si>
  <si>
    <t>2 SEMANAS SIN INTERNET</t>
  </si>
  <si>
    <t>MARIA VASQUEZ</t>
  </si>
  <si>
    <t>CLIENTE INDICA ESTAR DESDE EL MIERCOLES ESPERANDO UN TECNICO</t>
  </si>
  <si>
    <t>2/22/2016</t>
  </si>
  <si>
    <t>Configuración router</t>
  </si>
  <si>
    <t xml:space="preserve">Se generará orden de servicio </t>
  </si>
  <si>
    <t>12:40 PM</t>
  </si>
  <si>
    <t>debora sanchez</t>
  </si>
  <si>
    <t>sin servicio de internet</t>
  </si>
  <si>
    <t>NO TIENE INTERNET AHORA MISMO.</t>
  </si>
  <si>
    <t>2/23/2016</t>
  </si>
  <si>
    <t>NO TIENE INTERNET DESDE EL VIERNES PASADO, ESTÁ MOLESTO Y QUIERE QUE LO LLAMEN.</t>
  </si>
  <si>
    <t>12:58PM</t>
  </si>
  <si>
    <t xml:space="preserve">31/08/2015
</t>
  </si>
  <si>
    <t>MARIO ROJAS</t>
  </si>
  <si>
    <t>NO TIENE INTERNET DESDE AYER.</t>
  </si>
  <si>
    <t>queria saber si llego la evidencia del pago.</t>
  </si>
  <si>
    <t>2/24/2016</t>
  </si>
  <si>
    <t xml:space="preserve">09:50AM </t>
  </si>
  <si>
    <t xml:space="preserve">JOSE PASTRANA </t>
  </si>
  <si>
    <t>787-368-9170</t>
  </si>
  <si>
    <t>6.48 pm</t>
  </si>
  <si>
    <t xml:space="preserve">ADMINISTRACION </t>
  </si>
  <si>
    <t>CARLOS CORDERO CANCIO</t>
  </si>
  <si>
    <t>NO TIENE INTERNET DESDE HACE 3 DIAS</t>
  </si>
  <si>
    <t>Informacion sobre su contrato</t>
  </si>
  <si>
    <t>2/25/2016</t>
  </si>
  <si>
    <t>6.24 PM</t>
  </si>
  <si>
    <t>YANET BARES</t>
  </si>
  <si>
    <t>GABRIEL GONZALEZ</t>
  </si>
  <si>
    <t>787-3634704</t>
  </si>
  <si>
    <t>31/08/2.015</t>
  </si>
  <si>
    <t>FALLAS INTERNET</t>
  </si>
  <si>
    <t>7.49 pm</t>
  </si>
  <si>
    <t>PAMELA OÑATE</t>
  </si>
  <si>
    <t>Cliente sin internet no esta en casa para realizar pruebas</t>
  </si>
  <si>
    <t>ALBERTO RUIZ SANCHEZ</t>
  </si>
  <si>
    <t>787-603-8881</t>
  </si>
  <si>
    <t>ALEJANDRO GALINDEZ</t>
  </si>
  <si>
    <t xml:space="preserve">CLIENTE CANCELARA EL SERVICIO </t>
  </si>
  <si>
    <t>CLIENTE TIENE DESDE EL DOMINGO EN LA NOCHE SIN INTERNET</t>
  </si>
  <si>
    <t>2/26/2016</t>
  </si>
  <si>
    <t xml:space="preserve">cliente quiere cancelar se transfiere llamada a erika </t>
  </si>
  <si>
    <t xml:space="preserve">AP 205R Caído </t>
  </si>
  <si>
    <t>11:25 AM</t>
  </si>
  <si>
    <t xml:space="preserve">	Yadira Mercado</t>
  </si>
  <si>
    <t>8.23 AM</t>
  </si>
  <si>
    <t>787-398-1642</t>
  </si>
  <si>
    <t xml:space="preserve">CLIENTE NO TIENE INTERNET Y NO TIENE LA VELOCIDAD </t>
  </si>
  <si>
    <t>CLIENTE INDICA QUE NO LE HAN ENVIADO LA FACTURA Y QUIERE PAGAR</t>
  </si>
  <si>
    <t>02/26/2016</t>
  </si>
  <si>
    <t>Cliente autoriza cargo a cuenta del mes de febrero</t>
  </si>
  <si>
    <t>MIGUEL BURGOS</t>
  </si>
  <si>
    <t>1:29 PM</t>
  </si>
  <si>
    <t xml:space="preserve">CLIENTE SOLICITA HABLAR CON FABIOLA, ESTABA EN LINEA PERO SE LE ENGANCHO LA LLAMADA. </t>
  </si>
  <si>
    <t>KETTY ALGARIN CASANOVA</t>
  </si>
  <si>
    <t>Se reiniciaron los equipos y  se esta entregando la velocidad contratada</t>
  </si>
  <si>
    <t>787-244-6504</t>
  </si>
  <si>
    <t>TIENE UNA VISITA TECNICA</t>
  </si>
  <si>
    <t>Cliente informa ue no esta en casa que la llamen cuando el técnico este de camino para ella regresar</t>
  </si>
  <si>
    <t>MANUEL RODRIGUEZ</t>
  </si>
  <si>
    <t>2:15 PM</t>
  </si>
  <si>
    <t>Lissette Lopez Pagan</t>
  </si>
  <si>
    <t xml:space="preserve">PROBLEMAS CON EL SERVICIO </t>
  </si>
  <si>
    <t>NO TIENE TELÉFONO NI INTERNET DESDE AYER.</t>
  </si>
  <si>
    <t xml:space="preserve"> se verifica y obtiene el swervicio </t>
  </si>
  <si>
    <t>11:45 AM</t>
  </si>
  <si>
    <t>Carlos Marrero Vazquez</t>
  </si>
  <si>
    <t>2/27/2016</t>
  </si>
  <si>
    <t>URGENTE LLAMAR, CLIENTE MOLESTA, DESDE HACE VARIOS DÍAS Y NO HA CONSEGUIDO SOLUCIÓN NINGUNA.</t>
  </si>
  <si>
    <t>Se verifico servicio</t>
  </si>
  <si>
    <t>5:08 PM</t>
  </si>
  <si>
    <t xml:space="preserve">MILAGROS DAPIS </t>
  </si>
  <si>
    <t>CLIENTE INDICA ESTAR ESPERANDO AL TÉCNICO DESDE LA 1 PM</t>
  </si>
  <si>
    <t>TIENE 4 DÍAS SIN INTERNET, ESTÁ BASTANTE INCÓMODA PORQUE TRABAJA CON SU CONEXIÓN Y ESTÁ PERDIENDO DINERO. QUE QUEDARON EN LLAMARLE Y NO LE LLAMARON. QUE SI SIGUE ASÍ PUES QUE LE DIGAN PARA CANCELAR.</t>
  </si>
  <si>
    <t>Técnico no pudo visitarla, se recoordina</t>
  </si>
  <si>
    <t>Se contactó al cliente y no contestó se seguirá intentado para brindar el soporte</t>
  </si>
  <si>
    <t xml:space="preserve">MARIO ROJAS </t>
  </si>
  <si>
    <t>787-201-6449</t>
  </si>
  <si>
    <t xml:space="preserve">POR CONFIGURACION DE ROUTER </t>
  </si>
  <si>
    <t>MIGUEL DOMINGUEZ</t>
  </si>
  <si>
    <t>939-940-6421</t>
  </si>
  <si>
    <t>2/29/2016</t>
  </si>
  <si>
    <t>CLIENTE NO PUEDE CONECTAR EL SERVICIO DE INTERNET A SUS TELEFONOS IPHONE</t>
  </si>
  <si>
    <t>Servicio operativo</t>
  </si>
  <si>
    <t>Cliente indica que no puede conectar solo los equipos de la marca MAC al wifi pero si embargo el resto de equipos si se pueden conectar y tienen servicio activo.</t>
  </si>
  <si>
    <t>12:37 PM</t>
  </si>
  <si>
    <t xml:space="preserve">SUSAN JONAS SANCHEZ </t>
  </si>
  <si>
    <t>787-568-0390</t>
  </si>
  <si>
    <t>JAMES MOORE</t>
  </si>
  <si>
    <t xml:space="preserve">Se creo orden de servicio técnico </t>
  </si>
  <si>
    <t xml:space="preserve">Cliente sin servicio </t>
  </si>
  <si>
    <t xml:space="preserve">01:30 PM </t>
  </si>
  <si>
    <t>Intermitencia en la zona donde se encuentra el AP de Boom</t>
  </si>
  <si>
    <t xml:space="preserve">DAVID MARTINEZ </t>
  </si>
  <si>
    <t>787-508-0198</t>
  </si>
  <si>
    <t xml:space="preserve">AGREGAR TARJETA DE CREDITO </t>
  </si>
  <si>
    <t>asignacion de tc</t>
  </si>
  <si>
    <t xml:space="preserve">Juan Concepción </t>
  </si>
  <si>
    <t xml:space="preserve">Tiene problemas con el servicio tiene diez y esta muy lento /esta esperando la llamada desde el lunes </t>
  </si>
  <si>
    <t>2:40 PM</t>
  </si>
  <si>
    <t>AMANDA PIZARRO</t>
  </si>
  <si>
    <t>Boom solicitó realizar nuevas pruebas se contactò al cliente y este llega a su residencia a las 6pm se de llamar de nuevo a esa hora.</t>
  </si>
  <si>
    <t xml:space="preserve">Cerrado </t>
  </si>
  <si>
    <t xml:space="preserve">INICOVENIENTES CON EL SERVICIO </t>
  </si>
  <si>
    <t>Cliente con servicio activo se reinciio router</t>
  </si>
  <si>
    <t>MARZO</t>
  </si>
  <si>
    <t xml:space="preserve">HECTOR RIVERA </t>
  </si>
  <si>
    <t>787-222-2671</t>
  </si>
  <si>
    <t xml:space="preserve">EL  TECNICO  LE DEJO EL ROUTER Y EL NO QUIERE PORQUE TIENE UNO 
</t>
  </si>
  <si>
    <t>Esteban realizará el recogido del router</t>
  </si>
  <si>
    <t>raquel</t>
  </si>
  <si>
    <t>787-980-9573</t>
  </si>
  <si>
    <t>9:24 AM</t>
  </si>
  <si>
    <t>Euardo Correa</t>
  </si>
  <si>
    <t>Jose Antonio Delgado Marrero</t>
  </si>
  <si>
    <t>Cliente retoma servicio al reinciar router</t>
  </si>
  <si>
    <t>Silvia Leymar Cartagena</t>
  </si>
  <si>
    <t>Cliente indica que esta presentando problemas con el internet desde el lunes, nos dice que se a comunicado en 2 ocaciones.</t>
  </si>
  <si>
    <t>Se debe contactar a las 12:30</t>
  </si>
  <si>
    <t>CLIENTE QUIERE SABER POR QUE LE LLEGO UN MESAJE DICIENDO QUE TIENE QUE PAGAR UN MES QUE EL YA PAGO</t>
  </si>
  <si>
    <t xml:space="preserve">Iris Gonzalez </t>
  </si>
  <si>
    <t>787-6</t>
  </si>
  <si>
    <t>Aclarada duda del cliente</t>
  </si>
  <si>
    <t xml:space="preserve">No tiene señal de internet </t>
  </si>
  <si>
    <t>10.33 AM</t>
  </si>
  <si>
    <t xml:space="preserve">Se genera orden de Servicio por no estar conectado en la red de Boom </t>
  </si>
  <si>
    <t>Alexander Perez Rodriguez</t>
  </si>
  <si>
    <t xml:space="preserve">cliente sin servicio ( YA RESUELTO) </t>
  </si>
  <si>
    <t>CLIENTE CON SERVICIO se verificio cable lan</t>
  </si>
  <si>
    <t>DAMARIS PIZARRO CAINS</t>
  </si>
  <si>
    <t xml:space="preserve">LE VAN A REALIZAR UNA MIGRACIÓN.
</t>
  </si>
  <si>
    <t>11:28 AM</t>
  </si>
  <si>
    <t xml:space="preserve">Queria saber si iría el técnico hoy, se recoordinó orden para mañana Viernes 9/04/2015 </t>
  </si>
  <si>
    <t xml:space="preserve">	Eric Baez Toro</t>
  </si>
  <si>
    <t>CLIENTE INDICA QUE LE COBRARON MES DE MARZO Y EL YA HABIA CANCELADO DESDE FEBRERO</t>
  </si>
  <si>
    <t>Se mando a hacer credito</t>
  </si>
  <si>
    <t>3/09/2.015</t>
  </si>
  <si>
    <t>6.29 PM</t>
  </si>
  <si>
    <t xml:space="preserve">JOSE D CALDERON </t>
  </si>
  <si>
    <t>PROBLEMAS DE INTERNET, CON CIERTA FRECUENCIA</t>
  </si>
  <si>
    <t>787-690-9970</t>
  </si>
  <si>
    <t>Se llama a boom para verficar, pues el cliente no tiene servicio</t>
  </si>
  <si>
    <t>1:03 PM</t>
  </si>
  <si>
    <t>Maripura  Sanchez</t>
  </si>
  <si>
    <t>Liset Madriota</t>
  </si>
  <si>
    <t xml:space="preserve">No tiene internet hace 1 semana. Dice que sólo tiene muy temprano en las mañanas y se le va el servicio luego, que le dice "limitado", que ha intentado desconectarlo y demás. Dice que necesita usar el internet urgentemente.
</t>
  </si>
  <si>
    <t>Se reinicio antena y recobra servicio</t>
  </si>
  <si>
    <t>Cliente no ha contestado llamada para verificar caso. Se ve conectado a la red.</t>
  </si>
  <si>
    <t>1:06 PM</t>
  </si>
  <si>
    <t>Rafael  Padilla Valentin</t>
  </si>
  <si>
    <t>8.33 PM</t>
  </si>
  <si>
    <t>NO TIENE SERVICIO DE INTERNET</t>
  </si>
  <si>
    <t xml:space="preserve">Cliente contactado indicó llamar a las 5pm </t>
  </si>
  <si>
    <t>Orden de servicio generada y atendida por Esteban</t>
  </si>
  <si>
    <t>1:17 PM</t>
  </si>
  <si>
    <t xml:space="preserve">Adlyn Pedraza </t>
  </si>
  <si>
    <t xml:space="preserve">	Brenda Colon Gonzalez</t>
  </si>
  <si>
    <t>939-232-2842</t>
  </si>
  <si>
    <t>CLIENTE NO TIENE SERVICIO DE INTERNET NUEVAMENTE</t>
  </si>
  <si>
    <t>Orden de servicio para el viernes 9/05/2015 Boom no la ve conecada a la red.</t>
  </si>
  <si>
    <t>Falla en Ap de boom soluvionada</t>
  </si>
  <si>
    <t>Cerrada</t>
  </si>
  <si>
    <t xml:space="preserve">05:29 PM </t>
  </si>
  <si>
    <t>Cliente indica que no desque que le instalaron duro con internet 4 dia luego 1 dia si y otro dia no. LLAMAR</t>
  </si>
  <si>
    <t xml:space="preserve">BENJAMIN GARCIA </t>
  </si>
  <si>
    <t>Cliente desconectada de la red de Boom por orden del sr. Enzo para ser Migrada a nuevo Site en Carolina que aun se encuentra en trabajos de alineación.</t>
  </si>
  <si>
    <t>939-207-1177</t>
  </si>
  <si>
    <t xml:space="preserve">carlos rivera </t>
  </si>
  <si>
    <t>contactado, problema con telefonia</t>
  </si>
  <si>
    <t>787-587-7712</t>
  </si>
  <si>
    <t xml:space="preserve">El cliente tiene pautado un servicio en la mañana quiere saber si va ir el tecnico 
</t>
  </si>
  <si>
    <t>9:06 AM</t>
  </si>
  <si>
    <t>Cliente solicitó información técnico se dirigirá despues del medio día</t>
  </si>
  <si>
    <t>Wilton Perez Rodriguez</t>
  </si>
  <si>
    <t>787-536-5635</t>
  </si>
  <si>
    <t>NO TIENE INTERNET AYER QUEDARON EN LLAMARLO UN TECNICO Y NO LLAMO NADIE</t>
  </si>
  <si>
    <t>monica sanchez</t>
  </si>
  <si>
    <t>787-467-5190</t>
  </si>
  <si>
    <t>Cliente tiene el internet lento</t>
  </si>
  <si>
    <t xml:space="preserve">Cliente quería saber hora de visita técnica </t>
  </si>
  <si>
    <t>Cliente con problemas de transmit se coordinó orden de servicio para el SABADO 9/04/2015</t>
  </si>
  <si>
    <t>2.09 P.M</t>
  </si>
  <si>
    <t>Monica Sanchez Sepulveda</t>
  </si>
  <si>
    <t>WilTon Pérez</t>
  </si>
  <si>
    <t>transferida a Eduardo</t>
  </si>
  <si>
    <t>Esperando llamada desde hace días</t>
  </si>
  <si>
    <t>RENE ARENCIBIA</t>
  </si>
  <si>
    <t>787-402-3710</t>
  </si>
  <si>
    <t xml:space="preserve">NO TIENE INTERNET (INFORMARLE QUE BORINQUEN ESTA CAIDO)
</t>
  </si>
  <si>
    <t>Site Caido</t>
  </si>
  <si>
    <t>1.02 Pm</t>
  </si>
  <si>
    <t xml:space="preserve">Francisco figueroa </t>
  </si>
  <si>
    <t>787-989-5984</t>
  </si>
  <si>
    <t xml:space="preserve">Magaly delgado </t>
  </si>
  <si>
    <t xml:space="preserve">el cliente indica que esta en espera del tecnico desde las 12:00 pm 
</t>
  </si>
  <si>
    <t>Migración coordinada SABADO 9/05/2015</t>
  </si>
  <si>
    <t>Cliente esta esperando al tecnico se le indica que estara pasando hoy</t>
  </si>
  <si>
    <t xml:space="preserve">12:22 pm </t>
  </si>
  <si>
    <t>Se espera a Yomar para coordinar servicio</t>
  </si>
  <si>
    <t xml:space="preserve">maria rodriguez ayala </t>
  </si>
  <si>
    <t>787-672-4196</t>
  </si>
  <si>
    <t xml:space="preserve">LA SEMANA PASADA FUE UN TECNICO ESTAN SIN SERVICIO 
</t>
  </si>
  <si>
    <t xml:space="preserve">se efectua pago correspondiente a marzo </t>
  </si>
  <si>
    <t>Cliente con orden servicio generada para el jueves 9/10/2015</t>
  </si>
  <si>
    <t>Pendiente</t>
  </si>
  <si>
    <t>8.02 pm</t>
  </si>
  <si>
    <t>JORGE MONZON</t>
  </si>
  <si>
    <t xml:space="preserve">adeyn pedraza </t>
  </si>
  <si>
    <t>Transferido a Pamela</t>
  </si>
  <si>
    <t>Tenia una servicio para el sabado y el tecnico no fue y cambio la cita para el lunes ella no puede hoy si no el martes despues del mediodia</t>
  </si>
  <si>
    <t>Servicio recoordinado</t>
  </si>
  <si>
    <t>Se le da prioridad en el queues, cliente remota bien el servicio</t>
  </si>
  <si>
    <t>3:25 pm</t>
  </si>
  <si>
    <t xml:space="preserve">miguel burgos </t>
  </si>
  <si>
    <t>Gilberto sandoval</t>
  </si>
  <si>
    <t>ana l aponte</t>
  </si>
  <si>
    <t xml:space="preserve">Esta esperando al tecnico desde el jueves quiere saber si va ir hoy al realizar el servicio </t>
  </si>
  <si>
    <t>787-399-1447</t>
  </si>
  <si>
    <t>Se coordina visita técnica para hoy mismo</t>
  </si>
  <si>
    <t>Se llama al cliente e indica que el servicio volvio enseguida ( sucedio por la falla de luz)</t>
  </si>
  <si>
    <t>3:30 PM</t>
  </si>
  <si>
    <t>SARA A ROSA</t>
  </si>
  <si>
    <t>787-677-7106</t>
  </si>
  <si>
    <t>roberto rosario</t>
  </si>
  <si>
    <t>TIENE PROBLEMAS CON EL SERVICIO Y NUNCA LLEGO EL TECNICO</t>
  </si>
  <si>
    <t>Antena principal que le brinda el servicio está en mantenimiento</t>
  </si>
  <si>
    <t xml:space="preserve"> se realiza llamada ya tiene internet</t>
  </si>
  <si>
    <t>1.21 PM</t>
  </si>
  <si>
    <t>MICHEL CORREA</t>
  </si>
  <si>
    <t>787-73091301</t>
  </si>
  <si>
    <t>QUIERE SABER CUANDO LE INSTALAN INTERNET</t>
  </si>
  <si>
    <t>Problemas de velocidad</t>
  </si>
  <si>
    <t>Se toma Datos para instalación</t>
  </si>
  <si>
    <t>Se contactó a Boom, limitó velocidad en antena liberó los queues y obtuvo velocidad contratada</t>
  </si>
  <si>
    <t>10/13/2016</t>
  </si>
  <si>
    <t xml:space="preserve">10:14 AM </t>
  </si>
  <si>
    <t xml:space="preserve">LUIS ARIEL ROMERO </t>
  </si>
  <si>
    <t>787-326-9671</t>
  </si>
  <si>
    <t>LLAMADA PERDIDA (ESTA EN EL TRABAJO LLAMAR EN LA TARDE )</t>
  </si>
  <si>
    <t>Dewel Aevedo</t>
  </si>
  <si>
    <t>787-245-6234</t>
  </si>
  <si>
    <t>Cliente llamo preguntando sobre su visita tecnica para el dia de hoy.</t>
  </si>
  <si>
    <t xml:space="preserve">se realiza llamada no contesta </t>
  </si>
  <si>
    <t xml:space="preserve">ALEJANDRO GALINDEZ </t>
  </si>
  <si>
    <t>939-439-0623</t>
  </si>
  <si>
    <t xml:space="preserve">PAGO DE INTERNET </t>
  </si>
  <si>
    <t>problema de velocidad y que no tiene internet, pide acredito en su proxima factura</t>
  </si>
  <si>
    <t>Cliente no tiene servicio no se ve registrado en el site torre san miguel</t>
  </si>
  <si>
    <t xml:space="preserve">yadiel </t>
  </si>
  <si>
    <t xml:space="preserve">787-864-383 </t>
  </si>
  <si>
    <t xml:space="preserve">El cliente actualizo su paquete con mas megas  y no le tiene reflejado </t>
  </si>
  <si>
    <t xml:space="preserve">Se realiza upgrade con Boom </t>
  </si>
  <si>
    <t>Hará pago durante la tarde</t>
  </si>
  <si>
    <t>11:13 AM</t>
  </si>
  <si>
    <t>Glory Torres</t>
  </si>
  <si>
    <t>787-221-3472</t>
  </si>
  <si>
    <t>CRUZ MARIA BRUNO</t>
  </si>
  <si>
    <t xml:space="preserve">Verifica si esta cobrando su factura </t>
  </si>
  <si>
    <t>Se reinició conexión del MK - Cliente con servicio</t>
  </si>
  <si>
    <t>03/14/2016</t>
  </si>
  <si>
    <t>9:37AM</t>
  </si>
  <si>
    <t>JUAN PEREZ ONEILL</t>
  </si>
  <si>
    <t xml:space="preserve">ENNA CASTRO </t>
  </si>
  <si>
    <t>hace menos de 1 mes fue el técnico por una avería, subió al techo y arregló, pero en las últimas 2 semanas ha tenido problemas de intermitencias constantes. dice que ahora mismo no tiene ni 1 MB.</t>
  </si>
  <si>
    <t>787-9416-6477</t>
  </si>
  <si>
    <t>Llama para hacer pago</t>
  </si>
  <si>
    <t>AP 1127 Con problemas de agueybana</t>
  </si>
  <si>
    <t>Se proceso pago</t>
  </si>
  <si>
    <t>7:50 AM</t>
  </si>
  <si>
    <t>10.40 AM</t>
  </si>
  <si>
    <t>GILBERTO CRUZ</t>
  </si>
  <si>
    <t>JOSE MALDONADO</t>
  </si>
  <si>
    <t>787-356-7196</t>
  </si>
  <si>
    <t>787-980-8569</t>
  </si>
  <si>
    <t>CLIENTE TIENE PROBLEMAS CON EL PAGO</t>
  </si>
  <si>
    <t>Brenda Rojas</t>
  </si>
  <si>
    <t>3/16/2016</t>
  </si>
  <si>
    <t>Cliente con duda por el cobro de los $3 en el servicio, se dio explicacion correspondiente pero no quedo conforme con lo suministrado. Indicando que llamara luego para revisar bien el contrato.</t>
  </si>
  <si>
    <t>Cliente con servicio</t>
  </si>
  <si>
    <t xml:space="preserve">09:19 am </t>
  </si>
  <si>
    <t xml:space="preserve">antonio pantoja </t>
  </si>
  <si>
    <t>11.46 AM</t>
  </si>
  <si>
    <t>787-216-6654</t>
  </si>
  <si>
    <t xml:space="preserve">ASHLEY LAGRANGE </t>
  </si>
  <si>
    <t>787-938-5098</t>
  </si>
  <si>
    <t>CLIENTE QUERE VERIFICAR SU BALANCE EN INTERNET</t>
  </si>
  <si>
    <t>se realiza llamada ya tiene internet</t>
  </si>
  <si>
    <t>CERRADO</t>
  </si>
  <si>
    <t xml:space="preserve">09:24 am </t>
  </si>
  <si>
    <t xml:space="preserve">yessica estrada </t>
  </si>
  <si>
    <t>787-445-9647</t>
  </si>
  <si>
    <t xml:space="preserve">yadiel santos figueroa </t>
  </si>
  <si>
    <t>939-645-6350</t>
  </si>
  <si>
    <t xml:space="preserve">QUIERE EFECTUAR EL PÀGO DEL SERVICIO Y RESOLVER EL CAMBIO DE PAQUETE DEL INTERNET </t>
  </si>
  <si>
    <t xml:space="preserve">se llamara mas tarde para reiniciar router </t>
  </si>
  <si>
    <t xml:space="preserve">Se atiende a cliente se le solicita speed test </t>
  </si>
  <si>
    <t>9;00 am</t>
  </si>
  <si>
    <t xml:space="preserve">Gilberto sandoval </t>
  </si>
  <si>
    <t>carmen rodriguez</t>
  </si>
  <si>
    <t>939-223-0076</t>
  </si>
  <si>
    <t xml:space="preserve">wilmary </t>
  </si>
  <si>
    <t>david Castreje</t>
  </si>
  <si>
    <t>787-394-9004</t>
  </si>
  <si>
    <t>se llamara mas tarde para realizar pruebas cliente no esta en casa</t>
  </si>
  <si>
    <t>Tiene problemas con el cable no con el internet</t>
  </si>
  <si>
    <t xml:space="preserve">9:30 Am </t>
  </si>
  <si>
    <t>Efrain Giboyeaux</t>
  </si>
  <si>
    <t>SR SERRANO</t>
  </si>
  <si>
    <t>787-855-7916</t>
  </si>
  <si>
    <t>SE ENGANCHO LA LLAMADA ESTABA EDUARDO DANDOLE INDICACIONES DE INTERNET</t>
  </si>
  <si>
    <t>LLamo para pagar el dish</t>
  </si>
  <si>
    <t>2:24 pm</t>
  </si>
  <si>
    <t>ALBERTO COLON</t>
  </si>
  <si>
    <t>787-568-2071</t>
  </si>
  <si>
    <t>7.56 P.M</t>
  </si>
  <si>
    <t>JUAN PEREZ</t>
  </si>
  <si>
    <t>AP donde se encuentra conectado está caído</t>
  </si>
  <si>
    <t>787-906-1072</t>
  </si>
  <si>
    <t>2:59 pm</t>
  </si>
  <si>
    <t>CLIENTE ESTA ESPERANDO LO LLAMEN DESDE AYER, FALLAS DE INTERNET</t>
  </si>
  <si>
    <t>Jessica Estrada Rojas</t>
  </si>
  <si>
    <t>Se llama al cliente y se le indica que se estara bregando para solucionar el problema AP 1127 de agueybana con fallas</t>
  </si>
  <si>
    <t>cliente llama para indicar que tiene gente en casa para que se haga la visita</t>
  </si>
  <si>
    <t>se reinicia router cliente retoma el servicio nuevamente</t>
  </si>
  <si>
    <t>6.06 PM</t>
  </si>
  <si>
    <t>Manuel Rodriguez</t>
  </si>
  <si>
    <t>CLIENTE MOLESTA INDICA QUE NO TIENE TELÉFONO DESDE HACE 1 SEMANA</t>
  </si>
  <si>
    <t>MAYNET RIVERA</t>
  </si>
  <si>
    <t>cliente pide crédito por días sin servicio</t>
  </si>
  <si>
    <t>Se llama al cliente y no atiende llamada</t>
  </si>
  <si>
    <t>rosisbel Zamora</t>
  </si>
  <si>
    <t>03/16/2016</t>
  </si>
  <si>
    <t>Cliente pagó</t>
  </si>
  <si>
    <t>7.15 PM</t>
  </si>
  <si>
    <t>Vega Ramon</t>
  </si>
  <si>
    <t xml:space="preserve">No tiene internet
</t>
  </si>
  <si>
    <t>Cliente indica que no le llega la velocidad</t>
  </si>
  <si>
    <t>7.18 PM</t>
  </si>
  <si>
    <t xml:space="preserve">Rosalia vargas 
</t>
  </si>
  <si>
    <t>787-593-2425</t>
  </si>
  <si>
    <t xml:space="preserve">El cliente quiere verificar cuando vence su contrato de internert
</t>
  </si>
  <si>
    <t>Cliente queria ser atendido por el tecnico otro dia, y no tiene disponibilidad esta semana</t>
  </si>
  <si>
    <t>Se llama al cliente y se da informacion solicitada.</t>
  </si>
  <si>
    <t>8.15 PM</t>
  </si>
  <si>
    <t>NOLIM CUMBA</t>
  </si>
  <si>
    <t>PROBLEMAS EN LA VELOCIDAD</t>
  </si>
  <si>
    <t>11/0/2015</t>
  </si>
  <si>
    <t>3/17/2016</t>
  </si>
  <si>
    <t>Jorge Melendez</t>
  </si>
  <si>
    <t>Cliente no esta en casa para realizar pruebas</t>
  </si>
  <si>
    <t xml:space="preserve">Tiene problemas con el servicio de internet </t>
  </si>
  <si>
    <t>No puede ingresar a ciertas paginas, se contacta a boom y realizan cambios</t>
  </si>
  <si>
    <t>samaris carrasquillo</t>
  </si>
  <si>
    <t>intermitencia en el servicio</t>
  </si>
  <si>
    <t>se verifica conexion, todo ok, aparentemente el browser del cliente (internet explorer) falla, dado que al hacer pruebas con google chrome, todo funciona</t>
  </si>
  <si>
    <t>787-529-5064</t>
  </si>
  <si>
    <t xml:space="preserve">Segunda llamada problemas con el internet </t>
  </si>
  <si>
    <t>Se llama a cliente y no contesta</t>
  </si>
  <si>
    <t xml:space="preserve"> CC Maria Torres Cruz
</t>
  </si>
  <si>
    <t>Pago de Internet - cliente posee promesa de pago para hoy, se le pide tarjeta y me dice que es una ATH, que aqui debe estar en sistema, la busque en los comentarios para efectuar el pago y no sale, se le indica al cliente que lo llamaran mañana a primera hora</t>
  </si>
  <si>
    <t>3/18/2016</t>
  </si>
  <si>
    <t xml:space="preserve"> cliente va a pagar el dia de mañana.  3/19/2016</t>
  </si>
  <si>
    <t>HECTOR PEREZ</t>
  </si>
  <si>
    <t>03/21/2016</t>
  </si>
  <si>
    <t>787-360-9149</t>
  </si>
  <si>
    <t>8:05:AM</t>
  </si>
  <si>
    <t xml:space="preserve">CARMNELO FIGUEROA </t>
  </si>
  <si>
    <t>Se contactó a Boom quien indicó no poder accesar a la antena se debe generar orden de servicio para verificar conexión</t>
  </si>
  <si>
    <t>3/21/2016</t>
  </si>
  <si>
    <t>LIZZETTE SALAS</t>
  </si>
  <si>
    <t>8:20AM</t>
  </si>
  <si>
    <t>787-531-7526</t>
  </si>
  <si>
    <t>PROBLEMAS DE NO TENER INTERNTE</t>
  </si>
  <si>
    <t xml:space="preserve">JUNA MIRANDA </t>
  </si>
  <si>
    <t>787-944-4146</t>
  </si>
  <si>
    <t>Transmision Baja en boom, se debe enviar soporte tecnico.</t>
  </si>
  <si>
    <t>Se llama para verificar cliente y no contesta</t>
  </si>
  <si>
    <t>03/26/2016</t>
  </si>
  <si>
    <t>12:04pm</t>
  </si>
  <si>
    <t xml:space="preserve">CARMEN RODRIGUEZ SANTIAGO </t>
  </si>
  <si>
    <t xml:space="preserve">eric SERRANO </t>
  </si>
  <si>
    <t>QUE LLEVA EL MES COMPLETO SIN SERVICIO Y ESTÁ MOLESTA POR EL SERVICIO TAN PÉSIMO PRESTADO, SEGÚN SUS PALABRAS, QUE EL TÉCNICO NUNCA HA IDO Y SE SIENTE TRAICIONADA.
DICE QUE ESTÁ SUPER MOLESTA, QUE QUIERE QUE LE TUMBEN EL SISTEMA Y SE LLEVEN TODOS LOS EQUIPOS PORQUE NO HAN CUMPLIDO CON EL CONTRATO Y SE SIENTE IRRESPETADA PORQUE LA HAN ENGAÑADO PORQUE EL TÉCNICO NO HA IDO NI 1 VEZ NI LE HAN LLAMADO. MANIFIESTA UNAS CUANTAS GROSERÍAS POR SU EXPERIENCIA CON EL SERVICIO.</t>
  </si>
  <si>
    <t>787-454-6143</t>
  </si>
  <si>
    <t>Cliente contactado para recooridnar orden de servicio y no contestó</t>
  </si>
  <si>
    <t>3/26/2016</t>
  </si>
  <si>
    <t>Cliente sin servivio por falta de pago</t>
  </si>
  <si>
    <t>03/27/2016</t>
  </si>
  <si>
    <t>Vito Pugliese</t>
  </si>
  <si>
    <t>14/09/2.015</t>
  </si>
  <si>
    <t>Carmen Rodriguez Santiago</t>
  </si>
  <si>
    <t>6.00 PM</t>
  </si>
  <si>
    <t>QUE LO LLAMEN VÁ LLEGANDO A LA OFIC</t>
  </si>
  <si>
    <t>3/29/2016</t>
  </si>
  <si>
    <t>Cliente con servicio activo</t>
  </si>
  <si>
    <t>ABIERTO</t>
  </si>
  <si>
    <t>Karitza Perez Ortiz</t>
  </si>
  <si>
    <t>RECIBIO UNA LLAMADA DE SATELL QUIERE SABER DE QUE SE TRATA</t>
  </si>
  <si>
    <t>Se recoordina visita para sabado 9/19/2015, tambien indica que no puede atender llamadas durante el dia solo en la noche porque ella trabaja.</t>
  </si>
  <si>
    <t>Kavelin, Thomas H</t>
  </si>
  <si>
    <t>7872683554 / 7875259202</t>
  </si>
  <si>
    <t>6.30 P.M</t>
  </si>
  <si>
    <t>ALEJANDRO ARACENA</t>
  </si>
  <si>
    <t>INDICA PRESENTAR PROBLEMAS CON EL SERVICIO DE INTERNET</t>
  </si>
  <si>
    <t>AP 1106 de torre san miguel con fallas en radio</t>
  </si>
  <si>
    <t>Leduc Martes, Elias</t>
  </si>
  <si>
    <t>15/09/158</t>
  </si>
  <si>
    <t>10.21 AM</t>
  </si>
  <si>
    <t xml:space="preserve">FRANCISCO DAVILA </t>
  </si>
  <si>
    <t>787-344-3970</t>
  </si>
  <si>
    <t>CLIENTE TUVO UNA SEMANA SIN INTERNET Y LE COBRARON EL SERVICIO COMPLETO</t>
  </si>
  <si>
    <t>Maldonado Rodriguez, Jose</t>
  </si>
  <si>
    <t>Se llama al cliente y se da informacion solicitada</t>
  </si>
  <si>
    <t>12.26 PM</t>
  </si>
  <si>
    <t xml:space="preserve">VICTOR ROMERO DIAZ </t>
  </si>
  <si>
    <t>787-642-6099</t>
  </si>
  <si>
    <t>Acosta, Francisca</t>
  </si>
  <si>
    <t>CLIENTE QUIERE VERIFICAR SI YA SE REFLEJO SU PAGO</t>
  </si>
  <si>
    <t>Paulino Peña , Marleny</t>
  </si>
  <si>
    <t xml:space="preserve">Johanna navedo </t>
  </si>
  <si>
    <t>787-546-6282</t>
  </si>
  <si>
    <t xml:space="preserve">No tiene internet desde  ayer 
</t>
  </si>
  <si>
    <t xml:space="preserve">Se verifica en el site y tiene 2 dias con servicio sin interrupciones, se contacta al cliente </t>
  </si>
  <si>
    <t>ANTONIO PANTOJAS</t>
  </si>
  <si>
    <t>luis luzardo</t>
  </si>
  <si>
    <t>tiene llamada perdida nuestra, que le llamen nuevamente.</t>
  </si>
  <si>
    <t>03/302016</t>
  </si>
  <si>
    <t>Cliente no contesta llamada</t>
  </si>
  <si>
    <t>7.06 PM</t>
  </si>
  <si>
    <t xml:space="preserve">Adam rojas </t>
  </si>
  <si>
    <t>7876242553/6241549</t>
  </si>
  <si>
    <t>787-704-9865</t>
  </si>
  <si>
    <t xml:space="preserve">Tiene una llamada perdida </t>
  </si>
  <si>
    <t>3/30/2016</t>
  </si>
  <si>
    <t>Se le llama para saber como le fue con la instalación</t>
  </si>
  <si>
    <t>Cliente no contesta</t>
  </si>
  <si>
    <t>3.45 PM</t>
  </si>
  <si>
    <t>AGUSTIN CABALLERO</t>
  </si>
  <si>
    <t>Dewel Acevedo Rosario</t>
  </si>
  <si>
    <t>Que no le llega la velocidad de subida</t>
  </si>
  <si>
    <t>Cliente con problemas de velocidad de subida</t>
  </si>
  <si>
    <t>ABRIL</t>
  </si>
  <si>
    <t>Mario Sabad</t>
  </si>
  <si>
    <t>tiene llamada perdida nuestra, que le llamen nuevamente. dice que le fue bien con la instalación</t>
  </si>
  <si>
    <t>Le fue bien con la instalación del servicio</t>
  </si>
  <si>
    <t>3.49 PM</t>
  </si>
  <si>
    <t>NESTOR RUIZ</t>
  </si>
  <si>
    <t>BENJAMIN MOLINA RIVERA</t>
  </si>
  <si>
    <t>Que desde cogió el servicio no tiene internet, que le llamen urgente porque el servicio no le funciona.</t>
  </si>
  <si>
    <t>Se le coordina servicio para 9/17/2015</t>
  </si>
  <si>
    <t>facturacion</t>
  </si>
  <si>
    <t>7.29 PM</t>
  </si>
  <si>
    <t>RUDI PEREZ</t>
  </si>
  <si>
    <t>May Berrios Coll</t>
  </si>
  <si>
    <t>INTERESADA EN COMPRA DE INTERNET</t>
  </si>
  <si>
    <t>Cliente desea chequear su pago y recogido de su router.</t>
  </si>
  <si>
    <t>Anthony perez</t>
  </si>
  <si>
    <t>Consultando Satell sj net</t>
  </si>
  <si>
    <t>Se llama a cliente y no atiende</t>
  </si>
  <si>
    <t>12:50pm</t>
  </si>
  <si>
    <t xml:space="preserve">OSCAR ORTEGA ORTEGA </t>
  </si>
  <si>
    <t>6-49 p.m</t>
  </si>
  <si>
    <t>939-644-3615</t>
  </si>
  <si>
    <t>JUAN ISLA</t>
  </si>
  <si>
    <t xml:space="preserve">Cliente indica que nunca ha tenido servicio </t>
  </si>
  <si>
    <t xml:space="preserve"> cerrado</t>
  </si>
  <si>
    <t>Se envia correo al grupo de Satell para solvetar inconveniente</t>
  </si>
  <si>
    <t>2:58PM</t>
  </si>
  <si>
    <t xml:space="preserve">7.02 P,M </t>
  </si>
  <si>
    <t xml:space="preserve">EDWIN PADUA </t>
  </si>
  <si>
    <t>Cliente indica que ha llamado en varias ocasiones y no poseen nunca servicio</t>
  </si>
  <si>
    <t>787-710-2092</t>
  </si>
  <si>
    <t>Se le coordina servicio para el 9/21/2015, Boom indica cambiar de AP</t>
  </si>
  <si>
    <t xml:space="preserve">05:02 pm </t>
  </si>
  <si>
    <t xml:space="preserve">yolanda segarra </t>
  </si>
  <si>
    <t xml:space="preserve">wuillian nuñez </t>
  </si>
  <si>
    <t>787-381-3636</t>
  </si>
  <si>
    <t>787-381-7429</t>
  </si>
  <si>
    <t xml:space="preserve">internet tiene una llamada perdida </t>
  </si>
  <si>
    <t xml:space="preserve">Cliente indica que tenia una llamada perdida </t>
  </si>
  <si>
    <t>seguimiento, se hablo con el sobrino</t>
  </si>
  <si>
    <t>Se cobra al cliente factura pendiente</t>
  </si>
  <si>
    <t>05:05 pm</t>
  </si>
  <si>
    <t xml:space="preserve">jose Ivan ferrer 
</t>
  </si>
  <si>
    <t xml:space="preserve">Facturacion  promesa de pago </t>
  </si>
  <si>
    <t xml:space="preserve">loren campos </t>
  </si>
  <si>
    <t>787-460-5766</t>
  </si>
  <si>
    <t>Cliente indica promesa de pago</t>
  </si>
  <si>
    <t>mudanza de internet</t>
  </si>
  <si>
    <t>Se coordina mudanza en la ruta para el dia sabado</t>
  </si>
  <si>
    <t xml:space="preserve">ROBERTO RIVERA
</t>
  </si>
  <si>
    <t>5:10pm</t>
  </si>
  <si>
    <t>787-647-7255</t>
  </si>
  <si>
    <t xml:space="preserve">Esta esperando al tecnico desde la mañana quiere saber si va ir hoy al realizar el servicio </t>
  </si>
  <si>
    <t xml:space="preserve"> Montañez, Mike
</t>
  </si>
  <si>
    <t xml:space="preserve"> PROBLEMAS CON EL SERVICIO  - no se escucha</t>
  </si>
  <si>
    <t>EL tecnico va para alla</t>
  </si>
  <si>
    <t>Alllamar nuevamente indica que ya posee servicio, se conecto al wifi</t>
  </si>
  <si>
    <t>09/174/2015</t>
  </si>
  <si>
    <t>5:19:00 pm</t>
  </si>
  <si>
    <t>RAFAEL MATOS MENDEZ</t>
  </si>
  <si>
    <t xml:space="preserve">  Gilberto Cedeño Viera
</t>
  </si>
  <si>
    <t>787-359-1079</t>
  </si>
  <si>
    <t>REALIZAR PAGO FACTURA INTERNET</t>
  </si>
  <si>
    <t>Se realiza cobro exitoso</t>
  </si>
  <si>
    <t>Problemas de velocidad - Caso informado a Hector</t>
  </si>
  <si>
    <t>7.48 PM</t>
  </si>
  <si>
    <t>CARMEN RODRIGUEZ SANTIAGO</t>
  </si>
  <si>
    <t xml:space="preserve">dewel acevedo </t>
  </si>
  <si>
    <t>787-688-1103</t>
  </si>
  <si>
    <t xml:space="preserve">No tiene los megas completos desde  hace 2 dias / varias veces a llamado </t>
  </si>
  <si>
    <t>Cliente conectado y con servicio</t>
  </si>
  <si>
    <t>Falla en el site Monte Flores</t>
  </si>
  <si>
    <t>8.27 pm</t>
  </si>
  <si>
    <t>magaly delgado</t>
  </si>
  <si>
    <t>Tiene llamada perdida de nosotros y quiere saber por qué se le llamaba, pide ser contactada nuevamente.</t>
  </si>
  <si>
    <t>1:39 pm</t>
  </si>
  <si>
    <t>Anthony Perez</t>
  </si>
  <si>
    <t>No debe ninguna factura y no tiene problemas con el servicio, aparentemete - No contesta la llamada</t>
  </si>
  <si>
    <t>suleika</t>
  </si>
  <si>
    <t>Yomar  - se comunico y la atendio - realizo el servicio.. se deja explicacion en el puesto de fabi</t>
  </si>
  <si>
    <t xml:space="preserve">sonia otero </t>
  </si>
  <si>
    <t>787-220-5986</t>
  </si>
  <si>
    <t xml:space="preserve">04:00 pm </t>
  </si>
  <si>
    <t xml:space="preserve">tiene toda la tarde </t>
  </si>
  <si>
    <t xml:space="preserve">IGLESIA UNIVERSAL </t>
  </si>
  <si>
    <t>Se consulta con boom y tiene transmit en 95 y señal -71, se llama a cliente, se reinicio router y retoma servicio</t>
  </si>
  <si>
    <t>787-545-2404</t>
  </si>
  <si>
    <t>NO TIENE TELEFONICO</t>
  </si>
  <si>
    <t xml:space="preserve">GILBERTO CEDEÑO </t>
  </si>
  <si>
    <t>4.00 pm</t>
  </si>
  <si>
    <t>GERMAN MALAVE</t>
  </si>
  <si>
    <t>6.14 PM</t>
  </si>
  <si>
    <t>QUIER DARSE DE BAJA POR PROBLEMAS CON EL SERVICIO</t>
  </si>
  <si>
    <t xml:space="preserve">Cliente no atiende llamadas se cheque antena y la señal esta en 76 - 77 se debe bregar </t>
  </si>
  <si>
    <t>TRANSFERIDA A PAMELA PROBLEMAS SERVICIO</t>
  </si>
  <si>
    <t>Lentirud en el servicio</t>
  </si>
  <si>
    <t>4.00 PM</t>
  </si>
  <si>
    <t>BENJAMIN MEDINA</t>
  </si>
  <si>
    <t>7.02 PM</t>
  </si>
  <si>
    <t>MIGDALIA SANTOS CALDERON</t>
  </si>
  <si>
    <t>Se recoordino servicio</t>
  </si>
  <si>
    <t>falla de BOOM</t>
  </si>
  <si>
    <t>6.21 P,M</t>
  </si>
  <si>
    <t>7.03 PM</t>
  </si>
  <si>
    <t>NEFTALI DELGADO</t>
  </si>
  <si>
    <t>LILIAN CAMACHO</t>
  </si>
  <si>
    <t>INDICA QUE EL ARRENDADOR NO LE PERMITE EL USO DE ANTENA, QUE NO VA A COGER EL S.</t>
  </si>
  <si>
    <t>Cliente cancela solicitud de instalación</t>
  </si>
  <si>
    <t>Se llama y no contesta</t>
  </si>
  <si>
    <t>7.30 PM</t>
  </si>
  <si>
    <t>ELIAS LETUC</t>
  </si>
  <si>
    <t xml:space="preserve">Alejandro Aracena Martinez </t>
  </si>
  <si>
    <t>787-649-7549</t>
  </si>
  <si>
    <t>Cliente indica que mejoro con solo darle prioridad, si sigue presentando fallas el llama ya que nunka esta en casa</t>
  </si>
  <si>
    <t xml:space="preserve">Quiere cancelar el servicio fueron en varias ocaciones y siempre queda igual </t>
  </si>
  <si>
    <t>3:30 pm</t>
  </si>
  <si>
    <t>Se chequea caso con soporte tecnico</t>
  </si>
  <si>
    <t>anthony Perez</t>
  </si>
  <si>
    <t>jose calderon olivero</t>
  </si>
  <si>
    <t>el internet esta lento</t>
  </si>
  <si>
    <t>David Castreje</t>
  </si>
  <si>
    <t>7.50PM</t>
  </si>
  <si>
    <t xml:space="preserve">rosa martinez 
</t>
  </si>
  <si>
    <t>787-310-0889</t>
  </si>
  <si>
    <t>cliente no tiene internet desde anoche</t>
  </si>
  <si>
    <t>cliente con problemas de velocidad, por falla en el site palma sola</t>
  </si>
  <si>
    <t>Problemas con el site durante la noche, ya solventado</t>
  </si>
  <si>
    <t xml:space="preserve">4:13 pm </t>
  </si>
  <si>
    <t>rafael vega</t>
  </si>
  <si>
    <t>9.48 AM</t>
  </si>
  <si>
    <t>cliente con problemas de conexion, no conecta a la red de boom</t>
  </si>
  <si>
    <t>cliente no tiene internet</t>
  </si>
  <si>
    <t xml:space="preserve">11:37 pm </t>
  </si>
  <si>
    <t xml:space="preserve">jose m gasco </t>
  </si>
  <si>
    <t xml:space="preserve">cobranza de internet </t>
  </si>
  <si>
    <t>10.23 am</t>
  </si>
  <si>
    <t>Se realizó cobro del mes pendiente</t>
  </si>
  <si>
    <t>claudio martinez torres</t>
  </si>
  <si>
    <t>quiere pagar el servicio</t>
  </si>
  <si>
    <t>6.31 p.m</t>
  </si>
  <si>
    <t>Se toman datos de la tarjeta y se envían a Karla</t>
  </si>
  <si>
    <t>MIGUEL A RIVERA ARROYO</t>
  </si>
  <si>
    <t>787-7600607</t>
  </si>
  <si>
    <t>QUIERE SABER COMO FUNCIONA EL INTERNET</t>
  </si>
  <si>
    <t>Posee internet con claro, solo quiere activar netflix se transfiere a dish</t>
  </si>
  <si>
    <t>11.20 am</t>
  </si>
  <si>
    <t>luis argueso</t>
  </si>
  <si>
    <t>7.08 p.m</t>
  </si>
  <si>
    <t>480-319-1149</t>
  </si>
  <si>
    <t>CARMELO FIGUEROA</t>
  </si>
  <si>
    <t>787-9384181</t>
  </si>
  <si>
    <t>Se le indica al cliente donde debe realizar el speedtest</t>
  </si>
  <si>
    <t>Al llamarlo ya tenia servicio, es el rocus que no le funciona y si puede ingresar a internet</t>
  </si>
  <si>
    <t>10:22 AM</t>
  </si>
  <si>
    <t xml:space="preserve">JOE GREGORIO </t>
  </si>
  <si>
    <t xml:space="preserve">ZARA ROSA </t>
  </si>
  <si>
    <t>787-940-8858</t>
  </si>
  <si>
    <t>desconectado por atraso en el pago</t>
  </si>
  <si>
    <t>10:28 AM</t>
  </si>
  <si>
    <t xml:space="preserve">YUSMARY </t>
  </si>
  <si>
    <t xml:space="preserve">FELIX DE JESUS </t>
  </si>
  <si>
    <t>787-949-3294</t>
  </si>
  <si>
    <t xml:space="preserve">TIENE UNA LLAMADA PERDIDA </t>
  </si>
  <si>
    <t>11:41 AM</t>
  </si>
  <si>
    <t>ANTHONY Perez</t>
  </si>
  <si>
    <t>09:20/2015</t>
  </si>
  <si>
    <t xml:space="preserve"> Edwin rivera </t>
  </si>
  <si>
    <t>787-951-6166</t>
  </si>
  <si>
    <t>Cliente quiere cancelar por culminacion de contrato de internet (llamar el lunes )</t>
  </si>
  <si>
    <t xml:space="preserve">12:41 pm </t>
  </si>
  <si>
    <t>Se toman los datos y se envía a administración</t>
  </si>
  <si>
    <t xml:space="preserve">estiben santiago </t>
  </si>
  <si>
    <t xml:space="preserve">pagos de internet </t>
  </si>
  <si>
    <t>021/9/2015</t>
  </si>
  <si>
    <t>10:19am</t>
  </si>
  <si>
    <t>andres garcia</t>
  </si>
  <si>
    <t>787-515-3404</t>
  </si>
  <si>
    <t xml:space="preserve">YANETH NIEVES </t>
  </si>
  <si>
    <t>787-358-6341</t>
  </si>
  <si>
    <t>4/13/2016</t>
  </si>
  <si>
    <t>Site de Barrazas sin servicio electrico</t>
  </si>
  <si>
    <t>21/9/2015</t>
  </si>
  <si>
    <t xml:space="preserve">8:38 AM </t>
  </si>
  <si>
    <t>Lisandro Rodriguez Santiago</t>
  </si>
  <si>
    <t>INCREMENTO DE VELOCIDAD</t>
  </si>
  <si>
    <t>Upgrade</t>
  </si>
  <si>
    <t>4/14/2016</t>
  </si>
  <si>
    <t>6:30pm</t>
  </si>
  <si>
    <t xml:space="preserve"> Yajaira Salaman Gonzalez</t>
  </si>
  <si>
    <t xml:space="preserve"> (787)406-5882</t>
  </si>
  <si>
    <t>4,30 PM</t>
  </si>
  <si>
    <t>Caso de facturacion</t>
  </si>
  <si>
    <t>Fernando Benitez</t>
  </si>
  <si>
    <t>787-366-2247</t>
  </si>
  <si>
    <t>problemas de facturación no tiene los megas que requiere</t>
  </si>
  <si>
    <t xml:space="preserve"> Cargo a cuenta aprobado, se solicita activación del servicio autorizado por Karla... se le envio email a Boom</t>
  </si>
  <si>
    <t>Ap de boom caido, ya esta arriba, se llama a cliente y una mujer no me quiso pasar al señor fernandop</t>
  </si>
  <si>
    <t>6.36 PM</t>
  </si>
  <si>
    <t>YULIANA CHEVEZ</t>
  </si>
  <si>
    <t>6:00 P.M</t>
  </si>
  <si>
    <t>Gabriel López</t>
  </si>
  <si>
    <t>Plaza Universidad esta caido - Cliente en drive de actividades diarias para seguimeinto cuando se reestablezca el servicio</t>
  </si>
  <si>
    <t>quiere darse de baja del servicio</t>
  </si>
  <si>
    <t>Se llama al cliente y no atiende llamada, adicionalmente se busca en Uber al cliente gabriel lopez y no esta registrado</t>
  </si>
  <si>
    <t>6.38 PM</t>
  </si>
  <si>
    <t>MARIA RODRIGUEZ</t>
  </si>
  <si>
    <t>22/09/2015</t>
  </si>
  <si>
    <t>Se llama, cliente no contesta</t>
  </si>
  <si>
    <t>Sue Ann Quiñones</t>
  </si>
  <si>
    <t>787-439-4656</t>
  </si>
  <si>
    <t>CLIENTE TIENE PROBLEMAS CON EL INTERNET</t>
  </si>
  <si>
    <t>7.24 PM</t>
  </si>
  <si>
    <t>Se verifca en site y cliente esta conectado, el cliente indica que tiene intermitencia, Cliente quiere Subir velocidad a 5/1Mb</t>
  </si>
  <si>
    <t>HERNAN PEREZ</t>
  </si>
  <si>
    <t>VERIFICAR VELOCIDAD</t>
  </si>
  <si>
    <t>JESUS FLORES</t>
  </si>
  <si>
    <t>4/15/2016</t>
  </si>
  <si>
    <t>PROBLEMAS DE VELOCIDAD EL DIA DOMINGO</t>
  </si>
  <si>
    <t>8.00 PM</t>
  </si>
  <si>
    <t>Cliente tubo la falla el dia domingo por la noche se le indica hacer prueba la proxima vez y enviar evidencia por correo.</t>
  </si>
  <si>
    <t>CREDITO PENDIENTE (CON GENESIS FACTURACION)</t>
  </si>
  <si>
    <t>Erika garcia</t>
  </si>
  <si>
    <t>04/15/2016</t>
  </si>
  <si>
    <t>5.45 p.m</t>
  </si>
  <si>
    <t>Cliete paga y se aplica credito</t>
  </si>
  <si>
    <t>ANTONIA PEREIRA</t>
  </si>
  <si>
    <t>EN ESPERA DE MUDANZA</t>
  </si>
  <si>
    <t>Sue Ann Quinones Robles</t>
  </si>
  <si>
    <t>Se coordina mudanza para 9/23/2015</t>
  </si>
  <si>
    <t xml:space="preserve">cliente quiere cambiar el paquete de 5MG por el que esta promocional en el Cond Millenia Park </t>
  </si>
  <si>
    <t>Desire Bordones</t>
  </si>
  <si>
    <t xml:space="preserve">Se le cambio plan </t>
  </si>
  <si>
    <t>22/09/2.015</t>
  </si>
  <si>
    <t>5.55 p.m</t>
  </si>
  <si>
    <t>08:05am</t>
  </si>
  <si>
    <t>Desiree Bordones</t>
  </si>
  <si>
    <t>SE QUIERE DAR DE BAJA SOLO RECIBE 512 Y CONTRATO 3 MEGAS</t>
  </si>
  <si>
    <t>Hipolito Hernandez</t>
  </si>
  <si>
    <t xml:space="preserve">Activacion de IP, Cliente con problemas de internet </t>
  </si>
  <si>
    <t>Cliente a sido recoordinada en varias ocasiones y no recibe al técnico o no contesta las llamadas</t>
  </si>
  <si>
    <t>04/18/2016</t>
  </si>
  <si>
    <t>Cliente no tenía servicio porque estaba desactivado por falta de pago</t>
  </si>
  <si>
    <t xml:space="preserve">7:57 AM </t>
  </si>
  <si>
    <t>ANTHONY PEREZ</t>
  </si>
  <si>
    <t>23/9/2015</t>
  </si>
  <si>
    <t>DIMARI MONTERO</t>
  </si>
  <si>
    <t xml:space="preserve">ALEJANDRO ARACENA </t>
  </si>
  <si>
    <t xml:space="preserve">NO TIENE EL SERVICIO DE INTERNET </t>
  </si>
  <si>
    <t>4/19/2016</t>
  </si>
  <si>
    <t>Site Pza. Universidad caído</t>
  </si>
  <si>
    <t>Se le informa estado de su caso y que ya se esta bregando y que esta semana de debe estar informando solucion</t>
  </si>
  <si>
    <t>Alexis Valentin</t>
  </si>
  <si>
    <t>venta paquete gamers 6MB/2MB</t>
  </si>
  <si>
    <t>Gilberto</t>
  </si>
  <si>
    <t>13:21 PM</t>
  </si>
  <si>
    <t>04/20/2016</t>
  </si>
  <si>
    <t>Jose hernandez llanos</t>
  </si>
  <si>
    <t>Madre del cliente, la sra. carmen quiere apoyo para configurar aparatos con el router.</t>
  </si>
  <si>
    <t>9:00 AM</t>
  </si>
  <si>
    <t>Cliente informa tener ya servicio</t>
  </si>
  <si>
    <t>ESTEBAN ROSARIO</t>
  </si>
  <si>
    <t>TECNICO INDICO QUE EL SENOR CARLOS MELENDEZ MARRERO NO TIENE INTERNET</t>
  </si>
  <si>
    <t>04/23/2016 - 11:02</t>
  </si>
  <si>
    <t>cliente indica que no tiene servicio, se reinicia el POE, se reinicia el router, se conecta directamente el computador al POE y sigue indicando el mismo problema, el cliente se ve conectado en winbox y la antena tiene buenos valores. posiblemente el problema lo tenga el cable</t>
  </si>
  <si>
    <t>23/09/2015</t>
  </si>
  <si>
    <t>9:18 AM</t>
  </si>
  <si>
    <t xml:space="preserve">hector melendez </t>
  </si>
  <si>
    <t xml:space="preserve">MILAGROS DATIS MARRERO </t>
  </si>
  <si>
    <t>787-949-5219</t>
  </si>
  <si>
    <t>939-2465060</t>
  </si>
  <si>
    <t>El cliente no tiene la cantidad de megas (esta molesto ayer nadien lo lo llamo )</t>
  </si>
  <si>
    <t xml:space="preserve">CLIENTE INDICA QUE NO TIENE INTERNET DESDE LA MAÑANA </t>
  </si>
  <si>
    <t>04/23/2016 - 09:30</t>
  </si>
  <si>
    <t>Se chequeo en Winbox y cliente tenia plan de 3/1, se ajusto plan al contratado y reflejado en Uber</t>
  </si>
  <si>
    <t>cliente indica que no tiene servicio, se verifica y no se le llega a la antena, aparece desconectada en el winbox, al consultar con la cliente indica que el POE esta encendido e informa que el dia de ayer tenia obreros trabajando en el techo de la casa haciendo reparaciones y que la antena estaba en el area de la reparacion, que probablemente los obreros tropezaron la antena</t>
  </si>
  <si>
    <t xml:space="preserve"> yusmary </t>
  </si>
  <si>
    <t xml:space="preserve">GABRIEL MIRANDA </t>
  </si>
  <si>
    <t>939-286-8182</t>
  </si>
  <si>
    <t xml:space="preserve">PARA REALIAZAR LOS PAGOS </t>
  </si>
  <si>
    <t>24/09/2015</t>
  </si>
  <si>
    <t>8;36 AM</t>
  </si>
  <si>
    <t>IXIA RIVERA</t>
  </si>
  <si>
    <t>787-435-0552</t>
  </si>
  <si>
    <t xml:space="preserve">CLIENTE LLAMO POR PROBLEMAS CON EL INTERNET LE IBAN A ENVIAR UN TECNICO Y NO LLEGO, </t>
  </si>
  <si>
    <t>Orden de servicio generada para el 9/25/2015</t>
  </si>
  <si>
    <t>carlos ortiz</t>
  </si>
  <si>
    <t xml:space="preserve">no TIENE EL SERVICIO DE INTERNET </t>
  </si>
  <si>
    <t>se envia email a administracion para procesar cargo a cuenta</t>
  </si>
  <si>
    <t>Se reinicio Antena y retomo servicio</t>
  </si>
  <si>
    <t xml:space="preserve">El cliente esta llamando por problemas de internet </t>
  </si>
  <si>
    <t xml:space="preserve">HIPOLITO HERNANDEZ </t>
  </si>
  <si>
    <t>939-397-5771</t>
  </si>
  <si>
    <t xml:space="preserve">LLAMADA PERDIDA DE INTERNET </t>
  </si>
  <si>
    <t xml:space="preserve"> Pamela Oñate</t>
  </si>
  <si>
    <t>25/9/2015</t>
  </si>
  <si>
    <t>benjamin medina</t>
  </si>
  <si>
    <t>787-908-7733</t>
  </si>
  <si>
    <t>AHORA MISMO NO TIENE NADA DE INTERNET, Y ACABA DE LLAMAR ESTA TARDE PARA HACER AJUSTES CON EL PAGO, Y HACE DOS SEMANAS LE PASÓ LO MISMO. que si no se le llama antes de las 9pm, tomará todos los aparatos y los arrojará en las oficinas de satell mañana.</t>
  </si>
  <si>
    <t>Cliente indica esta muy lento el servicio</t>
  </si>
  <si>
    <t>Se le coordina recogido, Se debe llamar en la semana para saber cuando esta disponible</t>
  </si>
  <si>
    <t xml:space="preserve">ROBERTO HERNANDEZ </t>
  </si>
  <si>
    <t>25/9/2.015</t>
  </si>
  <si>
    <t>939--267-4533</t>
  </si>
  <si>
    <t>6.45 pm</t>
  </si>
  <si>
    <t xml:space="preserve">QUIERE CANCELAR PORQUE EL INTERNET NO LE FUNCIONA </t>
  </si>
  <si>
    <t>IRMA SANCHEZ</t>
  </si>
  <si>
    <t>787-514-0009</t>
  </si>
  <si>
    <t>5/3/2016 11:30am</t>
  </si>
  <si>
    <t>CLIENTE SE LE DESCONFIGURO EL ROUTER</t>
  </si>
  <si>
    <t>Cliente verificado y navengando a 6MB lo que corresponde al plan contratado</t>
  </si>
  <si>
    <t>Se configura router con cliente</t>
  </si>
  <si>
    <t xml:space="preserve">JOSE SANTIAGO FIGUEROA </t>
  </si>
  <si>
    <t>939-645-0451</t>
  </si>
  <si>
    <t xml:space="preserve">PROBLEMAS CON LA VELOCIDAD </t>
  </si>
  <si>
    <t>5/3/2016 11:46am</t>
  </si>
  <si>
    <t>Cliente conectado a la red</t>
  </si>
  <si>
    <t>787-503-5937</t>
  </si>
  <si>
    <t xml:space="preserve">CLIENTE SE QUIERE DAR DE BAJA SI NO SE SOLUCIONA EL PROBLEMA </t>
  </si>
  <si>
    <t xml:space="preserve">YAKELIN TRICOCHE </t>
  </si>
  <si>
    <t>787-223-1541</t>
  </si>
  <si>
    <t>5/3/2016 08:20am</t>
  </si>
  <si>
    <t>Cliente desactivado por falta de pago</t>
  </si>
  <si>
    <t xml:space="preserve">LUIS LEBRON GONZALEZ </t>
  </si>
  <si>
    <t>787-347-6442</t>
  </si>
  <si>
    <t xml:space="preserve">NO TIENE INTERNET DESDE AYER </t>
  </si>
  <si>
    <t xml:space="preserve">luz rivera </t>
  </si>
  <si>
    <t>5/3/2016 09:20am</t>
  </si>
  <si>
    <t>787-642-3400</t>
  </si>
  <si>
    <t>Caso informado a Jamar para que se comunique con Osnet</t>
  </si>
  <si>
    <t xml:space="preserve">Quiere cancelar el servicio ya no esta interesada </t>
  </si>
  <si>
    <t xml:space="preserve"> RAMONITA IRIZARRY</t>
  </si>
  <si>
    <t xml:space="preserve"> 9396403363
 /  7879037291</t>
  </si>
  <si>
    <t xml:space="preserve"> FACTURACION MES MAYO - hay comentarios en Uber que desea cancelar por vencimiento de contrato</t>
  </si>
  <si>
    <t>Mirna cruz</t>
  </si>
  <si>
    <t>787-627-8545</t>
  </si>
  <si>
    <t>se cancela servicio</t>
  </si>
  <si>
    <t xml:space="preserve">Quiere verificar si el tecnico </t>
  </si>
  <si>
    <t>Instalación coordinada para el lunes 9/28/2015</t>
  </si>
  <si>
    <t>YUSMARY</t>
  </si>
  <si>
    <t xml:space="preserve">JOSE A RODRIGUEZ </t>
  </si>
  <si>
    <t xml:space="preserve">Perez lucy </t>
  </si>
  <si>
    <t>5/3/2016 10:00am</t>
  </si>
  <si>
    <t>787-599-4333</t>
  </si>
  <si>
    <t>Cliente se encuentra conectado a la red</t>
  </si>
  <si>
    <t xml:space="preserve">Quiere hacer un pago de internet </t>
  </si>
  <si>
    <t>Pago mes pendiente</t>
  </si>
  <si>
    <t>gilberto sandoval</t>
  </si>
  <si>
    <t xml:space="preserve">klaribel monje </t>
  </si>
  <si>
    <t xml:space="preserve">Cliente quiere verificar si le aumntaron la velocidad a 3MB ya realizo deposito y envio la prueba al correo , indicaron que la llamarian y no le dovolvieron la llamada </t>
  </si>
  <si>
    <t>Erika</t>
  </si>
  <si>
    <t>juan rios</t>
  </si>
  <si>
    <t>787-462-1150</t>
  </si>
  <si>
    <t>jose antonio delgado marrero</t>
  </si>
  <si>
    <t>quiere cancelar el servicio</t>
  </si>
  <si>
    <t>787-526-5611</t>
  </si>
  <si>
    <t>cliente quiere ajuste en su factura parael mes que viene.</t>
  </si>
  <si>
    <t>Cliente cancela servicio por no estar mas  interesado en tenerlo</t>
  </si>
  <si>
    <t>28/09/2015</t>
  </si>
  <si>
    <t>rosa h martinez</t>
  </si>
  <si>
    <t>Se realizó soporte de primer nivel y no tuvo servicio y se le informó a Yomar para que chequeara la conexión</t>
  </si>
  <si>
    <t>NESTOR SALLA MOLINA</t>
  </si>
  <si>
    <t>787-403-1890</t>
  </si>
  <si>
    <t>CLIENTE CON PROBLEMAS DE INTERNET</t>
  </si>
  <si>
    <t>DOMINGO ELIAS VELAZQUEZ</t>
  </si>
  <si>
    <t>Cliente sin internet</t>
  </si>
  <si>
    <t>787-513-7205</t>
  </si>
  <si>
    <t>FALLAS CON EL INTERNET</t>
  </si>
  <si>
    <t>Cliente no esta conectado al router porque no sabe como hacerlo, se trato de dar soporte pero no hubo exito. Se coordina orden de servicio para mañana 9/30/2015</t>
  </si>
  <si>
    <t xml:space="preserve">YARIBEL </t>
  </si>
  <si>
    <t>787-392-4115</t>
  </si>
  <si>
    <t xml:space="preserve">NO TIENE INTERNET/ESTA ESPERANDO DESDE EL VIERNES </t>
  </si>
  <si>
    <t>6.58 pm</t>
  </si>
  <si>
    <t>DETWITZ ACEVEDO</t>
  </si>
  <si>
    <t>INDICA QUE QUIERE INFORMACION SOBRE UN CAMBIO DE PLAN E IP PUBLICA</t>
  </si>
  <si>
    <t>Desean informacion de los planes disponibles, estara llamando a rosi por una oferta realizada</t>
  </si>
  <si>
    <t>29-09-2015</t>
  </si>
  <si>
    <t>787-3743402</t>
  </si>
  <si>
    <t>Cinfiguracion de router</t>
  </si>
  <si>
    <t>Se le soluciona Solo el problema de velocidad</t>
  </si>
  <si>
    <t xml:space="preserve">ZULMA DIAZ </t>
  </si>
  <si>
    <t>787-213-8816</t>
  </si>
  <si>
    <t>29/9/2015</t>
  </si>
  <si>
    <t xml:space="preserve">COBRO DE INTERNET </t>
  </si>
  <si>
    <t>LE FALTA UNA CONFIGURACIÓN, QUE AYER INGRESARON EN SU PC POR TEAM VIEWER Y NO LE LLAMARON DE NUEVO, ESTÁ PAGANDO POR UN SERVICIO QUE NO ESTÁ USANDO.</t>
  </si>
  <si>
    <t>No quiso pagar cuando volvio a llamar, llamara mañana</t>
  </si>
  <si>
    <t>Se llama a Boom y aun no han solucionado el problema con la cuenta telefonica del cliente</t>
  </si>
  <si>
    <t xml:space="preserve">ALEXIA BETINA </t>
  </si>
  <si>
    <t>787-406-3286</t>
  </si>
  <si>
    <t>29/92015</t>
  </si>
  <si>
    <t>7.00 pm</t>
  </si>
  <si>
    <t>Itxia Rivera</t>
  </si>
  <si>
    <t>Llama de seguimiento y todo esta bregando bien</t>
  </si>
  <si>
    <t>FALLAS DE INTERNET</t>
  </si>
  <si>
    <t>3:22pm</t>
  </si>
  <si>
    <t>Se debe coordinar servicio para el Jueves 1/10/2015, boom no los ve conectados</t>
  </si>
  <si>
    <t xml:space="preserve">jose r ramirez </t>
  </si>
  <si>
    <t>787-367-9794</t>
  </si>
  <si>
    <t xml:space="preserve">inconvenientes con el servicio </t>
  </si>
  <si>
    <t>7.06 pm</t>
  </si>
  <si>
    <t>Falla velocidad en espera de pruebas para escalar caso</t>
  </si>
  <si>
    <t>Felix de Jesus</t>
  </si>
  <si>
    <t>3:31 PM</t>
  </si>
  <si>
    <t>EDGARDO ALAMO</t>
  </si>
  <si>
    <t>Ya se le habia solucionado el problema.</t>
  </si>
  <si>
    <t>PROBLEMAS DE INTERNET</t>
  </si>
  <si>
    <t xml:space="preserve">Fallas de velocidad </t>
  </si>
  <si>
    <t>30/09/2015</t>
  </si>
  <si>
    <t>11:42 pm</t>
  </si>
  <si>
    <t>787-426-5265</t>
  </si>
  <si>
    <t>FALLAS DE INTERNET- LLAMAR A LAS 10:40 AM QUE LLEGARA A SU CASA</t>
  </si>
  <si>
    <t>cristal morales</t>
  </si>
  <si>
    <t xml:space="preserve">Cliente esta siendo contactado para realizar pruebas </t>
  </si>
  <si>
    <t>realizar un pago</t>
  </si>
  <si>
    <t>04:58 PM</t>
  </si>
  <si>
    <t xml:space="preserve">ADRIAN RIVERA PEREZ </t>
  </si>
  <si>
    <t>787-3888995</t>
  </si>
  <si>
    <t>Se llama 5/12 cliente no contesta - se encuentra en drive de seguimiento</t>
  </si>
  <si>
    <t xml:space="preserve">05:12 PM </t>
  </si>
  <si>
    <t xml:space="preserve">RAQUEL SANTOS </t>
  </si>
  <si>
    <t>narlene feliciano</t>
  </si>
  <si>
    <t>939-488-7523</t>
  </si>
  <si>
    <t>FALLAS INTERNET, IBA UN TÉCNICO Y NO FUE. CLIENTE SOLICITA CRÉDITO.</t>
  </si>
  <si>
    <t xml:space="preserve">ESTA LLAMANDO DESDE LA MAÑANA </t>
  </si>
  <si>
    <t>Se envia correo porque técnico encargado de solventar no se ha comunicado con el cliente</t>
  </si>
  <si>
    <t>Se llama 5/12 cliente no contesta - se encuentra en drive de seguimiento ya barrazas levanto</t>
  </si>
  <si>
    <t>7:43pm</t>
  </si>
  <si>
    <t>genesis</t>
  </si>
  <si>
    <t>luis miranda cahapero</t>
  </si>
  <si>
    <t>787-960-84-23</t>
  </si>
  <si>
    <t xml:space="preserve">cliente con problemas de internet </t>
  </si>
  <si>
    <t xml:space="preserve"> Se llama 5/12 cliente no contesta </t>
  </si>
  <si>
    <t>07:46 PM</t>
  </si>
  <si>
    <t xml:space="preserve">KEWIN MONTESI </t>
  </si>
  <si>
    <t>PABLO MATOS RAMOS</t>
  </si>
  <si>
    <t>787-667-6298</t>
  </si>
  <si>
    <t>787-701-2518</t>
  </si>
  <si>
    <t>INDICA QUE ES TERCERA VEZ QUE LLAMA PORQUE NO HA IDO EL TECNICO A INSTALAR</t>
  </si>
  <si>
    <t>tecnico coordino con el cliente</t>
  </si>
  <si>
    <t>9:57 AM</t>
  </si>
  <si>
    <t>Pamela Benitez</t>
  </si>
  <si>
    <t>787-361-0124</t>
  </si>
  <si>
    <t>Problemas de internet.</t>
  </si>
  <si>
    <t xml:space="preserve">pablo matos ramos </t>
  </si>
  <si>
    <t>787-7012518</t>
  </si>
  <si>
    <t xml:space="preserve">Indica que esta en espera del tecnico , que lo llame para darle una respuesta </t>
  </si>
  <si>
    <t>Cliente salio de casa, llamara al llegar o mañana si sigue con el problema</t>
  </si>
  <si>
    <t>anthonyperez</t>
  </si>
  <si>
    <t>yanet nieves</t>
  </si>
  <si>
    <t>787-594-3080</t>
  </si>
  <si>
    <t xml:space="preserve">David </t>
  </si>
  <si>
    <t>mirna cruz</t>
  </si>
  <si>
    <t>2:08pm</t>
  </si>
  <si>
    <t xml:space="preserve">Problemas con el internet </t>
  </si>
  <si>
    <t xml:space="preserve">ELIOT SANTOS </t>
  </si>
  <si>
    <t>787-982-1529</t>
  </si>
  <si>
    <t>Cliente indica que no a llamado a ningun reporte de mal servicio</t>
  </si>
  <si>
    <t>Se envio email a Boom para aumento de plan en respuesta para llamar al cliente</t>
  </si>
  <si>
    <t>2:30pm</t>
  </si>
  <si>
    <t xml:space="preserve">Angel Luis Arroyo </t>
  </si>
  <si>
    <t xml:space="preserve">OCTAVIO SANTANA </t>
  </si>
  <si>
    <t>Problemas con la velocidad</t>
  </si>
  <si>
    <t>787-624-1449</t>
  </si>
  <si>
    <t xml:space="preserve">POR PAGO </t>
  </si>
  <si>
    <t xml:space="preserve">CLiente con problemas de velocidad durante la noche se le indcia realizar prueba </t>
  </si>
  <si>
    <t>5:25PM</t>
  </si>
  <si>
    <t xml:space="preserve">ANTONIO GONZALEZ LUCIA </t>
  </si>
  <si>
    <t>787-642-2178</t>
  </si>
  <si>
    <t xml:space="preserve">Cristofer tirado </t>
  </si>
  <si>
    <t xml:space="preserve">Tiene dias esperando al tecnico para verificar el sistema, para el mes pasado le tenian que dar un credito pero le cobraron todo este mes </t>
  </si>
  <si>
    <t>Yomar coordino con el cliente</t>
  </si>
  <si>
    <t>12:33PM</t>
  </si>
  <si>
    <t>LOIDA CARRASQUILLO</t>
  </si>
  <si>
    <t>787-242-7680</t>
  </si>
  <si>
    <t xml:space="preserve">PARA PAGOS </t>
  </si>
  <si>
    <t xml:space="preserve">yoharis morales </t>
  </si>
  <si>
    <t>5/13/2016 1:17pm</t>
  </si>
  <si>
    <t>787-438-8459</t>
  </si>
  <si>
    <t>no contesta llamada</t>
  </si>
  <si>
    <t xml:space="preserve">No tiene internet </t>
  </si>
  <si>
    <t>05/13/2016</t>
  </si>
  <si>
    <t xml:space="preserve">Se coordina servicio, se le envia orden a yomar </t>
  </si>
  <si>
    <t>05:17 pm</t>
  </si>
  <si>
    <t xml:space="preserve">carlos melendez </t>
  </si>
  <si>
    <t>787-607-4870</t>
  </si>
  <si>
    <t xml:space="preserve">problemas con el telefono </t>
  </si>
  <si>
    <t xml:space="preserve">5/13/2016 18:54 </t>
  </si>
  <si>
    <t>se llama al cliente y no contesta</t>
  </si>
  <si>
    <t>05:19 PM</t>
  </si>
  <si>
    <t xml:space="preserve">maripura sanchez </t>
  </si>
  <si>
    <t>Cliente ya esta conectado</t>
  </si>
  <si>
    <t>787-505-3254</t>
  </si>
  <si>
    <t xml:space="preserve">5/13/2016 18:56 </t>
  </si>
  <si>
    <t>Cliente esta desconectado por falta de pago, se le informa a genesis</t>
  </si>
  <si>
    <t>5/13/2016</t>
  </si>
  <si>
    <t>angel luis  arroyo</t>
  </si>
  <si>
    <t>5:51pm</t>
  </si>
  <si>
    <t>321-914-510</t>
  </si>
  <si>
    <t>Cliente indica problemas de velocidad</t>
  </si>
  <si>
    <t>anto von</t>
  </si>
  <si>
    <t>787-67262-39</t>
  </si>
  <si>
    <t xml:space="preserve">no tiene internet </t>
  </si>
  <si>
    <t>Se le solicitó hacer prueba directamente desde la antena y ademas en nuestra pagina de prueba y le arrojó la velocidad contratada</t>
  </si>
  <si>
    <t>5/13/2016  19:01</t>
  </si>
  <si>
    <t>se valida antena y se ve navegando a la velocidad contratada, enviara pruebas al email</t>
  </si>
  <si>
    <t>6:18 pm</t>
  </si>
  <si>
    <t>vito</t>
  </si>
  <si>
    <t>Juan F Tapia</t>
  </si>
  <si>
    <t>MIRNA CRUZ</t>
  </si>
  <si>
    <t>787-675-7778</t>
  </si>
  <si>
    <t>problemas de internet</t>
  </si>
  <si>
    <t xml:space="preserve">Tiene problemas con el internet </t>
  </si>
  <si>
    <t>5/14/2016 7:00</t>
  </si>
  <si>
    <t>cliente se deja en seguimiento prolemas de velocidad</t>
  </si>
  <si>
    <t>Cliente actualmente conectado a la red se contacta verificar realmente el problema y no contesta</t>
  </si>
  <si>
    <t>Branda Santiago Acevedo</t>
  </si>
  <si>
    <t>787-614-4640</t>
  </si>
  <si>
    <t>Roberto Rosario Gonzalez</t>
  </si>
  <si>
    <t>ANGELES MONROIG</t>
  </si>
  <si>
    <t>787-4548339</t>
  </si>
  <si>
    <t>intermitencia</t>
  </si>
  <si>
    <t xml:space="preserve">10:25 AM </t>
  </si>
  <si>
    <t>Se monitorea la conexion del cliente y esta estable hasta las 7.22PM</t>
  </si>
  <si>
    <t>ANTHONY</t>
  </si>
  <si>
    <t>AGUSTIN</t>
  </si>
  <si>
    <t>787-381-6453</t>
  </si>
  <si>
    <t>5/16/2016 11:20am</t>
  </si>
  <si>
    <t xml:space="preserve">El AP de Boom al que se encuentra conectado el cliente presenta lentitud </t>
  </si>
  <si>
    <t xml:space="preserve">MAIRA DELGADO </t>
  </si>
  <si>
    <t>787-246-1782</t>
  </si>
  <si>
    <t>10:31AM</t>
  </si>
  <si>
    <t>JOSE LUIS MATOS</t>
  </si>
  <si>
    <t>787-344-7565</t>
  </si>
  <si>
    <t>AP de Boom con problemas</t>
  </si>
  <si>
    <t>5/16/2016 12:02</t>
  </si>
  <si>
    <t>Se solicitó a Jamar, comunicarse con Osnet para verificar el cliente</t>
  </si>
  <si>
    <t xml:space="preserve">CARMEN L QUILEZ </t>
  </si>
  <si>
    <t>939-244-3606</t>
  </si>
  <si>
    <t>DAVID JOUBERT</t>
  </si>
  <si>
    <t>NO TIENE SERVICIO EL YA REALIZO EL PAGO</t>
  </si>
  <si>
    <t>787-306-1580</t>
  </si>
  <si>
    <t xml:space="preserve">CONFIGURACION DE ROUTER </t>
  </si>
  <si>
    <t>Por autorización de Karla se activa el cliente</t>
  </si>
  <si>
    <t>5/16/2016 12:04</t>
  </si>
  <si>
    <t>Se envió información de cuenta PPPoE</t>
  </si>
  <si>
    <t>KEVIN MONDESIT</t>
  </si>
  <si>
    <t>CARMEN CALDERON</t>
  </si>
  <si>
    <t>señal lenta</t>
  </si>
  <si>
    <t>5/16/2016 12:20</t>
  </si>
  <si>
    <t>Falla en el paso de Agueybana a Cond. Metropolis, se le informa al cliente que ya se esta bregando para solucionar</t>
  </si>
  <si>
    <t>Se reinició conexión y se dió prioridad en Queues</t>
  </si>
  <si>
    <t>2:28 PM</t>
  </si>
  <si>
    <t>ROBERTO</t>
  </si>
  <si>
    <t>787-501-4470</t>
  </si>
  <si>
    <t xml:space="preserve">JOSE RIVERA CALDERON </t>
  </si>
  <si>
    <t>PROBLEMAS DE INTERMITENCIA</t>
  </si>
  <si>
    <t>787-662-3060</t>
  </si>
  <si>
    <t xml:space="preserve">05:44PM </t>
  </si>
  <si>
    <t xml:space="preserve">problemas con el router </t>
  </si>
  <si>
    <t xml:space="preserve">WILDA TORRES RAMOS </t>
  </si>
  <si>
    <t xml:space="preserve">Cliente ya soluciono el inconveniente </t>
  </si>
  <si>
    <t>787-200-0296</t>
  </si>
  <si>
    <t>5/16/2016 6:30</t>
  </si>
  <si>
    <t>Se le llama en varias oportunidades y no contesta</t>
  </si>
  <si>
    <t>05/17/2016</t>
  </si>
  <si>
    <t>1:38:00Pm.</t>
  </si>
  <si>
    <t>RICARDO RODRIGUEZ</t>
  </si>
  <si>
    <t>787-376-5518</t>
  </si>
  <si>
    <t>LUIS DELGADO</t>
  </si>
  <si>
    <t xml:space="preserve">CLIENTE PUDO RESOLVER INCOVENIENTE CON EL INTERNET Y NO REQUIERE VISITA TECNICA </t>
  </si>
  <si>
    <t>11:56pm</t>
  </si>
  <si>
    <t xml:space="preserve">Bienvenida rivera </t>
  </si>
  <si>
    <t>787-784-1369</t>
  </si>
  <si>
    <t>ya pago e indica  que es dish</t>
  </si>
  <si>
    <t>Suley Sirino Sirino</t>
  </si>
  <si>
    <t xml:space="preserve">4:03 pm </t>
  </si>
  <si>
    <t>norma vega</t>
  </si>
  <si>
    <t>promesa de pago</t>
  </si>
  <si>
    <t xml:space="preserve">Cliente se comunica indicando que no tiene servicio, se contactó a Boom y no ve al cliente conectado en su red.
Se genera orden de servicio para mañana 10/07/2015.
</t>
  </si>
  <si>
    <t>5/18/2016</t>
  </si>
  <si>
    <t>cliente contactado- promesa  de pago para el dia 20/5/2016</t>
  </si>
  <si>
    <t xml:space="preserve">03:00PM </t>
  </si>
  <si>
    <t xml:space="preserve">CARLOS MERCAL </t>
  </si>
  <si>
    <t>ADAN ROJAS</t>
  </si>
  <si>
    <t xml:space="preserve">   PROBLEMAS CON EL INTERNET</t>
  </si>
  <si>
    <t>INDICA QUE DESDE HACE 2 DÍAS ESTÁ LLAMANDO PORQUE TIENE PROBLEMAS CON SU INTERNET Y NO HA OBTENIDO RESPUESTA.</t>
  </si>
  <si>
    <t>5/19/2016</t>
  </si>
  <si>
    <t>Cliente llamara mas tarde salio de casa - SE ENCUENTRA EN SEGUIMIENTO</t>
  </si>
  <si>
    <t>Cliente se comunica indicando que tiene inconvenientes con el servicio (intermitencia), se verifica la conexión del cliente y se nota que el transmit del equipo se encuentra por debajo del valor mínimo establecido.(Transmit 69%)
Se genera orden de servicio para el día de mañana 10/07/2015.</t>
  </si>
  <si>
    <t>6:25PM</t>
  </si>
  <si>
    <t xml:space="preserve">Genesis </t>
  </si>
  <si>
    <t>Yara alejandro Rios</t>
  </si>
  <si>
    <t>que la estaban llamando- mañana tiene visita tecnica</t>
  </si>
  <si>
    <t>(SU HIJO) DICE QUE DESDE QUE LE INSTALARON NO HA PODIDO USAR EL INTERNET PORQUE LA CONEXIÓN HA SIDO LENTA</t>
  </si>
  <si>
    <t>Cliente re-coordinado</t>
  </si>
  <si>
    <t>6.29PM</t>
  </si>
  <si>
    <t>Se esta a la espera de la respuesta de Rodger con ell caso de Agueybana</t>
  </si>
  <si>
    <t>Victoria Hernandez</t>
  </si>
  <si>
    <t>787-513-31-81</t>
  </si>
  <si>
    <t>Problemas de Internet</t>
  </si>
  <si>
    <t>al llamar Cliente retomo el servicio</t>
  </si>
  <si>
    <t>YARITZA GONZALEZ</t>
  </si>
  <si>
    <t>12:38 pm</t>
  </si>
  <si>
    <t>ENVIO UN EMAIL INDICANDO INCONVENIENTES CON EL SERVICIO</t>
  </si>
  <si>
    <t>ROANLD PADRON</t>
  </si>
  <si>
    <t>321-208-2396</t>
  </si>
  <si>
    <t>Se llama a cliente y no atiende, no se ve registrado en boom, se debe enviar servicio tecnico, se le notifica al señor Yomar</t>
  </si>
  <si>
    <t>5/20/2016</t>
  </si>
  <si>
    <t>Informacion de pago</t>
  </si>
  <si>
    <t xml:space="preserve">12:55 PM </t>
  </si>
  <si>
    <t>Cliente sin Servicio</t>
  </si>
  <si>
    <t>Se coordina servicio para viernes 9/10/2015</t>
  </si>
  <si>
    <t xml:space="preserve">SARAH ROSA </t>
  </si>
  <si>
    <t>787-525-7745</t>
  </si>
  <si>
    <t xml:space="preserve">AIXA CANALES </t>
  </si>
  <si>
    <t>6:00pm</t>
  </si>
  <si>
    <t>787-340-9245</t>
  </si>
  <si>
    <t>Yusmary</t>
  </si>
  <si>
    <t xml:space="preserve">TIENE EL INTERNET LENTO </t>
  </si>
  <si>
    <t xml:space="preserve">ANABEL COLON </t>
  </si>
  <si>
    <t>787-224-1535</t>
  </si>
  <si>
    <t>se chequea con boom y todo esta bien , se llama a cliente y s ele pide reiniciar Router y antena y aun esta lento. se vuelve a contactar a boom</t>
  </si>
  <si>
    <t>5/20/2016 18:11</t>
  </si>
  <si>
    <t xml:space="preserve"> esta desconectada por falta de pago, con cargo en cuenta en proceso, se le paso la llamada a genesis </t>
  </si>
  <si>
    <t>6:42pm</t>
  </si>
  <si>
    <t xml:space="preserve">GABRIEL GONZALEZ </t>
  </si>
  <si>
    <t>Alexis Batista</t>
  </si>
  <si>
    <t>787-363-4704</t>
  </si>
  <si>
    <t>787-4446126</t>
  </si>
  <si>
    <t xml:space="preserve">TIENE 1 SEMANA SIN SERVICIO </t>
  </si>
  <si>
    <t>Problemas de internet</t>
  </si>
  <si>
    <t>5/20/2016 19:09</t>
  </si>
  <si>
    <t>Se coordina servicio, no se registra en red de boom</t>
  </si>
  <si>
    <t>cliente con lentitud</t>
  </si>
  <si>
    <t>7:18pm</t>
  </si>
  <si>
    <t>Anabelle colon</t>
  </si>
  <si>
    <t>787- 224-1535</t>
  </si>
  <si>
    <t xml:space="preserve">MARIA RODRIGUEZ </t>
  </si>
  <si>
    <t>SIN INTERNET</t>
  </si>
  <si>
    <t>787-383-3796</t>
  </si>
  <si>
    <t xml:space="preserve">NO PUEDE CARGAS LA PAGINA </t>
  </si>
  <si>
    <t>5/20/2016 19:55</t>
  </si>
  <si>
    <t xml:space="preserve">  la sra no esta en casa llamara mañana, tuvo que salir</t>
  </si>
  <si>
    <t>Se coordina servicio por tener Señal de 80 y transmir de 60, fecha 10/9/2015</t>
  </si>
  <si>
    <t xml:space="preserve">5/20/2016 </t>
  </si>
  <si>
    <t>Roberto santiago</t>
  </si>
  <si>
    <t>787-220-9072</t>
  </si>
  <si>
    <t xml:space="preserve">quiere verificar si la instalcion es para hoy esta esperando desde la nueve </t>
  </si>
  <si>
    <t>Se le inedica al tecnico llamar al cliente para que coordine con el la instalacion, pues el cliente esta molesto</t>
  </si>
  <si>
    <t>3:3pm</t>
  </si>
  <si>
    <t>Gilberto Cruz</t>
  </si>
  <si>
    <t xml:space="preserve">Departamento de cobranza </t>
  </si>
  <si>
    <t>Se realizo cobro de factura de octubre y se dejo registrada la tarjeta para cargos mensuales</t>
  </si>
  <si>
    <t>Jose Hernandez LLanos</t>
  </si>
  <si>
    <t xml:space="preserve">cristan rodriguez </t>
  </si>
  <si>
    <t>787-922-7047</t>
  </si>
  <si>
    <t xml:space="preserve">tiene tres dia esperando por la instalacion /es una mudanza </t>
  </si>
  <si>
    <t>Se coordino fecha para instalación</t>
  </si>
  <si>
    <t>sin internet desde ayer</t>
  </si>
  <si>
    <t>5:31:00 AMAM</t>
  </si>
  <si>
    <t xml:space="preserve">Evelyn concepcion </t>
  </si>
  <si>
    <t>787-562-7394</t>
  </si>
  <si>
    <t xml:space="preserve">no tiene señal </t>
  </si>
  <si>
    <t>Client reinicio router y retomo servicio</t>
  </si>
  <si>
    <t>8.31 PM</t>
  </si>
  <si>
    <t>MARILYN CASTRO</t>
  </si>
  <si>
    <t>787-586-2445</t>
  </si>
  <si>
    <t>SIN SERVICIO DE INTERNET</t>
  </si>
  <si>
    <t>9.52 AM</t>
  </si>
  <si>
    <t xml:space="preserve">EDNA CASTRO </t>
  </si>
  <si>
    <t>NECESITA SERVICIO TECNICO YA Q NO TIENE INTERNET</t>
  </si>
  <si>
    <t>787-940-88-58</t>
  </si>
  <si>
    <t>5/23/2016</t>
  </si>
  <si>
    <t>Cliente en seguimiento, por fallas cone l internet ya boom se encuntra informado</t>
  </si>
  <si>
    <t>ELIAS LEDUC</t>
  </si>
  <si>
    <t>Brenda Andino Mendoza</t>
  </si>
  <si>
    <t>LLamar para coordinar hora de visita tecnica</t>
  </si>
  <si>
    <t>787-451-7032</t>
  </si>
  <si>
    <t xml:space="preserve">tiene tres dia con el internet bajo, </t>
  </si>
  <si>
    <t>Tecnico yomar esta realizando servicio</t>
  </si>
  <si>
    <t>damarys pizarro</t>
  </si>
  <si>
    <t>787-661-4371</t>
  </si>
  <si>
    <t>con problemas de internet</t>
  </si>
  <si>
    <t>Queda pendiente llamar cuando este uno de los hijos de la cliente</t>
  </si>
  <si>
    <t xml:space="preserve">Suzanne Jonas Sanchez </t>
  </si>
  <si>
    <t>jose i ferrer</t>
  </si>
  <si>
    <t>Sin Internet</t>
  </si>
  <si>
    <t>Cliente quiere hacer convenio de pago porque no va a poder pagar mañana, favor llamar de Administración.</t>
  </si>
  <si>
    <t>5/23/16</t>
  </si>
  <si>
    <t>9:00 am</t>
  </si>
  <si>
    <t xml:space="preserve">robert giniubis </t>
  </si>
  <si>
    <t>787-636-2383</t>
  </si>
  <si>
    <t xml:space="preserve">No tiene servicio de internet </t>
  </si>
  <si>
    <t>Cliente sin servicio porque debe, se mandó a desactivar el 05/19 - se vuelve a llamar a el cliente y no contesto la llamada</t>
  </si>
  <si>
    <t>9:25 am</t>
  </si>
  <si>
    <t>787-546-2404</t>
  </si>
  <si>
    <t>cancelacion del servicio</t>
  </si>
  <si>
    <t xml:space="preserve">Erika </t>
  </si>
  <si>
    <t xml:space="preserve">merced rivera </t>
  </si>
  <si>
    <t xml:space="preserve">5/23/2016 </t>
  </si>
  <si>
    <t>787-347-9485</t>
  </si>
  <si>
    <t>Cancelación del servicio</t>
  </si>
  <si>
    <t xml:space="preserve">tiene un compromiso para ir a pagar el agua  quiere saber si el tecnico  va ir. A llamado en varias ocaciones esta molesta </t>
  </si>
  <si>
    <t>Esteban se dirije a la casa del cliente</t>
  </si>
  <si>
    <t>9:30 pm</t>
  </si>
  <si>
    <t>Junior Aloma</t>
  </si>
  <si>
    <t>787-295-7507</t>
  </si>
  <si>
    <t>quiere saber cuanto va a pagar</t>
  </si>
  <si>
    <t>5/23/2016 10:20am</t>
  </si>
  <si>
    <t xml:space="preserve">Cliente da promesa de pago para el dia de hoy 05/23/2016 </t>
  </si>
  <si>
    <t>FALLAS CON EL INTERNET, no le llega la velocidad por la que está pagando.</t>
  </si>
  <si>
    <t>9:33 am</t>
  </si>
  <si>
    <t>Alexander Figueroa</t>
  </si>
  <si>
    <t>787-536-7618</t>
  </si>
  <si>
    <t>cliente fue referido y se le habia olvidado decirnos llamar y hablar con el sobre su caso tambien quiere soporte tecnico</t>
  </si>
  <si>
    <t>Caso solventado</t>
  </si>
  <si>
    <t>Roberto</t>
  </si>
  <si>
    <t>Gabriel Miranda Rosario</t>
  </si>
  <si>
    <t xml:space="preserve">Cliente indica que se le presto un servicio tecnica y la antena fue retirada y hasta los momentos no ha sido reinstalada </t>
  </si>
  <si>
    <t>5/23/2016 12:49</t>
  </si>
  <si>
    <t>El día de la visita técnico se realizó el recogido del los equipos instalados porque no había buena señal</t>
  </si>
  <si>
    <t xml:space="preserve">07:33 PM </t>
  </si>
  <si>
    <t>SINNIE MENDEZ</t>
  </si>
  <si>
    <t>787-376-5307</t>
  </si>
  <si>
    <t>5/23/2016 19:46</t>
  </si>
  <si>
    <t>5/24/2016</t>
  </si>
  <si>
    <t>ERIKA</t>
  </si>
  <si>
    <t xml:space="preserve"> Abrahan Tito Rodriguez</t>
  </si>
  <si>
    <t xml:space="preserve"> Cliente muy, molesto, instalado el 18 de mayo -  SIN INTERNET</t>
  </si>
  <si>
    <t>Se configuró nueva clave de wifi</t>
  </si>
  <si>
    <t xml:space="preserve"> Nanette Garcia</t>
  </si>
  <si>
    <t xml:space="preserve">  (Problemas de velocidad)</t>
  </si>
  <si>
    <t>5/26/2016</t>
  </si>
  <si>
    <t xml:space="preserve">Cliente verificado </t>
  </si>
  <si>
    <t>JOSE FERRER</t>
  </si>
  <si>
    <t xml:space="preserve"> Nelson Guzman </t>
  </si>
  <si>
    <t xml:space="preserve"> (Molesto todo el tiempo le indica que le van a devolver la llamada y no lo hacen)</t>
  </si>
  <si>
    <t>5/25/2016</t>
  </si>
  <si>
    <t>Inconvenientes en switch del condominio resuelto</t>
  </si>
  <si>
    <t xml:space="preserve"> Nestor Zaya Molina </t>
  </si>
  <si>
    <t xml:space="preserve"> ( varias dias con problemas)
</t>
  </si>
  <si>
    <t>Orden de servicio generada para el sabado 5/28/2016</t>
  </si>
  <si>
    <t>5/27/2016</t>
  </si>
  <si>
    <t>7:58 AM</t>
  </si>
  <si>
    <t xml:space="preserve">CONVENIO DE PAGO </t>
  </si>
  <si>
    <t>CARLOS MELENDEZ</t>
  </si>
  <si>
    <t>NO TIENE INTERNET DESDE HACE VARIAS HORAS</t>
  </si>
  <si>
    <t>Se le informó que se estan haciendo mejoras en el site</t>
  </si>
  <si>
    <t xml:space="preserve"> 5/27/2016  8:04</t>
  </si>
  <si>
    <t>WILMA FALGA</t>
  </si>
  <si>
    <t>05/27/16</t>
  </si>
  <si>
    <t>5/27/2016 11:25</t>
  </si>
  <si>
    <t>Carlos Melendez</t>
  </si>
  <si>
    <t>787-644-4431</t>
  </si>
  <si>
    <t>NO TIENE INTERNET DESDE HACE VARIAS HORAS, QUEDARON EN LLAMARLA</t>
  </si>
  <si>
    <t>05-27-2016</t>
  </si>
  <si>
    <t>5/27/2016 1:13</t>
  </si>
  <si>
    <t xml:space="preserve">YADIEL SANTOS </t>
  </si>
  <si>
    <t>falla con Boom, cliente informado que presentamos inconvenientes</t>
  </si>
  <si>
    <t>5/27/2016  1:20</t>
  </si>
  <si>
    <t>939-207-4057</t>
  </si>
  <si>
    <t xml:space="preserve">QUIERE HABLAR CON GENESIS </t>
  </si>
  <si>
    <t>Cliente fue activado ayer ya que pago pero no tiene internet se le transfiere caso  a pamela</t>
  </si>
  <si>
    <t>robert giniubis</t>
  </si>
  <si>
    <t>Cliente molesta. No tiene internet, indica que le dijeron que llamara cuando estuviese en casa, ya esté en casa.</t>
  </si>
  <si>
    <t>5/27/2016  2:19</t>
  </si>
  <si>
    <t xml:space="preserve">WILMA FARGAS </t>
  </si>
  <si>
    <t>787-406-5940</t>
  </si>
  <si>
    <t>se le vuelve a llamar y no contesta</t>
  </si>
  <si>
    <t xml:space="preserve"> Ana Gomez Mendez</t>
  </si>
  <si>
    <t>cliente en espera de la llamada del tecnico</t>
  </si>
  <si>
    <t>787-948-3075</t>
  </si>
  <si>
    <t>Cliente con problemas de señal, no inicia sesion en site, se delega servicio a Hector Varon</t>
  </si>
  <si>
    <t xml:space="preserve"> 5-27-2016</t>
  </si>
  <si>
    <t>jose gregorio</t>
  </si>
  <si>
    <t xml:space="preserve">evelin santiago </t>
  </si>
  <si>
    <t>787-598-5317</t>
  </si>
  <si>
    <t>cliente no tiene internet desde el jueves en la noche</t>
  </si>
  <si>
    <t xml:space="preserve">Cliente credito </t>
  </si>
  <si>
    <t>5-27-2016</t>
  </si>
  <si>
    <t>5/27/2016 4:47</t>
  </si>
  <si>
    <t xml:space="preserve">MIGUEL BURGOS </t>
  </si>
  <si>
    <t xml:space="preserve">TIENE TODO EL DIA SIN SERVICIO </t>
  </si>
  <si>
    <t>MANUEL DEMENDI</t>
  </si>
  <si>
    <t>Tiene fallas con el teléfono y dice que ha perdido miles de $ y nadie sabe cómo solucionarle. Que se llame al Sr. Enzo y se le diga que él va a quitar el servicio de telefonía.</t>
  </si>
  <si>
    <t>Se le informo del inconveniente, y que le estaremos llamando al estar solventado - afectada por caida del site pajaros</t>
  </si>
  <si>
    <t xml:space="preserve">5/27/2016  17:30 </t>
  </si>
  <si>
    <t>GILBERTO SANDOVAL</t>
  </si>
  <si>
    <t>joe rodriguez</t>
  </si>
  <si>
    <t>5/27/2016 6:02</t>
  </si>
  <si>
    <t>ANGEL CRUZ</t>
  </si>
  <si>
    <t>Quiere modificar visita técnica.</t>
  </si>
  <si>
    <t>787-306-3696</t>
  </si>
  <si>
    <t xml:space="preserve">QUIERE CANCELAR EL SERVICIO </t>
  </si>
  <si>
    <t xml:space="preserve">Señora canales </t>
  </si>
  <si>
    <t xml:space="preserve">Tiene ´problemas con el servicio tiene una semana llamando , esta muy lento </t>
  </si>
  <si>
    <t xml:space="preserve">  Jose Hernandez Llanos</t>
  </si>
  <si>
    <t>939-245-2084</t>
  </si>
  <si>
    <t>13/10/2015</t>
  </si>
  <si>
    <t>05/27/2016</t>
  </si>
  <si>
    <t>No tiene servicio desde ayer</t>
  </si>
  <si>
    <t>JESUS VARGAS</t>
  </si>
  <si>
    <t>SARA ROSA</t>
  </si>
  <si>
    <t xml:space="preserve">Cliente ya con servicio, se desactivo por falta de pago </t>
  </si>
  <si>
    <t>se verifica velocidad - cliente sigue con la intermitencia</t>
  </si>
  <si>
    <t>13/10/15</t>
  </si>
  <si>
    <t xml:space="preserve"> 5/27/2016</t>
  </si>
  <si>
    <t>JOSE A. PEREZ PEREZ</t>
  </si>
  <si>
    <t>ROSI ORTIZ</t>
  </si>
  <si>
    <t>787-232-9161</t>
  </si>
  <si>
    <t>CANCELO EL SERVICIO Y AUN LE COBRAN</t>
  </si>
  <si>
    <t xml:space="preserve">5/27/2016 </t>
  </si>
  <si>
    <t>se  le transfiere caso a erika</t>
  </si>
  <si>
    <t xml:space="preserve">ALEXIS BATISTA </t>
  </si>
  <si>
    <t>787-444-6126</t>
  </si>
  <si>
    <t xml:space="preserve">POCA VELOCIDAD PARA CARGAR </t>
  </si>
  <si>
    <t>Problemas de velocidad y lentitud</t>
  </si>
  <si>
    <t xml:space="preserve">CLIENTE CON PROBLEMAS DE INTERNET </t>
  </si>
  <si>
    <t xml:space="preserve">CARMEN ORTIZ </t>
  </si>
  <si>
    <t>5/28/2016</t>
  </si>
  <si>
    <t xml:space="preserve"> se le llamo y dice que no ha llamado </t>
  </si>
  <si>
    <t>11;54 AM</t>
  </si>
  <si>
    <t>edwin nuñez</t>
  </si>
  <si>
    <t>05/28/16</t>
  </si>
  <si>
    <t>787-638-5026</t>
  </si>
  <si>
    <t xml:space="preserve">cliente llamo para realizar un pago </t>
  </si>
  <si>
    <t>DORIS</t>
  </si>
  <si>
    <t>939-488-4673</t>
  </si>
  <si>
    <t>Ya se realizo el cobro</t>
  </si>
  <si>
    <t xml:space="preserve"> olo queria la pagina donde se hacen las pruebas de velocdiad e inica que esta bregando bien</t>
  </si>
  <si>
    <t>10:50 AM</t>
  </si>
  <si>
    <t>11:59m</t>
  </si>
  <si>
    <t>GILBERTO</t>
  </si>
  <si>
    <t xml:space="preserve">EDWIN PABON </t>
  </si>
  <si>
    <t>787412-8737</t>
  </si>
  <si>
    <t>al llamarle cliente retomo el servicio</t>
  </si>
  <si>
    <t>05/30/2016</t>
  </si>
  <si>
    <t>12:35pm</t>
  </si>
  <si>
    <t xml:space="preserve">DAMARIS </t>
  </si>
  <si>
    <t xml:space="preserve">NICOLE BATISTA </t>
  </si>
  <si>
    <t>POR CANCELACION</t>
  </si>
  <si>
    <t>787-455-1282</t>
  </si>
  <si>
    <t xml:space="preserve">Cliente llamo para realiazar un pago </t>
  </si>
  <si>
    <t>5/30/2016</t>
  </si>
  <si>
    <t>4:17pm</t>
  </si>
  <si>
    <t xml:space="preserve">NESTOR SALLAS </t>
  </si>
  <si>
    <t>se coordina servicio para sabado 6/24/2016</t>
  </si>
  <si>
    <t xml:space="preserve">juan tapia </t>
  </si>
  <si>
    <t>787-428-2967</t>
  </si>
  <si>
    <t xml:space="preserve">Llamar para realizar el pago </t>
  </si>
  <si>
    <t>4:19pm</t>
  </si>
  <si>
    <t xml:space="preserve">YENI ZABALA </t>
  </si>
  <si>
    <t>939-247-8822</t>
  </si>
  <si>
    <t xml:space="preserve">PROBLEMAS CON EL SERVICO </t>
  </si>
  <si>
    <t xml:space="preserve">Ya levanto site hato rey, cliente con servicio </t>
  </si>
  <si>
    <t>4:24pm</t>
  </si>
  <si>
    <t>PROBLEMAS TECNICOS</t>
  </si>
  <si>
    <t>HERMENEGILDO</t>
  </si>
  <si>
    <t>site caido - cliente ya informado sobre mejoras en el site y x ello no tiene servicio</t>
  </si>
  <si>
    <t>05/31/2016</t>
  </si>
  <si>
    <t xml:space="preserve">03: 17 PM </t>
  </si>
  <si>
    <t xml:space="preserve">Indica que se le va la señal de internet a casa rato </t>
  </si>
  <si>
    <t xml:space="preserve">CRISTIAN LA TORRE </t>
  </si>
  <si>
    <t>939-717-9493</t>
  </si>
  <si>
    <t xml:space="preserve">DEPARTAMENTO ADMINISTRATIVO </t>
  </si>
  <si>
    <t xml:space="preserve">5/31/201+ </t>
  </si>
  <si>
    <t>se transfiere caso a erika</t>
  </si>
  <si>
    <t xml:space="preserve">3:15 PM </t>
  </si>
  <si>
    <t>787-941-6477</t>
  </si>
  <si>
    <t xml:space="preserve">No se le ven las paginas , y tambien tiene un cable flojo </t>
  </si>
  <si>
    <t>DANIEL LOPEZ CIRILO</t>
  </si>
  <si>
    <t>939-249-3032</t>
  </si>
  <si>
    <t>Se desactiva regla en firewall</t>
  </si>
  <si>
    <t>14/10/15</t>
  </si>
  <si>
    <t>8.25 AM</t>
  </si>
  <si>
    <t>Ivelisse Rivera Moya</t>
  </si>
  <si>
    <t>703-894-7191</t>
  </si>
  <si>
    <t xml:space="preserve">Cliente llamo para realiazar un cambio de tarjeta </t>
  </si>
  <si>
    <t>CLIENTE NO TIENE EL SERVICIO DE INTERNET</t>
  </si>
  <si>
    <t xml:space="preserve">JORGE MONSON </t>
  </si>
  <si>
    <t>El vendedor le dijo que alli donde vive no hay señal, se le paso la llamada a yusma para que le venda, VIVE EN CANOVANAS</t>
  </si>
  <si>
    <t>NO TIEN INTERNET</t>
  </si>
  <si>
    <t>2:39 PM</t>
  </si>
  <si>
    <t>No le llega velocidad</t>
  </si>
  <si>
    <t xml:space="preserve">JOSE CARLOS CANCEL </t>
  </si>
  <si>
    <t>787536-2369</t>
  </si>
  <si>
    <t xml:space="preserve">YA REALIZO EL PAGO PERO NO TIENE SERVICIO </t>
  </si>
  <si>
    <t>PROBLEMAS CON TELEFONIA</t>
  </si>
  <si>
    <t>Cristian</t>
  </si>
  <si>
    <t>Se llama al cliente y ya tiene servicio</t>
  </si>
  <si>
    <t>4.30 P.M</t>
  </si>
  <si>
    <t>BRENDA COLON GONZALEZ</t>
  </si>
  <si>
    <t>787-536-1624</t>
  </si>
  <si>
    <t xml:space="preserve">LLAMA PARA CONFIRMAR SI EL TECNICO VA IR PARA SU CASA </t>
  </si>
  <si>
    <t>Se le llama Ciente no contesta</t>
  </si>
  <si>
    <t>Esteban esta bregando con un servicio</t>
  </si>
  <si>
    <t>4:35PM</t>
  </si>
  <si>
    <t xml:space="preserve">CARLOS QUIÑONES </t>
  </si>
  <si>
    <t>787-671-0852</t>
  </si>
  <si>
    <t xml:space="preserve">PAGOS DEL SERVICIO INTERNET </t>
  </si>
  <si>
    <t>Se realiza gestion de cobranza</t>
  </si>
  <si>
    <t xml:space="preserve">HEIDY GONZALEZ </t>
  </si>
  <si>
    <t>787-256-2674</t>
  </si>
  <si>
    <t xml:space="preserve">MONTO PARA EL PAGO DE INTERNET </t>
  </si>
  <si>
    <t>PULMAN RODRIGUEZ</t>
  </si>
  <si>
    <t>787-425-3768</t>
  </si>
  <si>
    <t>Cliente realizara deposito para reactivar cuenta</t>
  </si>
  <si>
    <t>DESEA HACER PAGO DE INTERNET</t>
  </si>
  <si>
    <t>por favor ecribir bien los nombres de los clientes</t>
  </si>
  <si>
    <t>14/10/2015</t>
  </si>
  <si>
    <t>6:04 P.M</t>
  </si>
  <si>
    <t xml:space="preserve">JOSE J RIVERA </t>
  </si>
  <si>
    <t>787-751-2603</t>
  </si>
  <si>
    <t>787-477-7835</t>
  </si>
  <si>
    <t xml:space="preserve">TIENE PROBLEMAS CON LA VELOCIDAD DEL SERVICIO </t>
  </si>
  <si>
    <t>CAMBIO DE VELOCIDAD a 5MG</t>
  </si>
  <si>
    <t>Se monitorea velocidad en el site y le esta llegando el plan contratado, se realizo llamada y no estaba en la casa,.</t>
  </si>
  <si>
    <t xml:space="preserve">GUILLERMO NEGRON </t>
  </si>
  <si>
    <t>939-645-4595</t>
  </si>
  <si>
    <t xml:space="preserve">PARA PAGOS DEL SERVICIO </t>
  </si>
  <si>
    <t xml:space="preserve">6:45 P.M </t>
  </si>
  <si>
    <t xml:space="preserve">ESTHER VASQUEZ </t>
  </si>
  <si>
    <t>787-233-9832</t>
  </si>
  <si>
    <t>Christian</t>
  </si>
  <si>
    <t xml:space="preserve">TIENE PROBLEMAS CON EL SERVICIO </t>
  </si>
  <si>
    <t>6:55 P.M</t>
  </si>
  <si>
    <t>Se le coordina servicio para 10/15/2015</t>
  </si>
  <si>
    <t>ALEXIS BAPTISTA</t>
  </si>
  <si>
    <t>8:40 P.M</t>
  </si>
  <si>
    <t xml:space="preserve">ESTEBAN </t>
  </si>
  <si>
    <t>JOSE ORAMA</t>
  </si>
  <si>
    <t>LLAMAR PARA UNA ORDEN EN SAN ANGUEL SECTOR 1 TRUJILLO ALTO (LLAMAR FABIOLA)</t>
  </si>
  <si>
    <t>787-518-0389</t>
  </si>
  <si>
    <t>TIENE DIAS ESPERANDO POR LA INSTALACION</t>
  </si>
  <si>
    <t xml:space="preserve">Alguien llamo a la señora de PH de playa grande </t>
  </si>
  <si>
    <t>Fabi</t>
  </si>
  <si>
    <t xml:space="preserve">10:53 AM </t>
  </si>
  <si>
    <t xml:space="preserve">MANUEL MENENDIZ </t>
  </si>
  <si>
    <t>787-475-8939</t>
  </si>
  <si>
    <t xml:space="preserve">PROBLEMAS CON LA TELEFONIA </t>
  </si>
  <si>
    <t>ya le funciona el servicio de telefonia</t>
  </si>
  <si>
    <t>4:59pm</t>
  </si>
  <si>
    <t>Rafael vega</t>
  </si>
  <si>
    <t xml:space="preserve"> NO TIENE INTERNET </t>
  </si>
  <si>
    <t>Se le llama Ciente no contesta - no consigo cliente en uber para dejar comentario</t>
  </si>
  <si>
    <t>Se le desactivo el firewall</t>
  </si>
  <si>
    <t>9:22 p,</t>
  </si>
  <si>
    <t>anthony</t>
  </si>
  <si>
    <t>Pedro angel santiago</t>
  </si>
  <si>
    <t xml:space="preserve">no tiene internet / realizar un pago </t>
  </si>
  <si>
    <t>Cliente verificado se encuentra activo</t>
  </si>
  <si>
    <t>VICTOR M REQUENA</t>
  </si>
  <si>
    <t>10:00 p,</t>
  </si>
  <si>
    <t>elio santo</t>
  </si>
  <si>
    <t xml:space="preserve">Cliente recibe plan contratado </t>
  </si>
  <si>
    <t>939-256-0983</t>
  </si>
  <si>
    <t>no tiene internet.</t>
  </si>
  <si>
    <t>Se debe realizar cambio en la antena, se esta trabajando en el caso</t>
  </si>
  <si>
    <t>10:59 am</t>
  </si>
  <si>
    <t>787-628-8182</t>
  </si>
  <si>
    <t>Problemas con la señal</t>
  </si>
  <si>
    <t>Acevedo, Brenda Santiago</t>
  </si>
  <si>
    <t>Problemas de velocidad (por favor me va a pagar)</t>
  </si>
  <si>
    <t>Se realizó prueba de velocidad y obtuvo el servicio contrayado - Caso resuelto</t>
  </si>
  <si>
    <t>11:35 AM</t>
  </si>
  <si>
    <t>16/10/2015</t>
  </si>
  <si>
    <t>JHON J GALLETI</t>
  </si>
  <si>
    <t>939-940-0319</t>
  </si>
  <si>
    <t>Indica que se quedó sin internet de nuevo.</t>
  </si>
  <si>
    <t>Cliente con problema resuelto</t>
  </si>
  <si>
    <t>Site caido por falla electrica ya se reestablecio</t>
  </si>
  <si>
    <t>1:02 PM</t>
  </si>
  <si>
    <t>Maria Gonzalez</t>
  </si>
  <si>
    <t>787-983-2280</t>
  </si>
  <si>
    <t>quiere cancElar el servicio</t>
  </si>
  <si>
    <t>17/10/2015</t>
  </si>
  <si>
    <t>Caso fue atendido ek dia de ayer 2 de junio,por Genesis</t>
  </si>
  <si>
    <t>ildali osorio</t>
  </si>
  <si>
    <t>5.30 PM</t>
  </si>
  <si>
    <t>JIMMY CARRASQUILLO</t>
  </si>
  <si>
    <t>Cliente queria saber la direccion</t>
  </si>
  <si>
    <t>787-633-5492</t>
  </si>
  <si>
    <t>PROBLEMAS DE INERNET</t>
  </si>
  <si>
    <t>5;34 PM</t>
  </si>
  <si>
    <t>Michael Romero</t>
  </si>
  <si>
    <t>PROBLEMAS DE FACTURACION INDICAN QUE AYER QUEDARON EN LLAMARLA Y NO LA LLAMARON</t>
  </si>
  <si>
    <t>cliente no cntactado</t>
  </si>
  <si>
    <t>Cliente tiene servicio se llama para realizar seguimiento</t>
  </si>
  <si>
    <t>Guerrero Rodriguez, Andres</t>
  </si>
  <si>
    <t>Su wifi no llega a todos sus equipos</t>
  </si>
  <si>
    <t xml:space="preserve">Alberto </t>
  </si>
  <si>
    <t>Cliente se comunicará mas tarde</t>
  </si>
  <si>
    <t xml:space="preserve">En espera del tecnico de internter, esta molesto </t>
  </si>
  <si>
    <t xml:space="preserve">Cliente a la espera del tecnico se le indica que esta ocupado en otra instalación </t>
  </si>
  <si>
    <t xml:space="preserve">Jose hernandez </t>
  </si>
  <si>
    <t>787-406-8003</t>
  </si>
  <si>
    <t xml:space="preserve">Problemas con el internet desde anoche se le fue la señal </t>
  </si>
  <si>
    <t>10:20 am</t>
  </si>
  <si>
    <t xml:space="preserve">Se verifica y cliente tiene servicio y tiene 52Min de Uptime </t>
  </si>
  <si>
    <t>19/10/15</t>
  </si>
  <si>
    <t>SAMUEL SANTIAGO</t>
  </si>
  <si>
    <t>787-242-2214</t>
  </si>
  <si>
    <t xml:space="preserve">Cliente tiene problemas de internet desde el viernes </t>
  </si>
  <si>
    <t>Se llama al cliente y no atiende. Este cliente tiene por acuerdo autorizado por el sr. Enzo 3Mb/512Kb sin embargo se le están brindando 4Mb por ser el dueño de la casa donde está el site de Palma Sola y se observa buen consumo.</t>
  </si>
  <si>
    <t>19/10/2015</t>
  </si>
  <si>
    <t xml:space="preserve">Rosaura roldan gonzalez </t>
  </si>
  <si>
    <t>939-216-8081</t>
  </si>
  <si>
    <t xml:space="preserve">No tiene la cantidad de megas completos </t>
  </si>
  <si>
    <t>Condominio Torres cervante</t>
  </si>
  <si>
    <t>¿A que número llamo?</t>
  </si>
  <si>
    <t xml:space="preserve">marga Roman </t>
  </si>
  <si>
    <t xml:space="preserve">En espera tiene dos semana sin servicio </t>
  </si>
  <si>
    <t>Sin servicio</t>
  </si>
  <si>
    <t>No atiende llamada de seguimiento</t>
  </si>
  <si>
    <t>20/10/2015</t>
  </si>
  <si>
    <t xml:space="preserve">victor m romero </t>
  </si>
  <si>
    <t xml:space="preserve">pagos del servicio </t>
  </si>
  <si>
    <t>Rosi Zamora</t>
  </si>
  <si>
    <t>Se realizo el cobro del servicio</t>
  </si>
  <si>
    <t xml:space="preserve">jorge melendez </t>
  </si>
  <si>
    <t>787-420-6512</t>
  </si>
  <si>
    <t>10:25 am</t>
  </si>
  <si>
    <t xml:space="preserve">no posee lo servicio de internet </t>
  </si>
  <si>
    <t>Hipolito hernandez</t>
  </si>
  <si>
    <t>Desacivado por falta de pago, no atiende llamada</t>
  </si>
  <si>
    <t>Site sin servicio electrico</t>
  </si>
  <si>
    <t>22/10/2015</t>
  </si>
  <si>
    <t>10:50 am</t>
  </si>
  <si>
    <t>7.43 PM</t>
  </si>
  <si>
    <t>Lenhemar</t>
  </si>
  <si>
    <t>Jorge Monzón</t>
  </si>
  <si>
    <t>Wilfredo Santiago</t>
  </si>
  <si>
    <t>787-564-0196</t>
  </si>
  <si>
    <t>problemas con la velocidad del internet</t>
  </si>
  <si>
    <t>Problemas con sevicio</t>
  </si>
  <si>
    <t>Se reinicia AP, cliente retoma servicio.</t>
  </si>
  <si>
    <t>Rosaura Roldan Gonzales</t>
  </si>
  <si>
    <t>23/10/15</t>
  </si>
  <si>
    <t>EDIBERTO RODRIGUEZ</t>
  </si>
  <si>
    <t>787-619-0467</t>
  </si>
  <si>
    <t xml:space="preserve">cliente tiene problemas con los telefonos </t>
  </si>
  <si>
    <t>Portabilidad de TSM con boom</t>
  </si>
  <si>
    <t>11: 00 am</t>
  </si>
  <si>
    <t>LENHMAR</t>
  </si>
  <si>
    <t>Segys Gutierrez</t>
  </si>
  <si>
    <t>787-962-4988</t>
  </si>
  <si>
    <t>en espera del visita tecnica para hoy</t>
  </si>
  <si>
    <t xml:space="preserve">Dorca muñoz </t>
  </si>
  <si>
    <t>Cliente no tiene visita coordinada</t>
  </si>
  <si>
    <t xml:space="preserve">Recibio un correo de renovacion y ella no esta interesada en continuar con el servicio </t>
  </si>
  <si>
    <t>1:23pm</t>
  </si>
  <si>
    <t>Lucy Perez</t>
  </si>
  <si>
    <t>Cliente sin servicio</t>
  </si>
  <si>
    <t>23/10/2015</t>
  </si>
  <si>
    <t>Kalix Hernandez</t>
  </si>
  <si>
    <t>10:24am</t>
  </si>
  <si>
    <t>787-762-8801</t>
  </si>
  <si>
    <t xml:space="preserve">No le funciona el servicio </t>
  </si>
  <si>
    <t xml:space="preserve">JOSUE TORRES </t>
  </si>
  <si>
    <t>787-886-0080</t>
  </si>
  <si>
    <t>Cliente no atinede llamada, se chequea en site y esta todo activo</t>
  </si>
  <si>
    <t>Orden de servicio para hoy 6/7/2016</t>
  </si>
  <si>
    <t>939-215-9589</t>
  </si>
  <si>
    <t>Cliente sin activar aun por Boom</t>
  </si>
  <si>
    <t>11:35AM</t>
  </si>
  <si>
    <t>SULMA DIAZ ORTIZ</t>
  </si>
  <si>
    <t>¿Cual es la solicitud del cliente?</t>
  </si>
  <si>
    <t>CARLOS HERNANDEZ</t>
  </si>
  <si>
    <t>787-603-8328</t>
  </si>
  <si>
    <t>llama a eduardo YOMO le indicó llamarlo / LLAMÓ DE NUEVO</t>
  </si>
  <si>
    <t>Cliente reinicia antena y router y se conecta al internet.</t>
  </si>
  <si>
    <t>24/10/2015</t>
  </si>
  <si>
    <t>6:00P.M</t>
  </si>
  <si>
    <t xml:space="preserve">rosa parrilla </t>
  </si>
  <si>
    <t>GIL HERNANDEZ</t>
  </si>
  <si>
    <t>787-516-2419</t>
  </si>
  <si>
    <t>Boom indicó que el site se encuentra caído</t>
  </si>
  <si>
    <t>CLIENTE CANCELO CONTRATO PORQUE EL TECNICO NO LLEGO HOY</t>
  </si>
  <si>
    <t>carmen quilez martinez</t>
  </si>
  <si>
    <t>Graciani Davila, Gilberto</t>
  </si>
  <si>
    <t>6:15PM</t>
  </si>
  <si>
    <t xml:space="preserve">MINERVA CRUZ </t>
  </si>
  <si>
    <t xml:space="preserve">SEÑAL INESTABLE </t>
  </si>
  <si>
    <t>26/10/2015</t>
  </si>
  <si>
    <t>Manuel Rodriguez 6786</t>
  </si>
  <si>
    <t>quiere saber si se le hizo el credito para las proximas facturas</t>
  </si>
  <si>
    <t>Cliente molesta se le informa caso a hector nuevamente para verificacion - indica que se coordine servicio</t>
  </si>
  <si>
    <t>7:20 PM</t>
  </si>
  <si>
    <t xml:space="preserve"> Gloria Valle Hernandez</t>
  </si>
  <si>
    <t xml:space="preserve"> 631-336-4173 – 787-358-0228</t>
  </si>
  <si>
    <t>Cliente sin servicio desde ayer.</t>
  </si>
  <si>
    <t>Verificacion de datos para contrato - ADMINISTRACION</t>
  </si>
  <si>
    <t>Cliente no contesta / se seguira intentando</t>
  </si>
  <si>
    <t>Se le genera orden de servicio</t>
  </si>
  <si>
    <t xml:space="preserve">WILMARI DEL VALLE </t>
  </si>
  <si>
    <t>787-4631363</t>
  </si>
  <si>
    <t>CLIENTE OLVIDO CLAVE DEL WIFI</t>
  </si>
  <si>
    <t>787-226-1914</t>
  </si>
  <si>
    <t xml:space="preserve">CLIENTE PRESENTA PROBLEMAS CON EL SERVICIO </t>
  </si>
  <si>
    <t>Se recoordino servicio para el 10/28/2015</t>
  </si>
  <si>
    <t xml:space="preserve">09:00 AM </t>
  </si>
  <si>
    <t xml:space="preserve">JOSE IZQUIERDO </t>
  </si>
  <si>
    <t>787-399-2627</t>
  </si>
  <si>
    <t>Problemas con el servicio</t>
  </si>
  <si>
    <t xml:space="preserve">LLAMA PARA PAGO DE FACTURA </t>
  </si>
  <si>
    <t>No le llega la velocidad</t>
  </si>
  <si>
    <t>SE REALIZO COBRO</t>
  </si>
  <si>
    <t>9:35 AM</t>
  </si>
  <si>
    <t xml:space="preserve">efrain troche </t>
  </si>
  <si>
    <t>27/10/15</t>
  </si>
  <si>
    <t>939-202-4420</t>
  </si>
  <si>
    <t>desea  instalacion para sabado</t>
  </si>
  <si>
    <t>321-914-5107</t>
  </si>
  <si>
    <t xml:space="preserve">sin servicio de internet desde ayer </t>
  </si>
  <si>
    <t>SE RECOORDINO INSTALACIÓN</t>
  </si>
  <si>
    <t>reinicio de la conexión</t>
  </si>
  <si>
    <t>9:39 AM</t>
  </si>
  <si>
    <t>alex figueroa</t>
  </si>
  <si>
    <t>787-292-9964</t>
  </si>
  <si>
    <t>desea servicio ternico</t>
  </si>
  <si>
    <t xml:space="preserve">Cliente navegando </t>
  </si>
  <si>
    <t>elias meru</t>
  </si>
  <si>
    <t>787-528-8801</t>
  </si>
  <si>
    <t>08/08/0206</t>
  </si>
  <si>
    <t>11:00am</t>
  </si>
  <si>
    <t xml:space="preserve">herilberto rojas </t>
  </si>
  <si>
    <t>939-246-6870</t>
  </si>
  <si>
    <t xml:space="preserve">esperando llamada del tecnico </t>
  </si>
  <si>
    <t>tecnico ya visitando al cliente</t>
  </si>
  <si>
    <t xml:space="preserve">EDGARDO </t>
  </si>
  <si>
    <t xml:space="preserve">GORGE MONZON </t>
  </si>
  <si>
    <t>12:33 AM</t>
  </si>
  <si>
    <t>David Rodriguez</t>
  </si>
  <si>
    <t>quiere que servicio tecnico lo llame</t>
  </si>
  <si>
    <t>1:30pm</t>
  </si>
  <si>
    <t>milyiannette mojica</t>
  </si>
  <si>
    <t xml:space="preserve">VICTOR M ROMERO DIAZ </t>
  </si>
  <si>
    <t>939-401-8916</t>
  </si>
  <si>
    <t xml:space="preserve">CLIENTE SIN SERVICIO DE INTERNET </t>
  </si>
  <si>
    <t>christian</t>
  </si>
  <si>
    <t xml:space="preserve">CARLOS J OLIVERA </t>
  </si>
  <si>
    <t>787-347-1327</t>
  </si>
  <si>
    <t>JOSE HERNANDEZ SANTANA</t>
  </si>
  <si>
    <t xml:space="preserve">10:37 AM </t>
  </si>
  <si>
    <t xml:space="preserve">JUAN GUZMAN </t>
  </si>
  <si>
    <t>939-535-3538</t>
  </si>
  <si>
    <t xml:space="preserve">SIN SERVICIO DE INTERNET DESDE EL SABADO </t>
  </si>
  <si>
    <t>ZULMA DIAZ ORTIZ</t>
  </si>
  <si>
    <t>787-314-2609</t>
  </si>
  <si>
    <t xml:space="preserve">HECTOR PIOVENTTI </t>
  </si>
  <si>
    <t>787-644-3711</t>
  </si>
  <si>
    <t xml:space="preserve">EL INTERNET NO FUNCIONA TIENE 2 DIAS CON EL SERVICIO ES LA TERCERA VEZ QUE LLAMA UNA VEZ MAS Y CANCELA </t>
  </si>
  <si>
    <t>27/10/2015</t>
  </si>
  <si>
    <t xml:space="preserve">JEUS FLORES </t>
  </si>
  <si>
    <t>787-478-8581</t>
  </si>
  <si>
    <t xml:space="preserve">SIN SERVICIO DESDE AYER </t>
  </si>
  <si>
    <t>Wilma Fargas Rodriguez</t>
  </si>
  <si>
    <t>Cliente sin internet desde la noche de ayer.</t>
  </si>
  <si>
    <t>18:36 Pm</t>
  </si>
  <si>
    <t xml:space="preserve">CARMEN QUILES </t>
  </si>
  <si>
    <t xml:space="preserve">TIENE UNA SEMANA SIN TELEFONO Y SIN INTERTENT LLAMAR DESPUES DE LAS 4 :00 PM </t>
  </si>
  <si>
    <t>No Tiene Servicio de Internet Desde Hoy temprano Y Apenas Fue Reparado Ayer</t>
  </si>
  <si>
    <t>se callo la llamada por fallas con el rlf</t>
  </si>
  <si>
    <t>19:05 Pm</t>
  </si>
  <si>
    <t>diana merced rivera</t>
  </si>
  <si>
    <t>Amanda Pizarro</t>
  </si>
  <si>
    <t>Problemas Con La Velocidad</t>
  </si>
  <si>
    <t>19:33 Pm</t>
  </si>
  <si>
    <t>Carmelo Fiuro</t>
  </si>
  <si>
    <t>Problemas Con La Internet</t>
  </si>
  <si>
    <t>2:31 AM</t>
  </si>
  <si>
    <t>LUIS ARGUEZO</t>
  </si>
  <si>
    <t xml:space="preserve">No tiene internet y todas las tardes se le baja la velocidad, </t>
  </si>
  <si>
    <t>480-319-1169 direccion santa maria</t>
  </si>
  <si>
    <t>PROBLEMAS CON EL TELF</t>
  </si>
  <si>
    <t>se le coordina servicio para el martes 6/14/2016</t>
  </si>
  <si>
    <t xml:space="preserve">adrian rivera perez </t>
  </si>
  <si>
    <t xml:space="preserve"> 787-388-8995</t>
  </si>
  <si>
    <t xml:space="preserve">juan marrero burgos </t>
  </si>
  <si>
    <t xml:space="preserve"> problema tecnico</t>
  </si>
  <si>
    <t>787-529-5200</t>
  </si>
  <si>
    <t>cliente llamo dijo que ya tenia servicio</t>
  </si>
  <si>
    <t>Llamara cuando se levante la hija xq no sabe bregar con el servicio</t>
  </si>
  <si>
    <t xml:space="preserve">  CARMEN AYALA</t>
  </si>
  <si>
    <t>787-902-5158</t>
  </si>
  <si>
    <t xml:space="preserve"> PROBLEMA CON INTERNET</t>
  </si>
  <si>
    <t>al llamar indico que ya se le solvento el problema</t>
  </si>
  <si>
    <t>787-647-9791</t>
  </si>
  <si>
    <t xml:space="preserve">Configuracion del model, yomar le indico que tenia que hablar con hector </t>
  </si>
  <si>
    <t>1:34pm</t>
  </si>
  <si>
    <t>Hector PIOVanetti</t>
  </si>
  <si>
    <t>787-644-37-11</t>
  </si>
  <si>
    <t>no tiene servicio</t>
  </si>
  <si>
    <t>5:35pm</t>
  </si>
  <si>
    <t>EDDIE RIVERA RIVERA</t>
  </si>
  <si>
    <t>Edgardo Torres Cruz</t>
  </si>
  <si>
    <t>787-907-1927</t>
  </si>
  <si>
    <t>Cliente cin internet desde la noche de ayer</t>
  </si>
  <si>
    <t>6/13/2016</t>
  </si>
  <si>
    <t>5:40PM</t>
  </si>
  <si>
    <t>ALEX ANDUJA</t>
  </si>
  <si>
    <t xml:space="preserve">magaly delgado </t>
  </si>
  <si>
    <t>939-268-4672</t>
  </si>
  <si>
    <t xml:space="preserve">No tiene internet desde hace una semana </t>
  </si>
  <si>
    <t>SEÑAL INESTABLE Y DESEA BALANCE</t>
  </si>
  <si>
    <t>Se genera orden de servicio</t>
  </si>
  <si>
    <t xml:space="preserve">11:00 AM </t>
  </si>
  <si>
    <t xml:space="preserve">MAIL MONTAÑEZ GUTIERREZ </t>
  </si>
  <si>
    <t>787-615-4189</t>
  </si>
  <si>
    <t xml:space="preserve">NO TIENE INTERNET DESDE HOY </t>
  </si>
  <si>
    <t>Cliente estaba desactivado</t>
  </si>
  <si>
    <t>CLIENTE VUELVE A LLAMAR INDICA QUE NO TIENE SERVICIO</t>
  </si>
  <si>
    <t xml:space="preserve">11:02 AM </t>
  </si>
  <si>
    <t xml:space="preserve">ANGEL BETANCOURT ADMINISTRADOR </t>
  </si>
  <si>
    <t>787-364-2652</t>
  </si>
  <si>
    <t xml:space="preserve">NO TIENE SERVICIO DESDE EL MIERCOLES </t>
  </si>
  <si>
    <t>Visita técnica lunes 6/13/2016</t>
  </si>
  <si>
    <t xml:space="preserve">menson de mendiz </t>
  </si>
  <si>
    <t xml:space="preserve">Ayer fue un tecnico, pero no entran llamadas pero se le va la señal </t>
  </si>
  <si>
    <t xml:space="preserve">01:16 PM </t>
  </si>
  <si>
    <t>Genesis colon</t>
  </si>
  <si>
    <t xml:space="preserve">KEWIN YOEL </t>
  </si>
  <si>
    <t>Tiene problemas con el internet desde anoche, no tiene internet.</t>
  </si>
  <si>
    <t>QUIERE COMPRAR RAUTTER</t>
  </si>
  <si>
    <t>quiere comprar el router q tiene rentado, se pasa la llmada a desi</t>
  </si>
  <si>
    <t>19:36 am</t>
  </si>
  <si>
    <t>No Tiene Internet</t>
  </si>
  <si>
    <t>6/14/2016</t>
  </si>
  <si>
    <t>Cliente conectado</t>
  </si>
  <si>
    <t>8:36 am</t>
  </si>
  <si>
    <t>Carlos Ortiz</t>
  </si>
  <si>
    <t>alexis batista</t>
  </si>
  <si>
    <t>Intermitencia Con El Internet</t>
  </si>
  <si>
    <t>Problemas con el internet.</t>
  </si>
  <si>
    <t>No contesta telefono se chequea en Site y tiene consumo de su plan.</t>
  </si>
  <si>
    <t>10:17 am</t>
  </si>
  <si>
    <t>Jose Atonio Delgado Marrero</t>
  </si>
  <si>
    <t>Verificación de AP</t>
  </si>
  <si>
    <t xml:space="preserve">jose antonio vera </t>
  </si>
  <si>
    <t>787-505-0174</t>
  </si>
  <si>
    <t xml:space="preserve">verificar la hora del servicio el ya tiene todo instalado </t>
  </si>
  <si>
    <t xml:space="preserve">10: 28 AM </t>
  </si>
  <si>
    <t>arturo marrufo (la solicitud es comercial tiene una empresa</t>
  </si>
  <si>
    <t>Esta molesto porque no se le a ido a isntalar</t>
  </si>
  <si>
    <t>787-667-1260</t>
  </si>
  <si>
    <t xml:space="preserve">NO  TIENE INTERNET </t>
  </si>
  <si>
    <t>6/15/2016</t>
  </si>
  <si>
    <t xml:space="preserve">Manuel Rodriguez </t>
  </si>
  <si>
    <t>939-267-7502</t>
  </si>
  <si>
    <t>2:13 pm</t>
  </si>
  <si>
    <t xml:space="preserve">no se puede conectar el internet a la computadora </t>
  </si>
  <si>
    <t xml:space="preserve">felix de jesus </t>
  </si>
  <si>
    <t xml:space="preserve">Cliente co boom se llama y no atiende llamada se verifica con boom y lo ven conectado </t>
  </si>
  <si>
    <t>ya pago el servicio</t>
  </si>
  <si>
    <t>Elisabeht benet</t>
  </si>
  <si>
    <t>787-370-3993</t>
  </si>
  <si>
    <t>cliente le engancharon la llamada</t>
  </si>
  <si>
    <t>787-478-8551</t>
  </si>
  <si>
    <t>No tiene nada conectado a la antena, se llama al cliente y no se escucha llamada.</t>
  </si>
  <si>
    <t>11:32am</t>
  </si>
  <si>
    <t xml:space="preserve">JOSEGREGORIO </t>
  </si>
  <si>
    <t xml:space="preserve">JOSE PEREZ </t>
  </si>
  <si>
    <t>Christian Plata</t>
  </si>
  <si>
    <t>28/10/2015</t>
  </si>
  <si>
    <t>Cliente comunica que dara de baja el servicio y que ya habia llamado en horas de la mañana para que le hicieran su cierre</t>
  </si>
  <si>
    <t>asisnett cord</t>
  </si>
  <si>
    <t>787-2827390</t>
  </si>
  <si>
    <t>quier cancelar el servicio</t>
  </si>
  <si>
    <t>12:57PM</t>
  </si>
  <si>
    <t>LUIS ARGUESO RODRIGUEZ</t>
  </si>
  <si>
    <t>480-31911-69</t>
  </si>
  <si>
    <t xml:space="preserve">ana fabiola garcia </t>
  </si>
  <si>
    <t>787-702-1400</t>
  </si>
  <si>
    <t>Configuracion del router</t>
  </si>
  <si>
    <t>Cliente recoordinado para el 6/16/2016</t>
  </si>
  <si>
    <t>Va a entregar router rentado porque compro uno y necesita apoyo para configurar router</t>
  </si>
  <si>
    <t>quedaron en enviarle un técnico y el mismo nunca fue</t>
  </si>
  <si>
    <t>1:01PM</t>
  </si>
  <si>
    <t>Se recoordina servicio para el 10/29/2015</t>
  </si>
  <si>
    <t xml:space="preserve">YARIMAR RODRIGUEZ </t>
  </si>
  <si>
    <t>787-642-5861</t>
  </si>
  <si>
    <t>POR INSTALACION</t>
  </si>
  <si>
    <t>Se le paso la llamada a yusma para que le vendiera</t>
  </si>
  <si>
    <t xml:space="preserve">francisco santana </t>
  </si>
  <si>
    <t xml:space="preserve"> Lenhmar Sandoval </t>
  </si>
  <si>
    <t xml:space="preserve"> YADIRA MERCARA - mercado</t>
  </si>
  <si>
    <t>787-327-9446</t>
  </si>
  <si>
    <t xml:space="preserve">No tiene servicio desde ante ayer </t>
  </si>
  <si>
    <t xml:space="preserve"> 787-567-1980</t>
  </si>
  <si>
    <t>No contesta telefono</t>
  </si>
  <si>
    <t>06/15/2016</t>
  </si>
  <si>
    <t>Nos comunicaremos con el cliente despues de las 19:00:00 para verificar conexion</t>
  </si>
  <si>
    <t>7:00PM</t>
  </si>
  <si>
    <t>DAMARY RIVERA</t>
  </si>
  <si>
    <t>787-531-4442</t>
  </si>
  <si>
    <t>PROBLEMA CON LA VELOCIDAD</t>
  </si>
  <si>
    <t>tomas kabelin</t>
  </si>
  <si>
    <t>7875259202/ 7872683554</t>
  </si>
  <si>
    <t>Fallas internet y telefonía. Pide ser contactado a las 6.00PM (Hora PR)</t>
  </si>
  <si>
    <t>SNos comunicamos con el cliente se le hizo test de velocidad y fue igual a 6Mb</t>
  </si>
  <si>
    <t>Se llama a cliente y no escucha, se chequea en site y cliente tiene 1dia y 7Hrs de Uptime</t>
  </si>
  <si>
    <t>8:31 Am</t>
  </si>
  <si>
    <t xml:space="preserve">Clilente esta en casa esperando visita del tecnico y aun no lo han llamado , necesito que le confirmen si el tecnico va a ir el dia de hoy </t>
  </si>
  <si>
    <t>29-10-2015</t>
  </si>
  <si>
    <t>Cliente con visita técnica coordinada</t>
  </si>
  <si>
    <t>787-525-9202</t>
  </si>
  <si>
    <t>8:35 am</t>
  </si>
  <si>
    <t xml:space="preserve">Fallas internet y telefonía. </t>
  </si>
  <si>
    <t>anthony perez</t>
  </si>
  <si>
    <t>hugo gutierrez</t>
  </si>
  <si>
    <t>787-674-2736</t>
  </si>
  <si>
    <t>Señor Kavelin indica no estar en casa, se va a comunicar por la mañana</t>
  </si>
  <si>
    <t>los tecnicos dejaron un cable afuera y el perro lo mordio</t>
  </si>
  <si>
    <t>Se debe generar visita técnica</t>
  </si>
  <si>
    <t>maria ruiz</t>
  </si>
  <si>
    <t xml:space="preserve">wilton perez </t>
  </si>
  <si>
    <t>pregunta cuando el tecnico a va a ir</t>
  </si>
  <si>
    <t xml:space="preserve">Realizar una mudanza del equipo </t>
  </si>
  <si>
    <t>Instalación pautada para el medio día</t>
  </si>
  <si>
    <t>30/10/2015</t>
  </si>
  <si>
    <t>9:30 am</t>
  </si>
  <si>
    <t>carmen ortiz</t>
  </si>
  <si>
    <t xml:space="preserve">Kalix hernandez </t>
  </si>
  <si>
    <t>Cliente solventado</t>
  </si>
  <si>
    <t xml:space="preserve">indica que quiere cancelar el servicio porque no le funciona </t>
  </si>
  <si>
    <t>9:30 AM</t>
  </si>
  <si>
    <t>Se coordina visita tecnica para el Martes 10/03/2015</t>
  </si>
  <si>
    <t>Jehan Oliver Cintron</t>
  </si>
  <si>
    <t xml:space="preserve">	787-424-0091</t>
  </si>
  <si>
    <t>Indica que no tiene servicio</t>
  </si>
  <si>
    <t>30/10/15</t>
  </si>
  <si>
    <t>11:53pm</t>
  </si>
  <si>
    <t xml:space="preserve">carmen calderon </t>
  </si>
  <si>
    <t xml:space="preserve">LUIS ORTEGA </t>
  </si>
  <si>
    <t xml:space="preserve">cliente desea cambiar datos de la tarjeta </t>
  </si>
  <si>
    <t>787-562-5460</t>
  </si>
  <si>
    <t>6/17/2016</t>
  </si>
  <si>
    <t>No esta en casa, llamara al llegar</t>
  </si>
  <si>
    <t xml:space="preserve">12:37 AM </t>
  </si>
  <si>
    <t>ELIO SANTOS SERPIA</t>
  </si>
  <si>
    <t xml:space="preserve">CLIENTE NO TIENE SERVICIO DE INTERNET </t>
  </si>
  <si>
    <t>Luis A Romero</t>
  </si>
  <si>
    <t xml:space="preserve">Para realiazar un pago </t>
  </si>
  <si>
    <t>se coordino para el martes 6/21/2016</t>
  </si>
  <si>
    <t>Cliente otorga datos de T.C. para los pagos mensuales</t>
  </si>
  <si>
    <t>2:44pm</t>
  </si>
  <si>
    <t>emanuel de jesus cruz</t>
  </si>
  <si>
    <t>787-394-4786</t>
  </si>
  <si>
    <t>tiene el internet lento</t>
  </si>
  <si>
    <t>se le envio email a yomar para su verificacion</t>
  </si>
  <si>
    <t>LUZ M SANTIAGO</t>
  </si>
  <si>
    <t>787-526-1493</t>
  </si>
  <si>
    <t>CLIENTE DESEA Q LA LLAME EL DEPARTAMENTO DE FACTURACION</t>
  </si>
  <si>
    <t>04:35 PM</t>
  </si>
  <si>
    <t>Pagará los segundos miércoles de cada mes que le llega el S.S.</t>
  </si>
  <si>
    <t xml:space="preserve">DELMA GONZALEZ </t>
  </si>
  <si>
    <t>787-502-5061</t>
  </si>
  <si>
    <t xml:space="preserve">NO TIENE SERVICIO Y YA PAGO </t>
  </si>
  <si>
    <t>Se activo IP, se llamo para verificar cliente retomo el servicio</t>
  </si>
  <si>
    <t>GILBERTO CEDEÑO</t>
  </si>
  <si>
    <t>787-506-8787</t>
  </si>
  <si>
    <t xml:space="preserve">NO TIENE SERVICIO DE INTERNET </t>
  </si>
  <si>
    <t>Site caído actualmente en BOOM</t>
  </si>
  <si>
    <t>9:01 am</t>
  </si>
  <si>
    <t>lenhmar</t>
  </si>
  <si>
    <t>lisa rodriguez</t>
  </si>
  <si>
    <t>787-258-1133</t>
  </si>
  <si>
    <t xml:space="preserve">CLIENTE INDICA QUE DESEA QUE EL DEPARTAMENTO DE FACTURACION LA LLAME </t>
  </si>
  <si>
    <t xml:space="preserve">sercoup </t>
  </si>
  <si>
    <t>787-400-6777</t>
  </si>
  <si>
    <t xml:space="preserve">No tiene internet lo necesita urgente </t>
  </si>
  <si>
    <t>La falta del servicio se debió a falla eléctrica en el condominio</t>
  </si>
  <si>
    <t>06/20/2016</t>
  </si>
  <si>
    <t xml:space="preserve">Se llamo al nro asignado en el DRIVE, pero la sra lisa no se encontraba, debido que es el nro de su trabajo el que se dejo escrito en este medio </t>
  </si>
  <si>
    <t xml:space="preserve">valeria burgos </t>
  </si>
  <si>
    <t>939-232-4254</t>
  </si>
  <si>
    <t xml:space="preserve">8:01 AM </t>
  </si>
  <si>
    <t xml:space="preserve">verifica la facturas </t>
  </si>
  <si>
    <t xml:space="preserve">EDUARDO CARRASQUILLO </t>
  </si>
  <si>
    <t>787-900-6404</t>
  </si>
  <si>
    <t>Se coordinara visita tecnica</t>
  </si>
  <si>
    <t xml:space="preserve">mario martinez </t>
  </si>
  <si>
    <t xml:space="preserve">787-922-2082 </t>
  </si>
  <si>
    <t xml:space="preserve">tiene una llamada perdida de internet </t>
  </si>
  <si>
    <t>No se logra comunicacion con el cliente</t>
  </si>
  <si>
    <t xml:space="preserve">ferreteria yunque </t>
  </si>
  <si>
    <t xml:space="preserve">8:18 AM </t>
  </si>
  <si>
    <t xml:space="preserve">que si le descuenta de nuevo el pago mensual se va a dar de baja que lo llamen para coordinar </t>
  </si>
  <si>
    <t xml:space="preserve">EMANUEL DE JESUS </t>
  </si>
  <si>
    <t>NO TIENE SERVICIO DESDE EL VIERNES A LLAMADO 10 VECES</t>
  </si>
  <si>
    <t>Cliente se coordina para hacerle visita</t>
  </si>
  <si>
    <t xml:space="preserve">Jose gascot </t>
  </si>
  <si>
    <t xml:space="preserve">09:26 AM </t>
  </si>
  <si>
    <t>787-5363887</t>
  </si>
  <si>
    <t xml:space="preserve">No tiene la cantidad de megas que cojio el pago por 6 megas </t>
  </si>
  <si>
    <t>Se intenta comunicar con el cliente pero no contesta</t>
  </si>
  <si>
    <t xml:space="preserve">9:50 AM </t>
  </si>
  <si>
    <t>NO TIENE SEÑAL DE INTERNET</t>
  </si>
  <si>
    <t>No tiene los megas, se reinicia conexion</t>
  </si>
  <si>
    <t>Se llamo al cliente y no se encontraba en casa, nos devolvera la llamada, se le dio soporte y ya tiene internet.                                                                                                      Cliente llama nuevamente porque se le desconfiguro el Router.</t>
  </si>
  <si>
    <t xml:space="preserve">09:52 AM </t>
  </si>
  <si>
    <t xml:space="preserve">RICHAR TORREZ </t>
  </si>
  <si>
    <t xml:space="preserve">ALEXANDER MEJIAS </t>
  </si>
  <si>
    <t>939-5993770</t>
  </si>
  <si>
    <t>787-517-2651</t>
  </si>
  <si>
    <t xml:space="preserve">NO PUEDE NAVEGAR </t>
  </si>
  <si>
    <t xml:space="preserve">QUIERE VERIFICAR EL PAGO </t>
  </si>
  <si>
    <t>No logro comunicacion con el cliente</t>
  </si>
  <si>
    <t xml:space="preserve">Cliente esta sin servicio y no se logra ingresar a la antena, ya llame a Boom y desde alla si tienen conexion al equipo y me indican que tiene señal de servicio, se comunicara nuevamente con el cliente. </t>
  </si>
  <si>
    <t xml:space="preserve"> CARMEN ORTIZ</t>
  </si>
  <si>
    <t xml:space="preserve">MARIA AYALA </t>
  </si>
  <si>
    <t xml:space="preserve">QUIERE VERIFICAR SU PAGO </t>
  </si>
  <si>
    <t>Condesa fuera de linea,  se resolvera en el transcurso de la tarde</t>
  </si>
  <si>
    <t>10:40 am</t>
  </si>
  <si>
    <t>Calderon Santiago, Soaris</t>
  </si>
  <si>
    <t>7875501196 / 7875506095</t>
  </si>
  <si>
    <t>No tiene servicio</t>
  </si>
  <si>
    <t xml:space="preserve">CARMEN CARRILLO </t>
  </si>
  <si>
    <t>787-376-1342</t>
  </si>
  <si>
    <t>se intenta comunicar con el cliente y no contesta, Condesa fuera de linea,  se resolvera en el transcurso de la tarde</t>
  </si>
  <si>
    <t>10:51 AM</t>
  </si>
  <si>
    <t>ERIK TORRES</t>
  </si>
  <si>
    <t>VIDIA Melendez Melchor</t>
  </si>
  <si>
    <t>Cliente se llama y no contesta</t>
  </si>
  <si>
    <t>787-396-3687</t>
  </si>
  <si>
    <t>No tiene Servicio</t>
  </si>
  <si>
    <t>AP Metropolis R con falla se debe enviar tecnico</t>
  </si>
  <si>
    <t>ELIAS REYES</t>
  </si>
  <si>
    <t xml:space="preserve">AP 219G de boom caido </t>
  </si>
  <si>
    <t>clementina romero tango</t>
  </si>
  <si>
    <t>sin internet ni telefinia desde el sabado LLAMAR A LAS 12 PM</t>
  </si>
  <si>
    <t xml:space="preserve">MAGALI DELGADO </t>
  </si>
  <si>
    <t xml:space="preserve">por visita tecnica para cambio de antena de internet </t>
  </si>
  <si>
    <t>Cliente esperando Técnico</t>
  </si>
  <si>
    <t>Cliente a la espera de que Boom levante el servicio de la AP 125x</t>
  </si>
  <si>
    <t>11:07 PM</t>
  </si>
  <si>
    <t>LUIS RAFAEL CALDERON</t>
  </si>
  <si>
    <t>Se comunica con el cluiente pero no esta en casa, nos devolvera la llamada</t>
  </si>
  <si>
    <t xml:space="preserve">11:34 PM </t>
  </si>
  <si>
    <t xml:space="preserve">maria rodriguez </t>
  </si>
  <si>
    <t xml:space="preserve">Es la segunda vez que llama tiene problemas con el internet </t>
  </si>
  <si>
    <t xml:space="preserve">01:26 PM </t>
  </si>
  <si>
    <t>Se reinicia router y ipad y se conecta al wifi</t>
  </si>
  <si>
    <t xml:space="preserve">RICHARD  TORREZ </t>
  </si>
  <si>
    <t>939-599-3770</t>
  </si>
  <si>
    <t xml:space="preserve">1:26 PM </t>
  </si>
  <si>
    <t xml:space="preserve">QUIERE HABLAR CON EL DEPARTAMENTO ADMINISTRATIVO </t>
  </si>
  <si>
    <t xml:space="preserve">ERIKA </t>
  </si>
  <si>
    <t>20-06/2016</t>
  </si>
  <si>
    <t>1:40pm</t>
  </si>
  <si>
    <t>DAVID JOULBERT ROSAS</t>
  </si>
  <si>
    <t xml:space="preserve">SIN SEÑAL </t>
  </si>
  <si>
    <t>Serrano Rios, Maria</t>
  </si>
  <si>
    <t xml:space="preserve">02:06 PM </t>
  </si>
  <si>
    <t xml:space="preserve">YAKELIN </t>
  </si>
  <si>
    <t>787-4805370</t>
  </si>
  <si>
    <t xml:space="preserve">CAMBIAR FECHA DE INSTALACION </t>
  </si>
  <si>
    <t>6/20/2016</t>
  </si>
  <si>
    <t>es de dish</t>
  </si>
  <si>
    <t xml:space="preserve">02:36 PM </t>
  </si>
  <si>
    <t xml:space="preserve">RICARDO TORREN OSORIO </t>
  </si>
  <si>
    <t>No se escucha llamada se le pide devolver llamada</t>
  </si>
  <si>
    <t>939-272-9276</t>
  </si>
  <si>
    <t xml:space="preserve">EL INTERNET ESTA LENTO </t>
  </si>
  <si>
    <t>Cliente con velocidad contratada</t>
  </si>
  <si>
    <t xml:space="preserve">Edwin Pabon Cuevas </t>
  </si>
  <si>
    <t xml:space="preserve">Cliente indica que no le llega los megas adquiridos </t>
  </si>
  <si>
    <t>Se reinicia AP por exceso de tiempo en Uptime</t>
  </si>
  <si>
    <t xml:space="preserve">02:56 PM  </t>
  </si>
  <si>
    <t xml:space="preserve">OTO SANTIAGO </t>
  </si>
  <si>
    <t xml:space="preserve">MIGUEL  LOPEZ </t>
  </si>
  <si>
    <t>787-548-8998</t>
  </si>
  <si>
    <t>787-360-7838</t>
  </si>
  <si>
    <t>Verificar el pago no quiere que le suspenda</t>
  </si>
  <si>
    <t xml:space="preserve">EL DEPARTAMENTO ADMINISTRATIVO </t>
  </si>
  <si>
    <t>Desiree B</t>
  </si>
  <si>
    <t>PROMESA DE PAGO</t>
  </si>
  <si>
    <t>6/21/2016</t>
  </si>
  <si>
    <t xml:space="preserve">vanessa manguai </t>
  </si>
  <si>
    <t>787-723-2002</t>
  </si>
  <si>
    <t xml:space="preserve">Segunda vez que llama que no tiene internet </t>
  </si>
  <si>
    <t>Boom indicó que el cliente ya se encuentra conectado</t>
  </si>
  <si>
    <t xml:space="preserve">03:05 PM </t>
  </si>
  <si>
    <t xml:space="preserve">DAVID JOULBERT </t>
  </si>
  <si>
    <t>Gomez, Gerardo</t>
  </si>
  <si>
    <t>787-688-7482</t>
  </si>
  <si>
    <t>En las noches dice que se le cae la conexión y esto le genera insatisfacción.</t>
  </si>
  <si>
    <t>3:18 PM</t>
  </si>
  <si>
    <t xml:space="preserve">MIRIAN AYALA </t>
  </si>
  <si>
    <t>Se chequea y tiene buenos valores de coinexion y se ve un buen consumo</t>
  </si>
  <si>
    <t>787-661-4063</t>
  </si>
  <si>
    <t>7:19:PM</t>
  </si>
  <si>
    <t>CARMEN M ORTIZ</t>
  </si>
  <si>
    <t>787-380-6440</t>
  </si>
  <si>
    <t>Cliente en el Drive y comunica de que no tiene servicio, nos intentamos comunicar con el en 8 oportunidades y no contesto pero en el Mikrotik se ve que hay un consumo de datos y que esta navegando.</t>
  </si>
  <si>
    <t>3.37 PM</t>
  </si>
  <si>
    <t>RAFAEL GUZMAN</t>
  </si>
  <si>
    <t>787-6445325</t>
  </si>
  <si>
    <t>Le habian indicado llamar para atrás al encontrarse en su casa, problemas con el servicio</t>
  </si>
  <si>
    <t>Se llama y no se escucha al cliente</t>
  </si>
  <si>
    <t xml:space="preserve">12: 58 pm </t>
  </si>
  <si>
    <t>EDWIN PADUA</t>
  </si>
  <si>
    <t>787-752-5491</t>
  </si>
  <si>
    <t xml:space="preserve">Quiere hablar con brenda </t>
  </si>
  <si>
    <t xml:space="preserve">8:50 AM </t>
  </si>
  <si>
    <t>Cliente realizo el pago del mes en curso</t>
  </si>
  <si>
    <t>ALEJANDRO GALINDES</t>
  </si>
  <si>
    <t>Nos comunicamos con el cliente 10 veces y no contesta, se chequeo la antena y los valores de transmision estan estables, esperamos llamada devuelta del cliente.</t>
  </si>
  <si>
    <t xml:space="preserve">DEWOR ACEVEDO </t>
  </si>
  <si>
    <t>9:34 PM</t>
  </si>
  <si>
    <t xml:space="preserve">INTERNET NO ESTA FUNCIONANDO </t>
  </si>
  <si>
    <t>YACNES RODRIGUEZ</t>
  </si>
  <si>
    <t>Falla en el SIte Monte Flores Ap 1177</t>
  </si>
  <si>
    <t>787-3609149</t>
  </si>
  <si>
    <t>06/22/2016</t>
  </si>
  <si>
    <t>Se comunica nuevamente con el cliente y contesta la Sra. Melendez e indica de que su hijo aun estaba sin servicio pero ella no se encontraba en casa y tampoco se encontraba con su hijo, que apenas tenga contacto con el se comunicara con nosotros nuevamente.</t>
  </si>
  <si>
    <t>YARIBEL VEGA</t>
  </si>
  <si>
    <t>BALANCE DE INTERNET</t>
  </si>
  <si>
    <t>Nos comunicamos 4 veces con el cliente y no contesto, se le dejo un mensaje en el buzon de voz donde se le indica que nos devuelva la llamada</t>
  </si>
  <si>
    <t>12:00 pm</t>
  </si>
  <si>
    <t>griseli almonte</t>
  </si>
  <si>
    <t>miguel lopez</t>
  </si>
  <si>
    <t>Le acaban de instalar y no le funciona el servicio, cliente molesto.</t>
  </si>
  <si>
    <t xml:space="preserve">DAVID A VARGAS </t>
  </si>
  <si>
    <t>787-949-8909</t>
  </si>
  <si>
    <t xml:space="preserve">PROBLEMAS  EN EL SERVICIO DE INTERNTE </t>
  </si>
  <si>
    <t xml:space="preserve">Cliente con servicio activo. </t>
  </si>
  <si>
    <t>se comunica en dos oportunidades con el cliente pero tenia mucha interferencia esperamos que el cliente nos devuelva la  llamada</t>
  </si>
  <si>
    <t>12:20 pm</t>
  </si>
  <si>
    <t>Oscar Ortega</t>
  </si>
  <si>
    <t>Cliente solicita hablar con soporte tecnico, con respecto al router</t>
  </si>
  <si>
    <t>Cliente solicitó usuario y contraseña PPPoE para configurar nuevo router adquirido</t>
  </si>
  <si>
    <t xml:space="preserve">VIVIAN MELENDEZ </t>
  </si>
  <si>
    <t xml:space="preserve">PROBLEMAS CON EL ROUTER </t>
  </si>
  <si>
    <t>1:01 P,</t>
  </si>
  <si>
    <t>YASENIA GENOA</t>
  </si>
  <si>
    <t xml:space="preserve">problemas de internet </t>
  </si>
  <si>
    <t>VERIFICAR UNA INSTALACION URGENTEE</t>
  </si>
  <si>
    <t>tecnico en la instalacion</t>
  </si>
  <si>
    <t>1:20 P.M</t>
  </si>
  <si>
    <t>8.30PM</t>
  </si>
  <si>
    <t>787-3061573</t>
  </si>
  <si>
    <t>Cliente indica de que tuvo dos dias sin servicio pero ya lo tiene activo</t>
  </si>
  <si>
    <t>1:25 P.M</t>
  </si>
  <si>
    <t>ZUARIS CALDERON</t>
  </si>
  <si>
    <t>787-550-6095</t>
  </si>
  <si>
    <t xml:space="preserve">octavio mejias </t>
  </si>
  <si>
    <t>787-3211389</t>
  </si>
  <si>
    <t>Cliente se comunica dice que el internet viene y se le va, no se le dio soporte  por no estar en casa, nos devolvera la llamada (Soaris Calderon)</t>
  </si>
  <si>
    <t>silvia cabrera martinez</t>
  </si>
  <si>
    <t>Tiene problemas con el internet desde anoche.</t>
  </si>
  <si>
    <t>AP de boom con falla</t>
  </si>
  <si>
    <t>2:00 P.M</t>
  </si>
  <si>
    <t>CARMEN M. ORTIZ SANTOS</t>
  </si>
  <si>
    <t xml:space="preserve">
Gonzalez Lucia, Antonio</t>
  </si>
  <si>
    <t>787-444-4395</t>
  </si>
  <si>
    <t>NO TIENE INTERNET DESDE EL SÁBADO</t>
  </si>
  <si>
    <t xml:space="preserve">SIte monte flores con falla </t>
  </si>
  <si>
    <t>2:15 P.M</t>
  </si>
  <si>
    <t>CHRISTOPHER TIRAN</t>
  </si>
  <si>
    <t>Hernandez Nieves, Roberto C</t>
  </si>
  <si>
    <t>Se comunica con el cliente y no contesta se le dejo un msj de voz esperando devuelva la llamada, se ingreso a su antena y los valores de transmision estan bien.</t>
  </si>
  <si>
    <t xml:space="preserve">SIte cervantes con falla </t>
  </si>
  <si>
    <t>angel arroyo</t>
  </si>
  <si>
    <t>No tiene internet, no lo ubico en el ubersmith.-</t>
  </si>
  <si>
    <t>Se reactivo servicio</t>
  </si>
  <si>
    <t>2:27pm</t>
  </si>
  <si>
    <t>reginald smith</t>
  </si>
  <si>
    <t xml:space="preserve">Marylin torrez martinez </t>
  </si>
  <si>
    <t>787-397-4552</t>
  </si>
  <si>
    <t>787-3220653</t>
  </si>
  <si>
    <t xml:space="preserve">Ya realizo el pago ayer y no tiene internet </t>
  </si>
  <si>
    <t>Cliente comunica de que no tiene servicio, se chequeo la configuración del Router y estaba bien, tiene un Tp-Link pero la configuración ppoe esta perfecta se le coordinara una visita técnica para el día Jueves 06/23/2016 a partir de las 17:00.</t>
  </si>
  <si>
    <t>2:56 PM</t>
  </si>
  <si>
    <t xml:space="preserve">Jose r izquierdo </t>
  </si>
  <si>
    <t>SUARIZ CALDERON</t>
  </si>
  <si>
    <t>PROBLEMA CON EL INTERNET</t>
  </si>
  <si>
    <t>Se cobra factura de internet</t>
  </si>
  <si>
    <t>3:18PM</t>
  </si>
  <si>
    <t>JUAN MARRERO BURGOS</t>
  </si>
  <si>
    <t>se comunica con el cliente y no se encontraba en casa, esperaremos que llegue y ella nos devolverá la llamada.</t>
  </si>
  <si>
    <t>3:27pm</t>
  </si>
  <si>
    <t>REGINAL SMITH</t>
  </si>
  <si>
    <t>787-5261493</t>
  </si>
  <si>
    <t xml:space="preserve">el internet va y viene, quiere pagar </t>
  </si>
  <si>
    <t>21/06/2016.</t>
  </si>
  <si>
    <t>3:43 pm</t>
  </si>
  <si>
    <t xml:space="preserve">luis castro </t>
  </si>
  <si>
    <t>787-624-9910</t>
  </si>
  <si>
    <t>6/22/2016</t>
  </si>
  <si>
    <t>Cliente informó intermitencia en el servicio, se le indicó que se verificaría</t>
  </si>
  <si>
    <t>6:35PM</t>
  </si>
  <si>
    <t>YINE RODRIGUEZ CASILLAS</t>
  </si>
  <si>
    <t>787-391-5506</t>
  </si>
  <si>
    <t xml:space="preserve">franki rivera </t>
  </si>
  <si>
    <t>787-347-7755</t>
  </si>
  <si>
    <t>pamela oñate</t>
  </si>
  <si>
    <t>6.44 PM</t>
  </si>
  <si>
    <t>EDWIN NUÑEZ</t>
  </si>
  <si>
    <t>787-6385026</t>
  </si>
  <si>
    <t>8.22 PM</t>
  </si>
  <si>
    <t>7.31 AM</t>
  </si>
  <si>
    <t xml:space="preserve">ingrit figueroa </t>
  </si>
  <si>
    <t>JOSE FERNANDEZ</t>
  </si>
  <si>
    <t xml:space="preserve"> Esta supendido quiere verificar </t>
  </si>
  <si>
    <t xml:space="preserve">miguel lopez </t>
  </si>
  <si>
    <t xml:space="preserve">09:45 PM </t>
  </si>
  <si>
    <t>787-3607838</t>
  </si>
  <si>
    <t>Quiere hablar con eduardo</t>
  </si>
  <si>
    <t>ROSA ORTIZ</t>
  </si>
  <si>
    <t>Se calleron los telefonos llamar a primera Hora</t>
  </si>
  <si>
    <t>Cliente con internet</t>
  </si>
  <si>
    <t>16/11/2015</t>
  </si>
  <si>
    <t>10:50AM</t>
  </si>
  <si>
    <t>787-454-8339</t>
  </si>
  <si>
    <t xml:space="preserve">JUNIOR ALOMA RODRIGUEZ </t>
  </si>
  <si>
    <t>NECESITA QUE LO LLAMEN URGENTE PORQUE EL SERVICIO NUNCA LE HA FUNCIONADO</t>
  </si>
  <si>
    <t xml:space="preserve">SIN SERVICIO DESDE HACE 3 DIAS CLIENTE MOLESTA </t>
  </si>
  <si>
    <t>Cliente contactado ya se está trabajando en su caso</t>
  </si>
  <si>
    <t>Cliente verificará el servicio al llegar a su casa</t>
  </si>
  <si>
    <t xml:space="preserve">ANA L APONTE </t>
  </si>
  <si>
    <t xml:space="preserve">DEWELL ACEVEDO </t>
  </si>
  <si>
    <t>SIN SEAÑL DE INTERNET</t>
  </si>
  <si>
    <t>COORDINAR VISITA TECNICA PARA MAÑANA DESPUES DE LAS 2 PM</t>
  </si>
  <si>
    <t>Cliente no contactado, se seguirá intentando</t>
  </si>
  <si>
    <t xml:space="preserve">1120 am </t>
  </si>
  <si>
    <t>milda velazque</t>
  </si>
  <si>
    <t xml:space="preserve">WILTON PEREZ TORREZ </t>
  </si>
  <si>
    <t>787-599-1812</t>
  </si>
  <si>
    <t xml:space="preserve">Tiene llamadas perdidas de internet </t>
  </si>
  <si>
    <t>Nro equivocado</t>
  </si>
  <si>
    <t>7874601804/7872339195</t>
  </si>
  <si>
    <t>NO LE LLEGA LA VELOCIDAD</t>
  </si>
  <si>
    <t>11:25 am</t>
  </si>
  <si>
    <t>Joel Rivera Ortiz</t>
  </si>
  <si>
    <t>CARLOS PEREZ</t>
  </si>
  <si>
    <t>Se encuentra sin servicio</t>
  </si>
  <si>
    <t>Nos comunicamos con el cliente en 5 ocaciones y se le dejo un mensaje en el buzon de voz donde se le indica que nos devuelva la llamada</t>
  </si>
  <si>
    <t>11:28 am</t>
  </si>
  <si>
    <t>joel mondesi martinez</t>
  </si>
  <si>
    <t>17/11/15</t>
  </si>
  <si>
    <t>administracion</t>
  </si>
  <si>
    <t>11.00 AM</t>
  </si>
  <si>
    <t xml:space="preserve">WILFREDO BURGOS </t>
  </si>
  <si>
    <t>787-529-1182</t>
  </si>
  <si>
    <t>ginet rodriguez</t>
  </si>
  <si>
    <t>problemas CON EL SERVICIO</t>
  </si>
  <si>
    <t>11.29 AM</t>
  </si>
  <si>
    <t>MANUEL MEMENDIS</t>
  </si>
  <si>
    <t>11:51 am</t>
  </si>
  <si>
    <t>CLIENTE NO TIENE TELEFONIA</t>
  </si>
  <si>
    <t xml:space="preserve">	Junior Aloma Rodriguez</t>
  </si>
  <si>
    <t>Problema de velocidad</t>
  </si>
  <si>
    <t>Cliente indica de que hasta que no le envíen un técnico no cancelara la mensualidad del servicio, que tiene todo el dia sin Internet, en el momento de la llamada hizo un Test de Velocidad y en Dowm le marco 4.70 Mb y se veia en el consumo del Mikrotik pero insiste de que hasta que no le envíen un técnico y que le aseguren de que no se colgara mas ella no pagara mas su servicio.</t>
  </si>
  <si>
    <t>CARMEN ORTIZ APONTE</t>
  </si>
  <si>
    <t>787-596-3327</t>
  </si>
  <si>
    <t>Problemas con el internet segunda vez que llama</t>
  </si>
  <si>
    <t>1:05pm</t>
  </si>
  <si>
    <t xml:space="preserve">wuilma farda </t>
  </si>
  <si>
    <t>787-460-5940</t>
  </si>
  <si>
    <t>17/11/2015</t>
  </si>
  <si>
    <t>Se comunica con el cliente  e indica que devolvera la llamda una vez este en casa</t>
  </si>
  <si>
    <t>LUIS ARZAN</t>
  </si>
  <si>
    <t>787-501-4282/787-598-4282</t>
  </si>
  <si>
    <t>QUIERE HABLAR CON EDUARDO NO TIENE INTERNET</t>
  </si>
  <si>
    <t>2:04PM</t>
  </si>
  <si>
    <t>YESICA ESTRADA</t>
  </si>
  <si>
    <t>REQUIERE APOYO TECNICO</t>
  </si>
  <si>
    <t>Se intenta comunicar con el cliente y no responde se le deja mensaje en buzon de voz</t>
  </si>
  <si>
    <t>18/11/2015</t>
  </si>
  <si>
    <t>03:00PM</t>
  </si>
  <si>
    <t>VICTOR ROMERO</t>
  </si>
  <si>
    <t>ENRIQUE ALICEA</t>
  </si>
  <si>
    <t>787-6426099</t>
  </si>
  <si>
    <t>787-688-4950</t>
  </si>
  <si>
    <t>Cliente molesto, indica que llamó ayer y ha llamado varias veces y no obtiene respuesta.</t>
  </si>
  <si>
    <t xml:space="preserve">VERIFICAR LOS DATOS </t>
  </si>
  <si>
    <t xml:space="preserve">QUIERE HABLAR CON CRISTIAN </t>
  </si>
  <si>
    <t>Cliente se comunica y tiene servicio se le hizo test de velocidad y de Down</t>
  </si>
  <si>
    <t xml:space="preserve">04:43 PM </t>
  </si>
  <si>
    <t xml:space="preserve">LUIS LEBRON </t>
  </si>
  <si>
    <t xml:space="preserve">ADMINISTRACION PARA PAGOS </t>
  </si>
  <si>
    <t>06/22/2016 5:20pm</t>
  </si>
  <si>
    <t>pago mes de junio</t>
  </si>
  <si>
    <t>gabriel espinoza</t>
  </si>
  <si>
    <t xml:space="preserve">04:45 PM </t>
  </si>
  <si>
    <t>ROSISBEL</t>
  </si>
  <si>
    <t xml:space="preserve">YELENA MONSOT </t>
  </si>
  <si>
    <t>787-964-6139</t>
  </si>
  <si>
    <t xml:space="preserve">ADMINISTRATIVOS PARA PAGOS Y CUANTO TIEMPO LE QUEDA </t>
  </si>
  <si>
    <t xml:space="preserve">04:47 PM </t>
  </si>
  <si>
    <t>19/11/2015</t>
  </si>
  <si>
    <t xml:space="preserve">RAUL COLON ROSADO </t>
  </si>
  <si>
    <t>Roberto Santiago</t>
  </si>
  <si>
    <t>787-964-6193</t>
  </si>
  <si>
    <t xml:space="preserve">QUIERE SABER CUANTO ES SU PAGO </t>
  </si>
  <si>
    <t xml:space="preserve">El cliente no tiene la cantidad de megas completos </t>
  </si>
  <si>
    <t xml:space="preserve">YARELIS PEREZ </t>
  </si>
  <si>
    <t>787-903-1413</t>
  </si>
  <si>
    <t>10:00 am</t>
  </si>
  <si>
    <t>anibal saes</t>
  </si>
  <si>
    <t>06/23/2016</t>
  </si>
  <si>
    <t>cliente informa de que ya tiene servicio activo con alto consumo,  solo dice que a veces se le coloca lento, pero esta conforme con el servicio</t>
  </si>
  <si>
    <t xml:space="preserve">LUZ E CONCEPCION </t>
  </si>
  <si>
    <t>787-324-9777</t>
  </si>
  <si>
    <t xml:space="preserve">no obtiene servicio de internet </t>
  </si>
  <si>
    <t>pedro elemaco</t>
  </si>
  <si>
    <t>Cliente coordinado para visita tecnica el dia viernes 06/24/2016</t>
  </si>
  <si>
    <t>alberto colon</t>
  </si>
  <si>
    <t>Tienes problemas con la velocidad del internet.</t>
  </si>
  <si>
    <t>freddy digo</t>
  </si>
  <si>
    <t>12:14 M</t>
  </si>
  <si>
    <t xml:space="preserve">11:08am </t>
  </si>
  <si>
    <t xml:space="preserve">ITU SEINS </t>
  </si>
  <si>
    <t>PROBLEMAS CON EL INTERNET LLAMAR URGENTE</t>
  </si>
  <si>
    <t>939-969-3747</t>
  </si>
  <si>
    <t xml:space="preserve">SIN INTERNET ES GRINGO </t>
  </si>
  <si>
    <t>6/23/2016</t>
  </si>
  <si>
    <t>Cliente sin servicio desde ayer, nos estaremos comunicando con Boom y le devolvemos la llamada (Yves Toussaint) cliente, Cliente programado para visita tecnica</t>
  </si>
  <si>
    <t>20/11/2015</t>
  </si>
  <si>
    <t>11:18am</t>
  </si>
  <si>
    <t xml:space="preserve">luis a romero </t>
  </si>
  <si>
    <t>Indica que otra vez tiene problemas con el internet</t>
  </si>
  <si>
    <t>787326-9671</t>
  </si>
  <si>
    <t>Cliente se encontraba desactivado por falta de pago</t>
  </si>
  <si>
    <t xml:space="preserve">Soaris calderon </t>
  </si>
  <si>
    <t>21/11/2015</t>
  </si>
  <si>
    <t xml:space="preserve">Carmen Torres </t>
  </si>
  <si>
    <t>oscar ortega</t>
  </si>
  <si>
    <t>Numero telefonico malo</t>
  </si>
  <si>
    <t>24/11/2015</t>
  </si>
  <si>
    <t xml:space="preserve">Ivelis Mendez </t>
  </si>
  <si>
    <t>787-449-6390</t>
  </si>
  <si>
    <t xml:space="preserve">Problema con internet </t>
  </si>
  <si>
    <t>6/24/2016</t>
  </si>
  <si>
    <t>787-358-6678</t>
  </si>
  <si>
    <t>Se verificó con el cliente e indicó que el servicio fue restablecido rapido</t>
  </si>
  <si>
    <t xml:space="preserve">Esta sin servicio desde el sabado, esta molesta </t>
  </si>
  <si>
    <t>12:27 PM</t>
  </si>
  <si>
    <t>JOSEAN RIVERA ALAMO</t>
  </si>
  <si>
    <t>787-532-8194</t>
  </si>
  <si>
    <t>TIENE VISITA TECNICA ASIGNADA</t>
  </si>
  <si>
    <t>maine rivera</t>
  </si>
  <si>
    <t>problemas con el internet, que la próxima llamada será para cancelar.</t>
  </si>
  <si>
    <t xml:space="preserve">01:11 PM </t>
  </si>
  <si>
    <t>01:51 PM</t>
  </si>
  <si>
    <t>PROBLEMAS CON EL INTERNET NO SE CONECTA</t>
  </si>
  <si>
    <t>PEDRO TORRES</t>
  </si>
  <si>
    <t>787-513-9248</t>
  </si>
  <si>
    <t>INT SEINS</t>
  </si>
  <si>
    <t>PROBLEMAS CON LA VELOCIDAD DE INTERNET</t>
  </si>
  <si>
    <t xml:space="preserve">CLIENTE MOLESTO PROBLEMAS CON EL SERVICIO </t>
  </si>
  <si>
    <t>WILFREDO SANCHEZ</t>
  </si>
  <si>
    <t xml:space="preserve">QUIERE VERIFICAR SI EL TECNICO VA PARA SU CASA </t>
  </si>
  <si>
    <t>Héctor Ramos</t>
  </si>
  <si>
    <t>Tecnico en camino</t>
  </si>
  <si>
    <t>4:03 PM</t>
  </si>
  <si>
    <t>25-11-2015</t>
  </si>
  <si>
    <t xml:space="preserve">Condominio paseo monte de florez </t>
  </si>
  <si>
    <t xml:space="preserve">tiene problemas con el internte </t>
  </si>
  <si>
    <t>QUIEN ATENDIO?</t>
  </si>
  <si>
    <t>KELVIN ORTIZ</t>
  </si>
  <si>
    <t>787-909-5051</t>
  </si>
  <si>
    <t xml:space="preserve">PROBLEMAS CON EL SERVICIO   </t>
  </si>
  <si>
    <t xml:space="preserve">26-11-2015 </t>
  </si>
  <si>
    <t>CLIENTE DE DISH</t>
  </si>
  <si>
    <t xml:space="preserve">HACE 20 MIN SE QUEDO SIN INTERNET </t>
  </si>
  <si>
    <t>26-11-2015</t>
  </si>
  <si>
    <t xml:space="preserve">ISE TUSEN </t>
  </si>
  <si>
    <t>939-693-3747</t>
  </si>
  <si>
    <t xml:space="preserve">NO TIENE EL SERVICIO DE INTERNET DOS HORAS </t>
  </si>
  <si>
    <t>8:13 am</t>
  </si>
  <si>
    <t>wilfredo rosa</t>
  </si>
  <si>
    <t>201-253-8805</t>
  </si>
  <si>
    <t>27/11/2015</t>
  </si>
  <si>
    <t>tiene problemas con el wifi</t>
  </si>
  <si>
    <t xml:space="preserve">ileana rodriguez </t>
  </si>
  <si>
    <t>787-525-8352</t>
  </si>
  <si>
    <t>Cliente con puerto LAN0 Unplugged, se le indicó conectarlo de la manera correcta</t>
  </si>
  <si>
    <t>tiene problemas con el router y ni tiene internet</t>
  </si>
  <si>
    <t>10:40 AM</t>
  </si>
  <si>
    <t>AP de Boom caído 234B</t>
  </si>
  <si>
    <t>787-315-4546</t>
  </si>
  <si>
    <t>CLIENTE CON PROBLEMAS DE INTERNET, QUIERE CREDITO POR EL DIA DE HOY SIN INTERNET</t>
  </si>
  <si>
    <t>06/25/2016</t>
  </si>
  <si>
    <t>SE LE INDICO QUE YA EL SERVICIO ESTA FUNCIONANDO</t>
  </si>
  <si>
    <t>27/11/15</t>
  </si>
  <si>
    <t>410;41 AM</t>
  </si>
  <si>
    <t>ANTON BON DORI</t>
  </si>
  <si>
    <t>787-672-6239</t>
  </si>
  <si>
    <t>jhon j galety</t>
  </si>
  <si>
    <t>CLIENTE SIN INTERNET DESDE EL MARTES INDICO QUE LE INVAN A DEVOLVER LA LLAMADA Y NADIE LLAMO PIDIO CREDITO POR ESOS DIAS</t>
  </si>
  <si>
    <t xml:space="preserve">tiene problema de internet </t>
  </si>
  <si>
    <t>6/27/2016</t>
  </si>
  <si>
    <t>AP de Boom caído 225K</t>
  </si>
  <si>
    <t>/</t>
  </si>
  <si>
    <t>Luis Suaso Olmo</t>
  </si>
  <si>
    <t>787-358-5310</t>
  </si>
  <si>
    <t>CLIENTE CON PROBLEMAS DE INTERNET,</t>
  </si>
  <si>
    <t>Gilberto sandoVAL</t>
  </si>
  <si>
    <t xml:space="preserve">rosa ortiz </t>
  </si>
  <si>
    <t>787-635-5500</t>
  </si>
  <si>
    <t xml:space="preserve">esta esperando al tecnico </t>
  </si>
  <si>
    <t>TIENE PROBLEMAS CON EL SERVICIO</t>
  </si>
  <si>
    <t>AP de Boom caído 213G</t>
  </si>
  <si>
    <t>Visita realizada</t>
  </si>
  <si>
    <t>pedro telemaco</t>
  </si>
  <si>
    <t>787-358-7704</t>
  </si>
  <si>
    <t xml:space="preserve">cliente esta esperando con vaya un tecnico a casa </t>
  </si>
  <si>
    <t>Palma Sola Caído</t>
  </si>
  <si>
    <t>:</t>
  </si>
  <si>
    <t xml:space="preserve">LENHMAR </t>
  </si>
  <si>
    <t>MARIO SABAT</t>
  </si>
  <si>
    <t>TIENE PROBLEMAS CON EL INTERNET</t>
  </si>
  <si>
    <t>SE LE INDICO AL CLIENTE QUE EL SERVICIO ARRIBA</t>
  </si>
  <si>
    <t>IVETT MARQUEZ VILLEGAS</t>
  </si>
  <si>
    <t>787-909-0360</t>
  </si>
  <si>
    <t xml:space="preserve">Cliente en revisión con boom </t>
  </si>
  <si>
    <t>12:12 pm</t>
  </si>
  <si>
    <t xml:space="preserve">maria ruiz </t>
  </si>
  <si>
    <t>787-208-8507</t>
  </si>
  <si>
    <t>estaban haciendo una pruebas con una lapto</t>
  </si>
  <si>
    <t>Se ayudó al cliente a confugurar el router</t>
  </si>
  <si>
    <t>HIPOLITO HERNANDEZ</t>
  </si>
  <si>
    <t>1:13 PM</t>
  </si>
  <si>
    <t xml:space="preserve">JOSE MALDONADO </t>
  </si>
  <si>
    <t>PIERDE LA SEÑAL POR LA NOCHE</t>
  </si>
  <si>
    <t>27-11-2015</t>
  </si>
  <si>
    <t>787-9206837</t>
  </si>
  <si>
    <t>1:25 PM</t>
  </si>
  <si>
    <t>Clinte con servicio</t>
  </si>
  <si>
    <t>1:39 PM</t>
  </si>
  <si>
    <t xml:space="preserve">carlos perez </t>
  </si>
  <si>
    <t xml:space="preserve">ALONSO HERERRA </t>
  </si>
  <si>
    <t>787-236-8916</t>
  </si>
  <si>
    <t>1:48PM</t>
  </si>
  <si>
    <t>LUCY PEREZ</t>
  </si>
  <si>
    <t>MARIO F ROJAS RIVAS</t>
  </si>
  <si>
    <t>4:20 pm</t>
  </si>
  <si>
    <t xml:space="preserve">gilberto sandoval </t>
  </si>
  <si>
    <t>alexander perez</t>
  </si>
  <si>
    <t>787-642-3522</t>
  </si>
  <si>
    <t>787-762-5160</t>
  </si>
  <si>
    <t xml:space="preserve">Problema con el internet </t>
  </si>
  <si>
    <t>Cliente en revisión</t>
  </si>
  <si>
    <t>5:13PM</t>
  </si>
  <si>
    <t xml:space="preserve">ANGEL RIVERA </t>
  </si>
  <si>
    <t xml:space="preserve">TIENE PROBLEMAS CON EL INTERNET </t>
  </si>
  <si>
    <t>AP 224N</t>
  </si>
  <si>
    <t>5:37PM</t>
  </si>
  <si>
    <t>30/11/15</t>
  </si>
  <si>
    <t>4:12 pm</t>
  </si>
  <si>
    <t xml:space="preserve">	Luis Manuel Vasquez</t>
  </si>
  <si>
    <t>Antena que brinda el servicio caída en Boom</t>
  </si>
  <si>
    <t>4:35 PM</t>
  </si>
  <si>
    <t>CC Migdalia Santos Calderón</t>
  </si>
  <si>
    <t>Sin servicio, desde la 1:00 pm ( me volvio a llamar)</t>
  </si>
  <si>
    <t>JOHANY BOURDON ESPINOSA</t>
  </si>
  <si>
    <t>7:14 AM</t>
  </si>
  <si>
    <t xml:space="preserve">problemas con el internet </t>
  </si>
  <si>
    <t>LAURETSY</t>
  </si>
  <si>
    <t>IVETH MARQUEZ</t>
  </si>
  <si>
    <t>787-513-5758</t>
  </si>
  <si>
    <t>SIN INTERNET DESDE EL DOMINGO</t>
  </si>
  <si>
    <t>8:28 am</t>
  </si>
  <si>
    <t>quiere hablar con servicio tecnico</t>
  </si>
  <si>
    <t>Fabiola Bordones.</t>
  </si>
  <si>
    <t>6/28/2016</t>
  </si>
  <si>
    <t>Antena que brinda el servicio en Boom se encuentra en mantenimiento</t>
  </si>
  <si>
    <t>AP con problemas de BOOM</t>
  </si>
  <si>
    <t xml:space="preserve">LA SEGUNDA VEZ QUE LLAMA INDICA QUE TIENE RATO ESPERANDO </t>
  </si>
  <si>
    <t>30/11/2015</t>
  </si>
  <si>
    <t xml:space="preserve">LLAMAR DESPUES DEL MEDIODIA </t>
  </si>
  <si>
    <t>12:25 PM</t>
  </si>
  <si>
    <t>Gilberto sandoval Daal</t>
  </si>
  <si>
    <t xml:space="preserve">KEILA CABAN GIRONA </t>
  </si>
  <si>
    <t>939-249-7225</t>
  </si>
  <si>
    <t>tiene problemas de internet , llamar antes de la 1:00 Pm</t>
  </si>
  <si>
    <t>WILLIAM VIDAL O MICHEL DE LA VEGA</t>
  </si>
  <si>
    <t>6:20pm</t>
  </si>
  <si>
    <t xml:space="preserve">INSTALACION </t>
  </si>
  <si>
    <t xml:space="preserve">JOHN  MICHAEL VELEZ </t>
  </si>
  <si>
    <t>Se realizo instalacion</t>
  </si>
  <si>
    <t>01:32 pm</t>
  </si>
  <si>
    <t>Numero del cliente equivocado</t>
  </si>
  <si>
    <t xml:space="preserve">Wilfredo Burgos </t>
  </si>
  <si>
    <t>787-529-1247</t>
  </si>
  <si>
    <t xml:space="preserve">no tiene internet desde anoche </t>
  </si>
  <si>
    <t>Se le asigno orden de servicio</t>
  </si>
  <si>
    <t>8:00 AM</t>
  </si>
  <si>
    <t>MIGUEL CAMACHO</t>
  </si>
  <si>
    <t>787-217-2098</t>
  </si>
  <si>
    <t>CLIENTE NO TIENE INTERNET EN LA MAÑANA</t>
  </si>
  <si>
    <t>01:35 pm</t>
  </si>
  <si>
    <t>Se comunica con el cliente e indica que hace una hora ya tiene el servicio</t>
  </si>
  <si>
    <t>8:40:00 AM</t>
  </si>
  <si>
    <t>Lilian camacho</t>
  </si>
  <si>
    <t xml:space="preserve">cliente sin internet desde el lunes </t>
  </si>
  <si>
    <t>8:40 AM</t>
  </si>
  <si>
    <t>CONDO SAN JUAN TOWN</t>
  </si>
  <si>
    <t>CLIENTE SI INTERNET</t>
  </si>
  <si>
    <t>jose santiago figueroa</t>
  </si>
  <si>
    <t>8:50 AM</t>
  </si>
  <si>
    <t>Quiere aumento de velocidad</t>
  </si>
  <si>
    <t>JOSE ALVARADO</t>
  </si>
  <si>
    <t>01:41 pm</t>
  </si>
  <si>
    <t>Se comunica con el cliente y va a verificar y nos devuelve la llamada</t>
  </si>
  <si>
    <t>8:55 AM</t>
  </si>
  <si>
    <t>OLGA SOPORTE NET</t>
  </si>
  <si>
    <t>09:03 AM</t>
  </si>
  <si>
    <t xml:space="preserve">Gilberto Sandoval </t>
  </si>
  <si>
    <t>cliente indica que le cobraron mas de lo q le deberian cobrar</t>
  </si>
  <si>
    <t>Se le realizó UPGRADE</t>
  </si>
  <si>
    <t>edgardo alamo santana</t>
  </si>
  <si>
    <t>Inv¿convenientes de velocidad</t>
  </si>
  <si>
    <t>9:07 am</t>
  </si>
  <si>
    <t xml:space="preserve">deisy olivera </t>
  </si>
  <si>
    <t xml:space="preserve">Para realizar un pago </t>
  </si>
  <si>
    <t>sigfrido diaz</t>
  </si>
  <si>
    <t>ROSISBEL ZAMORA</t>
  </si>
  <si>
    <t>787-315-7756</t>
  </si>
  <si>
    <t>Se le cobró mes de DICIEMBRE</t>
  </si>
  <si>
    <t>cliente con problemas de internet</t>
  </si>
  <si>
    <t>Luis Carrillo</t>
  </si>
  <si>
    <t>2:15 pm</t>
  </si>
  <si>
    <t>Cliente verificado y con servicio</t>
  </si>
  <si>
    <t>9:08 am</t>
  </si>
  <si>
    <t>SERGION SANTIAGO</t>
  </si>
  <si>
    <t>787-</t>
  </si>
  <si>
    <t>SOPORTE</t>
  </si>
  <si>
    <t>2:34 pm</t>
  </si>
  <si>
    <t xml:space="preserve">cristofer tirado </t>
  </si>
  <si>
    <t xml:space="preserve">09:09 AM </t>
  </si>
  <si>
    <t xml:space="preserve">credito satell </t>
  </si>
  <si>
    <t xml:space="preserve">ROBERTO RIVERA </t>
  </si>
  <si>
    <t xml:space="preserve">Caso solventado </t>
  </si>
  <si>
    <t xml:space="preserve">SIN INTERNET </t>
  </si>
  <si>
    <t>2:44 pm</t>
  </si>
  <si>
    <t>12:36 pm</t>
  </si>
  <si>
    <t>Dulce Maria de la Cruz</t>
  </si>
  <si>
    <t xml:space="preserve">EDMUNDO REDONDO </t>
  </si>
  <si>
    <t>787-564-4391</t>
  </si>
  <si>
    <t xml:space="preserve">Configuración de ATA </t>
  </si>
  <si>
    <t>Viernes 12/04/2015 asistira Yomar a configurar ATA</t>
  </si>
  <si>
    <t>2:54 pm</t>
  </si>
  <si>
    <t>9:23 AM</t>
  </si>
  <si>
    <t>ELLIOT GOMEZ</t>
  </si>
  <si>
    <t>787-671-3196</t>
  </si>
  <si>
    <t>3:00 pm</t>
  </si>
  <si>
    <t>12:42 pm</t>
  </si>
  <si>
    <t>cristofer tirado</t>
  </si>
  <si>
    <t>9:28 am</t>
  </si>
  <si>
    <t>carlos maldonado</t>
  </si>
  <si>
    <t>787-221-4717</t>
  </si>
  <si>
    <t>Se procede a negociar con cliente</t>
  </si>
  <si>
    <t xml:space="preserve">lenhmar </t>
  </si>
  <si>
    <t>Miguel dominguez</t>
  </si>
  <si>
    <t>787-3927142</t>
  </si>
  <si>
    <t>01:46pm</t>
  </si>
  <si>
    <t>03:03 pm</t>
  </si>
  <si>
    <t xml:space="preserve">Mildre lopez </t>
  </si>
  <si>
    <t>Se intenta comunicar con el cliente en 5 ocaciones y no contesta</t>
  </si>
  <si>
    <t>787-966-4729</t>
  </si>
  <si>
    <t xml:space="preserve">problemas con el cobro </t>
  </si>
  <si>
    <t xml:space="preserve">ROBERTO MARTINEZ </t>
  </si>
  <si>
    <t>939-640-5812</t>
  </si>
  <si>
    <t xml:space="preserve">SIN INTERNET - QUIERE VERIFICAR A SUS PAGOS </t>
  </si>
  <si>
    <t>03:05 pm</t>
  </si>
  <si>
    <t>Se comunica con el cliente y ya tiene servicio</t>
  </si>
  <si>
    <t xml:space="preserve">02:12 PM </t>
  </si>
  <si>
    <t>GREGORI COSTE</t>
  </si>
  <si>
    <t xml:space="preserve">PAGOS DE INTERNET </t>
  </si>
  <si>
    <t>SIN INTERNET - QUIERE AJUSTE EN SU FACTURA POR LOS DIAS SIN INTERNET</t>
  </si>
  <si>
    <t>03:30 pm</t>
  </si>
  <si>
    <t>Se comunica con el cliente se le hizo un Upgrade y se hara el Test cuando este en casa</t>
  </si>
  <si>
    <t xml:space="preserve">SAMUEL MATIAS </t>
  </si>
  <si>
    <t>787-371-4555</t>
  </si>
  <si>
    <t xml:space="preserve">SIN SERVICIO QUIERE CANCELAR </t>
  </si>
  <si>
    <t>05:00pm</t>
  </si>
  <si>
    <t>rafael colom</t>
  </si>
  <si>
    <t>787-400-7090</t>
  </si>
  <si>
    <t>sin internet</t>
  </si>
  <si>
    <t xml:space="preserve">09:51 pm </t>
  </si>
  <si>
    <t>marc</t>
  </si>
  <si>
    <t>3:45 pm</t>
  </si>
  <si>
    <t>11:20AM</t>
  </si>
  <si>
    <t xml:space="preserve">GREGORI COSTE </t>
  </si>
  <si>
    <t xml:space="preserve">PORBLEMAS DE VELOCIDAD </t>
  </si>
  <si>
    <t xml:space="preserve">CLEMENTINA ROMERO SANTOS </t>
  </si>
  <si>
    <t xml:space="preserve">Ana gomez </t>
  </si>
  <si>
    <t>407-923-2063</t>
  </si>
  <si>
    <t>Cliente con problemas de internet, se esta verificando con Boom</t>
  </si>
  <si>
    <t>2:29PM</t>
  </si>
  <si>
    <t>JHON MICHAEL VELEZ RIVERA</t>
  </si>
  <si>
    <t>787-203-3179</t>
  </si>
  <si>
    <t>11:50 am</t>
  </si>
  <si>
    <t xml:space="preserve">DIJAN ELIBET </t>
  </si>
  <si>
    <t>787-424-0091</t>
  </si>
  <si>
    <t xml:space="preserve">COMPRO UN ROUTER NUEVO </t>
  </si>
  <si>
    <t>01:25 pm</t>
  </si>
  <si>
    <t>Cliente no se encuentra en casa, devolvera la llamada</t>
  </si>
  <si>
    <t>Cliente se le dio balance, paraga en la tarde</t>
  </si>
  <si>
    <t xml:space="preserve">02:36 pm </t>
  </si>
  <si>
    <t>8:10am</t>
  </si>
  <si>
    <t xml:space="preserve">Ziara gracia </t>
  </si>
  <si>
    <t>787-800-4428</t>
  </si>
  <si>
    <t xml:space="preserve">Un credito para su cuenta </t>
  </si>
  <si>
    <t xml:space="preserve">PEDRO TELEMACO </t>
  </si>
  <si>
    <t>04:03 PM</t>
  </si>
  <si>
    <t>Jose Viera Fernandez</t>
  </si>
  <si>
    <t>Problema con la factura</t>
  </si>
  <si>
    <t xml:space="preserve">QUEIRE HABLAR CON UN  SUPERVISOR </t>
  </si>
  <si>
    <t>7.10 PM</t>
  </si>
  <si>
    <t xml:space="preserve">Ivelisse Rivera </t>
  </si>
  <si>
    <t>Problemas con el internet en su WI FI</t>
  </si>
  <si>
    <t>12:12 AM</t>
  </si>
  <si>
    <t>sharol lopez</t>
  </si>
  <si>
    <t>787-640-2323</t>
  </si>
  <si>
    <t>cliente desea que lo llame el departamento de facturacion</t>
  </si>
  <si>
    <t>Karla</t>
  </si>
  <si>
    <t>04:34 pm</t>
  </si>
  <si>
    <t xml:space="preserve">8:23AM </t>
  </si>
  <si>
    <t xml:space="preserve">carlos paolin </t>
  </si>
  <si>
    <t>787-300-4024</t>
  </si>
  <si>
    <t xml:space="preserve">ERICK SALOMON </t>
  </si>
  <si>
    <t>787-225-6668</t>
  </si>
  <si>
    <t xml:space="preserve">CON ADMINISTRACION </t>
  </si>
  <si>
    <t>8:36AM</t>
  </si>
  <si>
    <t xml:space="preserve">WANDA DEL VALLE </t>
  </si>
  <si>
    <t>787-550-3858</t>
  </si>
  <si>
    <t>7:35 AM</t>
  </si>
  <si>
    <t>11:40 am</t>
  </si>
  <si>
    <t>787-207-1756</t>
  </si>
  <si>
    <t>Cliente pendiente por visita</t>
  </si>
  <si>
    <t xml:space="preserve">pagoS DE INTERNET </t>
  </si>
  <si>
    <t>8;50AM</t>
  </si>
  <si>
    <t>ANIBAL SAEZ HERNADEZ</t>
  </si>
  <si>
    <t>787-360-4529</t>
  </si>
  <si>
    <t>PARA PAGAR EL SERVICIO Y SERVICIO TECNICO, POCA VELOCIDAD</t>
  </si>
  <si>
    <t>01:47 pm</t>
  </si>
  <si>
    <t>8:21am</t>
  </si>
  <si>
    <t>Se comunica con el cliente y se le hizo test de velocidad, se pasa caso a Boom</t>
  </si>
  <si>
    <t>Nelly Diaz</t>
  </si>
  <si>
    <t>787-307-7989</t>
  </si>
  <si>
    <t xml:space="preserve">INCONVENIENTES CON EÑL SERVICIO </t>
  </si>
  <si>
    <t>8:52AM</t>
  </si>
  <si>
    <t xml:space="preserve">LISSETTE AYALA </t>
  </si>
  <si>
    <t>787-312-5188</t>
  </si>
  <si>
    <t xml:space="preserve">PAGOS DEL SERVICIO </t>
  </si>
  <si>
    <t>3:41pm</t>
  </si>
  <si>
    <t>Cliente pago mes de Julio</t>
  </si>
  <si>
    <t>Jorge Meléndez</t>
  </si>
  <si>
    <t>9:50AM</t>
  </si>
  <si>
    <t>787-460-1804</t>
  </si>
  <si>
    <t>Cliente no posee servicio</t>
  </si>
  <si>
    <t xml:space="preserve">AGUSTIN MILLET </t>
  </si>
  <si>
    <t>787-673-8564</t>
  </si>
  <si>
    <t>Caso Solventado, se le transfiere a Rossi cliente quiere cancelar</t>
  </si>
  <si>
    <t xml:space="preserve"> LLAMAR POR INSTALACION</t>
  </si>
  <si>
    <t>10:30AM</t>
  </si>
  <si>
    <t>7.04 pm</t>
  </si>
  <si>
    <t>Eduardo Torres</t>
  </si>
  <si>
    <t>939-492-4955</t>
  </si>
  <si>
    <t>386-405-5704</t>
  </si>
  <si>
    <t xml:space="preserve">POR PAGOS </t>
  </si>
  <si>
    <t>Cliente con problemas con el internet</t>
  </si>
  <si>
    <t>3/:30</t>
  </si>
  <si>
    <t>cliente no atendio</t>
  </si>
  <si>
    <t>10:39AM</t>
  </si>
  <si>
    <t xml:space="preserve">SOARIS CALDERON </t>
  </si>
  <si>
    <t>787-430-1643</t>
  </si>
  <si>
    <t>9:39 am</t>
  </si>
  <si>
    <t xml:space="preserve">AJUSTE DE FACTURA POR DIAS SIN SERVICIO LLAMAR DE NUEVO </t>
  </si>
  <si>
    <t>jose a rodriguez</t>
  </si>
  <si>
    <t>939-644-9172</t>
  </si>
  <si>
    <t xml:space="preserve">no tiene interner </t>
  </si>
  <si>
    <t>12:15pm</t>
  </si>
  <si>
    <t>Cliente en seguimiento.</t>
  </si>
  <si>
    <t>10:01 am</t>
  </si>
  <si>
    <t xml:space="preserve">LETICIA ORTEGA TORREZ </t>
  </si>
  <si>
    <t xml:space="preserve">CEGIS GUTIERREZ </t>
  </si>
  <si>
    <t>787-587-0022</t>
  </si>
  <si>
    <t xml:space="preserve">PROBLEMAS CON LA ANTENA </t>
  </si>
  <si>
    <t>Dw: 5.61Mb/1.7Mb</t>
  </si>
  <si>
    <t>06:15pm</t>
  </si>
  <si>
    <t>Cliente quiere cambio de nombre de cuenta, de plan y visita tecnica</t>
  </si>
  <si>
    <t xml:space="preserve">09:42 am </t>
  </si>
  <si>
    <t>787-510-8787</t>
  </si>
  <si>
    <t xml:space="preserve">Pedro telemaco </t>
  </si>
  <si>
    <t xml:space="preserve">Problemas con el internet,desde la madrugada </t>
  </si>
  <si>
    <t>LESLY</t>
  </si>
  <si>
    <t>787-674-4466</t>
  </si>
  <si>
    <t xml:space="preserve">CAMBIAR LA TARJETA </t>
  </si>
  <si>
    <t>12/15/2015</t>
  </si>
  <si>
    <t xml:space="preserve">HERMENEGILDO COLON </t>
  </si>
  <si>
    <t>787-526-0315</t>
  </si>
  <si>
    <t>3:30pm</t>
  </si>
  <si>
    <t xml:space="preserve"> credito realizado</t>
  </si>
  <si>
    <t xml:space="preserve">09:14 AM </t>
  </si>
  <si>
    <t>9:40AM</t>
  </si>
  <si>
    <t>JULIANA CHERE ZANCHEZ</t>
  </si>
  <si>
    <t>787-362-5035</t>
  </si>
  <si>
    <t xml:space="preserve">ADMINISTRACION  PARA PAGO </t>
  </si>
  <si>
    <t>1:27pm</t>
  </si>
  <si>
    <t>9:43AM</t>
  </si>
  <si>
    <t>KIARA BAUTISTA</t>
  </si>
  <si>
    <t xml:space="preserve">Cliente quiere que el tecnico vaya hoy </t>
  </si>
  <si>
    <t xml:space="preserve">GILBERTO CABALLERO </t>
  </si>
  <si>
    <t>787-378-2761</t>
  </si>
  <si>
    <t xml:space="preserve">SE REALIZO EL DEBITO ANTES DE LO QUE EL COORDINO  PROBLEMAS CON LA VELOCIDAD </t>
  </si>
  <si>
    <t>1:35pm</t>
  </si>
  <si>
    <t xml:space="preserve"> cliente no atiende llamada se deja recado</t>
  </si>
  <si>
    <t xml:space="preserve">ALBERTO REYES </t>
  </si>
  <si>
    <t xml:space="preserve">ADMINISTRATIVO </t>
  </si>
  <si>
    <t>1:42pm</t>
  </si>
  <si>
    <t>pago mes de julio</t>
  </si>
  <si>
    <t xml:space="preserve">ASLIE LA GRAN </t>
  </si>
  <si>
    <t xml:space="preserve">11:23 am </t>
  </si>
  <si>
    <t xml:space="preserve">Noly Cumba </t>
  </si>
  <si>
    <t>2:39pm</t>
  </si>
  <si>
    <t xml:space="preserve">No tiene internet desde anoche </t>
  </si>
  <si>
    <t xml:space="preserve">ALAJENDRA GILL DE LA MADRID </t>
  </si>
  <si>
    <t>1:45pm</t>
  </si>
  <si>
    <t xml:space="preserve"> no atendio llamada</t>
  </si>
  <si>
    <t xml:space="preserve">12:01 pm </t>
  </si>
  <si>
    <t xml:space="preserve">fernando algarin </t>
  </si>
  <si>
    <t xml:space="preserve">QUIERE UN AJUSTE EN FACTURA </t>
  </si>
  <si>
    <t>10:10am</t>
  </si>
  <si>
    <t>no se logró acceder a la antena y el cliente no atendió para verificar conexiones</t>
  </si>
  <si>
    <t>12:48 pm</t>
  </si>
  <si>
    <t>jose ramon collazo sierra</t>
  </si>
  <si>
    <t>no se logró acceder a la antena y el cliente indicó que las conexiones están en orden</t>
  </si>
  <si>
    <t xml:space="preserve">Anibal  Saez </t>
  </si>
  <si>
    <t>le estan llegando 0.1</t>
  </si>
  <si>
    <t>Se habló con el cliente y notificó que la velocidad ya era la contratada, pero en ocasiones varía mucho</t>
  </si>
  <si>
    <t>MARLIN ONEIL ALMEDAS</t>
  </si>
  <si>
    <t>787-637-5081</t>
  </si>
  <si>
    <t>PROBLEMAS CON EL SERVICIO   DESDE VARIOS DIAS</t>
  </si>
  <si>
    <t>11:00 am</t>
  </si>
  <si>
    <t>Luz Del Carmen</t>
  </si>
  <si>
    <t>No indica, dice que desea ser contactada por ejecutivos de Satell SJ Net.</t>
  </si>
  <si>
    <t>PROBLEMAS CON EL SERVICIO DESDE VARIOS DIAS</t>
  </si>
  <si>
    <t>11:40am</t>
  </si>
  <si>
    <t>No atiende llamada, se verificó en el sistema y todo estaba en orden</t>
  </si>
  <si>
    <t>NELSON GUZMAN TORRES DE SERVANTES</t>
  </si>
  <si>
    <t>787-615-6830</t>
  </si>
  <si>
    <t>PROBLEMAS FRECUESTES CON EL SERVICIO</t>
  </si>
  <si>
    <t>12:38pm</t>
  </si>
  <si>
    <t>Se atendió caso del cliente, se verificó en el sistema y todo estaba en orden</t>
  </si>
  <si>
    <t>ROBERTO MARTINES</t>
  </si>
  <si>
    <t>787-640-5812</t>
  </si>
  <si>
    <t>12:54pm</t>
  </si>
  <si>
    <t>No atendió llamada, se verificó en sistema y todo estaba en orden</t>
  </si>
  <si>
    <t>2:19pm</t>
  </si>
  <si>
    <t xml:space="preserve">DULCE M DE LA CRUZ </t>
  </si>
  <si>
    <t>787-461-6600</t>
  </si>
  <si>
    <t xml:space="preserve">inconvenientes con en el servicio y la telefonia </t>
  </si>
  <si>
    <t>Se coordina servicio para Yomar</t>
  </si>
  <si>
    <t>Se atendió caso del cliente, el cual estaba molesto por caídas frecuentes del servicio</t>
  </si>
  <si>
    <t xml:space="preserve">Domingo elias </t>
  </si>
  <si>
    <t>BRENDA SANTIAGO</t>
  </si>
  <si>
    <t>787-5137205</t>
  </si>
  <si>
    <t>PROBLEMAS EN LAS TARDES CON EL INTERNET</t>
  </si>
  <si>
    <t>1:10pm</t>
  </si>
  <si>
    <t>HECTOR TAPIA</t>
  </si>
  <si>
    <t>4:10 PM</t>
  </si>
  <si>
    <t>787-398-9815</t>
  </si>
  <si>
    <t>Tomas Kavelin</t>
  </si>
  <si>
    <t>CLIENTE NO TIENE INTERNET DESDE AYER PIDIO CREDITO POR ESOS 2 DIAS</t>
  </si>
  <si>
    <t>Problemas con el internet, molesto. Cliente es de Playa Grande.</t>
  </si>
  <si>
    <t>1:16pm</t>
  </si>
  <si>
    <t>SOU QUIÑONES</t>
  </si>
  <si>
    <t>1:20pm</t>
  </si>
  <si>
    <t>HECTOR MELENDEZ</t>
  </si>
  <si>
    <t>Caso solventado / Lentitud en Cervantes</t>
  </si>
  <si>
    <t xml:space="preserve">griseila cordones </t>
  </si>
  <si>
    <t>problema con internet</t>
  </si>
  <si>
    <t>Atiendió llamada e indicó que el servicio estaba disponible</t>
  </si>
  <si>
    <t>6:04: PM</t>
  </si>
  <si>
    <t>EDUARDO VIZCARRONDO</t>
  </si>
  <si>
    <t xml:space="preserve">GLORIMAR MERCADO </t>
  </si>
  <si>
    <t>11:10am</t>
  </si>
  <si>
    <t>Se le devolvió llamada y no atendio. Luego esta llamó y quedo pendiente realizar prueba de velocidad.</t>
  </si>
  <si>
    <t>9:48 am</t>
  </si>
  <si>
    <t>DC Rafael Devarie Rodriguez</t>
  </si>
  <si>
    <t>No le llega la velocidad (Llamar en la tarde no esta ensu casa)</t>
  </si>
  <si>
    <t>2:07pm</t>
  </si>
  <si>
    <t>No atendió llamada, problemas en conexión de equipos. Se hará seguimiento</t>
  </si>
  <si>
    <t xml:space="preserve">LAURA MORALES </t>
  </si>
  <si>
    <t>939-777-9009</t>
  </si>
  <si>
    <t>6:39 pm</t>
  </si>
  <si>
    <t>1:15pm</t>
  </si>
  <si>
    <t>katiuska vargas</t>
  </si>
  <si>
    <t>10:45am</t>
  </si>
  <si>
    <t xml:space="preserve">YANET NIEVES </t>
  </si>
  <si>
    <t xml:space="preserve">SIN SERVICIOS DE INTERNET </t>
  </si>
  <si>
    <t>1:00pm</t>
  </si>
  <si>
    <t>Se le devolvió llama e indicó que se estaban realizando actualizaciones en la plataforma</t>
  </si>
  <si>
    <t xml:space="preserve">RICARDO BRACIAN </t>
  </si>
  <si>
    <t>787-945-101</t>
  </si>
  <si>
    <t>2:14pm</t>
  </si>
  <si>
    <t>Se generó orden de servicio</t>
  </si>
  <si>
    <t>12:49pm</t>
  </si>
  <si>
    <t>IGLESIA UNIVERSAL</t>
  </si>
  <si>
    <t>787-981-6962</t>
  </si>
  <si>
    <t>QUIERE UNA VISITA TECNICA A LAS 2 SI NO CANCELA</t>
  </si>
  <si>
    <t xml:space="preserve">KATTIUSCA VARGAS </t>
  </si>
  <si>
    <t>787-420-6556</t>
  </si>
  <si>
    <t>3:33pm</t>
  </si>
  <si>
    <t>ya se contacto cleiente</t>
  </si>
  <si>
    <t>DOMIMNGO ELIAS</t>
  </si>
  <si>
    <t>6:37PM</t>
  </si>
  <si>
    <t>4:17 PM</t>
  </si>
  <si>
    <t>787-315-8375</t>
  </si>
  <si>
    <t>naida teffel</t>
  </si>
  <si>
    <t>QUIERE CAMBIAR VELOCIDADES</t>
  </si>
  <si>
    <t>Llama por problemas con el servicio de telefonía de la empresa Bordados ....</t>
  </si>
  <si>
    <t>Cliente no contactada, se sigue intentato sy contacto</t>
  </si>
  <si>
    <t>6:40PM</t>
  </si>
  <si>
    <t>4:38pm</t>
  </si>
  <si>
    <t xml:space="preserve">alex andujar </t>
  </si>
  <si>
    <t>QUIERE HACER PAGO</t>
  </si>
  <si>
    <t>787-963-9344</t>
  </si>
  <si>
    <t>Ya su pago fue ejecutado</t>
  </si>
  <si>
    <t>Boom debe cambiar radio del AP</t>
  </si>
  <si>
    <t>7:30 AM</t>
  </si>
  <si>
    <t>VANESA MANGUAL</t>
  </si>
  <si>
    <t>787-547-7725</t>
  </si>
  <si>
    <t>Problema con internet, le indicaron que le darian un credito y le cobraron la factura completa</t>
  </si>
  <si>
    <t>5-.30</t>
  </si>
  <si>
    <t>9:25am</t>
  </si>
  <si>
    <t>Se llamó al cliente y planificó visita técnica</t>
  </si>
  <si>
    <t>PROBLEMAS DE VELOCIDAD</t>
  </si>
  <si>
    <t>Cliente indica que durante la noche tiene problemas con el servicio, porque se le pone lento, se le pide enviar pruebs por correo.</t>
  </si>
  <si>
    <t xml:space="preserve">Nathanael PEREZ </t>
  </si>
  <si>
    <t>787-413-1016</t>
  </si>
  <si>
    <t>9:50am</t>
  </si>
  <si>
    <t>Se llamó al cliente para notificar, que se estaban realizando reparaciones.</t>
  </si>
  <si>
    <t>5:47 PM</t>
  </si>
  <si>
    <t>luz m santiago</t>
  </si>
  <si>
    <t>PROBLEMAS DE VELOCIDAD. No tiene internet por las noches. CLIENTE DESCONECTADO POR FALTA DE PAGO</t>
  </si>
  <si>
    <t>Se resolvió problema. Cliente con servicio</t>
  </si>
  <si>
    <t xml:space="preserve">EDUARDO SUAREZ </t>
  </si>
  <si>
    <t>7:57 am</t>
  </si>
  <si>
    <t>jose rivera calderon</t>
  </si>
  <si>
    <t>10:31am</t>
  </si>
  <si>
    <t>Se devolvió llamada y no contestó. No se encontro en el uber.</t>
  </si>
  <si>
    <t>Orden de servicio sabado 12/19/2015</t>
  </si>
  <si>
    <t xml:space="preserve">Angel carmona </t>
  </si>
  <si>
    <t>719-332-8831</t>
  </si>
  <si>
    <t>9:15am</t>
  </si>
  <si>
    <t xml:space="preserve">emma leon </t>
  </si>
  <si>
    <t>10:40am</t>
  </si>
  <si>
    <t>787-998-5237</t>
  </si>
  <si>
    <t>Caso en seguimiento. Problemas en palataforma de Boom</t>
  </si>
  <si>
    <t xml:space="preserve">quiere hacer una portabilidad </t>
  </si>
  <si>
    <t>4:15 pm</t>
  </si>
  <si>
    <t>Roberto carlos torres</t>
  </si>
  <si>
    <t>787-598-6354</t>
  </si>
  <si>
    <t>05:06pm</t>
  </si>
  <si>
    <t>Se comunica con el cliente e informa de su visita tecnica</t>
  </si>
  <si>
    <t>11:23 am</t>
  </si>
  <si>
    <t>maria mata</t>
  </si>
  <si>
    <t>CARMEN SANTOS</t>
  </si>
  <si>
    <t>pagó y quiere saber si ya le colocaron el servicio</t>
  </si>
  <si>
    <t>PROBLEMAS CON EL INTERENT</t>
  </si>
  <si>
    <t>Servicio reactivado</t>
  </si>
  <si>
    <t>5:20pm</t>
  </si>
  <si>
    <t>Se contactó al cliente y no contesto. Se verificó en sistema y todo estaba en orden</t>
  </si>
  <si>
    <t>5:17PM</t>
  </si>
  <si>
    <t>YAMILET SANTANA</t>
  </si>
  <si>
    <t>3:39PM</t>
  </si>
  <si>
    <t>787-960-2407</t>
  </si>
  <si>
    <t xml:space="preserve">JORGE AYALA </t>
  </si>
  <si>
    <t>PROBLEMA CON EL SERVICIO</t>
  </si>
  <si>
    <t>787-361-8442</t>
  </si>
  <si>
    <t>11:20am</t>
  </si>
  <si>
    <t>Router inhibido</t>
  </si>
  <si>
    <t>5:10PM</t>
  </si>
  <si>
    <t>JOSE ALVARADO ORTIZ</t>
  </si>
  <si>
    <t>787-690-0168</t>
  </si>
  <si>
    <t>Jorge Monzon</t>
  </si>
  <si>
    <t>6:26 PM</t>
  </si>
  <si>
    <t>11:49am</t>
  </si>
  <si>
    <t xml:space="preserve">damaris pizarro </t>
  </si>
  <si>
    <t>Cliente verificado y con servicio. En seguimineto por variaciones de velocidad</t>
  </si>
  <si>
    <t>cerrado.</t>
  </si>
  <si>
    <t>problemas con el servicio.</t>
  </si>
  <si>
    <t>9:40 AM</t>
  </si>
  <si>
    <t xml:space="preserve">rafael fonseca berdejo </t>
  </si>
  <si>
    <t xml:space="preserve">787-228-2462
</t>
  </si>
  <si>
    <t>Cliente tenia instalacion pendiente para sabado y no la realizaron desea saber que dia van a ir a instarle ,los dias de semana solo esta disponible apartir de las 5 PM</t>
  </si>
  <si>
    <t>7.45 p,m</t>
  </si>
  <si>
    <t>jorge rojas</t>
  </si>
  <si>
    <t>09:29 am</t>
  </si>
  <si>
    <t>Anabel Colon</t>
  </si>
  <si>
    <t>MILTO LOPEZ</t>
  </si>
  <si>
    <t>787-501-0790</t>
  </si>
  <si>
    <t xml:space="preserve">Cliente con problemas de internet </t>
  </si>
  <si>
    <t xml:space="preserve">problema con el servicio </t>
  </si>
  <si>
    <t>1:33pm</t>
  </si>
  <si>
    <t>Cliente verificado y  con servicio</t>
  </si>
  <si>
    <t>Rafael Adorno</t>
  </si>
  <si>
    <t>787-628-1602</t>
  </si>
  <si>
    <t xml:space="preserve">Problemas de internet </t>
  </si>
  <si>
    <t>12:58pm</t>
  </si>
  <si>
    <t>09:44 am</t>
  </si>
  <si>
    <t xml:space="preserve">Antonio Gonzalez </t>
  </si>
  <si>
    <t>angel carmona</t>
  </si>
  <si>
    <t>939-256-7474</t>
  </si>
  <si>
    <t>Orden de servicio Lunes 12/21/2015</t>
  </si>
  <si>
    <t>01:42 pm</t>
  </si>
  <si>
    <t>Cliente se reactiva el servicio pero tiene problemas de velocidad se estara comunicando nuevamente con ellos para hacer las pruebas pertinentes</t>
  </si>
  <si>
    <t>11:18 AM</t>
  </si>
  <si>
    <t>Roberto Hernandez</t>
  </si>
  <si>
    <t>12:12om</t>
  </si>
  <si>
    <t>939-262-4687</t>
  </si>
  <si>
    <t xml:space="preserve">MILTON LOPEZ </t>
  </si>
  <si>
    <t xml:space="preserve">Cliente cancelar el servicio </t>
  </si>
  <si>
    <t xml:space="preserve">CLIENTE SIN INTERNET </t>
  </si>
  <si>
    <t>12:09 pm</t>
  </si>
  <si>
    <t>AP de Boom Caido</t>
  </si>
  <si>
    <t>Jesus flores</t>
  </si>
  <si>
    <t>problema de internet</t>
  </si>
  <si>
    <t>01:49 pm</t>
  </si>
  <si>
    <t>Cliente tuvo problemas con el servicio el dia Domingo de 09:00 am a 08:00 pm cliente ya tiene servicio</t>
  </si>
  <si>
    <t>12:24pm</t>
  </si>
  <si>
    <t>12.19 am</t>
  </si>
  <si>
    <t>Dario Morales</t>
  </si>
  <si>
    <t>787-550-0827</t>
  </si>
  <si>
    <t>1:52 pm</t>
  </si>
  <si>
    <t xml:space="preserve">EDUARDO TORREZ </t>
  </si>
  <si>
    <t>12:30 pm</t>
  </si>
  <si>
    <t>386-405-5754</t>
  </si>
  <si>
    <t xml:space="preserve">no tiene los servicio </t>
  </si>
  <si>
    <t xml:space="preserve">	Brenda Vargas Escobar</t>
  </si>
  <si>
    <t>Problemas con el servicio desde el sabado 9</t>
  </si>
  <si>
    <t>2:04pm</t>
  </si>
  <si>
    <t>Lucy Perez Perez</t>
  </si>
  <si>
    <t>No tiene servicio, desde el 1 de julio</t>
  </si>
  <si>
    <t>2:38pm</t>
  </si>
  <si>
    <t>03:05 PM</t>
  </si>
  <si>
    <t>No tiene conexion al internet.</t>
  </si>
  <si>
    <t>Ortiz Ortiz, Carlos</t>
  </si>
  <si>
    <t>antes de salir de la casa ya tenia servicio</t>
  </si>
  <si>
    <t>787-363-7043	787-550-3728</t>
  </si>
  <si>
    <t>2:54pm</t>
  </si>
  <si>
    <t>5:05 PM</t>
  </si>
  <si>
    <t>3:50 pm</t>
  </si>
  <si>
    <t>Junior Aloma Rodriguez</t>
  </si>
  <si>
    <t>Tiene problemas de lentitud el servicio, urgente, cliente indica que ha llamado varias veces el día de hoy y no tiene solución aún.</t>
  </si>
  <si>
    <t>7872957507/787-778-2115</t>
  </si>
  <si>
    <t>No le llegan los megas contratados</t>
  </si>
  <si>
    <t>Ya tiene Servicio</t>
  </si>
  <si>
    <t>4:40 pm</t>
  </si>
  <si>
    <t xml:space="preserve">Yamar </t>
  </si>
  <si>
    <t xml:space="preserve">	Eliel Melendez Carmona</t>
  </si>
  <si>
    <t>7876498467 / 7874475221</t>
  </si>
  <si>
    <t>3:05pm</t>
  </si>
  <si>
    <t>cliente verificado y con servicio</t>
  </si>
  <si>
    <t>4:54 pm</t>
  </si>
  <si>
    <t>Regino A Santos Aviles</t>
  </si>
  <si>
    <t>7874603196
7873675660</t>
  </si>
  <si>
    <t>3:14pm</t>
  </si>
  <si>
    <t>5:41 pm</t>
  </si>
  <si>
    <t>nori contreras</t>
  </si>
  <si>
    <t xml:space="preserve">8:20AM </t>
  </si>
  <si>
    <t xml:space="preserve">ANTONIO GONZALESZ LUCIA </t>
  </si>
  <si>
    <t>787642-2178</t>
  </si>
  <si>
    <t>9:23am</t>
  </si>
  <si>
    <t>7:15 PM</t>
  </si>
  <si>
    <t>JORGE ROJAS</t>
  </si>
  <si>
    <t xml:space="preserve">MOLESTO PORQUE ESTÁ DESDE EL JUEVES SIN INTERNET. Y NADIE LE HA DADO RESPUESTA. </t>
  </si>
  <si>
    <t>MAGALIE RODRIGUEZ</t>
  </si>
  <si>
    <t>787-909-2206</t>
  </si>
  <si>
    <t>10:20am</t>
  </si>
  <si>
    <t>Se asistió al cliente en la conexión de sus equipos al Wifi. Cliente verificado y con servicio</t>
  </si>
  <si>
    <t>09:39 AM</t>
  </si>
  <si>
    <t>10:20AM</t>
  </si>
  <si>
    <t>787-920-6837</t>
  </si>
  <si>
    <t xml:space="preserve">ISBEL QUILES </t>
  </si>
  <si>
    <t>787-460-6441</t>
  </si>
  <si>
    <t>10:35:00 am</t>
  </si>
  <si>
    <t>Caso en seguimiento.</t>
  </si>
  <si>
    <t>11:00AM</t>
  </si>
  <si>
    <t>RAFAEL ADORNO</t>
  </si>
  <si>
    <t>Carmen Ortiz</t>
  </si>
  <si>
    <t>POR COORDINAR VISITA TECNICA</t>
  </si>
  <si>
    <t>12:10PM</t>
  </si>
  <si>
    <t>NELSON VELLEZ</t>
  </si>
  <si>
    <t>787-598-7890</t>
  </si>
  <si>
    <t>PROBLEMAS CON EL SERVCIO</t>
  </si>
  <si>
    <t xml:space="preserve">andres garcias </t>
  </si>
  <si>
    <t>Lentitud en el servicio</t>
  </si>
  <si>
    <t>JOSE GREGORIO</t>
  </si>
  <si>
    <t xml:space="preserve">ZAIDA CALDERON LOPEZ </t>
  </si>
  <si>
    <t>787-528-8756</t>
  </si>
  <si>
    <t>cliente no atiende llamada</t>
  </si>
  <si>
    <t>4:04PM</t>
  </si>
  <si>
    <t xml:space="preserve">ANTONIO PANTOJA </t>
  </si>
  <si>
    <t>787-407-9841</t>
  </si>
  <si>
    <t xml:space="preserve">PROBLEMAS DE VELOCIDAD </t>
  </si>
  <si>
    <t>05:19 pm</t>
  </si>
  <si>
    <t>Se le dio soporte al cliente, sera monitoreado</t>
  </si>
  <si>
    <t>5:03PM</t>
  </si>
  <si>
    <t xml:space="preserve">ROBERTO ROSARIO </t>
  </si>
  <si>
    <t>Se devolvió llamada y no atendió. Se verificó en sistema y todo estaba en orden</t>
  </si>
  <si>
    <t>8:05PM</t>
  </si>
  <si>
    <t>andres Garcia</t>
  </si>
  <si>
    <t xml:space="preserve">LISSETTE AYALA FLORES </t>
  </si>
  <si>
    <t>787312-5188</t>
  </si>
  <si>
    <t xml:space="preserve">POR ADMINISTRACION </t>
  </si>
  <si>
    <t xml:space="preserve">GENESIS </t>
  </si>
  <si>
    <t>Cliente ya efectuo el pago del mes de Julio</t>
  </si>
  <si>
    <t>7:13 am</t>
  </si>
  <si>
    <t>6:39pm,</t>
  </si>
  <si>
    <t>dario morales</t>
  </si>
  <si>
    <t xml:space="preserve">Victoria </t>
  </si>
  <si>
    <t>07:09 pm</t>
  </si>
  <si>
    <t>Se ingresa a la antena pero al conectar al router o pc queda Unplugged, se cordina visita</t>
  </si>
  <si>
    <t>6:54pm</t>
  </si>
  <si>
    <t>8:04 AM</t>
  </si>
  <si>
    <t>Elisabeth</t>
  </si>
  <si>
    <t xml:space="preserve">no ntiene servicio fue instalada el dia de ayer </t>
  </si>
  <si>
    <t>Problemas con el servicio que no tiene internet</t>
  </si>
  <si>
    <t>07:36 pm</t>
  </si>
  <si>
    <t>Cliente tenia mala las conexiones</t>
  </si>
  <si>
    <t>6:57PM</t>
  </si>
  <si>
    <t>ELLIOT COLON</t>
  </si>
  <si>
    <t>787-222-8536</t>
  </si>
  <si>
    <t>8:14 AM</t>
  </si>
  <si>
    <t>08:02 pm</t>
  </si>
  <si>
    <t>Cliente va a hablar con la parte administrativa porque a el le ofrecieron un plan de 6Mb/2Mb se le hizo un upgrade de su plande 5Mb a 6Mb porque no alcansaba la velocidad indicada, se le comunicara a hector y a fabiola</t>
  </si>
  <si>
    <t>Caso Solventado</t>
  </si>
  <si>
    <t>7:08PM</t>
  </si>
  <si>
    <t>LUIS LUSARDO</t>
  </si>
  <si>
    <t>787-944-5261</t>
  </si>
  <si>
    <t>08:24 pm</t>
  </si>
  <si>
    <t>No se le da soporte completo por no encontrarse en casa</t>
  </si>
  <si>
    <t>8:28 AM</t>
  </si>
  <si>
    <t>Ailin Rivera</t>
  </si>
  <si>
    <t>787-3974446</t>
  </si>
  <si>
    <t>01:20 pm</t>
  </si>
  <si>
    <t>Se intenta comunicar con el cliente y no contesta, se ingresa a la antena y valores estan bien</t>
  </si>
  <si>
    <t>8:00 PM</t>
  </si>
  <si>
    <t>THOMAS KAVELIN</t>
  </si>
  <si>
    <t xml:space="preserve">01:46 pm </t>
  </si>
  <si>
    <t>Se intenta comunicar con el cliente no contesta, comentario en Uber</t>
  </si>
  <si>
    <t>Cables de internet mal conectados.</t>
  </si>
  <si>
    <t>8:02pm</t>
  </si>
  <si>
    <t>Gliset ayala</t>
  </si>
  <si>
    <t>01:51 pm</t>
  </si>
  <si>
    <t>MARIA MATA</t>
  </si>
  <si>
    <t>Cliente sin servicio debido a la caida en Cacao, activo nuevamente</t>
  </si>
  <si>
    <t>13-07/2016</t>
  </si>
  <si>
    <t>No esta en casa sale a las 1 Am del trabajo, se comunicara mañana</t>
  </si>
  <si>
    <t xml:space="preserve">problema de internet </t>
  </si>
  <si>
    <t>2:00pm</t>
  </si>
  <si>
    <t>2:58pm</t>
  </si>
  <si>
    <t xml:space="preserve">ZARA ARRIAGA </t>
  </si>
  <si>
    <t>787-993-1823</t>
  </si>
  <si>
    <t>Sandra Rentas</t>
  </si>
  <si>
    <t>3:15pm</t>
  </si>
  <si>
    <t>Cliente no atendió lamada. Se verificó en sistema pero falta prueba de velocidad</t>
  </si>
  <si>
    <t>5:53P,M</t>
  </si>
  <si>
    <t>7.58 am</t>
  </si>
  <si>
    <t>787-639-9968</t>
  </si>
  <si>
    <t>787-4605940</t>
  </si>
  <si>
    <t>SIN INTERNET DESDE LA MEDIA NOCHE</t>
  </si>
  <si>
    <t>06:59 am</t>
  </si>
  <si>
    <t xml:space="preserve">Falla Pajaros </t>
  </si>
  <si>
    <t>Cliente resuelto, se aumento temporalmente a 6Mb</t>
  </si>
  <si>
    <t>6:23PM</t>
  </si>
  <si>
    <t>787-407-2484</t>
  </si>
  <si>
    <t>12.05 M</t>
  </si>
  <si>
    <t>WILLIAM VIDAL</t>
  </si>
  <si>
    <t>787-7101406</t>
  </si>
  <si>
    <t>01:14pm/0714/16</t>
  </si>
  <si>
    <t>AUMENTO DE VELOCIDAD DE INTERNET</t>
  </si>
  <si>
    <t>Cliente activo y con servicio</t>
  </si>
  <si>
    <t>Karla Perez</t>
  </si>
  <si>
    <t>6:38PM</t>
  </si>
  <si>
    <t>RAFAEL DIAZ</t>
  </si>
  <si>
    <t>787-435-1895</t>
  </si>
  <si>
    <t>8:25 am</t>
  </si>
  <si>
    <t>01:18pm/0714/16</t>
  </si>
  <si>
    <t xml:space="preserve">su quiñones </t>
  </si>
  <si>
    <t>Cliente no esta en su casa</t>
  </si>
  <si>
    <t>JOSUA GARCIA / Mirian Ayala</t>
  </si>
  <si>
    <t>787-451-1602</t>
  </si>
  <si>
    <t>07:38 pm</t>
  </si>
  <si>
    <t>Tiene el cable desconectado y probamos pero la pc se le apaga mucho para dar mejor soporte, esperamos llamada de vuelta del cliente</t>
  </si>
  <si>
    <t>5:16 PM</t>
  </si>
  <si>
    <t>Axel Rivera</t>
  </si>
  <si>
    <t>Solicita clave para usar el wi-fi</t>
  </si>
  <si>
    <t>ALEJANDRO GRILLET</t>
  </si>
  <si>
    <t>939-940-1015</t>
  </si>
  <si>
    <t>01:38pm/0714/16</t>
  </si>
  <si>
    <t>Cliente queria informacion con respecto a su ip publica y sus DNS</t>
  </si>
  <si>
    <t>Yelena Monzon Santiago</t>
  </si>
  <si>
    <t>(787) 347-2584 / (787) 964-6139</t>
  </si>
  <si>
    <t>William Morales</t>
  </si>
  <si>
    <t>Raul Colon indica que ya tiene tiempo recibiendo tan 1.5 MB cuando deberia estar recibiendo 5 MB</t>
  </si>
  <si>
    <t>08:01:00 pm.</t>
  </si>
  <si>
    <t>Cliente con problemas debido a la caida de Plaza universidad</t>
  </si>
  <si>
    <t>8:17PM</t>
  </si>
  <si>
    <t xml:space="preserve">EDIE RIVERA RIVERA </t>
  </si>
  <si>
    <t>787-907-19-27</t>
  </si>
  <si>
    <t>03:47pm 07/14/16</t>
  </si>
  <si>
    <t>Se intenta comunicar con el cliente y no contesta, esperemos cliente devuelva llamada</t>
  </si>
  <si>
    <t>Problemas de Velocidad. se le informa caso a Hector.</t>
  </si>
  <si>
    <t>08:37 pm</t>
  </si>
  <si>
    <t xml:space="preserve">Cliente se le hace un aumento de velocidad nuevamente porque queria exactamente sus 5Mb y se le hace Upgrade a G6Mb, 8Mb temporal e igual  al hacer el test de velocidad no supera los 4.0Mb  - se le pasara el caso a hector, puede atender a paritr de las 07:00 pm </t>
  </si>
  <si>
    <t>8:14AM</t>
  </si>
  <si>
    <t>10:00 AM</t>
  </si>
  <si>
    <t>8:34pm</t>
  </si>
  <si>
    <t>Jose Joaquin Cruz Zavala</t>
  </si>
  <si>
    <t>Se notificó al cliente que se están realizando reparaciones en el lugar</t>
  </si>
  <si>
    <t>7879485688 / 7872895036</t>
  </si>
  <si>
    <t>Verificar servicio. Se le dejo mensaje de voz.</t>
  </si>
  <si>
    <t>Cliente con servicio de internet</t>
  </si>
  <si>
    <t>Jose Diaz</t>
  </si>
  <si>
    <t>787-633-6725</t>
  </si>
  <si>
    <t xml:space="preserve">cliente indica que aun sigue con problemas de internet </t>
  </si>
  <si>
    <t>Cliente verificado y con servicio.</t>
  </si>
  <si>
    <t>07/14/2016</t>
  </si>
  <si>
    <t>05:18 pm</t>
  </si>
  <si>
    <t>rosa nazario</t>
  </si>
  <si>
    <t>Jose Carlos Cancel</t>
  </si>
  <si>
    <t xml:space="preserve">JESUS </t>
  </si>
  <si>
    <t>Incovenientes con el servicio</t>
  </si>
  <si>
    <t>7/14/2016</t>
  </si>
  <si>
    <t>Servicio Optimo. Cliente contactado.</t>
  </si>
  <si>
    <t>Elizabeth cantisani</t>
  </si>
  <si>
    <t>tiene intermitencia con el servicio</t>
  </si>
  <si>
    <t>06:55 pm</t>
  </si>
  <si>
    <t>Cliente activo, comentario Uber</t>
  </si>
  <si>
    <t>Andres Garcia</t>
  </si>
  <si>
    <t>No recibe la velocidad que esta pagando. Muy Molesto</t>
  </si>
  <si>
    <t>6:02pm</t>
  </si>
  <si>
    <t>Genesis s</t>
  </si>
  <si>
    <t>Cristian Colon</t>
  </si>
  <si>
    <t>787-477-3581</t>
  </si>
  <si>
    <t>ventas de internet</t>
  </si>
  <si>
    <t>10:48 am</t>
  </si>
  <si>
    <t>6:03pm</t>
  </si>
  <si>
    <t>Felia Andino</t>
  </si>
  <si>
    <t>787-5387646</t>
  </si>
  <si>
    <t>Ventas de Internet</t>
  </si>
  <si>
    <t>carlos mercado</t>
  </si>
  <si>
    <t>GERMAN FIGUEROA</t>
  </si>
  <si>
    <t>787-450-7163</t>
  </si>
  <si>
    <t>07:00 pm</t>
  </si>
  <si>
    <t>Cliente de Dish</t>
  </si>
  <si>
    <t>12:07pm</t>
  </si>
  <si>
    <t>Raul / yelena monson</t>
  </si>
  <si>
    <t>07:15 pm</t>
  </si>
  <si>
    <t>Cliente se le reicinicia Router, se verifica su cuenta ppoe y se conecta en el Mikrotik pero no tiene internet, se le pasa el caso a hector</t>
  </si>
  <si>
    <t>07:53 pm</t>
  </si>
  <si>
    <t>12:56pm</t>
  </si>
  <si>
    <t>gilberto rodriguez</t>
  </si>
  <si>
    <t>787-5476833</t>
  </si>
  <si>
    <t>07/15/2016</t>
  </si>
  <si>
    <t>7:34PM</t>
  </si>
  <si>
    <t>JESUS</t>
  </si>
  <si>
    <t xml:space="preserve">BRENDA COLON </t>
  </si>
  <si>
    <t>1:10 pm</t>
  </si>
  <si>
    <t>SIN SERVICIO</t>
  </si>
  <si>
    <t>rafael guerrero</t>
  </si>
  <si>
    <t>787-313-2984</t>
  </si>
  <si>
    <t>7/19/2016 9:50am</t>
  </si>
  <si>
    <t>15 dias sin el servicio de internet</t>
  </si>
  <si>
    <t>Se verificó en el sistema y hay servicio. Se llamó para verificar con prueba de velocidad y no estaba disponible, se intentará contactar nuevamente.</t>
  </si>
  <si>
    <t xml:space="preserve">Genesis Almao </t>
  </si>
  <si>
    <t xml:space="preserve">caso solventado cambio de DNS </t>
  </si>
  <si>
    <t>7:35PM</t>
  </si>
  <si>
    <t>7/19/2016 10:23am</t>
  </si>
  <si>
    <t>11:30am</t>
  </si>
  <si>
    <t>Caso en seguimiento</t>
  </si>
  <si>
    <t xml:space="preserve">luis arzan </t>
  </si>
  <si>
    <t>787-501-4282</t>
  </si>
  <si>
    <t>07/16/2016</t>
  </si>
  <si>
    <t xml:space="preserve">a la espera de una visita tecnica </t>
  </si>
  <si>
    <t>12:00 PM</t>
  </si>
  <si>
    <t>Se recoordina</t>
  </si>
  <si>
    <t>ALEX ANDUJAR</t>
  </si>
  <si>
    <t>787-268-4672</t>
  </si>
  <si>
    <t>Sr. Hector atendió el caso y programó visita técnica</t>
  </si>
  <si>
    <t>7/16/2016</t>
  </si>
  <si>
    <t>12:29pm</t>
  </si>
  <si>
    <t>5:30PM</t>
  </si>
  <si>
    <t xml:space="preserve">anni pedraza mateo </t>
  </si>
  <si>
    <t>AIMAN BRASIL</t>
  </si>
  <si>
    <t xml:space="preserve">con administracion de internet </t>
  </si>
  <si>
    <t>787-221-8892</t>
  </si>
  <si>
    <t xml:space="preserve">QUIERE HABILITAR LAS CAMARAS PARA VERLAS POR EL TLF </t>
  </si>
  <si>
    <t>Se coordinó recogido</t>
  </si>
  <si>
    <t>NANCY CANALES</t>
  </si>
  <si>
    <t>787-964-7222</t>
  </si>
  <si>
    <t>Luis Carrillo.</t>
  </si>
  <si>
    <t xml:space="preserve">mario rojas </t>
  </si>
  <si>
    <t>Se programó visita técnica.</t>
  </si>
  <si>
    <t>7:30PM</t>
  </si>
  <si>
    <t>7/19/2016 10:19am</t>
  </si>
  <si>
    <t>12:57 PM</t>
  </si>
  <si>
    <t>07/17/16</t>
  </si>
  <si>
    <t>Gadiel Espinoza</t>
  </si>
  <si>
    <t xml:space="preserve">No tiene internet. Pregunta si la puede poner a nombre de ella, a </t>
  </si>
  <si>
    <t>Inconvenientes de lentitud</t>
  </si>
  <si>
    <t>DARIANA ARZUAGA</t>
  </si>
  <si>
    <t>11:26PM</t>
  </si>
  <si>
    <t>ENID ANDREW</t>
  </si>
  <si>
    <t>PAGO DE INTERNET</t>
  </si>
  <si>
    <t>7/18/2016 8:18am</t>
  </si>
  <si>
    <t xml:space="preserve">Se le paso el caso a soporte tecnico ya que la cliente no tenia serviciops de internet - y no realizo el pago porque se le coordino una visita tecnica </t>
  </si>
  <si>
    <t xml:space="preserve">1:39 PM </t>
  </si>
  <si>
    <t>RICARDO OSORIO</t>
  </si>
  <si>
    <t>TUMBAR INTERNET 9 PM COLOCARLO 8 AM</t>
  </si>
  <si>
    <t xml:space="preserve">3:10 PM </t>
  </si>
  <si>
    <t xml:space="preserve">caso solventado </t>
  </si>
  <si>
    <t>DAMARIS RIVERA</t>
  </si>
  <si>
    <t>7/18/2016 8:50am</t>
  </si>
  <si>
    <t>Cliente verificado y con servicio acorde al plan contratado</t>
  </si>
  <si>
    <t>07/18/16</t>
  </si>
  <si>
    <t>8:25 AM</t>
  </si>
  <si>
    <t>12:12pm</t>
  </si>
  <si>
    <t>MARK FICEK</t>
  </si>
  <si>
    <t>787-403-5687</t>
  </si>
  <si>
    <t>TRASLADO DE INTERNET</t>
  </si>
  <si>
    <t xml:space="preserve">11:56 AM </t>
  </si>
  <si>
    <t xml:space="preserve">ANA CARRILLO </t>
  </si>
  <si>
    <t>2:25pm</t>
  </si>
  <si>
    <t>07/18/2016</t>
  </si>
  <si>
    <t>12:19pm</t>
  </si>
  <si>
    <t>12:48 PM</t>
  </si>
  <si>
    <t>EMMA LEON ORTIZ</t>
  </si>
  <si>
    <t>787-640-7912</t>
  </si>
  <si>
    <t>787-484-3237</t>
  </si>
  <si>
    <t>Desea información sobre la portabilidad de su teléfono.</t>
  </si>
  <si>
    <t>5:03pm</t>
  </si>
  <si>
    <t>No se logra acceder a la antena del cliente, cliente no atiende. Se hará seguimiento del caso. Cliente devolvió llamada y se verificaron conexiones, al parecer el adaptador PoE está fallando, se programó visita técnica para su reemplazo.</t>
  </si>
  <si>
    <t>12:27PM</t>
  </si>
  <si>
    <t xml:space="preserve">ALEXANDER SILVA </t>
  </si>
  <si>
    <t>787-702-3703</t>
  </si>
  <si>
    <t>4:56pm</t>
  </si>
  <si>
    <t>LuisCarrillo</t>
  </si>
  <si>
    <t xml:space="preserve">jose hermandez llano </t>
  </si>
  <si>
    <t>Se ayudó al cliente a configurar su red Wifi. Cliente verificado y con servicio</t>
  </si>
  <si>
    <t>3:00pm</t>
  </si>
  <si>
    <t>ESTHER BASKET</t>
  </si>
  <si>
    <t>5:00pm</t>
  </si>
  <si>
    <t>DAMARIS RIVERA SILVA</t>
  </si>
  <si>
    <t>07/19/16</t>
  </si>
  <si>
    <t>2:57 pm</t>
  </si>
  <si>
    <t>Se le da prioridad en el site</t>
  </si>
  <si>
    <t>angel santiago</t>
  </si>
  <si>
    <t xml:space="preserve">Caso en revisión </t>
  </si>
  <si>
    <t>07/19/2016</t>
  </si>
  <si>
    <t>3:30PM</t>
  </si>
  <si>
    <t>MARITZA LUYANDA</t>
  </si>
  <si>
    <t>DIANA PACHECO</t>
  </si>
  <si>
    <t>787-531-7888</t>
  </si>
  <si>
    <t>7/20/2016 2:51pm</t>
  </si>
  <si>
    <t>Cliente verificado y conservicio.</t>
  </si>
  <si>
    <t>5:29PM</t>
  </si>
  <si>
    <t>CARLOS SANDOVAL</t>
  </si>
  <si>
    <t>787-614-6675</t>
  </si>
  <si>
    <t>1:50pm</t>
  </si>
  <si>
    <t>6:03PM</t>
  </si>
  <si>
    <t>12:38 PM</t>
  </si>
  <si>
    <t>LUIS R DELGADO RODRIGUEZ / Saul Delgado</t>
  </si>
  <si>
    <t>787-948-1477</t>
  </si>
  <si>
    <t>02:21 pm</t>
  </si>
  <si>
    <t>ESPERANDO POR INSTALACIÓN DESDE EL 28 DE DICIEMBRE SEGÚN CLIENTE.</t>
  </si>
  <si>
    <t>Cliente conectado al Site Palma Sola - Falla, se intenta contactar al cliente y no contesta</t>
  </si>
  <si>
    <t xml:space="preserve">06:46 PM </t>
  </si>
  <si>
    <t>12:43 PM</t>
  </si>
  <si>
    <t>Se hará visita al cliente</t>
  </si>
  <si>
    <t xml:space="preserve">
Fontanez , Edwin</t>
  </si>
  <si>
    <t>QUIERE CANCELAR, PIDE SER LLAMADO POR ROSI</t>
  </si>
  <si>
    <t>Liza Rios</t>
  </si>
  <si>
    <t>Se habló con el cliente</t>
  </si>
  <si>
    <t>787-380-1091</t>
  </si>
  <si>
    <t>9:30am</t>
  </si>
  <si>
    <t>11:56AM</t>
  </si>
  <si>
    <t xml:space="preserve">JOSE GRRGORIO </t>
  </si>
  <si>
    <t xml:space="preserve">HIPOLITO HERNADEZ </t>
  </si>
  <si>
    <t>quiere saber qué ha sucedido con el problema de velocidad que tiene desde el día de 18, no puede navegar el día de hoy ni para hacer pruebas de velocidad.</t>
  </si>
  <si>
    <t xml:space="preserve">PROBLEMAS DE VELOCIDA </t>
  </si>
  <si>
    <t>12:00pm</t>
  </si>
  <si>
    <t>Site en mantenimiento</t>
  </si>
  <si>
    <t>06:32 PM</t>
  </si>
  <si>
    <t>6:10 PM</t>
  </si>
  <si>
    <t>Lidia Rivera</t>
  </si>
  <si>
    <t>787-6285881</t>
  </si>
  <si>
    <t>Jesus Vargas</t>
  </si>
  <si>
    <t>07/21/2016</t>
  </si>
  <si>
    <t>8:00PM</t>
  </si>
  <si>
    <t>ANA MELENDEZ</t>
  </si>
  <si>
    <t xml:space="preserve">SIN SERVICIO </t>
  </si>
  <si>
    <t>Caso verificado por Christian</t>
  </si>
  <si>
    <t>NO TIENE INTERNET..</t>
  </si>
  <si>
    <t>8:02:00 PM</t>
  </si>
  <si>
    <t>Reinicio de AP 1125 afecto al cliente por 30 Segundos</t>
  </si>
  <si>
    <t>MIKE MONTAÑES</t>
  </si>
  <si>
    <t>8:06PM</t>
  </si>
  <si>
    <t>12:08 PM</t>
  </si>
  <si>
    <t>ROBERTO ROLON DELGADO</t>
  </si>
  <si>
    <t xml:space="preserve">damaris rivera
</t>
  </si>
  <si>
    <t>787-680-8554</t>
  </si>
  <si>
    <t>Pide ser contactada por Eduardo o el Supervisor.</t>
  </si>
  <si>
    <t>8:13PM</t>
  </si>
  <si>
    <t>NANCY CANALES HERNANDEZ</t>
  </si>
  <si>
    <t>22/7/2016 9:20am</t>
  </si>
  <si>
    <t>12:50 PM</t>
  </si>
  <si>
    <t>Luis Santiago Perez</t>
  </si>
  <si>
    <t>8:18PM</t>
  </si>
  <si>
    <t>Cliente buecara computadora para hacer pruebas</t>
  </si>
  <si>
    <t>787-319-6841</t>
  </si>
  <si>
    <t>07/22/2016 03:06pm</t>
  </si>
  <si>
    <t>Se intenta comunicar y no contesta pero ya tiene servcio</t>
  </si>
  <si>
    <t xml:space="preserve">vidian melendez </t>
  </si>
  <si>
    <t xml:space="preserve">Problemas con el internet se le va la señal </t>
  </si>
  <si>
    <t>8:20PM</t>
  </si>
  <si>
    <t>Cliente afectado por falla en el condominio Metropolis</t>
  </si>
  <si>
    <t>MARIA BORANO</t>
  </si>
  <si>
    <t>939-717-0310</t>
  </si>
  <si>
    <t>07/22/2016 03:23pm</t>
  </si>
  <si>
    <t>Se verifica cliente, activo</t>
  </si>
  <si>
    <t xml:space="preserve">10:22 am </t>
  </si>
  <si>
    <t xml:space="preserve">Doel Ocasio </t>
  </si>
  <si>
    <t>787-788-4309</t>
  </si>
  <si>
    <t>8:23PM</t>
  </si>
  <si>
    <t>Problemas con el internet</t>
  </si>
  <si>
    <t xml:space="preserve">JESUS VARGAS </t>
  </si>
  <si>
    <t>LIDIA MELENDEZ</t>
  </si>
  <si>
    <t>Se llama al cliente y no contesta</t>
  </si>
  <si>
    <t>9:52AM</t>
  </si>
  <si>
    <t xml:space="preserve">11:20am </t>
  </si>
  <si>
    <t xml:space="preserve">EDWIN CRUZ COLON </t>
  </si>
  <si>
    <t>787-664-6042</t>
  </si>
  <si>
    <t xml:space="preserve">No tiene internet desde el viernes,sin embargo el sabado le indicaron que era una antena </t>
  </si>
  <si>
    <t>11:14am</t>
  </si>
  <si>
    <t>07/22/2016</t>
  </si>
  <si>
    <t>3:40:00 PM</t>
  </si>
  <si>
    <t>4:13pm</t>
  </si>
  <si>
    <t xml:space="preserve">YULISA INFANTE </t>
  </si>
  <si>
    <t>787-446-9490</t>
  </si>
  <si>
    <t xml:space="preserve">DESEA HABLAR CON FACTURA DE INTERNET </t>
  </si>
  <si>
    <t>04:59 pm</t>
  </si>
  <si>
    <t>Se le informa a boom para que ajuste velocidad en Antena</t>
  </si>
  <si>
    <t>4.34 PM</t>
  </si>
  <si>
    <t>DANIEL SEBASTIAN</t>
  </si>
  <si>
    <t>787-530-8720</t>
  </si>
  <si>
    <t>CLIENTE CON PROBLEMAS EN EL SERVICIO</t>
  </si>
  <si>
    <t>5:23:00 pm</t>
  </si>
  <si>
    <t>Todo se ve en orden pero cliente no estaba en casa para hacer test de velocidad, esperamos llamada de vuelta</t>
  </si>
  <si>
    <t>Inconvenientes con Wi-Fi</t>
  </si>
  <si>
    <t>5:35PM</t>
  </si>
  <si>
    <t>ALEXANDRA RODRIGUEZ</t>
  </si>
  <si>
    <t>12:14 PM</t>
  </si>
  <si>
    <t>787-309-1650</t>
  </si>
  <si>
    <t>Rafael Vega</t>
  </si>
  <si>
    <t>SIN SERVICIO  787- 309-16-50</t>
  </si>
  <si>
    <t>Hizo el pago esta mañana, ella dice que explicó que puede pagar son los días 12. Y dice que no tiene el servicio ahora mismo.</t>
  </si>
  <si>
    <t>05:45:00 pm</t>
  </si>
  <si>
    <t>Se mandó a activar IP</t>
  </si>
  <si>
    <t>El site de palma sola esta presentando problemas, le informaremos al cliente</t>
  </si>
  <si>
    <t xml:space="preserve">6:26 pm </t>
  </si>
  <si>
    <t xml:space="preserve">12:14PM </t>
  </si>
  <si>
    <t>Alberto Colon Santiago</t>
  </si>
  <si>
    <t>Arnaldo Silva Rivera</t>
  </si>
  <si>
    <t>787-366-4278</t>
  </si>
  <si>
    <t>7875682071	7875672071</t>
  </si>
  <si>
    <t xml:space="preserve">CASO DE FACTURACION </t>
  </si>
  <si>
    <t>6:47 pm</t>
  </si>
  <si>
    <t>Edwin Torres Mercado</t>
  </si>
  <si>
    <t>7879671115 / 7875871562</t>
  </si>
  <si>
    <t>6:48PM</t>
  </si>
  <si>
    <t xml:space="preserve">JESUS FLORES </t>
  </si>
  <si>
    <t>787-460-3196</t>
  </si>
  <si>
    <t>Desconectado por falta de pago</t>
  </si>
  <si>
    <t>3:45 PM</t>
  </si>
  <si>
    <t>Anaeli Aponte</t>
  </si>
  <si>
    <t>9392231167 o 9392231171</t>
  </si>
  <si>
    <t>Hizo el envío del cheque el día 6 de enero y desde anoche no tiene servicio. Pide ser contactada por Rosisbel Zamora.</t>
  </si>
  <si>
    <t>f</t>
  </si>
  <si>
    <t>787-635-3810</t>
  </si>
  <si>
    <t>7:39PM</t>
  </si>
  <si>
    <t>WILIAM MORALES PEÑA</t>
  </si>
  <si>
    <t>787-810-9625</t>
  </si>
  <si>
    <t>8:19PM</t>
  </si>
  <si>
    <t>7;35 am</t>
  </si>
  <si>
    <t>4:30pm</t>
  </si>
  <si>
    <t>ANGEL ARROYO</t>
  </si>
  <si>
    <t>787-996-0976</t>
  </si>
  <si>
    <t>LUIS A LOPEZ SANTIAGO</t>
  </si>
  <si>
    <t>787-919-1031</t>
  </si>
  <si>
    <t>7/25/2016 10:04am</t>
  </si>
  <si>
    <t xml:space="preserve">05:15 pm </t>
  </si>
  <si>
    <t xml:space="preserve">Se programó visita 26/7/2016 para reemplazo de router </t>
  </si>
  <si>
    <t xml:space="preserve">Ericj j otero </t>
  </si>
  <si>
    <t>Falla en AP 126bb</t>
  </si>
  <si>
    <t>CARLOS GARCIA ORTIZ</t>
  </si>
  <si>
    <t>INTERNET INTERMITENTE</t>
  </si>
  <si>
    <t>7:36 Am</t>
  </si>
  <si>
    <t>no tiene internet por falta de pago</t>
  </si>
  <si>
    <t>25/7/2016 9:00am</t>
  </si>
  <si>
    <t>Sr Christian programó visita para 25/7/2016</t>
  </si>
  <si>
    <t xml:space="preserve">12:15 pm </t>
  </si>
  <si>
    <t>2:07PM,</t>
  </si>
  <si>
    <t xml:space="preserve">Virgen melero </t>
  </si>
  <si>
    <t>787 -679-2250</t>
  </si>
  <si>
    <t>CARLOS ORTIZ ORTIZ</t>
  </si>
  <si>
    <t xml:space="preserve">Suspendideron el servicio ella le indicaron 26-01 que llame al esposo </t>
  </si>
  <si>
    <t xml:space="preserve">TIENE 3 DIAS SIN SERVICIO </t>
  </si>
  <si>
    <t>promesa de pago para el dia 21/01/2016</t>
  </si>
  <si>
    <t>25/7/2016 11:20am</t>
  </si>
  <si>
    <t>2:36PM</t>
  </si>
  <si>
    <t>No le está entrando internet y pide que le llamen urgentemente.</t>
  </si>
  <si>
    <t>ANGEL R FIGUEROA DE RIOS</t>
  </si>
  <si>
    <t>787-565-3191</t>
  </si>
  <si>
    <t xml:space="preserve">SIN SERIVICO </t>
  </si>
  <si>
    <t>4:34PM</t>
  </si>
  <si>
    <t>RUTH GUTIERREZ</t>
  </si>
  <si>
    <t>787-299-7876</t>
  </si>
  <si>
    <t>NO TIENE VELOCIDADES</t>
  </si>
  <si>
    <t>CARLOS TIRADO PIÑERO</t>
  </si>
  <si>
    <t>787-150-3858</t>
  </si>
  <si>
    <t>NO TIENE SERVICIO DESDE HACE 1 MES</t>
  </si>
  <si>
    <t>07:06 pm</t>
  </si>
  <si>
    <t>Ya Luis Carrillo le programo nuevamente una visita tecnica</t>
  </si>
  <si>
    <t xml:space="preserve">09:41 AM </t>
  </si>
  <si>
    <t xml:space="preserve">CASNOLIS PEREZ </t>
  </si>
  <si>
    <t>Se programó visita para reemplado de adaptador PoE</t>
  </si>
  <si>
    <t>YARA ALEJANDRA DIAZ</t>
  </si>
  <si>
    <t>787-918-8727</t>
  </si>
  <si>
    <t xml:space="preserve">LLAMAR A LA SIETE ADMINISTRACION </t>
  </si>
  <si>
    <t>4:38PM</t>
  </si>
  <si>
    <t>DANEL SEBASTIAN</t>
  </si>
  <si>
    <t>PROBLEMAS CON EL ROUTER</t>
  </si>
  <si>
    <t>5:50pm</t>
  </si>
  <si>
    <t>Se asistió al cliente en conf de router</t>
  </si>
  <si>
    <t>7;55 am</t>
  </si>
  <si>
    <t>10:03am</t>
  </si>
  <si>
    <t>9:30AM</t>
  </si>
  <si>
    <t xml:space="preserve">NOEL CUMBA RODRIGUEZ </t>
  </si>
  <si>
    <t>10:16am</t>
  </si>
  <si>
    <t>Se devolvió llamada y no atendió, se verificó en sistema y estaba en orden</t>
  </si>
  <si>
    <t>9:47AM</t>
  </si>
  <si>
    <t>KEVIN JOEL MONTESI MARTINEZ</t>
  </si>
  <si>
    <t>10:27am</t>
  </si>
  <si>
    <t>carlos torres</t>
  </si>
  <si>
    <t>10:33am</t>
  </si>
  <si>
    <t>787-614-1008</t>
  </si>
  <si>
    <t>10:43am</t>
  </si>
  <si>
    <t xml:space="preserve">CANOSLI DIAZ </t>
  </si>
  <si>
    <t>787-514-8008</t>
  </si>
  <si>
    <t>11:11am</t>
  </si>
  <si>
    <t xml:space="preserve">10:52 AM </t>
  </si>
  <si>
    <t>Alex Andujar</t>
  </si>
  <si>
    <t>1:03pm</t>
  </si>
  <si>
    <t>Se programó visita para servicio</t>
  </si>
  <si>
    <t xml:space="preserve">RICARDO TORRENSE OSORIO </t>
  </si>
  <si>
    <t xml:space="preserve">PROBLEMAS CON EL SERVICIO TIENE 12 DIAS SIN INTERNET </t>
  </si>
  <si>
    <t>Tiene visita programada Jul/27/2016</t>
  </si>
  <si>
    <t xml:space="preserve">11:15 AM </t>
  </si>
  <si>
    <t xml:space="preserve">MIRIAN VICEOSO </t>
  </si>
  <si>
    <t>787-944-9336</t>
  </si>
  <si>
    <t>DEPÁRTAMENTO TECNICO</t>
  </si>
  <si>
    <t>2:05pm</t>
  </si>
  <si>
    <t>Se le explicó al cliente que en su domicilio no había cobertura para servicio</t>
  </si>
  <si>
    <t>12:05PM</t>
  </si>
  <si>
    <t>787-692-3402</t>
  </si>
  <si>
    <t>Cliente no contactado. Red en mantenimiento. Se hará seguimiento</t>
  </si>
  <si>
    <t>1:08PM</t>
  </si>
  <si>
    <t>CARMEN ORTIZ SANTOS</t>
  </si>
  <si>
    <t>2:10pm</t>
  </si>
  <si>
    <t>Se devolvió llamada y no atendió. Site condesa en mantenimiento</t>
  </si>
  <si>
    <t>1:30PM</t>
  </si>
  <si>
    <t>1:49pm</t>
  </si>
  <si>
    <t>1:00 PM</t>
  </si>
  <si>
    <t>CARMEN ORTIZ</t>
  </si>
  <si>
    <t>Se devolvió llamada y no atendió. Site condesa en mantenimiento. 4:27pm Se contactó al cliente y este indico que el servico ya estaba funcionando</t>
  </si>
  <si>
    <t>2:45PM</t>
  </si>
  <si>
    <t>3:29pm</t>
  </si>
  <si>
    <t>NANCY CALDERON TORRES</t>
  </si>
  <si>
    <t>787-223-1007</t>
  </si>
  <si>
    <t>NO TIENE SERVICIO</t>
  </si>
  <si>
    <t>4:23pm</t>
  </si>
  <si>
    <t>Se devolvió llamada y no atendió. Se verificó en sistema y estaba en orden.</t>
  </si>
  <si>
    <t>6:45PM</t>
  </si>
  <si>
    <t>ALEJANDRO GALINDE</t>
  </si>
  <si>
    <t>07:50 pm</t>
  </si>
  <si>
    <t>No contesta pero los valores se ven en orden, esperemos devuelva llamada</t>
  </si>
  <si>
    <t>9:08 pm</t>
  </si>
  <si>
    <t>luis rosario</t>
  </si>
  <si>
    <t xml:space="preserve">10:27 AM </t>
  </si>
  <si>
    <t xml:space="preserve">ORTIZ SOSA </t>
  </si>
  <si>
    <t>939-640-5644</t>
  </si>
  <si>
    <t>11:45am</t>
  </si>
  <si>
    <t>se activo cliente y el servicio quedo operativo nuevamente</t>
  </si>
  <si>
    <t>10:42AM</t>
  </si>
  <si>
    <t xml:space="preserve">KIMI ORTIZ ROSA </t>
  </si>
  <si>
    <t>11:12AM</t>
  </si>
  <si>
    <t xml:space="preserve">LOJIA JOSE BARBOSA </t>
  </si>
  <si>
    <t>Fabiola</t>
  </si>
  <si>
    <t xml:space="preserve">7873879807 - PROBLEMAS CON EL SERVICIO </t>
  </si>
  <si>
    <t>11:47AM</t>
  </si>
  <si>
    <t xml:space="preserve">HERNAN PEREZ </t>
  </si>
  <si>
    <t>787-550-2349</t>
  </si>
  <si>
    <t>3:06pm</t>
  </si>
  <si>
    <t>11:52AM</t>
  </si>
  <si>
    <t xml:space="preserve">ANA RUIZ PACHCO </t>
  </si>
  <si>
    <t>787-344-1014</t>
  </si>
  <si>
    <t xml:space="preserve">POR INSTALACION DEL SERVICIO </t>
  </si>
  <si>
    <t>Cliente pautada para el dia Sabado 07/30/2016</t>
  </si>
  <si>
    <t>12:15PM</t>
  </si>
  <si>
    <t>3:36pm</t>
  </si>
  <si>
    <t>12:20PM</t>
  </si>
  <si>
    <t xml:space="preserve">PROBLEMASCON EL SERVICIO </t>
  </si>
  <si>
    <t>03:15 pm</t>
  </si>
  <si>
    <t>Cliente quiere hacer unos cambios pero el hijo del nos indicara y devolvera llamada</t>
  </si>
  <si>
    <t>5:46PM</t>
  </si>
  <si>
    <t>Jul 28 10:36am</t>
  </si>
  <si>
    <t>5:51PM</t>
  </si>
  <si>
    <t>07/28/2016 06:14</t>
  </si>
  <si>
    <t xml:space="preserve">Cliente verificado  </t>
  </si>
  <si>
    <t xml:space="preserve">ADRIAN RIVERA </t>
  </si>
  <si>
    <t>787-388-8995</t>
  </si>
  <si>
    <t>Jul/28 10:22pm</t>
  </si>
  <si>
    <t>Caso resuelto por el Sr Christian.</t>
  </si>
  <si>
    <t xml:space="preserve">CRISTIAN VEGA </t>
  </si>
  <si>
    <t>787-377-0398</t>
  </si>
  <si>
    <t>Jul/28 11:31 pm</t>
  </si>
  <si>
    <t>KATIUSKA VARGAS</t>
  </si>
  <si>
    <t>Jul/28 11:44 pm</t>
  </si>
  <si>
    <t xml:space="preserve">MELENDEZ </t>
  </si>
  <si>
    <t>787-447-5221</t>
  </si>
  <si>
    <t xml:space="preserve">PROBLEMAS CON EL SERVICIO TODO EL DIA </t>
  </si>
  <si>
    <t>Jul/28 10:12pm</t>
  </si>
  <si>
    <t>7:57 pm</t>
  </si>
  <si>
    <t xml:space="preserve">	Gilberto Cedeño Viera</t>
  </si>
  <si>
    <t>7875108787/	7876787003</t>
  </si>
  <si>
    <t>Problemas con servicio</t>
  </si>
  <si>
    <t>Visita programada para Jul 28.</t>
  </si>
  <si>
    <t>1:37PM</t>
  </si>
  <si>
    <t xml:space="preserve">ANA SANTOS </t>
  </si>
  <si>
    <t>787-425-7502</t>
  </si>
  <si>
    <t>5:12PM</t>
  </si>
  <si>
    <t>ANA APONTE</t>
  </si>
  <si>
    <t>939-223-1171</t>
  </si>
  <si>
    <t>05:41 pm</t>
  </si>
  <si>
    <t>9:40am</t>
  </si>
  <si>
    <t>CHARIFF SACHEZ</t>
  </si>
  <si>
    <t>787-919-8085</t>
  </si>
  <si>
    <t xml:space="preserve">INCONVENIENTES CON EL SERVICIO </t>
  </si>
  <si>
    <t>Se llama a la cliente y  no atiende</t>
  </si>
  <si>
    <t>SALVADOR RIBOT</t>
  </si>
  <si>
    <t>787-930-8957</t>
  </si>
  <si>
    <t>1:54PM</t>
  </si>
  <si>
    <t>Cliente atendido,a juste en el plan</t>
  </si>
  <si>
    <t>cliente no esta en casa se comunicara  en cuanto llegue. ya que antes de lsalir de la misma no tenia servicio.</t>
  </si>
  <si>
    <t xml:space="preserve">DIANA CORREA PACHECO </t>
  </si>
  <si>
    <t>4:37PM</t>
  </si>
  <si>
    <t>5:11PM</t>
  </si>
  <si>
    <t>8:18 am</t>
  </si>
  <si>
    <t xml:space="preserve">CLIENTE QUIERE CANCELAR PORQUE DESDE HACE MAS DE 2 SEMANAS QUE TIENE PROBLEMAS CON EL SERVICIO NADIE LA HA RESUELTO </t>
  </si>
  <si>
    <t xml:space="preserve">Gonzalez Alcantara , Iris
</t>
  </si>
  <si>
    <t>(787)631-6956</t>
  </si>
  <si>
    <t>cliente quiere que le detallen el monto que paga, para asi pagar el servicio</t>
  </si>
  <si>
    <t>5:21PM</t>
  </si>
  <si>
    <t>ADA MELENDEZ ACOSTA</t>
  </si>
  <si>
    <t>TIENE PROBLEMAS CON EL ROUTER</t>
  </si>
  <si>
    <t>7:32PM</t>
  </si>
  <si>
    <t>MANUEL BENITEZ RODRIGUEZ</t>
  </si>
  <si>
    <t>787-944-3797</t>
  </si>
  <si>
    <t>Se le explicó los servicios que tiene y quedó clara con la información</t>
  </si>
  <si>
    <t>MIGUEL ROLDAN</t>
  </si>
  <si>
    <t>787-367-6071</t>
  </si>
  <si>
    <t>04/26/2016</t>
  </si>
  <si>
    <t xml:space="preserve"> Lucy Perez Perez
</t>
  </si>
  <si>
    <t>Palma Sola</t>
  </si>
  <si>
    <t>ciiente quiere servicio de telefonia y tambien solicita credito por los dias sin servicio</t>
  </si>
  <si>
    <t>9:09AM</t>
  </si>
  <si>
    <t>JOSE YOEL RIVERA</t>
  </si>
  <si>
    <t xml:space="preserve">PROBLEMAS DE ACCESO A INTERNET </t>
  </si>
  <si>
    <t>9:31am</t>
  </si>
  <si>
    <t>Se asistió al cliente en la conf. de la red wireless. Verificado y con servicio</t>
  </si>
  <si>
    <t xml:space="preserve">09:18 AM </t>
  </si>
  <si>
    <t xml:space="preserve">ADREY ELAY PEREZ </t>
  </si>
  <si>
    <t>787-207-6357</t>
  </si>
  <si>
    <t xml:space="preserve">PROBLEMAS CON EL PAGO </t>
  </si>
  <si>
    <t xml:space="preserve">BRENDA SANTIAGO </t>
  </si>
  <si>
    <t>9:40pm</t>
  </si>
  <si>
    <t>Cliente indicó disponibilidad a las 6 pm para verificar servicio</t>
  </si>
  <si>
    <t xml:space="preserve">10:11 AM </t>
  </si>
  <si>
    <t xml:space="preserve">10:28 AM </t>
  </si>
  <si>
    <t>noreida</t>
  </si>
  <si>
    <t>10:40AM</t>
  </si>
  <si>
    <t>787-624-1549</t>
  </si>
  <si>
    <t>Sra Dennis</t>
  </si>
  <si>
    <t>02:121pm</t>
  </si>
  <si>
    <t>787-3703993</t>
  </si>
  <si>
    <t>Se contacta cliente y no esta en casa pero valores de antena estan bien</t>
  </si>
  <si>
    <t xml:space="preserve">A las 9 llegaba un tecnico porque no tiene internet </t>
  </si>
  <si>
    <t>Luis carrillo</t>
  </si>
  <si>
    <t>Annie M torres rios</t>
  </si>
  <si>
    <t>Quiere verificar pago, porque dice que le cobran de mas</t>
  </si>
  <si>
    <t xml:space="preserve">MAIBEL DUFF </t>
  </si>
  <si>
    <t>347-379-6811</t>
  </si>
  <si>
    <t>ESTA ESPERANDO AL TECNIC0</t>
  </si>
  <si>
    <t>02:09 pm</t>
  </si>
  <si>
    <t>Cliente no da señal</t>
  </si>
  <si>
    <t xml:space="preserve">CARLOS FIGUEROA </t>
  </si>
  <si>
    <t>787-316-2777</t>
  </si>
  <si>
    <t xml:space="preserve">03:38 PM </t>
  </si>
  <si>
    <t xml:space="preserve">ANA APONTE </t>
  </si>
  <si>
    <t>787-397-1447</t>
  </si>
  <si>
    <t>05:09 pm</t>
  </si>
  <si>
    <t>Se intenta comunicar con el cliente y no contesta</t>
  </si>
  <si>
    <t xml:space="preserve">NANCI CANALES </t>
  </si>
  <si>
    <t>08:15 pm</t>
  </si>
  <si>
    <t>Cliente con problemnas de velocidad pero ya resuelto</t>
  </si>
  <si>
    <t>5:20PM</t>
  </si>
  <si>
    <t>ALEJANDRO ARANCELA MARTINEZ</t>
  </si>
  <si>
    <t>787-607-1817</t>
  </si>
  <si>
    <t>TC Luis Manuel Vasquez</t>
  </si>
  <si>
    <t>7873471374 /7875936091</t>
  </si>
  <si>
    <t>Problemas para conectarce a su internet por el telefonono</t>
  </si>
  <si>
    <t>8:14 Am</t>
  </si>
  <si>
    <t>02:15 PM</t>
  </si>
  <si>
    <t>Cliente se le activa Router extender</t>
  </si>
  <si>
    <t>8:21 Am</t>
  </si>
  <si>
    <t>Diego lucchesi</t>
  </si>
  <si>
    <t>787-619-9399, 787-299-5134</t>
  </si>
  <si>
    <t>8:23 AM</t>
  </si>
  <si>
    <t xml:space="preserve">MISAEL ACEVEDO </t>
  </si>
  <si>
    <t>787-321-3831</t>
  </si>
  <si>
    <t xml:space="preserve">JOSELIN GUADALUPE </t>
  </si>
  <si>
    <t>787-310-5007</t>
  </si>
  <si>
    <t>8:33 am</t>
  </si>
  <si>
    <t>ROBERTO MARTINEZ</t>
  </si>
  <si>
    <t>787-966-5648</t>
  </si>
  <si>
    <t>Aug/09/2016 10:01:34AM</t>
  </si>
  <si>
    <t>9:20am</t>
  </si>
  <si>
    <t>Se está monitoreando al cliente para verificar calidad del servicio.</t>
  </si>
  <si>
    <t>Seguimiento.</t>
  </si>
  <si>
    <t>9:49am</t>
  </si>
  <si>
    <t>Vanesa Perez</t>
  </si>
  <si>
    <t>4:05pm</t>
  </si>
  <si>
    <t>Jose Ferrer</t>
  </si>
  <si>
    <t>Sin servicio.</t>
  </si>
  <si>
    <t>Se contactó a boom y el AP al que se conecta el cliente estaba caído</t>
  </si>
  <si>
    <t>Abierto</t>
  </si>
  <si>
    <t>5:40pm</t>
  </si>
  <si>
    <t>Problemas de Veclocidad</t>
  </si>
  <si>
    <t>Se verificaron conexiones y reinicio el router, y el cliente quedó con servicio.</t>
  </si>
  <si>
    <t>ana Santos</t>
  </si>
  <si>
    <t>Se realizó llamada de seguimiento para monitorear calidad del servicio</t>
  </si>
  <si>
    <t>9:16am</t>
  </si>
  <si>
    <t>Se verificó la conexión del cliente y estaba ebn orden. Se llamó al cliente para confirmar pero no atendió.</t>
  </si>
  <si>
    <t>9:29am</t>
  </si>
  <si>
    <t>Videos se congelan</t>
  </si>
  <si>
    <t>10:48am</t>
  </si>
  <si>
    <t>Hector Ramos</t>
  </si>
  <si>
    <t>Ajuste de mensualidad</t>
  </si>
  <si>
    <t>Cliente estuvo de acuerdo e indicó que se llamara el lunes 15 para cambio de cuenta</t>
  </si>
  <si>
    <t>12;29pm</t>
  </si>
  <si>
    <t>Giovani Estremera</t>
  </si>
  <si>
    <t>Problemas de telefonía</t>
  </si>
  <si>
    <t xml:space="preserve">Se programó visita para sabado Aug/13, para conf. de ATA. </t>
  </si>
  <si>
    <t>2:50pm</t>
  </si>
  <si>
    <t>Adrian Perez</t>
  </si>
  <si>
    <t>Problemas de velcodiad</t>
  </si>
  <si>
    <t xml:space="preserve">Se programó visita para martes Aug/16, para verificar cableado. </t>
  </si>
  <si>
    <t>4:01pm</t>
  </si>
  <si>
    <t>Elizabeth Cantizaniz</t>
  </si>
  <si>
    <t>Cambio de clave wifi</t>
  </si>
  <si>
    <t>Se le brindó el soporte para el cambio de la clave wifi</t>
  </si>
  <si>
    <t>12:35 PM</t>
  </si>
  <si>
    <t>LISETT AYALA</t>
  </si>
  <si>
    <t>NO  TIENE INTERNET</t>
  </si>
  <si>
    <t>3:33 PM</t>
  </si>
  <si>
    <t>CARLOS CALDERON</t>
  </si>
  <si>
    <t>10:50am</t>
  </si>
  <si>
    <t>Cliente desactivado en 8/12/2016</t>
  </si>
  <si>
    <t>3:59 PM</t>
  </si>
  <si>
    <t>LOIDA CARRASQUINO</t>
  </si>
  <si>
    <t>787-370-2519</t>
  </si>
  <si>
    <t>NO TIENE TIENE INTERNET DESDE AYER NECESITA CREDITO DESDE 13 Y 14</t>
  </si>
  <si>
    <t xml:space="preserve">08:33 AM </t>
  </si>
  <si>
    <t xml:space="preserve">NELSO GUZMAN </t>
  </si>
  <si>
    <t xml:space="preserve">EL CLIENTE TIENE UNA SEMANA SIN INTERNET </t>
  </si>
  <si>
    <t>9:17am</t>
  </si>
  <si>
    <t>abierto</t>
  </si>
  <si>
    <t>12:19PM</t>
  </si>
  <si>
    <t>ERIC SALOMON</t>
  </si>
  <si>
    <t xml:space="preserve">NO TIENE CONEXION A INTERNET </t>
  </si>
  <si>
    <t>Se contactó a boom para ue hicieran ajustes,. cliente verificado y con servicio.</t>
  </si>
  <si>
    <t>12.22PM</t>
  </si>
  <si>
    <t>JHOANY ESTREMERA</t>
  </si>
  <si>
    <t>787-209-4254</t>
  </si>
  <si>
    <t>PROBLEMAS CON EL SERVICIO de telefonía</t>
  </si>
  <si>
    <t xml:space="preserve">ESTA ESPRANDO LA LLAMADA DE LUIS </t>
  </si>
  <si>
    <t>2:26pm</t>
  </si>
  <si>
    <t>Se hizo ajuste para recibiera la velocidad.</t>
  </si>
  <si>
    <t xml:space="preserve">EDWIN TORRES MERCADO </t>
  </si>
  <si>
    <t>787-967-1115</t>
  </si>
  <si>
    <t>12:28pm</t>
  </si>
  <si>
    <t xml:space="preserve">MIGDALIA SANTOS CALDERON </t>
  </si>
  <si>
    <t xml:space="preserve">03:46 AM </t>
  </si>
  <si>
    <t xml:space="preserve">JHOANA ROSA RIVERA </t>
  </si>
  <si>
    <t>787-996-8984</t>
  </si>
  <si>
    <t>09/29/2016</t>
  </si>
  <si>
    <t>8:10AM</t>
  </si>
  <si>
    <t xml:space="preserve">JOVANNY ORTIZ </t>
  </si>
  <si>
    <t>939-259-1279</t>
  </si>
  <si>
    <t>9:10 AM</t>
  </si>
  <si>
    <t>BEATRIZ</t>
  </si>
  <si>
    <t>ANGEL PABON</t>
  </si>
  <si>
    <t>10/30/2016</t>
  </si>
  <si>
    <t>12.42PM</t>
  </si>
  <si>
    <t>ANGEL HERNANDEZ OSORIO</t>
  </si>
  <si>
    <t>787-530-0588</t>
  </si>
  <si>
    <t>12:49PM</t>
  </si>
  <si>
    <t xml:space="preserve">AMAURI JOSE </t>
  </si>
  <si>
    <t>787-960-6881</t>
  </si>
  <si>
    <t>11:40AM</t>
  </si>
  <si>
    <t>480-319-1169</t>
  </si>
  <si>
    <t>11:43AM</t>
  </si>
  <si>
    <t xml:space="preserve">MANUEL BENITEZ </t>
  </si>
  <si>
    <t>787-530-9640</t>
  </si>
  <si>
    <t>8:20am</t>
  </si>
  <si>
    <t>EDUIN PEREZ</t>
  </si>
  <si>
    <t>787-238-4783</t>
  </si>
  <si>
    <t>Luis Rafael Cepeda</t>
  </si>
  <si>
    <t>10.44.0.68</t>
  </si>
  <si>
    <t>JOSE RIVAS</t>
  </si>
  <si>
    <t>15/01/0201</t>
  </si>
  <si>
    <t>Problemas en su conectividad</t>
  </si>
  <si>
    <t>Dejaba de emitir señal en sus equipos</t>
  </si>
  <si>
    <t>Se le restablece el servicio y le funciona correctamente</t>
  </si>
  <si>
    <t>Jose Rivas</t>
  </si>
  <si>
    <t>Cindy Cardona</t>
  </si>
  <si>
    <t>10.47.0.114</t>
  </si>
  <si>
    <t>Playa Grande</t>
  </si>
  <si>
    <t>IP desactivada</t>
  </si>
  <si>
    <t>Sin servicio por falta de pago</t>
  </si>
  <si>
    <t>Verificacion cancelada por pago, y desactivada desde 11/01/2019</t>
  </si>
  <si>
    <t>Freddy Gandica</t>
  </si>
  <si>
    <t>10.59.0.77</t>
  </si>
  <si>
    <t>Cacao</t>
  </si>
  <si>
    <t>Problemas en su velocidad</t>
  </si>
  <si>
    <t>Reboot en su conectividad y prioridad</t>
  </si>
  <si>
    <t>Queda con conexion y megas acordes en su plan</t>
  </si>
  <si>
    <t>Milvette Santos Velez</t>
  </si>
  <si>
    <t>10.30.0.123</t>
  </si>
  <si>
    <t>LENHARD DAAL</t>
  </si>
  <si>
    <t>CON CONEXION PERO NECESITA SER VERIFICADA LA FRECUENCIA</t>
  </si>
  <si>
    <t>Wanda Ramos</t>
  </si>
  <si>
    <t>10.39.0.233</t>
  </si>
  <si>
    <t>DAVID HADDAD</t>
  </si>
  <si>
    <t>Upgrade a 10MB</t>
  </si>
  <si>
    <t>mas velocidad</t>
  </si>
  <si>
    <t>Aumento exitoso</t>
  </si>
  <si>
    <t>David Haddad</t>
  </si>
  <si>
    <t>Edna Cintron</t>
  </si>
  <si>
    <t xml:space="preserve">10.39.0.39 </t>
  </si>
  <si>
    <t>SIN CONEXION</t>
  </si>
  <si>
    <t>Juan de Dios Casado</t>
  </si>
  <si>
    <t>10.40.0.23</t>
  </si>
  <si>
    <t>Lomas-1</t>
  </si>
  <si>
    <t>Servicio no le funcionaba</t>
  </si>
  <si>
    <t>No le funcionaba</t>
  </si>
  <si>
    <t>Restablecimiento de su servicio</t>
  </si>
  <si>
    <t>Jose Sanchez Crispin</t>
  </si>
  <si>
    <t>10.43.0.79</t>
  </si>
  <si>
    <t>GABRIEL FALCON</t>
  </si>
  <si>
    <t>Maria Rosario</t>
  </si>
  <si>
    <t>10.44.0.225</t>
  </si>
  <si>
    <t>Nelson Bautista</t>
  </si>
  <si>
    <t>10.44.0.228</t>
  </si>
  <si>
    <t xml:space="preserve"> POR VISITA</t>
  </si>
  <si>
    <t>configuracion de antena</t>
  </si>
  <si>
    <t>Emilio Davila</t>
  </si>
  <si>
    <t>10.47.0.82</t>
  </si>
  <si>
    <t>No tenia conexion</t>
  </si>
  <si>
    <t>Con servicio</t>
  </si>
  <si>
    <t>Restablecimiento del servicio</t>
  </si>
  <si>
    <t>Noel Acevedo Mendez</t>
  </si>
  <si>
    <t>10.50.0.118</t>
  </si>
  <si>
    <t>Perdida de su clave Wifi</t>
  </si>
  <si>
    <t>Pudo navegar y estar conectado</t>
  </si>
  <si>
    <t>Con conexion activa</t>
  </si>
  <si>
    <t>Angel M Lopez</t>
  </si>
  <si>
    <t>10.50.0.123</t>
  </si>
  <si>
    <t>no le bregaba bien el servicio</t>
  </si>
  <si>
    <t>Prioridad en wimbox</t>
  </si>
  <si>
    <t>Ronald Rivera</t>
  </si>
  <si>
    <t>10.50.0.141</t>
  </si>
  <si>
    <t>Sin conexion</t>
  </si>
  <si>
    <t>se verifico y se observa trafico de parte del cliente, valores buenos en su antena</t>
  </si>
  <si>
    <t>Saul Rosario</t>
  </si>
  <si>
    <t xml:space="preserve">10.54.0.107 </t>
  </si>
  <si>
    <t>Migdalia Rodriguez</t>
  </si>
  <si>
    <t>10.62.0.105</t>
  </si>
  <si>
    <t>Parque Ecuestre</t>
  </si>
  <si>
    <t>Estaba sin conexion desde ayer</t>
  </si>
  <si>
    <t>Estaba sin internet</t>
  </si>
  <si>
    <t>Router restablecido</t>
  </si>
  <si>
    <t>Carlos Rosado</t>
  </si>
  <si>
    <t>10.62.0.58</t>
  </si>
  <si>
    <t>cliente indica que tiene problema de velocidad</t>
  </si>
  <si>
    <t>prioridad en wimbox</t>
  </si>
  <si>
    <t>Marcial Colon</t>
  </si>
  <si>
    <t>10.67.0.69</t>
  </si>
  <si>
    <t>Estrella</t>
  </si>
  <si>
    <t>SIN CONEXION ROUTER DESCONFIGURADO</t>
  </si>
  <si>
    <t>Wilnelia Villegas</t>
  </si>
  <si>
    <t xml:space="preserve">10.30.0.105 </t>
  </si>
  <si>
    <t>Mudanza de equipos</t>
  </si>
  <si>
    <t>Eric oquendo</t>
  </si>
  <si>
    <t>cambio de residencia / llamara cuando tenga plata</t>
  </si>
  <si>
    <t>10.39.0.186</t>
  </si>
  <si>
    <t>Mudanza completada</t>
  </si>
  <si>
    <t>ALIRIO NOGUERA</t>
  </si>
  <si>
    <t>Sin Servicio</t>
  </si>
  <si>
    <t>Viviana Santillan</t>
  </si>
  <si>
    <t>10.30.0.126</t>
  </si>
  <si>
    <t>Problema de Velocidad</t>
  </si>
  <si>
    <t>Se reinicio y se le dio prioridad</t>
  </si>
  <si>
    <t>Gabriel Falcon</t>
  </si>
  <si>
    <t>Se le indicio conectar/desconectar el router de la toma de corriente</t>
  </si>
  <si>
    <t>Alirio Noguera</t>
  </si>
  <si>
    <t>Abraham Arroyo</t>
  </si>
  <si>
    <t>10.32.0.71</t>
  </si>
  <si>
    <t>Segovia</t>
  </si>
  <si>
    <t>Muy malos valores en su antena, imposible realizar ajuste de frecuencia</t>
  </si>
  <si>
    <t>Realineacion de Antena</t>
  </si>
  <si>
    <t>Eddie Espinosa</t>
  </si>
  <si>
    <t>10.30.0.78</t>
  </si>
  <si>
    <t>Eduardo Bravo</t>
  </si>
  <si>
    <t>10.39.0.215</t>
  </si>
  <si>
    <t>Problemas de autentificacion de Wifi</t>
  </si>
  <si>
    <t>Problemas fisicos en su antena</t>
  </si>
  <si>
    <t>Ajuste Fisico en la Antena y Realineacion de la misma</t>
  </si>
  <si>
    <t>Configuracion de Antena</t>
  </si>
  <si>
    <t>Eddy Valdivieso</t>
  </si>
  <si>
    <t>10.39.0.140:8080</t>
  </si>
  <si>
    <t xml:space="preserve">Joel Arroyo </t>
  </si>
  <si>
    <t>10.42.0.39</t>
  </si>
  <si>
    <t>Cambalache</t>
  </si>
  <si>
    <t>problemas de velocidad</t>
  </si>
  <si>
    <t>baja velocidad</t>
  </si>
  <si>
    <t>cliente reporta 3Mb y paga por 6Mb</t>
  </si>
  <si>
    <t>Dennis Rivera</t>
  </si>
  <si>
    <t>10.25.0.67</t>
  </si>
  <si>
    <t>Morcelo</t>
  </si>
  <si>
    <t>Problemas de Velocidad</t>
  </si>
  <si>
    <t>Brenjaneliz  Rivera</t>
  </si>
  <si>
    <t xml:space="preserve">10.47.0.119 </t>
  </si>
  <si>
    <t>Jorge Rivera Ramos</t>
  </si>
  <si>
    <t>10.44.0.91</t>
  </si>
  <si>
    <t>Michael Alvarez</t>
  </si>
  <si>
    <t>10.47.0.86</t>
  </si>
  <si>
    <t>Mudanza de equipos para martes 08/01</t>
  </si>
  <si>
    <t>10.54.0.87</t>
  </si>
  <si>
    <t>Mudanza Cancelada cliente no atendio llamadas ni a soporte ni cobrazas se cancelo por falta de pago</t>
  </si>
  <si>
    <t>10.39.0.23</t>
  </si>
  <si>
    <t>FREDDY GANDICA</t>
  </si>
  <si>
    <t>Velocidad</t>
  </si>
  <si>
    <t>velocidad baja</t>
  </si>
  <si>
    <t>Jesus Carrasquillo</t>
  </si>
  <si>
    <t>10.49.0.56</t>
  </si>
  <si>
    <t>Condesa</t>
  </si>
  <si>
    <t>Estaba sin señal</t>
  </si>
  <si>
    <t>Angela S. Rodriguez Castillo</t>
  </si>
  <si>
    <t>Estaba sin conexion</t>
  </si>
  <si>
    <t>BOOM Net</t>
  </si>
  <si>
    <t>WILMER MORA</t>
  </si>
  <si>
    <t>Cliente de Boom Net Solutions, no se encuentra operativa</t>
  </si>
  <si>
    <t>Reconexion</t>
  </si>
  <si>
    <t xml:space="preserve">wilmer mora </t>
  </si>
  <si>
    <t xml:space="preserve">10.50.0.123 </t>
  </si>
  <si>
    <t>Problema de Conexion</t>
  </si>
  <si>
    <t>Yves Toussaint</t>
  </si>
  <si>
    <t>Cliente no estaba conectado a su red wifi</t>
  </si>
  <si>
    <t>soporte base</t>
  </si>
  <si>
    <t>YEIXON TORTOLERO</t>
  </si>
  <si>
    <t>Mark A. Ficek</t>
  </si>
  <si>
    <t>Maribel Gutierrez</t>
  </si>
  <si>
    <t>10.30.0.106</t>
  </si>
  <si>
    <t>10.39.1.26</t>
  </si>
  <si>
    <t>conectividad del servicio</t>
  </si>
  <si>
    <t>Desconexion de sus equipos</t>
  </si>
  <si>
    <t>Solucionado</t>
  </si>
  <si>
    <t>Navegacion en su dispositvo movil</t>
  </si>
  <si>
    <t>Router Desconfigurado / Cta Ppoe</t>
  </si>
  <si>
    <t>Configuracion de Router</t>
  </si>
  <si>
    <t>Ketty Algarin</t>
  </si>
  <si>
    <t>10.39.1.28</t>
  </si>
  <si>
    <t>Amanda Pizarro Boria</t>
  </si>
  <si>
    <t>Upgrade a 4Mb</t>
  </si>
  <si>
    <t>JONATHAN MANOCHE</t>
  </si>
  <si>
    <t>cliente satisfecha / se queda con el plan 4Mb</t>
  </si>
  <si>
    <t>Roberto Rosario Quiñones</t>
  </si>
  <si>
    <t>10.56.0.72</t>
  </si>
  <si>
    <t>Acqualina</t>
  </si>
  <si>
    <t>Sandra Herrera</t>
  </si>
  <si>
    <t>10.45.0.117</t>
  </si>
  <si>
    <t>No se conecta a su red wifi</t>
  </si>
  <si>
    <t>Mayra seda Toro</t>
  </si>
  <si>
    <t>10.44.0.120</t>
  </si>
  <si>
    <t>claves invalidas</t>
  </si>
  <si>
    <t>Pudo acceder gracias a la asistencia de su esposo e indicaciones por parte del operador</t>
  </si>
  <si>
    <t>Se le llamo hoy 18/01 Bien en velocidad</t>
  </si>
  <si>
    <t>Velocidad estable</t>
  </si>
  <si>
    <t>Ramon Luis Maldonado Salas</t>
  </si>
  <si>
    <t>10.44.0.121</t>
  </si>
  <si>
    <t>Carlos Tirado</t>
  </si>
  <si>
    <t>10.48.0.34</t>
  </si>
  <si>
    <t>LENHAR DAAL</t>
  </si>
  <si>
    <t>Ernesto Ramirez</t>
  </si>
  <si>
    <t>10.39.0.119</t>
  </si>
  <si>
    <t>Luz Maria Quiñonez</t>
  </si>
  <si>
    <t>10.54.0.116</t>
  </si>
  <si>
    <t>Angel Hernandez Osorio</t>
  </si>
  <si>
    <t>10.39.0.84</t>
  </si>
  <si>
    <t xml:space="preserve">Problema de conexion </t>
  </si>
  <si>
    <t>Se estara cambiando baterias en la torre</t>
  </si>
  <si>
    <t>Solucionado, el cliente indica que ya no presenta intermitencias</t>
  </si>
  <si>
    <t>Yeixon Tortolero</t>
  </si>
  <si>
    <t>no tenia conexion</t>
  </si>
  <si>
    <t>antena inhibida</t>
  </si>
  <si>
    <t>Jorge Garabito Garabito</t>
  </si>
  <si>
    <t xml:space="preserve">Cliente desea cancelar el servicio </t>
  </si>
  <si>
    <t>BLOQUEO</t>
  </si>
  <si>
    <t>Virgen Morales</t>
  </si>
  <si>
    <t>Jackeline Agramonte</t>
  </si>
  <si>
    <t>10.59.0.36</t>
  </si>
  <si>
    <t>10.50.0.73</t>
  </si>
  <si>
    <t>El cliente llama para preguntar por su visita</t>
  </si>
  <si>
    <t>Sin conexion desde hace 3 dias, no podia contactar con nosotros</t>
  </si>
  <si>
    <t>Se reactivo el servicio</t>
  </si>
  <si>
    <t>Cambio de antena y cableado</t>
  </si>
  <si>
    <t>Maria Gonzalez Bernard</t>
  </si>
  <si>
    <t>10.39.0.141</t>
  </si>
  <si>
    <t xml:space="preserve">Problemas de conexion debido a los problemas electricos </t>
  </si>
  <si>
    <t>Se restablecio el servicio electrico</t>
  </si>
  <si>
    <t>Se le dio prioridad en el enlace</t>
  </si>
  <si>
    <t>Maria E Nieves Maldonado</t>
  </si>
  <si>
    <t>10.35.0.85</t>
  </si>
  <si>
    <t>Problemas en el equipo, varias aplicaciones abiertas</t>
  </si>
  <si>
    <t>Raul Cancel</t>
  </si>
  <si>
    <t>10.30.0.69</t>
  </si>
  <si>
    <t>Alberto Negron Quiñones</t>
  </si>
  <si>
    <t>104.218.241.189</t>
  </si>
  <si>
    <t>No conecta su antena</t>
  </si>
  <si>
    <t>Su antena no conecta</t>
  </si>
  <si>
    <t>Configuracion de antena</t>
  </si>
  <si>
    <t>Rafael Martinez Ortiz</t>
  </si>
  <si>
    <t>10.30.0.104</t>
  </si>
  <si>
    <t>10.39.0.108</t>
  </si>
  <si>
    <t>Signey Mendez Nasario</t>
  </si>
  <si>
    <t>Baja disminucion en su velocidad</t>
  </si>
  <si>
    <t>10.39.0.70</t>
  </si>
  <si>
    <t>No le llegaban sus megas</t>
  </si>
  <si>
    <t>Reboot a su antena queda operativo 6/2</t>
  </si>
  <si>
    <t>Dimas Carrero Claudio</t>
  </si>
  <si>
    <t>10.30.0.72</t>
  </si>
  <si>
    <t>Maria Rivera Lopez</t>
  </si>
  <si>
    <t>10.47.0.100</t>
  </si>
  <si>
    <t>Conocimiento erroneo de su plan</t>
  </si>
  <si>
    <t xml:space="preserve">cliente cree tener 5MB en cada dispositivo </t>
  </si>
  <si>
    <t>Danischa Delgado Pacheco</t>
  </si>
  <si>
    <t>indicaciones a fines del caso / Prioridad en el enlace</t>
  </si>
  <si>
    <t>10.44.0.88</t>
  </si>
  <si>
    <t>Joany Bourton Espinosa</t>
  </si>
  <si>
    <t>10.30.0.62</t>
  </si>
  <si>
    <t>Rolando Romero</t>
  </si>
  <si>
    <t>10.54.0.91</t>
  </si>
  <si>
    <t>Alexis Rosario Rosa</t>
  </si>
  <si>
    <t>Problemas de Site de Estrella</t>
  </si>
  <si>
    <t>No se encuentra activo el Site</t>
  </si>
  <si>
    <t>Antena Inhibida</t>
  </si>
  <si>
    <t>Soporte Base</t>
  </si>
  <si>
    <t>Miguel Noguera Barranco</t>
  </si>
  <si>
    <t>Problemas con el Site de Boom Net Solutions</t>
  </si>
  <si>
    <t>Freddy Vigo Ramos</t>
  </si>
  <si>
    <t>Junior Jimenez</t>
  </si>
  <si>
    <t>10.39.0.68:8080</t>
  </si>
  <si>
    <t>10.62.0.107</t>
  </si>
  <si>
    <t>Router desconfiguardo</t>
  </si>
  <si>
    <t>Antena no asigna DHCP al Router</t>
  </si>
  <si>
    <t>Router Desconfigurado</t>
  </si>
  <si>
    <t>Antena no asigna Ip al router</t>
  </si>
  <si>
    <t>Cambio de Conectores</t>
  </si>
  <si>
    <t>Wilnelia Villegas Melendez</t>
  </si>
  <si>
    <t xml:space="preserve">Maria Rodriguez Fuentes </t>
  </si>
  <si>
    <t>10.39.1.43</t>
  </si>
  <si>
    <t>Velocidad acorde al servicio</t>
  </si>
  <si>
    <t>SIN CONEXION SWITCH CAIDO</t>
  </si>
  <si>
    <t>Rudy Nieves</t>
  </si>
  <si>
    <t>10.45.0.21</t>
  </si>
  <si>
    <t>Jose Ramon Rivera</t>
  </si>
  <si>
    <t>Velocidad Inconsistente</t>
  </si>
  <si>
    <t>10.47.0.120</t>
  </si>
  <si>
    <t>Intermitencia y velocidad buena hoy 19-01</t>
  </si>
  <si>
    <t>Reboot a la antena y prioridad</t>
  </si>
  <si>
    <t>Glorimar Collazo</t>
  </si>
  <si>
    <t xml:space="preserve">10.35.0.80 </t>
  </si>
  <si>
    <t>Problemas de conexion / Antena no se encuetra (se le volo)</t>
  </si>
  <si>
    <t>Intermitencia en su servicio</t>
  </si>
  <si>
    <t>de 9pm a 2am el internet le brega muy mal</t>
  </si>
  <si>
    <t>se verifico con el cliente e indica que todo a funcionado bien</t>
  </si>
  <si>
    <t>Se le configuro el router</t>
  </si>
  <si>
    <t>Router</t>
  </si>
  <si>
    <t>Willnelia Villegas</t>
  </si>
  <si>
    <t>Reinaldo Otero</t>
  </si>
  <si>
    <t>10.30.0.88</t>
  </si>
  <si>
    <t>Desconexion del servicio</t>
  </si>
  <si>
    <t>Intermitencia conexion</t>
  </si>
  <si>
    <t>Intermitencia conexion. Velocidad estable hoy 19/01</t>
  </si>
  <si>
    <t>Estaba sin conexion en sus equipos</t>
  </si>
  <si>
    <t>Velocidad Estable</t>
  </si>
  <si>
    <t>Se llamo hoy 19/01. Estatus estable</t>
  </si>
  <si>
    <t>10.39.1.20</t>
  </si>
  <si>
    <t>Jose M Castro Burgos</t>
  </si>
  <si>
    <t>10.43.0.96</t>
  </si>
  <si>
    <t>no conectaba en wimbox</t>
  </si>
  <si>
    <t>no encontraba su red wifi</t>
  </si>
  <si>
    <t>cable no conectado al puerto WAN del router / soporte base</t>
  </si>
  <si>
    <t>Eddie Espinosa Montañez</t>
  </si>
  <si>
    <t>10.30.0.78:80</t>
  </si>
  <si>
    <t>Leslie Ramos</t>
  </si>
  <si>
    <t>10.44.0.163</t>
  </si>
  <si>
    <t>Rebeca Flores</t>
  </si>
  <si>
    <t>10.30.0.107</t>
  </si>
  <si>
    <t>Su internet no le funcionaba</t>
  </si>
  <si>
    <t>Maria Ramos Serrano</t>
  </si>
  <si>
    <t>10.44.0.224</t>
  </si>
  <si>
    <t>RAFAEL BARRETO</t>
  </si>
  <si>
    <t>Hageo Serrano</t>
  </si>
  <si>
    <t>10.63.0.98</t>
  </si>
  <si>
    <t>Se le indica al cliente que desconecte y conecte nuevamente los equipos de la energia electrica.</t>
  </si>
  <si>
    <t>Problemas Site de Horizonte</t>
  </si>
  <si>
    <t>Rafael Barreto</t>
  </si>
  <si>
    <t>Site sin electricidad</t>
  </si>
  <si>
    <t>Reactivado nuevamente el Site( Llego la electricidad)</t>
  </si>
  <si>
    <t>Samuel Mestre</t>
  </si>
  <si>
    <t>10.30.0.30</t>
  </si>
  <si>
    <t>Luis Calderon</t>
  </si>
  <si>
    <t>Desconfiguracion del router</t>
  </si>
  <si>
    <t>Se le desenergiso el router de la corriente y pudo conectarse</t>
  </si>
  <si>
    <t>Problemas con el capacity  Agueybana / Playa Grande</t>
  </si>
  <si>
    <t>Se ajusta la frecuencia en el paso agueybana/playa grande</t>
  </si>
  <si>
    <t>Raul Medina Cruz</t>
  </si>
  <si>
    <t>10.52.0.50</t>
  </si>
  <si>
    <t>Problemas de cableado</t>
  </si>
  <si>
    <t>Se realizo la visita tecnica</t>
  </si>
  <si>
    <t>Jorge Rojas Paz</t>
  </si>
  <si>
    <t>10.35.0.27</t>
  </si>
  <si>
    <t>Intermitencia en el internet</t>
  </si>
  <si>
    <t>paso de agueybana restablecido</t>
  </si>
  <si>
    <t>Se realizo la visita tecnica, cambio de cableado y configuracion de Router</t>
  </si>
  <si>
    <t>Ingrid Vasquez Agosto</t>
  </si>
  <si>
    <t>10.39.0.127</t>
  </si>
  <si>
    <t>Problemas de Router</t>
  </si>
  <si>
    <t>Configuracion cuenta PPoE</t>
  </si>
  <si>
    <t>Sonia Flores Otero</t>
  </si>
  <si>
    <t>10.46.0.56</t>
  </si>
  <si>
    <t>No le funcionaba el servicio sin conexion</t>
  </si>
  <si>
    <t>Reboot a su antena, le llega la conexion pudiendo navegar</t>
  </si>
  <si>
    <t>Realizada la visita 06/02/2018 cambio de cableado y base</t>
  </si>
  <si>
    <t>Adriana Perez Henao de Cruz</t>
  </si>
  <si>
    <t>10.25.0.40</t>
  </si>
  <si>
    <t>Angel Rivera Otero</t>
  </si>
  <si>
    <t>10.47.0.67</t>
  </si>
  <si>
    <t>Jose Ramon Mendez Gomez</t>
  </si>
  <si>
    <t>se le colgaba su pelicula</t>
  </si>
  <si>
    <t>reboot a su antena, le llega la conexion con su plan contratado</t>
  </si>
  <si>
    <t>10.35.0.76</t>
  </si>
  <si>
    <t>Janeiry Pagan</t>
  </si>
  <si>
    <t>Sin servicio (Ajuste y configuración de antena)</t>
  </si>
  <si>
    <t>10.47.0.77</t>
  </si>
  <si>
    <t>Cambio de cableado</t>
  </si>
  <si>
    <t>Esteban/Max</t>
  </si>
  <si>
    <t xml:space="preserve"> PROBLEMAS DE VELOCIDAD</t>
  </si>
  <si>
    <t>No le bregaba bien el servicio</t>
  </si>
  <si>
    <t>reboot a la antena, se le subio el nivel de potencia a parte se le dio prioridad</t>
  </si>
  <si>
    <t>William Rivera Matos</t>
  </si>
  <si>
    <t>10.39.0.166</t>
  </si>
  <si>
    <t>Sin Conexion por desactivacion Ip (no Pago)</t>
  </si>
  <si>
    <t>Conexion</t>
  </si>
  <si>
    <t>Se le Activo la IP</t>
  </si>
  <si>
    <t>Desconexion de los equipos</t>
  </si>
  <si>
    <t>Configuracion de Router cuenta PPoE</t>
  </si>
  <si>
    <t>Yeni Zavala</t>
  </si>
  <si>
    <t>10.60.0.23</t>
  </si>
  <si>
    <t>Hato Rey</t>
  </si>
  <si>
    <t>Louis Rivera Vega</t>
  </si>
  <si>
    <t>10.32.0.44</t>
  </si>
  <si>
    <t>desactivado por falta de pago / Upgrade a 4 Mb</t>
  </si>
  <si>
    <t>no conectaba a internet</t>
  </si>
  <si>
    <t>activacion de cuenta / upgrade a 4MB</t>
  </si>
  <si>
    <t>Velocidad estable en el dia, Disminucion por la noche hoy 19-01</t>
  </si>
  <si>
    <t>Jose Jimenez Suarez</t>
  </si>
  <si>
    <t>Fixit</t>
  </si>
  <si>
    <t xml:space="preserve">10.54.0.48	</t>
  </si>
  <si>
    <t>10.32.0.65</t>
  </si>
  <si>
    <t>Problemas en la torre principal</t>
  </si>
  <si>
    <t>Problemas en Cervantes</t>
  </si>
  <si>
    <t>Reactivado nuevamente Cervantes</t>
  </si>
  <si>
    <t>intermitencia en su servicio por mucho ruido en el sectorial</t>
  </si>
  <si>
    <t>Ajuste en en sectorial 3</t>
  </si>
  <si>
    <t xml:space="preserve"> Gabriel Acevedo Torres</t>
  </si>
  <si>
    <t>10.39.0.131</t>
  </si>
  <si>
    <t>No le esta funcionando el servicio debido a la energia del Site</t>
  </si>
  <si>
    <t>Problemas sin Luz en el Site</t>
  </si>
  <si>
    <t>Restablecido</t>
  </si>
  <si>
    <t>Raquel Perez Montana</t>
  </si>
  <si>
    <t>10.44.0.215</t>
  </si>
  <si>
    <t>Problemas en el Site Principal</t>
  </si>
  <si>
    <t>Persiste falla en su conexion Trabajando en ello para solventar / Presentaba Lentitud hoy 16-01</t>
  </si>
  <si>
    <t>Se le realizo un reboot en su antena y le funciona correctamente su conexion</t>
  </si>
  <si>
    <t>FIXIT</t>
  </si>
  <si>
    <t>Eduardo Bravo Rios</t>
  </si>
  <si>
    <t>10.52.0.57</t>
  </si>
  <si>
    <t>Baja velocidad</t>
  </si>
  <si>
    <t>Baja disminucion en su velocidad, capacity muy bajo trabajando en ello para solventar</t>
  </si>
  <si>
    <t>Se le relizo ajuste de frecuencia y mejora su capacity</t>
  </si>
  <si>
    <t>Wesley Hernandez</t>
  </si>
  <si>
    <t>10.30.0.132</t>
  </si>
  <si>
    <t>Francisco Davila Llopyz</t>
  </si>
  <si>
    <t>10.50.0.71</t>
  </si>
  <si>
    <t>PoE desconectado</t>
  </si>
  <si>
    <t>Eric Samuel Oquendo Rivera</t>
  </si>
  <si>
    <t>No conectaba con el servicio</t>
  </si>
  <si>
    <t>Nuevamente con servicio y navegando de manera normal</t>
  </si>
  <si>
    <t>Configuracion de Router Cuenta PPPoE</t>
  </si>
  <si>
    <t>Alejandro Marrero</t>
  </si>
  <si>
    <t>10.39.0.188</t>
  </si>
  <si>
    <t>Jose Castro Burgos</t>
  </si>
  <si>
    <t xml:space="preserve"> Laura Javier Boodhar</t>
  </si>
  <si>
    <t>Sin conexion en sus equipos</t>
  </si>
  <si>
    <t>10.39.0.142</t>
  </si>
  <si>
    <t>Problemas en la torre</t>
  </si>
  <si>
    <t>Uno de sus equipos sin conexion</t>
  </si>
  <si>
    <t>Con servicio operativo en sus equipos</t>
  </si>
  <si>
    <t>Problemas en el Site</t>
  </si>
  <si>
    <t>Reactivado el Site</t>
  </si>
  <si>
    <t>Nanette Garcia Rosado</t>
  </si>
  <si>
    <t>10.39.0.193</t>
  </si>
  <si>
    <t>Ernesto Ramirez Perez</t>
  </si>
  <si>
    <t>Problema en el site Agueybana</t>
  </si>
  <si>
    <t>Intermitencia en el servicio</t>
  </si>
  <si>
    <t>se verifico con el cliente y le brega con normalidad</t>
  </si>
  <si>
    <t>Eduardo Quiñones</t>
  </si>
  <si>
    <t>10.47.0.60</t>
  </si>
  <si>
    <t>Elizabeth Agosto</t>
  </si>
  <si>
    <t>PROBLEMA DE VELOCIDAD</t>
  </si>
  <si>
    <t>10.39.0.143</t>
  </si>
  <si>
    <t>Computadora del cliente dañada</t>
  </si>
  <si>
    <t>no le brega bien el servicio</t>
  </si>
  <si>
    <t>se verifica al cliente e indica que todo le brega bien</t>
  </si>
  <si>
    <t>Jose M Castros Burgos</t>
  </si>
  <si>
    <t xml:space="preserve"> </t>
  </si>
  <si>
    <t>Janice Rodriguez</t>
  </si>
  <si>
    <t>velocidad</t>
  </si>
  <si>
    <t>Reemplazo de antena</t>
  </si>
  <si>
    <t>104.218.241.117</t>
  </si>
  <si>
    <t>Movilizacion de su router dentro en su hogar</t>
  </si>
  <si>
    <t>Haidee Gomez</t>
  </si>
  <si>
    <t>quiere su router en otra parte de su casa</t>
  </si>
  <si>
    <t>10.66.0.53</t>
  </si>
  <si>
    <t>cambio de router ya que el que ella tenia no daba buena señal wifi</t>
  </si>
  <si>
    <t>Hormiga</t>
  </si>
  <si>
    <t>Aumento de Velocidad</t>
  </si>
  <si>
    <t>Aumento de Megas</t>
  </si>
  <si>
    <t>En proceso no confirmado aun</t>
  </si>
  <si>
    <t xml:space="preserve"> 10.48.0.40</t>
  </si>
  <si>
    <t>Antena Desconecta y Conexion</t>
  </si>
  <si>
    <t>Problemas de transfrencia en los paquetes</t>
  </si>
  <si>
    <t>Antena Desconectada</t>
  </si>
  <si>
    <t>Conexion estable</t>
  </si>
  <si>
    <t>Bajos valores en su speedtes</t>
  </si>
  <si>
    <t>Ya el cliente tiene 5/1 en su plan contratado</t>
  </si>
  <si>
    <t>Glorimar Mendez</t>
  </si>
  <si>
    <t>10.50.0.20</t>
  </si>
  <si>
    <t xml:space="preserve">Router y Cableado </t>
  </si>
  <si>
    <t>Amerita visita</t>
  </si>
  <si>
    <t>Cambio de cableado 13/02/2018</t>
  </si>
  <si>
    <t>Ariana Gonzalez Mezo</t>
  </si>
  <si>
    <t>Luis Santos Barreto</t>
  </si>
  <si>
    <t>10.35.0.84</t>
  </si>
  <si>
    <t>10.30.0.121</t>
  </si>
  <si>
    <t>Visita técnica</t>
  </si>
  <si>
    <t>le llegan menos de 4MB</t>
  </si>
  <si>
    <t>Confirmar reestablecimiento de servicio</t>
  </si>
  <si>
    <t>Cambio de cables</t>
  </si>
  <si>
    <t>Prioridad en la antena y reboot de la misma</t>
  </si>
  <si>
    <t>Juan Roman Marrero</t>
  </si>
  <si>
    <t>10.35.0.28</t>
  </si>
  <si>
    <t>Puerto WAN del Router Inhibido</t>
  </si>
  <si>
    <t>soporte Base</t>
  </si>
  <si>
    <t>Jose A Rodriguez</t>
  </si>
  <si>
    <t>10.35.0.26</t>
  </si>
  <si>
    <t>10.35.0.54</t>
  </si>
  <si>
    <t>Alexis Suaresz</t>
  </si>
  <si>
    <t xml:space="preserve">10.44.0.173 </t>
  </si>
  <si>
    <t>Verificacion de rquipos via remota</t>
  </si>
  <si>
    <t>10.35.0.48</t>
  </si>
  <si>
    <t>Felix Villanueva</t>
  </si>
  <si>
    <t>10.45.0.55</t>
  </si>
  <si>
    <t>Falsa conexión entre cables del PoE</t>
  </si>
  <si>
    <t>Neysa Hernandez</t>
  </si>
  <si>
    <t>Reconexión del dispositivo PoE</t>
  </si>
  <si>
    <t xml:space="preserve">Jonathan </t>
  </si>
  <si>
    <t>Esta sin conexion en sus equipos</t>
  </si>
  <si>
    <t>Omry Serrano</t>
  </si>
  <si>
    <t>Sigue sin poder conectar sus equipos</t>
  </si>
  <si>
    <t>10.42.0.36</t>
  </si>
  <si>
    <t>Hairo Martinez</t>
  </si>
  <si>
    <t>Desconexion de Pto Lan (Antena)</t>
  </si>
  <si>
    <t>Migrado de Ap y cambio de cableado</t>
  </si>
  <si>
    <t>Victor Manuel Diaz</t>
  </si>
  <si>
    <t>10.39.0.197</t>
  </si>
  <si>
    <t>Janette Robles</t>
  </si>
  <si>
    <t>10.44.0.213</t>
  </si>
  <si>
    <t>Antena y Router desconfigurado</t>
  </si>
  <si>
    <t>su antena no conecta</t>
  </si>
  <si>
    <t>Soporte en la Reconfiguracion de su router /Estatus Activo</t>
  </si>
  <si>
    <t>posible desconfiguracion de antena o problema con el cableado</t>
  </si>
  <si>
    <t>Elizabeth Astacio</t>
  </si>
  <si>
    <t>10.35.0.81</t>
  </si>
  <si>
    <t>Maranyelli Carrasquillo</t>
  </si>
  <si>
    <t>10.46.0.48</t>
  </si>
  <si>
    <t>Soporte en la Reconfiguracion de su router</t>
  </si>
  <si>
    <t>No tenia conexion desde ayer</t>
  </si>
  <si>
    <t xml:space="preserve"> Jose Rivadeneira</t>
  </si>
  <si>
    <t>10.53.0.48</t>
  </si>
  <si>
    <t>Bayamon</t>
  </si>
  <si>
    <t>No tenia conexion en sus equipos</t>
  </si>
  <si>
    <t>Site de Bayamon no se encuentra operativo</t>
  </si>
  <si>
    <t>Alexandra Rodriguez Rivera</t>
  </si>
  <si>
    <t>10.35.0.67</t>
  </si>
  <si>
    <t>Pedro Cruz</t>
  </si>
  <si>
    <t>10.52.0.87</t>
  </si>
  <si>
    <t xml:space="preserve">Configuracion de router </t>
  </si>
  <si>
    <t>Configuracion</t>
  </si>
  <si>
    <t>Restablecimiento del servicio por su router</t>
  </si>
  <si>
    <t xml:space="preserve"> Efrain Troche Sosa</t>
  </si>
  <si>
    <t>10.39.0.79</t>
  </si>
  <si>
    <t>Router desconfigurado</t>
  </si>
  <si>
    <t>Reset al router</t>
  </si>
  <si>
    <t>Angel A Andrades</t>
  </si>
  <si>
    <t>10.65.0.119</t>
  </si>
  <si>
    <t>10.63.0.28</t>
  </si>
  <si>
    <t>se va a mudar y con el los equipos</t>
  </si>
  <si>
    <t>Mudanza Completada conectado a site de Cervantes</t>
  </si>
  <si>
    <t>Router sin conexion</t>
  </si>
  <si>
    <t>Reactivacion de conexion</t>
  </si>
  <si>
    <t>Verificado aparece conectado cliente no atiende llamadas</t>
  </si>
  <si>
    <t>Victor Ortiz</t>
  </si>
  <si>
    <t>10.39.0.95</t>
  </si>
  <si>
    <t>Jhon Pastor  Gonzalez</t>
  </si>
  <si>
    <t>10.39.0.155</t>
  </si>
  <si>
    <t>Desactivacion de Ip</t>
  </si>
  <si>
    <t>Conexion activa</t>
  </si>
  <si>
    <t>Iriam Melendez</t>
  </si>
  <si>
    <t>10.60.0.21</t>
  </si>
  <si>
    <t>Sin internet</t>
  </si>
  <si>
    <t xml:space="preserve">Hector Flores </t>
  </si>
  <si>
    <t>Reactivacion de su conexion</t>
  </si>
  <si>
    <t>10.63.0.117</t>
  </si>
  <si>
    <t xml:space="preserve">Se activa IP del cliente </t>
  </si>
  <si>
    <t>Cliente no estaba conectado</t>
  </si>
  <si>
    <t>Haidde Gomez</t>
  </si>
  <si>
    <t>cliente devuelve la llamada, no tenia servicio por torre Milenia , se valida y ya esta conectado sin problemas , brega 100%</t>
  </si>
  <si>
    <t>No puede visualizar bien netflix</t>
  </si>
  <si>
    <t>Ajuste de Frecuencia en el sector 1 de Hormiga</t>
  </si>
  <si>
    <t>1501/2019</t>
  </si>
  <si>
    <t>Hasan El Musa Penna</t>
  </si>
  <si>
    <t>10.35.0.42</t>
  </si>
  <si>
    <t>Intermitencia en el Servio , se evidencia Problemas de cableria</t>
  </si>
  <si>
    <t>Visita Tecnica</t>
  </si>
  <si>
    <t>Wilmer mora</t>
  </si>
  <si>
    <t>Angel Rosado</t>
  </si>
  <si>
    <t>10.25.0.23</t>
  </si>
  <si>
    <t>sin conexion a internet</t>
  </si>
  <si>
    <t>Samuel Osorio Mangual</t>
  </si>
  <si>
    <t xml:space="preserve">10.50.0.108 </t>
  </si>
  <si>
    <t>No tenia acceso a internet</t>
  </si>
  <si>
    <t>Se reseteo en MK y se le dio prioridad</t>
  </si>
  <si>
    <t>Ancho de Banda en Cervantes</t>
  </si>
  <si>
    <t>No le llegaba sus 8MB</t>
  </si>
  <si>
    <t>Prioridad en la trama TDMA</t>
  </si>
  <si>
    <t>Edna Castro Perez</t>
  </si>
  <si>
    <t>10.50.0.38</t>
  </si>
  <si>
    <t>Conexion de Cable</t>
  </si>
  <si>
    <t>Rosa Echevarria</t>
  </si>
  <si>
    <t>10.47.0.102</t>
  </si>
  <si>
    <t>Upgrade a 5Mb</t>
  </si>
  <si>
    <t>No contactado se deja plan contratado</t>
  </si>
  <si>
    <t>10.54.0.107</t>
  </si>
  <si>
    <t>Maria Mely Zorrilla</t>
  </si>
  <si>
    <t>10.63.0.61</t>
  </si>
  <si>
    <t>no llega los megas en la carga</t>
  </si>
  <si>
    <t>prioridad en la trama TDMA</t>
  </si>
  <si>
    <t>o tiene servicio, se agenda Para el martes , revision de cableado</t>
  </si>
  <si>
    <t>validar cableado</t>
  </si>
  <si>
    <t>Recoordinado para el Lunes 22/01/2018</t>
  </si>
  <si>
    <t>Rosenda Eudocia</t>
  </si>
  <si>
    <t>10.66.0.32</t>
  </si>
  <si>
    <t>Alineacion de Antena</t>
  </si>
  <si>
    <t>Jaime Silva</t>
  </si>
  <si>
    <t>Problemas en su conexion</t>
  </si>
  <si>
    <t>Cliente no contesta llamadas de call center ni tecnico</t>
  </si>
  <si>
    <t>Valores malos en su antena</t>
  </si>
  <si>
    <t>Reboot - Mejoras en sus valores en su antena speedtest 5/1 le llegan</t>
  </si>
  <si>
    <t>Rosa Martinez Colon</t>
  </si>
  <si>
    <t>104.218.241.158</t>
  </si>
  <si>
    <t>Jeanne</t>
  </si>
  <si>
    <t>Alberto Sanchez Rodriguez</t>
  </si>
  <si>
    <t>Site de Jeanne no operativo</t>
  </si>
  <si>
    <t>10.44.0.180</t>
  </si>
  <si>
    <t>Site Jeanne no operativo</t>
  </si>
  <si>
    <t>Upgrade a 5MB</t>
  </si>
  <si>
    <t>No desea el aumento</t>
  </si>
  <si>
    <t xml:space="preserve"> Pedro Andujar Bello</t>
  </si>
  <si>
    <t>10.44.0.111</t>
  </si>
  <si>
    <t>Sin conexion por fata de pago</t>
  </si>
  <si>
    <t>Falta de pago</t>
  </si>
  <si>
    <t>Se activa Ip</t>
  </si>
  <si>
    <t>Intermitencia en su servicio (Problema con la velocidad)</t>
  </si>
  <si>
    <t>capacity en la antena muy bajo, impedia que el cliente le llegara su plan contratado</t>
  </si>
  <si>
    <t>Ajuste en el sector 3 de cacao</t>
  </si>
  <si>
    <t>VITO PUGLIESE</t>
  </si>
  <si>
    <t xml:space="preserve"> William Morales Peña</t>
  </si>
  <si>
    <t>10.35.0.68</t>
  </si>
  <si>
    <t>Ip desactivada por error</t>
  </si>
  <si>
    <t>CCQ bajo</t>
  </si>
  <si>
    <t>Cliente no puede ver videos en youtube</t>
  </si>
  <si>
    <t>prioridad alta en la Trama TDMA Tecnologia AirMax</t>
  </si>
  <si>
    <t xml:space="preserve"> Samuel Mestre Melendez</t>
  </si>
  <si>
    <t>Reiniciar de Router</t>
  </si>
  <si>
    <t xml:space="preserve"> Gilbert Vega Martinez</t>
  </si>
  <si>
    <t>10.39.0.87</t>
  </si>
  <si>
    <t>Router dañado</t>
  </si>
  <si>
    <t>Conectado directo a la consola (Operativo)</t>
  </si>
  <si>
    <t>Hector Santana</t>
  </si>
  <si>
    <t>10.44.0.72</t>
  </si>
  <si>
    <t xml:space="preserve">Problem con la consola </t>
  </si>
  <si>
    <t>Glorimar Collazo Rodriguez</t>
  </si>
  <si>
    <t>tiene problema en su consola de juego</t>
  </si>
  <si>
    <t>se verifica y al cliente le llega el plan contratado</t>
  </si>
  <si>
    <t xml:space="preserve">Problemas de Velocidad </t>
  </si>
  <si>
    <t>Falta de Ancho de Banda</t>
  </si>
  <si>
    <t>Luis Raul Ramos Iglesia</t>
  </si>
  <si>
    <t>10.64.0.28</t>
  </si>
  <si>
    <t>Villa Justicia</t>
  </si>
  <si>
    <t>Jesus Rodriguez</t>
  </si>
  <si>
    <t>10.47.0.104</t>
  </si>
  <si>
    <t>Problema de Velocidad / Upgrade 3MB de carga</t>
  </si>
  <si>
    <t>desea 3 megas de carga.</t>
  </si>
  <si>
    <t>no atendio llamada, se devuelve plan 5/1</t>
  </si>
  <si>
    <t>Nelson Guzman Acevedo</t>
  </si>
  <si>
    <t>10.39.0.182</t>
  </si>
  <si>
    <t>Reactivacion del Servicio y Velocidad</t>
  </si>
  <si>
    <t>Desactivacion del Servicio</t>
  </si>
  <si>
    <t>Estatus activo sin problemas.</t>
  </si>
  <si>
    <t>Alexis Batista Ariza</t>
  </si>
  <si>
    <t>10.44.0.89</t>
  </si>
  <si>
    <t>Olvido de su Wifi</t>
  </si>
  <si>
    <t>Clave de Wi-FI</t>
  </si>
  <si>
    <t>No le llegaban sus MB</t>
  </si>
  <si>
    <t>Olvido de Clave</t>
  </si>
  <si>
    <t>Al aumentar capacity de arallanes demas dependencias, el cliente ve 5MB/1 en su plan</t>
  </si>
  <si>
    <t>Problemas en Velocidad</t>
  </si>
  <si>
    <t>Velocidad Baja</t>
  </si>
  <si>
    <t>Angel Hernandez</t>
  </si>
  <si>
    <t>Problemas de conexion (Caso del año 2017) Servicio le funciona con Normalidad</t>
  </si>
  <si>
    <t>Problema de conexion</t>
  </si>
  <si>
    <t>Conexion Estable sin problemas</t>
  </si>
  <si>
    <t>conexion</t>
  </si>
  <si>
    <t>reboot a la antena</t>
  </si>
  <si>
    <t>Elizabeth Hernandez</t>
  </si>
  <si>
    <t>Reconfiguracion de su Router</t>
  </si>
  <si>
    <t>Configuracion de su Router</t>
  </si>
  <si>
    <t>Reconfiguracion de su Router Caso del 29/12/2017</t>
  </si>
  <si>
    <t>Santos Colon Arroyo</t>
  </si>
  <si>
    <t>10.60.0.33</t>
  </si>
  <si>
    <t>Hato Rey Plaza</t>
  </si>
  <si>
    <t>Reflejaba bajos valores en su conexion</t>
  </si>
  <si>
    <t>Problemas en Hato Rey</t>
  </si>
  <si>
    <t>Ajustes en su conectividad el mismo observa 5/1. Se solventa</t>
  </si>
  <si>
    <t>Cambio de Cableado, ajuste de antena</t>
  </si>
  <si>
    <t>Wilmer Mora</t>
  </si>
  <si>
    <t>olvido de contraseña</t>
  </si>
  <si>
    <t>Enrique Rivera Ayala</t>
  </si>
  <si>
    <t>10.43.0.101</t>
  </si>
  <si>
    <t>Krisia Arrufat</t>
  </si>
  <si>
    <t>10.66.0.77</t>
  </si>
  <si>
    <t>Provision a Esteban</t>
  </si>
  <si>
    <t>TV no tiene internet</t>
  </si>
  <si>
    <t>se le indico que no vendemos ese producto</t>
  </si>
  <si>
    <t>Provision</t>
  </si>
  <si>
    <t>Angel Pabon Garcia</t>
  </si>
  <si>
    <t>10.39.0.91</t>
  </si>
  <si>
    <t>Reconexion de CLiente</t>
  </si>
  <si>
    <t>Samuel Gonzalez</t>
  </si>
  <si>
    <t>10.30.0.115</t>
  </si>
  <si>
    <t>Router desconfigurado a fabrica</t>
  </si>
  <si>
    <t>Emilio Rios Martinez</t>
  </si>
  <si>
    <t>10.46.0.38</t>
  </si>
  <si>
    <t>Tifany</t>
  </si>
  <si>
    <t>Cliente reporta antena doblada y cableria dañada</t>
  </si>
  <si>
    <t>Perdio clave de su wifi</t>
  </si>
  <si>
    <t>cliente indico conectarse a traves de su password de fabrica de su router, le funciona</t>
  </si>
  <si>
    <t xml:space="preserve">Ya se visito </t>
  </si>
  <si>
    <t xml:space="preserve"> operatividad 100% 18.4384157 -66.0456657</t>
  </si>
  <si>
    <t>jose sanchez</t>
  </si>
  <si>
    <t>Francisco Colon</t>
  </si>
  <si>
    <t>10.44.0.132</t>
  </si>
  <si>
    <t>cliente reporta lentitud</t>
  </si>
  <si>
    <t>Router defectuoso</t>
  </si>
  <si>
    <t>Ancho de Banda en el Site</t>
  </si>
  <si>
    <t>la antena no asigna DHCP al router</t>
  </si>
  <si>
    <t>Cambio de router</t>
  </si>
  <si>
    <t>Chiara Pachecho Figueroa</t>
  </si>
  <si>
    <t>10.33.0.32</t>
  </si>
  <si>
    <t>Joan Acosta Ramos</t>
  </si>
  <si>
    <t>Skytowers</t>
  </si>
  <si>
    <t>10.39.1.104</t>
  </si>
  <si>
    <t>cliente solicita informacion de Site Skytower</t>
  </si>
  <si>
    <t>SmartTV no puede conectarse a la red inalambrica</t>
  </si>
  <si>
    <t xml:space="preserve"> Se realizaron varios procedimientos y nunca conecto.los demas dispositivos si tenian conexion!</t>
  </si>
  <si>
    <t>Ricardo  Calderon Rojas</t>
  </si>
  <si>
    <t>10.44.0.102</t>
  </si>
  <si>
    <t>Cliente se agenda para el 18/01/2018  requiere mudanza y reinstalacion del servicio, direccion de origen Resd Manuel A Perez Edf E4  Apto 15 . dirección de destino Urb Santa Rosa 1617 Calle 23, cayejo Puerto Rico.</t>
  </si>
  <si>
    <t>Cita para 18/01/2018</t>
  </si>
  <si>
    <t>En espera</t>
  </si>
  <si>
    <t>Krizia Guzman</t>
  </si>
  <si>
    <t>Aumento de plan</t>
  </si>
  <si>
    <t>Carmen Vasquez rivera</t>
  </si>
  <si>
    <t>Cliente reporta falla de servicio con Dish</t>
  </si>
  <si>
    <t>Cliente con aumento de plan a modo de prueba por tres dias.</t>
  </si>
  <si>
    <t>se indica numero de Dish</t>
  </si>
  <si>
    <t>Juan  Roman Marrero</t>
  </si>
  <si>
    <t>Carlos Tirado Piñero</t>
  </si>
  <si>
    <t>Sin conexion a internet</t>
  </si>
  <si>
    <t>Sin acceso a internet</t>
  </si>
  <si>
    <t>Reboot a la antena y se le dio prioridad</t>
  </si>
  <si>
    <t>172.17.61.31</t>
  </si>
  <si>
    <t>Boom Net Solutions no se encuentra operativo</t>
  </si>
  <si>
    <t>Carlos Bautista</t>
  </si>
  <si>
    <t xml:space="preserve">10.36.0.63 </t>
  </si>
  <si>
    <t>Quinta Valle</t>
  </si>
  <si>
    <t>Poe Dañado no le enciende</t>
  </si>
  <si>
    <t>Llamar despues de las 4 P.M</t>
  </si>
  <si>
    <t>Amerita cambio de Poe</t>
  </si>
  <si>
    <t>cambio de PoE</t>
  </si>
  <si>
    <t>Hector M Lopez Feliciano</t>
  </si>
  <si>
    <t>10.50.0.77</t>
  </si>
  <si>
    <t>Conexión y configuración de router</t>
  </si>
  <si>
    <t>Reemplazo de cable por el mismo cliente y confg de router</t>
  </si>
  <si>
    <t>Marianyeli Vega Ortiz</t>
  </si>
  <si>
    <t>10.50.0.74</t>
  </si>
  <si>
    <t>Ivon Hiraola</t>
  </si>
  <si>
    <t>Reconexion del Servicio</t>
  </si>
  <si>
    <t>10.39.0.239</t>
  </si>
  <si>
    <t>Estatus activa</t>
  </si>
  <si>
    <t>Intermitencia en la conexion</t>
  </si>
  <si>
    <t>intermitencia en su conexion</t>
  </si>
  <si>
    <t>Maria Mercedes Aisa</t>
  </si>
  <si>
    <t>10.62.0.70</t>
  </si>
  <si>
    <t>cambio de antena de M5 a AC</t>
  </si>
  <si>
    <t>Desconexion por Antena</t>
  </si>
  <si>
    <t>Reactivacion de Conexion</t>
  </si>
  <si>
    <t>Wilfredo Sanchez</t>
  </si>
  <si>
    <t>10.45.0.54</t>
  </si>
  <si>
    <t>Problemas de Velocidad y Conexion</t>
  </si>
  <si>
    <t>Walter Santiago</t>
  </si>
  <si>
    <t>10.47.0.94</t>
  </si>
  <si>
    <t>Reactivacion de su conexion y Velocidad Estable</t>
  </si>
  <si>
    <t>Upgrade a Gam 6/2MB</t>
  </si>
  <si>
    <t>No contesto llamada, se devuelve plan original</t>
  </si>
  <si>
    <t>Signey Nasario Mendez</t>
  </si>
  <si>
    <t>Reconexion del servicio</t>
  </si>
  <si>
    <t>Carlos Bellos Gonzalez</t>
  </si>
  <si>
    <t>10.32.0.90</t>
  </si>
  <si>
    <t>Reactivacion del Servicio</t>
  </si>
  <si>
    <t>Reactivacion del Servicio / Cliente permanece activa en su conexion</t>
  </si>
  <si>
    <t>Cliente con problemas de conexion</t>
  </si>
  <si>
    <t>Se realizo reboot a la antena ya que tenia 25 dias de Uptime</t>
  </si>
  <si>
    <t>Router desconectado del servicio</t>
  </si>
  <si>
    <t>Router y antena operativo y activo</t>
  </si>
  <si>
    <t>Indica no tener conexion en sus equipos</t>
  </si>
  <si>
    <t>Luz Vicente Marquez</t>
  </si>
  <si>
    <t>10.30.0.99</t>
  </si>
  <si>
    <t>Problemas al navegar en sus equipos</t>
  </si>
  <si>
    <t>Indico funcionarle bien la conexion en sus equipos</t>
  </si>
  <si>
    <t>Router Desconfigurado y Clave</t>
  </si>
  <si>
    <t>Router y conexion estable</t>
  </si>
  <si>
    <t>Orlando Maldonado Rivera</t>
  </si>
  <si>
    <t xml:space="preserve">10.52.0.58 </t>
  </si>
  <si>
    <t>Frances Hernandez</t>
  </si>
  <si>
    <t>10.39.1.47</t>
  </si>
  <si>
    <t>Cliente desconectada del Port 3 SW Piso 5 T-A-L</t>
  </si>
  <si>
    <t>Velocidad baja</t>
  </si>
  <si>
    <t>Cliente aparece desconectada del Port 3 SW Piso 5 T-A-L.</t>
  </si>
  <si>
    <t>Cambio de Cableado</t>
  </si>
  <si>
    <t>Ramon Aylala</t>
  </si>
  <si>
    <t>10.47.0.123</t>
  </si>
  <si>
    <t>Carlos de Jesus</t>
  </si>
  <si>
    <t>internet va y viene segun el cliente</t>
  </si>
  <si>
    <t>se verifico, se le dio prioridad, alterno la modulacion y se le aumento la Gan de la antena a 6dbi</t>
  </si>
  <si>
    <t>Reposicion de Antena</t>
  </si>
  <si>
    <t>Recoordinado para Sabado 13/01/2018</t>
  </si>
  <si>
    <t xml:space="preserve">Wilmer mora </t>
  </si>
  <si>
    <t>Wilfre colon Rodriguez</t>
  </si>
  <si>
    <t>10.44.0.131</t>
  </si>
  <si>
    <t>No le funcionaba  / lentitud</t>
  </si>
  <si>
    <t>Estaba muy lento en sus equipos</t>
  </si>
  <si>
    <t>Se le realizo un reboot a su antena, conecta y le brega bien hasta ahora</t>
  </si>
  <si>
    <t xml:space="preserve">Wilmer Mora </t>
  </si>
  <si>
    <t>Erik German Guerrero</t>
  </si>
  <si>
    <t>10.50.0.111</t>
  </si>
  <si>
    <t>Maria Resto</t>
  </si>
  <si>
    <t>10.39.0.49</t>
  </si>
  <si>
    <t>cliente no le cargaban las peliculas</t>
  </si>
  <si>
    <t>Reboot a su antena</t>
  </si>
  <si>
    <t>Gsbriel Falcon</t>
  </si>
  <si>
    <t>Lentitud</t>
  </si>
  <si>
    <t>Cambio de Prioridad en Queqes Router</t>
  </si>
  <si>
    <t>Maria Benitez</t>
  </si>
  <si>
    <t>10.63.0.67</t>
  </si>
  <si>
    <t>rendimiento de velocidad en la red wifi</t>
  </si>
  <si>
    <t>Mundanza de Equipo</t>
  </si>
  <si>
    <t>mudanza</t>
  </si>
  <si>
    <t>Massiel Soto</t>
  </si>
  <si>
    <t>Sisibel Benitez Ayala</t>
  </si>
  <si>
    <t>10.70.0.55</t>
  </si>
  <si>
    <t xml:space="preserve">
10.36.0.52</t>
  </si>
  <si>
    <t>Antena Movida</t>
  </si>
  <si>
    <t>Alineacion</t>
  </si>
  <si>
    <t>Se cancela aumento de velocidad cliente no tiene cash para pagar</t>
  </si>
  <si>
    <t>18.3786764,-66.0958429  se realizo vista tecnica por Max</t>
  </si>
  <si>
    <t>Xavier Saez</t>
  </si>
  <si>
    <t>10.30.0.108</t>
  </si>
  <si>
    <t xml:space="preserve">Problemas en Millenia </t>
  </si>
  <si>
    <t>Problemas en Millenia</t>
  </si>
  <si>
    <t>Problemas de Cableado</t>
  </si>
  <si>
    <t>Se reactivo nuevamente el Site</t>
  </si>
  <si>
    <t>Cableado defectuoso en malas condiciones</t>
  </si>
  <si>
    <t xml:space="preserve">Cambio de cableado </t>
  </si>
  <si>
    <t>Wilfredo Colon Rodriguez</t>
  </si>
  <si>
    <t>Cliente desconectado (Alineación y configuración)</t>
  </si>
  <si>
    <t>Alineación, configuración de equipos y activación de IP</t>
  </si>
  <si>
    <t xml:space="preserve"> Lumarie Figueroa </t>
  </si>
  <si>
    <t>10.20.0.41</t>
  </si>
  <si>
    <t>Lentitud en su servicio</t>
  </si>
  <si>
    <t>Se le realizaron unos ajustes en su antena previamente</t>
  </si>
  <si>
    <t>Notó la diferencia en sus equipos y ahora le funciona correctamente</t>
  </si>
  <si>
    <t>Liz Cosme Rosado</t>
  </si>
  <si>
    <t>10.44.0.117</t>
  </si>
  <si>
    <t>Hoy 24/01 Servicio Estable</t>
  </si>
  <si>
    <t>No tenia conexion en su programacion</t>
  </si>
  <si>
    <t>Luis Roque Rivera</t>
  </si>
  <si>
    <t>10.39.0.83</t>
  </si>
  <si>
    <t>Con conexion y conectada</t>
  </si>
  <si>
    <t>Restablecimiento del servicio.</t>
  </si>
  <si>
    <t>Servicio Activo</t>
  </si>
  <si>
    <t>Estatus del servicio es activo</t>
  </si>
  <si>
    <t>Nelson Otero</t>
  </si>
  <si>
    <t>10.35.0.118</t>
  </si>
  <si>
    <t>Ricardo Rodriguez del Valle</t>
  </si>
  <si>
    <t>10.30.0.81</t>
  </si>
  <si>
    <t>Por mudanza a una nueva ubicacion</t>
  </si>
  <si>
    <t>En espera de coordenadas de su nueva ubicacion</t>
  </si>
  <si>
    <t>Mudanza completada conectado al mismo site</t>
  </si>
  <si>
    <t>William Morales Peña</t>
  </si>
  <si>
    <t xml:space="preserve">router desconfigurado </t>
  </si>
  <si>
    <t>configuracio de router</t>
  </si>
  <si>
    <t xml:space="preserve">Belkis Gil </t>
  </si>
  <si>
    <t>10.63.0.118</t>
  </si>
  <si>
    <t>No le llegaba la velocidad</t>
  </si>
  <si>
    <t>lentitud en su servicio</t>
  </si>
  <si>
    <t xml:space="preserve">Coraly Feliciano Martin </t>
  </si>
  <si>
    <t>10.31.0.63</t>
  </si>
  <si>
    <t>Site Jeannie fuera de servicio por siniestro de irma, se le indica al cliente</t>
  </si>
  <si>
    <t>Anthony W Whitehead</t>
  </si>
  <si>
    <t>10.25.0.21</t>
  </si>
  <si>
    <t>Conexion del Servicio</t>
  </si>
  <si>
    <t>Lumarie Figueroa</t>
  </si>
  <si>
    <t>10.70.0.41</t>
  </si>
  <si>
    <t>10.30.0.35</t>
  </si>
  <si>
    <t>No le llegaba su plan contratado</t>
  </si>
  <si>
    <t>Reboot al sectorial</t>
  </si>
  <si>
    <t>Problema en el Site</t>
  </si>
  <si>
    <t>Victor M Ramos</t>
  </si>
  <si>
    <t>10.39.0.126</t>
  </si>
  <si>
    <t>TV desconectado de la red wifi</t>
  </si>
  <si>
    <t>Reactivar el servicio pero no estaba en casa</t>
  </si>
  <si>
    <t>no podia ver netflix</t>
  </si>
  <si>
    <t>Llamar 19/01/2018 a las 9.30 a.m</t>
  </si>
  <si>
    <t>Brunilda Valentin</t>
  </si>
  <si>
    <t>10.35.0.20</t>
  </si>
  <si>
    <t>Cambio de Cableado y Router 12/02/2018</t>
  </si>
  <si>
    <t>Cliente se mudara de domicilio</t>
  </si>
  <si>
    <t>Mudanza Completada conectada al mismo site</t>
  </si>
  <si>
    <t>Marta Rivera Lopez</t>
  </si>
  <si>
    <t>10.29.0.57</t>
  </si>
  <si>
    <t>Esmeralda Diaz Rivera</t>
  </si>
  <si>
    <t>10.39.1.89</t>
  </si>
  <si>
    <t>Antena Doblada por Huracan y Site Bayamon Donw</t>
  </si>
  <si>
    <t>Problemas de conexion</t>
  </si>
  <si>
    <t>No estaba conectada a su red wifi</t>
  </si>
  <si>
    <t>Lilian Colon Borges</t>
  </si>
  <si>
    <t>10.62.0.77</t>
  </si>
  <si>
    <t>Problemas en Parque Ecuestre</t>
  </si>
  <si>
    <t>Irma Feliciano</t>
  </si>
  <si>
    <t>10.47.0.115</t>
  </si>
  <si>
    <t>Intermitencia con el Servicio</t>
  </si>
  <si>
    <t>Reactivado el servicio en Parque Ecuestre</t>
  </si>
  <si>
    <t>El nene del cliente daño el router</t>
  </si>
  <si>
    <t>cambio de cableado y cambio de router</t>
  </si>
  <si>
    <t>Carlos de Jesus Rosado</t>
  </si>
  <si>
    <t>Lan desconectado y desactivado</t>
  </si>
  <si>
    <t>Ivelisse Agosto Rosario</t>
  </si>
  <si>
    <t>10.35.0.71</t>
  </si>
  <si>
    <t>No lograba tener conexion</t>
  </si>
  <si>
    <t>Con servicio logra tener conexion</t>
  </si>
  <si>
    <t xml:space="preserve">Dewell Acevedo Rosario </t>
  </si>
  <si>
    <t>10.62.0.63</t>
  </si>
  <si>
    <t>Problemas de velocidad a las 2 y 6 am</t>
  </si>
  <si>
    <t>Mariela Jaca Lugo</t>
  </si>
  <si>
    <t>10.43.0.126</t>
  </si>
  <si>
    <t>No tenia conexion en sus dispositivos</t>
  </si>
  <si>
    <t>Cindy Frias</t>
  </si>
  <si>
    <t>10.45.0.61</t>
  </si>
  <si>
    <t>Cuenta PPOE Borrada del Winbox</t>
  </si>
  <si>
    <t>Provision creada, logra tener conexion y con servicio</t>
  </si>
  <si>
    <t>Reconfiguracion de Antena y Router</t>
  </si>
  <si>
    <t>Estatus de conexion activa</t>
  </si>
  <si>
    <t>David Vargas</t>
  </si>
  <si>
    <t>Olvido de Clave Wifi</t>
  </si>
  <si>
    <t>Desconoce clave Wifi</t>
  </si>
  <si>
    <t>10.43.0.40</t>
  </si>
  <si>
    <t>Clave Wifi otorgada al cliente</t>
  </si>
  <si>
    <t>Problema para conectarse a internet</t>
  </si>
  <si>
    <t>se configuro cta PPPoE y no se logra conectar</t>
  </si>
  <si>
    <t>Puerto desconectado se procedió a activarlo.</t>
  </si>
  <si>
    <t>10.36.0.41</t>
  </si>
  <si>
    <t xml:space="preserve">Desconfiguracion de antena </t>
  </si>
  <si>
    <t>Cambio de radio</t>
  </si>
  <si>
    <t>Cambio de Radio y configuracion 06/02/018</t>
  </si>
  <si>
    <t>Max Peña</t>
  </si>
  <si>
    <t xml:space="preserve">Orlando Maldonado Rivera </t>
  </si>
  <si>
    <t>Soporte base para que reiniciara su router</t>
  </si>
  <si>
    <t>Velocidad BAja</t>
  </si>
  <si>
    <t>Reinaldo Suarez Nuñez</t>
  </si>
  <si>
    <t>10.91.100.42</t>
  </si>
  <si>
    <t>FJIS Internet</t>
  </si>
  <si>
    <t>Recogido de Router</t>
  </si>
  <si>
    <t>Site Sin Conexion</t>
  </si>
  <si>
    <t>Robert Martinez</t>
  </si>
  <si>
    <t>Site  fuera de servicio</t>
  </si>
  <si>
    <t>Jinet Quiles Lopez</t>
  </si>
  <si>
    <t>10.47.0.126</t>
  </si>
  <si>
    <t xml:space="preserve">Celeste Rojas Frias </t>
  </si>
  <si>
    <t>10.91.12.6</t>
  </si>
  <si>
    <t>Tv no le conecta al router</t>
  </si>
  <si>
    <t>Router Y PPoE Averiado</t>
  </si>
  <si>
    <t>Amerita cambio de router</t>
  </si>
  <si>
    <t>se le cambia el router</t>
  </si>
  <si>
    <t>Cambio de Antena, router por Esteban del Rosario</t>
  </si>
  <si>
    <t xml:space="preserve">Hendriskamyd Caez Maldonado  </t>
  </si>
  <si>
    <t>10.67.0.77</t>
  </si>
  <si>
    <t>Xiomara Rosario Barbosa</t>
  </si>
  <si>
    <t>10.31.0.62</t>
  </si>
  <si>
    <t>Mudanza de equipos a su nuevo domicilio</t>
  </si>
  <si>
    <t>Site Jeannie Inoperativo</t>
  </si>
  <si>
    <t>Cliente indica que se va de la isla, por tanto no realizara la mudanza</t>
  </si>
  <si>
    <t>Luis Ramos Iglesias</t>
  </si>
  <si>
    <t>10.70.0.30</t>
  </si>
  <si>
    <t>Recordina cita</t>
  </si>
  <si>
    <t>No puede jugar de la mejor forma</t>
  </si>
  <si>
    <t>Cambio de Cableado 12/02/2018</t>
  </si>
  <si>
    <t>llega el 90% de su plan contratado</t>
  </si>
  <si>
    <t>se le aumento la ganancia de su antena y reboot de la misma</t>
  </si>
  <si>
    <t>Brenda De la Cruz Sanchez</t>
  </si>
  <si>
    <t>10.50.0.103</t>
  </si>
  <si>
    <t>TSM Admin</t>
  </si>
  <si>
    <t>104.218.241.107</t>
  </si>
  <si>
    <t>No tenian conexiondesde el domingo 3-02</t>
  </si>
  <si>
    <t>Servicio operativo, navegan con normalidad</t>
  </si>
  <si>
    <t>Sergio Santiago Perez</t>
  </si>
  <si>
    <t>10.30.0.29</t>
  </si>
  <si>
    <t>Reemplazo de Router</t>
  </si>
  <si>
    <t>Carlos alberto de Jesus</t>
  </si>
  <si>
    <t>10.33.0.37</t>
  </si>
  <si>
    <t>Sky Towers</t>
  </si>
  <si>
    <t>Glisset Ayala</t>
  </si>
  <si>
    <t>10.43.0.95</t>
  </si>
  <si>
    <t>Ajuste de Banda en Router Netgear</t>
  </si>
  <si>
    <t>Glisett Ayala</t>
  </si>
  <si>
    <t>Cambio de contraseña wifi</t>
  </si>
  <si>
    <t>Queria cambio de contraseña del wifi</t>
  </si>
  <si>
    <t>Desconfiguracion de Router</t>
  </si>
  <si>
    <t>Conexion activa y estable del cliente</t>
  </si>
  <si>
    <t>Miguel Olivera</t>
  </si>
  <si>
    <t>10.39.0.47</t>
  </si>
  <si>
    <t>Axel Melendez</t>
  </si>
  <si>
    <t>10.30.0.89</t>
  </si>
  <si>
    <t>No llega su plan contratado</t>
  </si>
  <si>
    <t>modificacion de la ganacia de la antena, cambio de modulacion y reboot a la misma</t>
  </si>
  <si>
    <t>Por aumento de megas /No disponible por el momento</t>
  </si>
  <si>
    <t>Heriberto Marin Centeno</t>
  </si>
  <si>
    <t>10.26.0.24</t>
  </si>
  <si>
    <t>Luis Gabriel Cruz</t>
  </si>
  <si>
    <t>Lagos del Norte</t>
  </si>
  <si>
    <t xml:space="preserve">10.44.0.143 </t>
  </si>
  <si>
    <t>Operatividad de Site</t>
  </si>
  <si>
    <t>No Operativo Site</t>
  </si>
  <si>
    <t>No hay operatividad en Lagos del Norte</t>
  </si>
  <si>
    <t>En Espera de coordenadas de su nueva ubicacion</t>
  </si>
  <si>
    <t>Kattiusca Vargas</t>
  </si>
  <si>
    <t>10.39.0.58</t>
  </si>
  <si>
    <t>Recogido de Router y Cableado</t>
  </si>
  <si>
    <t>Iris Laura Willian Nieves</t>
  </si>
  <si>
    <t>Recogido de Router por mudanza</t>
  </si>
  <si>
    <t>No Procede al recogido del Router</t>
  </si>
  <si>
    <t>10.47.0.106</t>
  </si>
  <si>
    <t>Problemas indica problemas de velociad</t>
  </si>
  <si>
    <t>Cliente estaba realizando una descarga en 2do plano y no se habia percatado.</t>
  </si>
  <si>
    <t>Glorimar Mendez Mercado</t>
  </si>
  <si>
    <t>Por visita tecnica</t>
  </si>
  <si>
    <t>Evelin Rodriguez</t>
  </si>
  <si>
    <t>10.59.0.80</t>
  </si>
  <si>
    <t>Por visita</t>
  </si>
  <si>
    <t>Cambio de Cableado 13/02/2018</t>
  </si>
  <si>
    <t>Ashley Lopez</t>
  </si>
  <si>
    <t>10.28.0.28</t>
  </si>
  <si>
    <t>Cielito</t>
  </si>
  <si>
    <t>Por operatividad en la Torre</t>
  </si>
  <si>
    <t>No Operativo el Site</t>
  </si>
  <si>
    <t>Dolores Caraballo</t>
  </si>
  <si>
    <t>10.67.0.85</t>
  </si>
  <si>
    <t>Upgrade a 6/1MB</t>
  </si>
  <si>
    <t>Se contacto con el cliente indica velocidad estable</t>
  </si>
  <si>
    <t>concreto cambio de plan</t>
  </si>
  <si>
    <t>Yadira Nieves</t>
  </si>
  <si>
    <t>10.66.0.56</t>
  </si>
  <si>
    <t>Problemas con la consola Playstation</t>
  </si>
  <si>
    <t>Daniel Cotto</t>
  </si>
  <si>
    <t>10.25.0.68</t>
  </si>
  <si>
    <t>Sin Conexion</t>
  </si>
  <si>
    <t xml:space="preserve">Conexion estable </t>
  </si>
  <si>
    <t>no puede bregar en el servicio</t>
  </si>
  <si>
    <t>modificacion en la ganancia de la antena, prioridad, y reboot a l amisma</t>
  </si>
  <si>
    <t>Julia Chiclana</t>
  </si>
  <si>
    <t>10.43.0.60</t>
  </si>
  <si>
    <t>Por Visita</t>
  </si>
  <si>
    <t>Se desbloqueo MAC del Radio y se alineacion de antena</t>
  </si>
  <si>
    <t>Equipos Inhibitos</t>
  </si>
  <si>
    <t>No se podia conectar a red</t>
  </si>
  <si>
    <t>se le dio soporte para reiniciar sus equipos y logro conectar</t>
  </si>
  <si>
    <t>Edwin Benitez</t>
  </si>
  <si>
    <t>Luis Cruz</t>
  </si>
  <si>
    <t>10.33.0.29</t>
  </si>
  <si>
    <t>A este cliente se le realizo cambio de dominicilio</t>
  </si>
  <si>
    <t>se frezza el tv</t>
  </si>
  <si>
    <t>Ajuste de Frecuencia</t>
  </si>
  <si>
    <t>Carmen Rivera Robles</t>
  </si>
  <si>
    <t>10.35.0.92</t>
  </si>
  <si>
    <t>Instalacion</t>
  </si>
  <si>
    <t xml:space="preserve">Provicion </t>
  </si>
  <si>
    <t>desconexion en el sistema</t>
  </si>
  <si>
    <t>Sigue sin conectarse, aun por verificarse</t>
  </si>
  <si>
    <t>Cliente conectada y con servicio</t>
  </si>
  <si>
    <t>Migdalia 	Rodríguez Rodríguez</t>
  </si>
  <si>
    <t xml:space="preserve">10.57.0.44 </t>
  </si>
  <si>
    <t>Carolina</t>
  </si>
  <si>
    <t>Migracion de site a cliente</t>
  </si>
  <si>
    <t>Site Condesa</t>
  </si>
  <si>
    <t>10.49.0.26</t>
  </si>
  <si>
    <t>Se realizo reset al router del cliente</t>
  </si>
  <si>
    <t>Visita tecnica por Cableado</t>
  </si>
  <si>
    <t>Jorge Gomez Martinez</t>
  </si>
  <si>
    <t>10.71.0.31</t>
  </si>
  <si>
    <t>Jaguas</t>
  </si>
  <si>
    <t>Solicitud de Router</t>
  </si>
  <si>
    <t>Cliente devuelve solicitando informacion de su visita</t>
  </si>
  <si>
    <t>queria otro router</t>
  </si>
  <si>
    <t>el señor Robert se lo dio</t>
  </si>
  <si>
    <t>wilmer mora</t>
  </si>
  <si>
    <t>Rafael Padilla Valentin</t>
  </si>
  <si>
    <t>10.25.0.24</t>
  </si>
  <si>
    <t>Se le hizo pruebas de velocidad</t>
  </si>
  <si>
    <t>Prueba de Velocidad</t>
  </si>
  <si>
    <t>Cliente solicito aumento de MB</t>
  </si>
  <si>
    <t>Equipos sin conexion</t>
  </si>
  <si>
    <t>Restablecimiento en su conectividad</t>
  </si>
  <si>
    <t>Disminucion de Velocidad</t>
  </si>
  <si>
    <t>10.32.0.88</t>
  </si>
  <si>
    <t>Equipos inhibidos</t>
  </si>
  <si>
    <t>Restablecimientoe en su conexion</t>
  </si>
  <si>
    <t>Carmen Lazon</t>
  </si>
  <si>
    <t>10.54.0.117</t>
  </si>
  <si>
    <t>Yolando E Lugo</t>
  </si>
  <si>
    <t>10.57.0.40</t>
  </si>
  <si>
    <t>Inoperatividad del Site Carolina</t>
  </si>
  <si>
    <t>se va a mudar a Carolina 18.3780095,-65.9564444</t>
  </si>
  <si>
    <t>Site no Operativo</t>
  </si>
  <si>
    <t>se mudo la antena y el router</t>
  </si>
  <si>
    <t>Guadalupe Montero</t>
  </si>
  <si>
    <t>10.39.0.172</t>
  </si>
  <si>
    <t xml:space="preserve">Sin conexion </t>
  </si>
  <si>
    <t>Chianiris Lopez</t>
  </si>
  <si>
    <t xml:space="preserve">Sin Conexion </t>
  </si>
  <si>
    <t>Cambio de Router 03/02/2018</t>
  </si>
  <si>
    <t>10.59.0.76</t>
  </si>
  <si>
    <t>Se observo trafico de consumo a su plan contratado</t>
  </si>
  <si>
    <t>Problemas en Cond. Plaza Univ del Servicio</t>
  </si>
  <si>
    <t>Isabel Nuñez Figueroa</t>
  </si>
  <si>
    <t>Ronald Davila</t>
  </si>
  <si>
    <t>10.50.0.76</t>
  </si>
  <si>
    <t>10.70.0.46</t>
  </si>
  <si>
    <t>Reconexion del Servicio / Por Visita</t>
  </si>
  <si>
    <t>equipos desconectados y problema de conexion en la antena</t>
  </si>
  <si>
    <t>soporte base, calidad de servicio</t>
  </si>
  <si>
    <t xml:space="preserve">Joel Rivera Ortiz </t>
  </si>
  <si>
    <t>172.17.35.52</t>
  </si>
  <si>
    <t>No operatividad en el Site</t>
  </si>
  <si>
    <t>Regino Santos</t>
  </si>
  <si>
    <t>104.218.241.78</t>
  </si>
  <si>
    <t xml:space="preserve">Equipos Inhibidos </t>
  </si>
  <si>
    <t>Restablecimiento de su conectividad</t>
  </si>
  <si>
    <t>Aun sin conexion</t>
  </si>
  <si>
    <t>Verificar conexion</t>
  </si>
  <si>
    <t>Eleidy Villanueva.</t>
  </si>
  <si>
    <t>10.44.0.200</t>
  </si>
  <si>
    <t>Maria del Mar Rosado</t>
  </si>
  <si>
    <t>10.52.0.55</t>
  </si>
  <si>
    <t>Se le agendo visita mañana 25-01</t>
  </si>
  <si>
    <t>Luis Diaz Rodriguez</t>
  </si>
  <si>
    <t>Cambio de base y alineacion de Antena 31/01/2018</t>
  </si>
  <si>
    <t>10.44.0.223</t>
  </si>
  <si>
    <t>desconexion de su antena</t>
  </si>
  <si>
    <t>Logro conectar su antena a su PPoe y  pudiendo navegar con toda normalidad</t>
  </si>
  <si>
    <t>Jose L Torres Rivera</t>
  </si>
  <si>
    <t>10.30.0.98</t>
  </si>
  <si>
    <t>Configuracion y alineacion de antena.</t>
  </si>
  <si>
    <t>Gian Muñoz</t>
  </si>
  <si>
    <t>10.63.0.29</t>
  </si>
  <si>
    <t>Se Desactivo reglas de Mac en Sectorial</t>
  </si>
  <si>
    <t>Se conecta PPoe a otra toma de corriente y le funciona</t>
  </si>
  <si>
    <t>10.39.1.51</t>
  </si>
  <si>
    <t>Wanda Santiago Ayala</t>
  </si>
  <si>
    <t>10.40.0.22</t>
  </si>
  <si>
    <t>Lomas</t>
  </si>
  <si>
    <t>Site no se encuentra operativo</t>
  </si>
  <si>
    <t>Somara Melendez</t>
  </si>
  <si>
    <t>10.63.0.84</t>
  </si>
  <si>
    <t>18.4284879,-66.0057321</t>
  </si>
  <si>
    <t>Mudanza Cancelada lugar de mundanza la liena de vision esta obstruida.</t>
  </si>
  <si>
    <t>Jose Santiago Figueroa</t>
  </si>
  <si>
    <t>10.39.0.35</t>
  </si>
  <si>
    <t>José Torres Rivera</t>
  </si>
  <si>
    <t>cambio de clave wifi</t>
  </si>
  <si>
    <t>Visita Técnica</t>
  </si>
  <si>
    <t>wifi abierto</t>
  </si>
  <si>
    <t>cambio de clave</t>
  </si>
  <si>
    <t>Por el restablecimiento del servicio en condiminio</t>
  </si>
  <si>
    <t>Servicio en condominio</t>
  </si>
  <si>
    <t>Cliente llama e indica problema de velocidad</t>
  </si>
  <si>
    <t>Por Visita Tecnica</t>
  </si>
  <si>
    <t>Se le agenda visita</t>
  </si>
  <si>
    <t xml:space="preserve">Cambio de Antena, router </t>
  </si>
  <si>
    <t>Rosa Calderon</t>
  </si>
  <si>
    <t>10.30.0.133</t>
  </si>
  <si>
    <t>Alberto Ceron San Giovanni</t>
  </si>
  <si>
    <t>10.68.0.31</t>
  </si>
  <si>
    <t>estaba conectada a su red wifi pero olvido su contraseña</t>
  </si>
  <si>
    <t>Amelia</t>
  </si>
  <si>
    <t>Inoperativo Site</t>
  </si>
  <si>
    <t>Waleska Aruz</t>
  </si>
  <si>
    <t>10.43.0.100</t>
  </si>
  <si>
    <t>10.32.0.82</t>
  </si>
  <si>
    <t xml:space="preserve">Reconexion del Servicio </t>
  </si>
  <si>
    <t xml:space="preserve">Antena inhibida </t>
  </si>
  <si>
    <t>Estatus activo</t>
  </si>
  <si>
    <t>antena inhibida y no tenia conexion a internet</t>
  </si>
  <si>
    <t>Se le da soporte base y cliente vuelve a conectar</t>
  </si>
  <si>
    <t>Idalih  Ramos Gonzalez</t>
  </si>
  <si>
    <t>10.47.0.39</t>
  </si>
  <si>
    <t>Por Aumento de Megas</t>
  </si>
  <si>
    <t>Virtudy perez Trinidad</t>
  </si>
  <si>
    <t xml:space="preserve">10.47.0.66 </t>
  </si>
  <si>
    <t>Aumento de Megas No Disponible</t>
  </si>
  <si>
    <t>se le indica al cliente que conecte sus equipos a la red electrica.</t>
  </si>
  <si>
    <t>Problemas del NatType y Velocidad</t>
  </si>
  <si>
    <t>Configuracion de su Nat Type</t>
  </si>
  <si>
    <t>Consola Ps4 se le llego a moderado sin problemas /conexion activa</t>
  </si>
  <si>
    <t>Keiraly Torres</t>
  </si>
  <si>
    <t>10.63.0.131</t>
  </si>
  <si>
    <t>Actualizacion en la consola impiden al cliente consumier su plan contratado</t>
  </si>
  <si>
    <t>soporte base y calidad de servicio en la CPE</t>
  </si>
  <si>
    <t>Se le agendo visita para mañana Viernes 26-01</t>
  </si>
  <si>
    <t>Se le agendo visita</t>
  </si>
  <si>
    <t>Carmelo Delgado</t>
  </si>
  <si>
    <t xml:space="preserve">10.39.0.232 </t>
  </si>
  <si>
    <t>Celeste Frias</t>
  </si>
  <si>
    <t>No le llega su plan contratado</t>
  </si>
  <si>
    <t>se verifico cableado y estado del servicio del cliente</t>
  </si>
  <si>
    <t>Victor Varela</t>
  </si>
  <si>
    <t>10.46.0.32</t>
  </si>
  <si>
    <t xml:space="preserve">Marta Cortijo Cortijo </t>
  </si>
  <si>
    <t>10.47.0.121</t>
  </si>
  <si>
    <t>Reconfiguracion de su Router / Site Caido</t>
  </si>
  <si>
    <t>Router no asigna DHCP</t>
  </si>
  <si>
    <t>Reconfiguracion de su router</t>
  </si>
  <si>
    <t>Cliente se le envio por correo la Config. de su Router</t>
  </si>
  <si>
    <t>El tecnico verifico equipos y conexiones ya que la antena no daba ip al router</t>
  </si>
  <si>
    <t>cliente conectada pero existen problema electricos en la casa cliente consiente</t>
  </si>
  <si>
    <t>Larry Gonzalez</t>
  </si>
  <si>
    <t xml:space="preserve">10.35.0.90 </t>
  </si>
  <si>
    <t>Reconexion del Servicio hoy 30-01</t>
  </si>
  <si>
    <t>Estatus activo y conectado</t>
  </si>
  <si>
    <t>Jeffrey Sanchez</t>
  </si>
  <si>
    <t>10.56.0.81</t>
  </si>
  <si>
    <t>upgrade a 8MB</t>
  </si>
  <si>
    <t>Orlando Garcia Morales</t>
  </si>
  <si>
    <t>10.59.0.60</t>
  </si>
  <si>
    <t>periodo de prueba</t>
  </si>
  <si>
    <t>Cliente indica que el UPGRADE lo realizara en la proxima factura de pago</t>
  </si>
  <si>
    <t>Cliente Migrado a Ecuestre</t>
  </si>
  <si>
    <t>Cliente fue migrado a Parque Ecuestre  /Alineacion de Antena</t>
  </si>
  <si>
    <t>Lourdes M Davila</t>
  </si>
  <si>
    <t>10.47.0.28</t>
  </si>
  <si>
    <t>10.44.0.226</t>
  </si>
  <si>
    <t>Se activa IP al cliente .olvida su contraseña de wifi, se envia procedimiento para ingresar al router, cliente quedo en llamar nuevamente para ver si esta bregando el servicio</t>
  </si>
  <si>
    <t>Internet no le funcionaba</t>
  </si>
  <si>
    <t>Asistencia remota</t>
  </si>
  <si>
    <t>IP Activada para el cliente, le funciona correctamente</t>
  </si>
  <si>
    <t>Wilmary del Valle</t>
  </si>
  <si>
    <t>10.35.0.57</t>
  </si>
  <si>
    <t>Conexion PPPoE Router</t>
  </si>
  <si>
    <t>su antena no conecta, a pesar que se le dio soporte base y ajuste en el AP</t>
  </si>
  <si>
    <t>Cindy Fria Flores</t>
  </si>
  <si>
    <t>Cliente tiene muy lento el internet, se solicita alineacion de antena, valores muy altos</t>
  </si>
  <si>
    <t>Se enviara Tecnico de Campo</t>
  </si>
  <si>
    <t>antena no asigna DHCP</t>
  </si>
  <si>
    <t>Se activa Cliente , Ya pago , espera por confirmacion de Administracion</t>
  </si>
  <si>
    <t xml:space="preserve">Guadalupe Montero Villanueva </t>
  </si>
  <si>
    <t>no tenia internet</t>
  </si>
  <si>
    <t>se procedio a suminitrarle trafico</t>
  </si>
  <si>
    <t>Solicitud de visita para cableado</t>
  </si>
  <si>
    <t>Condominio Cervantes - Pago Inicial con TC</t>
  </si>
  <si>
    <t>Evelin Falu</t>
  </si>
  <si>
    <t>10.63.0.99</t>
  </si>
  <si>
    <t>Carlos Joel Rivera</t>
  </si>
  <si>
    <t>10.39.0.115</t>
  </si>
  <si>
    <t>No tenia internet</t>
  </si>
  <si>
    <t>cliente desactivado, se activo al cliente</t>
  </si>
  <si>
    <t>Cambio de conector</t>
  </si>
  <si>
    <t>Juana Rosa Beltran</t>
  </si>
  <si>
    <t>Por Visita / Antena desalineada</t>
  </si>
  <si>
    <t>10.67.0.46</t>
  </si>
  <si>
    <t>Se le realizo Alineacion de antena por Esteban Rosario</t>
  </si>
  <si>
    <t>Upgrade a 3MB</t>
  </si>
  <si>
    <t>cambio de plan</t>
  </si>
  <si>
    <t>Jose A Ramos Rosario</t>
  </si>
  <si>
    <t>10.63.0.71</t>
  </si>
  <si>
    <t>Reactivacion de servicio</t>
  </si>
  <si>
    <t>Ser reseteo el Router</t>
  </si>
  <si>
    <t>Luis Rafael Calderon Cepeda</t>
  </si>
  <si>
    <t>router desconfigurado</t>
  </si>
  <si>
    <t>Devolvera la llamada</t>
  </si>
  <si>
    <t>Enmanuel Gonzalez Conil</t>
  </si>
  <si>
    <t>10.39.0.112</t>
  </si>
  <si>
    <t>Por visita en site cervantes</t>
  </si>
  <si>
    <t>Equipos inhibidos sin conexion</t>
  </si>
  <si>
    <t>Restablecimiento de su conexion y prioridad en velocidad</t>
  </si>
  <si>
    <t>Juan Villafane</t>
  </si>
  <si>
    <t>10.43.0.91</t>
  </si>
  <si>
    <t>Cliente se le desactiva Ip por Pago. Buena Señal</t>
  </si>
  <si>
    <t>Problema de conectividad en sus Televisores</t>
  </si>
  <si>
    <t>Uno de sus Tv no le agarraba señal wifi</t>
  </si>
  <si>
    <t>Logra detectar el wifi y se conecta correctamente</t>
  </si>
  <si>
    <t>Hillary K Garcia Perez</t>
  </si>
  <si>
    <t>172.23.127.34</t>
  </si>
  <si>
    <t>Ashley Claudio</t>
  </si>
  <si>
    <t>10.66.0.97</t>
  </si>
  <si>
    <t>Amairani Melendez</t>
  </si>
  <si>
    <t>10.39.0.148</t>
  </si>
  <si>
    <t>Le funciona normal</t>
  </si>
  <si>
    <t xml:space="preserve">Le funciona correctamente </t>
  </si>
  <si>
    <t>Carlos Joel Nieves Rivera</t>
  </si>
  <si>
    <t>Keiris Ines Oquendo</t>
  </si>
  <si>
    <t>No logra conectarse aun</t>
  </si>
  <si>
    <t>10.39.0.160</t>
  </si>
  <si>
    <t>Cambio de Router 01/02/2018</t>
  </si>
  <si>
    <t>cliente no se conecta, luego de que se observo un continuo reinicio de su antena en el MK</t>
  </si>
  <si>
    <t>Jose Joaquin cruz</t>
  </si>
  <si>
    <t>104.218.241.121</t>
  </si>
  <si>
    <t>Aun noconectado en seguimiento</t>
  </si>
  <si>
    <t>Problema de señal</t>
  </si>
  <si>
    <t>10.32.0.24</t>
  </si>
  <si>
    <t>Cliente presenta problemas con la señal</t>
  </si>
  <si>
    <t>Restablecer sevicio. Tiene electricidad.</t>
  </si>
  <si>
    <t>Ajuste en Mikrotik</t>
  </si>
  <si>
    <t>Victor Manuel Varela</t>
  </si>
  <si>
    <t>10.44.0.65</t>
  </si>
  <si>
    <t>Evelyn Aldea Rivera</t>
  </si>
  <si>
    <t>10.67.0.71</t>
  </si>
  <si>
    <t>Visita realizada el 27/01/2017</t>
  </si>
  <si>
    <t xml:space="preserve">Idriane Melendez Rosado </t>
  </si>
  <si>
    <t>10.53.0.35</t>
  </si>
  <si>
    <t>Inoperatividad del Site Bayamon</t>
  </si>
  <si>
    <t>Dolores Caraballo Sanchez</t>
  </si>
  <si>
    <t>Rafael Colón Hernández</t>
  </si>
  <si>
    <t>10.45.0.87</t>
  </si>
  <si>
    <t xml:space="preserve">18.358757, -66.041534 Solucionado </t>
  </si>
  <si>
    <t>Victor Manuel Varela Castro</t>
  </si>
  <si>
    <t>reboot a la antena y prioridad</t>
  </si>
  <si>
    <t>Asistencia Remota</t>
  </si>
  <si>
    <t>Darbel Torres Santiago</t>
  </si>
  <si>
    <t>10.32.1.98</t>
  </si>
  <si>
    <t>10.32.0.68</t>
  </si>
  <si>
    <t>Antena desconfigurada</t>
  </si>
  <si>
    <t>apagar y encender el SW</t>
  </si>
  <si>
    <t>Efrain Alberto Ortiz Vasquez</t>
  </si>
  <si>
    <t>10.50.0.87</t>
  </si>
  <si>
    <t>Alineacion y Configuracion de antena</t>
  </si>
  <si>
    <t>Karla Fragoso</t>
  </si>
  <si>
    <t xml:space="preserve">10.39.0.242 </t>
  </si>
  <si>
    <t>Reconfiguracion de Antena</t>
  </si>
  <si>
    <t>Problemas en el Site de San Agel</t>
  </si>
  <si>
    <t>Henry Ayala Baez</t>
  </si>
  <si>
    <t xml:space="preserve">10.31.0.98 </t>
  </si>
  <si>
    <t>Site Jeanne (No Operativo)</t>
  </si>
  <si>
    <t>llegaba solo 3 MB</t>
  </si>
  <si>
    <t>aumento de la ganancia de la antena, reboot y prioridad en wimbox</t>
  </si>
  <si>
    <t>Problemas con el Site de San Angel</t>
  </si>
  <si>
    <t>Coraliz Feliciano</t>
  </si>
  <si>
    <t>10.53.0.21</t>
  </si>
  <si>
    <t>Ya fue restablecido</t>
  </si>
  <si>
    <t>Estaba sin señal de internet</t>
  </si>
  <si>
    <t>No tenia señal</t>
  </si>
  <si>
    <t>Conecta sus cables con toda normalidad, y le funciona correctamente</t>
  </si>
  <si>
    <t>Reconfiguración del router</t>
  </si>
  <si>
    <t>ajuste en al AP</t>
  </si>
  <si>
    <t>Site Caido no operativo</t>
  </si>
  <si>
    <t xml:space="preserve">Cristopher Gonzalez de Rio </t>
  </si>
  <si>
    <t>Hassan El Musa Penna</t>
  </si>
  <si>
    <t>10.47.0.99</t>
  </si>
  <si>
    <t>Problema con el UPLOAD</t>
  </si>
  <si>
    <t>Desconexion Cond. plaza Univ</t>
  </si>
  <si>
    <t>no le llegaban los megas de su plan</t>
  </si>
  <si>
    <t>se le dio prioridad y se realizaron pruebas de velocidad</t>
  </si>
  <si>
    <t>Fallas Cond.Plaza Univ</t>
  </si>
  <si>
    <t>Jonathan Soto</t>
  </si>
  <si>
    <t>10.66.0.85</t>
  </si>
  <si>
    <t>Se le Agendo visita</t>
  </si>
  <si>
    <t>Alineacion de Antena, Migracion a Hato rey IP: 10.60.040</t>
  </si>
  <si>
    <t>Problemas en su consola</t>
  </si>
  <si>
    <t>No le funcionaba en su consola DS</t>
  </si>
  <si>
    <t>Con conexion estable y navega con toda normalidad</t>
  </si>
  <si>
    <t>Tatiana Garcia</t>
  </si>
  <si>
    <t>10.70.0.47</t>
  </si>
  <si>
    <t>Sin conexion alguna</t>
  </si>
  <si>
    <t>Visita Tecnica pendiente</t>
  </si>
  <si>
    <t>Restablecimiento de su servicio, le funciona correctamente</t>
  </si>
  <si>
    <t>Resetear el Router</t>
  </si>
  <si>
    <t>Joanice Marrero</t>
  </si>
  <si>
    <t>10.60.0.37</t>
  </si>
  <si>
    <t>Desconexion</t>
  </si>
  <si>
    <t>Maribel de Jesus</t>
  </si>
  <si>
    <t>10.32.0.72</t>
  </si>
  <si>
    <t>Reconfiguracion de antena y migrado de AP</t>
  </si>
  <si>
    <t>Upgrade a 6MB</t>
  </si>
  <si>
    <t>Reconfiguracion de Router</t>
  </si>
  <si>
    <t>Alexander Salgado rivera</t>
  </si>
  <si>
    <t>10.44.0.147</t>
  </si>
  <si>
    <t>Verificar Conexion</t>
  </si>
  <si>
    <t>Le esta Bregando bien. Estable y activo</t>
  </si>
  <si>
    <t>Minerva Carrasquillo</t>
  </si>
  <si>
    <t>10.39.0.38</t>
  </si>
  <si>
    <t>Activacion de su IP</t>
  </si>
  <si>
    <t>Migdalia Santos Calderón</t>
  </si>
  <si>
    <t>172.18.29.58</t>
  </si>
  <si>
    <t>Activacion de su servicio</t>
  </si>
  <si>
    <t>Site No Operativo</t>
  </si>
  <si>
    <t>Jeisy Casilla</t>
  </si>
  <si>
    <t>10.39.0.97</t>
  </si>
  <si>
    <t>desconfiguracion de cuenta PPPoE</t>
  </si>
  <si>
    <t>Pajaros</t>
  </si>
  <si>
    <t xml:space="preserve">Xavier Saez Rebolledo </t>
  </si>
  <si>
    <t>Cristian Figueroa</t>
  </si>
  <si>
    <t>10.39.1.101</t>
  </si>
  <si>
    <t>Intermitencia en su conexion</t>
  </si>
  <si>
    <t>Reconfigurar router</t>
  </si>
  <si>
    <t>En observacion su conexion</t>
  </si>
  <si>
    <t>Reconfiguracion de router</t>
  </si>
  <si>
    <t>Juan M Paulino Geraldino</t>
  </si>
  <si>
    <t>10.35.0.88</t>
  </si>
  <si>
    <t xml:space="preserve">Sin servicio </t>
  </si>
  <si>
    <t>Cable de red mal conectado</t>
  </si>
  <si>
    <t>Gladys Andujar</t>
  </si>
  <si>
    <t>10.39.1.90</t>
  </si>
  <si>
    <t>SW donde conecta inhibido</t>
  </si>
  <si>
    <t>Carolay Mendez</t>
  </si>
  <si>
    <t>10.39.1.94</t>
  </si>
  <si>
    <t>Joanice Marrero Rivera</t>
  </si>
  <si>
    <t>Visita 07/02/2018</t>
  </si>
  <si>
    <t>Configuracion de Antena y migracion de Site Segovia a Hato Rey</t>
  </si>
  <si>
    <t>Tiffany Ojeda</t>
  </si>
  <si>
    <t>10.39.0.80</t>
  </si>
  <si>
    <t>no se pude administrar de forma remota el SW, se da soporte base al cliente y no logra conectar</t>
  </si>
  <si>
    <t>Diego Ramirez Medina</t>
  </si>
  <si>
    <t>10.50.0.110</t>
  </si>
  <si>
    <t>Por visita tecnica el dia 5-02</t>
  </si>
  <si>
    <t>Eric Oquendo</t>
  </si>
  <si>
    <t>Reconfiguracion de antena y router</t>
  </si>
  <si>
    <t>10.39.1.78</t>
  </si>
  <si>
    <t>no logra conectar el cliente a pesar que se presto soporte base</t>
  </si>
  <si>
    <t>no conecta la antena</t>
  </si>
  <si>
    <t>posible desconfiguracion de la antena</t>
  </si>
  <si>
    <t>Cindy Frias Flores</t>
  </si>
  <si>
    <t>Se reconfiguro la antena</t>
  </si>
  <si>
    <t>Joaquin Colon</t>
  </si>
  <si>
    <t>10.39.1.83</t>
  </si>
  <si>
    <t>Leyla Sanchez Lebron</t>
  </si>
  <si>
    <t>172.17.61.34</t>
  </si>
  <si>
    <t>Luego del problema electrico, no permite conectar</t>
  </si>
  <si>
    <t>Arafat Yuses Resto</t>
  </si>
  <si>
    <t>10.39.1.91</t>
  </si>
  <si>
    <t>Visita 06/02/2018</t>
  </si>
  <si>
    <t>Cambio de Antena, Base y Cableado</t>
  </si>
  <si>
    <t>Router Inhibido</t>
  </si>
  <si>
    <t>Danilo de Jesus Tabare</t>
  </si>
  <si>
    <t>10.32.0.45</t>
  </si>
  <si>
    <t>Configuración de antena</t>
  </si>
  <si>
    <t>Cambio de Cableado 07/02/2018</t>
  </si>
  <si>
    <t>Rosana Caballer</t>
  </si>
  <si>
    <t>10.56.0.23</t>
  </si>
  <si>
    <t>Soporte Base para dicha configuracion</t>
  </si>
  <si>
    <t>Después de las 7 Pm</t>
  </si>
  <si>
    <t>Limarie Pedrobo Matos</t>
  </si>
  <si>
    <t>10.45.0.74</t>
  </si>
  <si>
    <t xml:space="preserve">Sin conexion desconfiguracion </t>
  </si>
  <si>
    <t>Desconfiguracion de su antena. Caso en seguimiento</t>
  </si>
  <si>
    <t>Cambio de antena, Base, PoE y Cableado 10/02/2018</t>
  </si>
  <si>
    <t>Pedro Andujar Bello</t>
  </si>
  <si>
    <t>Por Mudanza a nueva direccion de destino</t>
  </si>
  <si>
    <t>Jose Rivadeneira</t>
  </si>
  <si>
    <t>10.50.0.136</t>
  </si>
  <si>
    <t>Por Mudanza</t>
  </si>
  <si>
    <t>Se le indico al cliente que no es factible darle el servcio</t>
  </si>
  <si>
    <t>No tiene acceso a la red, no se conecta al MK</t>
  </si>
  <si>
    <t>Reubicacion de Antena ya que el arbol en un año tapo la linea de vista.</t>
  </si>
  <si>
    <t>Antonia Acevedo Colon</t>
  </si>
  <si>
    <t>10.25.0.44</t>
  </si>
  <si>
    <t>Por Lentitud del Servicio</t>
  </si>
  <si>
    <t>Chiara Pacheco</t>
  </si>
  <si>
    <t>Lentitud en su equipo</t>
  </si>
  <si>
    <t>Lentitud en sus equipos</t>
  </si>
  <si>
    <t>conectado y con servicio</t>
  </si>
  <si>
    <t>Desconexion por antena y cableado</t>
  </si>
  <si>
    <t>Cableado de antena</t>
  </si>
  <si>
    <t>Cambio de Cableado, reubicacion de Base</t>
  </si>
  <si>
    <t>Luis Rodriguez Paz</t>
  </si>
  <si>
    <t>10.36.0.62</t>
  </si>
  <si>
    <t xml:space="preserve"> mudanza de cableado</t>
  </si>
  <si>
    <t>Se le llamara para coordinar la visita</t>
  </si>
  <si>
    <t>Cliente en proceso de cancelacion, ya no quier mudanza</t>
  </si>
  <si>
    <t>Jose Ramos Rosario</t>
  </si>
  <si>
    <t>Desconfiguracion de Antena</t>
  </si>
  <si>
    <t>Se le agenda Visita Tecnica</t>
  </si>
  <si>
    <t>Hoy 6/02. Recoordinado se fue de viaje</t>
  </si>
  <si>
    <t>Kennet Arriaga</t>
  </si>
  <si>
    <t>10.39.1.35</t>
  </si>
  <si>
    <t>Juan Isla Perez</t>
  </si>
  <si>
    <t>Problemas en el Site de Playa Grande</t>
  </si>
  <si>
    <t>contrato el plan de prueba</t>
  </si>
  <si>
    <t>Se reactivo el servicio electrico y ahora funciona el Site</t>
  </si>
  <si>
    <t>Mayra Ortiz Nieves</t>
  </si>
  <si>
    <t>10.35.0.55</t>
  </si>
  <si>
    <t>Labores de mantenimeinto en el Site</t>
  </si>
  <si>
    <t>10.44.0.221</t>
  </si>
  <si>
    <t>Labores de mantenimiento en el Site</t>
  </si>
  <si>
    <t>Terminada las labores de Mantenimiento</t>
  </si>
  <si>
    <t>No tiene conexion en sus equipos</t>
  </si>
  <si>
    <t>Al dia de hoy, le brega bien y con servicio</t>
  </si>
  <si>
    <t>Jousam Ocasio</t>
  </si>
  <si>
    <t>Mudanza de sus equipos</t>
  </si>
  <si>
    <t>International Wheels Hector Grullon</t>
  </si>
  <si>
    <t>10.69.0.3</t>
  </si>
  <si>
    <t>Oficina SjNet</t>
  </si>
  <si>
    <t>Culminada las labores de mantenimiento y se reactivo el servicio</t>
  </si>
  <si>
    <t xml:space="preserve"> Danilo de Jesus Tabare</t>
  </si>
  <si>
    <t>Jose Santiago Melendez</t>
  </si>
  <si>
    <t>10.40.0.80</t>
  </si>
  <si>
    <t>Coordinada visita tecnica</t>
  </si>
  <si>
    <t>Visita tecnica realizada el 07/02/2018</t>
  </si>
  <si>
    <t>posible desconfiguracion de antena</t>
  </si>
  <si>
    <t>Reconfiguracion de su Antena</t>
  </si>
  <si>
    <t>Rolando Romero Carrasquillo</t>
  </si>
  <si>
    <t>liztbetzy velez</t>
  </si>
  <si>
    <t>No le llegan los Megas contratados</t>
  </si>
  <si>
    <t>10.44.0.236</t>
  </si>
  <si>
    <t>Se le freezaba en su netflix</t>
  </si>
  <si>
    <t>Se le freezaba</t>
  </si>
  <si>
    <t>Restablecimiento de sus equipos quedando conectada y sin mayor inconveniente</t>
  </si>
  <si>
    <t>Hector Rivera Delgado</t>
  </si>
  <si>
    <t>10.35.0.24</t>
  </si>
  <si>
    <t>Restablecimiento. Status conectado con servicio</t>
  </si>
  <si>
    <t>Mary Rodriguez Acevedo</t>
  </si>
  <si>
    <t>10.39.0.85</t>
  </si>
  <si>
    <t>Velocidad muy baja</t>
  </si>
  <si>
    <t>Caida de Sites</t>
  </si>
  <si>
    <t>servicio lento</t>
  </si>
  <si>
    <t>Caida de Sites /Servicio activo</t>
  </si>
  <si>
    <t>Oscar Ortega Ortega</t>
  </si>
  <si>
    <t>10.39.0.36</t>
  </si>
  <si>
    <t>Marielis Reyes Benitez</t>
  </si>
  <si>
    <t>10.44.0.177</t>
  </si>
  <si>
    <t>Servicio activo</t>
  </si>
  <si>
    <t>Reconexion del servicio / Estatus activo</t>
  </si>
  <si>
    <t>No sabia su clave wifi</t>
  </si>
  <si>
    <t>No sabia su clave de la red wifi</t>
  </si>
  <si>
    <t>Disminucion de velocidad, Servicio activo</t>
  </si>
  <si>
    <t>Servicio le brega Bien / Disminuye la velocidad estatus activo</t>
  </si>
  <si>
    <t>camio de clave del wifi</t>
  </si>
  <si>
    <t>consumo ctte de su plan contratado</t>
  </si>
  <si>
    <t>Tifany Ojeda</t>
  </si>
  <si>
    <t>10.39.0.200</t>
  </si>
  <si>
    <t>Noelia Castro</t>
  </si>
  <si>
    <t>10.39.1.50</t>
  </si>
  <si>
    <t>FITXIT</t>
  </si>
  <si>
    <t>Se anexa para visita</t>
  </si>
  <si>
    <t xml:space="preserve">mudada a 18.40828514099121,-66.02550506591797 </t>
  </si>
  <si>
    <t>Se valida y le esta llegando la velocidad correctamente, el cliente informa que solo hubo intermitencia a las 9.30am y otra las 10.00am, pero todo sin novedad , se le indico que estaremos haciendo seguimiento al caso</t>
  </si>
  <si>
    <t xml:space="preserve">Velocidad contratada </t>
  </si>
  <si>
    <t>Zaida Villaran</t>
  </si>
  <si>
    <t>10.44.0.229</t>
  </si>
  <si>
    <t>Olvido de su contraseña wifi</t>
  </si>
  <si>
    <t>Se escucha la llamada entrecortada , le se indica al cliente la novedad y el plan de acción que estamos llevando a cabo para aumentar el Ancho de Banda en el Site, para que obtenga mayor calidad de QoS</t>
  </si>
  <si>
    <t>No recordaba su clave wifi</t>
  </si>
  <si>
    <t>Clave mostrada al cliente y quedando con servicio</t>
  </si>
  <si>
    <t>Denisse Bruno Chaparro</t>
  </si>
  <si>
    <t>10.63.0.70</t>
  </si>
  <si>
    <t>Site sin Electricidad</t>
  </si>
  <si>
    <t>Se le habia olvidado la clave de su wifi</t>
  </si>
  <si>
    <t>Clave mostrada para con el cliente</t>
  </si>
  <si>
    <t>Jose Davila Sachez</t>
  </si>
  <si>
    <t>10.52.0.37</t>
  </si>
  <si>
    <t>Cliente no tiene servicio por problemas de Electricidad</t>
  </si>
  <si>
    <t xml:space="preserve">Bajo Voltaje </t>
  </si>
  <si>
    <t xml:space="preserve">Se reactivo nuevamente el servicio </t>
  </si>
  <si>
    <t>La Tiendita de la Esquina</t>
  </si>
  <si>
    <t>10.53.0.28</t>
  </si>
  <si>
    <t>Reparacion de Cableado + Cambio de Router</t>
  </si>
  <si>
    <t>El cliente indica que tiene la antena caida</t>
  </si>
  <si>
    <t>Site caido</t>
  </si>
  <si>
    <t>Samuel Santini</t>
  </si>
  <si>
    <t xml:space="preserve"> Ray Molina Ortiz</t>
  </si>
  <si>
    <t>10.91.0.42</t>
  </si>
  <si>
    <t>10.42.0.60</t>
  </si>
  <si>
    <t>FJ Internet Solutions</t>
  </si>
  <si>
    <t>Problemas de cableado (Se le agendo una visita)</t>
  </si>
  <si>
    <t>no tenia internet ya que no se encontraba conectado a la red wifi</t>
  </si>
  <si>
    <t xml:space="preserve"> Rene Benitez Sanchez</t>
  </si>
  <si>
    <t>10.52.0.67</t>
  </si>
  <si>
    <t>Indica que tiene problemas de (Velocidad)</t>
  </si>
  <si>
    <t>cable desconectado y lentitud en el servicio</t>
  </si>
  <si>
    <t>sin conexion a su red wifi y problema de velocidad</t>
  </si>
  <si>
    <t>Roberto Melendez Baez</t>
  </si>
  <si>
    <t>10.68.0.30</t>
  </si>
  <si>
    <t>AWSPR</t>
  </si>
  <si>
    <t>Site Fuera de Servicio</t>
  </si>
  <si>
    <t>Jesus Manuel Carrasquillo</t>
  </si>
  <si>
    <t>problemas de conexion</t>
  </si>
  <si>
    <t>Nilda Molina</t>
  </si>
  <si>
    <t>10.45.0.56</t>
  </si>
  <si>
    <t>Baja disminucion en su plan sus equipos</t>
  </si>
  <si>
    <t>Ajustes momentaneos le llega su plan contratado</t>
  </si>
  <si>
    <t>Restablecimiento del Servicio</t>
  </si>
  <si>
    <t>Se le asigno Visita Tecnica</t>
  </si>
  <si>
    <t>Configuracion de Antena y router</t>
  </si>
  <si>
    <t>Alfonso Sime</t>
  </si>
  <si>
    <t>10.32.0.83</t>
  </si>
  <si>
    <t>Lentitud en su servicio de internet</t>
  </si>
  <si>
    <t>estaba lento el internet segun cliente reporta</t>
  </si>
  <si>
    <t>no llegaba su plan contratado</t>
  </si>
  <si>
    <t>Por visita el 7/02</t>
  </si>
  <si>
    <t>Se agenda visita 7/02</t>
  </si>
  <si>
    <t>Reconfiguracion de antena y migrado de Ap</t>
  </si>
  <si>
    <t>Eliezer Sterling</t>
  </si>
  <si>
    <t>10.63.5.5</t>
  </si>
  <si>
    <t>se le freza su programacion</t>
  </si>
  <si>
    <t>su consola presentaba actualizaciones automaticas</t>
  </si>
  <si>
    <t>Leonardo Miranda</t>
  </si>
  <si>
    <t>Reactivacion de servicio / Velocidad</t>
  </si>
  <si>
    <t>10.44.0.230</t>
  </si>
  <si>
    <t>Router no le agarra Wifi en su TV / Amerita Visita cambio de router</t>
  </si>
  <si>
    <t xml:space="preserve">Cambio de Router </t>
  </si>
  <si>
    <t>se le informa , al cliente el problema del ancho de banda, el reporta Internet lento</t>
  </si>
  <si>
    <t>Efrain Rosario</t>
  </si>
  <si>
    <t>10.50.0.47</t>
  </si>
  <si>
    <t>Desea Instalacion de Repetidor</t>
  </si>
  <si>
    <t>Requiere un router adicional como repetidor / se le llamara para la visita</t>
  </si>
  <si>
    <t>Salvador Ribot</t>
  </si>
  <si>
    <t>No tenia internet desde ayer</t>
  </si>
  <si>
    <t>Restablecido su servicio / Soporte base</t>
  </si>
  <si>
    <t>10.52.0.20</t>
  </si>
  <si>
    <t>Edna Castro perez</t>
  </si>
  <si>
    <t>Lentitud / Velocidad</t>
  </si>
  <si>
    <t>Se estan realizando ajustes a ver si se logra conectar, de tal forma que se de para visita</t>
  </si>
  <si>
    <t>Ajuste de frecuencia, la cual mejoro en su conecxion</t>
  </si>
  <si>
    <t>Jose Davila Sanchez</t>
  </si>
  <si>
    <t>valores muy pobres en su CPE</t>
  </si>
  <si>
    <t>Ajuste de frecuencia en el sectorial donde conecta</t>
  </si>
  <si>
    <t>Desconexion de antena cableado</t>
  </si>
  <si>
    <t>Cable Lan en desconexion</t>
  </si>
  <si>
    <t>Cable lan en desconexion en su antena</t>
  </si>
  <si>
    <t>Ana Nuñez Cortes</t>
  </si>
  <si>
    <t>10.70.0.38</t>
  </si>
  <si>
    <t>sin conexion ya que su router se encontraba inhibido</t>
  </si>
  <si>
    <t>desconexion del servicio temporal en wimbox</t>
  </si>
  <si>
    <t>Site Inoperativo</t>
  </si>
  <si>
    <t>Sonia Castro Morales</t>
  </si>
  <si>
    <t>10.35.0.89</t>
  </si>
  <si>
    <t>Estatus conectado</t>
  </si>
  <si>
    <t>Instalacion de Router</t>
  </si>
  <si>
    <t>señal debilitada, router del cliente en las ultimas</t>
  </si>
  <si>
    <t>se efectuo instalacion de router nuevo de 4 antenas</t>
  </si>
  <si>
    <t>Raquel Castro Cruz</t>
  </si>
  <si>
    <t>10.39.0.173</t>
  </si>
  <si>
    <t>Estatus Activo</t>
  </si>
  <si>
    <t>Reconexion activa</t>
  </si>
  <si>
    <t>Luis Rivera Rodriguez</t>
  </si>
  <si>
    <t xml:space="preserve">10.39.0.55 </t>
  </si>
  <si>
    <t>Cliente conectado estatus activo</t>
  </si>
  <si>
    <t>ajuste de frecuencia</t>
  </si>
  <si>
    <t>Ivan Tirado-FIXIT</t>
  </si>
  <si>
    <t>Cliente estaba sin servicio</t>
  </si>
  <si>
    <t>Vanessa Romero</t>
  </si>
  <si>
    <t>Estatus activo / Velocidad Estable</t>
  </si>
  <si>
    <t>10.39.1.81</t>
  </si>
  <si>
    <t>no conecta</t>
  </si>
  <si>
    <t xml:space="preserve"> Se loggea en el MK erroneamente</t>
  </si>
  <si>
    <t>se verifico cableado y conexiones, cliente no coloco en la cuenta PPPoE el @1</t>
  </si>
  <si>
    <t>Hector Luis Torres Yapur</t>
  </si>
  <si>
    <t>10.39.0.154</t>
  </si>
  <si>
    <t>Velocidad / Lentitud</t>
  </si>
  <si>
    <t>Intermitencia / Lentitud</t>
  </si>
  <si>
    <t>Salvador Ribot Ruiz</t>
  </si>
  <si>
    <t>10.25.0.71</t>
  </si>
  <si>
    <t>Problemas con los equipos</t>
  </si>
  <si>
    <t>Site levanto mientras se hablaba con el cliente</t>
  </si>
  <si>
    <t>Jancy Rivera</t>
  </si>
  <si>
    <t>Servicio lento</t>
  </si>
  <si>
    <t>10.39.0.22</t>
  </si>
  <si>
    <t>Upgrade a 8MB</t>
  </si>
  <si>
    <t>Mas velocidad</t>
  </si>
  <si>
    <t>se devulve plan contratado ya que no atendio llamada telefonica</t>
  </si>
  <si>
    <t>Ernesto Rivera</t>
  </si>
  <si>
    <t>10.62.0.32</t>
  </si>
  <si>
    <t>Servicio le brega Bien</t>
  </si>
  <si>
    <t>Nancy canales</t>
  </si>
  <si>
    <t>172.25.21.19</t>
  </si>
  <si>
    <t>BoonNet</t>
  </si>
  <si>
    <t>conexion muy lenta</t>
  </si>
  <si>
    <t>Melissa Diaz Delgado</t>
  </si>
  <si>
    <t>10.52.0.56</t>
  </si>
  <si>
    <t>Servicio le esta bregando bien</t>
  </si>
  <si>
    <t>Cliente le brega bien el servicio</t>
  </si>
  <si>
    <t>Damaris Rivera</t>
  </si>
  <si>
    <t>10.39.1.29</t>
  </si>
  <si>
    <t>Gian Muñoz Acevedo</t>
  </si>
  <si>
    <t>Cambio de Clave del Router</t>
  </si>
  <si>
    <t>reboot a la conexion del router del cliente, prioridad y soporte base de uso del servicio</t>
  </si>
  <si>
    <t>Cambio de Clave</t>
  </si>
  <si>
    <t>Cambio de Clave al Router</t>
  </si>
  <si>
    <t>Larry Gonzalez Negron</t>
  </si>
  <si>
    <t>Hector Benites</t>
  </si>
  <si>
    <t>10.44.0.239</t>
  </si>
  <si>
    <t>Mantenimiento en el Site</t>
  </si>
  <si>
    <t>Se reactivo el Servicio pero el cliente tiene el computador dañado</t>
  </si>
  <si>
    <t>no llega su pla contratado</t>
  </si>
  <si>
    <t>reboot a la antena, se aumento la ganancia de la mima, prioridad y soporte base</t>
  </si>
  <si>
    <t>Wilfredo Vazquez Oli</t>
  </si>
  <si>
    <t>10.56.0.35</t>
  </si>
  <si>
    <t>Doricell Morales</t>
  </si>
  <si>
    <t>10.50.0.93</t>
  </si>
  <si>
    <t>Problema de Conexion al puerto WAN del router</t>
  </si>
  <si>
    <t>Cable LAN desconectado</t>
  </si>
  <si>
    <t>Estatus conectada</t>
  </si>
  <si>
    <t>cambio de cable que se conecta al puerto WAN del router</t>
  </si>
  <si>
    <t>Alexandra Rivera</t>
  </si>
  <si>
    <t>actualizacion sin compilast test</t>
  </si>
  <si>
    <t xml:space="preserve">Estatus activo </t>
  </si>
  <si>
    <t>Ruth de Leon</t>
  </si>
  <si>
    <t>10.72.0.24</t>
  </si>
  <si>
    <t>Lomas del Viento</t>
  </si>
  <si>
    <t>No sabe usar el servicio de internet</t>
  </si>
  <si>
    <t>Norma Vega</t>
  </si>
  <si>
    <t>10.58.0.26</t>
  </si>
  <si>
    <t>Indica tener un candadito en la red wifi y a eso atribuye la causa de su problema</t>
  </si>
  <si>
    <t>Cedro</t>
  </si>
  <si>
    <t>Yashira Marin Rivera</t>
  </si>
  <si>
    <t>10.44.0.155</t>
  </si>
  <si>
    <t xml:space="preserve">Cliente presentaba problemas de velocidad </t>
  </si>
  <si>
    <t>Disminucion Velocidad</t>
  </si>
  <si>
    <t>su Desktop se encuentra actualizando.</t>
  </si>
  <si>
    <t>cliente sin conexion desde el dia viernes</t>
  </si>
  <si>
    <t>Mejoria en el servicio</t>
  </si>
  <si>
    <t>Estatus activa y con servicio</t>
  </si>
  <si>
    <t>Cliente sin conexion</t>
  </si>
  <si>
    <t>Se realizo cambio en Preshared Key</t>
  </si>
  <si>
    <t>Evelyn Carrera Tirado</t>
  </si>
  <si>
    <t>10.40.0.47</t>
  </si>
  <si>
    <t>Estaus de Sites / Caido</t>
  </si>
  <si>
    <t xml:space="preserve">Site Caido </t>
  </si>
  <si>
    <t>Cliente decidio cancelar el servicio por site caido</t>
  </si>
  <si>
    <t>Jose Cabrera Sanchez</t>
  </si>
  <si>
    <t>10.32.0.92</t>
  </si>
  <si>
    <t xml:space="preserve">Cliente no tiene acceso a internet </t>
  </si>
  <si>
    <t>Olvido de clave Wifi</t>
  </si>
  <si>
    <t>Cliente cancelado</t>
  </si>
  <si>
    <t xml:space="preserve">Jesus Rivera </t>
  </si>
  <si>
    <t>104.218.241.181</t>
  </si>
  <si>
    <t>vITO PUGLIESE</t>
  </si>
  <si>
    <t>Cable de internet roto</t>
  </si>
  <si>
    <t>Ansel Rafael Cancel Rosario</t>
  </si>
  <si>
    <t>10.39.0.176</t>
  </si>
  <si>
    <t>Baja velocidad en su plan</t>
  </si>
  <si>
    <t>problemas en el Site</t>
  </si>
  <si>
    <t>Se reactivo el Site nuevamente</t>
  </si>
  <si>
    <t xml:space="preserve"> Lilian Colon Borges</t>
  </si>
  <si>
    <t>Sin Servicio, Site sin electricidad</t>
  </si>
  <si>
    <t>Se reactivo el servicio electrico y se reactivo el Site</t>
  </si>
  <si>
    <t>canal especifico en su cajita android se freeza</t>
  </si>
  <si>
    <t>no llega plan contratado, se freez el canal de tv</t>
  </si>
  <si>
    <t>Prioridad, en reiteradas ocasiones se inyecto trafico desde el sectorial</t>
  </si>
  <si>
    <t xml:space="preserve"> Migdalia Gonzalez Ortiz</t>
  </si>
  <si>
    <t>10.62.0.33</t>
  </si>
  <si>
    <t xml:space="preserve"> Xiomara Rosario Barbosa</t>
  </si>
  <si>
    <t>Solicita mudanza (antena)</t>
  </si>
  <si>
    <t>Mudanza cancelada</t>
  </si>
  <si>
    <t>John Pastor Gonzalez</t>
  </si>
  <si>
    <t xml:space="preserve">Problemas en la torre de Cervantes </t>
  </si>
  <si>
    <t>Problemas en la Torre de Cervantes</t>
  </si>
  <si>
    <t xml:space="preserve">Se realizo una visita tecnica </t>
  </si>
  <si>
    <t>Indico no tener conexion</t>
  </si>
  <si>
    <t>Problemas en Morcelo afectando a Monte Flores</t>
  </si>
  <si>
    <t>Indica que le funciona correctamente</t>
  </si>
  <si>
    <t>William Fonseca</t>
  </si>
  <si>
    <t>Interamericana</t>
  </si>
  <si>
    <t>Problemas de telefonia</t>
  </si>
  <si>
    <t>Omaira Colon Pabon</t>
  </si>
  <si>
    <t>Se deja numero para ser llamado 17875993845</t>
  </si>
  <si>
    <t xml:space="preserve">10.62.0.67 </t>
  </si>
  <si>
    <t>Ya le funciona la telefonia</t>
  </si>
  <si>
    <t>Problemas en Morcelo afectando a Parque ecuestre</t>
  </si>
  <si>
    <t>Problemas en Morcelo</t>
  </si>
  <si>
    <t>Fue reactivado e indica que le funciona correctamente</t>
  </si>
  <si>
    <t>Yalitza Rodriguez</t>
  </si>
  <si>
    <t>10.71.0.25</t>
  </si>
  <si>
    <t>Cambio de SSID y PASWORD</t>
  </si>
  <si>
    <t>cliente se le desconfiguro el router</t>
  </si>
  <si>
    <t>Alexis Rodriguez Gonzalez</t>
  </si>
  <si>
    <t>10.59.0.44</t>
  </si>
  <si>
    <t>Problemas en Morcelo afectando a Cacao</t>
  </si>
  <si>
    <t>Smart TV no conectaba</t>
  </si>
  <si>
    <t>Se le indica al cliente que desconecte y conecte su SmartTV y vuelva a ingresar</t>
  </si>
  <si>
    <t>Site caido temporalmente</t>
  </si>
  <si>
    <t>Indica que tiene problemas de Velocidad</t>
  </si>
  <si>
    <t>Jesus Manuel Rivera Roman</t>
  </si>
  <si>
    <t>Cliente presenta problemas de conexion por site caido.</t>
  </si>
  <si>
    <t>10.39.0.12</t>
  </si>
  <si>
    <t>Sin conexion por cable roto</t>
  </si>
  <si>
    <t>Se le agenda Visita</t>
  </si>
  <si>
    <t>Visita realizada cambio de conectores y configuracion de Router</t>
  </si>
  <si>
    <t>Rafael Marcano Martinez</t>
  </si>
  <si>
    <t>10.54.0.115</t>
  </si>
  <si>
    <t>Problemas en cableado</t>
  </si>
  <si>
    <t>Cableado de red Modulando a 10Mbps</t>
  </si>
  <si>
    <t>Guillermo Tortolero</t>
  </si>
  <si>
    <t>10.45.0.24</t>
  </si>
  <si>
    <t>Activo y conectado</t>
  </si>
  <si>
    <t>router sin uso</t>
  </si>
  <si>
    <t>se recogio el router</t>
  </si>
  <si>
    <t>Luis Ramos Iglesia</t>
  </si>
  <si>
    <t>Angel Andrades Concepcion</t>
  </si>
  <si>
    <t>10.39.0.55</t>
  </si>
  <si>
    <t>Sin conexion no puede ver su TV</t>
  </si>
  <si>
    <t>Desactivado  por pago</t>
  </si>
  <si>
    <t>Se hicieron unos ajustes e indica que le funciona correctamente</t>
  </si>
  <si>
    <t>Cliente se le activo la IP</t>
  </si>
  <si>
    <t>Sandra Ivelisse Ocasio Duran</t>
  </si>
  <si>
    <t>10.66.0.51</t>
  </si>
  <si>
    <t>Tenia muchos equipos conectados, (problemas de Velocidad)</t>
  </si>
  <si>
    <t>10.70.0.3</t>
  </si>
  <si>
    <t xml:space="preserve">Indica que le funciona correctamente </t>
  </si>
  <si>
    <t>Problema de Frecuencia</t>
  </si>
  <si>
    <t>presentaba desconexion frecuentes todos los clientes conectado al AP</t>
  </si>
  <si>
    <t>Barrido de Frecuencia</t>
  </si>
  <si>
    <t>Sin conexion desde el sabado</t>
  </si>
  <si>
    <t>Tania Lopez Andino</t>
  </si>
  <si>
    <t>10.47.0.112</t>
  </si>
  <si>
    <t>Cliente desea cambiar contraseña</t>
  </si>
  <si>
    <t>Se le dan las pautas para que realice el cambio de contraseña pero el cliente no sigue las instrucciones dadas</t>
  </si>
  <si>
    <t>Se realizo visita tecnica por tecnico robert, cambio de contraseña efectuado.</t>
  </si>
  <si>
    <t>David Báez Colon</t>
  </si>
  <si>
    <t>10.31.0.72</t>
  </si>
  <si>
    <t>José Davila Sánchez</t>
  </si>
  <si>
    <t>Cliente realiza upgrade, estara modo de prueba por tres dias</t>
  </si>
  <si>
    <t>Se realizo cambio de plan, se paso caso a administracion para cobro</t>
  </si>
  <si>
    <t>Yalitza Rodoriguez</t>
  </si>
  <si>
    <t>Conexion, verificar cableado, conectores y Router</t>
  </si>
  <si>
    <t>visita para el Miercoles o Viernes</t>
  </si>
  <si>
    <t>el tecnico conecto el cable del POE al Puerto WAN del router</t>
  </si>
  <si>
    <t xml:space="preserve">Luis Barreto </t>
  </si>
  <si>
    <t>Se realizo Configuracion de antena</t>
  </si>
  <si>
    <t>Conexion le esta funcionando bien</t>
  </si>
  <si>
    <t>Mayra Reyes Rivera</t>
  </si>
  <si>
    <t>10.35.0.105</t>
  </si>
  <si>
    <t>Disminucion de velocidad</t>
  </si>
  <si>
    <t>CPE no conecta</t>
  </si>
  <si>
    <t>Disminuye su velocidad</t>
  </si>
  <si>
    <t>su antena no conecta se presume problema con el cableado</t>
  </si>
  <si>
    <t>Verificacion de cableado y configuracion de antena</t>
  </si>
  <si>
    <t>Intermitencia</t>
  </si>
  <si>
    <t>Sirilla Corcino</t>
  </si>
  <si>
    <t>Configuracion de antena de la cliente</t>
  </si>
  <si>
    <t>10.35.0.87</t>
  </si>
  <si>
    <t>valores en su CPE muy tenues</t>
  </si>
  <si>
    <t>el cliente presenta problema con el servcio</t>
  </si>
  <si>
    <t>Instalacion de tubo mas alto para colocar la antena</t>
  </si>
  <si>
    <t>Intermitencia conexion activa</t>
  </si>
  <si>
    <t>Quedo activo en su conexion</t>
  </si>
  <si>
    <t>Estatus activo y con servicio</t>
  </si>
  <si>
    <t>Raquel Pagan</t>
  </si>
  <si>
    <t>10.42.0.29</t>
  </si>
  <si>
    <t>Juan Paulino Geraldino</t>
  </si>
  <si>
    <t>No  conectaba con sus equipos</t>
  </si>
  <si>
    <t>Se le restablece el servicio de inmediato, antena inhibida</t>
  </si>
  <si>
    <t>Orlando Ramos Ramirez</t>
  </si>
  <si>
    <t>10.25.0.60</t>
  </si>
  <si>
    <t>Antena no asignaba ip al router</t>
  </si>
  <si>
    <t>Se le agenda visita tecnica</t>
  </si>
  <si>
    <t>Cambio de Base y Cableado 19/02/2018</t>
  </si>
  <si>
    <t>Adriana R Gonzalez Guzman</t>
  </si>
  <si>
    <t>Olvido de clave de Router</t>
  </si>
  <si>
    <t>Eligio Claudio</t>
  </si>
  <si>
    <t>Se le aplico un reset al Router para obtener la contraseña</t>
  </si>
  <si>
    <t>10.53.0.20</t>
  </si>
  <si>
    <t>Problema de corriente ocasionaba que la antena no encendiera</t>
  </si>
  <si>
    <t>soporte base y cambio de toma corriente</t>
  </si>
  <si>
    <t>Aumento de Plan de MB</t>
  </si>
  <si>
    <t>El cliente despues de haber realizado su pago, se le aumento Plan de MB</t>
  </si>
  <si>
    <t>ABRI</t>
  </si>
  <si>
    <t>10.32.0.93</t>
  </si>
  <si>
    <t xml:space="preserve">sin conexion </t>
  </si>
  <si>
    <t>Cambio de Router</t>
  </si>
  <si>
    <t>Intermitencia sin conexion</t>
  </si>
  <si>
    <t>Restablecimiento de su conexion</t>
  </si>
  <si>
    <t>Estatus activo conectado</t>
  </si>
  <si>
    <t>Administracion Cevantes</t>
  </si>
  <si>
    <t>Luis Rodriguez Cotto</t>
  </si>
  <si>
    <t>10.50.0.84</t>
  </si>
  <si>
    <t>10.39.0.20</t>
  </si>
  <si>
    <t>Cancelacion del Servicio</t>
  </si>
  <si>
    <t>Cancelacion del servicio</t>
  </si>
  <si>
    <t>verificacion de cableado y Switch</t>
  </si>
  <si>
    <t>Por Mudanza de sus equipos</t>
  </si>
  <si>
    <t>No se  requirio la mudanza ya que no habia señal</t>
  </si>
  <si>
    <t>Carmen Castro</t>
  </si>
  <si>
    <t>10.39.1.34</t>
  </si>
  <si>
    <t>Jose Morales Castro</t>
  </si>
  <si>
    <t>10.54.0.84</t>
  </si>
  <si>
    <t>configuración de antena</t>
  </si>
  <si>
    <t>Carmen Soto</t>
  </si>
  <si>
    <t>10.39.1.92</t>
  </si>
  <si>
    <t>Nylsa pacheco</t>
  </si>
  <si>
    <t>10.45.0.64</t>
  </si>
  <si>
    <t>Virtudy Perez Trinidad</t>
  </si>
  <si>
    <t>Le esta funcionando bien hasta el momento</t>
  </si>
  <si>
    <t>Solicita Mudanza de Equipos (Viernes 5/04)</t>
  </si>
  <si>
    <t>Solicitud Cancelada ya que cliente permanecera en la residencia por tres semanas mas</t>
  </si>
  <si>
    <t>Efrain Calderon Fuentes</t>
  </si>
  <si>
    <t>10.62.0.21</t>
  </si>
  <si>
    <t>Intermitencia con el servicio</t>
  </si>
  <si>
    <t>Problemas de intermitencia en velocidad</t>
  </si>
  <si>
    <t>Rodamin Pizarro</t>
  </si>
  <si>
    <t>no puede conectar al router</t>
  </si>
  <si>
    <t>Cambio de contrseña del router</t>
  </si>
  <si>
    <t xml:space="preserve"> Ruth Gutierrez Pibernus (Intercambio)</t>
  </si>
  <si>
    <t>10.62.0.29</t>
  </si>
  <si>
    <t>No le funciona el servicio y la antena le ocasiono daños</t>
  </si>
  <si>
    <t>Problemas con el Router y velocidd</t>
  </si>
  <si>
    <t>Andres Gomez Rodriguez</t>
  </si>
  <si>
    <t>10.62.0.38</t>
  </si>
  <si>
    <t>Presentaba intermitencia en el servcio</t>
  </si>
  <si>
    <t>Cambio de Router, migracion de sectorial</t>
  </si>
  <si>
    <t xml:space="preserve">Cambio de clave del Router </t>
  </si>
  <si>
    <t>Alberto Dones</t>
  </si>
  <si>
    <t>Eduard Tirado</t>
  </si>
  <si>
    <t>10.30.0.60</t>
  </si>
  <si>
    <t xml:space="preserve">10.62.0.47 </t>
  </si>
  <si>
    <t>sin conecxion</t>
  </si>
  <si>
    <t>Se realizo la llamada al cliente para saber el Status del Servicio</t>
  </si>
  <si>
    <t>Status de Servicio</t>
  </si>
  <si>
    <t>Melissa Alejandrina Huertas</t>
  </si>
  <si>
    <t>10.62.0.56</t>
  </si>
  <si>
    <t>Brunilda Valentin Cruz</t>
  </si>
  <si>
    <t xml:space="preserve">Intermitencia con el internet </t>
  </si>
  <si>
    <t>monitoreo continuo</t>
  </si>
  <si>
    <t>De igual forma seguira en caso de seguimiento</t>
  </si>
  <si>
    <t>10.35.0.90</t>
  </si>
  <si>
    <t>Ana Hernandez Ayala</t>
  </si>
  <si>
    <t>10.39.1.40</t>
  </si>
  <si>
    <t>CAmbio de Router</t>
  </si>
  <si>
    <t>No le funciona el servicio (Site en Mantenimiento)</t>
  </si>
  <si>
    <t>No le funciona el servicio</t>
  </si>
  <si>
    <t>Fue reactivado nuevamente el Site y  se le restablecio el servicio</t>
  </si>
  <si>
    <t>Mudanza a una nueva ubicacion</t>
  </si>
  <si>
    <t>David Rivera Valparcer</t>
  </si>
  <si>
    <t>10.33.0.27</t>
  </si>
  <si>
    <t>Configuracion de router</t>
  </si>
  <si>
    <t>Configurar el tipo de conexion DHCP</t>
  </si>
  <si>
    <t>PoE inhibido</t>
  </si>
  <si>
    <t>Norberto Negron</t>
  </si>
  <si>
    <t>10.35.0.33</t>
  </si>
  <si>
    <t>visita para el lunes 19/02/2018</t>
  </si>
  <si>
    <t>Cambio de Cableado 19/02/2018</t>
  </si>
  <si>
    <t>Carmen Sanchez Cabezudo</t>
  </si>
  <si>
    <t xml:space="preserve">10.67.0.70 </t>
  </si>
  <si>
    <t>Desconfiguracion de su antena</t>
  </si>
  <si>
    <t>Cliente no conecta en sus equipos</t>
  </si>
  <si>
    <t>Ajuste de Frecuencia en Sectorial</t>
  </si>
  <si>
    <t>CCQ muy bajo se necesita ajuste de frecuencia en AP</t>
  </si>
  <si>
    <t>Solicita router adicional en espera</t>
  </si>
  <si>
    <t>cambio de router e instalacion de cableado</t>
  </si>
  <si>
    <t>Salvador Acevedo</t>
  </si>
  <si>
    <t>10.60.0.36</t>
  </si>
  <si>
    <t>Radio desconfigurado</t>
  </si>
  <si>
    <t>Configuracion de Antena 19/02/2018</t>
  </si>
  <si>
    <t>Hector Oyola Valentin</t>
  </si>
  <si>
    <t>10.67.0.81</t>
  </si>
  <si>
    <t>Yeni Zavala Castillo</t>
  </si>
  <si>
    <t>Cable Defectuoso</t>
  </si>
  <si>
    <t>Cambio de conector en cableado</t>
  </si>
  <si>
    <t>valores pesimos visto desde el sectorial 10.7.0.2</t>
  </si>
  <si>
    <t>10.31.0.60</t>
  </si>
  <si>
    <t>Site no operativo</t>
  </si>
  <si>
    <t>Ed Maralisse Robles</t>
  </si>
  <si>
    <t>10.39.0.28</t>
  </si>
  <si>
    <t>Jose Luis Colon Hernandez</t>
  </si>
  <si>
    <t>10.44.0.154</t>
  </si>
  <si>
    <t>cliente apresurada llamara luego</t>
  </si>
  <si>
    <t>Se le dio soporte base y le funciona con normalidad</t>
  </si>
  <si>
    <t>Site caido por Mantenimiento de la torre</t>
  </si>
  <si>
    <t>Hernan Perez Marcano</t>
  </si>
  <si>
    <t>10.54.0.54</t>
  </si>
  <si>
    <t>No le funcionaba el servicio el dia 10 y 11/02/2018 (Electricidad)</t>
  </si>
  <si>
    <t>internet lento / Upgrade a 6/2 MB</t>
  </si>
  <si>
    <t>cliente siempre le llegan 2MB por debajo del plan que contrata</t>
  </si>
  <si>
    <t>Sin Electricidad en el Site</t>
  </si>
  <si>
    <t>cambio de antena, cableado y conectores</t>
  </si>
  <si>
    <t>Se restablecio el servicio el dia lunes 12/02/2018</t>
  </si>
  <si>
    <t xml:space="preserve">No le funcionaba el servicio </t>
  </si>
  <si>
    <t xml:space="preserve">Se restablecio el servicio </t>
  </si>
  <si>
    <t>Ahora el cliente reporta problemas de Velocidad</t>
  </si>
  <si>
    <t>Cableado defectuoso sin conexion</t>
  </si>
  <si>
    <t>Francisco Colon Santana</t>
  </si>
  <si>
    <t>El cliente solicita informacion sobre el plan del Rokus</t>
  </si>
  <si>
    <t>Informacion sobre el plan de Rokus</t>
  </si>
  <si>
    <t>Se le indico que lo ideal son 3 MB</t>
  </si>
  <si>
    <t>Equipos en desconexion</t>
  </si>
  <si>
    <t>Conecta sus equipos con toda normalidad, y navega sin problemas</t>
  </si>
  <si>
    <t>Dario Morales Agosto 2da cuenta</t>
  </si>
  <si>
    <t>Rafael Donalson Matos Mendez</t>
  </si>
  <si>
    <t>Inconvenientes con su equipo Android</t>
  </si>
  <si>
    <t>104.218.241.135</t>
  </si>
  <si>
    <t>No puede conectarse a la cajita android</t>
  </si>
  <si>
    <t>cliente corroboro su plan contratado quedo satisfecho</t>
  </si>
  <si>
    <t>Autogrupo Autogrupo</t>
  </si>
  <si>
    <t>10.59.0.23</t>
  </si>
  <si>
    <t>Luis Diaz Hernandez</t>
  </si>
  <si>
    <t>10.61.1.42</t>
  </si>
  <si>
    <t>Indica que no le estaba funcionando el servicio</t>
  </si>
  <si>
    <t>No se encontraba en el lugar para verificar</t>
  </si>
  <si>
    <t>el internet va y viene</t>
  </si>
  <si>
    <t>Ajuste de frecuencia en el site</t>
  </si>
  <si>
    <t>Virgen Morales Medero</t>
  </si>
  <si>
    <t>Jose A Rivera Diaz</t>
  </si>
  <si>
    <t>10.63.0.134</t>
  </si>
  <si>
    <t>se cancelo Upgrade a 5MB, cliente no atendio llamada telefonica</t>
  </si>
  <si>
    <t>Sin conexion por 4 dias</t>
  </si>
  <si>
    <t>No lograba conectar Poe inhibido</t>
  </si>
  <si>
    <t>Logra navegar con toda normalidad - Soporte base</t>
  </si>
  <si>
    <t>Disminucion de la Velocidad</t>
  </si>
  <si>
    <t>Velocidad baja / Estatus activo en el servicio</t>
  </si>
  <si>
    <t>Kiara Santana</t>
  </si>
  <si>
    <t>10.47.0.113</t>
  </si>
  <si>
    <t>Conexion desconectado</t>
  </si>
  <si>
    <t>Solicita cambio de router</t>
  </si>
  <si>
    <t>Router con defecto fisico</t>
  </si>
  <si>
    <t>Desconectado</t>
  </si>
  <si>
    <t>Cambio de Cableado 17/02/2018</t>
  </si>
  <si>
    <t>Conexion activa Velocidad estable</t>
  </si>
  <si>
    <t>Dayanara Lopez</t>
  </si>
  <si>
    <t>10.44.0.119</t>
  </si>
  <si>
    <t>Cliente conectado y velocidad estable</t>
  </si>
  <si>
    <t>No tenia servicio</t>
  </si>
  <si>
    <t>Por Activacion de Ip</t>
  </si>
  <si>
    <t>Activacion de Ip - conectada y con servicio</t>
  </si>
  <si>
    <t>Site Caido No operativo</t>
  </si>
  <si>
    <t>Alexavier Rivera</t>
  </si>
  <si>
    <t>10.61.1.49</t>
  </si>
  <si>
    <t>Intermitencia en el servicio / Router inhibido</t>
  </si>
  <si>
    <t>Conexion activa y estable</t>
  </si>
  <si>
    <t>Debora Malave</t>
  </si>
  <si>
    <t>10.39.0.39</t>
  </si>
  <si>
    <t>sin servcio</t>
  </si>
  <si>
    <t>Belen Perales</t>
  </si>
  <si>
    <t>172.18.119.115</t>
  </si>
  <si>
    <t>BOOMNET</t>
  </si>
  <si>
    <t>reporta que no tiene internet</t>
  </si>
  <si>
    <t>Se verifico su estado de conexion, todo en orden</t>
  </si>
  <si>
    <t>No Operativo</t>
  </si>
  <si>
    <t>Danischa Pacheco</t>
  </si>
  <si>
    <t xml:space="preserve">Johan Colon </t>
  </si>
  <si>
    <t>10.47.0.79</t>
  </si>
  <si>
    <t>Inconvenientes para navegar</t>
  </si>
  <si>
    <t>Se realiza Reboot a la antena del cliente.</t>
  </si>
  <si>
    <t>Koran Miranda</t>
  </si>
  <si>
    <t>10.46.0.68</t>
  </si>
  <si>
    <t>Se realizara llamada al cliente el 11/04/19 para verificar.</t>
  </si>
  <si>
    <t>Se llama al cliente y desea quedarse con el aumento de plan, se pasa llamada a Administracion.</t>
  </si>
  <si>
    <t>Linet Lagares</t>
  </si>
  <si>
    <t>10.31.0.66</t>
  </si>
  <si>
    <t>Belkys Gil</t>
  </si>
  <si>
    <t>Cliente sin conexion a internet se manda a desconectar router y se da reboot a la antena.</t>
  </si>
  <si>
    <t>Teresa Payano</t>
  </si>
  <si>
    <t>172.23.21.57</t>
  </si>
  <si>
    <t>Boom Net Solutions</t>
  </si>
  <si>
    <t xml:space="preserve">Luis Rodriguez </t>
  </si>
  <si>
    <t>Cliente le llega plan contratado pero indica que no le brega bien, se estara llamando para verificar.</t>
  </si>
  <si>
    <t>caso pasa a visita para reubicar router y colocar router adicional modo repetidor</t>
  </si>
  <si>
    <t>Llama para saber el dia de su visita</t>
  </si>
  <si>
    <t>Ya fue realizada la visita tecnica y se le restablecio el servicio</t>
  </si>
  <si>
    <t>Hogar Tesoro de Vida</t>
  </si>
  <si>
    <t>Mayra Walker Figueroa</t>
  </si>
  <si>
    <t>10.59.0.73</t>
  </si>
  <si>
    <t>10.62.0.50</t>
  </si>
  <si>
    <t>Downgrade</t>
  </si>
  <si>
    <t xml:space="preserve">Site con problemas electricos </t>
  </si>
  <si>
    <t>Ya se restablecio el servicio electrico en el Site y le funciona correctamente</t>
  </si>
  <si>
    <t>Se realiza Downgrade por solicitud del cliente.</t>
  </si>
  <si>
    <t xml:space="preserve"> Omaira Colon Pabon</t>
  </si>
  <si>
    <t>Sergio Mojica</t>
  </si>
  <si>
    <t>10.64.0.56</t>
  </si>
  <si>
    <t>YKNet</t>
  </si>
  <si>
    <t>Sin conexion desde hace dos dias</t>
  </si>
  <si>
    <t>Cliente conectado segun YKNet posible problema con Router</t>
  </si>
  <si>
    <t>Presenta Problemas de Velocidad</t>
  </si>
  <si>
    <t>Yasiri Ortega</t>
  </si>
  <si>
    <t>Jean Morales Colon</t>
  </si>
  <si>
    <t>10.62.0.68</t>
  </si>
  <si>
    <t xml:space="preserve">Ya fue restablecido </t>
  </si>
  <si>
    <t>Se realizaran Ajustes de frecuencia en el AP</t>
  </si>
  <si>
    <t>Ajuste de Frecuencia en el AP</t>
  </si>
  <si>
    <t>Myriam Rodriguez Rosario</t>
  </si>
  <si>
    <t>10.45.0.77</t>
  </si>
  <si>
    <t xml:space="preserve">Quiere reactivar el servicio </t>
  </si>
  <si>
    <t>Quiere reactivar el servicio, pero sin contrato</t>
  </si>
  <si>
    <t>El cliente se nego a pagar la reactivacion</t>
  </si>
  <si>
    <t>Yenny Fernandez</t>
  </si>
  <si>
    <t>Cliente solicitando Upgrade, se le dan los pasos a seguir y luego indica que esperara a que regrese su hijo.</t>
  </si>
  <si>
    <t>10.44.0.122</t>
  </si>
  <si>
    <t>Clave Router</t>
  </si>
  <si>
    <t>Cambio de contraseña router</t>
  </si>
  <si>
    <t>Iglesia Universal</t>
  </si>
  <si>
    <t>Arcelia Parra</t>
  </si>
  <si>
    <t>10.47.0.43</t>
  </si>
  <si>
    <t>Cliente no puede conectarse a internet</t>
  </si>
  <si>
    <t>site caido</t>
  </si>
  <si>
    <t>Cliente no tiene acceso a internet</t>
  </si>
  <si>
    <t>Se llama al cliente y se le indica nuevamente que se conecte a su red inalambrica.</t>
  </si>
  <si>
    <t>Denis Rivera</t>
  </si>
  <si>
    <t>se cambiara AP para realizar ajustes</t>
  </si>
  <si>
    <t>no llegan sus megas contratado</t>
  </si>
  <si>
    <t>Ajuste en su CPE</t>
  </si>
  <si>
    <t>Activacion del Servicio IP</t>
  </si>
  <si>
    <t>Activacion de IP</t>
  </si>
  <si>
    <t>Yarinelli Dominguez</t>
  </si>
  <si>
    <t>10.42.0.43</t>
  </si>
  <si>
    <t>Conexion No Estable</t>
  </si>
  <si>
    <t>Inestabilidad de conexion</t>
  </si>
  <si>
    <t>Inestabilidad en su conexion</t>
  </si>
  <si>
    <t>No llegaba su plan contrado</t>
  </si>
  <si>
    <t>Inestabilidad en el servicio</t>
  </si>
  <si>
    <t>Conexion al dia de hoy le funciona  del todo bien</t>
  </si>
  <si>
    <t>Samuel Valentin</t>
  </si>
  <si>
    <t>10.59.0.20</t>
  </si>
  <si>
    <t>no brega bien en el servicio</t>
  </si>
  <si>
    <t>Lentitud / Inestabilidad</t>
  </si>
  <si>
    <t>se migro al 1227</t>
  </si>
  <si>
    <t>Wilfredo Rosa</t>
  </si>
  <si>
    <t>172.18.119.108</t>
  </si>
  <si>
    <t>Lizbetsy Velez</t>
  </si>
  <si>
    <t>no estaba conectado a internet</t>
  </si>
  <si>
    <t>se verifico su estatus</t>
  </si>
  <si>
    <t>Olvido del Wifi / Sin conexion</t>
  </si>
  <si>
    <t>Restablecimiento de conexion</t>
  </si>
  <si>
    <t>Restablecimiento de clave wifi y con conexion activa</t>
  </si>
  <si>
    <t>Patricia(Intercambio) Site Condesa</t>
  </si>
  <si>
    <t>10.43.0.55</t>
  </si>
  <si>
    <t>Desconfiguracion de su router</t>
  </si>
  <si>
    <t>Reconfiguracion correcta, logra conectar</t>
  </si>
  <si>
    <t>Configuracion y Alineacion de Antena</t>
  </si>
  <si>
    <t>Edgardo Bizmar</t>
  </si>
  <si>
    <t>10.59.0.26</t>
  </si>
  <si>
    <t>Sin Señal</t>
  </si>
  <si>
    <t>Conexion Activa</t>
  </si>
  <si>
    <t>Restablecimiento del Servicio y activo</t>
  </si>
  <si>
    <t>Recogido de router</t>
  </si>
  <si>
    <t>Recogido de Router de 3 Antenas</t>
  </si>
  <si>
    <t>10.39.0.43</t>
  </si>
  <si>
    <t>Sin servicio por pago</t>
  </si>
  <si>
    <t>Desactivada la IP por pago</t>
  </si>
  <si>
    <t>Activacion de IP de cliente</t>
  </si>
  <si>
    <t>Casos Atendidos</t>
  </si>
  <si>
    <t>Por Aumento de Megas en su plan contratado</t>
  </si>
  <si>
    <t>Ip desactivado</t>
  </si>
  <si>
    <t>Por Aumento de sus Plan Contratado</t>
  </si>
  <si>
    <t>cliente esta desactivado</t>
  </si>
  <si>
    <t>Angel Luis Mendoza</t>
  </si>
  <si>
    <t>172.25.21.17</t>
  </si>
  <si>
    <t>BoomNet</t>
  </si>
  <si>
    <t>Problemas en el Ap 1228</t>
  </si>
  <si>
    <t>Ajuste de frecuencia en sectorial</t>
  </si>
  <si>
    <t>Al dia de hoy 28-02 Ya la velocidad esta bregando un poco mejor</t>
  </si>
  <si>
    <t>Jose Rodriguez</t>
  </si>
  <si>
    <t>10.47.0.130</t>
  </si>
  <si>
    <t xml:space="preserve"> no posee internet desde hace 2 dias , </t>
  </si>
  <si>
    <t>Se validaron conexiones</t>
  </si>
  <si>
    <t>Realizar ajustes en AP</t>
  </si>
  <si>
    <t>Ajustes en el Ap 12226 del Site, cliente conectado</t>
  </si>
  <si>
    <t>Cliente reporta lentitud y Bloque de Nat</t>
  </si>
  <si>
    <t>Site de San Angel Ancho de Banda</t>
  </si>
  <si>
    <t>Libia Rios (Cond. Cervantes)</t>
  </si>
  <si>
    <t>No tiene conexion, Verificar cableado</t>
  </si>
  <si>
    <t>Cambio de cable de GrandStream y reinicio del mismo</t>
  </si>
  <si>
    <t>Enmanuel Colon</t>
  </si>
  <si>
    <t>10.39.0.137</t>
  </si>
  <si>
    <t>Juan Medero</t>
  </si>
  <si>
    <t>10.39.0.60</t>
  </si>
  <si>
    <t>Problemas en su cableado</t>
  </si>
  <si>
    <t>Amerita cambio en el mismo</t>
  </si>
  <si>
    <t>Desconecta y conecta cable WAN vuelve a tener conexion.</t>
  </si>
  <si>
    <t>Se verifico y le llegan 3Mb de velocidad</t>
  </si>
  <si>
    <t xml:space="preserve">Gabriel Acevedo </t>
  </si>
  <si>
    <t>Yanitza Torres Villegas</t>
  </si>
  <si>
    <t>Conectado y con servicio</t>
  </si>
  <si>
    <t>10.47.0.65</t>
  </si>
  <si>
    <t>Ajustes en el AP 1226</t>
  </si>
  <si>
    <t>Gabriel Rosario</t>
  </si>
  <si>
    <t>10.47.0.52</t>
  </si>
  <si>
    <t>Luis Miranda Chapero</t>
  </si>
  <si>
    <t>10.41.0.25</t>
  </si>
  <si>
    <t>Barrazas</t>
  </si>
  <si>
    <t>Sito sin operatividad</t>
  </si>
  <si>
    <t>Site sin operatividad</t>
  </si>
  <si>
    <t>se freeza el netflix</t>
  </si>
  <si>
    <t>soporte base, prioridad en wimbox</t>
  </si>
  <si>
    <t>David Baez</t>
  </si>
  <si>
    <t>Sitio sin operatividad</t>
  </si>
  <si>
    <t>Melvin Black</t>
  </si>
  <si>
    <t>10.44.0.240</t>
  </si>
  <si>
    <t>de noche presenta problema con la velocidad</t>
  </si>
  <si>
    <t>Disminucion de su plan contratado</t>
  </si>
  <si>
    <t>No le llegan los 5Mb</t>
  </si>
  <si>
    <t>Baja Disminucion de su plan 3mb</t>
  </si>
  <si>
    <t>Sigfredo Miranda Peña</t>
  </si>
  <si>
    <t>10.39.0.153:8080</t>
  </si>
  <si>
    <t>Esta sin conexion</t>
  </si>
  <si>
    <t>actualmente conectado y con servicio</t>
  </si>
  <si>
    <t>el CPE del lciente no asignaba ip al router</t>
  </si>
  <si>
    <t>Maria Pimentel Ramos</t>
  </si>
  <si>
    <t>10.44.0.74</t>
  </si>
  <si>
    <t>Pautada Visita</t>
  </si>
  <si>
    <t>Cambio de Radio, alineacion de Antena y ajuste de Frecuencia</t>
  </si>
  <si>
    <t>Danny Urbaez</t>
  </si>
  <si>
    <t>10.39.0.26</t>
  </si>
  <si>
    <t>Se realizaran ajustes en su antena capacity es muy bajo</t>
  </si>
  <si>
    <t>Ajuste de frecuencia en el sector y en la antena del cliente</t>
  </si>
  <si>
    <t>10.62.0.82</t>
  </si>
  <si>
    <t>Cristian Figueroa Rios</t>
  </si>
  <si>
    <t>Upgrade a 6/2MB</t>
  </si>
  <si>
    <t>se cancelo el upgrade</t>
  </si>
  <si>
    <t>Laura Javier Boodhar</t>
  </si>
  <si>
    <t>Problemas en el condominio Cervantes</t>
  </si>
  <si>
    <t>Problemas en el condominio</t>
  </si>
  <si>
    <t>Se reasolvio la falla en el condominio</t>
  </si>
  <si>
    <t>10.39.0.153</t>
  </si>
  <si>
    <t>Reubicar Router o Colocar Router Adicional</t>
  </si>
  <si>
    <t>Cliente cancela orden ya que conecto los equipos directos al cable</t>
  </si>
  <si>
    <t>Se verifico y se configuro el router de la cuenta PPPoE</t>
  </si>
  <si>
    <t>Jackelin Tangui Rosa</t>
  </si>
  <si>
    <t>10.30.0.79</t>
  </si>
  <si>
    <t>Mudanza dentro del mismo conjunto</t>
  </si>
  <si>
    <t>Cherry Bruno Rijos</t>
  </si>
  <si>
    <t xml:space="preserve">10.59.0.65 </t>
  </si>
  <si>
    <t>Antena dañada (Visita)</t>
  </si>
  <si>
    <t>Base y Antena nueva + Configuracion</t>
  </si>
  <si>
    <t>Eddy Valdivieso Fernandez</t>
  </si>
  <si>
    <t>Ramon Guzman</t>
  </si>
  <si>
    <t>10.35.0.123</t>
  </si>
  <si>
    <t>Se restablecio nuevamente el servicio</t>
  </si>
  <si>
    <t>Cliente indica que no tiene internet. Se le informa que se encuentra desactivado por falta de pago.</t>
  </si>
  <si>
    <t>Luz  Nieves Forti</t>
  </si>
  <si>
    <t>10.58.0.39</t>
  </si>
  <si>
    <t>Site No operativo</t>
  </si>
  <si>
    <t>Carmen Castro Saldaña</t>
  </si>
  <si>
    <t>Cliente llama porque no tiene internet</t>
  </si>
  <si>
    <t>Se activa el cliente por ordenes de administracion.</t>
  </si>
  <si>
    <t>Velocidad y desconexion</t>
  </si>
  <si>
    <t>Problemas deVelocidad</t>
  </si>
  <si>
    <t>Disminucion de su velocidad</t>
  </si>
  <si>
    <t>Hector Rodriguez</t>
  </si>
  <si>
    <t>10.30.0.109</t>
  </si>
  <si>
    <t>Se le da reboot a la antena del cliente y se manda a desconectar el router.</t>
  </si>
  <si>
    <t>Bemara Miro</t>
  </si>
  <si>
    <t xml:space="preserve">10.39.0.210 </t>
  </si>
  <si>
    <t>Ya aparece activa y con servicio estable</t>
  </si>
  <si>
    <t>Problemas con su router</t>
  </si>
  <si>
    <t>Migdalia Santos Calderon</t>
  </si>
  <si>
    <t>router desconfigurado, cliente se conecta con configuracion de fabrica</t>
  </si>
  <si>
    <t>Boom</t>
  </si>
  <si>
    <t>Sin Servicio.</t>
  </si>
  <si>
    <t>Idalih Ramos Gonzalez</t>
  </si>
  <si>
    <t>Conexion de cableado</t>
  </si>
  <si>
    <t>indicacion de como conectar lo cables</t>
  </si>
  <si>
    <t>Ramon Vega Santiago</t>
  </si>
  <si>
    <t>10.66.0.23</t>
  </si>
  <si>
    <t>Cliente tiene un generador, pero requiere de restauracion de la antena</t>
  </si>
  <si>
    <t>Puerto LAN Unplugged, visita para martes 16/04</t>
  </si>
  <si>
    <t>Heidi Alvarez</t>
  </si>
  <si>
    <t>10.44.0.237</t>
  </si>
  <si>
    <t>Sin conexion /Desconfiguracion de antena</t>
  </si>
  <si>
    <t>Monica Ramirez</t>
  </si>
  <si>
    <t>10.46.0.67</t>
  </si>
  <si>
    <t xml:space="preserve"> Jackelin Tangui Rosa</t>
  </si>
  <si>
    <t>Restablecimiento del servicio, reconexion y prioridad para sus equipos</t>
  </si>
  <si>
    <t>Se realizo la visita el dia 26/02/2018 (Cambio de cableado y alineacion de antena)</t>
  </si>
  <si>
    <t>Melvin Bleck</t>
  </si>
  <si>
    <t>Sandra iveliss Figueroa Figueroa</t>
  </si>
  <si>
    <t>10.62.0.40</t>
  </si>
  <si>
    <t>Prioridad en su velocidad, ajuste en su plan actual, le llegan sus 5MB</t>
  </si>
  <si>
    <t>Se reactivo el servicio electrico( Visita)</t>
  </si>
  <si>
    <t>No estaba en casa para reactivar</t>
  </si>
  <si>
    <t>Se realizo la visita tecnica el 06/03/2018 (Cambio de antena y cableado)</t>
  </si>
  <si>
    <t>Dennis Rivera Diaz</t>
  </si>
  <si>
    <t>10.52.0.72</t>
  </si>
  <si>
    <t>Janquiel Paulino</t>
  </si>
  <si>
    <t>10.39.0.169</t>
  </si>
  <si>
    <t>se verifico al cliente</t>
  </si>
  <si>
    <t>Olvido de clave de Router (llamar a las 3PM)</t>
  </si>
  <si>
    <t>Se restablecio el servicio</t>
  </si>
  <si>
    <t>Luz  Vicente Marquez</t>
  </si>
  <si>
    <t>Problema con su Router</t>
  </si>
  <si>
    <t>Activa y Conectada</t>
  </si>
  <si>
    <t>Le esta bregando bien el servicio</t>
  </si>
  <si>
    <t>se verifico y es el router que da perdidas de datos</t>
  </si>
  <si>
    <t>Antena sin servicio</t>
  </si>
  <si>
    <t>Desconfiguracion de Antena Se le agrega para visita Tecnica</t>
  </si>
  <si>
    <t>Angel Salvador</t>
  </si>
  <si>
    <t>16/04/0209</t>
  </si>
  <si>
    <t>soporte base al cliente referente a la conexiones de sus equipos</t>
  </si>
  <si>
    <t>Restablecimiento del servicio conectado</t>
  </si>
  <si>
    <t>Sin conexion cambio de clave Wifi</t>
  </si>
  <si>
    <t>Hector Benitez Fernandez</t>
  </si>
  <si>
    <t>Cambio de Clave de su Wifi</t>
  </si>
  <si>
    <t>se queda con el Upgrade</t>
  </si>
  <si>
    <t>Santos Colon</t>
  </si>
  <si>
    <t>Junior Gimenez</t>
  </si>
  <si>
    <t>Antena desalineada</t>
  </si>
  <si>
    <t>Cambio de cableado, alineacion de antena migrado de site</t>
  </si>
  <si>
    <t>Haidee Gomez Gonzalez</t>
  </si>
  <si>
    <t>Cliente pregunta por su vista</t>
  </si>
  <si>
    <t>Se realizo la visita tecnica el dia 9/03/2018 (Cambio de Cableado)</t>
  </si>
  <si>
    <t>10.39.0.113</t>
  </si>
  <si>
    <t>Baja Velovidad</t>
  </si>
  <si>
    <t>Se dio prioridad al cliente en el QUEUES para aumentar su velocidad</t>
  </si>
  <si>
    <t>Sonia Flores</t>
  </si>
  <si>
    <t xml:space="preserve">Se indico que por falla electrica no estaba activo el SITE </t>
  </si>
  <si>
    <t>verificacion de sus equipos</t>
  </si>
  <si>
    <t>Miguel Nogera</t>
  </si>
  <si>
    <t>172.18.69.30</t>
  </si>
  <si>
    <t>Sin operatividad</t>
  </si>
  <si>
    <t>Josue Orta</t>
  </si>
  <si>
    <t>10.40.0.67</t>
  </si>
  <si>
    <t>Desactivado por pago /sin conexion</t>
  </si>
  <si>
    <t>Julia king Quezada</t>
  </si>
  <si>
    <t>10.44.0.67</t>
  </si>
  <si>
    <t>Site sin energia electrica</t>
  </si>
  <si>
    <t>Se le activa IP a cliente</t>
  </si>
  <si>
    <t>Eduardo Sanfiorenzo</t>
  </si>
  <si>
    <t>Se le indico una serie de pasos para reiniciar la clave del Router</t>
  </si>
  <si>
    <t>10.39.1.31</t>
  </si>
  <si>
    <t>Upgrade a 8/4MB</t>
  </si>
  <si>
    <t>Upgrade a 8/4 MB</t>
  </si>
  <si>
    <t>Gabriel Rosario Hernandez</t>
  </si>
  <si>
    <t>Se realizo la llamada al cliente e indica que le funciona correctamente</t>
  </si>
  <si>
    <t>Enrique Martinez</t>
  </si>
  <si>
    <t>10.36.0.58</t>
  </si>
  <si>
    <t xml:space="preserve">se verifico la velocidad del cliente </t>
  </si>
  <si>
    <t>Reconfiguracion de Antena.</t>
  </si>
  <si>
    <t>Se reactivo nuevamente el servicio</t>
  </si>
  <si>
    <t>Leticia Roman</t>
  </si>
  <si>
    <t>10.35.0.77</t>
  </si>
  <si>
    <t>Neila Perez</t>
  </si>
  <si>
    <t xml:space="preserve">10.50.0.98 </t>
  </si>
  <si>
    <t>Rafael Colon Hernandez</t>
  </si>
  <si>
    <t>Problemas en su Poe / sin conexion</t>
  </si>
  <si>
    <t>Cambio de PoE</t>
  </si>
  <si>
    <t>Baja disminucion</t>
  </si>
  <si>
    <t>Velocidad baja se evidencia megas en su plan actual</t>
  </si>
  <si>
    <t>Consumo masivo de su plan contratado</t>
  </si>
  <si>
    <t>soporte base para cambiar su clave wifi</t>
  </si>
  <si>
    <t>cliente conectado</t>
  </si>
  <si>
    <t>con servicio y conectado</t>
  </si>
  <si>
    <t>Zuleica Cardona Soto</t>
  </si>
  <si>
    <t>10.39.0.211</t>
  </si>
  <si>
    <t>Sigfredo Miranda</t>
  </si>
  <si>
    <t>Conectada nuevamente en el Ap 1157</t>
  </si>
  <si>
    <t>10.39.1.63</t>
  </si>
  <si>
    <t>Labores de mantenimiento</t>
  </si>
  <si>
    <t>Se ha levantado el site</t>
  </si>
  <si>
    <t>El site esta operativo y se encuentra conectada</t>
  </si>
  <si>
    <t>Robert Fernandez</t>
  </si>
  <si>
    <t>Cliente se le congela la imagen</t>
  </si>
  <si>
    <t>Desconexion del Servicio</t>
  </si>
  <si>
    <t>Providencia Dinua Morla</t>
  </si>
  <si>
    <t>10.39.0.53</t>
  </si>
  <si>
    <t>Servicio activo y conectada</t>
  </si>
  <si>
    <t>Se realiza reboot a los equipos ya que tenian mas de 22d de conexion.</t>
  </si>
  <si>
    <t>ROBERT FERNANDEZ</t>
  </si>
  <si>
    <t xml:space="preserve"> Site Caido</t>
  </si>
  <si>
    <t>Lis Cosme Rosado</t>
  </si>
  <si>
    <t>Fatima Lopez Hernandez</t>
  </si>
  <si>
    <t>10.39.0.171</t>
  </si>
  <si>
    <t>Cliente de la 3era edad no puede conectar sus equipos a internet ni con soporte.</t>
  </si>
  <si>
    <t>Instalacionde switch y asistencia personal con red social</t>
  </si>
  <si>
    <t>Gabriel Acevedo Torres</t>
  </si>
  <si>
    <t>La velocidad corresponde a su plan</t>
  </si>
  <si>
    <t>Se le dio prioridad Queues</t>
  </si>
  <si>
    <t>reboot de antena</t>
  </si>
  <si>
    <t>Sandra Iveliss Figueroa Figueroa</t>
  </si>
  <si>
    <t>Tubo de la antena caido</t>
  </si>
  <si>
    <t>La visita habia sido pospuesta</t>
  </si>
  <si>
    <t>Realizada la visita tecnica</t>
  </si>
  <si>
    <t>Carlos Collado Ortiz</t>
  </si>
  <si>
    <t>10.63.0.132</t>
  </si>
  <si>
    <t>Salvador Acevedo Gonzalez</t>
  </si>
  <si>
    <t>Problema electrico en Site</t>
  </si>
  <si>
    <t>El site esta sin electricidad</t>
  </si>
  <si>
    <t>Restablecimiento de energia</t>
  </si>
  <si>
    <t>Jose Crespo Rivera</t>
  </si>
  <si>
    <t>10.91.100.14</t>
  </si>
  <si>
    <t>FJIS</t>
  </si>
  <si>
    <t>Pedro Romero</t>
  </si>
  <si>
    <t>10.33.0.34</t>
  </si>
  <si>
    <t>Suan Correa Carmona</t>
  </si>
  <si>
    <t>10.91.100.46</t>
  </si>
  <si>
    <t>FJIS esta en solucion</t>
  </si>
  <si>
    <t>Alberto Malcum Mato</t>
  </si>
  <si>
    <t>10.36.0.66</t>
  </si>
  <si>
    <t>Bloqueo de su TV / router</t>
  </si>
  <si>
    <t>Keyla Bordonada</t>
  </si>
  <si>
    <t>10.35.0.126</t>
  </si>
  <si>
    <t>Victor Montesino Malave</t>
  </si>
  <si>
    <t>10.45.0.31</t>
  </si>
  <si>
    <t>No conecta</t>
  </si>
  <si>
    <t>Se debe generar una visita tecnica (Se realizo la visita tecnica)</t>
  </si>
  <si>
    <t>verificacion de su router llegandole con el Port 8080</t>
  </si>
  <si>
    <t>Ralphy Garcia</t>
  </si>
  <si>
    <t>10.72.0.28</t>
  </si>
  <si>
    <t>Pregunta sobre el servicio</t>
  </si>
  <si>
    <t>informacion sobre su plan contratado</t>
  </si>
  <si>
    <t>Grisel Rosario Pacheco</t>
  </si>
  <si>
    <t>10.34.0.32</t>
  </si>
  <si>
    <t>Cubuy</t>
  </si>
  <si>
    <t>Site no se Encuentra Operativo</t>
  </si>
  <si>
    <t xml:space="preserve">Router </t>
  </si>
  <si>
    <t>Router mal conectado</t>
  </si>
  <si>
    <t xml:space="preserve"> Bajos valores en su CPE</t>
  </si>
  <si>
    <t xml:space="preserve">verificacion del servicio </t>
  </si>
  <si>
    <t>Hector Torrez</t>
  </si>
  <si>
    <t>10.39.0.208</t>
  </si>
  <si>
    <t>Se dio prioridad  en el QUEUES</t>
  </si>
  <si>
    <t>Jean Paul Fernandez</t>
  </si>
  <si>
    <t>10.35.0.74</t>
  </si>
  <si>
    <t>No le llega plan contratado</t>
  </si>
  <si>
    <t>Se indico que por falla electrica Plaza Universidad estaba fuera de servicio</t>
  </si>
  <si>
    <t>se le da prioridad al cliente dentro del MK</t>
  </si>
  <si>
    <t xml:space="preserve">4NET-Omar Diaz </t>
  </si>
  <si>
    <t xml:space="preserve">Se indico a David de 4Net que el site estaba caido </t>
  </si>
  <si>
    <t>Jean paul fernandez</t>
  </si>
  <si>
    <t>Site Reestablecido</t>
  </si>
  <si>
    <t>Problemas conexion con sus equipos</t>
  </si>
  <si>
    <t>Se llamo para comprobar que ya contaba con el servicio</t>
  </si>
  <si>
    <t>Restablecimiento de su servicio (antena), le funciona</t>
  </si>
  <si>
    <t>Neysa Hernadez</t>
  </si>
  <si>
    <t>10.39.0.170</t>
  </si>
  <si>
    <t>Intermitencia y velocidad</t>
  </si>
  <si>
    <t>Velocidad y conexion</t>
  </si>
  <si>
    <t>Conectado y con velocidad estable a su plan</t>
  </si>
  <si>
    <t>Migracion de AP 1128</t>
  </si>
  <si>
    <t>Rommel Alfonseca</t>
  </si>
  <si>
    <t>10.26.0.32</t>
  </si>
  <si>
    <t>Reboot a la antena / Le funciona correctamente</t>
  </si>
  <si>
    <t>Jose Olivari</t>
  </si>
  <si>
    <t>10.30.0.27</t>
  </si>
  <si>
    <t>Olvido de cable</t>
  </si>
  <si>
    <t>Clave dada al cliente con conexion activa</t>
  </si>
  <si>
    <t>Restablecimiento del Servicio / le funciona correctamente</t>
  </si>
  <si>
    <t>Gliset Ayala</t>
  </si>
  <si>
    <t>Sin conexiòn</t>
  </si>
  <si>
    <t>Problemas de fibra optica</t>
  </si>
  <si>
    <t>Cambio de clave Wifi</t>
  </si>
  <si>
    <t>Contraseña modificada en su router</t>
  </si>
  <si>
    <t>Victor Manuel Valera Castro</t>
  </si>
  <si>
    <t>Velocidad intermitente</t>
  </si>
  <si>
    <t>Reseteo de contraseña</t>
  </si>
  <si>
    <t>Reinicio de equipo y laptop. Se le indico el procedimiento para colocar contraseña</t>
  </si>
  <si>
    <t>Angela Andrade</t>
  </si>
  <si>
    <t>Problema de conexion en TV</t>
  </si>
  <si>
    <t>se verifico el cliente, presenta problema con la suscripcion de Netflix</t>
  </si>
  <si>
    <t>Llamara el dia siguiente para informar</t>
  </si>
  <si>
    <t>Problema de conexion a la impresora</t>
  </si>
  <si>
    <t>verificacion del servicio y soporte base</t>
  </si>
  <si>
    <t>Sin Conexiòn</t>
  </si>
  <si>
    <t>Apagar y escender el router</t>
  </si>
  <si>
    <t>Loudes Davila</t>
  </si>
  <si>
    <t>Cancelar el servicio</t>
  </si>
  <si>
    <t>se transfierio al Dpta de administracion para efectuar labores respectivas</t>
  </si>
  <si>
    <t>LLamar antes de las 10 am</t>
  </si>
  <si>
    <t>Julia Natal</t>
  </si>
  <si>
    <t>Julio E Sanchez Aponte</t>
  </si>
  <si>
    <t>10.66.0.63</t>
  </si>
  <si>
    <t>Fibra en funcionamiento</t>
  </si>
  <si>
    <t>Mudanza pospuesta para el 30/05</t>
  </si>
  <si>
    <t>Rene Benitez Sanchez</t>
  </si>
  <si>
    <t>Migrado de Ap en Site</t>
  </si>
  <si>
    <t>Luis Urbaez Agüero</t>
  </si>
  <si>
    <t>10.39.0.214</t>
  </si>
  <si>
    <t>La Antena no conecta</t>
  </si>
  <si>
    <t>Cambio de Contraseña de su Router</t>
  </si>
  <si>
    <t>Necesita visita tecnica</t>
  </si>
  <si>
    <t xml:space="preserve">Se reemplazo la antena </t>
  </si>
  <si>
    <t>The Village Inn Llc</t>
  </si>
  <si>
    <t>104.218.241.153</t>
  </si>
  <si>
    <t>Sin conexion la antena</t>
  </si>
  <si>
    <t>Luis A Rodriguez</t>
  </si>
  <si>
    <t>Se realizo la visita tecnica y le funciona correctamente el servicio</t>
  </si>
  <si>
    <t>Se Activa IP de cliente</t>
  </si>
  <si>
    <t xml:space="preserve"> Doricell Morales Gonzales</t>
  </si>
  <si>
    <t>Informacion sobre la factura</t>
  </si>
  <si>
    <t>Se paso la llamada al Dpto de Administracion</t>
  </si>
  <si>
    <t>Jesus Carasquillo</t>
  </si>
  <si>
    <t xml:space="preserve"> Luis Rafael Calderon Cepeda</t>
  </si>
  <si>
    <t>Problemas con el Router (no se encuentra en casa)</t>
  </si>
  <si>
    <t>se le da soporte base</t>
  </si>
  <si>
    <t xml:space="preserve">Intermitencia </t>
  </si>
  <si>
    <t>Se le indico que presentos intermitencia por los problemas electricos</t>
  </si>
  <si>
    <t>Yaschira Marin Rivera</t>
  </si>
  <si>
    <t>Desea Alquilar Router</t>
  </si>
  <si>
    <t>Antena no conecta a sectorial</t>
  </si>
  <si>
    <t xml:space="preserve"> Jean Paul Fernandez Santiago</t>
  </si>
  <si>
    <t>Alexandra Rodriguez</t>
  </si>
  <si>
    <t>Antena desorientada</t>
  </si>
  <si>
    <t>Se realizo la llamada al cliente e indicar que en los ultimos dias le ha funcionado correctamente 03/04/2018</t>
  </si>
  <si>
    <t xml:space="preserve">Alineacion de Antena </t>
  </si>
  <si>
    <t>Estudio de Migracion</t>
  </si>
  <si>
    <t>Desactivado por pago</t>
  </si>
  <si>
    <t>Se activa cliente realizo pago</t>
  </si>
  <si>
    <t>Doricell Morales Gonzales</t>
  </si>
  <si>
    <t>Informacion sobre factura</t>
  </si>
  <si>
    <t>Otoniel Garcia</t>
  </si>
  <si>
    <t>10.50.0.120</t>
  </si>
  <si>
    <t>Cliente tenia los equipos conectados de forma erronea, soporte base</t>
  </si>
  <si>
    <t>Liza Rios Berrios</t>
  </si>
  <si>
    <t>10.30.0.33</t>
  </si>
  <si>
    <t>Comenta que esta presentado intermitencia</t>
  </si>
  <si>
    <t>Samuel Nieves</t>
  </si>
  <si>
    <t>10.44.0.212</t>
  </si>
  <si>
    <t>Velocidad Baja / Alineacion de antena</t>
  </si>
  <si>
    <t>Facebook</t>
  </si>
  <si>
    <t xml:space="preserve">alineacion de Antena </t>
  </si>
  <si>
    <t>William Vivas Maldonado</t>
  </si>
  <si>
    <t>10.44.0.156</t>
  </si>
  <si>
    <t>Se verifico nuevamente el cliente y reactivo el servicio</t>
  </si>
  <si>
    <t>Doiricell Morales</t>
  </si>
  <si>
    <t>Iriam Melendez Torres</t>
  </si>
  <si>
    <t>Problemas electricos en su residencia sin conexion en sus router</t>
  </si>
  <si>
    <t>Problemas de baterias en el Site</t>
  </si>
  <si>
    <t xml:space="preserve"> FIXIT </t>
  </si>
  <si>
    <t>Se restablecio el servico y le funciona correctamente hasta el momento</t>
  </si>
  <si>
    <t>Aumento de Plan (3 dias de prueba)</t>
  </si>
  <si>
    <t>cliente se decide por el plan de 6MB</t>
  </si>
  <si>
    <t>Cliente se desactivo IP por falta de Pago</t>
  </si>
  <si>
    <t>Baja velocidad en su conexion /Ajuste de frecuencia</t>
  </si>
  <si>
    <t>Luego se realizo la llamada el dia 27/03/2018 e indica que le funciona corectamente</t>
  </si>
  <si>
    <t>Reymundo Roque</t>
  </si>
  <si>
    <t>10.60.0.47</t>
  </si>
  <si>
    <t>Mudanza del servicio</t>
  </si>
  <si>
    <t xml:space="preserve">Victor Huertas </t>
  </si>
  <si>
    <t>10.44.0.148</t>
  </si>
  <si>
    <t>Migrado a Site Bello Horizonte</t>
  </si>
  <si>
    <t>Se realizo la llamada al cliente e indica que el servicio le funciona correctamente</t>
  </si>
  <si>
    <t>Eneida Alvarez</t>
  </si>
  <si>
    <t>10.32.0.70</t>
  </si>
  <si>
    <t>Se contacto al cliente para prueba de velocidad, todo correctamente.</t>
  </si>
  <si>
    <t>Ramon A Vegas Santiago (2da Cuenta)</t>
  </si>
  <si>
    <t>10.66.0.24</t>
  </si>
  <si>
    <t>Sin conexxion</t>
  </si>
  <si>
    <t>Cable que va a la antena esta roto</t>
  </si>
  <si>
    <t xml:space="preserve">Ramon A Vegas Santiago </t>
  </si>
  <si>
    <t>WAN unplugged se presume problemas con cableado o Switch - Visita 30/04</t>
  </si>
  <si>
    <t>SW del piso 13 estaba inhibido / cliente conectado</t>
  </si>
  <si>
    <t>Necesita Alineacion de Antena</t>
  </si>
  <si>
    <t>Javier Valedon</t>
  </si>
  <si>
    <t>10.49.0.23</t>
  </si>
  <si>
    <t>Sin servicio desde el Huracan</t>
  </si>
  <si>
    <t>Site caido desde el Huracan</t>
  </si>
  <si>
    <t>Pierde conexion cada cierto tiempo - Visita 01/05</t>
  </si>
  <si>
    <t>Servicio Restablecido</t>
  </si>
  <si>
    <t>Conexion estable y en uso</t>
  </si>
  <si>
    <t>Problemas en su antena / desconfiguracion no conecta</t>
  </si>
  <si>
    <t>Baja Disminucion</t>
  </si>
  <si>
    <t>Ajustes en su velocidad y con megas respectivos</t>
  </si>
  <si>
    <t>Sirilia Corcino Jimenez</t>
  </si>
  <si>
    <t>10.32.0.87</t>
  </si>
  <si>
    <t>Ricardo Ortiz</t>
  </si>
  <si>
    <t>10.44.0.150</t>
  </si>
  <si>
    <t xml:space="preserve">Con servicio, muy lento </t>
  </si>
  <si>
    <t>En seguimiento por problemas del site</t>
  </si>
  <si>
    <t>Migracion de AP 1007</t>
  </si>
  <si>
    <t>George Mayorga Rodriguez</t>
  </si>
  <si>
    <t>10.44.0.135</t>
  </si>
  <si>
    <t xml:space="preserve">Sin conexion  </t>
  </si>
  <si>
    <t xml:space="preserve">Luis Rafael Calderon </t>
  </si>
  <si>
    <t>El internet no permitio realizar pruebas</t>
  </si>
  <si>
    <t>Se verifico y el cliente esta conectado y activo</t>
  </si>
  <si>
    <t>Lentitud en su conexion</t>
  </si>
  <si>
    <t>Indico que le brega bien el servicio</t>
  </si>
  <si>
    <t>Raul Rodriguez Rodriguez 2</t>
  </si>
  <si>
    <t>10.39.0.209</t>
  </si>
  <si>
    <t xml:space="preserve">Problemas con el Router </t>
  </si>
  <si>
    <t>Se le indico que le desconectara de la corriente y lo volviera a conectar</t>
  </si>
  <si>
    <t>Ajuste de frecuencia en el AP</t>
  </si>
  <si>
    <t>Desactivdo por falta de pago</t>
  </si>
  <si>
    <t>La cliente quiere credito</t>
  </si>
  <si>
    <t>Jaime Rivera Dueño</t>
  </si>
  <si>
    <t>10.45.0.22</t>
  </si>
  <si>
    <t>Problema de Conexion Disp. 04/05</t>
  </si>
  <si>
    <t>Problema en el Site de Torre San Miguel</t>
  </si>
  <si>
    <t xml:space="preserve">levantamiento de tablero electrico en su casa </t>
  </si>
  <si>
    <t>Rosenda Eudocia Mañon</t>
  </si>
  <si>
    <t>Jose Polo Rivera</t>
  </si>
  <si>
    <t>Indica que tiene problemas de velocidad</t>
  </si>
  <si>
    <t>10.59.0.81</t>
  </si>
  <si>
    <t>Nat Estricto</t>
  </si>
  <si>
    <t>Se coloca en la Regla de Nat, se le sugiere soporte provedor de consola por nat</t>
  </si>
  <si>
    <t>Prueba de Velocidad despues de las 5:30 P.M</t>
  </si>
  <si>
    <t>Gladys moran</t>
  </si>
  <si>
    <t>Router que no le enciende, defectuoso</t>
  </si>
  <si>
    <t>Multiplug apagado</t>
  </si>
  <si>
    <t>Mala Conexion</t>
  </si>
  <si>
    <t>Mal servicio</t>
  </si>
  <si>
    <t>Se coordino visita tecnica,disponible para mañana despues del mediodia</t>
  </si>
  <si>
    <t>Router en desconfiguracion /amerita visita</t>
  </si>
  <si>
    <t xml:space="preserve">Se realizo orden de servicio </t>
  </si>
  <si>
    <t>Jose Ismael Santana</t>
  </si>
  <si>
    <t>10.43.0.113</t>
  </si>
  <si>
    <t xml:space="preserve">Se indico que desconectara del tomacorriente el POE </t>
  </si>
  <si>
    <t>se cancela upgrade ya que no atiende llamada telefonica</t>
  </si>
  <si>
    <t>Reynaldo Rosa</t>
  </si>
  <si>
    <t>10.44.0.149</t>
  </si>
  <si>
    <t>Se dio prioridad y cambio temporal  de 5Mb a8Mb y la velocidad no mejoro</t>
  </si>
  <si>
    <t>Consumo masivo de su plan contratado / desinformacion del funcionamiento del servicio</t>
  </si>
  <si>
    <t xml:space="preserve">Informacion brindad de como funciona el servicio </t>
  </si>
  <si>
    <t>Roberto Rivera Esquilin</t>
  </si>
  <si>
    <t>10.30.0.54</t>
  </si>
  <si>
    <t>Cableado y antena</t>
  </si>
  <si>
    <t>Cableado y antena seguimiento se le coordina visita</t>
  </si>
  <si>
    <t>Problema al jugar en linea, AP Saturado</t>
  </si>
  <si>
    <t>se verifico al cliente y se le dio prioridad</t>
  </si>
  <si>
    <t>Conexion activa baja velocidad</t>
  </si>
  <si>
    <t>Pedro Angel Santiago</t>
  </si>
  <si>
    <t>172.17.69.43</t>
  </si>
  <si>
    <t>Upgrade a 10 MB</t>
  </si>
  <si>
    <t>Melanio Troncoso Fernandez</t>
  </si>
  <si>
    <t>10.44.0.104</t>
  </si>
  <si>
    <t>Orlando Hernandez</t>
  </si>
  <si>
    <t>Intermitencia y desconexion en el servicio</t>
  </si>
  <si>
    <t>10.46.0.55</t>
  </si>
  <si>
    <t>Desconexion persistente en su antena</t>
  </si>
  <si>
    <t>Josevelyn Serrano</t>
  </si>
  <si>
    <t>10.47.0.62</t>
  </si>
  <si>
    <t>Cable LAN torcido impide al cliente navegar</t>
  </si>
  <si>
    <t>Baja Disminucion de la velocidad</t>
  </si>
  <si>
    <t>conexion estable</t>
  </si>
  <si>
    <t>conexion activa velocidad estable a su plan</t>
  </si>
  <si>
    <t>Haydee Gomez</t>
  </si>
  <si>
    <t>Osbaldo Vazquez</t>
  </si>
  <si>
    <t>10.44.0.168</t>
  </si>
  <si>
    <t>Sin conexion y quiere visita tecnica</t>
  </si>
  <si>
    <t>Sin señal</t>
  </si>
  <si>
    <t>Se le realizo visita tecnica</t>
  </si>
  <si>
    <t>Antena inibida restablecimeinto</t>
  </si>
  <si>
    <t>Robert Gnibus Lui</t>
  </si>
  <si>
    <t>10.45.0.20</t>
  </si>
  <si>
    <t>Realizar visita</t>
  </si>
  <si>
    <t>Jose M Catro Burgos</t>
  </si>
  <si>
    <t>Paso con dificultad de transmision</t>
  </si>
  <si>
    <t>Verificacion de servicio</t>
  </si>
  <si>
    <t>Se le dio prioridad a su conexion</t>
  </si>
  <si>
    <t>Rosa Salabarria</t>
  </si>
  <si>
    <t>10.39.0.74</t>
  </si>
  <si>
    <t>Cambio de Antena y cableado</t>
  </si>
  <si>
    <t>No le estaba funcionando el servicio</t>
  </si>
  <si>
    <t>Se verifico el router que el router no estaba dando conexion, y  se reactivo</t>
  </si>
  <si>
    <t>Felix Borrero</t>
  </si>
  <si>
    <t>10.44.0.246</t>
  </si>
  <si>
    <t>Restablecimiento de sus conexion, Antena inhibida</t>
  </si>
  <si>
    <t>Se verifico y se le dio prioridad a su conexion y se reactivo</t>
  </si>
  <si>
    <t>Andres Guerrero</t>
  </si>
  <si>
    <t>10.50.0.72</t>
  </si>
  <si>
    <t>Victor Montesinos</t>
  </si>
  <si>
    <t>cliente alega tener muy mal servicio</t>
  </si>
  <si>
    <t>Verifacion de Equipos no tenia ningun problema .</t>
  </si>
  <si>
    <t>Se le genero una visita tecnica (Cambio de Cableado)</t>
  </si>
  <si>
    <t>Zenaida Correa</t>
  </si>
  <si>
    <t>10.70.0.61</t>
  </si>
  <si>
    <t>Se le dio prioridad al cliente en Queues e indica que le funciona correctamente</t>
  </si>
  <si>
    <t>Reseteo de Router de forma automatica (DHCP a la Antena)</t>
  </si>
  <si>
    <t>Adriana Perez</t>
  </si>
  <si>
    <t>Baja Vleocidad</t>
  </si>
  <si>
    <t xml:space="preserve">Lo indicado por el cliente no corresponde con lo reflejado en el trafico </t>
  </si>
  <si>
    <t>Frezza su tv</t>
  </si>
  <si>
    <t>problemas de velocidad (Upload)</t>
  </si>
  <si>
    <t>El cliente desde ayer presenta problemas con el Upload</t>
  </si>
  <si>
    <t>Elizabeth Bennet</t>
  </si>
  <si>
    <t>10.47.0.59</t>
  </si>
  <si>
    <t>No Recibe señal wifi en el garaje</t>
  </si>
  <si>
    <t>El cliente no tiene conexion y no aparece en el active lis (condominio)</t>
  </si>
  <si>
    <t>Daniel Montefino</t>
  </si>
  <si>
    <t>10.39.0.203</t>
  </si>
  <si>
    <t>Lentitud del servicio</t>
  </si>
  <si>
    <t>Reporta lentitud en el servicio</t>
  </si>
  <si>
    <t>Javier Fuentes</t>
  </si>
  <si>
    <t>10.39.0.220</t>
  </si>
  <si>
    <t>Maria Velez</t>
  </si>
  <si>
    <t>10.66.0.64</t>
  </si>
  <si>
    <t>Velocidad y Conexion</t>
  </si>
  <si>
    <t>10.39.0.101</t>
  </si>
  <si>
    <t>Carlos Juan Oliveras Cancel</t>
  </si>
  <si>
    <t>10.39.0.77</t>
  </si>
  <si>
    <t>Problemas de velocidad e Intermitencia</t>
  </si>
  <si>
    <t>Se realizo la llamada luego de varios dias e indica que le funciona correctamente</t>
  </si>
  <si>
    <t>Haydee Martinez</t>
  </si>
  <si>
    <t>10.70.0.60</t>
  </si>
  <si>
    <t>Robo de clave wifi</t>
  </si>
  <si>
    <t>11//05/2019</t>
  </si>
  <si>
    <t>Verificacion del Servicio</t>
  </si>
  <si>
    <t>Se verifico e indica que le fuinciona correctamente por los momentos</t>
  </si>
  <si>
    <t>10.67.0.70</t>
  </si>
  <si>
    <t>sin conexion en su 2do router</t>
  </si>
  <si>
    <t>Epifania Soto</t>
  </si>
  <si>
    <t>Se coordino visita tecnica para solucion a cableado/roter</t>
  </si>
  <si>
    <t>10.46.0.64</t>
  </si>
  <si>
    <t>Problema con el servicio</t>
  </si>
  <si>
    <t>Cliente verificado</t>
  </si>
  <si>
    <t>Luis Alberto Martinez</t>
  </si>
  <si>
    <t>William Nuñez Figueroa</t>
  </si>
  <si>
    <t>10.35.0.45</t>
  </si>
  <si>
    <t>Cable que se conecta a la antena partido</t>
  </si>
  <si>
    <t>Problemas con el cableado de router</t>
  </si>
  <si>
    <t>No conecta por cableado</t>
  </si>
  <si>
    <t>Antonia Acevedo</t>
  </si>
  <si>
    <t>Revisar en la noche con netflix</t>
  </si>
  <si>
    <t>Soporte Basico</t>
  </si>
  <si>
    <t>Tania Patricia Garcia Arizmendi</t>
  </si>
  <si>
    <t>10.30.0.112</t>
  </si>
  <si>
    <t>Yadira Valdivia</t>
  </si>
  <si>
    <t>10.47.0.132</t>
  </si>
  <si>
    <t>El cliente estaba haciendo una descarga en 2do plano</t>
  </si>
  <si>
    <t>Se verifico y ahora le funciona correctamente</t>
  </si>
  <si>
    <t>solicitud de Upgrade</t>
  </si>
  <si>
    <t>se realiza upgrade pero no le llega velocidad se deben realizar ajuste en Sectorial</t>
  </si>
  <si>
    <t>Javier Fuentes Cruz</t>
  </si>
  <si>
    <t>El cliente pretende ver viedeos de alta resolucion con un plan de 1MB</t>
  </si>
  <si>
    <t>Problema para conectar su ipad a Router</t>
  </si>
  <si>
    <t>Cambio de clave WIFI</t>
  </si>
  <si>
    <t>Informacion sobre su velocidad</t>
  </si>
  <si>
    <t>Informacion sobre su velocidad y dispositivos conectados al router</t>
  </si>
  <si>
    <t>Boom Net Sokutions</t>
  </si>
  <si>
    <t>Rafael Santos</t>
  </si>
  <si>
    <t>10.63.0.116</t>
  </si>
  <si>
    <t>AP caido</t>
  </si>
  <si>
    <t>Jesus Manuel Rivera</t>
  </si>
  <si>
    <t xml:space="preserve">Se le indico que desconectara momentanemente el router y se soluciono </t>
  </si>
  <si>
    <t>Hector Santana Estrada</t>
  </si>
  <si>
    <t>se dio prioridad para que mejorara la velocidad de bajada</t>
  </si>
  <si>
    <t>10.36.0.21</t>
  </si>
  <si>
    <t>Emanuel Melendez Figueroa</t>
  </si>
  <si>
    <t>10.44.0.244</t>
  </si>
  <si>
    <t>Por AP Caido</t>
  </si>
  <si>
    <t>Ap Reestablecido cliente activa y conectada en el Site</t>
  </si>
  <si>
    <t>Por aumento de plan</t>
  </si>
  <si>
    <t>Se verifico No procede aumento al cliente, autorizado por freddy</t>
  </si>
  <si>
    <t>Problemas de Ap Cond.</t>
  </si>
  <si>
    <t>Ap Restablecido cliente conectado</t>
  </si>
  <si>
    <t>Ajuste de Frecuencia / Migracion de AP</t>
  </si>
  <si>
    <t>DenniseFonseca Lago</t>
  </si>
  <si>
    <t>10.35.0.36</t>
  </si>
  <si>
    <t>Cableado</t>
  </si>
  <si>
    <t>Se le coloco cableria nueva</t>
  </si>
  <si>
    <t>Ramon A Vegas Santiago</t>
  </si>
  <si>
    <t>Se verifico en el mikrotik y llega la velociadad correspondiente</t>
  </si>
  <si>
    <t>Kevin Santiago</t>
  </si>
  <si>
    <t>10.50.0.119</t>
  </si>
  <si>
    <t>Reactivacion del servicio</t>
  </si>
  <si>
    <t>Kevin Manuel Santiago</t>
  </si>
  <si>
    <t>10.31.0.71</t>
  </si>
  <si>
    <t>Desea reactivar el servico (Site Caido)</t>
  </si>
  <si>
    <t>mucha latencia en su enlace / AP con frecuencia sucia</t>
  </si>
  <si>
    <t>Marcos Carrasco Montero</t>
  </si>
  <si>
    <t>10.60.0.28</t>
  </si>
  <si>
    <t>Desea comprar un router</t>
  </si>
  <si>
    <t>Ajuste de frecuencia</t>
  </si>
  <si>
    <t>Se le indico que marca y la capacidad de router que debe comprar</t>
  </si>
  <si>
    <t>Massiel soto</t>
  </si>
  <si>
    <t>Se hicieron las pruebas necesaroas y se verifico que le funciona normal</t>
  </si>
  <si>
    <t>Lentitud para con su conexion  (P2P Arallanes)</t>
  </si>
  <si>
    <t>ajuste en p2p realizados, cliente cancelado por pago</t>
  </si>
  <si>
    <t xml:space="preserve"> Rafael Adorno Aponte</t>
  </si>
  <si>
    <t>El cliente no estaba en casa</t>
  </si>
  <si>
    <t>Site de Agueybana caido</t>
  </si>
  <si>
    <t>verificacion de servicio</t>
  </si>
  <si>
    <t>Site de Agueybana caido, el cual afecta a Tifanny</t>
  </si>
  <si>
    <t>Site nuevamente operativo</t>
  </si>
  <si>
    <t>Baja Velocidad en su conexion (P2P Arallanes)</t>
  </si>
  <si>
    <t xml:space="preserve"> Alexis Batista Ariza</t>
  </si>
  <si>
    <t>Victor Montesino</t>
  </si>
  <si>
    <t>Configuracion de router Netgear</t>
  </si>
  <si>
    <t>14/005/2019</t>
  </si>
  <si>
    <t>Cliente indica tener internet aunque no aparezca conectado en la red</t>
  </si>
  <si>
    <t>Carmen Huertas Moreno</t>
  </si>
  <si>
    <t>10.29.0.47</t>
  </si>
  <si>
    <t>Se le indico que hara un estudio</t>
  </si>
  <si>
    <t>Observo Lentitud</t>
  </si>
  <si>
    <t>Berenice Santana Reyes</t>
  </si>
  <si>
    <t>10.63.0.82</t>
  </si>
  <si>
    <t>Desactivado por error</t>
  </si>
  <si>
    <t>Se activa el Ip y se reestablecio el servicio</t>
  </si>
  <si>
    <t>Michelle diaz</t>
  </si>
  <si>
    <t>10.39.0.138</t>
  </si>
  <si>
    <t>olvido clave de router</t>
  </si>
  <si>
    <t>clave recuperada</t>
  </si>
  <si>
    <t>se recupero la clave del router</t>
  </si>
  <si>
    <t>Joatan Rivera Morales</t>
  </si>
  <si>
    <t>10.63.0.102</t>
  </si>
  <si>
    <t>Maria Velez Rodriguez</t>
  </si>
  <si>
    <t>Conexion: Olvido de clave Wifi en Wii</t>
  </si>
  <si>
    <t>verificacion del servcio</t>
  </si>
  <si>
    <t>Estatus activa. Problemas con su consola Wii</t>
  </si>
  <si>
    <t>Emiliio Matos</t>
  </si>
  <si>
    <t>10.29.0.24</t>
  </si>
  <si>
    <t>Velocidad Nuevamente</t>
  </si>
  <si>
    <t>Mudanza realizada</t>
  </si>
  <si>
    <t>Mudanza Realizada</t>
  </si>
  <si>
    <t>Luz Canales</t>
  </si>
  <si>
    <t>10.42.0.55</t>
  </si>
  <si>
    <t>por visita tecnica</t>
  </si>
  <si>
    <t>falla en su router</t>
  </si>
  <si>
    <t>Edwin Benitez Aponte</t>
  </si>
  <si>
    <t>Sharlene Colon Marin</t>
  </si>
  <si>
    <t>10.34.0.20</t>
  </si>
  <si>
    <t xml:space="preserve">Velocidad </t>
  </si>
  <si>
    <t xml:space="preserve">Se realizaron ajustes de frecuencia </t>
  </si>
  <si>
    <t>Gilsette Ayala</t>
  </si>
  <si>
    <t>se realizaron ajsustes de frecuencia para solucioner el problema</t>
  </si>
  <si>
    <t>Wilmenia Villegas</t>
  </si>
  <si>
    <t>velocidad/intermitencia</t>
  </si>
  <si>
    <t>problemas de velocidad e intermitencia</t>
  </si>
  <si>
    <t>Rosa Maria Gonzalez</t>
  </si>
  <si>
    <t>10.63.0.66</t>
  </si>
  <si>
    <t>No pudo reconfigurar el router</t>
  </si>
  <si>
    <t>La cliente decidio cancelar el servicio</t>
  </si>
  <si>
    <t>Ivelisse Agosto</t>
  </si>
  <si>
    <t>Restablecimiento</t>
  </si>
  <si>
    <t>Restablecimiento del servicio nuevamente</t>
  </si>
  <si>
    <t>Ramon delgado</t>
  </si>
  <si>
    <t>10.46.0.58</t>
  </si>
  <si>
    <t>boomNet</t>
  </si>
  <si>
    <t>No operativo</t>
  </si>
  <si>
    <t>Posible Migracion de cliente</t>
  </si>
  <si>
    <t>Desconfiguracion de antena</t>
  </si>
  <si>
    <t>Antena de le desconfiguro</t>
  </si>
  <si>
    <t>cambio de cableado y Radio</t>
  </si>
  <si>
    <t>El site esta operativo cliente verificado</t>
  </si>
  <si>
    <t>cliente verificado</t>
  </si>
  <si>
    <t>Conectada y navegando</t>
  </si>
  <si>
    <t>Ismael Perez</t>
  </si>
  <si>
    <t>10.46.0.70</t>
  </si>
  <si>
    <t>Conexion intermitente</t>
  </si>
  <si>
    <t>Llamar despues de las 5</t>
  </si>
  <si>
    <t>El mikrotik ya sobrepasa sus limites</t>
  </si>
  <si>
    <t>Se realizo ajuste de frecuencia en los pasos</t>
  </si>
  <si>
    <t>Cliente llama por motivo que desea hablar con el gerente</t>
  </si>
  <si>
    <t>IP desactivada por falta de Pago</t>
  </si>
  <si>
    <t xml:space="preserve"> Alberto Ceron San Giovanni</t>
  </si>
  <si>
    <t>Reset a su router, se conecta con clave de fabrica</t>
  </si>
  <si>
    <t>persisten los problemas con el cliente</t>
  </si>
  <si>
    <t>Ramon Lopez</t>
  </si>
  <si>
    <t>10.66.0.80</t>
  </si>
  <si>
    <t>No es posible aumento, debido a mejoras en el site</t>
  </si>
  <si>
    <t>Ramon Maldonado</t>
  </si>
  <si>
    <t>Baja su velocidad</t>
  </si>
  <si>
    <t>En seguimiento por velocidad</t>
  </si>
  <si>
    <t>Jose Echeverria</t>
  </si>
  <si>
    <t>10.59.0.1</t>
  </si>
  <si>
    <t>Estaba sin servicio</t>
  </si>
  <si>
    <t>Ip desactivada</t>
  </si>
  <si>
    <t>Despues de pagar el servicio le brega del todo bien</t>
  </si>
  <si>
    <t>Conecta sus equipos y le funciona correctamentre</t>
  </si>
  <si>
    <t>Dimas Carrero</t>
  </si>
  <si>
    <t>YOHEL PINEDA</t>
  </si>
  <si>
    <t>Estaba Sin internet / Site Operativo</t>
  </si>
  <si>
    <t>Cliente verificada</t>
  </si>
  <si>
    <t>Al dia de hoy conectada y navegando en el servicio</t>
  </si>
  <si>
    <t>Yenni Zavala</t>
  </si>
  <si>
    <t>Site operativo actualmente</t>
  </si>
  <si>
    <t>Actualmente navegando y activa en el servicio</t>
  </si>
  <si>
    <t>Antena no conecta</t>
  </si>
  <si>
    <t xml:space="preserve"> Dennise Fonseca Lago</t>
  </si>
  <si>
    <t>Cambio de antena M5 por AC y migrado de Site</t>
  </si>
  <si>
    <t xml:space="preserve">Informacion sobre Site </t>
  </si>
  <si>
    <t>Informacion sobre Site (sobre la energia electrica)</t>
  </si>
  <si>
    <t>Informacion sobre el paquete de datos</t>
  </si>
  <si>
    <t>Se le indico que paquete mas alto por los momentos es de 5MB</t>
  </si>
  <si>
    <t>Milvette Velez</t>
  </si>
  <si>
    <t>Antonia B. Acevedo Colon</t>
  </si>
  <si>
    <t>El cliente estaba en una reunion</t>
  </si>
  <si>
    <t>Se verifico y se realizaron las pruebas y se observa todo normal</t>
  </si>
  <si>
    <t>Se realizo la llamada al cliente para verificar como le esta funcionando e indica que le funciona correctamente</t>
  </si>
  <si>
    <t>No le funcionaba el internet</t>
  </si>
  <si>
    <t>Rebooot a su antena le funciona</t>
  </si>
  <si>
    <t>Llamara mas tarde cuando este en su casa</t>
  </si>
  <si>
    <t>Se realizo la llamada al cliente para saber como le esta funcionando e indicar que le funciona correctamente</t>
  </si>
  <si>
    <t>Se activo la IP, se intento devolver la llamada pero no se logro contactar</t>
  </si>
  <si>
    <t>Cable deteriorado o roto</t>
  </si>
  <si>
    <t>Se realizaron las pruebas de velocidad y se observa que todo le marcha normal</t>
  </si>
  <si>
    <t>Gladys Paredes</t>
  </si>
  <si>
    <t xml:space="preserve">10.35.0.86 </t>
  </si>
  <si>
    <t>Intermitencia en el servicio debido a los problemas electricos</t>
  </si>
  <si>
    <t>Se verifico y le funciona correctamente el servcio</t>
  </si>
  <si>
    <t>Reboot de su antena le funciona correctamente</t>
  </si>
  <si>
    <t>Hernan Perez</t>
  </si>
  <si>
    <t>Latencia Alta</t>
  </si>
  <si>
    <t>Ajuste de Frecuencia en AP</t>
  </si>
  <si>
    <t>Hector Flores</t>
  </si>
  <si>
    <t>Migracion de AP</t>
  </si>
  <si>
    <t>prioridad en queues</t>
  </si>
  <si>
    <t>Site esta operativo</t>
  </si>
  <si>
    <t>Patricia Nuñes</t>
  </si>
  <si>
    <t>Actualmente conectada y megas acordes a su plan navegando</t>
  </si>
  <si>
    <t>10.70.0.56</t>
  </si>
  <si>
    <t>conexion lenta</t>
  </si>
  <si>
    <t>verificacion del servicio</t>
  </si>
  <si>
    <t>Yohel Pineda</t>
  </si>
  <si>
    <t>Carmen Cabrera Rodriguez</t>
  </si>
  <si>
    <t>10.45.0.41</t>
  </si>
  <si>
    <t xml:space="preserve">Aumento de megas </t>
  </si>
  <si>
    <t>Aumento de megas / Servicio Estable</t>
  </si>
  <si>
    <t>Al dia de hoy el servicio le funciona bien</t>
  </si>
  <si>
    <t>Alfonzo Sime</t>
  </si>
  <si>
    <t>Conexion activa nuevamente</t>
  </si>
  <si>
    <t>Por velocidad Nuevamente</t>
  </si>
  <si>
    <t>No llegan los MB</t>
  </si>
  <si>
    <t>Se verificara para realizar los cambios a su plan</t>
  </si>
  <si>
    <t>Evelyn Casiano Cameron</t>
  </si>
  <si>
    <t>172.21.126.118</t>
  </si>
  <si>
    <t>Se Postergo su visita</t>
  </si>
  <si>
    <t>Muestra disponibilidad para el proximo Sabado</t>
  </si>
  <si>
    <t>Se realizo la llamada al cliente e indica que visto mejorias notorias</t>
  </si>
  <si>
    <t>Jose Rivera Diaz</t>
  </si>
  <si>
    <t>llamo por que no tenia el servicio, debido a problemas electrico</t>
  </si>
  <si>
    <t>a los pocos minutos levanto el servicio de internet</t>
  </si>
  <si>
    <t>Se realizo la llamada e indica que presenta aun problemas de velocidad</t>
  </si>
  <si>
    <t>Paul Santiago</t>
  </si>
  <si>
    <t>Se le indico que se le daria respuesta esta tarde.</t>
  </si>
  <si>
    <t>10.30.0.86</t>
  </si>
  <si>
    <t xml:space="preserve">alta latencia en el sector 2 </t>
  </si>
  <si>
    <t>Se devolvio la llamada para indicarle que ya restauro el servicio</t>
  </si>
  <si>
    <t xml:space="preserve"> Wilmary del Valle Martinez</t>
  </si>
  <si>
    <t>Hector Cascañer</t>
  </si>
  <si>
    <t>Quiere reactivar el servicio (pero no se encuentra en Puerto Rico)</t>
  </si>
  <si>
    <t>10.63.0.129</t>
  </si>
  <si>
    <t>Quiere reactivar el servicio</t>
  </si>
  <si>
    <t>Realizada la visita tecnica el dia 26/03/2018</t>
  </si>
  <si>
    <t>Cambio de contraseña</t>
  </si>
  <si>
    <t>Wilfredo Burgos ortiz</t>
  </si>
  <si>
    <t>10.61.1.27</t>
  </si>
  <si>
    <t>mudar antena de sitio</t>
  </si>
  <si>
    <t>cliente necesita mover antena</t>
  </si>
  <si>
    <t>se coordino visita para mudanza de antena</t>
  </si>
  <si>
    <t>el cable de red se encontraba mal conectado</t>
  </si>
  <si>
    <t>se le indico que conectara correctamente el cable al router</t>
  </si>
  <si>
    <t>Le brega bien el servicio, le llega su plan contratado</t>
  </si>
  <si>
    <t>problemas con su router</t>
  </si>
  <si>
    <t>problemas con router</t>
  </si>
  <si>
    <t>se verifico que el router estaba defectuoso al hacer speedtes desde pc</t>
  </si>
  <si>
    <t>Ricardo Rodriguez del valle</t>
  </si>
  <si>
    <t>se encontraba desactivado</t>
  </si>
  <si>
    <t>el cliente se encontraba desactivado en TSM, fue activado y se soluciono</t>
  </si>
  <si>
    <t>Prioridad en Wimbox</t>
  </si>
  <si>
    <t>No conecta al servicio aun</t>
  </si>
  <si>
    <t>Problemas con el router</t>
  </si>
  <si>
    <t>Se configurara su router para que logre conectar</t>
  </si>
  <si>
    <t>Angel Sanchez</t>
  </si>
  <si>
    <t>10.39.0.32</t>
  </si>
  <si>
    <t>Por mudanza</t>
  </si>
  <si>
    <t>Se Realizo mudanza ayer Lunes 19-3</t>
  </si>
  <si>
    <t>Desconectada de la red</t>
  </si>
  <si>
    <t>Erick Samuel Oquendo Rivera</t>
  </si>
  <si>
    <t>verificacion y activacion del servicio</t>
  </si>
  <si>
    <t>La compañia de internet le quito el cableado telefonico</t>
  </si>
  <si>
    <t>Se consultara con Esteban</t>
  </si>
  <si>
    <t>Configuraracion de Router</t>
  </si>
  <si>
    <t>Jessica Rosado</t>
  </si>
  <si>
    <t>10.31.0.57</t>
  </si>
  <si>
    <t>Cliente pregunta por la reactivacion del servicio</t>
  </si>
  <si>
    <t>Se le indico que no se reactivara debido a que se le nego el acceso a la empresa</t>
  </si>
  <si>
    <t>Eddie Rivera Rivera</t>
  </si>
  <si>
    <t>10.28.0.27</t>
  </si>
  <si>
    <t>Cliente pregunta si tiene cobertura en Vega Alta</t>
  </si>
  <si>
    <t>Verificación de servicio</t>
  </si>
  <si>
    <t xml:space="preserve">Mildred Peñaranda </t>
  </si>
  <si>
    <t>Problemas en el cableado LAN del PPPoE</t>
  </si>
  <si>
    <t>Realizada la visita tecnica el dia 23/03/2018</t>
  </si>
  <si>
    <t>Emanuel Gonzalez Conil</t>
  </si>
  <si>
    <t>Brenda de la Cruz</t>
  </si>
  <si>
    <t>10.39.0.159</t>
  </si>
  <si>
    <t>Activacion del Servicio</t>
  </si>
  <si>
    <t>Se le activo el servicio</t>
  </si>
  <si>
    <t>Activacion de Ip</t>
  </si>
  <si>
    <t>Prioridad en Qeue</t>
  </si>
  <si>
    <t>Reconfiguracion de Router Exitosa</t>
  </si>
  <si>
    <t>Rosaura Roldan Gonzalez</t>
  </si>
  <si>
    <t>10.40.0.30</t>
  </si>
  <si>
    <t>Site no sera levantado por el momento</t>
  </si>
  <si>
    <t>Prosiguen las bajas en su plan actual</t>
  </si>
  <si>
    <t>Servicio en total funcionamiento</t>
  </si>
  <si>
    <t>Le funciona hasta ahora todo bien</t>
  </si>
  <si>
    <t>Wilmary del Valle Martinez</t>
  </si>
  <si>
    <t>Quiere reactivar el servicio, se detecto problemas de cableado</t>
  </si>
  <si>
    <t>Restablecimiento de su conexon / antena inhibida</t>
  </si>
  <si>
    <t>Reconexion en su servicio</t>
  </si>
  <si>
    <t>Le brega bien hasta el momento</t>
  </si>
  <si>
    <t>intermitencia y baja velocidad</t>
  </si>
  <si>
    <t>Ante lso problemas se evaluara un cambio de frecuencia</t>
  </si>
  <si>
    <t>Megas completos</t>
  </si>
  <si>
    <t>Modesto Peña</t>
  </si>
  <si>
    <t>10.32.0.91</t>
  </si>
  <si>
    <t>reseteo del router</t>
  </si>
  <si>
    <t>logro conectarse al router a través del celular</t>
  </si>
  <si>
    <t>yohel pineda</t>
  </si>
  <si>
    <t>Hoy 06-04 Se le restablecio el servico navega con toda normalidad</t>
  </si>
  <si>
    <t>Ismael Cruz</t>
  </si>
  <si>
    <t>Cambio de cableado y Configuracion de Antena y Router</t>
  </si>
  <si>
    <t>10.43.0.122</t>
  </si>
  <si>
    <t>Problema con el router</t>
  </si>
  <si>
    <t>Milagro Rivera Colon</t>
  </si>
  <si>
    <t>10.45.0.57</t>
  </si>
  <si>
    <t>cambio de router</t>
  </si>
  <si>
    <t>Desactivado por falta de pago</t>
  </si>
  <si>
    <t>Se transferio la llamada al Dpto de Administracion</t>
  </si>
  <si>
    <t>Baja Dismunucion</t>
  </si>
  <si>
    <t>Ya cuenta con los megas de su plan contratado</t>
  </si>
  <si>
    <t>Ismael Mercado</t>
  </si>
  <si>
    <t>10.25.0.85</t>
  </si>
  <si>
    <t>Euipos inhibidos</t>
  </si>
  <si>
    <t>Reconexion de Router</t>
  </si>
  <si>
    <t>Se le aplicara un credito respecto a su plan actual por disminucion de su plan</t>
  </si>
  <si>
    <t>Intermitencia en el Servicio</t>
  </si>
  <si>
    <t>Cliente observo mejoria en el ajuste del servicio</t>
  </si>
  <si>
    <t>Carmelo Arroyo Castro</t>
  </si>
  <si>
    <t>10.63.0.136</t>
  </si>
  <si>
    <t xml:space="preserve"> Reinaldo Otero Martinez</t>
  </si>
  <si>
    <t xml:space="preserve"> Reconexion del servicio. Estatus estable su conexion. Cliente agradecido</t>
  </si>
  <si>
    <t>no desea el servicio de la instalacion de los rompe vientos</t>
  </si>
  <si>
    <t xml:space="preserve">Wilbert Rivera Ayala </t>
  </si>
  <si>
    <t>10.62.0.57</t>
  </si>
  <si>
    <t>Estatus activo en el servicio</t>
  </si>
  <si>
    <t>Victor Ramos</t>
  </si>
  <si>
    <t>Cambiar su clave de red</t>
  </si>
  <si>
    <t>Al dia de hoy 06-04 El servicio le brega del todo bien</t>
  </si>
  <si>
    <t>se le llamo para verificar su conexión, el cliente esta navegando bien</t>
  </si>
  <si>
    <t>Yohel pineda</t>
  </si>
  <si>
    <t>Alicia Sanchez Serrano</t>
  </si>
  <si>
    <t>10.45.0.89</t>
  </si>
  <si>
    <t>Restaurada la falla en el Site</t>
  </si>
  <si>
    <t>Luis Lopez Martinez</t>
  </si>
  <si>
    <t>Milagros Rivera Colon</t>
  </si>
  <si>
    <t>llamar a las 5:00 pm no estaba en casa</t>
  </si>
  <si>
    <t>Antena Inhibida Ajustes para con su plan establecido</t>
  </si>
  <si>
    <t>Melissa Maura Diaz</t>
  </si>
  <si>
    <t>10.45.0.99</t>
  </si>
  <si>
    <t>Michael Romero Rivero</t>
  </si>
  <si>
    <t>10.40.0.28</t>
  </si>
  <si>
    <t>Problema de Velocidad (CPU con valor alto)</t>
  </si>
  <si>
    <t>reboot a su antena</t>
  </si>
  <si>
    <t>Problemas de velocidad en horas de la noche y madrugada</t>
  </si>
  <si>
    <t>Reiniciar el Router nuevamente y se le restablecio el servicio</t>
  </si>
  <si>
    <t>Vista Tecnica</t>
  </si>
  <si>
    <t>Realizada la mudanza el dia 26/03/2018</t>
  </si>
  <si>
    <t>Eneida I Alvarez Acevedo</t>
  </si>
  <si>
    <t>10.51.0.40</t>
  </si>
  <si>
    <t>Boriken Towers</t>
  </si>
  <si>
    <t>Mildred Peñaranda</t>
  </si>
  <si>
    <t>Caso de estudio ( Migracion)</t>
  </si>
  <si>
    <t>David Baez Colon</t>
  </si>
  <si>
    <t>10.61.1.55</t>
  </si>
  <si>
    <t>Compra de Router (Visita)</t>
  </si>
  <si>
    <t>Compra de Router</t>
  </si>
  <si>
    <t>El servicio le funciona correctamente, desea comprar un router de mayor alcance (Espera de la visita tecnica)</t>
  </si>
  <si>
    <t>Christofer Rivera Esquelin</t>
  </si>
  <si>
    <t>10.39.1.114</t>
  </si>
  <si>
    <t>se le llamo para verificar su estaba conectado</t>
  </si>
  <si>
    <t>104.218.241.164</t>
  </si>
  <si>
    <t>Configuraracion de Router cuenta PPPoE</t>
  </si>
  <si>
    <t>la conexion esta bien</t>
  </si>
  <si>
    <t>Se configura y se activa nuevamente el servicio</t>
  </si>
  <si>
    <t>Boom Net</t>
  </si>
  <si>
    <t>Migracion</t>
  </si>
  <si>
    <t xml:space="preserve">Elba Marte Cedeño </t>
  </si>
  <si>
    <t xml:space="preserve">se efectuo llamada al cliente no se escucha bien </t>
  </si>
  <si>
    <t>Informacion del Plan</t>
  </si>
  <si>
    <t>todo bien con su servicio</t>
  </si>
  <si>
    <t xml:space="preserve">intermitencia en el servicio </t>
  </si>
  <si>
    <t xml:space="preserve">porvlemas de intermitencia </t>
  </si>
  <si>
    <t xml:space="preserve">indica intermitencia y baja velocidad mas ausencia del servicio </t>
  </si>
  <si>
    <t>Ciriaco Enmanuel Rojas</t>
  </si>
  <si>
    <t xml:space="preserve">10.43.0.130 </t>
  </si>
  <si>
    <t>se realizo la llamada, aparecio buzon de mensajes</t>
  </si>
  <si>
    <t>Por estatus de Site</t>
  </si>
  <si>
    <t>esta bien con el servicio</t>
  </si>
  <si>
    <t>Angel M Prieto Roman</t>
  </si>
  <si>
    <t>10.45.0.100</t>
  </si>
  <si>
    <t>Problemas de conexion en la noche y madrugada</t>
  </si>
  <si>
    <t>Mejoro el servicio debido a los ajustes y matenimiento en el Site</t>
  </si>
  <si>
    <t>Carlos Rodriguez</t>
  </si>
  <si>
    <t>Cliente indica que desea cambiar el plan de MB</t>
  </si>
  <si>
    <t>10.50.0.142</t>
  </si>
  <si>
    <t>perdio la clave, se reseteo el router, no encuentra la clave</t>
  </si>
  <si>
    <t>Samuel Mestre Melendez</t>
  </si>
  <si>
    <t>Cliente llama por visita en reemplazo del Router</t>
  </si>
  <si>
    <t>La visita fue realizada el dia 27/03/2018 Cambio de conectores, se deja Router Alquilado.</t>
  </si>
  <si>
    <t>David A Vargas</t>
  </si>
  <si>
    <t>MILDRED PEÑARANDA</t>
  </si>
  <si>
    <t>visita disponibilidad lunes todo el día</t>
  </si>
  <si>
    <t>Cliente llama porque no le esta funcionando el servicio</t>
  </si>
  <si>
    <t>Se verifico y se detecto que el Site habia reiniciado y se volvio a conectar nuevamente</t>
  </si>
  <si>
    <t>Cliente cancela servicio por que se va de la isla</t>
  </si>
  <si>
    <t>Se le realizo mudanza respectiva</t>
  </si>
  <si>
    <t>Ramon Delgado</t>
  </si>
  <si>
    <t>Problemas en velocidad (disminucion)</t>
  </si>
  <si>
    <t>Restablecimiento del servicio y prioridad</t>
  </si>
  <si>
    <t>Caso Solventado y nuevamente activa</t>
  </si>
  <si>
    <t>Carlos Delgado Perez</t>
  </si>
  <si>
    <t>10.42.0.53</t>
  </si>
  <si>
    <t>Al dia de hoy 11/04 se le genero servicio</t>
  </si>
  <si>
    <t>Solucionado su Caso</t>
  </si>
  <si>
    <t>Reinstalacion y alienacion, no se completa AP 1166 No Operativo.</t>
  </si>
  <si>
    <t>solicito clave para negar acceso al servicio</t>
  </si>
  <si>
    <t>no se puede dar acceso a cualquiera al router</t>
  </si>
  <si>
    <t>Angel Prieto</t>
  </si>
  <si>
    <t>Reestablecido el servicio</t>
  </si>
  <si>
    <t>activo y estatus conectado</t>
  </si>
  <si>
    <t>Angela Rodriguez Marcano</t>
  </si>
  <si>
    <t>10.67.0.62</t>
  </si>
  <si>
    <t>William Candelario</t>
  </si>
  <si>
    <t>10.30.0.124</t>
  </si>
  <si>
    <t>no esta conectado a su red wifi</t>
  </si>
  <si>
    <t>No habra por el momento operatividad en el Site</t>
  </si>
  <si>
    <t>Site caido por problemas con Baterias</t>
  </si>
  <si>
    <t>Problemas en panel Solar</t>
  </si>
  <si>
    <t>El servicio fue reactivado</t>
  </si>
  <si>
    <t>Felix Omar de Jesus</t>
  </si>
  <si>
    <t>10.44.0.249</t>
  </si>
  <si>
    <t>Ajuste de frecuencia en el sector 1128</t>
  </si>
  <si>
    <t>Problemas en el Site de San Juan Towers</t>
  </si>
  <si>
    <t>Maria V Resto Estremera</t>
  </si>
  <si>
    <t>10.39.0.37</t>
  </si>
  <si>
    <t>necesita configurar su router ya que perdio la clave</t>
  </si>
  <si>
    <t>Site caido por problemas con Morcelo</t>
  </si>
  <si>
    <t>Se realizo la llamada al cliente e indica que le funciona correctamente en estos ultimos dias</t>
  </si>
  <si>
    <t>10.25.0.70</t>
  </si>
  <si>
    <t>Problemas en el Site de Morcelo</t>
  </si>
  <si>
    <t xml:space="preserve">Sandra Ramos </t>
  </si>
  <si>
    <t>10.45.0.109</t>
  </si>
  <si>
    <t>Estuvo caido el Site de Morcelo</t>
  </si>
  <si>
    <t xml:space="preserve">Se realizo la llamada al cliente e indica que le funciona correctamete </t>
  </si>
  <si>
    <t xml:space="preserve"> Sandra Ivelisse Ocasio Duran</t>
  </si>
  <si>
    <t>Problemas con el Site de Morcelo  que afecta a Hormiga</t>
  </si>
  <si>
    <t>Se realizo la llamada nuevamnete e indica que le funciona correctamente</t>
  </si>
  <si>
    <t xml:space="preserve"> Milagros Rivera Colon</t>
  </si>
  <si>
    <t>Nilsa Vasquez</t>
  </si>
  <si>
    <t>10.66.0.81</t>
  </si>
  <si>
    <t>Cliente desea cancelar</t>
  </si>
  <si>
    <t>Estuvo coordinado en ruta de visita y el cliente no queria pagar la mudanza</t>
  </si>
  <si>
    <t>Actualizacion de Sectorial y ajuste de Frecuencia</t>
  </si>
  <si>
    <t xml:space="preserve"> Jorge Ramos Rivera</t>
  </si>
  <si>
    <t>10.66.0.40</t>
  </si>
  <si>
    <t>Restablecer Nombre de Wifi</t>
  </si>
  <si>
    <t>Cliente ya configuro su router y wifi. Navegando con normalidad</t>
  </si>
  <si>
    <t>Problemas en el panel solar</t>
  </si>
  <si>
    <t>Rafael Logroño</t>
  </si>
  <si>
    <t>10.45.0.71</t>
  </si>
  <si>
    <t>Ajuste en el AP</t>
  </si>
  <si>
    <t xml:space="preserve">El cliente llama luego se observa que el Site subio y el cliente indico que le funciona </t>
  </si>
  <si>
    <t>Victor Rivera</t>
  </si>
  <si>
    <t>10.47.0.131</t>
  </si>
  <si>
    <t>Iglesia Universal De Jesucristo</t>
  </si>
  <si>
    <t xml:space="preserve">10.49.0.55 </t>
  </si>
  <si>
    <t>se suministra informacion sobre el pago mensual al cliente</t>
  </si>
  <si>
    <t xml:space="preserve"> Jonathan Jose Garcia</t>
  </si>
  <si>
    <t xml:space="preserve">10.45.0.92 </t>
  </si>
  <si>
    <t>Cleinte llama para saber sobre su servicio</t>
  </si>
  <si>
    <t>Ya fue restaurado</t>
  </si>
  <si>
    <t>10.35.0.86</t>
  </si>
  <si>
    <t xml:space="preserve">Cliente presenta problemas de Velocidad </t>
  </si>
  <si>
    <t>Yamil Merced</t>
  </si>
  <si>
    <t>Se verifico luego indica que le funciona correctamente</t>
  </si>
  <si>
    <t>10.39.1.70</t>
  </si>
  <si>
    <t>el cliente solicita ayuda técnica ya que no logra configurar el equipo</t>
  </si>
  <si>
    <t>Se encontraba sin servicio</t>
  </si>
  <si>
    <t>el site se reactivo mientras se comunicaba el cliente</t>
  </si>
  <si>
    <t xml:space="preserve">Jaime Silva </t>
  </si>
  <si>
    <t>site caido temproalmente</t>
  </si>
  <si>
    <t>site reeestablecido</t>
  </si>
  <si>
    <t>problema de velocidad</t>
  </si>
  <si>
    <t>Maria Rivero Quiles</t>
  </si>
  <si>
    <t>10.42.0.40</t>
  </si>
  <si>
    <t>problemas de router</t>
  </si>
  <si>
    <t>router dañado se hizo prueba cable utp directo a pc y todo funciono</t>
  </si>
  <si>
    <t xml:space="preserve">Orlando Garcia </t>
  </si>
  <si>
    <t>conexion de router</t>
  </si>
  <si>
    <t>se conecto/desconecto router de la toma de corriente y se soluciono el prob</t>
  </si>
  <si>
    <t>Alirio noguera</t>
  </si>
  <si>
    <t>Genesis Gomez</t>
  </si>
  <si>
    <t>10.44.0.162</t>
  </si>
  <si>
    <t xml:space="preserve">No le estaba funcionando el servicio </t>
  </si>
  <si>
    <t>Site Operativo</t>
  </si>
  <si>
    <t>Jose Torres Gonzalez</t>
  </si>
  <si>
    <t>10.66.0.96</t>
  </si>
  <si>
    <t>Velocidad baja / lentitud</t>
  </si>
  <si>
    <t>Desconectado del servicio</t>
  </si>
  <si>
    <t>Se le modifico y le esta bregando bien el servicio</t>
  </si>
  <si>
    <t>conexion y activacion de la IP</t>
  </si>
  <si>
    <t>Actualmente operativo el site</t>
  </si>
  <si>
    <t>Jesmarie Vega Malave</t>
  </si>
  <si>
    <t>10.39.0.151</t>
  </si>
  <si>
    <t>Router Inhbido</t>
  </si>
  <si>
    <t>Restablecimiento de su servicio de forma manual con servicio</t>
  </si>
  <si>
    <t>Problemas con su Router</t>
  </si>
  <si>
    <t>Configuracion de Router Nuevo, entrego router rentado.</t>
  </si>
  <si>
    <t>Rosario Ramos</t>
  </si>
  <si>
    <t>Reconexion de su servicio</t>
  </si>
  <si>
    <t>Conexion Estable y conectado</t>
  </si>
  <si>
    <t>no tiene el servicio</t>
  </si>
  <si>
    <t>Sandra Ivelisse Ocasio</t>
  </si>
  <si>
    <t>el cliente esta nevegando perfectamente</t>
  </si>
  <si>
    <t>Site Caido Temporalmente</t>
  </si>
  <si>
    <t>El site se encuentra activo</t>
  </si>
  <si>
    <t>Orlando Nieves</t>
  </si>
  <si>
    <t>10.30.0.130</t>
  </si>
  <si>
    <t>no tiene conexion</t>
  </si>
  <si>
    <t>La antena se encontraba inhibida y se reinicio para tener el servicio nuevamente</t>
  </si>
  <si>
    <t>Caida de Fibra por TSM</t>
  </si>
  <si>
    <t>Milvette Santos</t>
  </si>
  <si>
    <t>Fue rectivado nuevamente</t>
  </si>
  <si>
    <t>no tiene conexión</t>
  </si>
  <si>
    <t>Cliente llama para indicar que no le esta funcionando el servicio</t>
  </si>
  <si>
    <t>Caida de Morcelo</t>
  </si>
  <si>
    <t xml:space="preserve"> Rebeca Flores</t>
  </si>
  <si>
    <t>Jimmy Aponte Mendoza</t>
  </si>
  <si>
    <t>10.36.1.24</t>
  </si>
  <si>
    <t>Se hicieron unos ajustes de frecuencia y le funciona correctamente el servicio</t>
  </si>
  <si>
    <t xml:space="preserve"> Joshua Figueroa Miles</t>
  </si>
  <si>
    <t>10.30.0.114</t>
  </si>
  <si>
    <t>Se realizado la llamada al cliente e indica que le funciona correctamente</t>
  </si>
  <si>
    <t>FIXIT (Ivan Jurado)</t>
  </si>
  <si>
    <t>Hector Rodriguez Ramos</t>
  </si>
  <si>
    <t>Leticia Roman Mejias</t>
  </si>
  <si>
    <t>Eduardo Mojica Rosado</t>
  </si>
  <si>
    <t>10.52.0.65</t>
  </si>
  <si>
    <t>Mario Berrios</t>
  </si>
  <si>
    <t>172.22.129.14</t>
  </si>
  <si>
    <t>sin conexion por problemas electricos</t>
  </si>
  <si>
    <t>el cliente esta cancelado, llamo se equivoco</t>
  </si>
  <si>
    <t>Se verifico su antena y estaba mal conectada, luego indica que le funciona correctamente</t>
  </si>
  <si>
    <t>el cliente esta navegando bien</t>
  </si>
  <si>
    <t>Amerita ajuste de frecuencia</t>
  </si>
  <si>
    <t>Ketti Gonzales haciendasrey</t>
  </si>
  <si>
    <t>10.39.0.167</t>
  </si>
  <si>
    <t xml:space="preserve">el servicio funciona bien </t>
  </si>
  <si>
    <t>ajuste de frecuencia o alineacion en su defecto, señal muy debil</t>
  </si>
  <si>
    <t>Cliente navegando y activo</t>
  </si>
  <si>
    <t>Estatus conectado y activo</t>
  </si>
  <si>
    <t>verificacion de servicio, operativo sin problemas</t>
  </si>
  <si>
    <t>Laura</t>
  </si>
  <si>
    <t>Dianilda Sanchez</t>
  </si>
  <si>
    <t>10.70.0.25</t>
  </si>
  <si>
    <t>Conectada y con servicio</t>
  </si>
  <si>
    <t>Le brega bien el servicio</t>
  </si>
  <si>
    <t>Le brega bien el serviciio</t>
  </si>
  <si>
    <t>pidio la velocidad de su conexion</t>
  </si>
  <si>
    <t>Fue contactado</t>
  </si>
  <si>
    <t>Al dia de hoy el servicio le brega con toda normalidad</t>
  </si>
  <si>
    <t xml:space="preserve">Gregory Coste </t>
  </si>
  <si>
    <t xml:space="preserve">Carmen Perez Pagan    </t>
  </si>
  <si>
    <t>problemas de velocidad debido a la caida del site mas temprano</t>
  </si>
  <si>
    <t>10.43.0.110</t>
  </si>
  <si>
    <t>Navega con toda normalidad</t>
  </si>
  <si>
    <t>Se encuentra activo</t>
  </si>
  <si>
    <t>Se reinicio el router porque se encontraba inhibido</t>
  </si>
  <si>
    <t>Yesica Cruz Medina</t>
  </si>
  <si>
    <t>10.30.0.139</t>
  </si>
  <si>
    <t>recuperar nombre y clave de wifi</t>
  </si>
  <si>
    <t>reconfiguración de router</t>
  </si>
  <si>
    <t>Se reinicio la antena.</t>
  </si>
  <si>
    <t>Jose Ismael Santana Cruz</t>
  </si>
  <si>
    <t>Rafael Padilla Valentín</t>
  </si>
  <si>
    <t>Se le guio paso a paso en la configuracion del router</t>
  </si>
  <si>
    <t>cliente desconectado de wifi</t>
  </si>
  <si>
    <t>se le pidió al cliente que se conectará a la red wifi</t>
  </si>
  <si>
    <t xml:space="preserve">Ramón Rosario Valoy </t>
  </si>
  <si>
    <t>10.39.1.42</t>
  </si>
  <si>
    <t xml:space="preserve"> Jose Ismael Santana Cruz</t>
  </si>
  <si>
    <t xml:space="preserve">Problemas electricos con el Site </t>
  </si>
  <si>
    <t>cliente sin conexión a internet</t>
  </si>
  <si>
    <t>se le pidio al cliente que desconectara y conectara su router</t>
  </si>
  <si>
    <t>Jonathan Jose Garcia</t>
  </si>
  <si>
    <t>Se verifico nuevamente y se reactivo el Site, el cliente indica que le funciona correctamente</t>
  </si>
  <si>
    <t>Coraly Feliciano</t>
  </si>
  <si>
    <t>Angel Rosado Gonzalez</t>
  </si>
  <si>
    <t>Restablecimiento del servicio - Equipos inhibidos</t>
  </si>
  <si>
    <t xml:space="preserve">El cliente indica que le funciona correctamente </t>
  </si>
  <si>
    <t>Josue Gonzalez Chevere</t>
  </si>
  <si>
    <t>10.56.0.59</t>
  </si>
  <si>
    <t>Luego se reactivo y el cliente indica que le funciona correctamente</t>
  </si>
  <si>
    <t>Compra de Router de 4 Antenas</t>
  </si>
  <si>
    <t>E indica que ahora le esta funcionando correctamente, (restablecido el servicio electrico)</t>
  </si>
  <si>
    <t>Angel Torres</t>
  </si>
  <si>
    <t>10.50.0.90</t>
  </si>
  <si>
    <t>Verifcacion de antena</t>
  </si>
  <si>
    <t>Cable Roto</t>
  </si>
  <si>
    <t>Problemas con el servicio en la semana</t>
  </si>
  <si>
    <t>Comenta que actualmente le fuciona correctamente</t>
  </si>
  <si>
    <t>Jose Rosario</t>
  </si>
  <si>
    <t>Se le dio prioridad a conexion</t>
  </si>
  <si>
    <t>inconvenientes con la velocidad</t>
  </si>
  <si>
    <t>Verificacion del servicio + Prioridad en el MK</t>
  </si>
  <si>
    <t>Wilfredo Sanchez Rodriguez</t>
  </si>
  <si>
    <t>Luego indico que tenia problemas de Velocidad</t>
  </si>
  <si>
    <t>Se le dio prioridad a su conexion e indica que le funciona de forma correcta</t>
  </si>
  <si>
    <t>Pedro J Montenegro</t>
  </si>
  <si>
    <t xml:space="preserve">10.45.0.91 </t>
  </si>
  <si>
    <t>Migracion de sectorial a 1125</t>
  </si>
  <si>
    <t>Site caido momentaneo</t>
  </si>
  <si>
    <t>sin conexión a internet</t>
  </si>
  <si>
    <t>router</t>
  </si>
  <si>
    <t>configuracion de router nuevo</t>
  </si>
  <si>
    <t>Cambio de modulacion de antena, problemas con caja de TV.</t>
  </si>
  <si>
    <t>Midlred Peñaranda</t>
  </si>
  <si>
    <t xml:space="preserve">speedtest </t>
  </si>
  <si>
    <t>se hizo speedtest</t>
  </si>
  <si>
    <t>Aun sin conexion alguna</t>
  </si>
  <si>
    <t>A este cliente se le realizo Reconfig de router</t>
  </si>
  <si>
    <t>Carmen Rivera Pagan</t>
  </si>
  <si>
    <t>Enrique Rosado</t>
  </si>
  <si>
    <t>10.39.0.56</t>
  </si>
  <si>
    <t>Cliente conectada y conexion estable</t>
  </si>
  <si>
    <t>cambio de prioridad en la cola</t>
  </si>
  <si>
    <t>Jose Isamel Santana</t>
  </si>
  <si>
    <t>Ya fue restablecido la conexion</t>
  </si>
  <si>
    <t>Estatus activo en conexion</t>
  </si>
  <si>
    <t>internet lento</t>
  </si>
  <si>
    <t>Megas en en su plan contratado estable</t>
  </si>
  <si>
    <t>Maria Berrios</t>
  </si>
  <si>
    <t>10.30.0.116</t>
  </si>
  <si>
    <t>Carmelo Arroyo</t>
  </si>
  <si>
    <t>Se reconfiguro su router ya con conexion</t>
  </si>
  <si>
    <t>servicio de internet lento</t>
  </si>
  <si>
    <t>se le cambio la prioridad en la cola</t>
  </si>
  <si>
    <t>cliente ya tiene servicio</t>
  </si>
  <si>
    <t>Arafat Yuset</t>
  </si>
  <si>
    <t>llamo por la velocidad, no ve los 10MB en el test de velocidad</t>
  </si>
  <si>
    <t>Problemas con el Site pero ya fue Restaurado</t>
  </si>
  <si>
    <t>Problemas con el Site Panel Solar</t>
  </si>
  <si>
    <t>Cambio de Contraseña de Router</t>
  </si>
  <si>
    <t>El cliente no esta en casa, llamara mas tarde</t>
  </si>
  <si>
    <t>Se le indico la nueva contraseña del router</t>
  </si>
  <si>
    <t>velocidad estaba lenta desde ayer</t>
  </si>
  <si>
    <t xml:space="preserve">se le cambio la prioridad en la cola </t>
  </si>
  <si>
    <t>cliente reporto problemas para ver tv sin embargo el speedtest resulto en 1Mb</t>
  </si>
  <si>
    <t>Amairani Melendez Sanchez</t>
  </si>
  <si>
    <t>10.39.1.62</t>
  </si>
  <si>
    <t>Xiomara Barbosa</t>
  </si>
  <si>
    <t>Posible Migracion</t>
  </si>
  <si>
    <t>Por el momento site caido</t>
  </si>
  <si>
    <t>Ansel Cancel</t>
  </si>
  <si>
    <t>10.39.1.76</t>
  </si>
  <si>
    <t>Restablecimeinto del servciio</t>
  </si>
  <si>
    <t>Prefierio cancelar</t>
  </si>
  <si>
    <t>Cancelacion del cliente</t>
  </si>
  <si>
    <t>Maria Rodriguez Fuentes</t>
  </si>
  <si>
    <t>Samuel Gonzalez Hernandez</t>
  </si>
  <si>
    <t>Prueba de velocidad</t>
  </si>
  <si>
    <t>Cambio de Router Netis por Mikrotik Hap Lite</t>
  </si>
  <si>
    <t>Se realizo prueba de velocidad</t>
  </si>
  <si>
    <t>Cliente quedo satisfecho con el speedtest</t>
  </si>
  <si>
    <t>Robert Gnibus Liu</t>
  </si>
  <si>
    <t>Jose Santiago</t>
  </si>
  <si>
    <t>10.39.1.25</t>
  </si>
  <si>
    <t>Problemas con el panel solar la semana pasada</t>
  </si>
  <si>
    <t>Ajujstes en su velocidad le llega plan contratado</t>
  </si>
  <si>
    <t>William Ramos Merced</t>
  </si>
  <si>
    <t>10.43.0.82</t>
  </si>
  <si>
    <t>Problemas de Cableado (Visita)</t>
  </si>
  <si>
    <t>Danisse Bruno Chaparro</t>
  </si>
  <si>
    <t>Realizada la visita tecnica y se restablecio el servicio (Cambio de cableado)</t>
  </si>
  <si>
    <t>cambio de Poe + Configuracion de antena</t>
  </si>
  <si>
    <t xml:space="preserve"> Samuel Gonzalez Hernandez</t>
  </si>
  <si>
    <t>El cliente estaba haciendo el test de velocidad con la consola prendida, el cual limita la velocidad al momento de hacer el Test</t>
  </si>
  <si>
    <t>Loy Lopez Martinez</t>
  </si>
  <si>
    <t>10.63.0.110</t>
  </si>
  <si>
    <t>Consumo masivo del ancho de banda disponible</t>
  </si>
  <si>
    <t>Se requiere ajustes de frecuencia</t>
  </si>
  <si>
    <t>Luz Nieves Forti</t>
  </si>
  <si>
    <t>Asoc. Hacienda el Rey</t>
  </si>
  <si>
    <t>Site no operatividad</t>
  </si>
  <si>
    <t>Site con operatividad</t>
  </si>
  <si>
    <t>10.66.0.98</t>
  </si>
  <si>
    <t>Problemas en cableado del Ppoe</t>
  </si>
  <si>
    <t>Jhonatan Guzman Cruz</t>
  </si>
  <si>
    <t>10.44.0.144</t>
  </si>
  <si>
    <t>Kenneth Arriaga</t>
  </si>
  <si>
    <t>Nylsa Pacheco</t>
  </si>
  <si>
    <t>Que no tiene conexion</t>
  </si>
  <si>
    <t>problema de velociadad</t>
  </si>
  <si>
    <t>Persiste en cancelar el servicio</t>
  </si>
  <si>
    <t>actualmente cancelada en el Whost</t>
  </si>
  <si>
    <t>ajuste de prioridad en la cola</t>
  </si>
  <si>
    <t>Maria Bernard</t>
  </si>
  <si>
    <t>Estaba Sin servicio</t>
  </si>
  <si>
    <t>Servicio restablecido</t>
  </si>
  <si>
    <t>Le funciona con toda normalidad en este momento</t>
  </si>
  <si>
    <t>Jose A. Rivera</t>
  </si>
  <si>
    <t>Neftali Perez Cuadrado</t>
  </si>
  <si>
    <t>10.53.0.47</t>
  </si>
  <si>
    <t>llamo por problemas de velociadad</t>
  </si>
  <si>
    <t>UPGRADE Aprobado</t>
  </si>
  <si>
    <t>Pierde la conexion en horario p.m  despues de 9.PM</t>
  </si>
  <si>
    <t>Baja  velocidad</t>
  </si>
  <si>
    <t>Le funciona correctamente. Ajustes en los sectoriales de Site Cervantes</t>
  </si>
  <si>
    <t>Ya Fue realizada su visita</t>
  </si>
  <si>
    <t>Le realizaron Reconfiguracion de Antena. Solucionado</t>
  </si>
  <si>
    <t>Sandra Figueroa</t>
  </si>
  <si>
    <t xml:space="preserve">internet lento </t>
  </si>
  <si>
    <t>ajuste en la prioridad de la cola</t>
  </si>
  <si>
    <t>Esta a la espera de visita tecnica</t>
  </si>
  <si>
    <t>Solventado su caso</t>
  </si>
  <si>
    <t>Jorge Grullon Acosta</t>
  </si>
  <si>
    <t>10.43.0.109</t>
  </si>
  <si>
    <t>Restablecimiento de su conexion + Prioridad</t>
  </si>
  <si>
    <t>Por velocidad</t>
  </si>
  <si>
    <t>Indica que se le llame mañana para verficiar nuevamente</t>
  </si>
  <si>
    <t>Ya aparece conectado</t>
  </si>
  <si>
    <t>Al dia de hoy 02-06 ya aparece conectado aun asi verificar su conexion</t>
  </si>
  <si>
    <t>Duhamel Olivero Rios</t>
  </si>
  <si>
    <t>10.35.0.119</t>
  </si>
  <si>
    <t>Liznabel Conde</t>
  </si>
  <si>
    <t>10.66.0.66</t>
  </si>
  <si>
    <t>Cambio de Frecuencia en el AP</t>
  </si>
  <si>
    <t>Servicio le brega bien</t>
  </si>
  <si>
    <t>Le brega bien por el momento</t>
  </si>
  <si>
    <t>Estatus activo  le brega bien</t>
  </si>
  <si>
    <t>Roberto Ramos Carrasquillo</t>
  </si>
  <si>
    <t xml:space="preserve">10.39.0.222 </t>
  </si>
  <si>
    <t>Josewelyn Serrano Olivencia</t>
  </si>
  <si>
    <t>Cable del puerto WAN desconectado</t>
  </si>
  <si>
    <t>IP Activada para con el cliente</t>
  </si>
  <si>
    <t>Wanda Hernandez Cortez</t>
  </si>
  <si>
    <t xml:space="preserve">10.39.0.124 </t>
  </si>
  <si>
    <t>Conexion Restablecida</t>
  </si>
  <si>
    <t>Le llega su plan contratado</t>
  </si>
  <si>
    <t>Conexion y velocidad estable por el momento</t>
  </si>
  <si>
    <t>Roberto Rivera</t>
  </si>
  <si>
    <t>Juan Rivera Rivera</t>
  </si>
  <si>
    <t>10.44.0.56</t>
  </si>
  <si>
    <t>velocidad lenta</t>
  </si>
  <si>
    <t>Se verifico y tenia los cables del PoE mal conectado</t>
  </si>
  <si>
    <t>No se podia conectar desde su telefono movil</t>
  </si>
  <si>
    <t>intermitencia en servicio y lentitud</t>
  </si>
  <si>
    <t>Se le indico una serie de pasos para la configuracion del router, e indicarle la nueva contraseña</t>
  </si>
  <si>
    <t>Cambio de antena M5 por AC</t>
  </si>
  <si>
    <t>Cambiar clave de su wifi</t>
  </si>
  <si>
    <t>Se realiza el cambio</t>
  </si>
  <si>
    <t>Cliente con servicio y con clave editada</t>
  </si>
  <si>
    <t>no tenia conexion y velocidad</t>
  </si>
  <si>
    <t xml:space="preserve">10.45.0.100 </t>
  </si>
  <si>
    <t>Verificacion de Servicio</t>
  </si>
  <si>
    <t>Sin conexion a su televisor</t>
  </si>
  <si>
    <t>Verifico nuevamente e indica que le funciona correctamente</t>
  </si>
  <si>
    <t>Jose Ramos</t>
  </si>
  <si>
    <t>Luz Rivera Hernandez</t>
  </si>
  <si>
    <t>10.44.0.125</t>
  </si>
  <si>
    <t>Proceso de Cancelacion</t>
  </si>
  <si>
    <t>Se fue de la Isla</t>
  </si>
  <si>
    <t>Se pasa su caso a administracion</t>
  </si>
  <si>
    <t>volvio el servicio se cayo momentaneamente el servicio</t>
  </si>
  <si>
    <t>Jaime David Melendez Rivera</t>
  </si>
  <si>
    <t>10.45.0.103</t>
  </si>
  <si>
    <t>Estaba Sin conexion</t>
  </si>
  <si>
    <t>Al dia de hoy 07/04 el servicio le brega del todo bien sin problemas</t>
  </si>
  <si>
    <t>no conecta en el MK</t>
  </si>
  <si>
    <t>Cliente en espera de visita tecnica</t>
  </si>
  <si>
    <t>Se realizo la visita tecnica e indica que le funciona correctamente</t>
  </si>
  <si>
    <t>Se le dio prioridad a la conexion e indica que le funciona correctamente</t>
  </si>
  <si>
    <t>Ivon Niggaglioni Hiraloa</t>
  </si>
  <si>
    <t xml:space="preserve">10.30.0.108 </t>
  </si>
  <si>
    <t>reinicio de router</t>
  </si>
  <si>
    <t>Servicio estable</t>
  </si>
  <si>
    <t>Navegando con toda normalidad</t>
  </si>
  <si>
    <t>Chistopher Lee Colon</t>
  </si>
  <si>
    <t>10.44.0.211</t>
  </si>
  <si>
    <t>Se le restablecio el servicio con toda normalidad</t>
  </si>
  <si>
    <t>su juego nintendo no se conecta</t>
  </si>
  <si>
    <t>el juego si se conecta problema de bloqueo del mismo</t>
  </si>
  <si>
    <t>Se verifico y de momento le brega del todo bien</t>
  </si>
  <si>
    <t>Efrain Rosario Rodriguez</t>
  </si>
  <si>
    <t>Maria Nieves</t>
  </si>
  <si>
    <t>Navegando y conectado</t>
  </si>
  <si>
    <t>Intermitencia en la velocidad</t>
  </si>
  <si>
    <t>Cambio de P2P entre torres en plaza universidad</t>
  </si>
  <si>
    <t>10.70.0.27</t>
  </si>
  <si>
    <t>Navega de forma normal</t>
  </si>
  <si>
    <t>Conectado y sin inconveniente alguno</t>
  </si>
  <si>
    <t>Juan Flores Roena</t>
  </si>
  <si>
    <t>10.30.0.127</t>
  </si>
  <si>
    <t>mudanza de equipo al edificio de al frente el martes al mediodia</t>
  </si>
  <si>
    <t>Problemas de Lentitud y conexion</t>
  </si>
  <si>
    <t>Se le frezaba</t>
  </si>
  <si>
    <t>Cliente queda de forma conectada y con consumo de navegacion</t>
  </si>
  <si>
    <t>Joyseph  Perez Gonzalez</t>
  </si>
  <si>
    <t>10.63.0.93</t>
  </si>
  <si>
    <t>Conectado y con servicio lento pero navega</t>
  </si>
  <si>
    <t>Cesar Torres Vega</t>
  </si>
  <si>
    <t>10.39.0.135</t>
  </si>
  <si>
    <t>Magdali Negron Santiago</t>
  </si>
  <si>
    <t>10.44.0.170</t>
  </si>
  <si>
    <t>Megas en su plan</t>
  </si>
  <si>
    <t>Plan estable acorde a su plan contratado</t>
  </si>
  <si>
    <t>Site caido por problemas en el Panel Solar</t>
  </si>
  <si>
    <t>Se realizo la llamada al cliente pero no se logro contactar</t>
  </si>
  <si>
    <t>Se verifico en la antena y se observa todo correctamente</t>
  </si>
  <si>
    <t>Barry Wilkinson</t>
  </si>
  <si>
    <t>10.46.0.73</t>
  </si>
  <si>
    <t>verificacion de velocidad</t>
  </si>
  <si>
    <t>se verifico la velocidad con netflix y el cliente vio su programacion</t>
  </si>
  <si>
    <t>Cliente se encuentra desactivado por falta de pago</t>
  </si>
  <si>
    <t>Desactivo por falta de pago</t>
  </si>
  <si>
    <t>Tania Patricia	Garcia Arismendi</t>
  </si>
  <si>
    <t>Fernando Vargas</t>
  </si>
  <si>
    <t>Ovido de contraseña de Router</t>
  </si>
  <si>
    <t>Se le indico una serie de pasos para obtener la contraseña del router</t>
  </si>
  <si>
    <t>verificacion de velocidad en cervantes</t>
  </si>
  <si>
    <t>contesto su parece estaba contenta con el servicio</t>
  </si>
  <si>
    <t>(Visita) Site caido por problemas en el Panel Solar</t>
  </si>
  <si>
    <t>Se desconecto porque se cambio el AP donde esta conectado (Visita)</t>
  </si>
  <si>
    <t>verificacion de velocidad del cliente plan 3M/1M</t>
  </si>
  <si>
    <t>el cliente realizo pruebas de velocidad arrojo 4,7Mbps/3.8Kbps</t>
  </si>
  <si>
    <t>Problemas al conectar al router</t>
  </si>
  <si>
    <t>Se le aplico un reset, luego se verifico y conecto, se llamo nuevamente e indica que le funciona correctamente</t>
  </si>
  <si>
    <t>verificacion de su plan de 8/1</t>
  </si>
  <si>
    <t>el test de velocidad arrojo 7,6/1,2 lel cliente le parecio bien</t>
  </si>
  <si>
    <t xml:space="preserve"> Guillermo Tortolero</t>
  </si>
  <si>
    <t>Juan Dunn Pagan</t>
  </si>
  <si>
    <t>10.39.0.52</t>
  </si>
  <si>
    <t>Octavio Mejias Moreta</t>
  </si>
  <si>
    <t>dice que no tiene conexion, no estaba en casa</t>
  </si>
  <si>
    <t>10.44.0.29</t>
  </si>
  <si>
    <t>Va a realizar una mudanza (Mudanza)</t>
  </si>
  <si>
    <t>el cliente atendio todo esta bien con su servicio</t>
  </si>
  <si>
    <t>Se verifico sobre la posible migracion , y se observa que n es factible</t>
  </si>
  <si>
    <t>10.39.1.74</t>
  </si>
  <si>
    <t>router defectuoso / cliente comprara uno nuevo</t>
  </si>
  <si>
    <t>Instalacion y configuracion de router</t>
  </si>
  <si>
    <t>Linet Lagares Gonzalez</t>
  </si>
  <si>
    <t>Sandra Ivelisse Figueroa</t>
  </si>
  <si>
    <t>Se le llamo, y le esta bregando bien y navegando</t>
  </si>
  <si>
    <t>Verificacion del servciio</t>
  </si>
  <si>
    <t>Maria Amalbert Ocasio</t>
  </si>
  <si>
    <t>10.66.0.47</t>
  </si>
  <si>
    <t>Amerita visita tecnica</t>
  </si>
  <si>
    <t>Al dia de hoy 11/04 cliente se encuentra conectada y con servicio</t>
  </si>
  <si>
    <t>Benjamin Burgos /no pago</t>
  </si>
  <si>
    <t>10.39.0.217</t>
  </si>
  <si>
    <t>Cancelacion</t>
  </si>
  <si>
    <t>Fue cancelado a solicitud de maily</t>
  </si>
  <si>
    <t>Ketty Gonzalez Morales</t>
  </si>
  <si>
    <t>Sin Servicio (Cable LAN desconectado)</t>
  </si>
  <si>
    <t>migración de sectorial y verificación del servicio</t>
  </si>
  <si>
    <t>Se le indico al cliente que verificara e indico que movio el cable y se le restablecio el servicio</t>
  </si>
  <si>
    <t xml:space="preserve"> Yves Toussaint</t>
  </si>
  <si>
    <t xml:space="preserve"> Eduardo Rodriguez Monserrate</t>
  </si>
  <si>
    <t>10.44.0.113</t>
  </si>
  <si>
    <t>Ya se realizo la visita tecnica del cliente</t>
  </si>
  <si>
    <t>Nestor Quetell</t>
  </si>
  <si>
    <t>10.35.0.127</t>
  </si>
  <si>
    <t>Le funciona Nitido</t>
  </si>
  <si>
    <t>Le brega del todo bien</t>
  </si>
  <si>
    <t>Le funciona correctamente</t>
  </si>
  <si>
    <t>Vicente Cuevas</t>
  </si>
  <si>
    <t>10.45.0.38</t>
  </si>
  <si>
    <t xml:space="preserve">Le funciona el servicio correctamente </t>
  </si>
  <si>
    <t>Tiene problemas en Su televisor</t>
  </si>
  <si>
    <t>Denisse Bruno</t>
  </si>
  <si>
    <t>Cable defectuoso</t>
  </si>
  <si>
    <t>Victor Huertas Reyes</t>
  </si>
  <si>
    <t>Se verifico y la señal es muy mala</t>
  </si>
  <si>
    <t>Se realizo la visita tecnica y se alineo la antena</t>
  </si>
  <si>
    <t>Cambio de antena por mimosa IP Manejo: 10.44.10.4</t>
  </si>
  <si>
    <t>10.44.0.143</t>
  </si>
  <si>
    <t>cliente solo le llega 1Mb y su plan es de 5Mb</t>
  </si>
  <si>
    <t>instalación battery backup en el site bello horizonte</t>
  </si>
  <si>
    <t>Jose  Daniel Echeverria</t>
  </si>
  <si>
    <t>10.57.0.43</t>
  </si>
  <si>
    <t>Quiere visita tecnica</t>
  </si>
  <si>
    <t>Migracion de site</t>
  </si>
  <si>
    <t>Ernesto Medina Ayuso</t>
  </si>
  <si>
    <t>10.39.1.24</t>
  </si>
  <si>
    <t>Cable de red desconectado del Switch - Cond. Cervantes</t>
  </si>
  <si>
    <t>Reboot de router</t>
  </si>
  <si>
    <t>Jose M Santiago Mendez</t>
  </si>
  <si>
    <t>10.47.0.98</t>
  </si>
  <si>
    <t>sin servicio por falta de pago</t>
  </si>
  <si>
    <t>cambio de cableado</t>
  </si>
  <si>
    <t>se reactivo servicio del cliente</t>
  </si>
  <si>
    <t>Jose Rodriguez Diaz</t>
  </si>
  <si>
    <t>10.44.0.164</t>
  </si>
  <si>
    <t>Problemas en el Router, no se encontraba en su casa, llega a las 7P.M</t>
  </si>
  <si>
    <t>Problemas en el Router pero no se encontraba en su casa</t>
  </si>
  <si>
    <t>Baja Velocidad en sus equipos</t>
  </si>
  <si>
    <t>Restructuracion del servicio / Le funciona correctamente</t>
  </si>
  <si>
    <t>verifcado y navegando</t>
  </si>
  <si>
    <t>Navegando y conectado conexion activa</t>
  </si>
  <si>
    <t>Lee Valcarcer</t>
  </si>
  <si>
    <t>Problema con los NAT</t>
  </si>
  <si>
    <t xml:space="preserve">Problemas en el Site </t>
  </si>
  <si>
    <t>Configuracion de NAT</t>
  </si>
  <si>
    <t>Robert Martinez / Freddy Gandica</t>
  </si>
  <si>
    <t>Duro solo unos minutos sin el servicio, se verifico y le funciona correctamente</t>
  </si>
  <si>
    <t>Por visita / antena</t>
  </si>
  <si>
    <t>Maricarmen Solar Grullon</t>
  </si>
  <si>
    <t>Por visita por antena</t>
  </si>
  <si>
    <t>Completado 14-4 . Reconfiguracion de antena y Firmware</t>
  </si>
  <si>
    <t>10.66.0.82</t>
  </si>
  <si>
    <t>Carlos Joel Febres</t>
  </si>
  <si>
    <t>10.70.0.23</t>
  </si>
  <si>
    <t>Problemas de Intermitencia</t>
  </si>
  <si>
    <t>No conectaba a su red wifi</t>
  </si>
  <si>
    <t>reset a su router</t>
  </si>
  <si>
    <t>Kenneth Canales</t>
  </si>
  <si>
    <t>10.39.0.54</t>
  </si>
  <si>
    <t>Se verifico pero no se tiene cobertura en esa zona</t>
  </si>
  <si>
    <t>Problemas de cableado (Visita)</t>
  </si>
  <si>
    <t>cabelado</t>
  </si>
  <si>
    <t>Se verifico que el cliente debe ser atendido por tecnico y reemplazar cableado</t>
  </si>
  <si>
    <t>Carlos Cruz</t>
  </si>
  <si>
    <t>10.39.0.89</t>
  </si>
  <si>
    <t>Router no conecta</t>
  </si>
  <si>
    <t>Reboot a su router ( Inhbido)</t>
  </si>
  <si>
    <t>cliente sin conexion por problemas en Cervantes</t>
  </si>
  <si>
    <t>Evelin Casillas</t>
  </si>
  <si>
    <t>10.63.0.85</t>
  </si>
  <si>
    <t>Mayra Ortiz</t>
  </si>
  <si>
    <t>cliente se encontraba en lista de cancelados sin motivo alguno</t>
  </si>
  <si>
    <t>tenia problemas con el servicio / Intermitencia</t>
  </si>
  <si>
    <t>Restructuracion de la conectividad en el Cond. Plza</t>
  </si>
  <si>
    <t>Melanio Fernandez Troncoso</t>
  </si>
  <si>
    <t>Verificar valores de la antena</t>
  </si>
  <si>
    <t>Kenneth Morales</t>
  </si>
  <si>
    <t xml:space="preserve"> 10.39.0.54</t>
  </si>
  <si>
    <t>la internet viene y va por las noches</t>
  </si>
  <si>
    <t>conexion y desconexion de cables</t>
  </si>
  <si>
    <t>Problemas con OSNET Cervantes</t>
  </si>
  <si>
    <t>Enrique Alicea</t>
  </si>
  <si>
    <t>10.39.0.168</t>
  </si>
  <si>
    <t>George Mayorga</t>
  </si>
  <si>
    <t>router tenda desconfigurado</t>
  </si>
  <si>
    <t>Reginal Smith</t>
  </si>
  <si>
    <t>10.62.0.109</t>
  </si>
  <si>
    <t>Presenta baja velocidad / Capacity bajo requiere ajuste</t>
  </si>
  <si>
    <t>Se le realizo un ajuste en su frecuencia para su conexion</t>
  </si>
  <si>
    <t>Jorge Rivera Rivera</t>
  </si>
  <si>
    <t>Neysa Hernandez Canino</t>
  </si>
  <si>
    <t>Cable LAN modulando a 10Mbps</t>
  </si>
  <si>
    <t>cliente reporta problemas de velocidad</t>
  </si>
  <si>
    <t>Plaza universidad caida desde falla electrica</t>
  </si>
  <si>
    <t xml:space="preserve">Jose Benitez </t>
  </si>
  <si>
    <t>10.43.0.123</t>
  </si>
  <si>
    <t>no se logra conectar</t>
  </si>
  <si>
    <t>El cliente cambia la contraseña de su router</t>
  </si>
  <si>
    <t>Yarimel Vega Gonzalez</t>
  </si>
  <si>
    <t>No le funcionaba el servicio</t>
  </si>
  <si>
    <t>Tenia el cable LAN desconectado hacia el Router</t>
  </si>
  <si>
    <t>Upgrade a 8mb</t>
  </si>
  <si>
    <t>10./06/2019</t>
  </si>
  <si>
    <t>verificacio del servicio / se queda con el plan que contrato</t>
  </si>
  <si>
    <t>Elias Leduc Martes</t>
  </si>
  <si>
    <t>10.44.0.54</t>
  </si>
  <si>
    <t xml:space="preserve">Se realizo la llamada al cliente e indica que le funciona correctamente </t>
  </si>
  <si>
    <t>Eduardo Rodriguez Monserrate</t>
  </si>
  <si>
    <t>El cliente llama para notificar que tiene energia electrica, para que se realize la visita tecnica</t>
  </si>
  <si>
    <t>Sin conexión a internet Dispo. Sabado 08/06</t>
  </si>
  <si>
    <t>Cable LAN del PoE al router desconectado</t>
  </si>
  <si>
    <t xml:space="preserve">Se realiza la llamada y comenta el cliente que le funciona correctamente </t>
  </si>
  <si>
    <t>Zuleica Santos</t>
  </si>
  <si>
    <t>10.66.0.86</t>
  </si>
  <si>
    <t>la conexion lenta</t>
  </si>
  <si>
    <t>se le coloco de primera en la cola</t>
  </si>
  <si>
    <t>Desea subir un  1MB de Upload a partir de mayo</t>
  </si>
  <si>
    <t>Jose Rivera Luis</t>
  </si>
  <si>
    <t>no se conecta</t>
  </si>
  <si>
    <t>freddy soluciono la conexion del cliente</t>
  </si>
  <si>
    <t>Muestra interes</t>
  </si>
  <si>
    <t>Cliente reactivado y actualmente conectado</t>
  </si>
  <si>
    <t>se reactivo servicio del cliene</t>
  </si>
  <si>
    <t>se reactivo servicio al confirmar pago</t>
  </si>
  <si>
    <t>cancelado upgrade</t>
  </si>
  <si>
    <t>Natalia Allende</t>
  </si>
  <si>
    <t>10.26.0.30</t>
  </si>
  <si>
    <t xml:space="preserve">Hace falta perniso del Cond. donde reside </t>
  </si>
  <si>
    <t>Rommel  Alfonseca Perez</t>
  </si>
  <si>
    <t>Edna Castro</t>
  </si>
  <si>
    <t>Cliente reactivado</t>
  </si>
  <si>
    <t xml:space="preserve">Dario Morales Agosto 2da cuenta </t>
  </si>
  <si>
    <t>Cliente reporta intermitencia y problemas de velocidad</t>
  </si>
  <si>
    <t>Alexander Perez Bonilla</t>
  </si>
  <si>
    <t>10.39.0.174</t>
  </si>
  <si>
    <t>Aumento de plan a Gamer 6/3 Mb</t>
  </si>
  <si>
    <t>Pendiente Up</t>
  </si>
  <si>
    <t xml:space="preserve">Ansel Rafael Cancel Rosario </t>
  </si>
  <si>
    <t>cliente sin conexion</t>
  </si>
  <si>
    <t xml:space="preserve">Efrain Calderon Fuentes </t>
  </si>
  <si>
    <t>Cancelo el servicio</t>
  </si>
  <si>
    <t>servicio lento, varios dispositivos conectados, se le cae mucho</t>
  </si>
  <si>
    <t>se le dio prioridad en la cola simple queue</t>
  </si>
  <si>
    <t>Problemas de conectividad</t>
  </si>
  <si>
    <t>Solucionado. Se le Alinea la Antena</t>
  </si>
  <si>
    <t>Raul Narvaez</t>
  </si>
  <si>
    <t>10.39.0.44</t>
  </si>
  <si>
    <t>velocidad le disminuye en su conexion / lentitud</t>
  </si>
  <si>
    <t>Dismunucion de su plan</t>
  </si>
  <si>
    <t>Migrado de Ap 1156, le funciona correctamente sin inconveniente</t>
  </si>
  <si>
    <t>Sonia Nohemi Castro</t>
  </si>
  <si>
    <t>Se le activo IP</t>
  </si>
  <si>
    <t>Cliente navegando y con servicio</t>
  </si>
  <si>
    <t>Francisco J Ruiz</t>
  </si>
  <si>
    <t>10.32.0.55</t>
  </si>
  <si>
    <t>Realizado la visita tecnica por tecnico Esteban(18/04/2018)</t>
  </si>
  <si>
    <t>Juan M Viera</t>
  </si>
  <si>
    <t>104.218.241.30</t>
  </si>
  <si>
    <t>Observa sus camaras con conectividad</t>
  </si>
  <si>
    <t>Yarinelli Dominguez Ortiz</t>
  </si>
  <si>
    <t>Sin conexion- Ap Sec03 de Cambalache Desconectado</t>
  </si>
  <si>
    <t>Indico que ya le funciona correctamente en sus equipos, Restablecimiento de su conexion por sec03</t>
  </si>
  <si>
    <t>Se le asigno una visita tecnica</t>
  </si>
  <si>
    <t>Se realizo la visita tecnica el dia 18/04/2018 Alineacion de antena</t>
  </si>
  <si>
    <t>Desconectado del pto 2 del Cond. Esta sin internet</t>
  </si>
  <si>
    <t>Sigue sin conexion</t>
  </si>
  <si>
    <t>Falla en su cableado</t>
  </si>
  <si>
    <t xml:space="preserve"> Switches Inhibidos, Conectado y con servicio</t>
  </si>
  <si>
    <t>Se le realizo cambio de cableado el dia de hoy 18-04</t>
  </si>
  <si>
    <t>Rosemary Gonzalez</t>
  </si>
  <si>
    <t>10.46.0.49</t>
  </si>
  <si>
    <t>Se le freeza la programacion Lentitud</t>
  </si>
  <si>
    <t>Verificacion de conexion</t>
  </si>
  <si>
    <t>Samuel Martinez</t>
  </si>
  <si>
    <t>10.62.1.22</t>
  </si>
  <si>
    <t>no tiene servicio de internet</t>
  </si>
  <si>
    <t>el sitio levanto, luego se le llamo para saber como estaba todo y todo bien</t>
  </si>
  <si>
    <t>Se verifico la direccion y se detecta que no posibilidad de hacer la migracion</t>
  </si>
  <si>
    <t>el servicio cayo momentaneamente, el cliente navega bien</t>
  </si>
  <si>
    <t>Baja Dismunicon</t>
  </si>
  <si>
    <t>Juan Viera</t>
  </si>
  <si>
    <t>Joel Arroyo Rios</t>
  </si>
  <si>
    <t>Conexion no estable</t>
  </si>
  <si>
    <t>No tiene conexion en sus equipos / Sec03 Cambalache Desconectado</t>
  </si>
  <si>
    <t>Posible Reanudacion</t>
  </si>
  <si>
    <t>Se le estara avisando al cliente</t>
  </si>
  <si>
    <t>Jose Peña Ferrer</t>
  </si>
  <si>
    <t>10.35.0.128</t>
  </si>
  <si>
    <t>Sin conexion se verificara su conectividad</t>
  </si>
  <si>
    <t>Jorge Rivera</t>
  </si>
  <si>
    <t>Confiuracion de router + soporte base</t>
  </si>
  <si>
    <t>Por baja velocidad</t>
  </si>
  <si>
    <t>Jesus M Carrasquillo</t>
  </si>
  <si>
    <t>Javier Ayala PImentel</t>
  </si>
  <si>
    <t>10.44.0.75</t>
  </si>
  <si>
    <t>No tenia conexion sus equipos</t>
  </si>
  <si>
    <t>conexion activa</t>
  </si>
  <si>
    <t>Restablecimiento del servicio de su router conecta correctamente</t>
  </si>
  <si>
    <t>Sin señal de Wifi</t>
  </si>
  <si>
    <t>Se le manda visita</t>
  </si>
  <si>
    <t>Reconfiguracion y Router Nuevo</t>
  </si>
  <si>
    <t>Restablecimiento de su conexion, le funciona de forma excelente, conectado y con servicio</t>
  </si>
  <si>
    <t xml:space="preserve">problemas con el site </t>
  </si>
  <si>
    <t xml:space="preserve">Cervantes presento probelmas </t>
  </si>
  <si>
    <t xml:space="preserve">Enmanuel Gonzalez </t>
  </si>
  <si>
    <t>sin servicio/reactivacion</t>
  </si>
  <si>
    <t>reactivacion</t>
  </si>
  <si>
    <t>evaluar factibilidad ya que el cliente presentaba muchos problemas</t>
  </si>
  <si>
    <t>Juan de Dios Casado Rivera</t>
  </si>
  <si>
    <t>Darlis Esteve</t>
  </si>
  <si>
    <t>10.50.0.152</t>
  </si>
  <si>
    <t>Sin servicio (Visita)</t>
  </si>
  <si>
    <t>Upgrade 8/4 MB</t>
  </si>
  <si>
    <t>Realizada la visita tecnica el 28/04/2018</t>
  </si>
  <si>
    <t>Se cancela Upgrade, client no atendio llamada de seguimiento</t>
  </si>
  <si>
    <t>Por restablecimiento del Servicio</t>
  </si>
  <si>
    <t>Se la pauta visita</t>
  </si>
  <si>
    <t>Cliente ya fue reactivado</t>
  </si>
  <si>
    <t>Loida Alicea</t>
  </si>
  <si>
    <t>10.39.1.56</t>
  </si>
  <si>
    <t>Cliente desea comprar router</t>
  </si>
  <si>
    <t>cliente canceló solicitud de router ya que no es de 4 antenas</t>
  </si>
  <si>
    <t>Larry Negron Gonzalez</t>
  </si>
  <si>
    <t>Se le pauta visita</t>
  </si>
  <si>
    <t xml:space="preserve">Kenneth Morales </t>
  </si>
  <si>
    <t>El cliente llama para preguntar sobre su visita tecnica</t>
  </si>
  <si>
    <t>verificación de servicio</t>
  </si>
  <si>
    <t>Fue realizada la visita tecnica</t>
  </si>
  <si>
    <t>Navegando con buena velocidad y estable</t>
  </si>
  <si>
    <t>no sabe usar el servicio</t>
  </si>
  <si>
    <t>Reinaldo Otero Martinez</t>
  </si>
  <si>
    <t>13/036/2019</t>
  </si>
  <si>
    <t xml:space="preserve">No le funcionaba el servicio debido a los problemas electricos </t>
  </si>
  <si>
    <t>Luis D Rivera</t>
  </si>
  <si>
    <t>172.17.61.30</t>
  </si>
  <si>
    <t>BoomnetSolut</t>
  </si>
  <si>
    <t>Danilo de Jesús Tabare</t>
  </si>
  <si>
    <t>Se le hablo de una posible migracion , se le avisara via telefonica</t>
  </si>
  <si>
    <t>mudanza a Hato rey Ip: 10.60.0.49</t>
  </si>
  <si>
    <t>10.39.0.35:8080</t>
  </si>
  <si>
    <t>10.39.0.162</t>
  </si>
  <si>
    <t>Se realizo la llamada al cliente para atender su caso e indica que le funciona correctamente</t>
  </si>
  <si>
    <t>Problemas con el Nat</t>
  </si>
  <si>
    <t>Comenta que tiene problemas del Bloqueo</t>
  </si>
  <si>
    <t>Axel Melendez Hernandez</t>
  </si>
  <si>
    <t>Se le indico una serie de pasos</t>
  </si>
  <si>
    <t>configuración de router</t>
  </si>
  <si>
    <t>Ana L Hernandez Ayala</t>
  </si>
  <si>
    <t>10.39.0.86</t>
  </si>
  <si>
    <t xml:space="preserve">Juan Paulino Geraldino </t>
  </si>
  <si>
    <t>sin servicio por desconfiguracion de antena luego del apagon</t>
  </si>
  <si>
    <t>Nushet Senquiz</t>
  </si>
  <si>
    <t>10.35.0.113</t>
  </si>
  <si>
    <t>coordinar visita tecncia para reconfigurar antena</t>
  </si>
  <si>
    <t>No hay permiso en SkuTomer III</t>
  </si>
  <si>
    <t xml:space="preserve"> Jorge Rivera Ramos</t>
  </si>
  <si>
    <t>Se verifico que tiene alta latencia</t>
  </si>
  <si>
    <t>Requiere ajustes de frecuencia</t>
  </si>
  <si>
    <t xml:space="preserve">problemas de velocidad </t>
  </si>
  <si>
    <t>ajuste de modulacion en antena y verificación de servicio</t>
  </si>
  <si>
    <t>Se le asigno visita tecnica</t>
  </si>
  <si>
    <t>Fallas en su router</t>
  </si>
  <si>
    <t>sin conexión wifi a su telefono</t>
  </si>
  <si>
    <t>Queda navegando de forma normal conectada y activa</t>
  </si>
  <si>
    <t>el servicio esta lento con neflix</t>
  </si>
  <si>
    <t>se le llamo al cliente y el notifica que el servicio esta bien</t>
  </si>
  <si>
    <t>Dayanara Serrano</t>
  </si>
  <si>
    <t>Navegando con toda normalidad y activa</t>
  </si>
  <si>
    <t>Yenny Fernandez Garcia</t>
  </si>
  <si>
    <t>Por Site caido</t>
  </si>
  <si>
    <t>Site se encuentra caido</t>
  </si>
  <si>
    <t xml:space="preserve">Cambio de conectores + Configuración de antena </t>
  </si>
  <si>
    <t xml:space="preserve">10.42.0.60 </t>
  </si>
  <si>
    <t>Site hasta ahora esta operativo cliente conectado</t>
  </si>
  <si>
    <t>Fixit - Señor Tirado</t>
  </si>
  <si>
    <t>Barbara Valpas Villahermosa</t>
  </si>
  <si>
    <t>10.44.0.172</t>
  </si>
  <si>
    <t xml:space="preserve">La cliente se niega a realizar los pasos </t>
  </si>
  <si>
    <t>Reboot al Switch- Conecta de forma correcta</t>
  </si>
  <si>
    <t>Problemas con el router (Visita)</t>
  </si>
  <si>
    <t>Trabajo realizado en el Paso pero ya fue restablecido</t>
  </si>
  <si>
    <t>Ivon Nigaglioni H.</t>
  </si>
  <si>
    <t>Agustin Caballero Perez</t>
  </si>
  <si>
    <t>172.16.63.17</t>
  </si>
  <si>
    <t xml:space="preserve">Se verifico pero no hay cobertura en esa zona </t>
  </si>
  <si>
    <t>Esta sin servicio</t>
  </si>
  <si>
    <t>Site operativo</t>
  </si>
  <si>
    <t>Cliente conectada y con servicio y navegando</t>
  </si>
  <si>
    <t>Loida Nazario Alicea</t>
  </si>
  <si>
    <t>10.39.0.133</t>
  </si>
  <si>
    <t>Servicio le funciona hoy</t>
  </si>
  <si>
    <t>Al dia de hoy 8-05 servicio le funciona bien</t>
  </si>
  <si>
    <t xml:space="preserve">Javier Fuente Cruz  </t>
  </si>
  <si>
    <t>Carmen Nieves Rivera</t>
  </si>
  <si>
    <t>Sin servicio por trabajos en Torre de Cervantes</t>
  </si>
  <si>
    <t>10.47.0.72</t>
  </si>
  <si>
    <t>Ya fue reactivado el Site</t>
  </si>
  <si>
    <t>David Guasp</t>
  </si>
  <si>
    <t>10.39.0.111</t>
  </si>
  <si>
    <t>Al dia de hoy 8-05-18 Cliente aparece conectado en el Site</t>
  </si>
  <si>
    <t>Roberto Gonzalez Burgos</t>
  </si>
  <si>
    <t>Luz nieves Forti</t>
  </si>
  <si>
    <t>10.39.1.108</t>
  </si>
  <si>
    <t>Se le indico visita por reactivacion</t>
  </si>
  <si>
    <t>Indico que estaba sin señal</t>
  </si>
  <si>
    <t>Se le indica visita</t>
  </si>
  <si>
    <t>Antena y Cableria Nueva</t>
  </si>
  <si>
    <t>Restablecimiento de su conexion, Reconexion de su router</t>
  </si>
  <si>
    <t>Cambio de Contraseña de Wifi</t>
  </si>
  <si>
    <t>Servicio le brega del todo bien y con buena velocidad</t>
  </si>
  <si>
    <t>Jonathan Rivas</t>
  </si>
  <si>
    <t>10.39.1.27</t>
  </si>
  <si>
    <t>Loida Alicea Nazario</t>
  </si>
  <si>
    <t>No es password, Interfaz Wan apagada del router por cableado</t>
  </si>
  <si>
    <t>Configuracion de router (Cuenta PPPoE)</t>
  </si>
  <si>
    <t>Y se configuro correctamente</t>
  </si>
  <si>
    <t>el tecnico visito y reconfiguro el router</t>
  </si>
  <si>
    <t>Conectado y activo en el servicio</t>
  </si>
  <si>
    <t>cambio de plan 2M/1MB a 3MB/1M</t>
  </si>
  <si>
    <t>la cliente dice que navega bien cambia de plan</t>
  </si>
  <si>
    <t>Reynaldo Rosa Urbistondo</t>
  </si>
  <si>
    <t>No se encontraba en casa para verificar</t>
  </si>
  <si>
    <t>Jonathan Rodriguez</t>
  </si>
  <si>
    <t>10.70.0.62</t>
  </si>
  <si>
    <t xml:space="preserve">Se verifico y no llega cobertura hacia la zona donde vive el cliente </t>
  </si>
  <si>
    <t>llamo por baja velocidad</t>
  </si>
  <si>
    <t>el cliente dice que esta bien con su servicio</t>
  </si>
  <si>
    <t>Norma Iris Vega Tapia</t>
  </si>
  <si>
    <t>Servicio realizado</t>
  </si>
  <si>
    <t>Se le realizo: configuracion de antena y alineacion.</t>
  </si>
  <si>
    <t>conexion inhibida en el router del cliiente</t>
  </si>
  <si>
    <t>reboot del SW del piso 13 T - B - L</t>
  </si>
  <si>
    <t>La cliente conecto</t>
  </si>
  <si>
    <t>Evelyn Cordero Flores</t>
  </si>
  <si>
    <t xml:space="preserve">10.61.1.32	</t>
  </si>
  <si>
    <t>Estaba sin internet en sus equipos</t>
  </si>
  <si>
    <t>Se le amerita visita</t>
  </si>
  <si>
    <t>Reboot a su antena + Clave por defecto a su router conectada</t>
  </si>
  <si>
    <t>Se le coordino visita para el sabado 28-04</t>
  </si>
  <si>
    <t>Samuel Santini Rodriguez</t>
  </si>
  <si>
    <t>Kervin Merced</t>
  </si>
  <si>
    <t>10.53.0.24</t>
  </si>
  <si>
    <t>Se verifico y le funciona correctamente</t>
  </si>
  <si>
    <t>Se activa Ip de cliente a peticion de freddy le funciona correctamente</t>
  </si>
  <si>
    <t xml:space="preserve">Joseph Zapata </t>
  </si>
  <si>
    <t>10.43.0.87</t>
  </si>
  <si>
    <t xml:space="preserve">Sin servicio amerita visita </t>
  </si>
  <si>
    <t xml:space="preserve">Problemas de conexion </t>
  </si>
  <si>
    <t xml:space="preserve">Problemas de cableado </t>
  </si>
  <si>
    <t>Alexis Suarez Febo</t>
  </si>
  <si>
    <t>Conexion estable y conectada</t>
  </si>
  <si>
    <t>Le brega bien</t>
  </si>
  <si>
    <t>Servicio estable en su conexion</t>
  </si>
  <si>
    <t>Se le da prioridad a su conexion, observa 10MB y le funciona correctamente</t>
  </si>
  <si>
    <t>Wilfredo Carrasquillo</t>
  </si>
  <si>
    <t>10.44.0.152</t>
  </si>
  <si>
    <t>Sin inconveniente</t>
  </si>
  <si>
    <t>Ramon Vegas Santiago</t>
  </si>
  <si>
    <t>Esta sin conexion en sus equipos Antena no asigna IP router</t>
  </si>
  <si>
    <t>Instalacion de router Mikrotik</t>
  </si>
  <si>
    <t>Ya con servicio</t>
  </si>
  <si>
    <t>Totalmente conectada y con servicio</t>
  </si>
  <si>
    <t>Jose A. Ramos</t>
  </si>
  <si>
    <t>el cliente no tiene conexion</t>
  </si>
  <si>
    <t>Esta sin servciio</t>
  </si>
  <si>
    <t>reinicio el router</t>
  </si>
  <si>
    <t>Verificar Servicio</t>
  </si>
  <si>
    <t>Reconfiguracion de Router Cta Ppoe Conectado</t>
  </si>
  <si>
    <t>Se le indicaron los pasos y conecto correctamente</t>
  </si>
  <si>
    <t>reinicio del router</t>
  </si>
  <si>
    <t>Con conexion le funciona bien</t>
  </si>
  <si>
    <t>Esta Nuevamente sin conexion</t>
  </si>
  <si>
    <t>Gabriel Cruz Rodriguez</t>
  </si>
  <si>
    <t>10.34.0.25</t>
  </si>
  <si>
    <t>Cambio de antena + cableado</t>
  </si>
  <si>
    <t>No tiene conexion puerto Wan no enciende</t>
  </si>
  <si>
    <t>problemas de velocidad cliente quedo en hacer speedtest e informar</t>
  </si>
  <si>
    <t>se reinicio el switch del condominio cervantes piso 13, cliente se conecta, todo bien</t>
  </si>
  <si>
    <t>Se realizo la visita tecnica el dia 29/05/2018</t>
  </si>
  <si>
    <t>Eneida Alvares</t>
  </si>
  <si>
    <t>por baja velocidad</t>
  </si>
  <si>
    <t>se le priorizo en la cola</t>
  </si>
  <si>
    <t>Jesus Manueal Carrasquillo</t>
  </si>
  <si>
    <t>Problemas de antena</t>
  </si>
  <si>
    <t>Al dia de ayer le funciona correctamente, sin problemas</t>
  </si>
  <si>
    <t>William Candelario Garcia</t>
  </si>
  <si>
    <t>Ana L Guerra Cotto</t>
  </si>
  <si>
    <t>10.59.0.71</t>
  </si>
  <si>
    <t>solicitud de Upgrade a 6MB</t>
  </si>
  <si>
    <t>se cancela upgrade a 6Mb</t>
  </si>
  <si>
    <t>Señal estable y con servicio activo</t>
  </si>
  <si>
    <t>Diego Ramirez</t>
  </si>
  <si>
    <t>Jonathan Soto Fiegueroa</t>
  </si>
  <si>
    <t>megas en su conexion</t>
  </si>
  <si>
    <t>Cambio de calve wifi</t>
  </si>
  <si>
    <t>cambio de contraseña de wifi</t>
  </si>
  <si>
    <t>Mirian Ayala Baez</t>
  </si>
  <si>
    <t>10.49.0.20</t>
  </si>
  <si>
    <t>Se le realizo Configuración de antena.</t>
  </si>
  <si>
    <t>Luis A Diaz Rodriguez</t>
  </si>
  <si>
    <t>cliente desactivado</t>
  </si>
  <si>
    <t>Maria Velazquez Pizarro</t>
  </si>
  <si>
    <t xml:space="preserve">activación de IP </t>
  </si>
  <si>
    <t>172.17.61.28</t>
  </si>
  <si>
    <t>No operatividad del Servicio</t>
  </si>
  <si>
    <t>104.218.241.133</t>
  </si>
  <si>
    <t>Cambio de Ap y Configuracion de Antena.</t>
  </si>
  <si>
    <t>Router desconectado</t>
  </si>
  <si>
    <t>configuración de router y verificación de servicio</t>
  </si>
  <si>
    <t>Abraham Arroyo Miranda</t>
  </si>
  <si>
    <t>10.46.0.37</t>
  </si>
  <si>
    <t>Mudanza realizada Nueva Ip: 10.46.0.37 site Pago 50$</t>
  </si>
  <si>
    <t>William Rivera</t>
  </si>
  <si>
    <t>10.63.0.111</t>
  </si>
  <si>
    <t>Cambio de cable red wifi</t>
  </si>
  <si>
    <t>Se realizo la llamada al cliente el dia 07/05/2018</t>
  </si>
  <si>
    <t>Comento que le funciona correctamente</t>
  </si>
  <si>
    <t>Antena apagada</t>
  </si>
  <si>
    <t>El cliente no estaba en casa para verificar</t>
  </si>
  <si>
    <t>Se verifco el dia 02/05/2018 y esta la antena encendida correctamente</t>
  </si>
  <si>
    <t>Maribel Gutierrez Rodriguez</t>
  </si>
  <si>
    <t xml:space="preserve">sin conexión a internet </t>
  </si>
  <si>
    <t xml:space="preserve"> Ana I Sepulveda Correa</t>
  </si>
  <si>
    <t>10.68.0.27</t>
  </si>
  <si>
    <t>Varificacion de servicio</t>
  </si>
  <si>
    <t>Problemas de Conexion</t>
  </si>
  <si>
    <t>Se hicieron unos ajustes en el AP</t>
  </si>
  <si>
    <t>Se debe reconectar por solicitud de Carlos</t>
  </si>
  <si>
    <t>Melvin Marte Cedeño</t>
  </si>
  <si>
    <t xml:space="preserve">10.39.0.179 </t>
  </si>
  <si>
    <t>Antena sin conectarse</t>
  </si>
  <si>
    <t>Se debe realizar visita para reconfiguracion</t>
  </si>
  <si>
    <t>Cableado averiado</t>
  </si>
  <si>
    <t>Se le agenda en visita tecnica</t>
  </si>
  <si>
    <t>María Gonzalez Bernard</t>
  </si>
  <si>
    <t>10.39.0.96</t>
  </si>
  <si>
    <t>no se puede conectar a su wifi</t>
  </si>
  <si>
    <t>Se estan haciendo ajustes de AP</t>
  </si>
  <si>
    <t>Problemas con la Rokus</t>
  </si>
  <si>
    <t>Se hicieron las prubas de Velocidad</t>
  </si>
  <si>
    <t>Le llegan los MB contratados</t>
  </si>
  <si>
    <t>Jose L Rodriguez Sanchez</t>
  </si>
  <si>
    <t>10.26.0.48</t>
  </si>
  <si>
    <t>sin internet debido a site caido</t>
  </si>
  <si>
    <t>Le marcha bien el servicio</t>
  </si>
  <si>
    <t>Desea aumentar el Plan de MB contratados</t>
  </si>
  <si>
    <t>El cliente no se encontraba en la casa para verificar</t>
  </si>
  <si>
    <t>Realizada la visita tecnica (el dia 08/05/2018)</t>
  </si>
  <si>
    <t>Presentaba desconexion</t>
  </si>
  <si>
    <t>Cliente conectada</t>
  </si>
  <si>
    <t>Servicio activo pudo navegar</t>
  </si>
  <si>
    <t>Jesus M Carrasquilllo</t>
  </si>
  <si>
    <t>No estaba conectada a su wifi</t>
  </si>
  <si>
    <t>Se logro conectar a su red wifi speedtest le funciona 5/1</t>
  </si>
  <si>
    <t>Celeste Rojas Frias</t>
  </si>
  <si>
    <t>Se le reactivo el servicio</t>
  </si>
  <si>
    <t>Hcienda del Rey - Katty Gonzalez</t>
  </si>
  <si>
    <t>perdida de clave de wifi</t>
  </si>
  <si>
    <t>Raquel Pagan Roman</t>
  </si>
  <si>
    <t>Se le olvido la clave de su router y tenia la antena desconectada</t>
  </si>
  <si>
    <t>Nilsa Rivera</t>
  </si>
  <si>
    <t>10.44.0.110</t>
  </si>
  <si>
    <t>Navegacion activa</t>
  </si>
  <si>
    <t>Navega Bien</t>
  </si>
  <si>
    <t>Cable defectuoso no conecta</t>
  </si>
  <si>
    <t>Cambio de cableado y conectores</t>
  </si>
  <si>
    <t>10.39.0.117</t>
  </si>
  <si>
    <t>Por mudanza de Equipos</t>
  </si>
  <si>
    <t>Se coordinara visita</t>
  </si>
  <si>
    <t>Coordinacion de visita proximamente</t>
  </si>
  <si>
    <t>Rafael Matos</t>
  </si>
  <si>
    <t>104.218.241.35</t>
  </si>
  <si>
    <t>Informo sobre la cancelacion del servicio</t>
  </si>
  <si>
    <t>Cliente desistio</t>
  </si>
  <si>
    <t>se le dio prioridad en la cola</t>
  </si>
  <si>
    <t>Informo acerca de la cancelacion del servicio</t>
  </si>
  <si>
    <t>Ivan Tirado (FIXIT)</t>
  </si>
  <si>
    <t>Jose Luis Acosta</t>
  </si>
  <si>
    <t>Cable Lan desconectado</t>
  </si>
  <si>
    <t>Activo y con servicio nuevamente</t>
  </si>
  <si>
    <t>el servicio esta lento, desea cambiar clave</t>
  </si>
  <si>
    <t xml:space="preserve">Problemas de Cableado </t>
  </si>
  <si>
    <t>Pautada para visita tecnica</t>
  </si>
  <si>
    <t>Generar visita tecnica a futuro</t>
  </si>
  <si>
    <t>perdio clave wifi</t>
  </si>
  <si>
    <t>servicio completado</t>
  </si>
  <si>
    <t>Giovannu Rodriguez</t>
  </si>
  <si>
    <t>10.39.0.178</t>
  </si>
  <si>
    <t>Calos Delgado Perez</t>
  </si>
  <si>
    <t>Se coordino visita para el 05/05</t>
  </si>
  <si>
    <t>el cliente navega bien, se le subio en la cola</t>
  </si>
  <si>
    <t>Confirmada visita para el dia sabado 5-05</t>
  </si>
  <si>
    <t xml:space="preserve"> Loy Lopez Martinez</t>
  </si>
  <si>
    <t>Problemas con los Nat</t>
  </si>
  <si>
    <t>10.43.0.129</t>
  </si>
  <si>
    <t>Migracion de Ap sec02 Site Monte Flores - Mejora</t>
  </si>
  <si>
    <t>Josewelyn Serrano</t>
  </si>
  <si>
    <t>Cliente queda conectado</t>
  </si>
  <si>
    <t>activo y con servicio</t>
  </si>
  <si>
    <t>Suhamye Rodriguez Rivera</t>
  </si>
  <si>
    <t>10.44.0.179</t>
  </si>
  <si>
    <t>Ajuste de frecuencia en el sector</t>
  </si>
  <si>
    <t>Presentaba Lageo</t>
  </si>
  <si>
    <t>Velocidad Estable a su Plan y con conexion</t>
  </si>
  <si>
    <t>Sin conexion (Visita)</t>
  </si>
  <si>
    <t>10.62.0.114</t>
  </si>
  <si>
    <t>Se realizo visita y se le realizo configuración de antena.</t>
  </si>
  <si>
    <t>Le funciona Bien el Servicio</t>
  </si>
  <si>
    <t>Que se le llamara el Sabado</t>
  </si>
  <si>
    <t>Que se le llamara el sabado 5 para verificar</t>
  </si>
  <si>
    <t>Hayde Martinez</t>
  </si>
  <si>
    <t>Cambio de Clave Wifi</t>
  </si>
  <si>
    <t>conectada y con servicio activo</t>
  </si>
  <si>
    <t>Wilfedo Burgos Ortiz</t>
  </si>
  <si>
    <t>no tiene servicio, esta intermitente</t>
  </si>
  <si>
    <t>Cable Lan Desconectado</t>
  </si>
  <si>
    <t>Conectado y con servicio navegando en su Rokus</t>
  </si>
  <si>
    <t>Verificacion del servicio, le funciona bien hasta ahora comentado por el mismo</t>
  </si>
  <si>
    <t>Francisco Rivera</t>
  </si>
  <si>
    <t>Site Activo</t>
  </si>
  <si>
    <t>Magdalena Alamo Reyes</t>
  </si>
  <si>
    <t>10.58.0.46</t>
  </si>
  <si>
    <t>Daniel García</t>
  </si>
  <si>
    <t>10.66.0.90</t>
  </si>
  <si>
    <t>intermitencia con el servicio/internet lento</t>
  </si>
  <si>
    <t>Cambio en la modulacion de la antena</t>
  </si>
  <si>
    <t>Hoy 8 -5 se le llamo y todo correcto</t>
  </si>
  <si>
    <t>Servicio le funciona correctamente</t>
  </si>
  <si>
    <t>Al dia de hoy se llamo y le funciona del todo bien</t>
  </si>
  <si>
    <t>Angel Lopez</t>
  </si>
  <si>
    <t>Enrique Alicea Rios</t>
  </si>
  <si>
    <t xml:space="preserve">desea un upgrade </t>
  </si>
  <si>
    <t>Indica que tuvo intermitencia, en horas mas temprana</t>
  </si>
  <si>
    <t>se hizo upgrade de 4M a 5M por 3 dias en prueba / Opta por quedarse con el aumento de 5MB</t>
  </si>
  <si>
    <t>Se verifico en estos momento y le funciona correctamente el servicio</t>
  </si>
  <si>
    <t>Reconexion de cableado</t>
  </si>
  <si>
    <t>Interferencia con el servcio</t>
  </si>
  <si>
    <t>Cable LAN modulando a 10 Mbps</t>
  </si>
  <si>
    <t>Se le indico que lo conectara nuevamente y se restauro el servicio</t>
  </si>
  <si>
    <t>Maritza Santiago</t>
  </si>
  <si>
    <t>10.67.0.90</t>
  </si>
  <si>
    <t>Julio Sanchez Aponte</t>
  </si>
  <si>
    <t>Ramon A Vegas Rosario</t>
  </si>
  <si>
    <t>Olvido de contraseña Wifi</t>
  </si>
  <si>
    <t>Con conexion y activo. Cliente satisfecho</t>
  </si>
  <si>
    <t>No se logra conectar y el cableado esta en orden.</t>
  </si>
  <si>
    <t>Se debe generar visita</t>
  </si>
  <si>
    <t>Problemas en su router</t>
  </si>
  <si>
    <t>Instalacion de router MK</t>
  </si>
  <si>
    <t>Servicio solventado</t>
  </si>
  <si>
    <t>Se debe generar visita Nuevamente, persiste la falla</t>
  </si>
  <si>
    <t>10.60.0.49</t>
  </si>
  <si>
    <t>No le llegan los MB</t>
  </si>
  <si>
    <t>reinicio de antena</t>
  </si>
  <si>
    <t>Megas en su  plan</t>
  </si>
  <si>
    <t>megas acordes a su plan contratado</t>
  </si>
  <si>
    <t>Luis Urbaez Aguero</t>
  </si>
  <si>
    <t>cliente se mudara al apartamento de abajo</t>
  </si>
  <si>
    <t>Hector Oyola</t>
  </si>
  <si>
    <t>upgrade de 4MB a 5MB</t>
  </si>
  <si>
    <t>Megas acorde a su plan</t>
  </si>
  <si>
    <t>velocidad estable</t>
  </si>
  <si>
    <t>Cambio de antena y Configuracion</t>
  </si>
  <si>
    <t>Realizada la visita tecnica el 12/05/2018</t>
  </si>
  <si>
    <t>sin conexcion, router no toma la configuracion</t>
  </si>
  <si>
    <t>Se verifico la antena y se observa correctamente</t>
  </si>
  <si>
    <t>Llamar el dia 08/05/2018</t>
  </si>
  <si>
    <t>Se verifico e indica que le funciona correctamente</t>
  </si>
  <si>
    <t>Se verifico la velocidad del cliente 6MB Y 2MB le marco en la PC</t>
  </si>
  <si>
    <t>Le funciona Correctamente (Llamar a las 3 PM)</t>
  </si>
  <si>
    <t>Comento que en la consola le funciona correctamente el dia de ayer sin inconvenientes</t>
  </si>
  <si>
    <t>Falla sin conexion</t>
  </si>
  <si>
    <t>10.49.0.110</t>
  </si>
  <si>
    <t>Se le explico paso a paso</t>
  </si>
  <si>
    <t>La cliente conecto nuevamente</t>
  </si>
  <si>
    <t>Julio Reines</t>
  </si>
  <si>
    <t>Eduardo Quinones Vargas</t>
  </si>
  <si>
    <t>10.47.0.134</t>
  </si>
  <si>
    <t>Problemas de Velocidad (Visita)</t>
  </si>
  <si>
    <t>Se le freezaba su conexion</t>
  </si>
  <si>
    <t>Cliente en visita tecnica</t>
  </si>
  <si>
    <t>Se cambio de AP, se realizo el Test de Velocidad e indico que le funciona correctamente</t>
  </si>
  <si>
    <t>Restablecimiento en su conexion le funciona correctamente</t>
  </si>
  <si>
    <t>Reactivacion del servicio (Visita)</t>
  </si>
  <si>
    <t>Marisol Perez</t>
  </si>
  <si>
    <t>No reactivara por peticion del cliente</t>
  </si>
  <si>
    <t>Consiguio servicio con otra empresa</t>
  </si>
  <si>
    <t>10.62.0.115</t>
  </si>
  <si>
    <t>Olvido de clave Wifi de su router</t>
  </si>
  <si>
    <t>Observa su clave wifi queda conectado y con servicio</t>
  </si>
  <si>
    <t>Elizer Esther</t>
  </si>
  <si>
    <t>10.63.0.112</t>
  </si>
  <si>
    <t>Se realizaron las pruebas de Velocidad</t>
  </si>
  <si>
    <t>En las pruebas de velocidad realizadas le funciona el servicio correctamente</t>
  </si>
  <si>
    <t>no puede conectarse a la red wifi</t>
  </si>
  <si>
    <t>Site Cedro caido por mantenimeinto</t>
  </si>
  <si>
    <t>Jesus Manuel Carrasquillo Velez</t>
  </si>
  <si>
    <t>Se levanto el Site y el servicio le funciona correctamente</t>
  </si>
  <si>
    <t>Configuracion de Antena + router</t>
  </si>
  <si>
    <t xml:space="preserve">Raquel Perez </t>
  </si>
  <si>
    <t>Problemas al ver TV y peliculas en Netflix</t>
  </si>
  <si>
    <t>Servicio realizado, Configuracion de antena</t>
  </si>
  <si>
    <t>Signey Mendez Nazario</t>
  </si>
  <si>
    <t>conectada y con señal</t>
  </si>
  <si>
    <t>Señal de internet en el cliente, con toda normalidad</t>
  </si>
  <si>
    <t>Red wifi desconecta equipos</t>
  </si>
  <si>
    <t xml:space="preserve"> Francisco Davila Llopyz</t>
  </si>
  <si>
    <t>Configuracion de Antena Router</t>
  </si>
  <si>
    <t>Olvido de clave wifi de su router</t>
  </si>
  <si>
    <t>Cliente conectado y navegando</t>
  </si>
  <si>
    <t>Se le indico la clave y logra conectarse correctamente</t>
  </si>
  <si>
    <t>Nilsa Sierra Belardo</t>
  </si>
  <si>
    <t>10.44.0.171</t>
  </si>
  <si>
    <t>conectada y con servicio</t>
  </si>
  <si>
    <t>Richard Torres</t>
  </si>
  <si>
    <t>10.52.0.78</t>
  </si>
  <si>
    <t>Se le subio 1 MB de prueba</t>
  </si>
  <si>
    <t>Jose Luiz Rodriguez</t>
  </si>
  <si>
    <t>Luis Lozano</t>
  </si>
  <si>
    <t>10.40.0.63</t>
  </si>
  <si>
    <t>Se le freeza</t>
  </si>
  <si>
    <t>Lagueo velocidad</t>
  </si>
  <si>
    <t>Se estara verificando</t>
  </si>
  <si>
    <t>Le brega bastante estable</t>
  </si>
  <si>
    <t>Estable en conexion</t>
  </si>
  <si>
    <t>Cambiar autenticacion de Wifi</t>
  </si>
  <si>
    <t>Estable su conexion y conectado</t>
  </si>
  <si>
    <t>Verificacion de equipos, le funciona correctamente</t>
  </si>
  <si>
    <t>Presenta lentitud en  el servicio</t>
  </si>
  <si>
    <t>No auntentica con clave wifi</t>
  </si>
  <si>
    <t>Maria Lourdes Gonzalez</t>
  </si>
  <si>
    <t>No tiene conexion</t>
  </si>
  <si>
    <t>Aparece conectada y con consumo</t>
  </si>
  <si>
    <t>Cliente ya esta conectada y con servicio activo</t>
  </si>
  <si>
    <t>Yessica Cruz Medina</t>
  </si>
  <si>
    <t>Carlos delgado Perez</t>
  </si>
  <si>
    <t>intermitencia en el servicio durante varias horas</t>
  </si>
  <si>
    <t>Se le iba a reactivar el servicio</t>
  </si>
  <si>
    <t>Prefirio Cancelar</t>
  </si>
  <si>
    <t>Consiguio otro Proveedor</t>
  </si>
  <si>
    <t>se le dio soporte para cambiar la clave de su equipo tenda</t>
  </si>
  <si>
    <t>Por Nat y Mudanza</t>
  </si>
  <si>
    <t>Se coordinara la mudanza</t>
  </si>
  <si>
    <t>Estaremos atentos a su disponibilidad para la mudanza</t>
  </si>
  <si>
    <t>10.39.0.232</t>
  </si>
  <si>
    <t>Tenia intermitencia</t>
  </si>
  <si>
    <t>Se le realizo visita hoy 12-05</t>
  </si>
  <si>
    <t>Sonia Rios Santiago</t>
  </si>
  <si>
    <t>10.50.0.106</t>
  </si>
  <si>
    <t>no tiene conexión a internet</t>
  </si>
  <si>
    <t>Cliente presento problemas de velocidad</t>
  </si>
  <si>
    <t>Se verifico en la antena, se observa normal los valores</t>
  </si>
  <si>
    <t>battery backup en el site bello horizonte</t>
  </si>
  <si>
    <t>10.39.0.140</t>
  </si>
  <si>
    <t>Servicio le funciona bien</t>
  </si>
  <si>
    <t>servicio le va bien</t>
  </si>
  <si>
    <t>Sin mayor inconveniente</t>
  </si>
  <si>
    <t>Ingrid Vazquez  Agosto</t>
  </si>
  <si>
    <t>Darilis Esteve</t>
  </si>
  <si>
    <t>sin conexión a internet / Requiere reubicacion de su router costo 30$</t>
  </si>
  <si>
    <t>Lentitud en varias ocasiones</t>
  </si>
  <si>
    <t>instalacion de router Mikrotik</t>
  </si>
  <si>
    <t>Viviana Rodriguez Couvertie</t>
  </si>
  <si>
    <t>Posee servicio en su router</t>
  </si>
  <si>
    <t>Posee conexion</t>
  </si>
  <si>
    <t>Caso solventado SSID Oculto</t>
  </si>
  <si>
    <t>Joaquin Cruz</t>
  </si>
  <si>
    <t>Desconexion de Cableado</t>
  </si>
  <si>
    <t>10.50.0.60</t>
  </si>
  <si>
    <t>Amerita visita por cableado</t>
  </si>
  <si>
    <t>Se le reemplazo el router y se verifico cableado</t>
  </si>
  <si>
    <t>sin conxion del servicio</t>
  </si>
  <si>
    <t>Ya cliente tiene servicio</t>
  </si>
  <si>
    <t>Ya Aparece conectada</t>
  </si>
  <si>
    <t>Servicio le brega bien por el momento</t>
  </si>
  <si>
    <t>Felix Omar Adorno de Jesús</t>
  </si>
  <si>
    <t>Reconectado</t>
  </si>
  <si>
    <t>Con servicio y buena velocidad</t>
  </si>
  <si>
    <t>Diego Lusechi</t>
  </si>
  <si>
    <t>Brenda Cedre</t>
  </si>
  <si>
    <t>10.30.0.138</t>
  </si>
  <si>
    <t>Se estara realizando ajustes</t>
  </si>
  <si>
    <t>Ajustes en su servicio se estaria verificando</t>
  </si>
  <si>
    <t>se desconectomomentaneamente por mantenimiento de los tecnicos</t>
  </si>
  <si>
    <t>Angela Rodriguez Castillo</t>
  </si>
  <si>
    <t>10.35.0.98</t>
  </si>
  <si>
    <t>Queda navegando</t>
  </si>
  <si>
    <t xml:space="preserve">Coraly Feliciano </t>
  </si>
  <si>
    <t>10.54.0.241</t>
  </si>
  <si>
    <t>se le desconecto el servicio por un momento</t>
  </si>
  <si>
    <t>reinicio el router y se verifico que esta navegando</t>
  </si>
  <si>
    <t>Problemas de latencia</t>
  </si>
  <si>
    <t>Ajustar latencia</t>
  </si>
  <si>
    <t>Problemas de Nat</t>
  </si>
  <si>
    <t>Se encuentra navegando con buena velocidad. Se le sugiere contacto con la xbox</t>
  </si>
  <si>
    <t>Llamar despues de las 7 P.M</t>
  </si>
  <si>
    <t>Cliente cancelo el servicio</t>
  </si>
  <si>
    <t xml:space="preserve">Luis Cruz </t>
  </si>
  <si>
    <t>Olvido de contraseña Wifi y Problemas de Velocidad</t>
  </si>
  <si>
    <t>Se le indico una serie de pasos para la visualizacion de la clave del router</t>
  </si>
  <si>
    <t>Reinicio de Router</t>
  </si>
  <si>
    <t>Walter Sanchez Santiago</t>
  </si>
  <si>
    <t>no le llega plan contratado</t>
  </si>
  <si>
    <t>Migracion de Sectorial y verificacion de servicio.</t>
  </si>
  <si>
    <t xml:space="preserve">Marianyeli Vegas Ortiz </t>
  </si>
  <si>
    <t>no tiene servicios por TSM sec03</t>
  </si>
  <si>
    <t>Joelly Ruiz</t>
  </si>
  <si>
    <t>10.39.0.134</t>
  </si>
  <si>
    <t>se le llamo al cliente, ya tiene el servicio</t>
  </si>
  <si>
    <t>Por mudanza pendiente</t>
  </si>
  <si>
    <t>Requiere mudanza</t>
  </si>
  <si>
    <t>No se realizo ya que hubo interferencia por arboles por tecnico Hairo</t>
  </si>
  <si>
    <t>Ray Molina Ortiz</t>
  </si>
  <si>
    <t>FJ Internet Solitions</t>
  </si>
  <si>
    <t>Realizada la visita tecnica por tecnico Esteban, configuracion de Antena</t>
  </si>
  <si>
    <t xml:space="preserve">William Rivera Matos </t>
  </si>
  <si>
    <t>Yaritza Mujica Mendez</t>
  </si>
  <si>
    <t>10.49.0.29</t>
  </si>
  <si>
    <t>no tiene conexion a internet</t>
  </si>
  <si>
    <t>Realizada la visita tecnica por tecnico Esteban, Reemplazo de Antena y configuracion</t>
  </si>
  <si>
    <t>cambio de cable del POE de la antena al router.</t>
  </si>
  <si>
    <t>Sin conexion , momentanea por ajustes en el AP</t>
  </si>
  <si>
    <t>Restablecido nuevamente el Site</t>
  </si>
  <si>
    <t>Se observa trafico en la antena del cliente</t>
  </si>
  <si>
    <t>Baja Velocidad en su plan</t>
  </si>
  <si>
    <t>Por Velocidad</t>
  </si>
  <si>
    <t>Se le reinicia su antena, estando inhibida y queda operativa le funciona su plan actual</t>
  </si>
  <si>
    <t>Megas estables 5Mb/1mb</t>
  </si>
  <si>
    <t>Velocidad estable en su servicio de manera normal</t>
  </si>
  <si>
    <t xml:space="preserve"> Viviana Rodriguez Couvertie</t>
  </si>
  <si>
    <t>El cliente tenia 2 router y uno de ellos estaba desconfigurado</t>
  </si>
  <si>
    <t>Yomari Betancourd Ortiz</t>
  </si>
  <si>
    <t xml:space="preserve">10.60.0.42 </t>
  </si>
  <si>
    <t>Jose Luis Colon</t>
  </si>
  <si>
    <t>Site caido por problemas electricos</t>
  </si>
  <si>
    <t>Llego nuevamente la electricidad e indica que le funciona correctamente</t>
  </si>
  <si>
    <t>Upgrade a 8Mb</t>
  </si>
  <si>
    <t>se queda con el upgrade a 8 Mb res.</t>
  </si>
  <si>
    <t>Leonora George</t>
  </si>
  <si>
    <t>10.63.0.59</t>
  </si>
  <si>
    <t>Sobre su Servicio de internet</t>
  </si>
  <si>
    <t>Le esta bregando bien</t>
  </si>
  <si>
    <t>Todo normal su servicio todo bien</t>
  </si>
  <si>
    <t>Carmen Cabrera</t>
  </si>
  <si>
    <t>Dowgrade de 5Mb a 3Mb</t>
  </si>
  <si>
    <t>Se le realizo cambio de cableado</t>
  </si>
  <si>
    <t>Se realiza Downgrade por solicitud de Jennifer Rogriguez</t>
  </si>
  <si>
    <t>10.47.0.66</t>
  </si>
  <si>
    <t>Cliente llama porque no le estaba funcionando el servicio</t>
  </si>
  <si>
    <t>IP Duplicada</t>
  </si>
  <si>
    <t>Se cambio la IP y se le restablecio el servicio</t>
  </si>
  <si>
    <t>8 mb en su plan actual</t>
  </si>
  <si>
    <t>Megas completos en el speedtest</t>
  </si>
  <si>
    <t xml:space="preserve">ajuste de frecuencia en el sectorial 2 </t>
  </si>
  <si>
    <t>Kervin Martinez Merced</t>
  </si>
  <si>
    <t>Dowgrade de Gam 6Mb a Res. 3Mb</t>
  </si>
  <si>
    <t>Se realiza Downgrade por solicitud de Yusmery Contreras</t>
  </si>
  <si>
    <t>El cliente indica que tiene problemas de Velocidad</t>
  </si>
  <si>
    <t>Se le indico que desconectara los equipos y probara solamente con el que realizara la prueba, e indico que le funciono correctamente</t>
  </si>
  <si>
    <t xml:space="preserve">Salvador Gonzalez </t>
  </si>
  <si>
    <t>10.60.0.44</t>
  </si>
  <si>
    <t>Problemas de Conexion (Llamar a las 3 P.M)</t>
  </si>
  <si>
    <t>Se realizo la visita tecnica el dia 22/05/2018</t>
  </si>
  <si>
    <t>el netflix se le congela</t>
  </si>
  <si>
    <t>se le subio en la cola</t>
  </si>
  <si>
    <t>Permanece conectado</t>
  </si>
  <si>
    <t>Yomari Betancourt Ortiz</t>
  </si>
  <si>
    <t>Por bloqueo en su roku</t>
  </si>
  <si>
    <t>Cero bloqueo siguen conectado y con consumo</t>
  </si>
  <si>
    <t>Leinai J Ramirez Pizarro</t>
  </si>
  <si>
    <t>10.62.0.91</t>
  </si>
  <si>
    <t>Sonia Castillo</t>
  </si>
  <si>
    <t>Se realizo la visita tecnica el dia 05/06/2018 Actualizacion de Firmware</t>
  </si>
  <si>
    <t>se verifico y esta conectado todo bien</t>
  </si>
  <si>
    <t>Adriana Henao Perez</t>
  </si>
  <si>
    <t>Cambio de contraseña de su Wifi</t>
  </si>
  <si>
    <t>Contraseña Restablecida</t>
  </si>
  <si>
    <t>Caso efectivamente solventado</t>
  </si>
  <si>
    <t>Angel Andrades</t>
  </si>
  <si>
    <t>David Joubert Rosa</t>
  </si>
  <si>
    <t>10.39.0.31</t>
  </si>
  <si>
    <t>Desconexion / sin servicio</t>
  </si>
  <si>
    <t>Se Activa IP + Restablecimiento del servicio</t>
  </si>
  <si>
    <t>Navegando y con servicio</t>
  </si>
  <si>
    <t xml:space="preserve">Jesmarie Vega </t>
  </si>
  <si>
    <t>10.39.0.227</t>
  </si>
  <si>
    <t>Sin servicio de internet</t>
  </si>
  <si>
    <t>Luis Robles</t>
  </si>
  <si>
    <t>Cliente conectada en el Site</t>
  </si>
  <si>
    <t>Se le realizo servicio por tecnico Hairo Martinez, configuración de antena.</t>
  </si>
  <si>
    <t>10.44.0.241</t>
  </si>
  <si>
    <t>Jean Paul Santiago</t>
  </si>
  <si>
    <t>Coordinada Mudanza</t>
  </si>
  <si>
    <t>Mudanza realizada por Hairo</t>
  </si>
  <si>
    <t>Jannette Robles</t>
  </si>
  <si>
    <t>Andres Gomez</t>
  </si>
  <si>
    <t>netflix se congela la imagen al ver tv</t>
  </si>
  <si>
    <t>Señal oculta</t>
  </si>
  <si>
    <t>Con servicio y disfrutando</t>
  </si>
  <si>
    <t>Falla electrica del site</t>
  </si>
  <si>
    <t>Dowgrade de Res. 6MB a Res. 5MB</t>
  </si>
  <si>
    <t>Por problemas de velocidad</t>
  </si>
  <si>
    <t>Se reajusto y su velocidad estable</t>
  </si>
  <si>
    <t>Falla en cableado</t>
  </si>
  <si>
    <t>No conecta / Amerita visita tecnica</t>
  </si>
  <si>
    <t>Servicio realizado. Cambio de Ppoe y cableado nuevo</t>
  </si>
  <si>
    <t>Verificacion de equipos</t>
  </si>
  <si>
    <t>Prosigue la falla pero el servicio le funciona con otro router personal</t>
  </si>
  <si>
    <t>Downgrade de Res. 4MB a Res. 1MB por un mes</t>
  </si>
  <si>
    <t>Se realiza downgrade</t>
  </si>
  <si>
    <t>Ya le llegan los completos. Servicio le brega bien</t>
  </si>
  <si>
    <t>Carmen Julye Rivera Santo</t>
  </si>
  <si>
    <t xml:space="preserve">Se activa IP </t>
  </si>
  <si>
    <t>Intermitencia con velocidad, posible alineacion de antena</t>
  </si>
  <si>
    <t>Fallas en el router</t>
  </si>
  <si>
    <t>Queda conectada y con servicio activo</t>
  </si>
  <si>
    <t>Cesar E Torres Vega</t>
  </si>
  <si>
    <t>Carmen Andino</t>
  </si>
  <si>
    <t>10.39.0.201</t>
  </si>
  <si>
    <t>10.47.0.90</t>
  </si>
  <si>
    <t>no puede ver ninguno de sus canales</t>
  </si>
  <si>
    <t>No se observaba trafico</t>
  </si>
  <si>
    <t>Se le indico que desconectara su router y lo conectara nuevamente, se observa trafico</t>
  </si>
  <si>
    <t>Edgar Reyes</t>
  </si>
  <si>
    <t>10.44.0.153</t>
  </si>
  <si>
    <t>Se cambiaron los AP del Site el dia 24/05/2018 e indico que le ha funcionado correctamente</t>
  </si>
  <si>
    <t>Conectividad de equipos + cambio de  clave wifi le funciona de forma correcta</t>
  </si>
  <si>
    <t>FLOR TALAVERA</t>
  </si>
  <si>
    <t>Joeevelyn Serrano</t>
  </si>
  <si>
    <t>Router Inhibido sin conexion</t>
  </si>
  <si>
    <t>Reactivacion de su router, le funciona correctamente</t>
  </si>
  <si>
    <t>10.70.0.26</t>
  </si>
  <si>
    <t>Presentaba Lentitud en sus equipos</t>
  </si>
  <si>
    <t>Restablecimiento de su Router + Prioridad</t>
  </si>
  <si>
    <t>Requiere ajuste de frecuencia</t>
  </si>
  <si>
    <t>Requiere un ajuste extenso de latencia</t>
  </si>
  <si>
    <t>Roberto Teron</t>
  </si>
  <si>
    <t>10.30.0.143</t>
  </si>
  <si>
    <t>Solventado su velocidad</t>
  </si>
  <si>
    <t>Se le realizo servicio ayer 29-5 y Los megas le llegan completos</t>
  </si>
  <si>
    <t>no conecta su TV</t>
  </si>
  <si>
    <t>06/0/7/2019</t>
  </si>
  <si>
    <t>Glendaly Hernandez Rodriguez</t>
  </si>
  <si>
    <t>10.39.0.218</t>
  </si>
  <si>
    <t>Realizada la mudanza por tecnico Esteban Rosario</t>
  </si>
  <si>
    <t>Enrique Rivera</t>
  </si>
  <si>
    <t>se le congela la tv</t>
  </si>
  <si>
    <t>Con servicio en su roku</t>
  </si>
  <si>
    <t>Mudanza realizada hoy 30-05 con Site Parque Ecuestre</t>
  </si>
  <si>
    <t>lentitud en equipos</t>
  </si>
  <si>
    <t>Muchos equipos conectados, conecto uno solo y verifico que funcionaba bien. Se sugirio cambio de clave de wifi</t>
  </si>
  <si>
    <t>Problemas en el AP afecta el servicio</t>
  </si>
  <si>
    <t>Cliente ya aparece conectada</t>
  </si>
  <si>
    <t>Se gestiono labores de reactivacion de AP. Cliente conectada</t>
  </si>
  <si>
    <t xml:space="preserve">Carmen Citron </t>
  </si>
  <si>
    <t>el cliente reinicio el router</t>
  </si>
  <si>
    <t>Se le realizo la visita tecnica</t>
  </si>
  <si>
    <t>Servicio restablecido cliente logra hacer uso nuevamente</t>
  </si>
  <si>
    <t>Carmelo Perez</t>
  </si>
  <si>
    <t>10.44.0.231</t>
  </si>
  <si>
    <t>Su antena conecto</t>
  </si>
  <si>
    <t>Se realizo la llamada e indica que le funciona correctamente</t>
  </si>
  <si>
    <t>Pablo Ramos Carrasquillo</t>
  </si>
  <si>
    <t>10.63.0.113</t>
  </si>
  <si>
    <t>Problemas de Velocidad (No se encontraba en su casa)</t>
  </si>
  <si>
    <t>Se verifico y tenia muchos equipos conectados, comenta que ahora le funciona correctamente</t>
  </si>
  <si>
    <t>Lentitud y retraso en sus equipos</t>
  </si>
  <si>
    <t>Ajustes de Frecuencia en el AP del cliente, mejora y le funciona</t>
  </si>
  <si>
    <t>Realizada Migracion de AP quedando el cliente sastifecho</t>
  </si>
  <si>
    <t>10.44.0.83</t>
  </si>
  <si>
    <t>Tiene una señal de -75dBm</t>
  </si>
  <si>
    <t>se procede a desactivar la regla en FireWall</t>
  </si>
  <si>
    <t>El AP 1146 no enciende</t>
  </si>
  <si>
    <t>Sheila Lopez</t>
  </si>
  <si>
    <t>10.60.0.48</t>
  </si>
  <si>
    <t>Se observa con muy mala señal desde el AP</t>
  </si>
  <si>
    <t>Restablecimiento del servicio , le funciona correctamente</t>
  </si>
  <si>
    <t xml:space="preserve">Alineacion, reconfiguracion </t>
  </si>
  <si>
    <t>Carmen Cintron</t>
  </si>
  <si>
    <t>Su antena no estaba conectada correctamente en el PoE</t>
  </si>
  <si>
    <t>Se le indico como lo debe de conectar y le funciona correctamente</t>
  </si>
  <si>
    <t>Regla desactivada, se le activa IP</t>
  </si>
  <si>
    <t>10.63.0.137</t>
  </si>
  <si>
    <t>Fallas en su cableado</t>
  </si>
  <si>
    <t>Esta conectado y activo</t>
  </si>
  <si>
    <t>Al dia de hoy 31-05 se le realizo cambio de cableado</t>
  </si>
  <si>
    <t>Cable de red flojo y desconectado. conecta y le funciona</t>
  </si>
  <si>
    <t xml:space="preserve">Ivon Nigaglioni  Hiraola </t>
  </si>
  <si>
    <t>Cambio de router, configuracion de equipo, pero aun sigue si poder ver contenido desde su ChromeCast</t>
  </si>
  <si>
    <t>reboot de router y cambio de clave a solicitud del cliente</t>
  </si>
  <si>
    <t>Caida del Site</t>
  </si>
  <si>
    <t>Falla en el site</t>
  </si>
  <si>
    <t>Labores de restablecimiento del servicio</t>
  </si>
  <si>
    <t xml:space="preserve"> Gabriel Rosario Hernandez</t>
  </si>
  <si>
    <t>upgrade de Res.5MB/1MB a Res. 8M/1MB</t>
  </si>
  <si>
    <t>el cliente se queda con su antiguo plan de 5MB/1MB</t>
  </si>
  <si>
    <t>Cable desconectado en el Site</t>
  </si>
  <si>
    <t>Jose Espinal</t>
  </si>
  <si>
    <t>10.62.0.99</t>
  </si>
  <si>
    <t>Falla en su conexion</t>
  </si>
  <si>
    <t>Ya el cliente aparece conectado y activo</t>
  </si>
  <si>
    <t>Ivy Morales Carrion</t>
  </si>
  <si>
    <t>10.36.0.35</t>
  </si>
  <si>
    <t>el servicio se desconecto mementaneamente</t>
  </si>
  <si>
    <t>Fallas en cableado Wan</t>
  </si>
  <si>
    <t>el cliente se conecto y todo esta bien con su servicio</t>
  </si>
  <si>
    <t>Cambio de cableado, cambio de tubo y configuracion de Antena.</t>
  </si>
  <si>
    <t>Reactivacion del servicio nuevamente se verificara si navega</t>
  </si>
  <si>
    <t>Kharlenys Sabino</t>
  </si>
  <si>
    <t>10.30.0.140</t>
  </si>
  <si>
    <t>el servicio esta lento</t>
  </si>
  <si>
    <t>Miguel Martinez</t>
  </si>
  <si>
    <t>10.70.0.42</t>
  </si>
  <si>
    <t>Se le freezaba el servicio</t>
  </si>
  <si>
    <t>Conectado en site</t>
  </si>
  <si>
    <t>Solventado en el momento su inconveniente</t>
  </si>
  <si>
    <t>Chistian Jose Velasquez</t>
  </si>
  <si>
    <t>10.39.1.61</t>
  </si>
  <si>
    <t>El cliente tenia varios equipos conectados</t>
  </si>
  <si>
    <t>Caso cerrado cliente no atiende llamadas se monitorea y se ve consumo adecuado.</t>
  </si>
  <si>
    <t>Aplica recogido</t>
  </si>
  <si>
    <t>Recogido realizado</t>
  </si>
  <si>
    <t>Sin conexion / Cable de red desconectado</t>
  </si>
  <si>
    <t>Se verifico y antena se desconecta, cada cierto tiempo</t>
  </si>
  <si>
    <t>Se realizo un ajuste de Frecuencia y conecto nuevamente</t>
  </si>
  <si>
    <t>Cable desconectado, y demas pisado, lo conecta y le funciona correctamente</t>
  </si>
  <si>
    <t>con servicio se solventa en el momento.El dia de ayer 4-5 Se le hizo cambio de antena</t>
  </si>
  <si>
    <t>intermitencia en servicio y lentitud CCQ 55%</t>
  </si>
  <si>
    <t>se alterno tipo de modulacion</t>
  </si>
  <si>
    <t>autogrupo 2dacuenta</t>
  </si>
  <si>
    <t>10.32.0.63</t>
  </si>
  <si>
    <t>con servicio se solventa en el momento</t>
  </si>
  <si>
    <t>Yamil Merced Rodriguez</t>
  </si>
  <si>
    <t>Frezaba su play</t>
  </si>
  <si>
    <t>Upgrade a 10Mb</t>
  </si>
  <si>
    <t>Cliente ya juega de lo mejor</t>
  </si>
  <si>
    <t>Con pruebas vuelve a jugar</t>
  </si>
  <si>
    <t>Cambio de Plan a 6 mb</t>
  </si>
  <si>
    <t>Su plan actual de 8Mb es optimo</t>
  </si>
  <si>
    <t>Cliente queda con su plan actual de 8mb/1mb</t>
  </si>
  <si>
    <t>Queda conectada</t>
  </si>
  <si>
    <t>Con servicio y navegando nuevamente</t>
  </si>
  <si>
    <t>Problemas de conexion en su equipo</t>
  </si>
  <si>
    <t>Subio prioridad/ prueba de velocidad</t>
  </si>
  <si>
    <t>Comenta que en los otros dispositivos si le funciona el servicio</t>
  </si>
  <si>
    <t>Christofer Rivera</t>
  </si>
  <si>
    <t>Cliente sigue conectado</t>
  </si>
  <si>
    <t>Luis Gabriel cruz</t>
  </si>
  <si>
    <t>Por baja disminucion en su velocidad</t>
  </si>
  <si>
    <t>Valores bajos en su plan</t>
  </si>
  <si>
    <t>Se observa megas en su plan actual y con servicio</t>
  </si>
  <si>
    <t>Hector Ivan Ramos</t>
  </si>
  <si>
    <t>Deyanara Serrano</t>
  </si>
  <si>
    <t>Reporto Lentitud</t>
  </si>
  <si>
    <t>Ya posee los megas de su plan y le corre bien su play</t>
  </si>
  <si>
    <t>Carmelo Delgado Catala</t>
  </si>
  <si>
    <t>Tenia la consola generando descarga en 2do o actualizacion</t>
  </si>
  <si>
    <t>se le congela la imagen de tv</t>
  </si>
  <si>
    <t>Sse alterno tipo de Modulacion</t>
  </si>
  <si>
    <t>Carmen Pabon Calderon</t>
  </si>
  <si>
    <t>10.49.0.68</t>
  </si>
  <si>
    <t>Su router habia quedado en modo default</t>
  </si>
  <si>
    <t>Se le indico una serie de pasos y se le configuro nuevmante</t>
  </si>
  <si>
    <t>Damaris Rivera Silva</t>
  </si>
  <si>
    <t>Oswaldo Guzman Cruz</t>
  </si>
  <si>
    <t>10.67.0.83</t>
  </si>
  <si>
    <t>Se realizaron las pruebas de velocidad y le marco 5MB/1MB</t>
  </si>
  <si>
    <t>no tiene servicio de internet / error de autentificacion</t>
  </si>
  <si>
    <t>Joyseph Perez Gonzalez</t>
  </si>
  <si>
    <t>Problemas de Velocidad (Requiere Ajustes de frecuencia)</t>
  </si>
  <si>
    <t>Ivon Nigaglioni Hiraola</t>
  </si>
  <si>
    <t>No le funciona el ChromeCast</t>
  </si>
  <si>
    <t>Problemas con su señal</t>
  </si>
  <si>
    <t>desactivada por pago / Se Activa IP de cliente</t>
  </si>
  <si>
    <t>Se reactivo nuemante e indica que le funciona sin problemas</t>
  </si>
  <si>
    <t>se subio en cola</t>
  </si>
  <si>
    <t>Jorge Ramos Rivera</t>
  </si>
  <si>
    <t>Mala Señal</t>
  </si>
  <si>
    <t>Con un ajuste de Frecuencia mejoro y queda con servicio</t>
  </si>
  <si>
    <t>10.66.0.92</t>
  </si>
  <si>
    <t>Verificacion de cableado, conexiones y ejecucion de Compilast Test.</t>
  </si>
  <si>
    <t>Fj Internet Solutions</t>
  </si>
  <si>
    <t>Site: FJIS-Chalet02   IP duplicada</t>
  </si>
  <si>
    <t xml:space="preserve"> IP duplicada</t>
  </si>
  <si>
    <t>Se le restablece el servicio</t>
  </si>
  <si>
    <t>Mudanza realizada migrado a site parque ecuestre</t>
  </si>
  <si>
    <t>Chiara Pacheco Figueroa</t>
  </si>
  <si>
    <t>Hector Benites Fernandez</t>
  </si>
  <si>
    <t>10.44.0.93</t>
  </si>
  <si>
    <t xml:space="preserve">Cable LAN modulando a 10 Mbps </t>
  </si>
  <si>
    <t>Se realizo la visita tecnica el dia 11/06/2018</t>
  </si>
  <si>
    <t>se cancelo upgrade</t>
  </si>
  <si>
    <t>sin conexión a wifi</t>
  </si>
  <si>
    <t>cliente verifico su clave wifi y logro conectarse si problema</t>
  </si>
  <si>
    <t>Por labores de Mantenimiento</t>
  </si>
  <si>
    <t>Labores de Mantenimiento en el Site</t>
  </si>
  <si>
    <t>Jhonathan Lozada</t>
  </si>
  <si>
    <t>10.70.0.63</t>
  </si>
  <si>
    <t>no llega plan contratado</t>
  </si>
  <si>
    <t>Alinecaion de Antena</t>
  </si>
  <si>
    <t>Se coordinara la visita</t>
  </si>
  <si>
    <t>Con conexion</t>
  </si>
  <si>
    <t>sin conexión por site caido</t>
  </si>
  <si>
    <t>Xavier Saez Rebolledo</t>
  </si>
  <si>
    <t>Router desconfigurado (Visita)</t>
  </si>
  <si>
    <t>Realizada la visita tecnica por Tecnico Esteban Rosario</t>
  </si>
  <si>
    <t>Emigra de la Isla</t>
  </si>
  <si>
    <t>Deseo irse de la isla por lo tanto ya no quiere el servicio cancelo</t>
  </si>
  <si>
    <t>migración a sectorial 1136</t>
  </si>
  <si>
    <t>Sin Conexion Nuevamente</t>
  </si>
  <si>
    <t>Falla en su router que amerita visita</t>
  </si>
  <si>
    <t>Ajuste de frecuencia en Sectorial 03 de Site</t>
  </si>
  <si>
    <t>Requiere un ajuste de Frecuencia</t>
  </si>
  <si>
    <t>Se realizo la llamada nuevamente e indica que le funciona correctamente</t>
  </si>
  <si>
    <t>Roberto Rivera Esquillin</t>
  </si>
  <si>
    <t>Ajuste en sectorial, cliente se niega a realizar prueba y verificacion</t>
  </si>
  <si>
    <t>Con servicio operativo</t>
  </si>
  <si>
    <t xml:space="preserve"> Jose A soto Peña</t>
  </si>
  <si>
    <t>10.63.0.107</t>
  </si>
  <si>
    <t xml:space="preserve">Se realizo un ajuste de frecuencia </t>
  </si>
  <si>
    <t>Conecto la antena e indica el cliente que le funciona correctamente</t>
  </si>
  <si>
    <t>Caso cerrado cliente no antiende llamdas y se encuentra suspendido por pago</t>
  </si>
  <si>
    <t>Inconveniente con Ppoe</t>
  </si>
  <si>
    <t>Se le fue entregado PPoe</t>
  </si>
  <si>
    <t>Ya se le realizo el cambio de Ppoe al cliente</t>
  </si>
  <si>
    <t>10.44.0.27</t>
  </si>
  <si>
    <t>10.44.0.182</t>
  </si>
  <si>
    <t>Por Aumento de Velocidad</t>
  </si>
  <si>
    <t>Solo hasta 5Mb</t>
  </si>
  <si>
    <t>Prefirio quedarse con su plan actual</t>
  </si>
  <si>
    <t>Carlos Bello Gonzalez</t>
  </si>
  <si>
    <t>Verificacion de cableado, configuracion de antena.</t>
  </si>
  <si>
    <t>Condominio Cervantes / Sofialis</t>
  </si>
  <si>
    <t>10.39.0.25</t>
  </si>
  <si>
    <t>Se le Otorgo clave de Wifi</t>
  </si>
  <si>
    <t>Quedo nuevamente con Señal de Wifi y conectada</t>
  </si>
  <si>
    <t>10.44.0.90</t>
  </si>
  <si>
    <t>cambio de ganancia en la antena</t>
  </si>
  <si>
    <t>Hector Manuel Torrez</t>
  </si>
  <si>
    <t>No le llegan los Mb</t>
  </si>
  <si>
    <t>Se verificara su velocidad</t>
  </si>
  <si>
    <t>Se verifico su downgrade y si le llegan los 2mb de su plan</t>
  </si>
  <si>
    <t>upgrade a 6MB</t>
  </si>
  <si>
    <t>Se le indico que verificara e indica que le funciona y le llegan los MB contratados</t>
  </si>
  <si>
    <t>frizado de imagen de netflix</t>
  </si>
  <si>
    <t>cambio de ganacia de la antena</t>
  </si>
  <si>
    <t>Eliezer Esterling</t>
  </si>
  <si>
    <t>Se le realizo el ajuste</t>
  </si>
  <si>
    <t>Ya le brega del todo bien en su consola de play</t>
  </si>
  <si>
    <t>Alejandro Rodriguez Zequeira</t>
  </si>
  <si>
    <t>10.39.1.99</t>
  </si>
  <si>
    <t>intermitencia de servicio</t>
  </si>
  <si>
    <t>Orlando Garcia</t>
  </si>
  <si>
    <t>Navega con lentitud</t>
  </si>
  <si>
    <t>Quedo Navegando lento pero con conexion</t>
  </si>
  <si>
    <t>Angel Roque Cancel</t>
  </si>
  <si>
    <t>10.52.0.51</t>
  </si>
  <si>
    <t>Cambio de cableado + Configuracion de antena y Router.</t>
  </si>
  <si>
    <t>Su Antena se desconecta cada 2 minutos</t>
  </si>
  <si>
    <t>Tenia problemas en la toma de Corriente</t>
  </si>
  <si>
    <t>Se le indico que desconectara su router y lo conectara nuevamente, e indica que ahora si le funciona</t>
  </si>
  <si>
    <t>Norberto Negron Diaz</t>
  </si>
  <si>
    <t>Requiere visita tecnica</t>
  </si>
  <si>
    <t>Se realizaron unos ajustes en el Site y conecta nuevamente</t>
  </si>
  <si>
    <t>Restablicimiento de sus equipos</t>
  </si>
  <si>
    <t>Configuracion PPPoE del Router</t>
  </si>
  <si>
    <t>Cliente coloco el router en modo default</t>
  </si>
  <si>
    <t>TSM - INTERCAMBIO (Angi)</t>
  </si>
  <si>
    <t>Cliente solicita aumento de Plan</t>
  </si>
  <si>
    <t>router sin conexion</t>
  </si>
  <si>
    <t>Esteban / Robert</t>
  </si>
  <si>
    <t>Se verifico que tenia actualizaciones en 2do plano</t>
  </si>
  <si>
    <t>Zenaida Delgado Correa</t>
  </si>
  <si>
    <t>Antena no asignaba IP a Router, se le restablece y le funciona correctamente</t>
  </si>
  <si>
    <t>Jose Serrano Rivera</t>
  </si>
  <si>
    <t>10.47.0.68</t>
  </si>
  <si>
    <t>Reconexion y sin falla</t>
  </si>
  <si>
    <t>Le brega un poco mejor el servicio</t>
  </si>
  <si>
    <t>Problemas de señal en su conexion</t>
  </si>
  <si>
    <t>Juan M Geraldino</t>
  </si>
  <si>
    <t>Restablecimiento del servicio, Navega con normalidad se observan 6Mb en su plan</t>
  </si>
  <si>
    <t>Trabajos tecnicos</t>
  </si>
  <si>
    <t>Hipolito Heredia</t>
  </si>
  <si>
    <t>10.35.0.101</t>
  </si>
  <si>
    <t>Desconexion por cableado</t>
  </si>
  <si>
    <t>Decidio cancelar el servicio le cortaron el cable del poe</t>
  </si>
  <si>
    <t>Conectada mas desconce sus equipos</t>
  </si>
  <si>
    <t>Ajustes en su antena, mayor calidad de servicio le funciona correctamente</t>
  </si>
  <si>
    <t>Orlando garcia morales</t>
  </si>
  <si>
    <t>Servicio con conexion y le funciona correctamente</t>
  </si>
  <si>
    <t>Johonatan Soto</t>
  </si>
  <si>
    <t>Ajuste de frecuencia en sector 1 de Hormiga</t>
  </si>
  <si>
    <t xml:space="preserve">10.35.0.105 </t>
  </si>
  <si>
    <t>Enrique Betancourt</t>
  </si>
  <si>
    <t>10.51.0.31</t>
  </si>
  <si>
    <t>Baja velocidad en  su plan actual</t>
  </si>
  <si>
    <t>Wifi modo Abierto</t>
  </si>
  <si>
    <t>Ya puede navegar con toda normalidad</t>
  </si>
  <si>
    <t>Se le realiza Migracion de AP en sectorial de Site</t>
  </si>
  <si>
    <t>Jose Daniel Echevarria Montes</t>
  </si>
  <si>
    <t>10.70.0.31</t>
  </si>
  <si>
    <t>Esta en seguimiento</t>
  </si>
  <si>
    <t>Se tratara de solventar el acceso a su router</t>
  </si>
  <si>
    <t>Maria Amalbert</t>
  </si>
  <si>
    <t>Se realizo la visita tecnica el dia 15/06/2018</t>
  </si>
  <si>
    <t>Desactivada por falta de Pago</t>
  </si>
  <si>
    <t>recogido de equipos</t>
  </si>
  <si>
    <t>Servipiezas Martinez</t>
  </si>
  <si>
    <t>10.70.0.35</t>
  </si>
  <si>
    <t>Recogido Antena + Base</t>
  </si>
  <si>
    <t>bloqueo de puertos</t>
  </si>
  <si>
    <t>Indica bloqueo de puertos</t>
  </si>
  <si>
    <t>No se realiza bloqueo de puertos desde aca</t>
  </si>
  <si>
    <t>Braily Diaz Rodriguez</t>
  </si>
  <si>
    <t>10.47.0.137</t>
  </si>
  <si>
    <t>Reubicacion de antena</t>
  </si>
  <si>
    <t>Se realizo la llamada al cliente, pero no se logro contactar</t>
  </si>
  <si>
    <t>Se observa al cliente conectado</t>
  </si>
  <si>
    <t>se subio la prioridad</t>
  </si>
  <si>
    <t>Comenta que le esta funcionando el servicio</t>
  </si>
  <si>
    <t>Manuel Mawad Melendez</t>
  </si>
  <si>
    <t>10.39.0.163</t>
  </si>
  <si>
    <t>intermitencia en velocidad ccq 52%</t>
  </si>
  <si>
    <t>Vuelve  a reactivarse</t>
  </si>
  <si>
    <t>Ip activada de cliente</t>
  </si>
  <si>
    <t>Dennise Bruno Chaparro</t>
  </si>
  <si>
    <t>Eduardo Mojica</t>
  </si>
  <si>
    <t>Reconfiguracion de antena</t>
  </si>
  <si>
    <t>antena en desconfiguracion</t>
  </si>
  <si>
    <t>Se le solvento al cliente en la reconfiguracion de su antena</t>
  </si>
  <si>
    <t>Problema externo de la antena</t>
  </si>
  <si>
    <t>falla de antena</t>
  </si>
  <si>
    <t>Ajsute de frecuencia en su conexion solvnetado</t>
  </si>
  <si>
    <t>Jyesus Camacho</t>
  </si>
  <si>
    <t>10.39.1.105</t>
  </si>
  <si>
    <t>intermitencia de servicio/ no le llega el plan contratado</t>
  </si>
  <si>
    <t>subio prioridad/verificacion de servicio</t>
  </si>
  <si>
    <t>Beirly Torres Rivera</t>
  </si>
  <si>
    <t>10.32.0.73</t>
  </si>
  <si>
    <t>Site Caido (Visita)</t>
  </si>
  <si>
    <t>Realizada la visita tecnica el dia 14/06/2018</t>
  </si>
  <si>
    <t xml:space="preserve">Yuderka Frias </t>
  </si>
  <si>
    <t>10.44.0.183</t>
  </si>
  <si>
    <t>Jose Acosta Reyes</t>
  </si>
  <si>
    <t>problemas con sus cajitas rockus</t>
  </si>
  <si>
    <t>Tenia muchos equipos conectados el cliente solicito cambio de plan y le funciona correctamente</t>
  </si>
  <si>
    <t>Verificacion todos sus valores son optimos y le llega la velocidad contratada</t>
  </si>
  <si>
    <t>Domingo Elias Velasquez</t>
  </si>
  <si>
    <t>10.43.0.26:8080</t>
  </si>
  <si>
    <t>Problemas en su computador</t>
  </si>
  <si>
    <t>10.44.0.87</t>
  </si>
  <si>
    <t>Se le indico una serie de pasos y puedo navegar sin inconvenientes</t>
  </si>
  <si>
    <t>Ajustes en el AP, el cual mejora notablemente</t>
  </si>
  <si>
    <t>Sammy Auto Collision Ink</t>
  </si>
  <si>
    <t>10.44.0.137</t>
  </si>
  <si>
    <t>Desactivada IP</t>
  </si>
  <si>
    <t>Se le activo la IP al cliente e indica que ahora le funciona sin problemas</t>
  </si>
  <si>
    <t>Dowgrade de G 8MB/4MB a G 6MB/3MB</t>
  </si>
  <si>
    <t>Cliente cambie de clave y le brega del todo bien</t>
  </si>
  <si>
    <t>Error de Autenticacion</t>
  </si>
  <si>
    <t>Se le realizo Alineacion de antena</t>
  </si>
  <si>
    <t>verificacion del Servicio</t>
  </si>
  <si>
    <t>Site Caido (Ajustes en el AP)</t>
  </si>
  <si>
    <t>Se realizaron ajustes de Frecuencia</t>
  </si>
  <si>
    <t>Se realizo ajustes en el AP y conecto nuevamente</t>
  </si>
  <si>
    <t>subio la prioridad/cambio de ganancia de la antena</t>
  </si>
  <si>
    <t>Se realizo la llamada al cliente pero no se logro contactar y se observa navegando el cliente</t>
  </si>
  <si>
    <t>Norma Iris vega</t>
  </si>
  <si>
    <t>En prueba de conexion</t>
  </si>
  <si>
    <t>Al dia de Hoy 16-06 ya la cliente puede navegar con toda normalidad</t>
  </si>
  <si>
    <t>Verificacion de servicio, cliente desactiva por pago.</t>
  </si>
  <si>
    <t>Luz Alayon Angulo</t>
  </si>
  <si>
    <t>10.50.0.126</t>
  </si>
  <si>
    <t>Se anexa en visita</t>
  </si>
  <si>
    <t>Reconfiguracion de Antena y alineacion</t>
  </si>
  <si>
    <t>Frizado de imagen de tv</t>
  </si>
  <si>
    <t>se ajusta plan</t>
  </si>
  <si>
    <t>Aumento de Velocidad a 8MB</t>
  </si>
  <si>
    <t>Se aumenta a 8MB</t>
  </si>
  <si>
    <t>Se dejo a 8MB por una semana a prueba</t>
  </si>
  <si>
    <t>Fernando Almendo Peralta</t>
  </si>
  <si>
    <t>10.50.0.132</t>
  </si>
  <si>
    <t>Harry Pizarro</t>
  </si>
  <si>
    <t xml:space="preserve">10.85.5.14	</t>
  </si>
  <si>
    <t>Eneida Alvarez Acevedo</t>
  </si>
  <si>
    <t>No logea en su movil</t>
  </si>
  <si>
    <t>Baja disminucion de velocidad</t>
  </si>
  <si>
    <t>Cambio de multiplug del Poe, se logea de ,manera correcta y sin problemas</t>
  </si>
  <si>
    <t>disminucion de velocidad</t>
  </si>
  <si>
    <t>Orlando garcia  morales</t>
  </si>
  <si>
    <t>Por caida de sites</t>
  </si>
  <si>
    <t>Por luz</t>
  </si>
  <si>
    <t>Ya fue restaurado el site</t>
  </si>
  <si>
    <t>Restablecimiento de su conectividad uptime 39dias. + prioridad le llegan sus megas 5/1</t>
  </si>
  <si>
    <t>Carlos Garcia Delgado</t>
  </si>
  <si>
    <t>10.62.0.95</t>
  </si>
  <si>
    <t>Antena en desconfiguracion cableado en mal estado</t>
  </si>
  <si>
    <t>Alberto Caban Rivera</t>
  </si>
  <si>
    <t>10.35.0.100</t>
  </si>
  <si>
    <t>Cambio de Antena M5 por Ac</t>
  </si>
  <si>
    <t>Esta en seguimeinto</t>
  </si>
  <si>
    <t>Por baja disminucion de su plan ocntratado</t>
  </si>
  <si>
    <t>Isa de Jesus Aleman</t>
  </si>
  <si>
    <t>10.26.0.47</t>
  </si>
  <si>
    <t>Se le indico como configurar su router nuevamente</t>
  </si>
  <si>
    <t>No le llegaba la velocidad contratada</t>
  </si>
  <si>
    <t>Ajustes en el sectorial del site</t>
  </si>
  <si>
    <t>Espera de Visita Tecnica</t>
  </si>
  <si>
    <t>Se realizo la visita tecnica el dia 22/06/2018 reconfiguracion de antena</t>
  </si>
  <si>
    <t>Rene Pastrana Pagan</t>
  </si>
  <si>
    <t>10.36.0.65</t>
  </si>
  <si>
    <t>Reconfiguración de antena</t>
  </si>
  <si>
    <t>Requiere ajustes de Frecuencia</t>
  </si>
  <si>
    <t>Realizado el ajuste de frecuencia</t>
  </si>
  <si>
    <t>Se verifico en la AP y no se observa alta latencia, el cliente comenta que le funciona correctamente</t>
  </si>
  <si>
    <t>Dianilda Sanchez Morales</t>
  </si>
  <si>
    <t>No le esta funcionando el servicio</t>
  </si>
  <si>
    <t>Antena no asignaba Ip Router, se restablece y le funciona correctamente</t>
  </si>
  <si>
    <t>Se realizo un ajuste de Frecuencia</t>
  </si>
  <si>
    <t>Se realizo un UPgrade de prueba</t>
  </si>
  <si>
    <t>Llamar el dia 18/06/2018</t>
  </si>
  <si>
    <t>Le funciona correctamente con el plan 5 MB</t>
  </si>
  <si>
    <t>Maria Berrios Delgado</t>
  </si>
  <si>
    <t>Indicar que le funciona correctamente</t>
  </si>
  <si>
    <t>Leslie Ramos Robles</t>
  </si>
  <si>
    <t>su antena no conecta a la red</t>
  </si>
  <si>
    <t>verificación de conexiones y reinicio de router</t>
  </si>
  <si>
    <t xml:space="preserve"> Gregory Coste</t>
  </si>
  <si>
    <t>Su Antena no conecta (Visita) PoE no enciende</t>
  </si>
  <si>
    <t>Se verifico y aparece conectado</t>
  </si>
  <si>
    <t>Se observa navegando y un uso continuo de 4.5 a 5.3 MB</t>
  </si>
  <si>
    <t xml:space="preserve">Jose O Serrano </t>
  </si>
  <si>
    <t>intermitencia y lentitud en el servicio</t>
  </si>
  <si>
    <t>Su Antena no conecta</t>
  </si>
  <si>
    <t>Se realizo la visita tecnica el 21/06/2018</t>
  </si>
  <si>
    <t>sin conexión</t>
  </si>
  <si>
    <t>Yanitza Torrez Villegas</t>
  </si>
  <si>
    <t>Jaime Rivera Dueno</t>
  </si>
  <si>
    <t>Eduardo Rodiguez Monserrate</t>
  </si>
  <si>
    <t>Dinelia Morales</t>
  </si>
  <si>
    <t>Site caido esta sin conexion</t>
  </si>
  <si>
    <t>10.46.0.63</t>
  </si>
  <si>
    <t>Hernan Nolasco</t>
  </si>
  <si>
    <t>Problema al jugar con su play</t>
  </si>
  <si>
    <t>Sin conectarse / conexion al wifi</t>
  </si>
  <si>
    <t>Problemas al conectarse</t>
  </si>
  <si>
    <t>Con Conexion y navegando de forma normal</t>
  </si>
  <si>
    <t>Vanessa Catalino</t>
  </si>
  <si>
    <t>10.32.0.86</t>
  </si>
  <si>
    <t>downgrade de gam. 8Mb a res 2Mb</t>
  </si>
  <si>
    <t>cambio a plan de 2MB</t>
  </si>
  <si>
    <t>En espera de visita</t>
  </si>
  <si>
    <t>Jose Arroyo Picart</t>
  </si>
  <si>
    <t>10.30.0.90</t>
  </si>
  <si>
    <t>cliente navegando y con conexion</t>
  </si>
  <si>
    <t xml:space="preserve">Ramón A Vegas Santiago </t>
  </si>
  <si>
    <t xml:space="preserve">ajuste de frecuencia </t>
  </si>
  <si>
    <t>Se verifico nuevamente e indica que le funciona</t>
  </si>
  <si>
    <t>Esta sin conexion en estos momentos</t>
  </si>
  <si>
    <t>Jarlin Figueroa</t>
  </si>
  <si>
    <t>10.46.0.33</t>
  </si>
  <si>
    <t>Restablecimiento de su servicio. El mismo indica que le funciona bien</t>
  </si>
  <si>
    <t>Servicio activo y navegando</t>
  </si>
  <si>
    <t>se le amerita visita</t>
  </si>
  <si>
    <t>Visita realizada 21/06: Reconfiguracion de Antena</t>
  </si>
  <si>
    <t>Site caido Cond. Cervantes</t>
  </si>
  <si>
    <t>Se restablece el servicio, ya cuenta con conexion</t>
  </si>
  <si>
    <t>Visita realizada: Condominio no dejo al tecnico realizar el servicio</t>
  </si>
  <si>
    <t>Loretta Haywood Magloire</t>
  </si>
  <si>
    <t>10.45.0.105</t>
  </si>
  <si>
    <t>Kevin Febres</t>
  </si>
  <si>
    <t>Problemas de Conexion en su televisor</t>
  </si>
  <si>
    <t>Indica estar con problemas en su conexion</t>
  </si>
  <si>
    <t>El cliente estaba colocando la clave erronea en su TV</t>
  </si>
  <si>
    <t>cliente indico que ya le funciona correctamente, se le restablece el servicio</t>
  </si>
  <si>
    <t>Milagros Rivera De león</t>
  </si>
  <si>
    <t>10.44.0.185</t>
  </si>
  <si>
    <t>Se realizo una prueba de velocidad e indica que le funciona correctamente</t>
  </si>
  <si>
    <t>Angel borrego Ayala</t>
  </si>
  <si>
    <t>10.46.0.54</t>
  </si>
  <si>
    <t>Alberto Dones Sojo</t>
  </si>
  <si>
    <t>Servicio Realizado: Reconfiguracion de antena</t>
  </si>
  <si>
    <t>Problema en su chromecast</t>
  </si>
  <si>
    <t>Kelvin Manuel Ortiz Pabon</t>
  </si>
  <si>
    <t>Su chromecast no conecta</t>
  </si>
  <si>
    <t>10.46.0.75</t>
  </si>
  <si>
    <t>Ya la cliente resolvio caso solventado</t>
  </si>
  <si>
    <t>Se observa conectado y navegando</t>
  </si>
  <si>
    <t>Rosemary Gonzalez Staine</t>
  </si>
  <si>
    <t>sin conexióm</t>
  </si>
  <si>
    <t>Maranyeli Villafañe Nieves</t>
  </si>
  <si>
    <t>10.39.0.228</t>
  </si>
  <si>
    <t>alineación de antena</t>
  </si>
  <si>
    <t>Confirmado para visita hoy</t>
  </si>
  <si>
    <t>Visita Realizada: Configuracion de antena</t>
  </si>
  <si>
    <t>Luis Nolasco Figueroa</t>
  </si>
  <si>
    <t>10.46.0.62</t>
  </si>
  <si>
    <t>Problemas con su internet</t>
  </si>
  <si>
    <t>Caida de Luz en el Site</t>
  </si>
  <si>
    <t>Ya aparece conectado el cliente uso del servicio</t>
  </si>
  <si>
    <t>Glady Paredes</t>
  </si>
  <si>
    <t>Gustavo Contreras</t>
  </si>
  <si>
    <t>10.46.0.76</t>
  </si>
  <si>
    <t>SIte caido por panel solar</t>
  </si>
  <si>
    <t>Alexander Mendez Jimenez</t>
  </si>
  <si>
    <t>10.46.0.72</t>
  </si>
  <si>
    <t>Problemas de latencia o lageo</t>
  </si>
  <si>
    <t>Al dia de hoy obtuvo mejoras en su conexion, le funciona correctamente</t>
  </si>
  <si>
    <t>Antena en perfecto valores</t>
  </si>
  <si>
    <t>No presenta latencia anormal desde su antena</t>
  </si>
  <si>
    <t>Presenta mala señal Alineacion</t>
  </si>
  <si>
    <t>Se realizo ajuste de frecuencia en su antena</t>
  </si>
  <si>
    <t>Solicita upgrade a 8MB</t>
  </si>
  <si>
    <t>Opta por quedarse por el plan que solicita e indica que le funciona correctamente</t>
  </si>
  <si>
    <t>Se realizo el ajuste</t>
  </si>
  <si>
    <t>Queda nuevamente conectado y con servicio</t>
  </si>
  <si>
    <t>Maria Del Mar Rosado</t>
  </si>
  <si>
    <t>Annie Villegas</t>
  </si>
  <si>
    <t>10.50.0.149</t>
  </si>
  <si>
    <t>Se observa conectada y navegando</t>
  </si>
  <si>
    <t>Se le restablece la conectividad en sus equipos</t>
  </si>
  <si>
    <t>Henrique Martinez Lugo</t>
  </si>
  <si>
    <t>Se conecto nuevamente su antena</t>
  </si>
  <si>
    <t>Se realizaron las pruebas de velocidad e indica que le funciona correctamente</t>
  </si>
  <si>
    <t>Carmen Perez Pagan</t>
  </si>
  <si>
    <t>Se reactiva nuevamente el Site e indica que si le funciona correctamente</t>
  </si>
  <si>
    <t>Site no se encuentra Operativo</t>
  </si>
  <si>
    <t>Presenta intermitencia con el servicio</t>
  </si>
  <si>
    <t>Raiza Santana</t>
  </si>
  <si>
    <t>10.44.0.96</t>
  </si>
  <si>
    <t>Requiere Ajustes de Frecuencia</t>
  </si>
  <si>
    <t>Abnel Gonzalez</t>
  </si>
  <si>
    <t>verifcacion del servicio</t>
  </si>
  <si>
    <t xml:space="preserve">10.25.0.69 </t>
  </si>
  <si>
    <t>Se realizo la visita tecnica el dia 27/06/2018 por tecnico Esteban Rosario</t>
  </si>
  <si>
    <t>Su antena se desconecto</t>
  </si>
  <si>
    <t>El cliente tuvo una falla electrica y el protecto apago la antena, pero logro conectar nuevamente</t>
  </si>
  <si>
    <t>10.25.0.29</t>
  </si>
  <si>
    <t>Marlyn Pintado</t>
  </si>
  <si>
    <t>10.54.0.109</t>
  </si>
  <si>
    <t>Amerita Ajuste de frecuencia</t>
  </si>
  <si>
    <t>Ya fue reportado  para realizar las correciones respectivas</t>
  </si>
  <si>
    <t>Carla Rivera Serrano</t>
  </si>
  <si>
    <t>Jose Andino Maldonado</t>
  </si>
  <si>
    <t>10.54.0.108</t>
  </si>
  <si>
    <t>10.45.0.120</t>
  </si>
  <si>
    <t xml:space="preserve">CONEXION </t>
  </si>
  <si>
    <t>intermitencia en servicio</t>
  </si>
  <si>
    <t>verificacion de servicio/ cambio de clave de wifi</t>
  </si>
  <si>
    <t>Se realizo la prueba de velocidad e indico que marca en un rango de 4.5 y 5.2 Mbps</t>
  </si>
  <si>
    <t>Ruth Gutierrez</t>
  </si>
  <si>
    <t>Marilyn Martinez</t>
  </si>
  <si>
    <t>No conecta aun</t>
  </si>
  <si>
    <t>Se le indico que max tratara de conectarlo nuevamente</t>
  </si>
  <si>
    <t>10.39.1.33</t>
  </si>
  <si>
    <t xml:space="preserve">Ivon Nigaglioni  </t>
  </si>
  <si>
    <t>San Juan</t>
  </si>
  <si>
    <t>Lean Medina</t>
  </si>
  <si>
    <t>10.46.0.57</t>
  </si>
  <si>
    <t>Alta latencia en el sector</t>
  </si>
  <si>
    <t>Suevelyn Bustamente</t>
  </si>
  <si>
    <t>10.45.0.108</t>
  </si>
  <si>
    <t>No se encontraba en casa el cliente comenta que llega despues de las 4 PM</t>
  </si>
  <si>
    <t>Con megas estables y constantes</t>
  </si>
  <si>
    <t>Velocidad estable y en funcionamiento</t>
  </si>
  <si>
    <t>Janeiry Pagan Bauta</t>
  </si>
  <si>
    <t>Indica que le funciona correctamante el servicio</t>
  </si>
  <si>
    <t>Se cambio el AP a equipo AC</t>
  </si>
  <si>
    <t>Ronaldo Rivera</t>
  </si>
  <si>
    <t>10.63.0.105</t>
  </si>
  <si>
    <t>intermitencia del servicio</t>
  </si>
  <si>
    <t>cambio de tipo de modulacion/ verificacion de servicio</t>
  </si>
  <si>
    <t xml:space="preserve">Eminardo Hernandez Dominguez </t>
  </si>
  <si>
    <t>10.52.0.80</t>
  </si>
  <si>
    <t>No conecta por no tener el Firmware actualizado</t>
  </si>
  <si>
    <t>Alexxavier Rivera</t>
  </si>
  <si>
    <t>Ruth de leon Tomades</t>
  </si>
  <si>
    <t>Por Wifi abierto</t>
  </si>
  <si>
    <t xml:space="preserve">10.72.0.24 </t>
  </si>
  <si>
    <t>Wifi Protegido</t>
  </si>
  <si>
    <t>Wifi de forma protegida y segura</t>
  </si>
  <si>
    <t>Christian Garcia Sanchez</t>
  </si>
  <si>
    <t>10.39.0.99</t>
  </si>
  <si>
    <t>Por mudanza a condominio</t>
  </si>
  <si>
    <t>No se realizara mudanza</t>
  </si>
  <si>
    <t>No le otorgaron el permiso para la colocacion de la antena</t>
  </si>
  <si>
    <t>Michael Torres Escobar</t>
  </si>
  <si>
    <t>10.47.0.83</t>
  </si>
  <si>
    <t>Jesus Manuel Roman</t>
  </si>
  <si>
    <t>Se le realiza restablecimiento en su conexion</t>
  </si>
  <si>
    <t>Jose Luciano Sosa</t>
  </si>
  <si>
    <t>10.67.0.72</t>
  </si>
  <si>
    <t>Carlos Rodriguez Andino</t>
  </si>
  <si>
    <t>Solicito Mudanza</t>
  </si>
  <si>
    <t>Administracion solicito cancelacion del cliente, procesada por soporte</t>
  </si>
  <si>
    <t>Luis Alfredo Villanueva</t>
  </si>
  <si>
    <t>10.44.0.186</t>
  </si>
  <si>
    <t>Problema con las NAT</t>
  </si>
  <si>
    <t>Luis Fernando Liz</t>
  </si>
  <si>
    <t>10.39.0.179</t>
  </si>
  <si>
    <t>Dail Ruiz Roman</t>
  </si>
  <si>
    <t>10.52.0.71</t>
  </si>
  <si>
    <t>Solicita Upgrade a 10MB</t>
  </si>
  <si>
    <t>Upgrade funciono correctamente</t>
  </si>
  <si>
    <t>Ya le brega del todo bien su servicio</t>
  </si>
  <si>
    <t>Elice Maldonado</t>
  </si>
  <si>
    <t>10.46.0.45</t>
  </si>
  <si>
    <t>Problemas al navegar</t>
  </si>
  <si>
    <t xml:space="preserve">Milvette Santos </t>
  </si>
  <si>
    <t>aparece conectado</t>
  </si>
  <si>
    <t>Ya puede navegar y con conexion estable</t>
  </si>
  <si>
    <t xml:space="preserve"> Samuel Santini Rodriguez</t>
  </si>
  <si>
    <t>Problema de Velocidad ya que no tiene buena señal</t>
  </si>
  <si>
    <t>10.67.072</t>
  </si>
  <si>
    <t>No conecta con el servicio</t>
  </si>
  <si>
    <t>Se le realizara un ajuste</t>
  </si>
  <si>
    <t>Modificacion en su serviicio se le llamara</t>
  </si>
  <si>
    <t>10.39.1.107</t>
  </si>
  <si>
    <t>Caida de Site Condesa</t>
  </si>
  <si>
    <t>Site Levantado y operativo</t>
  </si>
  <si>
    <t>Jose Santana</t>
  </si>
  <si>
    <t>Nuevamente conectado</t>
  </si>
  <si>
    <t>Carlos Ruben Claudio</t>
  </si>
  <si>
    <t>Disminucion de su plan</t>
  </si>
  <si>
    <t>Con megas adecuados a su plan</t>
  </si>
  <si>
    <t>10.66.0.88</t>
  </si>
  <si>
    <t xml:space="preserve"> Alberto Sanchez Rodriguez</t>
  </si>
  <si>
    <t xml:space="preserve">10.44.0.180 </t>
  </si>
  <si>
    <t>Se le indico una serie de pasos para cambiar la contraseña del Router</t>
  </si>
  <si>
    <t>No tiene conexion (Visita Tecnica)</t>
  </si>
  <si>
    <t>Problemas en el PoE</t>
  </si>
  <si>
    <t>Realizada la visita tecnica el dia 02/07/2018</t>
  </si>
  <si>
    <t>Mar Angely Goitia</t>
  </si>
  <si>
    <t>10.47.0.80</t>
  </si>
  <si>
    <t>Mantenimiento en Site</t>
  </si>
  <si>
    <t>Sin señal en sus equipos</t>
  </si>
  <si>
    <t>Cambio de cableado y PoE</t>
  </si>
  <si>
    <t>Switch del condominio caido</t>
  </si>
  <si>
    <t>Se restablecio el servicio en condominio y logro conectar el cliente</t>
  </si>
  <si>
    <t>ajuste en el sectorial/ verificacion de servicio</t>
  </si>
  <si>
    <t>Se restablecio el servicio en el Site</t>
  </si>
  <si>
    <t>Se observa conectado al cliente</t>
  </si>
  <si>
    <t>Gladys Tirado Marcano</t>
  </si>
  <si>
    <t>Luis Alfredo Villanueva Soto</t>
  </si>
  <si>
    <t>10.39.1.23</t>
  </si>
  <si>
    <t>sin conexion en su tv</t>
  </si>
  <si>
    <t xml:space="preserve">Cambio a IP publica </t>
  </si>
  <si>
    <t>Verificacion de servicio/ subio de prioridad</t>
  </si>
  <si>
    <t>Victor Andino Garcia</t>
  </si>
  <si>
    <t xml:space="preserve">10.43.0.73 </t>
  </si>
  <si>
    <t>Abraham Jose Oquendo</t>
  </si>
  <si>
    <t>10.39.0.158</t>
  </si>
  <si>
    <t>Se observa conectado y navegando el cliente</t>
  </si>
  <si>
    <t>Omry Serrano Casilla</t>
  </si>
  <si>
    <t>Joel Arroyo</t>
  </si>
  <si>
    <t>Problema de Velocidad y configuracion de las NAT</t>
  </si>
  <si>
    <t>Aracelis-Site Lomas del Viento</t>
  </si>
  <si>
    <t>10.70.0.20</t>
  </si>
  <si>
    <t>Migdalia Rodríguez Rodríguez</t>
  </si>
  <si>
    <t>Migracion al Site de Monte Flores</t>
  </si>
  <si>
    <t>Realizada la visita tecnica el dia 05/07/2018 Migrado al Site Parque Ecuestre</t>
  </si>
  <si>
    <t>Ellice Pagan Maldonado</t>
  </si>
  <si>
    <t>Maria Fuentes</t>
  </si>
  <si>
    <t>dice tener plan de 6/3 pero tiene uno de 5/1</t>
  </si>
  <si>
    <t>Evelin Aldea</t>
  </si>
  <si>
    <t>Lisedia Arverio Rivera</t>
  </si>
  <si>
    <t>10.49.0.85</t>
  </si>
  <si>
    <t>Configuracion de contraseña en el router</t>
  </si>
  <si>
    <t>desactivado por pago</t>
  </si>
  <si>
    <t>activación del servicio</t>
  </si>
  <si>
    <t xml:space="preserve"> a segun disminucion de sus megas</t>
  </si>
  <si>
    <t>Yadire Valdivia Quiles</t>
  </si>
  <si>
    <t>Se verifica y le llegan mas de lo esperado</t>
  </si>
  <si>
    <t>Problemas existenciales</t>
  </si>
  <si>
    <t>Jonathan Rodriguez Nuñez</t>
  </si>
  <si>
    <t>Su antena estaba desconectada</t>
  </si>
  <si>
    <t>Conecto nuevamente su antena e indica que le funciona correctamente</t>
  </si>
  <si>
    <t xml:space="preserve">Problema de Conexion </t>
  </si>
  <si>
    <t>Angela Rosio Rodriguez Marcano</t>
  </si>
  <si>
    <t>El cliente verifico cuando llego a su casa e indico que le funciona correctamente</t>
  </si>
  <si>
    <t>La antena se observa con buenos valores</t>
  </si>
  <si>
    <t>La antena no conecta</t>
  </si>
  <si>
    <t>Se observa alta latencia en AP</t>
  </si>
  <si>
    <t>Se realizo ajuste de frecuencia e indica que le funciona sin inconvenientes el servicio</t>
  </si>
  <si>
    <t>Luis Santo Barreto</t>
  </si>
  <si>
    <t>El cliente no se encontraba (Problemas de Velocidad)</t>
  </si>
  <si>
    <t>Intermitencia en sus equipos</t>
  </si>
  <si>
    <t>El cliente presenta Problemas de Velocidad</t>
  </si>
  <si>
    <t>Restablecimiento en su conexion</t>
  </si>
  <si>
    <t>Gladys Anduja Valentin</t>
  </si>
  <si>
    <t>10.39.0.226</t>
  </si>
  <si>
    <t>El cliente llama por que no tiene conexion</t>
  </si>
  <si>
    <t>Janice Rodriguez Reyes</t>
  </si>
  <si>
    <t>No tiene Conexion, antena desconfigurada</t>
  </si>
  <si>
    <t>disponibilidad el dia lunes</t>
  </si>
  <si>
    <t>Cliente configuro su router</t>
  </si>
  <si>
    <t>No tiene conexion por site caido</t>
  </si>
  <si>
    <t>Configuracion de Router PPPoE</t>
  </si>
  <si>
    <t>El cliente hizo al prueba de velocidad en su PC y le llegaban sus 8 MB</t>
  </si>
  <si>
    <t>Jose Luis Rodriguez</t>
  </si>
  <si>
    <t>Estaba sin servicio desde ayer</t>
  </si>
  <si>
    <t>Presentaba problemas en su conexion</t>
  </si>
  <si>
    <t>Realizo las pruebas respectivas, y el cliente queda conectado y con 5MB en su plan</t>
  </si>
  <si>
    <t>Sandra Ocasio</t>
  </si>
  <si>
    <t>Jaime Dueno</t>
  </si>
  <si>
    <t>Ugrade de 3MB a 5MB</t>
  </si>
  <si>
    <t>cambio de plan a 5MB</t>
  </si>
  <si>
    <t>No sabia sobre su password</t>
  </si>
  <si>
    <t xml:space="preserve">password acreditado y conectada </t>
  </si>
  <si>
    <t>10.50.0.121</t>
  </si>
  <si>
    <t>Recogido</t>
  </si>
  <si>
    <t>Vicky Martinez</t>
  </si>
  <si>
    <t>10.70.0.64</t>
  </si>
  <si>
    <t>Recogido de antena</t>
  </si>
  <si>
    <t>Se le coordinara la semana entrante</t>
  </si>
  <si>
    <t>No puede jugar en su consola</t>
  </si>
  <si>
    <t>No tiene problema con el servicio pero va a cancelar ya que en su consola no puede jugar</t>
  </si>
  <si>
    <t>Jesus Guzman Colon</t>
  </si>
  <si>
    <t>10.62.0.102</t>
  </si>
  <si>
    <t>Yenny Torres Hernandez</t>
  </si>
  <si>
    <t>10.45.0.106</t>
  </si>
  <si>
    <t>Jose Luis Rodriguez Sanchez</t>
  </si>
  <si>
    <t>No Conecta su router</t>
  </si>
  <si>
    <t>Caida del servicio / site caido</t>
  </si>
  <si>
    <t>Ya el site fue restablecido</t>
  </si>
  <si>
    <t>PoE no Enciende</t>
  </si>
  <si>
    <t xml:space="preserve">Victor del Valle </t>
  </si>
  <si>
    <t>10.47.0.69</t>
  </si>
  <si>
    <t>Cambio de antena y PoE</t>
  </si>
  <si>
    <t>Verificacion de clave wifi</t>
  </si>
  <si>
    <t>configuracion de servicio pppoe pero sigue sin conectar</t>
  </si>
  <si>
    <t>Yarimel Gonzalez Vega</t>
  </si>
  <si>
    <t>le funciono perfecto el plan 5/1, se queda con el upgrade</t>
  </si>
  <si>
    <t>Camen Perez Pagan</t>
  </si>
  <si>
    <t>Upgrade a 8/4</t>
  </si>
  <si>
    <t>Caida del site</t>
  </si>
  <si>
    <t>No aplica Upgrade</t>
  </si>
  <si>
    <t xml:space="preserve">Heidi Alvarez </t>
  </si>
  <si>
    <t>10.44.0.92</t>
  </si>
  <si>
    <t>Alex Joel Gonzalez</t>
  </si>
  <si>
    <t>10.39.0.219</t>
  </si>
  <si>
    <t>sin conexión de internet</t>
  </si>
  <si>
    <t>Requiere cambio de antena, debido a que se encuentra muy lejos del AP</t>
  </si>
  <si>
    <t>Se observa con una señal muy mala</t>
  </si>
  <si>
    <t>Cliente nunca esta dispuesta para verificacion, sin embargo se ha monitoreado y su plan llega.</t>
  </si>
  <si>
    <t>Configuracion del ChromeCast</t>
  </si>
  <si>
    <t>Indica que el Servicio le funciona correctamente</t>
  </si>
  <si>
    <t>Carmen Nieves</t>
  </si>
  <si>
    <t>Hector Manuel Torrez fernandez</t>
  </si>
  <si>
    <t>Cliente no le funciona su Rokus correctamente</t>
  </si>
  <si>
    <t>Tiene un plan de 2MB</t>
  </si>
  <si>
    <t>Requiere Minimo 5MB</t>
  </si>
  <si>
    <t>con conexion y le funciona correctamente . / Cable lan modula 10mbps</t>
  </si>
  <si>
    <t>Miguel Rosa Garcia</t>
  </si>
  <si>
    <t>10.45.0.46</t>
  </si>
  <si>
    <t>Ya con servicio y conectado</t>
  </si>
  <si>
    <t>10.70.0.59</t>
  </si>
  <si>
    <t>baja disminucion de velocidad</t>
  </si>
  <si>
    <t>megas en su plan</t>
  </si>
  <si>
    <t>Ya con conexion activa y megas en su plan</t>
  </si>
  <si>
    <t>Maria Zorrilla</t>
  </si>
  <si>
    <t>JENNY ESPINOZA</t>
  </si>
  <si>
    <t>se verificara el servicio</t>
  </si>
  <si>
    <t xml:space="preserve">Niowed Colon Felix  </t>
  </si>
  <si>
    <t>10.25.0.80</t>
  </si>
  <si>
    <t>se verifico con el cliente pero aun quiere mas megas</t>
  </si>
  <si>
    <t>Se le realizaron las pruebas pero aun asi dice que quiere mas megas porque eso no es sufuciente</t>
  </si>
  <si>
    <t>Jenny Espinoza</t>
  </si>
  <si>
    <t>10.44.0.103</t>
  </si>
  <si>
    <t>Problemas con su conexion</t>
  </si>
  <si>
    <t>Ajustes en Cond. Cervantes</t>
  </si>
  <si>
    <t>Ya la ciente aparece conectada debido al ajuste del dia de ayer</t>
  </si>
  <si>
    <t>Mary Rodríguez Acevedo</t>
  </si>
  <si>
    <t>Problemas de conexion en el Condominio</t>
  </si>
  <si>
    <t>10.44.0.60</t>
  </si>
  <si>
    <t>Se restablecion el servicio en Switch y logro conectar el cliente</t>
  </si>
  <si>
    <t>Cambio de conectores, PoE y  se configuro la Antena,</t>
  </si>
  <si>
    <t>Reconectado nuevamente</t>
  </si>
  <si>
    <t xml:space="preserve">Queda coenctado y con velocidad estable </t>
  </si>
  <si>
    <t>Antonio Rodriguez Delgado</t>
  </si>
  <si>
    <t>10.39.0.247</t>
  </si>
  <si>
    <t>Solicita un router como repetidor</t>
  </si>
  <si>
    <t>Configuración de router como repetidor</t>
  </si>
  <si>
    <t>cliente conectado nuevamente</t>
  </si>
  <si>
    <t>Camille Rodriguez</t>
  </si>
  <si>
    <t>10.50.0.128</t>
  </si>
  <si>
    <t>Configuracion de cuenta PPPoe</t>
  </si>
  <si>
    <t>Se le realiza el cambio de clave wifi, le funciona correctamente</t>
  </si>
  <si>
    <t>Marvin Ayala Gonzalez</t>
  </si>
  <si>
    <t>10.47.0.135</t>
  </si>
  <si>
    <t>no tiene conexion en su tv</t>
  </si>
  <si>
    <t>Cliente realizo el pago y se le rectivo el servicio</t>
  </si>
  <si>
    <t>Alexandra Rodiguez</t>
  </si>
  <si>
    <t>Angel Roque</t>
  </si>
  <si>
    <t>Problema en su consola</t>
  </si>
  <si>
    <t>Reactivacion del servicio (disponibilidad viernes (03/08) PM)</t>
  </si>
  <si>
    <t>se quedo sin servicio despues del huracan</t>
  </si>
  <si>
    <t xml:space="preserve">Visita realizada por tecnico:Esteban Rosario el dia 17/08/2018 </t>
  </si>
  <si>
    <t>Flormary Talavera</t>
  </si>
  <si>
    <t>No tiene Conexion</t>
  </si>
  <si>
    <t>Hector Valentin</t>
  </si>
  <si>
    <t>Consumo masivo del plan contratado</t>
  </si>
  <si>
    <t xml:space="preserve">Sigfredo Miranda Peña  </t>
  </si>
  <si>
    <t xml:space="preserve">Configuracion de Router </t>
  </si>
  <si>
    <t xml:space="preserve">desconfiguracion de router </t>
  </si>
  <si>
    <t>Se configura router PPPoe, y se verifico que ya cuenta con el servicio</t>
  </si>
  <si>
    <t>Giovanni Rodriguez</t>
  </si>
  <si>
    <t>Gestion exitosa</t>
  </si>
  <si>
    <t>Cambio realizado</t>
  </si>
  <si>
    <t>Activacion del servicio IP</t>
  </si>
  <si>
    <t>cliente indica problema con el servicio</t>
  </si>
  <si>
    <t>Activacion de Ip Exitosa</t>
  </si>
  <si>
    <t>Activacion del servicio</t>
  </si>
  <si>
    <t>Prioridad en el MK</t>
  </si>
  <si>
    <t>Angel Torres Collazo</t>
  </si>
  <si>
    <t>No Conectava a su red Wifi</t>
  </si>
  <si>
    <t>Brenjaneliz Rivera</t>
  </si>
  <si>
    <t>10.47.0.119</t>
  </si>
  <si>
    <t>no puede conectarse a la red wifi en su televisor nuevo</t>
  </si>
  <si>
    <t>inestabilidad en la conexion de su antena</t>
  </si>
  <si>
    <t>Cambio de router Tenda por Mikrotik</t>
  </si>
  <si>
    <t>Problemas en su Rokus</t>
  </si>
  <si>
    <t>Wiliam Rivera Matos</t>
  </si>
  <si>
    <t>Se realizaron las pruebas y le llegan los 5 MB de acuerdo a su plan</t>
  </si>
  <si>
    <t>Clienta con megas en su plan</t>
  </si>
  <si>
    <t>Servicio estable y con los megas en su plan</t>
  </si>
  <si>
    <t>Alexander Calcaño</t>
  </si>
  <si>
    <t>10.54.0.114</t>
  </si>
  <si>
    <t>Baja de velocidad</t>
  </si>
  <si>
    <t>cambio de tomacorriente al que están conectados los equipos y ajuste de frecuencia</t>
  </si>
  <si>
    <t>10.40.0.57</t>
  </si>
  <si>
    <t>No conectaba su antena</t>
  </si>
  <si>
    <t>Juan Luis Ayala Torres</t>
  </si>
  <si>
    <t>10.44.0.194</t>
  </si>
  <si>
    <t>Presenta problemas de velocidad en Upload</t>
  </si>
  <si>
    <t>Nilsa Vasquez Cintron</t>
  </si>
  <si>
    <t>Se verifico y tiene problemas de latencia</t>
  </si>
  <si>
    <t>subio prioridad/ reestablecimiento del servicio</t>
  </si>
  <si>
    <t>Queda Conectado</t>
  </si>
  <si>
    <t>Cliente puede navegar con normalidad aunque es necesario visita por cableado</t>
  </si>
  <si>
    <t>Nathaniel Morales Ponce</t>
  </si>
  <si>
    <t>10.39.0.177</t>
  </si>
  <si>
    <t>verificacion de servicios</t>
  </si>
  <si>
    <t>reactivacion del servicio</t>
  </si>
  <si>
    <t>Cliente quiere reconectar su servicio</t>
  </si>
  <si>
    <t>Se reactiva servicio y se migra a torre San Miguel Ip nueva; 10.50.0.136</t>
  </si>
  <si>
    <t>Gabriel Torres Acevedo</t>
  </si>
  <si>
    <t>Yean Del Valle Robles</t>
  </si>
  <si>
    <t xml:space="preserve">10.63.0.94 </t>
  </si>
  <si>
    <t>Problemas de Velocidad (Llamar a las 6 P.M)</t>
  </si>
  <si>
    <t>El cliente comenta que le funciona el servicio correctamente</t>
  </si>
  <si>
    <t>Indico que le llega la velocidad correcta, se le comunico que verificara la configuracion de la consola</t>
  </si>
  <si>
    <t>Angel Rodriguez Ofarrin</t>
  </si>
  <si>
    <t>10.70.0.36</t>
  </si>
  <si>
    <t>Con servicio y activo</t>
  </si>
  <si>
    <t>Maria serrano</t>
  </si>
  <si>
    <t>10.44.0.82</t>
  </si>
  <si>
    <t>Migracion de Sec de 1126 a 1127</t>
  </si>
  <si>
    <t>Juan Molina Arce</t>
  </si>
  <si>
    <t>10.47.0.81</t>
  </si>
  <si>
    <t>Configuracion de Chromecast</t>
  </si>
  <si>
    <t>Configuracion de Chromecast y Desbloqueo de Firewall</t>
  </si>
  <si>
    <t>Problemas en su  velocidad</t>
  </si>
  <si>
    <t>Mudanza Completada</t>
  </si>
  <si>
    <t>Evelin Falu Martinez</t>
  </si>
  <si>
    <t>10.44.0.22</t>
  </si>
  <si>
    <t>Restablecimiento / Router Inhbido</t>
  </si>
  <si>
    <t>Elba Cedeño</t>
  </si>
  <si>
    <t>hijo de cliente recordó la clave de su wifi</t>
  </si>
  <si>
    <t>Mudanza / 18396569-66.013991</t>
  </si>
  <si>
    <t xml:space="preserve">Jesus Carrasquillo </t>
  </si>
  <si>
    <t xml:space="preserve"> Jose Luis Acosta Reyes</t>
  </si>
  <si>
    <t>Se le aplico un reset al router, ya que el cliente comenta que no podia conectarse</t>
  </si>
  <si>
    <t>upgrade a 6/3</t>
  </si>
  <si>
    <t>Upgrade Procesado</t>
  </si>
  <si>
    <t>Cliente tiene problemas de conexion</t>
  </si>
  <si>
    <t>Tiene el servicio cortado, y el pago esta en proceso</t>
  </si>
  <si>
    <t>se reactiva el servicio a solicitud de maily</t>
  </si>
  <si>
    <t>mundanza a condominio andalucía</t>
  </si>
  <si>
    <t>Mudanza cancelada no tiene permiso para instalar en la nueva direccion</t>
  </si>
  <si>
    <t>No se puede verificar debido a problemas de la red local</t>
  </si>
  <si>
    <t>Se observa conectado y navengando</t>
  </si>
  <si>
    <t xml:space="preserve"> Loretta Haywood Magloire</t>
  </si>
  <si>
    <t>Problemas de conexion con su router</t>
  </si>
  <si>
    <t>El cliente estaba colocando la contraseña erronea</t>
  </si>
  <si>
    <t>cambio de clave de wifi/ verificacion de servicio</t>
  </si>
  <si>
    <t>Hector Ivan Ramos Caban</t>
  </si>
  <si>
    <t>10.32.0.98</t>
  </si>
  <si>
    <t>Intermitencia en el servicio por problemas en Sec01 de lagos del norte</t>
  </si>
  <si>
    <t>Alineacion de Antena ,Migrado al Sectorial 02 de LDN + Ajuste de Frecuencia</t>
  </si>
  <si>
    <t>Ajuste de frecuancia en sectorial donde conecta.</t>
  </si>
  <si>
    <t>quedo sin servicio es necesario verificar el paso hacia Ridgetop C, a espera de que el tecnico vaya</t>
  </si>
  <si>
    <t>solventado el 18/07/2018</t>
  </si>
  <si>
    <t>Norali Madera</t>
  </si>
  <si>
    <t>10.47.0.139</t>
  </si>
  <si>
    <t>Marisol Alamo Gomez</t>
  </si>
  <si>
    <t>10.67.0.74</t>
  </si>
  <si>
    <t>verificacion de velocidad, le llega sin problemas</t>
  </si>
  <si>
    <t>Carmen Delgado Cancel</t>
  </si>
  <si>
    <t>10.47.0.78</t>
  </si>
  <si>
    <t>Ronald Rivera Sanchez</t>
  </si>
  <si>
    <t>Para mudanza</t>
  </si>
  <si>
    <t>Mudanza ya agregada</t>
  </si>
  <si>
    <t>Mudanza Realizada Migrado a Site de Cervantes</t>
  </si>
  <si>
    <t>problemas al jugar</t>
  </si>
  <si>
    <t>Belkys Gill</t>
  </si>
  <si>
    <t>Arrallnes</t>
  </si>
  <si>
    <t>intermitencia en conexion</t>
  </si>
  <si>
    <t>Lomas 2 caido</t>
  </si>
  <si>
    <t>sin conexiom</t>
  </si>
  <si>
    <t xml:space="preserve">Se le asignara visita </t>
  </si>
  <si>
    <t>Se le asignara visita nuevamente para solventarle su caso</t>
  </si>
  <si>
    <t>no se logra tener acceso a su antena</t>
  </si>
  <si>
    <t>Maribel de Jesus Pagan</t>
  </si>
  <si>
    <t>10.32.0.77</t>
  </si>
  <si>
    <t>Se restablecio el servicio en el Site Lomas 2</t>
  </si>
  <si>
    <t>Comento el cliente que en estos momentos le esta funcionando</t>
  </si>
  <si>
    <t>Site Lomas 2 caido</t>
  </si>
  <si>
    <t>Actualmemte operativo</t>
  </si>
  <si>
    <t>Carmen Pabon</t>
  </si>
  <si>
    <t>No tiene conexion por que el Site esta caido</t>
  </si>
  <si>
    <t>site condesa caido</t>
  </si>
  <si>
    <t>el tecnico solventa problemas en el site de condesa, esta operativo nuevamente</t>
  </si>
  <si>
    <t>Brenda Cedre Nazario</t>
  </si>
  <si>
    <t>Cambio de contraseña de su router</t>
  </si>
  <si>
    <t>Se le indico una serie de pasos y se le pudo cambiar la contraseña</t>
  </si>
  <si>
    <t>Se le llamo y ya le habian resuelto</t>
  </si>
  <si>
    <t>Se le realizo Conf Router</t>
  </si>
  <si>
    <t>Caso solventado en el momento</t>
  </si>
  <si>
    <t>10.39.0.223</t>
  </si>
  <si>
    <t>Se le solventa en el momento</t>
  </si>
  <si>
    <t>Cliente con conexion en sus equipos</t>
  </si>
  <si>
    <t>Alineacion de Antena ,Migrado al Sectorial 02 de Lagos del Norte</t>
  </si>
  <si>
    <t>Carlos Javier Trujillo</t>
  </si>
  <si>
    <t>10.72.0.29</t>
  </si>
  <si>
    <t>Reconexion, le funciona correctamente</t>
  </si>
  <si>
    <t>Bethzaida Vasquez</t>
  </si>
  <si>
    <t>10.30.0.119</t>
  </si>
  <si>
    <t>Carmen Soto Guzman</t>
  </si>
  <si>
    <t>verificacion de servicio/ router inhibido</t>
  </si>
  <si>
    <t>Visita realizada el 23/07/2018 cables invertidos</t>
  </si>
  <si>
    <t xml:space="preserve">Eduardo Quinones </t>
  </si>
  <si>
    <t>10.39.0.248</t>
  </si>
  <si>
    <t>Configuracion de su cuenta PPoE</t>
  </si>
  <si>
    <t>Emanuel Melendez</t>
  </si>
  <si>
    <t>10.44.0.197</t>
  </si>
  <si>
    <t>Ramon del Valle Lopez</t>
  </si>
  <si>
    <t>Maria Antonia Veliz</t>
  </si>
  <si>
    <t>Ajuste en el CPE + verificacion de servicio</t>
  </si>
  <si>
    <t>Puerto WAN conectado incorrectamente</t>
  </si>
  <si>
    <t>Con conexion estable y buena velocidad (Solventado)</t>
  </si>
  <si>
    <t>10.44.0.81</t>
  </si>
  <si>
    <t>Se amerita visita tecnica</t>
  </si>
  <si>
    <t>08/0/2019</t>
  </si>
  <si>
    <t xml:space="preserve">Problemas de Conexion </t>
  </si>
  <si>
    <t>se encedio switch donde estaba cliente conectado</t>
  </si>
  <si>
    <t xml:space="preserve">Raquel Pagan </t>
  </si>
  <si>
    <t>Por velocidad / Lentitud</t>
  </si>
  <si>
    <t>sin conexion / unplugged cableado</t>
  </si>
  <si>
    <t>Cableado conectado correctamente, le funciona con normalidad</t>
  </si>
  <si>
    <t>10.39.0.254</t>
  </si>
  <si>
    <t>Sin acceso a la antena</t>
  </si>
  <si>
    <t>tenia mal conectados los cables del router y del poe. Ya cuenta con servicio</t>
  </si>
  <si>
    <t>Luis Alberto Diaz</t>
  </si>
  <si>
    <t>Baja velocidad (upload)</t>
  </si>
  <si>
    <t>Reactivacion / Site Caido</t>
  </si>
  <si>
    <t xml:space="preserve">Site Caido Jeanne, quiere reactivacion </t>
  </si>
  <si>
    <t>Ajustes en el Sec 1126</t>
  </si>
  <si>
    <t xml:space="preserve">Emanuel Navarro Romero </t>
  </si>
  <si>
    <t>10.44.0.196</t>
  </si>
  <si>
    <t>Velocidad muy baja para el plan de serv que tiene</t>
  </si>
  <si>
    <t>Servicio realizado por tecnico Hairo Martinez 09/08/2018</t>
  </si>
  <si>
    <t>Jesmarie Vega</t>
  </si>
  <si>
    <t>Gabriel Quiles Thomas</t>
  </si>
  <si>
    <t>10.43.0.69</t>
  </si>
  <si>
    <t>Cambio de tipo de modulacion/ verificacion del servicio</t>
  </si>
  <si>
    <t>Quiere reactivar el servicio y saber cuanto le costara</t>
  </si>
  <si>
    <t>Se le pasa el caso a administracion</t>
  </si>
  <si>
    <t>Blanca Diaz Lopez</t>
  </si>
  <si>
    <t>10.66.0.50</t>
  </si>
  <si>
    <t>reactivar el servicio despues que el huracan se llevo todo</t>
  </si>
  <si>
    <t>Daniel Garcia</t>
  </si>
  <si>
    <t>Victor Chiclana</t>
  </si>
  <si>
    <t>10.43.0.84</t>
  </si>
  <si>
    <t>Prioridad mas restablecimiento</t>
  </si>
  <si>
    <t>No se tiene acceso a la antena</t>
  </si>
  <si>
    <t>Cliente se da de baja por motivos de viaje</t>
  </si>
  <si>
    <t>flormary talavera</t>
  </si>
  <si>
    <t>yarinelli dominguez</t>
  </si>
  <si>
    <t>servicio intermitente. Se llamo pero no atiende</t>
  </si>
  <si>
    <t>restablecimiento del servicio</t>
  </si>
  <si>
    <t>Serv. realizado por el Tec. Hairo Martinez 21/08/2018</t>
  </si>
  <si>
    <t>Nilsa Sierra</t>
  </si>
  <si>
    <t>Se le explico que al usar varios equipos presentaria latencia y los 7MB son divididos entre los mismo.</t>
  </si>
  <si>
    <t>Blanca Perez</t>
  </si>
  <si>
    <t>10.67.0.76</t>
  </si>
  <si>
    <t>Carmen Ortiz Santiago</t>
  </si>
  <si>
    <t>10.61.0.46</t>
  </si>
  <si>
    <t>10.39.0.124</t>
  </si>
  <si>
    <t>problemas con el loading de su TV</t>
  </si>
  <si>
    <t>El servicio le ha bregado bien desde ese inconveniente</t>
  </si>
  <si>
    <t>Luis Raul Ramos</t>
  </si>
  <si>
    <t>cliente cancela servicio,</t>
  </si>
  <si>
    <t>Victor Vazquez Fernandez</t>
  </si>
  <si>
    <t>10.43.0.86</t>
  </si>
  <si>
    <t>Su antena no conecto despues del Cambio de AP</t>
  </si>
  <si>
    <t>Se asigno visita tecnica</t>
  </si>
  <si>
    <t>reconfiguracion de antena  por el Tecnico Esteban Rosario el dia 25/07/2018</t>
  </si>
  <si>
    <t>Cliente cancelo</t>
  </si>
  <si>
    <t>Cliente cancelo por mala conectividad</t>
  </si>
  <si>
    <t>Disponiblidad para servicio tecnico despues del 20/08/18</t>
  </si>
  <si>
    <t>Evelyn Vega</t>
  </si>
  <si>
    <t>10.39.0.121</t>
  </si>
  <si>
    <t xml:space="preserve">cambio de cableado </t>
  </si>
  <si>
    <t>Se le indico que para realizar una prueba de Velocidad</t>
  </si>
  <si>
    <t>Luego e indico que le funciona correctamente el servicio</t>
  </si>
  <si>
    <t>Nelson Rivera Ayala</t>
  </si>
  <si>
    <t>10.49.0.79</t>
  </si>
  <si>
    <t>Conexion Estable</t>
  </si>
  <si>
    <t>Jesus BenitezSantiago</t>
  </si>
  <si>
    <t>Fue realizada por el Tecnico Esteban Rosario el dia 25/07/2018</t>
  </si>
  <si>
    <t>Reestablecer el servicio (Disponible sabado A.M)</t>
  </si>
  <si>
    <t>Reconfiguracion de antena  por el Tecnico Esteban Rosario el dia 28/07/2018</t>
  </si>
  <si>
    <t>172.16.100.39</t>
  </si>
  <si>
    <t>2507/2018</t>
  </si>
  <si>
    <t>Con servicio activo</t>
  </si>
  <si>
    <t>Freddy Guerra</t>
  </si>
  <si>
    <t>10.47.0.70</t>
  </si>
  <si>
    <t>Router Resetiado y cliente no quizo configurar el mismo.</t>
  </si>
  <si>
    <t>Jose Mendez</t>
  </si>
  <si>
    <t>Configuracion de router Netis</t>
  </si>
  <si>
    <t>Cliente esta desconectado</t>
  </si>
  <si>
    <t>Fallas en en condominio metropolis Torre B por energia electrica</t>
  </si>
  <si>
    <t>Everlidis Torres</t>
  </si>
  <si>
    <t>10.60.0.46</t>
  </si>
  <si>
    <t>Yalitza Rodriguez Maldonado</t>
  </si>
  <si>
    <t>conexion inestable</t>
  </si>
  <si>
    <t>Angel M Martinez Ortiz</t>
  </si>
  <si>
    <t>10.45.0.51</t>
  </si>
  <si>
    <t>Se quedo sin servicio luego del huracan Maria, quiere reactivar.</t>
  </si>
  <si>
    <t>Servicio realizado por el Sr Esteban Rosario 27/07/2018</t>
  </si>
  <si>
    <t>Eneida Santos Vega</t>
  </si>
  <si>
    <t>10.49.0.81</t>
  </si>
  <si>
    <t xml:space="preserve">Gabriel Rosario Hernandez  </t>
  </si>
  <si>
    <t>se friza en algunos momentos</t>
  </si>
  <si>
    <t>se realizan pruebas de velocidad, revision de antena y todo esta estable.</t>
  </si>
  <si>
    <t>Marta Cortijo</t>
  </si>
  <si>
    <t>Problema de conexion por Site caido</t>
  </si>
  <si>
    <t>Site ya fue levantado</t>
  </si>
  <si>
    <t>Ya site esta operativo</t>
  </si>
  <si>
    <t>upgrade a 5MB</t>
  </si>
  <si>
    <t>verificación del servicio/ aprobación de upgrade</t>
  </si>
  <si>
    <t>Cliente llama para indicar que no le esta funcionando</t>
  </si>
  <si>
    <t>Se le comento que vericara nuevamente porque ya fue restablecido el Site</t>
  </si>
  <si>
    <t>Jaime Melendez</t>
  </si>
  <si>
    <t>conexión de cable lan</t>
  </si>
  <si>
    <t>Cliente llama porque router no enciende</t>
  </si>
  <si>
    <t>no le llega su mega de carga</t>
  </si>
  <si>
    <t xml:space="preserve">reinicio de router </t>
  </si>
  <si>
    <t xml:space="preserve">sin conexion, la configuracion del router esta correcta </t>
  </si>
  <si>
    <t>Servicio realizado por Esteban Rosario 31/07/2018 Problemas de energia del router</t>
  </si>
  <si>
    <t>Lois Rivera Vega</t>
  </si>
  <si>
    <t>Retirar equipos</t>
  </si>
  <si>
    <t>cliente se muda y pide retiro de equipos</t>
  </si>
  <si>
    <t>Recogido Antena, Router y PoE servicio realizado por Hairo Martinez 27/07/2018</t>
  </si>
  <si>
    <t>Betzaida Serrano Rivera</t>
  </si>
  <si>
    <t>10.63.0.89</t>
  </si>
  <si>
    <t>Por Mudanza a su nueva localidad</t>
  </si>
  <si>
    <t>Permiso del Condominio</t>
  </si>
  <si>
    <t>No dejaron instalar la antena en el condominio y la cliente no conocía el reglamento</t>
  </si>
  <si>
    <t xml:space="preserve">Jackeline Agramonte </t>
  </si>
  <si>
    <t>no enciende luz WAN del router</t>
  </si>
  <si>
    <t>instalación de cargador del SW</t>
  </si>
  <si>
    <t>Robert Martínez</t>
  </si>
  <si>
    <t xml:space="preserve">Sin conexion por falla en uno de los tomacorrientes </t>
  </si>
  <si>
    <t>María Ramos Serrano</t>
  </si>
  <si>
    <t>Maria de Lourdes Gonzalez</t>
  </si>
  <si>
    <t>Se reestablece el servicio en metropolis</t>
  </si>
  <si>
    <t>cliente tiene servicio, y se configura router porque no veia red wifi</t>
  </si>
  <si>
    <t>Neridith Soto</t>
  </si>
  <si>
    <t>10.39.1.55</t>
  </si>
  <si>
    <t>Blanca perez</t>
  </si>
  <si>
    <t>Maria Serrano</t>
  </si>
  <si>
    <t>Esta conectada y con mb en su plan</t>
  </si>
  <si>
    <t>Verificacion del servicio, tiene trafico de 5MB</t>
  </si>
  <si>
    <t xml:space="preserve"> Angela  Rodriguez Castillo </t>
  </si>
  <si>
    <t>Se le realizo el ajuste y queda conforme con su plan actual</t>
  </si>
  <si>
    <t>Carlos bellos</t>
  </si>
  <si>
    <t>No logra autenticar</t>
  </si>
  <si>
    <t>Alexander Calcano</t>
  </si>
  <si>
    <t>Configuracion del cliente que desbloquea el modo wifi en su movil - Le funciona el internet</t>
  </si>
  <si>
    <t>Navegando de forma segura</t>
  </si>
  <si>
    <t>Raul Cancel Baez</t>
  </si>
  <si>
    <t>Problemas para conectarse a Internet</t>
  </si>
  <si>
    <t>No puede ver TV</t>
  </si>
  <si>
    <t>Cliente tenia cable de red desconectado de router, se le indico que lo conectara.</t>
  </si>
  <si>
    <t>Reinicio de Antena</t>
  </si>
  <si>
    <t>Sirila Corcina Jimenez</t>
  </si>
  <si>
    <t>Reubicacion de Cableado</t>
  </si>
  <si>
    <t>Se realizo prueba de velocidad, cliente verifico plan contratado.</t>
  </si>
  <si>
    <t>Pedro Romero Falcon</t>
  </si>
  <si>
    <t>El cliente no le cargaba bien su contenido en su dispositivo</t>
  </si>
  <si>
    <t>Se le indico que verificara la cantidad de equipos conectados y la resolucion que estaba seleccionando en el Streaming</t>
  </si>
  <si>
    <t>Upgrade de 3MB a 5MB</t>
  </si>
  <si>
    <t>Upgrade procesado</t>
  </si>
  <si>
    <t>Se realizo la visita tecnica el dia 21/08/2018 por tecnico Hairo Martinez</t>
  </si>
  <si>
    <t>Jordam Delgado</t>
  </si>
  <si>
    <t>10.91.100.106</t>
  </si>
  <si>
    <t>upgrade a 10MB</t>
  </si>
  <si>
    <t>Problemas del router</t>
  </si>
  <si>
    <t>upgrade procesado</t>
  </si>
  <si>
    <t>Configuracion de router, servicio operativo</t>
  </si>
  <si>
    <t>Angel M Rivera Lopez</t>
  </si>
  <si>
    <t>10.66.0.76</t>
  </si>
  <si>
    <t>Jennette Benjamin</t>
  </si>
  <si>
    <t>Problemas de Velocidad/Router</t>
  </si>
  <si>
    <t>Su antena presenta latencia/ tenia router desconfigurado</t>
  </si>
  <si>
    <t>Configuracion de router/ llamada de segumiento e informa que brega mejor el servicio</t>
  </si>
  <si>
    <t>no le llega la velocidad/ frizado de imagen en TV</t>
  </si>
  <si>
    <t>verificacion de servicio/ subio la prioridad</t>
  </si>
  <si>
    <t>Persistio problemas de velocidad</t>
  </si>
  <si>
    <t>La cliente cancelo</t>
  </si>
  <si>
    <t>Por decision propia del cliente decidio la cancelacion del servicio</t>
  </si>
  <si>
    <t>Bemara Romero</t>
  </si>
  <si>
    <t>Configuracion de Router/Olvido de contraseña</t>
  </si>
  <si>
    <t>Se configura router y cliente cambia contraseña</t>
  </si>
  <si>
    <t>upgrade a Gam. 8/4</t>
  </si>
  <si>
    <t>Coraliz Feliciano Martin</t>
  </si>
  <si>
    <t>Contraseña Borrada del Wimbox</t>
  </si>
  <si>
    <t>Daniel Garcia Roman</t>
  </si>
  <si>
    <t>frizado de imagen</t>
  </si>
  <si>
    <t>04/08/2014  visita tecnica por tecnico: Esteban Rosario cambio de POE</t>
  </si>
  <si>
    <t>se verifica antena, trafico y todo parece indicar que esta consumiendo plan contratado</t>
  </si>
  <si>
    <t>Edwin Joanne Reyes</t>
  </si>
  <si>
    <t>10.44.0.47</t>
  </si>
  <si>
    <t xml:space="preserve">Cliente presenta problemas de conexion </t>
  </si>
  <si>
    <t>Alineacion y fijacion de antena</t>
  </si>
  <si>
    <t>Cond metropolis/ Servic intermitente</t>
  </si>
  <si>
    <t>Servicio realizado por tec. Esteban Rosario 16/08/2018</t>
  </si>
  <si>
    <t>Baja velocidad en su plan actual</t>
  </si>
  <si>
    <t>Ajustes en Sectorial y antena - Mejora</t>
  </si>
  <si>
    <t>Porblema de conexion</t>
  </si>
  <si>
    <t>Mal conexion de los equipos</t>
  </si>
  <si>
    <t>No tenia internet en su movil</t>
  </si>
  <si>
    <t>Se realizo el ajuste y queda con conexion</t>
  </si>
  <si>
    <t>Cambio de clave de su Router Tenda</t>
  </si>
  <si>
    <t>Conectado - Por ello requirio aumento se espera llamada</t>
  </si>
  <si>
    <t>Hector torrez</t>
  </si>
  <si>
    <t>promeblas de velocidad</t>
  </si>
  <si>
    <t>se le congelaba el servicio</t>
  </si>
  <si>
    <t>se comprobo que le llega su plan contratado</t>
  </si>
  <si>
    <t>Yessika Cruz</t>
  </si>
  <si>
    <t>Se realizo ajustes de frecuencia y mejoro notablemente la señal</t>
  </si>
  <si>
    <t>Indico que le funciona correctamente</t>
  </si>
  <si>
    <t>cambio de tipo de modulacion+subio la prioridad+ verificacion de servicio</t>
  </si>
  <si>
    <t>Falla en Metropolis Torre B</t>
  </si>
  <si>
    <t>Problemas electricos en los equipos</t>
  </si>
  <si>
    <t>Hector J Cortez</t>
  </si>
  <si>
    <t>10.61.1.33</t>
  </si>
  <si>
    <t>solicitud de upgrade</t>
  </si>
  <si>
    <t>Solicitud de Upgrade Cancelada</t>
  </si>
  <si>
    <t>Maria Zorilla</t>
  </si>
  <si>
    <t>sin servicio luego de los ajuste en Bello Horizonte estara en puerto rico luego del 16/09/2018</t>
  </si>
  <si>
    <t>sin conexion estara disponible lunes y martes desde la 1PM</t>
  </si>
  <si>
    <t>con conexion</t>
  </si>
  <si>
    <t>Consumo estable y navegando</t>
  </si>
  <si>
    <t>Rafael Santos Martinez</t>
  </si>
  <si>
    <t>No conecto en Ap BH</t>
  </si>
  <si>
    <t>no logra conectarse a internet</t>
  </si>
  <si>
    <t>Servicio Completado: Reconfiguracion de Antena</t>
  </si>
  <si>
    <t>se conectó a su red wifi</t>
  </si>
  <si>
    <t>no se encuentra en casa para realizar pruebas llamara cuando llegue</t>
  </si>
  <si>
    <t xml:space="preserve">Mayra Seda </t>
  </si>
  <si>
    <t>10.44.0.34</t>
  </si>
  <si>
    <t>Cambio contraseña router</t>
  </si>
  <si>
    <t>Laura villanueva</t>
  </si>
  <si>
    <t>Se le comento que la velocidad variara de acuerdo al uso del servicio y de los dispositivos conectados</t>
  </si>
  <si>
    <t>Se realizo la prueba de velocidad con 1 solo equipo conectado y le llegaban los MB correctamente</t>
  </si>
  <si>
    <t>elevacion de antena y alineacion</t>
  </si>
  <si>
    <t>Evelin Casillas Gonzalez</t>
  </si>
  <si>
    <t>Yarinelli dominguez</t>
  </si>
  <si>
    <t>Problemas con modulacion de cableado</t>
  </si>
  <si>
    <t>Cambio de Cableado de la antena al Poe, ordenamiento de cableado.</t>
  </si>
  <si>
    <t>31/09/2019</t>
  </si>
  <si>
    <t xml:space="preserve">10.32.0.73 </t>
  </si>
  <si>
    <t>Intermitencia en su conexion / Aumento del Plan</t>
  </si>
  <si>
    <t>Queda con conexion y se le realiza Upgrade de su plan actual</t>
  </si>
  <si>
    <t>intermitencia en conexión</t>
  </si>
  <si>
    <t>Juan Carlos Castro Ortiz</t>
  </si>
  <si>
    <t>10.35.0.96</t>
  </si>
  <si>
    <t>Reseteo su router</t>
  </si>
  <si>
    <t>Se le volvio a configurar y se activa puerto 8080</t>
  </si>
  <si>
    <t>Maria Rivera Quiles</t>
  </si>
  <si>
    <t>verificacion de servicio/cambio tipo de modulacion</t>
  </si>
  <si>
    <t>Se le indico al cliente que desconectara el router de la toma y conectara nuevamente</t>
  </si>
  <si>
    <t>Maranyelli Villafane</t>
  </si>
  <si>
    <t>10.39.0.152</t>
  </si>
  <si>
    <t>Restablecimiento del servicio + Prioridad</t>
  </si>
  <si>
    <t>Jourdam Delgado</t>
  </si>
  <si>
    <t>Ya el cliente esta conectado en el Ap a petiicion de FJIS</t>
  </si>
  <si>
    <t>Verificación de equipos</t>
  </si>
  <si>
    <t>Aumento de Plan a 5MB/1MB</t>
  </si>
  <si>
    <t>Realizado</t>
  </si>
  <si>
    <t>Freddy Guerra Fontanez</t>
  </si>
  <si>
    <t xml:space="preserve">Se realizo varias veces pruebas de velocidad y no le llego sus megas </t>
  </si>
  <si>
    <t>Danny Urbaez Baez</t>
  </si>
  <si>
    <t>Cambio de Antena M5 por AC y alineacion</t>
  </si>
  <si>
    <t>Minerva Carrasquillo Ramos</t>
  </si>
  <si>
    <t>frizado de imagen en TV</t>
  </si>
  <si>
    <t>Cliente quiere Upgrade de su servicio</t>
  </si>
  <si>
    <t>Restablecimiento del servicio+ prioridad</t>
  </si>
  <si>
    <t>Joaquin Colon Velez</t>
  </si>
  <si>
    <t>10.39.0.204</t>
  </si>
  <si>
    <t>Configuracion de su cuenta ppoe</t>
  </si>
  <si>
    <t>Rosa M Calderon</t>
  </si>
  <si>
    <t xml:space="preserve">Cliente tenia que salir, luego llamaba </t>
  </si>
  <si>
    <t>Maria Pimentel</t>
  </si>
  <si>
    <t>migracion de ap de 1126 a 1125, se conecta pero no puee navegar</t>
  </si>
  <si>
    <t>Rafael Padilla</t>
  </si>
  <si>
    <t>Nueva direccion; Res villa esperanza Edif 8 Apto 84</t>
  </si>
  <si>
    <t>Servicio realizado por tec. Hairo Martinez 07/08/2018</t>
  </si>
  <si>
    <t>Sherlyn Melendez Pagan</t>
  </si>
  <si>
    <t>10.46.0.66</t>
  </si>
  <si>
    <t>router como repetidor</t>
  </si>
  <si>
    <t>verificacion de servicio/ solicitud cancelada por el cliente</t>
  </si>
  <si>
    <t>Michelle Diaz Quijano</t>
  </si>
  <si>
    <t>No tiene cobertura en la zona donde se va mudar</t>
  </si>
  <si>
    <t xml:space="preserve"> Jourdam Delgado</t>
  </si>
  <si>
    <t>FJIS -Chalet 02</t>
  </si>
  <si>
    <t>Se realizo la llamada para atender el caso de seguimeinto</t>
  </si>
  <si>
    <t>El cliente logro conectar nuevamente</t>
  </si>
  <si>
    <t>Comento el cliente que luego de haber reportado la falla, verifico que ese mismo dia que su router estaba desconectado</t>
  </si>
  <si>
    <t>Ivet Infante</t>
  </si>
  <si>
    <t>10.47.0.141</t>
  </si>
  <si>
    <t>Clientes con muchos equipos conectados a la red, se realizan pruebas con dos equipos y todo funciona bien.</t>
  </si>
  <si>
    <t>Sin serivcio</t>
  </si>
  <si>
    <t>no señal</t>
  </si>
  <si>
    <t xml:space="preserve">Enrique Martinez </t>
  </si>
  <si>
    <t>10.43.0.42</t>
  </si>
  <si>
    <t>VICTOR NAVAS</t>
  </si>
  <si>
    <t>Sin servicio, se programa visita para el dia de mañana en la tarde</t>
  </si>
  <si>
    <t xml:space="preserve">Sin acceso a la antena </t>
  </si>
  <si>
    <t>10.44.0.36</t>
  </si>
  <si>
    <t xml:space="preserve">Jose Castro Burgos </t>
  </si>
  <si>
    <t xml:space="preserve">intermitencia </t>
  </si>
  <si>
    <t>Restablecimiento de su conexion conecta de forma correcta</t>
  </si>
  <si>
    <t xml:space="preserve">Movilizacion de router </t>
  </si>
  <si>
    <t>SE DEBE HACER UN AJUSTE D FRECUENCIA YA QUE EL CCQ ES BAJO</t>
  </si>
  <si>
    <t>frizado de imagen en tv</t>
  </si>
  <si>
    <t>José Y Rodríguez Febus</t>
  </si>
  <si>
    <t>verificacion de equipos y velocidad</t>
  </si>
  <si>
    <t>10.44.0.199</t>
  </si>
  <si>
    <t>Su antena no tiene conexion</t>
  </si>
  <si>
    <t>Se reconecto el cliente, luego de haber realizado ajustes en el AP</t>
  </si>
  <si>
    <t xml:space="preserve">Comunico que le esta funcionando sin problemas </t>
  </si>
  <si>
    <t>Por desconexion del servicio</t>
  </si>
  <si>
    <t>verificacion del servicio.</t>
  </si>
  <si>
    <t>queda conectado</t>
  </si>
  <si>
    <t>Navega con toda normalidad se solventa</t>
  </si>
  <si>
    <t>Jose Y Rodriguez Febus</t>
  </si>
  <si>
    <t>Reconfiguracion de la antena</t>
  </si>
  <si>
    <t>Desconfiguracion de la antena</t>
  </si>
  <si>
    <t xml:space="preserve">subio prioridad/ verificacion de servicio </t>
  </si>
  <si>
    <t>Lentitud de servicio</t>
  </si>
  <si>
    <t>cliente le brega bien el servicio.</t>
  </si>
  <si>
    <t>Jesus M. Carrasquillo Velez</t>
  </si>
  <si>
    <t>cambio contraseña router</t>
  </si>
  <si>
    <t xml:space="preserve">actualizacion del sectorial/ migrado al sectorial SSJN-MF-SEC1178/ verificacion de servicio </t>
  </si>
  <si>
    <t>Cliente informa que ya posee servicio.</t>
  </si>
  <si>
    <t>Velocidad estable en su conexion actual</t>
  </si>
  <si>
    <t>Queda satisfecho con el requerimiento</t>
  </si>
  <si>
    <t>subio prioridad/ verificacion de servicio</t>
  </si>
  <si>
    <t>Problema de conexion ya que se esta realizando ajustes en el AP.</t>
  </si>
  <si>
    <t>Esta la antena sin conexion</t>
  </si>
  <si>
    <t xml:space="preserve">Problrmas con velocidad </t>
  </si>
  <si>
    <t>No le llega su plan de megas contratado/ Latencia</t>
  </si>
  <si>
    <t>se le solventa, sus megas llegan completos cliente se encuentra satisfecho</t>
  </si>
  <si>
    <t>dice que no tiene servicio pero no esta en su casa</t>
  </si>
  <si>
    <t>Problemas con velocidad / No se logra acceder a la antena</t>
  </si>
  <si>
    <t>Soporte base - se configuro SSID Y PASSWORD del router tenda</t>
  </si>
  <si>
    <t xml:space="preserve">VICTOR NAVAS </t>
  </si>
  <si>
    <t>Cond. Agueybana - Epifania</t>
  </si>
  <si>
    <t>10.44.0.20</t>
  </si>
  <si>
    <t xml:space="preserve">Cambio de conectores RJ45 </t>
  </si>
  <si>
    <t>Verificacion del servicio.</t>
  </si>
  <si>
    <t>Cliente llamo para recoordinar su visita tecnica</t>
  </si>
  <si>
    <t>intermitencia en velocidad</t>
  </si>
  <si>
    <t>Configuracion de cuenta PPPoE</t>
  </si>
  <si>
    <t>ajuste de frecuencia y verificación de servicio</t>
  </si>
  <si>
    <t>Navega del todo bien</t>
  </si>
  <si>
    <t>Jorge Luis Colon</t>
  </si>
  <si>
    <t>sin acceso a internet</t>
  </si>
  <si>
    <t>Visita generada al cliente para verificar falla de conexion en sitio</t>
  </si>
  <si>
    <t>Francisco Llopyz</t>
  </si>
  <si>
    <t>Caso solventado en su velocidad</t>
  </si>
  <si>
    <t>verificación de servicio/cliente desactivado por pago</t>
  </si>
  <si>
    <t>Amith Bermudez</t>
  </si>
  <si>
    <t>10.25.0.81</t>
  </si>
  <si>
    <t>llamara cuando este en casa se le freeza el internet</t>
  </si>
  <si>
    <t>Solventado</t>
  </si>
  <si>
    <t>Sonia Rios</t>
  </si>
  <si>
    <t>cambio de clave de wifi</t>
  </si>
  <si>
    <t>Persona mayor desconoce</t>
  </si>
  <si>
    <t>Se le ameritara visita para su configuracion</t>
  </si>
  <si>
    <t>cliente recordo su clave/ verificacion de servicio</t>
  </si>
  <si>
    <t>No logra conectarse</t>
  </si>
  <si>
    <t>Cuenta con conexion buena y constante</t>
  </si>
  <si>
    <t>Conclusion: le brega el servicio hasta el momento bien</t>
  </si>
  <si>
    <t>Luis Diaz Mejias</t>
  </si>
  <si>
    <t>Verificacion de velocidad</t>
  </si>
  <si>
    <t>Se comunico que desconectara y conectara nuevamente de la energia electrica e indico que le funciona correctamente</t>
  </si>
  <si>
    <t xml:space="preserve">Jose Luis  Acosta Reyes   </t>
  </si>
  <si>
    <t>Isabel Bonilla</t>
  </si>
  <si>
    <t>Movimiento de antena</t>
  </si>
  <si>
    <t>se le friza el servicio, y quiere que le arreglen su antena por que se mueve de un lado a otro</t>
  </si>
  <si>
    <t>Fijacion y alineacion de antena de cliente.</t>
  </si>
  <si>
    <t>Problema de configuracion Router</t>
  </si>
  <si>
    <t>se le indico al cliente su usuario y contraseña para que se pudiera conectar a internet</t>
  </si>
  <si>
    <t>sin conexión a red wifi</t>
  </si>
  <si>
    <t>Programacion de router y Verificacion de Equipos</t>
  </si>
  <si>
    <t>Herman Rodriguez</t>
  </si>
  <si>
    <t>10.44.0.181</t>
  </si>
  <si>
    <t>Cliente presentaba problemas de velocidad; se realizo ajuste y cambio de sectorial</t>
  </si>
  <si>
    <t xml:space="preserve">Angel M Rivera Lopez </t>
  </si>
  <si>
    <t>Quiere mover la antena de lugar</t>
  </si>
  <si>
    <t>verificacion de equipos y reubicacion de router</t>
  </si>
  <si>
    <t>Cliente quiere mover antena de lugar porque donde la tiene instalara una placa solar</t>
  </si>
  <si>
    <t>Ya el cliente solvento.</t>
  </si>
  <si>
    <t>Milagros Rivera</t>
  </si>
  <si>
    <t>Flormary talavera</t>
  </si>
  <si>
    <t xml:space="preserve">Desconexion del servicio/ Recibira al tecnico despues del lunes 20-08 </t>
  </si>
  <si>
    <t>10.44.0.42</t>
  </si>
  <si>
    <t>Organizo el cableado y conecto correctamente los equipos</t>
  </si>
  <si>
    <t>Mudanza de equipos (Viernes o Sabado)</t>
  </si>
  <si>
    <t>Mudanza realizada Conectado al mismo Site</t>
  </si>
  <si>
    <t>Baja velocidad /Upload</t>
  </si>
  <si>
    <t>Con sus megas estables y conectado</t>
  </si>
  <si>
    <t>Se solventa y con upload estabilizado a 1mb por el momento</t>
  </si>
  <si>
    <t>10.44.0.43</t>
  </si>
  <si>
    <t>Luis Alberto Lozano</t>
  </si>
  <si>
    <t xml:space="preserve">Carlos Salgado </t>
  </si>
  <si>
    <t>10.43.0.128</t>
  </si>
  <si>
    <t>Problema de Conexion (Disponibilidad para el dia 22/08/2018 Para el sabado no estara disponible)</t>
  </si>
  <si>
    <t>Restablecimiento de clave  wifi</t>
  </si>
  <si>
    <t>La disponibilidad de este cliente es para el sabado 18-08-18 en la mañana</t>
  </si>
  <si>
    <t>Se conecto con password del router, le funciona correctamente</t>
  </si>
  <si>
    <t>Configuracion de cuenta pppoe y su clave wifi</t>
  </si>
  <si>
    <t>IP expirada</t>
  </si>
  <si>
    <t>Reestablecimiento de equipos</t>
  </si>
  <si>
    <t>Sin servicio no se logro llegar a la antena</t>
  </si>
  <si>
    <t>se le realizo visita 14/08/2018 por Esteban Rosario: Cambio de cable y de router.</t>
  </si>
  <si>
    <t>Comenta que no tiene conexion</t>
  </si>
  <si>
    <t>ajuste de frecuencia y verificación del servicio</t>
  </si>
  <si>
    <t>Ya el cliente aparece conectado y con servicio</t>
  </si>
  <si>
    <t>Realizaron ajustes en el AP y Cliente conecto</t>
  </si>
  <si>
    <t>10.39.0.67</t>
  </si>
  <si>
    <t>Problema con su router Belkin</t>
  </si>
  <si>
    <t>Su router titila sus leds en azul y despues se marca en rojo, incluso despues de hacerle un reset, se presume problema de energia.</t>
  </si>
  <si>
    <t>Se le dio las indicaciones para configurar su router, cliente queda satisfecho</t>
  </si>
  <si>
    <t>Aumento de su plan a 5MB</t>
  </si>
  <si>
    <t>Aumento de megas a 5MB</t>
  </si>
  <si>
    <t>Amith Bermudes Rivera</t>
  </si>
  <si>
    <t>Problema de conexion, se presume que pueda tener su atn. desconfigurada</t>
  </si>
  <si>
    <t>Solventado: cliente posee servicio nuevamente</t>
  </si>
  <si>
    <t xml:space="preserve">Problema existencial </t>
  </si>
  <si>
    <t>soporte base, cliente le llega 300 kb mas de su plan contratado</t>
  </si>
  <si>
    <t>No le llegaban los 5MB de su plan</t>
  </si>
  <si>
    <t>Al hacer el ajuste observa automaticamente 5MB</t>
  </si>
  <si>
    <t>Aumento de Plan, Credito o Renovacion de Plan</t>
  </si>
  <si>
    <t>Router no conectado</t>
  </si>
  <si>
    <t>Decision de Admin de autorizarnos</t>
  </si>
  <si>
    <t>Se realizo el aumento de su plan a 3MB</t>
  </si>
  <si>
    <t>reconfiguración de antena</t>
  </si>
  <si>
    <t>Asha Toussaint</t>
  </si>
  <si>
    <t>10.60.0.39</t>
  </si>
  <si>
    <t>Mudanza Disponible para Sabado 18/08 AM</t>
  </si>
  <si>
    <t>Nueva ubicacion del servicio</t>
  </si>
  <si>
    <t xml:space="preserve">Cliente no se mudo </t>
  </si>
  <si>
    <t>Rafael Santana</t>
  </si>
  <si>
    <t>Recogido de Router Rentado (Sabado)</t>
  </si>
  <si>
    <t>Desactivada por falta de pago</t>
  </si>
  <si>
    <t>Reconexion de sus equipos</t>
  </si>
  <si>
    <t>Ivy Morales</t>
  </si>
  <si>
    <t>problemas existenciales</t>
  </si>
  <si>
    <t>Cliente indicaba problemas de velocidad</t>
  </si>
  <si>
    <t>Falta realizar prueba de velocidad con el cliente.</t>
  </si>
  <si>
    <t>Cliente pudo verificar su plan contratado</t>
  </si>
  <si>
    <t>Rene Alexis Pastrana Pagan</t>
  </si>
  <si>
    <t>Gilberto Vega Lebron</t>
  </si>
  <si>
    <t xml:space="preserve">10.44.0.193 </t>
  </si>
  <si>
    <t>Mudanza para sabado 24</t>
  </si>
  <si>
    <t>Cliente indica que no esta conectada ya que estan haciendo labores de construccion</t>
  </si>
  <si>
    <t>Se realizo mudanza, conectado al mismo site</t>
  </si>
  <si>
    <t>Karla Rodriguez</t>
  </si>
  <si>
    <t>10.39.0.212</t>
  </si>
  <si>
    <t>Requiere de una mudanza, Disponible 21/08 al 23/08</t>
  </si>
  <si>
    <t>Envio coordenadas y hay posible señal</t>
  </si>
  <si>
    <t>No le dieron el permiso para colocar antena en su nueva residencia</t>
  </si>
  <si>
    <t>Ramon Vegas 1era Cuenta</t>
  </si>
  <si>
    <t>Beirly Torres</t>
  </si>
  <si>
    <t>Cable Lan parcialmente desconectado/verificacion de servicio</t>
  </si>
  <si>
    <t xml:space="preserve">Sin servicio, se observo una constante desconexion </t>
  </si>
  <si>
    <t xml:space="preserve">Se le brinda soporte y se solventa </t>
  </si>
  <si>
    <t>Cesar Torres vegas</t>
  </si>
  <si>
    <t>Carlos Mercado</t>
  </si>
  <si>
    <t>10.39.0.205</t>
  </si>
  <si>
    <t>No tiene servicio se presume que sea el puerto POE</t>
  </si>
  <si>
    <t>Servicio le funciona correctamente, sin problema alguno</t>
  </si>
  <si>
    <t>Carlos Febres</t>
  </si>
  <si>
    <t>Su servicio se torna lento luego de las 7pm en adelante en el dia le funciona perfecto</t>
  </si>
  <si>
    <t>Lentitud por las noches</t>
  </si>
  <si>
    <t>Solventado luego de algunas indicaiones y sugerencias.</t>
  </si>
  <si>
    <t>Angel Martinez</t>
  </si>
  <si>
    <t>Sin conectividad</t>
  </si>
  <si>
    <t>Se activa su cuenta ppoe- estaba desconectada (cliente activo por sistema)</t>
  </si>
  <si>
    <t>Melissa Maura</t>
  </si>
  <si>
    <t xml:space="preserve">Su Router se quemo </t>
  </si>
  <si>
    <t>Cambio de Adaptador de Corriente del Router.</t>
  </si>
  <si>
    <t>Diego Luchessi</t>
  </si>
  <si>
    <t>Sin conectividad en sus equipos</t>
  </si>
  <si>
    <t>Problema de cableado, Disp.Viernes a partir de las 3 pm</t>
  </si>
  <si>
    <t>Tendria disponibilidad el viernes a partir de las 3-4 pm</t>
  </si>
  <si>
    <t>Cliente Presenta desconfiguracion de router</t>
  </si>
  <si>
    <t>Visita generada al cliente para la configuracion de router</t>
  </si>
  <si>
    <t>10.39.0.24</t>
  </si>
  <si>
    <t>Se realizo configuracion router cliente.</t>
  </si>
  <si>
    <t>Soporte base para su conectividad le funciona correctamente</t>
  </si>
  <si>
    <t>Kewin Febres</t>
  </si>
  <si>
    <t>No se tenia acceso a la antena</t>
  </si>
  <si>
    <t>Se desconecta , conecta la antena y el servicio se reestablece</t>
  </si>
  <si>
    <t>ajuste de frecuencia en el sectorial 1156/ verificacion de servicio</t>
  </si>
  <si>
    <t>Problemas para conectar dispositivos</t>
  </si>
  <si>
    <t>Soporte al cliente para conectar dispositivos a la red WIFI. Cliente queda satisfecho.</t>
  </si>
  <si>
    <t>Chririanis Lopez</t>
  </si>
  <si>
    <t>ip activada, pago al dia</t>
  </si>
  <si>
    <t>10.44.0.39</t>
  </si>
  <si>
    <t>Dimas carrero Claudio</t>
  </si>
  <si>
    <t>cable LAN desconectado/ configuracion de router</t>
  </si>
  <si>
    <t>Cliente verfica megas segun plan contratado.</t>
  </si>
  <si>
    <t>10.39.0.245</t>
  </si>
  <si>
    <t>sin conexion (Cervantes- torre B)</t>
  </si>
  <si>
    <t>sin conexion switche torre b cervantes caido</t>
  </si>
  <si>
    <t>cliente ya cuenta con servicio</t>
  </si>
  <si>
    <t>Elio Velez Patilla</t>
  </si>
  <si>
    <t>10.47.0.84</t>
  </si>
  <si>
    <t>Jesus M Carrasquillo Velez</t>
  </si>
  <si>
    <t>Resuelto: se le dio indicaciones para conectar sus equipos a la red</t>
  </si>
  <si>
    <t xml:space="preserve">Mirelis Fadul Torres  </t>
  </si>
  <si>
    <t>no se encuentra en casa para realizar pruebas</t>
  </si>
  <si>
    <t>Con servicio y bregando bien</t>
  </si>
  <si>
    <t>Samy Auto collision</t>
  </si>
  <si>
    <t>Sin servico</t>
  </si>
  <si>
    <t>Cliente indico que no le llamen mas ya que el servicio siempre a funcionado mal segun el cliente</t>
  </si>
  <si>
    <t>Cable Lan desconectado, volvera a llamar cuando este en el lugar donde esta el equipo</t>
  </si>
  <si>
    <t>solucionado</t>
  </si>
  <si>
    <t xml:space="preserve">Alexandra Navarro Aguayo </t>
  </si>
  <si>
    <t>10.33.0.39</t>
  </si>
  <si>
    <t>Sin servicio (No se puede ingresar a la antena)</t>
  </si>
  <si>
    <t>conexión de cable lan al PoE y reinicio de router</t>
  </si>
  <si>
    <t>Se realizaron pruebas y no se logra conectar la antena</t>
  </si>
  <si>
    <t>Se puede acceder a la antena y ya tiene servicio</t>
  </si>
  <si>
    <t>Maricelys Figueroa</t>
  </si>
  <si>
    <t>10.49.0.80</t>
  </si>
  <si>
    <t>sin conexion por site caido</t>
  </si>
  <si>
    <t>Reconfiguracion de cuenta pppoe y su clave wifi</t>
  </si>
  <si>
    <t>Iglesia Universal de Jesuscristo</t>
  </si>
  <si>
    <t>Se activo la Ip</t>
  </si>
  <si>
    <t>Cliente queda conectado satifactoriamente</t>
  </si>
  <si>
    <t>No tenia Conexion por Site Caido</t>
  </si>
  <si>
    <t>La cliente con conexion y Navegando</t>
  </si>
  <si>
    <t>Sandra Ramos Pagan</t>
  </si>
  <si>
    <t>Agradecida por la atencion le brega bien el servicio</t>
  </si>
  <si>
    <t>Raul Rodriguez</t>
  </si>
  <si>
    <t>reconfiguracion del router, red inalambrica</t>
  </si>
  <si>
    <t>Cliente presenta problemas de conexion hace 3 dias antena no se conecta</t>
  </si>
  <si>
    <t>Se estuvo verificando pero no se logro contactar</t>
  </si>
  <si>
    <t>Manuel Colon</t>
  </si>
  <si>
    <t>10.49.0.66</t>
  </si>
  <si>
    <t>Cliente no tiene conexion a internet</t>
  </si>
  <si>
    <t>Cliente fuera de casa, desconectara router cuando llegue y verificara conexion</t>
  </si>
  <si>
    <t>cliente indica que servicio le brega correctamente</t>
  </si>
  <si>
    <t xml:space="preserve">Nelson Bautista Almendo </t>
  </si>
  <si>
    <t>Cliente con cable Lan desconectado, indica que verificara y volvera a llamar</t>
  </si>
  <si>
    <t>Cambio de Cableado y Conectores de Red</t>
  </si>
  <si>
    <t>10.30.0.122</t>
  </si>
  <si>
    <t>Sergio Rivera Diaz</t>
  </si>
  <si>
    <t>10.52.0.25</t>
  </si>
  <si>
    <t>Desconfiguracionn de Antena</t>
  </si>
  <si>
    <t xml:space="preserve">Ramon Maldonado </t>
  </si>
  <si>
    <t>10.44.0.35</t>
  </si>
  <si>
    <t xml:space="preserve">Cambio de Antena, cableado, PoE, Dejo Router Comprado. </t>
  </si>
  <si>
    <t>Instalcion y configuracion de router</t>
  </si>
  <si>
    <t xml:space="preserve">Minerva Carrasquillo </t>
  </si>
  <si>
    <t>Jovenny Carambot</t>
  </si>
  <si>
    <t>10.63.0.130</t>
  </si>
  <si>
    <t>cambio de modulación de antena</t>
  </si>
  <si>
    <t>Felix Omar Adorno</t>
  </si>
  <si>
    <t>Site donde esta conectado cliente posee valores fuera de parametros normales</t>
  </si>
  <si>
    <t>Tania norberto Peña</t>
  </si>
  <si>
    <t>10.39.0.244</t>
  </si>
  <si>
    <t>Antena sin conexion</t>
  </si>
  <si>
    <t>Se reconfigura antena del cliente y queda sin novedad</t>
  </si>
  <si>
    <t>Esta sin conexion aun</t>
  </si>
  <si>
    <t xml:space="preserve">verificacion de servicio </t>
  </si>
  <si>
    <t>No esta conectada desde el 16-08 Ap1159</t>
  </si>
  <si>
    <t>Problemas del Ap 1159</t>
  </si>
  <si>
    <t xml:space="preserve">Cesar E Torres </t>
  </si>
  <si>
    <t>Yessica Cruz</t>
  </si>
  <si>
    <t>Señal es debil o difusa para sus otros dispositivos</t>
  </si>
  <si>
    <t xml:space="preserve">Mudanza </t>
  </si>
  <si>
    <t>mudanza al res. el manantial edif 3 apto 66</t>
  </si>
  <si>
    <t>William Ramos</t>
  </si>
  <si>
    <t>Cliente reiniciara el router cuando llegue a casa para ver si tiene conexion</t>
  </si>
  <si>
    <t>Se contacta al cliente y efectivamente cuenta con serv. brega con normalidad</t>
  </si>
  <si>
    <t>10.62.0.101</t>
  </si>
  <si>
    <t>Se le realiza Ajustes en el AP de Ecuestre, le funciona correctamente</t>
  </si>
  <si>
    <t>neysa Hernandez</t>
  </si>
  <si>
    <t>Jovenny Carambot Rivera</t>
  </si>
  <si>
    <t>Se presume desconeccion  fisica del port2 SW piso 13 cervantes torre B-L</t>
  </si>
  <si>
    <t>Cliente conecta equipo y resuelve su inconveniente con el Serv.</t>
  </si>
  <si>
    <t>Intermitencia en el servico de internet</t>
  </si>
  <si>
    <t>reinicio de antena y ajuste en cola simple</t>
  </si>
  <si>
    <t>Aumento de Plan</t>
  </si>
  <si>
    <t>Cliente solicita aumento de velocidad; se pasa llamada Dpto Admin.</t>
  </si>
  <si>
    <t xml:space="preserve">cliente llamara para informar cuando le realizaran aumento del plan </t>
  </si>
  <si>
    <t>activación de IP y reinicio de router</t>
  </si>
  <si>
    <t>eneida Alvarez</t>
  </si>
  <si>
    <t>No le llegan los megas segun plan contratado</t>
  </si>
  <si>
    <t xml:space="preserve">Maria Rivero Quiles </t>
  </si>
  <si>
    <t>sin conexión a partir de las 9pm</t>
  </si>
  <si>
    <t>Lourdes Davila</t>
  </si>
  <si>
    <t>10.39.0.207</t>
  </si>
  <si>
    <t>Cambio de metodo de conexiones en el site</t>
  </si>
  <si>
    <t>10/9/0209</t>
  </si>
  <si>
    <t>desconfiguracion de router</t>
  </si>
  <si>
    <t>se realiza configuracion de router</t>
  </si>
  <si>
    <t>Loretta Haywood</t>
  </si>
  <si>
    <t>Conexion Lenta</t>
  </si>
  <si>
    <t>Migracion de AP Sec02, le funciona correctamente</t>
  </si>
  <si>
    <t>Cambio de cableado, PoE, configuracion de antena y Router</t>
  </si>
  <si>
    <t>sin wifi en el baño</t>
  </si>
  <si>
    <t>cliente por el momento no va adquirir el router</t>
  </si>
  <si>
    <t>Reconexion y restablecimiento, navega con normalidad</t>
  </si>
  <si>
    <t>Cable lan desenchufado</t>
  </si>
  <si>
    <t>Serv realizado por Tec. Esteban 22/08/2018</t>
  </si>
  <si>
    <t>Bemara Miro Romero</t>
  </si>
  <si>
    <t>Roberto Aponte Perez</t>
  </si>
  <si>
    <t>10.39.1.86</t>
  </si>
  <si>
    <t>10.44.0.195</t>
  </si>
  <si>
    <t>Problemas de router</t>
  </si>
  <si>
    <t>Cliente realizo reset al equipo y ya tiene servicio</t>
  </si>
  <si>
    <t>No se encuentra en casa para realizar soporte</t>
  </si>
  <si>
    <t>Ketty Gonzalez</t>
  </si>
  <si>
    <t>10.39.0.253</t>
  </si>
  <si>
    <t>Felix Reyes Nuñez</t>
  </si>
  <si>
    <t>10.85.5.6</t>
  </si>
  <si>
    <t>Cliente indica no tener conexion</t>
  </si>
  <si>
    <t>Daños en su PpoE</t>
  </si>
  <si>
    <t>Se verifica y aparece conectada su antena y con trafico acorde a su plan.</t>
  </si>
  <si>
    <t>migracion de sectorial del 1147 al 1146</t>
  </si>
  <si>
    <t>le ha bregado bien el servicio</t>
  </si>
  <si>
    <t>Haidde  Gomez Gonzalez</t>
  </si>
  <si>
    <t>desconexion en sus equipos</t>
  </si>
  <si>
    <t>se le indico como conectarlos nuevamente</t>
  </si>
  <si>
    <t>Miguel Garay</t>
  </si>
  <si>
    <t>10.47.0.140</t>
  </si>
  <si>
    <t>Configurara Antena - Disp. 13/09</t>
  </si>
  <si>
    <t>plan de prueba 3MB/1MB hasta 27/08/2018</t>
  </si>
  <si>
    <t>Se coloca su plan inicial, cliente no puede pagar un costo mas alto</t>
  </si>
  <si>
    <t>Se recogio antena y router</t>
  </si>
  <si>
    <t>1909/2019</t>
  </si>
  <si>
    <t>Danilo de Jesus</t>
  </si>
  <si>
    <t>Cliente quiere conocer su clave wifi</t>
  </si>
  <si>
    <t>upgrade a 3MB</t>
  </si>
  <si>
    <t>Jourdan Delgado</t>
  </si>
  <si>
    <t>cliente rechazó upgrade</t>
  </si>
  <si>
    <t>Solicitud de clave de wifi</t>
  </si>
  <si>
    <t>10.44.0.38</t>
  </si>
  <si>
    <t>Intercambio de cable lan a otro puerto, coloca correctamente y le funciona</t>
  </si>
  <si>
    <t>Arafat Yuses</t>
  </si>
  <si>
    <t>10.39.0.229</t>
  </si>
  <si>
    <t>Cliente pregunta el porque se le habia bajado de plan</t>
  </si>
  <si>
    <t>Se le comento que tenia 10 MB a prueba y que se deseaba continuar con el plan tendria un costo adicional</t>
  </si>
  <si>
    <t xml:space="preserve">Se le realizo el Upgrade </t>
  </si>
  <si>
    <t>Lyneries Dedos Peña</t>
  </si>
  <si>
    <t>10.50.0.137</t>
  </si>
  <si>
    <t>Anna Cruz</t>
  </si>
  <si>
    <t>10.67.0.75</t>
  </si>
  <si>
    <t>se hacen pruebas de velocidad y llega su plan completo</t>
  </si>
  <si>
    <t>Cambio de contraseña de su wifi</t>
  </si>
  <si>
    <t>Se cambia contraseña satisfactoriamente</t>
  </si>
  <si>
    <t>Enmanuel Lebron Baez</t>
  </si>
  <si>
    <t>10.66.0.27</t>
  </si>
  <si>
    <t xml:space="preserve">Problemas de velocidad </t>
  </si>
  <si>
    <t>Se realizara ajuste de frecuencia en sectorial</t>
  </si>
  <si>
    <t>Se realizo ajuste de frecuencia en sectorial, cliente queda satisfecho</t>
  </si>
  <si>
    <t>verificacion de servicio/ subio prioridad</t>
  </si>
  <si>
    <t>Su antena se desconecta cada 8 minutos</t>
  </si>
  <si>
    <t>cliente prueba en otra toma de corriente y sigue desconctandose la antena</t>
  </si>
  <si>
    <t>Glorimar Cotto</t>
  </si>
  <si>
    <t>10.66.0.79</t>
  </si>
  <si>
    <t xml:space="preserve">Problema de velocidad </t>
  </si>
  <si>
    <t xml:space="preserve">Su plan de navegacion no pasa de 4MB </t>
  </si>
  <si>
    <t>Solucionado.</t>
  </si>
  <si>
    <t>Cliente presenta problemas de velocidad; transmit muy por debajo de lo normal</t>
  </si>
  <si>
    <t>Se realizaron Ajustes a su antena, cliente queda satisfecho!</t>
  </si>
  <si>
    <t>Esta sin conexion - Indico reset a su antena (desconfiguracion)</t>
  </si>
  <si>
    <t>Cliente le fue informado al tecnico que tenia el Poe Desconectado, quedando con conexion en sus equipos</t>
  </si>
  <si>
    <t xml:space="preserve">Angel Roque Cancel </t>
  </si>
  <si>
    <t>se determina que el router que tiene en su casa no es lo suficiente potente para cubiri el area deseada</t>
  </si>
  <si>
    <t>Requeria aumento de Velocidad de su Plan</t>
  </si>
  <si>
    <t>Plan aumentado a 10MB</t>
  </si>
  <si>
    <t>Wilfredo Burgos</t>
  </si>
  <si>
    <t>Router malo o tramo que baja del puerto pppoe defectuoso.</t>
  </si>
  <si>
    <t>Cliente resolvio por su cuenta</t>
  </si>
  <si>
    <t>Router bloqueado</t>
  </si>
  <si>
    <t>Luis Lopez</t>
  </si>
  <si>
    <t>10.36.0.37</t>
  </si>
  <si>
    <t>Guadalupe Montenegro</t>
  </si>
  <si>
    <t>Problema de conexion, no quiere recibir soporte informo que estara el sabado 8/09/2018 disponible</t>
  </si>
  <si>
    <t xml:space="preserve">Sin conexión </t>
  </si>
  <si>
    <t>se niega a recibir soporte</t>
  </si>
  <si>
    <t>visita realizada por tecnico Esteban Rosario 08/09/2018 configuracion de router</t>
  </si>
  <si>
    <t>Tecnico configuro router y lo dejo con el cliente de forma provicional</t>
  </si>
  <si>
    <t>Abel Mausset Guerra</t>
  </si>
  <si>
    <t>10.36.0.60</t>
  </si>
  <si>
    <t>Se le aumento el plan de 3MB a 10MB</t>
  </si>
  <si>
    <t>Tiene el disfrute por 2 dias</t>
  </si>
  <si>
    <t>Jose Morales</t>
  </si>
  <si>
    <t>Aumento de Plan de forma Temporal por 2 dias</t>
  </si>
  <si>
    <t>Rafael Marcano</t>
  </si>
  <si>
    <t>Al tener todo bien conectado logra conectarse</t>
  </si>
  <si>
    <t>Eduardo San Fiorenzo</t>
  </si>
  <si>
    <t>Miguel olivera</t>
  </si>
  <si>
    <t>disminucion en su velocidad</t>
  </si>
  <si>
    <t>No le llegan los 5MB de su plan actual</t>
  </si>
  <si>
    <t>Problemas de Velocidad solventado a la brevedad posible</t>
  </si>
  <si>
    <t>se le da clave y contraseña PPPoE para poder configurarlo</t>
  </si>
  <si>
    <t>Adriana Gonzalez</t>
  </si>
  <si>
    <t>Dice que no tiene conexion</t>
  </si>
  <si>
    <t>Se seguiira verificando se llamo y no atendio en par de oportunidades</t>
  </si>
  <si>
    <t>Areliz Rivera Nuñez</t>
  </si>
  <si>
    <t>10.72.0.30</t>
  </si>
  <si>
    <t>Intermitencia en el servicio indica el cliente</t>
  </si>
  <si>
    <t>Reboot a la antena</t>
  </si>
  <si>
    <t>Desconfiguracion de router Tenda</t>
  </si>
  <si>
    <t>Olvido de Su clave Wifi</t>
  </si>
  <si>
    <t>Cliente desea obtener router alquilado</t>
  </si>
  <si>
    <t>recomfiguracion de router 20-08-2018</t>
  </si>
  <si>
    <t>desconfiguracion router</t>
  </si>
  <si>
    <t>cliente realizar los pasos que le envio tecnico por correo y no logra configurar router</t>
  </si>
  <si>
    <t>Serv. Realizado por el tec. Esteban Rosario 28/08/2018</t>
  </si>
  <si>
    <t xml:space="preserve">reinicio de router y prioridad en cola </t>
  </si>
  <si>
    <t>MIldred Peñaranda</t>
  </si>
  <si>
    <t>Miguel Rosado Pagan</t>
  </si>
  <si>
    <t>10.47.0.88</t>
  </si>
  <si>
    <t>su velocidad no llega a 8MB</t>
  </si>
  <si>
    <t>se le informa que en las proximas semanas se haran ajustes en el site</t>
  </si>
  <si>
    <t>reinicio físico de antena</t>
  </si>
  <si>
    <t xml:space="preserve">Su antena se desconecta cada cierto tiempo y presenta alta latencia </t>
  </si>
  <si>
    <t>Requiere ajustes de Frecuencia / En espera de Visita Tecnica</t>
  </si>
  <si>
    <t>Sandra ramos Pagan</t>
  </si>
  <si>
    <t xml:space="preserve">Jose Luis Colon </t>
  </si>
  <si>
    <t>Queria aumentar su plan a 10Mb</t>
  </si>
  <si>
    <t>se verifica si es viable, no resulto.</t>
  </si>
  <si>
    <t>cliente queda con el plan actual de 5Mb/1Mb</t>
  </si>
  <si>
    <t>Le llegan mas de 5MB</t>
  </si>
  <si>
    <t>Al hacer ajustes en su servicio le llegan 6.42MB</t>
  </si>
  <si>
    <t xml:space="preserve">Luego de los dias de prueba quiere quedarse con los 10Mb </t>
  </si>
  <si>
    <t>Plan aumentado a 10Mb</t>
  </si>
  <si>
    <t>Henan Perez</t>
  </si>
  <si>
    <t>Victor Andino</t>
  </si>
  <si>
    <t>cable se desprendio de la antena (Disponible 31/08 y 01/09)</t>
  </si>
  <si>
    <t xml:space="preserve">no logra acceder a internet </t>
  </si>
  <si>
    <t>reinicio de antena y configuraciónde router</t>
  </si>
  <si>
    <t xml:space="preserve">Se requiere de visita </t>
  </si>
  <si>
    <t>Volvio a conectar nuevamente</t>
  </si>
  <si>
    <t>queda operativa y con servicio</t>
  </si>
  <si>
    <t>Victor Navas</t>
  </si>
  <si>
    <t>cambio de modulacion de antena/ verificacion de servicio</t>
  </si>
  <si>
    <t>Carmen Delgado</t>
  </si>
  <si>
    <t>Sin concexion</t>
  </si>
  <si>
    <t>Ashley Claudio Baez</t>
  </si>
  <si>
    <t>10.39.0.34</t>
  </si>
  <si>
    <t>No sabe contraseña de WiFi</t>
  </si>
  <si>
    <t>solicitud de upgrade a 3MB</t>
  </si>
  <si>
    <t>Condesa Caido</t>
  </si>
  <si>
    <t>Site de condesa caido</t>
  </si>
  <si>
    <t>No Podia conectarse al wifi</t>
  </si>
  <si>
    <t>Configuracion router</t>
  </si>
  <si>
    <t>Se queja de que no le llega su plan, pero en sistema se verifica que si le llega el plan contratado</t>
  </si>
  <si>
    <t>su plan llega completo pero el cliente al hacer speedtes dice que no es asi</t>
  </si>
  <si>
    <t>Le lllega sus megas contratados</t>
  </si>
  <si>
    <t>No tenia conexion a internet</t>
  </si>
  <si>
    <t xml:space="preserve">soporte base </t>
  </si>
  <si>
    <t>Site Playa Grande (Cambio de Paso)</t>
  </si>
  <si>
    <t>Zuleica Cardona</t>
  </si>
  <si>
    <t xml:space="preserve">Eduardo Quinones Vargas </t>
  </si>
  <si>
    <t>10.39.0.139</t>
  </si>
  <si>
    <t>Jonathan Jose García</t>
  </si>
  <si>
    <t>10.45.0.92</t>
  </si>
  <si>
    <t>Gloribel Cotto (COMERCIAL)</t>
  </si>
  <si>
    <t>10.66.0.78</t>
  </si>
  <si>
    <t>Sin acceso a la antena (Disponibilidad 24/7)</t>
  </si>
  <si>
    <t>Se realizo soporte pero la antena no engancha</t>
  </si>
  <si>
    <t>reconfiguracion de antena el dia 11/09/2018 por Esteban Rosario</t>
  </si>
  <si>
    <t>Hendryskamy Caez</t>
  </si>
  <si>
    <t>Miriam Ayala Baez</t>
  </si>
  <si>
    <t>la antena no conecta con el MK</t>
  </si>
  <si>
    <t>NO podia conectarse</t>
  </si>
  <si>
    <t>Se solventa al restablecer su servicio y navega con toda normalidad</t>
  </si>
  <si>
    <t>Cable modulando a 10mb</t>
  </si>
  <si>
    <t>cambio de router 01-09-2018</t>
  </si>
  <si>
    <t>Site Caido sin servicio</t>
  </si>
  <si>
    <t>Restablecimiento del site, servicio le funciona correctamente</t>
  </si>
  <si>
    <t>Falla en Cableado</t>
  </si>
  <si>
    <t>Router no detecta el wan del cableado</t>
  </si>
  <si>
    <t>Problemas con de conexion</t>
  </si>
  <si>
    <t>El cliente llama para indicar que no le esta funcionando el servicio pero no se encuentra en su casa</t>
  </si>
  <si>
    <t>Realizada la visita tecnica el dia 04/09/2018</t>
  </si>
  <si>
    <t>Vicor Navas</t>
  </si>
  <si>
    <t>Antena se conecta/desconecta</t>
  </si>
  <si>
    <t>visita tecnica realizada el dia 10-09-2018</t>
  </si>
  <si>
    <t>Elizabeth Hernandez Astacio</t>
  </si>
  <si>
    <t>Colocar Router como Repetidor - Disp. 06/09 PM</t>
  </si>
  <si>
    <t>instalacion de router microtik, router del cliente defectuoso</t>
  </si>
  <si>
    <t>No podia conectarse</t>
  </si>
  <si>
    <t>Desconexion de su router</t>
  </si>
  <si>
    <t>Conecto su router y conecta con toda normalidad estatus navegando</t>
  </si>
  <si>
    <t>Kevwin Febres</t>
  </si>
  <si>
    <t>Axel Figueroa Maldonado</t>
  </si>
  <si>
    <t>Dowgrade de Gam 6Mb/3MB a Res 5MB/1MB</t>
  </si>
  <si>
    <t>10.46.0.50</t>
  </si>
  <si>
    <t>dowgrade procesado</t>
  </si>
  <si>
    <t>Cliente presenta problemas de velocidad</t>
  </si>
  <si>
    <t>Verificando y cambiando frecuencia en sectorial para mejorar valores en antena cliente.</t>
  </si>
  <si>
    <t>Problema de Conexion/Antena desconfigurada</t>
  </si>
  <si>
    <t>Antena Desconfigurada</t>
  </si>
  <si>
    <t>Ana Maria Isaa Colon</t>
  </si>
  <si>
    <t>10.31.0.82</t>
  </si>
  <si>
    <t>Ingrid Vasquez</t>
  </si>
  <si>
    <t>Cliente realiza prueba de speed y le llegan sus megas contratados</t>
  </si>
  <si>
    <t>No hay cobertura de señal para el cliente</t>
  </si>
  <si>
    <t>Ana Celia Rivera</t>
  </si>
  <si>
    <t>10.70.0.37</t>
  </si>
  <si>
    <t>Se le dan pasos para conectar nuevamente a la red wifi</t>
  </si>
  <si>
    <t>10.39.1.60</t>
  </si>
  <si>
    <t>Aumento de Plan a 10mb</t>
  </si>
  <si>
    <t>Se le realiza aumento de plan por promocion de 8 a10mb</t>
  </si>
  <si>
    <t>Se le dan 2 dias de pruebas hasta que se le cobre el dia lunes</t>
  </si>
  <si>
    <t xml:space="preserve">Victor Navas </t>
  </si>
  <si>
    <t>Indico que presenta problemas con el servicio en horas de la noche</t>
  </si>
  <si>
    <t>Se verifico y se obseva conectado en estos momentos</t>
  </si>
  <si>
    <t>10.35.0.20:8080</t>
  </si>
  <si>
    <t>Se le agenda visita tecnica por problemas el adaptador de corriente de su router (Cambio de Router)</t>
  </si>
  <si>
    <t>Requiere Cambio de Router</t>
  </si>
  <si>
    <t xml:space="preserve">Reconfiguracion de router </t>
  </si>
  <si>
    <t>Vanessa Ramis Gonzalez</t>
  </si>
  <si>
    <t>Maria De Velazquez Pizarro</t>
  </si>
  <si>
    <t>10.39.1.77</t>
  </si>
  <si>
    <t>cliente estable/verificacion de servicio</t>
  </si>
  <si>
    <t>10.47.0.91</t>
  </si>
  <si>
    <t xml:space="preserve">El cliente requiere aumento de Plan </t>
  </si>
  <si>
    <t>Se le comento que por los momentos no se puede realizar debido a los trabajos que se realizara en el Site</t>
  </si>
  <si>
    <t>Aidelyn Rosado</t>
  </si>
  <si>
    <t>10.39.1.111</t>
  </si>
  <si>
    <t>Cliente comenta que presenta problemas de Velocidad</t>
  </si>
  <si>
    <t xml:space="preserve">Cliente llama por problemas de velocidad </t>
  </si>
  <si>
    <t>10.45.0.91</t>
  </si>
  <si>
    <t>Enriqie Rivera Ayala</t>
  </si>
  <si>
    <t xml:space="preserve">se estara realizando ajustes y se le devolvera la llamada </t>
  </si>
  <si>
    <t>cambio de frecuencia del paso (Freddy Gandica)</t>
  </si>
  <si>
    <t>10.39.1.66</t>
  </si>
  <si>
    <t>Sofialis Cervantes Administracion</t>
  </si>
  <si>
    <t>La misma queda con conexion</t>
  </si>
  <si>
    <t>Esta navegando sin problemas</t>
  </si>
  <si>
    <t>Camille Rodriguez Acevedo</t>
  </si>
  <si>
    <t>Cliente en espera de la visita tecnica</t>
  </si>
  <si>
    <t>Se realizo la visita tecnica el dia 05/09/2018</t>
  </si>
  <si>
    <t>Baja velocidaad</t>
  </si>
  <si>
    <t>Requiere de una mudanza a su nueva localidad</t>
  </si>
  <si>
    <t>Mudanza a su nueva localidad</t>
  </si>
  <si>
    <t>Mudanza realizada a Site de Hormiga</t>
  </si>
  <si>
    <t>Le funciona correctamente el servicio</t>
  </si>
  <si>
    <t>Llama por problemas en su conexion</t>
  </si>
  <si>
    <t>El mismo decidio la cancelacion</t>
  </si>
  <si>
    <t>Se paso llamada a administracion para su cancelacion</t>
  </si>
  <si>
    <t>Jose Gonzalez Rosado</t>
  </si>
  <si>
    <t>10.32.0.99</t>
  </si>
  <si>
    <t xml:space="preserve">Su antena no conecta </t>
  </si>
  <si>
    <t>cliente lo configuró por su cuenta</t>
  </si>
  <si>
    <t xml:space="preserve">Cambio de cableado y router </t>
  </si>
  <si>
    <t>Victor Valera</t>
  </si>
  <si>
    <t>no conectaba</t>
  </si>
  <si>
    <t>Desconectar el router y conectarlo</t>
  </si>
  <si>
    <t>Ajuste de frecuencia en el sec01/ verificacion de servicio</t>
  </si>
  <si>
    <t>Problemas en su caja rokus</t>
  </si>
  <si>
    <t>Se observa con trafico de 3.8 MB y la antena con buenos valores</t>
  </si>
  <si>
    <t>Se realizo la llamada al cliente para verificar como le brega el servicio y se observa contrafico de 4 MB pero no se logra contactar, el cual problema que presentaba es porque tenica muchos equipos conectados</t>
  </si>
  <si>
    <t>Problemas en su conexion, en la noche</t>
  </si>
  <si>
    <t>Se le indico por problemas electricos en su localidad</t>
  </si>
  <si>
    <t>Se realizaron ajustes en sectorial donde estaba el cliente.</t>
  </si>
  <si>
    <t>Jose Rodriguez Febus</t>
  </si>
  <si>
    <t>10.44.0.69</t>
  </si>
  <si>
    <t>Reactivacion del servicio ( La cliente perdio la antena duranre el huracan)</t>
  </si>
  <si>
    <t>Cambio de clave exitoso, le funciona correctamente</t>
  </si>
  <si>
    <t xml:space="preserve">Carlos Collado </t>
  </si>
  <si>
    <t>site se encuentra caido</t>
  </si>
  <si>
    <t>Se restablece conexion</t>
  </si>
  <si>
    <t>mudanza  para el proximo mes</t>
  </si>
  <si>
    <t>cliente avisara disponilidad</t>
  </si>
  <si>
    <t>Su router perdio la configuracion PPPoE</t>
  </si>
  <si>
    <t>No se encuentraba en casa, comento para que se le llamara el viernes despues de las 12 P.M</t>
  </si>
  <si>
    <t>Se realizo la llamada al cliente y se pudo configurar su router de la cuenta PPPoE sin inconvenientes y se le restauro el servicio</t>
  </si>
  <si>
    <t>Iberia Miguel Ortega</t>
  </si>
  <si>
    <t>10.44.0.184</t>
  </si>
  <si>
    <t>Desconexion de cableado de los equipos</t>
  </si>
  <si>
    <t>Ruth Alvarez Roig</t>
  </si>
  <si>
    <t>Indico que cuando llegara a su casa llamara a soporte tecnico.</t>
  </si>
  <si>
    <t>10.44.0.71</t>
  </si>
  <si>
    <t>Brindarle soporte tecnico para que nuevamente conecte el cableado como deberia.</t>
  </si>
  <si>
    <t>Problema de Velocidad/No le brega el servicio como debe ser</t>
  </si>
  <si>
    <t>Realiza prueba de velocidad pero no le indica su velocidad contratada</t>
  </si>
  <si>
    <t>Ajuste de Frecuencia en el Ap donde conectaba (1125)</t>
  </si>
  <si>
    <t>Yicel Perez Berroa</t>
  </si>
  <si>
    <t>10.85.5.18</t>
  </si>
  <si>
    <t>Router se encontraba inhibido</t>
  </si>
  <si>
    <t>Se indico al cliente que desconectara el router de la toma de corriente y lo volviera a conectar</t>
  </si>
  <si>
    <t>Alexis Rodriguez</t>
  </si>
  <si>
    <t xml:space="preserve">Victor Varela </t>
  </si>
  <si>
    <t>Soporte Base, conecta de forma correcta</t>
  </si>
  <si>
    <t>Problemas en el site Tifanny</t>
  </si>
  <si>
    <t>Resuelto</t>
  </si>
  <si>
    <t>Baja Velocidad</t>
  </si>
  <si>
    <t>Prioridad para su conexion 6/3 , le funciona correctamente</t>
  </si>
  <si>
    <t>Anna Cruz Velicer</t>
  </si>
  <si>
    <t>Se quedo sin servicio desde ayer 5/09</t>
  </si>
  <si>
    <t>Al llamarse el dia de ayer 14-09. desistio de la visita</t>
  </si>
  <si>
    <t>Prefirio cancelar el servicio. Ya no esta en la isla se fue a New York</t>
  </si>
  <si>
    <t>Prioridad para su conexion 5/1 , le funciona correctamente</t>
  </si>
  <si>
    <t>Alexis Morales  Romero</t>
  </si>
  <si>
    <t>10.39.0.149</t>
  </si>
  <si>
    <t>Se le realizara el cambio de velocidad</t>
  </si>
  <si>
    <t>Ajuste y configuracion de antena</t>
  </si>
  <si>
    <t>Carlos Santos Zayas</t>
  </si>
  <si>
    <t>10.36.0.56</t>
  </si>
  <si>
    <t>Migrado por el tecnico para el AP 1036 de Quinta Valle</t>
  </si>
  <si>
    <t>Yadira Nieves Torres</t>
  </si>
  <si>
    <t>No tenia Conexion</t>
  </si>
  <si>
    <t>Router Inhibido no tenia conectividad</t>
  </si>
  <si>
    <t>Restablecimiento de su conexion mediante Router</t>
  </si>
  <si>
    <t>Angel Gabriel Gorrero Calderon</t>
  </si>
  <si>
    <t>instalación router alquilado</t>
  </si>
  <si>
    <t xml:space="preserve">Chianiris Lopez </t>
  </si>
  <si>
    <t>10.70.0.39</t>
  </si>
  <si>
    <t>Router comprado por el cliente</t>
  </si>
  <si>
    <t>Delinnett Ocasio Valentin</t>
  </si>
  <si>
    <t xml:space="preserve">10.45.0.94 </t>
  </si>
  <si>
    <t>Raquel Perez</t>
  </si>
  <si>
    <t>10.44.0.77</t>
  </si>
  <si>
    <t>Cable LAN del PoE dañado</t>
  </si>
  <si>
    <t xml:space="preserve">resuelto el problema de cableado </t>
  </si>
  <si>
    <t>William Peña</t>
  </si>
  <si>
    <t>No le Brega el servicio como deberia</t>
  </si>
  <si>
    <t>El mismo cliente informo que le estaba bregando excelente un dia despues</t>
  </si>
  <si>
    <t>Daniel Lancelot</t>
  </si>
  <si>
    <t>10.44.0.24</t>
  </si>
  <si>
    <t>cable lan desconectado</t>
  </si>
  <si>
    <t xml:space="preserve">Jose Jimenez </t>
  </si>
  <si>
    <t>10.62.0.88</t>
  </si>
  <si>
    <t>No se realizo prueba de velocidad porque el sistema estaba actualizando</t>
  </si>
  <si>
    <t xml:space="preserve">Llamar mañana y realizar prueba de velocidad </t>
  </si>
  <si>
    <t xml:space="preserve">Se llamo al cliente y se realizo prueba de velocidad </t>
  </si>
  <si>
    <t>Antena Inhbida que no conectaba</t>
  </si>
  <si>
    <t>Restablecimiento Manual de su servicio y le funciona correctamente</t>
  </si>
  <si>
    <t>cable que conecta al router defectuoso</t>
  </si>
  <si>
    <t xml:space="preserve">Problema con su router, no le enciende la luz de internet </t>
  </si>
  <si>
    <t>se le brindo soporte pero el Led de internet no enciende</t>
  </si>
  <si>
    <t>David Guasp Alers</t>
  </si>
  <si>
    <t>10.39.1.48</t>
  </si>
  <si>
    <t xml:space="preserve">Janeiry Pagan </t>
  </si>
  <si>
    <t>Se realizara ajuste de frecuencia en Site donde esta cliente conectado.</t>
  </si>
  <si>
    <t>Se realizo llamada al cliente, este indico que bregaba bien el Serv.</t>
  </si>
  <si>
    <t>no puede conectar su nuevo dispositivo a la red wifi</t>
  </si>
  <si>
    <t xml:space="preserve">CLiente llama por aumento de velocidad </t>
  </si>
  <si>
    <t>Se realiza aumento de velocidad al cliente 10MB/1MB</t>
  </si>
  <si>
    <t>Jose luis Acosta Reyes</t>
  </si>
  <si>
    <t xml:space="preserve">Angel Marrero </t>
  </si>
  <si>
    <t>reporta que tuvo fallas el dia 07/09/2018 de 6pm a 10pm pero que se le restablecio</t>
  </si>
  <si>
    <t>10.45.0.125</t>
  </si>
  <si>
    <t>Cliente posee el servico activo</t>
  </si>
  <si>
    <t>Josue Orta Rivera</t>
  </si>
  <si>
    <t>No tenia señal de internet</t>
  </si>
  <si>
    <t>No tenia señal. Router Inhibido</t>
  </si>
  <si>
    <t>Restablecimiento de su servicio(reconexion de su router), Navega  y le funciona correctamente</t>
  </si>
  <si>
    <t>Junior Mota</t>
  </si>
  <si>
    <t>10.44.0.209</t>
  </si>
  <si>
    <t>Problema de Conexion con la red.</t>
  </si>
  <si>
    <t>Se le agrego el "/24" a la direccion de Agueybana en adress list en TSM.</t>
  </si>
  <si>
    <t>Eleidy Villanueva</t>
  </si>
  <si>
    <t xml:space="preserve">10.44.0.200 </t>
  </si>
  <si>
    <t>No tenia la mascara de subred especificada en adress list en el Site TSM</t>
  </si>
  <si>
    <t>Sin conexion /no se logra conectar</t>
  </si>
  <si>
    <t>Se le realizo configuracion de antena por Esteban Rosario 13/09/2018</t>
  </si>
  <si>
    <t>William Bonaparte</t>
  </si>
  <si>
    <t>10.45.0.43</t>
  </si>
  <si>
    <t>Sin problema alguno</t>
  </si>
  <si>
    <t>Le funciona bien</t>
  </si>
  <si>
    <t>Con un speedtest que realizo refleja 6mb en su plan</t>
  </si>
  <si>
    <t>Damiris Rivera Silva</t>
  </si>
  <si>
    <t>Cliente realiza prueba de velocidad y certifica el plan que tiene contratado</t>
  </si>
  <si>
    <t>Maria Ramos Padilla</t>
  </si>
  <si>
    <t>10.47.0.117</t>
  </si>
  <si>
    <t>Cindia Reina Vizcarrondo</t>
  </si>
  <si>
    <t>10.44.0.201</t>
  </si>
  <si>
    <t>No señal por obstruccion con vegetacion</t>
  </si>
  <si>
    <t>Se queda sin internet en horas de la madrugada/Problema de Conexion - Agrego que desea cambio de ubicacion de su router</t>
  </si>
  <si>
    <t>Se queda sin Internet en horas de la madrugada</t>
  </si>
  <si>
    <t>Se queda sin internet en horas de la madrugada/Problema de Conexion</t>
  </si>
  <si>
    <t>Se queda sin Internet desde la madrugada hasta las 8:45am que regresa</t>
  </si>
  <si>
    <t>cliente ya no se mudara por el momento</t>
  </si>
  <si>
    <t>Problema con el cableado que baja al POE de la antena</t>
  </si>
  <si>
    <t>No enciende el led de WAN de su router/se presume problema con el cableado</t>
  </si>
  <si>
    <t>PoE desconectado de la energia electrica</t>
  </si>
  <si>
    <t>Diana Llanos</t>
  </si>
  <si>
    <t>10.62.0.112</t>
  </si>
  <si>
    <t>El cliente verificando tenia el PoE desconectado de la energia electrica</t>
  </si>
  <si>
    <t xml:space="preserve">Se le indico que de como deben estar conectados los equipos </t>
  </si>
  <si>
    <t>soporte base a sus equipos</t>
  </si>
  <si>
    <t>el cliente comento que no le funciona el servicio en su dispositivo Rokus</t>
  </si>
  <si>
    <t>problemas unicamente con su dispositivo Rokus</t>
  </si>
  <si>
    <t>se realizo prueba de velocidad y en su demas dispositivo le llega su velecidad contratada</t>
  </si>
  <si>
    <t>Carmen Medina</t>
  </si>
  <si>
    <t>10.30.0.75</t>
  </si>
  <si>
    <t xml:space="preserve">Problema de cableado </t>
  </si>
  <si>
    <t>Cableado LAN modulando entre 10Mbps y 100Mbps</t>
  </si>
  <si>
    <t>Ajuste en antena se forza cable a modular a 100Mb full</t>
  </si>
  <si>
    <t>Carlos Mercado Santiago</t>
  </si>
  <si>
    <t>Marcial Colon Medina</t>
  </si>
  <si>
    <t>Problemas en el cableado del puerto LAN</t>
  </si>
  <si>
    <t>Problemas en el cableado del puerto LAN del PoE al Router</t>
  </si>
  <si>
    <t>Luis Urbaez</t>
  </si>
  <si>
    <t>Problemas de conexion de equipos a WIFI</t>
  </si>
  <si>
    <t xml:space="preserve">Instalar Roku y verificar que llegue velocidad </t>
  </si>
  <si>
    <t>Reactivacion</t>
  </si>
  <si>
    <t xml:space="preserve">no le llegan megas contratados </t>
  </si>
  <si>
    <t>Ajuste de Frecuencia en el Ap donde Conecta</t>
  </si>
  <si>
    <t>Jose Nuñez Figueroa</t>
  </si>
  <si>
    <t>10.47.0.142</t>
  </si>
  <si>
    <t>Sectorial donde esta el cliente tiene la frecuencia sucia; se le realizara ajuste de frecuencia.</t>
  </si>
  <si>
    <t>Cliente indica que el serv. le bregaba con normalidad</t>
  </si>
  <si>
    <t>Cliente fue cancelado por pago</t>
  </si>
  <si>
    <t>Yean del Valle</t>
  </si>
  <si>
    <t>Al parecer tendria el cable que baja del POE al router dañado</t>
  </si>
  <si>
    <t>Se presume que sea el cable que baja del POE dañado</t>
  </si>
  <si>
    <t>Se cambio cableado del router al POE y se realizaron pruebas de velocidadad satisfactoria</t>
  </si>
  <si>
    <t xml:space="preserve"> Verificacion del servicio: cliente le funciona correctamente, conectado y con servicio</t>
  </si>
  <si>
    <t>Requiere aumento de plan a 10Mb</t>
  </si>
  <si>
    <t xml:space="preserve">A la espera de confirmacion de FJIS para aumento de plan </t>
  </si>
  <si>
    <t xml:space="preserve">No se puede ofrecer plan por FJIS no contar con la capacidad en su site </t>
  </si>
  <si>
    <t>Carlos Trujillo</t>
  </si>
  <si>
    <t>Se le indica al cliente que realice prueba de velocidad donde este verifica su plan.</t>
  </si>
  <si>
    <t>solicito UPGRADE</t>
  </si>
  <si>
    <t xml:space="preserve"> Verificacion del servicio: cliente le funciona correctamente.</t>
  </si>
  <si>
    <t>sin servicio debido a que el site esta caido</t>
  </si>
  <si>
    <t>site esta caido</t>
  </si>
  <si>
    <t>Yubetsy Martinez</t>
  </si>
  <si>
    <t>10.47.0.109</t>
  </si>
  <si>
    <t>router inhibido</t>
  </si>
  <si>
    <t>Angela S Castillo</t>
  </si>
  <si>
    <t>esta sin servicio</t>
  </si>
  <si>
    <t>Se verifico en par de oportunidades y no logra conectarse</t>
  </si>
  <si>
    <t>Se cancela Orden de visita ya que cliente desea cancelar el servicio.</t>
  </si>
  <si>
    <t>No le funcionaba el Chat de su consola de play</t>
  </si>
  <si>
    <t>Se le realizo el speedtest le llega su velocidad contratada /Problemas en su aplicativo de play</t>
  </si>
  <si>
    <t>Le llegan sus  megas   (Prefirio cancelar)</t>
  </si>
  <si>
    <t>Gerardo Mendez Palmer</t>
  </si>
  <si>
    <t>Problema de velocidad/No le llega su plan contratado</t>
  </si>
  <si>
    <t>Se le indico que realizara prueba de velocidad con solo un equipo conectado y sin consumo</t>
  </si>
  <si>
    <t>Se Monitoreo y si le llegan sus megas</t>
  </si>
  <si>
    <t>equipos desconectados</t>
  </si>
  <si>
    <t xml:space="preserve">Jorge Rivera </t>
  </si>
  <si>
    <t xml:space="preserve">Problemas de velocidad no le llega su plan contratado </t>
  </si>
  <si>
    <t xml:space="preserve">realizar ajustes de frecuencia </t>
  </si>
  <si>
    <t xml:space="preserve">Le llegan su 5MB </t>
  </si>
  <si>
    <t>se activó IP</t>
  </si>
  <si>
    <t xml:space="preserve">Manuel Mawad </t>
  </si>
  <si>
    <t xml:space="preserve">10.39.0.243 </t>
  </si>
  <si>
    <t>Problemas de velovidad</t>
  </si>
  <si>
    <t>Se realizo pruebas con el cliente</t>
  </si>
  <si>
    <t>le llegan sus megas contratados 3Mb</t>
  </si>
  <si>
    <t xml:space="preserve">cliente canceló servicio </t>
  </si>
  <si>
    <t>Jean Carlos Quiñonez</t>
  </si>
  <si>
    <t>10.47.0.93</t>
  </si>
  <si>
    <t>No le llegaba su plan a 10MB</t>
  </si>
  <si>
    <t>Se realizo Downgrade a 6MB en su plan</t>
  </si>
  <si>
    <t>Cervantes Administracion - Ligia Rios</t>
  </si>
  <si>
    <t xml:space="preserve">Carlos Zayas </t>
  </si>
  <si>
    <t>Sin servicio no se logra conectar la antena</t>
  </si>
  <si>
    <t>No se logra conectar  la antena.</t>
  </si>
  <si>
    <t>se verifica antena y se encuentra conecta sin problemas</t>
  </si>
  <si>
    <t>Nilsa Cintron</t>
  </si>
  <si>
    <t>Sin conexion, se desconfiguro su antena</t>
  </si>
  <si>
    <t>Problema de Velocidad/No le llega su plan contratado</t>
  </si>
  <si>
    <t>Cambio de antena + cableado + PoE</t>
  </si>
  <si>
    <t>Nole llegan sus megas contratado</t>
  </si>
  <si>
    <t>Cristopher Lee Valcarcer Colon</t>
  </si>
  <si>
    <t xml:space="preserve">Omry Casillas </t>
  </si>
  <si>
    <t>10.85.5.10</t>
  </si>
  <si>
    <t>Activacion de IP, le funciona correctamente</t>
  </si>
  <si>
    <t>Problemas con doble NAT, restricción y bloqueo de consola</t>
  </si>
  <si>
    <t>Se realizo configuración en antena de cliente y router para solucionar inconveniente.</t>
  </si>
  <si>
    <t>Se le activa IP de cliente</t>
  </si>
  <si>
    <t>Instalacion y configuracion de Router</t>
  </si>
  <si>
    <t>Roberto Burgos</t>
  </si>
  <si>
    <t xml:space="preserve">Emilio Davila </t>
  </si>
  <si>
    <t>se realiza pruebas de velocidad con un solo dispositivo conectado y no le llega plan contratado</t>
  </si>
  <si>
    <t>Ajuste de Frecuancia Migrado de sectorial</t>
  </si>
  <si>
    <t>Caso solucionado al cliente le llegan 6mb en su plan conectado y operativo</t>
  </si>
  <si>
    <t>Richard Torres Navarro</t>
  </si>
  <si>
    <t>El cliente no encuentra en casa,comento que cuando llegara devolvera la llamada</t>
  </si>
  <si>
    <t>Josewelyn serrano</t>
  </si>
  <si>
    <t>Su conexion no le funcionaba desde ayer</t>
  </si>
  <si>
    <t>Tenia una desconexion en sus equipos</t>
  </si>
  <si>
    <t>Todo le funciona correctamente y se le observa trafico estable</t>
  </si>
  <si>
    <t>Router inhibido, se le restablece conectividad</t>
  </si>
  <si>
    <t>Pago mas no se le habia activado Ip</t>
  </si>
  <si>
    <t>Activacion de IP Correcta</t>
  </si>
  <si>
    <t>Samuel Nieves Rodriguez</t>
  </si>
  <si>
    <t>Cliente tenia cable de red del POE desconectado</t>
  </si>
  <si>
    <t>Se le indica al cliente maniobra para poder conectar cable de red en los equipos desconectados</t>
  </si>
  <si>
    <t>Se le indica al cliente maniobra para poder conectar los cables correctamente.</t>
  </si>
  <si>
    <t>Isabelo Melendez</t>
  </si>
  <si>
    <t xml:space="preserve">10.35.0.104 </t>
  </si>
  <si>
    <t>Sin conexion / Cableado defectuoso</t>
  </si>
  <si>
    <t>cambio de cableado y configuración de router</t>
  </si>
  <si>
    <t>10.39.0.231</t>
  </si>
  <si>
    <t>Problema de Velocidad/4 equipos conectados en ese momento</t>
  </si>
  <si>
    <t>Tenia 4 equipos conectados en ese momento, se dejo 1 y si le llegaban sus 2MB Nitidos</t>
  </si>
  <si>
    <t>Acceso remoto</t>
  </si>
  <si>
    <t>Sin conexion por falta de pago Ip desactivada</t>
  </si>
  <si>
    <t>IP activada</t>
  </si>
  <si>
    <t xml:space="preserve">Su plan sigue siendo estable </t>
  </si>
  <si>
    <t>Observo en su speedtest 5MB/1MB queda conforme</t>
  </si>
  <si>
    <t>No le funciona el servicio, la cliente no lograba seguir los pasos a seguir porque estaba ocupada</t>
  </si>
  <si>
    <t>Se realizo la llamada de seguimiento e indica que se le restauro el servicio y le funciona sin inconvientes</t>
  </si>
  <si>
    <t>configuracion de antena + verificacion de equipos</t>
  </si>
  <si>
    <t>Viviana Couvertie</t>
  </si>
  <si>
    <t>A segun ella ofuscada no tenia conexion</t>
  </si>
  <si>
    <t>Al verificar se restablece su servicio y queda con servicio</t>
  </si>
  <si>
    <t>Queda estable y con servicio</t>
  </si>
  <si>
    <t>Juan Pablo Gonzalez Rios</t>
  </si>
  <si>
    <t>10.44.0.109</t>
  </si>
  <si>
    <t>No le llegan los 8MB contratados</t>
  </si>
  <si>
    <t>Problema con su consola de juego</t>
  </si>
  <si>
    <t>Javier Ayala Pimentel</t>
  </si>
  <si>
    <t>No le llegan los megas contratado</t>
  </si>
  <si>
    <t>No le llegan los megas contratado es probable que se haga un ajuste de frecuencia</t>
  </si>
  <si>
    <t>No le llegan los 6MB</t>
  </si>
  <si>
    <t>A segun indica que solo le llegan 4.5MB</t>
  </si>
  <si>
    <t>Cliente ya le llegan sus 6Mb en su plan actual</t>
  </si>
  <si>
    <t>Amith bermudez</t>
  </si>
  <si>
    <t>Helis Reynoso</t>
  </si>
  <si>
    <t>10.47.0.124</t>
  </si>
  <si>
    <t>Presenta alta latencia en su antena</t>
  </si>
  <si>
    <t>Le llegan 5MB en su plan debido a un upgrade</t>
  </si>
  <si>
    <t>Cambio de conector del POE de la Antena</t>
  </si>
  <si>
    <t xml:space="preserve">No puede recibir soporte ya que es una persona con discapacidad </t>
  </si>
  <si>
    <t>No puede recibir soporte, configurar equipos inalambricos</t>
  </si>
  <si>
    <t>Configuracion de Equipos</t>
  </si>
  <si>
    <t>De  nuevo por problemas de velocidad</t>
  </si>
  <si>
    <t>reinicio de antena y prioridad en cola</t>
  </si>
  <si>
    <t>Indica que se le mejoro la velocidad</t>
  </si>
  <si>
    <t>agrega que le estan llegando los 6MB de su plan</t>
  </si>
  <si>
    <t>Ori Almonte</t>
  </si>
  <si>
    <t>10.36.0.55</t>
  </si>
  <si>
    <t>Desde ayer no podia navegar</t>
  </si>
  <si>
    <t>Se le ve trafico normal y navegando</t>
  </si>
  <si>
    <t>Se le pudo restablecer el servicio correctamente</t>
  </si>
  <si>
    <t>1709/2019</t>
  </si>
  <si>
    <t>Fallas en su cableado y antena desalineada</t>
  </si>
  <si>
    <t>Ya le brega bien el servicio con conexion</t>
  </si>
  <si>
    <t>Con trafico de consumo y conectada</t>
  </si>
  <si>
    <t>Alexander Perez</t>
  </si>
  <si>
    <t>10.35.0.131</t>
  </si>
  <si>
    <t>Verificacion de su conectividad</t>
  </si>
  <si>
    <t>Permanece conectado y con servicio</t>
  </si>
  <si>
    <t>Fallas en su conexion no conecta</t>
  </si>
  <si>
    <t>Estaba desactivada por Pago</t>
  </si>
  <si>
    <t>Se le activo la Ip y le funciona correctamente</t>
  </si>
  <si>
    <t>Kiara Santana Irrizarri</t>
  </si>
  <si>
    <t>Baja velocidad en su servicio</t>
  </si>
  <si>
    <t>Se mudo y se llevo los equipos</t>
  </si>
  <si>
    <t>Presenta baja disminucion en su plan actual, Se siguio su caso y no responde las llamadas</t>
  </si>
  <si>
    <t>Queda conectado, con servicio , trafico variable y estable</t>
  </si>
  <si>
    <t>no quiere pagar los 50$ por la mudanza</t>
  </si>
  <si>
    <t>10.70.0.44</t>
  </si>
  <si>
    <t>No se encuentra conectado en estos momentos</t>
  </si>
  <si>
    <t>cliente reinicio su computadora y volvió a funcionar con normalidad</t>
  </si>
  <si>
    <t>Dayanara Serrano Lopez</t>
  </si>
  <si>
    <t>No le funcionaba el servicio debido a que su router estaba mal conectado</t>
  </si>
  <si>
    <t>Se le indico los pasos a realizar para conectarlo correctamente y se le restablece el servicio</t>
  </si>
  <si>
    <t xml:space="preserve">Maria Pimentel </t>
  </si>
  <si>
    <t>Se activa la IP y se le restabece el servicio</t>
  </si>
  <si>
    <t>Condominio TSM Seguridad</t>
  </si>
  <si>
    <t>10.50.0.122</t>
  </si>
  <si>
    <t>Se le indico que  conectara correctamente en puerto WAN</t>
  </si>
  <si>
    <t>10.44.0.61</t>
  </si>
  <si>
    <t>problemas para ver netflix</t>
  </si>
  <si>
    <t>cliente no pagó netflix</t>
  </si>
  <si>
    <t>Cambio de Antena M5 por AC + Cableado</t>
  </si>
  <si>
    <t>Cliente aparece como desconectado en secrets</t>
  </si>
  <si>
    <t>Luz Santiago</t>
  </si>
  <si>
    <t>10.30.0.94</t>
  </si>
  <si>
    <t xml:space="preserve">Cliente queda activado </t>
  </si>
  <si>
    <t>Restablecimiento del servicio, con conexion</t>
  </si>
  <si>
    <t>la conexion de antena es inestable se desconecta cada 5min valores no optimos</t>
  </si>
  <si>
    <t>antena pierde conexion cada cierto tiempo, los valores de la antena no son optimos</t>
  </si>
  <si>
    <t>Alejandra Carrasquillo</t>
  </si>
  <si>
    <t xml:space="preserve">10.66.0.91 </t>
  </si>
  <si>
    <t>Se realizaron las pruebas de velocidad con otra aplicacion diferente a la que estaba usando y se le dio prioridad a su conexion en el Queues</t>
  </si>
  <si>
    <t>Johana Arizmendi</t>
  </si>
  <si>
    <t>le corre el servicio muy lentamente/Problema de Velocidad</t>
  </si>
  <si>
    <t>no recuerda la clave de wifi</t>
  </si>
  <si>
    <t>No le brega el servicio como deberia ser</t>
  </si>
  <si>
    <t>Su antena se desconectada frecuente al igual que otros 3 clientes</t>
  </si>
  <si>
    <t>Carmen Sanchez Lanzon</t>
  </si>
  <si>
    <t>10.70.0.57</t>
  </si>
  <si>
    <t>Isa de Jesus</t>
  </si>
  <si>
    <t>10.26.0.49</t>
  </si>
  <si>
    <t>desactivada por pago</t>
  </si>
  <si>
    <t>Cliente Presenta problemas con su router</t>
  </si>
  <si>
    <t>Se realizo configuracion de router</t>
  </si>
  <si>
    <t>Rodanim Pizarro Correz</t>
  </si>
  <si>
    <t>10.39.0.235</t>
  </si>
  <si>
    <t>Se le indico una serie de pasos y se logro cambiar la contraseña de su router</t>
  </si>
  <si>
    <t>Eduardo Quinones</t>
  </si>
  <si>
    <t>Pasa por visita debido a cambio de antena</t>
  </si>
  <si>
    <t>104.218.241.53</t>
  </si>
  <si>
    <t>Verificacion de equipos. Router dañado</t>
  </si>
  <si>
    <t>Su antena presentaba conexion y desconexion continuamente hasta que no se logro conectar</t>
  </si>
  <si>
    <t>Cliente conectado nuevamente</t>
  </si>
  <si>
    <t>Antena pierde conexion</t>
  </si>
  <si>
    <t>se cambia antena y conectores</t>
  </si>
  <si>
    <t>Hairo Marinez</t>
  </si>
  <si>
    <t>intrnet lento</t>
  </si>
  <si>
    <t>Jainery Pagan</t>
  </si>
  <si>
    <t>Queria constatar que le lleguen su 10Mb</t>
  </si>
  <si>
    <t>verificacion de equipos+ prioridad en winbox</t>
  </si>
  <si>
    <t>Se verifica que si le llegan los megas contratados</t>
  </si>
  <si>
    <t>Zaida Villaran Benitez</t>
  </si>
  <si>
    <t>Router Inhibido sin señal</t>
  </si>
  <si>
    <t>Queda con señal y con conexion</t>
  </si>
  <si>
    <t>10.44.0.86</t>
  </si>
  <si>
    <t>Cliente indica que no le esta funcionando el servicio</t>
  </si>
  <si>
    <t>El cliente tenia el router mal conectado</t>
  </si>
  <si>
    <t>Se le comunico que la conexion del PoE del puerto LAN debe de ir conectado hacia el puerto WAN</t>
  </si>
  <si>
    <t>Viviana Rodriguez</t>
  </si>
  <si>
    <t>Se le indico al cliente que apagara y encendiera el router.</t>
  </si>
  <si>
    <t>Antena inhibida sin conexion (Restablecimiento), le funciona correctamente</t>
  </si>
  <si>
    <t>Jose Dominguez</t>
  </si>
  <si>
    <t>Tiene su pc bloqueada, por olvido de contraseña se le sugirio llevarla a un tecnico</t>
  </si>
  <si>
    <t xml:space="preserve">Olvido su clave de inicio de sesion </t>
  </si>
  <si>
    <t>Llevara su pc a un tecnico</t>
  </si>
  <si>
    <t>Sergio Diaz Rivera</t>
  </si>
  <si>
    <t>Cliente conecta y se desconecta constantemente del sistema</t>
  </si>
  <si>
    <t>Cliente se conecta y desconecta, no se le pudo llegar a la antena</t>
  </si>
  <si>
    <t>Abraham Oquendo</t>
  </si>
  <si>
    <t>10.39.0.238</t>
  </si>
  <si>
    <t>Monitoreo de su antena y conexion al wimbox</t>
  </si>
  <si>
    <t>Se le dio prioridad en el wimbox</t>
  </si>
  <si>
    <t>Cliente posee internet y le funciona correctamente</t>
  </si>
  <si>
    <t>Se conecta y desconecta constantemente</t>
  </si>
  <si>
    <t>Se realizan pruebas y cliente le brega bien el servicio llegandole sus MB contratados</t>
  </si>
  <si>
    <t>Sin conexion, no se logra llegar a la antena</t>
  </si>
  <si>
    <t xml:space="preserve">Posiblemente la antena haya perdido configuracion </t>
  </si>
  <si>
    <t>Cambio de Antena M5 por AC.</t>
  </si>
  <si>
    <t xml:space="preserve">Sin conexion debido al router </t>
  </si>
  <si>
    <t>Olvido su clave de wifi</t>
  </si>
  <si>
    <t>Se le configura nuevamente</t>
  </si>
  <si>
    <t>Jose Cubero</t>
  </si>
  <si>
    <t>10.47.0.73</t>
  </si>
  <si>
    <t>Migrado del sattsjnet1226 al sattsjnet1228</t>
  </si>
  <si>
    <t>Presenta lentitud</t>
  </si>
  <si>
    <t>el servicio le brega bien y ya no presenta lentitud</t>
  </si>
  <si>
    <t>Luis Alfredo Soto Villanueva</t>
  </si>
  <si>
    <t>104.218.241.38</t>
  </si>
  <si>
    <t>No le Brega el servicio bien</t>
  </si>
  <si>
    <t>Intermitencia en el servicio/Prblema de velocidad</t>
  </si>
  <si>
    <t>Ya se realizo ajuste en el ap donde conecta y se monitoreo que si le llega su plan contratado</t>
  </si>
  <si>
    <t>No le llegan los megas contratados/Problema de Velocidad</t>
  </si>
  <si>
    <t>No le llega los megas contratados</t>
  </si>
  <si>
    <t>no le llega la velocidad</t>
  </si>
  <si>
    <t>verificacion del servicio+ subio la prioridad</t>
  </si>
  <si>
    <t>CARLOS PAYARES</t>
  </si>
  <si>
    <t xml:space="preserve">No Cuenta con servicio, problema de conexion </t>
  </si>
  <si>
    <t>Sin conexion se le estara haciendo seguimiento</t>
  </si>
  <si>
    <t>Conectado Con Site San Isidro - Fjis / Cambio de Antena cliente M5 por AC</t>
  </si>
  <si>
    <t>LEONEIDY VILLASANA</t>
  </si>
  <si>
    <t>Se le realizaron pruebas de velocidad</t>
  </si>
  <si>
    <t>soporte base + se subio la prioridad</t>
  </si>
  <si>
    <t>Leoneidy Villasana</t>
  </si>
  <si>
    <t>Jose Jimenez</t>
  </si>
  <si>
    <t>10.42.0.62</t>
  </si>
  <si>
    <t>Cliente llama para comprobar su velocidad, se pudo constatar que le llegan sus 4Mb</t>
  </si>
  <si>
    <t>Cliente queria corroborar su velocidad contratada</t>
  </si>
  <si>
    <t>se verifica que llega su plan de 4mb</t>
  </si>
  <si>
    <t>Cliente llama para comprobar su velocidad, se pudo constatar que le llegan sus 6Mb. Pero quisiera aumentar la subida a 4Mb</t>
  </si>
  <si>
    <t>Se le realizaron las pruebas de velocidad y le llega su plan contratado. No es posible aumentar la carga</t>
  </si>
  <si>
    <t>Se le explica al cliente que por los momentos no es posible aumentar su carga a 4Mb</t>
  </si>
  <si>
    <t>Carlos Payares</t>
  </si>
  <si>
    <t>Requiere su contraseña de WiFi</t>
  </si>
  <si>
    <t>Soporte base para obtener contraseña de WiFi</t>
  </si>
  <si>
    <t>Estaba 2 dias sin conexion</t>
  </si>
  <si>
    <t>Sin Wifi por cable desconectado</t>
  </si>
  <si>
    <t>lee Valcarcer Colon</t>
  </si>
  <si>
    <t>Coloca correcatemente cableado en la antena</t>
  </si>
  <si>
    <t xml:space="preserve">Problema con los NAT restringidos </t>
  </si>
  <si>
    <t>Ya se adopto todas las configuraciones posibles, el cliente da hasta el viernes que lo llame un coord o si no cancela el serv</t>
  </si>
  <si>
    <t>Se le activa IP</t>
  </si>
  <si>
    <t xml:space="preserve">Problema de Conexion/Router Inhibido </t>
  </si>
  <si>
    <t>Prueba de conexion y desconexion de sus equipos.</t>
  </si>
  <si>
    <t>Jourdam  Delgado</t>
  </si>
  <si>
    <t>Presenta desconexion de sus equipos</t>
  </si>
  <si>
    <t>Asignacion de IP publica y aumento de plan.</t>
  </si>
  <si>
    <t>Angel Borrero</t>
  </si>
  <si>
    <t>Permanece conectado y con servicio actualmente (Site arriba uptime 1dia)</t>
  </si>
  <si>
    <t>Esta sin conexion desde el 20/09</t>
  </si>
  <si>
    <t>Router Desconfigurado persona de avanzada edad (Desconoce)</t>
  </si>
  <si>
    <t>Sonia Nohemy Boria</t>
  </si>
  <si>
    <t>Aumento de velocidad a 6Mb y se pone a prueba por 3 dias, cliente solicita mover su antena</t>
  </si>
  <si>
    <t>Cliente a la espera de respuesta para mover su antena</t>
  </si>
  <si>
    <t>intermitencia de velocidad</t>
  </si>
  <si>
    <t>Cliente llama por baja velocidad en los megas de subida, se pudo corroborar que le llega 1.0Mb de subida</t>
  </si>
  <si>
    <t>Restablecimiento + prioridad</t>
  </si>
  <si>
    <t>Cliente queria corroborar su velocidad de subida</t>
  </si>
  <si>
    <t>se le explica que su tope de subida es 1Mb pero ese valor va variando mientras haga uso de su Internet</t>
  </si>
  <si>
    <t xml:space="preserve">No tiene conexion. </t>
  </si>
  <si>
    <t>Cambio de antena M5 por AC y alineacion</t>
  </si>
  <si>
    <t>Cliente estaba sin señal</t>
  </si>
  <si>
    <t>Se le restablece el servicio con megas estables</t>
  </si>
  <si>
    <t>Queda conectado con servicio y megas estables</t>
  </si>
  <si>
    <t>Servicio le funciona bien hasta el momento</t>
  </si>
  <si>
    <t>Gladys Tirado</t>
  </si>
  <si>
    <t>10.39.0.30</t>
  </si>
  <si>
    <t>Router Desconfigurtado</t>
  </si>
  <si>
    <t>Se le dio soporte para configurar el router nuevamente</t>
  </si>
  <si>
    <t>Hector Alexander Rivera Soto</t>
  </si>
  <si>
    <t>10.47.0.105</t>
  </si>
  <si>
    <t>Presentaba lentitud en el servicio</t>
  </si>
  <si>
    <t xml:space="preserve">Se le brinda soporte y vuelve a bregarle bien el servicio </t>
  </si>
  <si>
    <t>queda navegando y haciendo uso de sus 10MB contratados</t>
  </si>
  <si>
    <t>Mayra Reyes</t>
  </si>
  <si>
    <t>No tiene el router conectado. No tiene acceso a los equipos</t>
  </si>
  <si>
    <t>Carlos Sanchez</t>
  </si>
  <si>
    <t>10.52.0.84</t>
  </si>
  <si>
    <t>Soporte base para conectar su router</t>
  </si>
  <si>
    <t>Esta sin señal desde ayer</t>
  </si>
  <si>
    <t>Ya cuenta con conexion de internet</t>
  </si>
  <si>
    <t>Cuenta con servicio en su antena</t>
  </si>
  <si>
    <t>Alicia Serrano</t>
  </si>
  <si>
    <t>baja velocidad en sus equipos</t>
  </si>
  <si>
    <t>Restablecimiento + prioridad en su conexion</t>
  </si>
  <si>
    <t>Problemas de conexiones posible antena desconfigurada</t>
  </si>
  <si>
    <t>Cambio de toma de corriente</t>
  </si>
  <si>
    <t>Melvin bleck</t>
  </si>
  <si>
    <t>Router colgado</t>
  </si>
  <si>
    <t>Se le presta soporte para reiniciar el router y levantar el servicio</t>
  </si>
  <si>
    <t>Sin conexion (led) de su router no reconoce sus equipos</t>
  </si>
  <si>
    <t>Problemas en su router (leds) no le detectan el cableado</t>
  </si>
  <si>
    <t>Hector Rafael Oyola Valentin</t>
  </si>
  <si>
    <t>10.44.0.41</t>
  </si>
  <si>
    <t>Se le indico al cliente que desconectara y conectara el POE; antena estaba Inhibida</t>
  </si>
  <si>
    <t>Reparacion de cable y cambio de conector.</t>
  </si>
  <si>
    <t>Samuel nieves Rodriguez</t>
  </si>
  <si>
    <t>Problemas de Latencia en velocidad</t>
  </si>
  <si>
    <t>Jose Benitez Santiago</t>
  </si>
  <si>
    <t>Solo le llegan 3MB en su velocidad no 5MB</t>
  </si>
  <si>
    <t>Ajustes en el Ap del Cliente</t>
  </si>
  <si>
    <t>Se le activa la cuenta ppoe en el Mk Le funciona correctamente</t>
  </si>
  <si>
    <t>Christopher Lee</t>
  </si>
  <si>
    <t>No le brega bien el servicio</t>
  </si>
  <si>
    <t>verificacion del servicio + subio prioridad</t>
  </si>
  <si>
    <t>Marta Ortiz Cruz</t>
  </si>
  <si>
    <t>10.43.0.74</t>
  </si>
  <si>
    <t>Llamara dentro una hora para verificar</t>
  </si>
  <si>
    <t>Se le realizo prueba de velocidad y se pudo corroborar que le están llegando los 5Mb contratado</t>
  </si>
  <si>
    <t>no tiene conexion. Cliente conecto el dia 26/09 y volvio a perder conexion el 27/09</t>
  </si>
  <si>
    <t>Problema de conexion a su red TENDA</t>
  </si>
  <si>
    <t>No lograba conectarse a la red tenda de su router</t>
  </si>
  <si>
    <t>Se le dio soporte tecnico</t>
  </si>
  <si>
    <t>solicito UPGRADE a 6MB</t>
  </si>
  <si>
    <t xml:space="preserve">Cliente Presenta problemas de velocidad </t>
  </si>
  <si>
    <t>Se le indica al cliente que se estaban realizando ajuste en el site donde el esta conectado</t>
  </si>
  <si>
    <t>Se realizaron ajustes en Site donde el cliente esta conectado; cliente queda satisfecho.</t>
  </si>
  <si>
    <t>Ajustes en el Ap donde conecta</t>
  </si>
  <si>
    <t>Amaini Sanchez</t>
  </si>
  <si>
    <t>sin conexion en las noches</t>
  </si>
  <si>
    <t>Problema de Conexion a su red tenda</t>
  </si>
  <si>
    <t>Desconfiguracion de su cuenta pppoe</t>
  </si>
  <si>
    <t>Soporte Habitual</t>
  </si>
  <si>
    <t>Hendriskamyd  Caez</t>
  </si>
  <si>
    <t>En seguimiento cuando se levante el site</t>
  </si>
  <si>
    <t>Site se encuentra arriba, cliente con servicio</t>
  </si>
  <si>
    <t>28/09/0219</t>
  </si>
  <si>
    <t>Reset al Swicth Piso 13 , restablece le funciona correctamente</t>
  </si>
  <si>
    <t xml:space="preserve">Comenta su servicio fue interrumpido </t>
  </si>
  <si>
    <t>Comenta su servicio fue interrumpido por problemas electricos</t>
  </si>
  <si>
    <t>Se reactivo el servicio nuevamente en el Site</t>
  </si>
  <si>
    <t>Reemplazo de soporte fisico de la antena + cambio de cableado y configuracion de router.</t>
  </si>
  <si>
    <t>Joann Acosta Ramos</t>
  </si>
  <si>
    <t>Se realizan pruebas y se verifica que si le llega su plan contratado</t>
  </si>
  <si>
    <t>Se Realiza Migracion del Cliente a otro Sectorial en el mismo Site; cliente queda Satisfecho.</t>
  </si>
  <si>
    <t>Angel M Rivera</t>
  </si>
  <si>
    <t>reinicio de switch piso 13</t>
  </si>
  <si>
    <t>Ya le funciona todo correctamente</t>
  </si>
  <si>
    <t xml:space="preserve"> Se realizo un ajuste en su conectividad</t>
  </si>
  <si>
    <t>Leslie Cuadrado Encarnacion</t>
  </si>
  <si>
    <t>10.39.0.156</t>
  </si>
  <si>
    <t>Problemas en el Switches / amerita Visita</t>
  </si>
  <si>
    <t>Configuracion de Router cambio de puerot en Switch</t>
  </si>
  <si>
    <t>Jhon Pastor</t>
  </si>
  <si>
    <t>No le brega bien el servicio ya que tiene un consumo ctte de 6MB</t>
  </si>
  <si>
    <t>se envio prueba de monitoreo</t>
  </si>
  <si>
    <t>conexión en puerto 16 del switch</t>
  </si>
  <si>
    <t>Comento el cliente que no le estaban llegando los 8 MB contratados</t>
  </si>
  <si>
    <t>Se realizaron las pruebas con 1 solo dispositivo conectado y se observa que llega el plan contratado</t>
  </si>
  <si>
    <t>reinicio de sectorial</t>
  </si>
  <si>
    <t xml:space="preserve"> Jose Benitez Santiago</t>
  </si>
  <si>
    <t>reinicio+ prioridad en su conexion</t>
  </si>
  <si>
    <t>le brega el servicio lento</t>
  </si>
  <si>
    <t>Osbaldo Santos Vasques</t>
  </si>
  <si>
    <t>10.44.0.51</t>
  </si>
  <si>
    <t>Reubicacion de cableado + Reconfiguracion de antena</t>
  </si>
  <si>
    <t>Fue restablecido nuevamente</t>
  </si>
  <si>
    <t>Nataniel Morales Ponce</t>
  </si>
  <si>
    <t>Verificacion del servicio + subio prioridad</t>
  </si>
  <si>
    <t>Dias sin conexion</t>
  </si>
  <si>
    <t>Con internet y navegando</t>
  </si>
  <si>
    <t>Se procedio al restablecimiento del servicio</t>
  </si>
  <si>
    <t>no se podia conectar a su wifi</t>
  </si>
  <si>
    <t>Se realizo la llamada al cliente pero no se logro contactar, sin embargo se observa conectado generando trafico</t>
  </si>
  <si>
    <t>Solicito Upgrade a 6MB</t>
  </si>
  <si>
    <t>Cliente desea continuar con su plan original</t>
  </si>
  <si>
    <t>Se realizo la llamada al cliente pero no se logro contactar, su antena se observa con un trafico continuo de 3MB</t>
  </si>
  <si>
    <t>Angel Malave</t>
  </si>
  <si>
    <t>10.47.0.96</t>
  </si>
  <si>
    <t>Reinicio + prioridad en su conexion</t>
  </si>
  <si>
    <t>Cambio de cableado del paso de Agueybana a Playa Grande</t>
  </si>
  <si>
    <t>Robert</t>
  </si>
  <si>
    <t>Marisol Fernandez</t>
  </si>
  <si>
    <t xml:space="preserve">prioridad en cola </t>
  </si>
  <si>
    <t>Problema al conectarse a su router</t>
  </si>
  <si>
    <t>Su antena no asignaba IP al Router</t>
  </si>
  <si>
    <t>Reboot devise a su Antena AC</t>
  </si>
  <si>
    <t>En seguimiento para realizar las pruebas cuando se encuentre en su residencia</t>
  </si>
  <si>
    <t>Comprobada su velocidad contratada</t>
  </si>
  <si>
    <t>Ajuste de Frecuencia en el P2P</t>
  </si>
  <si>
    <t xml:space="preserve">Carlos Tirado </t>
  </si>
  <si>
    <t>Cliente no tenia conexion, presentaba desconexion y conexion frecuente</t>
  </si>
  <si>
    <t>Estaba sin servicio debido a site caido</t>
  </si>
  <si>
    <t>Conectado y con servicio operativo</t>
  </si>
  <si>
    <t>02//10/2019</t>
  </si>
  <si>
    <t>Bethzaida Vasquez Marquez</t>
  </si>
  <si>
    <t>Migracion de Sectorial02 a Sec 03 - Le funciona sin problemas plan de 5Mb</t>
  </si>
  <si>
    <t>Rafael Davilas Torres</t>
  </si>
  <si>
    <t>10.91.100.6</t>
  </si>
  <si>
    <t>Cliente quiere cambiar contraseña de WiFi</t>
  </si>
  <si>
    <t>Cliente llama para ser asesorado para cambiar contraseña WiFi</t>
  </si>
  <si>
    <t>Se le brindo soporte paso a paso para relizar el cambio de contraseña</t>
  </si>
  <si>
    <t xml:space="preserve">Hogar Tesoro  </t>
  </si>
  <si>
    <t>Sin conexion, no se le puede llegar a la antena</t>
  </si>
  <si>
    <t>Aracelis Calo Rivera</t>
  </si>
  <si>
    <t>10.43.0.133</t>
  </si>
  <si>
    <t>sin conexion, no se le conecta la antena</t>
  </si>
  <si>
    <t>Cambio de modulacion de la antena + prioridad en su conexion</t>
  </si>
  <si>
    <t>Migdalia Rodriguez Rodriguez</t>
  </si>
  <si>
    <t>Presenta Lentitud en el servicio</t>
  </si>
  <si>
    <t>La cliente ve un poco mas claro sus videos</t>
  </si>
  <si>
    <t>Se le realizo ajuste de frecuencia para mejorar su conectividad</t>
  </si>
  <si>
    <t>Reinicio+ prioridad en su conexion</t>
  </si>
  <si>
    <t>Dail Roman Ruiz</t>
  </si>
  <si>
    <t>No le llega el plan contratado</t>
  </si>
  <si>
    <t>Sin señal en la nueva direccion</t>
  </si>
  <si>
    <t>Le llega plan contratado</t>
  </si>
  <si>
    <t>Intermitencia en su conexion a internet</t>
  </si>
  <si>
    <t>No le brega su plan contratado</t>
  </si>
  <si>
    <t>Kiara Santana (Michell Guerrero)</t>
  </si>
  <si>
    <t>a</t>
  </si>
  <si>
    <t>Mudanza completada - Migrada a Site de Hato Rey</t>
  </si>
  <si>
    <t>Site arriba, cuenta nuevamente con servicio de internet</t>
  </si>
  <si>
    <t>Loreta Haywood</t>
  </si>
  <si>
    <t>habia perdió conexión se le brindo soporte y se le vuelve a conectar.</t>
  </si>
  <si>
    <t xml:space="preserve">Habia perdido configuracion </t>
  </si>
  <si>
    <t>Se le brindo soporte pero no se locra conectar la antena</t>
  </si>
  <si>
    <t>Ajustes en el P2P</t>
  </si>
  <si>
    <t>Reginald L Smith</t>
  </si>
  <si>
    <t>Migrado al Site de Parque Ecuestre nueva IP: 10.62.0.109</t>
  </si>
  <si>
    <t>Colocacion de cableado de  forma correcta a router, le funciona</t>
  </si>
  <si>
    <t>Cambio de Clave en su red wifi</t>
  </si>
  <si>
    <t>cliente quiere cambiar clave de wifi</t>
  </si>
  <si>
    <t>soporte basico</t>
  </si>
  <si>
    <t>Se llamo al dia de hoy, le brega bien el servicio</t>
  </si>
  <si>
    <t xml:space="preserve">No puede bregar en el servicio </t>
  </si>
  <si>
    <t>cCliente tiene problemas para bregar en el servicio debido a que el paso que va de morcelo a mf no esta transmitiendo buena tasa de MB/SEG</t>
  </si>
  <si>
    <t>Mudanza realizada, conectada al mismo site Nueva IP 10.39.0.185</t>
  </si>
  <si>
    <t>104.218.241.43</t>
  </si>
  <si>
    <t>servicio optimo y cliente disfrutando de su plan contratado</t>
  </si>
  <si>
    <t>prioridad en la cola</t>
  </si>
  <si>
    <t>Dice que no le llega su plan por el cual paga</t>
  </si>
  <si>
    <t>Se verifica que si le llega su plan contratado, se le llamara nuevamente el dia martes 9/10/2018</t>
  </si>
  <si>
    <t xml:space="preserve">10.39.0.37 </t>
  </si>
  <si>
    <t>Esta sin conexion desde el 4/10</t>
  </si>
  <si>
    <t>si conexion</t>
  </si>
  <si>
    <t>Desconectado del Switch Pto 8. Se Amerita Visita para su reconexion</t>
  </si>
  <si>
    <t>Cliente no tienia servicio</t>
  </si>
  <si>
    <t>Sergio Diaz</t>
  </si>
  <si>
    <t>Desconectado del Pto 8 de Switch de cervantes</t>
  </si>
  <si>
    <t>cambio de puerto del 8 al 10 y reconfiguracion de router</t>
  </si>
  <si>
    <t>Carlos del Valle Rivera</t>
  </si>
  <si>
    <t>10.65.0.254</t>
  </si>
  <si>
    <t>Cienaga Alta</t>
  </si>
  <si>
    <t>Upgrade no otorgado</t>
  </si>
  <si>
    <t xml:space="preserve">Norberto Negron </t>
  </si>
  <si>
    <t>Sin servicio por las noches en el dia funciona bien</t>
  </si>
  <si>
    <t>Se realizo pruebas de conexion y le esta llegando el servicio, quedo de devolver la llamada</t>
  </si>
  <si>
    <t>Se le hizo seguimiento y se pudo corroborar con el cliente que le estaba funcionando su servicio</t>
  </si>
  <si>
    <t>Marcial colon Medina</t>
  </si>
  <si>
    <t>Se le brindo soporte para configurar el router nuevamente pero aun asi no se conecta</t>
  </si>
  <si>
    <t>Samuel Santiago Morales</t>
  </si>
  <si>
    <t>10.42.0.23</t>
  </si>
  <si>
    <t>Presenta intermitencia en el servicio</t>
  </si>
  <si>
    <t>No se encontraba en su casa para realizar las pruebas, se devolvera la llamada despues de las 4pm</t>
  </si>
  <si>
    <t xml:space="preserve">Se le realizo restablecimiento del </t>
  </si>
  <si>
    <t>Que presenta fallas en el servicio y por ende no pagara, exige credito</t>
  </si>
  <si>
    <t>Se puede corroborar que si le estan llegando la velocidad contratada</t>
  </si>
  <si>
    <t>Diego Lucchesi</t>
  </si>
  <si>
    <t>No se pudo realizar pruebas por no encontrarse en casa, quedo de devolver la llamada</t>
  </si>
  <si>
    <t>Se visualiza su velocidad contratada</t>
  </si>
  <si>
    <t>Intermitencia en el Servicio indica el cliente</t>
  </si>
  <si>
    <t>Restablecimiento en su conexion (Equipos inhibidos)</t>
  </si>
  <si>
    <t xml:space="preserve"> Otoniel Garcia</t>
  </si>
  <si>
    <t>Mudanza completado conectado a mismo site</t>
  </si>
  <si>
    <t>Luis Arturi</t>
  </si>
  <si>
    <t>10.61.1.52</t>
  </si>
  <si>
    <t>no se puede conectar a su red wifi</t>
  </si>
  <si>
    <t>Se verifico y se Observa que le llegan los MB completos, se le indico que la velocidad va variar de acuerdo a los dispositivos conectados</t>
  </si>
  <si>
    <t>Elevadores Acqualina</t>
  </si>
  <si>
    <t>10.56.0.21</t>
  </si>
  <si>
    <t>Problemas con la Telefonia</t>
  </si>
  <si>
    <t>Se realizo la visita tecnica por el tecnico Esteban Rosario</t>
  </si>
  <si>
    <t>Luis Alfredo Villnueva</t>
  </si>
  <si>
    <t>Ramon a Vegas</t>
  </si>
  <si>
    <t>No le Brega el servicio</t>
  </si>
  <si>
    <t xml:space="preserve">Intermitencia en el Servicio </t>
  </si>
  <si>
    <t>Quedo de llamar en las tardes cuando presentaba problemas con el servicio</t>
  </si>
  <si>
    <t>Cambio de cableado, antena y alineacion</t>
  </si>
  <si>
    <t>Sin conexion  debido a condesa caido</t>
  </si>
  <si>
    <t>Rafael Davila Torres</t>
  </si>
  <si>
    <t>Condesa se encuentra caido</t>
  </si>
  <si>
    <t>Site up cliente conectada nuevamente</t>
  </si>
  <si>
    <t>Sin conexion desde anoche</t>
  </si>
  <si>
    <t>Reboot a la antena para restablecer, le funciona correctamente</t>
  </si>
  <si>
    <t xml:space="preserve">Carmelo Delgado </t>
  </si>
  <si>
    <t>Cliente informa que se le freeza el servicio y debido a esto se le daño su t.v  llamara nuevamente para realizar pruebas</t>
  </si>
  <si>
    <t>Llamara a las 5PM para realizar pruebas</t>
  </si>
  <si>
    <t>Restablecimiento de su conexion, conectado y con trafico</t>
  </si>
  <si>
    <t>Yoice Miguel Montalvo</t>
  </si>
  <si>
    <t>10.47.0.92</t>
  </si>
  <si>
    <t>Samuel NIeves</t>
  </si>
  <si>
    <t>Solicito Upgrade a 8 MB</t>
  </si>
  <si>
    <t>Se le realizaran ajustes para mejorar su velocidad</t>
  </si>
  <si>
    <t>Se refleja un trafico de 9.5mb hasta 10 Mb en su velocidad</t>
  </si>
  <si>
    <t>18//10/2018</t>
  </si>
  <si>
    <t>Conecto sus equipos a la red</t>
  </si>
  <si>
    <t xml:space="preserve">Site arriba </t>
  </si>
  <si>
    <t>Ajuste de frecuencia sectorial 1 Cacao/ verificacion de servicio</t>
  </si>
  <si>
    <t>Rafael Adorno Aponte</t>
  </si>
  <si>
    <t>Sin internet, LAN desconectado</t>
  </si>
  <si>
    <t>Cable LAN desconectado, se le brindo soporte para conectarlo</t>
  </si>
  <si>
    <t>Queda con servicio nuevamente</t>
  </si>
  <si>
    <t>Restablecimiento - Equipos inhibidos</t>
  </si>
  <si>
    <t xml:space="preserve">Cliente no le brega el servicio </t>
  </si>
  <si>
    <t>Cliente presenta problemas para navegar; se realizaran ajustes en el sectorial para mejorar el servicio del cliente</t>
  </si>
  <si>
    <t>no llega el plam contratado</t>
  </si>
  <si>
    <t>Yarineli Dominguez</t>
  </si>
  <si>
    <t>verificacion de soporte + prioridad en su conexion</t>
  </si>
  <si>
    <t>Se le indica al cliente que conecte los cables de red de manera correcta</t>
  </si>
  <si>
    <t>Problemas de intermitencia</t>
  </si>
  <si>
    <t>Estaba con intermitencia</t>
  </si>
  <si>
    <t>Queda estable al restablecer su servicio, trafico constante</t>
  </si>
  <si>
    <t>equipos inhibidos</t>
  </si>
  <si>
    <t>Alberto Burgos</t>
  </si>
  <si>
    <t>Samuel Perez</t>
  </si>
  <si>
    <t>10.50.0.140</t>
  </si>
  <si>
    <t>10.47.0.108</t>
  </si>
  <si>
    <t>Tenia problemas de Velocidad</t>
  </si>
  <si>
    <t>Problemas de conexion, no conecta</t>
  </si>
  <si>
    <t>Le llegan mas de los 6Mb en su plan actual</t>
  </si>
  <si>
    <t>Se le dejaron 7MB de prueba hatsa el dia de mañana</t>
  </si>
  <si>
    <t>Describe lentitud - Intermitencia</t>
  </si>
  <si>
    <t>Queda Estable y con conexion</t>
  </si>
  <si>
    <t>Nelson Otero Ruiz</t>
  </si>
  <si>
    <t>Equipos Inhibidos</t>
  </si>
  <si>
    <t>Katiria Villalongo</t>
  </si>
  <si>
    <t>10.42.0.61</t>
  </si>
  <si>
    <t>Presenta desde el Domingo 7-10 baja velocidad</t>
  </si>
  <si>
    <t>Tenia Baja velocidad en su plan desde el dia domingo 7-10</t>
  </si>
  <si>
    <t>Se Migra de Ap en Site con mejor Señal, Ruido</t>
  </si>
  <si>
    <t>Daisy Vargas</t>
  </si>
  <si>
    <t>cable defectuoso</t>
  </si>
  <si>
    <t xml:space="preserve">Angel Rosado Gonzalez  </t>
  </si>
  <si>
    <t>cambio de conectores.</t>
  </si>
  <si>
    <t>No poseia servicio</t>
  </si>
  <si>
    <t>Se le brinda soporte i vuelve a conectar</t>
  </si>
  <si>
    <t>12/010/2018</t>
  </si>
  <si>
    <t>Sandra Ocasio Duran</t>
  </si>
  <si>
    <t>Indica estar sin conexion</t>
  </si>
  <si>
    <t>No tenia servico</t>
  </si>
  <si>
    <t>Antena conectada y con servicio nuevamente</t>
  </si>
  <si>
    <t>Isa de Jesus aleman</t>
  </si>
  <si>
    <t>Indico tener problemas en su conexion</t>
  </si>
  <si>
    <t>Servicio le bregaba muy lento</t>
  </si>
  <si>
    <t xml:space="preserve">Servicio le brega bien, y con su velocidad contratada </t>
  </si>
  <si>
    <t>Colocacion correcta de su cableado del Poe al router, le funciona y conecta</t>
  </si>
  <si>
    <t>12//10/2018</t>
  </si>
  <si>
    <t>Cliente Reporta desconexion frecuente de sus equipos en la red wifi</t>
  </si>
  <si>
    <t>no puede conectar su consola al internet</t>
  </si>
  <si>
    <t xml:space="preserve">su servicio le brega bien pero en su red wifi hay desconexion breve </t>
  </si>
  <si>
    <t>Restauracion del MK de TSM</t>
  </si>
  <si>
    <t>Cliente solicita aumento de plan, se le hace el upgrade por 3 dias, se verifico que si le llegan los 6MB</t>
  </si>
  <si>
    <t>N°</t>
  </si>
  <si>
    <t xml:space="preserve">Prueba de megas por 3 Dias </t>
  </si>
  <si>
    <t>Upgrade realizado</t>
  </si>
  <si>
    <t>Desconexion en su antena</t>
  </si>
  <si>
    <t>Presentaba Intermitencia no conectaba</t>
  </si>
  <si>
    <t>Queda conectado y con servicio / Navegando</t>
  </si>
  <si>
    <t>Restablecimiento del servicio indica tener conexion de forma correcta</t>
  </si>
  <si>
    <t>SITE</t>
  </si>
  <si>
    <t>Salvador  Acevedo</t>
  </si>
  <si>
    <t>No se le habia activado el servicio</t>
  </si>
  <si>
    <t>Pago y sin servicio</t>
  </si>
  <si>
    <t>Activacion de Ip - Navegando</t>
  </si>
  <si>
    <t>Alexander Calcaño Otero</t>
  </si>
  <si>
    <t>Orbservaciones</t>
  </si>
  <si>
    <t>Prolema</t>
  </si>
  <si>
    <t>se realizan ajustes y le llega su plan contratado</t>
  </si>
  <si>
    <t>Cliente satisfecho</t>
  </si>
  <si>
    <t>Solucion</t>
  </si>
  <si>
    <t xml:space="preserve">Damaris Sastre Davila </t>
  </si>
  <si>
    <t>Solucionado Por</t>
  </si>
  <si>
    <t>Hora</t>
  </si>
  <si>
    <t>Virginia Morales Marquez</t>
  </si>
  <si>
    <t xml:space="preserve">Rodanim Pizarro    </t>
  </si>
  <si>
    <t xml:space="preserve">Alexandra Rodriguez </t>
  </si>
  <si>
    <t>posee cables deteriorados pide que se le reemplace modulan a 10Mbps</t>
  </si>
  <si>
    <t xml:space="preserve">estara el lunes por la tarde </t>
  </si>
  <si>
    <t>Antena Caida</t>
  </si>
  <si>
    <t xml:space="preserve">George Mayorga </t>
  </si>
  <si>
    <t>Problema de Velocidad/No puede bregar en el servicio</t>
  </si>
  <si>
    <t>Visita tecnica 19/12/2017 reparacion de base  y alineacion</t>
  </si>
  <si>
    <t>No se le llega a la antena, su capacity esta muy bajo/Probable ajuste de frecuencia</t>
  </si>
  <si>
    <t>Jose Luis Garcia Plana</t>
  </si>
  <si>
    <t>7876730912/7873075861</t>
  </si>
  <si>
    <t>Visita tecnica 28/12/2017 reconexion de antena</t>
  </si>
  <si>
    <t>Restablecimiento del servicio, con servicio</t>
  </si>
  <si>
    <t>7873126839/7873902095</t>
  </si>
  <si>
    <t>Cliente desactivado por falta de Pago</t>
  </si>
  <si>
    <t>Rene Benitez</t>
  </si>
  <si>
    <t>Cliente tiene buena señal y le llega la velocidad</t>
  </si>
  <si>
    <t>7873635344/7876790769 / 7873635344</t>
  </si>
  <si>
    <t>No le brega bien el servicio ya que habria que hacer un ajuste en el paso morcelo/hormiga</t>
  </si>
  <si>
    <t>Ajuste de frecuencia en el paso de Morcelo/Hormiga</t>
  </si>
  <si>
    <t>Antena Caida, reprogramar visita</t>
  </si>
  <si>
    <t>Reemplazo de Base y Antena</t>
  </si>
  <si>
    <t>Ivan Otero Mendez</t>
  </si>
  <si>
    <t>7876005836 / 7879934709</t>
  </si>
  <si>
    <t>router desconectado</t>
  </si>
  <si>
    <t>7873737301/7873083721</t>
  </si>
  <si>
    <t>No Bregaba bien en el servicio</t>
  </si>
  <si>
    <t xml:space="preserve">Ajustes electricos en el Site </t>
  </si>
  <si>
    <t xml:space="preserve">Rafael Colon </t>
  </si>
  <si>
    <t>Willian Cruz</t>
  </si>
  <si>
    <t>Haide Gomez</t>
  </si>
  <si>
    <t>Se configura cuenta PPPoE en router</t>
  </si>
  <si>
    <t>4NET- Pedro Fontan</t>
  </si>
  <si>
    <t>No le brega el servicio</t>
  </si>
  <si>
    <t>Ajuste de frecuencia en el paso que viene de Morcelo</t>
  </si>
  <si>
    <t>William del Valle Melendez</t>
  </si>
  <si>
    <t>7876277005/7872266732</t>
  </si>
  <si>
    <t>Visita tecnica 28/12/2017 configuracion de router</t>
  </si>
  <si>
    <t>Frances Hernandez Rosado</t>
  </si>
  <si>
    <t>7875130017/7876057677</t>
  </si>
  <si>
    <t>Yalizta Rodriguez</t>
  </si>
  <si>
    <t>Upgrade no procesado</t>
  </si>
  <si>
    <t>Se le activa la Ip a solicitud de Maily Araque</t>
  </si>
  <si>
    <t>Rebecca Flores</t>
  </si>
  <si>
    <t>787-7025091</t>
  </si>
  <si>
    <t>Labores de Mantenimiento en la Torre</t>
  </si>
  <si>
    <t>Luego fue restablecido</t>
  </si>
  <si>
    <t>9392514386  /  7876790636</t>
  </si>
  <si>
    <t>Yarimel Gonzalez</t>
  </si>
  <si>
    <t>Se realizo visita tecnica, cambio de AP</t>
  </si>
  <si>
    <t>787-408-5071 / 787-447-9098</t>
  </si>
  <si>
    <t>verificacion del servicio + prioridad en su conexion</t>
  </si>
  <si>
    <t>No le Bregaba el Servicio</t>
  </si>
  <si>
    <t>Alineacion de Antena, su señal no mejoro ya que el AP donde estaba conectado se volo durante el Huracan.</t>
  </si>
  <si>
    <t>7872078821/ 7875545258</t>
  </si>
  <si>
    <t>Por Falta de pago</t>
  </si>
  <si>
    <t>No le bregaba el servicio</t>
  </si>
  <si>
    <t>Ayeshaah Narvaez</t>
  </si>
  <si>
    <t>Alineacion y configuracion de antena</t>
  </si>
  <si>
    <t>Monitoreo de su antena</t>
  </si>
  <si>
    <t>Se realizo visita tecnica, para alineacion de antena</t>
  </si>
  <si>
    <t>Carmen Hernandez Delgado</t>
  </si>
  <si>
    <t xml:space="preserve"> Melvin Marte Cedeño</t>
  </si>
  <si>
    <t>7872153868/7874454403</t>
  </si>
  <si>
    <t xml:space="preserve">Se realizo visita tecnica / Configuracion de antena </t>
  </si>
  <si>
    <t>7873188968/7875033028</t>
  </si>
  <si>
    <t>Ramon Rosario Valoy</t>
  </si>
  <si>
    <t>Desea hablar con el gerente</t>
  </si>
  <si>
    <t xml:space="preserve">No le bregaba el Servicio </t>
  </si>
  <si>
    <t>7875489567/7875981508</t>
  </si>
  <si>
    <t>Se le dio Prioridad en Wimbox</t>
  </si>
  <si>
    <t>Desconexion de cableado router</t>
  </si>
  <si>
    <t>Hendriskamyd Caez</t>
  </si>
  <si>
    <t>conexion de cableado router</t>
  </si>
  <si>
    <t>Teddy Mercado Rodriguez</t>
  </si>
  <si>
    <t>Se realizo pruebas de conexion y velocidad, cliente queda conforme</t>
  </si>
  <si>
    <t>Jonathan morales</t>
  </si>
  <si>
    <t>10.71.0.22</t>
  </si>
  <si>
    <t>Velocidad de conexion</t>
  </si>
  <si>
    <t>Denis Rivera Diaz</t>
  </si>
  <si>
    <t>Victor M. Ortiz</t>
  </si>
  <si>
    <t>Problemas solamente cuando juega en la consola On-Line</t>
  </si>
  <si>
    <t>Lizette Mandriota</t>
  </si>
  <si>
    <t>No se encontraba en casa para realizar las pruebas, despues de las 4pm</t>
  </si>
  <si>
    <t>Antena Dañada no enciende</t>
  </si>
  <si>
    <t>Instalacion de Router y Cableado (Visita)</t>
  </si>
  <si>
    <t>Problemas en consola no tiene acceso</t>
  </si>
  <si>
    <t>Subir velocidad a 10Mb</t>
  </si>
  <si>
    <t>Cliente deja indicar que el servicio le funciona correctamente</t>
  </si>
  <si>
    <t>Se le cambia el plan a 10Mb en modo de prueba por 3 dias</t>
  </si>
  <si>
    <t>Se realizo pruebas de velocidad y se pudo corroborar que le estan llegando 10Mb</t>
  </si>
  <si>
    <t>Jose M castro Burgos</t>
  </si>
  <si>
    <t>Remplazo de antena ,</t>
  </si>
  <si>
    <t>Visita realizada 22/12/2017 reeamplazo de antena</t>
  </si>
  <si>
    <t>10:18 20/12/2017</t>
  </si>
  <si>
    <t>7873995629/7877895122</t>
  </si>
  <si>
    <t>Cliente se comunica para conocer el estatus de servicio de internet esta bregando, se evidencia y la torre esta caida</t>
  </si>
  <si>
    <t>Cliente desea Cancelar por problemas de Velocidad</t>
  </si>
  <si>
    <t>10:34 20/12/2017</t>
  </si>
  <si>
    <t>Olga Espendez</t>
  </si>
  <si>
    <t>7877176954/7876198203</t>
  </si>
  <si>
    <t>Ashanti Bultron</t>
  </si>
  <si>
    <t>Se realizo la llamada al cliente nuevamente al numero de la esposa e igual no se encuentran en casa, comento que cuando llegue devolverá la llamada</t>
  </si>
  <si>
    <t>Cliente decidio cancelar</t>
  </si>
  <si>
    <t>se agenda visita con esteban para el dia 21/12/2017</t>
  </si>
  <si>
    <t xml:space="preserve">13:45 20/12/2017 </t>
  </si>
  <si>
    <t>William Rodriguez Cortez</t>
  </si>
  <si>
    <t>7872997558/7876699638</t>
  </si>
  <si>
    <t>Conexion le funciona correctamente, mas inconveniente en su consola no tiene acceso</t>
  </si>
  <si>
    <t>Bayamon esta caido, se le infoma que se esta trabajando para levantar el servicio</t>
  </si>
  <si>
    <t>14:37 20/12/2017</t>
  </si>
  <si>
    <t>Su antena no enciende, verificar conexiones y PoE</t>
  </si>
  <si>
    <t>Elizabet Hernandez Astacio</t>
  </si>
  <si>
    <t>Se realiza la visita tecnica por tecnico Esteban Rosario, Cambio de conectores</t>
  </si>
  <si>
    <t>cliente se comunica para activar su servicio luego del desastre natural</t>
  </si>
  <si>
    <t>15:02 20/12/2017</t>
  </si>
  <si>
    <t>Monica Zapata</t>
  </si>
  <si>
    <t>Roberto Teron Velazquez</t>
  </si>
  <si>
    <t>Blanca Diaz</t>
  </si>
  <si>
    <t>Indica no saber clave Wifi</t>
  </si>
  <si>
    <t>Angel Ruiz Mendoza</t>
  </si>
  <si>
    <t>7873560081/7879412489</t>
  </si>
  <si>
    <t>No podia bregar en el servicio debido a router inhibido</t>
  </si>
  <si>
    <t xml:space="preserve">Desconexion del wimbox </t>
  </si>
  <si>
    <t>Migracion de Site</t>
  </si>
  <si>
    <t>4.20 20/12/2017</t>
  </si>
  <si>
    <t>Doricell Gonzalez</t>
  </si>
  <si>
    <t>7879087037/7876902429</t>
  </si>
  <si>
    <t>5:30 20/12/2017</t>
  </si>
  <si>
    <t>Victor Ortiz Clemente</t>
  </si>
  <si>
    <t>7879223201/7873982467</t>
  </si>
  <si>
    <t>Carlos Cruz Figueroa</t>
  </si>
  <si>
    <t>Problema de Conexion (Conectores no estan bien ajustados al cable ethernet)</t>
  </si>
  <si>
    <t>10.39.1.41</t>
  </si>
  <si>
    <t>Reconfiguracion y Cableado de Antena</t>
  </si>
  <si>
    <t>4.15 20/12/2017</t>
  </si>
  <si>
    <t>Roberto Santiago Sanchez</t>
  </si>
  <si>
    <t>No esta bien ajustado el conector del cable ethernet que conecta al router</t>
  </si>
  <si>
    <t>7872209072/7876308411</t>
  </si>
  <si>
    <t>CLiente se comunica para solicitar soporte tecnico de campo , ya que su antena esta desalineada</t>
  </si>
  <si>
    <t>16:51 20/12/2017</t>
  </si>
  <si>
    <t>Lisette  Mandriota</t>
  </si>
  <si>
    <t>Problemas de conexion de router</t>
  </si>
  <si>
    <t>9:13 20/12/2017</t>
  </si>
  <si>
    <t>7874669583/7874058724</t>
  </si>
  <si>
    <t xml:space="preserve">Estatus del servicio , site Plaza universidad </t>
  </si>
  <si>
    <t>9:55 20/12/2017</t>
  </si>
  <si>
    <t>Cliente llama nuevamente, para indicar que no le esta funcionando el servicio / el problema radica en el Site de Morcelo con el ancho de banda</t>
  </si>
  <si>
    <t>Traslado de Router en su casa</t>
  </si>
  <si>
    <t>3.50 20/12/2017</t>
  </si>
  <si>
    <t xml:space="preserve">Itel Velazquez Falcon </t>
  </si>
  <si>
    <t>7873109573/7873671402</t>
  </si>
  <si>
    <t>cliente de site hormiga, configuracion de router Exitosa</t>
  </si>
  <si>
    <t xml:space="preserve">16:35 20/12/2017 </t>
  </si>
  <si>
    <t>4NET Pedro Fontan</t>
  </si>
  <si>
    <t>Baja disminucion de 5mb</t>
  </si>
  <si>
    <t>Queda con 7.81mb y 1mb en su plan actual. Modo estable por el cliente</t>
  </si>
  <si>
    <t>No podria conectarse con sus equipos</t>
  </si>
  <si>
    <t>Indica que tiene problemas de conexion en el Condominio Metropolis(Visita)</t>
  </si>
  <si>
    <t>William Del Valle Melendez</t>
  </si>
  <si>
    <t>Restablecimiento del servicio le funciona correctamente</t>
  </si>
  <si>
    <t>Problemas con el router no le conecta</t>
  </si>
  <si>
    <t>Router quedo en modo default</t>
  </si>
  <si>
    <t>9.50am 21/12/2017</t>
  </si>
  <si>
    <t>7875300588/7879447679</t>
  </si>
  <si>
    <t>Se le indico la nueva contraseña de su router y conecto nuevamente</t>
  </si>
  <si>
    <t xml:space="preserve"> Problemas de conexion(antena buena señal)</t>
  </si>
  <si>
    <t>Ivon Nigaglioni</t>
  </si>
  <si>
    <t>11.55am 21/12/2017</t>
  </si>
  <si>
    <t>No le cargan las pagina en sus celulares y Pc</t>
  </si>
  <si>
    <t>Pedro Castro Ayala</t>
  </si>
  <si>
    <t xml:space="preserve">10.47.0.95 </t>
  </si>
  <si>
    <t>No tenia conexion a internet por pago, se verifico su pago y se activo su IP</t>
  </si>
  <si>
    <t>Upgrade de su plan a 5Mb</t>
  </si>
  <si>
    <t>cliente quiere un aumento de plan a 5MB</t>
  </si>
  <si>
    <t>Antena con buena señal Mejoro su velocidad de conexion</t>
  </si>
  <si>
    <t>2:20pm 21/12/2017</t>
  </si>
  <si>
    <t>7879071927/7877170025</t>
  </si>
  <si>
    <t>4Net</t>
  </si>
  <si>
    <t>Wilfredo Colon</t>
  </si>
  <si>
    <t>Llama para saber el estado del Site de Cacao y del cliente Carlos Lopez</t>
  </si>
  <si>
    <t>Esta sin conexon</t>
  </si>
  <si>
    <t>Estaba desconectada / SIn señal</t>
  </si>
  <si>
    <t>Cableado desajustado</t>
  </si>
  <si>
    <t>Logra conectar ajustando cableado de red al wan</t>
  </si>
  <si>
    <t>Cambio de antena M5 por AC y conector al PoE</t>
  </si>
  <si>
    <t>El cliente llama para saber si se soluciono el problema de conexion</t>
  </si>
  <si>
    <t>Juan Villafane Correa</t>
  </si>
  <si>
    <t>7872359045/ 40893988</t>
  </si>
  <si>
    <t xml:space="preserve">Se llama al cliente y no contesta , se hará seguimiento </t>
  </si>
  <si>
    <t xml:space="preserve">10:42 21/12/2017 </t>
  </si>
  <si>
    <t>7873263689/ 7873909885</t>
  </si>
  <si>
    <t>cliente no tiene luz, pero tiene planta , se activa Ip, indica que devolvera la llamada al realizar las pruebas</t>
  </si>
  <si>
    <t>Raul Rodriguez Rodriguez</t>
  </si>
  <si>
    <t>10:45 21/12/2017</t>
  </si>
  <si>
    <t>10.39.1.85</t>
  </si>
  <si>
    <t xml:space="preserve">Carlos Joel Nieves Rivera </t>
  </si>
  <si>
    <t>7873700215 / 7876021770</t>
  </si>
  <si>
    <t>Indica no tener conexion</t>
  </si>
  <si>
    <t>configuracion de cuenta PPPoE</t>
  </si>
  <si>
    <t>se le dio prioridad</t>
  </si>
  <si>
    <t>se configuro router y logra acceder a paginas de interes</t>
  </si>
  <si>
    <t>14:23 21/12/2017</t>
  </si>
  <si>
    <t>7876893722 / 7876469913</t>
  </si>
  <si>
    <t>Se habla con cliente, se evidencia antena desalineada, se enviara visita tecnica , cliente en site parque ecuestre</t>
  </si>
  <si>
    <t>14:40 21/12/2017</t>
  </si>
  <si>
    <t>Luis A Lopez Santiago</t>
  </si>
  <si>
    <t>7879193110/ 7879191031</t>
  </si>
  <si>
    <t>se llama al cliente y deja mensaje de voz</t>
  </si>
  <si>
    <t>15:08 21/12/2017</t>
  </si>
  <si>
    <t>Problemas de conexion pudo navegar en sus dispositivos</t>
  </si>
  <si>
    <t>site en linea nuevamente</t>
  </si>
  <si>
    <t>5:20 21/12/2017</t>
  </si>
  <si>
    <t>7876146363  /  7873258043</t>
  </si>
  <si>
    <t>Lenhard Daal</t>
  </si>
  <si>
    <t>cliente compro un nuevo router Netgear configuracion exitosa</t>
  </si>
  <si>
    <t>8:30 21/12/2017</t>
  </si>
  <si>
    <t>sigfredo miranda</t>
  </si>
  <si>
    <t>se ingresa a router y se indica contraseña de Wi-fi , solucionado</t>
  </si>
  <si>
    <t>13:16 21/12/2017</t>
  </si>
  <si>
    <t>Erick samuel Ocamdo</t>
  </si>
  <si>
    <t>cliente olvido su clave de wifi, se accede al router y se le indica la clave</t>
  </si>
  <si>
    <t>9:11 21/12/2017</t>
  </si>
  <si>
    <t>solicitud de un plan de mayor velocidad</t>
  </si>
  <si>
    <t>7875094674/7873788568</t>
  </si>
  <si>
    <t>Se le dio 3 dias de prueba de un plan de mayor velocidad y el cliente decidio  quedarse con su plan viejo</t>
  </si>
  <si>
    <t>Presena bloqueo a nivel de puertos en todos los dispositivos</t>
  </si>
  <si>
    <t>Site San Angel caido que afecta a Monte Flores</t>
  </si>
  <si>
    <t>7874081151/7875236813</t>
  </si>
  <si>
    <t>Site San Angel operativo y se restablece el servicio</t>
  </si>
  <si>
    <t>Problemas con el Site de Hormiga</t>
  </si>
  <si>
    <t>no tiene conexion al internet</t>
  </si>
  <si>
    <t>Se le devolvio la llamada indicando que le funciona correctamente</t>
  </si>
  <si>
    <t>Monica L Zapata Ruiz</t>
  </si>
  <si>
    <t>7873154546/7876049720</t>
  </si>
  <si>
    <t>Jose Burgos</t>
  </si>
  <si>
    <t>Problemas con el Condominio Metropolis</t>
  </si>
  <si>
    <t>Cliente Cancelo</t>
  </si>
  <si>
    <t>9393398975 / 7873932033</t>
  </si>
  <si>
    <t xml:space="preserve">  </t>
  </si>
  <si>
    <t>Problemas con el cableado (visita)</t>
  </si>
  <si>
    <t>Llama para saber si ya el servicio se restablecio pero no estaba en casa</t>
  </si>
  <si>
    <t>Se le asigno visita 11/01/2018, esta en espera</t>
  </si>
  <si>
    <t>7873688035 / 7875980356</t>
  </si>
  <si>
    <t>Eminardo Hernandez</t>
  </si>
  <si>
    <t>Desalineacion de antena (visita)</t>
  </si>
  <si>
    <t>problemas para conectarse ainternet con su consola</t>
  </si>
  <si>
    <t>9.30 22/12/2017</t>
  </si>
  <si>
    <t>Carmen Medina Nieves</t>
  </si>
  <si>
    <t>Site Caida San Angel</t>
  </si>
  <si>
    <t>Site restablecido</t>
  </si>
  <si>
    <t>Cliente conectado con buena señal</t>
  </si>
  <si>
    <t>9.50 22/12/2017</t>
  </si>
  <si>
    <t>Problemas con la cableria externa</t>
  </si>
  <si>
    <t>Configuracion de antena y router</t>
  </si>
  <si>
    <t>18//10/2019</t>
  </si>
  <si>
    <t>Estreban Rosario</t>
  </si>
  <si>
    <t>16/01/18 Se dio de baja la cliente</t>
  </si>
  <si>
    <t>Site caido / Cliente conectado al site</t>
  </si>
  <si>
    <t>10.20 22/12/2017</t>
  </si>
  <si>
    <t>Carlos Sandoval</t>
  </si>
  <si>
    <t>Desconexion del servicio (BoomnetSolutions)</t>
  </si>
  <si>
    <t>10.30 22/12/2017</t>
  </si>
  <si>
    <t>Jose Daniel Cruz</t>
  </si>
  <si>
    <t>10.46.0.60</t>
  </si>
  <si>
    <t>11.30 22/12/2017</t>
  </si>
  <si>
    <t xml:space="preserve">no puede ingresar a ninguna pagina </t>
  </si>
  <si>
    <t xml:space="preserve">Problemas con la antena y Router </t>
  </si>
  <si>
    <t>Se configuro los equipos</t>
  </si>
  <si>
    <t>Sin servicio no se puede accesar a la antena</t>
  </si>
  <si>
    <t>Rosenda Mañoñ</t>
  </si>
  <si>
    <t>7876388164/9392195129</t>
  </si>
  <si>
    <t>Desconfiguracion de Antena y Router</t>
  </si>
  <si>
    <t>Samuel Osorio</t>
  </si>
  <si>
    <t>9392808581/9392519783</t>
  </si>
  <si>
    <t>Omaira Colon</t>
  </si>
  <si>
    <t>7879663603  /  7879663602</t>
  </si>
  <si>
    <t xml:space="preserve"> Sisibel Benitez Ayala</t>
  </si>
  <si>
    <t>7872956934 -7872498213</t>
  </si>
  <si>
    <t>Fallas en el Site de Quinta Valle/  Alineacion de antena</t>
  </si>
  <si>
    <t>787-605-4357 / 787-605-4357</t>
  </si>
  <si>
    <t xml:space="preserve"> Disminucion en su velocidad actual</t>
  </si>
  <si>
    <t>Se fue la electricidad durante la pruebas</t>
  </si>
  <si>
    <t xml:space="preserve">reinicio fisico de router </t>
  </si>
  <si>
    <t>Se realizaron pruebas de speedtest para mejorar su plan se deja en seguimiento por ahora</t>
  </si>
  <si>
    <t>Modificacion en su velocidad dejandolo en 7.95mb actual</t>
  </si>
  <si>
    <t>El cliente esta en visita y llama para saber cual plan estaba pagando</t>
  </si>
  <si>
    <t xml:space="preserve">Cambio de Cableado </t>
  </si>
  <si>
    <t>Angel Osorio Hernandez</t>
  </si>
  <si>
    <t>Yaneili Ortiz</t>
  </si>
  <si>
    <t>Caida del internet constantemente</t>
  </si>
  <si>
    <t>10.45.0.83</t>
  </si>
  <si>
    <t>Elise Maldonado</t>
  </si>
  <si>
    <t>Bloqueo en su ps4</t>
  </si>
  <si>
    <t>Problemas al  navegar sin servicio /Activacion de Ip</t>
  </si>
  <si>
    <t>Se realizo pruebas de velocidad donde se comprueba que le llegan 6Mb pero el cliente indica que en su telefono solo le llegan 5Mb</t>
  </si>
  <si>
    <t>Quedo con su plan actual a 5MB y le brega bien</t>
  </si>
  <si>
    <t>Se realiza visita para configurar antena</t>
  </si>
  <si>
    <t>Problemas con el Site de Millenia</t>
  </si>
  <si>
    <t>Site Arriba Restablecida energia</t>
  </si>
  <si>
    <t>7874673018/7879040419</t>
  </si>
  <si>
    <t>Hendriskamyd  Caez Maldonado</t>
  </si>
  <si>
    <t>tiene dificultad para acceder a varios sitios de internet</t>
  </si>
  <si>
    <t>7876123467 /   7873274397</t>
  </si>
  <si>
    <t>Clave de router</t>
  </si>
  <si>
    <t>No puede conectar su Xbox a la red</t>
  </si>
  <si>
    <t>No se le conecta su Xbox</t>
  </si>
  <si>
    <t>7876085015/7877659800</t>
  </si>
  <si>
    <t>7874035687/7874035686</t>
  </si>
  <si>
    <t>Requiere Configurar su Router</t>
  </si>
  <si>
    <t>Se le coordinara la visita para enviarle el tecnico con costo adicional</t>
  </si>
  <si>
    <t>7877552197/7873992102</t>
  </si>
  <si>
    <t>Configuracion router y antena, pero no se encontraba en casa</t>
  </si>
  <si>
    <t>Se contacto con la cliente e indica que todo le funciona</t>
  </si>
  <si>
    <t>sin conexion en su cajita amazon</t>
  </si>
  <si>
    <t>No puede bregar en el servicio</t>
  </si>
  <si>
    <t>reinicio de cajita amazon</t>
  </si>
  <si>
    <t xml:space="preserve">7879837749 /  9393893855 </t>
  </si>
  <si>
    <t>Se le programo una visita tecnica</t>
  </si>
  <si>
    <t>no acceder a ningun sitio de internet</t>
  </si>
  <si>
    <t>Se realizo la visita tecnica/ Migracion de AP</t>
  </si>
  <si>
    <t>7875085160/7874785557</t>
  </si>
  <si>
    <t>Se mantiene constante su velocidad</t>
  </si>
  <si>
    <t>Verificada su velocidad de descarga</t>
  </si>
  <si>
    <t>Problemas con el Site de Millenia, ya fue resuelto</t>
  </si>
  <si>
    <t>7875794116_7875947642</t>
  </si>
  <si>
    <t>Yaritza Gonzalez</t>
  </si>
  <si>
    <t>10.39.0.45</t>
  </si>
  <si>
    <t>16/01/2018 Servicio bregando con toda normalidad</t>
  </si>
  <si>
    <t xml:space="preserve"> 7874849778  /  7874849754 </t>
  </si>
  <si>
    <t>No estaba conectado el cable que baja del POE al router</t>
  </si>
  <si>
    <t>Osvaldo Cruz</t>
  </si>
  <si>
    <t>Problemas con el Site de Parque Ecuestre</t>
  </si>
  <si>
    <t>Se llamo nuevamente al cliente e indica que le funciona bien</t>
  </si>
  <si>
    <t>Conexion de cableado a su router</t>
  </si>
  <si>
    <t>solicita abrir puertos tcp y udp</t>
  </si>
  <si>
    <t>El cliente llama para preguntar el dia que fue asignada su visita</t>
  </si>
  <si>
    <t>Se hicieron unos ajuste en la antena y se le reactivo el servicio</t>
  </si>
  <si>
    <t>9394001459/9394006421</t>
  </si>
  <si>
    <t>Johan Colon Alvarez</t>
  </si>
  <si>
    <t>Velocidad baja / Internet</t>
  </si>
  <si>
    <t>7879493294 / 7876339416</t>
  </si>
  <si>
    <t>Lo ve un poco mas rapido</t>
  </si>
  <si>
    <t>Restablecimiento del servicio, navegando</t>
  </si>
  <si>
    <t xml:space="preserve">Problemas de conexion al router </t>
  </si>
  <si>
    <t>Indica estar sin servicio</t>
  </si>
  <si>
    <t>IP desactivada, se activa Ip</t>
  </si>
  <si>
    <t>9396450451 / 9396450450</t>
  </si>
  <si>
    <t xml:space="preserve">Problemas de conexion con la consola </t>
  </si>
  <si>
    <t>Luis Alberto Lopez Martinez</t>
  </si>
  <si>
    <t>Keneth Arriaga</t>
  </si>
  <si>
    <t>Re ubicacion de su router</t>
  </si>
  <si>
    <t xml:space="preserve"> Jean Morales Colon</t>
  </si>
  <si>
    <t>7876051328 / 7876044302</t>
  </si>
  <si>
    <t>No le llega señal a su cajita android cuando esta en su cuarto</t>
  </si>
  <si>
    <t>problemas en su playstation y redes sociales</t>
  </si>
  <si>
    <t>Re ubicacion de su router o configurar otro router en modo puente</t>
  </si>
  <si>
    <t>Site reactivado pero ahora presenta problemas de Velocidad</t>
  </si>
  <si>
    <t>7876673128/9399503732</t>
  </si>
  <si>
    <t>Problemas con el Nat Type</t>
  </si>
  <si>
    <t>No le esta funcionado el servicio</t>
  </si>
  <si>
    <t>Se llamo nuevamente  e indica que le funciona bien</t>
  </si>
  <si>
    <t xml:space="preserve"> Linet Lagares Gonzalez</t>
  </si>
  <si>
    <t>9392560115  /  7875279734</t>
  </si>
  <si>
    <t>Problemas en su rokus</t>
  </si>
  <si>
    <t>Quiere saber si es factible cambiar de Site</t>
  </si>
  <si>
    <t>Se le indico que realizara prueba de velocidad</t>
  </si>
  <si>
    <t>Problemas de conexion( Caida la red completa)</t>
  </si>
  <si>
    <t xml:space="preserve">Indica que se le cordino visita </t>
  </si>
  <si>
    <t>Samaris Carrasquillo</t>
  </si>
  <si>
    <t>7876380184/7875943585</t>
  </si>
  <si>
    <t>Se hicieron las pruebas el cual requiere de una visita tecnica</t>
  </si>
  <si>
    <t>Indica que presenta lentitud en las noches con el servicio , pero su router no se observa conectado</t>
  </si>
  <si>
    <t>Luz C Canales Romero</t>
  </si>
  <si>
    <t>7874107719/7879896408</t>
  </si>
  <si>
    <t>Problemas para abrir redes sociales, youtube y otros</t>
  </si>
  <si>
    <t>No se encontraba en su casa para realizar las pruebas</t>
  </si>
  <si>
    <t>Cliente no estaba en casa comento que llega a las 7 P.M para que se le devuelva la llamada</t>
  </si>
  <si>
    <t>Se le programo una visita</t>
  </si>
  <si>
    <t>Site no se encuetra operativo</t>
  </si>
  <si>
    <t>Site Jeannie Caido</t>
  </si>
  <si>
    <t>Informacion sobre el pago</t>
  </si>
  <si>
    <t>Miositis Lopez Burgos</t>
  </si>
  <si>
    <t>Xavier Rivera</t>
  </si>
  <si>
    <t>Informacion sobre el condominio Metropolis</t>
  </si>
  <si>
    <t>10.44.0.217</t>
  </si>
  <si>
    <t>Cliente Cancelo el servicio</t>
  </si>
  <si>
    <t>El cliente notifico no lograr bregar por 3 dias</t>
  </si>
  <si>
    <t>Se llamo nuevamente, se hicieron unos ajustes e indica que le funciona bien</t>
  </si>
  <si>
    <t>7879204156 / 7876246703</t>
  </si>
  <si>
    <t>Quiere aumentar su Plan de Megas contratados</t>
  </si>
  <si>
    <t>7872994179/7875288284</t>
  </si>
  <si>
    <t>Velocidad Baja/ Llamar mas tarde</t>
  </si>
  <si>
    <t>Vilma Cabrera</t>
  </si>
  <si>
    <t>Lilian Colon</t>
  </si>
  <si>
    <t>10.72.0.23</t>
  </si>
  <si>
    <t>Carmen  Ortiz Santiago</t>
  </si>
  <si>
    <t>10.61.1.46</t>
  </si>
  <si>
    <t>Aumento de Mb de a 1Mb a 5 Mb</t>
  </si>
  <si>
    <t>Yajaira Canales Kercado</t>
  </si>
  <si>
    <t>7876751596  / 7876338634</t>
  </si>
  <si>
    <t>Problemas en su conexion no accede a internet</t>
  </si>
  <si>
    <t>Se le programo una visita tecnica, Antena caida</t>
  </si>
  <si>
    <t>Se realizo la visita 30/12/2017 cambio de Base y Antena</t>
  </si>
  <si>
    <t xml:space="preserve"> Mariela Monge Flores</t>
  </si>
  <si>
    <t>7876025279/7873404889</t>
  </si>
  <si>
    <t>Se le indico a la cliente que el Site no se encuentra operativo</t>
  </si>
  <si>
    <t>Site no se encuentra operativo /Cliente cancelado</t>
  </si>
  <si>
    <t>Problemas en velocidad</t>
  </si>
  <si>
    <t>Problemas con su consola hace 1 semana</t>
  </si>
  <si>
    <t>Se estara verificando mediante pruebas de speedtest (2 dias de seguimiento)</t>
  </si>
  <si>
    <t>Se realizo Migracion de Ap 1227 se mantiene estable</t>
  </si>
  <si>
    <t>Le funciona bien el servicio en esta oportunidad</t>
  </si>
  <si>
    <t>16/01/2018 Caso Solucionado Reconfiguracion de su Router</t>
  </si>
  <si>
    <t>Desalineacion de Antena y Velocidad Baja</t>
  </si>
  <si>
    <t>7875129380/7873992248</t>
  </si>
  <si>
    <t>Maria Gonzalez Bernand</t>
  </si>
  <si>
    <t>Se detecto que el router estaba mal conectado</t>
  </si>
  <si>
    <t>Se comunico por mudanza de sus equipos</t>
  </si>
  <si>
    <t>7873778381/9392466630/9394033466</t>
  </si>
  <si>
    <t>En espera por confirmacion por parte de la cliente / Muestra Disponibilidad y con el dinero</t>
  </si>
  <si>
    <t xml:space="preserve">Mudada al mismo condominio </t>
  </si>
  <si>
    <t>El cliente llama para inidicar que presenta problemas de velocidad</t>
  </si>
  <si>
    <t>Problemas en consola</t>
  </si>
  <si>
    <t>Leslie Cuadrado</t>
  </si>
  <si>
    <t>7872164078 /7872365729</t>
  </si>
  <si>
    <t>Aumento de Velocidad en conexion</t>
  </si>
  <si>
    <t>Reginos Santos</t>
  </si>
  <si>
    <t>Velocidad Baja Diurno/nocturno</t>
  </si>
  <si>
    <t>Cliente indica que no le llega su plan Contratado</t>
  </si>
  <si>
    <t xml:space="preserve">Wilfredo Sanchez </t>
  </si>
  <si>
    <t>Yoice Montalvo</t>
  </si>
  <si>
    <t>Cambio de clave de wifi y migracion al sec 1127</t>
  </si>
  <si>
    <t xml:space="preserve">10.47.0.92 </t>
  </si>
  <si>
    <t>No puede acceder a internet</t>
  </si>
  <si>
    <t>Cambio de clave wifi y migracion de sectorial al 1127</t>
  </si>
  <si>
    <t>Teddy Mercado</t>
  </si>
  <si>
    <t>10.30.0.105</t>
  </si>
  <si>
    <t>El cliente notifico que su servicio no estaba funcionando bien en horas de la mañana</t>
  </si>
  <si>
    <t>Capacity bajo su señal no es muy buena, vale la pena monitorear al cliente</t>
  </si>
  <si>
    <t>Suan Correa</t>
  </si>
  <si>
    <t>Ruth de Leon Tomades</t>
  </si>
  <si>
    <t xml:space="preserve">El cliente informa que no posee servicio </t>
  </si>
  <si>
    <t>Restauracion del MK TSM</t>
  </si>
  <si>
    <t>Ingrid vazquez Agosto</t>
  </si>
  <si>
    <t>Problemas en su Nat Estricto</t>
  </si>
  <si>
    <t>Se coloco en la regla de Gamers y sigue Igual</t>
  </si>
  <si>
    <t>Cliente dejo saber que ya le funciona correctamente</t>
  </si>
  <si>
    <t>16/10/201*9</t>
  </si>
  <si>
    <t>Se le indico al cliente que desconectara la antena esperara 10s y la volviera a conectar</t>
  </si>
  <si>
    <t>Indica lentitud en su servicio</t>
  </si>
  <si>
    <t>Indicaba lentitud en el servicio / Monitoreo de su conexion</t>
  </si>
  <si>
    <t>Se le dio prioridad en su conexion y el mismo observo que subio a 5Mb</t>
  </si>
  <si>
    <t>solicito bajar su plan de 8MB a 5MB</t>
  </si>
  <si>
    <t>se le bajo su plan a 5MB</t>
  </si>
  <si>
    <t>Javier Freites</t>
  </si>
  <si>
    <t>10.52.0.85</t>
  </si>
  <si>
    <t xml:space="preserve"> Restablecimiento,Servicio le funciona correctamente</t>
  </si>
  <si>
    <t>El cliente informa que su servicio no estaba llegando completo pero se constato que estaba llegando bien</t>
  </si>
  <si>
    <t>10.30.0.142</t>
  </si>
  <si>
    <t>Carmen Sanchez Lazon</t>
  </si>
  <si>
    <t>su router esta desconfigurado</t>
  </si>
  <si>
    <t>Ahanti Martin Bultron</t>
  </si>
  <si>
    <t xml:space="preserve">la antena estaba desconectada </t>
  </si>
  <si>
    <t>Se realizo prueba de velocidad y se pudo corroborar que le llegaban los 4Mb contratados</t>
  </si>
  <si>
    <t>Saul Rosario Ruena</t>
  </si>
  <si>
    <t>Recordar Contraseña en su Router</t>
  </si>
  <si>
    <t>No recordaba su clave actual de su Wifi</t>
  </si>
  <si>
    <t>Se le dejo saber su clave actual de su router al momento del Ingreso</t>
  </si>
  <si>
    <t>24/10/2018/</t>
  </si>
  <si>
    <t xml:space="preserve">Problema de Velocidad/Muchos equipos conectados </t>
  </si>
  <si>
    <t>Carmen Villegas</t>
  </si>
  <si>
    <t>10.46.0.69</t>
  </si>
  <si>
    <t>Muchos equipos conectados</t>
  </si>
  <si>
    <t>Cistopher Gonzalez del Rio</t>
  </si>
  <si>
    <t>Problema de Velocdiad</t>
  </si>
  <si>
    <t>No le llegan sus 5MB</t>
  </si>
  <si>
    <t>Teddy mercado</t>
  </si>
  <si>
    <t>Ajuste de frecuencia en el paso de TSM a Morcelo</t>
  </si>
  <si>
    <t>Shiara Pacheco</t>
  </si>
  <si>
    <t>Cambio de clave en router netix</t>
  </si>
  <si>
    <t>No conectaba a su red de area local ya que su router se reseteo</t>
  </si>
  <si>
    <t>Soporte habitual para conectar al cliiente y se le indico para que cambiara su clave de wifi</t>
  </si>
  <si>
    <t xml:space="preserve">Fatima Lopez </t>
  </si>
  <si>
    <t>no puede conectar su camara al wifi</t>
  </si>
  <si>
    <t>Estatus de su servicio</t>
  </si>
  <si>
    <t>Esta sin operatividad ese site</t>
  </si>
  <si>
    <t>Le llegan sus 3MB actuales a plan de prueba de 5MB hasta al final de la tarde</t>
  </si>
  <si>
    <t>Haciendo Uso Se le denota en su trafico al cliente sus 3MB de velocidad</t>
  </si>
  <si>
    <t>Luis Flores Colon</t>
  </si>
  <si>
    <t>10.46.0.78</t>
  </si>
  <si>
    <t>Migracion de AP del cliente</t>
  </si>
  <si>
    <t>Luis Daniel Matos</t>
  </si>
  <si>
    <t>10.32.0.85</t>
  </si>
  <si>
    <t>Se le llamara mas tarde para verificar de como le brega el servicio</t>
  </si>
  <si>
    <t>Se le llamo e indica que ya le funciona correctamente en sus moviles</t>
  </si>
  <si>
    <t>Problemas en su router (cable de corriente roto)</t>
  </si>
  <si>
    <t>Verficacion de Equipos</t>
  </si>
  <si>
    <t>Carlos Hernandez Freites</t>
  </si>
  <si>
    <t>10.39.0.246</t>
  </si>
  <si>
    <t>Cambio de contraseña WiFi</t>
  </si>
  <si>
    <t>No se encontraba en casa quedo de devolver la llamda para realizar el cambio de contraseña</t>
  </si>
  <si>
    <t>Se le dio soporte para cambiar la contraseña WiFi</t>
  </si>
  <si>
    <t>Yailin Ortiz rivera</t>
  </si>
  <si>
    <t>Se asigna visita para el dia de mañana ya que el cliente tiene antena desconfigurada</t>
  </si>
  <si>
    <t>Cambio de cableado y sustitucion de Antena M5 por AC</t>
  </si>
  <si>
    <t>Solicitaba aumento en su plan</t>
  </si>
  <si>
    <t>Se realizo speedtest observo 5MB</t>
  </si>
  <si>
    <t>Con el speedtest queda con plan de 5MB a 3 dias</t>
  </si>
  <si>
    <t xml:space="preserve"> Hendriskamyd Caez Maldonado</t>
  </si>
  <si>
    <t>Site arriba cliente con servicio</t>
  </si>
  <si>
    <t>su Tv no puede conectarse</t>
  </si>
  <si>
    <t>verificacion del servicio/ cambio de clave de wifi</t>
  </si>
  <si>
    <t>Victor Vazquez</t>
  </si>
  <si>
    <t>Se verificara la frecuencia del Sectorial donde el cliente se encuentra conectado</t>
  </si>
  <si>
    <t>no puede ver TV</t>
  </si>
  <si>
    <t>Verificacion de su servicio, velocidad estable</t>
  </si>
  <si>
    <t>Josep Zapata Cortes</t>
  </si>
  <si>
    <t>Internet no disponible  IP desactivada</t>
  </si>
  <si>
    <t>Robert  Martinez</t>
  </si>
  <si>
    <t>Suanette ramos</t>
  </si>
  <si>
    <t>10.45.0.115</t>
  </si>
  <si>
    <t>Cliente llama para realizar un upgrade a su plan</t>
  </si>
  <si>
    <t>no tiene conexion en su TV</t>
  </si>
  <si>
    <t>conecta equipos a la wifi</t>
  </si>
  <si>
    <t>Carlos Garcia</t>
  </si>
  <si>
    <t>verficacion de servicio</t>
  </si>
  <si>
    <t>Michael Muñoz</t>
  </si>
  <si>
    <t>10.39.0.57</t>
  </si>
  <si>
    <t>10.44.0.25</t>
  </si>
  <si>
    <t>No brega con sus 5Mb</t>
  </si>
  <si>
    <t>No le brega el servicio con 5Mb</t>
  </si>
  <si>
    <t>Maria Nieves Maldonado</t>
  </si>
  <si>
    <t>Reconfiguracion de su cuenta PPPoE</t>
  </si>
  <si>
    <t>No conectaba a internet/ Router desconfigurado</t>
  </si>
  <si>
    <t>Robert martinez</t>
  </si>
  <si>
    <t>No le brega el servicio debido a su firware de la antena M5 (6.1.4)</t>
  </si>
  <si>
    <t>No le bregaba el servicio debido a que su firware esta desactualizado</t>
  </si>
  <si>
    <t>actualizacion de firware, ya le llegan 6.4Mbps</t>
  </si>
  <si>
    <t>IP Activada para la cliente</t>
  </si>
  <si>
    <t>Juan Alisea Lopez</t>
  </si>
  <si>
    <t>10.33.0.36</t>
  </si>
  <si>
    <t>Cliente llama para realizar un upgrade a su plan superior a 10 MB</t>
  </si>
  <si>
    <t>Se realizo la llamada al cliente porque se habia comunicado con el tecnico que desea aumentar de plan a 6MB/2MB pero no se encontraba en su casa para verificar, comento que llega a su casa a las 6.30 P.M para realizar las pruebas</t>
  </si>
  <si>
    <t>Migracion de AP 1087</t>
  </si>
  <si>
    <t>Cliente lllama para indicar que tiene problemas de Velocidad, pero no se encontraba en casa para verificar</t>
  </si>
  <si>
    <t>10.63.0.143</t>
  </si>
  <si>
    <t>Sammy Manhud Abdelfatah</t>
  </si>
  <si>
    <t xml:space="preserve">10.30.0.131 </t>
  </si>
  <si>
    <t>Cliente llama para hacer la solicitud de la compra de un router</t>
  </si>
  <si>
    <t xml:space="preserve">Cliente desea Comprar un router </t>
  </si>
  <si>
    <t>Se le estara llamando al cliente esta semana para saber como le brega el servicio</t>
  </si>
  <si>
    <t>Se verifico y le llegan sus 3 MB correctamante, el cliente tiene abiertas otras paginas o aplicaciones que limitan el ancho de banda al momento de realizar pruebas</t>
  </si>
  <si>
    <t>Arelis Rivera</t>
  </si>
  <si>
    <t>Desconecto cables de sus equipos</t>
  </si>
  <si>
    <t>desconecto cables de sus equipos, quedo en que llamaria para le ayudemos a conectar a internet</t>
  </si>
  <si>
    <t>ip activada</t>
  </si>
  <si>
    <t xml:space="preserve">Sara Gonzalez </t>
  </si>
  <si>
    <t xml:space="preserve">Problema de Velocidad </t>
  </si>
  <si>
    <t>No estaba realizando la prueba debidamente</t>
  </si>
  <si>
    <t>soporte habitual</t>
  </si>
  <si>
    <t>No Señal</t>
  </si>
  <si>
    <t>Jorge Grullon</t>
  </si>
  <si>
    <t>Nueva direccion sin señal vegetacion obstruia linea de vision</t>
  </si>
  <si>
    <t>N</t>
  </si>
  <si>
    <t>Jaysun Guzman Olivero</t>
  </si>
  <si>
    <t>10.47.0.133</t>
  </si>
  <si>
    <t>Cliente llama nuevamente se le indico para verificar su router y que conectara sus equipos a la red Wifi, al igual que conectara su consola a traves de puerto LAN e indica que si le funciona correctamente con un trafico constante de 4MB</t>
  </si>
  <si>
    <t>Se le indico una serie de pasos para conectar sus equipos correctamente</t>
  </si>
  <si>
    <t>No pudo conectarse a sus equipos</t>
  </si>
  <si>
    <t>Soporte Base, Restablece conexion de forma correcta</t>
  </si>
  <si>
    <t>IP del Cliente:</t>
  </si>
  <si>
    <t>Site / AP:</t>
  </si>
  <si>
    <t>Intermitencia con el Servicio en la noche, pero no se encontraba en su casa</t>
  </si>
  <si>
    <t>Se le indico que reiniciara el router, y le empezo a bregar bien el servicio</t>
  </si>
  <si>
    <t>Problem Description:</t>
  </si>
  <si>
    <t>Juan Jose Rivera Crespo</t>
  </si>
  <si>
    <t>Dias en Espera</t>
  </si>
  <si>
    <t>10.44.0.78</t>
  </si>
  <si>
    <t>Se le desconectan los dispocitivos del wifi</t>
  </si>
  <si>
    <t>Maricelys Figueroa Aviles</t>
  </si>
  <si>
    <t>Indico problemas en su servicio</t>
  </si>
  <si>
    <t>NAT estricto</t>
  </si>
  <si>
    <t>Se le aplico la regla Gamer en el winbox</t>
  </si>
  <si>
    <t>Rolando Romero Carrasquilo</t>
  </si>
  <si>
    <t>Melissa alini</t>
  </si>
  <si>
    <t>10.39.0.46</t>
  </si>
  <si>
    <t>Problema De Velocidad</t>
  </si>
  <si>
    <t>Internet se le freeza</t>
  </si>
  <si>
    <t>Se realizo prueba de velocidad e indica que si le esta funcionando bien</t>
  </si>
  <si>
    <t>Emanuel Lebron</t>
  </si>
  <si>
    <t>Disminucion en su plan contratado</t>
  </si>
  <si>
    <t>Se esta monitoreando mediante speedtest en su movil</t>
  </si>
  <si>
    <t>Ya le funciona todo correctamente en sus equipos</t>
  </si>
  <si>
    <t>Francis Ramos</t>
  </si>
  <si>
    <t>10.71.0.28</t>
  </si>
  <si>
    <t>Tiene todo conectado- Probloemas en el Site Seco01 Jaguas</t>
  </si>
  <si>
    <t>Carlos Salgado  2da Cuenta</t>
  </si>
  <si>
    <t>Presenta Lentitud</t>
  </si>
  <si>
    <t>Se le llamara una vez mas el dia de mañana miercoles 31 para saber como le brega</t>
  </si>
  <si>
    <t>Se observa un trafico de 8MB en su plan actual</t>
  </si>
  <si>
    <t>Problemas en su consola de play</t>
  </si>
  <si>
    <t>Se le genera una visita tecnica al cliente ya que se realizaron diferentes ajustes y nunca conecto. Luz WAN en router no titila.</t>
  </si>
  <si>
    <t>Adecuacion de cableado, configuracion de router, conectado Port 9 Swtich</t>
  </si>
  <si>
    <t>Angel Rijos</t>
  </si>
  <si>
    <t xml:space="preserve">10.71.0.26 </t>
  </si>
  <si>
    <t>Problemas en el Site Jaguas Sec01 Cableado</t>
  </si>
  <si>
    <t>Upgrade de 4 a 8Mb</t>
  </si>
  <si>
    <t>Upgrade Procesado 8 Mb</t>
  </si>
  <si>
    <t xml:space="preserve"> Jose M Castros Burgos</t>
  </si>
  <si>
    <t>Problemas de velocidad en horas de la noche</t>
  </si>
  <si>
    <t>Angel Marrero Serra</t>
  </si>
  <si>
    <t>Probelmas de Velocidad</t>
  </si>
  <si>
    <t>Eudalis de Jesus</t>
  </si>
  <si>
    <t>10.32.0.76</t>
  </si>
  <si>
    <t>ajuste de frecuencia en el paso</t>
  </si>
  <si>
    <t>No se estaba logeando a la red Wifi</t>
  </si>
  <si>
    <t>Le funciona correctamente en su movil, conectada y con servicio</t>
  </si>
  <si>
    <t>Suanette Ramos</t>
  </si>
  <si>
    <t>Braily Diaz</t>
  </si>
  <si>
    <t>Se realiza upgrade a 10 Mb, previo cumpliminto de prueba</t>
  </si>
  <si>
    <t>Cliente no contactada y hace consumo de su plan</t>
  </si>
  <si>
    <t>Presentaba intermitencia</t>
  </si>
  <si>
    <t>Jose Rivera</t>
  </si>
  <si>
    <t>10.71.0.24</t>
  </si>
  <si>
    <t>Intermitencia en su conectividad no podia navegar</t>
  </si>
  <si>
    <t>Restablecimiento del mismo quedando operativo y con sus 4MB</t>
  </si>
  <si>
    <t>1//11/2018</t>
  </si>
  <si>
    <t>realiza test en su xbox de forma inalambrica</t>
  </si>
  <si>
    <t>Doris Zoe Romero</t>
  </si>
  <si>
    <t>10.43.0.124</t>
  </si>
  <si>
    <t>Site Arriba</t>
  </si>
  <si>
    <t>Cervantes Administracion</t>
  </si>
  <si>
    <t>Sin Conexion TLF : 17875939052</t>
  </si>
  <si>
    <t>Su router aparece desconectado</t>
  </si>
  <si>
    <t>Se estuvo monitoreando su caso y se observo que su router conecto , se realizo la llamada al cliente e indica que ahora si le funciona</t>
  </si>
  <si>
    <t xml:space="preserve">Yalitza Rodriguez Maldonado </t>
  </si>
  <si>
    <t>prioridad en MK</t>
  </si>
  <si>
    <t>Se realizo prueba de velocidad y queda conforme</t>
  </si>
  <si>
    <t>Ivy Moralez Carrion</t>
  </si>
  <si>
    <t>No le funciona el servicio segun el cliente/se le dio prioridad</t>
  </si>
  <si>
    <t>Se pudo verificar su consumo de 6Mb en wimbox y su antena presenta valores optimos</t>
  </si>
  <si>
    <t>Se estuvo monitoreando, el mismo cliente corrobora  que si le llegan sus 6MB, se deja en seguimiento ya que el cliente quiere que sigan verificando</t>
  </si>
  <si>
    <t>Haidde Gomez Gonzalez</t>
  </si>
  <si>
    <t>Velocidad de su plan contratado</t>
  </si>
  <si>
    <t>Se realizo prueba de velocidad y cliente realiza speedtest corroborando que si le llegaban sus 5Mb</t>
  </si>
  <si>
    <t>Restablecimiento de su servicio + Prioridad</t>
  </si>
  <si>
    <t>El servicio no le estaba funcionando</t>
  </si>
  <si>
    <t>No Le funcionaba en sus equipos</t>
  </si>
  <si>
    <t>Luis Santos</t>
  </si>
  <si>
    <t>No bregaba con sus 10MB</t>
  </si>
  <si>
    <t>Ivan Cordoba</t>
  </si>
  <si>
    <t>10.35.0.112</t>
  </si>
  <si>
    <t>Luz Alayon</t>
  </si>
  <si>
    <t xml:space="preserve">Sin conexion  no se puede llegar a la antena del cliente se realizo todas las pruebas pertinentes </t>
  </si>
  <si>
    <t>Upgrade a 4MB</t>
  </si>
  <si>
    <t>Upgrade Procesado a 4MB</t>
  </si>
  <si>
    <t>Neredith Cordoba</t>
  </si>
  <si>
    <t>10.39.0.130</t>
  </si>
  <si>
    <t>No le funcionaba el internet - Router sin señal</t>
  </si>
  <si>
    <t>verificacion de conexion</t>
  </si>
  <si>
    <t>No le brega el servicio / Probable alineacion de antena</t>
  </si>
  <si>
    <t>Suan Correo Carmona</t>
  </si>
  <si>
    <t>Pablo Rojas Reid</t>
  </si>
  <si>
    <t>10.66.0.105</t>
  </si>
  <si>
    <t>La cliente indica problema de velocidad</t>
  </si>
  <si>
    <t>El señor Francisco reeplazo un equipo y con eso dio solucion al problema del cliente</t>
  </si>
  <si>
    <t>Francisco Linas</t>
  </si>
  <si>
    <t>Conexion correcta en su router</t>
  </si>
  <si>
    <t>reubicacion de router/cambio del mismo</t>
  </si>
  <si>
    <t>cliente indica que no tiene buena señal wifi en su cuarto</t>
  </si>
  <si>
    <t>se le informo que comprara un router de mayor potencia o reubicacion del equipo</t>
  </si>
  <si>
    <t xml:space="preserve">Cambio de router </t>
  </si>
  <si>
    <t>Problemas de velocidad solo le llegan 2 megas de su plan de 5 mb</t>
  </si>
  <si>
    <t>Se llamo al cliente para verificar el servicio y se pudo constatar con el cliente que le llegan sus 5 mb</t>
  </si>
  <si>
    <t>Problemas en su conexion - velocidad</t>
  </si>
  <si>
    <t>Se estaran realizando mejoras o ajustes en su antena:- Se le realizo migracion al Sec 02 de Jaguas</t>
  </si>
  <si>
    <t>El cliente denota una mejora en su conexion el dia de ayer viendo 5MB - 6MB en su plan actual</t>
  </si>
  <si>
    <t>Problemas en su conexion - Velocidad</t>
  </si>
  <si>
    <t>Presentaba Baja Velocidad en su conexion</t>
  </si>
  <si>
    <t>Al realizarle un Quequee Denota 5MB en su plan actual</t>
  </si>
  <si>
    <t>Enmanuel Lebron</t>
  </si>
  <si>
    <t xml:space="preserve">Jose Ramos Rosario </t>
  </si>
  <si>
    <t>Indico que hasta ahorale funciona correctamente</t>
  </si>
  <si>
    <t>Robert Martinez Lima</t>
  </si>
  <si>
    <t>10.63.0.128</t>
  </si>
  <si>
    <t>verificacion de equipos</t>
  </si>
  <si>
    <t>Wanda Ramos Quintero</t>
  </si>
  <si>
    <t>Upgrade a 10Mb/ se le dio 6 Mbps</t>
  </si>
  <si>
    <t>sin problemas en su servicio pero requiere un aumento a 10 Mbps</t>
  </si>
  <si>
    <t>se subio la prioridad en su conexion</t>
  </si>
  <si>
    <t>Jose M Santiago</t>
  </si>
  <si>
    <t>Se realizo ajuste en el ap y cambio de clave, cliente indica que algunas veces le llega 5 Mb y otras no, se deja estatus en seguimiento</t>
  </si>
  <si>
    <t>10.33.0.133</t>
  </si>
  <si>
    <t>No le bregaba el servicio como es debido</t>
  </si>
  <si>
    <t>David haddad</t>
  </si>
  <si>
    <t>Angel M Roque Cancel</t>
  </si>
  <si>
    <t>Se realizo desconexion del router a traves de Winbox, una vez conectado el equipo el cliente verifica que le llega el plan contratado</t>
  </si>
  <si>
    <t>Solicito cambio de contraseña en Router</t>
  </si>
  <si>
    <t xml:space="preserve">Marcial colon </t>
  </si>
  <si>
    <t>Cambio de clave Wifi Correcto. Le funciona correctamente</t>
  </si>
  <si>
    <t>Cliente Indico que ya le estan llegando los megas contratados en su plan a traves de speedtest</t>
  </si>
  <si>
    <t xml:space="preserve">Sherlyn  Melendez Pagan </t>
  </si>
  <si>
    <t>Indico funcionarle bien el servicio - Verificacion de su conectividad</t>
  </si>
  <si>
    <t>Sin conexion por Site caido</t>
  </si>
  <si>
    <t>Cargar las baterias</t>
  </si>
  <si>
    <t>Norali Lopez Madera</t>
  </si>
  <si>
    <t>No tiene conexion por Site caido</t>
  </si>
  <si>
    <t>Jonathan Soto Figueroa</t>
  </si>
  <si>
    <t>Sin conexion/Site caido</t>
  </si>
  <si>
    <t>no puede ver television en su cajita amazon</t>
  </si>
  <si>
    <t>reinicio cajita amazon</t>
  </si>
  <si>
    <t>Laura Vilanueva</t>
  </si>
  <si>
    <t>Eliseo Ramos Ruiz</t>
  </si>
  <si>
    <t>sin conexion en su TV</t>
  </si>
  <si>
    <t>Suanette Ramos Gonzalez</t>
  </si>
  <si>
    <t>Indica que presenta problemas de velocidad, sin embargo se observa un consumo de 10 MB continuos</t>
  </si>
  <si>
    <t>Lentitud en sus videos</t>
  </si>
  <si>
    <t>Reboot a su antena + Prioridad en su conexion</t>
  </si>
  <si>
    <t>indicacion de configuracion de contraseña wifi</t>
  </si>
  <si>
    <t>no se conectaba</t>
  </si>
  <si>
    <t>indicacion de configuracion de clave wifi</t>
  </si>
  <si>
    <t xml:space="preserve">Vanessa ramis </t>
  </si>
  <si>
    <t>Ivan Cordova Martinez</t>
  </si>
  <si>
    <t xml:space="preserve">Su router no conecta / Problemas de cableado </t>
  </si>
  <si>
    <t>El Led del puerto Wan no enciende</t>
  </si>
  <si>
    <t>Reparacion del cableado por Tecnico Hairo Martinez</t>
  </si>
  <si>
    <t>Indico estar sin conexion</t>
  </si>
  <si>
    <t>Se realiza prueba de velocidad y se puede constatar que le llegan los 10Mb contratados</t>
  </si>
  <si>
    <t>Cliente llama para indicar que tiene problemas de velocidad se verifico en su antena y se observa el Transmit CCQ: 65% bajo</t>
  </si>
  <si>
    <t>Se verifico le llega el plan contratado</t>
  </si>
  <si>
    <t>Neridith Soto Ruiz</t>
  </si>
  <si>
    <t>Cliente llama para indicar que tiene problemas de Velocidad, se verifico y se observa un trafico de datos continuos de 3 MB</t>
  </si>
  <si>
    <t>El cliente tenia otros equipos conectados</t>
  </si>
  <si>
    <t>Ellice Maldonado Pagan</t>
  </si>
  <si>
    <t>Se puede visualizar su velocidad</t>
  </si>
  <si>
    <t>Angel David Marquez</t>
  </si>
  <si>
    <t>10.44.0.106</t>
  </si>
  <si>
    <t>Upgrade cancelado</t>
  </si>
  <si>
    <t>Señal variante entre -78 y -80</t>
  </si>
  <si>
    <t>Configuracion y cambio de router</t>
  </si>
  <si>
    <t>Le esta llegando su plan contratado</t>
  </si>
  <si>
    <t>Señal variante entre -68 y -72</t>
  </si>
  <si>
    <t>Migrado al Site Arallanes IP 10.70.0.67</t>
  </si>
  <si>
    <t>Sin conexion - Router desconfigurado</t>
  </si>
  <si>
    <t>Brenda Nazario</t>
  </si>
  <si>
    <t>Se restablecio el Site, se realizo la llamada al cliente para saber como le esta bregando el servicio e indica que en estos momentos le funciona sin inconvenientes</t>
  </si>
  <si>
    <t>Se le freeza imagen su Tv</t>
  </si>
  <si>
    <t>Verifiacion de Servicio</t>
  </si>
  <si>
    <t>Mayra Rivera Reyes</t>
  </si>
  <si>
    <t xml:space="preserve">Router Dañado El Cliente desea comprar uno nuevo </t>
  </si>
  <si>
    <t>Desbloqueo de IP</t>
  </si>
  <si>
    <t>Reporta 4 dias sin Internet</t>
  </si>
  <si>
    <t>Configuracion de PPoe de su servicio</t>
  </si>
  <si>
    <t>Router Configurado con conexion y operativa</t>
  </si>
  <si>
    <t>Evelyn Aldea</t>
  </si>
  <si>
    <t>Problemas de conexion con sus televisores</t>
  </si>
  <si>
    <t xml:space="preserve">Se le indico que ingresara nuevamante la contraseña de su router en sus equipos </t>
  </si>
  <si>
    <t>El Servicio se cae a media noche</t>
  </si>
  <si>
    <t>Angel Melecio Rijos</t>
  </si>
  <si>
    <t>10.71.0.26</t>
  </si>
  <si>
    <t>Reporta sin Servicio desde el 31-10</t>
  </si>
  <si>
    <t>Se le aplico el credito y demas ya cuenta con el servicio</t>
  </si>
  <si>
    <t>Perdida de paquetes</t>
  </si>
  <si>
    <t>Verificacion de equipos pruebas de latencia.</t>
  </si>
  <si>
    <t>Luis Rafael Calderon</t>
  </si>
  <si>
    <t xml:space="preserve">Everlidis Torres Rivera </t>
  </si>
  <si>
    <t>Problemas con el PoE</t>
  </si>
  <si>
    <t xml:space="preserve">perdida de clave del router </t>
  </si>
  <si>
    <t>PoE enciende y se apaga, se visualiza contantes conxiones y desconecxiones en el log de winbox</t>
  </si>
  <si>
    <t xml:space="preserve">se le indico al cliente como restablecer el router </t>
  </si>
  <si>
    <t>Problemas de velocidad, desconocimiento de plan contratado</t>
  </si>
  <si>
    <t>Jose Luis Reyes</t>
  </si>
  <si>
    <t>Se le informa al cliente cuanto era el plan contratado, cuanto tenia de descarga y de carga.</t>
  </si>
  <si>
    <t>Se realizara ajuste para mejorar problema de latencia en el Sectorial donde se encuentra conectado.</t>
  </si>
  <si>
    <t>Restablecimiento del servicio, le funciona correctamente</t>
  </si>
  <si>
    <t>Se restablecio el Site debido a que se estaba trabjando en el Paso</t>
  </si>
  <si>
    <t>Camille Rodriguez acevedo</t>
  </si>
  <si>
    <t>router sin conexion electrica</t>
  </si>
  <si>
    <t>se le indico al usuario que conectara el router en otra toma de corriente</t>
  </si>
  <si>
    <t xml:space="preserve">Angelin Lugo </t>
  </si>
  <si>
    <t>desconexion en sectorial 2 constantemente</t>
  </si>
  <si>
    <t>Migracion de AP del 2 al 1</t>
  </si>
  <si>
    <t>no le llega la velocidad contratada</t>
  </si>
  <si>
    <t>Desconexion de 1 de sus equipos</t>
  </si>
  <si>
    <t>Permanece conectado e Indica configurarle su router en forma Adicional</t>
  </si>
  <si>
    <t>Hector Rafael Flores</t>
  </si>
  <si>
    <t xml:space="preserve">Doble NAT restringido </t>
  </si>
  <si>
    <t>No podia jugar en su consola</t>
  </si>
  <si>
    <t>Reservar la ip con su mac</t>
  </si>
  <si>
    <t>Carlos salgado</t>
  </si>
  <si>
    <t>Cliente conectado y con trafico</t>
  </si>
  <si>
    <t>Nilsa vazquez</t>
  </si>
  <si>
    <t>Jose Laboy</t>
  </si>
  <si>
    <t>10.44.0.174</t>
  </si>
  <si>
    <t>Migrado al site Estrella Nueva IP 10.67.0.92</t>
  </si>
  <si>
    <t>Marielis Reyes</t>
  </si>
  <si>
    <t>No resetea el Router   y imposibilita configurar</t>
  </si>
  <si>
    <t>Configuracion de antena, alineacion y migracion de AP</t>
  </si>
  <si>
    <t>Perdida de paquetes impide jugar fluidamente</t>
  </si>
  <si>
    <t>Cliente molesta no quiso realizar pruebas, quiere que le envien un técnico</t>
  </si>
  <si>
    <t>Ya se realizaron ajuste en AP, router del ciente y visita tecnica.</t>
  </si>
  <si>
    <t xml:space="preserve"> Problema de Velocidad </t>
  </si>
  <si>
    <t>Se estaran realizando mejoras y seguimiento para mejorar su velocidad</t>
  </si>
  <si>
    <t>Ajuste en el ap donde conecta</t>
  </si>
  <si>
    <t>se activa IP de cliente por solicitud del Sr. Carlos</t>
  </si>
  <si>
    <t>No llega el plan contratado</t>
  </si>
  <si>
    <t>Ajuste de Freuencia SSJN-LOMAS2-SEC01</t>
  </si>
  <si>
    <t>No aplica ya que se tuvo que realizar un reinicio de su antena y darle prioridad, aun asi no llego a 3MB</t>
  </si>
  <si>
    <t>N/A el Upgrade</t>
  </si>
  <si>
    <t>Jose jimenez suarez</t>
  </si>
  <si>
    <t>Felix Torres Rivera</t>
  </si>
  <si>
    <t xml:space="preserve">10.35.0.102 </t>
  </si>
  <si>
    <t>Transmit CCQ muy baja, se coloca la data rate module en alternativa</t>
  </si>
  <si>
    <t>Se realizara visita al cliente para verificar problema.</t>
  </si>
  <si>
    <t>Cambio de conectores, reconfiguración router</t>
  </si>
  <si>
    <t>Angelin lugo</t>
  </si>
  <si>
    <t>Indicar estar sin conexion, se observa lantencia en el sectorial</t>
  </si>
  <si>
    <t>Alinecion de Antena</t>
  </si>
  <si>
    <t>Se le realiza ajustes de frecuencia en el AP donde conecta el cliente, el cual mejoró</t>
  </si>
  <si>
    <t>Indicar no tener conexion en equipos</t>
  </si>
  <si>
    <t>No navegaba en sus equipos</t>
  </si>
  <si>
    <t>Restablecimiento del Servicio, navega correctamente</t>
  </si>
  <si>
    <t>Ajustes en su antena, le funciona correctamente</t>
  </si>
  <si>
    <t>No navegaba en su Tv</t>
  </si>
  <si>
    <t>Edna Cintron Lavoy</t>
  </si>
  <si>
    <t xml:space="preserve">configuracion de router </t>
  </si>
  <si>
    <t xml:space="preserve">Maria Rivera </t>
  </si>
  <si>
    <t>Jose luis acosta reyes</t>
  </si>
  <si>
    <t>Desconexion de router y cables</t>
  </si>
  <si>
    <t>Se le indica al cliente como conectar nuevamente los cables en el router y en el POE de la antena, cliente queda con servicio.</t>
  </si>
  <si>
    <t xml:space="preserve">se freeza la imagen en la TV-Caja Android </t>
  </si>
  <si>
    <t>Se realiza prueba de velocidad y se comprueba que le esta llegando su plan contratado</t>
  </si>
  <si>
    <t>Cable de red conectado en puerto WAN del router</t>
  </si>
  <si>
    <t>Carlos Salgado  1era Cuenta</t>
  </si>
  <si>
    <t>Su antena no valida la conexion del router</t>
  </si>
  <si>
    <t>Se realizo la llamada nuevamente porque se observa que su router esta conectado, indico el cliente que ahora le funciona correctamnente</t>
  </si>
  <si>
    <t>Cliente no estaba conectado a su red WIFI</t>
  </si>
  <si>
    <t>Cliente le funciona bien el servicio, pero tiene problemas con el Chromecast</t>
  </si>
  <si>
    <t>No le funciona el Chormecast debido a que su televisor no esta conectado a internet porque no tiene cable de red</t>
  </si>
  <si>
    <t>El servicio le funciona sin inconvenientes</t>
  </si>
  <si>
    <t>Upgrade de 1 a 2 Mb</t>
  </si>
  <si>
    <t>Cliente opta por quedarse con el plan actual 2mb</t>
  </si>
  <si>
    <t>Upgrade a 6Mb</t>
  </si>
  <si>
    <t>Michael Guerrero</t>
  </si>
  <si>
    <t>N/A Site no puede prestar esa velocidad</t>
  </si>
  <si>
    <t>10.60.0.50</t>
  </si>
  <si>
    <t>No podia visualizar su pelicula en la TV</t>
  </si>
  <si>
    <t>se le indico al cliente que cambiara de resolucion ya que su internet esta estable</t>
  </si>
  <si>
    <t>Emmanuel Lebron</t>
  </si>
  <si>
    <t>Ajuste de Frecuencia Sectorial04 Site Hormiga</t>
  </si>
  <si>
    <t>Le llega su plan contratado, cliente terco indica que el plan contratado tiene que ser en cada dispositivo</t>
  </si>
  <si>
    <t>Indicaciones de como realizar pruebas de velocidad</t>
  </si>
  <si>
    <t>10.62.1.21</t>
  </si>
  <si>
    <t>Indico tener baja velocidad en su plan actual</t>
  </si>
  <si>
    <t>Se le realiza restablecimiento + speedtest y le llegan 10Mb en su plan</t>
  </si>
  <si>
    <t>Condominio Cervantes</t>
  </si>
  <si>
    <t>admin</t>
  </si>
  <si>
    <t>No tenia el cable ethernet conectado al pc</t>
  </si>
  <si>
    <t>soporte de sus equipos</t>
  </si>
  <si>
    <t>Indico la cancelacion del servicio por parte del cliente</t>
  </si>
  <si>
    <t>Alberto Sanchez</t>
  </si>
  <si>
    <t>Aumento a 10 MB</t>
  </si>
  <si>
    <t>Quiere un aumento de plan a 10MB</t>
  </si>
  <si>
    <t>Se le indico al cliente que no puede proceder a dicho aumento ya que se estan realizando labores de mantenimiento y mejoras</t>
  </si>
  <si>
    <t>Luis a Diaz Mejias</t>
  </si>
  <si>
    <t>no recuerda su clave de wifi</t>
  </si>
  <si>
    <t>Configuracion de Router + Verificacion de equipos - Solicito Upgrade de 8/4 por 3 dias</t>
  </si>
  <si>
    <t>Yarismel Velasquez</t>
  </si>
  <si>
    <t>10.72.0.22</t>
  </si>
  <si>
    <t>Ruoter puesto en modo de fabrica</t>
  </si>
  <si>
    <t>router de modo de fabrica</t>
  </si>
  <si>
    <t>se le dio soporte para que conectara nuevamente y la cliente realizara cambio de clave wifi</t>
  </si>
  <si>
    <t>Cambio de lente y configuracion de antena</t>
  </si>
  <si>
    <t>Se puede verificar su plan contratado</t>
  </si>
  <si>
    <t xml:space="preserve">Intermitencia con el Servicio </t>
  </si>
  <si>
    <t>Se realizo reboot a la antena y se desconecto el router de active connections</t>
  </si>
  <si>
    <t xml:space="preserve">Verificacion del servicio </t>
  </si>
  <si>
    <t>Se realizo reboot a la antena del cliente y este quedo con su servicio activo y funcionando pero muestra intermitencia</t>
  </si>
  <si>
    <t>Se realizo visita tecnica al cliente para verificar sus conexiones, se realizo configuracion del roter segun tecnico.</t>
  </si>
  <si>
    <t>16/11/2018</t>
  </si>
  <si>
    <t>Aracelis Calo Roviria</t>
  </si>
  <si>
    <t>Se freza su imagen en el TV</t>
  </si>
  <si>
    <t>No le llegaba plan contratado</t>
  </si>
  <si>
    <t>Se le da prioridad al cliente en MK para que le llegue el plan que tiene contratado</t>
  </si>
  <si>
    <t>10.32.0.252</t>
  </si>
  <si>
    <t>Switch Cervantes Torre B caido</t>
  </si>
  <si>
    <t>Estuvo caido por falla del Switch de la torre B</t>
  </si>
  <si>
    <t xml:space="preserve">Fue restaurado el mismo dia por el tecnico Hairo Martinez, el Switch de la torre B esta apagado </t>
  </si>
  <si>
    <t>Marisel Rodriguez</t>
  </si>
  <si>
    <t>10.54.0.106</t>
  </si>
  <si>
    <t xml:space="preserve">Cancelacion del servicio </t>
  </si>
  <si>
    <t>Se le indico que reiniciara su router y levanto el servicio nuevamente</t>
  </si>
  <si>
    <t>10.67.0.92</t>
  </si>
  <si>
    <t xml:space="preserve">ajuste de frecuencia /Verificacion de servicio </t>
  </si>
  <si>
    <t>Carlos Sanchez Baez</t>
  </si>
  <si>
    <t>10.36.0.67</t>
  </si>
  <si>
    <t>10.69.0.21</t>
  </si>
  <si>
    <t>Indico recogido de Router</t>
  </si>
  <si>
    <t>Eliceo Ramos</t>
  </si>
  <si>
    <t>Upgrade 6 mb  residencial</t>
  </si>
  <si>
    <t>Felix Reyes</t>
  </si>
  <si>
    <t xml:space="preserve">Christopher Lee  Valcarcer Colon  </t>
  </si>
  <si>
    <t>Reporta Nat Estricto</t>
  </si>
  <si>
    <t>Se le indico que se seguira verificando y que se le llamara</t>
  </si>
  <si>
    <t>Solicito Upgrade 8MB</t>
  </si>
  <si>
    <t>Cliente prefirio quedarse con el plan inicial Gam. 6/3</t>
  </si>
  <si>
    <t>Desea cambio de router</t>
  </si>
  <si>
    <t>No quiere pagar el dinero por la compra de router</t>
  </si>
  <si>
    <t>Cliente comento que tuvo que reiniciar el router, para que le funcionara el servicio nuevamente</t>
  </si>
  <si>
    <t xml:space="preserve">Orlando Nieves </t>
  </si>
  <si>
    <t>Frecuencia con ruido</t>
  </si>
  <si>
    <t>se realiza ajuste de frecuencia</t>
  </si>
  <si>
    <t>Jousepf Perez</t>
  </si>
  <si>
    <t>No tiene internet / parametros muy malos en su antena y no asigna al router IP, se le indicara al cliente cuando podria recibir el tecnico</t>
  </si>
  <si>
    <t>verificacion de conexion en equipos</t>
  </si>
  <si>
    <t>Cliente presenta desconexion por intermitencia en Site en horas de la noche</t>
  </si>
  <si>
    <t>Cliente presenta desconexion en horas de la noche y llega el internet en la mañana</t>
  </si>
  <si>
    <t>se realiza soporte base</t>
  </si>
  <si>
    <t>Puerto LAN Unplugged</t>
  </si>
  <si>
    <t>Estaba por visita el dia de hoy 16/11/2018</t>
  </si>
  <si>
    <t>Daniel Lancelot Sebastian</t>
  </si>
  <si>
    <t>Jose Antonio Laboy</t>
  </si>
  <si>
    <t>Steven Vicente Gonzalez</t>
  </si>
  <si>
    <t>10.46.0.79</t>
  </si>
  <si>
    <t>le llega 4MB de 5MB, indica que en el dia tiene internet normal, de noche es donde esta lento</t>
  </si>
  <si>
    <t>Se le activa la IP al cliente + Restablecimiento de su servicio, le funciona con normalidad</t>
  </si>
  <si>
    <t>Alexander Mendez</t>
  </si>
  <si>
    <t>10.39.0.29</t>
  </si>
  <si>
    <t>cliente cancela servicio</t>
  </si>
  <si>
    <t>Cesar Torres</t>
  </si>
  <si>
    <t>Desconfiguracion de su SSID y clave wifi</t>
  </si>
  <si>
    <t>Puerto Nat estricto</t>
  </si>
  <si>
    <t>tenia su ssid y clave wifi desconfigurado</t>
  </si>
  <si>
    <t>Configuración de Nat estricto</t>
  </si>
  <si>
    <t>sin conexion al TV</t>
  </si>
  <si>
    <t>Desea que le ayudemos a conectar su equipo al wifi</t>
  </si>
  <si>
    <t>no tenia conexion a su tv</t>
  </si>
  <si>
    <t>Coraly Feliciano Marin</t>
  </si>
  <si>
    <t>10.70.0.67</t>
  </si>
  <si>
    <t>Sin conexiom</t>
  </si>
  <si>
    <t>Luis Jose Flores Colon</t>
  </si>
  <si>
    <t>cliente indica que presenta problemas al abrir paginas o escuchar musica</t>
  </si>
  <si>
    <t>se le da prioridad al cliente</t>
  </si>
  <si>
    <t>Frecuencia sucia</t>
  </si>
  <si>
    <t>Se llama cliente indica que estos dias el servicio a funcionado mejor</t>
  </si>
  <si>
    <t>Lenhar Daal</t>
  </si>
  <si>
    <t>Lilian Negron Velazquez</t>
  </si>
  <si>
    <t>10.50.0.147</t>
  </si>
  <si>
    <t>Solicitud de upgrade</t>
  </si>
  <si>
    <t>se cancela upgrade de cliente, no respondio llamada de los 3 dias de prueba</t>
  </si>
  <si>
    <t>Samuel Ortiz</t>
  </si>
  <si>
    <t>10.39.0.118</t>
  </si>
  <si>
    <t>Problema de cableado</t>
  </si>
  <si>
    <t>cable que conecta al router no funciona</t>
  </si>
  <si>
    <t>Maribel Bruno</t>
  </si>
  <si>
    <t>No tenia conectividad en sus equipos</t>
  </si>
  <si>
    <t>capacity muy bajo y se observa al latencia / no es posible migrarlo</t>
  </si>
  <si>
    <t>Se limpio la frecuencia</t>
  </si>
  <si>
    <t>Soporte base a su conexion</t>
  </si>
  <si>
    <t>Solicita mudanza</t>
  </si>
  <si>
    <t>Mudanza realizada, conectada al mismo site</t>
  </si>
  <si>
    <t>Restablecimiento del servicio + prioridad  le responde y carga bien su programacion</t>
  </si>
  <si>
    <t>Eliezer esterling</t>
  </si>
  <si>
    <t>Servicio le tumba o se le cae</t>
  </si>
  <si>
    <t>Restablecido el servicio con toda normalidad el servicio</t>
  </si>
  <si>
    <t>Ernesto Rivera Rosario</t>
  </si>
  <si>
    <t>Ping en 573ms</t>
  </si>
  <si>
    <t>Ajuste de Frecuencia SSJN-MF-SEC1178 + cambio de clave del router</t>
  </si>
  <si>
    <t xml:space="preserve">Problemas en la conexion </t>
  </si>
  <si>
    <t>Reporta Lentitud en el servicio</t>
  </si>
  <si>
    <t>Parametros no estables para su antena / Se le asigna  visita por alineacion de la misma</t>
  </si>
  <si>
    <t>Yanquiel Paulino</t>
  </si>
  <si>
    <t>Cable LAN deteriorado</t>
  </si>
  <si>
    <t>Cambio de cableado y configuracion de router</t>
  </si>
  <si>
    <t>Cliente no le llega plan contratado</t>
  </si>
  <si>
    <t>Cliente indicando que no le llega el plan contratado; se necesita realizar ajuste de frecuencia en AP</t>
  </si>
  <si>
    <t>Alberto Burgos Velez</t>
  </si>
  <si>
    <t>Coordenadas enviadas, cliente en espera de mudanza</t>
  </si>
  <si>
    <t>Mudanza realizada, conectado al mismo site</t>
  </si>
  <si>
    <t>Alfred Reyes</t>
  </si>
  <si>
    <t>10.47.0.110</t>
  </si>
  <si>
    <t>Reporta estar sin conexion</t>
  </si>
  <si>
    <t>No navegaba en sus dispositivos, sin conectividad</t>
  </si>
  <si>
    <t>Antena Inhibida, restablecimiento de la misma</t>
  </si>
  <si>
    <t>En espera de recogido de equipos</t>
  </si>
  <si>
    <t>Cliente cancelado por sistema y administracion por mudanza no señal</t>
  </si>
  <si>
    <t>Camen Medina Colon</t>
  </si>
  <si>
    <t>10.50.0.109</t>
  </si>
  <si>
    <t>Desconexion por contraseña de su Wifi</t>
  </si>
  <si>
    <t>Se requiere soporte no se conecta a la red Tenda /Fuera de su conexion Olvido de su contraseña</t>
  </si>
  <si>
    <t>Julio Reines Candelario</t>
  </si>
  <si>
    <t>Verificación del servicio</t>
  </si>
  <si>
    <t>Ismael Cruz Mercado</t>
  </si>
  <si>
    <t>Solicito aumento de 4MB/1MB</t>
  </si>
  <si>
    <t>Se le aplico el plan de 4MB/1MB en modo prueba y se le comento que se estara llamando en unos dias, fue aplicado el 23/11/2018</t>
  </si>
  <si>
    <t>Condominio Agueybana</t>
  </si>
  <si>
    <t>Problemas de Velocidad, requiere ajuste de frecuencia</t>
  </si>
  <si>
    <t>Se coordino una visita tecnica</t>
  </si>
  <si>
    <t>Se realizo cambio de antena y cableado por tecnico Esteban</t>
  </si>
  <si>
    <t>Maranyeli Carrasquillo</t>
  </si>
  <si>
    <t>Posible falla en el LAN</t>
  </si>
  <si>
    <t>Cambio de cableado y alineacion de antena</t>
  </si>
  <si>
    <t>Erick Mendez Caraballo</t>
  </si>
  <si>
    <t>10.45.0.111</t>
  </si>
  <si>
    <t>Indica que se va a mudar</t>
  </si>
  <si>
    <t>Comento que enviara las coordenadas via Whatsapp para verificar</t>
  </si>
  <si>
    <t>Migrado a Site Monte Flores 10.43.0.125</t>
  </si>
  <si>
    <t>Intermitencia con el servico</t>
  </si>
  <si>
    <t>Site Intermitente</t>
  </si>
  <si>
    <t>Neredith soto Ruiz</t>
  </si>
  <si>
    <t>Indica no conectarse en sus equipos</t>
  </si>
  <si>
    <t>Serv. Le funciona correctamente debido al restablecimiento del mismo</t>
  </si>
  <si>
    <t>Nelson Ruiz Otero</t>
  </si>
  <si>
    <t>Le brega lento el servicio</t>
  </si>
  <si>
    <t>Ajuste en el Ap</t>
  </si>
  <si>
    <t>Nathaniel Ponce</t>
  </si>
  <si>
    <t>Problemas en velocidad no le llega plan contratado</t>
  </si>
  <si>
    <t>Cliente indica que no le llega ni 1MB</t>
  </si>
  <si>
    <t>darle prioridad y soporte para ejecutar la prueba de la mejor manera</t>
  </si>
  <si>
    <t>Rosa Oquendo hernandez</t>
  </si>
  <si>
    <t>10.44.0.73</t>
  </si>
  <si>
    <t>Se realizo cambio de Clave Wifi</t>
  </si>
  <si>
    <t>cliente indica no bregarle como debe ser el servicio</t>
  </si>
  <si>
    <t>indica que el servicio esta lento</t>
  </si>
  <si>
    <t>indicaciones de como realizar prueba de velocidad y cuando este bregando en el servicio verificar que no halla otro disp. demandando mas velocidad</t>
  </si>
  <si>
    <t>28/11/0201</t>
  </si>
  <si>
    <t>Mudanza Completada, conectado al mismo site</t>
  </si>
  <si>
    <t>No le brega el servicio como debe ser</t>
  </si>
  <si>
    <t>Se realizo ajuste en el AP le llega su plan contratado, pero su cajita android no le quiere tomar su red wifi</t>
  </si>
  <si>
    <t>Felix Gonzalez</t>
  </si>
  <si>
    <t>10.47.0.107</t>
  </si>
  <si>
    <t>Descativada por pago</t>
  </si>
  <si>
    <t>Se le activo IP le funciona correctamente</t>
  </si>
  <si>
    <t>Equipos inhibidos/ configuracion de router</t>
  </si>
  <si>
    <t>Indica que no tiene internet / valores de su antena muy malos (requiere visita tecnica para realinear su antena)</t>
  </si>
  <si>
    <t>Joseph Dones</t>
  </si>
  <si>
    <t>Router Dañado</t>
  </si>
  <si>
    <t>Cliente realizo compra de router propio, le funciona correctamente</t>
  </si>
  <si>
    <t>Reconfiguracio de cuenta PPPoE</t>
  </si>
  <si>
    <t xml:space="preserve">Hector Rodriguez Ramos </t>
  </si>
  <si>
    <t>equipos imhibidos/ reestablecimiento del servicio</t>
  </si>
  <si>
    <t>se realiza recogido de equipo en casa antigua pero no se intala en nueva ya que casa se encontraba en construccion</t>
  </si>
  <si>
    <t>PlayStation Network</t>
  </si>
  <si>
    <t>Josean Rodriguez</t>
  </si>
  <si>
    <t>10.70.0.49</t>
  </si>
  <si>
    <t xml:space="preserve">No se logra comunicarse con el cliente con los numeros de contacto </t>
  </si>
  <si>
    <t>Problema de velocidad en su dispositvo</t>
  </si>
  <si>
    <t>10.30.123</t>
  </si>
  <si>
    <t>Consumo contante de su plan contratado / se le indico para cambiar su clave wifi y no desea</t>
  </si>
  <si>
    <t>engancho llamada pero se le explico por que presenta lentitud en su servicio ya que habia un consumo ctte de su plan contratado</t>
  </si>
  <si>
    <t>Upgrade 8MB a G-6MG/3MB</t>
  </si>
  <si>
    <t>UpGrade Procesado</t>
  </si>
  <si>
    <t>Jose Daniel Echeverria</t>
  </si>
  <si>
    <t>Cliente no tiene conexion a internet, se verifican sus equipos y estan dentro de los parametros. Se realizo reboot a la antena y este comenzo a bregar. No pudo constatar el plan ya que la laptop estaba realizando descargas aunque se veia el consumo de su plan en pantalla 5MB/1MB</t>
  </si>
  <si>
    <t>Cambio de Site</t>
  </si>
  <si>
    <t>Se realizo llamada al cliente para verificar como le brega el servicio y este indica que con normalidad</t>
  </si>
  <si>
    <t>se migra de sectorial</t>
  </si>
  <si>
    <t>Antena  Inhibida</t>
  </si>
  <si>
    <t>no tiene acceso a internet, no se pudo verificar valores de su antena ni entrar en winbox por problemas con internet</t>
  </si>
  <si>
    <t>Verificacion de su servicio, le funciona correctamente</t>
  </si>
  <si>
    <t xml:space="preserve">Luis Ramos </t>
  </si>
  <si>
    <t>Antena desconectada</t>
  </si>
  <si>
    <t>Iracema Guzman</t>
  </si>
  <si>
    <t>10.39.1.45</t>
  </si>
  <si>
    <t>Config router nuevo de cliente</t>
  </si>
  <si>
    <t>configuracion del router belkin</t>
  </si>
  <si>
    <t>Problemas de velocidad y intermitencia</t>
  </si>
  <si>
    <t>Reynaldo Suarez</t>
  </si>
  <si>
    <t>Indico problemas en su señal</t>
  </si>
  <si>
    <t>Se observa una pequeña latencia</t>
  </si>
  <si>
    <t>10.25.0.25</t>
  </si>
  <si>
    <t>Señal intermitente</t>
  </si>
  <si>
    <t>Por inconvenientes en los sectoriales el cliente tiene intermitencia</t>
  </si>
  <si>
    <t xml:space="preserve">Rafael Marcano </t>
  </si>
  <si>
    <t>IProblemas de conexion</t>
  </si>
  <si>
    <t>Se le restablece conectividad le funciona correctamente</t>
  </si>
  <si>
    <t>Cliente espera por recogido de router de la empresa</t>
  </si>
  <si>
    <t>Cliente llama molesto indica que no tiene servicio y quiere hablar con el gerente se le dice que este no se encuentra y cuelga</t>
  </si>
  <si>
    <t>evelyn Aldea Rivera</t>
  </si>
  <si>
    <t xml:space="preserve">Eliezer Esther </t>
  </si>
  <si>
    <t>Maria amalbert Ocasio</t>
  </si>
  <si>
    <t>Taixsha Alicea Andino</t>
  </si>
  <si>
    <t>10.47.0.101</t>
  </si>
  <si>
    <t xml:space="preserve">Presenta desconexion </t>
  </si>
  <si>
    <t>cliente llama ya que no tiene internet</t>
  </si>
  <si>
    <t>en el site estan realizando mantenimiento y mejoras para los clientes</t>
  </si>
  <si>
    <t>David Adorno</t>
  </si>
  <si>
    <t>10.47.0.103</t>
  </si>
  <si>
    <t>Cableado colocado correctamente en el pto wan del router</t>
  </si>
  <si>
    <t>Soledad Conde Davila</t>
  </si>
  <si>
    <t>10.39.1.54</t>
  </si>
  <si>
    <t>Indica no poder conectarse</t>
  </si>
  <si>
    <t>Indicó tener conexion con sus equipos de forma correcta</t>
  </si>
  <si>
    <t>Cliente llama porque no tenia conexion a internet, se le realiza rboot a la antena y se le indica que verifique. Cliente indica que ya tenia conexion a internet.</t>
  </si>
  <si>
    <t>Router reinicia</t>
  </si>
  <si>
    <t>Jose Ricardo Rivera</t>
  </si>
  <si>
    <t>Vanesa Ramis</t>
  </si>
  <si>
    <t xml:space="preserve">No posee clave del wifi </t>
  </si>
  <si>
    <t>No posee la clave del wifi / posiblemente se lo hallan robado</t>
  </si>
  <si>
    <t>cliente indica que ya posee su propia clave wifi y le brega bien el servicio</t>
  </si>
  <si>
    <t>Verificacion del servicio,cliente conforme</t>
  </si>
  <si>
    <t>Janice  Rodriguez</t>
  </si>
  <si>
    <t>Mayra Walker</t>
  </si>
  <si>
    <t>indica problemas de velocidad</t>
  </si>
  <si>
    <t>se realizo ajuste de frecuencia</t>
  </si>
  <si>
    <t>juan Alisea Lopez</t>
  </si>
  <si>
    <t>Se realizo ajuste de frecuencia en el sectorial donde se encuentra el cliente conectado.</t>
  </si>
  <si>
    <t>Sirila Corcino Jimenez</t>
  </si>
  <si>
    <t>cambio de residencia</t>
  </si>
  <si>
    <t>Mudanza completada conectada al mismo site</t>
  </si>
  <si>
    <t>Se realizo reboot a la antena del cliente y reset en WinBox</t>
  </si>
  <si>
    <t xml:space="preserve">Blanca Diaz </t>
  </si>
  <si>
    <t>Equipos desconectados</t>
  </si>
  <si>
    <t>Maribel Diaz Bruno</t>
  </si>
  <si>
    <t>Leinai Ramirez</t>
  </si>
  <si>
    <t>Cancelo servicio</t>
  </si>
  <si>
    <t>Julissa lee Medina</t>
  </si>
  <si>
    <t>10.39.0.161</t>
  </si>
  <si>
    <t>Error de activacion</t>
  </si>
  <si>
    <t xml:space="preserve">Efrain de leon Rosario </t>
  </si>
  <si>
    <t>10.71.0.29</t>
  </si>
  <si>
    <t>Sandra Iveliss</t>
  </si>
  <si>
    <t>alejandra carrasquillo</t>
  </si>
  <si>
    <t>10.66.0.91</t>
  </si>
  <si>
    <t>verificacion del servicio + prioridad en la conexion</t>
  </si>
  <si>
    <t>Angel Rodriguez</t>
  </si>
  <si>
    <t>Recogido de antena y router</t>
  </si>
  <si>
    <t>Enmanuel Serrano</t>
  </si>
  <si>
    <t>10.47.0.89</t>
  </si>
  <si>
    <t>Denler German Morrobel</t>
  </si>
  <si>
    <t>10.36.0.57</t>
  </si>
  <si>
    <t>Se realizo ajuste de frecuencia en Sectorial donde conectaba el cliente, no se podia acceder a la antena para poder migrarlo.</t>
  </si>
  <si>
    <t xml:space="preserve">Sandra Figueroa </t>
  </si>
  <si>
    <t>Arrallanes</t>
  </si>
  <si>
    <t>Eminardo Hernandez Dominguez</t>
  </si>
  <si>
    <t>Cliente no tiene internet</t>
  </si>
  <si>
    <t>se le devolvio la llamada, el cliente queda con conexion y consumiendo su plan contratado</t>
  </si>
  <si>
    <t>reboot a su antena y se le dio prioridad</t>
  </si>
  <si>
    <t>Reinaldo Suarez</t>
  </si>
  <si>
    <t>problemas en conexion</t>
  </si>
  <si>
    <t>Javier Reyes Mangual</t>
  </si>
  <si>
    <t>10.72.0.21</t>
  </si>
  <si>
    <t>Ivon Nigaglioni  Hiraola</t>
  </si>
  <si>
    <t>reboot a su antena y prioridad en wimbox</t>
  </si>
  <si>
    <t>Lizardo Mattei Roman</t>
  </si>
  <si>
    <t>10.45.0.90</t>
  </si>
  <si>
    <t>Disney</t>
  </si>
  <si>
    <t>cliente solicito cancelar el servicio</t>
  </si>
  <si>
    <t>No tenia conexion a su red wifi</t>
  </si>
  <si>
    <t>pasos a seguir para conertar al cliente a su red wifi</t>
  </si>
  <si>
    <t>Problema en su conexion</t>
  </si>
  <si>
    <t xml:space="preserve">Restablecimiento del servicio </t>
  </si>
  <si>
    <t>Carlos Gonzalez</t>
  </si>
  <si>
    <t>Ana Nuñez</t>
  </si>
  <si>
    <t>DisneyPlus Funcionando</t>
  </si>
  <si>
    <t>Prioridad en MK e indicacion para realizar las pruebas de velocidad</t>
  </si>
  <si>
    <t>Koram Miranda</t>
  </si>
  <si>
    <t>Luis A Diaz</t>
  </si>
  <si>
    <t>No señal</t>
  </si>
  <si>
    <t>Emanuel Torres Aleman</t>
  </si>
  <si>
    <t>10.39.0.180</t>
  </si>
  <si>
    <t>cambio de modulacion en la antena + verificacion del servicio</t>
  </si>
  <si>
    <t>Maritza Santiago Flores</t>
  </si>
  <si>
    <t>cliente indica que el Poe de la antena no enciende</t>
  </si>
  <si>
    <t>cambio de tomacorriente</t>
  </si>
  <si>
    <t xml:space="preserve">Alberto Negron </t>
  </si>
  <si>
    <t>Isabel Marquez</t>
  </si>
  <si>
    <t>10.39.0.104</t>
  </si>
  <si>
    <t>No conecta en el wimbox</t>
  </si>
  <si>
    <t>Luis Reinaldo Robles</t>
  </si>
  <si>
    <t>10.44.0.95</t>
  </si>
  <si>
    <t>No puede ver Netflix</t>
  </si>
  <si>
    <t>Verificacion del servicio + prioridad en su conexion</t>
  </si>
  <si>
    <t>Carlos de jesus Rosado</t>
  </si>
  <si>
    <t>Cambio de router y reconfiguracion de antena</t>
  </si>
  <si>
    <t>Ramon Vazquez Sotero</t>
  </si>
  <si>
    <t xml:space="preserve">10.39.1.103 </t>
  </si>
  <si>
    <t>Verificacion de conexion con router y equipos</t>
  </si>
  <si>
    <t>soporte para conectar la antena de la cliente</t>
  </si>
  <si>
    <t>10.39.0.41</t>
  </si>
  <si>
    <t xml:space="preserve">Cambio de antena Lite Beam M5 Por Lite Beam AC </t>
  </si>
  <si>
    <t>The village inn</t>
  </si>
  <si>
    <t>Telefonos sin conexion  y un area sin internet</t>
  </si>
  <si>
    <t xml:space="preserve">Ivette Jurgensen </t>
  </si>
  <si>
    <t>10.45.0.23</t>
  </si>
  <si>
    <t>Victor calderon</t>
  </si>
  <si>
    <t>Pide un upgrade de su plan de 6mb a 8 mb</t>
  </si>
  <si>
    <t>recogido de antena</t>
  </si>
  <si>
    <t>Cliente indica que el internet tiene mucha intermitencia</t>
  </si>
  <si>
    <t>no podia ver TV.</t>
  </si>
  <si>
    <t>Daisy Vargas Nuñez</t>
  </si>
  <si>
    <t xml:space="preserve">10.39.0.41 </t>
  </si>
  <si>
    <t>estaba desconectada</t>
  </si>
  <si>
    <t>se le dio nuevamente su plan contratado</t>
  </si>
  <si>
    <t>Carlos Salgado 2</t>
  </si>
  <si>
    <t>cliente indica problema de velocidad</t>
  </si>
  <si>
    <t>se le dio prioridad en el wimbox</t>
  </si>
  <si>
    <t>no le brega el servicio de la mejor manera</t>
  </si>
  <si>
    <t>problemas al ver TV mediante wifi</t>
  </si>
  <si>
    <t>ajuste de frecuencia en el AP</t>
  </si>
  <si>
    <t>Luis Rivera</t>
  </si>
  <si>
    <t>Se realiza ajuste de frecuencia en sectorial donde se conecta el cliente.</t>
  </si>
  <si>
    <t>Juan Crespo</t>
  </si>
  <si>
    <t>10.44.0.216</t>
  </si>
  <si>
    <t>no le llegaba la velocidad contratada</t>
  </si>
  <si>
    <t>Conecta por 3 min y luego desconecta</t>
  </si>
  <si>
    <t>cliente indica que no tiene internet / no se le llega la antena y el sectorial en la cual conecta tampoco</t>
  </si>
  <si>
    <t>Cambio de Antena M5  / AC - reconfiguracion de antena y alineacion.</t>
  </si>
  <si>
    <t xml:space="preserve">Ajuste de Frecuencia Sec04Hormiga </t>
  </si>
  <si>
    <t>le brega lento el servicio</t>
  </si>
  <si>
    <t>se le da prioridad y soporte habitual para que realice prueba de velocidad</t>
  </si>
  <si>
    <t>paso a paso se le indica nuevamente como conectar sus equipos de la forma correcta</t>
  </si>
  <si>
    <t>Loretta Haywood  Magloire</t>
  </si>
  <si>
    <t>sin conexion al tv</t>
  </si>
  <si>
    <t xml:space="preserve">configuracion del Tv </t>
  </si>
  <si>
    <t>Joysepf Perez</t>
  </si>
  <si>
    <t xml:space="preserve">No se logra conexion con la antena </t>
  </si>
  <si>
    <t>alfred Ferrer Reyes</t>
  </si>
  <si>
    <t>Paulino Ramirez</t>
  </si>
  <si>
    <t>10.30.0.125</t>
  </si>
  <si>
    <t>Clientes no quiere la mudanza por el costo que prefiere cancelar el servicio.</t>
  </si>
  <si>
    <t>problemas con su cajita</t>
  </si>
  <si>
    <t xml:space="preserve">Problemas de velocidad se evidencio que solo le estaban llegando  3 megas de su plan de 5 </t>
  </si>
  <si>
    <t>migracion de sectorial al 1158, prioridad en wimbox</t>
  </si>
  <si>
    <t>Alfred Ferrer Reyes</t>
  </si>
  <si>
    <t>UpGrade de 5MB a 10MB</t>
  </si>
  <si>
    <t>Cliente acepta Plan de 10MB</t>
  </si>
  <si>
    <t xml:space="preserve">Neysa Hernandez </t>
  </si>
  <si>
    <t>Switch desconectado</t>
  </si>
  <si>
    <t>Cliente no contacatado</t>
  </si>
  <si>
    <t>Hector Rivera Claudio</t>
  </si>
  <si>
    <t>10.35.0.79</t>
  </si>
  <si>
    <t>Sin conexion a internet- posibilidad de router desconfigurado</t>
  </si>
  <si>
    <t>Reboot a su antena y prioridad en wimbox</t>
  </si>
  <si>
    <t>Johana Arizmendi Ortiz</t>
  </si>
  <si>
    <t>10.50.0.154</t>
  </si>
  <si>
    <t>Se le indico reiniciar su router y poe / ya cuenta con su servicio estable</t>
  </si>
  <si>
    <t xml:space="preserve">Ronald davila </t>
  </si>
  <si>
    <t>Sin conexion a internet no se logra conexion a la antena</t>
  </si>
  <si>
    <t>Solicitud de UpGrade de 5MB a 6MB</t>
  </si>
  <si>
    <t>Upgrade cancelado a peticion del clente</t>
  </si>
  <si>
    <t>Cliente presenta alta latencia en equipos</t>
  </si>
  <si>
    <t>se le dio prioridad en wimbox</t>
  </si>
  <si>
    <t xml:space="preserve">Raquel Perez Montana </t>
  </si>
  <si>
    <t>Sin conexion al Tv</t>
  </si>
  <si>
    <t>Charlie Robles</t>
  </si>
  <si>
    <t>10.70.0.48</t>
  </si>
  <si>
    <t xml:space="preserve">Se realizo un ajuste en la frecuencia </t>
  </si>
  <si>
    <t>Site en mantenimiento devolver la llamada al cliente</t>
  </si>
  <si>
    <t>Julissa Lee</t>
  </si>
  <si>
    <t>10.39.0.241</t>
  </si>
  <si>
    <t>Verificacion del servicio + prioridad</t>
  </si>
  <si>
    <t xml:space="preserve">Sonia Rios Santiago </t>
  </si>
  <si>
    <t>Alineación de antena</t>
  </si>
  <si>
    <t>La cliente indica que quiere mas velocidad por que hay mas equipos</t>
  </si>
  <si>
    <t>No respondio llamada para aceptar los terminos del nuevo plan</t>
  </si>
  <si>
    <t>Gabriel Acevedo</t>
  </si>
  <si>
    <t>La antena no asignaba ip al router</t>
  </si>
  <si>
    <t>Reset de su router</t>
  </si>
  <si>
    <t>Ernesto Medina</t>
  </si>
  <si>
    <t>el SW no autentica la conexion con el tenda</t>
  </si>
  <si>
    <t>Reinicio del SW</t>
  </si>
  <si>
    <t>Ping en 200ms</t>
  </si>
  <si>
    <t>Cambio de conectores, verificación de cableado, verificacion de switch</t>
  </si>
  <si>
    <t>Gloribel Cotto Comercial</t>
  </si>
  <si>
    <t>Instalacion de antena y reconexion de servicio</t>
  </si>
  <si>
    <t xml:space="preserve">Reconexion </t>
  </si>
  <si>
    <t>Cliente no desea mas el servicio ya que indica que ha presentado muchos problemas con el mismo.</t>
  </si>
  <si>
    <t>Juan de Dios Rivera</t>
  </si>
  <si>
    <t>Cambio de Contraseña</t>
  </si>
  <si>
    <t>Indicacion de como cambiar contraseña</t>
  </si>
  <si>
    <t>reboot a su antena y prioridad</t>
  </si>
  <si>
    <t>Johanna Arizmendi</t>
  </si>
  <si>
    <t>Reconfiguración de router</t>
  </si>
  <si>
    <t>Problema de Velocidad / Conexion</t>
  </si>
  <si>
    <t>no contaba con servicio de internet, aparte que no asignaba la antena al router ip</t>
  </si>
  <si>
    <t>reset de su router, se le dio prioridad y se bajo la potencia de la antena</t>
  </si>
  <si>
    <t xml:space="preserve">Isrrael Velazquez rivera </t>
  </si>
  <si>
    <t>10.47.0.136</t>
  </si>
  <si>
    <t>Cambio de cableado y de conectores</t>
  </si>
  <si>
    <t>desconectar temporalmente al cliente del wimbox</t>
  </si>
  <si>
    <t>Amplificacion de señal</t>
  </si>
  <si>
    <t xml:space="preserve">Luz Quiñonez </t>
  </si>
  <si>
    <t>Instalación de router como repetidor</t>
  </si>
  <si>
    <t>Samuel Martines Encarnacion</t>
  </si>
  <si>
    <t>SinConexion</t>
  </si>
  <si>
    <t>Downgrade a 5MB</t>
  </si>
  <si>
    <t>Rosa osorio casanova</t>
  </si>
  <si>
    <t>Cliente indica deseos de bajar su plan</t>
  </si>
  <si>
    <t>se efectua dicha solicitud</t>
  </si>
  <si>
    <t>10.63.0.141</t>
  </si>
  <si>
    <t>cliente indica que notificara cuando tenga el dinero completo para hacer la reconexion</t>
  </si>
  <si>
    <t>Jaime silva Allende</t>
  </si>
  <si>
    <t>Sin conexión</t>
  </si>
  <si>
    <t>cliente solicita cambio de contraseña de su router, se le indican los pasos a seguir.</t>
  </si>
  <si>
    <t>Puerto 2 del SW inhibido</t>
  </si>
  <si>
    <t>Reinicio de Port 2 del SW en Cond Cervantes</t>
  </si>
  <si>
    <t xml:space="preserve">Ernesto Ramirez Perez </t>
  </si>
  <si>
    <t>Veronica Fontanez Oqueno</t>
  </si>
  <si>
    <t>10.35.0.115</t>
  </si>
  <si>
    <t>reinicio de conexion en el wimbox</t>
  </si>
  <si>
    <t>SIn conexion</t>
  </si>
  <si>
    <t xml:space="preserve">Verificacion de servicio </t>
  </si>
  <si>
    <t>Mary Julia Natal</t>
  </si>
  <si>
    <t>10.39.0.64</t>
  </si>
  <si>
    <t>Aumento de plan a 6MB</t>
  </si>
  <si>
    <t>quiere mas velocidad para jugar en su consola de juegos</t>
  </si>
  <si>
    <t>Se le explico al cliente que no es posible el aumento ya que su plan actual no llega satisfactoriamente.</t>
  </si>
  <si>
    <t>11/12/2018/</t>
  </si>
  <si>
    <t>Carmen soto</t>
  </si>
  <si>
    <t>Carlos  cruz rodriguez</t>
  </si>
  <si>
    <t>Reboot a su antena, prioridad en el wimbox</t>
  </si>
  <si>
    <t>10.93.1.116</t>
  </si>
  <si>
    <t>SW del piso 13 caido</t>
  </si>
  <si>
    <t>No conectaba / router netgear desconfigurado</t>
  </si>
  <si>
    <t>Reconfiguracion de router netgear</t>
  </si>
  <si>
    <t>Verificacion d servicio</t>
  </si>
  <si>
    <t>Carlos tirado</t>
  </si>
  <si>
    <t>Problemas de  conexion</t>
  </si>
  <si>
    <t>Grisselle Rodriguez Rodriguez</t>
  </si>
  <si>
    <t>10.39.1.32</t>
  </si>
  <si>
    <t>quiere mas velocidad</t>
  </si>
  <si>
    <t>No se logro contactar</t>
  </si>
  <si>
    <t>Router roto</t>
  </si>
  <si>
    <t>la cliente indica que su ahijado le destrozo su router ya que tiene problemas</t>
  </si>
  <si>
    <t>Entrega de nuevo Router, Configuracion y realineacion de la antena.</t>
  </si>
  <si>
    <t xml:space="preserve">Jeidy Ortiz </t>
  </si>
  <si>
    <t>10.63.0.140</t>
  </si>
  <si>
    <t>Cliente no es contactada, luego de su llamada se encuentra desactivada por pago</t>
  </si>
  <si>
    <t>Router defectuoso en mal estado</t>
  </si>
  <si>
    <t>Agrega que durante la inundacion, su router esta en mal estado</t>
  </si>
  <si>
    <t xml:space="preserve">Se instala y configurar router </t>
  </si>
  <si>
    <t>no le llegaba su plan contratado y le bregaba lento el servicio</t>
  </si>
  <si>
    <t>reinicio de la antena y prioridad en wimbox</t>
  </si>
  <si>
    <t>Capacity muy bajo</t>
  </si>
  <si>
    <t>Gladys Andujar Valentin</t>
  </si>
  <si>
    <t>Doricell Morales Gonzalez</t>
  </si>
  <si>
    <t>Julissa Medina</t>
  </si>
  <si>
    <t>Cliente indica que le brega bien su conexion</t>
  </si>
  <si>
    <t>SiConexion</t>
  </si>
  <si>
    <t>Melissa Alini</t>
  </si>
  <si>
    <t>tiene el servicio pesimo</t>
  </si>
  <si>
    <t>Migración de AP desde el  sattsjnet1125-B al  sattsjnet1128</t>
  </si>
  <si>
    <t>Jhonatan guzman</t>
  </si>
  <si>
    <t>Estaba desactivado por pago</t>
  </si>
  <si>
    <t>Se activa Ip de cliente queda navegando</t>
  </si>
  <si>
    <t>Maria Isabel Bautista</t>
  </si>
  <si>
    <t>Cliente no envia coordenas ni direccion para mudanza</t>
  </si>
  <si>
    <t>La velocidad de descarga y de carga segun el cliente no es constante</t>
  </si>
  <si>
    <t>Rosa Salabarria Pizarro</t>
  </si>
  <si>
    <t>Ed maralisse  Robles</t>
  </si>
  <si>
    <t xml:space="preserve">10.39.0.32 </t>
  </si>
  <si>
    <t>No logra navegar</t>
  </si>
  <si>
    <t>Se verificara</t>
  </si>
  <si>
    <t>La cliente comenta que la estado trabajando bien el servicio, se solventa su caso</t>
  </si>
  <si>
    <t>Enmanuel A. Lebron Baez</t>
  </si>
  <si>
    <t>Problema con el TV</t>
  </si>
  <si>
    <t>Problema de autenticación entre TV y Router</t>
  </si>
  <si>
    <t>Desactivada por pago. Desconexion</t>
  </si>
  <si>
    <t>Se Activo IP</t>
  </si>
  <si>
    <t>Cliente queda navegando con toda normalidad</t>
  </si>
  <si>
    <t>Elsie Martinez</t>
  </si>
  <si>
    <t>10.56.0.78</t>
  </si>
  <si>
    <t>Cliente no quiere acceder a verificar el servicio</t>
  </si>
  <si>
    <t>Cliente indico que no le funcionaba, Se observo trafico en su conectividad</t>
  </si>
  <si>
    <t>Al dia de hoy 14-12. Indica cliente cancelacion del servicio</t>
  </si>
  <si>
    <t>Brenda de la cruz Martinez</t>
  </si>
  <si>
    <t>Con conexion actual en sus equipos</t>
  </si>
  <si>
    <t>Hector Rafael Flores Rivera</t>
  </si>
  <si>
    <t>Verificacion del servicio + Prioridad</t>
  </si>
  <si>
    <t>10.44.0.23</t>
  </si>
  <si>
    <t>site estaba caido</t>
  </si>
  <si>
    <t>Falla en cable LAN</t>
  </si>
  <si>
    <t>Cambio de antena Lite Beam por Lite Beam 5AC 2G</t>
  </si>
  <si>
    <t>no le llega su plan contratado</t>
  </si>
  <si>
    <t>reinicio de CPE y se le dio prioridad</t>
  </si>
  <si>
    <t>Angel A Andrades Concepcion</t>
  </si>
  <si>
    <t>Jose Acosta</t>
  </si>
  <si>
    <t>Lentitud en las paginas</t>
  </si>
  <si>
    <t>Se realizo migración de AP sattsjnet1227 al sattsjnet1228</t>
  </si>
  <si>
    <t>Lentitud al cargar varias paginas</t>
  </si>
  <si>
    <t>Noelia Massanet</t>
  </si>
  <si>
    <t>10.39.1.119</t>
  </si>
  <si>
    <t>Oswaldo guzman Cruz</t>
  </si>
  <si>
    <t>Verficacion del servicio</t>
  </si>
  <si>
    <t>Queda con su conexion activa y con servicio</t>
  </si>
  <si>
    <t>Lourdes Davila Rodriguez</t>
  </si>
  <si>
    <t>10.39.1.84</t>
  </si>
  <si>
    <t>Cliente desea realizar una mudanza, disponibilidad del cliente para el miercoles 19/12/2018</t>
  </si>
  <si>
    <t>Mudanza completada conectado site de Agueybana IP: 10.44.0.226</t>
  </si>
  <si>
    <t>Angel a Andrades Concepcion</t>
  </si>
  <si>
    <t>Problema con su cajita rokus</t>
  </si>
  <si>
    <t>no estaba conectado a su red wifi</t>
  </si>
  <si>
    <t>se procede a indicarle que se conecte y consume su plan contratado</t>
  </si>
  <si>
    <t>Luz Vicente</t>
  </si>
  <si>
    <t>Mudanza realizada. Nueva IP10.33.0.40</t>
  </si>
  <si>
    <t>router descofigurado</t>
  </si>
  <si>
    <t>configuracion de Router</t>
  </si>
  <si>
    <t>Problemas de Conexion Disponible luego de las 6 pm</t>
  </si>
  <si>
    <t>Restablecimiento del servicio + prioridad en su conexion</t>
  </si>
  <si>
    <t>Ramon Vasquez Sotero</t>
  </si>
  <si>
    <t>soporte base + verificación de servicio</t>
  </si>
  <si>
    <t xml:space="preserve">Jose L Rodriguez </t>
  </si>
  <si>
    <t>Jonh C Mieses Casiano</t>
  </si>
  <si>
    <t>10.35.0.133</t>
  </si>
  <si>
    <t>Almacenamiento en buffer en su netflix</t>
  </si>
  <si>
    <t>Se le sugirio limpieza total en cache de sus equipos, el servicio le brega bien</t>
  </si>
  <si>
    <t>Asha Toussint</t>
  </si>
  <si>
    <t>Joshua Rosario Alvarez</t>
  </si>
  <si>
    <t>10.35.0.136</t>
  </si>
  <si>
    <t>Cliente se mudara de residencia verificar nueva direccion</t>
  </si>
  <si>
    <t>Hilda Eleosegui</t>
  </si>
  <si>
    <t>10.50.0.155</t>
  </si>
  <si>
    <t>Maria pimentel Ayala</t>
  </si>
  <si>
    <t>Sin conexion desde el jueves</t>
  </si>
  <si>
    <t>Cliente acepta UpGrade a 4MB</t>
  </si>
  <si>
    <t>Problemas en su router / no encienden sus led</t>
  </si>
  <si>
    <t>Javier Reyes</t>
  </si>
  <si>
    <t>Ajuste de frecuencia imposible migrar</t>
  </si>
  <si>
    <t>cable Lan desconectado</t>
  </si>
  <si>
    <t>Frecuencia limpia, entendimiento errado de lo que indicaba el cliente</t>
  </si>
  <si>
    <t>verificacion de estatus</t>
  </si>
  <si>
    <t>Verificacion de servicio + prioridad</t>
  </si>
  <si>
    <t>Wilfredo Perez Melendez</t>
  </si>
  <si>
    <t>10.91.100.118</t>
  </si>
  <si>
    <t>FJIS realizo los ajuste correspondiente</t>
  </si>
  <si>
    <t>SInConexion</t>
  </si>
  <si>
    <t>Yamilka Rosado</t>
  </si>
  <si>
    <t>Clave indicada para el cliente</t>
  </si>
  <si>
    <t>10.45.0.126</t>
  </si>
  <si>
    <t>Navegando con toda normalidad en sus equipos</t>
  </si>
  <si>
    <t>Luis rivera</t>
  </si>
  <si>
    <t>Mayra Seda toro</t>
  </si>
  <si>
    <t>Internet Lento</t>
  </si>
  <si>
    <t>Sonia Castilllo</t>
  </si>
  <si>
    <t>Desconfiguracion de la antena / amerita visita</t>
  </si>
  <si>
    <t>Marilyn Martinez Rivera</t>
  </si>
  <si>
    <t>problemas con acceso a netflix</t>
  </si>
  <si>
    <t>antena no logra loguearse, no se puede entrar a la antena.</t>
  </si>
  <si>
    <t>Se realizo ajuste en sectorial ya que no levantaba la antena del cliente</t>
  </si>
  <si>
    <t>Mudanza de router a otra habitacion</t>
  </si>
  <si>
    <t>Cliente no tiene para cancalar el servicio en esta oportunidad</t>
  </si>
  <si>
    <t>no tenia servicio</t>
  </si>
  <si>
    <t>se activo ip</t>
  </si>
  <si>
    <t>Kevin Emanuel Ayra</t>
  </si>
  <si>
    <t>10.45.0.128</t>
  </si>
  <si>
    <t>Sin conexion cliente no se encuentra en casa llamara luego de las 5</t>
  </si>
  <si>
    <t>Sin conexion Señal -74dBm</t>
  </si>
  <si>
    <t>Jose echeverria</t>
  </si>
  <si>
    <t>Cliente no ha realizado el pago</t>
  </si>
  <si>
    <t xml:space="preserve">capacity bajo se procede a migrar cliente </t>
  </si>
  <si>
    <t>Movilizacion de equipos</t>
  </si>
  <si>
    <t>Movilizacion de equipos dentro de la misma residencia</t>
  </si>
  <si>
    <t>Se anexa visita ya que tiene problemas en antena y cableado</t>
  </si>
  <si>
    <t>Suevelyn bustamante</t>
  </si>
  <si>
    <t>No le llegan su plan contratado (5MB)</t>
  </si>
  <si>
    <t>Se verifico su conectividad y viendo su consumo refleja de 4.5 a 5Mb en su velocidad</t>
  </si>
  <si>
    <t>Rafael Calderon</t>
  </si>
  <si>
    <t>10.44.10.2</t>
  </si>
  <si>
    <t>Milenia Park</t>
  </si>
  <si>
    <t>se le laguea el internet</t>
  </si>
  <si>
    <t>verificacion de servicio +cambi de contraseña</t>
  </si>
  <si>
    <t>Elizabeth Santos</t>
  </si>
  <si>
    <t>10.70.0.70</t>
  </si>
  <si>
    <t>Problema con caja rocus</t>
  </si>
  <si>
    <t>cliente indico que configuro y  bajo la resolucion a la caja rocus</t>
  </si>
  <si>
    <t>No le llegan su plan contratado 5MB</t>
  </si>
  <si>
    <t>verificacion de clave wifi</t>
  </si>
  <si>
    <t>cuenta desconfigurada</t>
  </si>
  <si>
    <t xml:space="preserve">configuracion de cuenta </t>
  </si>
  <si>
    <t>no podia ver Netflix</t>
  </si>
  <si>
    <t>indicaciones sobre su servicio de internet (ningun problema asociado a velocidad)</t>
  </si>
  <si>
    <t>Rosa Margarita bueno</t>
  </si>
  <si>
    <t>10.44.0.64</t>
  </si>
  <si>
    <t>Desconexion del WIFI</t>
  </si>
  <si>
    <t>se le indica que olvide la contraseña en el dispositivo y la vuelva a colocar. Efectivamente el cliente retoma la conexion de internet</t>
  </si>
  <si>
    <t>verificacion de servicio y cambio de contraseña wifi</t>
  </si>
  <si>
    <t xml:space="preserve">10.50.0.140 </t>
  </si>
  <si>
    <t>No conectaba al wimbox /  conexion del cable del PoE al router de forma incorrecta</t>
  </si>
  <si>
    <t>Router inhinido</t>
  </si>
  <si>
    <t>Jose Ramon</t>
  </si>
  <si>
    <t>Cambio de Antena Lite Beam M5 por Lite Beam 5AC 2G</t>
  </si>
  <si>
    <t>No conectaba al wimbox</t>
  </si>
  <si>
    <t>no conectaba a su red wifi / soporte base</t>
  </si>
  <si>
    <t xml:space="preserve"> Luis Reinaldo  Robles Marrero </t>
  </si>
  <si>
    <t>conexion a TV</t>
  </si>
  <si>
    <t>Willian Cancelario</t>
  </si>
  <si>
    <t>se indica verificar autenticacion del TV</t>
  </si>
  <si>
    <t>Reboot de su antena y prioridad en el wimbox</t>
  </si>
  <si>
    <t>Fatima Lopes Hernandez</t>
  </si>
  <si>
    <t>Mudanza al departamento 1102</t>
  </si>
  <si>
    <t>s le dio el plan de 5MB ya que el cliente indico que le brego perfecto</t>
  </si>
  <si>
    <t>Mark Ficek</t>
  </si>
  <si>
    <t>Carlos Abreu</t>
  </si>
  <si>
    <t>Autorizado por Maily Upgrade a 4Mb</t>
  </si>
  <si>
    <t>su clave wifi es incorrecta / cliente no entiende lo indicado</t>
  </si>
  <si>
    <t>sinconexion</t>
  </si>
  <si>
    <t>Verificacion de serivicio</t>
  </si>
  <si>
    <t>le brega lento el servico</t>
  </si>
  <si>
    <t>prioridad en el wimbox</t>
  </si>
  <si>
    <t>Carmen Vazquez Rivera</t>
  </si>
  <si>
    <t>10.46.0.80</t>
  </si>
  <si>
    <t>por ahora no realizara cambio de contraseña a su router</t>
  </si>
  <si>
    <t>12/12/0219</t>
  </si>
  <si>
    <t>10.39.0.42</t>
  </si>
  <si>
    <t>ivette castro quintero</t>
  </si>
  <si>
    <t>10.39.0.189</t>
  </si>
  <si>
    <t>Cable Lan Mal conectado</t>
  </si>
  <si>
    <t>se le indica al cliente la ubicacion correcta del cable LAN</t>
  </si>
  <si>
    <t>Jose Yariel Rodriguez</t>
  </si>
  <si>
    <t>Cliente indico que le bregaba bastante bien, se quedara con el Upgrade</t>
  </si>
  <si>
    <t xml:space="preserve">se realizo cambio de contraseña wifi </t>
  </si>
  <si>
    <t>Antonia Diaz</t>
  </si>
  <si>
    <t xml:space="preserve">10.63.0.92 </t>
  </si>
  <si>
    <t>22/12/201/8</t>
  </si>
  <si>
    <t>Tenia desconectado el cableado de la antena</t>
  </si>
  <si>
    <t>Restablecimiento del servicio, queda conectada y con servicio</t>
  </si>
  <si>
    <t>verificación del servicio + prioridad en su conexion</t>
  </si>
  <si>
    <t>Cliente presenta intermitencia en el servicio</t>
  </si>
  <si>
    <t>se le dio un reboot a la antena y prioridad en el wimbox</t>
  </si>
  <si>
    <t>Solicito aumento a 5MB</t>
  </si>
  <si>
    <t>Queria Mas velocidad en su plan actual / presenta problemas en su conexion</t>
  </si>
  <si>
    <t>Se realiza upgrade a 5Mb / Cliente le brega bien el servicio observo mejoras</t>
  </si>
  <si>
    <t>desactivado por falta de pago</t>
  </si>
  <si>
    <t xml:space="preserve">Brunilda Valentin </t>
  </si>
  <si>
    <t>Yumerlin Fernandez de Leon</t>
  </si>
  <si>
    <t>no conectaba a su red wifi luego que reseteo su router</t>
  </si>
  <si>
    <t>soporte base para que logre conexion nuevamente</t>
  </si>
  <si>
    <t>Oficina SJ Net</t>
  </si>
  <si>
    <t xml:space="preserve">Verificacion del servicio   </t>
  </si>
  <si>
    <t>Antena desconfigurada, sin conexion en sus equipos</t>
  </si>
  <si>
    <t>Maria Ramos Paris</t>
  </si>
  <si>
    <t>Joatan Dario Rivera Morales</t>
  </si>
  <si>
    <t>12/12/2019|</t>
  </si>
  <si>
    <t>Rosario Osorio Casanova</t>
  </si>
  <si>
    <t>Cliente indica no tener internet</t>
  </si>
  <si>
    <t>se verifico conexiones del Site donde conecta y sus valores de la antena del cliente</t>
  </si>
  <si>
    <t>Laura Rivera</t>
  </si>
  <si>
    <t>10.70.0.53</t>
  </si>
  <si>
    <t>tenia el wifi libre</t>
  </si>
  <si>
    <t>cambio de clave del wifi</t>
  </si>
  <si>
    <t>Coralis Marrero</t>
  </si>
  <si>
    <t>10.70.0.69</t>
  </si>
  <si>
    <t>No se proceso Upgrade</t>
  </si>
  <si>
    <t>Vannesa Catalino</t>
  </si>
  <si>
    <t>se le realiza el Upgrade a 8/4 MB</t>
  </si>
  <si>
    <t>Rafael santos Martinez</t>
  </si>
  <si>
    <t xml:space="preserve">Desconexion </t>
  </si>
  <si>
    <t>Se realizaron ajustes a la antena del cliente y al sectorial donde este se ecuentra conectado.</t>
  </si>
  <si>
    <t>Alex raul peña</t>
  </si>
  <si>
    <t>10.35.0.99</t>
  </si>
  <si>
    <t>se le freza el TV</t>
  </si>
  <si>
    <t>efrain Giboyeaux</t>
  </si>
  <si>
    <t>verificacion de serivico</t>
  </si>
  <si>
    <t>Jonathan Garcia</t>
  </si>
  <si>
    <t xml:space="preserve">Darbel Torres Santiago </t>
  </si>
  <si>
    <t>Sin conexion/ incendio en su edificio la semana pasada</t>
  </si>
  <si>
    <t>autogrupo autogrupo</t>
  </si>
  <si>
    <t>SIn Internet</t>
  </si>
  <si>
    <t>Sin conexion/ la antena parece desconfigurada no se logra conexion a la antena aunque el cliente indica que todos los equipos estan conectados y con las luces encendidas</t>
  </si>
  <si>
    <t>Isabelo  melendez padilla</t>
  </si>
  <si>
    <t>10.35.0.104</t>
  </si>
  <si>
    <t>Confiduracion de router</t>
  </si>
  <si>
    <t>Problemas con el Router</t>
  </si>
  <si>
    <t>Ciriaco Rojas</t>
  </si>
  <si>
    <t>10.43.0.130</t>
  </si>
  <si>
    <t xml:space="preserve">Upgrade no procesado </t>
  </si>
  <si>
    <t>keiraly torres</t>
  </si>
  <si>
    <t>Yelita Melendez</t>
  </si>
  <si>
    <t>10.50.0.130</t>
  </si>
  <si>
    <t>Verificar Poe, Router, conexiones</t>
  </si>
  <si>
    <t>Reconfiguracion de antena / le habian borrado el compilast Test</t>
  </si>
  <si>
    <t>su conexion a internet era muy lenta</t>
  </si>
  <si>
    <t>ajuste en el paso Agueybana to tiffany</t>
  </si>
  <si>
    <t>cambio de cableado de Antena a Switch y peinado de cableria en Switch</t>
  </si>
  <si>
    <t>Melissa Allini</t>
  </si>
  <si>
    <t>Prioridad en el wimbox</t>
  </si>
  <si>
    <t>10.44.0.66</t>
  </si>
  <si>
    <t>Verificación del servicio + prioridad en su conexion</t>
  </si>
  <si>
    <t>Melanio Fernandez</t>
  </si>
  <si>
    <t>10.44.0.30</t>
  </si>
  <si>
    <t>Indicacion de pasos a seguir para conectarse a WIFI</t>
  </si>
  <si>
    <t>Muy lento su internet</t>
  </si>
  <si>
    <t>se le da un reboot a la antena y prioridad al wimbox</t>
  </si>
  <si>
    <t>Elizabeth Done</t>
  </si>
  <si>
    <t>Janiery Pagan</t>
  </si>
  <si>
    <t>Por desconexion</t>
  </si>
  <si>
    <t>Queda con servicio operativo</t>
  </si>
  <si>
    <t>Mirna admin Bello Horizonte</t>
  </si>
  <si>
    <t>10.63.0.44</t>
  </si>
  <si>
    <t>Problemas en la antena del condominio / No router</t>
  </si>
  <si>
    <t>Upgrade a Gamers 6MB/3MB</t>
  </si>
  <si>
    <t>No tenia conexion a internet / router inhibido</t>
  </si>
  <si>
    <t>David Silva Santana</t>
  </si>
  <si>
    <t>10.35.0.106</t>
  </si>
  <si>
    <t>Luz Maria Quinoñes</t>
  </si>
  <si>
    <t>Equipo inhibido</t>
  </si>
  <si>
    <t>Carmen Vazquez rivera</t>
  </si>
  <si>
    <t xml:space="preserve">10.46.0.80 </t>
  </si>
  <si>
    <t>No recuerda su clave wifi</t>
  </si>
  <si>
    <t>Cliente queda con conexion, no le intereso saber su clave</t>
  </si>
  <si>
    <t>Restablecimiento del servicio de forma normal</t>
  </si>
  <si>
    <t>Navegando y con servicio / soporte Basico</t>
  </si>
  <si>
    <t>Rene Alexis PAstrana</t>
  </si>
  <si>
    <t>10.430.96</t>
  </si>
  <si>
    <t>Estaba sin conexion / caida del site</t>
  </si>
  <si>
    <t>Providencia Diuna Morla</t>
  </si>
  <si>
    <t>10.39.0.72</t>
  </si>
  <si>
    <t>No le funciona el internet / Colocacion de antena</t>
  </si>
  <si>
    <t>Se sugiere enviarle tecnico para colocarle antena en el techo, a ver si mejora</t>
  </si>
  <si>
    <t xml:space="preserve">Verificacion de servicio + prioridad de conexion </t>
  </si>
  <si>
    <t>Cable del router conectado de mala forma / router inhibido</t>
  </si>
  <si>
    <t>Lisandra Monte Martinez</t>
  </si>
  <si>
    <t>10.50.0.157</t>
  </si>
  <si>
    <t>Ajuste de Frecuencial en el AP TSM1105/ Verificacion del Servicio</t>
  </si>
  <si>
    <t xml:space="preserve">Marcial Colon </t>
  </si>
  <si>
    <t>Restablecimiento en su conexion queda conectada nuevamente</t>
  </si>
  <si>
    <t xml:space="preserve">Robert </t>
  </si>
  <si>
    <t>CONTAR.SI.CONJUNTO(B$2:B$3000,B2197,H$2:H$3000,"&lt;&gt;SOLUCIONADO")&lt;2</t>
  </si>
  <si>
    <t>Se le restablecio el servicio</t>
  </si>
  <si>
    <t>Daniel Castro</t>
  </si>
  <si>
    <t>baja velocidad en su plan actual</t>
  </si>
  <si>
    <t>Se le da prioridad en su conectividad 5mb en su plan actual</t>
  </si>
  <si>
    <t>Everlidis torres</t>
  </si>
  <si>
    <t>Desconfiguracion de router</t>
  </si>
  <si>
    <t>verificacion de servicio y configuracion de router</t>
  </si>
  <si>
    <t>Carlos Ruben Claudio Abreu</t>
  </si>
  <si>
    <t>Jhonatan Lozada Latorre</t>
  </si>
  <si>
    <t>arallanes</t>
  </si>
  <si>
    <t>se activa servicio</t>
  </si>
  <si>
    <t>Migrado a cienga Alta Nueva IP  10.65.0.32</t>
  </si>
  <si>
    <t>10.62.0.71</t>
  </si>
  <si>
    <t>Wanda Medero Bermudez</t>
  </si>
  <si>
    <t>10.32.0.95</t>
  </si>
  <si>
    <t>Cliente decidio no cambiar la clave de wifi + soporte base</t>
  </si>
  <si>
    <t>Restablecimiento de su router + soporte  base</t>
  </si>
  <si>
    <t>sin Conexion</t>
  </si>
  <si>
    <t xml:space="preserve">Router Inhibido </t>
  </si>
  <si>
    <t>Florita Rivera Martin</t>
  </si>
  <si>
    <t>10.32.0.106</t>
  </si>
  <si>
    <t>Indica no tener internet</t>
  </si>
  <si>
    <t>Reset a su antena + soporte base</t>
  </si>
  <si>
    <t>Indica problemas con el internet</t>
  </si>
  <si>
    <t>Soporte base + restablecimiento de su antena</t>
  </si>
  <si>
    <t xml:space="preserve">Reactivacion por pago + Soporte base </t>
  </si>
  <si>
    <t>Eliseo Ramos Rios</t>
  </si>
  <si>
    <t>UpGrade 10 MB</t>
  </si>
  <si>
    <t>Cliente no contactada, upgrade no procesado</t>
  </si>
  <si>
    <t>Elizabeth Santos Quiles</t>
  </si>
  <si>
    <t>no puede conectarse a su video juegos</t>
  </si>
  <si>
    <t xml:space="preserve">Alberto Caban </t>
  </si>
  <si>
    <t>26/12/0219</t>
  </si>
  <si>
    <t>Jonatan Dario Rivera Morales</t>
  </si>
  <si>
    <t>Cambio de PoE y cambio de cableado</t>
  </si>
  <si>
    <t>Rosa Echeverria</t>
  </si>
  <si>
    <t>Cambio de Contraseña de router</t>
  </si>
  <si>
    <t>Contraseña cambiada para con el cliente conecta con normalidad</t>
  </si>
  <si>
    <t>Reinaldo suarez nuñez</t>
  </si>
  <si>
    <t>Cambio de antena</t>
  </si>
  <si>
    <t>Soporte base y reconecta con su wifi con normalidad</t>
  </si>
  <si>
    <t>No puede conectar su TV a la red</t>
  </si>
  <si>
    <t>Reinicio de TV</t>
  </si>
  <si>
    <t>Maria Rivera  Lopez</t>
  </si>
  <si>
    <t>Upgrade a 10mb por 3 dias</t>
  </si>
  <si>
    <t>Soporte base + reset a router el cual le funciona con normalidad</t>
  </si>
  <si>
    <t>Jose Daniel Echeverria Montes</t>
  </si>
  <si>
    <t>sin Conexion + Solicitud de Upgrade a 5MB</t>
  </si>
  <si>
    <t>Charlie Robles Gonzalez</t>
  </si>
  <si>
    <t xml:space="preserve">Servicio intermitente </t>
  </si>
  <si>
    <t>Ajustes de Frecuencia en el Sec02 Arallenes + verificación del servicio</t>
  </si>
  <si>
    <t>serviciocon intermitencia</t>
  </si>
  <si>
    <t>verificacion de servicio + prioridad</t>
  </si>
  <si>
    <t>Wilnelia villegas Melendez</t>
  </si>
  <si>
    <t>Milenia</t>
  </si>
  <si>
    <t>UpGrade de 5MB a 6MB</t>
  </si>
  <si>
    <t>Laura VIllanueva</t>
  </si>
  <si>
    <t>Randy Aniel Rivera Ramirez</t>
  </si>
  <si>
    <t>10.70.0.65</t>
  </si>
  <si>
    <t>Esther Perez Sanchez</t>
  </si>
  <si>
    <t>10.52.0.77</t>
  </si>
  <si>
    <t>Asosiacion los Eucalitos Admin</t>
  </si>
  <si>
    <t>10.70.0.68</t>
  </si>
  <si>
    <t>Santa Siena Sierra</t>
  </si>
  <si>
    <t xml:space="preserve">10.32.0.103 </t>
  </si>
  <si>
    <t>Estebab Rosario</t>
  </si>
  <si>
    <t>Router quedo sin contraseña</t>
  </si>
  <si>
    <t>Asistencia via remota para creacion de contraseña</t>
  </si>
  <si>
    <t>Briyn suarez</t>
  </si>
  <si>
    <t>Total</t>
  </si>
  <si>
    <t>Operador</t>
  </si>
  <si>
    <t>MAYO</t>
  </si>
  <si>
    <t>JUNIO</t>
  </si>
  <si>
    <t>JULIO</t>
  </si>
  <si>
    <t>AGOSTO</t>
  </si>
  <si>
    <t>Cantidad</t>
  </si>
  <si>
    <t>SEPTIEMBRE</t>
  </si>
  <si>
    <t>OCTUBRE</t>
  </si>
  <si>
    <t>NOVIEMBRE</t>
  </si>
  <si>
    <t>DICIEMBRE</t>
  </si>
  <si>
    <t>Direccion</t>
  </si>
  <si>
    <t>Pueblo</t>
  </si>
  <si>
    <t>Coordenadas</t>
  </si>
  <si>
    <t>Plan</t>
  </si>
  <si>
    <t>Electricidad</t>
  </si>
  <si>
    <t>Status Equipos</t>
  </si>
  <si>
    <t>Johana Pérez Torres</t>
  </si>
  <si>
    <t>Calle E Nro 49, Barriada Vietnam</t>
  </si>
  <si>
    <t>Guaynabo</t>
  </si>
  <si>
    <t>10.68.0.21</t>
  </si>
  <si>
    <t>5MB/1MB</t>
  </si>
  <si>
    <t>Rafael Camunas</t>
  </si>
  <si>
    <t>Calle E Nro 43, Barriada Vietnam</t>
  </si>
  <si>
    <t>18.43986 -66.11507</t>
  </si>
  <si>
    <t>10.68.0.22</t>
  </si>
  <si>
    <t>Hector L Santiago Rivera</t>
  </si>
  <si>
    <t>Bo Amelia Calle Jose de DIego N76</t>
  </si>
  <si>
    <t>18.4323990 -66.1201550</t>
  </si>
  <si>
    <t>10.68.0.24</t>
  </si>
  <si>
    <t>3MB/1MB</t>
  </si>
  <si>
    <t>Luis A Ramos Rivera</t>
  </si>
  <si>
    <t>Residencial Coqui 1 Edif. Q Apart 1 29</t>
  </si>
  <si>
    <t>18.4386520,-66.1279380</t>
  </si>
  <si>
    <t>10.68.0.25</t>
  </si>
  <si>
    <t>5Mb/1Mb</t>
  </si>
  <si>
    <t>Si</t>
  </si>
  <si>
    <t>La antena se Volo</t>
  </si>
  <si>
    <t>Enmanuel Carrasquillo</t>
  </si>
  <si>
    <t>Barriada  Vietnan calle A 49</t>
  </si>
  <si>
    <t>18.438426,-66.112998</t>
  </si>
  <si>
    <t>10.68.0.26</t>
  </si>
  <si>
    <t>Ana Sepulveda</t>
  </si>
  <si>
    <t>Urb Villa Concepción 2 Calle B Casa N°237</t>
  </si>
  <si>
    <t xml:space="preserve">18.4383320 -66.1161130 </t>
  </si>
  <si>
    <t>Nicole Pabon</t>
  </si>
  <si>
    <t>Calle Atalaya #29  Pueblo de Cataño</t>
  </si>
  <si>
    <t>18.4396800 -66.1168660</t>
  </si>
  <si>
    <t>10.68.0.28</t>
  </si>
  <si>
    <t>Alberto Ceron</t>
  </si>
  <si>
    <t xml:space="preserve">Casa N° 15 Calle S Barriada Vietnam, </t>
  </si>
  <si>
    <t>18.4345760, -66.1192320</t>
  </si>
  <si>
    <t>Jesus Flores Alvarez</t>
  </si>
  <si>
    <t>Cond Los Naranjales Ed 48 apto 227</t>
  </si>
  <si>
    <t>10.57.0.20</t>
  </si>
  <si>
    <t xml:space="preserve">Res. 5Mb/1Mb </t>
  </si>
  <si>
    <t>Anabelle Colon Reyes</t>
  </si>
  <si>
    <t>3 GN6 vía 66 Villa Fontana</t>
  </si>
  <si>
    <t>10.57.0.23</t>
  </si>
  <si>
    <t xml:space="preserve">	Res. 3Mb/1Mb</t>
  </si>
  <si>
    <t>SI</t>
  </si>
  <si>
    <t>Buen Estado</t>
  </si>
  <si>
    <t>Roberto Torres Velez</t>
  </si>
  <si>
    <t>Colinas de Fair View calle 2.20 4Q 36</t>
  </si>
  <si>
    <t>Trujillo Alto</t>
  </si>
  <si>
    <t>10.57.0.26</t>
  </si>
  <si>
    <t>Res. 5Mb/1Mb</t>
  </si>
  <si>
    <t>Pumaestacion19</t>
  </si>
  <si>
    <t>Yolanda Lugo</t>
  </si>
  <si>
    <t xml:space="preserve">Resd. Lagos De Blasina Edif.2  Apart 23	</t>
  </si>
  <si>
    <t>Gamer 6Mb/2Mb</t>
  </si>
  <si>
    <t>Desconoce</t>
  </si>
  <si>
    <t>Marisol (Site Carolina)</t>
  </si>
  <si>
    <t>10.57.041</t>
  </si>
  <si>
    <t>Caida</t>
  </si>
  <si>
    <t>Via 68 Edf Villa Fontana  Apto1 MM 14</t>
  </si>
  <si>
    <t xml:space="preserve">Carolina </t>
  </si>
  <si>
    <t>18.3984500 -65.9740980</t>
  </si>
  <si>
    <t>10.57.0.42</t>
  </si>
  <si>
    <t>Res. 1Mb/512Kb</t>
  </si>
  <si>
    <t>EE 17 calle Sanchez Rohena Urb Jose Severo Quiñones</t>
  </si>
  <si>
    <t>18.387459 -65.9643619</t>
  </si>
  <si>
    <t>Buen estado</t>
  </si>
  <si>
    <t>Res.  Lagos De Blasina  Edif 10 Apto. 128</t>
  </si>
  <si>
    <t xml:space="preserve">Carolina  </t>
  </si>
  <si>
    <t>18.389747,-65.9627414</t>
  </si>
  <si>
    <t xml:space="preserve">	Res. 5Mb/1Mb</t>
  </si>
  <si>
    <t>Alexia Pamela (James Moore)</t>
  </si>
  <si>
    <t>Carr. 186 km 9.7 int. Bo Cubuy</t>
  </si>
  <si>
    <t>Canovanas</t>
  </si>
  <si>
    <t>10.41.0.30</t>
  </si>
  <si>
    <t>NO</t>
  </si>
  <si>
    <t>Janet Nieves Rosario</t>
  </si>
  <si>
    <t>Calle Ramojn Santini c14 Urb Jardines</t>
  </si>
  <si>
    <t>Cagua</t>
  </si>
  <si>
    <t>10.41.0.32</t>
  </si>
  <si>
    <t>Juan Torres</t>
  </si>
  <si>
    <t>Dueño de Site</t>
  </si>
  <si>
    <t>Ana Gomez Mendez</t>
  </si>
  <si>
    <t>Calle 68 Bloque 81 Nro.8 Tierra Bayamon</t>
  </si>
  <si>
    <t>10.53.0.23</t>
  </si>
  <si>
    <t>Tiendita de la Esquina</t>
  </si>
  <si>
    <t>calle 8/15 Bello Monte</t>
  </si>
  <si>
    <t>Sulimar Romero</t>
  </si>
  <si>
    <t>Parque 228 124 Calle Dr. Veve part 1611</t>
  </si>
  <si>
    <t>10.53.0.33</t>
  </si>
  <si>
    <t>Idriani Melendez</t>
  </si>
  <si>
    <t>Bayamon Garden Aprt EDF#9 APT901</t>
  </si>
  <si>
    <t>Marilyn Esscapa</t>
  </si>
  <si>
    <t>Bayamon Gardens  Edificio 7 apartamento 701</t>
  </si>
  <si>
    <t>18.3679030, -66.1499650</t>
  </si>
  <si>
    <t>10.53.0.37</t>
  </si>
  <si>
    <t>Nereida Cortijo Lebron</t>
  </si>
  <si>
    <t>Bayamon Gardens Apto 704  Edif. 7</t>
  </si>
  <si>
    <t>18.3681330, -66.1496040</t>
  </si>
  <si>
    <t>10.53.0.42</t>
  </si>
  <si>
    <t>Maria Elena Fernandez</t>
  </si>
  <si>
    <t xml:space="preserve">Calle 9 G 16 Urb  Flamboyan  Garden </t>
  </si>
  <si>
    <t>18.3883530, -66.1576150</t>
  </si>
  <si>
    <t>10.53.0.44</t>
  </si>
  <si>
    <t>1MB/512KB</t>
  </si>
  <si>
    <t>Jessica Allende Cecilio</t>
  </si>
  <si>
    <t>Bayamon Gardens Edf 8 Apto 803</t>
  </si>
  <si>
    <t>10.53.0.45</t>
  </si>
  <si>
    <t>Edif 26 Apto 26-04 Piso 2 Cond Los Laureles Lomas verde</t>
  </si>
  <si>
    <t>18.3709400 -66.1553290</t>
  </si>
  <si>
    <t>José Rivadeneira</t>
  </si>
  <si>
    <t>Calle Barbosa Nro 14 Bayamon</t>
  </si>
  <si>
    <t>18.3991450, -66.1542890</t>
  </si>
  <si>
    <t>Hector Burgos</t>
  </si>
  <si>
    <t xml:space="preserve"> Pueblo de Bayamon Calle Martí Edf.9 Apto 2C</t>
  </si>
  <si>
    <t>18.3987300 -66.1548060</t>
  </si>
  <si>
    <t>10.53.0.49</t>
  </si>
  <si>
    <t>Keysha Perez Rodriguez</t>
  </si>
  <si>
    <t>Bayamon Gardens Apartments Av. Laurel Esq. 831 apto 2115</t>
  </si>
  <si>
    <t>10.31.0.27</t>
  </si>
  <si>
    <t>Respetable Logia Jose C Barbosa 106</t>
  </si>
  <si>
    <t>Calle dragon X47 Lomas Verdes</t>
  </si>
  <si>
    <t>10.31.0.29</t>
  </si>
  <si>
    <t>Jose Antonio Gomez</t>
  </si>
  <si>
    <t>Hato tejas Bayamon calle Pablo R sala 11</t>
  </si>
  <si>
    <t>10.31.0.39</t>
  </si>
  <si>
    <t>Bayamon Gardens apto 17-13 Edif 17</t>
  </si>
  <si>
    <t>18.367060 -66.150650</t>
  </si>
  <si>
    <t>10.31.0.40</t>
  </si>
  <si>
    <t>G 6MB/2MB</t>
  </si>
  <si>
    <t>Laura Morales González</t>
  </si>
  <si>
    <t>La calle 19 casa k11 Urb. Magnilia Garden</t>
  </si>
  <si>
    <t>18.249610 -66.126860</t>
  </si>
  <si>
    <t>10.31.0.46</t>
  </si>
  <si>
    <t>Intercambio - Cond. Parque 228</t>
  </si>
  <si>
    <t>10.31.0.52</t>
  </si>
  <si>
    <t>Jose Placer</t>
  </si>
  <si>
    <t>Urb. Santa Monica z32 Calle 12</t>
  </si>
  <si>
    <t>18.38854 -66.18047</t>
  </si>
  <si>
    <t>10.31.0.55</t>
  </si>
  <si>
    <t xml:space="preserve">Yanira Cruz Avilla </t>
  </si>
  <si>
    <t>Bayamon Garden Apt 1901</t>
  </si>
  <si>
    <t>10.31.0.56</t>
  </si>
  <si>
    <t>Bayamon Garden Edif 20 Apto 20-08</t>
  </si>
  <si>
    <t>18°22'38.18''N 66°10'54.88''O</t>
  </si>
  <si>
    <t>Deborah Cancel</t>
  </si>
  <si>
    <t>Bayamon Garden Edif 17 Apart 17-14</t>
  </si>
  <si>
    <t>10.31.0.61</t>
  </si>
  <si>
    <t xml:space="preserve">Residencial tierra linda edificio 0 apart 177 </t>
  </si>
  <si>
    <t>18.3841560, -66.1779810</t>
  </si>
  <si>
    <t>2MB/768KB</t>
  </si>
  <si>
    <t>Cesar Suvero Maldonado</t>
  </si>
  <si>
    <t>Calle 21, Bayamon Gardens Aparment, Edf. 21, Apto 2124</t>
  </si>
  <si>
    <t>18.3673480 -66.1508050</t>
  </si>
  <si>
    <t>10.31.0.64</t>
  </si>
  <si>
    <t xml:space="preserve"> Bayamon Garden Aparment Edif 18  </t>
  </si>
  <si>
    <t>Juan Martinez Matos</t>
  </si>
  <si>
    <t xml:space="preserve"> Bayamon Garden Aparment   Edf18 AP1816 </t>
  </si>
  <si>
    <t>10.31.0.67</t>
  </si>
  <si>
    <t xml:space="preserve"> Jose J Nerys Figueroa</t>
  </si>
  <si>
    <t xml:space="preserve"> Urb Reswil Calle 60 A Q 9 		  	</t>
  </si>
  <si>
    <t>18.3631140, -66.1946610</t>
  </si>
  <si>
    <t>10.31.0.69</t>
  </si>
  <si>
    <t xml:space="preserve"> Res. Sierra Linda Edif. 9 Apart. 171 		</t>
  </si>
  <si>
    <t>Marylin Abdlah Guerrero</t>
  </si>
  <si>
    <t xml:space="preserve">Resd Tierra Linda Apto 102 Edf 5 </t>
  </si>
  <si>
    <t>18.3833230 -66.1781040</t>
  </si>
  <si>
    <t>10.31.0.74</t>
  </si>
  <si>
    <t>Alvin Meléndez Ortiz</t>
  </si>
  <si>
    <t xml:space="preserve">Bayamón Garden Aparment Edif. 6 ,Apart 6-10 </t>
  </si>
  <si>
    <t>18.3677850 -66.1506040</t>
  </si>
  <si>
    <t>10.31.0.75</t>
  </si>
  <si>
    <t>Johanny Valentin Alvarez</t>
  </si>
  <si>
    <t>Cond Bayamon Garden Apartments Edf 2 Apto 4, Apto 204</t>
  </si>
  <si>
    <t>Bayamon Gardens</t>
  </si>
  <si>
    <t>10.31.0.77</t>
  </si>
  <si>
    <t>Alejandro Cruz Diaz</t>
  </si>
  <si>
    <t xml:space="preserve">Calle 13 G30 Urb Santa Monica </t>
  </si>
  <si>
    <t>18.3913570, -66.1794580</t>
  </si>
  <si>
    <t>10.31.0.80</t>
  </si>
  <si>
    <t>Edwin Rodriguez Figueroa</t>
  </si>
  <si>
    <t>Urb El Cortejo Casa  H22 Calle 26</t>
  </si>
  <si>
    <t>18.3603110 -66.1682050</t>
  </si>
  <si>
    <t>10.31.0.81</t>
  </si>
  <si>
    <t>Flor Cruz Mulero</t>
  </si>
  <si>
    <t xml:space="preserve">Condominio Bayamon Gardens Apartments Apto. 2109 Edif. 21, 5to Piso </t>
  </si>
  <si>
    <t>10.31.0.93</t>
  </si>
  <si>
    <t>Luis Anibal Benitez Hernandez</t>
  </si>
  <si>
    <t>Urb Miraflores Calle  31  Bloque  18,  casa N° 9</t>
  </si>
  <si>
    <t>18.3687850, -66.1967920</t>
  </si>
  <si>
    <t>10.31.0.95</t>
  </si>
  <si>
    <t>4MB/1MB</t>
  </si>
  <si>
    <t>Glenda Mendez Torres</t>
  </si>
  <si>
    <t>Cond. Bayamon Garden aparmes Minillas 17 apart 18</t>
  </si>
  <si>
    <t>10.31.0.96</t>
  </si>
  <si>
    <t>Luis Santos Santiago</t>
  </si>
  <si>
    <t>Hacienda Borinquen L12-12 Calle Almendro</t>
  </si>
  <si>
    <t>18.3726482, -66.1911459</t>
  </si>
  <si>
    <t>10.31.0.97</t>
  </si>
  <si>
    <t xml:space="preserve">Residencial Sierra Linda Edf 8 Apto 160  </t>
  </si>
  <si>
    <t>18.3840668 -66.1786057</t>
  </si>
  <si>
    <t>10.31.0.98</t>
  </si>
  <si>
    <t>Maria E Negron Santiago</t>
  </si>
  <si>
    <t>Calle 21 Edif. 40, Apto. A Villas de Monterrey,</t>
  </si>
  <si>
    <t>18.3825681 -66.1629967</t>
  </si>
  <si>
    <t>10.31.0.100</t>
  </si>
  <si>
    <t>Av. Nogal X47 Lomas Verdes</t>
  </si>
  <si>
    <t>Emilio Vega Matos</t>
  </si>
  <si>
    <t>Calle parkus #45 Hato tejas Bayamon PR00959</t>
  </si>
  <si>
    <t>Keshia Irizarry</t>
  </si>
  <si>
    <t>Calle 35 FF 16 Santa Juanita</t>
  </si>
  <si>
    <t>10.29.0.31</t>
  </si>
  <si>
    <t>Carlos Melendez Marrero</t>
  </si>
  <si>
    <t>Calle 26 AG44 Toa Alta High</t>
  </si>
  <si>
    <t xml:space="preserve"> 10.29.0.34</t>
  </si>
  <si>
    <t>Samuel Matias Garcia</t>
  </si>
  <si>
    <t>Carret 863 KM 1.8 2da para Calle Vigilio, davila 8va casa</t>
  </si>
  <si>
    <t>18.394220 -66.199260</t>
  </si>
  <si>
    <t>10.29.0.38</t>
  </si>
  <si>
    <t>8MB/1MB</t>
  </si>
  <si>
    <t>Betsaida Rodriguez</t>
  </si>
  <si>
    <t>Bayamon Gardens Apartments Edif 1 apto 111 piso 3</t>
  </si>
  <si>
    <t>18°22'08.0"N 66°09'06.3"W</t>
  </si>
  <si>
    <t>10.29.0.40</t>
  </si>
  <si>
    <t xml:space="preserve"> Edf 1 Apart  109 Bayamon Garden Bayamon     		</t>
  </si>
  <si>
    <t>18.3687890 -66.1514820</t>
  </si>
  <si>
    <t>10.29.0.41</t>
  </si>
  <si>
    <t>Gretchens Santiago</t>
  </si>
  <si>
    <t>Bayamon Gardens apartments apto 112</t>
  </si>
  <si>
    <t>10.29.0.42</t>
  </si>
  <si>
    <t>Jose Gasco Gomez</t>
  </si>
  <si>
    <t>Bayamon Gardens Apto 805</t>
  </si>
  <si>
    <t>10.29.0.43</t>
  </si>
  <si>
    <t>Melanie Rosa Parrilla</t>
  </si>
  <si>
    <t>Urb. Alturas de Bucarabone Calle 40 3R33</t>
  </si>
  <si>
    <t>10.29.0.44</t>
  </si>
  <si>
    <t>Cond. Victoria Village  Edf. “C”  Apart. 101, Bayamon</t>
  </si>
  <si>
    <t>18.401511, -66.193878</t>
  </si>
  <si>
    <t>Monica Rivera Perez</t>
  </si>
  <si>
    <t>Calle 14 M21 Bayamon Gardens</t>
  </si>
  <si>
    <t>10.29.0.52</t>
  </si>
  <si>
    <t>Pedro Toro</t>
  </si>
  <si>
    <t>Calle Amapola, s44 lomas verde</t>
  </si>
  <si>
    <t>18.3780020 -66.1507490</t>
  </si>
  <si>
    <t>10.29.0.54</t>
  </si>
  <si>
    <t>Jonathan Rodriguez Rodriguez</t>
  </si>
  <si>
    <t xml:space="preserve">Bayamon Gardens Apart. Edif. 13 Apart 1303 </t>
  </si>
  <si>
    <t>10.29.0.58</t>
  </si>
  <si>
    <t>SATELL SJ NET CORP
P.O. Box 194168
San Juan PR 00919
Tel: 787-523-6821
email: billing@satellpr.com</t>
  </si>
  <si>
    <t>Fecha:</t>
  </si>
  <si>
    <t>___/___/___</t>
  </si>
  <si>
    <t>Información del Cliente:</t>
  </si>
  <si>
    <t>Nombre Cliente:</t>
  </si>
  <si>
    <t>Direccion:</t>
  </si>
  <si>
    <t>Ciudad:</t>
  </si>
  <si>
    <t>Telefono:</t>
  </si>
  <si>
    <t>Información Técnica:</t>
  </si>
  <si>
    <t>Cordenadas:</t>
  </si>
  <si>
    <t>Plan:</t>
  </si>
  <si>
    <t>Gam. 8Mb/4Mb</t>
  </si>
  <si>
    <t>DNS:</t>
  </si>
  <si>
    <t>Cuenta PPPoE</t>
  </si>
  <si>
    <t>Username:</t>
  </si>
  <si>
    <t>Password:</t>
  </si>
  <si>
    <t>Disponibilidad</t>
  </si>
  <si>
    <t>PM</t>
  </si>
  <si>
    <t>Solution:</t>
  </si>
  <si>
    <t>__________________________________________________________________________________</t>
  </si>
  <si>
    <t>Customer Segnature:</t>
  </si>
  <si>
    <t>Installer Signature:</t>
  </si>
  <si>
    <t>STATUS</t>
  </si>
  <si>
    <t>PROBLEMAS</t>
  </si>
  <si>
    <t>TECNICO</t>
  </si>
  <si>
    <t>SITES</t>
  </si>
  <si>
    <t>OPERADORES</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</si>
</sst>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d/m/yyyy"/>
    <numFmt numFmtId="165" formatCode="dd&quot;/&quot;mm&quot;/&quot;yyyy"/>
    <numFmt numFmtId="166" formatCode="m/d/yyyy\ h:mm:ss"/>
    <numFmt numFmtId="167" formatCode="h:mm\ AM/PM"/>
    <numFmt numFmtId="168" formatCode="dd\-mm\-yyyy"/>
    <numFmt numFmtId="169" formatCode="dd/mm/yy"/>
    <numFmt numFmtId="170" formatCode="d/m/yyyy\ h:mm"/>
    <numFmt numFmtId="171" formatCode="dd\-mm\-yy"/>
    <numFmt numFmtId="172" formatCode="d\-m\-yyyy"/>
    <numFmt numFmtId="173" formatCode="d/m"/>
    <numFmt numFmtId="174" formatCode="dd/mm"/>
  </numFmts>
  <fonts count="35">
    <font>
      <sz val="10"/>
      <color rgb="FF000000"/>
      <name val="Arial"/>
    </font>
    <font>
      <b/>
      <sz val="10"/>
      <name val="Arial"/>
    </font>
    <font>
      <b/>
      <sz val="10"/>
      <name val="Arial"/>
    </font>
    <font>
      <sz val="10"/>
      <name val="Arial"/>
    </font>
    <font>
      <b/>
      <sz val="14"/>
      <name val="Arial"/>
    </font>
    <font>
      <sz val="10"/>
      <name val="Arial"/>
    </font>
    <font>
      <sz val="10"/>
      <name val="Arial"/>
    </font>
    <font>
      <sz val="10"/>
      <color rgb="FF000000"/>
      <name val="Arial"/>
    </font>
    <font>
      <sz val="10"/>
      <color rgb="FF000000"/>
      <name val="Verdana"/>
    </font>
    <font>
      <sz val="10"/>
      <color rgb="FF000000"/>
      <name val="Verdana"/>
    </font>
    <font>
      <sz val="8"/>
      <name val="Arial"/>
    </font>
    <font>
      <sz val="10"/>
      <color rgb="FF000000"/>
      <name val="Inherit"/>
    </font>
    <font>
      <sz val="11"/>
      <color rgb="FF000000"/>
      <name val="Arial"/>
    </font>
    <font>
      <b/>
      <sz val="10"/>
      <color rgb="FFFFFFFF"/>
      <name val="Arial"/>
    </font>
    <font>
      <sz val="10"/>
      <name val="Arial"/>
    </font>
    <font>
      <sz val="11"/>
      <color rgb="FF000000"/>
      <name val="Calibri"/>
    </font>
    <font>
      <sz val="10"/>
      <color rgb="FFB7B7B7"/>
      <name val="Arial"/>
    </font>
    <font>
      <sz val="11"/>
      <color rgb="FFB7B7B7"/>
      <name val="Calibri"/>
    </font>
    <font>
      <sz val="10"/>
      <color rgb="FF000000"/>
      <name val="Arial"/>
    </font>
    <font>
      <b/>
      <sz val="10"/>
      <name val="Arial"/>
    </font>
    <font>
      <sz val="12"/>
      <color rgb="FF333333"/>
      <name val="Arial"/>
    </font>
    <font>
      <sz val="10"/>
      <color rgb="FF333333"/>
      <name val="Arial"/>
    </font>
    <font>
      <sz val="11"/>
      <color rgb="FF000000"/>
      <name val="Inconsolata"/>
    </font>
    <font>
      <sz val="10"/>
      <color rgb="FF000000"/>
      <name val="Calibri"/>
    </font>
    <font>
      <sz val="11"/>
      <name val="Arial"/>
    </font>
    <font>
      <sz val="11"/>
      <color rgb="FF333333"/>
      <name val="Arial"/>
    </font>
    <font>
      <sz val="10"/>
      <color rgb="FF000000"/>
      <name val="Roboto"/>
    </font>
    <font>
      <sz val="9"/>
      <name val="Arial"/>
    </font>
    <font>
      <sz val="10"/>
      <name val="Calibri"/>
    </font>
    <font>
      <b/>
      <sz val="10"/>
      <color rgb="FF000000"/>
      <name val="Calibri"/>
    </font>
    <font>
      <b/>
      <sz val="12"/>
      <name val="Arial"/>
    </font>
    <font>
      <b/>
      <sz val="10"/>
      <name val="Arial"/>
    </font>
    <font>
      <sz val="14"/>
      <name val="Arial"/>
    </font>
    <font>
      <sz val="12"/>
      <name val="Arial"/>
    </font>
    <font>
      <sz val="11"/>
      <name val="Calibri"/>
    </font>
  </fonts>
  <fills count="20">
    <fill>
      <patternFill patternType="none"/>
    </fill>
    <fill>
      <patternFill patternType="gray125"/>
    </fill>
    <fill>
      <patternFill patternType="solid">
        <fgColor rgb="FF6D9EEB"/>
        <bgColor rgb="FF6D9EEB"/>
      </patternFill>
    </fill>
    <fill>
      <patternFill patternType="solid">
        <fgColor rgb="FF4A86E8"/>
        <bgColor rgb="FF4A86E8"/>
      </patternFill>
    </fill>
    <fill>
      <patternFill patternType="solid">
        <fgColor rgb="FF3D85C6"/>
        <bgColor rgb="FF3D85C6"/>
      </patternFill>
    </fill>
    <fill>
      <patternFill patternType="solid">
        <fgColor rgb="FFFFFFFF"/>
        <bgColor rgb="FFFFFFFF"/>
      </patternFill>
    </fill>
    <fill>
      <patternFill patternType="solid">
        <fgColor rgb="FF00FFFF"/>
        <bgColor rgb="FF00FFFF"/>
      </patternFill>
    </fill>
    <fill>
      <patternFill patternType="solid">
        <fgColor rgb="FF999999"/>
        <bgColor rgb="FF999999"/>
      </patternFill>
    </fill>
    <fill>
      <patternFill patternType="solid">
        <fgColor rgb="FFFFFF00"/>
        <bgColor rgb="FFFFFF00"/>
      </patternFill>
    </fill>
    <fill>
      <patternFill patternType="solid">
        <fgColor rgb="FFFF0000"/>
        <bgColor rgb="FFFF0000"/>
      </patternFill>
    </fill>
    <fill>
      <patternFill patternType="solid">
        <fgColor rgb="FFB7B7B7"/>
        <bgColor rgb="FFB7B7B7"/>
      </patternFill>
    </fill>
    <fill>
      <patternFill patternType="solid">
        <fgColor rgb="FF666666"/>
        <bgColor rgb="FF666666"/>
      </patternFill>
    </fill>
    <fill>
      <patternFill patternType="solid">
        <fgColor rgb="FFEFEFEF"/>
        <bgColor rgb="FFEFEFEF"/>
      </patternFill>
    </fill>
    <fill>
      <patternFill patternType="solid">
        <fgColor rgb="FF00FF00"/>
        <bgColor rgb="FF00FF00"/>
      </patternFill>
    </fill>
    <fill>
      <patternFill patternType="solid">
        <fgColor rgb="FFF3F3F3"/>
        <bgColor rgb="FFF3F3F3"/>
      </patternFill>
    </fill>
    <fill>
      <patternFill patternType="solid">
        <fgColor rgb="FF3C78D8"/>
        <bgColor rgb="FF3C78D8"/>
      </patternFill>
    </fill>
    <fill>
      <patternFill patternType="solid">
        <fgColor rgb="FFFF9900"/>
        <bgColor rgb="FFFF9900"/>
      </patternFill>
    </fill>
    <fill>
      <patternFill patternType="solid">
        <fgColor rgb="FF6FA8DC"/>
        <bgColor rgb="FF6FA8DC"/>
      </patternFill>
    </fill>
    <fill>
      <patternFill patternType="solid">
        <fgColor rgb="FFB6D7A8"/>
        <bgColor rgb="FFB6D7A8"/>
      </patternFill>
    </fill>
    <fill>
      <patternFill patternType="solid">
        <fgColor rgb="FF93C47D"/>
        <bgColor rgb="FF93C47D"/>
      </patternFill>
    </fill>
  </fills>
  <borders count="50">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style="medium">
        <color rgb="FFFFFFFF"/>
      </left>
      <right style="medium">
        <color rgb="FFFFFFFF"/>
      </right>
      <top style="medium">
        <color rgb="FFFFFFFF"/>
      </top>
      <bottom style="medium">
        <color rgb="FFFFFFFF"/>
      </bottom>
      <diagonal/>
    </border>
    <border>
      <left style="medium">
        <color rgb="FFFFFFFF"/>
      </left>
      <right/>
      <top style="medium">
        <color rgb="FFFFFFFF"/>
      </top>
      <bottom/>
      <diagonal/>
    </border>
    <border>
      <left/>
      <right style="medium">
        <color rgb="FFFFFFFF"/>
      </right>
      <top style="medium">
        <color rgb="FFFFFFFF"/>
      </top>
      <bottom/>
      <diagonal/>
    </border>
    <border>
      <left/>
      <right/>
      <top/>
      <bottom style="thin">
        <color rgb="FFFFFFFF"/>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top style="thin">
        <color rgb="FFFFFFFF"/>
      </top>
      <bottom style="thin">
        <color rgb="FFFFFFFF"/>
      </bottom>
      <diagonal/>
    </border>
    <border>
      <left style="medium">
        <color rgb="FFFFFFFF"/>
      </left>
      <right/>
      <top/>
      <bottom style="medium">
        <color rgb="FFFFFFFF"/>
      </bottom>
      <diagonal/>
    </border>
    <border>
      <left/>
      <right style="medium">
        <color rgb="FFFFFFFF"/>
      </right>
      <top/>
      <bottom style="medium">
        <color rgb="FFFFFFFF"/>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top style="medium">
        <color rgb="FFFFFFFF"/>
      </top>
      <bottom/>
      <diagonal/>
    </border>
    <border>
      <left/>
      <right/>
      <top/>
      <bottom style="medium">
        <color rgb="FFFFFFFF"/>
      </bottom>
      <diagonal/>
    </border>
    <border>
      <left style="thin">
        <color rgb="FFFFFFFF"/>
      </left>
      <right style="thin">
        <color rgb="FFFFFFFF"/>
      </right>
      <top/>
      <bottom style="thin">
        <color rgb="FFFFFFFF"/>
      </bottom>
      <diagonal/>
    </border>
    <border>
      <left style="thin">
        <color rgb="FFFFFFFF"/>
      </left>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diagonal/>
    </border>
    <border>
      <left/>
      <right/>
      <top style="thin">
        <color rgb="FFFFFFFF"/>
      </top>
      <bottom/>
      <diagonal/>
    </border>
    <border>
      <left/>
      <right style="medium">
        <color rgb="FFFFFFFF"/>
      </right>
      <top style="thin">
        <color rgb="FFFFFFFF"/>
      </top>
      <bottom/>
      <diagonal/>
    </border>
    <border>
      <left style="thin">
        <color rgb="FFFFFFFF"/>
      </left>
      <right/>
      <top/>
      <bottom style="medium">
        <color rgb="FFFFFFFF"/>
      </bottom>
      <diagonal/>
    </border>
    <border>
      <left/>
      <right style="thin">
        <color rgb="FFFFFFFF"/>
      </right>
      <top style="thin">
        <color rgb="FFFFFFFF"/>
      </top>
      <bottom style="thin">
        <color rgb="FFFFFFFF"/>
      </bottom>
      <diagonal/>
    </border>
    <border>
      <left style="thin">
        <color rgb="FFFFFFFF"/>
      </left>
      <right/>
      <top style="thin">
        <color rgb="FFFFFFFF"/>
      </top>
      <bottom style="medium">
        <color rgb="FFFFFFFF"/>
      </bottom>
      <diagonal/>
    </border>
    <border>
      <left/>
      <right/>
      <top style="thin">
        <color rgb="FFFFFFFF"/>
      </top>
      <bottom style="medium">
        <color rgb="FFFFFFFF"/>
      </bottom>
      <diagonal/>
    </border>
    <border>
      <left/>
      <right style="medium">
        <color rgb="FFFFFFFF"/>
      </right>
      <top style="thin">
        <color rgb="FFFFFFFF"/>
      </top>
      <bottom style="medium">
        <color rgb="FFFFFFFF"/>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s>
  <cellStyleXfs count="1">
    <xf numFmtId="0" fontId="0" fillId="0" borderId="0"/>
  </cellStyleXfs>
  <cellXfs count="590">
    <xf numFmtId="0" fontId="0" fillId="0" borderId="0" xfId="0" applyFont="1" applyAlignment="1"/>
    <xf numFmtId="0" fontId="1" fillId="2" borderId="0" xfId="0" applyFont="1" applyFill="1" applyAlignment="1">
      <alignment horizontal="center" vertical="center" wrapText="1"/>
    </xf>
    <xf numFmtId="164" fontId="2" fillId="3" borderId="1" xfId="0" applyNumberFormat="1" applyFont="1" applyFill="1" applyBorder="1" applyAlignment="1">
      <alignment horizontal="center" vertical="center"/>
    </xf>
    <xf numFmtId="20"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1" fillId="4" borderId="2" xfId="0" applyFont="1" applyFill="1" applyBorder="1" applyAlignment="1">
      <alignment horizontal="center" vertical="center" wrapText="1"/>
    </xf>
    <xf numFmtId="0" fontId="1" fillId="2" borderId="0" xfId="0" applyFont="1" applyFill="1" applyAlignment="1">
      <alignment horizontal="center" vertical="center"/>
    </xf>
    <xf numFmtId="0" fontId="2" fillId="4" borderId="2" xfId="0" applyFont="1" applyFill="1" applyBorder="1" applyAlignment="1">
      <alignment horizontal="center" vertical="center" wrapText="1"/>
    </xf>
    <xf numFmtId="0" fontId="2" fillId="4" borderId="2" xfId="0" applyFont="1" applyFill="1" applyBorder="1" applyAlignment="1">
      <alignment horizontal="center" vertical="center"/>
    </xf>
    <xf numFmtId="0" fontId="1" fillId="2" borderId="0" xfId="0" applyFont="1" applyFill="1" applyAlignment="1">
      <alignment horizontal="center" vertical="center"/>
    </xf>
    <xf numFmtId="0" fontId="3" fillId="5" borderId="0" xfId="0" applyFont="1" applyFill="1" applyAlignment="1">
      <alignment horizontal="center" vertical="center"/>
    </xf>
    <xf numFmtId="14" fontId="3" fillId="7" borderId="4" xfId="0" applyNumberFormat="1" applyFont="1" applyFill="1" applyBorder="1" applyAlignment="1">
      <alignment horizontal="right" vertical="center"/>
    </xf>
    <xf numFmtId="0" fontId="3" fillId="7" borderId="6" xfId="0" applyFont="1" applyFill="1" applyBorder="1" applyAlignment="1">
      <alignment horizontal="left" vertical="center"/>
    </xf>
    <xf numFmtId="0" fontId="6" fillId="7" borderId="6" xfId="0" applyFont="1" applyFill="1" applyBorder="1" applyAlignment="1">
      <alignment horizontal="left" vertical="center" wrapText="1"/>
    </xf>
    <xf numFmtId="14" fontId="3" fillId="7" borderId="1" xfId="0" applyNumberFormat="1" applyFont="1" applyFill="1" applyBorder="1" applyAlignment="1">
      <alignment horizontal="center" vertical="center"/>
    </xf>
    <xf numFmtId="0" fontId="3" fillId="7" borderId="6" xfId="0" applyFont="1" applyFill="1" applyBorder="1" applyAlignment="1">
      <alignment horizontal="center" vertical="center"/>
    </xf>
    <xf numFmtId="0" fontId="3" fillId="7" borderId="6" xfId="0" applyFont="1" applyFill="1" applyBorder="1" applyAlignment="1">
      <alignment horizontal="center" vertical="center" wrapText="1"/>
    </xf>
    <xf numFmtId="0" fontId="1" fillId="2" borderId="0" xfId="0" applyFont="1" applyFill="1" applyAlignment="1">
      <alignment horizontal="center"/>
    </xf>
    <xf numFmtId="0" fontId="3" fillId="7" borderId="6" xfId="0" applyFont="1" applyFill="1" applyBorder="1" applyAlignment="1">
      <alignment vertical="center"/>
    </xf>
    <xf numFmtId="0" fontId="3" fillId="7" borderId="1" xfId="0" applyFont="1" applyFill="1" applyBorder="1" applyAlignment="1">
      <alignment horizontal="center" vertical="center"/>
    </xf>
    <xf numFmtId="0" fontId="3" fillId="7" borderId="6" xfId="0" applyFont="1" applyFill="1" applyBorder="1" applyAlignment="1">
      <alignment vertical="center" wrapText="1"/>
    </xf>
    <xf numFmtId="165" fontId="1" fillId="2" borderId="0" xfId="0" applyNumberFormat="1" applyFont="1" applyFill="1" applyAlignment="1">
      <alignment horizontal="center"/>
    </xf>
    <xf numFmtId="0" fontId="3" fillId="5" borderId="0" xfId="0" applyFont="1" applyFill="1" applyAlignment="1">
      <alignment vertical="center"/>
    </xf>
    <xf numFmtId="0" fontId="6" fillId="7" borderId="1" xfId="0" applyFont="1" applyFill="1" applyBorder="1" applyAlignment="1">
      <alignment horizontal="center" vertical="center"/>
    </xf>
    <xf numFmtId="20" fontId="3" fillId="7" borderId="6" xfId="0" applyNumberFormat="1" applyFont="1" applyFill="1" applyBorder="1" applyAlignment="1">
      <alignment horizontal="left" vertical="center"/>
    </xf>
    <xf numFmtId="0" fontId="3" fillId="7" borderId="1" xfId="0" applyFont="1" applyFill="1" applyBorder="1" applyAlignment="1">
      <alignment horizontal="center" vertical="center" wrapText="1"/>
    </xf>
    <xf numFmtId="0" fontId="3" fillId="7" borderId="6" xfId="0" applyFont="1" applyFill="1" applyBorder="1" applyAlignment="1">
      <alignment vertical="center" wrapText="1"/>
    </xf>
    <xf numFmtId="0" fontId="3" fillId="7" borderId="1" xfId="0" applyFont="1" applyFill="1" applyBorder="1" applyAlignment="1">
      <alignment horizontal="center" vertical="center"/>
    </xf>
    <xf numFmtId="166" fontId="3" fillId="7" borderId="6" xfId="0" applyNumberFormat="1" applyFont="1" applyFill="1" applyBorder="1" applyAlignment="1">
      <alignment horizontal="left" vertical="center"/>
    </xf>
    <xf numFmtId="0" fontId="6" fillId="5" borderId="0" xfId="0" applyFont="1" applyFill="1" applyAlignment="1">
      <alignment horizontal="center"/>
    </xf>
    <xf numFmtId="0" fontId="6" fillId="5" borderId="0" xfId="0" applyFont="1" applyFill="1"/>
    <xf numFmtId="14" fontId="3" fillId="7" borderId="6" xfId="0" applyNumberFormat="1" applyFont="1" applyFill="1" applyBorder="1" applyAlignment="1">
      <alignment horizontal="right" vertical="center"/>
    </xf>
    <xf numFmtId="20" fontId="3" fillId="7" borderId="1" xfId="0" applyNumberFormat="1" applyFont="1" applyFill="1" applyBorder="1" applyAlignment="1">
      <alignment horizontal="center" vertical="center"/>
    </xf>
    <xf numFmtId="0" fontId="3" fillId="7" borderId="6" xfId="0" applyFont="1" applyFill="1" applyBorder="1" applyAlignment="1">
      <alignment vertical="center"/>
    </xf>
    <xf numFmtId="166" fontId="3" fillId="7" borderId="6" xfId="0" applyNumberFormat="1" applyFont="1" applyFill="1" applyBorder="1" applyAlignment="1">
      <alignment vertical="center"/>
    </xf>
    <xf numFmtId="0" fontId="6" fillId="5" borderId="0" xfId="0" applyFont="1" applyFill="1" applyAlignment="1"/>
    <xf numFmtId="14" fontId="3" fillId="7" borderId="6" xfId="0" applyNumberFormat="1" applyFont="1" applyFill="1" applyBorder="1" applyAlignment="1">
      <alignment horizontal="left" vertical="center"/>
    </xf>
    <xf numFmtId="14" fontId="6" fillId="7" borderId="6" xfId="0" applyNumberFormat="1" applyFont="1" applyFill="1" applyBorder="1" applyAlignment="1">
      <alignment horizontal="left" vertical="center" wrapText="1"/>
    </xf>
    <xf numFmtId="0" fontId="6" fillId="7" borderId="1" xfId="0" applyFont="1" applyFill="1" applyBorder="1" applyAlignment="1">
      <alignment horizontal="center" vertical="center"/>
    </xf>
    <xf numFmtId="14" fontId="3" fillId="7" borderId="6" xfId="0" applyNumberFormat="1" applyFont="1" applyFill="1" applyBorder="1" applyAlignment="1">
      <alignment horizontal="center" vertical="center"/>
    </xf>
    <xf numFmtId="0" fontId="3" fillId="7" borderId="1" xfId="0" applyFont="1" applyFill="1" applyBorder="1" applyAlignment="1">
      <alignment horizontal="center" vertical="center" wrapText="1"/>
    </xf>
    <xf numFmtId="0" fontId="6" fillId="5" borderId="0" xfId="0" applyFont="1" applyFill="1" applyAlignment="1">
      <alignment horizontal="center"/>
    </xf>
    <xf numFmtId="14" fontId="3" fillId="7" borderId="6" xfId="0" applyNumberFormat="1" applyFont="1" applyFill="1" applyBorder="1" applyAlignment="1">
      <alignment vertical="center" wrapText="1"/>
    </xf>
    <xf numFmtId="0" fontId="6" fillId="5" borderId="0" xfId="0" applyFont="1" applyFill="1" applyAlignment="1">
      <alignment horizontal="center" vertical="center" wrapText="1"/>
    </xf>
    <xf numFmtId="0" fontId="3" fillId="7" borderId="6" xfId="0" applyFont="1" applyFill="1" applyBorder="1" applyAlignment="1">
      <alignment horizontal="left" vertical="center"/>
    </xf>
    <xf numFmtId="14" fontId="3" fillId="7" borderId="6" xfId="0" applyNumberFormat="1" applyFont="1" applyFill="1" applyBorder="1" applyAlignment="1">
      <alignment vertical="center"/>
    </xf>
    <xf numFmtId="14" fontId="6" fillId="5" borderId="0" xfId="0" applyNumberFormat="1" applyFont="1" applyFill="1" applyAlignment="1">
      <alignment horizontal="center"/>
    </xf>
    <xf numFmtId="0" fontId="3" fillId="8" borderId="6" xfId="0" applyFont="1" applyFill="1" applyBorder="1" applyAlignment="1">
      <alignment horizontal="center" vertical="center"/>
    </xf>
    <xf numFmtId="166" fontId="3" fillId="5" borderId="0" xfId="0" applyNumberFormat="1" applyFont="1" applyFill="1" applyAlignment="1">
      <alignment vertical="center"/>
    </xf>
    <xf numFmtId="0" fontId="6" fillId="5" borderId="0" xfId="0" applyFont="1" applyFill="1" applyAlignment="1">
      <alignment horizontal="center" vertical="center"/>
    </xf>
    <xf numFmtId="165" fontId="6" fillId="5" borderId="0" xfId="0" applyNumberFormat="1" applyFont="1" applyFill="1" applyAlignment="1">
      <alignment horizontal="center"/>
    </xf>
    <xf numFmtId="0" fontId="5" fillId="7" borderId="0" xfId="0" applyFont="1" applyFill="1" applyAlignment="1">
      <alignment horizontal="center" vertical="center" wrapText="1"/>
    </xf>
    <xf numFmtId="0" fontId="5" fillId="7" borderId="0" xfId="0" applyFont="1" applyFill="1" applyAlignment="1">
      <alignment horizontal="center" vertical="center"/>
    </xf>
    <xf numFmtId="165" fontId="6" fillId="5" borderId="0" xfId="0" applyNumberFormat="1" applyFont="1" applyFill="1" applyAlignment="1">
      <alignment horizontal="center"/>
    </xf>
    <xf numFmtId="167" fontId="3" fillId="7" borderId="6" xfId="0" applyNumberFormat="1" applyFont="1" applyFill="1" applyBorder="1" applyAlignment="1">
      <alignment horizontal="left" vertical="center"/>
    </xf>
    <xf numFmtId="0" fontId="5" fillId="7" borderId="1" xfId="0" applyFont="1" applyFill="1" applyBorder="1" applyAlignment="1">
      <alignment horizontal="center" vertical="center"/>
    </xf>
    <xf numFmtId="0" fontId="5" fillId="7" borderId="1" xfId="0" applyFont="1" applyFill="1" applyBorder="1" applyAlignment="1">
      <alignment horizontal="center" vertical="center" wrapText="1"/>
    </xf>
    <xf numFmtId="0" fontId="7" fillId="7" borderId="0" xfId="0" applyFont="1" applyFill="1" applyAlignment="1">
      <alignment horizontal="center"/>
    </xf>
    <xf numFmtId="0" fontId="3" fillId="7" borderId="4" xfId="0" applyFont="1" applyFill="1" applyBorder="1" applyAlignment="1">
      <alignment horizontal="right" vertical="center"/>
    </xf>
    <xf numFmtId="0" fontId="8" fillId="7" borderId="1" xfId="0" applyFont="1" applyFill="1" applyBorder="1" applyAlignment="1">
      <alignment horizontal="center"/>
    </xf>
    <xf numFmtId="0" fontId="9" fillId="7" borderId="1" xfId="0" applyFont="1" applyFill="1" applyBorder="1" applyAlignment="1">
      <alignment horizontal="center"/>
    </xf>
    <xf numFmtId="0" fontId="3" fillId="7" borderId="6" xfId="0" applyFont="1" applyFill="1" applyBorder="1" applyAlignment="1">
      <alignment horizontal="left" vertical="center"/>
    </xf>
    <xf numFmtId="0" fontId="7" fillId="7" borderId="1" xfId="0" applyFont="1" applyFill="1" applyBorder="1" applyAlignment="1">
      <alignment horizontal="center" vertical="center"/>
    </xf>
    <xf numFmtId="14" fontId="7" fillId="7" borderId="1" xfId="0" applyNumberFormat="1" applyFont="1" applyFill="1" applyBorder="1" applyAlignment="1">
      <alignment horizontal="center" vertical="center"/>
    </xf>
    <xf numFmtId="0" fontId="3" fillId="8" borderId="6" xfId="0" applyFont="1" applyFill="1" applyBorder="1" applyAlignment="1">
      <alignment vertical="center"/>
    </xf>
    <xf numFmtId="0" fontId="0" fillId="7" borderId="1" xfId="0" applyFont="1" applyFill="1" applyBorder="1" applyAlignment="1">
      <alignment horizontal="center" vertical="center"/>
    </xf>
    <xf numFmtId="0" fontId="7" fillId="7" borderId="1" xfId="0" applyFont="1" applyFill="1" applyBorder="1" applyAlignment="1">
      <alignment horizontal="center" vertical="center" wrapText="1"/>
    </xf>
    <xf numFmtId="0" fontId="0" fillId="7" borderId="1" xfId="0" applyFont="1" applyFill="1" applyBorder="1" applyAlignment="1">
      <alignment horizontal="center"/>
    </xf>
    <xf numFmtId="0" fontId="3" fillId="7" borderId="6" xfId="0" applyFont="1" applyFill="1" applyBorder="1" applyAlignment="1">
      <alignment horizontal="center" vertical="center"/>
    </xf>
    <xf numFmtId="167" fontId="3" fillId="7" borderId="6" xfId="0" applyNumberFormat="1" applyFont="1" applyFill="1" applyBorder="1" applyAlignment="1">
      <alignment horizontal="left" vertical="center"/>
    </xf>
    <xf numFmtId="0" fontId="8" fillId="7" borderId="0" xfId="0" applyFont="1" applyFill="1" applyAlignment="1">
      <alignment horizontal="center"/>
    </xf>
    <xf numFmtId="0" fontId="3" fillId="7" borderId="4" xfId="0" applyFont="1" applyFill="1" applyBorder="1" applyAlignment="1">
      <alignment vertical="center"/>
    </xf>
    <xf numFmtId="0" fontId="6" fillId="7" borderId="6" xfId="0" applyFont="1" applyFill="1" applyBorder="1" applyAlignment="1">
      <alignment vertical="center"/>
    </xf>
    <xf numFmtId="0" fontId="6" fillId="7" borderId="1" xfId="0" applyFont="1" applyFill="1" applyBorder="1" applyAlignment="1">
      <alignment horizontal="center" vertical="center" wrapText="1"/>
    </xf>
    <xf numFmtId="0" fontId="6" fillId="5" borderId="0" xfId="0" applyFont="1" applyFill="1" applyAlignment="1">
      <alignment horizontal="left"/>
    </xf>
    <xf numFmtId="0" fontId="6" fillId="7" borderId="3" xfId="0" applyFont="1" applyFill="1" applyBorder="1" applyAlignment="1">
      <alignment horizontal="center" vertical="center"/>
    </xf>
    <xf numFmtId="14" fontId="6" fillId="7" borderId="1" xfId="0" applyNumberFormat="1" applyFont="1" applyFill="1" applyBorder="1" applyAlignment="1">
      <alignment horizontal="center" vertical="center"/>
    </xf>
    <xf numFmtId="0" fontId="6" fillId="5" borderId="0" xfId="0" applyFont="1" applyFill="1" applyAlignment="1">
      <alignment horizontal="center" wrapText="1"/>
    </xf>
    <xf numFmtId="0" fontId="10" fillId="7" borderId="6" xfId="0" applyFont="1" applyFill="1" applyBorder="1" applyAlignment="1">
      <alignment horizontal="center" vertical="center"/>
    </xf>
    <xf numFmtId="168" fontId="6" fillId="5" borderId="0" xfId="0" applyNumberFormat="1" applyFont="1" applyFill="1" applyAlignment="1">
      <alignment horizontal="center"/>
    </xf>
    <xf numFmtId="14" fontId="3" fillId="7" borderId="1" xfId="0" applyNumberFormat="1" applyFont="1" applyFill="1" applyBorder="1" applyAlignment="1">
      <alignment horizontal="center" vertical="center" wrapText="1"/>
    </xf>
    <xf numFmtId="14" fontId="6" fillId="5" borderId="0" xfId="0" applyNumberFormat="1" applyFont="1" applyFill="1" applyAlignment="1">
      <alignment horizontal="center" vertical="center"/>
    </xf>
    <xf numFmtId="0" fontId="0" fillId="5" borderId="0" xfId="0" applyFont="1" applyFill="1" applyAlignment="1">
      <alignment horizontal="center"/>
    </xf>
    <xf numFmtId="0" fontId="0" fillId="7" borderId="0" xfId="0" applyFont="1" applyFill="1" applyAlignment="1">
      <alignment horizontal="center"/>
    </xf>
    <xf numFmtId="0" fontId="5" fillId="7" borderId="0" xfId="0" applyFont="1" applyFill="1" applyAlignment="1">
      <alignment horizontal="center"/>
    </xf>
    <xf numFmtId="0" fontId="9" fillId="7" borderId="0" xfId="0" applyFont="1" applyFill="1" applyAlignment="1">
      <alignment horizontal="center"/>
    </xf>
    <xf numFmtId="0" fontId="9" fillId="7" borderId="1" xfId="0" applyFont="1" applyFill="1" applyBorder="1" applyAlignment="1">
      <alignment horizontal="center" vertical="center"/>
    </xf>
    <xf numFmtId="0" fontId="0" fillId="5" borderId="0" xfId="0" applyFont="1" applyFill="1" applyAlignment="1">
      <alignment horizontal="left"/>
    </xf>
    <xf numFmtId="0" fontId="6" fillId="0" borderId="0" xfId="0" applyFont="1" applyAlignment="1"/>
    <xf numFmtId="14" fontId="3" fillId="7" borderId="4" xfId="0" applyNumberFormat="1" applyFont="1" applyFill="1" applyBorder="1" applyAlignment="1">
      <alignment vertical="center"/>
    </xf>
    <xf numFmtId="0" fontId="3" fillId="7" borderId="4" xfId="0" applyFont="1" applyFill="1" applyBorder="1" applyAlignment="1">
      <alignment vertical="center"/>
    </xf>
    <xf numFmtId="166" fontId="3" fillId="7" borderId="1" xfId="0" applyNumberFormat="1" applyFont="1" applyFill="1" applyBorder="1" applyAlignment="1">
      <alignment horizontal="center" vertical="center"/>
    </xf>
    <xf numFmtId="14" fontId="6" fillId="7" borderId="1" xfId="0" applyNumberFormat="1" applyFont="1" applyFill="1" applyBorder="1" applyAlignment="1">
      <alignment horizontal="center" vertical="center" wrapText="1"/>
    </xf>
    <xf numFmtId="166" fontId="6" fillId="7" borderId="1" xfId="0" applyNumberFormat="1" applyFont="1" applyFill="1" applyBorder="1" applyAlignment="1">
      <alignment horizontal="center" vertical="center" wrapText="1"/>
    </xf>
    <xf numFmtId="166" fontId="6" fillId="7" borderId="1" xfId="0" applyNumberFormat="1" applyFont="1" applyFill="1" applyBorder="1" applyAlignment="1">
      <alignment horizontal="center" vertical="center"/>
    </xf>
    <xf numFmtId="0" fontId="3" fillId="5" borderId="7" xfId="0" applyFont="1" applyFill="1" applyBorder="1" applyAlignment="1">
      <alignment vertical="center"/>
    </xf>
    <xf numFmtId="0" fontId="3" fillId="5" borderId="6" xfId="0" applyFont="1" applyFill="1" applyBorder="1" applyAlignment="1">
      <alignment vertical="center"/>
    </xf>
    <xf numFmtId="0" fontId="0" fillId="5" borderId="0" xfId="0" applyFont="1" applyFill="1" applyAlignment="1"/>
    <xf numFmtId="0" fontId="0" fillId="5" borderId="0" xfId="0" applyFont="1" applyFill="1" applyAlignment="1"/>
    <xf numFmtId="14" fontId="0" fillId="5" borderId="0" xfId="0" applyNumberFormat="1" applyFont="1" applyFill="1" applyAlignment="1">
      <alignment horizontal="center"/>
    </xf>
    <xf numFmtId="0" fontId="3" fillId="9" borderId="1" xfId="0" applyFont="1" applyFill="1" applyBorder="1" applyAlignment="1">
      <alignment horizontal="center" vertical="center"/>
    </xf>
    <xf numFmtId="0" fontId="6" fillId="9" borderId="1" xfId="0" applyFont="1" applyFill="1" applyBorder="1" applyAlignment="1">
      <alignment horizontal="center" vertical="center"/>
    </xf>
    <xf numFmtId="0" fontId="7" fillId="9" borderId="0" xfId="0" applyFont="1" applyFill="1" applyAlignment="1">
      <alignment horizontal="center"/>
    </xf>
    <xf numFmtId="0" fontId="3" fillId="9" borderId="1" xfId="0" applyFont="1" applyFill="1" applyBorder="1" applyAlignment="1">
      <alignment horizontal="center" vertical="center" wrapText="1"/>
    </xf>
    <xf numFmtId="0" fontId="3" fillId="9" borderId="1" xfId="0" applyFont="1" applyFill="1" applyBorder="1" applyAlignment="1">
      <alignment horizontal="center" vertical="center"/>
    </xf>
    <xf numFmtId="0" fontId="3" fillId="9" borderId="1" xfId="0" applyFont="1" applyFill="1" applyBorder="1" applyAlignment="1">
      <alignment horizontal="center" vertical="center" wrapText="1"/>
    </xf>
    <xf numFmtId="0" fontId="7" fillId="7" borderId="1" xfId="0" applyFont="1" applyFill="1" applyBorder="1" applyAlignment="1">
      <alignment horizontal="center" vertical="center"/>
    </xf>
    <xf numFmtId="0" fontId="7" fillId="7" borderId="1" xfId="0" applyFont="1" applyFill="1" applyBorder="1" applyAlignment="1">
      <alignment horizontal="center" vertical="center" wrapText="1"/>
    </xf>
    <xf numFmtId="14" fontId="7" fillId="7" borderId="4" xfId="0" applyNumberFormat="1" applyFont="1" applyFill="1" applyBorder="1" applyAlignment="1">
      <alignment horizontal="right" vertical="center"/>
    </xf>
    <xf numFmtId="167" fontId="7" fillId="7" borderId="6" xfId="0" applyNumberFormat="1" applyFont="1" applyFill="1" applyBorder="1" applyAlignment="1">
      <alignment horizontal="left" vertical="center"/>
    </xf>
    <xf numFmtId="0" fontId="0" fillId="7" borderId="6" xfId="0" applyFont="1" applyFill="1" applyBorder="1" applyAlignment="1">
      <alignment horizontal="left" vertical="center" wrapText="1"/>
    </xf>
    <xf numFmtId="0" fontId="0" fillId="5" borderId="0" xfId="0" applyFont="1" applyFill="1" applyAlignment="1">
      <alignment horizontal="center"/>
    </xf>
    <xf numFmtId="0" fontId="7" fillId="7" borderId="6" xfId="0" applyFont="1" applyFill="1" applyBorder="1" applyAlignment="1">
      <alignment horizontal="center" vertical="center"/>
    </xf>
    <xf numFmtId="0" fontId="7" fillId="7" borderId="6" xfId="0" applyFont="1" applyFill="1" applyBorder="1" applyAlignment="1">
      <alignment vertical="center" wrapText="1"/>
    </xf>
    <xf numFmtId="0" fontId="7" fillId="7" borderId="6" xfId="0" applyFont="1" applyFill="1" applyBorder="1" applyAlignment="1">
      <alignment vertical="center"/>
    </xf>
    <xf numFmtId="0" fontId="11" fillId="7" borderId="1" xfId="0" applyFont="1" applyFill="1" applyBorder="1" applyAlignment="1">
      <alignment horizontal="center"/>
    </xf>
    <xf numFmtId="0" fontId="12" fillId="7" borderId="0" xfId="0" applyFont="1" applyFill="1" applyAlignment="1">
      <alignment horizontal="center"/>
    </xf>
    <xf numFmtId="14" fontId="3" fillId="0" borderId="1" xfId="0" applyNumberFormat="1" applyFont="1" applyBorder="1" applyAlignment="1">
      <alignment horizontal="center" vertical="center"/>
    </xf>
    <xf numFmtId="0" fontId="3" fillId="0" borderId="1" xfId="0" applyFont="1" applyBorder="1" applyAlignment="1">
      <alignment horizontal="center" vertical="center"/>
    </xf>
    <xf numFmtId="164" fontId="6" fillId="5" borderId="0" xfId="0" applyNumberFormat="1" applyFont="1" applyFill="1" applyAlignment="1">
      <alignment horizontal="center"/>
    </xf>
    <xf numFmtId="0" fontId="6" fillId="0" borderId="1" xfId="0" applyFont="1" applyBorder="1" applyAlignment="1">
      <alignment horizontal="center" vertical="center"/>
    </xf>
    <xf numFmtId="0" fontId="13" fillId="9" borderId="1" xfId="0"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169" fontId="3" fillId="0" borderId="1" xfId="0" applyNumberFormat="1" applyFont="1" applyBorder="1" applyAlignment="1">
      <alignment horizontal="center" vertical="center"/>
    </xf>
    <xf numFmtId="14" fontId="3" fillId="7" borderId="1" xfId="0" applyNumberFormat="1" applyFont="1" applyFill="1" applyBorder="1" applyAlignment="1">
      <alignment horizontal="center" vertical="center"/>
    </xf>
    <xf numFmtId="164" fontId="3" fillId="7" borderId="1" xfId="0" applyNumberFormat="1" applyFont="1" applyFill="1" applyBorder="1" applyAlignment="1">
      <alignment horizontal="center" vertical="center"/>
    </xf>
    <xf numFmtId="0" fontId="6" fillId="5" borderId="0" xfId="0" applyFont="1" applyFill="1" applyAlignment="1">
      <alignment horizontal="left"/>
    </xf>
    <xf numFmtId="170" fontId="3" fillId="7" borderId="1" xfId="0" applyNumberFormat="1" applyFont="1" applyFill="1" applyBorder="1" applyAlignment="1">
      <alignment horizontal="center" vertical="center"/>
    </xf>
    <xf numFmtId="169" fontId="3" fillId="7" borderId="1" xfId="0" applyNumberFormat="1" applyFont="1" applyFill="1" applyBorder="1" applyAlignment="1">
      <alignment horizontal="center" vertical="center"/>
    </xf>
    <xf numFmtId="14" fontId="3" fillId="10" borderId="1" xfId="0" applyNumberFormat="1" applyFont="1" applyFill="1" applyBorder="1" applyAlignment="1">
      <alignment horizontal="center" vertical="center"/>
    </xf>
    <xf numFmtId="0" fontId="3" fillId="10" borderId="1" xfId="0" applyFont="1" applyFill="1" applyBorder="1" applyAlignment="1">
      <alignment horizontal="center" vertical="center"/>
    </xf>
    <xf numFmtId="0" fontId="6" fillId="10" borderId="1" xfId="0" applyFont="1" applyFill="1" applyBorder="1" applyAlignment="1">
      <alignment horizontal="center" vertical="center"/>
    </xf>
    <xf numFmtId="0" fontId="3" fillId="10" borderId="1" xfId="0" applyFont="1" applyFill="1" applyBorder="1" applyAlignment="1">
      <alignment horizontal="center" vertical="center" wrapText="1"/>
    </xf>
    <xf numFmtId="0" fontId="3" fillId="10" borderId="1" xfId="0" applyFont="1" applyFill="1" applyBorder="1" applyAlignment="1">
      <alignment horizontal="center" vertical="center"/>
    </xf>
    <xf numFmtId="0" fontId="3" fillId="10" borderId="1" xfId="0" applyFont="1" applyFill="1" applyBorder="1" applyAlignment="1">
      <alignment horizontal="center" vertical="center" wrapText="1"/>
    </xf>
    <xf numFmtId="168" fontId="3" fillId="7" borderId="1" xfId="0" applyNumberFormat="1" applyFont="1" applyFill="1" applyBorder="1" applyAlignment="1">
      <alignment horizontal="center" vertical="center"/>
    </xf>
    <xf numFmtId="0" fontId="3" fillId="7" borderId="0" xfId="0" applyFont="1" applyFill="1" applyAlignment="1">
      <alignment horizontal="center" vertical="center"/>
    </xf>
    <xf numFmtId="14" fontId="6" fillId="7" borderId="1" xfId="0" applyNumberFormat="1" applyFont="1" applyFill="1" applyBorder="1" applyAlignment="1">
      <alignment horizontal="center" vertical="center"/>
    </xf>
    <xf numFmtId="0" fontId="6" fillId="5" borderId="0" xfId="0" applyFont="1" applyFill="1" applyAlignment="1">
      <alignment horizontal="center" vertical="top" wrapText="1"/>
    </xf>
    <xf numFmtId="171" fontId="6" fillId="7" borderId="1" xfId="0" applyNumberFormat="1" applyFont="1" applyFill="1" applyBorder="1" applyAlignment="1">
      <alignment horizontal="center" vertical="center"/>
    </xf>
    <xf numFmtId="0" fontId="5" fillId="7" borderId="1" xfId="0" applyFont="1" applyFill="1" applyBorder="1" applyAlignment="1">
      <alignment horizontal="center"/>
    </xf>
    <xf numFmtId="168" fontId="6" fillId="7" borderId="1" xfId="0" applyNumberFormat="1" applyFont="1" applyFill="1" applyBorder="1" applyAlignment="1">
      <alignment horizontal="center" vertical="center"/>
    </xf>
    <xf numFmtId="20" fontId="5" fillId="7" borderId="1" xfId="0" applyNumberFormat="1" applyFont="1" applyFill="1" applyBorder="1" applyAlignment="1">
      <alignment horizontal="center" vertical="center"/>
    </xf>
    <xf numFmtId="0" fontId="14" fillId="7" borderId="1" xfId="0" applyFont="1" applyFill="1" applyBorder="1" applyAlignment="1">
      <alignment horizontal="center" vertical="center"/>
    </xf>
    <xf numFmtId="0" fontId="5" fillId="7" borderId="1" xfId="0" applyFont="1" applyFill="1" applyBorder="1" applyAlignment="1">
      <alignment horizontal="center" vertical="center"/>
    </xf>
    <xf numFmtId="0" fontId="0" fillId="7" borderId="6" xfId="0" applyFont="1" applyFill="1" applyBorder="1" applyAlignment="1">
      <alignment horizontal="left" vertical="center"/>
    </xf>
    <xf numFmtId="168" fontId="5" fillId="7" borderId="1" xfId="0" applyNumberFormat="1" applyFont="1" applyFill="1" applyBorder="1" applyAlignment="1">
      <alignment horizontal="center" vertical="center"/>
    </xf>
    <xf numFmtId="0" fontId="9" fillId="7" borderId="6" xfId="0" applyFont="1" applyFill="1" applyBorder="1" applyAlignment="1">
      <alignment horizontal="center" vertical="center"/>
    </xf>
    <xf numFmtId="14" fontId="5" fillId="7" borderId="1" xfId="0" applyNumberFormat="1" applyFont="1" applyFill="1" applyBorder="1" applyAlignment="1">
      <alignment horizontal="center" vertical="center"/>
    </xf>
    <xf numFmtId="0" fontId="5" fillId="7" borderId="1" xfId="0" applyFont="1" applyFill="1" applyBorder="1" applyAlignment="1">
      <alignment horizontal="center" vertical="center" wrapText="1"/>
    </xf>
    <xf numFmtId="0" fontId="8" fillId="7" borderId="0" xfId="0" applyFont="1" applyFill="1" applyAlignment="1">
      <alignment horizontal="center" wrapText="1"/>
    </xf>
    <xf numFmtId="171" fontId="5" fillId="7" borderId="1" xfId="0" applyNumberFormat="1" applyFont="1" applyFill="1" applyBorder="1" applyAlignment="1">
      <alignment horizontal="center" vertical="center"/>
    </xf>
    <xf numFmtId="0" fontId="15" fillId="7" borderId="3" xfId="0" applyFont="1" applyFill="1" applyBorder="1" applyAlignment="1">
      <alignment horizontal="center"/>
    </xf>
    <xf numFmtId="0" fontId="15" fillId="7" borderId="1" xfId="0" applyFont="1" applyFill="1" applyBorder="1" applyAlignment="1">
      <alignment horizontal="center"/>
    </xf>
    <xf numFmtId="0" fontId="15" fillId="7" borderId="1" xfId="0" applyFont="1" applyFill="1" applyBorder="1" applyAlignment="1"/>
    <xf numFmtId="14" fontId="5" fillId="7" borderId="1" xfId="0" applyNumberFormat="1" applyFont="1" applyFill="1" applyBorder="1" applyAlignment="1">
      <alignment horizontal="center"/>
    </xf>
    <xf numFmtId="10" fontId="6" fillId="5" borderId="0" xfId="0" applyNumberFormat="1" applyFont="1" applyFill="1" applyAlignment="1">
      <alignment horizontal="center"/>
    </xf>
    <xf numFmtId="0" fontId="5" fillId="7" borderId="1" xfId="0" applyFont="1" applyFill="1" applyBorder="1" applyAlignment="1">
      <alignment horizontal="center" wrapText="1"/>
    </xf>
    <xf numFmtId="0" fontId="5" fillId="7" borderId="1" xfId="0" applyFont="1" applyFill="1" applyBorder="1" applyAlignment="1">
      <alignment horizontal="center"/>
    </xf>
    <xf numFmtId="0" fontId="5" fillId="7" borderId="1" xfId="0" applyFont="1" applyFill="1" applyBorder="1" applyAlignment="1">
      <alignment horizontal="center" wrapText="1"/>
    </xf>
    <xf numFmtId="0" fontId="0" fillId="0" borderId="0" xfId="0" applyFont="1" applyAlignment="1">
      <alignment horizontal="center"/>
    </xf>
    <xf numFmtId="164" fontId="5" fillId="7" borderId="1" xfId="0" applyNumberFormat="1" applyFont="1" applyFill="1" applyBorder="1" applyAlignment="1">
      <alignment horizontal="center"/>
    </xf>
    <xf numFmtId="0" fontId="5" fillId="11" borderId="0" xfId="0" applyFont="1" applyFill="1" applyAlignment="1">
      <alignment horizontal="center"/>
    </xf>
    <xf numFmtId="0" fontId="5" fillId="11" borderId="0" xfId="0" applyFont="1" applyFill="1" applyAlignment="1">
      <alignment horizontal="center"/>
    </xf>
    <xf numFmtId="0" fontId="5" fillId="11" borderId="0" xfId="0" applyFont="1" applyFill="1" applyAlignment="1">
      <alignment horizontal="center" wrapText="1"/>
    </xf>
    <xf numFmtId="20" fontId="3" fillId="7" borderId="6" xfId="0" applyNumberFormat="1" applyFont="1" applyFill="1" applyBorder="1" applyAlignment="1">
      <alignment horizontal="left" vertical="center"/>
    </xf>
    <xf numFmtId="171" fontId="5" fillId="7" borderId="1" xfId="0" applyNumberFormat="1" applyFont="1" applyFill="1" applyBorder="1" applyAlignment="1">
      <alignment horizontal="center"/>
    </xf>
    <xf numFmtId="20" fontId="5" fillId="7" borderId="1" xfId="0" applyNumberFormat="1" applyFont="1" applyFill="1" applyBorder="1" applyAlignment="1">
      <alignment horizontal="center"/>
    </xf>
    <xf numFmtId="14" fontId="5" fillId="9" borderId="1" xfId="0" applyNumberFormat="1" applyFont="1" applyFill="1" applyBorder="1" applyAlignment="1">
      <alignment horizontal="center"/>
    </xf>
    <xf numFmtId="0" fontId="5" fillId="9" borderId="1" xfId="0" applyFont="1" applyFill="1" applyBorder="1" applyAlignment="1">
      <alignment horizontal="center"/>
    </xf>
    <xf numFmtId="0" fontId="3" fillId="9" borderId="6" xfId="0" applyFont="1" applyFill="1" applyBorder="1" applyAlignment="1">
      <alignment vertical="center"/>
    </xf>
    <xf numFmtId="0" fontId="5" fillId="9" borderId="1" xfId="0" applyFont="1" applyFill="1" applyBorder="1" applyAlignment="1">
      <alignment horizontal="center"/>
    </xf>
    <xf numFmtId="0" fontId="5" fillId="9" borderId="1" xfId="0" applyFont="1" applyFill="1" applyBorder="1" applyAlignment="1">
      <alignment horizontal="center" wrapText="1"/>
    </xf>
    <xf numFmtId="0" fontId="3" fillId="7" borderId="4" xfId="0" applyFont="1" applyFill="1" applyBorder="1" applyAlignment="1">
      <alignment horizontal="center" vertical="center"/>
    </xf>
    <xf numFmtId="0" fontId="3" fillId="5" borderId="0" xfId="0" applyFont="1" applyFill="1" applyAlignment="1">
      <alignment vertical="center"/>
    </xf>
    <xf numFmtId="0" fontId="3" fillId="7" borderId="1" xfId="0" applyFont="1" applyFill="1" applyBorder="1" applyAlignment="1">
      <alignment horizontal="center" vertical="center"/>
    </xf>
    <xf numFmtId="167" fontId="3" fillId="7" borderId="2" xfId="0" applyNumberFormat="1" applyFont="1" applyFill="1" applyBorder="1" applyAlignment="1">
      <alignment horizontal="left" vertical="center"/>
    </xf>
    <xf numFmtId="0" fontId="3" fillId="7" borderId="2" xfId="0" applyFont="1" applyFill="1" applyBorder="1" applyAlignment="1">
      <alignment horizontal="left" vertical="center" wrapText="1"/>
    </xf>
    <xf numFmtId="14" fontId="5" fillId="0" borderId="0" xfId="0" applyNumberFormat="1" applyFont="1" applyAlignment="1">
      <alignment horizontal="center"/>
    </xf>
    <xf numFmtId="0" fontId="3" fillId="7" borderId="2" xfId="0" applyFont="1" applyFill="1" applyBorder="1" applyAlignment="1">
      <alignment horizontal="center" vertical="center"/>
    </xf>
    <xf numFmtId="0" fontId="5" fillId="0" borderId="0" xfId="0" applyFont="1" applyAlignment="1">
      <alignment horizontal="center"/>
    </xf>
    <xf numFmtId="0" fontId="3" fillId="7" borderId="2" xfId="0" applyFont="1" applyFill="1" applyBorder="1" applyAlignment="1">
      <alignment vertical="center" wrapText="1"/>
    </xf>
    <xf numFmtId="0" fontId="5" fillId="0" borderId="0" xfId="0" applyFont="1" applyAlignment="1">
      <alignment horizontal="center"/>
    </xf>
    <xf numFmtId="0" fontId="3" fillId="7" borderId="2" xfId="0" applyFont="1" applyFill="1" applyBorder="1" applyAlignment="1">
      <alignment vertical="center"/>
    </xf>
    <xf numFmtId="0" fontId="5" fillId="0" borderId="0" xfId="0" applyFont="1" applyAlignment="1">
      <alignment horizontal="center" wrapText="1"/>
    </xf>
    <xf numFmtId="0" fontId="3" fillId="7" borderId="2" xfId="0" applyFont="1" applyFill="1" applyBorder="1" applyAlignment="1">
      <alignment vertical="center"/>
    </xf>
    <xf numFmtId="0" fontId="3" fillId="7" borderId="6" xfId="0" applyFont="1" applyFill="1" applyBorder="1" applyAlignment="1">
      <alignment horizontal="left" vertical="center" wrapText="1"/>
    </xf>
    <xf numFmtId="14" fontId="5" fillId="7" borderId="0" xfId="0" applyNumberFormat="1" applyFont="1" applyFill="1" applyAlignment="1">
      <alignment horizontal="center"/>
    </xf>
    <xf numFmtId="0" fontId="5" fillId="7" borderId="0" xfId="0" applyFont="1" applyFill="1" applyAlignment="1">
      <alignment horizontal="center" wrapText="1"/>
    </xf>
    <xf numFmtId="14" fontId="3" fillId="7" borderId="1" xfId="0" applyNumberFormat="1" applyFont="1" applyFill="1" applyBorder="1" applyAlignment="1">
      <alignment vertical="center"/>
    </xf>
    <xf numFmtId="0" fontId="3" fillId="7" borderId="1" xfId="0" applyFont="1" applyFill="1" applyBorder="1" applyAlignment="1">
      <alignment horizontal="left" vertical="center"/>
    </xf>
    <xf numFmtId="0" fontId="6" fillId="7" borderId="1" xfId="0" applyFont="1" applyFill="1" applyBorder="1" applyAlignment="1">
      <alignment vertical="center"/>
    </xf>
    <xf numFmtId="0" fontId="3" fillId="7" borderId="1" xfId="0" applyFont="1" applyFill="1" applyBorder="1" applyAlignment="1">
      <alignment vertical="center" wrapText="1"/>
    </xf>
    <xf numFmtId="0" fontId="3" fillId="7" borderId="1" xfId="0" applyFont="1" applyFill="1" applyBorder="1" applyAlignment="1">
      <alignment vertical="center"/>
    </xf>
    <xf numFmtId="0" fontId="3" fillId="7" borderId="1" xfId="0" applyFont="1" applyFill="1" applyBorder="1" applyAlignment="1">
      <alignment vertical="center"/>
    </xf>
    <xf numFmtId="20" fontId="5" fillId="7" borderId="0" xfId="0" applyNumberFormat="1" applyFont="1" applyFill="1" applyAlignment="1">
      <alignment horizontal="center"/>
    </xf>
    <xf numFmtId="0" fontId="3" fillId="7" borderId="1" xfId="0" applyFont="1" applyFill="1" applyBorder="1" applyAlignment="1">
      <alignment horizontal="left" vertical="center"/>
    </xf>
    <xf numFmtId="0" fontId="5" fillId="7" borderId="0" xfId="0" applyFont="1" applyFill="1" applyAlignment="1">
      <alignment horizontal="center"/>
    </xf>
    <xf numFmtId="14" fontId="7" fillId="7" borderId="1" xfId="0" applyNumberFormat="1" applyFont="1" applyFill="1" applyBorder="1" applyAlignment="1">
      <alignment vertical="center"/>
    </xf>
    <xf numFmtId="0" fontId="7" fillId="7" borderId="1" xfId="0" applyFont="1" applyFill="1" applyBorder="1" applyAlignment="1">
      <alignment horizontal="left" vertical="center"/>
    </xf>
    <xf numFmtId="0" fontId="0" fillId="7" borderId="1" xfId="0" applyFont="1" applyFill="1" applyBorder="1" applyAlignment="1">
      <alignment vertical="center"/>
    </xf>
    <xf numFmtId="0" fontId="7" fillId="7" borderId="1" xfId="0" applyFont="1" applyFill="1" applyBorder="1" applyAlignment="1">
      <alignment vertical="center" wrapText="1"/>
    </xf>
    <xf numFmtId="0" fontId="7" fillId="7" borderId="1" xfId="0" applyFont="1" applyFill="1" applyBorder="1" applyAlignment="1">
      <alignment vertical="center"/>
    </xf>
    <xf numFmtId="168" fontId="5" fillId="7" borderId="1" xfId="0" applyNumberFormat="1" applyFont="1" applyFill="1" applyBorder="1" applyAlignment="1">
      <alignment horizontal="center"/>
    </xf>
    <xf numFmtId="0" fontId="7" fillId="7" borderId="1" xfId="0" applyFont="1" applyFill="1" applyBorder="1" applyAlignment="1">
      <alignment vertical="center"/>
    </xf>
    <xf numFmtId="14" fontId="5" fillId="0" borderId="1" xfId="0" applyNumberFormat="1"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wrapText="1"/>
    </xf>
    <xf numFmtId="14" fontId="3" fillId="7" borderId="1" xfId="0" applyNumberFormat="1" applyFont="1" applyFill="1" applyBorder="1" applyAlignment="1">
      <alignment horizontal="right" vertical="center"/>
    </xf>
    <xf numFmtId="0" fontId="3" fillId="7" borderId="1" xfId="0" applyFont="1" applyFill="1" applyBorder="1" applyAlignment="1">
      <alignment horizontal="right" vertical="center"/>
    </xf>
    <xf numFmtId="0" fontId="3" fillId="7" borderId="1" xfId="0" applyFont="1" applyFill="1" applyBorder="1" applyAlignment="1">
      <alignment horizontal="left" vertical="center" wrapText="1"/>
    </xf>
    <xf numFmtId="0" fontId="6" fillId="7" borderId="1" xfId="0" applyFont="1" applyFill="1" applyBorder="1" applyAlignment="1">
      <alignment vertical="center" wrapText="1"/>
    </xf>
    <xf numFmtId="0" fontId="3" fillId="7" borderId="1" xfId="0" applyFont="1" applyFill="1" applyBorder="1" applyAlignment="1">
      <alignment vertical="center" wrapText="1"/>
    </xf>
    <xf numFmtId="0" fontId="3" fillId="5" borderId="0" xfId="0" applyFont="1" applyFill="1" applyAlignment="1">
      <alignment vertical="center" wrapText="1"/>
    </xf>
    <xf numFmtId="0" fontId="5" fillId="10" borderId="1" xfId="0" applyFont="1" applyFill="1" applyBorder="1" applyAlignment="1">
      <alignment horizontal="center"/>
    </xf>
    <xf numFmtId="0" fontId="5" fillId="10" borderId="1" xfId="0" applyFont="1" applyFill="1" applyBorder="1" applyAlignment="1">
      <alignment horizontal="center"/>
    </xf>
    <xf numFmtId="0" fontId="5" fillId="10" borderId="1" xfId="0" applyFont="1" applyFill="1" applyBorder="1" applyAlignment="1">
      <alignment horizontal="center" wrapText="1"/>
    </xf>
    <xf numFmtId="0" fontId="3" fillId="7" borderId="0" xfId="0" applyFont="1" applyFill="1" applyAlignment="1">
      <alignment vertical="center"/>
    </xf>
    <xf numFmtId="0" fontId="5" fillId="0" borderId="1" xfId="0" applyFont="1" applyBorder="1" applyAlignment="1">
      <alignment horizontal="center" wrapText="1"/>
    </xf>
    <xf numFmtId="0" fontId="3" fillId="5" borderId="0" xfId="0" applyFont="1" applyFill="1" applyAlignment="1">
      <alignment vertical="center"/>
    </xf>
    <xf numFmtId="0" fontId="3" fillId="0" borderId="0" xfId="0" applyFont="1" applyAlignment="1">
      <alignment vertical="center" wrapText="1"/>
    </xf>
    <xf numFmtId="0" fontId="3" fillId="0" borderId="0" xfId="0" applyFont="1" applyAlignment="1">
      <alignment vertical="center"/>
    </xf>
    <xf numFmtId="0" fontId="3" fillId="0" borderId="0" xfId="0" applyFont="1" applyAlignment="1">
      <alignment vertical="center"/>
    </xf>
    <xf numFmtId="20" fontId="3" fillId="7" borderId="1" xfId="0" applyNumberFormat="1" applyFont="1" applyFill="1" applyBorder="1" applyAlignment="1">
      <alignment horizontal="left" vertical="center"/>
    </xf>
    <xf numFmtId="14" fontId="3" fillId="7" borderId="1" xfId="0" applyNumberFormat="1" applyFont="1" applyFill="1" applyBorder="1" applyAlignment="1">
      <alignment vertical="center" wrapText="1"/>
    </xf>
    <xf numFmtId="14" fontId="3" fillId="5" borderId="0" xfId="0" applyNumberFormat="1" applyFont="1" applyFill="1" applyAlignment="1">
      <alignment vertical="center"/>
    </xf>
    <xf numFmtId="0" fontId="5" fillId="7" borderId="0" xfId="0" applyFont="1" applyFill="1" applyAlignment="1">
      <alignment vertical="center"/>
    </xf>
    <xf numFmtId="0" fontId="16" fillId="11" borderId="1" xfId="0" applyFont="1" applyFill="1" applyBorder="1" applyAlignment="1">
      <alignment horizontal="center"/>
    </xf>
    <xf numFmtId="0" fontId="17" fillId="11" borderId="3" xfId="0" applyFont="1" applyFill="1" applyBorder="1" applyAlignment="1"/>
    <xf numFmtId="0" fontId="18" fillId="7" borderId="1" xfId="0" applyFont="1" applyFill="1" applyBorder="1" applyAlignment="1">
      <alignment horizontal="center"/>
    </xf>
    <xf numFmtId="14" fontId="6" fillId="7" borderId="1" xfId="0" applyNumberFormat="1" applyFont="1" applyFill="1" applyBorder="1" applyAlignment="1">
      <alignment horizontal="right" vertical="center"/>
    </xf>
    <xf numFmtId="0" fontId="18" fillId="7" borderId="1" xfId="0" applyFont="1" applyFill="1" applyBorder="1" applyAlignment="1">
      <alignment horizontal="center" wrapText="1"/>
    </xf>
    <xf numFmtId="0" fontId="6" fillId="7" borderId="1" xfId="0" applyFont="1" applyFill="1" applyBorder="1" applyAlignment="1">
      <alignment horizontal="left" vertical="center"/>
    </xf>
    <xf numFmtId="0" fontId="6" fillId="5" borderId="0" xfId="0" applyFont="1" applyFill="1" applyAlignment="1">
      <alignment vertical="center"/>
    </xf>
    <xf numFmtId="0" fontId="15" fillId="5" borderId="1" xfId="0" applyFont="1" applyFill="1" applyBorder="1" applyAlignment="1">
      <alignment horizontal="center"/>
    </xf>
    <xf numFmtId="20" fontId="5" fillId="0" borderId="1" xfId="0" applyNumberFormat="1" applyFont="1" applyBorder="1" applyAlignment="1">
      <alignment horizontal="center"/>
    </xf>
    <xf numFmtId="165" fontId="0" fillId="5" borderId="0" xfId="0" applyNumberFormat="1" applyFont="1" applyFill="1" applyAlignment="1">
      <alignment horizontal="center"/>
    </xf>
    <xf numFmtId="0" fontId="3" fillId="12" borderId="0" xfId="0" applyFont="1" applyFill="1" applyAlignment="1">
      <alignment vertical="center"/>
    </xf>
    <xf numFmtId="0" fontId="6" fillId="7" borderId="1" xfId="0" applyFont="1" applyFill="1" applyBorder="1" applyAlignment="1">
      <alignment vertical="center"/>
    </xf>
    <xf numFmtId="0" fontId="5" fillId="7" borderId="0" xfId="0" applyFont="1" applyFill="1" applyAlignment="1">
      <alignment vertical="center" wrapText="1"/>
    </xf>
    <xf numFmtId="0" fontId="5" fillId="0" borderId="1" xfId="0" applyFont="1" applyBorder="1" applyAlignment="1">
      <alignment horizontal="center" vertical="center"/>
    </xf>
    <xf numFmtId="14" fontId="5" fillId="7" borderId="1" xfId="0" applyNumberFormat="1" applyFont="1" applyFill="1" applyBorder="1" applyAlignment="1"/>
    <xf numFmtId="0" fontId="5" fillId="0" borderId="1" xfId="0" applyFont="1" applyBorder="1" applyAlignment="1">
      <alignment horizontal="center" vertical="center"/>
    </xf>
    <xf numFmtId="0" fontId="5" fillId="7" borderId="1" xfId="0" applyFont="1" applyFill="1" applyBorder="1" applyAlignment="1"/>
    <xf numFmtId="0" fontId="5" fillId="0" borderId="1" xfId="0" applyFont="1" applyBorder="1" applyAlignment="1">
      <alignment horizontal="center" vertical="center" wrapText="1"/>
    </xf>
    <xf numFmtId="0" fontId="5" fillId="7" borderId="1" xfId="0" applyFont="1" applyFill="1" applyBorder="1" applyAlignment="1">
      <alignment wrapText="1"/>
    </xf>
    <xf numFmtId="0" fontId="5" fillId="0" borderId="1" xfId="0" applyFont="1" applyBorder="1" applyAlignment="1">
      <alignment horizontal="center" vertical="center" wrapText="1"/>
    </xf>
    <xf numFmtId="0" fontId="5" fillId="7" borderId="1" xfId="0" applyFont="1" applyFill="1" applyBorder="1" applyAlignment="1">
      <alignment vertical="center"/>
    </xf>
    <xf numFmtId="14" fontId="5" fillId="7" borderId="1" xfId="0" applyNumberFormat="1" applyFont="1" applyFill="1" applyBorder="1" applyAlignment="1">
      <alignment horizontal="left" vertical="center"/>
    </xf>
    <xf numFmtId="0" fontId="7" fillId="5" borderId="2" xfId="0" applyFont="1" applyFill="1" applyBorder="1" applyAlignment="1">
      <alignment horizontal="center" wrapText="1"/>
    </xf>
    <xf numFmtId="14" fontId="3" fillId="0" borderId="1" xfId="0" applyNumberFormat="1" applyFont="1" applyBorder="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vertical="center"/>
    </xf>
    <xf numFmtId="164" fontId="5" fillId="0" borderId="1" xfId="0" applyNumberFormat="1" applyFont="1" applyBorder="1" applyAlignment="1">
      <alignment horizontal="center"/>
    </xf>
    <xf numFmtId="0" fontId="3" fillId="0" borderId="1" xfId="0" applyFont="1" applyBorder="1" applyAlignment="1">
      <alignment horizontal="left" vertical="center"/>
    </xf>
    <xf numFmtId="164" fontId="5" fillId="0" borderId="0" xfId="0" applyNumberFormat="1" applyFont="1" applyAlignment="1">
      <alignment horizontal="center"/>
    </xf>
    <xf numFmtId="0" fontId="5" fillId="0" borderId="1" xfId="0" applyFont="1" applyBorder="1" applyAlignment="1">
      <alignment vertical="center" wrapText="1"/>
    </xf>
    <xf numFmtId="20" fontId="5" fillId="0" borderId="0" xfId="0" applyNumberFormat="1" applyFont="1" applyAlignment="1">
      <alignment horizontal="center"/>
    </xf>
    <xf numFmtId="164" fontId="5" fillId="8" borderId="1" xfId="0" applyNumberFormat="1" applyFont="1" applyFill="1" applyBorder="1" applyAlignment="1">
      <alignment horizontal="center"/>
    </xf>
    <xf numFmtId="0" fontId="5" fillId="8" borderId="0" xfId="0" applyFont="1" applyFill="1" applyAlignment="1">
      <alignment horizontal="center"/>
    </xf>
    <xf numFmtId="0" fontId="5" fillId="8" borderId="0" xfId="0" applyFont="1" applyFill="1" applyAlignment="1">
      <alignment horizontal="center" wrapText="1"/>
    </xf>
    <xf numFmtId="164" fontId="5" fillId="13" borderId="1" xfId="0" applyNumberFormat="1" applyFont="1" applyFill="1" applyBorder="1" applyAlignment="1">
      <alignment horizontal="center"/>
    </xf>
    <xf numFmtId="0" fontId="5" fillId="13" borderId="0" xfId="0" applyFont="1" applyFill="1" applyAlignment="1">
      <alignment horizontal="center"/>
    </xf>
    <xf numFmtId="0" fontId="5" fillId="13" borderId="0" xfId="0" applyFont="1" applyFill="1" applyAlignment="1">
      <alignment horizontal="center" wrapText="1"/>
    </xf>
    <xf numFmtId="0" fontId="5" fillId="8" borderId="1" xfId="0" applyFont="1" applyFill="1" applyBorder="1" applyAlignment="1">
      <alignment horizontal="center"/>
    </xf>
    <xf numFmtId="0" fontId="5" fillId="8" borderId="1" xfId="0" applyFont="1" applyFill="1" applyBorder="1" applyAlignment="1">
      <alignment horizontal="center" wrapText="1"/>
    </xf>
    <xf numFmtId="0" fontId="5" fillId="0" borderId="0" xfId="0" applyFont="1" applyAlignment="1">
      <alignment horizontal="center" wrapText="1"/>
    </xf>
    <xf numFmtId="168" fontId="5" fillId="0" borderId="0" xfId="0" applyNumberFormat="1" applyFont="1" applyAlignment="1">
      <alignment horizontal="center"/>
    </xf>
    <xf numFmtId="0" fontId="3" fillId="0" borderId="0" xfId="0" applyFont="1" applyAlignment="1">
      <alignment horizontal="left" vertical="center"/>
    </xf>
    <xf numFmtId="0" fontId="6" fillId="0" borderId="0" xfId="0" applyFont="1" applyAlignment="1">
      <alignment vertical="center"/>
    </xf>
    <xf numFmtId="0" fontId="3" fillId="0" borderId="0" xfId="0" applyFont="1" applyAlignment="1">
      <alignment horizontal="center" vertical="center"/>
    </xf>
    <xf numFmtId="0" fontId="6" fillId="0" borderId="0" xfId="0" applyFont="1" applyAlignment="1">
      <alignment horizontal="center"/>
    </xf>
    <xf numFmtId="0" fontId="3" fillId="0" borderId="0" xfId="0" applyFont="1" applyAlignment="1">
      <alignment vertical="center" wrapText="1"/>
    </xf>
    <xf numFmtId="0" fontId="5" fillId="0" borderId="0" xfId="0" applyFont="1" applyAlignment="1">
      <alignment vertical="center"/>
    </xf>
    <xf numFmtId="0" fontId="5" fillId="0" borderId="0" xfId="0" applyFont="1" applyAlignment="1">
      <alignment horizontal="left" vertical="center"/>
    </xf>
    <xf numFmtId="0" fontId="14" fillId="0" borderId="0" xfId="0" applyFont="1" applyAlignment="1">
      <alignment vertical="center"/>
    </xf>
    <xf numFmtId="0" fontId="5" fillId="0" borderId="0" xfId="0" applyFont="1" applyAlignment="1">
      <alignment horizontal="center" vertical="center"/>
    </xf>
    <xf numFmtId="0" fontId="5" fillId="0" borderId="0" xfId="0" applyFont="1" applyAlignment="1">
      <alignment vertical="center" wrapText="1"/>
    </xf>
    <xf numFmtId="0" fontId="1" fillId="5" borderId="0" xfId="0" applyFont="1" applyFill="1" applyAlignment="1">
      <alignment horizontal="left" vertical="center" wrapText="1"/>
    </xf>
    <xf numFmtId="0" fontId="2" fillId="5" borderId="0" xfId="0" applyFont="1" applyFill="1" applyAlignment="1">
      <alignment horizontal="center" vertical="center" wrapText="1"/>
    </xf>
    <xf numFmtId="0" fontId="1" fillId="5" borderId="0" xfId="0" applyFont="1" applyFill="1" applyAlignment="1">
      <alignment horizontal="center" vertical="center" wrapText="1"/>
    </xf>
    <xf numFmtId="0" fontId="1"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vertical="center"/>
    </xf>
    <xf numFmtId="0" fontId="19" fillId="5" borderId="0" xfId="0" applyFont="1" applyFill="1" applyAlignment="1">
      <alignment horizontal="center"/>
    </xf>
    <xf numFmtId="0" fontId="5" fillId="5" borderId="0" xfId="0" applyFont="1" applyFill="1" applyAlignment="1">
      <alignment horizontal="center"/>
    </xf>
    <xf numFmtId="0" fontId="5" fillId="5" borderId="0" xfId="0" applyFont="1" applyFill="1" applyAlignment="1">
      <alignment horizontal="center"/>
    </xf>
    <xf numFmtId="0" fontId="3" fillId="5" borderId="0" xfId="0" applyFont="1" applyFill="1" applyAlignment="1">
      <alignment horizontal="center"/>
    </xf>
    <xf numFmtId="0" fontId="5" fillId="5" borderId="0" xfId="0" applyFont="1" applyFill="1"/>
    <xf numFmtId="0" fontId="5" fillId="5" borderId="0" xfId="0" applyFont="1" applyFill="1" applyAlignment="1"/>
    <xf numFmtId="14" fontId="5" fillId="5" borderId="0" xfId="0" applyNumberFormat="1" applyFont="1" applyFill="1" applyAlignment="1">
      <alignment horizontal="center"/>
    </xf>
    <xf numFmtId="0" fontId="5" fillId="5" borderId="0" xfId="0" applyFont="1" applyFill="1" applyAlignment="1">
      <alignment horizontal="center" vertical="center"/>
    </xf>
    <xf numFmtId="0" fontId="5" fillId="5" borderId="0" xfId="0" applyFont="1" applyFill="1" applyAlignment="1">
      <alignment horizontal="left"/>
    </xf>
    <xf numFmtId="14" fontId="5" fillId="5" borderId="0" xfId="0" applyNumberFormat="1" applyFont="1" applyFill="1" applyAlignment="1">
      <alignment horizontal="center" vertical="center"/>
    </xf>
    <xf numFmtId="0" fontId="5" fillId="5" borderId="0" xfId="0" applyFont="1" applyFill="1" applyAlignment="1">
      <alignment horizontal="center" vertical="center" wrapText="1"/>
    </xf>
    <xf numFmtId="0" fontId="5" fillId="5" borderId="0" xfId="0" applyFont="1" applyFill="1" applyAlignment="1">
      <alignment horizontal="center" wrapText="1"/>
    </xf>
    <xf numFmtId="0" fontId="18" fillId="5" borderId="0" xfId="0" applyFont="1" applyFill="1" applyAlignment="1">
      <alignment horizontal="center"/>
    </xf>
    <xf numFmtId="14" fontId="6" fillId="5" borderId="0" xfId="0" applyNumberFormat="1" applyFont="1" applyFill="1" applyAlignment="1">
      <alignment horizontal="center"/>
    </xf>
    <xf numFmtId="0" fontId="6" fillId="5" borderId="0" xfId="0" applyFont="1" applyFill="1" applyAlignment="1">
      <alignment horizontal="center"/>
    </xf>
    <xf numFmtId="0" fontId="15" fillId="5" borderId="0" xfId="0" applyFont="1" applyFill="1" applyAlignment="1">
      <alignment horizontal="left"/>
    </xf>
    <xf numFmtId="0" fontId="7" fillId="5" borderId="0" xfId="0" applyFont="1" applyFill="1" applyAlignment="1">
      <alignment horizontal="center"/>
    </xf>
    <xf numFmtId="0" fontId="20" fillId="5" borderId="0" xfId="0" applyFont="1" applyFill="1" applyAlignment="1"/>
    <xf numFmtId="0" fontId="21" fillId="5" borderId="0" xfId="0" applyFont="1" applyFill="1" applyAlignment="1">
      <alignment horizontal="center"/>
    </xf>
    <xf numFmtId="0" fontId="7" fillId="5" borderId="0" xfId="0" applyFont="1" applyFill="1" applyAlignment="1">
      <alignment horizontal="left"/>
    </xf>
    <xf numFmtId="14" fontId="7" fillId="5" borderId="0" xfId="0" applyNumberFormat="1" applyFont="1" applyFill="1" applyAlignment="1">
      <alignment horizontal="center"/>
    </xf>
    <xf numFmtId="0" fontId="7" fillId="5" borderId="0" xfId="0" applyFont="1" applyFill="1" applyAlignment="1"/>
    <xf numFmtId="0" fontId="3" fillId="5" borderId="0" xfId="0" applyFont="1" applyFill="1" applyAlignment="1">
      <alignment horizontal="center"/>
    </xf>
    <xf numFmtId="165" fontId="6" fillId="5" borderId="0" xfId="0" applyNumberFormat="1" applyFont="1" applyFill="1" applyAlignment="1">
      <alignment horizontal="center" wrapText="1"/>
    </xf>
    <xf numFmtId="0" fontId="5" fillId="5" borderId="0" xfId="0" applyFont="1" applyFill="1" applyAlignment="1">
      <alignment horizontal="left" vertical="center"/>
    </xf>
    <xf numFmtId="0" fontId="0" fillId="5" borderId="0" xfId="0" applyFont="1" applyFill="1" applyAlignment="1">
      <alignment horizontal="center" vertical="center" wrapText="1"/>
    </xf>
    <xf numFmtId="0" fontId="6" fillId="5" borderId="0" xfId="0" applyFont="1" applyFill="1" applyAlignment="1">
      <alignment horizontal="center" vertical="center"/>
    </xf>
    <xf numFmtId="0" fontId="5" fillId="0" borderId="0" xfId="0" applyFont="1" applyAlignment="1"/>
    <xf numFmtId="0" fontId="6" fillId="5" borderId="0" xfId="0" applyFont="1" applyFill="1" applyAlignment="1"/>
    <xf numFmtId="0" fontId="6" fillId="5" borderId="0" xfId="0" applyFont="1" applyFill="1" applyAlignment="1">
      <alignment horizontal="center"/>
    </xf>
    <xf numFmtId="0" fontId="6" fillId="5" borderId="0" xfId="0" applyFont="1" applyFill="1" applyAlignment="1">
      <alignment horizontal="center" wrapText="1"/>
    </xf>
    <xf numFmtId="0" fontId="6" fillId="5" borderId="0" xfId="0" applyFont="1" applyFill="1" applyAlignment="1">
      <alignment horizontal="center"/>
    </xf>
    <xf numFmtId="165" fontId="6" fillId="5" borderId="0" xfId="0" applyNumberFormat="1" applyFont="1" applyFill="1" applyAlignment="1"/>
    <xf numFmtId="0" fontId="22" fillId="5" borderId="0" xfId="0" applyFont="1" applyFill="1" applyAlignment="1">
      <alignment horizontal="center"/>
    </xf>
    <xf numFmtId="0" fontId="6" fillId="5" borderId="0" xfId="0" applyFont="1" applyFill="1" applyAlignment="1"/>
    <xf numFmtId="0" fontId="7" fillId="5" borderId="0" xfId="0" applyFont="1" applyFill="1" applyAlignment="1"/>
    <xf numFmtId="0" fontId="6" fillId="5" borderId="0" xfId="0" applyFont="1" applyFill="1" applyAlignment="1"/>
    <xf numFmtId="0" fontId="6" fillId="5" borderId="0" xfId="0" applyFont="1" applyFill="1" applyAlignment="1">
      <alignment horizontal="left" vertical="center" wrapText="1"/>
    </xf>
    <xf numFmtId="0" fontId="7" fillId="5" borderId="0" xfId="0" applyFont="1" applyFill="1" applyAlignment="1">
      <alignment horizontal="center"/>
    </xf>
    <xf numFmtId="0" fontId="0" fillId="5" borderId="0" xfId="0" applyFont="1" applyFill="1" applyAlignment="1">
      <alignment horizontal="center"/>
    </xf>
    <xf numFmtId="0" fontId="5" fillId="5" borderId="0" xfId="0" applyFont="1" applyFill="1" applyAlignment="1">
      <alignment horizontal="center" vertical="top" wrapText="1"/>
    </xf>
    <xf numFmtId="10" fontId="5" fillId="5" borderId="0" xfId="0" applyNumberFormat="1" applyFont="1" applyFill="1" applyAlignment="1">
      <alignment horizontal="center"/>
    </xf>
    <xf numFmtId="0" fontId="3" fillId="0" borderId="0" xfId="0" applyFont="1" applyAlignment="1">
      <alignment horizontal="center"/>
    </xf>
    <xf numFmtId="164" fontId="5" fillId="5" borderId="0" xfId="0" applyNumberFormat="1" applyFont="1" applyFill="1" applyAlignment="1">
      <alignment horizontal="center"/>
    </xf>
    <xf numFmtId="0" fontId="5" fillId="5" borderId="0" xfId="0" applyFont="1" applyFill="1" applyAlignment="1">
      <alignment horizontal="center"/>
    </xf>
    <xf numFmtId="0" fontId="6" fillId="5" borderId="0" xfId="0" applyFont="1" applyFill="1" applyAlignment="1">
      <alignment horizontal="center" wrapText="1"/>
    </xf>
    <xf numFmtId="0" fontId="6" fillId="5" borderId="0" xfId="0" applyFont="1" applyFill="1" applyAlignment="1">
      <alignment horizontal="center"/>
    </xf>
    <xf numFmtId="165" fontId="6" fillId="5" borderId="0" xfId="0" applyNumberFormat="1" applyFont="1" applyFill="1" applyAlignment="1">
      <alignment horizontal="center"/>
    </xf>
    <xf numFmtId="14" fontId="6" fillId="5" borderId="0" xfId="0" applyNumberFormat="1" applyFont="1" applyFill="1" applyAlignment="1">
      <alignment horizontal="center"/>
    </xf>
    <xf numFmtId="0" fontId="6" fillId="5" borderId="0" xfId="0" applyFont="1" applyFill="1" applyAlignment="1">
      <alignment horizontal="left" wrapText="1"/>
    </xf>
    <xf numFmtId="0" fontId="6" fillId="5" borderId="0" xfId="0" applyFont="1" applyFill="1" applyAlignment="1">
      <alignment vertical="center" wrapText="1"/>
    </xf>
    <xf numFmtId="165" fontId="6" fillId="5" borderId="0" xfId="0" applyNumberFormat="1" applyFont="1" applyFill="1" applyAlignment="1">
      <alignment horizontal="center" vertical="center" wrapText="1"/>
    </xf>
    <xf numFmtId="0" fontId="23" fillId="5" borderId="0" xfId="0" applyFont="1" applyFill="1" applyAlignment="1">
      <alignment horizontal="left"/>
    </xf>
    <xf numFmtId="0" fontId="21" fillId="5" borderId="0" xfId="0" applyFont="1" applyFill="1" applyAlignment="1"/>
    <xf numFmtId="0" fontId="6" fillId="5" borderId="0" xfId="0" applyFont="1" applyFill="1" applyAlignment="1">
      <alignment vertical="center"/>
    </xf>
    <xf numFmtId="165" fontId="6" fillId="5" borderId="0" xfId="0" applyNumberFormat="1" applyFont="1" applyFill="1" applyAlignment="1">
      <alignment horizontal="center" vertical="center"/>
    </xf>
    <xf numFmtId="0" fontId="6" fillId="5" borderId="0" xfId="0" applyFont="1" applyFill="1" applyAlignment="1">
      <alignment vertical="center"/>
    </xf>
    <xf numFmtId="0" fontId="7" fillId="0" borderId="0" xfId="0" applyFont="1" applyAlignment="1">
      <alignment horizontal="center"/>
    </xf>
    <xf numFmtId="164" fontId="6" fillId="5" borderId="0" xfId="0" applyNumberFormat="1" applyFont="1" applyFill="1" applyAlignment="1">
      <alignment horizontal="center"/>
    </xf>
    <xf numFmtId="0" fontId="24" fillId="0" borderId="0" xfId="0" applyFont="1" applyAlignment="1"/>
    <xf numFmtId="164" fontId="6" fillId="5" borderId="0" xfId="0" applyNumberFormat="1" applyFont="1" applyFill="1" applyAlignment="1">
      <alignment horizontal="center"/>
    </xf>
    <xf numFmtId="0" fontId="6" fillId="14" borderId="0" xfId="0" applyFont="1" applyFill="1" applyAlignment="1">
      <alignment horizontal="center"/>
    </xf>
    <xf numFmtId="0" fontId="0" fillId="5" borderId="0" xfId="0" applyFont="1" applyFill="1" applyAlignment="1">
      <alignment horizontal="left"/>
    </xf>
    <xf numFmtId="0" fontId="2" fillId="5" borderId="0" xfId="0" applyFont="1" applyFill="1" applyAlignment="1">
      <alignment horizontal="center"/>
    </xf>
    <xf numFmtId="0" fontId="19" fillId="5" borderId="0" xfId="0" applyFont="1" applyFill="1"/>
    <xf numFmtId="0" fontId="7" fillId="0" borderId="0" xfId="0" applyFont="1" applyAlignment="1">
      <alignment horizontal="left"/>
    </xf>
    <xf numFmtId="10" fontId="5" fillId="5" borderId="0" xfId="0" applyNumberFormat="1" applyFont="1" applyFill="1"/>
    <xf numFmtId="0" fontId="6" fillId="5" borderId="0" xfId="0" applyFont="1" applyFill="1" applyAlignment="1">
      <alignment horizontal="center"/>
    </xf>
    <xf numFmtId="14" fontId="6" fillId="5" borderId="1" xfId="0" applyNumberFormat="1" applyFont="1" applyFill="1" applyBorder="1" applyAlignment="1">
      <alignment horizontal="center"/>
    </xf>
    <xf numFmtId="169" fontId="6" fillId="5" borderId="0" xfId="0" applyNumberFormat="1" applyFont="1" applyFill="1" applyAlignment="1">
      <alignment horizontal="center"/>
    </xf>
    <xf numFmtId="0" fontId="6" fillId="5" borderId="0" xfId="0" applyFont="1" applyFill="1" applyAlignment="1">
      <alignment horizontal="center"/>
    </xf>
    <xf numFmtId="165" fontId="6" fillId="5" borderId="0" xfId="0" applyNumberFormat="1" applyFont="1" applyFill="1" applyAlignment="1">
      <alignment horizontal="center"/>
    </xf>
    <xf numFmtId="0" fontId="6" fillId="5" borderId="0" xfId="0" applyFont="1" applyFill="1" applyAlignment="1">
      <alignment horizontal="center"/>
    </xf>
    <xf numFmtId="0" fontId="3" fillId="5" borderId="0" xfId="0" applyFont="1" applyFill="1" applyAlignment="1">
      <alignment horizontal="center" vertical="center" wrapText="1"/>
    </xf>
    <xf numFmtId="0" fontId="3" fillId="5" borderId="0" xfId="0" applyFont="1" applyFill="1" applyAlignment="1"/>
    <xf numFmtId="0" fontId="3" fillId="5" borderId="0" xfId="0" applyFont="1" applyFill="1" applyAlignment="1">
      <alignment horizontal="center"/>
    </xf>
    <xf numFmtId="0" fontId="3" fillId="5" borderId="0" xfId="0" applyFont="1" applyFill="1" applyAlignment="1">
      <alignment horizontal="center" wrapText="1"/>
    </xf>
    <xf numFmtId="14" fontId="3" fillId="5" borderId="0" xfId="0" applyNumberFormat="1" applyFont="1" applyFill="1" applyAlignment="1">
      <alignment horizontal="center"/>
    </xf>
    <xf numFmtId="0" fontId="3" fillId="5" borderId="0" xfId="0" applyFont="1" applyFill="1" applyAlignment="1">
      <alignment horizontal="center"/>
    </xf>
    <xf numFmtId="0" fontId="3" fillId="5" borderId="0" xfId="0" applyFont="1" applyFill="1" applyAlignment="1">
      <alignment horizontal="center"/>
    </xf>
    <xf numFmtId="14" fontId="3" fillId="0" borderId="0" xfId="0" applyNumberFormat="1" applyFont="1" applyAlignment="1">
      <alignment horizontal="center"/>
    </xf>
    <xf numFmtId="165" fontId="6" fillId="5" borderId="0" xfId="0" applyNumberFormat="1" applyFont="1" applyFill="1" applyAlignment="1">
      <alignment horizontal="center"/>
    </xf>
    <xf numFmtId="172" fontId="6" fillId="5" borderId="0" xfId="0" applyNumberFormat="1" applyFont="1" applyFill="1" applyAlignment="1">
      <alignment horizontal="center"/>
    </xf>
    <xf numFmtId="0" fontId="3" fillId="0" borderId="0" xfId="0" applyFont="1" applyAlignment="1">
      <alignment horizontal="center"/>
    </xf>
    <xf numFmtId="169" fontId="5" fillId="5" borderId="0" xfId="0" applyNumberFormat="1" applyFont="1" applyFill="1" applyAlignment="1">
      <alignment horizontal="center"/>
    </xf>
    <xf numFmtId="0" fontId="25" fillId="0" borderId="0" xfId="0" applyFont="1" applyAlignment="1">
      <alignment horizontal="center"/>
    </xf>
    <xf numFmtId="0" fontId="26" fillId="5" borderId="0" xfId="0" applyFont="1" applyFill="1" applyAlignment="1">
      <alignment horizontal="center"/>
    </xf>
    <xf numFmtId="0" fontId="26" fillId="5" borderId="0" xfId="0" applyFont="1" applyFill="1" applyAlignment="1"/>
    <xf numFmtId="0" fontId="27" fillId="0" borderId="0" xfId="0" applyFont="1" applyAlignment="1">
      <alignment horizontal="center"/>
    </xf>
    <xf numFmtId="0" fontId="5" fillId="6" borderId="0" xfId="0" applyFont="1" applyFill="1" applyAlignment="1"/>
    <xf numFmtId="164" fontId="5" fillId="0" borderId="0" xfId="0" applyNumberFormat="1" applyFont="1" applyAlignment="1"/>
    <xf numFmtId="173" fontId="6" fillId="5" borderId="0" xfId="0" applyNumberFormat="1" applyFont="1" applyFill="1" applyAlignment="1">
      <alignment horizontal="center"/>
    </xf>
    <xf numFmtId="0" fontId="7" fillId="5" borderId="0" xfId="0" applyFont="1" applyFill="1" applyAlignment="1">
      <alignment horizontal="center"/>
    </xf>
    <xf numFmtId="0" fontId="3" fillId="0" borderId="0" xfId="0" applyFont="1" applyAlignment="1"/>
    <xf numFmtId="174" fontId="6" fillId="5" borderId="0" xfId="0" applyNumberFormat="1" applyFont="1" applyFill="1" applyAlignment="1">
      <alignment horizontal="center"/>
    </xf>
    <xf numFmtId="0" fontId="3" fillId="0" borderId="0" xfId="0" applyFont="1" applyAlignment="1">
      <alignment horizontal="left"/>
    </xf>
    <xf numFmtId="0" fontId="25" fillId="5" borderId="0" xfId="0" applyFont="1" applyFill="1" applyAlignment="1">
      <alignment horizontal="center"/>
    </xf>
    <xf numFmtId="0" fontId="7" fillId="5" borderId="0" xfId="0" applyFont="1" applyFill="1" applyAlignment="1">
      <alignment horizontal="center" vertical="center" wrapText="1"/>
    </xf>
    <xf numFmtId="0" fontId="5" fillId="5" borderId="0" xfId="0" applyFont="1" applyFill="1" applyAlignment="1">
      <alignment horizontal="center" vertical="center"/>
    </xf>
    <xf numFmtId="0" fontId="5" fillId="14" borderId="0" xfId="0" applyFont="1" applyFill="1" applyAlignment="1"/>
    <xf numFmtId="0" fontId="5" fillId="5" borderId="0" xfId="0" applyFont="1" applyFill="1" applyAlignment="1">
      <alignment horizontal="left" vertical="center" wrapText="1"/>
    </xf>
    <xf numFmtId="0" fontId="7" fillId="5" borderId="0" xfId="0" applyFont="1" applyFill="1" applyAlignment="1"/>
    <xf numFmtId="0" fontId="5" fillId="5" borderId="0" xfId="0" applyFont="1" applyFill="1" applyAlignment="1">
      <alignment horizontal="left" wrapText="1"/>
    </xf>
    <xf numFmtId="0" fontId="5" fillId="5" borderId="0" xfId="0" applyFont="1" applyFill="1" applyAlignment="1">
      <alignment vertical="center" wrapText="1"/>
    </xf>
    <xf numFmtId="0" fontId="5" fillId="5" borderId="0" xfId="0" applyFont="1" applyFill="1" applyAlignment="1">
      <alignment vertical="center"/>
    </xf>
    <xf numFmtId="0" fontId="3" fillId="0" borderId="0" xfId="0" applyFont="1" applyAlignment="1">
      <alignment horizontal="center" vertical="center"/>
    </xf>
    <xf numFmtId="0" fontId="22" fillId="5" borderId="0" xfId="0" applyFont="1" applyFill="1" applyAlignment="1">
      <alignment horizontal="center" vertical="center"/>
    </xf>
    <xf numFmtId="0" fontId="3" fillId="5" borderId="0" xfId="0" applyFont="1" applyFill="1" applyAlignment="1">
      <alignment horizontal="center" vertical="center"/>
    </xf>
    <xf numFmtId="0" fontId="5" fillId="5" borderId="0" xfId="0" applyFont="1" applyFill="1" applyAlignment="1">
      <alignment vertical="center"/>
    </xf>
    <xf numFmtId="0" fontId="3" fillId="5" borderId="0" xfId="0" applyFont="1" applyFill="1" applyAlignment="1">
      <alignment horizontal="center" vertical="center"/>
    </xf>
    <xf numFmtId="0" fontId="21" fillId="5" borderId="0" xfId="0" applyFont="1" applyFill="1" applyAlignment="1"/>
    <xf numFmtId="0" fontId="12" fillId="14" borderId="0" xfId="0" applyFont="1" applyFill="1" applyAlignment="1"/>
    <xf numFmtId="0" fontId="25" fillId="14" borderId="0" xfId="0" applyFont="1" applyFill="1" applyAlignment="1"/>
    <xf numFmtId="0" fontId="25" fillId="14" borderId="0" xfId="0" applyFont="1" applyFill="1" applyAlignment="1"/>
    <xf numFmtId="0" fontId="2" fillId="4" borderId="1" xfId="0" applyFont="1" applyFill="1" applyBorder="1" applyAlignment="1">
      <alignment horizontal="center" vertical="center"/>
    </xf>
    <xf numFmtId="0" fontId="6" fillId="4" borderId="2" xfId="0" applyFont="1" applyFill="1" applyBorder="1" applyAlignment="1">
      <alignment horizontal="left" vertical="center" wrapText="1"/>
    </xf>
    <xf numFmtId="0" fontId="1" fillId="4"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2" xfId="0" applyFont="1" applyFill="1" applyBorder="1" applyAlignment="1">
      <alignment horizontal="center" vertical="center"/>
    </xf>
    <xf numFmtId="0" fontId="19" fillId="15" borderId="0" xfId="0" applyFont="1" applyFill="1" applyAlignment="1">
      <alignment horizontal="center"/>
    </xf>
    <xf numFmtId="0" fontId="19" fillId="3" borderId="0" xfId="0" applyFont="1" applyFill="1" applyAlignment="1">
      <alignment horizontal="center"/>
    </xf>
    <xf numFmtId="0" fontId="6" fillId="0" borderId="0" xfId="0" applyFont="1" applyAlignment="1">
      <alignment horizontal="left" vertical="center"/>
    </xf>
    <xf numFmtId="0" fontId="6" fillId="0" borderId="0" xfId="0" applyFont="1" applyAlignment="1">
      <alignment horizontal="center" vertical="center"/>
    </xf>
    <xf numFmtId="0" fontId="6" fillId="0" borderId="0" xfId="0" applyFont="1" applyAlignment="1">
      <alignment horizontal="center" vertical="center" wrapText="1"/>
    </xf>
    <xf numFmtId="164" fontId="6" fillId="0" borderId="0" xfId="0" applyNumberFormat="1" applyFont="1" applyAlignment="1">
      <alignment horizontal="center" vertical="center"/>
    </xf>
    <xf numFmtId="0" fontId="5" fillId="0" borderId="2" xfId="0" applyFont="1" applyBorder="1" applyAlignment="1"/>
    <xf numFmtId="0" fontId="6" fillId="0" borderId="0" xfId="0" applyFont="1" applyAlignment="1">
      <alignment horizontal="left"/>
    </xf>
    <xf numFmtId="0" fontId="6" fillId="0" borderId="0" xfId="0" applyFont="1" applyAlignment="1">
      <alignment horizontal="center" vertical="center"/>
    </xf>
    <xf numFmtId="0" fontId="3" fillId="0" borderId="0" xfId="0" applyFont="1" applyAlignment="1">
      <alignment horizontal="left" vertical="center" wrapText="1"/>
    </xf>
    <xf numFmtId="0" fontId="5" fillId="0" borderId="0" xfId="0" applyFont="1" applyAlignment="1">
      <alignment wrapText="1"/>
    </xf>
    <xf numFmtId="164" fontId="6" fillId="0" borderId="0" xfId="0" applyNumberFormat="1" applyFont="1" applyAlignment="1">
      <alignment vertical="center"/>
    </xf>
    <xf numFmtId="0" fontId="21" fillId="5" borderId="0" xfId="0" applyFont="1" applyFill="1" applyAlignment="1">
      <alignment horizontal="center"/>
    </xf>
    <xf numFmtId="0" fontId="6" fillId="0" borderId="0" xfId="0" applyFont="1" applyAlignment="1">
      <alignment horizontal="center" vertical="center" wrapText="1"/>
    </xf>
    <xf numFmtId="0" fontId="0" fillId="0" borderId="0" xfId="0" applyFont="1" applyAlignment="1">
      <alignment horizontal="left"/>
    </xf>
    <xf numFmtId="0" fontId="6" fillId="0" borderId="0" xfId="0" applyFont="1" applyAlignment="1">
      <alignment horizontal="center"/>
    </xf>
    <xf numFmtId="0" fontId="1" fillId="0" borderId="0" xfId="0" applyFont="1" applyAlignment="1">
      <alignment horizontal="center" vertical="center"/>
    </xf>
    <xf numFmtId="0" fontId="5" fillId="0" borderId="0" xfId="0" applyFont="1" applyAlignment="1">
      <alignment horizontal="left"/>
    </xf>
    <xf numFmtId="164" fontId="5" fillId="0" borderId="0" xfId="0" applyNumberFormat="1" applyFont="1" applyAlignment="1">
      <alignment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16" borderId="0" xfId="0" applyFont="1" applyFill="1" applyAlignment="1">
      <alignment horizontal="left"/>
    </xf>
    <xf numFmtId="0" fontId="5" fillId="8" borderId="0" xfId="0" applyFont="1" applyFill="1" applyAlignment="1">
      <alignment horizontal="center" vertical="center" wrapText="1"/>
    </xf>
    <xf numFmtId="0" fontId="15" fillId="0" borderId="0" xfId="0" applyFont="1" applyAlignment="1">
      <alignment horizontal="center"/>
    </xf>
    <xf numFmtId="14" fontId="5" fillId="0" borderId="0" xfId="0" applyNumberFormat="1" applyFont="1" applyAlignment="1">
      <alignment vertical="center"/>
    </xf>
    <xf numFmtId="0" fontId="5" fillId="0" borderId="0" xfId="0" applyFont="1" applyAlignment="1">
      <alignment horizontal="left"/>
    </xf>
    <xf numFmtId="0" fontId="5" fillId="0" borderId="0" xfId="0" applyFont="1" applyAlignment="1">
      <alignment horizontal="center" vertical="center" wrapText="1"/>
    </xf>
    <xf numFmtId="0" fontId="6" fillId="0" borderId="0" xfId="0" applyFont="1"/>
    <xf numFmtId="0" fontId="28" fillId="0" borderId="0" xfId="0" applyFont="1"/>
    <xf numFmtId="0" fontId="28" fillId="0" borderId="0" xfId="0" applyFont="1" applyAlignment="1"/>
    <xf numFmtId="0" fontId="28" fillId="0" borderId="0" xfId="0" applyFont="1"/>
    <xf numFmtId="165" fontId="28" fillId="0" borderId="0" xfId="0" applyNumberFormat="1" applyFont="1" applyAlignment="1">
      <alignment horizontal="center"/>
    </xf>
    <xf numFmtId="0" fontId="29" fillId="17" borderId="1" xfId="0" applyFont="1" applyFill="1" applyBorder="1" applyAlignment="1">
      <alignment horizontal="center"/>
    </xf>
    <xf numFmtId="0" fontId="29" fillId="17" borderId="1" xfId="0" applyFont="1" applyFill="1" applyBorder="1" applyAlignment="1">
      <alignment horizontal="center"/>
    </xf>
    <xf numFmtId="165" fontId="29" fillId="17" borderId="1" xfId="0" applyNumberFormat="1" applyFont="1" applyFill="1" applyBorder="1" applyAlignment="1">
      <alignment horizontal="center"/>
    </xf>
    <xf numFmtId="0" fontId="23" fillId="0" borderId="0" xfId="0" applyFont="1" applyAlignment="1">
      <alignment horizontal="center"/>
    </xf>
    <xf numFmtId="0" fontId="23" fillId="0" borderId="0" xfId="0" applyFont="1" applyAlignment="1">
      <alignment horizontal="center"/>
    </xf>
    <xf numFmtId="165" fontId="23" fillId="0" borderId="0" xfId="0" applyNumberFormat="1" applyFont="1" applyAlignment="1">
      <alignment horizontal="center"/>
    </xf>
    <xf numFmtId="0" fontId="23" fillId="5" borderId="0" xfId="0" applyFont="1" applyFill="1" applyAlignment="1">
      <alignment horizontal="center"/>
    </xf>
    <xf numFmtId="0" fontId="23" fillId="5" borderId="0" xfId="0" applyFont="1" applyFill="1" applyAlignment="1">
      <alignment horizontal="center"/>
    </xf>
    <xf numFmtId="0" fontId="23" fillId="8" borderId="0" xfId="0" applyFont="1" applyFill="1" applyAlignment="1">
      <alignment horizontal="center"/>
    </xf>
    <xf numFmtId="0" fontId="7" fillId="5" borderId="0" xfId="0" applyFont="1" applyFill="1" applyAlignment="1"/>
    <xf numFmtId="0" fontId="23" fillId="0" borderId="0" xfId="0" applyFont="1" applyAlignment="1">
      <alignment horizontal="center"/>
    </xf>
    <xf numFmtId="0" fontId="5" fillId="5" borderId="1" xfId="0" applyFont="1" applyFill="1" applyBorder="1" applyAlignment="1">
      <alignment horizontal="center"/>
    </xf>
    <xf numFmtId="0" fontId="5" fillId="5" borderId="0" xfId="0" applyFont="1" applyFill="1" applyAlignment="1">
      <alignment horizontal="center" vertical="center"/>
    </xf>
    <xf numFmtId="0" fontId="3" fillId="14" borderId="0" xfId="0" applyFont="1" applyFill="1" applyAlignment="1">
      <alignment horizontal="center" vertical="center"/>
    </xf>
    <xf numFmtId="0" fontId="12" fillId="5" borderId="0" xfId="0" applyFont="1" applyFill="1" applyAlignment="1"/>
    <xf numFmtId="0" fontId="5" fillId="5" borderId="0" xfId="0" applyFont="1" applyFill="1" applyAlignment="1">
      <alignment horizontal="center"/>
    </xf>
    <xf numFmtId="0" fontId="5" fillId="5" borderId="0" xfId="0" applyFont="1" applyFill="1" applyAlignment="1">
      <alignment horizontal="center"/>
    </xf>
    <xf numFmtId="172" fontId="5" fillId="5" borderId="0" xfId="0" applyNumberFormat="1" applyFont="1" applyFill="1" applyAlignment="1">
      <alignment horizontal="center"/>
    </xf>
    <xf numFmtId="0" fontId="25" fillId="5" borderId="0" xfId="0" applyFont="1" applyFill="1" applyAlignment="1">
      <alignment horizontal="center"/>
    </xf>
    <xf numFmtId="0" fontId="6" fillId="0" borderId="11" xfId="0" applyFont="1" applyBorder="1"/>
    <xf numFmtId="0" fontId="6" fillId="0" borderId="12" xfId="0" applyFont="1" applyBorder="1"/>
    <xf numFmtId="0" fontId="1" fillId="3" borderId="3" xfId="0" applyFont="1" applyFill="1" applyBorder="1" applyAlignment="1">
      <alignment horizontal="center"/>
    </xf>
    <xf numFmtId="0" fontId="1" fillId="5" borderId="0" xfId="0" applyFont="1" applyFill="1"/>
    <xf numFmtId="0" fontId="1" fillId="3" borderId="1" xfId="0" applyFont="1" applyFill="1" applyBorder="1" applyAlignment="1">
      <alignment horizontal="center"/>
    </xf>
    <xf numFmtId="0" fontId="6" fillId="0" borderId="1" xfId="0" applyFont="1" applyBorder="1" applyAlignment="1"/>
    <xf numFmtId="0" fontId="6" fillId="5" borderId="1" xfId="0" applyFont="1" applyFill="1" applyBorder="1" applyAlignment="1">
      <alignment horizontal="center"/>
    </xf>
    <xf numFmtId="10" fontId="6" fillId="5" borderId="1" xfId="0" applyNumberFormat="1" applyFont="1" applyFill="1" applyBorder="1" applyAlignment="1">
      <alignment horizontal="center"/>
    </xf>
    <xf numFmtId="0" fontId="0" fillId="5" borderId="1" xfId="0" applyFont="1" applyFill="1" applyBorder="1" applyAlignment="1">
      <alignment horizontal="center"/>
    </xf>
    <xf numFmtId="0" fontId="6" fillId="5" borderId="1" xfId="0" applyFont="1" applyFill="1" applyBorder="1"/>
    <xf numFmtId="0" fontId="6" fillId="5" borderId="1" xfId="0" applyFont="1" applyFill="1" applyBorder="1" applyAlignment="1"/>
    <xf numFmtId="0" fontId="6" fillId="0" borderId="13" xfId="0" applyFont="1" applyBorder="1"/>
    <xf numFmtId="0" fontId="6" fillId="0" borderId="7" xfId="0" applyFont="1" applyBorder="1"/>
    <xf numFmtId="0" fontId="6" fillId="0" borderId="6" xfId="0" applyFont="1" applyBorder="1"/>
    <xf numFmtId="0" fontId="5" fillId="19" borderId="1" xfId="0" applyFont="1" applyFill="1" applyBorder="1" applyAlignment="1">
      <alignment horizontal="center"/>
    </xf>
    <xf numFmtId="0" fontId="5" fillId="0" borderId="1" xfId="0" applyFont="1" applyBorder="1"/>
    <xf numFmtId="0" fontId="15" fillId="0" borderId="0" xfId="0" applyFont="1" applyAlignment="1"/>
    <xf numFmtId="0" fontId="19" fillId="0" borderId="1" xfId="0" applyFont="1" applyBorder="1" applyAlignment="1">
      <alignment horizontal="center"/>
    </xf>
    <xf numFmtId="10" fontId="6" fillId="0" borderId="0" xfId="0" applyNumberFormat="1" applyFont="1"/>
    <xf numFmtId="0" fontId="19" fillId="4" borderId="2" xfId="0" applyFont="1" applyFill="1" applyBorder="1" applyAlignment="1">
      <alignment horizontal="center"/>
    </xf>
    <xf numFmtId="0" fontId="19" fillId="4" borderId="1" xfId="0" applyFont="1" applyFill="1" applyBorder="1" applyAlignment="1">
      <alignment horizontal="center"/>
    </xf>
    <xf numFmtId="0" fontId="19" fillId="4" borderId="1" xfId="0" applyFont="1" applyFill="1" applyBorder="1" applyAlignment="1">
      <alignment horizontal="left"/>
    </xf>
    <xf numFmtId="0" fontId="7" fillId="5" borderId="1" xfId="0" applyFont="1" applyFill="1" applyBorder="1" applyAlignment="1">
      <alignment horizontal="center"/>
    </xf>
    <xf numFmtId="0" fontId="5" fillId="0" borderId="1" xfId="0" applyFont="1" applyBorder="1" applyAlignment="1"/>
    <xf numFmtId="0" fontId="3" fillId="0" borderId="1" xfId="0" applyFont="1" applyBorder="1" applyAlignment="1">
      <alignment horizontal="center"/>
    </xf>
    <xf numFmtId="0" fontId="5" fillId="0" borderId="1" xfId="0" applyFont="1" applyBorder="1" applyAlignment="1">
      <alignment horizontal="left"/>
    </xf>
    <xf numFmtId="0" fontId="3" fillId="0" borderId="1" xfId="0" applyFont="1" applyBorder="1" applyAlignment="1">
      <alignment horizontal="center"/>
    </xf>
    <xf numFmtId="0" fontId="5" fillId="0" borderId="1" xfId="0" applyFont="1" applyBorder="1" applyAlignment="1">
      <alignment horizontal="left"/>
    </xf>
    <xf numFmtId="0" fontId="7" fillId="5" borderId="1" xfId="0" applyFont="1" applyFill="1" applyBorder="1" applyAlignment="1">
      <alignment horizontal="center"/>
    </xf>
    <xf numFmtId="0" fontId="3" fillId="5" borderId="1" xfId="0" applyFont="1" applyFill="1" applyBorder="1" applyAlignment="1">
      <alignment horizontal="center"/>
    </xf>
    <xf numFmtId="0" fontId="5" fillId="5" borderId="1" xfId="0" applyFont="1" applyFill="1" applyBorder="1" applyAlignment="1">
      <alignment horizontal="center"/>
    </xf>
    <xf numFmtId="0" fontId="3" fillId="0" borderId="1" xfId="0" applyFont="1" applyBorder="1" applyAlignment="1">
      <alignment horizontal="center"/>
    </xf>
    <xf numFmtId="0" fontId="3" fillId="0" borderId="1" xfId="0" applyFont="1" applyBorder="1" applyAlignment="1"/>
    <xf numFmtId="0" fontId="3" fillId="5" borderId="2" xfId="0" applyFont="1" applyFill="1" applyBorder="1" applyAlignment="1">
      <alignment horizontal="center"/>
    </xf>
    <xf numFmtId="0" fontId="3" fillId="5" borderId="1" xfId="0" applyFont="1" applyFill="1" applyBorder="1" applyAlignment="1">
      <alignment horizontal="center"/>
    </xf>
    <xf numFmtId="0" fontId="3" fillId="5" borderId="2" xfId="0" applyFont="1" applyFill="1" applyBorder="1" applyAlignment="1">
      <alignment horizontal="center"/>
    </xf>
    <xf numFmtId="0" fontId="3" fillId="0" borderId="4" xfId="0" applyFont="1" applyBorder="1" applyAlignment="1"/>
    <xf numFmtId="0" fontId="3" fillId="5" borderId="6" xfId="0" applyFont="1" applyFill="1" applyBorder="1" applyAlignment="1">
      <alignment horizontal="center"/>
    </xf>
    <xf numFmtId="0" fontId="3" fillId="5" borderId="6" xfId="0" applyFont="1" applyFill="1" applyBorder="1" applyAlignment="1">
      <alignment horizontal="center"/>
    </xf>
    <xf numFmtId="0" fontId="3" fillId="9" borderId="6" xfId="0" applyFont="1" applyFill="1" applyBorder="1" applyAlignment="1">
      <alignment horizontal="center"/>
    </xf>
    <xf numFmtId="0" fontId="3" fillId="5" borderId="1" xfId="0" applyFont="1" applyFill="1" applyBorder="1" applyAlignment="1"/>
    <xf numFmtId="0" fontId="5" fillId="9" borderId="1" xfId="0" applyFont="1" applyFill="1" applyBorder="1" applyAlignment="1">
      <alignment horizontal="left"/>
    </xf>
    <xf numFmtId="0" fontId="7" fillId="5" borderId="1" xfId="0" applyFont="1" applyFill="1" applyBorder="1" applyAlignment="1"/>
    <xf numFmtId="0" fontId="7" fillId="5" borderId="1" xfId="0" applyFont="1" applyFill="1" applyBorder="1" applyAlignment="1">
      <alignment horizontal="center"/>
    </xf>
    <xf numFmtId="0" fontId="7" fillId="5" borderId="1" xfId="0" applyFont="1" applyFill="1" applyBorder="1" applyAlignment="1"/>
    <xf numFmtId="0" fontId="7" fillId="5" borderId="1" xfId="0" applyFont="1" applyFill="1" applyBorder="1" applyAlignment="1">
      <alignment wrapText="1"/>
    </xf>
    <xf numFmtId="0" fontId="3" fillId="5" borderId="1" xfId="0" applyFont="1" applyFill="1" applyBorder="1" applyAlignment="1">
      <alignment horizontal="center" wrapText="1"/>
    </xf>
    <xf numFmtId="0" fontId="3" fillId="5" borderId="1" xfId="0" applyFont="1" applyFill="1" applyBorder="1" applyAlignment="1"/>
    <xf numFmtId="0" fontId="3" fillId="5" borderId="1" xfId="0" applyFont="1" applyFill="1" applyBorder="1" applyAlignment="1">
      <alignment horizontal="center"/>
    </xf>
    <xf numFmtId="0" fontId="5" fillId="5" borderId="1" xfId="0" applyFont="1" applyFill="1" applyBorder="1" applyAlignment="1"/>
    <xf numFmtId="0" fontId="5" fillId="5" borderId="1" xfId="0" applyFont="1" applyFill="1" applyBorder="1"/>
    <xf numFmtId="0" fontId="5" fillId="9" borderId="1" xfId="0" applyFont="1" applyFill="1" applyBorder="1" applyAlignment="1"/>
    <xf numFmtId="0" fontId="30" fillId="5" borderId="14" xfId="0" applyFont="1" applyFill="1" applyBorder="1"/>
    <xf numFmtId="0" fontId="5" fillId="0" borderId="14" xfId="0" applyFont="1" applyBorder="1"/>
    <xf numFmtId="0" fontId="30" fillId="5" borderId="14" xfId="0" applyFont="1" applyFill="1" applyBorder="1" applyAlignment="1"/>
    <xf numFmtId="0" fontId="30" fillId="5" borderId="17" xfId="0" applyFont="1" applyFill="1" applyBorder="1" applyAlignment="1">
      <alignment horizontal="right"/>
    </xf>
    <xf numFmtId="0" fontId="30" fillId="5" borderId="18" xfId="0" applyFont="1" applyFill="1" applyBorder="1" applyAlignment="1"/>
    <xf numFmtId="0" fontId="30" fillId="5" borderId="21" xfId="0" applyFont="1" applyFill="1" applyBorder="1"/>
    <xf numFmtId="0" fontId="5" fillId="0" borderId="25" xfId="0" applyFont="1" applyBorder="1"/>
    <xf numFmtId="0" fontId="30" fillId="0" borderId="14" xfId="0" applyFont="1" applyBorder="1" applyAlignment="1">
      <alignment horizontal="right"/>
    </xf>
    <xf numFmtId="0" fontId="30" fillId="5" borderId="14" xfId="0" applyFont="1" applyFill="1" applyBorder="1" applyAlignment="1">
      <alignment horizontal="right"/>
    </xf>
    <xf numFmtId="0" fontId="30" fillId="5" borderId="30" xfId="0" applyFont="1" applyFill="1" applyBorder="1"/>
    <xf numFmtId="0" fontId="30" fillId="5" borderId="31" xfId="0" applyFont="1" applyFill="1" applyBorder="1"/>
    <xf numFmtId="0" fontId="30" fillId="5" borderId="32" xfId="0" applyFont="1" applyFill="1" applyBorder="1"/>
    <xf numFmtId="0" fontId="30" fillId="5" borderId="32" xfId="0" applyFont="1" applyFill="1" applyBorder="1" applyAlignment="1">
      <alignment horizontal="right"/>
    </xf>
    <xf numFmtId="0" fontId="33" fillId="5" borderId="31" xfId="0" applyFont="1" applyFill="1" applyBorder="1" applyAlignment="1">
      <alignment horizontal="left"/>
    </xf>
    <xf numFmtId="0" fontId="33" fillId="5" borderId="32" xfId="0" applyFont="1" applyFill="1" applyBorder="1"/>
    <xf numFmtId="0" fontId="30" fillId="5" borderId="32" xfId="0" applyFont="1" applyFill="1" applyBorder="1" applyAlignment="1"/>
    <xf numFmtId="0" fontId="30" fillId="5" borderId="32" xfId="0" applyFont="1" applyFill="1" applyBorder="1" applyAlignment="1">
      <alignment horizontal="left"/>
    </xf>
    <xf numFmtId="0" fontId="5" fillId="5" borderId="27" xfId="0" applyFont="1" applyFill="1" applyBorder="1"/>
    <xf numFmtId="0" fontId="5" fillId="5" borderId="14" xfId="0" applyFont="1" applyFill="1" applyBorder="1"/>
    <xf numFmtId="0" fontId="30" fillId="5" borderId="27" xfId="0" applyFont="1" applyFill="1" applyBorder="1" applyAlignment="1"/>
    <xf numFmtId="0" fontId="5" fillId="5" borderId="25" xfId="0" applyFont="1" applyFill="1" applyBorder="1"/>
    <xf numFmtId="0" fontId="34" fillId="0" borderId="0" xfId="0" applyFont="1"/>
    <xf numFmtId="0" fontId="34" fillId="0" borderId="0" xfId="0" applyFont="1" applyAlignment="1"/>
    <xf numFmtId="0" fontId="15" fillId="5" borderId="0" xfId="0" applyFont="1" applyFill="1" applyAlignment="1"/>
    <xf numFmtId="0" fontId="15" fillId="5" borderId="0" xfId="0" applyFont="1" applyFill="1" applyAlignment="1"/>
    <xf numFmtId="0" fontId="22" fillId="5" borderId="1" xfId="0" applyFont="1" applyFill="1" applyBorder="1"/>
    <xf numFmtId="0" fontId="5" fillId="0" borderId="49" xfId="0" applyFont="1" applyBorder="1" applyAlignment="1">
      <alignment horizontal="center"/>
    </xf>
    <xf numFmtId="0" fontId="22" fillId="5" borderId="0" xfId="0" applyFont="1" applyFill="1"/>
    <xf numFmtId="0" fontId="4" fillId="6" borderId="3" xfId="0" applyFont="1" applyFill="1" applyBorder="1" applyAlignment="1">
      <alignment horizontal="center" vertical="center"/>
    </xf>
    <xf numFmtId="0" fontId="5" fillId="0" borderId="5" xfId="0" applyFont="1" applyBorder="1"/>
    <xf numFmtId="0" fontId="5" fillId="0" borderId="2" xfId="0" applyFont="1" applyBorder="1"/>
    <xf numFmtId="165" fontId="1" fillId="2" borderId="0" xfId="0" applyNumberFormat="1" applyFont="1" applyFill="1" applyAlignment="1">
      <alignment horizontal="center"/>
    </xf>
    <xf numFmtId="0" fontId="0" fillId="0" borderId="0" xfId="0" applyFont="1" applyAlignment="1"/>
    <xf numFmtId="0" fontId="19" fillId="5" borderId="0" xfId="0" applyFont="1" applyFill="1" applyAlignment="1">
      <alignment horizontal="center"/>
    </xf>
    <xf numFmtId="0" fontId="6" fillId="18" borderId="3" xfId="0" applyFont="1" applyFill="1" applyBorder="1" applyAlignment="1">
      <alignment horizontal="center"/>
    </xf>
    <xf numFmtId="0" fontId="1" fillId="0" borderId="8" xfId="0" applyFont="1" applyBorder="1" applyAlignment="1">
      <alignment horizontal="center"/>
    </xf>
    <xf numFmtId="0" fontId="5" fillId="0" borderId="9" xfId="0" applyFont="1" applyBorder="1"/>
    <xf numFmtId="0" fontId="5" fillId="0" borderId="10" xfId="0" applyFont="1" applyBorder="1"/>
    <xf numFmtId="0" fontId="1" fillId="3" borderId="3" xfId="0" applyFont="1" applyFill="1" applyBorder="1" applyAlignment="1">
      <alignment horizontal="center"/>
    </xf>
    <xf numFmtId="0" fontId="6" fillId="19" borderId="3" xfId="0" applyFont="1" applyFill="1" applyBorder="1" applyAlignment="1">
      <alignment horizontal="center"/>
    </xf>
    <xf numFmtId="0" fontId="19" fillId="19" borderId="3" xfId="0" applyFont="1" applyFill="1" applyBorder="1" applyAlignment="1">
      <alignment horizontal="center"/>
    </xf>
    <xf numFmtId="0" fontId="6" fillId="18" borderId="49" xfId="0" applyFont="1" applyFill="1" applyBorder="1" applyAlignment="1">
      <alignment horizontal="center" vertical="center"/>
    </xf>
    <xf numFmtId="0" fontId="5" fillId="0" borderId="4" xfId="0" applyFont="1" applyBorder="1"/>
    <xf numFmtId="0" fontId="5" fillId="5" borderId="38" xfId="0" applyFont="1" applyFill="1" applyBorder="1" applyAlignment="1"/>
    <xf numFmtId="0" fontId="5" fillId="0" borderId="39" xfId="0" applyFont="1" applyBorder="1"/>
    <xf numFmtId="0" fontId="5" fillId="0" borderId="40" xfId="0" applyFont="1" applyBorder="1"/>
    <xf numFmtId="0" fontId="19" fillId="5" borderId="41" xfId="0" applyFont="1" applyFill="1" applyBorder="1" applyAlignment="1"/>
    <xf numFmtId="0" fontId="5" fillId="0" borderId="42" xfId="0" applyFont="1" applyBorder="1"/>
    <xf numFmtId="0" fontId="5" fillId="0" borderId="43" xfId="0" applyFont="1" applyBorder="1"/>
    <xf numFmtId="0" fontId="5" fillId="0" borderId="44" xfId="0" applyFont="1" applyBorder="1"/>
    <xf numFmtId="0" fontId="5" fillId="0" borderId="45" xfId="0" applyFont="1" applyBorder="1"/>
    <xf numFmtId="0" fontId="5" fillId="0" borderId="46" xfId="0" applyFont="1" applyBorder="1"/>
    <xf numFmtId="0" fontId="5" fillId="0" borderId="47" xfId="0" applyFont="1" applyBorder="1"/>
    <xf numFmtId="0" fontId="5" fillId="0" borderId="48" xfId="0" applyFont="1" applyBorder="1"/>
    <xf numFmtId="0" fontId="14" fillId="5" borderId="15" xfId="0" applyFont="1" applyFill="1" applyBorder="1" applyAlignment="1">
      <alignment horizontal="center"/>
    </xf>
    <xf numFmtId="0" fontId="5" fillId="0" borderId="16" xfId="0" applyFont="1" applyBorder="1"/>
    <xf numFmtId="0" fontId="5" fillId="0" borderId="19" xfId="0" applyFont="1" applyBorder="1"/>
    <xf numFmtId="0" fontId="5" fillId="0" borderId="20" xfId="0" applyFont="1" applyBorder="1"/>
    <xf numFmtId="0" fontId="5" fillId="0" borderId="22" xfId="0" applyFont="1" applyBorder="1"/>
    <xf numFmtId="0" fontId="5" fillId="0" borderId="23" xfId="0" applyFont="1" applyBorder="1"/>
    <xf numFmtId="0" fontId="31" fillId="5" borderId="24" xfId="0" applyFont="1" applyFill="1" applyBorder="1" applyAlignment="1">
      <alignment horizontal="center"/>
    </xf>
    <xf numFmtId="0" fontId="5" fillId="0" borderId="25" xfId="0" applyFont="1" applyBorder="1"/>
    <xf numFmtId="0" fontId="5" fillId="0" borderId="26" xfId="0" applyFont="1" applyBorder="1"/>
    <xf numFmtId="0" fontId="30" fillId="0" borderId="27" xfId="0" applyFont="1" applyBorder="1" applyAlignment="1">
      <alignment horizontal="right" vertical="center"/>
    </xf>
    <xf numFmtId="0" fontId="5" fillId="0" borderId="18" xfId="0" applyFont="1" applyBorder="1"/>
    <xf numFmtId="0" fontId="32" fillId="0" borderId="15" xfId="0" applyFont="1" applyBorder="1" applyAlignment="1">
      <alignment vertical="center"/>
    </xf>
    <xf numFmtId="0" fontId="5" fillId="0" borderId="28" xfId="0" applyFont="1" applyBorder="1"/>
    <xf numFmtId="0" fontId="5" fillId="0" borderId="29" xfId="0" applyFont="1" applyBorder="1"/>
    <xf numFmtId="0" fontId="30" fillId="5" borderId="33" xfId="0" applyFont="1" applyFill="1" applyBorder="1" applyAlignment="1">
      <alignment horizontal="center" vertical="center"/>
    </xf>
    <xf numFmtId="0" fontId="5" fillId="0" borderId="34" xfId="0" applyFont="1" applyBorder="1"/>
    <xf numFmtId="0" fontId="5" fillId="0" borderId="35" xfId="0" applyFont="1" applyBorder="1"/>
    <xf numFmtId="0" fontId="5" fillId="0" borderId="36" xfId="0" applyFont="1" applyBorder="1"/>
    <xf numFmtId="0" fontId="30" fillId="5" borderId="31" xfId="0" applyFont="1" applyFill="1" applyBorder="1" applyAlignment="1">
      <alignment horizontal="left"/>
    </xf>
    <xf numFmtId="0" fontId="5" fillId="0" borderId="37" xfId="0" applyFont="1" applyBorder="1"/>
    <xf numFmtId="0" fontId="5" fillId="0" borderId="0" xfId="0" applyFont="1" applyAlignment="1">
      <alignment vertical="top"/>
    </xf>
  </cellXfs>
  <cellStyles count="1">
    <cellStyle name="Normal" xfId="0" builtinId="0"/>
  </cellStyles>
  <dxfs count="56">
    <dxf>
      <font>
        <color rgb="FFFFFFFF"/>
      </font>
      <fill>
        <patternFill patternType="solid">
          <fgColor rgb="FFFFFFFF"/>
          <bgColor rgb="FFFFFFFF"/>
        </patternFill>
      </fill>
    </dxf>
    <dxf>
      <fill>
        <patternFill patternType="solid">
          <fgColor rgb="FFFFFF00"/>
          <bgColor rgb="FFFFFF00"/>
        </patternFill>
      </fill>
    </dxf>
    <dxf>
      <font>
        <color rgb="FFFFFFFF"/>
      </font>
      <fill>
        <patternFill patternType="solid">
          <fgColor rgb="FFFFFFFF"/>
          <bgColor rgb="FFFFFFFF"/>
        </patternFill>
      </fill>
    </dxf>
    <dxf>
      <font>
        <color rgb="FFFFFFFF"/>
      </font>
      <fill>
        <patternFill patternType="solid">
          <fgColor rgb="FFFFFFFF"/>
          <bgColor rgb="FFFFFFFF"/>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E06666"/>
          <bgColor rgb="FFE06666"/>
        </patternFill>
      </fill>
    </dxf>
    <dxf>
      <font>
        <b/>
      </font>
      <fill>
        <patternFill patternType="solid">
          <fgColor rgb="FFFCE8B2"/>
          <bgColor rgb="FFFCE8B2"/>
        </patternFill>
      </fill>
    </dxf>
    <dxf>
      <fill>
        <patternFill patternType="solid">
          <fgColor rgb="FFB7E1CD"/>
          <bgColor rgb="FFB7E1CD"/>
        </patternFill>
      </fill>
    </dxf>
    <dxf>
      <fill>
        <patternFill patternType="solid">
          <fgColor rgb="FFE06666"/>
          <bgColor rgb="FFE06666"/>
        </patternFill>
      </fill>
    </dxf>
    <dxf>
      <font>
        <b/>
      </font>
      <fill>
        <patternFill patternType="solid">
          <fgColor rgb="FFFCE8B2"/>
          <bgColor rgb="FFFCE8B2"/>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CC0000"/>
          <bgColor rgb="FFCC0000"/>
        </patternFill>
      </fill>
    </dxf>
    <dxf>
      <fill>
        <patternFill patternType="solid">
          <fgColor rgb="FFFFE599"/>
          <bgColor rgb="FFFFE599"/>
        </patternFill>
      </fill>
    </dxf>
    <dxf>
      <fill>
        <patternFill patternType="solid">
          <fgColor rgb="FFB7E1CD"/>
          <bgColor rgb="FFB7E1CD"/>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CC0000"/>
          <bgColor rgb="FFCC0000"/>
        </patternFill>
      </fill>
    </dxf>
    <dxf>
      <fill>
        <patternFill patternType="solid">
          <fgColor rgb="FFFFE599"/>
          <bgColor rgb="FFFFE599"/>
        </patternFill>
      </fill>
    </dxf>
    <dxf>
      <fill>
        <patternFill patternType="solid">
          <fgColor rgb="FFB7E1CD"/>
          <bgColor rgb="FFB7E1CD"/>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
      <fill>
        <patternFill patternType="solid">
          <fgColor rgb="FFCC0000"/>
          <bgColor rgb="FFCC0000"/>
        </patternFill>
      </fill>
    </dxf>
    <dxf>
      <fill>
        <patternFill patternType="solid">
          <fgColor rgb="FFFFE599"/>
          <bgColor rgb="FFFFE59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542925</xdr:colOff>
      <xdr:row>0</xdr:row>
      <xdr:rowOff>28575</xdr:rowOff>
    </xdr:from>
    <xdr:ext cx="1419225" cy="695325"/>
    <xdr:pic>
      <xdr:nvPicPr>
        <xdr:cNvPr id="2" name="image1.png" title="Imagen"/>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O996"/>
  <sheetViews>
    <sheetView workbookViewId="0">
      <pane ySplit="1" topLeftCell="A2" activePane="bottomLeft" state="frozen"/>
      <selection pane="bottomLeft" activeCell="B3" sqref="B3"/>
    </sheetView>
  </sheetViews>
  <sheetFormatPr baseColWidth="10" defaultColWidth="14.42578125" defaultRowHeight="15.75" customHeight="1"/>
  <cols>
    <col min="3" max="3" width="21.85546875" customWidth="1"/>
    <col min="4" max="4" width="38.28515625" customWidth="1"/>
    <col min="5" max="5" width="21.85546875" customWidth="1"/>
    <col min="6" max="6" width="50.42578125" customWidth="1"/>
    <col min="7" max="7" width="19.28515625" customWidth="1"/>
    <col min="8" max="8" width="19.5703125" customWidth="1"/>
    <col min="9" max="9" width="44.5703125" customWidth="1"/>
  </cols>
  <sheetData>
    <row r="1" spans="1:41" ht="15.75" customHeight="1">
      <c r="A1" s="3">
        <v>0.35972222222222222</v>
      </c>
      <c r="B1" s="4" t="s">
        <v>0</v>
      </c>
      <c r="C1" s="5" t="s">
        <v>1</v>
      </c>
      <c r="D1" s="7" t="s">
        <v>2</v>
      </c>
      <c r="E1" s="9" t="s">
        <v>3</v>
      </c>
      <c r="F1" s="9" t="s">
        <v>4</v>
      </c>
      <c r="G1" s="10" t="s">
        <v>5</v>
      </c>
      <c r="H1" s="9" t="s">
        <v>6</v>
      </c>
      <c r="I1" s="9" t="s">
        <v>7</v>
      </c>
      <c r="J1" s="10" t="s">
        <v>8</v>
      </c>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row>
    <row r="2" spans="1:41" ht="15.75" customHeight="1">
      <c r="A2" s="13">
        <v>42193</v>
      </c>
      <c r="B2" s="14" t="s">
        <v>10</v>
      </c>
      <c r="C2" s="15"/>
      <c r="D2" s="15" t="s">
        <v>11</v>
      </c>
      <c r="E2" s="17" t="s">
        <v>12</v>
      </c>
      <c r="F2" s="18" t="s">
        <v>13</v>
      </c>
      <c r="G2" s="20" t="s">
        <v>14</v>
      </c>
      <c r="H2" s="20" t="s">
        <v>16</v>
      </c>
      <c r="I2" s="22" t="s">
        <v>17</v>
      </c>
      <c r="J2" s="17" t="s">
        <v>18</v>
      </c>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row>
    <row r="3" spans="1:41" ht="15.75" customHeight="1">
      <c r="A3" s="13">
        <v>42193</v>
      </c>
      <c r="B3" s="26">
        <v>0.42499999999999999</v>
      </c>
      <c r="C3" s="15"/>
      <c r="D3" s="15" t="s">
        <v>22</v>
      </c>
      <c r="E3" s="17" t="s">
        <v>23</v>
      </c>
      <c r="F3" s="28"/>
      <c r="G3" s="20" t="s">
        <v>14</v>
      </c>
      <c r="H3" s="30">
        <v>42223.442361111112</v>
      </c>
      <c r="I3" s="22" t="s">
        <v>28</v>
      </c>
      <c r="J3" s="17" t="s">
        <v>18</v>
      </c>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row>
    <row r="4" spans="1:41" ht="15.75" customHeight="1">
      <c r="A4" s="33">
        <v>42193</v>
      </c>
      <c r="B4" s="26" t="s">
        <v>41</v>
      </c>
      <c r="C4" s="15"/>
      <c r="D4" s="15" t="s">
        <v>43</v>
      </c>
      <c r="E4" s="17" t="s">
        <v>45</v>
      </c>
      <c r="F4" s="22" t="s">
        <v>46</v>
      </c>
      <c r="G4" s="35"/>
      <c r="H4" s="36"/>
      <c r="I4" s="28"/>
      <c r="J4" s="35"/>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row>
    <row r="5" spans="1:41" ht="15.75" customHeight="1">
      <c r="A5" s="13">
        <v>42193</v>
      </c>
      <c r="B5" s="38">
        <v>0.54166666666666663</v>
      </c>
      <c r="C5" s="39"/>
      <c r="D5" s="39" t="s">
        <v>43</v>
      </c>
      <c r="E5" s="41" t="s">
        <v>45</v>
      </c>
      <c r="F5" s="44" t="s">
        <v>79</v>
      </c>
      <c r="G5" s="46" t="s">
        <v>92</v>
      </c>
      <c r="H5" s="47"/>
      <c r="I5" s="22" t="s">
        <v>104</v>
      </c>
      <c r="J5" s="49" t="s">
        <v>106</v>
      </c>
      <c r="K5" s="24"/>
      <c r="L5" s="50"/>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row>
    <row r="6" spans="1:41" ht="15.75" customHeight="1">
      <c r="A6" s="13">
        <v>42193</v>
      </c>
      <c r="B6" s="38">
        <v>0.05</v>
      </c>
      <c r="C6" s="39"/>
      <c r="D6" s="39" t="s">
        <v>123</v>
      </c>
      <c r="E6" s="41">
        <v>7872237152</v>
      </c>
      <c r="F6" s="44" t="s">
        <v>129</v>
      </c>
      <c r="G6" s="17" t="s">
        <v>132</v>
      </c>
      <c r="H6" s="41">
        <v>42223</v>
      </c>
      <c r="I6" s="22" t="s">
        <v>133</v>
      </c>
      <c r="J6" s="49" t="s">
        <v>106</v>
      </c>
      <c r="K6" s="24"/>
      <c r="L6" s="50"/>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row>
    <row r="7" spans="1:41" ht="15.75" customHeight="1">
      <c r="A7" s="13">
        <v>42193</v>
      </c>
      <c r="B7" s="26" t="s">
        <v>147</v>
      </c>
      <c r="C7" s="15"/>
      <c r="D7" s="15" t="s">
        <v>149</v>
      </c>
      <c r="E7" s="17" t="s">
        <v>150</v>
      </c>
      <c r="F7" s="22" t="s">
        <v>151</v>
      </c>
      <c r="G7" s="20" t="s">
        <v>132</v>
      </c>
      <c r="H7" s="30">
        <v>42223.554861111108</v>
      </c>
      <c r="I7" s="22" t="s">
        <v>153</v>
      </c>
      <c r="J7" s="17" t="s">
        <v>18</v>
      </c>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row>
    <row r="8" spans="1:41" ht="15.75" customHeight="1">
      <c r="A8" s="13">
        <v>42193</v>
      </c>
      <c r="B8" s="26" t="s">
        <v>158</v>
      </c>
      <c r="C8" s="15"/>
      <c r="D8" s="15" t="s">
        <v>123</v>
      </c>
      <c r="E8" s="17" t="s">
        <v>159</v>
      </c>
      <c r="F8" s="22" t="s">
        <v>161</v>
      </c>
      <c r="G8" s="20" t="s">
        <v>132</v>
      </c>
      <c r="H8" s="30">
        <v>42223.572916666664</v>
      </c>
      <c r="I8" s="22" t="s">
        <v>133</v>
      </c>
      <c r="J8" s="49" t="s">
        <v>106</v>
      </c>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row>
    <row r="9" spans="1:41" ht="15.75" customHeight="1">
      <c r="A9" s="13">
        <v>42193</v>
      </c>
      <c r="B9" s="26" t="s">
        <v>172</v>
      </c>
      <c r="C9" s="15"/>
      <c r="D9" s="15" t="s">
        <v>174</v>
      </c>
      <c r="E9" s="17" t="s">
        <v>176</v>
      </c>
      <c r="F9" s="22" t="s">
        <v>177</v>
      </c>
      <c r="G9" s="20" t="s">
        <v>132</v>
      </c>
      <c r="H9" s="38">
        <v>42223</v>
      </c>
      <c r="I9" s="22" t="s">
        <v>180</v>
      </c>
      <c r="J9" s="17" t="s">
        <v>18</v>
      </c>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row>
    <row r="10" spans="1:41" ht="15.75" customHeight="1">
      <c r="A10" s="13">
        <v>42193</v>
      </c>
      <c r="B10" s="26" t="s">
        <v>186</v>
      </c>
      <c r="C10" s="15"/>
      <c r="D10" s="15" t="s">
        <v>187</v>
      </c>
      <c r="E10" s="17" t="s">
        <v>189</v>
      </c>
      <c r="F10" s="22" t="s">
        <v>191</v>
      </c>
      <c r="G10" s="20" t="s">
        <v>132</v>
      </c>
      <c r="H10" s="30">
        <v>42223.584722222222</v>
      </c>
      <c r="I10" s="22" t="s">
        <v>193</v>
      </c>
      <c r="J10" s="17" t="s">
        <v>18</v>
      </c>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row>
    <row r="11" spans="1:41" ht="15.75" customHeight="1">
      <c r="A11" s="13">
        <v>42193</v>
      </c>
      <c r="B11" s="26">
        <v>0.14374999999999999</v>
      </c>
      <c r="C11" s="15"/>
      <c r="D11" s="15" t="s">
        <v>174</v>
      </c>
      <c r="E11" s="17" t="s">
        <v>200</v>
      </c>
      <c r="F11" s="22" t="s">
        <v>201</v>
      </c>
      <c r="G11" s="20" t="s">
        <v>132</v>
      </c>
      <c r="H11" s="30">
        <v>42223.652777777781</v>
      </c>
      <c r="I11" s="22" t="s">
        <v>180</v>
      </c>
      <c r="J11" s="17" t="s">
        <v>18</v>
      </c>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row>
    <row r="12" spans="1:41" ht="15.75" customHeight="1">
      <c r="A12" s="13">
        <v>42193</v>
      </c>
      <c r="B12" s="26">
        <v>0.15</v>
      </c>
      <c r="C12" s="15"/>
      <c r="D12" s="15" t="s">
        <v>209</v>
      </c>
      <c r="E12" s="17" t="s">
        <v>212</v>
      </c>
      <c r="F12" s="22" t="s">
        <v>214</v>
      </c>
      <c r="G12" s="20" t="s">
        <v>132</v>
      </c>
      <c r="H12" s="30">
        <v>42224.65625</v>
      </c>
      <c r="I12" s="22" t="s">
        <v>217</v>
      </c>
      <c r="J12" s="17" t="s">
        <v>18</v>
      </c>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row>
    <row r="13" spans="1:41" ht="15.75" customHeight="1">
      <c r="A13" s="13">
        <v>42193</v>
      </c>
      <c r="B13" s="26">
        <v>0.1736111111111111</v>
      </c>
      <c r="C13" s="15"/>
      <c r="D13" s="15" t="s">
        <v>225</v>
      </c>
      <c r="E13" s="17" t="s">
        <v>228</v>
      </c>
      <c r="F13" s="22" t="s">
        <v>230</v>
      </c>
      <c r="G13" s="20" t="s">
        <v>92</v>
      </c>
      <c r="H13" s="30">
        <v>42224.695138888892</v>
      </c>
      <c r="I13" s="22" t="s">
        <v>232</v>
      </c>
      <c r="J13" s="17" t="s">
        <v>18</v>
      </c>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row>
    <row r="14" spans="1:41" ht="15.75" customHeight="1">
      <c r="A14" s="13">
        <v>42224</v>
      </c>
      <c r="B14" s="56">
        <v>0.79027777777777775</v>
      </c>
      <c r="C14" s="15"/>
      <c r="D14" s="15" t="s">
        <v>246</v>
      </c>
      <c r="E14" s="17">
        <v>7879316371</v>
      </c>
      <c r="F14" s="22" t="s">
        <v>249</v>
      </c>
      <c r="G14" s="20" t="s">
        <v>132</v>
      </c>
      <c r="H14" s="33">
        <v>42226</v>
      </c>
      <c r="I14" s="22" t="s">
        <v>251</v>
      </c>
      <c r="J14" s="20" t="s">
        <v>18</v>
      </c>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row>
    <row r="15" spans="1:41" ht="15.75" customHeight="1">
      <c r="A15" s="13">
        <v>42285</v>
      </c>
      <c r="B15" s="56">
        <v>0.38819444444444445</v>
      </c>
      <c r="C15" s="15"/>
      <c r="D15" s="15" t="s">
        <v>256</v>
      </c>
      <c r="E15" s="17" t="s">
        <v>258</v>
      </c>
      <c r="F15" s="22" t="s">
        <v>260</v>
      </c>
      <c r="G15" s="20" t="s">
        <v>80</v>
      </c>
      <c r="H15" s="33">
        <v>42226</v>
      </c>
      <c r="I15" s="22" t="s">
        <v>268</v>
      </c>
      <c r="J15" s="20" t="s">
        <v>18</v>
      </c>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row>
    <row r="16" spans="1:41" ht="15.75" customHeight="1">
      <c r="A16" s="13">
        <v>42285</v>
      </c>
      <c r="B16" s="56">
        <v>0.47013888888888888</v>
      </c>
      <c r="C16" s="15"/>
      <c r="D16" s="15" t="s">
        <v>275</v>
      </c>
      <c r="E16" s="17" t="s">
        <v>277</v>
      </c>
      <c r="F16" s="22" t="s">
        <v>278</v>
      </c>
      <c r="G16" s="20" t="s">
        <v>80</v>
      </c>
      <c r="H16" s="33">
        <v>42226</v>
      </c>
      <c r="I16" s="22" t="s">
        <v>279</v>
      </c>
      <c r="J16" s="20" t="s">
        <v>18</v>
      </c>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row>
    <row r="17" spans="1:41" ht="15.75" customHeight="1">
      <c r="A17" s="13">
        <v>42285</v>
      </c>
      <c r="B17" s="46" t="s">
        <v>283</v>
      </c>
      <c r="C17" s="15"/>
      <c r="D17" s="15" t="s">
        <v>284</v>
      </c>
      <c r="E17" s="17" t="s">
        <v>285</v>
      </c>
      <c r="F17" s="22" t="s">
        <v>286</v>
      </c>
      <c r="G17" s="20" t="s">
        <v>80</v>
      </c>
      <c r="H17" s="33">
        <v>42226</v>
      </c>
      <c r="I17" s="22" t="s">
        <v>287</v>
      </c>
      <c r="J17" s="20" t="s">
        <v>18</v>
      </c>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row>
    <row r="18" spans="1:41" ht="15.75" customHeight="1">
      <c r="A18" s="13">
        <v>42285</v>
      </c>
      <c r="B18" s="56">
        <v>0.6958333333333333</v>
      </c>
      <c r="C18" s="15"/>
      <c r="D18" s="15" t="s">
        <v>123</v>
      </c>
      <c r="E18" s="17" t="s">
        <v>159</v>
      </c>
      <c r="F18" s="22" t="s">
        <v>289</v>
      </c>
      <c r="G18" s="20" t="s">
        <v>80</v>
      </c>
      <c r="H18" s="33">
        <v>42226</v>
      </c>
      <c r="I18" s="22" t="s">
        <v>292</v>
      </c>
      <c r="J18" s="20" t="s">
        <v>18</v>
      </c>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row>
    <row r="19" spans="1:41" ht="15.75" customHeight="1">
      <c r="A19" s="13">
        <v>42285</v>
      </c>
      <c r="B19" s="46" t="s">
        <v>298</v>
      </c>
      <c r="C19" s="15"/>
      <c r="D19" s="15" t="s">
        <v>300</v>
      </c>
      <c r="E19" s="17" t="s">
        <v>301</v>
      </c>
      <c r="F19" s="22" t="s">
        <v>302</v>
      </c>
      <c r="G19" s="20" t="s">
        <v>80</v>
      </c>
      <c r="H19" s="33">
        <v>42226</v>
      </c>
      <c r="I19" s="22" t="s">
        <v>305</v>
      </c>
      <c r="J19" s="20" t="s">
        <v>18</v>
      </c>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row>
    <row r="20" spans="1:41" ht="15.75" customHeight="1">
      <c r="A20" s="13">
        <v>42285</v>
      </c>
      <c r="B20" s="46" t="s">
        <v>309</v>
      </c>
      <c r="C20" s="15"/>
      <c r="D20" s="15" t="s">
        <v>311</v>
      </c>
      <c r="E20" s="17" t="s">
        <v>313</v>
      </c>
      <c r="F20" s="22" t="s">
        <v>314</v>
      </c>
      <c r="G20" s="20" t="s">
        <v>80</v>
      </c>
      <c r="H20" s="33">
        <v>42226</v>
      </c>
      <c r="I20" s="22" t="s">
        <v>316</v>
      </c>
      <c r="J20" s="20" t="s">
        <v>18</v>
      </c>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row>
    <row r="21" spans="1:41" ht="15.75" customHeight="1">
      <c r="A21" s="13">
        <v>42316</v>
      </c>
      <c r="B21" s="46" t="s">
        <v>321</v>
      </c>
      <c r="C21" s="15"/>
      <c r="D21" s="15" t="s">
        <v>323</v>
      </c>
      <c r="E21" s="17">
        <v>7876376271</v>
      </c>
      <c r="F21" s="22" t="s">
        <v>325</v>
      </c>
      <c r="G21" s="20" t="s">
        <v>80</v>
      </c>
      <c r="H21" s="33">
        <v>42226</v>
      </c>
      <c r="I21" s="22" t="s">
        <v>328</v>
      </c>
      <c r="J21" s="20" t="s">
        <v>18</v>
      </c>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row>
    <row r="22" spans="1:41" ht="15.75" customHeight="1">
      <c r="A22" s="13">
        <v>42346</v>
      </c>
      <c r="B22" s="46" t="s">
        <v>333</v>
      </c>
      <c r="C22" s="15"/>
      <c r="D22" s="15" t="s">
        <v>246</v>
      </c>
      <c r="E22" s="17">
        <v>7879316371</v>
      </c>
      <c r="F22" s="22" t="s">
        <v>336</v>
      </c>
      <c r="G22" s="20" t="s">
        <v>80</v>
      </c>
      <c r="H22" s="33">
        <v>42228</v>
      </c>
      <c r="I22" s="22" t="s">
        <v>338</v>
      </c>
      <c r="J22" s="20" t="s">
        <v>18</v>
      </c>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row>
    <row r="23" spans="1:41" ht="15.75" customHeight="1">
      <c r="A23" s="60" t="s">
        <v>341</v>
      </c>
      <c r="B23" s="56">
        <v>0.43125000000000002</v>
      </c>
      <c r="C23" s="15"/>
      <c r="D23" s="15" t="s">
        <v>346</v>
      </c>
      <c r="E23" s="17" t="s">
        <v>348</v>
      </c>
      <c r="F23" s="22" t="s">
        <v>349</v>
      </c>
      <c r="G23" s="20" t="s">
        <v>80</v>
      </c>
      <c r="H23" s="33">
        <v>42229</v>
      </c>
      <c r="I23" s="22" t="s">
        <v>350</v>
      </c>
      <c r="J23" s="20" t="s">
        <v>18</v>
      </c>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row>
    <row r="24" spans="1:41" ht="15.75" customHeight="1">
      <c r="A24" s="60" t="s">
        <v>351</v>
      </c>
      <c r="B24" s="63"/>
      <c r="C24" s="15"/>
      <c r="D24" s="15" t="s">
        <v>354</v>
      </c>
      <c r="E24" s="17" t="s">
        <v>356</v>
      </c>
      <c r="F24" s="22" t="s">
        <v>357</v>
      </c>
      <c r="G24" s="20" t="s">
        <v>80</v>
      </c>
      <c r="H24" s="33">
        <v>42229</v>
      </c>
      <c r="I24" s="22" t="s">
        <v>359</v>
      </c>
      <c r="J24" s="20" t="s">
        <v>18</v>
      </c>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row>
    <row r="25" spans="1:41" ht="15.75" customHeight="1">
      <c r="A25" s="60" t="s">
        <v>341</v>
      </c>
      <c r="B25" s="56">
        <v>0.63958333333333328</v>
      </c>
      <c r="C25" s="15"/>
      <c r="D25" s="15" t="s">
        <v>363</v>
      </c>
      <c r="E25" s="17" t="s">
        <v>364</v>
      </c>
      <c r="F25" s="22" t="s">
        <v>365</v>
      </c>
      <c r="G25" s="20" t="s">
        <v>80</v>
      </c>
      <c r="H25" s="33">
        <v>42229</v>
      </c>
      <c r="I25" s="22" t="s">
        <v>367</v>
      </c>
      <c r="J25" s="66" t="s">
        <v>106</v>
      </c>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row>
    <row r="26" spans="1:41" ht="15.75" customHeight="1">
      <c r="A26" s="60" t="s">
        <v>341</v>
      </c>
      <c r="B26" s="56">
        <v>0.72569444444444442</v>
      </c>
      <c r="C26" s="15"/>
      <c r="D26" s="15" t="s">
        <v>369</v>
      </c>
      <c r="E26" s="17" t="s">
        <v>370</v>
      </c>
      <c r="F26" s="22" t="s">
        <v>371</v>
      </c>
      <c r="G26" s="20" t="s">
        <v>80</v>
      </c>
      <c r="H26" s="33">
        <v>42229</v>
      </c>
      <c r="I26" s="22" t="s">
        <v>373</v>
      </c>
      <c r="J26" s="20" t="s">
        <v>18</v>
      </c>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row>
    <row r="27" spans="1:41" ht="15.75" customHeight="1">
      <c r="A27" s="60" t="s">
        <v>375</v>
      </c>
      <c r="B27" s="26">
        <v>0.57777777777777772</v>
      </c>
      <c r="C27" s="15"/>
      <c r="D27" s="15" t="s">
        <v>377</v>
      </c>
      <c r="E27" s="17">
        <v>7873409245</v>
      </c>
      <c r="F27" s="22" t="s">
        <v>378</v>
      </c>
      <c r="G27" s="20" t="s">
        <v>80</v>
      </c>
      <c r="H27" s="33">
        <v>42230</v>
      </c>
      <c r="I27" s="28"/>
      <c r="J27" s="20" t="s">
        <v>18</v>
      </c>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row>
    <row r="28" spans="1:41" ht="15.75" customHeight="1">
      <c r="A28" s="60" t="s">
        <v>375</v>
      </c>
      <c r="B28" s="26">
        <v>0.64166666666666672</v>
      </c>
      <c r="C28" s="15"/>
      <c r="D28" s="15" t="s">
        <v>385</v>
      </c>
      <c r="E28" s="17">
        <v>7876133548</v>
      </c>
      <c r="F28" s="22" t="s">
        <v>387</v>
      </c>
      <c r="G28" s="20" t="s">
        <v>132</v>
      </c>
      <c r="H28" s="33">
        <v>42230</v>
      </c>
      <c r="I28" s="28"/>
      <c r="J28" s="20" t="s">
        <v>18</v>
      </c>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row>
    <row r="29" spans="1:41" ht="15.75" customHeight="1">
      <c r="A29" s="60" t="s">
        <v>375</v>
      </c>
      <c r="B29" s="46" t="s">
        <v>390</v>
      </c>
      <c r="C29" s="15"/>
      <c r="D29" s="15" t="s">
        <v>391</v>
      </c>
      <c r="E29" s="70"/>
      <c r="F29" s="22" t="s">
        <v>397</v>
      </c>
      <c r="G29" s="20" t="s">
        <v>80</v>
      </c>
      <c r="H29" s="33">
        <v>42230</v>
      </c>
      <c r="I29" s="28"/>
      <c r="J29" s="20" t="s">
        <v>18</v>
      </c>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row>
    <row r="30" spans="1:41" ht="15.75" customHeight="1">
      <c r="A30" s="60" t="s">
        <v>375</v>
      </c>
      <c r="B30" s="56">
        <v>0.81180555555555556</v>
      </c>
      <c r="C30" s="15"/>
      <c r="D30" s="15" t="s">
        <v>403</v>
      </c>
      <c r="E30" s="17">
        <v>7879431694</v>
      </c>
      <c r="F30" s="22" t="s">
        <v>404</v>
      </c>
      <c r="G30" s="20" t="s">
        <v>80</v>
      </c>
      <c r="H30" s="33">
        <v>42230</v>
      </c>
      <c r="I30" s="22" t="s">
        <v>406</v>
      </c>
      <c r="J30" s="20" t="s">
        <v>18</v>
      </c>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row>
    <row r="31" spans="1:41" ht="15.75" customHeight="1">
      <c r="A31" s="60" t="s">
        <v>413</v>
      </c>
      <c r="B31" s="56">
        <v>0.73750000000000004</v>
      </c>
      <c r="C31" s="15"/>
      <c r="D31" s="15" t="s">
        <v>416</v>
      </c>
      <c r="E31" s="17">
        <v>7877653370</v>
      </c>
      <c r="F31" s="22" t="s">
        <v>418</v>
      </c>
      <c r="G31" s="20" t="s">
        <v>80</v>
      </c>
      <c r="H31" s="33">
        <v>42233</v>
      </c>
      <c r="I31" s="22" t="s">
        <v>422</v>
      </c>
      <c r="J31" s="20" t="s">
        <v>18</v>
      </c>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row>
    <row r="32" spans="1:41" ht="25.5">
      <c r="A32" s="60" t="s">
        <v>413</v>
      </c>
      <c r="B32" s="56">
        <v>0.75</v>
      </c>
      <c r="C32" s="15"/>
      <c r="D32" s="15" t="s">
        <v>425</v>
      </c>
      <c r="E32" s="17">
        <v>7874446126</v>
      </c>
      <c r="F32" s="22" t="s">
        <v>426</v>
      </c>
      <c r="G32" s="20" t="s">
        <v>80</v>
      </c>
      <c r="H32" s="33">
        <v>42233</v>
      </c>
      <c r="I32" s="22" t="s">
        <v>430</v>
      </c>
      <c r="J32" s="20" t="s">
        <v>18</v>
      </c>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row>
    <row r="33" spans="1:41" ht="25.5">
      <c r="A33" s="60" t="s">
        <v>413</v>
      </c>
      <c r="B33" s="56">
        <v>0.76111111111111107</v>
      </c>
      <c r="C33" s="15"/>
      <c r="D33" s="15" t="s">
        <v>434</v>
      </c>
      <c r="E33" s="17">
        <v>7873981642</v>
      </c>
      <c r="F33" s="22" t="s">
        <v>437</v>
      </c>
      <c r="G33" s="20" t="s">
        <v>80</v>
      </c>
      <c r="H33" s="33">
        <v>42233</v>
      </c>
      <c r="I33" s="28"/>
      <c r="J33" s="35"/>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row>
    <row r="34" spans="1:41" ht="38.25">
      <c r="A34" s="60" t="s">
        <v>413</v>
      </c>
      <c r="B34" s="56">
        <v>0.77013888888888893</v>
      </c>
      <c r="C34" s="15"/>
      <c r="D34" s="15" t="s">
        <v>441</v>
      </c>
      <c r="E34" s="17">
        <v>7876330386</v>
      </c>
      <c r="F34" s="22" t="s">
        <v>443</v>
      </c>
      <c r="G34" s="20" t="s">
        <v>80</v>
      </c>
      <c r="H34" s="33">
        <v>42233</v>
      </c>
      <c r="I34" s="28"/>
      <c r="J34" s="35"/>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row>
    <row r="35" spans="1:41" ht="38.25">
      <c r="A35" s="60" t="s">
        <v>413</v>
      </c>
      <c r="B35" s="56">
        <v>0.81944444444444442</v>
      </c>
      <c r="C35" s="15"/>
      <c r="D35" s="15" t="s">
        <v>416</v>
      </c>
      <c r="E35" s="17">
        <v>7879061072</v>
      </c>
      <c r="F35" s="22" t="s">
        <v>449</v>
      </c>
      <c r="G35" s="20" t="s">
        <v>80</v>
      </c>
      <c r="H35" s="33">
        <v>42233</v>
      </c>
      <c r="I35" s="22" t="s">
        <v>451</v>
      </c>
      <c r="J35" s="20" t="s">
        <v>18</v>
      </c>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row>
    <row r="36" spans="1:41" ht="12.75">
      <c r="A36" s="60" t="s">
        <v>452</v>
      </c>
      <c r="B36" s="71"/>
      <c r="C36" s="15"/>
      <c r="D36" s="15" t="s">
        <v>458</v>
      </c>
      <c r="E36" s="17" t="s">
        <v>460</v>
      </c>
      <c r="F36" s="22" t="s">
        <v>461</v>
      </c>
      <c r="G36" s="20" t="s">
        <v>132</v>
      </c>
      <c r="H36" s="33">
        <v>42202</v>
      </c>
      <c r="I36" s="22" t="s">
        <v>463</v>
      </c>
      <c r="J36" s="20" t="s">
        <v>18</v>
      </c>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row>
    <row r="37" spans="1:41" ht="25.5">
      <c r="A37" s="60" t="s">
        <v>452</v>
      </c>
      <c r="B37" s="63"/>
      <c r="C37" s="15"/>
      <c r="D37" s="15" t="s">
        <v>467</v>
      </c>
      <c r="E37" s="17" t="s">
        <v>468</v>
      </c>
      <c r="F37" s="22" t="s">
        <v>470</v>
      </c>
      <c r="G37" s="20" t="s">
        <v>80</v>
      </c>
      <c r="H37" s="33">
        <v>42233</v>
      </c>
      <c r="I37" s="22" t="s">
        <v>472</v>
      </c>
      <c r="J37" s="20" t="s">
        <v>18</v>
      </c>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row>
    <row r="38" spans="1:41" ht="25.5">
      <c r="A38" s="60" t="s">
        <v>452</v>
      </c>
      <c r="B38" s="56">
        <v>0.40972222222222221</v>
      </c>
      <c r="C38" s="15"/>
      <c r="D38" s="15" t="s">
        <v>403</v>
      </c>
      <c r="E38" s="17">
        <v>7879431694</v>
      </c>
      <c r="F38" s="22" t="s">
        <v>475</v>
      </c>
      <c r="G38" s="20" t="s">
        <v>132</v>
      </c>
      <c r="H38" s="33">
        <v>42233</v>
      </c>
      <c r="I38" s="22" t="s">
        <v>479</v>
      </c>
      <c r="J38" s="20" t="s">
        <v>18</v>
      </c>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row>
    <row r="39" spans="1:41" ht="25.5">
      <c r="A39" s="73"/>
      <c r="B39" s="71"/>
      <c r="C39" s="15"/>
      <c r="D39" s="15" t="s">
        <v>486</v>
      </c>
      <c r="E39" s="70"/>
      <c r="F39" s="22" t="s">
        <v>488</v>
      </c>
      <c r="G39" s="20" t="s">
        <v>130</v>
      </c>
      <c r="H39" s="33">
        <v>42233</v>
      </c>
      <c r="I39" s="22" t="s">
        <v>491</v>
      </c>
      <c r="J39" s="20" t="s">
        <v>18</v>
      </c>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row>
    <row r="40" spans="1:41" ht="12.75">
      <c r="A40" s="60" t="s">
        <v>452</v>
      </c>
      <c r="B40" s="26">
        <v>0.43263888888888891</v>
      </c>
      <c r="C40" s="15"/>
      <c r="D40" s="15" t="s">
        <v>493</v>
      </c>
      <c r="E40" s="17">
        <v>7874022772</v>
      </c>
      <c r="F40" s="28"/>
      <c r="G40" s="20" t="s">
        <v>80</v>
      </c>
      <c r="H40" s="33">
        <v>42233</v>
      </c>
      <c r="I40" s="22" t="s">
        <v>496</v>
      </c>
      <c r="J40" s="20" t="s">
        <v>18</v>
      </c>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row>
    <row r="41" spans="1:41" ht="25.5">
      <c r="A41" s="60" t="s">
        <v>452</v>
      </c>
      <c r="B41" s="26">
        <v>0.54861111111111116</v>
      </c>
      <c r="C41" s="74"/>
      <c r="D41" s="74" t="s">
        <v>493</v>
      </c>
      <c r="E41" s="17">
        <v>7874022772</v>
      </c>
      <c r="F41" s="22" t="s">
        <v>503</v>
      </c>
      <c r="G41" s="20" t="s">
        <v>80</v>
      </c>
      <c r="H41" s="33">
        <v>42233</v>
      </c>
      <c r="I41" s="22" t="s">
        <v>496</v>
      </c>
      <c r="J41" s="20" t="s">
        <v>18</v>
      </c>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row>
    <row r="42" spans="1:41" ht="12.75">
      <c r="A42" s="60" t="s">
        <v>452</v>
      </c>
      <c r="B42" s="56">
        <v>0.56666666666666665</v>
      </c>
      <c r="C42" s="15"/>
      <c r="D42" s="15" t="s">
        <v>509</v>
      </c>
      <c r="E42" s="17" t="s">
        <v>155</v>
      </c>
      <c r="F42" s="22" t="s">
        <v>511</v>
      </c>
      <c r="G42" s="20" t="s">
        <v>80</v>
      </c>
      <c r="H42" s="33">
        <v>42233</v>
      </c>
      <c r="I42" s="22" t="s">
        <v>496</v>
      </c>
      <c r="J42" s="20" t="s">
        <v>18</v>
      </c>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row>
    <row r="43" spans="1:41" ht="25.5">
      <c r="A43" s="60" t="s">
        <v>452</v>
      </c>
      <c r="B43" s="56">
        <v>0.68611111111111112</v>
      </c>
      <c r="C43" s="15"/>
      <c r="D43" s="15" t="s">
        <v>518</v>
      </c>
      <c r="E43" s="17" t="s">
        <v>521</v>
      </c>
      <c r="F43" s="22" t="s">
        <v>522</v>
      </c>
      <c r="G43" s="20" t="s">
        <v>80</v>
      </c>
      <c r="H43" s="33">
        <v>42233</v>
      </c>
      <c r="I43" s="22" t="s">
        <v>525</v>
      </c>
      <c r="J43" s="20" t="s">
        <v>18</v>
      </c>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row>
    <row r="44" spans="1:41" ht="38.25">
      <c r="A44" s="60" t="s">
        <v>529</v>
      </c>
      <c r="B44" s="56">
        <v>0.73958333333333337</v>
      </c>
      <c r="C44" s="15"/>
      <c r="D44" s="15" t="s">
        <v>530</v>
      </c>
      <c r="E44" s="17">
        <v>7873278929</v>
      </c>
      <c r="F44" s="22" t="s">
        <v>533</v>
      </c>
      <c r="G44" s="20" t="s">
        <v>80</v>
      </c>
      <c r="H44" s="33">
        <v>42233</v>
      </c>
      <c r="I44" s="22" t="s">
        <v>534</v>
      </c>
      <c r="J44" s="20" t="s">
        <v>18</v>
      </c>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row>
    <row r="45" spans="1:41" ht="12.75">
      <c r="A45" s="60" t="s">
        <v>529</v>
      </c>
      <c r="B45" s="56">
        <v>0.74722222222222223</v>
      </c>
      <c r="C45" s="15"/>
      <c r="D45" s="15" t="s">
        <v>536</v>
      </c>
      <c r="E45" s="17">
        <v>7876364212</v>
      </c>
      <c r="F45" s="22" t="s">
        <v>537</v>
      </c>
      <c r="G45" s="20" t="s">
        <v>80</v>
      </c>
      <c r="H45" s="33">
        <v>42233</v>
      </c>
      <c r="I45" s="22" t="s">
        <v>525</v>
      </c>
      <c r="J45" s="20" t="s">
        <v>18</v>
      </c>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row>
    <row r="46" spans="1:41" ht="12.75">
      <c r="A46" s="60" t="s">
        <v>529</v>
      </c>
      <c r="B46" s="56">
        <v>0.75347222222222221</v>
      </c>
      <c r="C46" s="15"/>
      <c r="D46" s="15" t="s">
        <v>538</v>
      </c>
      <c r="E46" s="17">
        <v>7875258352</v>
      </c>
      <c r="F46" s="22" t="s">
        <v>537</v>
      </c>
      <c r="G46" s="20" t="s">
        <v>80</v>
      </c>
      <c r="H46" s="33">
        <v>42233</v>
      </c>
      <c r="I46" s="22" t="s">
        <v>525</v>
      </c>
      <c r="J46" s="20" t="s">
        <v>18</v>
      </c>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row>
    <row r="47" spans="1:41" ht="12.75">
      <c r="A47" s="60" t="s">
        <v>539</v>
      </c>
      <c r="B47" s="46" t="s">
        <v>541</v>
      </c>
      <c r="C47" s="15"/>
      <c r="D47" s="15" t="s">
        <v>542</v>
      </c>
      <c r="E47" s="17">
        <v>9396448148</v>
      </c>
      <c r="F47" s="22" t="s">
        <v>543</v>
      </c>
      <c r="G47" s="20" t="s">
        <v>80</v>
      </c>
      <c r="H47" s="33">
        <v>42234</v>
      </c>
      <c r="I47" s="28"/>
      <c r="J47" s="20" t="s">
        <v>18</v>
      </c>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row>
    <row r="48" spans="1:41" ht="25.5">
      <c r="A48" s="60" t="s">
        <v>544</v>
      </c>
      <c r="B48" s="46" t="s">
        <v>545</v>
      </c>
      <c r="C48" s="15"/>
      <c r="D48" s="15" t="s">
        <v>546</v>
      </c>
      <c r="E48" s="17">
        <v>7873278929</v>
      </c>
      <c r="F48" s="22" t="s">
        <v>547</v>
      </c>
      <c r="G48" s="20" t="s">
        <v>80</v>
      </c>
      <c r="H48" s="33">
        <v>42234</v>
      </c>
      <c r="I48" s="22" t="s">
        <v>81</v>
      </c>
      <c r="J48" s="20" t="s">
        <v>18</v>
      </c>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row>
    <row r="49" spans="1:41" ht="25.5">
      <c r="A49" s="60" t="s">
        <v>548</v>
      </c>
      <c r="B49" s="46" t="s">
        <v>549</v>
      </c>
      <c r="C49" s="15"/>
      <c r="D49" s="15" t="s">
        <v>550</v>
      </c>
      <c r="E49" s="17">
        <v>7879220260</v>
      </c>
      <c r="F49" s="22" t="s">
        <v>551</v>
      </c>
      <c r="G49" s="20" t="s">
        <v>80</v>
      </c>
      <c r="H49" s="33">
        <v>42235</v>
      </c>
      <c r="I49" s="22" t="s">
        <v>552</v>
      </c>
      <c r="J49" s="20" t="s">
        <v>18</v>
      </c>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row>
    <row r="50" spans="1:41" ht="25.5">
      <c r="A50" s="60" t="s">
        <v>554</v>
      </c>
      <c r="B50" s="46" t="s">
        <v>556</v>
      </c>
      <c r="C50" s="15"/>
      <c r="D50" s="15" t="s">
        <v>557</v>
      </c>
      <c r="E50" s="70"/>
      <c r="F50" s="22" t="s">
        <v>559</v>
      </c>
      <c r="G50" s="20" t="s">
        <v>80</v>
      </c>
      <c r="H50" s="33">
        <v>42236</v>
      </c>
      <c r="I50" s="22" t="s">
        <v>560</v>
      </c>
      <c r="J50" s="20" t="s">
        <v>18</v>
      </c>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row>
    <row r="51" spans="1:41" ht="25.5">
      <c r="A51" s="60" t="s">
        <v>554</v>
      </c>
      <c r="B51" s="46" t="s">
        <v>563</v>
      </c>
      <c r="C51" s="15"/>
      <c r="D51" s="15" t="s">
        <v>564</v>
      </c>
      <c r="E51" s="17">
        <v>7873788668</v>
      </c>
      <c r="F51" s="22" t="s">
        <v>566</v>
      </c>
      <c r="G51" s="20" t="s">
        <v>80</v>
      </c>
      <c r="H51" s="33">
        <v>42236</v>
      </c>
      <c r="I51" s="22" t="s">
        <v>569</v>
      </c>
      <c r="J51" s="20" t="s">
        <v>18</v>
      </c>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row>
    <row r="52" spans="1:41" ht="25.5">
      <c r="A52" s="60" t="s">
        <v>554</v>
      </c>
      <c r="B52" s="46" t="s">
        <v>572</v>
      </c>
      <c r="C52" s="15"/>
      <c r="D52" s="15" t="s">
        <v>574</v>
      </c>
      <c r="E52" s="17">
        <v>7873965718</v>
      </c>
      <c r="F52" s="22" t="s">
        <v>577</v>
      </c>
      <c r="G52" s="20" t="s">
        <v>80</v>
      </c>
      <c r="H52" s="33">
        <v>42236</v>
      </c>
      <c r="I52" s="22" t="s">
        <v>579</v>
      </c>
      <c r="J52" s="20" t="s">
        <v>18</v>
      </c>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row>
    <row r="53" spans="1:41" ht="25.5">
      <c r="A53" s="60" t="s">
        <v>583</v>
      </c>
      <c r="B53" s="46" t="s">
        <v>584</v>
      </c>
      <c r="C53" s="15"/>
      <c r="D53" s="15" t="s">
        <v>586</v>
      </c>
      <c r="E53" s="17">
        <v>7874601804</v>
      </c>
      <c r="F53" s="22" t="s">
        <v>587</v>
      </c>
      <c r="G53" s="20" t="s">
        <v>588</v>
      </c>
      <c r="H53" s="33">
        <v>42238</v>
      </c>
      <c r="I53" s="22" t="s">
        <v>590</v>
      </c>
      <c r="J53" s="20" t="s">
        <v>18</v>
      </c>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row>
    <row r="54" spans="1:41" ht="25.5">
      <c r="A54" s="60" t="s">
        <v>583</v>
      </c>
      <c r="B54" s="46" t="s">
        <v>584</v>
      </c>
      <c r="C54" s="15"/>
      <c r="D54" s="15" t="s">
        <v>594</v>
      </c>
      <c r="E54" s="17">
        <v>7879679393</v>
      </c>
      <c r="F54" s="22" t="s">
        <v>595</v>
      </c>
      <c r="G54" s="20" t="s">
        <v>588</v>
      </c>
      <c r="H54" s="33">
        <v>42238</v>
      </c>
      <c r="I54" s="22" t="s">
        <v>596</v>
      </c>
      <c r="J54" s="20" t="s">
        <v>18</v>
      </c>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row>
    <row r="55" spans="1:41" ht="12.75">
      <c r="A55" s="60" t="s">
        <v>599</v>
      </c>
      <c r="B55" s="56">
        <v>0.35416666666666669</v>
      </c>
      <c r="C55" s="15"/>
      <c r="D55" s="15" t="s">
        <v>601</v>
      </c>
      <c r="E55" s="17" t="s">
        <v>603</v>
      </c>
      <c r="F55" s="22" t="s">
        <v>604</v>
      </c>
      <c r="G55" s="20" t="s">
        <v>588</v>
      </c>
      <c r="H55" s="33">
        <v>42240</v>
      </c>
      <c r="I55" s="28"/>
      <c r="J55" s="20" t="s">
        <v>18</v>
      </c>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row>
    <row r="56" spans="1:41" ht="12.75">
      <c r="A56" s="60" t="s">
        <v>606</v>
      </c>
      <c r="B56" s="46" t="s">
        <v>607</v>
      </c>
      <c r="C56" s="15"/>
      <c r="D56" s="15" t="s">
        <v>609</v>
      </c>
      <c r="E56" s="17" t="s">
        <v>610</v>
      </c>
      <c r="F56" s="22" t="s">
        <v>537</v>
      </c>
      <c r="G56" s="20" t="s">
        <v>267</v>
      </c>
      <c r="H56" s="33">
        <v>42240</v>
      </c>
      <c r="I56" s="28"/>
      <c r="J56" s="20" t="s">
        <v>18</v>
      </c>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row>
    <row r="57" spans="1:41" ht="12.75">
      <c r="A57" s="60" t="s">
        <v>599</v>
      </c>
      <c r="B57" s="26">
        <v>0.6166666666666667</v>
      </c>
      <c r="C57" s="15"/>
      <c r="D57" s="15" t="s">
        <v>615</v>
      </c>
      <c r="E57" s="80" t="s">
        <v>617</v>
      </c>
      <c r="F57" s="22" t="s">
        <v>604</v>
      </c>
      <c r="G57" s="20" t="s">
        <v>80</v>
      </c>
      <c r="H57" s="33">
        <v>42240</v>
      </c>
      <c r="I57" s="22" t="s">
        <v>626</v>
      </c>
      <c r="J57" s="20" t="s">
        <v>18</v>
      </c>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row>
    <row r="58" spans="1:41" ht="12.75">
      <c r="A58" s="60" t="s">
        <v>628</v>
      </c>
      <c r="B58" s="46" t="s">
        <v>629</v>
      </c>
      <c r="C58" s="15"/>
      <c r="D58" s="15" t="s">
        <v>630</v>
      </c>
      <c r="E58" s="17" t="s">
        <v>632</v>
      </c>
      <c r="F58" s="22" t="s">
        <v>604</v>
      </c>
      <c r="G58" s="20" t="s">
        <v>80</v>
      </c>
      <c r="H58" s="33">
        <v>42240</v>
      </c>
      <c r="I58" s="28"/>
      <c r="J58" s="35"/>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row>
    <row r="59" spans="1:41" ht="25.5">
      <c r="A59" s="60" t="s">
        <v>599</v>
      </c>
      <c r="B59" s="56">
        <v>0.66180555555555554</v>
      </c>
      <c r="C59" s="15"/>
      <c r="D59" s="15" t="s">
        <v>637</v>
      </c>
      <c r="E59" s="17" t="s">
        <v>632</v>
      </c>
      <c r="F59" s="22" t="s">
        <v>639</v>
      </c>
      <c r="G59" s="20" t="s">
        <v>80</v>
      </c>
      <c r="H59" s="33">
        <v>42240</v>
      </c>
      <c r="I59" s="28"/>
      <c r="J59" s="35"/>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row>
    <row r="60" spans="1:41" ht="12.75">
      <c r="A60" s="60" t="s">
        <v>599</v>
      </c>
      <c r="B60" s="56">
        <v>0.66319444444444442</v>
      </c>
      <c r="C60" s="15"/>
      <c r="D60" s="15" t="s">
        <v>644</v>
      </c>
      <c r="E60" s="17" t="s">
        <v>645</v>
      </c>
      <c r="F60" s="22" t="s">
        <v>646</v>
      </c>
      <c r="G60" s="20" t="s">
        <v>80</v>
      </c>
      <c r="H60" s="33">
        <v>42240</v>
      </c>
      <c r="I60" s="22" t="s">
        <v>648</v>
      </c>
      <c r="J60" s="20" t="s">
        <v>18</v>
      </c>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row>
    <row r="61" spans="1:41" ht="25.5">
      <c r="A61" s="60" t="s">
        <v>599</v>
      </c>
      <c r="B61" s="26">
        <v>0.2076388888888889</v>
      </c>
      <c r="C61" s="15"/>
      <c r="D61" s="15" t="s">
        <v>650</v>
      </c>
      <c r="E61" s="17" t="s">
        <v>651</v>
      </c>
      <c r="F61" s="22" t="s">
        <v>652</v>
      </c>
      <c r="G61" s="20" t="s">
        <v>80</v>
      </c>
      <c r="H61" s="33">
        <v>42240</v>
      </c>
      <c r="I61" s="22" t="s">
        <v>653</v>
      </c>
      <c r="J61" s="20" t="s">
        <v>18</v>
      </c>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row>
    <row r="62" spans="1:41" ht="25.5">
      <c r="A62" s="60" t="s">
        <v>599</v>
      </c>
      <c r="B62" s="46">
        <v>6.03</v>
      </c>
      <c r="C62" s="15"/>
      <c r="D62" s="15" t="s">
        <v>656</v>
      </c>
      <c r="E62" s="17">
        <v>7875133181</v>
      </c>
      <c r="F62" s="22" t="s">
        <v>658</v>
      </c>
      <c r="G62" s="20" t="s">
        <v>80</v>
      </c>
      <c r="H62" s="33">
        <v>42240</v>
      </c>
      <c r="I62" s="22" t="s">
        <v>653</v>
      </c>
      <c r="J62" s="20" t="s">
        <v>18</v>
      </c>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row>
    <row r="63" spans="1:41" ht="12.75">
      <c r="A63" s="60" t="s">
        <v>663</v>
      </c>
      <c r="B63" s="46" t="s">
        <v>665</v>
      </c>
      <c r="C63" s="15"/>
      <c r="D63" s="15" t="s">
        <v>666</v>
      </c>
      <c r="E63" s="17">
        <v>7874665732</v>
      </c>
      <c r="F63" s="22" t="s">
        <v>668</v>
      </c>
      <c r="G63" s="20" t="s">
        <v>80</v>
      </c>
      <c r="H63" s="33">
        <v>42240</v>
      </c>
      <c r="I63" s="22" t="s">
        <v>670</v>
      </c>
      <c r="J63" s="20" t="s">
        <v>18</v>
      </c>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row>
    <row r="64" spans="1:41" ht="12.75">
      <c r="A64" s="60" t="s">
        <v>663</v>
      </c>
      <c r="B64" s="46" t="s">
        <v>673</v>
      </c>
      <c r="C64" s="15"/>
      <c r="D64" s="15" t="s">
        <v>675</v>
      </c>
      <c r="E64" s="17">
        <v>7874612355</v>
      </c>
      <c r="F64" s="22" t="s">
        <v>676</v>
      </c>
      <c r="G64" s="20" t="s">
        <v>80</v>
      </c>
      <c r="H64" s="33">
        <v>42240</v>
      </c>
      <c r="I64" s="22" t="s">
        <v>677</v>
      </c>
      <c r="J64" s="20" t="s">
        <v>18</v>
      </c>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row>
    <row r="65" spans="1:41" ht="25.5">
      <c r="A65" s="13">
        <v>42241</v>
      </c>
      <c r="B65" s="46" t="s">
        <v>680</v>
      </c>
      <c r="C65" s="15"/>
      <c r="D65" s="15" t="s">
        <v>681</v>
      </c>
      <c r="E65" s="17" t="s">
        <v>683</v>
      </c>
      <c r="F65" s="22" t="s">
        <v>684</v>
      </c>
      <c r="G65" s="20" t="s">
        <v>35</v>
      </c>
      <c r="H65" s="33">
        <v>42241</v>
      </c>
      <c r="I65" s="22" t="s">
        <v>686</v>
      </c>
      <c r="J65" s="20" t="s">
        <v>18</v>
      </c>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row>
    <row r="66" spans="1:41" ht="38.25">
      <c r="A66" s="60" t="s">
        <v>688</v>
      </c>
      <c r="B66" s="56">
        <v>0.75277777777777777</v>
      </c>
      <c r="C66" s="15"/>
      <c r="D66" s="15" t="s">
        <v>574</v>
      </c>
      <c r="E66" s="17">
        <v>9392230076</v>
      </c>
      <c r="F66" s="22" t="s">
        <v>690</v>
      </c>
      <c r="G66" s="20" t="s">
        <v>80</v>
      </c>
      <c r="H66" s="33">
        <v>42242</v>
      </c>
      <c r="I66" s="22" t="s">
        <v>686</v>
      </c>
      <c r="J66" s="20" t="s">
        <v>18</v>
      </c>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row>
    <row r="67" spans="1:41" ht="12.75">
      <c r="A67" s="60" t="s">
        <v>688</v>
      </c>
      <c r="B67" s="56">
        <v>0.77013888888888893</v>
      </c>
      <c r="C67" s="15"/>
      <c r="D67" s="15" t="s">
        <v>694</v>
      </c>
      <c r="E67" s="17">
        <v>7875361624</v>
      </c>
      <c r="F67" s="22" t="s">
        <v>695</v>
      </c>
      <c r="G67" s="20" t="s">
        <v>80</v>
      </c>
      <c r="H67" s="33">
        <v>42244</v>
      </c>
      <c r="I67" s="22" t="s">
        <v>605</v>
      </c>
      <c r="J67" s="20" t="s">
        <v>18</v>
      </c>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row>
    <row r="68" spans="1:41" ht="25.5">
      <c r="A68" s="60" t="s">
        <v>700</v>
      </c>
      <c r="B68" s="56" t="s">
        <v>705</v>
      </c>
      <c r="C68" s="15"/>
      <c r="D68" s="15" t="s">
        <v>707</v>
      </c>
      <c r="E68" s="17" t="s">
        <v>708</v>
      </c>
      <c r="F68" s="22" t="s">
        <v>710</v>
      </c>
      <c r="G68" s="35"/>
      <c r="H68" s="47"/>
      <c r="I68" s="28"/>
      <c r="J68" s="35"/>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row>
    <row r="69" spans="1:41" ht="38.25">
      <c r="A69" s="60" t="s">
        <v>713</v>
      </c>
      <c r="B69" s="56">
        <v>0.47430555555555554</v>
      </c>
      <c r="C69" s="15"/>
      <c r="D69" s="15" t="s">
        <v>716</v>
      </c>
      <c r="E69" s="17">
        <v>7874736069</v>
      </c>
      <c r="F69" s="22" t="s">
        <v>717</v>
      </c>
      <c r="G69" s="20" t="s">
        <v>80</v>
      </c>
      <c r="H69" s="33">
        <v>42242</v>
      </c>
      <c r="I69" s="22" t="s">
        <v>719</v>
      </c>
      <c r="J69" s="20" t="s">
        <v>18</v>
      </c>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row>
    <row r="70" spans="1:41" ht="12.75">
      <c r="A70" s="60" t="s">
        <v>713</v>
      </c>
      <c r="B70" s="56">
        <v>0.52638888888888891</v>
      </c>
      <c r="C70" s="15"/>
      <c r="D70" s="15" t="s">
        <v>721</v>
      </c>
      <c r="E70" s="17">
        <v>7872224897</v>
      </c>
      <c r="F70" s="22" t="s">
        <v>723</v>
      </c>
      <c r="G70" s="20" t="s">
        <v>14</v>
      </c>
      <c r="H70" s="33">
        <v>42242</v>
      </c>
      <c r="I70" s="22" t="s">
        <v>726</v>
      </c>
      <c r="J70" s="20" t="s">
        <v>18</v>
      </c>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row>
    <row r="71" spans="1:41" ht="63.75">
      <c r="A71" s="60" t="s">
        <v>713</v>
      </c>
      <c r="B71" s="56">
        <v>0.5</v>
      </c>
      <c r="C71" s="15"/>
      <c r="D71" s="15" t="s">
        <v>731</v>
      </c>
      <c r="E71" s="17">
        <v>7878864383</v>
      </c>
      <c r="F71" s="22" t="s">
        <v>732</v>
      </c>
      <c r="G71" s="20" t="s">
        <v>14</v>
      </c>
      <c r="H71" s="33">
        <v>42243</v>
      </c>
      <c r="I71" s="22" t="s">
        <v>737</v>
      </c>
      <c r="J71" s="20" t="s">
        <v>18</v>
      </c>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row>
    <row r="72" spans="1:41" ht="38.25">
      <c r="A72" s="60" t="s">
        <v>741</v>
      </c>
      <c r="B72" s="56">
        <v>0.65763888888888888</v>
      </c>
      <c r="C72" s="15"/>
      <c r="D72" s="15" t="s">
        <v>743</v>
      </c>
      <c r="E72" s="17" t="s">
        <v>745</v>
      </c>
      <c r="F72" s="22" t="s">
        <v>747</v>
      </c>
      <c r="G72" s="20" t="s">
        <v>80</v>
      </c>
      <c r="H72" s="33">
        <v>42244</v>
      </c>
      <c r="I72" s="22" t="s">
        <v>749</v>
      </c>
      <c r="J72" s="20" t="s">
        <v>18</v>
      </c>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row>
    <row r="73" spans="1:41" ht="25.5">
      <c r="A73" s="60" t="s">
        <v>752</v>
      </c>
      <c r="B73" s="26">
        <v>0.30833333333333335</v>
      </c>
      <c r="C73" s="15"/>
      <c r="D73" s="15" t="s">
        <v>754</v>
      </c>
      <c r="E73" s="17">
        <v>7876668559</v>
      </c>
      <c r="F73" s="22" t="s">
        <v>755</v>
      </c>
      <c r="G73" s="20" t="s">
        <v>80</v>
      </c>
      <c r="H73" s="33">
        <v>42243</v>
      </c>
      <c r="I73" s="22" t="s">
        <v>758</v>
      </c>
      <c r="J73" s="20" t="s">
        <v>18</v>
      </c>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row>
    <row r="74" spans="1:41" ht="25.5">
      <c r="A74" s="60" t="s">
        <v>761</v>
      </c>
      <c r="B74" s="56">
        <v>0.31944444444444442</v>
      </c>
      <c r="C74" s="15"/>
      <c r="D74" s="15" t="s">
        <v>763</v>
      </c>
      <c r="E74" s="17">
        <v>7876364212</v>
      </c>
      <c r="F74" s="22" t="s">
        <v>764</v>
      </c>
      <c r="G74" s="20" t="s">
        <v>80</v>
      </c>
      <c r="H74" s="33">
        <v>42244</v>
      </c>
      <c r="I74" s="22" t="s">
        <v>766</v>
      </c>
      <c r="J74" s="20" t="s">
        <v>18</v>
      </c>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row>
    <row r="75" spans="1:41" ht="12.75">
      <c r="A75" s="60" t="s">
        <v>761</v>
      </c>
      <c r="B75" s="56" t="s">
        <v>768</v>
      </c>
      <c r="C75" s="15"/>
      <c r="D75" s="15" t="s">
        <v>770</v>
      </c>
      <c r="E75" s="17">
        <v>7876885120</v>
      </c>
      <c r="F75" s="22" t="s">
        <v>537</v>
      </c>
      <c r="G75" s="20" t="s">
        <v>588</v>
      </c>
      <c r="H75" s="33">
        <v>42244</v>
      </c>
      <c r="I75" s="22" t="s">
        <v>773</v>
      </c>
      <c r="J75" s="20" t="s">
        <v>18</v>
      </c>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row>
    <row r="76" spans="1:41" ht="38.25">
      <c r="A76" s="60" t="s">
        <v>776</v>
      </c>
      <c r="B76" s="56">
        <v>0.84097222222222223</v>
      </c>
      <c r="C76" s="15"/>
      <c r="D76" s="15" t="s">
        <v>779</v>
      </c>
      <c r="E76" s="17">
        <v>7878761932</v>
      </c>
      <c r="F76" s="22" t="s">
        <v>781</v>
      </c>
      <c r="G76" s="20" t="s">
        <v>14</v>
      </c>
      <c r="H76" s="33">
        <v>42245</v>
      </c>
      <c r="I76" s="22" t="s">
        <v>784</v>
      </c>
      <c r="J76" s="20" t="s">
        <v>18</v>
      </c>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row>
    <row r="77" spans="1:41" ht="12.75">
      <c r="A77" s="60" t="s">
        <v>788</v>
      </c>
      <c r="B77" s="56" t="s">
        <v>789</v>
      </c>
      <c r="C77" s="15"/>
      <c r="D77" s="15" t="s">
        <v>791</v>
      </c>
      <c r="E77" s="17" t="s">
        <v>141</v>
      </c>
      <c r="F77" s="22" t="s">
        <v>794</v>
      </c>
      <c r="G77" s="20" t="s">
        <v>132</v>
      </c>
      <c r="H77" s="33">
        <v>42245</v>
      </c>
      <c r="I77" s="22" t="s">
        <v>796</v>
      </c>
      <c r="J77" s="20" t="s">
        <v>18</v>
      </c>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row>
    <row r="78" spans="1:41" ht="12.75">
      <c r="A78" s="60" t="s">
        <v>788</v>
      </c>
      <c r="B78" s="56" t="s">
        <v>800</v>
      </c>
      <c r="C78" s="15"/>
      <c r="D78" s="15" t="s">
        <v>802</v>
      </c>
      <c r="E78" s="17" t="s">
        <v>803</v>
      </c>
      <c r="F78" s="22" t="s">
        <v>804</v>
      </c>
      <c r="G78" s="20" t="s">
        <v>806</v>
      </c>
      <c r="H78" s="33">
        <v>42245</v>
      </c>
      <c r="I78" s="22" t="s">
        <v>808</v>
      </c>
      <c r="J78" s="20" t="s">
        <v>18</v>
      </c>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row>
    <row r="79" spans="1:41" ht="25.5">
      <c r="A79" s="60" t="s">
        <v>788</v>
      </c>
      <c r="B79" s="56" t="s">
        <v>814</v>
      </c>
      <c r="C79" s="15"/>
      <c r="D79" s="15" t="s">
        <v>815</v>
      </c>
      <c r="E79" s="17" t="s">
        <v>817</v>
      </c>
      <c r="F79" s="22" t="s">
        <v>818</v>
      </c>
      <c r="G79" s="20" t="s">
        <v>132</v>
      </c>
      <c r="H79" s="33">
        <v>42245</v>
      </c>
      <c r="I79" s="22" t="s">
        <v>820</v>
      </c>
      <c r="J79" s="20" t="s">
        <v>18</v>
      </c>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row>
    <row r="80" spans="1:41" ht="25.5">
      <c r="A80" s="60" t="s">
        <v>824</v>
      </c>
      <c r="B80" s="56">
        <v>0.31597222222222221</v>
      </c>
      <c r="C80" s="15"/>
      <c r="D80" s="15" t="s">
        <v>826</v>
      </c>
      <c r="E80" s="17" t="s">
        <v>828</v>
      </c>
      <c r="F80" s="22" t="s">
        <v>830</v>
      </c>
      <c r="G80" s="20" t="s">
        <v>14</v>
      </c>
      <c r="H80" s="33">
        <v>42245</v>
      </c>
      <c r="I80" s="22" t="s">
        <v>832</v>
      </c>
      <c r="J80" s="20" t="s">
        <v>18</v>
      </c>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row>
    <row r="81" spans="1:41" ht="12.75">
      <c r="A81" s="60" t="s">
        <v>824</v>
      </c>
      <c r="B81" s="56">
        <v>0.32500000000000001</v>
      </c>
      <c r="C81" s="15"/>
      <c r="D81" s="15" t="s">
        <v>836</v>
      </c>
      <c r="E81" s="17" t="s">
        <v>838</v>
      </c>
      <c r="F81" s="22" t="s">
        <v>537</v>
      </c>
      <c r="G81" s="20" t="s">
        <v>14</v>
      </c>
      <c r="H81" s="33">
        <v>42245</v>
      </c>
      <c r="I81" s="22" t="s">
        <v>841</v>
      </c>
      <c r="J81" s="20" t="s">
        <v>18</v>
      </c>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row>
    <row r="82" spans="1:41" ht="12.75">
      <c r="A82" s="60" t="s">
        <v>824</v>
      </c>
      <c r="B82" s="56">
        <v>0.33888888888888891</v>
      </c>
      <c r="C82" s="15"/>
      <c r="D82" s="15" t="s">
        <v>843</v>
      </c>
      <c r="E82" s="17" t="s">
        <v>844</v>
      </c>
      <c r="F82" s="22" t="s">
        <v>537</v>
      </c>
      <c r="G82" s="20" t="s">
        <v>14</v>
      </c>
      <c r="H82" s="33">
        <v>42245</v>
      </c>
      <c r="I82" s="22" t="s">
        <v>846</v>
      </c>
      <c r="J82" s="20" t="s">
        <v>18</v>
      </c>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row>
    <row r="83" spans="1:41" ht="25.5">
      <c r="A83" s="60" t="s">
        <v>824</v>
      </c>
      <c r="B83" s="56">
        <v>0.35833333333333334</v>
      </c>
      <c r="C83" s="15"/>
      <c r="D83" s="15" t="s">
        <v>601</v>
      </c>
      <c r="E83" s="17" t="s">
        <v>852</v>
      </c>
      <c r="F83" s="22" t="s">
        <v>830</v>
      </c>
      <c r="G83" s="20" t="s">
        <v>14</v>
      </c>
      <c r="H83" s="33">
        <v>42245</v>
      </c>
      <c r="I83" s="22" t="s">
        <v>853</v>
      </c>
      <c r="J83" s="20" t="s">
        <v>18</v>
      </c>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row>
    <row r="84" spans="1:41" ht="38.25">
      <c r="A84" s="60" t="s">
        <v>854</v>
      </c>
      <c r="B84" s="56">
        <v>9.2200000000000006</v>
      </c>
      <c r="C84" s="15"/>
      <c r="D84" s="15" t="s">
        <v>855</v>
      </c>
      <c r="E84" s="17" t="s">
        <v>617</v>
      </c>
      <c r="F84" s="22" t="s">
        <v>856</v>
      </c>
      <c r="G84" s="20" t="s">
        <v>132</v>
      </c>
      <c r="H84" s="33">
        <v>42245</v>
      </c>
      <c r="I84" s="22" t="s">
        <v>846</v>
      </c>
      <c r="J84" s="20" t="s">
        <v>18</v>
      </c>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row>
    <row r="85" spans="1:41" ht="25.5">
      <c r="A85" s="60" t="s">
        <v>824</v>
      </c>
      <c r="B85" s="56">
        <v>0.40416666666666667</v>
      </c>
      <c r="C85" s="15"/>
      <c r="D85" s="15" t="s">
        <v>858</v>
      </c>
      <c r="E85" s="17" t="s">
        <v>859</v>
      </c>
      <c r="F85" s="22" t="s">
        <v>861</v>
      </c>
      <c r="G85" s="20" t="s">
        <v>806</v>
      </c>
      <c r="H85" s="33">
        <v>42245</v>
      </c>
      <c r="I85" s="22" t="s">
        <v>865</v>
      </c>
      <c r="J85" s="20" t="s">
        <v>18</v>
      </c>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row>
    <row r="86" spans="1:41" ht="25.5">
      <c r="A86" s="60" t="s">
        <v>788</v>
      </c>
      <c r="B86" s="56" t="s">
        <v>867</v>
      </c>
      <c r="C86" s="15"/>
      <c r="D86" s="15" t="s">
        <v>868</v>
      </c>
      <c r="E86" s="17" t="s">
        <v>870</v>
      </c>
      <c r="F86" s="22" t="s">
        <v>871</v>
      </c>
      <c r="G86" s="20" t="s">
        <v>14</v>
      </c>
      <c r="H86" s="33">
        <v>42245</v>
      </c>
      <c r="I86" s="22" t="s">
        <v>873</v>
      </c>
      <c r="J86" s="20" t="s">
        <v>18</v>
      </c>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row>
    <row r="87" spans="1:41" ht="38.25">
      <c r="A87" s="60" t="s">
        <v>824</v>
      </c>
      <c r="B87" s="56">
        <v>0.47847222222222224</v>
      </c>
      <c r="C87" s="15"/>
      <c r="D87" s="15" t="s">
        <v>877</v>
      </c>
      <c r="E87" s="17" t="s">
        <v>879</v>
      </c>
      <c r="F87" s="22" t="s">
        <v>880</v>
      </c>
      <c r="G87" s="20" t="s">
        <v>14</v>
      </c>
      <c r="H87" s="33">
        <v>42245</v>
      </c>
      <c r="I87" s="22" t="s">
        <v>873</v>
      </c>
      <c r="J87" s="20" t="s">
        <v>18</v>
      </c>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row>
    <row r="88" spans="1:41" ht="25.5">
      <c r="A88" s="73"/>
      <c r="B88" s="56">
        <v>0.49513888888888891</v>
      </c>
      <c r="C88" s="15"/>
      <c r="D88" s="15" t="s">
        <v>885</v>
      </c>
      <c r="E88" s="17" t="s">
        <v>645</v>
      </c>
      <c r="F88" s="22" t="s">
        <v>887</v>
      </c>
      <c r="G88" s="20" t="s">
        <v>14</v>
      </c>
      <c r="H88" s="33">
        <v>42245</v>
      </c>
      <c r="I88" s="22" t="s">
        <v>889</v>
      </c>
      <c r="J88" s="35"/>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row>
    <row r="89" spans="1:41" ht="38.25">
      <c r="A89" s="73"/>
      <c r="B89" s="56">
        <v>0.51111111111111107</v>
      </c>
      <c r="C89" s="15"/>
      <c r="D89" s="15" t="s">
        <v>743</v>
      </c>
      <c r="E89" s="17" t="s">
        <v>892</v>
      </c>
      <c r="F89" s="22" t="s">
        <v>893</v>
      </c>
      <c r="G89" s="20" t="s">
        <v>14</v>
      </c>
      <c r="H89" s="33">
        <v>42245</v>
      </c>
      <c r="I89" s="22" t="s">
        <v>897</v>
      </c>
      <c r="J89" s="20" t="s">
        <v>18</v>
      </c>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row>
    <row r="90" spans="1:41" ht="12.75">
      <c r="A90" s="73"/>
      <c r="B90" s="71"/>
      <c r="C90" s="15"/>
      <c r="D90" s="15" t="s">
        <v>901</v>
      </c>
      <c r="E90" s="17" t="s">
        <v>903</v>
      </c>
      <c r="F90" s="22" t="s">
        <v>29</v>
      </c>
      <c r="G90" s="20" t="s">
        <v>14</v>
      </c>
      <c r="H90" s="33">
        <v>42245</v>
      </c>
      <c r="I90" s="22" t="s">
        <v>907</v>
      </c>
      <c r="J90" s="20" t="s">
        <v>18</v>
      </c>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row>
    <row r="91" spans="1:41" ht="12.75">
      <c r="A91" s="60" t="s">
        <v>788</v>
      </c>
      <c r="B91" s="56" t="s">
        <v>910</v>
      </c>
      <c r="C91" s="15"/>
      <c r="D91" s="15" t="s">
        <v>912</v>
      </c>
      <c r="E91" s="17" t="s">
        <v>914</v>
      </c>
      <c r="F91" s="22" t="s">
        <v>916</v>
      </c>
      <c r="G91" s="20" t="s">
        <v>14</v>
      </c>
      <c r="H91" s="33">
        <v>42245</v>
      </c>
      <c r="I91" s="22" t="s">
        <v>918</v>
      </c>
      <c r="J91" s="20" t="s">
        <v>18</v>
      </c>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row>
    <row r="92" spans="1:41" ht="12.75">
      <c r="A92" s="60" t="s">
        <v>921</v>
      </c>
      <c r="B92" s="56">
        <v>8.36</v>
      </c>
      <c r="C92" s="15"/>
      <c r="D92" s="15" t="s">
        <v>923</v>
      </c>
      <c r="E92" s="17" t="s">
        <v>924</v>
      </c>
      <c r="F92" s="22" t="s">
        <v>925</v>
      </c>
      <c r="G92" s="20" t="s">
        <v>132</v>
      </c>
      <c r="H92" s="33">
        <v>42247</v>
      </c>
      <c r="I92" s="22" t="s">
        <v>927</v>
      </c>
      <c r="J92" s="20" t="s">
        <v>18</v>
      </c>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row>
    <row r="93" spans="1:41" ht="12.75">
      <c r="A93" s="60" t="s">
        <v>921</v>
      </c>
      <c r="B93" s="56" t="s">
        <v>931</v>
      </c>
      <c r="C93" s="15"/>
      <c r="D93" s="15" t="s">
        <v>932</v>
      </c>
      <c r="E93" s="17" t="s">
        <v>934</v>
      </c>
      <c r="F93" s="22" t="s">
        <v>925</v>
      </c>
      <c r="G93" s="20" t="s">
        <v>132</v>
      </c>
      <c r="H93" s="33">
        <v>42247</v>
      </c>
      <c r="I93" s="22" t="s">
        <v>936</v>
      </c>
      <c r="J93" s="20" t="s">
        <v>18</v>
      </c>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row>
    <row r="94" spans="1:41" ht="25.5">
      <c r="A94" s="60" t="s">
        <v>921</v>
      </c>
      <c r="B94" s="56" t="s">
        <v>943</v>
      </c>
      <c r="C94" s="15"/>
      <c r="D94" s="15" t="s">
        <v>323</v>
      </c>
      <c r="E94" s="17" t="s">
        <v>944</v>
      </c>
      <c r="F94" s="22" t="s">
        <v>29</v>
      </c>
      <c r="G94" s="20" t="s">
        <v>132</v>
      </c>
      <c r="H94" s="33">
        <v>42247</v>
      </c>
      <c r="I94" s="22" t="s">
        <v>945</v>
      </c>
      <c r="J94" s="20" t="s">
        <v>18</v>
      </c>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row>
    <row r="95" spans="1:41" ht="12.75">
      <c r="A95" s="60" t="s">
        <v>921</v>
      </c>
      <c r="B95" s="56">
        <v>0.40486111111111112</v>
      </c>
      <c r="C95" s="15"/>
      <c r="D95" s="15" t="s">
        <v>946</v>
      </c>
      <c r="E95" s="17" t="s">
        <v>948</v>
      </c>
      <c r="F95" s="22" t="s">
        <v>156</v>
      </c>
      <c r="G95" s="20" t="s">
        <v>14</v>
      </c>
      <c r="H95" s="33">
        <v>42247</v>
      </c>
      <c r="I95" s="22" t="s">
        <v>950</v>
      </c>
      <c r="J95" s="20" t="s">
        <v>18</v>
      </c>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row>
    <row r="96" spans="1:41" ht="12.75">
      <c r="A96" s="60" t="s">
        <v>921</v>
      </c>
      <c r="B96" s="56" t="s">
        <v>953</v>
      </c>
      <c r="C96" s="15"/>
      <c r="D96" s="15" t="s">
        <v>955</v>
      </c>
      <c r="E96" s="17" t="s">
        <v>956</v>
      </c>
      <c r="F96" s="22" t="s">
        <v>958</v>
      </c>
      <c r="G96" s="20" t="s">
        <v>132</v>
      </c>
      <c r="H96" s="33">
        <v>42247</v>
      </c>
      <c r="I96" s="22" t="s">
        <v>960</v>
      </c>
      <c r="J96" s="20" t="s">
        <v>18</v>
      </c>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row>
    <row r="97" spans="1:41" ht="38.25">
      <c r="A97" s="60" t="s">
        <v>921</v>
      </c>
      <c r="B97" s="56" t="s">
        <v>963</v>
      </c>
      <c r="C97" s="15"/>
      <c r="D97" s="15" t="s">
        <v>964</v>
      </c>
      <c r="E97" s="17" t="s">
        <v>966</v>
      </c>
      <c r="F97" s="22" t="s">
        <v>968</v>
      </c>
      <c r="G97" s="20" t="s">
        <v>132</v>
      </c>
      <c r="H97" s="33">
        <v>42247</v>
      </c>
      <c r="I97" s="22" t="s">
        <v>950</v>
      </c>
      <c r="J97" s="20" t="s">
        <v>18</v>
      </c>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row>
    <row r="98" spans="1:41" ht="12.75">
      <c r="A98" s="60" t="s">
        <v>921</v>
      </c>
      <c r="B98" s="56" t="s">
        <v>974</v>
      </c>
      <c r="C98" s="15"/>
      <c r="D98" s="15" t="s">
        <v>976</v>
      </c>
      <c r="E98" s="17" t="s">
        <v>978</v>
      </c>
      <c r="F98" s="22" t="s">
        <v>29</v>
      </c>
      <c r="G98" s="20" t="s">
        <v>132</v>
      </c>
      <c r="H98" s="33">
        <v>42247</v>
      </c>
      <c r="I98" s="22" t="s">
        <v>980</v>
      </c>
      <c r="J98" s="20" t="s">
        <v>18</v>
      </c>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row>
    <row r="99" spans="1:41" ht="12.75">
      <c r="A99" s="60" t="s">
        <v>921</v>
      </c>
      <c r="B99" s="56" t="s">
        <v>983</v>
      </c>
      <c r="C99" s="15"/>
      <c r="D99" s="15" t="s">
        <v>984</v>
      </c>
      <c r="E99" s="17" t="s">
        <v>986</v>
      </c>
      <c r="F99" s="22" t="s">
        <v>987</v>
      </c>
      <c r="G99" s="20" t="s">
        <v>989</v>
      </c>
      <c r="H99" s="33">
        <v>42247</v>
      </c>
      <c r="I99" s="28"/>
      <c r="J99" s="20" t="s">
        <v>18</v>
      </c>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row>
    <row r="100" spans="1:41" ht="38.25">
      <c r="A100" s="60" t="s">
        <v>921</v>
      </c>
      <c r="B100" s="46" t="s">
        <v>992</v>
      </c>
      <c r="C100" s="15"/>
      <c r="D100" s="15" t="s">
        <v>993</v>
      </c>
      <c r="E100" s="17" t="s">
        <v>994</v>
      </c>
      <c r="F100" s="22" t="s">
        <v>996</v>
      </c>
      <c r="G100" s="20" t="s">
        <v>80</v>
      </c>
      <c r="H100" s="33">
        <v>42247</v>
      </c>
      <c r="I100" s="22" t="s">
        <v>998</v>
      </c>
      <c r="J100" s="20" t="s">
        <v>18</v>
      </c>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row>
    <row r="101" spans="1:41" ht="25.5">
      <c r="A101" s="60" t="s">
        <v>1000</v>
      </c>
      <c r="B101" s="46" t="s">
        <v>1001</v>
      </c>
      <c r="C101" s="15"/>
      <c r="D101" s="15" t="s">
        <v>1002</v>
      </c>
      <c r="E101" s="17" t="s">
        <v>1003</v>
      </c>
      <c r="F101" s="22" t="s">
        <v>29</v>
      </c>
      <c r="G101" s="20" t="s">
        <v>80</v>
      </c>
      <c r="H101" s="33">
        <v>42247</v>
      </c>
      <c r="I101" s="22" t="s">
        <v>998</v>
      </c>
      <c r="J101" s="20" t="s">
        <v>18</v>
      </c>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row>
    <row r="102" spans="1:41" ht="12.75">
      <c r="A102" s="60" t="s">
        <v>921</v>
      </c>
      <c r="B102" s="46" t="s">
        <v>1009</v>
      </c>
      <c r="C102" s="15"/>
      <c r="D102" s="15" t="s">
        <v>1011</v>
      </c>
      <c r="E102" s="17" t="s">
        <v>1012</v>
      </c>
      <c r="F102" s="22" t="s">
        <v>925</v>
      </c>
      <c r="G102" s="20" t="s">
        <v>132</v>
      </c>
      <c r="H102" s="33">
        <v>42248</v>
      </c>
      <c r="I102" s="22" t="s">
        <v>1014</v>
      </c>
      <c r="J102" s="20" t="s">
        <v>18</v>
      </c>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row>
    <row r="103" spans="1:41" ht="25.5">
      <c r="A103" s="60">
        <v>42247</v>
      </c>
      <c r="B103" s="56" t="s">
        <v>1017</v>
      </c>
      <c r="C103" s="15"/>
      <c r="D103" s="15" t="s">
        <v>779</v>
      </c>
      <c r="E103" s="17" t="s">
        <v>1019</v>
      </c>
      <c r="F103" s="22" t="s">
        <v>925</v>
      </c>
      <c r="G103" s="20" t="s">
        <v>132</v>
      </c>
      <c r="H103" s="33">
        <v>42247</v>
      </c>
      <c r="I103" s="22" t="s">
        <v>1020</v>
      </c>
      <c r="J103" s="20" t="s">
        <v>18</v>
      </c>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row>
    <row r="104" spans="1:41" ht="12.75">
      <c r="A104" s="60" t="s">
        <v>1023</v>
      </c>
      <c r="B104" s="56">
        <v>0.60555555555555551</v>
      </c>
      <c r="C104" s="15"/>
      <c r="D104" s="15" t="s">
        <v>1025</v>
      </c>
      <c r="E104" s="17" t="s">
        <v>1027</v>
      </c>
      <c r="F104" s="22" t="s">
        <v>1029</v>
      </c>
      <c r="G104" s="20" t="s">
        <v>80</v>
      </c>
      <c r="H104" s="33">
        <v>42247</v>
      </c>
      <c r="I104" s="28"/>
      <c r="J104" s="20" t="s">
        <v>18</v>
      </c>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row>
    <row r="105" spans="1:41" ht="25.5">
      <c r="A105" s="60" t="s">
        <v>1023</v>
      </c>
      <c r="B105" s="56">
        <v>0.58333333333333337</v>
      </c>
      <c r="C105" s="15"/>
      <c r="D105" s="15" t="s">
        <v>1036</v>
      </c>
      <c r="E105" s="17">
        <v>7879198727</v>
      </c>
      <c r="F105" s="22" t="s">
        <v>1038</v>
      </c>
      <c r="G105" s="20" t="s">
        <v>80</v>
      </c>
      <c r="H105" s="33">
        <v>42247</v>
      </c>
      <c r="I105" s="28"/>
      <c r="J105" s="20" t="s">
        <v>18</v>
      </c>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row>
    <row r="106" spans="1:41" ht="25.5">
      <c r="A106" s="60" t="s">
        <v>1023</v>
      </c>
      <c r="B106" s="56">
        <v>0.625</v>
      </c>
      <c r="C106" s="15"/>
      <c r="D106" s="15" t="s">
        <v>1042</v>
      </c>
      <c r="E106" s="17">
        <v>9732648145</v>
      </c>
      <c r="F106" s="22" t="s">
        <v>1043</v>
      </c>
      <c r="G106" s="20" t="s">
        <v>80</v>
      </c>
      <c r="H106" s="33">
        <v>42247</v>
      </c>
      <c r="I106" s="28"/>
      <c r="J106" s="20" t="s">
        <v>122</v>
      </c>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row>
    <row r="107" spans="1:41" ht="25.5">
      <c r="A107" s="60" t="s">
        <v>1047</v>
      </c>
      <c r="B107" s="56">
        <v>0.62916666666666665</v>
      </c>
      <c r="C107" s="15"/>
      <c r="D107" s="15" t="s">
        <v>681</v>
      </c>
      <c r="E107" s="17">
        <v>7873755082</v>
      </c>
      <c r="F107" s="22" t="s">
        <v>1049</v>
      </c>
      <c r="G107" s="20" t="s">
        <v>14</v>
      </c>
      <c r="H107" s="33">
        <v>42247</v>
      </c>
      <c r="I107" s="22" t="s">
        <v>1050</v>
      </c>
      <c r="J107" s="20" t="s">
        <v>18</v>
      </c>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row>
    <row r="108" spans="1:41" ht="25.5">
      <c r="A108" s="60" t="s">
        <v>921</v>
      </c>
      <c r="B108" s="56">
        <v>0.63194444444444442</v>
      </c>
      <c r="C108" s="15"/>
      <c r="D108" s="15" t="s">
        <v>1054</v>
      </c>
      <c r="E108" s="17">
        <v>7876057420</v>
      </c>
      <c r="F108" s="22" t="s">
        <v>1056</v>
      </c>
      <c r="G108" s="20" t="s">
        <v>14</v>
      </c>
      <c r="H108" s="33">
        <v>42247</v>
      </c>
      <c r="I108" s="22" t="s">
        <v>1058</v>
      </c>
      <c r="J108" s="20" t="s">
        <v>18</v>
      </c>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row>
    <row r="109" spans="1:41" ht="25.5">
      <c r="A109" s="60" t="s">
        <v>921</v>
      </c>
      <c r="B109" s="56">
        <v>0.63888888888888884</v>
      </c>
      <c r="C109" s="15"/>
      <c r="D109" s="15" t="s">
        <v>1061</v>
      </c>
      <c r="E109" s="17">
        <v>7873755082</v>
      </c>
      <c r="F109" s="22" t="s">
        <v>1063</v>
      </c>
      <c r="G109" s="20" t="s">
        <v>14</v>
      </c>
      <c r="H109" s="33">
        <v>42247</v>
      </c>
      <c r="I109" s="22" t="s">
        <v>1050</v>
      </c>
      <c r="J109" s="20" t="s">
        <v>18</v>
      </c>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row>
    <row r="110" spans="1:41" ht="25.5">
      <c r="A110" s="60" t="s">
        <v>1023</v>
      </c>
      <c r="B110" s="56" t="s">
        <v>1068</v>
      </c>
      <c r="C110" s="15"/>
      <c r="D110" s="15" t="s">
        <v>1070</v>
      </c>
      <c r="E110" s="17">
        <v>7872224897</v>
      </c>
      <c r="F110" s="22" t="s">
        <v>1071</v>
      </c>
      <c r="G110" s="20" t="s">
        <v>132</v>
      </c>
      <c r="H110" s="33">
        <v>42248</v>
      </c>
      <c r="I110" s="22" t="s">
        <v>1074</v>
      </c>
      <c r="J110" s="20" t="s">
        <v>122</v>
      </c>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row>
    <row r="111" spans="1:41" ht="12.75">
      <c r="A111" s="60" t="s">
        <v>1023</v>
      </c>
      <c r="B111" s="56">
        <v>0.68125000000000002</v>
      </c>
      <c r="C111" s="15"/>
      <c r="D111" s="15" t="s">
        <v>116</v>
      </c>
      <c r="E111" s="17">
        <v>7872461782</v>
      </c>
      <c r="F111" s="22" t="s">
        <v>1078</v>
      </c>
      <c r="G111" s="20" t="s">
        <v>80</v>
      </c>
      <c r="H111" s="33">
        <v>42247</v>
      </c>
      <c r="I111" s="28"/>
      <c r="J111" s="20" t="s">
        <v>122</v>
      </c>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row>
    <row r="112" spans="1:41" ht="25.5">
      <c r="A112" s="60" t="s">
        <v>1047</v>
      </c>
      <c r="B112" s="56">
        <v>0.72916666666666663</v>
      </c>
      <c r="C112" s="15"/>
      <c r="D112" s="15" t="s">
        <v>550</v>
      </c>
      <c r="E112" s="17">
        <v>7879220260</v>
      </c>
      <c r="F112" s="22" t="s">
        <v>1080</v>
      </c>
      <c r="G112" s="20" t="s">
        <v>80</v>
      </c>
      <c r="H112" s="33">
        <v>42247</v>
      </c>
      <c r="I112" s="28"/>
      <c r="J112" s="20" t="s">
        <v>122</v>
      </c>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row>
    <row r="113" spans="1:41" ht="12.75">
      <c r="A113" s="60" t="s">
        <v>1082</v>
      </c>
      <c r="B113" s="56">
        <v>0.74027777777777781</v>
      </c>
      <c r="C113" s="15"/>
      <c r="D113" s="15" t="s">
        <v>1083</v>
      </c>
      <c r="E113" s="17">
        <v>7872016449</v>
      </c>
      <c r="F113" s="22" t="s">
        <v>1084</v>
      </c>
      <c r="G113" s="20" t="s">
        <v>80</v>
      </c>
      <c r="H113" s="33">
        <v>42247</v>
      </c>
      <c r="I113" s="28"/>
      <c r="J113" s="20" t="s">
        <v>122</v>
      </c>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row>
    <row r="114" spans="1:41" ht="12.75">
      <c r="A114" s="60" t="s">
        <v>1023</v>
      </c>
      <c r="B114" s="46" t="s">
        <v>1090</v>
      </c>
      <c r="C114" s="15"/>
      <c r="D114" s="15" t="s">
        <v>1092</v>
      </c>
      <c r="E114" s="17">
        <v>7872214717</v>
      </c>
      <c r="F114" s="22" t="s">
        <v>1093</v>
      </c>
      <c r="G114" s="20" t="s">
        <v>80</v>
      </c>
      <c r="H114" s="33">
        <v>42247</v>
      </c>
      <c r="I114" s="28"/>
      <c r="J114" s="20" t="s">
        <v>122</v>
      </c>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row>
    <row r="115" spans="1:41" ht="12.75">
      <c r="A115" s="60" t="s">
        <v>1100</v>
      </c>
      <c r="B115" s="46" t="s">
        <v>1102</v>
      </c>
      <c r="C115" s="15"/>
      <c r="D115" s="15" t="s">
        <v>1083</v>
      </c>
      <c r="E115" s="17">
        <v>7872016449</v>
      </c>
      <c r="F115" s="28"/>
      <c r="G115" s="20" t="s">
        <v>80</v>
      </c>
      <c r="H115" s="33">
        <v>42247</v>
      </c>
      <c r="I115" s="28"/>
      <c r="J115" s="20" t="s">
        <v>122</v>
      </c>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row>
    <row r="116" spans="1:41" ht="25.5">
      <c r="A116" s="13">
        <v>42248</v>
      </c>
      <c r="B116" s="46">
        <v>0.32083333333333336</v>
      </c>
      <c r="C116" s="15"/>
      <c r="D116" s="15" t="s">
        <v>1107</v>
      </c>
      <c r="E116" s="17" t="s">
        <v>159</v>
      </c>
      <c r="F116" s="22" t="s">
        <v>1109</v>
      </c>
      <c r="G116" s="20" t="s">
        <v>132</v>
      </c>
      <c r="H116" s="33">
        <v>42248</v>
      </c>
      <c r="I116" s="22" t="s">
        <v>1112</v>
      </c>
      <c r="J116" s="20" t="s">
        <v>122</v>
      </c>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row>
    <row r="117" spans="1:41" ht="25.5">
      <c r="A117" s="13">
        <v>42248</v>
      </c>
      <c r="B117" s="46" t="s">
        <v>1115</v>
      </c>
      <c r="C117" s="15"/>
      <c r="D117" s="15" t="s">
        <v>434</v>
      </c>
      <c r="E117" s="17" t="s">
        <v>1116</v>
      </c>
      <c r="F117" s="22" t="s">
        <v>1117</v>
      </c>
      <c r="G117" s="20" t="s">
        <v>132</v>
      </c>
      <c r="H117" s="33">
        <v>42248</v>
      </c>
      <c r="I117" s="22" t="s">
        <v>1112</v>
      </c>
      <c r="J117" s="20" t="s">
        <v>122</v>
      </c>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row>
    <row r="118" spans="1:41" ht="25.5">
      <c r="A118" s="13">
        <v>42013</v>
      </c>
      <c r="B118" s="26">
        <v>0.44444444444444442</v>
      </c>
      <c r="C118" s="15"/>
      <c r="D118" s="15" t="s">
        <v>1121</v>
      </c>
      <c r="E118" s="17">
        <v>7872399325</v>
      </c>
      <c r="F118" s="22" t="s">
        <v>1123</v>
      </c>
      <c r="G118" s="20" t="s">
        <v>132</v>
      </c>
      <c r="H118" s="33">
        <v>42248</v>
      </c>
      <c r="I118" s="22" t="s">
        <v>1125</v>
      </c>
      <c r="J118" s="20" t="s">
        <v>18</v>
      </c>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row>
    <row r="119" spans="1:41" ht="12.75">
      <c r="A119" s="13">
        <v>42013</v>
      </c>
      <c r="B119" s="56">
        <v>0.73888888888888893</v>
      </c>
      <c r="C119" s="15"/>
      <c r="D119" s="15" t="s">
        <v>1129</v>
      </c>
      <c r="E119" s="17">
        <v>9392677502</v>
      </c>
      <c r="F119" s="22" t="s">
        <v>1133</v>
      </c>
      <c r="G119" s="20" t="s">
        <v>80</v>
      </c>
      <c r="H119" s="33">
        <v>42248</v>
      </c>
      <c r="I119" s="28"/>
      <c r="J119" s="20" t="s">
        <v>18</v>
      </c>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row>
    <row r="120" spans="1:41" ht="38.25">
      <c r="A120" s="13">
        <v>42013</v>
      </c>
      <c r="B120" s="56">
        <v>0.76249999999999996</v>
      </c>
      <c r="C120" s="15"/>
      <c r="D120" s="15" t="s">
        <v>694</v>
      </c>
      <c r="E120" s="17">
        <v>7875361624</v>
      </c>
      <c r="F120" s="22" t="s">
        <v>1138</v>
      </c>
      <c r="G120" s="35"/>
      <c r="H120" s="35"/>
      <c r="I120" s="28"/>
      <c r="J120" s="35"/>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row>
    <row r="121" spans="1:41" ht="63.75">
      <c r="A121" s="13">
        <v>42013</v>
      </c>
      <c r="B121" s="56">
        <v>0.77708333333333335</v>
      </c>
      <c r="C121" s="15"/>
      <c r="D121" s="15" t="s">
        <v>550</v>
      </c>
      <c r="E121" s="17">
        <v>7879220260</v>
      </c>
      <c r="F121" s="22" t="s">
        <v>1143</v>
      </c>
      <c r="G121" s="20" t="s">
        <v>132</v>
      </c>
      <c r="H121" s="33">
        <v>42249</v>
      </c>
      <c r="I121" s="22" t="s">
        <v>1145</v>
      </c>
      <c r="J121" s="20" t="s">
        <v>18</v>
      </c>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row>
    <row r="122" spans="1:41" ht="51">
      <c r="A122" s="13">
        <v>42013</v>
      </c>
      <c r="B122" s="56">
        <v>0.38194444444444442</v>
      </c>
      <c r="C122" s="15"/>
      <c r="D122" s="15" t="s">
        <v>1149</v>
      </c>
      <c r="E122" s="17" t="s">
        <v>1150</v>
      </c>
      <c r="F122" s="22" t="s">
        <v>1152</v>
      </c>
      <c r="G122" s="20" t="s">
        <v>132</v>
      </c>
      <c r="H122" s="33">
        <v>42249</v>
      </c>
      <c r="I122" s="22" t="s">
        <v>1154</v>
      </c>
      <c r="J122" s="20" t="s">
        <v>18</v>
      </c>
      <c r="K122" s="24"/>
      <c r="L122" s="24"/>
      <c r="M122" s="24"/>
      <c r="N122" s="24"/>
      <c r="O122" s="24"/>
      <c r="P122" s="24"/>
      <c r="Q122" s="24"/>
      <c r="R122" s="24"/>
      <c r="S122" s="24"/>
      <c r="T122" s="24"/>
      <c r="U122" s="24"/>
      <c r="V122" s="24"/>
      <c r="W122" s="24"/>
      <c r="X122" s="24"/>
      <c r="Y122" s="24"/>
      <c r="Z122" s="24"/>
      <c r="AA122" s="24"/>
      <c r="AB122" s="24"/>
      <c r="AC122" s="24"/>
      <c r="AD122" s="24"/>
      <c r="AE122" s="24"/>
      <c r="AF122" s="24"/>
      <c r="AG122" s="24"/>
      <c r="AH122" s="24"/>
      <c r="AI122" s="24"/>
      <c r="AJ122" s="24"/>
      <c r="AK122" s="24"/>
      <c r="AL122" s="24"/>
      <c r="AM122" s="24"/>
      <c r="AN122" s="24"/>
      <c r="AO122" s="24"/>
    </row>
    <row r="123" spans="1:41" ht="25.5">
      <c r="A123" s="13">
        <v>42044</v>
      </c>
      <c r="B123" s="56">
        <v>0.64444444444444449</v>
      </c>
      <c r="C123" s="15"/>
      <c r="D123" s="15" t="s">
        <v>1158</v>
      </c>
      <c r="E123" s="17">
        <v>7874063286</v>
      </c>
      <c r="F123" s="22" t="s">
        <v>1160</v>
      </c>
      <c r="G123" s="20" t="s">
        <v>132</v>
      </c>
      <c r="H123" s="33">
        <v>42249</v>
      </c>
      <c r="I123" s="22" t="s">
        <v>1162</v>
      </c>
      <c r="J123" s="20" t="s">
        <v>18</v>
      </c>
      <c r="K123" s="24"/>
      <c r="L123" s="24"/>
      <c r="M123" s="24"/>
      <c r="N123" s="24"/>
      <c r="O123" s="24"/>
      <c r="P123" s="24"/>
      <c r="Q123" s="24"/>
      <c r="R123" s="24"/>
      <c r="S123" s="24"/>
      <c r="T123" s="24"/>
      <c r="U123" s="24"/>
      <c r="V123" s="24"/>
      <c r="W123" s="24"/>
      <c r="X123" s="24"/>
      <c r="Y123" s="24"/>
      <c r="Z123" s="24"/>
      <c r="AA123" s="24"/>
      <c r="AB123" s="24"/>
      <c r="AC123" s="24"/>
      <c r="AD123" s="24"/>
      <c r="AE123" s="24"/>
      <c r="AF123" s="24"/>
      <c r="AG123" s="24"/>
      <c r="AH123" s="24"/>
      <c r="AI123" s="24"/>
      <c r="AJ123" s="24"/>
      <c r="AK123" s="24"/>
      <c r="AL123" s="24"/>
      <c r="AM123" s="24"/>
      <c r="AN123" s="24"/>
      <c r="AO123" s="24"/>
    </row>
    <row r="124" spans="1:41" ht="38.25">
      <c r="A124" s="13">
        <v>42044</v>
      </c>
      <c r="B124" s="56">
        <v>0.70138888888888884</v>
      </c>
      <c r="C124" s="15"/>
      <c r="D124" s="15" t="s">
        <v>1167</v>
      </c>
      <c r="E124" s="17" t="s">
        <v>978</v>
      </c>
      <c r="F124" s="22" t="s">
        <v>1168</v>
      </c>
      <c r="G124" s="20" t="s">
        <v>132</v>
      </c>
      <c r="H124" s="33">
        <v>42249</v>
      </c>
      <c r="I124" s="22" t="s">
        <v>1171</v>
      </c>
      <c r="J124" s="20" t="s">
        <v>1172</v>
      </c>
      <c r="K124" s="24"/>
      <c r="L124" s="24"/>
      <c r="M124" s="24"/>
      <c r="N124" s="24"/>
      <c r="O124" s="24"/>
      <c r="P124" s="24"/>
      <c r="Q124" s="24"/>
      <c r="R124" s="24"/>
      <c r="S124" s="24"/>
      <c r="T124" s="24"/>
      <c r="U124" s="24"/>
      <c r="V124" s="24"/>
      <c r="W124" s="24"/>
      <c r="X124" s="24"/>
      <c r="Y124" s="24"/>
      <c r="Z124" s="24"/>
      <c r="AA124" s="24"/>
      <c r="AB124" s="24"/>
      <c r="AC124" s="24"/>
      <c r="AD124" s="24"/>
      <c r="AE124" s="24"/>
      <c r="AF124" s="24"/>
      <c r="AG124" s="24"/>
      <c r="AH124" s="24"/>
      <c r="AI124" s="24"/>
      <c r="AJ124" s="24"/>
      <c r="AK124" s="24"/>
      <c r="AL124" s="24"/>
      <c r="AM124" s="24"/>
      <c r="AN124" s="24"/>
      <c r="AO124" s="24"/>
    </row>
    <row r="125" spans="1:41" ht="38.25">
      <c r="A125" s="13">
        <v>42044</v>
      </c>
      <c r="B125" s="56">
        <v>0.73888888888888893</v>
      </c>
      <c r="C125" s="15"/>
      <c r="D125" s="15" t="s">
        <v>1176</v>
      </c>
      <c r="E125" s="17" t="s">
        <v>1177</v>
      </c>
      <c r="F125" s="22" t="s">
        <v>1178</v>
      </c>
      <c r="G125" s="20" t="s">
        <v>132</v>
      </c>
      <c r="H125" s="33">
        <v>42250</v>
      </c>
      <c r="I125" s="22" t="s">
        <v>1179</v>
      </c>
      <c r="J125" s="20" t="s">
        <v>18</v>
      </c>
      <c r="K125" s="24"/>
      <c r="L125" s="24"/>
      <c r="M125" s="24"/>
      <c r="N125" s="24"/>
      <c r="O125" s="24"/>
      <c r="P125" s="24"/>
      <c r="Q125" s="24"/>
      <c r="R125" s="24"/>
      <c r="S125" s="24"/>
      <c r="T125" s="24"/>
      <c r="U125" s="24"/>
      <c r="V125" s="24"/>
      <c r="W125" s="24"/>
      <c r="X125" s="24"/>
      <c r="Y125" s="24"/>
      <c r="Z125" s="24"/>
      <c r="AA125" s="24"/>
      <c r="AB125" s="24"/>
      <c r="AC125" s="24"/>
      <c r="AD125" s="24"/>
      <c r="AE125" s="24"/>
      <c r="AF125" s="24"/>
      <c r="AG125" s="24"/>
      <c r="AH125" s="24"/>
      <c r="AI125" s="24"/>
      <c r="AJ125" s="24"/>
      <c r="AK125" s="24"/>
      <c r="AL125" s="24"/>
      <c r="AM125" s="24"/>
      <c r="AN125" s="24"/>
      <c r="AO125" s="24"/>
    </row>
    <row r="126" spans="1:41" ht="12.75">
      <c r="A126" s="13">
        <v>42072</v>
      </c>
      <c r="B126" s="56">
        <v>0.34375</v>
      </c>
      <c r="C126" s="15"/>
      <c r="D126" s="15" t="s">
        <v>1180</v>
      </c>
      <c r="E126" s="17" t="s">
        <v>1181</v>
      </c>
      <c r="F126" s="22" t="s">
        <v>602</v>
      </c>
      <c r="G126" s="20" t="s">
        <v>1183</v>
      </c>
      <c r="H126" s="33">
        <v>42250</v>
      </c>
      <c r="I126" s="22" t="s">
        <v>1185</v>
      </c>
      <c r="J126" s="20" t="s">
        <v>18</v>
      </c>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4"/>
      <c r="AO126" s="24"/>
    </row>
    <row r="127" spans="1:41" ht="38.25">
      <c r="A127" s="13">
        <v>42072</v>
      </c>
      <c r="B127" s="56">
        <v>0.36805555555555558</v>
      </c>
      <c r="C127" s="15"/>
      <c r="D127" s="15" t="s">
        <v>1186</v>
      </c>
      <c r="E127" s="17">
        <v>7877204040</v>
      </c>
      <c r="F127" s="22" t="s">
        <v>1187</v>
      </c>
      <c r="G127" s="20" t="s">
        <v>132</v>
      </c>
      <c r="H127" s="33">
        <v>42250</v>
      </c>
      <c r="I127" s="22" t="s">
        <v>1188</v>
      </c>
      <c r="J127" s="20" t="s">
        <v>18</v>
      </c>
      <c r="K127" s="24"/>
      <c r="L127" s="24"/>
      <c r="M127" s="24"/>
      <c r="N127" s="24"/>
      <c r="O127" s="24"/>
      <c r="P127" s="24"/>
      <c r="Q127" s="24"/>
      <c r="R127" s="24"/>
      <c r="S127" s="24"/>
      <c r="T127" s="24"/>
      <c r="U127" s="24"/>
      <c r="V127" s="24"/>
      <c r="W127" s="24"/>
      <c r="X127" s="24"/>
      <c r="Y127" s="24"/>
      <c r="Z127" s="24"/>
      <c r="AA127" s="24"/>
      <c r="AB127" s="24"/>
      <c r="AC127" s="24"/>
      <c r="AD127" s="24"/>
      <c r="AE127" s="24"/>
      <c r="AF127" s="24"/>
      <c r="AG127" s="24"/>
      <c r="AH127" s="24"/>
      <c r="AI127" s="24"/>
      <c r="AJ127" s="24"/>
      <c r="AK127" s="24"/>
      <c r="AL127" s="24"/>
      <c r="AM127" s="24"/>
      <c r="AN127" s="24"/>
      <c r="AO127" s="24"/>
    </row>
    <row r="128" spans="1:41" ht="25.5">
      <c r="A128" s="13">
        <v>42072</v>
      </c>
      <c r="B128" s="71"/>
      <c r="C128" s="15"/>
      <c r="D128" s="15" t="s">
        <v>1190</v>
      </c>
      <c r="E128" s="17" t="s">
        <v>1191</v>
      </c>
      <c r="F128" s="22" t="s">
        <v>1193</v>
      </c>
      <c r="G128" s="20" t="s">
        <v>132</v>
      </c>
      <c r="H128" s="33">
        <v>42250</v>
      </c>
      <c r="I128" s="22" t="s">
        <v>1195</v>
      </c>
      <c r="J128" s="20" t="s">
        <v>1172</v>
      </c>
      <c r="K128" s="24"/>
      <c r="L128" s="24"/>
      <c r="M128" s="24"/>
      <c r="N128" s="24"/>
      <c r="O128" s="24"/>
      <c r="P128" s="24"/>
      <c r="Q128" s="24"/>
      <c r="R128" s="24"/>
      <c r="S128" s="24"/>
      <c r="T128" s="24"/>
      <c r="U128" s="24"/>
      <c r="V128" s="24"/>
      <c r="W128" s="24"/>
      <c r="X128" s="24"/>
      <c r="Y128" s="24"/>
      <c r="Z128" s="24"/>
      <c r="AA128" s="24"/>
      <c r="AB128" s="24"/>
      <c r="AC128" s="24"/>
      <c r="AD128" s="24"/>
      <c r="AE128" s="24"/>
      <c r="AF128" s="24"/>
      <c r="AG128" s="24"/>
      <c r="AH128" s="24"/>
      <c r="AI128" s="24"/>
      <c r="AJ128" s="24"/>
      <c r="AK128" s="24"/>
      <c r="AL128" s="24"/>
      <c r="AM128" s="24"/>
      <c r="AN128" s="24"/>
      <c r="AO128" s="24"/>
    </row>
    <row r="129" spans="1:41" ht="25.5">
      <c r="A129" s="13">
        <v>42072</v>
      </c>
      <c r="B129" s="56">
        <v>0.61944444444444446</v>
      </c>
      <c r="C129" s="15"/>
      <c r="D129" s="15" t="s">
        <v>1199</v>
      </c>
      <c r="E129" s="17">
        <v>7876614371</v>
      </c>
      <c r="F129" s="22" t="s">
        <v>1200</v>
      </c>
      <c r="G129" s="20" t="s">
        <v>132</v>
      </c>
      <c r="H129" s="33">
        <v>42250</v>
      </c>
      <c r="I129" s="22" t="s">
        <v>1202</v>
      </c>
      <c r="J129" s="20" t="s">
        <v>18</v>
      </c>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row>
    <row r="130" spans="1:41" ht="25.5">
      <c r="A130" s="60" t="s">
        <v>1206</v>
      </c>
      <c r="B130" s="46" t="s">
        <v>1207</v>
      </c>
      <c r="C130" s="15"/>
      <c r="D130" s="15" t="s">
        <v>1121</v>
      </c>
      <c r="E130" s="17">
        <v>7872399325</v>
      </c>
      <c r="F130" s="22" t="s">
        <v>1209</v>
      </c>
      <c r="G130" s="20" t="s">
        <v>80</v>
      </c>
      <c r="H130" s="33">
        <v>42250</v>
      </c>
      <c r="I130" s="22" t="s">
        <v>1211</v>
      </c>
      <c r="J130" s="20" t="s">
        <v>18</v>
      </c>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row>
    <row r="131" spans="1:41" ht="63.75">
      <c r="A131" s="13">
        <v>42251</v>
      </c>
      <c r="B131" s="63"/>
      <c r="C131" s="15"/>
      <c r="D131" s="15" t="s">
        <v>1214</v>
      </c>
      <c r="E131" s="17">
        <v>6134133366</v>
      </c>
      <c r="F131" s="22" t="s">
        <v>1215</v>
      </c>
      <c r="G131" s="20" t="s">
        <v>132</v>
      </c>
      <c r="H131" s="33">
        <v>42251</v>
      </c>
      <c r="I131" s="22" t="s">
        <v>1217</v>
      </c>
      <c r="J131" s="20" t="s">
        <v>18</v>
      </c>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row>
    <row r="132" spans="1:41" ht="12.75">
      <c r="A132" s="13">
        <v>42251</v>
      </c>
      <c r="B132" s="46" t="s">
        <v>1220</v>
      </c>
      <c r="C132" s="15"/>
      <c r="D132" s="15" t="s">
        <v>1098</v>
      </c>
      <c r="E132" s="17">
        <v>7873634704</v>
      </c>
      <c r="F132" s="22" t="s">
        <v>1221</v>
      </c>
      <c r="G132" s="20" t="s">
        <v>132</v>
      </c>
      <c r="H132" s="33">
        <v>42251</v>
      </c>
      <c r="I132" s="22" t="s">
        <v>1222</v>
      </c>
      <c r="J132" s="35"/>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row>
    <row r="133" spans="1:41" ht="25.5">
      <c r="A133" s="13">
        <v>42251</v>
      </c>
      <c r="B133" s="63"/>
      <c r="C133" s="15"/>
      <c r="D133" s="15" t="s">
        <v>1225</v>
      </c>
      <c r="E133" s="17" t="s">
        <v>1227</v>
      </c>
      <c r="F133" s="22" t="s">
        <v>1228</v>
      </c>
      <c r="G133" s="20" t="s">
        <v>132</v>
      </c>
      <c r="H133" s="33">
        <v>42251</v>
      </c>
      <c r="I133" s="22" t="s">
        <v>1229</v>
      </c>
      <c r="J133" s="20" t="s">
        <v>18</v>
      </c>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row>
    <row r="134" spans="1:41" ht="51">
      <c r="A134" s="13">
        <v>42251</v>
      </c>
      <c r="B134" s="63"/>
      <c r="C134" s="15"/>
      <c r="D134" s="15" t="s">
        <v>1002</v>
      </c>
      <c r="E134" s="17">
        <v>7879415780</v>
      </c>
      <c r="F134" s="22" t="s">
        <v>1233</v>
      </c>
      <c r="G134" s="20" t="s">
        <v>132</v>
      </c>
      <c r="H134" s="33">
        <v>42251</v>
      </c>
      <c r="I134" s="22" t="s">
        <v>1235</v>
      </c>
      <c r="J134" s="20" t="s">
        <v>18</v>
      </c>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row>
    <row r="135" spans="1:41" ht="38.25">
      <c r="A135" s="13">
        <v>42251</v>
      </c>
      <c r="B135" s="63"/>
      <c r="C135" s="15"/>
      <c r="D135" s="15" t="s">
        <v>1237</v>
      </c>
      <c r="E135" s="17" t="s">
        <v>1239</v>
      </c>
      <c r="F135" s="22" t="s">
        <v>1240</v>
      </c>
      <c r="G135" s="20" t="s">
        <v>132</v>
      </c>
      <c r="H135" s="33">
        <v>42251</v>
      </c>
      <c r="I135" s="22" t="s">
        <v>1242</v>
      </c>
      <c r="J135" s="20" t="s">
        <v>18</v>
      </c>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row>
    <row r="136" spans="1:41" ht="25.5">
      <c r="A136" s="13">
        <v>42251</v>
      </c>
      <c r="B136" s="63"/>
      <c r="C136" s="15"/>
      <c r="D136" s="15" t="s">
        <v>1246</v>
      </c>
      <c r="E136" s="17" t="s">
        <v>1247</v>
      </c>
      <c r="F136" s="22" t="s">
        <v>1248</v>
      </c>
      <c r="G136" s="20" t="s">
        <v>132</v>
      </c>
      <c r="H136" s="33">
        <v>42251</v>
      </c>
      <c r="I136" s="22" t="s">
        <v>1250</v>
      </c>
      <c r="J136" s="20" t="s">
        <v>18</v>
      </c>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row>
    <row r="137" spans="1:41" ht="25.5">
      <c r="A137" s="13">
        <v>42251</v>
      </c>
      <c r="B137" s="63"/>
      <c r="C137" s="15"/>
      <c r="D137" s="15" t="s">
        <v>1252</v>
      </c>
      <c r="E137" s="17" t="s">
        <v>1247</v>
      </c>
      <c r="F137" s="22" t="s">
        <v>602</v>
      </c>
      <c r="G137" s="20" t="s">
        <v>132</v>
      </c>
      <c r="H137" s="33">
        <v>42251</v>
      </c>
      <c r="I137" s="22" t="s">
        <v>1250</v>
      </c>
      <c r="J137" s="20" t="s">
        <v>18</v>
      </c>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row>
    <row r="138" spans="1:41" ht="38.25">
      <c r="A138" s="13">
        <v>42251</v>
      </c>
      <c r="B138" s="63"/>
      <c r="C138" s="15"/>
      <c r="D138" s="15" t="s">
        <v>1256</v>
      </c>
      <c r="E138" s="17" t="s">
        <v>1257</v>
      </c>
      <c r="F138" s="22" t="s">
        <v>1258</v>
      </c>
      <c r="G138" s="20" t="s">
        <v>80</v>
      </c>
      <c r="H138" s="33">
        <v>42251</v>
      </c>
      <c r="I138" s="22" t="s">
        <v>1259</v>
      </c>
      <c r="J138" s="20" t="s">
        <v>18</v>
      </c>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row>
    <row r="139" spans="1:41" ht="25.5">
      <c r="A139" s="13">
        <v>42251</v>
      </c>
      <c r="B139" s="46" t="s">
        <v>1260</v>
      </c>
      <c r="C139" s="15"/>
      <c r="D139" s="15" t="s">
        <v>1261</v>
      </c>
      <c r="E139" s="17" t="s">
        <v>1262</v>
      </c>
      <c r="F139" s="22" t="s">
        <v>1117</v>
      </c>
      <c r="G139" s="20" t="s">
        <v>80</v>
      </c>
      <c r="H139" s="33">
        <v>42251</v>
      </c>
      <c r="I139" s="28"/>
      <c r="J139" s="35"/>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row>
    <row r="140" spans="1:41" ht="38.25">
      <c r="A140" s="73"/>
      <c r="B140" s="63"/>
      <c r="C140" s="15"/>
      <c r="D140" s="15" t="s">
        <v>1263</v>
      </c>
      <c r="E140" s="17" t="s">
        <v>155</v>
      </c>
      <c r="F140" s="22" t="s">
        <v>1264</v>
      </c>
      <c r="G140" s="20" t="s">
        <v>132</v>
      </c>
      <c r="H140" s="33">
        <v>42251</v>
      </c>
      <c r="I140" s="22" t="s">
        <v>1265</v>
      </c>
      <c r="J140" s="20" t="s">
        <v>18</v>
      </c>
      <c r="K140" s="24"/>
      <c r="L140" s="24"/>
      <c r="M140" s="24"/>
      <c r="N140" s="24"/>
      <c r="O140" s="24"/>
      <c r="P140" s="24"/>
      <c r="Q140" s="24"/>
      <c r="R140" s="24"/>
      <c r="S140" s="24"/>
      <c r="T140" s="24"/>
      <c r="U140" s="24"/>
      <c r="V140" s="24"/>
      <c r="W140" s="24"/>
      <c r="X140" s="24"/>
      <c r="Y140" s="24"/>
      <c r="Z140" s="24"/>
      <c r="AA140" s="24"/>
      <c r="AB140" s="24"/>
      <c r="AC140" s="24"/>
      <c r="AD140" s="24"/>
      <c r="AE140" s="24"/>
      <c r="AF140" s="24"/>
      <c r="AG140" s="24"/>
      <c r="AH140" s="24"/>
      <c r="AI140" s="24"/>
      <c r="AJ140" s="24"/>
      <c r="AK140" s="24"/>
      <c r="AL140" s="24"/>
      <c r="AM140" s="24"/>
      <c r="AN140" s="24"/>
      <c r="AO140" s="24"/>
    </row>
    <row r="141" spans="1:41" ht="12.75">
      <c r="A141" s="13">
        <v>42251</v>
      </c>
      <c r="B141" s="63"/>
      <c r="C141" s="15"/>
      <c r="D141" s="15" t="s">
        <v>434</v>
      </c>
      <c r="E141" s="17" t="s">
        <v>1116</v>
      </c>
      <c r="F141" s="28"/>
      <c r="G141" s="20" t="s">
        <v>80</v>
      </c>
      <c r="H141" s="33">
        <v>42251</v>
      </c>
      <c r="I141" s="22" t="s">
        <v>1268</v>
      </c>
      <c r="J141" s="20" t="s">
        <v>18</v>
      </c>
      <c r="K141" s="24"/>
      <c r="L141" s="24"/>
      <c r="M141" s="24"/>
      <c r="N141" s="24"/>
      <c r="O141" s="24"/>
      <c r="P141" s="24"/>
      <c r="Q141" s="24"/>
      <c r="R141" s="24"/>
      <c r="S141" s="24"/>
      <c r="T141" s="24"/>
      <c r="U141" s="24"/>
      <c r="V141" s="24"/>
      <c r="W141" s="24"/>
      <c r="X141" s="24"/>
      <c r="Y141" s="24"/>
      <c r="Z141" s="24"/>
      <c r="AA141" s="24"/>
      <c r="AB141" s="24"/>
      <c r="AC141" s="24"/>
      <c r="AD141" s="24"/>
      <c r="AE141" s="24"/>
      <c r="AF141" s="24"/>
      <c r="AG141" s="24"/>
      <c r="AH141" s="24"/>
      <c r="AI141" s="24"/>
      <c r="AJ141" s="24"/>
      <c r="AK141" s="24"/>
      <c r="AL141" s="24"/>
      <c r="AM141" s="24"/>
      <c r="AN141" s="24"/>
      <c r="AO141" s="24"/>
    </row>
    <row r="142" spans="1:41" ht="38.25">
      <c r="A142" s="13">
        <v>42194</v>
      </c>
      <c r="B142" s="46">
        <v>0.32916666666666666</v>
      </c>
      <c r="C142" s="15"/>
      <c r="D142" s="15" t="s">
        <v>1025</v>
      </c>
      <c r="E142" s="17" t="s">
        <v>1027</v>
      </c>
      <c r="F142" s="22" t="s">
        <v>1271</v>
      </c>
      <c r="G142" s="20" t="s">
        <v>130</v>
      </c>
      <c r="H142" s="33">
        <v>42194</v>
      </c>
      <c r="I142" s="22" t="s">
        <v>1273</v>
      </c>
      <c r="J142" s="20" t="s">
        <v>1274</v>
      </c>
      <c r="K142" s="24"/>
      <c r="L142" s="24"/>
      <c r="M142" s="24"/>
      <c r="N142" s="24"/>
      <c r="O142" s="24"/>
      <c r="P142" s="24"/>
      <c r="Q142" s="24"/>
      <c r="R142" s="24"/>
      <c r="S142" s="24"/>
      <c r="T142" s="24"/>
      <c r="U142" s="24"/>
      <c r="V142" s="24"/>
      <c r="W142" s="24"/>
      <c r="X142" s="24"/>
      <c r="Y142" s="24"/>
      <c r="Z142" s="24"/>
      <c r="AA142" s="24"/>
      <c r="AB142" s="24"/>
      <c r="AC142" s="24"/>
      <c r="AD142" s="24"/>
      <c r="AE142" s="24"/>
      <c r="AF142" s="24"/>
      <c r="AG142" s="24"/>
      <c r="AH142" s="24"/>
      <c r="AI142" s="24"/>
      <c r="AJ142" s="24"/>
      <c r="AK142" s="24"/>
      <c r="AL142" s="24"/>
      <c r="AM142" s="24"/>
      <c r="AN142" s="24"/>
      <c r="AO142" s="24"/>
    </row>
    <row r="143" spans="1:41" ht="38.25">
      <c r="A143" s="13">
        <v>42194</v>
      </c>
      <c r="B143" s="56">
        <v>0.3347222222222222</v>
      </c>
      <c r="C143" s="15"/>
      <c r="D143" s="15" t="s">
        <v>1277</v>
      </c>
      <c r="E143" s="17" t="s">
        <v>521</v>
      </c>
      <c r="F143" s="22" t="s">
        <v>1279</v>
      </c>
      <c r="G143" s="20" t="s">
        <v>130</v>
      </c>
      <c r="H143" s="33">
        <v>42194</v>
      </c>
      <c r="I143" s="22" t="s">
        <v>1280</v>
      </c>
      <c r="J143" s="20" t="s">
        <v>18</v>
      </c>
      <c r="K143" s="24"/>
      <c r="L143" s="24"/>
      <c r="M143" s="24"/>
      <c r="N143" s="24"/>
      <c r="O143" s="24"/>
      <c r="P143" s="24"/>
      <c r="Q143" s="24"/>
      <c r="R143" s="24"/>
      <c r="S143" s="24"/>
      <c r="T143" s="24"/>
      <c r="U143" s="24"/>
      <c r="V143" s="24"/>
      <c r="W143" s="24"/>
      <c r="X143" s="24"/>
      <c r="Y143" s="24"/>
      <c r="Z143" s="24"/>
      <c r="AA143" s="24"/>
      <c r="AB143" s="24"/>
      <c r="AC143" s="24"/>
      <c r="AD143" s="24"/>
      <c r="AE143" s="24"/>
      <c r="AF143" s="24"/>
      <c r="AG143" s="24"/>
      <c r="AH143" s="24"/>
      <c r="AI143" s="24"/>
      <c r="AJ143" s="24"/>
      <c r="AK143" s="24"/>
      <c r="AL143" s="24"/>
      <c r="AM143" s="24"/>
      <c r="AN143" s="24"/>
      <c r="AO143" s="24"/>
    </row>
    <row r="144" spans="1:41" ht="25.5">
      <c r="A144" s="13">
        <v>42194</v>
      </c>
      <c r="B144" s="56">
        <v>0.37152777777777779</v>
      </c>
      <c r="C144" s="15"/>
      <c r="D144" s="15" t="s">
        <v>1283</v>
      </c>
      <c r="E144" s="17" t="s">
        <v>645</v>
      </c>
      <c r="F144" s="22" t="s">
        <v>1286</v>
      </c>
      <c r="G144" s="20" t="s">
        <v>130</v>
      </c>
      <c r="H144" s="33">
        <v>42194</v>
      </c>
      <c r="I144" s="22" t="s">
        <v>1288</v>
      </c>
      <c r="J144" s="20" t="s">
        <v>18</v>
      </c>
      <c r="K144" s="24"/>
      <c r="L144" s="24"/>
      <c r="M144" s="24"/>
      <c r="N144" s="24"/>
      <c r="O144" s="24"/>
      <c r="P144" s="24"/>
      <c r="Q144" s="24"/>
      <c r="R144" s="24"/>
      <c r="S144" s="24"/>
      <c r="T144" s="24"/>
      <c r="U144" s="24"/>
      <c r="V144" s="24"/>
      <c r="W144" s="24"/>
      <c r="X144" s="24"/>
      <c r="Y144" s="24"/>
      <c r="Z144" s="24"/>
      <c r="AA144" s="24"/>
      <c r="AB144" s="24"/>
      <c r="AC144" s="24"/>
      <c r="AD144" s="24"/>
      <c r="AE144" s="24"/>
      <c r="AF144" s="24"/>
      <c r="AG144" s="24"/>
      <c r="AH144" s="24"/>
      <c r="AI144" s="24"/>
      <c r="AJ144" s="24"/>
      <c r="AK144" s="24"/>
      <c r="AL144" s="24"/>
      <c r="AM144" s="24"/>
      <c r="AN144" s="24"/>
      <c r="AO144" s="24"/>
    </row>
    <row r="145" spans="1:41" ht="25.5">
      <c r="A145" s="13">
        <v>42194</v>
      </c>
      <c r="B145" s="56">
        <v>0.42777777777777776</v>
      </c>
      <c r="C145" s="15"/>
      <c r="D145" s="15" t="s">
        <v>1291</v>
      </c>
      <c r="E145" s="17" t="s">
        <v>1292</v>
      </c>
      <c r="F145" s="22" t="s">
        <v>1294</v>
      </c>
      <c r="G145" s="20" t="s">
        <v>588</v>
      </c>
      <c r="H145" s="33">
        <v>42194</v>
      </c>
      <c r="I145" s="22" t="s">
        <v>1295</v>
      </c>
      <c r="J145" s="20" t="s">
        <v>18</v>
      </c>
      <c r="K145" s="24"/>
      <c r="L145" s="24"/>
      <c r="M145" s="24"/>
      <c r="N145" s="24"/>
      <c r="O145" s="24"/>
      <c r="P145" s="24"/>
      <c r="Q145" s="24"/>
      <c r="R145" s="24"/>
      <c r="S145" s="24"/>
      <c r="T145" s="24"/>
      <c r="U145" s="24"/>
      <c r="V145" s="24"/>
      <c r="W145" s="24"/>
      <c r="X145" s="24"/>
      <c r="Y145" s="24"/>
      <c r="Z145" s="24"/>
      <c r="AA145" s="24"/>
      <c r="AB145" s="24"/>
      <c r="AC145" s="24"/>
      <c r="AD145" s="24"/>
      <c r="AE145" s="24"/>
      <c r="AF145" s="24"/>
      <c r="AG145" s="24"/>
      <c r="AH145" s="24"/>
      <c r="AI145" s="24"/>
      <c r="AJ145" s="24"/>
      <c r="AK145" s="24"/>
      <c r="AL145" s="24"/>
      <c r="AM145" s="24"/>
      <c r="AN145" s="24"/>
      <c r="AO145" s="24"/>
    </row>
    <row r="146" spans="1:41" ht="25.5">
      <c r="A146" s="13">
        <v>42225</v>
      </c>
      <c r="B146" s="56">
        <v>0.3611111111111111</v>
      </c>
      <c r="C146" s="15"/>
      <c r="D146" s="15" t="s">
        <v>1291</v>
      </c>
      <c r="E146" s="17" t="s">
        <v>1292</v>
      </c>
      <c r="F146" s="22" t="s">
        <v>1301</v>
      </c>
      <c r="G146" s="20" t="s">
        <v>132</v>
      </c>
      <c r="H146" s="33">
        <v>42255</v>
      </c>
      <c r="I146" s="22" t="s">
        <v>1303</v>
      </c>
      <c r="J146" s="20" t="s">
        <v>18</v>
      </c>
      <c r="K146" s="24"/>
      <c r="L146" s="24"/>
      <c r="M146" s="24"/>
      <c r="N146" s="24"/>
      <c r="O146" s="24"/>
      <c r="P146" s="24"/>
      <c r="Q146" s="24"/>
      <c r="R146" s="24"/>
      <c r="S146" s="24"/>
      <c r="T146" s="24"/>
      <c r="U146" s="24"/>
      <c r="V146" s="24"/>
      <c r="W146" s="24"/>
      <c r="X146" s="24"/>
      <c r="Y146" s="24"/>
      <c r="Z146" s="24"/>
      <c r="AA146" s="24"/>
      <c r="AB146" s="24"/>
      <c r="AC146" s="24"/>
      <c r="AD146" s="24"/>
      <c r="AE146" s="24"/>
      <c r="AF146" s="24"/>
      <c r="AG146" s="24"/>
      <c r="AH146" s="24"/>
      <c r="AI146" s="24"/>
      <c r="AJ146" s="24"/>
      <c r="AK146" s="24"/>
      <c r="AL146" s="24"/>
      <c r="AM146" s="24"/>
      <c r="AN146" s="24"/>
      <c r="AO146" s="24"/>
    </row>
    <row r="147" spans="1:41" ht="25.5">
      <c r="A147" s="13">
        <v>42225</v>
      </c>
      <c r="B147" s="56">
        <v>0.39305555555555555</v>
      </c>
      <c r="C147" s="15"/>
      <c r="D147" s="15" t="s">
        <v>1309</v>
      </c>
      <c r="E147" s="17" t="s">
        <v>1310</v>
      </c>
      <c r="F147" s="22" t="s">
        <v>1311</v>
      </c>
      <c r="G147" s="35"/>
      <c r="H147" s="47"/>
      <c r="I147" s="28"/>
      <c r="J147" s="35"/>
      <c r="K147" s="24"/>
      <c r="L147" s="24"/>
      <c r="M147" s="24"/>
      <c r="N147" s="24"/>
      <c r="O147" s="24"/>
      <c r="P147" s="24"/>
      <c r="Q147" s="24"/>
      <c r="R147" s="24"/>
      <c r="S147" s="24"/>
      <c r="T147" s="24"/>
      <c r="U147" s="24"/>
      <c r="V147" s="24"/>
      <c r="W147" s="24"/>
      <c r="X147" s="24"/>
      <c r="Y147" s="24"/>
      <c r="Z147" s="24"/>
      <c r="AA147" s="24"/>
      <c r="AB147" s="24"/>
      <c r="AC147" s="24"/>
      <c r="AD147" s="24"/>
      <c r="AE147" s="24"/>
      <c r="AF147" s="24"/>
      <c r="AG147" s="24"/>
      <c r="AH147" s="24"/>
      <c r="AI147" s="24"/>
      <c r="AJ147" s="24"/>
      <c r="AK147" s="24"/>
      <c r="AL147" s="24"/>
      <c r="AM147" s="24"/>
      <c r="AN147" s="24"/>
      <c r="AO147" s="24"/>
    </row>
    <row r="148" spans="1:41" ht="25.5">
      <c r="A148" s="13">
        <v>42225</v>
      </c>
      <c r="B148" s="56">
        <v>9.3055555555555558E-2</v>
      </c>
      <c r="C148" s="15"/>
      <c r="D148" s="15" t="s">
        <v>363</v>
      </c>
      <c r="E148" s="17">
        <v>7875038299</v>
      </c>
      <c r="F148" s="22" t="s">
        <v>1316</v>
      </c>
      <c r="G148" s="20" t="s">
        <v>80</v>
      </c>
      <c r="H148" s="33">
        <v>42255</v>
      </c>
      <c r="I148" s="22" t="s">
        <v>1317</v>
      </c>
      <c r="J148" s="20" t="s">
        <v>18</v>
      </c>
      <c r="K148" s="24"/>
      <c r="L148" s="24"/>
      <c r="M148" s="24"/>
      <c r="N148" s="24"/>
      <c r="O148" s="24"/>
      <c r="P148" s="24"/>
      <c r="Q148" s="24"/>
      <c r="R148" s="24"/>
      <c r="S148" s="24"/>
      <c r="T148" s="24"/>
      <c r="U148" s="24"/>
      <c r="V148" s="24"/>
      <c r="W148" s="24"/>
      <c r="X148" s="24"/>
      <c r="Y148" s="24"/>
      <c r="Z148" s="24"/>
      <c r="AA148" s="24"/>
      <c r="AB148" s="24"/>
      <c r="AC148" s="24"/>
      <c r="AD148" s="24"/>
      <c r="AE148" s="24"/>
      <c r="AF148" s="24"/>
      <c r="AG148" s="24"/>
      <c r="AH148" s="24"/>
      <c r="AI148" s="24"/>
      <c r="AJ148" s="24"/>
      <c r="AK148" s="24"/>
      <c r="AL148" s="24"/>
      <c r="AM148" s="24"/>
      <c r="AN148" s="24"/>
      <c r="AO148" s="24"/>
    </row>
    <row r="149" spans="1:41" ht="25.5">
      <c r="A149" s="13">
        <v>42225</v>
      </c>
      <c r="B149" s="56">
        <v>0.73611111111111116</v>
      </c>
      <c r="C149" s="15"/>
      <c r="D149" s="15" t="s">
        <v>1318</v>
      </c>
      <c r="E149" s="17" t="s">
        <v>1319</v>
      </c>
      <c r="F149" s="22" t="s">
        <v>1320</v>
      </c>
      <c r="G149" s="20" t="s">
        <v>80</v>
      </c>
      <c r="H149" s="33">
        <v>42255</v>
      </c>
      <c r="I149" s="22" t="s">
        <v>1321</v>
      </c>
      <c r="J149" s="20" t="s">
        <v>18</v>
      </c>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4"/>
      <c r="AH149" s="24"/>
      <c r="AI149" s="24"/>
      <c r="AJ149" s="24"/>
      <c r="AK149" s="24"/>
      <c r="AL149" s="24"/>
      <c r="AM149" s="24"/>
      <c r="AN149" s="24"/>
      <c r="AO149" s="24"/>
    </row>
    <row r="150" spans="1:41" ht="12.75">
      <c r="A150" s="13">
        <v>42225</v>
      </c>
      <c r="B150" s="56">
        <v>0.74930555555555556</v>
      </c>
      <c r="C150" s="15"/>
      <c r="D150" s="15" t="s">
        <v>1324</v>
      </c>
      <c r="E150" s="17" t="s">
        <v>1325</v>
      </c>
      <c r="F150" s="22" t="s">
        <v>1327</v>
      </c>
      <c r="G150" s="20" t="s">
        <v>80</v>
      </c>
      <c r="H150" s="33">
        <v>42255</v>
      </c>
      <c r="I150" s="22" t="s">
        <v>636</v>
      </c>
      <c r="J150" s="20" t="s">
        <v>18</v>
      </c>
      <c r="K150" s="24"/>
      <c r="L150" s="24"/>
      <c r="M150" s="24"/>
      <c r="N150" s="24"/>
      <c r="O150" s="24"/>
      <c r="P150" s="24"/>
      <c r="Q150" s="24"/>
      <c r="R150" s="24"/>
      <c r="S150" s="24"/>
      <c r="T150" s="24"/>
      <c r="U150" s="24"/>
      <c r="V150" s="24"/>
      <c r="W150" s="24"/>
      <c r="X150" s="24"/>
      <c r="Y150" s="24"/>
      <c r="Z150" s="24"/>
      <c r="AA150" s="24"/>
      <c r="AB150" s="24"/>
      <c r="AC150" s="24"/>
      <c r="AD150" s="24"/>
      <c r="AE150" s="24"/>
      <c r="AF150" s="24"/>
      <c r="AG150" s="24"/>
      <c r="AH150" s="24"/>
      <c r="AI150" s="24"/>
      <c r="AJ150" s="24"/>
      <c r="AK150" s="24"/>
      <c r="AL150" s="24"/>
      <c r="AM150" s="24"/>
      <c r="AN150" s="24"/>
      <c r="AO150" s="24"/>
    </row>
    <row r="151" spans="1:41" ht="51">
      <c r="A151" s="13">
        <v>42225</v>
      </c>
      <c r="B151" s="56">
        <v>0.83888888888888891</v>
      </c>
      <c r="C151" s="15"/>
      <c r="D151" s="15" t="s">
        <v>1331</v>
      </c>
      <c r="E151" s="17">
        <v>7879061072</v>
      </c>
      <c r="F151" s="22" t="s">
        <v>1333</v>
      </c>
      <c r="G151" s="20" t="s">
        <v>80</v>
      </c>
      <c r="H151" s="33">
        <v>42256</v>
      </c>
      <c r="I151" s="22" t="s">
        <v>1336</v>
      </c>
      <c r="J151" s="20" t="s">
        <v>18</v>
      </c>
      <c r="K151" s="24"/>
      <c r="L151" s="24"/>
      <c r="M151" s="24"/>
      <c r="N151" s="24"/>
      <c r="O151" s="24"/>
      <c r="P151" s="24"/>
      <c r="Q151" s="24"/>
      <c r="R151" s="24"/>
      <c r="S151" s="24"/>
      <c r="T151" s="24"/>
      <c r="U151" s="24"/>
      <c r="V151" s="24"/>
      <c r="W151" s="24"/>
      <c r="X151" s="24"/>
      <c r="Y151" s="24"/>
      <c r="Z151" s="24"/>
      <c r="AA151" s="24"/>
      <c r="AB151" s="24"/>
      <c r="AC151" s="24"/>
      <c r="AD151" s="24"/>
      <c r="AE151" s="24"/>
      <c r="AF151" s="24"/>
      <c r="AG151" s="24"/>
      <c r="AH151" s="24"/>
      <c r="AI151" s="24"/>
      <c r="AJ151" s="24"/>
      <c r="AK151" s="24"/>
      <c r="AL151" s="24"/>
      <c r="AM151" s="24"/>
      <c r="AN151" s="24"/>
      <c r="AO151" s="24"/>
    </row>
    <row r="152" spans="1:41" ht="51">
      <c r="A152" s="13">
        <v>42256</v>
      </c>
      <c r="B152" s="46" t="s">
        <v>1339</v>
      </c>
      <c r="C152" s="15"/>
      <c r="D152" s="15" t="s">
        <v>1340</v>
      </c>
      <c r="E152" s="17" t="s">
        <v>1342</v>
      </c>
      <c r="F152" s="22" t="s">
        <v>1344</v>
      </c>
      <c r="G152" s="20" t="s">
        <v>1345</v>
      </c>
      <c r="H152" s="33">
        <v>42256</v>
      </c>
      <c r="I152" s="22" t="s">
        <v>1347</v>
      </c>
      <c r="J152" s="20" t="s">
        <v>18</v>
      </c>
      <c r="K152" s="24"/>
      <c r="L152" s="24"/>
      <c r="M152" s="24"/>
      <c r="N152" s="24"/>
      <c r="O152" s="24"/>
      <c r="P152" s="24"/>
      <c r="Q152" s="24"/>
      <c r="R152" s="24"/>
      <c r="S152" s="24"/>
      <c r="T152" s="24"/>
      <c r="U152" s="24"/>
      <c r="V152" s="24"/>
      <c r="W152" s="24"/>
      <c r="X152" s="24"/>
      <c r="Y152" s="24"/>
      <c r="Z152" s="24"/>
      <c r="AA152" s="24"/>
      <c r="AB152" s="24"/>
      <c r="AC152" s="24"/>
      <c r="AD152" s="24"/>
      <c r="AE152" s="24"/>
      <c r="AF152" s="24"/>
      <c r="AG152" s="24"/>
      <c r="AH152" s="24"/>
      <c r="AI152" s="24"/>
      <c r="AJ152" s="24"/>
      <c r="AK152" s="24"/>
      <c r="AL152" s="24"/>
      <c r="AM152" s="24"/>
      <c r="AN152" s="24"/>
      <c r="AO152" s="24"/>
    </row>
    <row r="153" spans="1:41" ht="25.5">
      <c r="A153" s="13">
        <v>42256</v>
      </c>
      <c r="B153" s="46" t="s">
        <v>1351</v>
      </c>
      <c r="C153" s="15"/>
      <c r="D153" s="15" t="s">
        <v>1353</v>
      </c>
      <c r="E153" s="17" t="s">
        <v>1354</v>
      </c>
      <c r="F153" s="22" t="s">
        <v>1355</v>
      </c>
      <c r="G153" s="20" t="s">
        <v>1345</v>
      </c>
      <c r="H153" s="33">
        <v>42256</v>
      </c>
      <c r="I153" s="22" t="s">
        <v>636</v>
      </c>
      <c r="J153" s="20" t="s">
        <v>18</v>
      </c>
      <c r="K153" s="24"/>
      <c r="L153" s="24"/>
      <c r="M153" s="24"/>
      <c r="N153" s="24"/>
      <c r="O153" s="24"/>
      <c r="P153" s="24"/>
      <c r="Q153" s="24"/>
      <c r="R153" s="24"/>
      <c r="S153" s="24"/>
      <c r="T153" s="24"/>
      <c r="U153" s="24"/>
      <c r="V153" s="24"/>
      <c r="W153" s="24"/>
      <c r="X153" s="24"/>
      <c r="Y153" s="24"/>
      <c r="Z153" s="24"/>
      <c r="AA153" s="24"/>
      <c r="AB153" s="24"/>
      <c r="AC153" s="24"/>
      <c r="AD153" s="24"/>
      <c r="AE153" s="24"/>
      <c r="AF153" s="24"/>
      <c r="AG153" s="24"/>
      <c r="AH153" s="24"/>
      <c r="AI153" s="24"/>
      <c r="AJ153" s="24"/>
      <c r="AK153" s="24"/>
      <c r="AL153" s="24"/>
      <c r="AM153" s="24"/>
      <c r="AN153" s="24"/>
      <c r="AO153" s="24"/>
    </row>
    <row r="154" spans="1:41" ht="25.5">
      <c r="A154" s="13">
        <v>42256</v>
      </c>
      <c r="B154" s="56">
        <v>0.51597222222222228</v>
      </c>
      <c r="C154" s="15"/>
      <c r="D154" s="15" t="s">
        <v>1361</v>
      </c>
      <c r="E154" s="17" t="s">
        <v>1362</v>
      </c>
      <c r="F154" s="22" t="s">
        <v>1363</v>
      </c>
      <c r="G154" s="20" t="s">
        <v>80</v>
      </c>
      <c r="H154" s="33">
        <v>42256</v>
      </c>
      <c r="I154" s="22" t="s">
        <v>1365</v>
      </c>
      <c r="J154" s="20" t="s">
        <v>18</v>
      </c>
      <c r="K154" s="24"/>
      <c r="L154" s="24"/>
      <c r="M154" s="24"/>
      <c r="N154" s="24"/>
      <c r="O154" s="24"/>
      <c r="P154" s="24"/>
      <c r="Q154" s="24"/>
      <c r="R154" s="24"/>
      <c r="S154" s="24"/>
      <c r="T154" s="24"/>
      <c r="U154" s="24"/>
      <c r="V154" s="24"/>
      <c r="W154" s="24"/>
      <c r="X154" s="24"/>
      <c r="Y154" s="24"/>
      <c r="Z154" s="24"/>
      <c r="AA154" s="24"/>
      <c r="AB154" s="24"/>
      <c r="AC154" s="24"/>
      <c r="AD154" s="24"/>
      <c r="AE154" s="24"/>
      <c r="AF154" s="24"/>
      <c r="AG154" s="24"/>
      <c r="AH154" s="24"/>
      <c r="AI154" s="24"/>
      <c r="AJ154" s="24"/>
      <c r="AK154" s="24"/>
      <c r="AL154" s="24"/>
      <c r="AM154" s="24"/>
      <c r="AN154" s="24"/>
      <c r="AO154" s="24"/>
    </row>
    <row r="155" spans="1:41" ht="12.75">
      <c r="A155" s="13">
        <v>42256</v>
      </c>
      <c r="B155" s="63"/>
      <c r="C155" s="15"/>
      <c r="D155" s="15" t="s">
        <v>1370</v>
      </c>
      <c r="E155" s="17" t="s">
        <v>1372</v>
      </c>
      <c r="F155" s="22" t="s">
        <v>602</v>
      </c>
      <c r="G155" s="20" t="s">
        <v>80</v>
      </c>
      <c r="H155" s="33">
        <v>42256</v>
      </c>
      <c r="I155" s="22" t="s">
        <v>1374</v>
      </c>
      <c r="J155" s="20" t="s">
        <v>18</v>
      </c>
      <c r="K155" s="24"/>
      <c r="L155" s="24"/>
      <c r="M155" s="24"/>
      <c r="N155" s="24"/>
      <c r="O155" s="24"/>
      <c r="P155" s="24"/>
      <c r="Q155" s="24"/>
      <c r="R155" s="24"/>
      <c r="S155" s="24"/>
      <c r="T155" s="24"/>
      <c r="U155" s="24"/>
      <c r="V155" s="24"/>
      <c r="W155" s="24"/>
      <c r="X155" s="24"/>
      <c r="Y155" s="24"/>
      <c r="Z155" s="24"/>
      <c r="AA155" s="24"/>
      <c r="AB155" s="24"/>
      <c r="AC155" s="24"/>
      <c r="AD155" s="24"/>
      <c r="AE155" s="24"/>
      <c r="AF155" s="24"/>
      <c r="AG155" s="24"/>
      <c r="AH155" s="24"/>
      <c r="AI155" s="24"/>
      <c r="AJ155" s="24"/>
      <c r="AK155" s="24"/>
      <c r="AL155" s="24"/>
      <c r="AM155" s="24"/>
      <c r="AN155" s="24"/>
      <c r="AO155" s="24"/>
    </row>
    <row r="156" spans="1:41" ht="25.5">
      <c r="A156" s="13">
        <v>42256</v>
      </c>
      <c r="B156" s="63"/>
      <c r="C156" s="15"/>
      <c r="D156" s="15" t="s">
        <v>1377</v>
      </c>
      <c r="E156" s="17" t="s">
        <v>1378</v>
      </c>
      <c r="F156" s="22" t="s">
        <v>1379</v>
      </c>
      <c r="G156" s="20" t="s">
        <v>80</v>
      </c>
      <c r="H156" s="33">
        <v>42256</v>
      </c>
      <c r="I156" s="22" t="s">
        <v>1380</v>
      </c>
      <c r="J156" s="20" t="s">
        <v>18</v>
      </c>
      <c r="K156" s="24"/>
      <c r="L156" s="24"/>
      <c r="M156" s="24"/>
      <c r="N156" s="24"/>
      <c r="O156" s="24"/>
      <c r="P156" s="24"/>
      <c r="Q156" s="24"/>
      <c r="R156" s="24"/>
      <c r="S156" s="24"/>
      <c r="T156" s="24"/>
      <c r="U156" s="24"/>
      <c r="V156" s="24"/>
      <c r="W156" s="24"/>
      <c r="X156" s="24"/>
      <c r="Y156" s="24"/>
      <c r="Z156" s="24"/>
      <c r="AA156" s="24"/>
      <c r="AB156" s="24"/>
      <c r="AC156" s="24"/>
      <c r="AD156" s="24"/>
      <c r="AE156" s="24"/>
      <c r="AF156" s="24"/>
      <c r="AG156" s="24"/>
      <c r="AH156" s="24"/>
      <c r="AI156" s="24"/>
      <c r="AJ156" s="24"/>
      <c r="AK156" s="24"/>
      <c r="AL156" s="24"/>
      <c r="AM156" s="24"/>
      <c r="AN156" s="24"/>
      <c r="AO156" s="24"/>
    </row>
    <row r="157" spans="1:41" ht="38.25">
      <c r="A157" s="13">
        <v>42256</v>
      </c>
      <c r="B157" s="46" t="s">
        <v>1384</v>
      </c>
      <c r="C157" s="15"/>
      <c r="D157" s="15" t="s">
        <v>1385</v>
      </c>
      <c r="E157" s="17" t="s">
        <v>1387</v>
      </c>
      <c r="F157" s="22" t="s">
        <v>1389</v>
      </c>
      <c r="G157" s="20" t="s">
        <v>80</v>
      </c>
      <c r="H157" s="33">
        <v>42256</v>
      </c>
      <c r="I157" s="22" t="s">
        <v>1391</v>
      </c>
      <c r="J157" s="20" t="s">
        <v>18</v>
      </c>
      <c r="K157" s="24"/>
      <c r="L157" s="24"/>
      <c r="M157" s="24"/>
      <c r="N157" s="24"/>
      <c r="O157" s="24"/>
      <c r="P157" s="24"/>
      <c r="Q157" s="24"/>
      <c r="R157" s="24"/>
      <c r="S157" s="24"/>
      <c r="T157" s="24"/>
      <c r="U157" s="24"/>
      <c r="V157" s="24"/>
      <c r="W157" s="24"/>
      <c r="X157" s="24"/>
      <c r="Y157" s="24"/>
      <c r="Z157" s="24"/>
      <c r="AA157" s="24"/>
      <c r="AB157" s="24"/>
      <c r="AC157" s="24"/>
      <c r="AD157" s="24"/>
      <c r="AE157" s="24"/>
      <c r="AF157" s="24"/>
      <c r="AG157" s="24"/>
      <c r="AH157" s="24"/>
      <c r="AI157" s="24"/>
      <c r="AJ157" s="24"/>
      <c r="AK157" s="24"/>
      <c r="AL157" s="24"/>
      <c r="AM157" s="24"/>
      <c r="AN157" s="24"/>
      <c r="AO157" s="24"/>
    </row>
    <row r="158" spans="1:41" ht="25.5">
      <c r="A158" s="13">
        <v>42286</v>
      </c>
      <c r="B158" s="56">
        <v>0.65208333333333335</v>
      </c>
      <c r="C158" s="15"/>
      <c r="D158" s="15" t="s">
        <v>1395</v>
      </c>
      <c r="E158" s="17">
        <v>9392677502</v>
      </c>
      <c r="F158" s="22" t="s">
        <v>1396</v>
      </c>
      <c r="G158" s="20" t="s">
        <v>80</v>
      </c>
      <c r="H158" s="33">
        <v>42257</v>
      </c>
      <c r="I158" s="22" t="s">
        <v>1399</v>
      </c>
      <c r="J158" s="20" t="s">
        <v>18</v>
      </c>
      <c r="K158" s="24"/>
      <c r="L158" s="24"/>
      <c r="M158" s="24"/>
      <c r="N158" s="24"/>
      <c r="O158" s="24"/>
      <c r="P158" s="24"/>
      <c r="Q158" s="24"/>
      <c r="R158" s="24"/>
      <c r="S158" s="24"/>
      <c r="T158" s="24"/>
      <c r="U158" s="24"/>
      <c r="V158" s="24"/>
      <c r="W158" s="24"/>
      <c r="X158" s="24"/>
      <c r="Y158" s="24"/>
      <c r="Z158" s="24"/>
      <c r="AA158" s="24"/>
      <c r="AB158" s="24"/>
      <c r="AC158" s="24"/>
      <c r="AD158" s="24"/>
      <c r="AE158" s="24"/>
      <c r="AF158" s="24"/>
      <c r="AG158" s="24"/>
      <c r="AH158" s="24"/>
      <c r="AI158" s="24"/>
      <c r="AJ158" s="24"/>
      <c r="AK158" s="24"/>
      <c r="AL158" s="24"/>
      <c r="AM158" s="24"/>
      <c r="AN158" s="24"/>
      <c r="AO158" s="24"/>
    </row>
    <row r="159" spans="1:41" ht="25.5">
      <c r="A159" s="13">
        <v>42286</v>
      </c>
      <c r="B159" s="56">
        <v>0.77569444444444446</v>
      </c>
      <c r="C159" s="15"/>
      <c r="D159" s="15" t="s">
        <v>1404</v>
      </c>
      <c r="E159" s="17">
        <v>7876726853</v>
      </c>
      <c r="F159" s="22" t="s">
        <v>1405</v>
      </c>
      <c r="G159" s="20" t="s">
        <v>80</v>
      </c>
      <c r="H159" s="33">
        <v>42257</v>
      </c>
      <c r="I159" s="22" t="s">
        <v>1399</v>
      </c>
      <c r="J159" s="20" t="s">
        <v>18</v>
      </c>
      <c r="K159" s="24"/>
      <c r="L159" s="24"/>
      <c r="M159" s="24"/>
      <c r="N159" s="24"/>
      <c r="O159" s="24"/>
      <c r="P159" s="24"/>
      <c r="Q159" s="24"/>
      <c r="R159" s="24"/>
      <c r="S159" s="24"/>
      <c r="T159" s="24"/>
      <c r="U159" s="24"/>
      <c r="V159" s="24"/>
      <c r="W159" s="24"/>
      <c r="X159" s="24"/>
      <c r="Y159" s="24"/>
      <c r="Z159" s="24"/>
      <c r="AA159" s="24"/>
      <c r="AB159" s="24"/>
      <c r="AC159" s="24"/>
      <c r="AD159" s="24"/>
      <c r="AE159" s="24"/>
      <c r="AF159" s="24"/>
      <c r="AG159" s="24"/>
      <c r="AH159" s="24"/>
      <c r="AI159" s="24"/>
      <c r="AJ159" s="24"/>
      <c r="AK159" s="24"/>
      <c r="AL159" s="24"/>
      <c r="AM159" s="24"/>
      <c r="AN159" s="24"/>
      <c r="AO159" s="24"/>
    </row>
    <row r="160" spans="1:41" ht="38.25">
      <c r="A160" s="13">
        <v>42317</v>
      </c>
      <c r="B160" s="56">
        <v>0.51458333333333328</v>
      </c>
      <c r="C160" s="15"/>
      <c r="D160" s="15" t="s">
        <v>1408</v>
      </c>
      <c r="E160" s="17" t="s">
        <v>1409</v>
      </c>
      <c r="F160" s="22" t="s">
        <v>1410</v>
      </c>
      <c r="G160" s="20" t="s">
        <v>1345</v>
      </c>
      <c r="H160" s="33">
        <v>42258</v>
      </c>
      <c r="I160" s="22" t="s">
        <v>1412</v>
      </c>
      <c r="J160" s="20" t="s">
        <v>18</v>
      </c>
      <c r="K160" s="24"/>
      <c r="L160" s="24"/>
      <c r="M160" s="24"/>
      <c r="N160" s="24"/>
      <c r="O160" s="24"/>
      <c r="P160" s="24"/>
      <c r="Q160" s="24"/>
      <c r="R160" s="24"/>
      <c r="S160" s="24"/>
      <c r="T160" s="24"/>
      <c r="U160" s="24"/>
      <c r="V160" s="24"/>
      <c r="W160" s="24"/>
      <c r="X160" s="24"/>
      <c r="Y160" s="24"/>
      <c r="Z160" s="24"/>
      <c r="AA160" s="24"/>
      <c r="AB160" s="24"/>
      <c r="AC160" s="24"/>
      <c r="AD160" s="24"/>
      <c r="AE160" s="24"/>
      <c r="AF160" s="24"/>
      <c r="AG160" s="24"/>
      <c r="AH160" s="24"/>
      <c r="AI160" s="24"/>
      <c r="AJ160" s="24"/>
      <c r="AK160" s="24"/>
      <c r="AL160" s="24"/>
      <c r="AM160" s="24"/>
      <c r="AN160" s="24"/>
      <c r="AO160" s="24"/>
    </row>
    <row r="161" spans="1:41" ht="25.5">
      <c r="A161" s="60" t="s">
        <v>1416</v>
      </c>
      <c r="B161" s="56">
        <v>0.52986111111111112</v>
      </c>
      <c r="C161" s="15"/>
      <c r="D161" s="15" t="s">
        <v>1418</v>
      </c>
      <c r="E161" s="17">
        <v>7875295064</v>
      </c>
      <c r="F161" s="22" t="s">
        <v>1420</v>
      </c>
      <c r="G161" s="20" t="s">
        <v>80</v>
      </c>
      <c r="H161" s="33">
        <v>42258</v>
      </c>
      <c r="I161" s="22" t="s">
        <v>1421</v>
      </c>
      <c r="J161" s="20" t="s">
        <v>18</v>
      </c>
      <c r="K161" s="24"/>
      <c r="L161" s="24"/>
      <c r="M161" s="24"/>
      <c r="N161" s="24"/>
      <c r="O161" s="24"/>
      <c r="P161" s="24"/>
      <c r="Q161" s="24"/>
      <c r="R161" s="24"/>
      <c r="S161" s="24"/>
      <c r="T161" s="24"/>
      <c r="U161" s="24"/>
      <c r="V161" s="24"/>
      <c r="W161" s="24"/>
      <c r="X161" s="24"/>
      <c r="Y161" s="24"/>
      <c r="Z161" s="24"/>
      <c r="AA161" s="24"/>
      <c r="AB161" s="24"/>
      <c r="AC161" s="24"/>
      <c r="AD161" s="24"/>
      <c r="AE161" s="24"/>
      <c r="AF161" s="24"/>
      <c r="AG161" s="24"/>
      <c r="AH161" s="24"/>
      <c r="AI161" s="24"/>
      <c r="AJ161" s="24"/>
      <c r="AK161" s="24"/>
      <c r="AL161" s="24"/>
      <c r="AM161" s="24"/>
      <c r="AN161" s="24"/>
      <c r="AO161" s="24"/>
    </row>
    <row r="162" spans="1:41" ht="12.75">
      <c r="A162" s="13">
        <v>42318</v>
      </c>
      <c r="B162" s="56">
        <v>0.6743055555555556</v>
      </c>
      <c r="C162" s="15"/>
      <c r="D162" s="15" t="s">
        <v>1418</v>
      </c>
      <c r="E162" s="17" t="s">
        <v>1425</v>
      </c>
      <c r="F162" s="22" t="s">
        <v>1426</v>
      </c>
      <c r="G162" s="20" t="s">
        <v>80</v>
      </c>
      <c r="H162" s="33">
        <v>42258</v>
      </c>
      <c r="I162" s="22" t="s">
        <v>1427</v>
      </c>
      <c r="J162" s="20" t="s">
        <v>18</v>
      </c>
      <c r="K162" s="24"/>
      <c r="L162" s="24"/>
      <c r="M162" s="24"/>
      <c r="N162" s="24"/>
      <c r="O162" s="24"/>
      <c r="P162" s="24"/>
      <c r="Q162" s="24"/>
      <c r="R162" s="24"/>
      <c r="S162" s="24"/>
      <c r="T162" s="24"/>
      <c r="U162" s="24"/>
      <c r="V162" s="24"/>
      <c r="W162" s="24"/>
      <c r="X162" s="24"/>
      <c r="Y162" s="24"/>
      <c r="Z162" s="24"/>
      <c r="AA162" s="24"/>
      <c r="AB162" s="24"/>
      <c r="AC162" s="24"/>
      <c r="AD162" s="24"/>
      <c r="AE162" s="24"/>
      <c r="AF162" s="24"/>
      <c r="AG162" s="24"/>
      <c r="AH162" s="24"/>
      <c r="AI162" s="24"/>
      <c r="AJ162" s="24"/>
      <c r="AK162" s="24"/>
      <c r="AL162" s="24"/>
      <c r="AM162" s="24"/>
      <c r="AN162" s="24"/>
      <c r="AO162" s="24"/>
    </row>
    <row r="163" spans="1:41" ht="38.25">
      <c r="A163" s="60">
        <v>42347</v>
      </c>
      <c r="B163" s="56">
        <v>0.43333333333333335</v>
      </c>
      <c r="C163" s="15"/>
      <c r="D163" s="15" t="s">
        <v>1432</v>
      </c>
      <c r="E163" s="17" t="s">
        <v>1434</v>
      </c>
      <c r="F163" s="22" t="s">
        <v>1301</v>
      </c>
      <c r="G163" s="20" t="s">
        <v>14</v>
      </c>
      <c r="H163" s="33">
        <v>42259</v>
      </c>
      <c r="I163" s="22" t="s">
        <v>1437</v>
      </c>
      <c r="J163" s="20" t="s">
        <v>18</v>
      </c>
      <c r="K163" s="24"/>
      <c r="L163" s="24"/>
      <c r="M163" s="24"/>
      <c r="N163" s="24"/>
      <c r="O163" s="24"/>
      <c r="P163" s="24"/>
      <c r="Q163" s="24"/>
      <c r="R163" s="24"/>
      <c r="S163" s="24"/>
      <c r="T163" s="24"/>
      <c r="U163" s="24"/>
      <c r="V163" s="24"/>
      <c r="W163" s="24"/>
      <c r="X163" s="24"/>
      <c r="Y163" s="24"/>
      <c r="Z163" s="24"/>
      <c r="AA163" s="24"/>
      <c r="AB163" s="24"/>
      <c r="AC163" s="24"/>
      <c r="AD163" s="24"/>
      <c r="AE163" s="24"/>
      <c r="AF163" s="24"/>
      <c r="AG163" s="24"/>
      <c r="AH163" s="24"/>
      <c r="AI163" s="24"/>
      <c r="AJ163" s="24"/>
      <c r="AK163" s="24"/>
      <c r="AL163" s="24"/>
      <c r="AM163" s="24"/>
      <c r="AN163" s="24"/>
      <c r="AO163" s="24"/>
    </row>
    <row r="164" spans="1:41" ht="25.5">
      <c r="A164" s="13">
        <v>42347</v>
      </c>
      <c r="B164" s="56">
        <v>0.56041666666666667</v>
      </c>
      <c r="C164" s="15"/>
      <c r="D164" s="15" t="s">
        <v>1439</v>
      </c>
      <c r="E164" s="17" t="s">
        <v>1441</v>
      </c>
      <c r="F164" s="22" t="s">
        <v>1442</v>
      </c>
      <c r="G164" s="20" t="s">
        <v>80</v>
      </c>
      <c r="H164" s="33">
        <v>42259</v>
      </c>
      <c r="I164" s="22" t="s">
        <v>1445</v>
      </c>
      <c r="J164" s="20" t="s">
        <v>18</v>
      </c>
      <c r="K164" s="24"/>
      <c r="L164" s="24"/>
      <c r="M164" s="24"/>
      <c r="N164" s="24"/>
      <c r="O164" s="24"/>
      <c r="P164" s="24"/>
      <c r="Q164" s="24"/>
      <c r="R164" s="24"/>
      <c r="S164" s="24"/>
      <c r="T164" s="24"/>
      <c r="U164" s="24"/>
      <c r="V164" s="24"/>
      <c r="W164" s="24"/>
      <c r="X164" s="24"/>
      <c r="Y164" s="24"/>
      <c r="Z164" s="24"/>
      <c r="AA164" s="24"/>
      <c r="AB164" s="24"/>
      <c r="AC164" s="24"/>
      <c r="AD164" s="24"/>
      <c r="AE164" s="24"/>
      <c r="AF164" s="24"/>
      <c r="AG164" s="24"/>
      <c r="AH164" s="24"/>
      <c r="AI164" s="24"/>
      <c r="AJ164" s="24"/>
      <c r="AK164" s="24"/>
      <c r="AL164" s="24"/>
      <c r="AM164" s="24"/>
      <c r="AN164" s="24"/>
      <c r="AO164" s="24"/>
    </row>
    <row r="165" spans="1:41" ht="153">
      <c r="A165" s="13">
        <v>42347</v>
      </c>
      <c r="B165" s="71"/>
      <c r="C165" s="15"/>
      <c r="D165" s="15" t="s">
        <v>1449</v>
      </c>
      <c r="E165" s="17">
        <v>9392230076</v>
      </c>
      <c r="F165" s="22" t="s">
        <v>1451</v>
      </c>
      <c r="G165" s="20" t="s">
        <v>14</v>
      </c>
      <c r="H165" s="33">
        <v>42261</v>
      </c>
      <c r="I165" s="22" t="s">
        <v>1453</v>
      </c>
      <c r="J165" s="20" t="s">
        <v>18</v>
      </c>
      <c r="K165" s="24"/>
      <c r="L165" s="24"/>
      <c r="M165" s="24"/>
      <c r="N165" s="24"/>
      <c r="O165" s="24"/>
      <c r="P165" s="24"/>
      <c r="Q165" s="24"/>
      <c r="R165" s="24"/>
      <c r="S165" s="24"/>
      <c r="T165" s="24"/>
      <c r="U165" s="24"/>
      <c r="V165" s="24"/>
      <c r="W165" s="24"/>
      <c r="X165" s="24"/>
      <c r="Y165" s="24"/>
      <c r="Z165" s="24"/>
      <c r="AA165" s="24"/>
      <c r="AB165" s="24"/>
      <c r="AC165" s="24"/>
      <c r="AD165" s="24"/>
      <c r="AE165" s="24"/>
      <c r="AF165" s="24"/>
      <c r="AG165" s="24"/>
      <c r="AH165" s="24"/>
      <c r="AI165" s="24"/>
      <c r="AJ165" s="24"/>
      <c r="AK165" s="24"/>
      <c r="AL165" s="24"/>
      <c r="AM165" s="24"/>
      <c r="AN165" s="24"/>
      <c r="AO165" s="24"/>
    </row>
    <row r="166" spans="1:41" ht="12.75">
      <c r="A166" s="60" t="s">
        <v>1458</v>
      </c>
      <c r="B166" s="46" t="s">
        <v>1460</v>
      </c>
      <c r="C166" s="15"/>
      <c r="D166" s="15" t="s">
        <v>149</v>
      </c>
      <c r="E166" s="70"/>
      <c r="F166" s="22" t="s">
        <v>1461</v>
      </c>
      <c r="G166" s="20" t="s">
        <v>80</v>
      </c>
      <c r="H166" s="33">
        <v>42261</v>
      </c>
      <c r="I166" s="28"/>
      <c r="J166" s="20" t="s">
        <v>18</v>
      </c>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24"/>
      <c r="AN166" s="24"/>
      <c r="AO166" s="24"/>
    </row>
    <row r="167" spans="1:41" ht="38.25">
      <c r="A167" s="60" t="s">
        <v>1458</v>
      </c>
      <c r="B167" s="46">
        <v>6.15</v>
      </c>
      <c r="C167" s="15"/>
      <c r="D167" s="15" t="s">
        <v>574</v>
      </c>
      <c r="E167" s="70"/>
      <c r="F167" s="22" t="s">
        <v>1466</v>
      </c>
      <c r="G167" s="20" t="s">
        <v>80</v>
      </c>
      <c r="H167" s="33">
        <v>42261</v>
      </c>
      <c r="I167" s="22" t="s">
        <v>1467</v>
      </c>
      <c r="J167" s="20" t="s">
        <v>18</v>
      </c>
      <c r="K167" s="24"/>
      <c r="L167" s="24"/>
      <c r="M167" s="24"/>
      <c r="N167" s="24"/>
      <c r="O167" s="24"/>
      <c r="P167" s="24"/>
      <c r="Q167" s="24"/>
      <c r="R167" s="24"/>
      <c r="S167" s="24"/>
      <c r="T167" s="24"/>
      <c r="U167" s="24"/>
      <c r="V167" s="24"/>
      <c r="W167" s="24"/>
      <c r="X167" s="24"/>
      <c r="Y167" s="24"/>
      <c r="Z167" s="24"/>
      <c r="AA167" s="24"/>
      <c r="AB167" s="24"/>
      <c r="AC167" s="24"/>
      <c r="AD167" s="24"/>
      <c r="AE167" s="24"/>
      <c r="AF167" s="24"/>
      <c r="AG167" s="24"/>
      <c r="AH167" s="24"/>
      <c r="AI167" s="24"/>
      <c r="AJ167" s="24"/>
      <c r="AK167" s="24"/>
      <c r="AL167" s="24"/>
      <c r="AM167" s="24"/>
      <c r="AN167" s="24"/>
      <c r="AO167" s="24"/>
    </row>
    <row r="168" spans="1:41" ht="25.5">
      <c r="A168" s="60" t="s">
        <v>1458</v>
      </c>
      <c r="B168" s="46" t="s">
        <v>1470</v>
      </c>
      <c r="C168" s="15"/>
      <c r="D168" s="15" t="s">
        <v>1471</v>
      </c>
      <c r="E168" s="17">
        <v>7876497549</v>
      </c>
      <c r="F168" s="22" t="s">
        <v>1472</v>
      </c>
      <c r="G168" s="20" t="s">
        <v>80</v>
      </c>
      <c r="H168" s="33">
        <v>42261</v>
      </c>
      <c r="I168" s="22" t="s">
        <v>1473</v>
      </c>
      <c r="J168" s="20" t="s">
        <v>18</v>
      </c>
      <c r="K168" s="24"/>
      <c r="L168" s="24"/>
      <c r="M168" s="24"/>
      <c r="N168" s="24"/>
      <c r="O168" s="24"/>
      <c r="P168" s="24"/>
      <c r="Q168" s="24"/>
      <c r="R168" s="24"/>
      <c r="S168" s="24"/>
      <c r="T168" s="24"/>
      <c r="U168" s="24"/>
      <c r="V168" s="24"/>
      <c r="W168" s="24"/>
      <c r="X168" s="24"/>
      <c r="Y168" s="24"/>
      <c r="Z168" s="24"/>
      <c r="AA168" s="24"/>
      <c r="AB168" s="24"/>
      <c r="AC168" s="24"/>
      <c r="AD168" s="24"/>
      <c r="AE168" s="24"/>
      <c r="AF168" s="24"/>
      <c r="AG168" s="24"/>
      <c r="AH168" s="24"/>
      <c r="AI168" s="24"/>
      <c r="AJ168" s="24"/>
      <c r="AK168" s="24"/>
      <c r="AL168" s="24"/>
      <c r="AM168" s="24"/>
      <c r="AN168" s="24"/>
      <c r="AO168" s="24"/>
    </row>
    <row r="169" spans="1:41" ht="25.5">
      <c r="A169" s="60" t="s">
        <v>1475</v>
      </c>
      <c r="B169" s="46" t="s">
        <v>1476</v>
      </c>
      <c r="C169" s="15"/>
      <c r="D169" s="15" t="s">
        <v>1477</v>
      </c>
      <c r="E169" s="17" t="s">
        <v>1478</v>
      </c>
      <c r="F169" s="22" t="s">
        <v>1479</v>
      </c>
      <c r="G169" s="20" t="s">
        <v>1345</v>
      </c>
      <c r="H169" s="33">
        <v>42262</v>
      </c>
      <c r="I169" s="22" t="s">
        <v>1481</v>
      </c>
      <c r="J169" s="20" t="s">
        <v>18</v>
      </c>
      <c r="K169" s="24"/>
      <c r="L169" s="24"/>
      <c r="M169" s="24"/>
      <c r="N169" s="24"/>
      <c r="O169" s="24"/>
      <c r="P169" s="24"/>
      <c r="Q169" s="24"/>
      <c r="R169" s="24"/>
      <c r="S169" s="24"/>
      <c r="T169" s="24"/>
      <c r="U169" s="24"/>
      <c r="V169" s="24"/>
      <c r="W169" s="24"/>
      <c r="X169" s="24"/>
      <c r="Y169" s="24"/>
      <c r="Z169" s="24"/>
      <c r="AA169" s="24"/>
      <c r="AB169" s="24"/>
      <c r="AC169" s="24"/>
      <c r="AD169" s="24"/>
      <c r="AE169" s="24"/>
      <c r="AF169" s="24"/>
      <c r="AG169" s="24"/>
      <c r="AH169" s="24"/>
      <c r="AI169" s="24"/>
      <c r="AJ169" s="24"/>
      <c r="AK169" s="24"/>
      <c r="AL169" s="24"/>
      <c r="AM169" s="24"/>
      <c r="AN169" s="24"/>
      <c r="AO169" s="24"/>
    </row>
    <row r="170" spans="1:41" ht="25.5">
      <c r="A170" s="13">
        <v>42262</v>
      </c>
      <c r="B170" s="46" t="s">
        <v>1482</v>
      </c>
      <c r="C170" s="15"/>
      <c r="D170" s="15" t="s">
        <v>1483</v>
      </c>
      <c r="E170" s="17" t="s">
        <v>1484</v>
      </c>
      <c r="F170" s="22" t="s">
        <v>1486</v>
      </c>
      <c r="G170" s="20" t="s">
        <v>1345</v>
      </c>
      <c r="H170" s="33">
        <v>42262</v>
      </c>
      <c r="I170" s="22" t="s">
        <v>1481</v>
      </c>
      <c r="J170" s="20" t="s">
        <v>18</v>
      </c>
      <c r="K170" s="24"/>
      <c r="L170" s="24"/>
      <c r="M170" s="24"/>
      <c r="N170" s="24"/>
      <c r="O170" s="24"/>
      <c r="P170" s="24"/>
      <c r="Q170" s="24"/>
      <c r="R170" s="24"/>
      <c r="S170" s="24"/>
      <c r="T170" s="24"/>
      <c r="U170" s="24"/>
      <c r="V170" s="24"/>
      <c r="W170" s="24"/>
      <c r="X170" s="24"/>
      <c r="Y170" s="24"/>
      <c r="Z170" s="24"/>
      <c r="AA170" s="24"/>
      <c r="AB170" s="24"/>
      <c r="AC170" s="24"/>
      <c r="AD170" s="24"/>
      <c r="AE170" s="24"/>
      <c r="AF170" s="24"/>
      <c r="AG170" s="24"/>
      <c r="AH170" s="24"/>
      <c r="AI170" s="24"/>
      <c r="AJ170" s="24"/>
      <c r="AK170" s="24"/>
      <c r="AL170" s="24"/>
      <c r="AM170" s="24"/>
      <c r="AN170" s="24"/>
      <c r="AO170" s="24"/>
    </row>
    <row r="171" spans="1:41" ht="25.5">
      <c r="A171" s="13">
        <v>42262</v>
      </c>
      <c r="B171" s="56">
        <v>0.68888888888888888</v>
      </c>
      <c r="C171" s="15"/>
      <c r="D171" s="15" t="s">
        <v>1488</v>
      </c>
      <c r="E171" s="17" t="s">
        <v>1489</v>
      </c>
      <c r="F171" s="22" t="s">
        <v>1490</v>
      </c>
      <c r="G171" s="20" t="s">
        <v>80</v>
      </c>
      <c r="H171" s="33">
        <v>42262</v>
      </c>
      <c r="I171" s="22" t="s">
        <v>1491</v>
      </c>
      <c r="J171" s="20" t="s">
        <v>18</v>
      </c>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4"/>
      <c r="AH171" s="24"/>
      <c r="AI171" s="24"/>
      <c r="AJ171" s="24"/>
      <c r="AK171" s="24"/>
      <c r="AL171" s="24"/>
      <c r="AM171" s="24"/>
      <c r="AN171" s="24"/>
      <c r="AO171" s="24"/>
    </row>
    <row r="172" spans="1:41" ht="12.75">
      <c r="A172" s="13">
        <v>42262</v>
      </c>
      <c r="B172" s="56">
        <v>0.6875</v>
      </c>
      <c r="C172" s="15"/>
      <c r="D172" s="15" t="s">
        <v>1493</v>
      </c>
      <c r="E172" s="17">
        <v>7879445261</v>
      </c>
      <c r="F172" s="22" t="s">
        <v>1494</v>
      </c>
      <c r="G172" s="20" t="s">
        <v>80</v>
      </c>
      <c r="H172" s="33">
        <v>42262</v>
      </c>
      <c r="I172" s="22" t="s">
        <v>1496</v>
      </c>
      <c r="J172" s="20" t="s">
        <v>18</v>
      </c>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4"/>
      <c r="AH172" s="24"/>
      <c r="AI172" s="24"/>
      <c r="AJ172" s="24"/>
      <c r="AK172" s="24"/>
      <c r="AL172" s="24"/>
      <c r="AM172" s="24"/>
      <c r="AN172" s="24"/>
      <c r="AO172" s="24"/>
    </row>
    <row r="173" spans="1:41" ht="25.5">
      <c r="A173" s="13">
        <v>42262</v>
      </c>
      <c r="B173" s="56">
        <v>0.69930555555555551</v>
      </c>
      <c r="C173" s="15"/>
      <c r="D173" s="15" t="s">
        <v>1498</v>
      </c>
      <c r="E173" s="17" t="s">
        <v>1500</v>
      </c>
      <c r="F173" s="22" t="s">
        <v>1501</v>
      </c>
      <c r="G173" s="20" t="s">
        <v>80</v>
      </c>
      <c r="H173" s="33">
        <v>42262</v>
      </c>
      <c r="I173" s="22" t="s">
        <v>1503</v>
      </c>
      <c r="J173" s="20" t="s">
        <v>18</v>
      </c>
      <c r="K173" s="24"/>
      <c r="L173" s="24"/>
      <c r="M173" s="24"/>
      <c r="N173" s="24"/>
      <c r="O173" s="24"/>
      <c r="P173" s="24"/>
      <c r="Q173" s="24"/>
      <c r="R173" s="24"/>
      <c r="S173" s="24"/>
      <c r="T173" s="24"/>
      <c r="U173" s="24"/>
      <c r="V173" s="24"/>
      <c r="W173" s="24"/>
      <c r="X173" s="24"/>
      <c r="Y173" s="24"/>
      <c r="Z173" s="24"/>
      <c r="AA173" s="24"/>
      <c r="AB173" s="24"/>
      <c r="AC173" s="24"/>
      <c r="AD173" s="24"/>
      <c r="AE173" s="24"/>
      <c r="AF173" s="24"/>
      <c r="AG173" s="24"/>
      <c r="AH173" s="24"/>
      <c r="AI173" s="24"/>
      <c r="AJ173" s="24"/>
      <c r="AK173" s="24"/>
      <c r="AL173" s="24"/>
      <c r="AM173" s="24"/>
      <c r="AN173" s="24"/>
      <c r="AO173" s="24"/>
    </row>
    <row r="174" spans="1:41" ht="12.75">
      <c r="A174" s="13">
        <v>42262</v>
      </c>
      <c r="B174" s="56">
        <v>0.75763888888888886</v>
      </c>
      <c r="C174" s="15"/>
      <c r="D174" s="15" t="s">
        <v>1507</v>
      </c>
      <c r="E174" s="17">
        <v>7876881103</v>
      </c>
      <c r="F174" s="22" t="s">
        <v>1508</v>
      </c>
      <c r="G174" s="20" t="s">
        <v>80</v>
      </c>
      <c r="H174" s="33">
        <v>42262</v>
      </c>
      <c r="I174" s="22" t="s">
        <v>1509</v>
      </c>
      <c r="J174" s="20" t="s">
        <v>18</v>
      </c>
      <c r="K174" s="24"/>
      <c r="L174" s="24"/>
      <c r="M174" s="24"/>
      <c r="N174" s="24"/>
      <c r="O174" s="24"/>
      <c r="P174" s="24"/>
      <c r="Q174" s="24"/>
      <c r="R174" s="24"/>
      <c r="S174" s="24"/>
      <c r="T174" s="24"/>
      <c r="U174" s="24"/>
      <c r="V174" s="24"/>
      <c r="W174" s="24"/>
      <c r="X174" s="24"/>
      <c r="Y174" s="24"/>
      <c r="Z174" s="24"/>
      <c r="AA174" s="24"/>
      <c r="AB174" s="24"/>
      <c r="AC174" s="24"/>
      <c r="AD174" s="24"/>
      <c r="AE174" s="24"/>
      <c r="AF174" s="24"/>
      <c r="AG174" s="24"/>
      <c r="AH174" s="24"/>
      <c r="AI174" s="24"/>
      <c r="AJ174" s="24"/>
      <c r="AK174" s="24"/>
      <c r="AL174" s="24"/>
      <c r="AM174" s="24"/>
      <c r="AN174" s="24"/>
      <c r="AO174" s="24"/>
    </row>
    <row r="175" spans="1:41" ht="25.5">
      <c r="A175" s="13">
        <v>42262</v>
      </c>
      <c r="B175" s="56">
        <v>0.76041666666666663</v>
      </c>
      <c r="C175" s="15"/>
      <c r="D175" s="15" t="s">
        <v>1511</v>
      </c>
      <c r="E175" s="17">
        <v>7873445835</v>
      </c>
      <c r="F175" s="22" t="s">
        <v>1512</v>
      </c>
      <c r="G175" s="20" t="s">
        <v>80</v>
      </c>
      <c r="H175" s="33">
        <v>42262</v>
      </c>
      <c r="I175" s="22" t="s">
        <v>1513</v>
      </c>
      <c r="J175" s="20" t="s">
        <v>18</v>
      </c>
      <c r="K175" s="24"/>
      <c r="L175" s="24"/>
      <c r="M175" s="24"/>
      <c r="N175" s="24"/>
      <c r="O175" s="24"/>
      <c r="P175" s="24"/>
      <c r="Q175" s="24"/>
      <c r="R175" s="24"/>
      <c r="S175" s="24"/>
      <c r="T175" s="24"/>
      <c r="U175" s="24"/>
      <c r="V175" s="24"/>
      <c r="W175" s="24"/>
      <c r="X175" s="24"/>
      <c r="Y175" s="24"/>
      <c r="Z175" s="24"/>
      <c r="AA175" s="24"/>
      <c r="AB175" s="24"/>
      <c r="AC175" s="24"/>
      <c r="AD175" s="24"/>
      <c r="AE175" s="24"/>
      <c r="AF175" s="24"/>
      <c r="AG175" s="24"/>
      <c r="AH175" s="24"/>
      <c r="AI175" s="24"/>
      <c r="AJ175" s="24"/>
      <c r="AK175" s="24"/>
      <c r="AL175" s="24"/>
      <c r="AM175" s="24"/>
      <c r="AN175" s="24"/>
      <c r="AO175" s="24"/>
    </row>
    <row r="176" spans="1:41" ht="25.5">
      <c r="A176" s="13">
        <v>42262</v>
      </c>
      <c r="B176" s="56">
        <v>0.80902777777777779</v>
      </c>
      <c r="C176" s="15"/>
      <c r="D176" s="15" t="s">
        <v>1516</v>
      </c>
      <c r="E176" s="17">
        <v>7875035957</v>
      </c>
      <c r="F176" s="22" t="s">
        <v>1517</v>
      </c>
      <c r="G176" s="20" t="s">
        <v>80</v>
      </c>
      <c r="H176" s="33">
        <v>42262</v>
      </c>
      <c r="I176" s="22" t="s">
        <v>1518</v>
      </c>
      <c r="J176" s="20" t="s">
        <v>18</v>
      </c>
      <c r="K176" s="24"/>
      <c r="L176" s="24"/>
      <c r="M176" s="24"/>
      <c r="N176" s="24"/>
      <c r="O176" s="24"/>
      <c r="P176" s="24"/>
      <c r="Q176" s="24"/>
      <c r="R176" s="24"/>
      <c r="S176" s="24"/>
      <c r="T176" s="24"/>
      <c r="U176" s="24"/>
      <c r="V176" s="24"/>
      <c r="W176" s="24"/>
      <c r="X176" s="24"/>
      <c r="Y176" s="24"/>
      <c r="Z176" s="24"/>
      <c r="AA176" s="24"/>
      <c r="AB176" s="24"/>
      <c r="AC176" s="24"/>
      <c r="AD176" s="24"/>
      <c r="AE176" s="24"/>
      <c r="AF176" s="24"/>
      <c r="AG176" s="24"/>
      <c r="AH176" s="24"/>
      <c r="AI176" s="24"/>
      <c r="AJ176" s="24"/>
      <c r="AK176" s="24"/>
      <c r="AL176" s="24"/>
      <c r="AM176" s="24"/>
      <c r="AN176" s="24"/>
      <c r="AO176" s="24"/>
    </row>
    <row r="177" spans="1:41" ht="12.75">
      <c r="A177" s="13">
        <v>42262</v>
      </c>
      <c r="B177" s="56">
        <v>0.62013888888888891</v>
      </c>
      <c r="C177" s="15"/>
      <c r="D177" s="15" t="s">
        <v>1522</v>
      </c>
      <c r="E177" s="17">
        <v>7873178995</v>
      </c>
      <c r="F177" s="22" t="s">
        <v>1524</v>
      </c>
      <c r="G177" s="20" t="s">
        <v>80</v>
      </c>
      <c r="H177" s="33">
        <v>42263</v>
      </c>
      <c r="I177" s="22" t="s">
        <v>1527</v>
      </c>
      <c r="J177" s="20" t="s">
        <v>18</v>
      </c>
      <c r="K177" s="24"/>
      <c r="L177" s="24"/>
      <c r="M177" s="24"/>
      <c r="N177" s="24"/>
      <c r="O177" s="24"/>
      <c r="P177" s="24"/>
      <c r="Q177" s="24"/>
      <c r="R177" s="24"/>
      <c r="S177" s="24"/>
      <c r="T177" s="24"/>
      <c r="U177" s="24"/>
      <c r="V177" s="24"/>
      <c r="W177" s="24"/>
      <c r="X177" s="24"/>
      <c r="Y177" s="24"/>
      <c r="Z177" s="24"/>
      <c r="AA177" s="24"/>
      <c r="AB177" s="24"/>
      <c r="AC177" s="24"/>
      <c r="AD177" s="24"/>
      <c r="AE177" s="24"/>
      <c r="AF177" s="24"/>
      <c r="AG177" s="24"/>
      <c r="AH177" s="24"/>
      <c r="AI177" s="24"/>
      <c r="AJ177" s="24"/>
      <c r="AK177" s="24"/>
      <c r="AL177" s="24"/>
      <c r="AM177" s="24"/>
      <c r="AN177" s="24"/>
      <c r="AO177" s="24"/>
    </row>
    <row r="178" spans="1:41" ht="25.5">
      <c r="A178" s="13">
        <v>42262</v>
      </c>
      <c r="B178" s="46" t="s">
        <v>1530</v>
      </c>
      <c r="C178" s="15"/>
      <c r="D178" s="15" t="s">
        <v>1532</v>
      </c>
      <c r="E178" s="17">
        <v>7874796050</v>
      </c>
      <c r="F178" s="22" t="s">
        <v>1533</v>
      </c>
      <c r="G178" s="20" t="s">
        <v>80</v>
      </c>
      <c r="H178" s="33">
        <v>42263</v>
      </c>
      <c r="I178" s="22" t="s">
        <v>1535</v>
      </c>
      <c r="J178" s="20" t="s">
        <v>18</v>
      </c>
      <c r="K178" s="24"/>
      <c r="L178" s="24"/>
      <c r="M178" s="24"/>
      <c r="N178" s="24"/>
      <c r="O178" s="24"/>
      <c r="P178" s="24"/>
      <c r="Q178" s="24"/>
      <c r="R178" s="24"/>
      <c r="S178" s="24"/>
      <c r="T178" s="24"/>
      <c r="U178" s="24"/>
      <c r="V178" s="24"/>
      <c r="W178" s="24"/>
      <c r="X178" s="24"/>
      <c r="Y178" s="24"/>
      <c r="Z178" s="24"/>
      <c r="AA178" s="24"/>
      <c r="AB178" s="24"/>
      <c r="AC178" s="24"/>
      <c r="AD178" s="24"/>
      <c r="AE178" s="24"/>
      <c r="AF178" s="24"/>
      <c r="AG178" s="24"/>
      <c r="AH178" s="24"/>
      <c r="AI178" s="24"/>
      <c r="AJ178" s="24"/>
      <c r="AK178" s="24"/>
      <c r="AL178" s="24"/>
      <c r="AM178" s="24"/>
      <c r="AN178" s="24"/>
      <c r="AO178" s="24"/>
    </row>
    <row r="179" spans="1:41" ht="25.5">
      <c r="A179" s="13">
        <v>42262</v>
      </c>
      <c r="B179" s="46" t="s">
        <v>1537</v>
      </c>
      <c r="C179" s="15"/>
      <c r="D179" s="15" t="s">
        <v>743</v>
      </c>
      <c r="E179" s="17">
        <v>7878590189</v>
      </c>
      <c r="F179" s="22" t="s">
        <v>1539</v>
      </c>
      <c r="G179" s="20" t="s">
        <v>80</v>
      </c>
      <c r="H179" s="33">
        <v>42263</v>
      </c>
      <c r="I179" s="22" t="s">
        <v>1541</v>
      </c>
      <c r="J179" s="20" t="s">
        <v>18</v>
      </c>
      <c r="K179" s="24"/>
      <c r="L179" s="24"/>
      <c r="M179" s="24"/>
      <c r="N179" s="24"/>
      <c r="O179" s="24"/>
      <c r="P179" s="24"/>
      <c r="Q179" s="24"/>
      <c r="R179" s="24"/>
      <c r="S179" s="24"/>
      <c r="T179" s="24"/>
      <c r="U179" s="24"/>
      <c r="V179" s="24"/>
      <c r="W179" s="24"/>
      <c r="X179" s="24"/>
      <c r="Y179" s="24"/>
      <c r="Z179" s="24"/>
      <c r="AA179" s="24"/>
      <c r="AB179" s="24"/>
      <c r="AC179" s="24"/>
      <c r="AD179" s="24"/>
      <c r="AE179" s="24"/>
      <c r="AF179" s="24"/>
      <c r="AG179" s="24"/>
      <c r="AH179" s="24"/>
      <c r="AI179" s="24"/>
      <c r="AJ179" s="24"/>
      <c r="AK179" s="24"/>
      <c r="AL179" s="24"/>
      <c r="AM179" s="24"/>
      <c r="AN179" s="24"/>
      <c r="AO179" s="24"/>
    </row>
    <row r="180" spans="1:41" ht="12.75">
      <c r="A180" s="13">
        <v>42264</v>
      </c>
      <c r="B180" s="56">
        <v>0.46597222222222223</v>
      </c>
      <c r="C180" s="15"/>
      <c r="D180" s="15" t="s">
        <v>1544</v>
      </c>
      <c r="E180" s="17" t="s">
        <v>1546</v>
      </c>
      <c r="F180" s="22" t="s">
        <v>1548</v>
      </c>
      <c r="G180" s="20" t="s">
        <v>1345</v>
      </c>
      <c r="H180" s="33">
        <v>42264</v>
      </c>
      <c r="I180" s="22" t="s">
        <v>1550</v>
      </c>
      <c r="J180" s="20" t="s">
        <v>18</v>
      </c>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row>
    <row r="181" spans="1:41" ht="25.5">
      <c r="A181" s="13">
        <v>42264</v>
      </c>
      <c r="B181" s="26">
        <v>0.54027777777777775</v>
      </c>
      <c r="C181" s="15"/>
      <c r="D181" s="15" t="s">
        <v>1552</v>
      </c>
      <c r="E181" s="17" t="s">
        <v>956</v>
      </c>
      <c r="F181" s="22" t="s">
        <v>1553</v>
      </c>
      <c r="G181" s="20" t="s">
        <v>1345</v>
      </c>
      <c r="H181" s="33">
        <v>42264</v>
      </c>
      <c r="I181" s="22" t="s">
        <v>1556</v>
      </c>
      <c r="J181" s="20" t="s">
        <v>18</v>
      </c>
      <c r="K181" s="24"/>
      <c r="L181" s="24"/>
      <c r="M181" s="24"/>
      <c r="N181" s="24"/>
      <c r="O181" s="24"/>
      <c r="P181" s="24"/>
      <c r="Q181" s="24"/>
      <c r="R181" s="24"/>
      <c r="S181" s="24"/>
      <c r="T181" s="24"/>
      <c r="U181" s="24"/>
      <c r="V181" s="24"/>
      <c r="W181" s="24"/>
      <c r="X181" s="24"/>
      <c r="Y181" s="24"/>
      <c r="Z181" s="24"/>
      <c r="AA181" s="24"/>
      <c r="AB181" s="24"/>
      <c r="AC181" s="24"/>
      <c r="AD181" s="24"/>
      <c r="AE181" s="24"/>
      <c r="AF181" s="24"/>
      <c r="AG181" s="24"/>
      <c r="AH181" s="24"/>
      <c r="AI181" s="24"/>
      <c r="AJ181" s="24"/>
      <c r="AK181" s="24"/>
      <c r="AL181" s="24"/>
      <c r="AM181" s="24"/>
      <c r="AN181" s="24"/>
      <c r="AO181" s="24"/>
    </row>
    <row r="182" spans="1:41" ht="25.5">
      <c r="A182" s="13">
        <v>42264</v>
      </c>
      <c r="B182" s="56">
        <v>0.56736111111111109</v>
      </c>
      <c r="C182" s="15"/>
      <c r="D182" s="15" t="s">
        <v>1559</v>
      </c>
      <c r="E182" s="17" t="s">
        <v>1561</v>
      </c>
      <c r="F182" s="22" t="s">
        <v>1562</v>
      </c>
      <c r="G182" s="20" t="s">
        <v>80</v>
      </c>
      <c r="H182" s="33">
        <v>42264</v>
      </c>
      <c r="I182" s="22" t="s">
        <v>1565</v>
      </c>
      <c r="J182" s="20" t="s">
        <v>18</v>
      </c>
      <c r="K182" s="24"/>
      <c r="L182" s="24"/>
      <c r="M182" s="24"/>
      <c r="N182" s="24"/>
      <c r="O182" s="24"/>
      <c r="P182" s="24"/>
      <c r="Q182" s="24"/>
      <c r="R182" s="24"/>
      <c r="S182" s="24"/>
      <c r="T182" s="24"/>
      <c r="U182" s="24"/>
      <c r="V182" s="24"/>
      <c r="W182" s="24"/>
      <c r="X182" s="24"/>
      <c r="Y182" s="24"/>
      <c r="Z182" s="24"/>
      <c r="AA182" s="24"/>
      <c r="AB182" s="24"/>
      <c r="AC182" s="24"/>
      <c r="AD182" s="24"/>
      <c r="AE182" s="24"/>
      <c r="AF182" s="24"/>
      <c r="AG182" s="24"/>
      <c r="AH182" s="24"/>
      <c r="AI182" s="24"/>
      <c r="AJ182" s="24"/>
      <c r="AK182" s="24"/>
      <c r="AL182" s="24"/>
      <c r="AM182" s="24"/>
      <c r="AN182" s="24"/>
      <c r="AO182" s="24"/>
    </row>
    <row r="183" spans="1:41" ht="12.75">
      <c r="A183" s="60" t="s">
        <v>1567</v>
      </c>
      <c r="B183" s="56">
        <v>0.52847222222222223</v>
      </c>
      <c r="C183" s="15"/>
      <c r="D183" s="15" t="s">
        <v>1569</v>
      </c>
      <c r="E183" s="17" t="s">
        <v>1571</v>
      </c>
      <c r="F183" s="22" t="s">
        <v>1572</v>
      </c>
      <c r="G183" s="20" t="s">
        <v>1345</v>
      </c>
      <c r="H183" s="33">
        <v>42264</v>
      </c>
      <c r="I183" s="22" t="s">
        <v>1573</v>
      </c>
      <c r="J183" s="20" t="s">
        <v>18</v>
      </c>
      <c r="K183" s="24"/>
      <c r="L183" s="24"/>
      <c r="M183" s="24"/>
      <c r="N183" s="24"/>
      <c r="O183" s="24"/>
      <c r="P183" s="24"/>
      <c r="Q183" s="24"/>
      <c r="R183" s="24"/>
      <c r="S183" s="24"/>
      <c r="T183" s="24"/>
      <c r="U183" s="24"/>
      <c r="V183" s="24"/>
      <c r="W183" s="24"/>
      <c r="X183" s="24"/>
      <c r="Y183" s="24"/>
      <c r="Z183" s="24"/>
      <c r="AA183" s="24"/>
      <c r="AB183" s="24"/>
      <c r="AC183" s="24"/>
      <c r="AD183" s="24"/>
      <c r="AE183" s="24"/>
      <c r="AF183" s="24"/>
      <c r="AG183" s="24"/>
      <c r="AH183" s="24"/>
      <c r="AI183" s="24"/>
      <c r="AJ183" s="24"/>
      <c r="AK183" s="24"/>
      <c r="AL183" s="24"/>
      <c r="AM183" s="24"/>
      <c r="AN183" s="24"/>
      <c r="AO183" s="24"/>
    </row>
    <row r="184" spans="1:41" ht="25.5">
      <c r="A184" s="13">
        <v>42264</v>
      </c>
      <c r="B184" s="26">
        <v>0.12083333333333333</v>
      </c>
      <c r="C184" s="15"/>
      <c r="D184" s="15" t="s">
        <v>1577</v>
      </c>
      <c r="E184" s="17" t="s">
        <v>1578</v>
      </c>
      <c r="F184" s="22" t="s">
        <v>1579</v>
      </c>
      <c r="G184" s="20" t="s">
        <v>80</v>
      </c>
      <c r="H184" s="33">
        <v>42264</v>
      </c>
      <c r="I184" s="22" t="s">
        <v>1581</v>
      </c>
      <c r="J184" s="20" t="s">
        <v>18</v>
      </c>
      <c r="K184" s="24"/>
      <c r="L184" s="24"/>
      <c r="M184" s="24"/>
      <c r="N184" s="24"/>
      <c r="O184" s="24"/>
      <c r="P184" s="24"/>
      <c r="Q184" s="24"/>
      <c r="R184" s="24"/>
      <c r="S184" s="24"/>
      <c r="T184" s="24"/>
      <c r="U184" s="24"/>
      <c r="V184" s="24"/>
      <c r="W184" s="24"/>
      <c r="X184" s="24"/>
      <c r="Y184" s="24"/>
      <c r="Z184" s="24"/>
      <c r="AA184" s="24"/>
      <c r="AB184" s="24"/>
      <c r="AC184" s="24"/>
      <c r="AD184" s="24"/>
      <c r="AE184" s="24"/>
      <c r="AF184" s="24"/>
      <c r="AG184" s="24"/>
      <c r="AH184" s="24"/>
      <c r="AI184" s="24"/>
      <c r="AJ184" s="24"/>
      <c r="AK184" s="24"/>
      <c r="AL184" s="24"/>
      <c r="AM184" s="24"/>
      <c r="AN184" s="24"/>
      <c r="AO184" s="24"/>
    </row>
    <row r="185" spans="1:41" ht="25.5">
      <c r="A185" s="13">
        <v>42264</v>
      </c>
      <c r="B185" s="56">
        <v>0.63888888888888884</v>
      </c>
      <c r="C185" s="15"/>
      <c r="D185" s="15" t="s">
        <v>1583</v>
      </c>
      <c r="E185" s="17">
        <v>7872252273</v>
      </c>
      <c r="F185" s="22" t="s">
        <v>1584</v>
      </c>
      <c r="G185" s="20" t="s">
        <v>80</v>
      </c>
      <c r="H185" s="33">
        <v>42264</v>
      </c>
      <c r="I185" s="22" t="s">
        <v>1587</v>
      </c>
      <c r="J185" s="20" t="s">
        <v>18</v>
      </c>
      <c r="K185" s="24"/>
      <c r="L185" s="24"/>
      <c r="M185" s="24"/>
      <c r="N185" s="24"/>
      <c r="O185" s="24"/>
      <c r="P185" s="24"/>
      <c r="Q185" s="24"/>
      <c r="R185" s="24"/>
      <c r="S185" s="24"/>
      <c r="T185" s="24"/>
      <c r="U185" s="24"/>
      <c r="V185" s="24"/>
      <c r="W185" s="24"/>
      <c r="X185" s="24"/>
      <c r="Y185" s="24"/>
      <c r="Z185" s="24"/>
      <c r="AA185" s="24"/>
      <c r="AB185" s="24"/>
      <c r="AC185" s="24"/>
      <c r="AD185" s="24"/>
      <c r="AE185" s="24"/>
      <c r="AF185" s="24"/>
      <c r="AG185" s="24"/>
      <c r="AH185" s="24"/>
      <c r="AI185" s="24"/>
      <c r="AJ185" s="24"/>
      <c r="AK185" s="24"/>
      <c r="AL185" s="24"/>
      <c r="AM185" s="24"/>
      <c r="AN185" s="24"/>
      <c r="AO185" s="24"/>
    </row>
    <row r="186" spans="1:41" ht="38.25">
      <c r="A186" s="73"/>
      <c r="B186" s="56">
        <v>0.67638888888888893</v>
      </c>
      <c r="C186" s="15"/>
      <c r="D186" s="15" t="s">
        <v>1590</v>
      </c>
      <c r="E186" s="17" t="s">
        <v>1591</v>
      </c>
      <c r="F186" s="22" t="s">
        <v>1593</v>
      </c>
      <c r="G186" s="20" t="s">
        <v>80</v>
      </c>
      <c r="H186" s="33">
        <v>42264</v>
      </c>
      <c r="I186" s="22" t="s">
        <v>1595</v>
      </c>
      <c r="J186" s="20" t="s">
        <v>18</v>
      </c>
      <c r="K186" s="24"/>
      <c r="L186" s="24"/>
      <c r="M186" s="24"/>
      <c r="N186" s="24"/>
      <c r="O186" s="24"/>
      <c r="P186" s="24"/>
      <c r="Q186" s="24"/>
      <c r="R186" s="24"/>
      <c r="S186" s="24"/>
      <c r="T186" s="24"/>
      <c r="U186" s="24"/>
      <c r="V186" s="24"/>
      <c r="W186" s="24"/>
      <c r="X186" s="24"/>
      <c r="Y186" s="24"/>
      <c r="Z186" s="24"/>
      <c r="AA186" s="24"/>
      <c r="AB186" s="24"/>
      <c r="AC186" s="24"/>
      <c r="AD186" s="24"/>
      <c r="AE186" s="24"/>
      <c r="AF186" s="24"/>
      <c r="AG186" s="24"/>
      <c r="AH186" s="24"/>
      <c r="AI186" s="24"/>
      <c r="AJ186" s="24"/>
      <c r="AK186" s="24"/>
      <c r="AL186" s="24"/>
      <c r="AM186" s="24"/>
      <c r="AN186" s="24"/>
      <c r="AO186" s="24"/>
    </row>
    <row r="187" spans="1:41" ht="25.5">
      <c r="A187" s="13">
        <v>42264</v>
      </c>
      <c r="B187" s="46" t="s">
        <v>1599</v>
      </c>
      <c r="C187" s="15"/>
      <c r="D187" s="15" t="s">
        <v>1600</v>
      </c>
      <c r="E187" s="17">
        <v>787425265</v>
      </c>
      <c r="F187" s="22" t="s">
        <v>1602</v>
      </c>
      <c r="G187" s="20" t="s">
        <v>80</v>
      </c>
      <c r="H187" s="33">
        <v>42264</v>
      </c>
      <c r="I187" s="22" t="s">
        <v>1603</v>
      </c>
      <c r="J187" s="20" t="s">
        <v>18</v>
      </c>
      <c r="K187" s="24"/>
      <c r="L187" s="24"/>
      <c r="M187" s="24"/>
      <c r="N187" s="24"/>
      <c r="O187" s="24"/>
      <c r="P187" s="24"/>
      <c r="Q187" s="24"/>
      <c r="R187" s="24"/>
      <c r="S187" s="24"/>
      <c r="T187" s="24"/>
      <c r="U187" s="24"/>
      <c r="V187" s="24"/>
      <c r="W187" s="24"/>
      <c r="X187" s="24"/>
      <c r="Y187" s="24"/>
      <c r="Z187" s="24"/>
      <c r="AA187" s="24"/>
      <c r="AB187" s="24"/>
      <c r="AC187" s="24"/>
      <c r="AD187" s="24"/>
      <c r="AE187" s="24"/>
      <c r="AF187" s="24"/>
      <c r="AG187" s="24"/>
      <c r="AH187" s="24"/>
      <c r="AI187" s="24"/>
      <c r="AJ187" s="24"/>
      <c r="AK187" s="24"/>
      <c r="AL187" s="24"/>
      <c r="AM187" s="24"/>
      <c r="AN187" s="24"/>
      <c r="AO187" s="24"/>
    </row>
    <row r="188" spans="1:41" ht="12.75">
      <c r="A188" s="13">
        <v>42264</v>
      </c>
      <c r="B188" s="46" t="s">
        <v>1606</v>
      </c>
      <c r="C188" s="15"/>
      <c r="D188" s="15" t="s">
        <v>1607</v>
      </c>
      <c r="E188" s="17">
        <v>7875035957</v>
      </c>
      <c r="F188" s="22" t="s">
        <v>78</v>
      </c>
      <c r="G188" s="20" t="s">
        <v>130</v>
      </c>
      <c r="H188" s="33">
        <v>42264</v>
      </c>
      <c r="I188" s="22" t="s">
        <v>1610</v>
      </c>
      <c r="J188" s="20" t="s">
        <v>18</v>
      </c>
      <c r="K188" s="24"/>
      <c r="L188" s="24"/>
      <c r="M188" s="24"/>
      <c r="N188" s="24"/>
      <c r="O188" s="24"/>
      <c r="P188" s="24"/>
      <c r="Q188" s="24"/>
      <c r="R188" s="24"/>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row>
    <row r="189" spans="1:41" ht="25.5">
      <c r="A189" s="13">
        <v>42264</v>
      </c>
      <c r="B189" s="46" t="s">
        <v>1612</v>
      </c>
      <c r="C189" s="15"/>
      <c r="D189" s="15" t="s">
        <v>1614</v>
      </c>
      <c r="E189" s="17">
        <v>7879750286</v>
      </c>
      <c r="F189" s="22" t="s">
        <v>1616</v>
      </c>
      <c r="G189" s="20" t="s">
        <v>80</v>
      </c>
      <c r="H189" s="33">
        <v>42264</v>
      </c>
      <c r="I189" s="22" t="s">
        <v>1617</v>
      </c>
      <c r="J189" s="20" t="s">
        <v>18</v>
      </c>
      <c r="K189" s="24"/>
      <c r="L189" s="24"/>
      <c r="M189" s="24"/>
      <c r="N189" s="24"/>
      <c r="O189" s="24"/>
      <c r="P189" s="24"/>
      <c r="Q189" s="24"/>
      <c r="R189" s="24"/>
      <c r="S189" s="24"/>
      <c r="T189" s="24"/>
      <c r="U189" s="24"/>
      <c r="V189" s="24"/>
      <c r="W189" s="24"/>
      <c r="X189" s="24"/>
      <c r="Y189" s="24"/>
      <c r="Z189" s="24"/>
      <c r="AA189" s="24"/>
      <c r="AB189" s="24"/>
      <c r="AC189" s="24"/>
      <c r="AD189" s="24"/>
      <c r="AE189" s="24"/>
      <c r="AF189" s="24"/>
      <c r="AG189" s="24"/>
      <c r="AH189" s="24"/>
      <c r="AI189" s="24"/>
      <c r="AJ189" s="24"/>
      <c r="AK189" s="24"/>
      <c r="AL189" s="24"/>
      <c r="AM189" s="24"/>
      <c r="AN189" s="24"/>
      <c r="AO189" s="24"/>
    </row>
    <row r="190" spans="1:41" ht="25.5">
      <c r="A190" s="13">
        <v>42265</v>
      </c>
      <c r="B190" s="56">
        <v>0.60833333333333328</v>
      </c>
      <c r="C190" s="15"/>
      <c r="D190" s="15" t="s">
        <v>1621</v>
      </c>
      <c r="E190" s="17" t="s">
        <v>1622</v>
      </c>
      <c r="F190" s="22" t="s">
        <v>1624</v>
      </c>
      <c r="G190" s="20" t="s">
        <v>1345</v>
      </c>
      <c r="H190" s="33">
        <v>42265</v>
      </c>
      <c r="I190" s="22" t="s">
        <v>1626</v>
      </c>
      <c r="J190" s="20" t="s">
        <v>18</v>
      </c>
      <c r="K190" s="24"/>
      <c r="L190" s="24"/>
      <c r="M190" s="24"/>
      <c r="N190" s="24"/>
      <c r="O190" s="24"/>
      <c r="P190" s="24"/>
      <c r="Q190" s="24"/>
      <c r="R190" s="24"/>
      <c r="S190" s="24"/>
      <c r="T190" s="24"/>
      <c r="U190" s="24"/>
      <c r="V190" s="24"/>
      <c r="W190" s="24"/>
      <c r="X190" s="24"/>
      <c r="Y190" s="24"/>
      <c r="Z190" s="24"/>
      <c r="AA190" s="24"/>
      <c r="AB190" s="24"/>
      <c r="AC190" s="24"/>
      <c r="AD190" s="24"/>
      <c r="AE190" s="24"/>
      <c r="AF190" s="24"/>
      <c r="AG190" s="24"/>
      <c r="AH190" s="24"/>
      <c r="AI190" s="24"/>
      <c r="AJ190" s="24"/>
      <c r="AK190" s="24"/>
      <c r="AL190" s="24"/>
      <c r="AM190" s="24"/>
      <c r="AN190" s="24"/>
      <c r="AO190" s="24"/>
    </row>
    <row r="191" spans="1:41" ht="25.5">
      <c r="A191" s="13">
        <v>42266</v>
      </c>
      <c r="B191" s="56" t="s">
        <v>1631</v>
      </c>
      <c r="C191" s="15"/>
      <c r="D191" s="15" t="s">
        <v>1632</v>
      </c>
      <c r="E191" s="17" t="s">
        <v>1633</v>
      </c>
      <c r="F191" s="22" t="s">
        <v>1634</v>
      </c>
      <c r="G191" s="20" t="s">
        <v>130</v>
      </c>
      <c r="H191" s="33">
        <v>42266</v>
      </c>
      <c r="I191" s="22" t="s">
        <v>1636</v>
      </c>
      <c r="J191" s="20" t="s">
        <v>18</v>
      </c>
      <c r="K191" s="24"/>
      <c r="L191" s="24"/>
      <c r="M191" s="24"/>
      <c r="N191" s="24"/>
      <c r="O191" s="24"/>
      <c r="P191" s="24"/>
      <c r="Q191" s="24"/>
      <c r="R191" s="24"/>
      <c r="S191" s="24"/>
      <c r="T191" s="24"/>
      <c r="U191" s="24"/>
      <c r="V191" s="24"/>
      <c r="W191" s="24"/>
      <c r="X191" s="24"/>
      <c r="Y191" s="24"/>
      <c r="Z191" s="24"/>
      <c r="AA191" s="24"/>
      <c r="AB191" s="24"/>
      <c r="AC191" s="24"/>
      <c r="AD191" s="24"/>
      <c r="AE191" s="24"/>
      <c r="AF191" s="24"/>
      <c r="AG191" s="24"/>
      <c r="AH191" s="24"/>
      <c r="AI191" s="24"/>
      <c r="AJ191" s="24"/>
      <c r="AK191" s="24"/>
      <c r="AL191" s="24"/>
      <c r="AM191" s="24"/>
      <c r="AN191" s="24"/>
      <c r="AO191" s="24"/>
    </row>
    <row r="192" spans="1:41" ht="25.5">
      <c r="A192" s="13">
        <v>42266</v>
      </c>
      <c r="B192" s="56" t="s">
        <v>1639</v>
      </c>
      <c r="C192" s="15"/>
      <c r="D192" s="15" t="s">
        <v>1483</v>
      </c>
      <c r="E192" s="17" t="s">
        <v>1484</v>
      </c>
      <c r="F192" s="22" t="s">
        <v>1641</v>
      </c>
      <c r="G192" s="20" t="s">
        <v>130</v>
      </c>
      <c r="H192" s="33">
        <v>42266</v>
      </c>
      <c r="I192" s="22" t="s">
        <v>1636</v>
      </c>
      <c r="J192" s="20" t="s">
        <v>18</v>
      </c>
      <c r="K192" s="24"/>
      <c r="L192" s="24"/>
      <c r="M192" s="24"/>
      <c r="N192" s="24"/>
      <c r="O192" s="24"/>
      <c r="P192" s="24"/>
      <c r="Q192" s="24"/>
      <c r="R192" s="24"/>
      <c r="S192" s="24"/>
      <c r="T192" s="24"/>
      <c r="U192" s="24"/>
      <c r="V192" s="24"/>
      <c r="W192" s="24"/>
      <c r="X192" s="24"/>
      <c r="Y192" s="24"/>
      <c r="Z192" s="24"/>
      <c r="AA192" s="24"/>
      <c r="AB192" s="24"/>
      <c r="AC192" s="24"/>
      <c r="AD192" s="24"/>
      <c r="AE192" s="24"/>
      <c r="AF192" s="24"/>
      <c r="AG192" s="24"/>
      <c r="AH192" s="24"/>
      <c r="AI192" s="24"/>
      <c r="AJ192" s="24"/>
      <c r="AK192" s="24"/>
      <c r="AL192" s="24"/>
      <c r="AM192" s="24"/>
      <c r="AN192" s="24"/>
      <c r="AO192" s="24"/>
    </row>
    <row r="193" spans="1:41" ht="12.75">
      <c r="A193" s="13">
        <v>42266</v>
      </c>
      <c r="B193" s="56" t="s">
        <v>1645</v>
      </c>
      <c r="C193" s="15"/>
      <c r="D193" s="15" t="s">
        <v>1647</v>
      </c>
      <c r="E193" s="17">
        <v>7876925888</v>
      </c>
      <c r="F193" s="22" t="s">
        <v>1648</v>
      </c>
      <c r="G193" s="20" t="s">
        <v>130</v>
      </c>
      <c r="H193" s="33">
        <v>42266</v>
      </c>
      <c r="I193" s="22" t="s">
        <v>1650</v>
      </c>
      <c r="J193" s="20" t="s">
        <v>18</v>
      </c>
      <c r="K193" s="24"/>
      <c r="L193" s="24"/>
      <c r="M193" s="24"/>
      <c r="N193" s="24"/>
      <c r="O193" s="24"/>
      <c r="P193" s="24"/>
      <c r="Q193" s="24"/>
      <c r="R193" s="24"/>
      <c r="S193" s="24"/>
      <c r="T193" s="24"/>
      <c r="U193" s="24"/>
      <c r="V193" s="24"/>
      <c r="W193" s="24"/>
      <c r="X193" s="24"/>
      <c r="Y193" s="24"/>
      <c r="Z193" s="24"/>
      <c r="AA193" s="24"/>
      <c r="AB193" s="24"/>
      <c r="AC193" s="24"/>
      <c r="AD193" s="24"/>
      <c r="AE193" s="24"/>
      <c r="AF193" s="24"/>
      <c r="AG193" s="24"/>
      <c r="AH193" s="24"/>
      <c r="AI193" s="24"/>
      <c r="AJ193" s="24"/>
      <c r="AK193" s="24"/>
      <c r="AL193" s="24"/>
      <c r="AM193" s="24"/>
      <c r="AN193" s="24"/>
      <c r="AO193" s="24"/>
    </row>
    <row r="194" spans="1:41" ht="25.5">
      <c r="A194" s="13">
        <v>42266</v>
      </c>
      <c r="B194" s="56" t="s">
        <v>1655</v>
      </c>
      <c r="C194" s="15"/>
      <c r="D194" s="15" t="s">
        <v>1656</v>
      </c>
      <c r="E194" s="17" t="s">
        <v>1658</v>
      </c>
      <c r="F194" s="28"/>
      <c r="G194" s="20" t="s">
        <v>130</v>
      </c>
      <c r="H194" s="33">
        <v>42266</v>
      </c>
      <c r="I194" s="22" t="s">
        <v>1661</v>
      </c>
      <c r="J194" s="20" t="s">
        <v>18</v>
      </c>
      <c r="K194" s="24"/>
      <c r="L194" s="24"/>
      <c r="M194" s="24"/>
      <c r="N194" s="24"/>
      <c r="O194" s="24"/>
      <c r="P194" s="24"/>
      <c r="Q194" s="24"/>
      <c r="R194" s="24"/>
      <c r="S194" s="24"/>
      <c r="T194" s="24"/>
      <c r="U194" s="24"/>
      <c r="V194" s="24"/>
      <c r="W194" s="24"/>
      <c r="X194" s="24"/>
      <c r="Y194" s="24"/>
      <c r="Z194" s="24"/>
      <c r="AA194" s="24"/>
      <c r="AB194" s="24"/>
      <c r="AC194" s="24"/>
      <c r="AD194" s="24"/>
      <c r="AE194" s="24"/>
      <c r="AF194" s="24"/>
      <c r="AG194" s="24"/>
      <c r="AH194" s="24"/>
      <c r="AI194" s="24"/>
      <c r="AJ194" s="24"/>
      <c r="AK194" s="24"/>
      <c r="AL194" s="24"/>
      <c r="AM194" s="24"/>
      <c r="AN194" s="24"/>
      <c r="AO194" s="24"/>
    </row>
    <row r="195" spans="1:41" ht="12.75">
      <c r="A195" s="91"/>
      <c r="B195" s="71"/>
      <c r="C195" s="15"/>
      <c r="D195" s="15" t="s">
        <v>174</v>
      </c>
      <c r="E195" s="17" t="s">
        <v>176</v>
      </c>
      <c r="F195" s="28"/>
      <c r="G195" s="20" t="s">
        <v>130</v>
      </c>
      <c r="H195" s="33">
        <v>42266</v>
      </c>
      <c r="I195" s="22" t="s">
        <v>1650</v>
      </c>
      <c r="J195" s="20" t="s">
        <v>18</v>
      </c>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c r="AI195" s="24"/>
      <c r="AJ195" s="24"/>
      <c r="AK195" s="24"/>
      <c r="AL195" s="24"/>
      <c r="AM195" s="24"/>
      <c r="AN195" s="24"/>
      <c r="AO195" s="24"/>
    </row>
    <row r="196" spans="1:41" ht="25.5">
      <c r="A196" s="13" t="s">
        <v>1675</v>
      </c>
      <c r="B196" s="56">
        <v>0.55486111111111114</v>
      </c>
      <c r="C196" s="15"/>
      <c r="D196" s="15" t="s">
        <v>1676</v>
      </c>
      <c r="E196" s="17" t="s">
        <v>1677</v>
      </c>
      <c r="F196" s="22" t="s">
        <v>1678</v>
      </c>
      <c r="G196" s="20" t="s">
        <v>130</v>
      </c>
      <c r="H196" s="33">
        <v>42266</v>
      </c>
      <c r="I196" s="22" t="s">
        <v>1680</v>
      </c>
      <c r="J196" s="20" t="s">
        <v>18</v>
      </c>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c r="AI196" s="24"/>
      <c r="AJ196" s="24"/>
      <c r="AK196" s="24"/>
      <c r="AL196" s="24"/>
      <c r="AM196" s="24"/>
      <c r="AN196" s="24"/>
      <c r="AO196" s="24"/>
    </row>
    <row r="197" spans="1:41" ht="12.75">
      <c r="A197" s="13" t="s">
        <v>1683</v>
      </c>
      <c r="B197" s="56">
        <v>0.47430555555555554</v>
      </c>
      <c r="C197" s="15"/>
      <c r="D197" s="15" t="s">
        <v>1685</v>
      </c>
      <c r="E197" s="17" t="s">
        <v>1686</v>
      </c>
      <c r="F197" s="28"/>
      <c r="G197" s="20" t="s">
        <v>14</v>
      </c>
      <c r="H197" s="33">
        <v>42268</v>
      </c>
      <c r="I197" s="22" t="s">
        <v>10</v>
      </c>
      <c r="J197" s="20" t="s">
        <v>18</v>
      </c>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c r="AI197" s="24"/>
      <c r="AJ197" s="24"/>
      <c r="AK197" s="24"/>
      <c r="AL197" s="24"/>
      <c r="AM197" s="24"/>
      <c r="AN197" s="24"/>
      <c r="AO197" s="24"/>
    </row>
    <row r="198" spans="1:41" ht="38.25">
      <c r="A198" s="92" t="s">
        <v>1691</v>
      </c>
      <c r="B198" s="46" t="s">
        <v>1700</v>
      </c>
      <c r="C198" s="15"/>
      <c r="D198" s="15" t="s">
        <v>1702</v>
      </c>
      <c r="E198" s="17" t="s">
        <v>1703</v>
      </c>
      <c r="F198" s="22" t="s">
        <v>1704</v>
      </c>
      <c r="G198" s="20" t="s">
        <v>80</v>
      </c>
      <c r="H198" s="33">
        <v>42268</v>
      </c>
      <c r="I198" s="22" t="s">
        <v>1706</v>
      </c>
      <c r="J198" s="20" t="s">
        <v>18</v>
      </c>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c r="AI198" s="24"/>
      <c r="AJ198" s="24"/>
      <c r="AK198" s="24"/>
      <c r="AL198" s="24"/>
      <c r="AM198" s="24"/>
      <c r="AN198" s="24"/>
      <c r="AO198" s="24"/>
    </row>
    <row r="199" spans="1:41" ht="38.25">
      <c r="A199" s="60" t="s">
        <v>1691</v>
      </c>
      <c r="B199" s="46" t="s">
        <v>1709</v>
      </c>
      <c r="C199" s="15"/>
      <c r="D199" s="15" t="s">
        <v>1710</v>
      </c>
      <c r="E199" s="17">
        <v>7875132278</v>
      </c>
      <c r="F199" s="22" t="s">
        <v>1712</v>
      </c>
      <c r="G199" s="20" t="s">
        <v>80</v>
      </c>
      <c r="H199" s="33">
        <v>42268</v>
      </c>
      <c r="I199" s="22" t="s">
        <v>1713</v>
      </c>
      <c r="J199" s="20" t="s">
        <v>18</v>
      </c>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c r="AI199" s="24"/>
      <c r="AJ199" s="24"/>
      <c r="AK199" s="24"/>
      <c r="AL199" s="24"/>
      <c r="AM199" s="24"/>
      <c r="AN199" s="24"/>
      <c r="AO199" s="24"/>
    </row>
    <row r="200" spans="1:41" ht="38.25">
      <c r="A200" s="60" t="s">
        <v>1716</v>
      </c>
      <c r="B200" s="56">
        <v>0.44305555555555554</v>
      </c>
      <c r="C200" s="15"/>
      <c r="D200" s="15" t="s">
        <v>1718</v>
      </c>
      <c r="E200" s="17" t="s">
        <v>1719</v>
      </c>
      <c r="F200" s="22" t="s">
        <v>1720</v>
      </c>
      <c r="G200" s="20" t="s">
        <v>80</v>
      </c>
      <c r="H200" s="33">
        <v>42269</v>
      </c>
      <c r="I200" s="22" t="s">
        <v>1722</v>
      </c>
      <c r="J200" s="20" t="s">
        <v>18</v>
      </c>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c r="AI200" s="24"/>
      <c r="AJ200" s="24"/>
      <c r="AK200" s="24"/>
      <c r="AL200" s="24"/>
      <c r="AM200" s="24"/>
      <c r="AN200" s="24"/>
      <c r="AO200" s="24"/>
    </row>
    <row r="201" spans="1:41" ht="38.25">
      <c r="A201" s="60" t="s">
        <v>1716</v>
      </c>
      <c r="B201" s="56">
        <v>0.68402777777777779</v>
      </c>
      <c r="C201" s="15"/>
      <c r="D201" s="15" t="s">
        <v>1725</v>
      </c>
      <c r="E201" s="17">
        <v>7874788551</v>
      </c>
      <c r="F201" s="22" t="s">
        <v>1727</v>
      </c>
      <c r="G201" s="20" t="s">
        <v>80</v>
      </c>
      <c r="H201" s="33">
        <v>42269</v>
      </c>
      <c r="I201" s="22" t="s">
        <v>1729</v>
      </c>
      <c r="J201" s="20" t="s">
        <v>18</v>
      </c>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c r="AI201" s="24"/>
      <c r="AJ201" s="24"/>
      <c r="AK201" s="24"/>
      <c r="AL201" s="24"/>
      <c r="AM201" s="24"/>
      <c r="AN201" s="24"/>
      <c r="AO201" s="24"/>
    </row>
    <row r="202" spans="1:41" ht="12.75">
      <c r="A202" s="60" t="s">
        <v>1716</v>
      </c>
      <c r="B202" s="46" t="s">
        <v>1733</v>
      </c>
      <c r="C202" s="15"/>
      <c r="D202" s="15" t="s">
        <v>1735</v>
      </c>
      <c r="E202" s="17">
        <v>7874751972</v>
      </c>
      <c r="F202" s="22" t="s">
        <v>1736</v>
      </c>
      <c r="G202" s="20" t="s">
        <v>80</v>
      </c>
      <c r="H202" s="33">
        <v>42269</v>
      </c>
      <c r="I202" s="22" t="s">
        <v>1738</v>
      </c>
      <c r="J202" s="20" t="s">
        <v>18</v>
      </c>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c r="AI202" s="24"/>
      <c r="AJ202" s="24"/>
      <c r="AK202" s="24"/>
      <c r="AL202" s="24"/>
      <c r="AM202" s="24"/>
      <c r="AN202" s="24"/>
      <c r="AO202" s="24"/>
    </row>
    <row r="203" spans="1:41" ht="25.5">
      <c r="A203" s="60" t="s">
        <v>1742</v>
      </c>
      <c r="B203" s="46" t="s">
        <v>1743</v>
      </c>
      <c r="C203" s="15"/>
      <c r="D203" s="15" t="s">
        <v>557</v>
      </c>
      <c r="E203" s="17">
        <v>7874458783</v>
      </c>
      <c r="F203" s="22" t="s">
        <v>1746</v>
      </c>
      <c r="G203" s="20" t="s">
        <v>80</v>
      </c>
      <c r="H203" s="33">
        <v>42269</v>
      </c>
      <c r="I203" s="22" t="s">
        <v>1749</v>
      </c>
      <c r="J203" s="20" t="s">
        <v>18</v>
      </c>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c r="AI203" s="24"/>
      <c r="AJ203" s="24"/>
      <c r="AK203" s="24"/>
      <c r="AL203" s="24"/>
      <c r="AM203" s="24"/>
      <c r="AN203" s="24"/>
      <c r="AO203" s="24"/>
    </row>
    <row r="204" spans="1:41" ht="38.25">
      <c r="A204" s="60" t="s">
        <v>1754</v>
      </c>
      <c r="B204" s="56">
        <v>0.49444444444444446</v>
      </c>
      <c r="C204" s="15"/>
      <c r="D204" s="15" t="s">
        <v>1756</v>
      </c>
      <c r="E204" s="17" t="s">
        <v>1622</v>
      </c>
      <c r="F204" s="22" t="s">
        <v>1757</v>
      </c>
      <c r="G204" s="20" t="s">
        <v>80</v>
      </c>
      <c r="H204" s="33">
        <v>42270</v>
      </c>
      <c r="I204" s="22" t="s">
        <v>1760</v>
      </c>
      <c r="J204" s="20" t="s">
        <v>18</v>
      </c>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c r="AI204" s="24"/>
      <c r="AJ204" s="24"/>
      <c r="AK204" s="24"/>
      <c r="AL204" s="24"/>
      <c r="AM204" s="24"/>
      <c r="AN204" s="24"/>
      <c r="AO204" s="24"/>
    </row>
    <row r="205" spans="1:41" ht="25.5">
      <c r="A205" s="60" t="s">
        <v>1754</v>
      </c>
      <c r="B205" s="46" t="s">
        <v>1764</v>
      </c>
      <c r="C205" s="15"/>
      <c r="D205" s="15" t="s">
        <v>1766</v>
      </c>
      <c r="E205" s="17" t="s">
        <v>33</v>
      </c>
      <c r="F205" s="22" t="s">
        <v>1767</v>
      </c>
      <c r="G205" s="20" t="s">
        <v>80</v>
      </c>
      <c r="H205" s="33">
        <v>42270</v>
      </c>
      <c r="I205" s="22" t="s">
        <v>1769</v>
      </c>
      <c r="J205" s="20" t="s">
        <v>18</v>
      </c>
      <c r="K205" s="24"/>
      <c r="L205" s="24"/>
      <c r="M205" s="24"/>
      <c r="N205" s="24"/>
      <c r="O205" s="24"/>
      <c r="P205" s="24"/>
      <c r="Q205" s="24"/>
      <c r="R205" s="24"/>
      <c r="S205" s="24"/>
      <c r="T205" s="24"/>
      <c r="U205" s="24"/>
      <c r="V205" s="24"/>
      <c r="W205" s="24"/>
      <c r="X205" s="24"/>
      <c r="Y205" s="24"/>
      <c r="Z205" s="24"/>
      <c r="AA205" s="24"/>
      <c r="AB205" s="24"/>
      <c r="AC205" s="24"/>
      <c r="AD205" s="24"/>
      <c r="AE205" s="24"/>
      <c r="AF205" s="24"/>
      <c r="AG205" s="24"/>
      <c r="AH205" s="24"/>
      <c r="AI205" s="24"/>
      <c r="AJ205" s="24"/>
      <c r="AK205" s="24"/>
      <c r="AL205" s="24"/>
      <c r="AM205" s="24"/>
      <c r="AN205" s="24"/>
      <c r="AO205" s="24"/>
    </row>
    <row r="206" spans="1:41" ht="25.5">
      <c r="A206" s="60" t="s">
        <v>1774</v>
      </c>
      <c r="B206" s="56">
        <v>0.68611111111111112</v>
      </c>
      <c r="C206" s="15"/>
      <c r="D206" s="15" t="s">
        <v>1776</v>
      </c>
      <c r="E206" s="17" t="s">
        <v>1778</v>
      </c>
      <c r="F206" s="22" t="s">
        <v>1780</v>
      </c>
      <c r="G206" s="20" t="s">
        <v>80</v>
      </c>
      <c r="H206" s="33">
        <v>42270</v>
      </c>
      <c r="I206" s="22" t="s">
        <v>1783</v>
      </c>
      <c r="J206" s="20" t="s">
        <v>18</v>
      </c>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c r="AI206" s="24"/>
      <c r="AJ206" s="24"/>
      <c r="AK206" s="24"/>
      <c r="AL206" s="24"/>
      <c r="AM206" s="24"/>
      <c r="AN206" s="24"/>
      <c r="AO206" s="24"/>
    </row>
    <row r="207" spans="1:41" ht="25.5">
      <c r="A207" s="60" t="s">
        <v>1789</v>
      </c>
      <c r="B207" s="56" t="s">
        <v>1790</v>
      </c>
      <c r="C207" s="15"/>
      <c r="D207" s="15" t="s">
        <v>1791</v>
      </c>
      <c r="E207" s="17" t="s">
        <v>1792</v>
      </c>
      <c r="F207" s="22" t="s">
        <v>1793</v>
      </c>
      <c r="G207" s="20" t="s">
        <v>132</v>
      </c>
      <c r="H207" s="33">
        <v>42271</v>
      </c>
      <c r="I207" s="22" t="s">
        <v>1794</v>
      </c>
      <c r="J207" s="20" t="s">
        <v>18</v>
      </c>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c r="AI207" s="24"/>
      <c r="AJ207" s="24"/>
      <c r="AK207" s="24"/>
      <c r="AL207" s="24"/>
      <c r="AM207" s="24"/>
      <c r="AN207" s="24"/>
      <c r="AO207" s="24"/>
    </row>
    <row r="208" spans="1:41" ht="12.75">
      <c r="A208" s="60" t="s">
        <v>1789</v>
      </c>
      <c r="B208" s="56">
        <v>0.3611111111111111</v>
      </c>
      <c r="C208" s="15"/>
      <c r="D208" s="15" t="s">
        <v>1795</v>
      </c>
      <c r="E208" s="70"/>
      <c r="F208" s="22" t="s">
        <v>1796</v>
      </c>
      <c r="G208" s="20" t="s">
        <v>80</v>
      </c>
      <c r="H208" s="33">
        <v>42271</v>
      </c>
      <c r="I208" s="22" t="s">
        <v>1798</v>
      </c>
      <c r="J208" s="20" t="s">
        <v>18</v>
      </c>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c r="AI208" s="24"/>
      <c r="AJ208" s="24"/>
      <c r="AK208" s="24"/>
      <c r="AL208" s="24"/>
      <c r="AM208" s="24"/>
      <c r="AN208" s="24"/>
      <c r="AO208" s="24"/>
    </row>
    <row r="209" spans="1:41" ht="12.75">
      <c r="A209" s="60" t="s">
        <v>1789</v>
      </c>
      <c r="B209" s="56">
        <v>0.50902777777777775</v>
      </c>
      <c r="C209" s="15"/>
      <c r="D209" s="15" t="s">
        <v>1791</v>
      </c>
      <c r="E209" s="17" t="s">
        <v>1792</v>
      </c>
      <c r="F209" s="22" t="s">
        <v>1799</v>
      </c>
      <c r="G209" s="20" t="s">
        <v>132</v>
      </c>
      <c r="H209" s="33">
        <v>42271</v>
      </c>
      <c r="I209" s="22" t="s">
        <v>1794</v>
      </c>
      <c r="J209" s="20" t="s">
        <v>18</v>
      </c>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c r="AI209" s="24"/>
      <c r="AJ209" s="24"/>
      <c r="AK209" s="24"/>
      <c r="AL209" s="24"/>
      <c r="AM209" s="24"/>
      <c r="AN209" s="24"/>
      <c r="AO209" s="24"/>
    </row>
    <row r="210" spans="1:41" ht="76.5">
      <c r="A210" s="60" t="s">
        <v>1804</v>
      </c>
      <c r="B210" s="56">
        <v>0.77569444444444446</v>
      </c>
      <c r="C210" s="15"/>
      <c r="D210" s="15" t="s">
        <v>1805</v>
      </c>
      <c r="E210" s="17" t="s">
        <v>1806</v>
      </c>
      <c r="F210" s="22" t="s">
        <v>1807</v>
      </c>
      <c r="G210" s="20" t="s">
        <v>80</v>
      </c>
      <c r="H210" s="33">
        <v>42272</v>
      </c>
      <c r="I210" s="22" t="s">
        <v>1809</v>
      </c>
      <c r="J210" s="20" t="s">
        <v>18</v>
      </c>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c r="AI210" s="24"/>
      <c r="AJ210" s="24"/>
      <c r="AK210" s="24"/>
      <c r="AL210" s="24"/>
      <c r="AM210" s="24"/>
      <c r="AN210" s="24"/>
      <c r="AO210" s="24"/>
    </row>
    <row r="211" spans="1:41" ht="12.75">
      <c r="A211" s="60" t="s">
        <v>1811</v>
      </c>
      <c r="B211" s="46" t="s">
        <v>1813</v>
      </c>
      <c r="C211" s="15"/>
      <c r="D211" s="15" t="s">
        <v>1815</v>
      </c>
      <c r="E211" s="17" t="s">
        <v>1816</v>
      </c>
      <c r="F211" s="22" t="s">
        <v>1818</v>
      </c>
      <c r="G211" s="20" t="s">
        <v>80</v>
      </c>
      <c r="H211" s="33">
        <v>42272</v>
      </c>
      <c r="I211" s="22" t="s">
        <v>1820</v>
      </c>
      <c r="J211" s="20" t="s">
        <v>18</v>
      </c>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c r="AI211" s="24"/>
      <c r="AJ211" s="24"/>
      <c r="AK211" s="24"/>
      <c r="AL211" s="24"/>
      <c r="AM211" s="24"/>
      <c r="AN211" s="24"/>
      <c r="AO211" s="24"/>
    </row>
    <row r="212" spans="1:41" ht="25.5">
      <c r="A212" s="60" t="s">
        <v>1811</v>
      </c>
      <c r="B212" s="56">
        <v>0.80347222222222225</v>
      </c>
      <c r="C212" s="15"/>
      <c r="D212" s="15" t="s">
        <v>1607</v>
      </c>
      <c r="E212" s="17" t="s">
        <v>1826</v>
      </c>
      <c r="F212" s="22" t="s">
        <v>1827</v>
      </c>
      <c r="G212" s="20" t="s">
        <v>80</v>
      </c>
      <c r="H212" s="33">
        <v>42272</v>
      </c>
      <c r="I212" s="22" t="s">
        <v>1809</v>
      </c>
      <c r="J212" s="20" t="s">
        <v>18</v>
      </c>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c r="AI212" s="24"/>
      <c r="AJ212" s="24"/>
      <c r="AK212" s="24"/>
      <c r="AL212" s="24"/>
      <c r="AM212" s="24"/>
      <c r="AN212" s="24"/>
      <c r="AO212" s="24"/>
    </row>
    <row r="213" spans="1:41" ht="12.75">
      <c r="A213" s="13">
        <v>42273</v>
      </c>
      <c r="B213" s="71"/>
      <c r="C213" s="15"/>
      <c r="D213" s="15" t="s">
        <v>1835</v>
      </c>
      <c r="E213" s="17" t="s">
        <v>1837</v>
      </c>
      <c r="F213" s="22" t="s">
        <v>1839</v>
      </c>
      <c r="G213" s="20" t="s">
        <v>14</v>
      </c>
      <c r="H213" s="33">
        <v>42273</v>
      </c>
      <c r="I213" s="28"/>
      <c r="J213" s="35"/>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c r="AI213" s="24"/>
      <c r="AJ213" s="24"/>
      <c r="AK213" s="24"/>
      <c r="AL213" s="24"/>
      <c r="AM213" s="24"/>
      <c r="AN213" s="24"/>
      <c r="AO213" s="24"/>
    </row>
    <row r="214" spans="1:41" ht="12.75">
      <c r="A214" s="13">
        <v>42273</v>
      </c>
      <c r="B214" s="71"/>
      <c r="C214" s="15"/>
      <c r="D214" s="15" t="s">
        <v>1843</v>
      </c>
      <c r="E214" s="17" t="s">
        <v>1844</v>
      </c>
      <c r="F214" s="22" t="s">
        <v>1846</v>
      </c>
      <c r="G214" s="20" t="s">
        <v>14</v>
      </c>
      <c r="H214" s="33">
        <v>42273</v>
      </c>
      <c r="I214" s="22" t="s">
        <v>1847</v>
      </c>
      <c r="J214" s="20" t="s">
        <v>18</v>
      </c>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c r="AI214" s="24"/>
      <c r="AJ214" s="24"/>
      <c r="AK214" s="24"/>
      <c r="AL214" s="24"/>
      <c r="AM214" s="24"/>
      <c r="AN214" s="24"/>
      <c r="AO214" s="24"/>
    </row>
    <row r="215" spans="1:41" ht="12.75">
      <c r="A215" s="13">
        <v>42273</v>
      </c>
      <c r="B215" s="71"/>
      <c r="C215" s="15"/>
      <c r="D215" s="15" t="s">
        <v>1850</v>
      </c>
      <c r="E215" s="17" t="s">
        <v>1852</v>
      </c>
      <c r="F215" s="22" t="s">
        <v>1854</v>
      </c>
      <c r="G215" s="20" t="s">
        <v>14</v>
      </c>
      <c r="H215" s="33">
        <v>42273</v>
      </c>
      <c r="I215" s="22" t="s">
        <v>1855</v>
      </c>
      <c r="J215" s="20" t="s">
        <v>18</v>
      </c>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c r="AI215" s="24"/>
      <c r="AJ215" s="24"/>
      <c r="AK215" s="24"/>
      <c r="AL215" s="24"/>
      <c r="AM215" s="24"/>
      <c r="AN215" s="24"/>
      <c r="AO215" s="24"/>
    </row>
    <row r="216" spans="1:41" ht="25.5">
      <c r="A216" s="13">
        <v>42272</v>
      </c>
      <c r="B216" s="56">
        <v>0.30902777777777779</v>
      </c>
      <c r="C216" s="15"/>
      <c r="D216" s="15" t="s">
        <v>1860</v>
      </c>
      <c r="E216" s="17" t="s">
        <v>1861</v>
      </c>
      <c r="F216" s="22" t="s">
        <v>1863</v>
      </c>
      <c r="G216" s="20" t="s">
        <v>14</v>
      </c>
      <c r="H216" s="33">
        <v>42275</v>
      </c>
      <c r="I216" s="22" t="s">
        <v>1866</v>
      </c>
      <c r="J216" s="20" t="s">
        <v>18</v>
      </c>
      <c r="K216" s="24"/>
      <c r="L216" s="24"/>
      <c r="M216" s="24"/>
      <c r="N216" s="24"/>
      <c r="O216" s="24"/>
      <c r="P216" s="24"/>
      <c r="Q216" s="24"/>
      <c r="R216" s="24"/>
      <c r="S216" s="24"/>
      <c r="T216" s="24"/>
      <c r="U216" s="24"/>
      <c r="V216" s="24"/>
      <c r="W216" s="24"/>
      <c r="X216" s="24"/>
      <c r="Y216" s="24"/>
      <c r="Z216" s="24"/>
      <c r="AA216" s="24"/>
      <c r="AB216" s="24"/>
      <c r="AC216" s="24"/>
      <c r="AD216" s="24"/>
      <c r="AE216" s="24"/>
      <c r="AF216" s="24"/>
      <c r="AG216" s="24"/>
      <c r="AH216" s="24"/>
      <c r="AI216" s="24"/>
      <c r="AJ216" s="24"/>
      <c r="AK216" s="24"/>
      <c r="AL216" s="24"/>
      <c r="AM216" s="24"/>
      <c r="AN216" s="24"/>
      <c r="AO216" s="24"/>
    </row>
    <row r="217" spans="1:41" ht="38.25">
      <c r="A217" s="13" t="s">
        <v>1867</v>
      </c>
      <c r="B217" s="56">
        <v>0.32500000000000001</v>
      </c>
      <c r="C217" s="15"/>
      <c r="D217" s="15" t="s">
        <v>1868</v>
      </c>
      <c r="E217" s="17" t="s">
        <v>1633</v>
      </c>
      <c r="F217" s="22" t="s">
        <v>602</v>
      </c>
      <c r="G217" s="20" t="s">
        <v>14</v>
      </c>
      <c r="H217" s="33">
        <v>42275</v>
      </c>
      <c r="I217" s="22" t="s">
        <v>1869</v>
      </c>
      <c r="J217" s="20" t="s">
        <v>18</v>
      </c>
      <c r="K217" s="24"/>
      <c r="L217" s="24"/>
      <c r="M217" s="24"/>
      <c r="N217" s="24"/>
      <c r="O217" s="24"/>
      <c r="P217" s="24"/>
      <c r="Q217" s="24"/>
      <c r="R217" s="24"/>
      <c r="S217" s="24"/>
      <c r="T217" s="24"/>
      <c r="U217" s="24"/>
      <c r="V217" s="24"/>
      <c r="W217" s="24"/>
      <c r="X217" s="24"/>
      <c r="Y217" s="24"/>
      <c r="Z217" s="24"/>
      <c r="AA217" s="24"/>
      <c r="AB217" s="24"/>
      <c r="AC217" s="24"/>
      <c r="AD217" s="24"/>
      <c r="AE217" s="24"/>
      <c r="AF217" s="24"/>
      <c r="AG217" s="24"/>
      <c r="AH217" s="24"/>
      <c r="AI217" s="24"/>
      <c r="AJ217" s="24"/>
      <c r="AK217" s="24"/>
      <c r="AL217" s="24"/>
      <c r="AM217" s="24"/>
      <c r="AN217" s="24"/>
      <c r="AO217" s="24"/>
    </row>
    <row r="218" spans="1:41" ht="51">
      <c r="A218" s="13" t="s">
        <v>1867</v>
      </c>
      <c r="B218" s="56">
        <v>0.46875</v>
      </c>
      <c r="C218" s="15"/>
      <c r="D218" s="15" t="s">
        <v>1873</v>
      </c>
      <c r="E218" s="17" t="s">
        <v>1875</v>
      </c>
      <c r="F218" s="22" t="s">
        <v>1876</v>
      </c>
      <c r="G218" s="20" t="s">
        <v>14</v>
      </c>
      <c r="H218" s="33">
        <v>42275</v>
      </c>
      <c r="I218" s="22" t="s">
        <v>1877</v>
      </c>
      <c r="J218" s="20" t="s">
        <v>18</v>
      </c>
      <c r="K218" s="24"/>
      <c r="L218" s="24"/>
      <c r="M218" s="24"/>
      <c r="N218" s="24"/>
      <c r="O218" s="24"/>
      <c r="P218" s="24"/>
      <c r="Q218" s="24"/>
      <c r="R218" s="24"/>
      <c r="S218" s="24"/>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row>
    <row r="219" spans="1:41" ht="25.5">
      <c r="A219" s="60" t="s">
        <v>1867</v>
      </c>
      <c r="B219" s="46" t="s">
        <v>1881</v>
      </c>
      <c r="C219" s="15"/>
      <c r="D219" s="15" t="s">
        <v>1882</v>
      </c>
      <c r="E219" s="17" t="s">
        <v>1578</v>
      </c>
      <c r="F219" s="22" t="s">
        <v>1883</v>
      </c>
      <c r="G219" s="20" t="s">
        <v>80</v>
      </c>
      <c r="H219" s="33">
        <v>42275</v>
      </c>
      <c r="I219" s="22" t="s">
        <v>1884</v>
      </c>
      <c r="J219" s="20" t="s">
        <v>18</v>
      </c>
      <c r="K219" s="24"/>
      <c r="L219" s="24"/>
      <c r="M219" s="24"/>
      <c r="N219" s="24"/>
      <c r="O219" s="24"/>
      <c r="P219" s="24"/>
      <c r="Q219" s="24"/>
      <c r="R219" s="24"/>
      <c r="S219" s="24"/>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row>
    <row r="220" spans="1:41" ht="12.75">
      <c r="A220" s="60" t="s">
        <v>1885</v>
      </c>
      <c r="B220" s="26">
        <v>0.18402777777777779</v>
      </c>
      <c r="C220" s="15"/>
      <c r="D220" s="15" t="s">
        <v>300</v>
      </c>
      <c r="E220" s="17" t="s">
        <v>1886</v>
      </c>
      <c r="F220" s="22" t="s">
        <v>474</v>
      </c>
      <c r="G220" s="20" t="s">
        <v>80</v>
      </c>
      <c r="H220" s="33">
        <v>42276</v>
      </c>
      <c r="I220" s="22" t="s">
        <v>1888</v>
      </c>
      <c r="J220" s="20" t="s">
        <v>18</v>
      </c>
      <c r="K220" s="24"/>
      <c r="L220" s="24"/>
      <c r="M220" s="24"/>
      <c r="N220" s="24"/>
      <c r="O220" s="24"/>
      <c r="P220" s="24"/>
      <c r="Q220" s="24"/>
      <c r="R220" s="24"/>
      <c r="S220" s="24"/>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row>
    <row r="221" spans="1:41" ht="51">
      <c r="A221" s="60" t="s">
        <v>1891</v>
      </c>
      <c r="B221" s="56">
        <v>0.76875000000000004</v>
      </c>
      <c r="C221" s="15"/>
      <c r="D221" s="15" t="s">
        <v>1395</v>
      </c>
      <c r="E221" s="70"/>
      <c r="F221" s="22" t="s">
        <v>1893</v>
      </c>
      <c r="G221" s="20" t="s">
        <v>80</v>
      </c>
      <c r="H221" s="33">
        <v>42276</v>
      </c>
      <c r="I221" s="22" t="s">
        <v>1895</v>
      </c>
      <c r="J221" s="20" t="s">
        <v>18</v>
      </c>
      <c r="K221" s="24"/>
      <c r="L221" s="24"/>
      <c r="M221" s="24"/>
      <c r="N221" s="24"/>
      <c r="O221" s="24"/>
      <c r="P221" s="24"/>
      <c r="Q221" s="24"/>
      <c r="R221" s="24"/>
      <c r="S221" s="24"/>
      <c r="T221" s="24"/>
      <c r="U221" s="24"/>
      <c r="V221" s="24"/>
      <c r="W221" s="24"/>
      <c r="X221" s="24"/>
      <c r="Y221" s="24"/>
      <c r="Z221" s="24"/>
      <c r="AA221" s="24"/>
      <c r="AB221" s="24"/>
      <c r="AC221" s="24"/>
      <c r="AD221" s="24"/>
      <c r="AE221" s="24"/>
      <c r="AF221" s="24"/>
      <c r="AG221" s="24"/>
      <c r="AH221" s="24"/>
      <c r="AI221" s="24"/>
      <c r="AJ221" s="24"/>
      <c r="AK221" s="24"/>
      <c r="AL221" s="24"/>
      <c r="AM221" s="24"/>
      <c r="AN221" s="24"/>
      <c r="AO221" s="24"/>
    </row>
    <row r="222" spans="1:41" ht="25.5">
      <c r="A222" s="60" t="s">
        <v>1898</v>
      </c>
      <c r="B222" s="46" t="s">
        <v>1899</v>
      </c>
      <c r="C222" s="15"/>
      <c r="D222" s="15" t="s">
        <v>1900</v>
      </c>
      <c r="E222" s="17" t="s">
        <v>1792</v>
      </c>
      <c r="F222" s="22" t="s">
        <v>1902</v>
      </c>
      <c r="G222" s="20" t="s">
        <v>80</v>
      </c>
      <c r="H222" s="33">
        <v>42276</v>
      </c>
      <c r="I222" s="22" t="s">
        <v>1904</v>
      </c>
      <c r="J222" s="20" t="s">
        <v>18</v>
      </c>
      <c r="K222" s="24"/>
      <c r="L222" s="24"/>
      <c r="M222" s="24"/>
      <c r="N222" s="24"/>
      <c r="O222" s="24"/>
      <c r="P222" s="24"/>
      <c r="Q222" s="24"/>
      <c r="R222" s="24"/>
      <c r="S222" s="24"/>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row>
    <row r="223" spans="1:41" ht="12.75">
      <c r="A223" s="60" t="s">
        <v>1891</v>
      </c>
      <c r="B223" s="46" t="s">
        <v>1908</v>
      </c>
      <c r="C223" s="15"/>
      <c r="D223" s="15" t="s">
        <v>1910</v>
      </c>
      <c r="E223" s="17" t="s">
        <v>1671</v>
      </c>
      <c r="F223" s="22" t="s">
        <v>1902</v>
      </c>
      <c r="G223" s="20" t="s">
        <v>80</v>
      </c>
      <c r="H223" s="33">
        <v>42276</v>
      </c>
      <c r="I223" s="22" t="s">
        <v>1913</v>
      </c>
      <c r="J223" s="20" t="s">
        <v>18</v>
      </c>
      <c r="K223" s="24"/>
      <c r="L223" s="24"/>
      <c r="M223" s="24"/>
      <c r="N223" s="24"/>
      <c r="O223" s="24"/>
      <c r="P223" s="24"/>
      <c r="Q223" s="24"/>
      <c r="R223" s="24"/>
      <c r="S223" s="24"/>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row>
    <row r="224" spans="1:41" ht="25.5">
      <c r="A224" s="60" t="s">
        <v>1916</v>
      </c>
      <c r="B224" s="46">
        <v>0.4375</v>
      </c>
      <c r="C224" s="15"/>
      <c r="D224" s="15" t="s">
        <v>1600</v>
      </c>
      <c r="E224" s="17" t="s">
        <v>1918</v>
      </c>
      <c r="F224" s="22" t="s">
        <v>1919</v>
      </c>
      <c r="G224" s="20" t="s">
        <v>14</v>
      </c>
      <c r="H224" s="33">
        <v>42277</v>
      </c>
      <c r="I224" s="22" t="s">
        <v>1921</v>
      </c>
      <c r="J224" s="20" t="s">
        <v>18</v>
      </c>
      <c r="K224" s="97"/>
      <c r="L224" s="97"/>
      <c r="M224" s="97"/>
      <c r="N224" s="97"/>
      <c r="O224" s="97"/>
      <c r="P224" s="97"/>
      <c r="Q224" s="97"/>
      <c r="R224" s="97"/>
      <c r="S224" s="97"/>
      <c r="T224" s="97"/>
      <c r="U224" s="97"/>
      <c r="V224" s="97"/>
      <c r="W224" s="97"/>
      <c r="X224" s="97"/>
      <c r="Y224" s="97"/>
      <c r="Z224" s="97"/>
      <c r="AA224" s="97"/>
      <c r="AB224" s="97"/>
      <c r="AC224" s="97"/>
      <c r="AD224" s="24"/>
      <c r="AE224" s="24"/>
      <c r="AF224" s="24"/>
      <c r="AG224" s="24"/>
      <c r="AH224" s="24"/>
      <c r="AI224" s="24"/>
      <c r="AJ224" s="24"/>
      <c r="AK224" s="24"/>
      <c r="AL224" s="24"/>
      <c r="AM224" s="24"/>
      <c r="AN224" s="24"/>
      <c r="AO224" s="24"/>
    </row>
    <row r="225" spans="1:41" ht="25.5">
      <c r="A225" s="60" t="s">
        <v>1916</v>
      </c>
      <c r="B225" s="56">
        <v>0.5756944444444444</v>
      </c>
      <c r="C225" s="15"/>
      <c r="D225" s="15" t="s">
        <v>1929</v>
      </c>
      <c r="E225" s="17">
        <v>7876788411</v>
      </c>
      <c r="F225" s="22" t="s">
        <v>1931</v>
      </c>
      <c r="G225" s="20" t="s">
        <v>80</v>
      </c>
      <c r="H225" s="33">
        <v>42277</v>
      </c>
      <c r="I225" s="22" t="s">
        <v>1933</v>
      </c>
      <c r="J225" s="20" t="s">
        <v>18</v>
      </c>
      <c r="K225" s="98"/>
      <c r="L225" s="98"/>
      <c r="M225" s="98"/>
      <c r="N225" s="98"/>
      <c r="O225" s="98"/>
      <c r="P225" s="98"/>
      <c r="Q225" s="98"/>
      <c r="R225" s="98"/>
      <c r="S225" s="98"/>
      <c r="T225" s="98"/>
      <c r="U225" s="98"/>
      <c r="V225" s="98"/>
      <c r="W225" s="98"/>
      <c r="X225" s="98"/>
      <c r="Y225" s="98"/>
      <c r="Z225" s="98"/>
      <c r="AA225" s="98"/>
      <c r="AB225" s="98"/>
      <c r="AC225" s="98"/>
      <c r="AD225" s="24"/>
      <c r="AE225" s="24"/>
      <c r="AF225" s="24"/>
      <c r="AG225" s="24"/>
      <c r="AH225" s="24"/>
      <c r="AI225" s="24"/>
      <c r="AJ225" s="24"/>
      <c r="AK225" s="24"/>
      <c r="AL225" s="24"/>
      <c r="AM225" s="24"/>
      <c r="AN225" s="24"/>
      <c r="AO225" s="24"/>
    </row>
    <row r="226" spans="1:41" ht="25.5">
      <c r="A226" s="60" t="s">
        <v>1916</v>
      </c>
      <c r="B226" s="56">
        <v>0.57777777777777772</v>
      </c>
      <c r="C226" s="15"/>
      <c r="D226" s="15" t="s">
        <v>1943</v>
      </c>
      <c r="E226" s="17" t="s">
        <v>1945</v>
      </c>
      <c r="F226" s="22" t="s">
        <v>1946</v>
      </c>
      <c r="G226" s="20" t="s">
        <v>80</v>
      </c>
      <c r="H226" s="33">
        <v>42277</v>
      </c>
      <c r="I226" s="22" t="s">
        <v>1947</v>
      </c>
      <c r="J226" s="20" t="s">
        <v>18</v>
      </c>
      <c r="K226" s="98"/>
      <c r="L226" s="98"/>
      <c r="M226" s="98"/>
      <c r="N226" s="98"/>
      <c r="O226" s="98"/>
      <c r="P226" s="98"/>
      <c r="Q226" s="98"/>
      <c r="R226" s="98"/>
      <c r="S226" s="98"/>
      <c r="T226" s="98"/>
      <c r="U226" s="98"/>
      <c r="V226" s="98"/>
      <c r="W226" s="98"/>
      <c r="X226" s="98"/>
      <c r="Y226" s="98"/>
      <c r="Z226" s="98"/>
      <c r="AA226" s="98"/>
      <c r="AB226" s="98"/>
      <c r="AC226" s="98"/>
      <c r="AD226" s="24"/>
      <c r="AE226" s="24"/>
      <c r="AF226" s="24"/>
      <c r="AG226" s="24"/>
      <c r="AH226" s="24"/>
      <c r="AI226" s="24"/>
      <c r="AJ226" s="24"/>
      <c r="AK226" s="24"/>
      <c r="AL226" s="24"/>
      <c r="AM226" s="24"/>
      <c r="AN226" s="24"/>
      <c r="AO226" s="24"/>
    </row>
    <row r="227" spans="1:41" ht="25.5">
      <c r="A227" s="60" t="s">
        <v>1916</v>
      </c>
      <c r="B227" s="56">
        <v>0.69652777777777775</v>
      </c>
      <c r="C227" s="15"/>
      <c r="D227" s="15" t="s">
        <v>1952</v>
      </c>
      <c r="E227" s="17" t="s">
        <v>1953</v>
      </c>
      <c r="F227" s="22" t="s">
        <v>1954</v>
      </c>
      <c r="G227" s="20" t="s">
        <v>80</v>
      </c>
      <c r="H227" s="33">
        <v>42277</v>
      </c>
      <c r="I227" s="22" t="s">
        <v>1947</v>
      </c>
      <c r="J227" s="20" t="s">
        <v>18</v>
      </c>
      <c r="K227" s="98"/>
      <c r="L227" s="98"/>
      <c r="M227" s="98"/>
      <c r="N227" s="98"/>
      <c r="O227" s="98"/>
      <c r="P227" s="98"/>
      <c r="Q227" s="98"/>
      <c r="R227" s="98"/>
      <c r="S227" s="98"/>
      <c r="T227" s="98"/>
      <c r="U227" s="98"/>
      <c r="V227" s="98"/>
      <c r="W227" s="98"/>
      <c r="X227" s="98"/>
      <c r="Y227" s="98"/>
      <c r="Z227" s="98"/>
      <c r="AA227" s="98"/>
      <c r="AB227" s="98"/>
      <c r="AC227" s="98"/>
      <c r="AD227" s="24"/>
      <c r="AE227" s="24"/>
      <c r="AF227" s="24"/>
      <c r="AG227" s="24"/>
      <c r="AH227" s="24"/>
      <c r="AI227" s="24"/>
      <c r="AJ227" s="24"/>
      <c r="AK227" s="24"/>
      <c r="AL227" s="24"/>
      <c r="AM227" s="24"/>
      <c r="AN227" s="24"/>
      <c r="AO227" s="24"/>
    </row>
    <row r="228" spans="1:41" ht="25.5">
      <c r="A228" s="60" t="s">
        <v>1916</v>
      </c>
      <c r="B228" s="56">
        <v>0.71875</v>
      </c>
      <c r="C228" s="15"/>
      <c r="D228" s="15" t="s">
        <v>1960</v>
      </c>
      <c r="E228" s="17" t="s">
        <v>1844</v>
      </c>
      <c r="F228" s="22" t="s">
        <v>1962</v>
      </c>
      <c r="G228" s="20" t="s">
        <v>80</v>
      </c>
      <c r="H228" s="33">
        <v>42277</v>
      </c>
      <c r="I228" s="22" t="s">
        <v>1965</v>
      </c>
      <c r="J228" s="20" t="s">
        <v>18</v>
      </c>
      <c r="K228" s="98"/>
      <c r="L228" s="98"/>
      <c r="M228" s="98"/>
      <c r="N228" s="98"/>
      <c r="O228" s="98"/>
      <c r="P228" s="98"/>
      <c r="Q228" s="98"/>
      <c r="R228" s="98"/>
      <c r="S228" s="98"/>
      <c r="T228" s="98"/>
      <c r="U228" s="98"/>
      <c r="V228" s="98"/>
      <c r="W228" s="98"/>
      <c r="X228" s="98"/>
      <c r="Y228" s="98"/>
      <c r="Z228" s="98"/>
      <c r="AA228" s="98"/>
      <c r="AB228" s="98"/>
      <c r="AC228" s="98"/>
      <c r="AD228" s="24"/>
      <c r="AE228" s="24"/>
      <c r="AF228" s="24"/>
      <c r="AG228" s="24"/>
      <c r="AH228" s="24"/>
      <c r="AI228" s="24"/>
      <c r="AJ228" s="24"/>
      <c r="AK228" s="24"/>
      <c r="AL228" s="24"/>
      <c r="AM228" s="24"/>
      <c r="AN228" s="24"/>
      <c r="AO228" s="24"/>
    </row>
    <row r="229" spans="1:41" ht="25.5">
      <c r="A229" s="13">
        <v>42014</v>
      </c>
      <c r="B229" s="26">
        <v>0.41319444444444442</v>
      </c>
      <c r="C229" s="15"/>
      <c r="D229" s="15" t="s">
        <v>1968</v>
      </c>
      <c r="E229" s="17">
        <v>3219145107</v>
      </c>
      <c r="F229" s="22" t="s">
        <v>1970</v>
      </c>
      <c r="G229" s="20" t="s">
        <v>80</v>
      </c>
      <c r="H229" s="33">
        <v>42278</v>
      </c>
      <c r="I229" s="22" t="s">
        <v>1973</v>
      </c>
      <c r="J229" s="20" t="s">
        <v>18</v>
      </c>
      <c r="K229" s="98"/>
      <c r="L229" s="98"/>
      <c r="M229" s="98"/>
      <c r="N229" s="98"/>
      <c r="O229" s="98"/>
      <c r="P229" s="98"/>
      <c r="Q229" s="98"/>
      <c r="R229" s="98"/>
      <c r="S229" s="98"/>
      <c r="T229" s="98"/>
      <c r="U229" s="98"/>
      <c r="V229" s="98"/>
      <c r="W229" s="98"/>
      <c r="X229" s="98"/>
      <c r="Y229" s="98"/>
      <c r="Z229" s="98"/>
      <c r="AA229" s="98"/>
      <c r="AB229" s="98"/>
      <c r="AC229" s="98"/>
      <c r="AD229" s="24"/>
      <c r="AE229" s="24"/>
      <c r="AF229" s="24"/>
      <c r="AG229" s="24"/>
      <c r="AH229" s="24"/>
      <c r="AI229" s="24"/>
      <c r="AJ229" s="24"/>
      <c r="AK229" s="24"/>
      <c r="AL229" s="24"/>
      <c r="AM229" s="24"/>
      <c r="AN229" s="24"/>
      <c r="AO229" s="24"/>
    </row>
    <row r="230" spans="1:41" ht="38.25">
      <c r="A230" s="73"/>
      <c r="B230" s="26">
        <v>0.50555555555555554</v>
      </c>
      <c r="C230" s="15"/>
      <c r="D230" s="15" t="s">
        <v>1977</v>
      </c>
      <c r="E230" s="17" t="s">
        <v>1116</v>
      </c>
      <c r="F230" s="22" t="s">
        <v>1978</v>
      </c>
      <c r="G230" s="20" t="s">
        <v>80</v>
      </c>
      <c r="H230" s="33">
        <v>42278</v>
      </c>
      <c r="I230" s="22" t="s">
        <v>1979</v>
      </c>
      <c r="J230" s="20" t="s">
        <v>18</v>
      </c>
      <c r="K230" s="98"/>
      <c r="L230" s="98"/>
      <c r="M230" s="98"/>
      <c r="N230" s="98"/>
      <c r="O230" s="98"/>
      <c r="P230" s="98"/>
      <c r="Q230" s="98"/>
      <c r="R230" s="98"/>
      <c r="S230" s="98"/>
      <c r="T230" s="98"/>
      <c r="U230" s="98"/>
      <c r="V230" s="98"/>
      <c r="W230" s="98"/>
      <c r="X230" s="98"/>
      <c r="Y230" s="98"/>
      <c r="Z230" s="98"/>
      <c r="AA230" s="98"/>
      <c r="AB230" s="98"/>
      <c r="AC230" s="98"/>
      <c r="AD230" s="24"/>
      <c r="AE230" s="24"/>
      <c r="AF230" s="24"/>
      <c r="AG230" s="24"/>
      <c r="AH230" s="24"/>
      <c r="AI230" s="24"/>
      <c r="AJ230" s="24"/>
      <c r="AK230" s="24"/>
      <c r="AL230" s="24"/>
      <c r="AM230" s="24"/>
      <c r="AN230" s="24"/>
      <c r="AO230" s="24"/>
    </row>
    <row r="231" spans="1:41" ht="12.75">
      <c r="A231" s="73"/>
      <c r="B231" s="63"/>
      <c r="C231" s="15"/>
      <c r="D231" s="15" t="s">
        <v>1984</v>
      </c>
      <c r="E231" s="17" t="s">
        <v>1986</v>
      </c>
      <c r="F231" s="22" t="s">
        <v>1988</v>
      </c>
      <c r="G231" s="20" t="s">
        <v>80</v>
      </c>
      <c r="H231" s="33">
        <v>42278</v>
      </c>
      <c r="I231" s="22" t="s">
        <v>1990</v>
      </c>
      <c r="J231" s="20" t="s">
        <v>18</v>
      </c>
      <c r="K231" s="98"/>
      <c r="L231" s="98"/>
      <c r="M231" s="98"/>
      <c r="N231" s="98"/>
      <c r="O231" s="98"/>
      <c r="P231" s="98"/>
      <c r="Q231" s="98"/>
      <c r="R231" s="98"/>
      <c r="S231" s="98"/>
      <c r="T231" s="98"/>
      <c r="U231" s="98"/>
      <c r="V231" s="98"/>
      <c r="W231" s="98"/>
      <c r="X231" s="98"/>
      <c r="Y231" s="98"/>
      <c r="Z231" s="98"/>
      <c r="AA231" s="98"/>
      <c r="AB231" s="98"/>
      <c r="AC231" s="98"/>
      <c r="AD231" s="24"/>
      <c r="AE231" s="24"/>
      <c r="AF231" s="24"/>
      <c r="AG231" s="24"/>
      <c r="AH231" s="24"/>
      <c r="AI231" s="24"/>
      <c r="AJ231" s="24"/>
      <c r="AK231" s="24"/>
      <c r="AL231" s="24"/>
      <c r="AM231" s="24"/>
      <c r="AN231" s="24"/>
      <c r="AO231" s="24"/>
    </row>
    <row r="232" spans="1:41" ht="12.75">
      <c r="A232" s="13">
        <v>42279</v>
      </c>
      <c r="B232" s="46">
        <v>0.31597222222222221</v>
      </c>
      <c r="C232" s="15"/>
      <c r="D232" s="15" t="s">
        <v>125</v>
      </c>
      <c r="E232" s="17" t="s">
        <v>127</v>
      </c>
      <c r="F232" s="22" t="s">
        <v>1634</v>
      </c>
      <c r="G232" s="20" t="s">
        <v>14</v>
      </c>
      <c r="H232" s="33">
        <v>42278</v>
      </c>
      <c r="I232" s="22" t="s">
        <v>1999</v>
      </c>
      <c r="J232" s="35"/>
      <c r="K232" s="98"/>
      <c r="L232" s="98"/>
      <c r="M232" s="98"/>
      <c r="N232" s="98"/>
      <c r="O232" s="98"/>
      <c r="P232" s="98"/>
      <c r="Q232" s="98"/>
      <c r="R232" s="98"/>
      <c r="S232" s="98"/>
      <c r="T232" s="98"/>
      <c r="U232" s="98"/>
      <c r="V232" s="98"/>
      <c r="W232" s="98"/>
      <c r="X232" s="98"/>
      <c r="Y232" s="98"/>
      <c r="Z232" s="98"/>
      <c r="AA232" s="98"/>
      <c r="AB232" s="98"/>
      <c r="AC232" s="98"/>
      <c r="AD232" s="24"/>
      <c r="AE232" s="24"/>
      <c r="AF232" s="24"/>
      <c r="AG232" s="24"/>
      <c r="AH232" s="24"/>
      <c r="AI232" s="24"/>
      <c r="AJ232" s="24"/>
      <c r="AK232" s="24"/>
      <c r="AL232" s="24"/>
      <c r="AM232" s="24"/>
      <c r="AN232" s="24"/>
      <c r="AO232" s="24"/>
    </row>
    <row r="233" spans="1:41" ht="38.25">
      <c r="A233" s="13">
        <v>42279</v>
      </c>
      <c r="B233" s="46">
        <v>0.38541666666666669</v>
      </c>
      <c r="C233" s="15"/>
      <c r="D233" s="15" t="s">
        <v>2004</v>
      </c>
      <c r="E233" s="17" t="s">
        <v>2006</v>
      </c>
      <c r="F233" s="22" t="s">
        <v>2007</v>
      </c>
      <c r="G233" s="20" t="s">
        <v>14</v>
      </c>
      <c r="H233" s="33">
        <v>42278</v>
      </c>
      <c r="I233" s="22" t="s">
        <v>2011</v>
      </c>
      <c r="J233" s="20" t="s">
        <v>18</v>
      </c>
      <c r="K233" s="98"/>
      <c r="L233" s="98"/>
      <c r="M233" s="98"/>
      <c r="N233" s="98"/>
      <c r="O233" s="98"/>
      <c r="P233" s="98"/>
      <c r="Q233" s="98"/>
      <c r="R233" s="98"/>
      <c r="S233" s="98"/>
      <c r="T233" s="98"/>
      <c r="U233" s="98"/>
      <c r="V233" s="98"/>
      <c r="W233" s="98"/>
      <c r="X233" s="98"/>
      <c r="Y233" s="98"/>
      <c r="Z233" s="98"/>
      <c r="AA233" s="98"/>
      <c r="AB233" s="98"/>
      <c r="AC233" s="98"/>
      <c r="AD233" s="24"/>
      <c r="AE233" s="24"/>
      <c r="AF233" s="24"/>
      <c r="AG233" s="24"/>
      <c r="AH233" s="24"/>
      <c r="AI233" s="24"/>
      <c r="AJ233" s="24"/>
      <c r="AK233" s="24"/>
      <c r="AL233" s="24"/>
      <c r="AM233" s="24"/>
      <c r="AN233" s="24"/>
      <c r="AO233" s="24"/>
    </row>
    <row r="234" spans="1:41" ht="25.5">
      <c r="A234" s="91"/>
      <c r="B234" s="46">
        <v>0.49861111111111112</v>
      </c>
      <c r="C234" s="15"/>
      <c r="D234" s="15" t="s">
        <v>2017</v>
      </c>
      <c r="E234" s="17" t="s">
        <v>2018</v>
      </c>
      <c r="F234" s="22" t="s">
        <v>2020</v>
      </c>
      <c r="G234" s="20" t="s">
        <v>14</v>
      </c>
      <c r="H234" s="33">
        <v>42279</v>
      </c>
      <c r="I234" s="22" t="s">
        <v>2023</v>
      </c>
      <c r="J234" s="20" t="s">
        <v>18</v>
      </c>
      <c r="K234" s="98"/>
      <c r="L234" s="98"/>
      <c r="M234" s="98"/>
      <c r="N234" s="98"/>
      <c r="O234" s="98"/>
      <c r="P234" s="98"/>
      <c r="Q234" s="98"/>
      <c r="R234" s="98"/>
      <c r="S234" s="98"/>
      <c r="T234" s="98"/>
      <c r="U234" s="98"/>
      <c r="V234" s="98"/>
      <c r="W234" s="98"/>
      <c r="X234" s="98"/>
      <c r="Y234" s="98"/>
      <c r="Z234" s="98"/>
      <c r="AA234" s="98"/>
      <c r="AB234" s="98"/>
      <c r="AC234" s="98"/>
      <c r="AD234" s="24"/>
      <c r="AE234" s="24"/>
      <c r="AF234" s="24"/>
      <c r="AG234" s="24"/>
      <c r="AH234" s="24"/>
      <c r="AI234" s="24"/>
      <c r="AJ234" s="24"/>
      <c r="AK234" s="24"/>
      <c r="AL234" s="24"/>
      <c r="AM234" s="24"/>
      <c r="AN234" s="24"/>
      <c r="AO234" s="24"/>
    </row>
    <row r="235" spans="1:41" ht="25.5">
      <c r="A235" s="13">
        <v>42045</v>
      </c>
      <c r="B235" s="26">
        <v>0.2013888888888889</v>
      </c>
      <c r="C235" s="15"/>
      <c r="D235" s="15" t="s">
        <v>2027</v>
      </c>
      <c r="E235" s="17" t="s">
        <v>2028</v>
      </c>
      <c r="F235" s="22" t="s">
        <v>2029</v>
      </c>
      <c r="G235" s="20" t="s">
        <v>80</v>
      </c>
      <c r="H235" s="33">
        <v>42279</v>
      </c>
      <c r="I235" s="22" t="s">
        <v>2031</v>
      </c>
      <c r="J235" s="20" t="s">
        <v>18</v>
      </c>
      <c r="K235" s="98"/>
      <c r="L235" s="98"/>
      <c r="M235" s="98"/>
      <c r="N235" s="98"/>
      <c r="O235" s="98"/>
      <c r="P235" s="98"/>
      <c r="Q235" s="98"/>
      <c r="R235" s="98"/>
      <c r="S235" s="98"/>
      <c r="T235" s="98"/>
      <c r="U235" s="98"/>
      <c r="V235" s="98"/>
      <c r="W235" s="98"/>
      <c r="X235" s="98"/>
      <c r="Y235" s="98"/>
      <c r="Z235" s="98"/>
      <c r="AA235" s="98"/>
      <c r="AB235" s="98"/>
      <c r="AC235" s="98"/>
      <c r="AD235" s="24"/>
      <c r="AE235" s="24"/>
      <c r="AF235" s="24"/>
      <c r="AG235" s="24"/>
      <c r="AH235" s="24"/>
      <c r="AI235" s="24"/>
      <c r="AJ235" s="24"/>
      <c r="AK235" s="24"/>
      <c r="AL235" s="24"/>
      <c r="AM235" s="24"/>
      <c r="AN235" s="24"/>
      <c r="AO235" s="24"/>
    </row>
    <row r="236" spans="1:41" ht="12.75">
      <c r="A236" s="73"/>
      <c r="B236" s="56">
        <v>0.53680555555555554</v>
      </c>
      <c r="C236" s="15"/>
      <c r="D236" s="15" t="s">
        <v>2037</v>
      </c>
      <c r="E236" s="17" t="s">
        <v>2038</v>
      </c>
      <c r="F236" s="22" t="s">
        <v>438</v>
      </c>
      <c r="G236" s="20" t="s">
        <v>130</v>
      </c>
      <c r="H236" s="33">
        <v>42045</v>
      </c>
      <c r="I236" s="22" t="s">
        <v>2042</v>
      </c>
      <c r="J236" s="20" t="s">
        <v>18</v>
      </c>
      <c r="K236" s="98"/>
      <c r="L236" s="98"/>
      <c r="M236" s="98"/>
      <c r="N236" s="98"/>
      <c r="O236" s="98"/>
      <c r="P236" s="98"/>
      <c r="Q236" s="98"/>
      <c r="R236" s="98"/>
      <c r="S236" s="98"/>
      <c r="T236" s="98"/>
      <c r="U236" s="98"/>
      <c r="V236" s="98"/>
      <c r="W236" s="98"/>
      <c r="X236" s="98"/>
      <c r="Y236" s="98"/>
      <c r="Z236" s="98"/>
      <c r="AA236" s="98"/>
      <c r="AB236" s="98"/>
      <c r="AC236" s="98"/>
      <c r="AD236" s="24"/>
      <c r="AE236" s="24"/>
      <c r="AF236" s="24"/>
      <c r="AG236" s="24"/>
      <c r="AH236" s="24"/>
      <c r="AI236" s="24"/>
      <c r="AJ236" s="24"/>
      <c r="AK236" s="24"/>
      <c r="AL236" s="24"/>
      <c r="AM236" s="24"/>
      <c r="AN236" s="24"/>
      <c r="AO236" s="24"/>
    </row>
    <row r="237" spans="1:41" ht="12.75">
      <c r="A237" s="73"/>
      <c r="B237" s="63"/>
      <c r="C237" s="15"/>
      <c r="D237" s="15" t="s">
        <v>2045</v>
      </c>
      <c r="E237" s="17" t="s">
        <v>2046</v>
      </c>
      <c r="F237" s="22" t="s">
        <v>2048</v>
      </c>
      <c r="G237" s="20" t="s">
        <v>130</v>
      </c>
      <c r="H237" s="33">
        <v>42045</v>
      </c>
      <c r="I237" s="22" t="s">
        <v>2051</v>
      </c>
      <c r="J237" s="20" t="s">
        <v>18</v>
      </c>
      <c r="K237" s="98"/>
      <c r="L237" s="98"/>
      <c r="M237" s="98"/>
      <c r="N237" s="98"/>
      <c r="O237" s="98"/>
      <c r="P237" s="98"/>
      <c r="Q237" s="98"/>
      <c r="R237" s="98"/>
      <c r="S237" s="98"/>
      <c r="T237" s="98"/>
      <c r="U237" s="98"/>
      <c r="V237" s="98"/>
      <c r="W237" s="98"/>
      <c r="X237" s="98"/>
      <c r="Y237" s="98"/>
      <c r="Z237" s="98"/>
      <c r="AA237" s="98"/>
      <c r="AB237" s="98"/>
      <c r="AC237" s="98"/>
      <c r="AD237" s="24"/>
      <c r="AE237" s="24"/>
      <c r="AF237" s="24"/>
      <c r="AG237" s="24"/>
      <c r="AH237" s="24"/>
      <c r="AI237" s="24"/>
      <c r="AJ237" s="24"/>
      <c r="AK237" s="24"/>
      <c r="AL237" s="24"/>
      <c r="AM237" s="24"/>
      <c r="AN237" s="24"/>
      <c r="AO237" s="24"/>
    </row>
    <row r="238" spans="1:41" ht="38.25">
      <c r="A238" s="73"/>
      <c r="B238" s="26">
        <v>6.5972222222222224E-2</v>
      </c>
      <c r="C238" s="15"/>
      <c r="D238" s="15" t="s">
        <v>2055</v>
      </c>
      <c r="E238" s="17">
        <v>7879642148</v>
      </c>
      <c r="F238" s="22" t="s">
        <v>2056</v>
      </c>
      <c r="G238" s="20" t="s">
        <v>80</v>
      </c>
      <c r="H238" s="33">
        <v>42134</v>
      </c>
      <c r="I238" s="22" t="s">
        <v>2058</v>
      </c>
      <c r="J238" s="20" t="s">
        <v>18</v>
      </c>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4"/>
      <c r="AH238" s="24"/>
      <c r="AI238" s="24"/>
      <c r="AJ238" s="24"/>
      <c r="AK238" s="24"/>
      <c r="AL238" s="24"/>
      <c r="AM238" s="24"/>
      <c r="AN238" s="24"/>
      <c r="AO238" s="24"/>
    </row>
    <row r="239" spans="1:41" ht="12.75">
      <c r="A239" s="13">
        <v>42134</v>
      </c>
      <c r="B239" s="26">
        <v>0.12986111111111112</v>
      </c>
      <c r="C239" s="15"/>
      <c r="D239" s="15" t="s">
        <v>2063</v>
      </c>
      <c r="E239" s="17" t="s">
        <v>2065</v>
      </c>
      <c r="F239" s="22" t="s">
        <v>2067</v>
      </c>
      <c r="G239" s="20" t="s">
        <v>80</v>
      </c>
      <c r="H239" s="33">
        <v>42134</v>
      </c>
      <c r="I239" s="22" t="s">
        <v>2069</v>
      </c>
      <c r="J239" s="20" t="s">
        <v>18</v>
      </c>
      <c r="K239" s="24"/>
      <c r="L239" s="24"/>
      <c r="M239" s="24"/>
      <c r="N239" s="24"/>
      <c r="O239" s="24"/>
      <c r="P239" s="24"/>
      <c r="Q239" s="24"/>
      <c r="R239" s="24"/>
      <c r="S239" s="24"/>
      <c r="T239" s="24"/>
      <c r="U239" s="24"/>
      <c r="V239" s="24"/>
      <c r="W239" s="24"/>
      <c r="X239" s="24"/>
      <c r="Y239" s="24"/>
      <c r="Z239" s="24"/>
      <c r="AA239" s="24"/>
      <c r="AB239" s="24"/>
      <c r="AC239" s="24"/>
      <c r="AD239" s="24"/>
      <c r="AE239" s="24"/>
      <c r="AF239" s="24"/>
      <c r="AG239" s="24"/>
      <c r="AH239" s="24"/>
      <c r="AI239" s="24"/>
      <c r="AJ239" s="24"/>
      <c r="AK239" s="24"/>
      <c r="AL239" s="24"/>
      <c r="AM239" s="24"/>
      <c r="AN239" s="24"/>
      <c r="AO239" s="24"/>
    </row>
    <row r="240" spans="1:41" ht="12.75">
      <c r="A240" s="13">
        <v>42165</v>
      </c>
      <c r="B240" s="56">
        <v>0.40694444444444444</v>
      </c>
      <c r="C240" s="15"/>
      <c r="D240" s="15" t="s">
        <v>2075</v>
      </c>
      <c r="E240" s="17" t="s">
        <v>2076</v>
      </c>
      <c r="F240" s="22" t="s">
        <v>156</v>
      </c>
      <c r="G240" s="20" t="s">
        <v>80</v>
      </c>
      <c r="H240" s="33">
        <v>42165</v>
      </c>
      <c r="I240" s="22" t="s">
        <v>636</v>
      </c>
      <c r="J240" s="20" t="s">
        <v>18</v>
      </c>
      <c r="K240" s="24"/>
      <c r="L240" s="24"/>
      <c r="M240" s="24"/>
      <c r="N240" s="24"/>
      <c r="O240" s="24"/>
      <c r="P240" s="24"/>
      <c r="Q240" s="24"/>
      <c r="R240" s="24"/>
      <c r="S240" s="24"/>
      <c r="T240" s="24"/>
      <c r="U240" s="24"/>
      <c r="V240" s="24"/>
      <c r="W240" s="24"/>
      <c r="X240" s="24"/>
      <c r="Y240" s="24"/>
      <c r="Z240" s="24"/>
      <c r="AA240" s="24"/>
      <c r="AB240" s="24"/>
      <c r="AC240" s="24"/>
      <c r="AD240" s="24"/>
      <c r="AE240" s="24"/>
      <c r="AF240" s="24"/>
      <c r="AG240" s="24"/>
      <c r="AH240" s="24"/>
      <c r="AI240" s="24"/>
      <c r="AJ240" s="24"/>
      <c r="AK240" s="24"/>
      <c r="AL240" s="24"/>
      <c r="AM240" s="24"/>
      <c r="AN240" s="24"/>
      <c r="AO240" s="24"/>
    </row>
    <row r="241" spans="1:41" ht="102">
      <c r="A241" s="13">
        <v>42165</v>
      </c>
      <c r="B241" s="26">
        <v>0.48402777777777778</v>
      </c>
      <c r="C241" s="15"/>
      <c r="D241" s="15" t="s">
        <v>2083</v>
      </c>
      <c r="E241" s="17">
        <v>7873616208</v>
      </c>
      <c r="F241" s="22" t="s">
        <v>1914</v>
      </c>
      <c r="G241" s="20" t="s">
        <v>14</v>
      </c>
      <c r="H241" s="33">
        <v>42165</v>
      </c>
      <c r="I241" s="22" t="s">
        <v>2087</v>
      </c>
      <c r="J241" s="20" t="s">
        <v>18</v>
      </c>
      <c r="K241" s="24"/>
      <c r="L241" s="24"/>
      <c r="M241" s="24"/>
      <c r="N241" s="24"/>
      <c r="O241" s="24"/>
      <c r="P241" s="24"/>
      <c r="Q241" s="24"/>
      <c r="R241" s="24"/>
      <c r="S241" s="24"/>
      <c r="T241" s="24"/>
      <c r="U241" s="24"/>
      <c r="V241" s="24"/>
      <c r="W241" s="24"/>
      <c r="X241" s="24"/>
      <c r="Y241" s="24"/>
      <c r="Z241" s="24"/>
      <c r="AA241" s="24"/>
      <c r="AB241" s="24"/>
      <c r="AC241" s="24"/>
      <c r="AD241" s="24"/>
      <c r="AE241" s="24"/>
      <c r="AF241" s="24"/>
      <c r="AG241" s="24"/>
      <c r="AH241" s="24"/>
      <c r="AI241" s="24"/>
      <c r="AJ241" s="24"/>
      <c r="AK241" s="24"/>
      <c r="AL241" s="24"/>
      <c r="AM241" s="24"/>
      <c r="AN241" s="24"/>
      <c r="AO241" s="24"/>
    </row>
    <row r="242" spans="1:41" ht="102">
      <c r="A242" s="13">
        <v>42165</v>
      </c>
      <c r="B242" s="26">
        <v>0.4861111111111111</v>
      </c>
      <c r="C242" s="15"/>
      <c r="D242" s="15" t="s">
        <v>2092</v>
      </c>
      <c r="E242" s="17">
        <v>7877049865</v>
      </c>
      <c r="F242" s="22" t="s">
        <v>2094</v>
      </c>
      <c r="G242" s="20" t="s">
        <v>14</v>
      </c>
      <c r="H242" s="33">
        <v>42165</v>
      </c>
      <c r="I242" s="22" t="s">
        <v>2097</v>
      </c>
      <c r="J242" s="20" t="s">
        <v>18</v>
      </c>
      <c r="K242" s="24"/>
      <c r="L242" s="24"/>
      <c r="M242" s="24"/>
      <c r="N242" s="24"/>
      <c r="O242" s="24"/>
      <c r="P242" s="24"/>
      <c r="Q242" s="24"/>
      <c r="R242" s="24"/>
      <c r="S242" s="24"/>
      <c r="T242" s="24"/>
      <c r="U242" s="24"/>
      <c r="V242" s="24"/>
      <c r="W242" s="24"/>
      <c r="X242" s="24"/>
      <c r="Y242" s="24"/>
      <c r="Z242" s="24"/>
      <c r="AA242" s="24"/>
      <c r="AB242" s="24"/>
      <c r="AC242" s="24"/>
      <c r="AD242" s="24"/>
      <c r="AE242" s="24"/>
      <c r="AF242" s="24"/>
      <c r="AG242" s="24"/>
      <c r="AH242" s="24"/>
      <c r="AI242" s="24"/>
      <c r="AJ242" s="24"/>
      <c r="AK242" s="24"/>
      <c r="AL242" s="24"/>
      <c r="AM242" s="24"/>
      <c r="AN242" s="24"/>
      <c r="AO242" s="24"/>
    </row>
    <row r="243" spans="1:41" ht="38.25">
      <c r="A243" s="13">
        <v>42165</v>
      </c>
      <c r="B243" s="26">
        <v>0.55208333333333337</v>
      </c>
      <c r="C243" s="15"/>
      <c r="D243" s="15" t="s">
        <v>2017</v>
      </c>
      <c r="E243" s="17">
        <v>7876757778</v>
      </c>
      <c r="F243" s="22" t="s">
        <v>2102</v>
      </c>
      <c r="G243" s="20" t="s">
        <v>132</v>
      </c>
      <c r="H243" s="33">
        <v>42165</v>
      </c>
      <c r="I243" s="22" t="s">
        <v>2105</v>
      </c>
      <c r="J243" s="20" t="s">
        <v>18</v>
      </c>
      <c r="K243" s="24"/>
      <c r="L243" s="24"/>
      <c r="M243" s="24"/>
      <c r="N243" s="24"/>
      <c r="O243" s="24"/>
      <c r="P243" s="24"/>
      <c r="Q243" s="24"/>
      <c r="R243" s="24"/>
      <c r="S243" s="24"/>
      <c r="T243" s="24"/>
      <c r="U243" s="24"/>
      <c r="V243" s="24"/>
      <c r="W243" s="24"/>
      <c r="X243" s="24"/>
      <c r="Y243" s="24"/>
      <c r="Z243" s="24"/>
      <c r="AA243" s="24"/>
      <c r="AB243" s="24"/>
      <c r="AC243" s="24"/>
      <c r="AD243" s="24"/>
      <c r="AE243" s="24"/>
      <c r="AF243" s="24"/>
      <c r="AG243" s="24"/>
      <c r="AH243" s="24"/>
      <c r="AI243" s="24"/>
      <c r="AJ243" s="24"/>
      <c r="AK243" s="24"/>
      <c r="AL243" s="24"/>
      <c r="AM243" s="24"/>
      <c r="AN243" s="24"/>
      <c r="AO243" s="24"/>
    </row>
    <row r="244" spans="1:41" ht="38.25">
      <c r="A244" s="13">
        <v>42195</v>
      </c>
      <c r="B244" s="63"/>
      <c r="C244" s="15"/>
      <c r="D244" s="15" t="s">
        <v>2110</v>
      </c>
      <c r="E244" s="17">
        <v>7876244531</v>
      </c>
      <c r="F244" s="22" t="s">
        <v>2112</v>
      </c>
      <c r="G244" s="20" t="s">
        <v>80</v>
      </c>
      <c r="H244" s="33">
        <v>42195</v>
      </c>
      <c r="I244" s="22" t="s">
        <v>2115</v>
      </c>
      <c r="J244" s="20" t="s">
        <v>18</v>
      </c>
      <c r="K244" s="24"/>
      <c r="L244" s="24"/>
      <c r="M244" s="24"/>
      <c r="N244" s="24"/>
      <c r="O244" s="24"/>
      <c r="P244" s="24"/>
      <c r="Q244" s="24"/>
      <c r="R244" s="24"/>
      <c r="S244" s="24"/>
      <c r="T244" s="24"/>
      <c r="U244" s="24"/>
      <c r="V244" s="24"/>
      <c r="W244" s="24"/>
      <c r="X244" s="24"/>
      <c r="Y244" s="24"/>
      <c r="Z244" s="24"/>
      <c r="AA244" s="24"/>
      <c r="AB244" s="24"/>
      <c r="AC244" s="24"/>
      <c r="AD244" s="24"/>
      <c r="AE244" s="24"/>
      <c r="AF244" s="24"/>
      <c r="AG244" s="24"/>
      <c r="AH244" s="24"/>
      <c r="AI244" s="24"/>
      <c r="AJ244" s="24"/>
      <c r="AK244" s="24"/>
      <c r="AL244" s="24"/>
      <c r="AM244" s="24"/>
      <c r="AN244" s="24"/>
      <c r="AO244" s="24"/>
    </row>
    <row r="245" spans="1:41" ht="12.75">
      <c r="A245" s="13">
        <v>42195</v>
      </c>
      <c r="B245" s="63"/>
      <c r="C245" s="15"/>
      <c r="D245" s="15" t="s">
        <v>1685</v>
      </c>
      <c r="E245" s="17" t="s">
        <v>1686</v>
      </c>
      <c r="F245" s="22" t="s">
        <v>2119</v>
      </c>
      <c r="G245" s="20" t="s">
        <v>80</v>
      </c>
      <c r="H245" s="33">
        <v>42195</v>
      </c>
      <c r="I245" s="22" t="s">
        <v>2120</v>
      </c>
      <c r="J245" s="20" t="s">
        <v>18</v>
      </c>
      <c r="K245" s="24"/>
      <c r="L245" s="24"/>
      <c r="M245" s="24"/>
      <c r="N245" s="24"/>
      <c r="O245" s="24"/>
      <c r="P245" s="24"/>
      <c r="Q245" s="24"/>
      <c r="R245" s="24"/>
      <c r="S245" s="24"/>
      <c r="T245" s="24"/>
      <c r="U245" s="24"/>
      <c r="V245" s="24"/>
      <c r="W245" s="24"/>
      <c r="X245" s="24"/>
      <c r="Y245" s="24"/>
      <c r="Z245" s="24"/>
      <c r="AA245" s="24"/>
      <c r="AB245" s="24"/>
      <c r="AC245" s="24"/>
      <c r="AD245" s="24"/>
      <c r="AE245" s="24"/>
      <c r="AF245" s="24"/>
      <c r="AG245" s="24"/>
      <c r="AH245" s="24"/>
      <c r="AI245" s="24"/>
      <c r="AJ245" s="24"/>
      <c r="AK245" s="24"/>
      <c r="AL245" s="24"/>
      <c r="AM245" s="24"/>
      <c r="AN245" s="24"/>
      <c r="AO245" s="24"/>
    </row>
    <row r="246" spans="1:41" ht="38.25">
      <c r="A246" s="13">
        <v>42195</v>
      </c>
      <c r="B246" s="26">
        <v>0.21180555555555555</v>
      </c>
      <c r="C246" s="15"/>
      <c r="D246" s="15" t="s">
        <v>2123</v>
      </c>
      <c r="E246" s="17" t="s">
        <v>2125</v>
      </c>
      <c r="F246" s="22" t="s">
        <v>2127</v>
      </c>
      <c r="G246" s="20" t="s">
        <v>80</v>
      </c>
      <c r="H246" s="33">
        <v>42195</v>
      </c>
      <c r="I246" s="22" t="s">
        <v>2130</v>
      </c>
      <c r="J246" s="20" t="s">
        <v>18</v>
      </c>
      <c r="K246" s="24"/>
      <c r="L246" s="24"/>
      <c r="M246" s="24"/>
      <c r="N246" s="24"/>
      <c r="O246" s="24"/>
      <c r="P246" s="24"/>
      <c r="Q246" s="24"/>
      <c r="R246" s="24"/>
      <c r="S246" s="24"/>
      <c r="T246" s="24"/>
      <c r="U246" s="24"/>
      <c r="V246" s="24"/>
      <c r="W246" s="24"/>
      <c r="X246" s="24"/>
      <c r="Y246" s="24"/>
      <c r="Z246" s="24"/>
      <c r="AA246" s="24"/>
      <c r="AB246" s="24"/>
      <c r="AC246" s="24"/>
      <c r="AD246" s="24"/>
      <c r="AE246" s="24"/>
      <c r="AF246" s="24"/>
      <c r="AG246" s="24"/>
      <c r="AH246" s="24"/>
      <c r="AI246" s="24"/>
      <c r="AJ246" s="24"/>
      <c r="AK246" s="24"/>
      <c r="AL246" s="24"/>
      <c r="AM246" s="24"/>
      <c r="AN246" s="24"/>
      <c r="AO246" s="24"/>
    </row>
    <row r="247" spans="1:41" ht="12.75">
      <c r="A247" s="13">
        <v>42195</v>
      </c>
      <c r="B247" s="26">
        <v>0.21180555555555555</v>
      </c>
      <c r="C247" s="15"/>
      <c r="D247" s="15" t="s">
        <v>2134</v>
      </c>
      <c r="E247" s="17" t="s">
        <v>2136</v>
      </c>
      <c r="F247" s="22" t="s">
        <v>2138</v>
      </c>
      <c r="G247" s="20" t="s">
        <v>80</v>
      </c>
      <c r="H247" s="33">
        <v>42195</v>
      </c>
      <c r="I247" s="22" t="s">
        <v>2141</v>
      </c>
      <c r="J247" s="20" t="s">
        <v>18</v>
      </c>
      <c r="K247" s="24"/>
      <c r="L247" s="24"/>
      <c r="M247" s="24"/>
      <c r="N247" s="24"/>
      <c r="O247" s="24"/>
      <c r="P247" s="24"/>
      <c r="Q247" s="24"/>
      <c r="R247" s="24"/>
      <c r="S247" s="24"/>
      <c r="T247" s="24"/>
      <c r="U247" s="24"/>
      <c r="V247" s="24"/>
      <c r="W247" s="24"/>
      <c r="X247" s="24"/>
      <c r="Y247" s="24"/>
      <c r="Z247" s="24"/>
      <c r="AA247" s="24"/>
      <c r="AB247" s="24"/>
      <c r="AC247" s="24"/>
      <c r="AD247" s="24"/>
      <c r="AE247" s="24"/>
      <c r="AF247" s="24"/>
      <c r="AG247" s="24"/>
      <c r="AH247" s="24"/>
      <c r="AI247" s="24"/>
      <c r="AJ247" s="24"/>
      <c r="AK247" s="24"/>
      <c r="AL247" s="24"/>
      <c r="AM247" s="24"/>
      <c r="AN247" s="24"/>
      <c r="AO247" s="24"/>
    </row>
    <row r="248" spans="1:41" ht="25.5">
      <c r="A248" s="13">
        <v>42195</v>
      </c>
      <c r="B248" s="26">
        <v>0.21944444444444444</v>
      </c>
      <c r="C248" s="15"/>
      <c r="D248" s="15" t="s">
        <v>2146</v>
      </c>
      <c r="E248" s="17" t="s">
        <v>2148</v>
      </c>
      <c r="F248" s="22" t="s">
        <v>2149</v>
      </c>
      <c r="G248" s="20" t="s">
        <v>80</v>
      </c>
      <c r="H248" s="33">
        <v>42195</v>
      </c>
      <c r="I248" s="22" t="s">
        <v>2152</v>
      </c>
      <c r="J248" s="20" t="s">
        <v>18</v>
      </c>
      <c r="K248" s="24"/>
      <c r="L248" s="24"/>
      <c r="M248" s="24"/>
      <c r="N248" s="24"/>
      <c r="O248" s="24"/>
      <c r="P248" s="24"/>
      <c r="Q248" s="24"/>
      <c r="R248" s="24"/>
      <c r="S248" s="24"/>
      <c r="T248" s="24"/>
      <c r="U248" s="24"/>
      <c r="V248" s="24"/>
      <c r="W248" s="24"/>
      <c r="X248" s="24"/>
      <c r="Y248" s="24"/>
      <c r="Z248" s="24"/>
      <c r="AA248" s="24"/>
      <c r="AB248" s="24"/>
      <c r="AC248" s="24"/>
      <c r="AD248" s="24"/>
      <c r="AE248" s="24"/>
      <c r="AF248" s="24"/>
      <c r="AG248" s="24"/>
      <c r="AH248" s="24"/>
      <c r="AI248" s="24"/>
      <c r="AJ248" s="24"/>
      <c r="AK248" s="24"/>
      <c r="AL248" s="24"/>
      <c r="AM248" s="24"/>
      <c r="AN248" s="24"/>
      <c r="AO248" s="24"/>
    </row>
    <row r="249" spans="1:41" ht="38.25">
      <c r="A249" s="73"/>
      <c r="B249" s="26">
        <v>0.49236111111111114</v>
      </c>
      <c r="C249" s="15"/>
      <c r="D249" s="15" t="s">
        <v>2154</v>
      </c>
      <c r="E249" s="17" t="s">
        <v>2155</v>
      </c>
      <c r="F249" s="22" t="s">
        <v>2156</v>
      </c>
      <c r="G249" s="20" t="s">
        <v>80</v>
      </c>
      <c r="H249" s="33">
        <v>42226</v>
      </c>
      <c r="I249" s="22" t="s">
        <v>2157</v>
      </c>
      <c r="J249" s="20" t="s">
        <v>18</v>
      </c>
      <c r="K249" s="24"/>
      <c r="L249" s="24"/>
      <c r="M249" s="24"/>
      <c r="N249" s="24"/>
      <c r="O249" s="24"/>
      <c r="P249" s="24"/>
      <c r="Q249" s="24"/>
      <c r="R249" s="24"/>
      <c r="S249" s="24"/>
      <c r="T249" s="24"/>
      <c r="U249" s="24"/>
      <c r="V249" s="24"/>
      <c r="W249" s="24"/>
      <c r="X249" s="24"/>
      <c r="Y249" s="24"/>
      <c r="Z249" s="24"/>
      <c r="AA249" s="24"/>
      <c r="AB249" s="24"/>
      <c r="AC249" s="24"/>
      <c r="AD249" s="24"/>
      <c r="AE249" s="24"/>
      <c r="AF249" s="24"/>
      <c r="AG249" s="24"/>
      <c r="AH249" s="24"/>
      <c r="AI249" s="24"/>
      <c r="AJ249" s="24"/>
      <c r="AK249" s="24"/>
      <c r="AL249" s="24"/>
      <c r="AM249" s="24"/>
      <c r="AN249" s="24"/>
      <c r="AO249" s="24"/>
    </row>
    <row r="250" spans="1:41" ht="25.5">
      <c r="A250" s="73"/>
      <c r="B250" s="63"/>
      <c r="C250" s="15"/>
      <c r="D250" s="15" t="s">
        <v>2159</v>
      </c>
      <c r="E250" s="17" t="s">
        <v>1342</v>
      </c>
      <c r="F250" s="22" t="s">
        <v>2160</v>
      </c>
      <c r="G250" s="20" t="s">
        <v>80</v>
      </c>
      <c r="H250" s="33">
        <v>42226</v>
      </c>
      <c r="I250" s="22" t="s">
        <v>2161</v>
      </c>
      <c r="J250" s="20" t="s">
        <v>18</v>
      </c>
      <c r="K250" s="24"/>
      <c r="L250" s="24"/>
      <c r="M250" s="24"/>
      <c r="N250" s="24"/>
      <c r="O250" s="24"/>
      <c r="P250" s="24"/>
      <c r="Q250" s="24"/>
      <c r="R250" s="24"/>
      <c r="S250" s="24"/>
      <c r="T250" s="24"/>
      <c r="U250" s="24"/>
      <c r="V250" s="24"/>
      <c r="W250" s="24"/>
      <c r="X250" s="24"/>
      <c r="Y250" s="24"/>
      <c r="Z250" s="24"/>
      <c r="AA250" s="24"/>
      <c r="AB250" s="24"/>
      <c r="AC250" s="24"/>
      <c r="AD250" s="24"/>
      <c r="AE250" s="24"/>
      <c r="AF250" s="24"/>
      <c r="AG250" s="24"/>
      <c r="AH250" s="24"/>
      <c r="AI250" s="24"/>
      <c r="AJ250" s="24"/>
      <c r="AK250" s="24"/>
      <c r="AL250" s="24"/>
      <c r="AM250" s="24"/>
      <c r="AN250" s="24"/>
      <c r="AO250" s="24"/>
    </row>
    <row r="251" spans="1:41" ht="25.5">
      <c r="A251" s="73"/>
      <c r="B251" s="26">
        <v>0.52916666666666667</v>
      </c>
      <c r="C251" s="15"/>
      <c r="D251" s="15" t="s">
        <v>2163</v>
      </c>
      <c r="E251" s="17" t="s">
        <v>2164</v>
      </c>
      <c r="F251" s="22" t="s">
        <v>2165</v>
      </c>
      <c r="G251" s="20" t="s">
        <v>14</v>
      </c>
      <c r="H251" s="33">
        <v>42226</v>
      </c>
      <c r="I251" s="22" t="s">
        <v>2166</v>
      </c>
      <c r="J251" s="20" t="s">
        <v>18</v>
      </c>
      <c r="K251" s="24"/>
      <c r="L251" s="24"/>
      <c r="M251" s="24"/>
      <c r="N251" s="24"/>
      <c r="O251" s="24"/>
      <c r="P251" s="24"/>
      <c r="Q251" s="24"/>
      <c r="R251" s="24"/>
      <c r="S251" s="24"/>
      <c r="T251" s="24"/>
      <c r="U251" s="24"/>
      <c r="V251" s="24"/>
      <c r="W251" s="24"/>
      <c r="X251" s="24"/>
      <c r="Y251" s="24"/>
      <c r="Z251" s="24"/>
      <c r="AA251" s="24"/>
      <c r="AB251" s="24"/>
      <c r="AC251" s="24"/>
      <c r="AD251" s="24"/>
      <c r="AE251" s="24"/>
      <c r="AF251" s="24"/>
      <c r="AG251" s="24"/>
      <c r="AH251" s="24"/>
      <c r="AI251" s="24"/>
      <c r="AJ251" s="24"/>
      <c r="AK251" s="24"/>
      <c r="AL251" s="24"/>
      <c r="AM251" s="24"/>
      <c r="AN251" s="24"/>
      <c r="AO251" s="24"/>
    </row>
    <row r="252" spans="1:41" ht="12.75">
      <c r="A252" s="73"/>
      <c r="B252" s="46" t="s">
        <v>2168</v>
      </c>
      <c r="C252" s="15"/>
      <c r="D252" s="15" t="s">
        <v>2169</v>
      </c>
      <c r="E252" s="17" t="s">
        <v>2170</v>
      </c>
      <c r="F252" s="22" t="s">
        <v>2171</v>
      </c>
      <c r="G252" s="20" t="s">
        <v>80</v>
      </c>
      <c r="H252" s="33">
        <v>42226</v>
      </c>
      <c r="I252" s="22" t="s">
        <v>2172</v>
      </c>
      <c r="J252" s="20" t="s">
        <v>18</v>
      </c>
      <c r="K252" s="24"/>
      <c r="L252" s="24"/>
      <c r="M252" s="24"/>
      <c r="N252" s="24"/>
      <c r="O252" s="24"/>
      <c r="P252" s="24"/>
      <c r="Q252" s="24"/>
      <c r="R252" s="24"/>
      <c r="S252" s="24"/>
      <c r="T252" s="24"/>
      <c r="U252" s="24"/>
      <c r="V252" s="24"/>
      <c r="W252" s="24"/>
      <c r="X252" s="24"/>
      <c r="Y252" s="24"/>
      <c r="Z252" s="24"/>
      <c r="AA252" s="24"/>
      <c r="AB252" s="24"/>
      <c r="AC252" s="24"/>
      <c r="AD252" s="24"/>
      <c r="AE252" s="24"/>
      <c r="AF252" s="24"/>
      <c r="AG252" s="24"/>
      <c r="AH252" s="24"/>
      <c r="AI252" s="24"/>
      <c r="AJ252" s="24"/>
      <c r="AK252" s="24"/>
      <c r="AL252" s="24"/>
      <c r="AM252" s="24"/>
      <c r="AN252" s="24"/>
      <c r="AO252" s="24"/>
    </row>
    <row r="253" spans="1:41" ht="12.75">
      <c r="A253" s="73"/>
      <c r="B253" s="46" t="s">
        <v>2173</v>
      </c>
      <c r="C253" s="15"/>
      <c r="D253" s="15" t="s">
        <v>2174</v>
      </c>
      <c r="E253" s="17" t="s">
        <v>2175</v>
      </c>
      <c r="F253" s="22" t="s">
        <v>2176</v>
      </c>
      <c r="G253" s="20" t="s">
        <v>14</v>
      </c>
      <c r="H253" s="33">
        <v>42286</v>
      </c>
      <c r="I253" s="22" t="s">
        <v>1348</v>
      </c>
      <c r="J253" s="20" t="s">
        <v>18</v>
      </c>
      <c r="K253" s="24"/>
      <c r="L253" s="24"/>
      <c r="M253" s="24"/>
      <c r="N253" s="24"/>
      <c r="O253" s="24"/>
      <c r="P253" s="24"/>
      <c r="Q253" s="24"/>
      <c r="R253" s="24"/>
      <c r="S253" s="24"/>
      <c r="T253" s="24"/>
      <c r="U253" s="24"/>
      <c r="V253" s="24"/>
      <c r="W253" s="24"/>
      <c r="X253" s="24"/>
      <c r="Y253" s="24"/>
      <c r="Z253" s="24"/>
      <c r="AA253" s="24"/>
      <c r="AB253" s="24"/>
      <c r="AC253" s="24"/>
      <c r="AD253" s="24"/>
      <c r="AE253" s="24"/>
      <c r="AF253" s="24"/>
      <c r="AG253" s="24"/>
      <c r="AH253" s="24"/>
      <c r="AI253" s="24"/>
      <c r="AJ253" s="24"/>
      <c r="AK253" s="24"/>
      <c r="AL253" s="24"/>
      <c r="AM253" s="24"/>
      <c r="AN253" s="24"/>
      <c r="AO253" s="24"/>
    </row>
    <row r="254" spans="1:41" ht="25.5">
      <c r="A254" s="13">
        <v>42286</v>
      </c>
      <c r="B254" s="46" t="s">
        <v>2177</v>
      </c>
      <c r="C254" s="15"/>
      <c r="D254" s="15" t="s">
        <v>2178</v>
      </c>
      <c r="E254" s="17">
        <v>7879416477</v>
      </c>
      <c r="F254" s="22" t="s">
        <v>2179</v>
      </c>
      <c r="G254" s="20" t="s">
        <v>14</v>
      </c>
      <c r="H254" s="33">
        <v>42286</v>
      </c>
      <c r="I254" s="22" t="s">
        <v>1348</v>
      </c>
      <c r="J254" s="20" t="s">
        <v>18</v>
      </c>
      <c r="K254" s="24"/>
      <c r="L254" s="24"/>
      <c r="M254" s="24"/>
      <c r="N254" s="24"/>
      <c r="O254" s="24"/>
      <c r="P254" s="24"/>
      <c r="Q254" s="24"/>
      <c r="R254" s="24"/>
      <c r="S254" s="24"/>
      <c r="T254" s="24"/>
      <c r="U254" s="24"/>
      <c r="V254" s="24"/>
      <c r="W254" s="24"/>
      <c r="X254" s="24"/>
      <c r="Y254" s="24"/>
      <c r="Z254" s="24"/>
      <c r="AA254" s="24"/>
      <c r="AB254" s="24"/>
      <c r="AC254" s="24"/>
      <c r="AD254" s="24"/>
      <c r="AE254" s="24"/>
      <c r="AF254" s="24"/>
      <c r="AG254" s="24"/>
      <c r="AH254" s="24"/>
      <c r="AI254" s="24"/>
      <c r="AJ254" s="24"/>
      <c r="AK254" s="24"/>
      <c r="AL254" s="24"/>
      <c r="AM254" s="24"/>
      <c r="AN254" s="24"/>
      <c r="AO254" s="24"/>
    </row>
    <row r="255" spans="1:41" ht="12.75">
      <c r="A255" s="13">
        <v>42286</v>
      </c>
      <c r="B255" s="56">
        <v>0.43541666666666667</v>
      </c>
      <c r="C255" s="15"/>
      <c r="D255" s="15" t="s">
        <v>2184</v>
      </c>
      <c r="E255" s="17" t="s">
        <v>2186</v>
      </c>
      <c r="F255" s="22" t="s">
        <v>2187</v>
      </c>
      <c r="G255" s="20" t="s">
        <v>80</v>
      </c>
      <c r="H255" s="33">
        <v>42286</v>
      </c>
      <c r="I255" s="22" t="s">
        <v>2188</v>
      </c>
      <c r="J255" s="20" t="s">
        <v>18</v>
      </c>
      <c r="K255" s="24"/>
      <c r="L255" s="24"/>
      <c r="M255" s="24"/>
      <c r="N255" s="24"/>
      <c r="O255" s="24"/>
      <c r="P255" s="24"/>
      <c r="Q255" s="24"/>
      <c r="R255" s="24"/>
      <c r="S255" s="24"/>
      <c r="T255" s="24"/>
      <c r="U255" s="24"/>
      <c r="V255" s="24"/>
      <c r="W255" s="24"/>
      <c r="X255" s="24"/>
      <c r="Y255" s="24"/>
      <c r="Z255" s="24"/>
      <c r="AA255" s="24"/>
      <c r="AB255" s="24"/>
      <c r="AC255" s="24"/>
      <c r="AD255" s="24"/>
      <c r="AE255" s="24"/>
      <c r="AF255" s="24"/>
      <c r="AG255" s="24"/>
      <c r="AH255" s="24"/>
      <c r="AI255" s="24"/>
      <c r="AJ255" s="24"/>
      <c r="AK255" s="24"/>
      <c r="AL255" s="24"/>
      <c r="AM255" s="24"/>
      <c r="AN255" s="24"/>
      <c r="AO255" s="24"/>
    </row>
    <row r="256" spans="1:41" ht="25.5">
      <c r="A256" s="13">
        <v>42286</v>
      </c>
      <c r="B256" s="63"/>
      <c r="C256" s="15"/>
      <c r="D256" s="15" t="s">
        <v>2189</v>
      </c>
      <c r="E256" s="17" t="s">
        <v>2190</v>
      </c>
      <c r="F256" s="22" t="s">
        <v>2191</v>
      </c>
      <c r="G256" s="20" t="s">
        <v>80</v>
      </c>
      <c r="H256" s="33">
        <v>42286</v>
      </c>
      <c r="I256" s="22" t="s">
        <v>2192</v>
      </c>
      <c r="J256" s="20" t="s">
        <v>18</v>
      </c>
      <c r="K256" s="24"/>
      <c r="L256" s="24"/>
      <c r="M256" s="24"/>
      <c r="N256" s="24"/>
      <c r="O256" s="24"/>
      <c r="P256" s="24"/>
      <c r="Q256" s="24"/>
      <c r="R256" s="24"/>
      <c r="S256" s="24"/>
      <c r="T256" s="24"/>
      <c r="U256" s="24"/>
      <c r="V256" s="24"/>
      <c r="W256" s="24"/>
      <c r="X256" s="24"/>
      <c r="Y256" s="24"/>
      <c r="Z256" s="24"/>
      <c r="AA256" s="24"/>
      <c r="AB256" s="24"/>
      <c r="AC256" s="24"/>
      <c r="AD256" s="24"/>
      <c r="AE256" s="24"/>
      <c r="AF256" s="24"/>
      <c r="AG256" s="24"/>
      <c r="AH256" s="24"/>
      <c r="AI256" s="24"/>
      <c r="AJ256" s="24"/>
      <c r="AK256" s="24"/>
      <c r="AL256" s="24"/>
      <c r="AM256" s="24"/>
      <c r="AN256" s="24"/>
      <c r="AO256" s="24"/>
    </row>
    <row r="257" spans="1:41" ht="25.5">
      <c r="A257" s="13">
        <v>42286</v>
      </c>
      <c r="B257" s="56">
        <v>0.49166666666666664</v>
      </c>
      <c r="C257" s="15"/>
      <c r="D257" s="15" t="s">
        <v>2194</v>
      </c>
      <c r="E257" s="17">
        <v>7873593504</v>
      </c>
      <c r="F257" s="22" t="s">
        <v>2196</v>
      </c>
      <c r="G257" s="20" t="s">
        <v>35</v>
      </c>
      <c r="H257" s="35"/>
      <c r="I257" s="28"/>
      <c r="J257" s="20" t="s">
        <v>18</v>
      </c>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4"/>
      <c r="AH257" s="24"/>
      <c r="AI257" s="24"/>
      <c r="AJ257" s="24"/>
      <c r="AK257" s="24"/>
      <c r="AL257" s="24"/>
      <c r="AM257" s="24"/>
      <c r="AN257" s="24"/>
      <c r="AO257" s="24"/>
    </row>
    <row r="258" spans="1:41" ht="12.75">
      <c r="A258" s="13">
        <v>42286</v>
      </c>
      <c r="B258" s="56">
        <v>1.3194444444444444E-2</v>
      </c>
      <c r="C258" s="15"/>
      <c r="D258" s="15" t="s">
        <v>2199</v>
      </c>
      <c r="E258" s="17" t="s">
        <v>2200</v>
      </c>
      <c r="F258" s="22" t="s">
        <v>2201</v>
      </c>
      <c r="G258" s="20" t="s">
        <v>80</v>
      </c>
      <c r="H258" s="33">
        <v>42286</v>
      </c>
      <c r="I258" s="28"/>
      <c r="J258" s="20" t="s">
        <v>18</v>
      </c>
      <c r="K258" s="24"/>
      <c r="L258" s="24"/>
      <c r="M258" s="24"/>
      <c r="N258" s="24"/>
      <c r="O258" s="24"/>
      <c r="P258" s="24"/>
      <c r="Q258" s="24"/>
      <c r="R258" s="24"/>
      <c r="S258" s="24"/>
      <c r="T258" s="24"/>
      <c r="U258" s="24"/>
      <c r="V258" s="24"/>
      <c r="W258" s="24"/>
      <c r="X258" s="24"/>
      <c r="Y258" s="24"/>
      <c r="Z258" s="24"/>
      <c r="AA258" s="24"/>
      <c r="AB258" s="24"/>
      <c r="AC258" s="24"/>
      <c r="AD258" s="24"/>
      <c r="AE258" s="24"/>
      <c r="AF258" s="24"/>
      <c r="AG258" s="24"/>
      <c r="AH258" s="24"/>
      <c r="AI258" s="24"/>
      <c r="AJ258" s="24"/>
      <c r="AK258" s="24"/>
      <c r="AL258" s="24"/>
      <c r="AM258" s="24"/>
      <c r="AN258" s="24"/>
      <c r="AO258" s="24"/>
    </row>
    <row r="259" spans="1:41" ht="38.25">
      <c r="A259" s="13">
        <v>42286</v>
      </c>
      <c r="B259" s="56">
        <v>2.2222222222222223E-2</v>
      </c>
      <c r="C259" s="15"/>
      <c r="D259" s="15" t="s">
        <v>2207</v>
      </c>
      <c r="E259" s="17" t="s">
        <v>2209</v>
      </c>
      <c r="F259" s="22" t="s">
        <v>2211</v>
      </c>
      <c r="G259" s="20" t="s">
        <v>80</v>
      </c>
      <c r="H259" s="33">
        <v>42286</v>
      </c>
      <c r="I259" s="22" t="s">
        <v>2212</v>
      </c>
      <c r="J259" s="20" t="s">
        <v>18</v>
      </c>
      <c r="K259" s="24"/>
      <c r="L259" s="24"/>
      <c r="M259" s="24"/>
      <c r="N259" s="24"/>
      <c r="O259" s="24"/>
      <c r="P259" s="24"/>
      <c r="Q259" s="24"/>
      <c r="R259" s="24"/>
      <c r="S259" s="24"/>
      <c r="T259" s="24"/>
      <c r="U259" s="24"/>
      <c r="V259" s="24"/>
      <c r="W259" s="24"/>
      <c r="X259" s="24"/>
      <c r="Y259" s="24"/>
      <c r="Z259" s="24"/>
      <c r="AA259" s="24"/>
      <c r="AB259" s="24"/>
      <c r="AC259" s="24"/>
      <c r="AD259" s="24"/>
      <c r="AE259" s="24"/>
      <c r="AF259" s="24"/>
      <c r="AG259" s="24"/>
      <c r="AH259" s="24"/>
      <c r="AI259" s="24"/>
      <c r="AJ259" s="24"/>
      <c r="AK259" s="24"/>
      <c r="AL259" s="24"/>
      <c r="AM259" s="24"/>
      <c r="AN259" s="24"/>
      <c r="AO259" s="24"/>
    </row>
    <row r="260" spans="1:41" ht="25.5">
      <c r="A260" s="13">
        <v>42286</v>
      </c>
      <c r="B260" s="56">
        <v>2.6388888888888889E-2</v>
      </c>
      <c r="C260" s="15"/>
      <c r="D260" s="15" t="s">
        <v>2184</v>
      </c>
      <c r="E260" s="17" t="s">
        <v>2186</v>
      </c>
      <c r="F260" s="22" t="s">
        <v>2219</v>
      </c>
      <c r="G260" s="20" t="s">
        <v>80</v>
      </c>
      <c r="H260" s="33">
        <v>42286</v>
      </c>
      <c r="I260" s="28"/>
      <c r="J260" s="20" t="s">
        <v>18</v>
      </c>
      <c r="K260" s="24"/>
      <c r="L260" s="24"/>
      <c r="M260" s="24"/>
      <c r="N260" s="24"/>
      <c r="O260" s="24"/>
      <c r="P260" s="24"/>
      <c r="Q260" s="24"/>
      <c r="R260" s="24"/>
      <c r="S260" s="24"/>
      <c r="T260" s="24"/>
      <c r="U260" s="24"/>
      <c r="V260" s="24"/>
      <c r="W260" s="24"/>
      <c r="X260" s="24"/>
      <c r="Y260" s="24"/>
      <c r="Z260" s="24"/>
      <c r="AA260" s="24"/>
      <c r="AB260" s="24"/>
      <c r="AC260" s="24"/>
      <c r="AD260" s="24"/>
      <c r="AE260" s="24"/>
      <c r="AF260" s="24"/>
      <c r="AG260" s="24"/>
      <c r="AH260" s="24"/>
      <c r="AI260" s="24"/>
      <c r="AJ260" s="24"/>
      <c r="AK260" s="24"/>
      <c r="AL260" s="24"/>
      <c r="AM260" s="24"/>
      <c r="AN260" s="24"/>
      <c r="AO260" s="24"/>
    </row>
    <row r="261" spans="1:41" ht="12.75">
      <c r="A261" s="110">
        <v>42286</v>
      </c>
      <c r="B261" s="111">
        <v>3.7499999999999999E-2</v>
      </c>
      <c r="C261" s="112"/>
      <c r="D261" s="112" t="s">
        <v>2243</v>
      </c>
      <c r="E261" s="114" t="s">
        <v>956</v>
      </c>
      <c r="F261" s="115" t="s">
        <v>2253</v>
      </c>
      <c r="G261" s="116" t="s">
        <v>35</v>
      </c>
      <c r="H261" s="33">
        <v>42286</v>
      </c>
      <c r="I261" s="28"/>
      <c r="J261" s="116" t="s">
        <v>18</v>
      </c>
      <c r="K261" s="24"/>
      <c r="L261" s="24"/>
      <c r="M261" s="24"/>
      <c r="N261" s="24"/>
      <c r="O261" s="24"/>
      <c r="P261" s="24"/>
      <c r="Q261" s="24"/>
      <c r="R261" s="24"/>
      <c r="S261" s="24"/>
      <c r="T261" s="24"/>
      <c r="U261" s="24"/>
      <c r="V261" s="24"/>
      <c r="W261" s="24"/>
      <c r="X261" s="24"/>
      <c r="Y261" s="24"/>
      <c r="Z261" s="24"/>
      <c r="AA261" s="24"/>
      <c r="AB261" s="24"/>
      <c r="AC261" s="24"/>
      <c r="AD261" s="24"/>
      <c r="AE261" s="24"/>
      <c r="AF261" s="24"/>
      <c r="AG261" s="24"/>
      <c r="AH261" s="24"/>
      <c r="AI261" s="24"/>
      <c r="AJ261" s="24"/>
      <c r="AK261" s="24"/>
      <c r="AL261" s="24"/>
      <c r="AM261" s="24"/>
      <c r="AN261" s="24"/>
      <c r="AO261" s="24"/>
    </row>
    <row r="262" spans="1:41" ht="25.5">
      <c r="A262" s="13">
        <v>42286</v>
      </c>
      <c r="B262" s="26">
        <v>4.8611111111111112E-2</v>
      </c>
      <c r="C262" s="15"/>
      <c r="D262" s="15" t="s">
        <v>2184</v>
      </c>
      <c r="E262" s="17" t="s">
        <v>2186</v>
      </c>
      <c r="F262" s="22" t="s">
        <v>2219</v>
      </c>
      <c r="G262" s="20" t="s">
        <v>80</v>
      </c>
      <c r="H262" s="33">
        <v>42286</v>
      </c>
      <c r="I262" s="28"/>
      <c r="J262" s="20" t="s">
        <v>18</v>
      </c>
      <c r="K262" s="24"/>
      <c r="L262" s="24"/>
      <c r="M262" s="24"/>
      <c r="N262" s="24"/>
      <c r="O262" s="24"/>
      <c r="P262" s="24"/>
      <c r="Q262" s="24"/>
      <c r="R262" s="24"/>
      <c r="S262" s="24"/>
      <c r="T262" s="24"/>
      <c r="U262" s="24"/>
      <c r="V262" s="24"/>
      <c r="W262" s="24"/>
      <c r="X262" s="24"/>
      <c r="Y262" s="24"/>
      <c r="Z262" s="24"/>
      <c r="AA262" s="24"/>
      <c r="AB262" s="24"/>
      <c r="AC262" s="24"/>
      <c r="AD262" s="24"/>
      <c r="AE262" s="24"/>
      <c r="AF262" s="24"/>
      <c r="AG262" s="24"/>
      <c r="AH262" s="24"/>
      <c r="AI262" s="24"/>
      <c r="AJ262" s="24"/>
      <c r="AK262" s="24"/>
      <c r="AL262" s="24"/>
      <c r="AM262" s="24"/>
      <c r="AN262" s="24"/>
      <c r="AO262" s="24"/>
    </row>
    <row r="263" spans="1:41" ht="25.5">
      <c r="A263" s="13">
        <v>42286</v>
      </c>
      <c r="B263" s="56">
        <v>0.6958333333333333</v>
      </c>
      <c r="C263" s="74"/>
      <c r="D263" s="74" t="s">
        <v>2272</v>
      </c>
      <c r="E263" s="17" t="s">
        <v>2200</v>
      </c>
      <c r="F263" s="22" t="s">
        <v>2273</v>
      </c>
      <c r="G263" s="20" t="s">
        <v>80</v>
      </c>
      <c r="H263" s="33">
        <v>42286</v>
      </c>
      <c r="I263" s="28"/>
      <c r="J263" s="20" t="s">
        <v>18</v>
      </c>
      <c r="K263" s="24"/>
      <c r="L263" s="24"/>
      <c r="M263" s="24"/>
      <c r="N263" s="24"/>
      <c r="O263" s="24"/>
      <c r="P263" s="24"/>
      <c r="Q263" s="24"/>
      <c r="R263" s="24"/>
      <c r="S263" s="24"/>
      <c r="T263" s="24"/>
      <c r="U263" s="24"/>
      <c r="V263" s="24"/>
      <c r="W263" s="24"/>
      <c r="X263" s="24"/>
      <c r="Y263" s="24"/>
      <c r="Z263" s="24"/>
      <c r="AA263" s="24"/>
      <c r="AB263" s="24"/>
      <c r="AC263" s="24"/>
      <c r="AD263" s="24"/>
      <c r="AE263" s="24"/>
      <c r="AF263" s="24"/>
      <c r="AG263" s="24"/>
      <c r="AH263" s="24"/>
      <c r="AI263" s="24"/>
      <c r="AJ263" s="24"/>
      <c r="AK263" s="24"/>
      <c r="AL263" s="24"/>
      <c r="AM263" s="24"/>
      <c r="AN263" s="24"/>
      <c r="AO263" s="24"/>
    </row>
    <row r="264" spans="1:41" ht="25.5">
      <c r="A264" s="13">
        <v>42286</v>
      </c>
      <c r="B264" s="63"/>
      <c r="C264" s="15"/>
      <c r="D264" s="15" t="s">
        <v>2199</v>
      </c>
      <c r="E264" s="17" t="s">
        <v>2200</v>
      </c>
      <c r="F264" s="22" t="s">
        <v>2279</v>
      </c>
      <c r="G264" s="20" t="s">
        <v>80</v>
      </c>
      <c r="H264" s="33">
        <v>42286</v>
      </c>
      <c r="I264" s="22" t="s">
        <v>2281</v>
      </c>
      <c r="J264" s="20" t="s">
        <v>18</v>
      </c>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row>
    <row r="265" spans="1:41" ht="12.75">
      <c r="A265" s="13">
        <v>42287</v>
      </c>
      <c r="B265" s="46">
        <v>0.32916666666666666</v>
      </c>
      <c r="C265" s="15"/>
      <c r="D265" s="15" t="s">
        <v>2199</v>
      </c>
      <c r="E265" s="17" t="s">
        <v>2200</v>
      </c>
      <c r="F265" s="22" t="s">
        <v>2286</v>
      </c>
      <c r="G265" s="20" t="s">
        <v>14</v>
      </c>
      <c r="H265" s="33">
        <v>42287</v>
      </c>
      <c r="I265" s="28"/>
      <c r="J265" s="20" t="s">
        <v>18</v>
      </c>
      <c r="K265" s="24"/>
      <c r="L265" s="24"/>
      <c r="M265" s="24"/>
      <c r="N265" s="24"/>
      <c r="O265" s="24"/>
      <c r="P265" s="24"/>
      <c r="Q265" s="24"/>
      <c r="R265" s="24"/>
      <c r="S265" s="24"/>
      <c r="T265" s="24"/>
      <c r="U265" s="24"/>
      <c r="V265" s="24"/>
      <c r="W265" s="24"/>
      <c r="X265" s="24"/>
      <c r="Y265" s="24"/>
      <c r="Z265" s="24"/>
      <c r="AA265" s="24"/>
      <c r="AB265" s="24"/>
      <c r="AC265" s="24"/>
      <c r="AD265" s="24"/>
      <c r="AE265" s="24"/>
      <c r="AF265" s="24"/>
      <c r="AG265" s="24"/>
      <c r="AH265" s="24"/>
      <c r="AI265" s="24"/>
      <c r="AJ265" s="24"/>
      <c r="AK265" s="24"/>
      <c r="AL265" s="24"/>
      <c r="AM265" s="24"/>
      <c r="AN265" s="24"/>
      <c r="AO265" s="24"/>
    </row>
    <row r="266" spans="1:41" ht="38.25">
      <c r="A266" s="13">
        <v>42287</v>
      </c>
      <c r="B266" s="46">
        <v>0.42916666666666664</v>
      </c>
      <c r="C266" s="15"/>
      <c r="D266" s="15" t="s">
        <v>2292</v>
      </c>
      <c r="E266" s="17">
        <v>7877724722</v>
      </c>
      <c r="F266" s="22" t="s">
        <v>2293</v>
      </c>
      <c r="G266" s="35"/>
      <c r="H266" s="47"/>
      <c r="I266" s="28"/>
      <c r="J266" s="35"/>
      <c r="K266" s="24"/>
      <c r="L266" s="24"/>
      <c r="M266" s="24"/>
      <c r="N266" s="24"/>
      <c r="O266" s="24"/>
      <c r="P266" s="24"/>
      <c r="Q266" s="24"/>
      <c r="R266" s="24"/>
      <c r="S266" s="24"/>
      <c r="T266" s="24"/>
      <c r="U266" s="24"/>
      <c r="V266" s="24"/>
      <c r="W266" s="24"/>
      <c r="X266" s="24"/>
      <c r="Y266" s="24"/>
      <c r="Z266" s="24"/>
      <c r="AA266" s="24"/>
      <c r="AB266" s="24"/>
      <c r="AC266" s="24"/>
      <c r="AD266" s="24"/>
      <c r="AE266" s="24"/>
      <c r="AF266" s="24"/>
      <c r="AG266" s="24"/>
      <c r="AH266" s="24"/>
      <c r="AI266" s="24"/>
      <c r="AJ266" s="24"/>
      <c r="AK266" s="24"/>
      <c r="AL266" s="24"/>
      <c r="AM266" s="24"/>
      <c r="AN266" s="24"/>
      <c r="AO266" s="24"/>
    </row>
    <row r="267" spans="1:41" ht="12.75">
      <c r="A267" s="13">
        <v>42287</v>
      </c>
      <c r="B267" s="46">
        <v>0.61041666666666672</v>
      </c>
      <c r="C267" s="15"/>
      <c r="D267" s="15" t="s">
        <v>2297</v>
      </c>
      <c r="E267" s="17">
        <v>7873273806</v>
      </c>
      <c r="F267" s="22" t="s">
        <v>2300</v>
      </c>
      <c r="G267" s="35"/>
      <c r="H267" s="47"/>
      <c r="I267" s="28"/>
      <c r="J267" s="35"/>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c r="AK267" s="24"/>
      <c r="AL267" s="24"/>
      <c r="AM267" s="24"/>
      <c r="AN267" s="24"/>
      <c r="AO267" s="24"/>
    </row>
    <row r="268" spans="1:41" ht="25.5">
      <c r="A268" s="13">
        <v>42289</v>
      </c>
      <c r="B268" s="63"/>
      <c r="C268" s="15"/>
      <c r="D268" s="15" t="s">
        <v>2303</v>
      </c>
      <c r="E268" s="17">
        <v>7873409245</v>
      </c>
      <c r="F268" s="22" t="s">
        <v>2304</v>
      </c>
      <c r="G268" s="35"/>
      <c r="H268" s="47"/>
      <c r="I268" s="28"/>
      <c r="J268" s="35"/>
      <c r="K268" s="24"/>
      <c r="L268" s="24"/>
      <c r="M268" s="24"/>
      <c r="N268" s="24"/>
      <c r="O268" s="24"/>
      <c r="P268" s="24"/>
      <c r="Q268" s="24"/>
      <c r="R268" s="24"/>
      <c r="S268" s="24"/>
      <c r="T268" s="24"/>
      <c r="U268" s="24"/>
      <c r="V268" s="24"/>
      <c r="W268" s="24"/>
      <c r="X268" s="24"/>
      <c r="Y268" s="24"/>
      <c r="Z268" s="24"/>
      <c r="AA268" s="24"/>
      <c r="AB268" s="24"/>
      <c r="AC268" s="24"/>
      <c r="AD268" s="24"/>
      <c r="AE268" s="24"/>
      <c r="AF268" s="24"/>
      <c r="AG268" s="24"/>
      <c r="AH268" s="24"/>
      <c r="AI268" s="24"/>
      <c r="AJ268" s="24"/>
      <c r="AK268" s="24"/>
      <c r="AL268" s="24"/>
      <c r="AM268" s="24"/>
      <c r="AN268" s="24"/>
      <c r="AO268" s="24"/>
    </row>
    <row r="269" spans="1:41" ht="25.5">
      <c r="A269" s="60" t="s">
        <v>2307</v>
      </c>
      <c r="B269" s="56">
        <v>0.34444444444444444</v>
      </c>
      <c r="C269" s="15"/>
      <c r="D269" s="15" t="s">
        <v>2184</v>
      </c>
      <c r="E269" s="17" t="s">
        <v>2186</v>
      </c>
      <c r="F269" s="22" t="s">
        <v>2309</v>
      </c>
      <c r="G269" s="20" t="s">
        <v>1345</v>
      </c>
      <c r="H269" s="33">
        <v>42290</v>
      </c>
      <c r="I269" s="22" t="s">
        <v>2312</v>
      </c>
      <c r="J269" s="20" t="s">
        <v>18</v>
      </c>
      <c r="K269" s="24"/>
      <c r="L269" s="24"/>
      <c r="M269" s="24"/>
      <c r="N269" s="24"/>
      <c r="O269" s="24"/>
      <c r="P269" s="24"/>
      <c r="Q269" s="24"/>
      <c r="R269" s="24"/>
      <c r="S269" s="24"/>
      <c r="T269" s="24"/>
      <c r="U269" s="24"/>
      <c r="V269" s="24"/>
      <c r="W269" s="24"/>
      <c r="X269" s="24"/>
      <c r="Y269" s="24"/>
      <c r="Z269" s="24"/>
      <c r="AA269" s="24"/>
      <c r="AB269" s="24"/>
      <c r="AC269" s="24"/>
      <c r="AD269" s="24"/>
      <c r="AE269" s="24"/>
      <c r="AF269" s="24"/>
      <c r="AG269" s="24"/>
      <c r="AH269" s="24"/>
      <c r="AI269" s="24"/>
      <c r="AJ269" s="24"/>
      <c r="AK269" s="24"/>
      <c r="AL269" s="24"/>
      <c r="AM269" s="24"/>
      <c r="AN269" s="24"/>
      <c r="AO269" s="24"/>
    </row>
    <row r="270" spans="1:41" ht="25.5">
      <c r="A270" s="60" t="s">
        <v>2314</v>
      </c>
      <c r="B270" s="26">
        <v>0.34722222222222221</v>
      </c>
      <c r="C270" s="15"/>
      <c r="D270" s="15" t="s">
        <v>2317</v>
      </c>
      <c r="E270" s="17" t="s">
        <v>966</v>
      </c>
      <c r="F270" s="22" t="s">
        <v>901</v>
      </c>
      <c r="G270" s="20" t="s">
        <v>1345</v>
      </c>
      <c r="H270" s="33">
        <v>42290</v>
      </c>
      <c r="I270" s="22" t="s">
        <v>2312</v>
      </c>
      <c r="J270" s="20" t="s">
        <v>18</v>
      </c>
      <c r="K270" s="24"/>
      <c r="L270" s="24"/>
      <c r="M270" s="24"/>
      <c r="N270" s="24"/>
      <c r="O270" s="24"/>
      <c r="P270" s="24"/>
      <c r="Q270" s="24"/>
      <c r="R270" s="24"/>
      <c r="S270" s="24"/>
      <c r="T270" s="24"/>
      <c r="U270" s="24"/>
      <c r="V270" s="24"/>
      <c r="W270" s="24"/>
      <c r="X270" s="24"/>
      <c r="Y270" s="24"/>
      <c r="Z270" s="24"/>
      <c r="AA270" s="24"/>
      <c r="AB270" s="24"/>
      <c r="AC270" s="24"/>
      <c r="AD270" s="24"/>
      <c r="AE270" s="24"/>
      <c r="AF270" s="24"/>
      <c r="AG270" s="24"/>
      <c r="AH270" s="24"/>
      <c r="AI270" s="24"/>
      <c r="AJ270" s="24"/>
      <c r="AK270" s="24"/>
      <c r="AL270" s="24"/>
      <c r="AM270" s="24"/>
      <c r="AN270" s="24"/>
      <c r="AO270" s="24"/>
    </row>
    <row r="271" spans="1:41" ht="12.75">
      <c r="A271" s="60" t="s">
        <v>2314</v>
      </c>
      <c r="B271" s="26">
        <v>0.35208333333333336</v>
      </c>
      <c r="C271" s="15"/>
      <c r="D271" s="15" t="s">
        <v>1432</v>
      </c>
      <c r="E271" s="17" t="s">
        <v>1434</v>
      </c>
      <c r="F271" s="22" t="s">
        <v>2326</v>
      </c>
      <c r="G271" s="35"/>
      <c r="H271" s="47"/>
      <c r="I271" s="28"/>
      <c r="J271" s="35"/>
      <c r="K271" s="24"/>
      <c r="L271" s="24"/>
      <c r="M271" s="24"/>
      <c r="N271" s="24"/>
      <c r="O271" s="24"/>
      <c r="P271" s="24"/>
      <c r="Q271" s="24"/>
      <c r="R271" s="24"/>
      <c r="S271" s="24"/>
      <c r="T271" s="24"/>
      <c r="U271" s="24"/>
      <c r="V271" s="24"/>
      <c r="W271" s="24"/>
      <c r="X271" s="24"/>
      <c r="Y271" s="24"/>
      <c r="Z271" s="24"/>
      <c r="AA271" s="24"/>
      <c r="AB271" s="24"/>
      <c r="AC271" s="24"/>
      <c r="AD271" s="24"/>
      <c r="AE271" s="24"/>
      <c r="AF271" s="24"/>
      <c r="AG271" s="24"/>
      <c r="AH271" s="24"/>
      <c r="AI271" s="24"/>
      <c r="AJ271" s="24"/>
      <c r="AK271" s="24"/>
      <c r="AL271" s="24"/>
      <c r="AM271" s="24"/>
      <c r="AN271" s="24"/>
      <c r="AO271" s="24"/>
    </row>
    <row r="272" spans="1:41" ht="12.75">
      <c r="A272" s="60" t="s">
        <v>2314</v>
      </c>
      <c r="B272" s="26" t="s">
        <v>2330</v>
      </c>
      <c r="C272" s="15"/>
      <c r="D272" s="15" t="s">
        <v>2331</v>
      </c>
      <c r="E272" s="17" t="s">
        <v>2333</v>
      </c>
      <c r="F272" s="22" t="s">
        <v>2334</v>
      </c>
      <c r="G272" s="20" t="s">
        <v>1345</v>
      </c>
      <c r="H272" s="33">
        <v>42290</v>
      </c>
      <c r="I272" s="22" t="s">
        <v>2337</v>
      </c>
      <c r="J272" s="20" t="s">
        <v>18</v>
      </c>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c r="AK272" s="24"/>
      <c r="AL272" s="24"/>
      <c r="AM272" s="24"/>
      <c r="AN272" s="24"/>
      <c r="AO272" s="24"/>
    </row>
    <row r="273" spans="1:41" ht="12.75">
      <c r="A273" s="60" t="s">
        <v>2307</v>
      </c>
      <c r="B273" s="26" t="s">
        <v>2340</v>
      </c>
      <c r="C273" s="15"/>
      <c r="D273" s="15" t="s">
        <v>2342</v>
      </c>
      <c r="E273" s="17" t="s">
        <v>2343</v>
      </c>
      <c r="F273" s="28"/>
      <c r="G273" s="35"/>
      <c r="H273" s="47"/>
      <c r="I273" s="28"/>
      <c r="J273" s="35"/>
      <c r="K273" s="24"/>
      <c r="L273" s="24"/>
      <c r="M273" s="24"/>
      <c r="N273" s="24"/>
      <c r="O273" s="24"/>
      <c r="P273" s="24"/>
      <c r="Q273" s="24"/>
      <c r="R273" s="24"/>
      <c r="S273" s="24"/>
      <c r="T273" s="24"/>
      <c r="U273" s="24"/>
      <c r="V273" s="24"/>
      <c r="W273" s="24"/>
      <c r="X273" s="24"/>
      <c r="Y273" s="24"/>
      <c r="Z273" s="24"/>
      <c r="AA273" s="24"/>
      <c r="AB273" s="24"/>
      <c r="AC273" s="24"/>
      <c r="AD273" s="24"/>
      <c r="AE273" s="24"/>
      <c r="AF273" s="24"/>
      <c r="AG273" s="24"/>
      <c r="AH273" s="24"/>
      <c r="AI273" s="24"/>
      <c r="AJ273" s="24"/>
      <c r="AK273" s="24"/>
      <c r="AL273" s="24"/>
      <c r="AM273" s="24"/>
      <c r="AN273" s="24"/>
      <c r="AO273" s="24"/>
    </row>
    <row r="274" spans="1:41" ht="12.75">
      <c r="A274" s="73"/>
      <c r="B274" s="26">
        <v>0.50972222222222219</v>
      </c>
      <c r="C274" s="15"/>
      <c r="D274" s="15" t="s">
        <v>2348</v>
      </c>
      <c r="E274" s="17" t="s">
        <v>2350</v>
      </c>
      <c r="F274" s="22" t="s">
        <v>2351</v>
      </c>
      <c r="G274" s="20" t="s">
        <v>1345</v>
      </c>
      <c r="H274" s="33">
        <v>42290</v>
      </c>
      <c r="I274" s="22" t="s">
        <v>2337</v>
      </c>
      <c r="J274" s="20" t="s">
        <v>18</v>
      </c>
      <c r="K274" s="24"/>
      <c r="L274" s="24"/>
      <c r="M274" s="24"/>
      <c r="N274" s="24"/>
      <c r="O274" s="24"/>
      <c r="P274" s="24"/>
      <c r="Q274" s="24"/>
      <c r="R274" s="24"/>
      <c r="S274" s="24"/>
      <c r="T274" s="24"/>
      <c r="U274" s="24"/>
      <c r="V274" s="24"/>
      <c r="W274" s="24"/>
      <c r="X274" s="24"/>
      <c r="Y274" s="24"/>
      <c r="Z274" s="24"/>
      <c r="AA274" s="24"/>
      <c r="AB274" s="24"/>
      <c r="AC274" s="24"/>
      <c r="AD274" s="24"/>
      <c r="AE274" s="24"/>
      <c r="AF274" s="24"/>
      <c r="AG274" s="24"/>
      <c r="AH274" s="24"/>
      <c r="AI274" s="24"/>
      <c r="AJ274" s="24"/>
      <c r="AK274" s="24"/>
      <c r="AL274" s="24"/>
      <c r="AM274" s="24"/>
      <c r="AN274" s="24"/>
      <c r="AO274" s="24"/>
    </row>
    <row r="275" spans="1:41" ht="12.75">
      <c r="A275" s="73"/>
      <c r="B275" s="26">
        <v>0.52083333333333337</v>
      </c>
      <c r="C275" s="15"/>
      <c r="D275" s="15" t="s">
        <v>2356</v>
      </c>
      <c r="E275" s="17" t="s">
        <v>2357</v>
      </c>
      <c r="F275" s="22" t="s">
        <v>2358</v>
      </c>
      <c r="G275" s="20" t="s">
        <v>1345</v>
      </c>
      <c r="H275" s="47"/>
      <c r="I275" s="28"/>
      <c r="J275" s="35"/>
      <c r="K275" s="24"/>
      <c r="L275" s="24"/>
      <c r="M275" s="24"/>
      <c r="N275" s="24"/>
      <c r="O275" s="24"/>
      <c r="P275" s="24"/>
      <c r="Q275" s="24"/>
      <c r="R275" s="24"/>
      <c r="S275" s="24"/>
      <c r="T275" s="24"/>
      <c r="U275" s="24"/>
      <c r="V275" s="24"/>
      <c r="W275" s="24"/>
      <c r="X275" s="24"/>
      <c r="Y275" s="24"/>
      <c r="Z275" s="24"/>
      <c r="AA275" s="24"/>
      <c r="AB275" s="24"/>
      <c r="AC275" s="24"/>
      <c r="AD275" s="24"/>
      <c r="AE275" s="24"/>
      <c r="AF275" s="24"/>
      <c r="AG275" s="24"/>
      <c r="AH275" s="24"/>
      <c r="AI275" s="24"/>
      <c r="AJ275" s="24"/>
      <c r="AK275" s="24"/>
      <c r="AL275" s="24"/>
      <c r="AM275" s="24"/>
      <c r="AN275" s="24"/>
      <c r="AO275" s="24"/>
    </row>
    <row r="276" spans="1:41" ht="12.75">
      <c r="A276" s="73"/>
      <c r="B276" s="26">
        <v>0.19652777777777777</v>
      </c>
      <c r="C276" s="15"/>
      <c r="D276" s="15" t="s">
        <v>1432</v>
      </c>
      <c r="E276" s="17" t="s">
        <v>1434</v>
      </c>
      <c r="F276" s="22" t="s">
        <v>2365</v>
      </c>
      <c r="G276" s="20" t="s">
        <v>80</v>
      </c>
      <c r="H276" s="47"/>
      <c r="I276" s="28"/>
      <c r="J276" s="35"/>
      <c r="K276" s="24"/>
      <c r="L276" s="24"/>
      <c r="M276" s="24"/>
      <c r="N276" s="24"/>
      <c r="O276" s="24"/>
      <c r="P276" s="24"/>
      <c r="Q276" s="24"/>
      <c r="R276" s="24"/>
      <c r="S276" s="24"/>
      <c r="T276" s="24"/>
      <c r="U276" s="24"/>
      <c r="V276" s="24"/>
      <c r="W276" s="24"/>
      <c r="X276" s="24"/>
      <c r="Y276" s="24"/>
      <c r="Z276" s="24"/>
      <c r="AA276" s="24"/>
      <c r="AB276" s="24"/>
      <c r="AC276" s="24"/>
      <c r="AD276" s="24"/>
      <c r="AE276" s="24"/>
      <c r="AF276" s="24"/>
      <c r="AG276" s="24"/>
      <c r="AH276" s="24"/>
      <c r="AI276" s="24"/>
      <c r="AJ276" s="24"/>
      <c r="AK276" s="24"/>
      <c r="AL276" s="24"/>
      <c r="AM276" s="24"/>
      <c r="AN276" s="24"/>
      <c r="AO276" s="24"/>
    </row>
    <row r="277" spans="1:41" ht="12.75">
      <c r="A277" s="73"/>
      <c r="B277" s="26">
        <v>0.72291666666666665</v>
      </c>
      <c r="C277" s="15"/>
      <c r="D277" s="15" t="s">
        <v>932</v>
      </c>
      <c r="E277" s="17" t="s">
        <v>934</v>
      </c>
      <c r="F277" s="22" t="s">
        <v>2370</v>
      </c>
      <c r="G277" s="20" t="s">
        <v>80</v>
      </c>
      <c r="H277" s="47"/>
      <c r="I277" s="28"/>
      <c r="J277" s="35"/>
      <c r="K277" s="24"/>
      <c r="L277" s="24"/>
      <c r="M277" s="24"/>
      <c r="N277" s="24"/>
      <c r="O277" s="24"/>
      <c r="P277" s="24"/>
      <c r="Q277" s="24"/>
      <c r="R277" s="24"/>
      <c r="S277" s="24"/>
      <c r="T277" s="24"/>
      <c r="U277" s="24"/>
      <c r="V277" s="24"/>
      <c r="W277" s="24"/>
      <c r="X277" s="24"/>
      <c r="Y277" s="24"/>
      <c r="Z277" s="24"/>
      <c r="AA277" s="24"/>
      <c r="AB277" s="24"/>
      <c r="AC277" s="24"/>
      <c r="AD277" s="24"/>
      <c r="AE277" s="24"/>
      <c r="AF277" s="24"/>
      <c r="AG277" s="24"/>
      <c r="AH277" s="24"/>
      <c r="AI277" s="24"/>
      <c r="AJ277" s="24"/>
      <c r="AK277" s="24"/>
      <c r="AL277" s="24"/>
      <c r="AM277" s="24"/>
      <c r="AN277" s="24"/>
      <c r="AO277" s="24"/>
    </row>
    <row r="278" spans="1:41" ht="12.75">
      <c r="A278" s="73"/>
      <c r="B278" s="26">
        <v>0.72638888888888886</v>
      </c>
      <c r="C278" s="15"/>
      <c r="D278" s="15" t="s">
        <v>2178</v>
      </c>
      <c r="E278" s="17" t="s">
        <v>2377</v>
      </c>
      <c r="F278" s="22" t="s">
        <v>2378</v>
      </c>
      <c r="G278" s="20" t="s">
        <v>80</v>
      </c>
      <c r="H278" s="33">
        <v>42290</v>
      </c>
      <c r="I278" s="22" t="s">
        <v>2381</v>
      </c>
      <c r="J278" s="20" t="s">
        <v>18</v>
      </c>
      <c r="K278" s="24"/>
      <c r="L278" s="24"/>
      <c r="M278" s="24"/>
      <c r="N278" s="24"/>
      <c r="O278" s="24"/>
      <c r="P278" s="24"/>
      <c r="Q278" s="24"/>
      <c r="R278" s="24"/>
      <c r="S278" s="24"/>
      <c r="T278" s="24"/>
      <c r="U278" s="24"/>
      <c r="V278" s="24"/>
      <c r="W278" s="24"/>
      <c r="X278" s="24"/>
      <c r="Y278" s="24"/>
      <c r="Z278" s="24"/>
      <c r="AA278" s="24"/>
      <c r="AB278" s="24"/>
      <c r="AC278" s="24"/>
      <c r="AD278" s="24"/>
      <c r="AE278" s="24"/>
      <c r="AF278" s="24"/>
      <c r="AG278" s="24"/>
      <c r="AH278" s="24"/>
      <c r="AI278" s="24"/>
      <c r="AJ278" s="24"/>
      <c r="AK278" s="24"/>
      <c r="AL278" s="24"/>
      <c r="AM278" s="24"/>
      <c r="AN278" s="24"/>
      <c r="AO278" s="24"/>
    </row>
    <row r="279" spans="1:41" ht="12.75">
      <c r="A279" s="60" t="s">
        <v>2382</v>
      </c>
      <c r="B279" s="46" t="s">
        <v>2383</v>
      </c>
      <c r="C279" s="15"/>
      <c r="D279" s="15" t="s">
        <v>2384</v>
      </c>
      <c r="E279" s="17" t="s">
        <v>2385</v>
      </c>
      <c r="F279" s="22" t="s">
        <v>2386</v>
      </c>
      <c r="G279" s="20" t="s">
        <v>1345</v>
      </c>
      <c r="H279" s="33">
        <v>42291</v>
      </c>
      <c r="I279" s="22" t="s">
        <v>1504</v>
      </c>
      <c r="J279" s="20" t="s">
        <v>18</v>
      </c>
      <c r="K279" s="24"/>
      <c r="L279" s="24"/>
      <c r="M279" s="24"/>
      <c r="N279" s="24"/>
      <c r="O279" s="24"/>
      <c r="P279" s="24"/>
      <c r="Q279" s="24"/>
      <c r="R279" s="24"/>
      <c r="S279" s="24"/>
      <c r="T279" s="24"/>
      <c r="U279" s="24"/>
      <c r="V279" s="24"/>
      <c r="W279" s="24"/>
      <c r="X279" s="24"/>
      <c r="Y279" s="24"/>
      <c r="Z279" s="24"/>
      <c r="AA279" s="24"/>
      <c r="AB279" s="24"/>
      <c r="AC279" s="24"/>
      <c r="AD279" s="24"/>
      <c r="AE279" s="24"/>
      <c r="AF279" s="24"/>
      <c r="AG279" s="24"/>
      <c r="AH279" s="24"/>
      <c r="AI279" s="24"/>
      <c r="AJ279" s="24"/>
      <c r="AK279" s="24"/>
      <c r="AL279" s="24"/>
      <c r="AM279" s="24"/>
      <c r="AN279" s="24"/>
      <c r="AO279" s="24"/>
    </row>
    <row r="280" spans="1:41" ht="12.75">
      <c r="A280" s="73"/>
      <c r="B280" s="63"/>
      <c r="C280" s="15"/>
      <c r="D280" s="15" t="s">
        <v>2388</v>
      </c>
      <c r="E280" s="17">
        <v>7875640196</v>
      </c>
      <c r="F280" s="22" t="s">
        <v>2390</v>
      </c>
      <c r="G280" s="20" t="s">
        <v>80</v>
      </c>
      <c r="H280" s="33">
        <v>42291</v>
      </c>
      <c r="I280" s="22" t="s">
        <v>2392</v>
      </c>
      <c r="J280" s="20" t="s">
        <v>18</v>
      </c>
      <c r="K280" s="24"/>
      <c r="L280" s="24"/>
      <c r="M280" s="24"/>
      <c r="N280" s="24"/>
      <c r="O280" s="24"/>
      <c r="P280" s="24"/>
      <c r="Q280" s="24"/>
      <c r="R280" s="24"/>
      <c r="S280" s="24"/>
      <c r="T280" s="24"/>
      <c r="U280" s="24"/>
      <c r="V280" s="24"/>
      <c r="W280" s="24"/>
      <c r="X280" s="24"/>
      <c r="Y280" s="24"/>
      <c r="Z280" s="24"/>
      <c r="AA280" s="24"/>
      <c r="AB280" s="24"/>
      <c r="AC280" s="24"/>
      <c r="AD280" s="24"/>
      <c r="AE280" s="24"/>
      <c r="AF280" s="24"/>
      <c r="AG280" s="24"/>
      <c r="AH280" s="24"/>
      <c r="AI280" s="24"/>
      <c r="AJ280" s="24"/>
      <c r="AK280" s="24"/>
      <c r="AL280" s="24"/>
      <c r="AM280" s="24"/>
      <c r="AN280" s="24"/>
      <c r="AO280" s="24"/>
    </row>
    <row r="281" spans="1:41" ht="12.75">
      <c r="A281" s="73"/>
      <c r="B281" s="56">
        <v>0.50972222222222219</v>
      </c>
      <c r="C281" s="15"/>
      <c r="D281" s="15" t="s">
        <v>2393</v>
      </c>
      <c r="E281" s="17" t="s">
        <v>2394</v>
      </c>
      <c r="F281" s="22" t="s">
        <v>2395</v>
      </c>
      <c r="G281" s="20" t="s">
        <v>80</v>
      </c>
      <c r="H281" s="33">
        <v>42291</v>
      </c>
      <c r="I281" s="22" t="s">
        <v>2398</v>
      </c>
      <c r="J281" s="20" t="s">
        <v>18</v>
      </c>
      <c r="K281" s="24"/>
      <c r="L281" s="24"/>
      <c r="M281" s="24"/>
      <c r="N281" s="24"/>
      <c r="O281" s="24"/>
      <c r="P281" s="24"/>
      <c r="Q281" s="24"/>
      <c r="R281" s="24"/>
      <c r="S281" s="24"/>
      <c r="T281" s="24"/>
      <c r="U281" s="24"/>
      <c r="V281" s="24"/>
      <c r="W281" s="24"/>
      <c r="X281" s="24"/>
      <c r="Y281" s="24"/>
      <c r="Z281" s="24"/>
      <c r="AA281" s="24"/>
      <c r="AB281" s="24"/>
      <c r="AC281" s="24"/>
      <c r="AD281" s="24"/>
      <c r="AE281" s="24"/>
      <c r="AF281" s="24"/>
      <c r="AG281" s="24"/>
      <c r="AH281" s="24"/>
      <c r="AI281" s="24"/>
      <c r="AJ281" s="24"/>
      <c r="AK281" s="24"/>
      <c r="AL281" s="24"/>
      <c r="AM281" s="24"/>
      <c r="AN281" s="24"/>
      <c r="AO281" s="24"/>
    </row>
    <row r="282" spans="1:41" ht="25.5">
      <c r="A282" s="73"/>
      <c r="B282" s="56">
        <v>0.51249999999999996</v>
      </c>
      <c r="C282" s="15"/>
      <c r="D282" s="15" t="s">
        <v>2123</v>
      </c>
      <c r="E282" s="17" t="s">
        <v>2125</v>
      </c>
      <c r="F282" s="22" t="s">
        <v>2402</v>
      </c>
      <c r="G282" s="20" t="s">
        <v>14</v>
      </c>
      <c r="H282" s="33">
        <v>42291</v>
      </c>
      <c r="I282" s="22" t="s">
        <v>2404</v>
      </c>
      <c r="J282" s="20" t="s">
        <v>18</v>
      </c>
      <c r="K282" s="24"/>
      <c r="L282" s="24"/>
      <c r="M282" s="24"/>
      <c r="N282" s="24"/>
      <c r="O282" s="24"/>
      <c r="P282" s="24"/>
      <c r="Q282" s="24"/>
      <c r="R282" s="24"/>
      <c r="S282" s="24"/>
      <c r="T282" s="24"/>
      <c r="U282" s="24"/>
      <c r="V282" s="24"/>
      <c r="W282" s="24"/>
      <c r="X282" s="24"/>
      <c r="Y282" s="24"/>
      <c r="Z282" s="24"/>
      <c r="AA282" s="24"/>
      <c r="AB282" s="24"/>
      <c r="AC282" s="24"/>
      <c r="AD282" s="24"/>
      <c r="AE282" s="24"/>
      <c r="AF282" s="24"/>
      <c r="AG282" s="24"/>
      <c r="AH282" s="24"/>
      <c r="AI282" s="24"/>
      <c r="AJ282" s="24"/>
      <c r="AK282" s="24"/>
      <c r="AL282" s="24"/>
      <c r="AM282" s="24"/>
      <c r="AN282" s="24"/>
      <c r="AO282" s="24"/>
    </row>
    <row r="283" spans="1:41" ht="12.75">
      <c r="A283" s="73"/>
      <c r="B283" s="63"/>
      <c r="C283" s="15"/>
      <c r="D283" s="15" t="s">
        <v>2410</v>
      </c>
      <c r="E283" s="17" t="s">
        <v>2411</v>
      </c>
      <c r="F283" s="22" t="s">
        <v>2412</v>
      </c>
      <c r="G283" s="20" t="s">
        <v>35</v>
      </c>
      <c r="H283" s="33">
        <v>42291</v>
      </c>
      <c r="I283" s="22" t="s">
        <v>2415</v>
      </c>
      <c r="J283" s="20" t="s">
        <v>18</v>
      </c>
      <c r="K283" s="24"/>
      <c r="L283" s="24"/>
      <c r="M283" s="24"/>
      <c r="N283" s="24"/>
      <c r="O283" s="24"/>
      <c r="P283" s="24"/>
      <c r="Q283" s="24"/>
      <c r="R283" s="24"/>
      <c r="S283" s="24"/>
      <c r="T283" s="24"/>
      <c r="U283" s="24"/>
      <c r="V283" s="24"/>
      <c r="W283" s="24"/>
      <c r="X283" s="24"/>
      <c r="Y283" s="24"/>
      <c r="Z283" s="24"/>
      <c r="AA283" s="24"/>
      <c r="AB283" s="24"/>
      <c r="AC283" s="24"/>
      <c r="AD283" s="24"/>
      <c r="AE283" s="24"/>
      <c r="AF283" s="24"/>
      <c r="AG283" s="24"/>
      <c r="AH283" s="24"/>
      <c r="AI283" s="24"/>
      <c r="AJ283" s="24"/>
      <c r="AK283" s="24"/>
      <c r="AL283" s="24"/>
      <c r="AM283" s="24"/>
      <c r="AN283" s="24"/>
      <c r="AO283" s="24"/>
    </row>
    <row r="284" spans="1:41" ht="38.25">
      <c r="A284" s="60" t="s">
        <v>2418</v>
      </c>
      <c r="B284" s="56">
        <v>0.51458333333333328</v>
      </c>
      <c r="C284" s="15"/>
      <c r="D284" s="15" t="s">
        <v>2388</v>
      </c>
      <c r="E284" s="17" t="s">
        <v>2421</v>
      </c>
      <c r="F284" s="22" t="s">
        <v>2423</v>
      </c>
      <c r="G284" s="20" t="s">
        <v>80</v>
      </c>
      <c r="H284" s="33">
        <v>42291</v>
      </c>
      <c r="I284" s="22" t="s">
        <v>2425</v>
      </c>
      <c r="J284" s="20" t="s">
        <v>18</v>
      </c>
      <c r="K284" s="24"/>
      <c r="L284" s="24"/>
      <c r="M284" s="24"/>
      <c r="N284" s="24"/>
      <c r="O284" s="24"/>
      <c r="P284" s="24"/>
      <c r="Q284" s="24"/>
      <c r="R284" s="24"/>
      <c r="S284" s="24"/>
      <c r="T284" s="24"/>
      <c r="U284" s="24"/>
      <c r="V284" s="24"/>
      <c r="W284" s="24"/>
      <c r="X284" s="24"/>
      <c r="Y284" s="24"/>
      <c r="Z284" s="24"/>
      <c r="AA284" s="24"/>
      <c r="AB284" s="24"/>
      <c r="AC284" s="24"/>
      <c r="AD284" s="24"/>
      <c r="AE284" s="24"/>
      <c r="AF284" s="24"/>
      <c r="AG284" s="24"/>
      <c r="AH284" s="24"/>
      <c r="AI284" s="24"/>
      <c r="AJ284" s="24"/>
      <c r="AK284" s="24"/>
      <c r="AL284" s="24"/>
      <c r="AM284" s="24"/>
      <c r="AN284" s="24"/>
      <c r="AO284" s="24"/>
    </row>
    <row r="285" spans="1:41" ht="12.75">
      <c r="A285" s="73"/>
      <c r="B285" s="56">
        <v>0.51111111111111107</v>
      </c>
      <c r="C285" s="15"/>
      <c r="D285" s="15" t="s">
        <v>778</v>
      </c>
      <c r="E285" s="17" t="s">
        <v>2431</v>
      </c>
      <c r="F285" s="22" t="s">
        <v>2433</v>
      </c>
      <c r="G285" s="20" t="s">
        <v>80</v>
      </c>
      <c r="H285" s="33">
        <v>42291</v>
      </c>
      <c r="I285" s="22" t="s">
        <v>2435</v>
      </c>
      <c r="J285" s="20" t="s">
        <v>18</v>
      </c>
      <c r="K285" s="24"/>
      <c r="L285" s="24"/>
      <c r="M285" s="24"/>
      <c r="N285" s="24"/>
      <c r="O285" s="24"/>
      <c r="P285" s="24"/>
      <c r="Q285" s="24"/>
      <c r="R285" s="24"/>
      <c r="S285" s="24"/>
      <c r="T285" s="24"/>
      <c r="U285" s="24"/>
      <c r="V285" s="24"/>
      <c r="W285" s="24"/>
      <c r="X285" s="24"/>
      <c r="Y285" s="24"/>
      <c r="Z285" s="24"/>
      <c r="AA285" s="24"/>
      <c r="AB285" s="24"/>
      <c r="AC285" s="24"/>
      <c r="AD285" s="24"/>
      <c r="AE285" s="24"/>
      <c r="AF285" s="24"/>
      <c r="AG285" s="24"/>
      <c r="AH285" s="24"/>
      <c r="AI285" s="24"/>
      <c r="AJ285" s="24"/>
      <c r="AK285" s="24"/>
      <c r="AL285" s="24"/>
      <c r="AM285" s="24"/>
      <c r="AN285" s="24"/>
      <c r="AO285" s="24"/>
    </row>
    <row r="286" spans="1:41" ht="25.5">
      <c r="A286" s="73"/>
      <c r="B286" s="56">
        <v>0.53680555555555554</v>
      </c>
      <c r="C286" s="15"/>
      <c r="D286" s="15" t="s">
        <v>2438</v>
      </c>
      <c r="E286" s="70"/>
      <c r="F286" s="22" t="s">
        <v>2440</v>
      </c>
      <c r="G286" s="20" t="s">
        <v>80</v>
      </c>
      <c r="H286" s="33">
        <v>42291</v>
      </c>
      <c r="I286" s="22" t="s">
        <v>2443</v>
      </c>
      <c r="J286" s="20" t="s">
        <v>18</v>
      </c>
      <c r="K286" s="24"/>
      <c r="L286" s="24"/>
      <c r="M286" s="24"/>
      <c r="N286" s="24"/>
      <c r="O286" s="24"/>
      <c r="P286" s="24"/>
      <c r="Q286" s="24"/>
      <c r="R286" s="24"/>
      <c r="S286" s="24"/>
      <c r="T286" s="24"/>
      <c r="U286" s="24"/>
      <c r="V286" s="24"/>
      <c r="W286" s="24"/>
      <c r="X286" s="24"/>
      <c r="Y286" s="24"/>
      <c r="Z286" s="24"/>
      <c r="AA286" s="24"/>
      <c r="AB286" s="24"/>
      <c r="AC286" s="24"/>
      <c r="AD286" s="24"/>
      <c r="AE286" s="24"/>
      <c r="AF286" s="24"/>
      <c r="AG286" s="24"/>
      <c r="AH286" s="24"/>
      <c r="AI286" s="24"/>
      <c r="AJ286" s="24"/>
      <c r="AK286" s="24"/>
      <c r="AL286" s="24"/>
      <c r="AM286" s="24"/>
      <c r="AN286" s="24"/>
      <c r="AO286" s="24"/>
    </row>
    <row r="287" spans="1:41" ht="12.75">
      <c r="A287" s="60" t="s">
        <v>2418</v>
      </c>
      <c r="B287" s="56">
        <v>0.77708333333333335</v>
      </c>
      <c r="C287" s="15"/>
      <c r="D287" s="15" t="s">
        <v>778</v>
      </c>
      <c r="E287" s="17" t="s">
        <v>2431</v>
      </c>
      <c r="F287" s="22" t="s">
        <v>2433</v>
      </c>
      <c r="G287" s="20" t="s">
        <v>14</v>
      </c>
      <c r="H287" s="47"/>
      <c r="I287" s="28"/>
      <c r="J287" s="35"/>
      <c r="K287" s="24"/>
      <c r="L287" s="24"/>
      <c r="M287" s="24"/>
      <c r="N287" s="24"/>
      <c r="O287" s="24"/>
      <c r="P287" s="24"/>
      <c r="Q287" s="24"/>
      <c r="R287" s="24"/>
      <c r="S287" s="24"/>
      <c r="T287" s="24"/>
      <c r="U287" s="24"/>
      <c r="V287" s="24"/>
      <c r="W287" s="24"/>
      <c r="X287" s="24"/>
      <c r="Y287" s="24"/>
      <c r="Z287" s="24"/>
      <c r="AA287" s="24"/>
      <c r="AB287" s="24"/>
      <c r="AC287" s="24"/>
      <c r="AD287" s="24"/>
      <c r="AE287" s="24"/>
      <c r="AF287" s="24"/>
      <c r="AG287" s="24"/>
      <c r="AH287" s="24"/>
      <c r="AI287" s="24"/>
      <c r="AJ287" s="24"/>
      <c r="AK287" s="24"/>
      <c r="AL287" s="24"/>
      <c r="AM287" s="24"/>
      <c r="AN287" s="24"/>
      <c r="AO287" s="24"/>
    </row>
    <row r="288" spans="1:41" ht="12.75">
      <c r="A288" s="73"/>
      <c r="B288" s="56">
        <v>0.63194444444444442</v>
      </c>
      <c r="C288" s="15"/>
      <c r="D288" s="15" t="s">
        <v>363</v>
      </c>
      <c r="E288" s="17">
        <v>7875038299</v>
      </c>
      <c r="F288" s="22" t="s">
        <v>29</v>
      </c>
      <c r="G288" s="20" t="s">
        <v>80</v>
      </c>
      <c r="H288" s="33">
        <v>42292</v>
      </c>
      <c r="I288" s="22" t="s">
        <v>2454</v>
      </c>
      <c r="J288" s="20" t="s">
        <v>18</v>
      </c>
      <c r="K288" s="24"/>
      <c r="L288" s="24"/>
      <c r="M288" s="24"/>
      <c r="N288" s="24"/>
      <c r="O288" s="24"/>
      <c r="P288" s="24"/>
      <c r="Q288" s="24"/>
      <c r="R288" s="24"/>
      <c r="S288" s="24"/>
      <c r="T288" s="24"/>
      <c r="U288" s="24"/>
      <c r="V288" s="24"/>
      <c r="W288" s="24"/>
      <c r="X288" s="24"/>
      <c r="Y288" s="24"/>
      <c r="Z288" s="24"/>
      <c r="AA288" s="24"/>
      <c r="AB288" s="24"/>
      <c r="AC288" s="24"/>
      <c r="AD288" s="24"/>
      <c r="AE288" s="24"/>
      <c r="AF288" s="24"/>
      <c r="AG288" s="24"/>
      <c r="AH288" s="24"/>
      <c r="AI288" s="24"/>
      <c r="AJ288" s="24"/>
      <c r="AK288" s="24"/>
      <c r="AL288" s="24"/>
      <c r="AM288" s="24"/>
      <c r="AN288" s="24"/>
      <c r="AO288" s="24"/>
    </row>
    <row r="289" spans="1:41" ht="12.75">
      <c r="A289" s="73"/>
      <c r="B289" s="26">
        <v>0.22083333333333333</v>
      </c>
      <c r="C289" s="15"/>
      <c r="D289" s="15" t="s">
        <v>2460</v>
      </c>
      <c r="E289" s="17">
        <v>7873945662</v>
      </c>
      <c r="F289" s="22" t="s">
        <v>474</v>
      </c>
      <c r="G289" s="20" t="s">
        <v>80</v>
      </c>
      <c r="H289" s="33">
        <v>42292</v>
      </c>
      <c r="I289" s="22" t="s">
        <v>2463</v>
      </c>
      <c r="J289" s="20" t="s">
        <v>18</v>
      </c>
      <c r="K289" s="24"/>
      <c r="L289" s="24"/>
      <c r="M289" s="24"/>
      <c r="N289" s="24"/>
      <c r="O289" s="24"/>
      <c r="P289" s="24"/>
      <c r="Q289" s="24"/>
      <c r="R289" s="24"/>
      <c r="S289" s="24"/>
      <c r="T289" s="24"/>
      <c r="U289" s="24"/>
      <c r="V289" s="24"/>
      <c r="W289" s="24"/>
      <c r="X289" s="24"/>
      <c r="Y289" s="24"/>
      <c r="Z289" s="24"/>
      <c r="AA289" s="24"/>
      <c r="AB289" s="24"/>
      <c r="AC289" s="24"/>
      <c r="AD289" s="24"/>
      <c r="AE289" s="24"/>
      <c r="AF289" s="24"/>
      <c r="AG289" s="24"/>
      <c r="AH289" s="24"/>
      <c r="AI289" s="24"/>
      <c r="AJ289" s="24"/>
      <c r="AK289" s="24"/>
      <c r="AL289" s="24"/>
      <c r="AM289" s="24"/>
      <c r="AN289" s="24"/>
      <c r="AO289" s="24"/>
    </row>
    <row r="290" spans="1:41" ht="12.75">
      <c r="A290" s="73"/>
      <c r="B290" s="63"/>
      <c r="C290" s="15"/>
      <c r="D290" s="15" t="s">
        <v>1786</v>
      </c>
      <c r="E290" s="17" t="s">
        <v>2468</v>
      </c>
      <c r="F290" s="22" t="s">
        <v>2469</v>
      </c>
      <c r="G290" s="20" t="s">
        <v>80</v>
      </c>
      <c r="H290" s="33">
        <v>42292</v>
      </c>
      <c r="I290" s="22" t="s">
        <v>1831</v>
      </c>
      <c r="J290" s="20" t="s">
        <v>18</v>
      </c>
      <c r="K290" s="24"/>
      <c r="L290" s="24"/>
      <c r="M290" s="24"/>
      <c r="N290" s="24"/>
      <c r="O290" s="24"/>
      <c r="P290" s="24"/>
      <c r="Q290" s="24"/>
      <c r="R290" s="24"/>
      <c r="S290" s="24"/>
      <c r="T290" s="24"/>
      <c r="U290" s="24"/>
      <c r="V290" s="24"/>
      <c r="W290" s="24"/>
      <c r="X290" s="24"/>
      <c r="Y290" s="24"/>
      <c r="Z290" s="24"/>
      <c r="AA290" s="24"/>
      <c r="AB290" s="24"/>
      <c r="AC290" s="24"/>
      <c r="AD290" s="24"/>
      <c r="AE290" s="24"/>
      <c r="AF290" s="24"/>
      <c r="AG290" s="24"/>
      <c r="AH290" s="24"/>
      <c r="AI290" s="24"/>
      <c r="AJ290" s="24"/>
      <c r="AK290" s="24"/>
      <c r="AL290" s="24"/>
      <c r="AM290" s="24"/>
      <c r="AN290" s="24"/>
      <c r="AO290" s="24"/>
    </row>
    <row r="291" spans="1:41" ht="12.75">
      <c r="A291" s="60" t="s">
        <v>2474</v>
      </c>
      <c r="B291" s="56">
        <v>0.61805555555555558</v>
      </c>
      <c r="C291" s="15"/>
      <c r="D291" s="15" t="s">
        <v>2184</v>
      </c>
      <c r="E291" s="17">
        <v>7874517032</v>
      </c>
      <c r="F291" s="22" t="s">
        <v>2477</v>
      </c>
      <c r="G291" s="20" t="s">
        <v>80</v>
      </c>
      <c r="H291" s="33">
        <v>42292</v>
      </c>
      <c r="I291" s="22" t="s">
        <v>2479</v>
      </c>
      <c r="J291" s="20" t="s">
        <v>18</v>
      </c>
      <c r="K291" s="24"/>
      <c r="L291" s="24"/>
      <c r="M291" s="24"/>
      <c r="N291" s="24"/>
      <c r="O291" s="24"/>
      <c r="P291" s="24"/>
      <c r="Q291" s="24"/>
      <c r="R291" s="24"/>
      <c r="S291" s="24"/>
      <c r="T291" s="24"/>
      <c r="U291" s="24"/>
      <c r="V291" s="24"/>
      <c r="W291" s="24"/>
      <c r="X291" s="24"/>
      <c r="Y291" s="24"/>
      <c r="Z291" s="24"/>
      <c r="AA291" s="24"/>
      <c r="AB291" s="24"/>
      <c r="AC291" s="24"/>
      <c r="AD291" s="24"/>
      <c r="AE291" s="24"/>
      <c r="AF291" s="24"/>
      <c r="AG291" s="24"/>
      <c r="AH291" s="24"/>
      <c r="AI291" s="24"/>
      <c r="AJ291" s="24"/>
      <c r="AK291" s="24"/>
      <c r="AL291" s="24"/>
      <c r="AM291" s="24"/>
      <c r="AN291" s="24"/>
      <c r="AO291" s="24"/>
    </row>
    <row r="292" spans="1:41" ht="12.75">
      <c r="A292" s="60" t="s">
        <v>2484</v>
      </c>
      <c r="B292" s="56">
        <v>0.44791666666666669</v>
      </c>
      <c r="C292" s="15"/>
      <c r="D292" s="15" t="s">
        <v>2486</v>
      </c>
      <c r="E292" s="17">
        <v>7876357733</v>
      </c>
      <c r="F292" s="28"/>
      <c r="G292" s="20" t="s">
        <v>80</v>
      </c>
      <c r="H292" s="33">
        <v>42294</v>
      </c>
      <c r="I292" s="22" t="s">
        <v>2489</v>
      </c>
      <c r="J292" s="20" t="s">
        <v>18</v>
      </c>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24"/>
      <c r="AN292" s="24"/>
      <c r="AO292" s="24"/>
    </row>
    <row r="293" spans="1:41" ht="25.5">
      <c r="A293" s="60" t="s">
        <v>2484</v>
      </c>
      <c r="B293" s="26">
        <v>0.50972222222222219</v>
      </c>
      <c r="C293" s="15"/>
      <c r="D293" s="15" t="s">
        <v>2493</v>
      </c>
      <c r="E293" s="17">
        <v>7876030639</v>
      </c>
      <c r="F293" s="22" t="s">
        <v>2195</v>
      </c>
      <c r="G293" s="20" t="s">
        <v>80</v>
      </c>
      <c r="H293" s="33">
        <v>42294</v>
      </c>
      <c r="I293" s="22" t="s">
        <v>2496</v>
      </c>
      <c r="J293" s="20" t="s">
        <v>18</v>
      </c>
      <c r="K293" s="24"/>
      <c r="L293" s="24"/>
      <c r="M293" s="24"/>
      <c r="N293" s="24"/>
      <c r="O293" s="24"/>
      <c r="P293" s="24"/>
      <c r="Q293" s="24"/>
      <c r="R293" s="24"/>
      <c r="S293" s="24"/>
      <c r="T293" s="24"/>
      <c r="U293" s="24"/>
      <c r="V293" s="24"/>
      <c r="W293" s="24"/>
      <c r="X293" s="24"/>
      <c r="Y293" s="24"/>
      <c r="Z293" s="24"/>
      <c r="AA293" s="24"/>
      <c r="AB293" s="24"/>
      <c r="AC293" s="24"/>
      <c r="AD293" s="24"/>
      <c r="AE293" s="24"/>
      <c r="AF293" s="24"/>
      <c r="AG293" s="24"/>
      <c r="AH293" s="24"/>
      <c r="AI293" s="24"/>
      <c r="AJ293" s="24"/>
      <c r="AK293" s="24"/>
      <c r="AL293" s="24"/>
      <c r="AM293" s="24"/>
      <c r="AN293" s="24"/>
      <c r="AO293" s="24"/>
    </row>
    <row r="294" spans="1:41" ht="25.5">
      <c r="A294" s="60" t="s">
        <v>2484</v>
      </c>
      <c r="B294" s="56">
        <v>0.5131944444444444</v>
      </c>
      <c r="C294" s="15"/>
      <c r="D294" s="15" t="s">
        <v>2499</v>
      </c>
      <c r="E294" s="17">
        <v>7874050330</v>
      </c>
      <c r="F294" s="22" t="s">
        <v>2501</v>
      </c>
      <c r="G294" s="20" t="s">
        <v>80</v>
      </c>
      <c r="H294" s="33">
        <v>42294</v>
      </c>
      <c r="I294" s="22" t="s">
        <v>2502</v>
      </c>
      <c r="J294" s="20" t="s">
        <v>18</v>
      </c>
      <c r="K294" s="24"/>
      <c r="L294" s="24"/>
      <c r="M294" s="24"/>
      <c r="N294" s="24"/>
      <c r="O294" s="24"/>
      <c r="P294" s="24"/>
      <c r="Q294" s="24"/>
      <c r="R294" s="24"/>
      <c r="S294" s="24"/>
      <c r="T294" s="24"/>
      <c r="U294" s="24"/>
      <c r="V294" s="24"/>
      <c r="W294" s="24"/>
      <c r="X294" s="24"/>
      <c r="Y294" s="24"/>
      <c r="Z294" s="24"/>
      <c r="AA294" s="24"/>
      <c r="AB294" s="24"/>
      <c r="AC294" s="24"/>
      <c r="AD294" s="24"/>
      <c r="AE294" s="24"/>
      <c r="AF294" s="24"/>
      <c r="AG294" s="24"/>
      <c r="AH294" s="24"/>
      <c r="AI294" s="24"/>
      <c r="AJ294" s="24"/>
      <c r="AK294" s="24"/>
      <c r="AL294" s="24"/>
      <c r="AM294" s="24"/>
      <c r="AN294" s="24"/>
      <c r="AO294" s="24"/>
    </row>
    <row r="295" spans="1:41" ht="25.5">
      <c r="A295" s="73"/>
      <c r="B295" s="56">
        <v>0.51666666666666672</v>
      </c>
      <c r="C295" s="15"/>
      <c r="D295" s="15" t="s">
        <v>2503</v>
      </c>
      <c r="E295" s="17" t="s">
        <v>2504</v>
      </c>
      <c r="F295" s="22" t="s">
        <v>2505</v>
      </c>
      <c r="G295" s="20" t="s">
        <v>80</v>
      </c>
      <c r="H295" s="33">
        <v>42294</v>
      </c>
      <c r="I295" s="22" t="s">
        <v>2507</v>
      </c>
      <c r="J295" s="20" t="s">
        <v>18</v>
      </c>
      <c r="K295" s="24"/>
      <c r="L295" s="24"/>
      <c r="M295" s="24"/>
      <c r="N295" s="24"/>
      <c r="O295" s="24"/>
      <c r="P295" s="24"/>
      <c r="Q295" s="24"/>
      <c r="R295" s="24"/>
      <c r="S295" s="24"/>
      <c r="T295" s="24"/>
      <c r="U295" s="24"/>
      <c r="V295" s="24"/>
      <c r="W295" s="24"/>
      <c r="X295" s="24"/>
      <c r="Y295" s="24"/>
      <c r="Z295" s="24"/>
      <c r="AA295" s="24"/>
      <c r="AB295" s="24"/>
      <c r="AC295" s="24"/>
      <c r="AD295" s="24"/>
      <c r="AE295" s="24"/>
      <c r="AF295" s="24"/>
      <c r="AG295" s="24"/>
      <c r="AH295" s="24"/>
      <c r="AI295" s="24"/>
      <c r="AJ295" s="24"/>
      <c r="AK295" s="24"/>
      <c r="AL295" s="24"/>
      <c r="AM295" s="24"/>
      <c r="AN295" s="24"/>
      <c r="AO295" s="24"/>
    </row>
    <row r="296" spans="1:41" ht="63.75">
      <c r="A296" s="60" t="s">
        <v>2508</v>
      </c>
      <c r="B296" s="71"/>
      <c r="C296" s="15"/>
      <c r="D296" s="15" t="s">
        <v>2509</v>
      </c>
      <c r="E296" s="17" t="s">
        <v>2510</v>
      </c>
      <c r="F296" s="22" t="s">
        <v>2511</v>
      </c>
      <c r="G296" s="20" t="s">
        <v>588</v>
      </c>
      <c r="H296" s="20" t="s">
        <v>2508</v>
      </c>
      <c r="I296" s="22" t="s">
        <v>2512</v>
      </c>
      <c r="J296" s="35"/>
      <c r="K296" s="24"/>
      <c r="L296" s="24"/>
      <c r="M296" s="24"/>
      <c r="N296" s="24"/>
      <c r="O296" s="24"/>
      <c r="P296" s="24"/>
      <c r="Q296" s="24"/>
      <c r="R296" s="24"/>
      <c r="S296" s="24"/>
      <c r="T296" s="24"/>
      <c r="U296" s="24"/>
      <c r="V296" s="24"/>
      <c r="W296" s="24"/>
      <c r="X296" s="24"/>
      <c r="Y296" s="24"/>
      <c r="Z296" s="24"/>
      <c r="AA296" s="24"/>
      <c r="AB296" s="24"/>
      <c r="AC296" s="24"/>
      <c r="AD296" s="24"/>
      <c r="AE296" s="24"/>
      <c r="AF296" s="24"/>
      <c r="AG296" s="24"/>
      <c r="AH296" s="24"/>
      <c r="AI296" s="24"/>
      <c r="AJ296" s="24"/>
      <c r="AK296" s="24"/>
      <c r="AL296" s="24"/>
      <c r="AM296" s="24"/>
      <c r="AN296" s="24"/>
      <c r="AO296" s="24"/>
    </row>
    <row r="297" spans="1:41" ht="12.75">
      <c r="A297" s="60" t="s">
        <v>2513</v>
      </c>
      <c r="B297" s="56">
        <v>0.46805555555555556</v>
      </c>
      <c r="C297" s="15"/>
      <c r="D297" s="15" t="s">
        <v>2514</v>
      </c>
      <c r="E297" s="17" t="s">
        <v>2515</v>
      </c>
      <c r="F297" s="22" t="s">
        <v>2516</v>
      </c>
      <c r="G297" s="35"/>
      <c r="H297" s="35"/>
      <c r="I297" s="28"/>
      <c r="J297" s="35"/>
      <c r="K297" s="24"/>
      <c r="L297" s="24"/>
      <c r="M297" s="24"/>
      <c r="N297" s="24"/>
      <c r="O297" s="24"/>
      <c r="P297" s="24"/>
      <c r="Q297" s="24"/>
      <c r="R297" s="24"/>
      <c r="S297" s="24"/>
      <c r="T297" s="24"/>
      <c r="U297" s="24"/>
      <c r="V297" s="24"/>
      <c r="W297" s="24"/>
      <c r="X297" s="24"/>
      <c r="Y297" s="24"/>
      <c r="Z297" s="24"/>
      <c r="AA297" s="24"/>
      <c r="AB297" s="24"/>
      <c r="AC297" s="24"/>
      <c r="AD297" s="24"/>
      <c r="AE297" s="24"/>
      <c r="AF297" s="24"/>
      <c r="AG297" s="24"/>
      <c r="AH297" s="24"/>
      <c r="AI297" s="24"/>
      <c r="AJ297" s="24"/>
      <c r="AK297" s="24"/>
      <c r="AL297" s="24"/>
      <c r="AM297" s="24"/>
      <c r="AN297" s="24"/>
      <c r="AO297" s="24"/>
    </row>
    <row r="298" spans="1:41" ht="12.75">
      <c r="A298" s="73"/>
      <c r="B298" s="56">
        <v>0.67500000000000004</v>
      </c>
      <c r="C298" s="15"/>
      <c r="D298" s="15" t="s">
        <v>2519</v>
      </c>
      <c r="E298" s="17" t="s">
        <v>2510</v>
      </c>
      <c r="F298" s="22" t="s">
        <v>2520</v>
      </c>
      <c r="G298" s="35"/>
      <c r="H298" s="35"/>
      <c r="I298" s="28"/>
      <c r="J298" s="35"/>
      <c r="K298" s="24"/>
      <c r="L298" s="24"/>
      <c r="M298" s="24"/>
      <c r="N298" s="24"/>
      <c r="O298" s="24"/>
      <c r="P298" s="24"/>
      <c r="Q298" s="24"/>
      <c r="R298" s="24"/>
      <c r="S298" s="24"/>
      <c r="T298" s="24"/>
      <c r="U298" s="24"/>
      <c r="V298" s="24"/>
      <c r="W298" s="24"/>
      <c r="X298" s="24"/>
      <c r="Y298" s="24"/>
      <c r="Z298" s="24"/>
      <c r="AA298" s="24"/>
      <c r="AB298" s="24"/>
      <c r="AC298" s="24"/>
      <c r="AD298" s="24"/>
      <c r="AE298" s="24"/>
      <c r="AF298" s="24"/>
      <c r="AG298" s="24"/>
      <c r="AH298" s="24"/>
      <c r="AI298" s="24"/>
      <c r="AJ298" s="24"/>
      <c r="AK298" s="24"/>
      <c r="AL298" s="24"/>
      <c r="AM298" s="24"/>
      <c r="AN298" s="24"/>
      <c r="AO298" s="24"/>
    </row>
    <row r="299" spans="1:41" ht="12.75">
      <c r="A299" s="73"/>
      <c r="B299" s="26">
        <v>0.52847222222222223</v>
      </c>
      <c r="C299" s="15"/>
      <c r="D299" s="15" t="s">
        <v>1283</v>
      </c>
      <c r="E299" s="17" t="s">
        <v>645</v>
      </c>
      <c r="F299" s="22" t="s">
        <v>2201</v>
      </c>
      <c r="G299" s="20" t="s">
        <v>80</v>
      </c>
      <c r="H299" s="33">
        <v>42297</v>
      </c>
      <c r="I299" s="22" t="s">
        <v>2522</v>
      </c>
      <c r="J299" s="20" t="s">
        <v>18</v>
      </c>
      <c r="K299" s="24"/>
      <c r="L299" s="24"/>
      <c r="M299" s="24"/>
      <c r="N299" s="24"/>
      <c r="O299" s="24"/>
      <c r="P299" s="24"/>
      <c r="Q299" s="24"/>
      <c r="R299" s="24"/>
      <c r="S299" s="24"/>
      <c r="T299" s="24"/>
      <c r="U299" s="24"/>
      <c r="V299" s="24"/>
      <c r="W299" s="24"/>
      <c r="X299" s="24"/>
      <c r="Y299" s="24"/>
      <c r="Z299" s="24"/>
      <c r="AA299" s="24"/>
      <c r="AB299" s="24"/>
      <c r="AC299" s="24"/>
      <c r="AD299" s="24"/>
      <c r="AE299" s="24"/>
      <c r="AF299" s="24"/>
      <c r="AG299" s="24"/>
      <c r="AH299" s="24"/>
      <c r="AI299" s="24"/>
      <c r="AJ299" s="24"/>
      <c r="AK299" s="24"/>
      <c r="AL299" s="24"/>
      <c r="AM299" s="24"/>
      <c r="AN299" s="24"/>
      <c r="AO299" s="24"/>
    </row>
    <row r="300" spans="1:41" ht="12.75">
      <c r="A300" s="60" t="s">
        <v>2523</v>
      </c>
      <c r="B300" s="26">
        <v>0.52569444444444446</v>
      </c>
      <c r="C300" s="15"/>
      <c r="D300" s="15" t="s">
        <v>2524</v>
      </c>
      <c r="E300" s="17" t="s">
        <v>1484</v>
      </c>
      <c r="F300" s="22" t="s">
        <v>2525</v>
      </c>
      <c r="G300" s="20" t="s">
        <v>2526</v>
      </c>
      <c r="H300" s="33">
        <v>42297</v>
      </c>
      <c r="I300" s="22" t="s">
        <v>2527</v>
      </c>
      <c r="J300" s="20" t="s">
        <v>18</v>
      </c>
      <c r="K300" s="24"/>
      <c r="L300" s="24"/>
      <c r="M300" s="24"/>
      <c r="N300" s="24"/>
      <c r="O300" s="24"/>
      <c r="P300" s="24"/>
      <c r="Q300" s="24"/>
      <c r="R300" s="24"/>
      <c r="S300" s="24"/>
      <c r="T300" s="24"/>
      <c r="U300" s="24"/>
      <c r="V300" s="24"/>
      <c r="W300" s="24"/>
      <c r="X300" s="24"/>
      <c r="Y300" s="24"/>
      <c r="Z300" s="24"/>
      <c r="AA300" s="24"/>
      <c r="AB300" s="24"/>
      <c r="AC300" s="24"/>
      <c r="AD300" s="24"/>
      <c r="AE300" s="24"/>
      <c r="AF300" s="24"/>
      <c r="AG300" s="24"/>
      <c r="AH300" s="24"/>
      <c r="AI300" s="24"/>
      <c r="AJ300" s="24"/>
      <c r="AK300" s="24"/>
      <c r="AL300" s="24"/>
      <c r="AM300" s="24"/>
      <c r="AN300" s="24"/>
      <c r="AO300" s="24"/>
    </row>
    <row r="301" spans="1:41" ht="12.75">
      <c r="A301" s="60" t="s">
        <v>2523</v>
      </c>
      <c r="B301" s="56">
        <v>0.53472222222222221</v>
      </c>
      <c r="C301" s="15"/>
      <c r="D301" s="15" t="s">
        <v>2528</v>
      </c>
      <c r="E301" s="17" t="s">
        <v>2529</v>
      </c>
      <c r="F301" s="22" t="s">
        <v>2531</v>
      </c>
      <c r="G301" s="20" t="s">
        <v>80</v>
      </c>
      <c r="H301" s="33">
        <v>42297</v>
      </c>
      <c r="I301" s="22" t="s">
        <v>2533</v>
      </c>
      <c r="J301" s="20" t="s">
        <v>18</v>
      </c>
      <c r="K301" s="24"/>
      <c r="L301" s="24"/>
      <c r="M301" s="24"/>
      <c r="N301" s="24"/>
      <c r="O301" s="24"/>
      <c r="P301" s="24"/>
      <c r="Q301" s="24"/>
      <c r="R301" s="24"/>
      <c r="S301" s="24"/>
      <c r="T301" s="24"/>
      <c r="U301" s="24"/>
      <c r="V301" s="24"/>
      <c r="W301" s="24"/>
      <c r="X301" s="24"/>
      <c r="Y301" s="24"/>
      <c r="Z301" s="24"/>
      <c r="AA301" s="24"/>
      <c r="AB301" s="24"/>
      <c r="AC301" s="24"/>
      <c r="AD301" s="24"/>
      <c r="AE301" s="24"/>
      <c r="AF301" s="24"/>
      <c r="AG301" s="24"/>
      <c r="AH301" s="24"/>
      <c r="AI301" s="24"/>
      <c r="AJ301" s="24"/>
      <c r="AK301" s="24"/>
      <c r="AL301" s="24"/>
      <c r="AM301" s="24"/>
      <c r="AN301" s="24"/>
      <c r="AO301" s="24"/>
    </row>
    <row r="302" spans="1:41" ht="12.75">
      <c r="A302" s="60" t="s">
        <v>2535</v>
      </c>
      <c r="B302" s="46" t="s">
        <v>2537</v>
      </c>
      <c r="C302" s="15"/>
      <c r="D302" s="15" t="s">
        <v>2539</v>
      </c>
      <c r="E302" s="17" t="s">
        <v>2541</v>
      </c>
      <c r="F302" s="22" t="s">
        <v>2542</v>
      </c>
      <c r="G302" s="20" t="s">
        <v>80</v>
      </c>
      <c r="H302" s="33">
        <v>42299</v>
      </c>
      <c r="I302" s="22" t="s">
        <v>2544</v>
      </c>
      <c r="J302" s="20" t="s">
        <v>18</v>
      </c>
      <c r="K302" s="24"/>
      <c r="L302" s="24"/>
      <c r="M302" s="24"/>
      <c r="N302" s="24"/>
      <c r="O302" s="24"/>
      <c r="P302" s="24"/>
      <c r="Q302" s="24"/>
      <c r="R302" s="24"/>
      <c r="S302" s="24"/>
      <c r="T302" s="24"/>
      <c r="U302" s="24"/>
      <c r="V302" s="24"/>
      <c r="W302" s="24"/>
      <c r="X302" s="24"/>
      <c r="Y302" s="24"/>
      <c r="Z302" s="24"/>
      <c r="AA302" s="24"/>
      <c r="AB302" s="24"/>
      <c r="AC302" s="24"/>
      <c r="AD302" s="24"/>
      <c r="AE302" s="24"/>
      <c r="AF302" s="24"/>
      <c r="AG302" s="24"/>
      <c r="AH302" s="24"/>
      <c r="AI302" s="24"/>
      <c r="AJ302" s="24"/>
      <c r="AK302" s="24"/>
      <c r="AL302" s="24"/>
      <c r="AM302" s="24"/>
      <c r="AN302" s="24"/>
      <c r="AO302" s="24"/>
    </row>
    <row r="303" spans="1:41" ht="12.75">
      <c r="A303" s="60" t="s">
        <v>2546</v>
      </c>
      <c r="B303" s="63"/>
      <c r="C303" s="15"/>
      <c r="D303" s="15" t="s">
        <v>2547</v>
      </c>
      <c r="E303" s="17" t="s">
        <v>2548</v>
      </c>
      <c r="F303" s="22" t="s">
        <v>2549</v>
      </c>
      <c r="G303" s="20" t="s">
        <v>80</v>
      </c>
      <c r="H303" s="33">
        <v>42299</v>
      </c>
      <c r="I303" s="22" t="s">
        <v>2550</v>
      </c>
      <c r="J303" s="20" t="s">
        <v>18</v>
      </c>
      <c r="K303" s="24"/>
      <c r="L303" s="24"/>
      <c r="M303" s="24"/>
      <c r="N303" s="24"/>
      <c r="O303" s="24"/>
      <c r="P303" s="24"/>
      <c r="Q303" s="24"/>
      <c r="R303" s="24"/>
      <c r="S303" s="24"/>
      <c r="T303" s="24"/>
      <c r="U303" s="24"/>
      <c r="V303" s="24"/>
      <c r="W303" s="24"/>
      <c r="X303" s="24"/>
      <c r="Y303" s="24"/>
      <c r="Z303" s="24"/>
      <c r="AA303" s="24"/>
      <c r="AB303" s="24"/>
      <c r="AC303" s="24"/>
      <c r="AD303" s="24"/>
      <c r="AE303" s="24"/>
      <c r="AF303" s="24"/>
      <c r="AG303" s="24"/>
      <c r="AH303" s="24"/>
      <c r="AI303" s="24"/>
      <c r="AJ303" s="24"/>
      <c r="AK303" s="24"/>
      <c r="AL303" s="24"/>
      <c r="AM303" s="24"/>
      <c r="AN303" s="24"/>
      <c r="AO303" s="24"/>
    </row>
    <row r="304" spans="1:41" ht="25.5">
      <c r="A304" s="73"/>
      <c r="B304" s="63"/>
      <c r="C304" s="15"/>
      <c r="D304" s="15" t="s">
        <v>2556</v>
      </c>
      <c r="E304" s="17" t="s">
        <v>1012</v>
      </c>
      <c r="F304" s="22" t="s">
        <v>2558</v>
      </c>
      <c r="G304" s="20" t="s">
        <v>1345</v>
      </c>
      <c r="H304" s="33">
        <v>42300</v>
      </c>
      <c r="I304" s="28"/>
      <c r="J304" s="20" t="s">
        <v>18</v>
      </c>
      <c r="K304" s="24"/>
      <c r="L304" s="24"/>
      <c r="M304" s="24"/>
      <c r="N304" s="24"/>
      <c r="O304" s="24"/>
      <c r="P304" s="24"/>
      <c r="Q304" s="24"/>
      <c r="R304" s="24"/>
      <c r="S304" s="24"/>
      <c r="T304" s="24"/>
      <c r="U304" s="24"/>
      <c r="V304" s="24"/>
      <c r="W304" s="24"/>
      <c r="X304" s="24"/>
      <c r="Y304" s="24"/>
      <c r="Z304" s="24"/>
      <c r="AA304" s="24"/>
      <c r="AB304" s="24"/>
      <c r="AC304" s="24"/>
      <c r="AD304" s="24"/>
      <c r="AE304" s="24"/>
      <c r="AF304" s="24"/>
      <c r="AG304" s="24"/>
      <c r="AH304" s="24"/>
      <c r="AI304" s="24"/>
      <c r="AJ304" s="24"/>
      <c r="AK304" s="24"/>
      <c r="AL304" s="24"/>
      <c r="AM304" s="24"/>
      <c r="AN304" s="24"/>
      <c r="AO304" s="24"/>
    </row>
    <row r="305" spans="1:41" ht="25.5">
      <c r="A305" s="60" t="s">
        <v>2562</v>
      </c>
      <c r="B305" s="56">
        <v>0.69305555555555554</v>
      </c>
      <c r="C305" s="15"/>
      <c r="D305" s="15" t="s">
        <v>2563</v>
      </c>
      <c r="E305" s="17" t="s">
        <v>2565</v>
      </c>
      <c r="F305" s="22" t="s">
        <v>2566</v>
      </c>
      <c r="G305" s="20" t="s">
        <v>80</v>
      </c>
      <c r="H305" s="33">
        <v>42300</v>
      </c>
      <c r="I305" s="22" t="s">
        <v>2569</v>
      </c>
      <c r="J305" s="20" t="s">
        <v>18</v>
      </c>
      <c r="K305" s="24"/>
      <c r="L305" s="24"/>
      <c r="M305" s="24"/>
      <c r="N305" s="24"/>
      <c r="O305" s="24"/>
      <c r="P305" s="24"/>
      <c r="Q305" s="24"/>
      <c r="R305" s="24"/>
      <c r="S305" s="24"/>
      <c r="T305" s="24"/>
      <c r="U305" s="24"/>
      <c r="V305" s="24"/>
      <c r="W305" s="24"/>
      <c r="X305" s="24"/>
      <c r="Y305" s="24"/>
      <c r="Z305" s="24"/>
      <c r="AA305" s="24"/>
      <c r="AB305" s="24"/>
      <c r="AC305" s="24"/>
      <c r="AD305" s="24"/>
      <c r="AE305" s="24"/>
      <c r="AF305" s="24"/>
      <c r="AG305" s="24"/>
      <c r="AH305" s="24"/>
      <c r="AI305" s="24"/>
      <c r="AJ305" s="24"/>
      <c r="AK305" s="24"/>
      <c r="AL305" s="24"/>
      <c r="AM305" s="24"/>
      <c r="AN305" s="24"/>
      <c r="AO305" s="24"/>
    </row>
    <row r="306" spans="1:41" ht="12.75">
      <c r="A306" s="60" t="s">
        <v>2562</v>
      </c>
      <c r="B306" s="56">
        <v>0.79722222222222228</v>
      </c>
      <c r="C306" s="15"/>
      <c r="D306" s="15" t="s">
        <v>1291</v>
      </c>
      <c r="E306" s="17" t="s">
        <v>2571</v>
      </c>
      <c r="F306" s="22" t="s">
        <v>2566</v>
      </c>
      <c r="G306" s="20" t="s">
        <v>80</v>
      </c>
      <c r="H306" s="33">
        <v>42300</v>
      </c>
      <c r="I306" s="22" t="s">
        <v>2572</v>
      </c>
      <c r="J306" s="20" t="s">
        <v>18</v>
      </c>
      <c r="K306" s="24"/>
      <c r="L306" s="24"/>
      <c r="M306" s="24"/>
      <c r="N306" s="24"/>
      <c r="O306" s="24"/>
      <c r="P306" s="24"/>
      <c r="Q306" s="24"/>
      <c r="R306" s="24"/>
      <c r="S306" s="24"/>
      <c r="T306" s="24"/>
      <c r="U306" s="24"/>
      <c r="V306" s="24"/>
      <c r="W306" s="24"/>
      <c r="X306" s="24"/>
      <c r="Y306" s="24"/>
      <c r="Z306" s="24"/>
      <c r="AA306" s="24"/>
      <c r="AB306" s="24"/>
      <c r="AC306" s="24"/>
      <c r="AD306" s="24"/>
      <c r="AE306" s="24"/>
      <c r="AF306" s="24"/>
      <c r="AG306" s="24"/>
      <c r="AH306" s="24"/>
      <c r="AI306" s="24"/>
      <c r="AJ306" s="24"/>
      <c r="AK306" s="24"/>
      <c r="AL306" s="24"/>
      <c r="AM306" s="24"/>
      <c r="AN306" s="24"/>
      <c r="AO306" s="24"/>
    </row>
    <row r="307" spans="1:41" ht="25.5">
      <c r="A307" s="60" t="s">
        <v>2562</v>
      </c>
      <c r="B307" s="46" t="s">
        <v>1721</v>
      </c>
      <c r="C307" s="15"/>
      <c r="D307" s="15" t="s">
        <v>2576</v>
      </c>
      <c r="E307" s="17" t="s">
        <v>2577</v>
      </c>
      <c r="F307" s="22" t="s">
        <v>2578</v>
      </c>
      <c r="G307" s="20" t="s">
        <v>80</v>
      </c>
      <c r="H307" s="33">
        <v>42300</v>
      </c>
      <c r="I307" s="22" t="s">
        <v>2579</v>
      </c>
      <c r="J307" s="20" t="s">
        <v>18</v>
      </c>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row>
    <row r="308" spans="1:41" ht="12.75">
      <c r="A308" s="60" t="s">
        <v>2580</v>
      </c>
      <c r="B308" s="46">
        <v>0.35347222222222224</v>
      </c>
      <c r="C308" s="15"/>
      <c r="D308" s="15" t="s">
        <v>2582</v>
      </c>
      <c r="E308" s="70"/>
      <c r="F308" s="22" t="s">
        <v>2505</v>
      </c>
      <c r="G308" s="20" t="s">
        <v>14</v>
      </c>
      <c r="H308" s="33">
        <v>42301</v>
      </c>
      <c r="I308" s="22" t="s">
        <v>2585</v>
      </c>
      <c r="J308" s="20" t="s">
        <v>18</v>
      </c>
      <c r="K308" s="24"/>
      <c r="L308" s="24"/>
      <c r="M308" s="24"/>
      <c r="N308" s="24"/>
      <c r="O308" s="24"/>
      <c r="P308" s="24"/>
      <c r="Q308" s="24"/>
      <c r="R308" s="24"/>
      <c r="S308" s="24"/>
      <c r="T308" s="24"/>
      <c r="U308" s="24"/>
      <c r="V308" s="24"/>
      <c r="W308" s="24"/>
      <c r="X308" s="24"/>
      <c r="Y308" s="24"/>
      <c r="Z308" s="24"/>
      <c r="AA308" s="24"/>
      <c r="AB308" s="24"/>
      <c r="AC308" s="24"/>
      <c r="AD308" s="24"/>
      <c r="AE308" s="24"/>
      <c r="AF308" s="24"/>
      <c r="AG308" s="24"/>
      <c r="AH308" s="24"/>
      <c r="AI308" s="24"/>
      <c r="AJ308" s="24"/>
      <c r="AK308" s="24"/>
      <c r="AL308" s="24"/>
      <c r="AM308" s="24"/>
      <c r="AN308" s="24"/>
      <c r="AO308" s="24"/>
    </row>
    <row r="309" spans="1:41" ht="12.75">
      <c r="A309" s="60" t="s">
        <v>2580</v>
      </c>
      <c r="B309" s="46">
        <v>0.47986111111111113</v>
      </c>
      <c r="C309" s="15"/>
      <c r="D309" s="15" t="s">
        <v>2587</v>
      </c>
      <c r="E309" s="17">
        <v>9392443606</v>
      </c>
      <c r="F309" s="28"/>
      <c r="G309" s="20" t="s">
        <v>14</v>
      </c>
      <c r="H309" s="33">
        <v>42301</v>
      </c>
      <c r="I309" s="28"/>
      <c r="J309" s="35"/>
      <c r="K309" s="24"/>
      <c r="L309" s="24"/>
      <c r="M309" s="24"/>
      <c r="N309" s="24"/>
      <c r="O309" s="24"/>
      <c r="P309" s="24"/>
      <c r="Q309" s="24"/>
      <c r="R309" s="24"/>
      <c r="S309" s="24"/>
      <c r="T309" s="24"/>
      <c r="U309" s="24"/>
      <c r="V309" s="24"/>
      <c r="W309" s="24"/>
      <c r="X309" s="24"/>
      <c r="Y309" s="24"/>
      <c r="Z309" s="24"/>
      <c r="AA309" s="24"/>
      <c r="AB309" s="24"/>
      <c r="AC309" s="24"/>
      <c r="AD309" s="24"/>
      <c r="AE309" s="24"/>
      <c r="AF309" s="24"/>
      <c r="AG309" s="24"/>
      <c r="AH309" s="24"/>
      <c r="AI309" s="24"/>
      <c r="AJ309" s="24"/>
      <c r="AK309" s="24"/>
      <c r="AL309" s="24"/>
      <c r="AM309" s="24"/>
      <c r="AN309" s="24"/>
      <c r="AO309" s="24"/>
    </row>
    <row r="310" spans="1:41" ht="12.75">
      <c r="A310" s="60" t="s">
        <v>2580</v>
      </c>
      <c r="B310" s="46">
        <v>0.50624999999999998</v>
      </c>
      <c r="C310" s="15"/>
      <c r="D310" s="15" t="s">
        <v>2588</v>
      </c>
      <c r="E310" s="17">
        <v>2539056608</v>
      </c>
      <c r="F310" s="22" t="s">
        <v>537</v>
      </c>
      <c r="G310" s="20" t="s">
        <v>14</v>
      </c>
      <c r="H310" s="33">
        <v>42301</v>
      </c>
      <c r="I310" s="28"/>
      <c r="J310" s="20" t="s">
        <v>18</v>
      </c>
      <c r="K310" s="24"/>
      <c r="L310" s="24"/>
      <c r="M310" s="24"/>
      <c r="N310" s="24"/>
      <c r="O310" s="24"/>
      <c r="P310" s="24"/>
      <c r="Q310" s="24"/>
      <c r="R310" s="24"/>
      <c r="S310" s="24"/>
      <c r="T310" s="24"/>
      <c r="U310" s="24"/>
      <c r="V310" s="24"/>
      <c r="W310" s="24"/>
      <c r="X310" s="24"/>
      <c r="Y310" s="24"/>
      <c r="Z310" s="24"/>
      <c r="AA310" s="24"/>
      <c r="AB310" s="24"/>
      <c r="AC310" s="24"/>
      <c r="AD310" s="24"/>
      <c r="AE310" s="24"/>
      <c r="AF310" s="24"/>
      <c r="AG310" s="24"/>
      <c r="AH310" s="24"/>
      <c r="AI310" s="24"/>
      <c r="AJ310" s="24"/>
      <c r="AK310" s="24"/>
      <c r="AL310" s="24"/>
      <c r="AM310" s="24"/>
      <c r="AN310" s="24"/>
      <c r="AO310" s="24"/>
    </row>
    <row r="311" spans="1:41" ht="25.5">
      <c r="A311" s="60" t="s">
        <v>2592</v>
      </c>
      <c r="B311" s="56">
        <v>0.34513888888888888</v>
      </c>
      <c r="C311" s="15"/>
      <c r="D311" s="15" t="s">
        <v>2593</v>
      </c>
      <c r="E311" s="17">
        <v>9392677502</v>
      </c>
      <c r="F311" s="22" t="s">
        <v>2594</v>
      </c>
      <c r="G311" s="20" t="s">
        <v>35</v>
      </c>
      <c r="H311" s="35"/>
      <c r="I311" s="28"/>
      <c r="J311" s="35"/>
      <c r="K311" s="24"/>
      <c r="L311" s="24"/>
      <c r="M311" s="24"/>
      <c r="N311" s="24"/>
      <c r="O311" s="24"/>
      <c r="P311" s="24"/>
      <c r="Q311" s="24"/>
      <c r="R311" s="24"/>
      <c r="S311" s="24"/>
      <c r="T311" s="24"/>
      <c r="U311" s="24"/>
      <c r="V311" s="24"/>
      <c r="W311" s="24"/>
      <c r="X311" s="24"/>
      <c r="Y311" s="24"/>
      <c r="Z311" s="24"/>
      <c r="AA311" s="24"/>
      <c r="AB311" s="24"/>
      <c r="AC311" s="24"/>
      <c r="AD311" s="24"/>
      <c r="AE311" s="24"/>
      <c r="AF311" s="24"/>
      <c r="AG311" s="24"/>
      <c r="AH311" s="24"/>
      <c r="AI311" s="24"/>
      <c r="AJ311" s="24"/>
      <c r="AK311" s="24"/>
      <c r="AL311" s="24"/>
      <c r="AM311" s="24"/>
      <c r="AN311" s="24"/>
      <c r="AO311" s="24"/>
    </row>
    <row r="312" spans="1:41" ht="12.75">
      <c r="A312" s="60" t="s">
        <v>2592</v>
      </c>
      <c r="B312" s="56">
        <v>0.36805555555555558</v>
      </c>
      <c r="C312" s="15"/>
      <c r="D312" s="15" t="s">
        <v>1693</v>
      </c>
      <c r="E312" s="17">
        <v>7876479791</v>
      </c>
      <c r="F312" s="22" t="s">
        <v>2599</v>
      </c>
      <c r="G312" s="20" t="s">
        <v>14</v>
      </c>
      <c r="H312" s="33">
        <v>42303</v>
      </c>
      <c r="I312" s="22" t="s">
        <v>2602</v>
      </c>
      <c r="J312" s="20" t="s">
        <v>18</v>
      </c>
      <c r="K312" s="24"/>
      <c r="L312" s="24"/>
      <c r="M312" s="24"/>
      <c r="N312" s="24"/>
      <c r="O312" s="24"/>
      <c r="P312" s="24"/>
      <c r="Q312" s="24"/>
      <c r="R312" s="24"/>
      <c r="S312" s="24"/>
      <c r="T312" s="24"/>
      <c r="U312" s="24"/>
      <c r="V312" s="24"/>
      <c r="W312" s="24"/>
      <c r="X312" s="24"/>
      <c r="Y312" s="24"/>
      <c r="Z312" s="24"/>
      <c r="AA312" s="24"/>
      <c r="AB312" s="24"/>
      <c r="AC312" s="24"/>
      <c r="AD312" s="24"/>
      <c r="AE312" s="24"/>
      <c r="AF312" s="24"/>
      <c r="AG312" s="24"/>
      <c r="AH312" s="24"/>
      <c r="AI312" s="24"/>
      <c r="AJ312" s="24"/>
      <c r="AK312" s="24"/>
      <c r="AL312" s="24"/>
      <c r="AM312" s="24"/>
      <c r="AN312" s="24"/>
      <c r="AO312" s="24"/>
    </row>
    <row r="313" spans="1:41" ht="12.75">
      <c r="A313" s="60" t="s">
        <v>2592</v>
      </c>
      <c r="B313" s="56">
        <v>0.5083333333333333</v>
      </c>
      <c r="C313" s="15"/>
      <c r="D313" s="15" t="s">
        <v>778</v>
      </c>
      <c r="E313" s="17" t="s">
        <v>2606</v>
      </c>
      <c r="F313" s="22" t="s">
        <v>2607</v>
      </c>
      <c r="G313" s="20" t="s">
        <v>80</v>
      </c>
      <c r="H313" s="33">
        <v>42303</v>
      </c>
      <c r="I313" s="22" t="s">
        <v>2608</v>
      </c>
      <c r="J313" s="20" t="s">
        <v>18</v>
      </c>
      <c r="K313" s="24"/>
      <c r="L313" s="24"/>
      <c r="M313" s="24"/>
      <c r="N313" s="24"/>
      <c r="O313" s="24"/>
      <c r="P313" s="24"/>
      <c r="Q313" s="24"/>
      <c r="R313" s="24"/>
      <c r="S313" s="24"/>
      <c r="T313" s="24"/>
      <c r="U313" s="24"/>
      <c r="V313" s="24"/>
      <c r="W313" s="24"/>
      <c r="X313" s="24"/>
      <c r="Y313" s="24"/>
      <c r="Z313" s="24"/>
      <c r="AA313" s="24"/>
      <c r="AB313" s="24"/>
      <c r="AC313" s="24"/>
      <c r="AD313" s="24"/>
      <c r="AE313" s="24"/>
      <c r="AF313" s="24"/>
      <c r="AG313" s="24"/>
      <c r="AH313" s="24"/>
      <c r="AI313" s="24"/>
      <c r="AJ313" s="24"/>
      <c r="AK313" s="24"/>
      <c r="AL313" s="24"/>
      <c r="AM313" s="24"/>
      <c r="AN313" s="24"/>
      <c r="AO313" s="24"/>
    </row>
    <row r="314" spans="1:41" ht="12.75">
      <c r="A314" s="60" t="s">
        <v>2592</v>
      </c>
      <c r="B314" s="56">
        <v>0.51944444444444449</v>
      </c>
      <c r="C314" s="15"/>
      <c r="D314" s="15" t="s">
        <v>1432</v>
      </c>
      <c r="E314" s="17" t="s">
        <v>1434</v>
      </c>
      <c r="F314" s="22" t="s">
        <v>2612</v>
      </c>
      <c r="G314" s="20" t="s">
        <v>80</v>
      </c>
      <c r="H314" s="33">
        <v>42303</v>
      </c>
      <c r="I314" s="22" t="s">
        <v>2614</v>
      </c>
      <c r="J314" s="20" t="s">
        <v>18</v>
      </c>
      <c r="K314" s="24"/>
      <c r="L314" s="24"/>
      <c r="M314" s="24"/>
      <c r="N314" s="24"/>
      <c r="O314" s="24"/>
      <c r="P314" s="24"/>
      <c r="Q314" s="24"/>
      <c r="R314" s="24"/>
      <c r="S314" s="24"/>
      <c r="T314" s="24"/>
      <c r="U314" s="24"/>
      <c r="V314" s="24"/>
      <c r="W314" s="24"/>
      <c r="X314" s="24"/>
      <c r="Y314" s="24"/>
      <c r="Z314" s="24"/>
      <c r="AA314" s="24"/>
      <c r="AB314" s="24"/>
      <c r="AC314" s="24"/>
      <c r="AD314" s="24"/>
      <c r="AE314" s="24"/>
      <c r="AF314" s="24"/>
      <c r="AG314" s="24"/>
      <c r="AH314" s="24"/>
      <c r="AI314" s="24"/>
      <c r="AJ314" s="24"/>
      <c r="AK314" s="24"/>
      <c r="AL314" s="24"/>
      <c r="AM314" s="24"/>
      <c r="AN314" s="24"/>
      <c r="AO314" s="24"/>
    </row>
    <row r="315" spans="1:41" ht="12.75">
      <c r="A315" s="60" t="s">
        <v>2618</v>
      </c>
      <c r="B315" s="56">
        <v>0.31944444444444442</v>
      </c>
      <c r="C315" s="15"/>
      <c r="D315" s="15" t="s">
        <v>1968</v>
      </c>
      <c r="E315" s="17" t="s">
        <v>2621</v>
      </c>
      <c r="F315" s="22" t="s">
        <v>2622</v>
      </c>
      <c r="G315" s="20" t="s">
        <v>14</v>
      </c>
      <c r="H315" s="33">
        <v>42304</v>
      </c>
      <c r="I315" s="22" t="s">
        <v>2624</v>
      </c>
      <c r="J315" s="20" t="s">
        <v>18</v>
      </c>
      <c r="K315" s="24"/>
      <c r="L315" s="24"/>
      <c r="M315" s="24"/>
      <c r="N315" s="24"/>
      <c r="O315" s="24"/>
      <c r="P315" s="24"/>
      <c r="Q315" s="24"/>
      <c r="R315" s="24"/>
      <c r="S315" s="24"/>
      <c r="T315" s="24"/>
      <c r="U315" s="24"/>
      <c r="V315" s="24"/>
      <c r="W315" s="24"/>
      <c r="X315" s="24"/>
      <c r="Y315" s="24"/>
      <c r="Z315" s="24"/>
      <c r="AA315" s="24"/>
      <c r="AB315" s="24"/>
      <c r="AC315" s="24"/>
      <c r="AD315" s="24"/>
      <c r="AE315" s="24"/>
      <c r="AF315" s="24"/>
      <c r="AG315" s="24"/>
      <c r="AH315" s="24"/>
      <c r="AI315" s="24"/>
      <c r="AJ315" s="24"/>
      <c r="AK315" s="24"/>
      <c r="AL315" s="24"/>
      <c r="AM315" s="24"/>
      <c r="AN315" s="24"/>
      <c r="AO315" s="24"/>
    </row>
    <row r="316" spans="1:41" ht="12.75">
      <c r="A316" s="60" t="s">
        <v>2618</v>
      </c>
      <c r="B316" s="56">
        <v>0.3263888888888889</v>
      </c>
      <c r="C316" s="15"/>
      <c r="D316" s="15" t="s">
        <v>2630</v>
      </c>
      <c r="E316" s="17" t="s">
        <v>2631</v>
      </c>
      <c r="F316" s="22" t="s">
        <v>2622</v>
      </c>
      <c r="G316" s="20" t="s">
        <v>14</v>
      </c>
      <c r="H316" s="33">
        <v>42304</v>
      </c>
      <c r="I316" s="22" t="s">
        <v>2624</v>
      </c>
      <c r="J316" s="20" t="s">
        <v>18</v>
      </c>
      <c r="K316" s="24"/>
      <c r="L316" s="24"/>
      <c r="M316" s="24"/>
      <c r="N316" s="24"/>
      <c r="O316" s="24"/>
      <c r="P316" s="24"/>
      <c r="Q316" s="24"/>
      <c r="R316" s="24"/>
      <c r="S316" s="24"/>
      <c r="T316" s="24"/>
      <c r="U316" s="24"/>
      <c r="V316" s="24"/>
      <c r="W316" s="24"/>
      <c r="X316" s="24"/>
      <c r="Y316" s="24"/>
      <c r="Z316" s="24"/>
      <c r="AA316" s="24"/>
      <c r="AB316" s="24"/>
      <c r="AC316" s="24"/>
      <c r="AD316" s="24"/>
      <c r="AE316" s="24"/>
      <c r="AF316" s="24"/>
      <c r="AG316" s="24"/>
      <c r="AH316" s="24"/>
      <c r="AI316" s="24"/>
      <c r="AJ316" s="24"/>
      <c r="AK316" s="24"/>
      <c r="AL316" s="24"/>
      <c r="AM316" s="24"/>
      <c r="AN316" s="24"/>
      <c r="AO316" s="24"/>
    </row>
    <row r="317" spans="1:41" ht="12.75">
      <c r="A317" s="60" t="s">
        <v>2618</v>
      </c>
      <c r="B317" s="56">
        <v>0.32777777777777778</v>
      </c>
      <c r="C317" s="15"/>
      <c r="D317" s="15" t="s">
        <v>2638</v>
      </c>
      <c r="E317" s="17" t="s">
        <v>20</v>
      </c>
      <c r="F317" s="22" t="s">
        <v>2622</v>
      </c>
      <c r="G317" s="20" t="s">
        <v>14</v>
      </c>
      <c r="H317" s="33">
        <v>42304</v>
      </c>
      <c r="I317" s="22" t="s">
        <v>2624</v>
      </c>
      <c r="J317" s="20" t="s">
        <v>18</v>
      </c>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row>
    <row r="318" spans="1:41" ht="12.75">
      <c r="A318" s="60" t="s">
        <v>2618</v>
      </c>
      <c r="B318" s="56">
        <v>0.3298611111111111</v>
      </c>
      <c r="C318" s="15"/>
      <c r="D318" s="15" t="s">
        <v>2639</v>
      </c>
      <c r="E318" s="17" t="s">
        <v>2541</v>
      </c>
      <c r="F318" s="22" t="s">
        <v>2622</v>
      </c>
      <c r="G318" s="20" t="s">
        <v>14</v>
      </c>
      <c r="H318" s="33">
        <v>42304</v>
      </c>
      <c r="I318" s="22" t="s">
        <v>2624</v>
      </c>
      <c r="J318" s="20" t="s">
        <v>18</v>
      </c>
      <c r="K318" s="24"/>
      <c r="L318" s="24"/>
      <c r="M318" s="24"/>
      <c r="N318" s="24"/>
      <c r="O318" s="24"/>
      <c r="P318" s="24"/>
      <c r="Q318" s="24"/>
      <c r="R318" s="24"/>
      <c r="S318" s="24"/>
      <c r="T318" s="24"/>
      <c r="U318" s="24"/>
      <c r="V318" s="24"/>
      <c r="W318" s="24"/>
      <c r="X318" s="24"/>
      <c r="Y318" s="24"/>
      <c r="Z318" s="24"/>
      <c r="AA318" s="24"/>
      <c r="AB318" s="24"/>
      <c r="AC318" s="24"/>
      <c r="AD318" s="24"/>
      <c r="AE318" s="24"/>
      <c r="AF318" s="24"/>
      <c r="AG318" s="24"/>
      <c r="AH318" s="24"/>
      <c r="AI318" s="24"/>
      <c r="AJ318" s="24"/>
      <c r="AK318" s="24"/>
      <c r="AL318" s="24"/>
      <c r="AM318" s="24"/>
      <c r="AN318" s="24"/>
      <c r="AO318" s="24"/>
    </row>
    <row r="319" spans="1:41" ht="12.75">
      <c r="A319" s="60" t="s">
        <v>2618</v>
      </c>
      <c r="B319" s="56">
        <v>0.36180555555555555</v>
      </c>
      <c r="C319" s="15"/>
      <c r="D319" s="15" t="s">
        <v>2645</v>
      </c>
      <c r="E319" s="17" t="s">
        <v>1484</v>
      </c>
      <c r="F319" s="22" t="s">
        <v>2622</v>
      </c>
      <c r="G319" s="20" t="s">
        <v>14</v>
      </c>
      <c r="H319" s="33">
        <v>42304</v>
      </c>
      <c r="I319" s="22" t="s">
        <v>2624</v>
      </c>
      <c r="J319" s="20" t="s">
        <v>18</v>
      </c>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c r="AK319" s="24"/>
      <c r="AL319" s="24"/>
      <c r="AM319" s="24"/>
      <c r="AN319" s="24"/>
      <c r="AO319" s="24"/>
    </row>
    <row r="320" spans="1:41" ht="12.75">
      <c r="A320" s="60" t="s">
        <v>2618</v>
      </c>
      <c r="B320" s="56">
        <v>0.37361111111111112</v>
      </c>
      <c r="C320" s="15"/>
      <c r="D320" s="15" t="s">
        <v>2651</v>
      </c>
      <c r="E320" s="17" t="s">
        <v>2504</v>
      </c>
      <c r="F320" s="22" t="s">
        <v>2622</v>
      </c>
      <c r="G320" s="20" t="s">
        <v>14</v>
      </c>
      <c r="H320" s="33">
        <v>42304</v>
      </c>
      <c r="I320" s="22" t="s">
        <v>2624</v>
      </c>
      <c r="J320" s="20" t="s">
        <v>18</v>
      </c>
      <c r="K320" s="24"/>
      <c r="L320" s="24"/>
      <c r="M320" s="24"/>
      <c r="N320" s="24"/>
      <c r="O320" s="24"/>
      <c r="P320" s="24"/>
      <c r="Q320" s="24"/>
      <c r="R320" s="24"/>
      <c r="S320" s="24"/>
      <c r="T320" s="24"/>
      <c r="U320" s="24"/>
      <c r="V320" s="24"/>
      <c r="W320" s="24"/>
      <c r="X320" s="24"/>
      <c r="Y320" s="24"/>
      <c r="Z320" s="24"/>
      <c r="AA320" s="24"/>
      <c r="AB320" s="24"/>
      <c r="AC320" s="24"/>
      <c r="AD320" s="24"/>
      <c r="AE320" s="24"/>
      <c r="AF320" s="24"/>
      <c r="AG320" s="24"/>
      <c r="AH320" s="24"/>
      <c r="AI320" s="24"/>
      <c r="AJ320" s="24"/>
      <c r="AK320" s="24"/>
      <c r="AL320" s="24"/>
      <c r="AM320" s="24"/>
      <c r="AN320" s="24"/>
      <c r="AO320" s="24"/>
    </row>
    <row r="321" spans="1:41" ht="12.75">
      <c r="A321" s="60" t="s">
        <v>2618</v>
      </c>
      <c r="B321" s="56">
        <v>0.37569444444444444</v>
      </c>
      <c r="C321" s="15"/>
      <c r="D321" s="15" t="s">
        <v>2653</v>
      </c>
      <c r="E321" s="17" t="s">
        <v>2654</v>
      </c>
      <c r="F321" s="22" t="s">
        <v>2655</v>
      </c>
      <c r="G321" s="20" t="s">
        <v>14</v>
      </c>
      <c r="H321" s="33">
        <v>42304</v>
      </c>
      <c r="I321" s="22" t="s">
        <v>2624</v>
      </c>
      <c r="J321" s="20" t="s">
        <v>18</v>
      </c>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4"/>
      <c r="AH321" s="24"/>
      <c r="AI321" s="24"/>
      <c r="AJ321" s="24"/>
      <c r="AK321" s="24"/>
      <c r="AL321" s="24"/>
      <c r="AM321" s="24"/>
      <c r="AN321" s="24"/>
      <c r="AO321" s="24"/>
    </row>
    <row r="322" spans="1:41" ht="12.75">
      <c r="A322" s="60" t="s">
        <v>2618</v>
      </c>
      <c r="B322" s="56">
        <v>0.38263888888888886</v>
      </c>
      <c r="C322" s="15"/>
      <c r="D322" s="15" t="s">
        <v>2656</v>
      </c>
      <c r="E322" s="17" t="s">
        <v>2657</v>
      </c>
      <c r="F322" s="28"/>
      <c r="G322" s="20" t="s">
        <v>14</v>
      </c>
      <c r="H322" s="33">
        <v>42304</v>
      </c>
      <c r="I322" s="22" t="s">
        <v>2624</v>
      </c>
      <c r="J322" s="20" t="s">
        <v>18</v>
      </c>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c r="AK322" s="24"/>
      <c r="AL322" s="24"/>
      <c r="AM322" s="24"/>
      <c r="AN322" s="24"/>
      <c r="AO322" s="24"/>
    </row>
    <row r="323" spans="1:41" ht="12.75">
      <c r="A323" s="60" t="s">
        <v>2661</v>
      </c>
      <c r="B323" s="56">
        <v>0.38680555555555557</v>
      </c>
      <c r="C323" s="15"/>
      <c r="D323" s="15" t="s">
        <v>2662</v>
      </c>
      <c r="E323" s="17" t="s">
        <v>2663</v>
      </c>
      <c r="F323" s="22" t="s">
        <v>2664</v>
      </c>
      <c r="G323" s="20" t="s">
        <v>14</v>
      </c>
      <c r="H323" s="33">
        <v>42304</v>
      </c>
      <c r="I323" s="22" t="s">
        <v>2624</v>
      </c>
      <c r="J323" s="20" t="s">
        <v>18</v>
      </c>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row>
    <row r="324" spans="1:41" ht="12.75">
      <c r="A324" s="60" t="s">
        <v>2661</v>
      </c>
      <c r="B324" s="56">
        <v>0.39166666666666666</v>
      </c>
      <c r="C324" s="15"/>
      <c r="D324" s="15" t="s">
        <v>2665</v>
      </c>
      <c r="E324" s="17">
        <v>7874605940</v>
      </c>
      <c r="F324" s="22" t="s">
        <v>2666</v>
      </c>
      <c r="G324" s="20" t="s">
        <v>14</v>
      </c>
      <c r="H324" s="33">
        <v>42304</v>
      </c>
      <c r="I324" s="22" t="s">
        <v>2624</v>
      </c>
      <c r="J324" s="20" t="s">
        <v>18</v>
      </c>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row>
    <row r="325" spans="1:41" ht="25.5">
      <c r="A325" s="60" t="s">
        <v>2661</v>
      </c>
      <c r="B325" s="56">
        <v>0.39374999999999999</v>
      </c>
      <c r="C325" s="15"/>
      <c r="D325" s="15" t="s">
        <v>2668</v>
      </c>
      <c r="E325" s="17" t="s">
        <v>2046</v>
      </c>
      <c r="F325" s="22" t="s">
        <v>2669</v>
      </c>
      <c r="G325" s="35"/>
      <c r="H325" s="47"/>
      <c r="I325" s="28"/>
      <c r="J325" s="35"/>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row>
    <row r="326" spans="1:41" ht="12.75">
      <c r="A326" s="60" t="s">
        <v>2661</v>
      </c>
      <c r="B326" s="56">
        <v>0.39444444444444443</v>
      </c>
      <c r="C326" s="15"/>
      <c r="D326" s="15" t="s">
        <v>2673</v>
      </c>
      <c r="E326" s="17" t="s">
        <v>2209</v>
      </c>
      <c r="F326" s="22" t="s">
        <v>2666</v>
      </c>
      <c r="G326" s="20" t="s">
        <v>14</v>
      </c>
      <c r="H326" s="33">
        <v>42304</v>
      </c>
      <c r="I326" s="22" t="s">
        <v>2624</v>
      </c>
      <c r="J326" s="20" t="s">
        <v>18</v>
      </c>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row>
    <row r="327" spans="1:41" ht="12.75">
      <c r="A327" s="60" t="s">
        <v>2661</v>
      </c>
      <c r="B327" s="56">
        <v>0.42152777777777778</v>
      </c>
      <c r="C327" s="15"/>
      <c r="D327" s="15" t="s">
        <v>2514</v>
      </c>
      <c r="E327" s="17" t="s">
        <v>2515</v>
      </c>
      <c r="F327" s="22" t="s">
        <v>2681</v>
      </c>
      <c r="G327" s="20" t="s">
        <v>14</v>
      </c>
      <c r="H327" s="33">
        <v>42304</v>
      </c>
      <c r="I327" s="22" t="s">
        <v>2624</v>
      </c>
      <c r="J327" s="20" t="s">
        <v>18</v>
      </c>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row>
    <row r="328" spans="1:41" ht="12.75">
      <c r="A328" s="60" t="s">
        <v>2661</v>
      </c>
      <c r="B328" s="56">
        <v>0.42708333333333331</v>
      </c>
      <c r="C328" s="15"/>
      <c r="D328" s="15" t="s">
        <v>2687</v>
      </c>
      <c r="E328" s="17" t="s">
        <v>2689</v>
      </c>
      <c r="F328" s="22" t="s">
        <v>2690</v>
      </c>
      <c r="G328" s="20" t="s">
        <v>14</v>
      </c>
      <c r="H328" s="33">
        <v>42304</v>
      </c>
      <c r="I328" s="22" t="s">
        <v>2624</v>
      </c>
      <c r="J328" s="20" t="s">
        <v>18</v>
      </c>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row>
    <row r="329" spans="1:41" ht="25.5">
      <c r="A329" s="73"/>
      <c r="B329" s="56">
        <v>0.43263888888888891</v>
      </c>
      <c r="C329" s="15"/>
      <c r="D329" s="15" t="s">
        <v>1693</v>
      </c>
      <c r="E329" s="17" t="s">
        <v>2696</v>
      </c>
      <c r="F329" s="22" t="s">
        <v>2697</v>
      </c>
      <c r="G329" s="20" t="s">
        <v>14</v>
      </c>
      <c r="H329" s="33">
        <v>42304</v>
      </c>
      <c r="I329" s="22" t="s">
        <v>2624</v>
      </c>
      <c r="J329" s="20" t="s">
        <v>18</v>
      </c>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row>
    <row r="330" spans="1:41" ht="12.75">
      <c r="A330" s="60" t="s">
        <v>2661</v>
      </c>
      <c r="B330" s="56">
        <v>0.4375</v>
      </c>
      <c r="C330" s="15"/>
      <c r="D330" s="15" t="s">
        <v>2704</v>
      </c>
      <c r="E330" s="17">
        <v>7874665732</v>
      </c>
      <c r="F330" s="22" t="s">
        <v>2706</v>
      </c>
      <c r="G330" s="20" t="s">
        <v>14</v>
      </c>
      <c r="H330" s="33">
        <v>42304</v>
      </c>
      <c r="I330" s="22" t="s">
        <v>2624</v>
      </c>
      <c r="J330" s="20" t="s">
        <v>18</v>
      </c>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row>
    <row r="331" spans="1:41" ht="12.75">
      <c r="A331" s="73"/>
      <c r="B331" s="71"/>
      <c r="C331" s="15"/>
      <c r="D331" s="15" t="s">
        <v>2710</v>
      </c>
      <c r="E331" s="70"/>
      <c r="F331" s="22" t="s">
        <v>2712</v>
      </c>
      <c r="G331" s="20" t="s">
        <v>14</v>
      </c>
      <c r="H331" s="33">
        <v>42304</v>
      </c>
      <c r="I331" s="22" t="s">
        <v>2714</v>
      </c>
      <c r="J331" s="20" t="s">
        <v>18</v>
      </c>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row>
    <row r="332" spans="1:41" ht="25.5">
      <c r="A332" s="60" t="s">
        <v>2618</v>
      </c>
      <c r="B332" s="56">
        <v>0.45277777777777778</v>
      </c>
      <c r="C332" s="15"/>
      <c r="D332" s="15" t="s">
        <v>509</v>
      </c>
      <c r="E332" s="17">
        <v>7872206448</v>
      </c>
      <c r="F332" s="22" t="s">
        <v>2720</v>
      </c>
      <c r="G332" s="20" t="s">
        <v>14</v>
      </c>
      <c r="H332" s="33">
        <v>42304</v>
      </c>
      <c r="I332" s="22" t="s">
        <v>2714</v>
      </c>
      <c r="J332" s="20" t="s">
        <v>18</v>
      </c>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row>
    <row r="333" spans="1:41" ht="25.5">
      <c r="A333" s="73"/>
      <c r="B333" s="71"/>
      <c r="C333" s="15"/>
      <c r="D333" s="15" t="s">
        <v>2726</v>
      </c>
      <c r="E333" s="17" t="s">
        <v>2447</v>
      </c>
      <c r="F333" s="22" t="s">
        <v>2727</v>
      </c>
      <c r="G333" s="20" t="s">
        <v>14</v>
      </c>
      <c r="H333" s="33">
        <v>42304</v>
      </c>
      <c r="I333" s="22" t="s">
        <v>2714</v>
      </c>
      <c r="J333" s="20" t="s">
        <v>18</v>
      </c>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row>
    <row r="334" spans="1:41" ht="25.5">
      <c r="A334" s="60" t="s">
        <v>2661</v>
      </c>
      <c r="B334" s="56">
        <v>0.49027777777777776</v>
      </c>
      <c r="C334" s="15"/>
      <c r="D334" s="15" t="s">
        <v>2729</v>
      </c>
      <c r="E334" s="17">
        <v>7872401540</v>
      </c>
      <c r="F334" s="22" t="s">
        <v>2731</v>
      </c>
      <c r="G334" s="20" t="s">
        <v>14</v>
      </c>
      <c r="H334" s="33">
        <v>42304</v>
      </c>
      <c r="I334" s="22" t="s">
        <v>2714</v>
      </c>
      <c r="J334" s="20" t="s">
        <v>18</v>
      </c>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row>
    <row r="335" spans="1:41" ht="25.5">
      <c r="A335" s="60" t="s">
        <v>2661</v>
      </c>
      <c r="B335" s="56">
        <v>0.69374999999999998</v>
      </c>
      <c r="C335" s="15"/>
      <c r="D335" s="15" t="s">
        <v>2740</v>
      </c>
      <c r="E335" s="17">
        <v>7874446126</v>
      </c>
      <c r="F335" s="22" t="s">
        <v>2742</v>
      </c>
      <c r="G335" s="20" t="s">
        <v>80</v>
      </c>
      <c r="H335" s="33">
        <v>42304</v>
      </c>
      <c r="I335" s="22" t="s">
        <v>2743</v>
      </c>
      <c r="J335" s="20" t="s">
        <v>18</v>
      </c>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row>
    <row r="336" spans="1:41" ht="12.75">
      <c r="A336" s="60" t="s">
        <v>2661</v>
      </c>
      <c r="B336" s="26">
        <v>0.22013888888888888</v>
      </c>
      <c r="C336" s="15"/>
      <c r="D336" s="15" t="s">
        <v>2747</v>
      </c>
      <c r="E336" s="17" t="s">
        <v>2748</v>
      </c>
      <c r="F336" s="22" t="s">
        <v>2749</v>
      </c>
      <c r="G336" s="20" t="s">
        <v>80</v>
      </c>
      <c r="H336" s="33">
        <v>42304</v>
      </c>
      <c r="I336" s="22" t="s">
        <v>2752</v>
      </c>
      <c r="J336" s="20" t="s">
        <v>18</v>
      </c>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row>
    <row r="337" spans="1:41" ht="25.5">
      <c r="A337" s="60" t="s">
        <v>2661</v>
      </c>
      <c r="B337" s="26">
        <v>0.23333333333333334</v>
      </c>
      <c r="C337" s="15"/>
      <c r="D337" s="15" t="s">
        <v>2756</v>
      </c>
      <c r="E337" s="17" t="s">
        <v>2757</v>
      </c>
      <c r="F337" s="22" t="s">
        <v>2759</v>
      </c>
      <c r="G337" s="20" t="s">
        <v>80</v>
      </c>
      <c r="H337" s="33">
        <v>42304</v>
      </c>
      <c r="I337" s="22" t="s">
        <v>2761</v>
      </c>
      <c r="J337" s="20" t="s">
        <v>18</v>
      </c>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row>
    <row r="338" spans="1:41" ht="25.5">
      <c r="A338" s="60" t="s">
        <v>2661</v>
      </c>
      <c r="B338" s="26">
        <v>0.2361111111111111</v>
      </c>
      <c r="C338" s="15"/>
      <c r="D338" s="15" t="s">
        <v>1725</v>
      </c>
      <c r="E338" s="17" t="s">
        <v>2766</v>
      </c>
      <c r="F338" s="22" t="s">
        <v>679</v>
      </c>
      <c r="G338" s="20" t="s">
        <v>80</v>
      </c>
      <c r="H338" s="33">
        <v>42304</v>
      </c>
      <c r="I338" s="22" t="s">
        <v>2767</v>
      </c>
      <c r="J338" s="20" t="s">
        <v>18</v>
      </c>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row>
    <row r="339" spans="1:41" ht="12.75">
      <c r="A339" s="60" t="s">
        <v>2772</v>
      </c>
      <c r="B339" s="56">
        <v>0.34375</v>
      </c>
      <c r="C339" s="15"/>
      <c r="D339" s="15" t="s">
        <v>2774</v>
      </c>
      <c r="E339" s="17" t="s">
        <v>2775</v>
      </c>
      <c r="F339" s="22" t="s">
        <v>2776</v>
      </c>
      <c r="G339" s="20" t="s">
        <v>35</v>
      </c>
      <c r="H339" s="35"/>
      <c r="I339" s="28"/>
      <c r="J339" s="35"/>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row>
    <row r="340" spans="1:41" ht="25.5">
      <c r="A340" s="60" t="s">
        <v>2772</v>
      </c>
      <c r="B340" s="56">
        <v>0.52361111111111114</v>
      </c>
      <c r="C340" s="15"/>
      <c r="D340" s="15" t="s">
        <v>2780</v>
      </c>
      <c r="E340" s="17" t="s">
        <v>2781</v>
      </c>
      <c r="F340" s="22" t="s">
        <v>2782</v>
      </c>
      <c r="G340" s="20" t="s">
        <v>80</v>
      </c>
      <c r="H340" s="33">
        <v>42305</v>
      </c>
      <c r="I340" s="22" t="s">
        <v>2784</v>
      </c>
      <c r="J340" s="20" t="s">
        <v>18</v>
      </c>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row>
    <row r="341" spans="1:41" ht="12.75">
      <c r="A341" s="60" t="s">
        <v>2772</v>
      </c>
      <c r="B341" s="56">
        <v>0.52500000000000002</v>
      </c>
      <c r="C341" s="15"/>
      <c r="D341" s="15" t="s">
        <v>140</v>
      </c>
      <c r="E341" s="17">
        <v>7872205034</v>
      </c>
      <c r="F341" s="22" t="s">
        <v>2785</v>
      </c>
      <c r="G341" s="20" t="s">
        <v>80</v>
      </c>
      <c r="H341" s="33">
        <v>42305</v>
      </c>
      <c r="I341" s="22" t="s">
        <v>2787</v>
      </c>
      <c r="J341" s="20" t="s">
        <v>18</v>
      </c>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row>
    <row r="342" spans="1:41" ht="12.75">
      <c r="A342" s="60" t="s">
        <v>2772</v>
      </c>
      <c r="B342" s="56">
        <v>0.53333333333333333</v>
      </c>
      <c r="C342" s="15"/>
      <c r="D342" s="15" t="s">
        <v>2792</v>
      </c>
      <c r="E342" s="17" t="s">
        <v>2795</v>
      </c>
      <c r="F342" s="22" t="s">
        <v>2796</v>
      </c>
      <c r="G342" s="20" t="s">
        <v>80</v>
      </c>
      <c r="H342" s="33">
        <v>42305</v>
      </c>
      <c r="I342" s="22" t="s">
        <v>2798</v>
      </c>
      <c r="J342" s="20" t="s">
        <v>18</v>
      </c>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row>
    <row r="343" spans="1:41" ht="25.5">
      <c r="A343" s="60" t="s">
        <v>2772</v>
      </c>
      <c r="B343" s="26">
        <v>0.70277777777777772</v>
      </c>
      <c r="C343" s="15"/>
      <c r="D343" s="15" t="s">
        <v>2805</v>
      </c>
      <c r="E343" s="17" t="s">
        <v>2806</v>
      </c>
      <c r="F343" s="22" t="s">
        <v>2807</v>
      </c>
      <c r="G343" s="20" t="s">
        <v>80</v>
      </c>
      <c r="H343" s="33">
        <v>42305</v>
      </c>
      <c r="I343" s="22" t="s">
        <v>2809</v>
      </c>
      <c r="J343" s="20" t="s">
        <v>18</v>
      </c>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row>
    <row r="344" spans="1:41" ht="25.5">
      <c r="A344" s="60" t="s">
        <v>2812</v>
      </c>
      <c r="B344" s="56">
        <v>0.95972222222222225</v>
      </c>
      <c r="C344" s="15"/>
      <c r="D344" s="15" t="s">
        <v>2805</v>
      </c>
      <c r="E344" s="17" t="s">
        <v>2814</v>
      </c>
      <c r="F344" s="22" t="s">
        <v>2816</v>
      </c>
      <c r="G344" s="20" t="s">
        <v>80</v>
      </c>
      <c r="H344" s="33">
        <v>42306</v>
      </c>
      <c r="I344" s="22" t="s">
        <v>2820</v>
      </c>
      <c r="J344" s="20" t="s">
        <v>18</v>
      </c>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row>
    <row r="345" spans="1:41" ht="12.75">
      <c r="A345" s="60" t="s">
        <v>2812</v>
      </c>
      <c r="B345" s="56">
        <v>0.50277777777777777</v>
      </c>
      <c r="C345" s="74"/>
      <c r="D345" s="74" t="s">
        <v>2824</v>
      </c>
      <c r="E345" s="17">
        <v>7875991812</v>
      </c>
      <c r="F345" s="22" t="s">
        <v>2826</v>
      </c>
      <c r="G345" s="20" t="s">
        <v>1345</v>
      </c>
      <c r="H345" s="20" t="s">
        <v>2828</v>
      </c>
      <c r="I345" s="22" t="s">
        <v>1504</v>
      </c>
      <c r="J345" s="20" t="s">
        <v>18</v>
      </c>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row>
    <row r="346" spans="1:41" ht="25.5">
      <c r="A346" s="60" t="s">
        <v>2812</v>
      </c>
      <c r="B346" s="56">
        <v>0.50416666666666665</v>
      </c>
      <c r="C346" s="15"/>
      <c r="D346" s="15" t="s">
        <v>2831</v>
      </c>
      <c r="E346" s="17" t="s">
        <v>2565</v>
      </c>
      <c r="F346" s="22" t="s">
        <v>2833</v>
      </c>
      <c r="G346" s="20" t="s">
        <v>1345</v>
      </c>
      <c r="H346" s="20" t="s">
        <v>2828</v>
      </c>
      <c r="I346" s="22" t="s">
        <v>2835</v>
      </c>
      <c r="J346" s="20" t="s">
        <v>18</v>
      </c>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row>
    <row r="347" spans="1:41" ht="12.75">
      <c r="A347" s="60" t="s">
        <v>2839</v>
      </c>
      <c r="B347" s="56">
        <v>0.3263888888888889</v>
      </c>
      <c r="C347" s="15"/>
      <c r="D347" s="15" t="s">
        <v>2841</v>
      </c>
      <c r="E347" s="17" t="s">
        <v>27</v>
      </c>
      <c r="F347" s="22" t="s">
        <v>2843</v>
      </c>
      <c r="G347" s="20" t="s">
        <v>1345</v>
      </c>
      <c r="H347" s="20" t="s">
        <v>2828</v>
      </c>
      <c r="I347" s="22" t="s">
        <v>1504</v>
      </c>
      <c r="J347" s="20" t="s">
        <v>18</v>
      </c>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row>
    <row r="348" spans="1:41" ht="25.5">
      <c r="A348" s="60" t="s">
        <v>2828</v>
      </c>
      <c r="B348" s="56">
        <v>0.51944444444444449</v>
      </c>
      <c r="C348" s="15"/>
      <c r="D348" s="15" t="s">
        <v>2850</v>
      </c>
      <c r="E348" s="17" t="s">
        <v>1307</v>
      </c>
      <c r="F348" s="22" t="s">
        <v>2851</v>
      </c>
      <c r="G348" s="20" t="s">
        <v>1345</v>
      </c>
      <c r="H348" s="20" t="s">
        <v>2828</v>
      </c>
      <c r="I348" s="22" t="s">
        <v>2853</v>
      </c>
      <c r="J348" s="20" t="s">
        <v>18</v>
      </c>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row>
    <row r="349" spans="1:41" ht="25.5">
      <c r="A349" s="13">
        <v>42046</v>
      </c>
      <c r="B349" s="46" t="s">
        <v>272</v>
      </c>
      <c r="C349" s="15"/>
      <c r="D349" s="15" t="s">
        <v>2859</v>
      </c>
      <c r="E349" s="17" t="s">
        <v>2860</v>
      </c>
      <c r="F349" s="22" t="s">
        <v>2861</v>
      </c>
      <c r="G349" s="20" t="s">
        <v>35</v>
      </c>
      <c r="H349" s="35"/>
      <c r="I349" s="22" t="s">
        <v>2863</v>
      </c>
      <c r="J349" s="20" t="s">
        <v>18</v>
      </c>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row>
    <row r="350" spans="1:41" ht="12.75">
      <c r="A350" s="60">
        <v>42046</v>
      </c>
      <c r="B350" s="56">
        <v>0.39930555555555558</v>
      </c>
      <c r="C350" s="15"/>
      <c r="D350" s="15" t="s">
        <v>2868</v>
      </c>
      <c r="E350" s="17" t="s">
        <v>2869</v>
      </c>
      <c r="F350" s="22" t="s">
        <v>2870</v>
      </c>
      <c r="G350" s="20" t="s">
        <v>130</v>
      </c>
      <c r="H350" s="33">
        <v>42046</v>
      </c>
      <c r="I350" s="22" t="s">
        <v>2871</v>
      </c>
      <c r="J350" s="20" t="s">
        <v>18</v>
      </c>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row>
    <row r="351" spans="1:41" ht="25.5">
      <c r="A351" s="13">
        <v>42046</v>
      </c>
      <c r="B351" s="56">
        <v>0.40208333333333335</v>
      </c>
      <c r="C351" s="15"/>
      <c r="D351" s="15" t="s">
        <v>2780</v>
      </c>
      <c r="E351" s="17" t="s">
        <v>2781</v>
      </c>
      <c r="F351" s="22" t="s">
        <v>2876</v>
      </c>
      <c r="G351" s="35"/>
      <c r="H351" s="35"/>
      <c r="I351" s="28"/>
      <c r="J351" s="35"/>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row>
    <row r="352" spans="1:41" ht="25.5">
      <c r="A352" s="60">
        <v>42046</v>
      </c>
      <c r="B352" s="56">
        <v>0.44374999999999998</v>
      </c>
      <c r="C352" s="15"/>
      <c r="D352" s="15" t="s">
        <v>2877</v>
      </c>
      <c r="E352" s="17" t="s">
        <v>2878</v>
      </c>
      <c r="F352" s="22" t="s">
        <v>2879</v>
      </c>
      <c r="G352" s="20" t="s">
        <v>588</v>
      </c>
      <c r="H352" s="33">
        <v>42046</v>
      </c>
      <c r="I352" s="22" t="s">
        <v>2880</v>
      </c>
      <c r="J352" s="20" t="s">
        <v>18</v>
      </c>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row>
    <row r="353" spans="1:41" ht="12.75">
      <c r="A353" s="13">
        <v>42046</v>
      </c>
      <c r="B353" s="56">
        <v>0.52847222222222223</v>
      </c>
      <c r="C353" s="15"/>
      <c r="D353" s="15" t="s">
        <v>2883</v>
      </c>
      <c r="E353" s="17" t="s">
        <v>2884</v>
      </c>
      <c r="F353" s="22" t="s">
        <v>2886</v>
      </c>
      <c r="G353" s="20" t="s">
        <v>35</v>
      </c>
      <c r="H353" s="35"/>
      <c r="I353" s="28"/>
      <c r="J353" s="35"/>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row>
    <row r="354" spans="1:41" ht="12.75">
      <c r="A354" s="13">
        <v>42046</v>
      </c>
      <c r="B354" s="56">
        <v>0.53263888888888888</v>
      </c>
      <c r="C354" s="15"/>
      <c r="D354" s="15" t="s">
        <v>2890</v>
      </c>
      <c r="E354" s="17" t="s">
        <v>2891</v>
      </c>
      <c r="F354" s="22" t="s">
        <v>2892</v>
      </c>
      <c r="G354" s="20" t="s">
        <v>1345</v>
      </c>
      <c r="H354" s="33">
        <v>42074</v>
      </c>
      <c r="I354" s="22" t="s">
        <v>2893</v>
      </c>
      <c r="J354" s="20" t="s">
        <v>18</v>
      </c>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row>
    <row r="355" spans="1:41" ht="25.5">
      <c r="A355" s="13">
        <v>42046</v>
      </c>
      <c r="B355" s="56">
        <v>0.53680555555555554</v>
      </c>
      <c r="C355" s="15"/>
      <c r="D355" s="15" t="s">
        <v>2894</v>
      </c>
      <c r="E355" s="17" t="s">
        <v>1106</v>
      </c>
      <c r="F355" s="22" t="s">
        <v>2896</v>
      </c>
      <c r="G355" s="20" t="s">
        <v>1345</v>
      </c>
      <c r="H355" s="33">
        <v>42074</v>
      </c>
      <c r="I355" s="22" t="s">
        <v>1504</v>
      </c>
      <c r="J355" s="20" t="s">
        <v>18</v>
      </c>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row>
    <row r="356" spans="1:41" ht="25.5">
      <c r="A356" s="13">
        <v>42046</v>
      </c>
      <c r="B356" s="56">
        <v>0.65</v>
      </c>
      <c r="C356" s="15"/>
      <c r="D356" s="15" t="s">
        <v>2900</v>
      </c>
      <c r="E356" s="17" t="s">
        <v>2902</v>
      </c>
      <c r="F356" s="22" t="s">
        <v>2903</v>
      </c>
      <c r="G356" s="20" t="s">
        <v>80</v>
      </c>
      <c r="H356" s="33">
        <v>42046</v>
      </c>
      <c r="I356" s="22" t="s">
        <v>1618</v>
      </c>
      <c r="J356" s="20" t="s">
        <v>18</v>
      </c>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row>
    <row r="357" spans="1:41" ht="12.75">
      <c r="A357" s="13">
        <v>42046</v>
      </c>
      <c r="B357" s="26">
        <v>0.27083333333333331</v>
      </c>
      <c r="C357" s="15"/>
      <c r="D357" s="15" t="s">
        <v>2092</v>
      </c>
      <c r="E357" s="17" t="s">
        <v>1500</v>
      </c>
      <c r="F357" s="22" t="s">
        <v>29</v>
      </c>
      <c r="G357" s="20" t="s">
        <v>80</v>
      </c>
      <c r="H357" s="33">
        <v>42046</v>
      </c>
      <c r="I357" s="22" t="s">
        <v>2907</v>
      </c>
      <c r="J357" s="20" t="s">
        <v>18</v>
      </c>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row>
    <row r="358" spans="1:41" ht="12.75">
      <c r="A358" s="13">
        <v>42046</v>
      </c>
      <c r="B358" s="26">
        <v>0.50138888888888888</v>
      </c>
      <c r="C358" s="15"/>
      <c r="D358" s="15" t="s">
        <v>2911</v>
      </c>
      <c r="E358" s="17" t="s">
        <v>2913</v>
      </c>
      <c r="F358" s="22" t="s">
        <v>2915</v>
      </c>
      <c r="G358" s="20" t="s">
        <v>1345</v>
      </c>
      <c r="H358" s="33">
        <v>42074</v>
      </c>
      <c r="I358" s="22" t="s">
        <v>2916</v>
      </c>
      <c r="J358" s="20" t="s">
        <v>18</v>
      </c>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row>
    <row r="359" spans="1:41" ht="12.75">
      <c r="A359" s="13">
        <v>42046</v>
      </c>
      <c r="B359" s="56">
        <v>0.50416666666666665</v>
      </c>
      <c r="C359" s="15"/>
      <c r="D359" s="15" t="s">
        <v>2919</v>
      </c>
      <c r="E359" s="17" t="s">
        <v>1270</v>
      </c>
      <c r="F359" s="22" t="s">
        <v>2920</v>
      </c>
      <c r="G359" s="20" t="s">
        <v>1345</v>
      </c>
      <c r="H359" s="33">
        <v>42074</v>
      </c>
      <c r="I359" s="22" t="s">
        <v>1504</v>
      </c>
      <c r="J359" s="20" t="s">
        <v>18</v>
      </c>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row>
    <row r="360" spans="1:41" ht="12.75">
      <c r="A360" s="13">
        <v>42046</v>
      </c>
      <c r="B360" s="56">
        <v>0.50972222222222219</v>
      </c>
      <c r="C360" s="15"/>
      <c r="D360" s="15" t="s">
        <v>2926</v>
      </c>
      <c r="E360" s="17" t="s">
        <v>2927</v>
      </c>
      <c r="F360" s="22" t="s">
        <v>2920</v>
      </c>
      <c r="G360" s="20" t="s">
        <v>1345</v>
      </c>
      <c r="H360" s="33">
        <v>42074</v>
      </c>
      <c r="I360" s="22" t="s">
        <v>2893</v>
      </c>
      <c r="J360" s="20" t="s">
        <v>18</v>
      </c>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row>
    <row r="361" spans="1:41" ht="12.75">
      <c r="A361" s="13">
        <v>42074</v>
      </c>
      <c r="B361" s="56">
        <v>0.70208333333333328</v>
      </c>
      <c r="C361" s="15"/>
      <c r="D361" s="15" t="s">
        <v>2931</v>
      </c>
      <c r="E361" s="17" t="s">
        <v>2933</v>
      </c>
      <c r="F361" s="22" t="s">
        <v>2934</v>
      </c>
      <c r="G361" s="20" t="s">
        <v>80</v>
      </c>
      <c r="H361" s="33">
        <v>42074</v>
      </c>
      <c r="I361" s="22" t="s">
        <v>2935</v>
      </c>
      <c r="J361" s="20" t="s">
        <v>18</v>
      </c>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row>
    <row r="362" spans="1:41" ht="12.75">
      <c r="A362" s="13">
        <v>42074</v>
      </c>
      <c r="B362" s="26">
        <v>0.2673611111111111</v>
      </c>
      <c r="C362" s="15"/>
      <c r="D362" s="15" t="s">
        <v>2936</v>
      </c>
      <c r="E362" s="17">
        <v>7873636233</v>
      </c>
      <c r="F362" s="22" t="s">
        <v>29</v>
      </c>
      <c r="G362" s="20" t="s">
        <v>80</v>
      </c>
      <c r="H362" s="33">
        <v>42074</v>
      </c>
      <c r="I362" s="22" t="s">
        <v>2937</v>
      </c>
      <c r="J362" s="20" t="s">
        <v>18</v>
      </c>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24"/>
      <c r="AO362" s="24"/>
    </row>
    <row r="363" spans="1:41" ht="12.75">
      <c r="A363" s="13">
        <v>42105</v>
      </c>
      <c r="B363" s="56">
        <v>0.59791666666666665</v>
      </c>
      <c r="C363" s="15"/>
      <c r="D363" s="15" t="s">
        <v>2940</v>
      </c>
      <c r="E363" s="17" t="s">
        <v>155</v>
      </c>
      <c r="F363" s="22" t="s">
        <v>2941</v>
      </c>
      <c r="G363" s="20" t="s">
        <v>80</v>
      </c>
      <c r="H363" s="33">
        <v>42105</v>
      </c>
      <c r="I363" s="22" t="s">
        <v>2942</v>
      </c>
      <c r="J363" s="20" t="s">
        <v>18</v>
      </c>
      <c r="K363" s="24"/>
      <c r="L363" s="24"/>
      <c r="M363" s="24"/>
      <c r="N363" s="24"/>
      <c r="O363" s="24"/>
      <c r="P363" s="24"/>
      <c r="Q363" s="24"/>
      <c r="R363" s="24"/>
      <c r="S363" s="24"/>
      <c r="T363" s="24"/>
      <c r="U363" s="24"/>
      <c r="V363" s="24"/>
      <c r="W363" s="24"/>
      <c r="X363" s="24"/>
      <c r="Y363" s="24"/>
      <c r="Z363" s="24"/>
      <c r="AA363" s="24"/>
      <c r="AB363" s="24"/>
      <c r="AC363" s="24"/>
      <c r="AD363" s="24"/>
      <c r="AE363" s="24"/>
      <c r="AF363" s="24"/>
      <c r="AG363" s="24"/>
      <c r="AH363" s="24"/>
      <c r="AI363" s="24"/>
      <c r="AJ363" s="24"/>
      <c r="AK363" s="24"/>
      <c r="AL363" s="24"/>
      <c r="AM363" s="24"/>
      <c r="AN363" s="24"/>
      <c r="AO363" s="24"/>
    </row>
    <row r="364" spans="1:41" ht="12.75">
      <c r="A364" s="13">
        <v>42105</v>
      </c>
      <c r="B364" s="56">
        <v>0.71111111111111114</v>
      </c>
      <c r="C364" s="15"/>
      <c r="D364" s="15" t="s">
        <v>1291</v>
      </c>
      <c r="E364" s="17" t="s">
        <v>2122</v>
      </c>
      <c r="F364" s="22" t="s">
        <v>2742</v>
      </c>
      <c r="G364" s="20" t="s">
        <v>80</v>
      </c>
      <c r="H364" s="33">
        <v>42105</v>
      </c>
      <c r="I364" s="22" t="s">
        <v>636</v>
      </c>
      <c r="J364" s="20" t="s">
        <v>18</v>
      </c>
      <c r="K364" s="24"/>
      <c r="L364" s="24"/>
      <c r="M364" s="24"/>
      <c r="N364" s="24"/>
      <c r="O364" s="24"/>
      <c r="P364" s="24"/>
      <c r="Q364" s="24"/>
      <c r="R364" s="24"/>
      <c r="S364" s="24"/>
      <c r="T364" s="24"/>
      <c r="U364" s="24"/>
      <c r="V364" s="24"/>
      <c r="W364" s="24"/>
      <c r="X364" s="24"/>
      <c r="Y364" s="24"/>
      <c r="Z364" s="24"/>
      <c r="AA364" s="24"/>
      <c r="AB364" s="24"/>
      <c r="AC364" s="24"/>
      <c r="AD364" s="24"/>
      <c r="AE364" s="24"/>
      <c r="AF364" s="24"/>
      <c r="AG364" s="24"/>
      <c r="AH364" s="24"/>
      <c r="AI364" s="24"/>
      <c r="AJ364" s="24"/>
      <c r="AK364" s="24"/>
      <c r="AL364" s="24"/>
      <c r="AM364" s="24"/>
      <c r="AN364" s="24"/>
      <c r="AO364" s="24"/>
    </row>
    <row r="365" spans="1:41" ht="25.5">
      <c r="A365" s="73"/>
      <c r="B365" s="56">
        <v>0.72638888888888886</v>
      </c>
      <c r="C365" s="15"/>
      <c r="D365" s="15" t="s">
        <v>2948</v>
      </c>
      <c r="E365" s="17">
        <v>7876724196</v>
      </c>
      <c r="F365" s="22" t="s">
        <v>2949</v>
      </c>
      <c r="G365" s="20" t="s">
        <v>80</v>
      </c>
      <c r="H365" s="33">
        <v>42105</v>
      </c>
      <c r="I365" s="22" t="s">
        <v>2951</v>
      </c>
      <c r="J365" s="20" t="s">
        <v>18</v>
      </c>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24"/>
      <c r="AO365" s="24"/>
    </row>
    <row r="366" spans="1:41" ht="12.75">
      <c r="A366" s="13">
        <v>42135</v>
      </c>
      <c r="B366" s="56">
        <v>0.4777777777777778</v>
      </c>
      <c r="C366" s="149"/>
      <c r="D366" s="149" t="s">
        <v>2961</v>
      </c>
      <c r="E366" s="151">
        <v>7875681209</v>
      </c>
      <c r="F366" s="22" t="s">
        <v>2742</v>
      </c>
      <c r="G366" s="20" t="s">
        <v>80</v>
      </c>
      <c r="H366" s="33">
        <v>42135</v>
      </c>
      <c r="I366" s="22" t="s">
        <v>2970</v>
      </c>
      <c r="J366" s="20" t="s">
        <v>18</v>
      </c>
      <c r="K366" s="24"/>
      <c r="L366" s="24"/>
      <c r="M366" s="24"/>
      <c r="N366" s="24"/>
      <c r="O366" s="24"/>
      <c r="P366" s="24"/>
      <c r="Q366" s="24"/>
      <c r="R366" s="24"/>
      <c r="S366" s="24"/>
      <c r="T366" s="24"/>
      <c r="U366" s="24"/>
      <c r="V366" s="24"/>
      <c r="W366" s="24"/>
      <c r="X366" s="24"/>
      <c r="Y366" s="24"/>
      <c r="Z366" s="24"/>
      <c r="AA366" s="24"/>
      <c r="AB366" s="24"/>
      <c r="AC366" s="24"/>
      <c r="AD366" s="24"/>
      <c r="AE366" s="24"/>
      <c r="AF366" s="24"/>
      <c r="AG366" s="24"/>
      <c r="AH366" s="24"/>
      <c r="AI366" s="24"/>
      <c r="AJ366" s="24"/>
      <c r="AK366" s="24"/>
      <c r="AL366" s="24"/>
      <c r="AM366" s="24"/>
      <c r="AN366" s="24"/>
      <c r="AO366" s="24"/>
    </row>
    <row r="367" spans="1:41" ht="12.75">
      <c r="A367" s="13">
        <v>42135</v>
      </c>
      <c r="B367" s="56">
        <v>0.49791666666666667</v>
      </c>
      <c r="C367" s="74"/>
      <c r="D367" s="74" t="s">
        <v>2974</v>
      </c>
      <c r="E367" s="17">
        <v>7874128737</v>
      </c>
      <c r="F367" s="22" t="s">
        <v>2975</v>
      </c>
      <c r="G367" s="20" t="s">
        <v>80</v>
      </c>
      <c r="H367" s="33">
        <v>42135</v>
      </c>
      <c r="I367" s="22" t="s">
        <v>2976</v>
      </c>
      <c r="J367" s="20" t="s">
        <v>18</v>
      </c>
      <c r="K367" s="24"/>
      <c r="L367" s="24"/>
      <c r="M367" s="24"/>
      <c r="N367" s="24"/>
      <c r="O367" s="24"/>
      <c r="P367" s="24"/>
      <c r="Q367" s="24"/>
      <c r="R367" s="24"/>
      <c r="S367" s="24"/>
      <c r="T367" s="24"/>
      <c r="U367" s="24"/>
      <c r="V367" s="24"/>
      <c r="W367" s="24"/>
      <c r="X367" s="24"/>
      <c r="Y367" s="24"/>
      <c r="Z367" s="24"/>
      <c r="AA367" s="24"/>
      <c r="AB367" s="24"/>
      <c r="AC367" s="24"/>
      <c r="AD367" s="24"/>
      <c r="AE367" s="24"/>
      <c r="AF367" s="24"/>
      <c r="AG367" s="24"/>
      <c r="AH367" s="24"/>
      <c r="AI367" s="24"/>
      <c r="AJ367" s="24"/>
      <c r="AK367" s="24"/>
      <c r="AL367" s="24"/>
      <c r="AM367" s="24"/>
      <c r="AN367" s="24"/>
      <c r="AO367" s="24"/>
    </row>
    <row r="368" spans="1:41" ht="12.75">
      <c r="A368" s="13">
        <v>42135</v>
      </c>
      <c r="B368" s="56">
        <v>0.50486111111111109</v>
      </c>
      <c r="C368" s="15"/>
      <c r="D368" s="15" t="s">
        <v>2978</v>
      </c>
      <c r="E368" s="17" t="s">
        <v>2980</v>
      </c>
      <c r="F368" s="22" t="s">
        <v>2982</v>
      </c>
      <c r="G368" s="20" t="s">
        <v>35</v>
      </c>
      <c r="H368" s="33">
        <v>42135</v>
      </c>
      <c r="I368" s="22" t="s">
        <v>2985</v>
      </c>
      <c r="J368" s="20" t="s">
        <v>18</v>
      </c>
      <c r="K368" s="24"/>
      <c r="L368" s="24"/>
      <c r="M368" s="24"/>
      <c r="N368" s="24"/>
      <c r="O368" s="24"/>
      <c r="P368" s="24"/>
      <c r="Q368" s="24"/>
      <c r="R368" s="24"/>
      <c r="S368" s="24"/>
      <c r="T368" s="24"/>
      <c r="U368" s="24"/>
      <c r="V368" s="24"/>
      <c r="W368" s="24"/>
      <c r="X368" s="24"/>
      <c r="Y368" s="24"/>
      <c r="Z368" s="24"/>
      <c r="AA368" s="24"/>
      <c r="AB368" s="24"/>
      <c r="AC368" s="24"/>
      <c r="AD368" s="24"/>
      <c r="AE368" s="24"/>
      <c r="AF368" s="24"/>
      <c r="AG368" s="24"/>
      <c r="AH368" s="24"/>
      <c r="AI368" s="24"/>
      <c r="AJ368" s="24"/>
      <c r="AK368" s="24"/>
      <c r="AL368" s="24"/>
      <c r="AM368" s="24"/>
      <c r="AN368" s="24"/>
      <c r="AO368" s="24"/>
    </row>
    <row r="369" spans="1:41" ht="25.5">
      <c r="A369" s="60">
        <v>42135</v>
      </c>
      <c r="B369" s="56">
        <v>0.50694444444444442</v>
      </c>
      <c r="C369" s="15"/>
      <c r="D369" s="15" t="s">
        <v>2987</v>
      </c>
      <c r="E369" s="17" t="s">
        <v>2988</v>
      </c>
      <c r="F369" s="22" t="s">
        <v>2989</v>
      </c>
      <c r="G369" s="20" t="s">
        <v>14</v>
      </c>
      <c r="H369" s="33">
        <v>42135</v>
      </c>
      <c r="I369" s="22" t="s">
        <v>2990</v>
      </c>
      <c r="J369" s="20" t="s">
        <v>18</v>
      </c>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24"/>
      <c r="AO369" s="24"/>
    </row>
    <row r="370" spans="1:41" ht="25.5">
      <c r="A370" s="13">
        <v>42135</v>
      </c>
      <c r="B370" s="56">
        <v>0.52777777777777779</v>
      </c>
      <c r="C370" s="15"/>
      <c r="D370" s="15" t="s">
        <v>2993</v>
      </c>
      <c r="E370" s="17" t="s">
        <v>2994</v>
      </c>
      <c r="F370" s="22" t="s">
        <v>2995</v>
      </c>
      <c r="G370" s="20" t="s">
        <v>80</v>
      </c>
      <c r="H370" s="33">
        <v>42135</v>
      </c>
      <c r="I370" s="22" t="s">
        <v>2998</v>
      </c>
      <c r="J370" s="20" t="s">
        <v>18</v>
      </c>
      <c r="K370" s="24"/>
      <c r="L370" s="24"/>
      <c r="M370" s="24"/>
      <c r="N370" s="24"/>
      <c r="O370" s="24"/>
      <c r="P370" s="24"/>
      <c r="Q370" s="24"/>
      <c r="R370" s="24"/>
      <c r="S370" s="24"/>
      <c r="T370" s="24"/>
      <c r="U370" s="24"/>
      <c r="V370" s="24"/>
      <c r="W370" s="24"/>
      <c r="X370" s="24"/>
      <c r="Y370" s="24"/>
      <c r="Z370" s="24"/>
      <c r="AA370" s="24"/>
      <c r="AB370" s="24"/>
      <c r="AC370" s="24"/>
      <c r="AD370" s="24"/>
      <c r="AE370" s="24"/>
      <c r="AF370" s="24"/>
      <c r="AG370" s="24"/>
      <c r="AH370" s="24"/>
      <c r="AI370" s="24"/>
      <c r="AJ370" s="24"/>
      <c r="AK370" s="24"/>
      <c r="AL370" s="24"/>
      <c r="AM370" s="24"/>
      <c r="AN370" s="24"/>
      <c r="AO370" s="24"/>
    </row>
    <row r="371" spans="1:41" ht="25.5">
      <c r="A371" s="13">
        <v>42135</v>
      </c>
      <c r="B371" s="46" t="s">
        <v>3004</v>
      </c>
      <c r="C371" s="15"/>
      <c r="D371" s="15" t="s">
        <v>3005</v>
      </c>
      <c r="E371" s="17" t="s">
        <v>3006</v>
      </c>
      <c r="F371" s="22" t="s">
        <v>3007</v>
      </c>
      <c r="G371" s="20" t="s">
        <v>80</v>
      </c>
      <c r="H371" s="33">
        <v>42135</v>
      </c>
      <c r="I371" s="22" t="s">
        <v>3008</v>
      </c>
      <c r="J371" s="20" t="s">
        <v>18</v>
      </c>
      <c r="K371" s="24"/>
      <c r="L371" s="24"/>
      <c r="M371" s="24"/>
      <c r="N371" s="24"/>
      <c r="O371" s="24"/>
      <c r="P371" s="24"/>
      <c r="Q371" s="24"/>
      <c r="R371" s="24"/>
      <c r="S371" s="24"/>
      <c r="T371" s="24"/>
      <c r="U371" s="24"/>
      <c r="V371" s="24"/>
      <c r="W371" s="24"/>
      <c r="X371" s="24"/>
      <c r="Y371" s="24"/>
      <c r="Z371" s="24"/>
      <c r="AA371" s="24"/>
      <c r="AB371" s="24"/>
      <c r="AC371" s="24"/>
      <c r="AD371" s="24"/>
      <c r="AE371" s="24"/>
      <c r="AF371" s="24"/>
      <c r="AG371" s="24"/>
      <c r="AH371" s="24"/>
      <c r="AI371" s="24"/>
      <c r="AJ371" s="24"/>
      <c r="AK371" s="24"/>
      <c r="AL371" s="24"/>
      <c r="AM371" s="24"/>
      <c r="AN371" s="24"/>
      <c r="AO371" s="24"/>
    </row>
    <row r="372" spans="1:41" ht="12.75">
      <c r="A372" s="13">
        <v>42135</v>
      </c>
      <c r="B372" s="46" t="s">
        <v>3009</v>
      </c>
      <c r="C372" s="15"/>
      <c r="D372" s="15" t="s">
        <v>3010</v>
      </c>
      <c r="E372" s="17" t="s">
        <v>3011</v>
      </c>
      <c r="F372" s="22" t="s">
        <v>3012</v>
      </c>
      <c r="G372" s="20" t="s">
        <v>1345</v>
      </c>
      <c r="H372" s="33">
        <v>42166</v>
      </c>
      <c r="I372" s="22" t="s">
        <v>3014</v>
      </c>
      <c r="J372" s="20" t="s">
        <v>18</v>
      </c>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24"/>
      <c r="AO372" s="24"/>
    </row>
    <row r="373" spans="1:41" ht="12.75">
      <c r="A373" s="73"/>
      <c r="B373" s="56">
        <v>0.72222222222222221</v>
      </c>
      <c r="C373" s="15"/>
      <c r="D373" s="15" t="s">
        <v>3017</v>
      </c>
      <c r="E373" s="17" t="s">
        <v>1578</v>
      </c>
      <c r="F373" s="22" t="s">
        <v>3019</v>
      </c>
      <c r="G373" s="20" t="s">
        <v>80</v>
      </c>
      <c r="H373" s="33">
        <v>42166</v>
      </c>
      <c r="I373" s="22" t="s">
        <v>3021</v>
      </c>
      <c r="J373" s="20" t="s">
        <v>18</v>
      </c>
      <c r="K373" s="24"/>
      <c r="L373" s="24"/>
      <c r="M373" s="24"/>
      <c r="N373" s="24"/>
      <c r="O373" s="24"/>
      <c r="P373" s="24"/>
      <c r="Q373" s="24"/>
      <c r="R373" s="24"/>
      <c r="S373" s="24"/>
      <c r="T373" s="24"/>
      <c r="U373" s="24"/>
      <c r="V373" s="24"/>
      <c r="W373" s="24"/>
      <c r="X373" s="24"/>
      <c r="Y373" s="24"/>
      <c r="Z373" s="24"/>
      <c r="AA373" s="24"/>
      <c r="AB373" s="24"/>
      <c r="AC373" s="24"/>
      <c r="AD373" s="24"/>
      <c r="AE373" s="24"/>
      <c r="AF373" s="24"/>
      <c r="AG373" s="24"/>
      <c r="AH373" s="24"/>
      <c r="AI373" s="24"/>
      <c r="AJ373" s="24"/>
      <c r="AK373" s="24"/>
      <c r="AL373" s="24"/>
      <c r="AM373" s="24"/>
      <c r="AN373" s="24"/>
      <c r="AO373" s="24"/>
    </row>
    <row r="374" spans="1:41" ht="12.75">
      <c r="A374" s="73"/>
      <c r="B374" s="26">
        <v>0.28125</v>
      </c>
      <c r="C374" s="15"/>
      <c r="D374" s="15" t="s">
        <v>1432</v>
      </c>
      <c r="E374" s="17" t="s">
        <v>3022</v>
      </c>
      <c r="F374" s="22" t="s">
        <v>2742</v>
      </c>
      <c r="G374" s="20" t="s">
        <v>80</v>
      </c>
      <c r="H374" s="33">
        <v>42166</v>
      </c>
      <c r="I374" s="22" t="s">
        <v>3021</v>
      </c>
      <c r="J374" s="35"/>
      <c r="K374" s="24"/>
      <c r="L374" s="24"/>
      <c r="M374" s="24"/>
      <c r="N374" s="24"/>
      <c r="O374" s="24"/>
      <c r="P374" s="24"/>
      <c r="Q374" s="24"/>
      <c r="R374" s="24"/>
      <c r="S374" s="24"/>
      <c r="T374" s="24"/>
      <c r="U374" s="24"/>
      <c r="V374" s="24"/>
      <c r="W374" s="24"/>
      <c r="X374" s="24"/>
      <c r="Y374" s="24"/>
      <c r="Z374" s="24"/>
      <c r="AA374" s="24"/>
      <c r="AB374" s="24"/>
      <c r="AC374" s="24"/>
      <c r="AD374" s="24"/>
      <c r="AE374" s="24"/>
      <c r="AF374" s="24"/>
      <c r="AG374" s="24"/>
      <c r="AH374" s="24"/>
      <c r="AI374" s="24"/>
      <c r="AJ374" s="24"/>
      <c r="AK374" s="24"/>
      <c r="AL374" s="24"/>
      <c r="AM374" s="24"/>
      <c r="AN374" s="24"/>
      <c r="AO374" s="24"/>
    </row>
    <row r="375" spans="1:41" ht="12.75">
      <c r="A375" s="73"/>
      <c r="B375" s="26">
        <v>0.29583333333333334</v>
      </c>
      <c r="C375" s="15"/>
      <c r="D375" s="15" t="s">
        <v>1432</v>
      </c>
      <c r="E375" s="17" t="s">
        <v>3022</v>
      </c>
      <c r="F375" s="22" t="s">
        <v>2742</v>
      </c>
      <c r="G375" s="20" t="s">
        <v>80</v>
      </c>
      <c r="H375" s="33">
        <v>42166</v>
      </c>
      <c r="I375" s="22" t="s">
        <v>3021</v>
      </c>
      <c r="J375" s="35"/>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24"/>
      <c r="AO375" s="24"/>
    </row>
    <row r="376" spans="1:41" ht="25.5">
      <c r="A376" s="13">
        <v>42196</v>
      </c>
      <c r="B376" s="56">
        <v>0.52847222222222223</v>
      </c>
      <c r="C376" s="15"/>
      <c r="D376" s="15" t="s">
        <v>3030</v>
      </c>
      <c r="E376" s="17">
        <v>7877627650</v>
      </c>
      <c r="F376" s="22" t="s">
        <v>3031</v>
      </c>
      <c r="G376" s="35"/>
      <c r="H376" s="35"/>
      <c r="I376" s="28"/>
      <c r="J376" s="35"/>
      <c r="K376" s="24"/>
      <c r="L376" s="24"/>
      <c r="M376" s="24"/>
      <c r="N376" s="24"/>
      <c r="O376" s="24"/>
      <c r="P376" s="24"/>
      <c r="Q376" s="24"/>
      <c r="R376" s="24"/>
      <c r="S376" s="24"/>
      <c r="T376" s="24"/>
      <c r="U376" s="24"/>
      <c r="V376" s="24"/>
      <c r="W376" s="24"/>
      <c r="X376" s="24"/>
      <c r="Y376" s="24"/>
      <c r="Z376" s="24"/>
      <c r="AA376" s="24"/>
      <c r="AB376" s="24"/>
      <c r="AC376" s="24"/>
      <c r="AD376" s="24"/>
      <c r="AE376" s="24"/>
      <c r="AF376" s="24"/>
      <c r="AG376" s="24"/>
      <c r="AH376" s="24"/>
      <c r="AI376" s="24"/>
      <c r="AJ376" s="24"/>
      <c r="AK376" s="24"/>
      <c r="AL376" s="24"/>
      <c r="AM376" s="24"/>
      <c r="AN376" s="24"/>
      <c r="AO376" s="24"/>
    </row>
    <row r="377" spans="1:41" ht="12.75">
      <c r="A377" s="60">
        <v>42258</v>
      </c>
      <c r="B377" s="26">
        <v>0.34375</v>
      </c>
      <c r="C377" s="15"/>
      <c r="D377" s="15" t="s">
        <v>3032</v>
      </c>
      <c r="E377" s="17" t="s">
        <v>3033</v>
      </c>
      <c r="F377" s="22" t="s">
        <v>3034</v>
      </c>
      <c r="G377" s="20" t="s">
        <v>14</v>
      </c>
      <c r="H377" s="33">
        <v>42258</v>
      </c>
      <c r="I377" s="22" t="s">
        <v>3035</v>
      </c>
      <c r="J377" s="20" t="s">
        <v>18</v>
      </c>
      <c r="K377" s="24"/>
      <c r="L377" s="24"/>
      <c r="M377" s="24"/>
      <c r="N377" s="24"/>
      <c r="O377" s="24"/>
      <c r="P377" s="24"/>
      <c r="Q377" s="24"/>
      <c r="R377" s="24"/>
      <c r="S377" s="24"/>
      <c r="T377" s="24"/>
      <c r="U377" s="24"/>
      <c r="V377" s="24"/>
      <c r="W377" s="24"/>
      <c r="X377" s="24"/>
      <c r="Y377" s="24"/>
      <c r="Z377" s="24"/>
      <c r="AA377" s="24"/>
      <c r="AB377" s="24"/>
      <c r="AC377" s="24"/>
      <c r="AD377" s="24"/>
      <c r="AE377" s="24"/>
      <c r="AF377" s="24"/>
      <c r="AG377" s="24"/>
      <c r="AH377" s="24"/>
      <c r="AI377" s="24"/>
      <c r="AJ377" s="24"/>
      <c r="AK377" s="24"/>
      <c r="AL377" s="24"/>
      <c r="AM377" s="24"/>
      <c r="AN377" s="24"/>
      <c r="AO377" s="24"/>
    </row>
    <row r="378" spans="1:41" ht="25.5">
      <c r="A378" s="13">
        <v>42258</v>
      </c>
      <c r="B378" s="56">
        <v>0.40069444444444446</v>
      </c>
      <c r="C378" s="15"/>
      <c r="D378" s="15" t="s">
        <v>3038</v>
      </c>
      <c r="E378" s="17" t="s">
        <v>1531</v>
      </c>
      <c r="F378" s="22" t="s">
        <v>3039</v>
      </c>
      <c r="G378" s="20" t="s">
        <v>14</v>
      </c>
      <c r="H378" s="33">
        <v>42258</v>
      </c>
      <c r="I378" s="22" t="s">
        <v>3040</v>
      </c>
      <c r="J378" s="20" t="s">
        <v>18</v>
      </c>
      <c r="K378" s="24"/>
      <c r="L378" s="24"/>
      <c r="M378" s="24"/>
      <c r="N378" s="24"/>
      <c r="O378" s="24"/>
      <c r="P378" s="24"/>
      <c r="Q378" s="24"/>
      <c r="R378" s="24"/>
      <c r="S378" s="24"/>
      <c r="T378" s="24"/>
      <c r="U378" s="24"/>
      <c r="V378" s="24"/>
      <c r="W378" s="24"/>
      <c r="X378" s="24"/>
      <c r="Y378" s="24"/>
      <c r="Z378" s="24"/>
      <c r="AA378" s="24"/>
      <c r="AB378" s="24"/>
      <c r="AC378" s="24"/>
      <c r="AD378" s="24"/>
      <c r="AE378" s="24"/>
      <c r="AF378" s="24"/>
      <c r="AG378" s="24"/>
      <c r="AH378" s="24"/>
      <c r="AI378" s="24"/>
      <c r="AJ378" s="24"/>
      <c r="AK378" s="24"/>
      <c r="AL378" s="24"/>
      <c r="AM378" s="24"/>
      <c r="AN378" s="24"/>
      <c r="AO378" s="24"/>
    </row>
    <row r="379" spans="1:41" ht="12.75">
      <c r="A379" s="13">
        <v>42258</v>
      </c>
      <c r="B379" s="56">
        <v>0.4152777777777778</v>
      </c>
      <c r="C379" s="15"/>
      <c r="D379" s="15" t="s">
        <v>3041</v>
      </c>
      <c r="E379" s="17" t="s">
        <v>2933</v>
      </c>
      <c r="F379" s="22" t="s">
        <v>3042</v>
      </c>
      <c r="G379" s="20" t="s">
        <v>14</v>
      </c>
      <c r="H379" s="33">
        <v>42258</v>
      </c>
      <c r="I379" s="22" t="s">
        <v>3035</v>
      </c>
      <c r="J379" s="20" t="s">
        <v>18</v>
      </c>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24"/>
      <c r="AO379" s="24"/>
    </row>
    <row r="380" spans="1:41" ht="12.75">
      <c r="A380" s="13">
        <v>42258</v>
      </c>
      <c r="B380" s="56">
        <v>0.44861111111111113</v>
      </c>
      <c r="C380" s="15"/>
      <c r="D380" s="15" t="s">
        <v>125</v>
      </c>
      <c r="E380" s="17" t="s">
        <v>1484</v>
      </c>
      <c r="F380" s="22" t="s">
        <v>3045</v>
      </c>
      <c r="G380" s="20" t="s">
        <v>14</v>
      </c>
      <c r="H380" s="33">
        <v>42258</v>
      </c>
      <c r="I380" s="22" t="s">
        <v>3035</v>
      </c>
      <c r="J380" s="20" t="s">
        <v>18</v>
      </c>
      <c r="K380" s="24"/>
      <c r="L380" s="24"/>
      <c r="M380" s="24"/>
      <c r="N380" s="24"/>
      <c r="O380" s="24"/>
      <c r="P380" s="24"/>
      <c r="Q380" s="24"/>
      <c r="R380" s="24"/>
      <c r="S380" s="24"/>
      <c r="T380" s="24"/>
      <c r="U380" s="24"/>
      <c r="V380" s="24"/>
      <c r="W380" s="24"/>
      <c r="X380" s="24"/>
      <c r="Y380" s="24"/>
      <c r="Z380" s="24"/>
      <c r="AA380" s="24"/>
      <c r="AB380" s="24"/>
      <c r="AC380" s="24"/>
      <c r="AD380" s="24"/>
      <c r="AE380" s="24"/>
      <c r="AF380" s="24"/>
      <c r="AG380" s="24"/>
      <c r="AH380" s="24"/>
      <c r="AI380" s="24"/>
      <c r="AJ380" s="24"/>
      <c r="AK380" s="24"/>
      <c r="AL380" s="24"/>
      <c r="AM380" s="24"/>
      <c r="AN380" s="24"/>
      <c r="AO380" s="24"/>
    </row>
    <row r="381" spans="1:41" ht="12.75">
      <c r="A381" s="13">
        <v>42258</v>
      </c>
      <c r="B381" s="56" t="s">
        <v>3049</v>
      </c>
      <c r="C381" s="15"/>
      <c r="D381" s="15" t="s">
        <v>125</v>
      </c>
      <c r="E381" s="17" t="s">
        <v>3050</v>
      </c>
      <c r="F381" s="22" t="s">
        <v>3045</v>
      </c>
      <c r="G381" s="35"/>
      <c r="H381" s="47"/>
      <c r="I381" s="28"/>
      <c r="J381" s="35"/>
      <c r="K381" s="24"/>
      <c r="L381" s="24"/>
      <c r="M381" s="24"/>
      <c r="N381" s="24"/>
      <c r="O381" s="24"/>
      <c r="P381" s="24"/>
      <c r="Q381" s="24"/>
      <c r="R381" s="24"/>
      <c r="S381" s="24"/>
      <c r="T381" s="24"/>
      <c r="U381" s="24"/>
      <c r="V381" s="24"/>
      <c r="W381" s="24"/>
      <c r="X381" s="24"/>
      <c r="Y381" s="24"/>
      <c r="Z381" s="24"/>
      <c r="AA381" s="24"/>
      <c r="AB381" s="24"/>
      <c r="AC381" s="24"/>
      <c r="AD381" s="24"/>
      <c r="AE381" s="24"/>
      <c r="AF381" s="24"/>
      <c r="AG381" s="24"/>
      <c r="AH381" s="24"/>
      <c r="AI381" s="24"/>
      <c r="AJ381" s="24"/>
      <c r="AK381" s="24"/>
      <c r="AL381" s="24"/>
      <c r="AM381" s="24"/>
      <c r="AN381" s="24"/>
      <c r="AO381" s="24"/>
    </row>
    <row r="382" spans="1:41" ht="12.75">
      <c r="A382" s="13">
        <v>42288</v>
      </c>
      <c r="B382" s="56">
        <v>0.32777777777777778</v>
      </c>
      <c r="C382" s="15"/>
      <c r="D382" s="15" t="s">
        <v>3055</v>
      </c>
      <c r="E382" s="17" t="s">
        <v>3056</v>
      </c>
      <c r="F382" s="22" t="s">
        <v>3045</v>
      </c>
      <c r="G382" s="35"/>
      <c r="H382" s="47"/>
      <c r="I382" s="28"/>
      <c r="J382" s="35"/>
      <c r="K382" s="24"/>
      <c r="L382" s="24"/>
      <c r="M382" s="24"/>
      <c r="N382" s="24"/>
      <c r="O382" s="24"/>
      <c r="P382" s="24"/>
      <c r="Q382" s="24"/>
      <c r="R382" s="24"/>
      <c r="S382" s="24"/>
      <c r="T382" s="24"/>
      <c r="U382" s="24"/>
      <c r="V382" s="24"/>
      <c r="W382" s="24"/>
      <c r="X382" s="24"/>
      <c r="Y382" s="24"/>
      <c r="Z382" s="24"/>
      <c r="AA382" s="24"/>
      <c r="AB382" s="24"/>
      <c r="AC382" s="24"/>
      <c r="AD382" s="24"/>
      <c r="AE382" s="24"/>
      <c r="AF382" s="24"/>
      <c r="AG382" s="24"/>
      <c r="AH382" s="24"/>
      <c r="AI382" s="24"/>
      <c r="AJ382" s="24"/>
      <c r="AK382" s="24"/>
      <c r="AL382" s="24"/>
      <c r="AM382" s="24"/>
      <c r="AN382" s="24"/>
      <c r="AO382" s="24"/>
    </row>
    <row r="383" spans="1:41" ht="12.75">
      <c r="A383" s="13">
        <v>42288</v>
      </c>
      <c r="B383" s="56">
        <v>0.45277777777777778</v>
      </c>
      <c r="C383" s="15"/>
      <c r="D383" s="15" t="s">
        <v>3058</v>
      </c>
      <c r="E383" s="17">
        <v>7873586678</v>
      </c>
      <c r="F383" s="22" t="s">
        <v>3059</v>
      </c>
      <c r="G383" s="20" t="s">
        <v>80</v>
      </c>
      <c r="H383" s="33">
        <v>42318</v>
      </c>
      <c r="I383" s="22" t="s">
        <v>3060</v>
      </c>
      <c r="J383" s="20" t="s">
        <v>18</v>
      </c>
      <c r="K383" s="24"/>
      <c r="L383" s="24"/>
      <c r="M383" s="24"/>
      <c r="N383" s="24"/>
      <c r="O383" s="24"/>
      <c r="P383" s="24"/>
      <c r="Q383" s="24"/>
      <c r="R383" s="24"/>
      <c r="S383" s="24"/>
      <c r="T383" s="24"/>
      <c r="U383" s="24"/>
      <c r="V383" s="24"/>
      <c r="W383" s="24"/>
      <c r="X383" s="24"/>
      <c r="Y383" s="24"/>
      <c r="Z383" s="24"/>
      <c r="AA383" s="24"/>
      <c r="AB383" s="24"/>
      <c r="AC383" s="24"/>
      <c r="AD383" s="24"/>
      <c r="AE383" s="24"/>
      <c r="AF383" s="24"/>
      <c r="AG383" s="24"/>
      <c r="AH383" s="24"/>
      <c r="AI383" s="24"/>
      <c r="AJ383" s="24"/>
      <c r="AK383" s="24"/>
      <c r="AL383" s="24"/>
      <c r="AM383" s="24"/>
      <c r="AN383" s="24"/>
      <c r="AO383" s="24"/>
    </row>
    <row r="384" spans="1:41" ht="25.5">
      <c r="A384" s="13">
        <v>42288</v>
      </c>
      <c r="B384" s="56">
        <v>0.73263888888888884</v>
      </c>
      <c r="C384" s="15"/>
      <c r="D384" s="15" t="s">
        <v>3063</v>
      </c>
      <c r="E384" s="17">
        <v>7876422178</v>
      </c>
      <c r="F384" s="22" t="s">
        <v>3065</v>
      </c>
      <c r="G384" s="20" t="s">
        <v>80</v>
      </c>
      <c r="H384" s="33">
        <v>42318</v>
      </c>
      <c r="I384" s="22" t="s">
        <v>3066</v>
      </c>
      <c r="J384" s="20" t="s">
        <v>18</v>
      </c>
      <c r="K384" s="24"/>
      <c r="L384" s="24"/>
      <c r="M384" s="24"/>
      <c r="N384" s="24"/>
      <c r="O384" s="24"/>
      <c r="P384" s="24"/>
      <c r="Q384" s="24"/>
      <c r="R384" s="24"/>
      <c r="S384" s="24"/>
      <c r="T384" s="24"/>
      <c r="U384" s="24"/>
      <c r="V384" s="24"/>
      <c r="W384" s="24"/>
      <c r="X384" s="24"/>
      <c r="Y384" s="24"/>
      <c r="Z384" s="24"/>
      <c r="AA384" s="24"/>
      <c r="AB384" s="24"/>
      <c r="AC384" s="24"/>
      <c r="AD384" s="24"/>
      <c r="AE384" s="24"/>
      <c r="AF384" s="24"/>
      <c r="AG384" s="24"/>
      <c r="AH384" s="24"/>
      <c r="AI384" s="24"/>
      <c r="AJ384" s="24"/>
      <c r="AK384" s="24"/>
      <c r="AL384" s="24"/>
      <c r="AM384" s="24"/>
      <c r="AN384" s="24"/>
      <c r="AO384" s="24"/>
    </row>
    <row r="385" spans="1:41" ht="12.75">
      <c r="A385" s="13">
        <v>42288</v>
      </c>
      <c r="B385" s="56">
        <v>0.73333333333333328</v>
      </c>
      <c r="C385" s="15"/>
      <c r="D385" s="15" t="s">
        <v>3069</v>
      </c>
      <c r="E385" s="17">
        <v>7875657892</v>
      </c>
      <c r="F385" s="22" t="s">
        <v>537</v>
      </c>
      <c r="G385" s="20" t="s">
        <v>80</v>
      </c>
      <c r="H385" s="33">
        <v>42318</v>
      </c>
      <c r="I385" s="22" t="s">
        <v>3071</v>
      </c>
      <c r="J385" s="20" t="s">
        <v>18</v>
      </c>
      <c r="K385" s="24"/>
      <c r="L385" s="24"/>
      <c r="M385" s="24"/>
      <c r="N385" s="24"/>
      <c r="O385" s="24"/>
      <c r="P385" s="24"/>
      <c r="Q385" s="24"/>
      <c r="R385" s="24"/>
      <c r="S385" s="24"/>
      <c r="T385" s="24"/>
      <c r="U385" s="24"/>
      <c r="V385" s="24"/>
      <c r="W385" s="24"/>
      <c r="X385" s="24"/>
      <c r="Y385" s="24"/>
      <c r="Z385" s="24"/>
      <c r="AA385" s="24"/>
      <c r="AB385" s="24"/>
      <c r="AC385" s="24"/>
      <c r="AD385" s="24"/>
      <c r="AE385" s="24"/>
      <c r="AF385" s="24"/>
      <c r="AG385" s="24"/>
      <c r="AH385" s="24"/>
      <c r="AI385" s="24"/>
      <c r="AJ385" s="24"/>
      <c r="AK385" s="24"/>
      <c r="AL385" s="24"/>
      <c r="AM385" s="24"/>
      <c r="AN385" s="24"/>
      <c r="AO385" s="24"/>
    </row>
    <row r="386" spans="1:41" ht="12.75">
      <c r="A386" s="13">
        <v>42288</v>
      </c>
      <c r="B386" s="56">
        <v>0.73958333333333337</v>
      </c>
      <c r="C386" s="15"/>
      <c r="D386" s="15" t="s">
        <v>3072</v>
      </c>
      <c r="E386" s="17">
        <v>3219145107</v>
      </c>
      <c r="F386" s="22" t="s">
        <v>3073</v>
      </c>
      <c r="G386" s="20" t="s">
        <v>80</v>
      </c>
      <c r="H386" s="33">
        <v>42318</v>
      </c>
      <c r="I386" s="22" t="s">
        <v>3074</v>
      </c>
      <c r="J386" s="20" t="s">
        <v>18</v>
      </c>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24"/>
      <c r="AO386" s="24"/>
    </row>
    <row r="387" spans="1:41" ht="12.75">
      <c r="A387" s="73"/>
      <c r="B387" s="56">
        <v>0.5131944444444444</v>
      </c>
      <c r="C387" s="15"/>
      <c r="D387" s="15" t="s">
        <v>3077</v>
      </c>
      <c r="E387" s="17" t="s">
        <v>3079</v>
      </c>
      <c r="F387" s="22" t="s">
        <v>3080</v>
      </c>
      <c r="G387" s="35"/>
      <c r="H387" s="35"/>
      <c r="I387" s="28"/>
      <c r="J387" s="35"/>
      <c r="K387" s="24"/>
      <c r="L387" s="24"/>
      <c r="M387" s="24"/>
      <c r="N387" s="24"/>
      <c r="O387" s="24"/>
      <c r="P387" s="24"/>
      <c r="Q387" s="24"/>
      <c r="R387" s="24"/>
      <c r="S387" s="24"/>
      <c r="T387" s="24"/>
      <c r="U387" s="24"/>
      <c r="V387" s="24"/>
      <c r="W387" s="24"/>
      <c r="X387" s="24"/>
      <c r="Y387" s="24"/>
      <c r="Z387" s="24"/>
      <c r="AA387" s="24"/>
      <c r="AB387" s="24"/>
      <c r="AC387" s="24"/>
      <c r="AD387" s="24"/>
      <c r="AE387" s="24"/>
      <c r="AF387" s="24"/>
      <c r="AG387" s="24"/>
      <c r="AH387" s="24"/>
      <c r="AI387" s="24"/>
      <c r="AJ387" s="24"/>
      <c r="AK387" s="24"/>
      <c r="AL387" s="24"/>
      <c r="AM387" s="24"/>
      <c r="AN387" s="24"/>
      <c r="AO387" s="24"/>
    </row>
    <row r="388" spans="1:41" ht="12.75">
      <c r="A388" s="13">
        <v>42319</v>
      </c>
      <c r="B388" s="56">
        <v>0.52638888888888891</v>
      </c>
      <c r="C388" s="15"/>
      <c r="D388" s="15" t="s">
        <v>3083</v>
      </c>
      <c r="E388" s="17" t="s">
        <v>2611</v>
      </c>
      <c r="F388" s="22" t="s">
        <v>1315</v>
      </c>
      <c r="G388" s="20" t="s">
        <v>1345</v>
      </c>
      <c r="H388" s="33">
        <v>42319</v>
      </c>
      <c r="I388" s="22" t="s">
        <v>3086</v>
      </c>
      <c r="J388" s="20" t="s">
        <v>18</v>
      </c>
      <c r="K388" s="24"/>
      <c r="L388" s="24"/>
      <c r="M388" s="24"/>
      <c r="N388" s="24"/>
      <c r="O388" s="24"/>
      <c r="P388" s="24"/>
      <c r="Q388" s="24"/>
      <c r="R388" s="24"/>
      <c r="S388" s="24"/>
      <c r="T388" s="24"/>
      <c r="U388" s="24"/>
      <c r="V388" s="24"/>
      <c r="W388" s="24"/>
      <c r="X388" s="24"/>
      <c r="Y388" s="24"/>
      <c r="Z388" s="24"/>
      <c r="AA388" s="24"/>
      <c r="AB388" s="24"/>
      <c r="AC388" s="24"/>
      <c r="AD388" s="24"/>
      <c r="AE388" s="24"/>
      <c r="AF388" s="24"/>
      <c r="AG388" s="24"/>
      <c r="AH388" s="24"/>
      <c r="AI388" s="24"/>
      <c r="AJ388" s="24"/>
      <c r="AK388" s="24"/>
      <c r="AL388" s="24"/>
      <c r="AM388" s="24"/>
      <c r="AN388" s="24"/>
      <c r="AO388" s="24"/>
    </row>
    <row r="389" spans="1:41" ht="12.75">
      <c r="A389" s="91"/>
      <c r="B389" s="56">
        <v>0.5229166666666667</v>
      </c>
      <c r="C389" s="15"/>
      <c r="D389" s="15" t="s">
        <v>3088</v>
      </c>
      <c r="E389" s="17" t="s">
        <v>2689</v>
      </c>
      <c r="F389" s="22" t="s">
        <v>175</v>
      </c>
      <c r="G389" s="20" t="s">
        <v>14</v>
      </c>
      <c r="H389" s="33">
        <v>42319</v>
      </c>
      <c r="I389" s="22" t="s">
        <v>1463</v>
      </c>
      <c r="J389" s="20" t="s">
        <v>18</v>
      </c>
      <c r="K389" s="24"/>
      <c r="L389" s="24"/>
      <c r="M389" s="24"/>
      <c r="N389" s="24"/>
      <c r="O389" s="24"/>
      <c r="P389" s="24"/>
      <c r="Q389" s="24"/>
      <c r="R389" s="24"/>
      <c r="S389" s="24"/>
      <c r="T389" s="24"/>
      <c r="U389" s="24"/>
      <c r="V389" s="24"/>
      <c r="W389" s="24"/>
      <c r="X389" s="24"/>
      <c r="Y389" s="24"/>
      <c r="Z389" s="24"/>
      <c r="AA389" s="24"/>
      <c r="AB389" s="24"/>
      <c r="AC389" s="24"/>
      <c r="AD389" s="24"/>
      <c r="AE389" s="24"/>
      <c r="AF389" s="24"/>
      <c r="AG389" s="24"/>
      <c r="AH389" s="24"/>
      <c r="AI389" s="24"/>
      <c r="AJ389" s="24"/>
      <c r="AK389" s="24"/>
      <c r="AL389" s="24"/>
      <c r="AM389" s="24"/>
      <c r="AN389" s="24"/>
      <c r="AO389" s="24"/>
    </row>
    <row r="390" spans="1:41" ht="12.75">
      <c r="A390" s="73"/>
      <c r="B390" s="56">
        <v>0.53611111111111109</v>
      </c>
      <c r="C390" s="15"/>
      <c r="D390" s="15" t="s">
        <v>2859</v>
      </c>
      <c r="E390" s="17" t="s">
        <v>3092</v>
      </c>
      <c r="F390" s="22" t="s">
        <v>3093</v>
      </c>
      <c r="G390" s="35"/>
      <c r="H390" s="35"/>
      <c r="I390" s="28"/>
      <c r="J390" s="35"/>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24"/>
      <c r="AO390" s="24"/>
    </row>
    <row r="391" spans="1:41" ht="12.75">
      <c r="A391" s="73"/>
      <c r="B391" s="56">
        <v>0.6694444444444444</v>
      </c>
      <c r="C391" s="15"/>
      <c r="D391" s="15" t="s">
        <v>3096</v>
      </c>
      <c r="E391" s="17" t="s">
        <v>3097</v>
      </c>
      <c r="F391" s="22" t="s">
        <v>1315</v>
      </c>
      <c r="G391" s="35"/>
      <c r="H391" s="35"/>
      <c r="I391" s="28"/>
      <c r="J391" s="35"/>
      <c r="K391" s="24"/>
      <c r="L391" s="24"/>
      <c r="M391" s="24"/>
      <c r="N391" s="24"/>
      <c r="O391" s="24"/>
      <c r="P391" s="24"/>
      <c r="Q391" s="24"/>
      <c r="R391" s="24"/>
      <c r="S391" s="24"/>
      <c r="T391" s="24"/>
      <c r="U391" s="24"/>
      <c r="V391" s="24"/>
      <c r="W391" s="24"/>
      <c r="X391" s="24"/>
      <c r="Y391" s="24"/>
      <c r="Z391" s="24"/>
      <c r="AA391" s="24"/>
      <c r="AB391" s="24"/>
      <c r="AC391" s="24"/>
      <c r="AD391" s="24"/>
      <c r="AE391" s="24"/>
      <c r="AF391" s="24"/>
      <c r="AG391" s="24"/>
      <c r="AH391" s="24"/>
      <c r="AI391" s="24"/>
      <c r="AJ391" s="24"/>
      <c r="AK391" s="24"/>
      <c r="AL391" s="24"/>
      <c r="AM391" s="24"/>
      <c r="AN391" s="24"/>
      <c r="AO391" s="24"/>
    </row>
    <row r="392" spans="1:41" ht="12.75">
      <c r="A392" s="73"/>
      <c r="B392" s="56">
        <v>0.70277777777777772</v>
      </c>
      <c r="C392" s="15"/>
      <c r="D392" s="15" t="s">
        <v>3103</v>
      </c>
      <c r="E392" s="17" t="s">
        <v>3104</v>
      </c>
      <c r="F392" s="22" t="s">
        <v>1315</v>
      </c>
      <c r="G392" s="35"/>
      <c r="H392" s="35"/>
      <c r="I392" s="28"/>
      <c r="J392" s="35"/>
      <c r="K392" s="24"/>
      <c r="L392" s="24"/>
      <c r="M392" s="24"/>
      <c r="N392" s="24"/>
      <c r="O392" s="24"/>
      <c r="P392" s="24"/>
      <c r="Q392" s="24"/>
      <c r="R392" s="24"/>
      <c r="S392" s="24"/>
      <c r="T392" s="24"/>
      <c r="U392" s="24"/>
      <c r="V392" s="24"/>
      <c r="W392" s="24"/>
      <c r="X392" s="24"/>
      <c r="Y392" s="24"/>
      <c r="Z392" s="24"/>
      <c r="AA392" s="24"/>
      <c r="AB392" s="24"/>
      <c r="AC392" s="24"/>
      <c r="AD392" s="24"/>
      <c r="AE392" s="24"/>
      <c r="AF392" s="24"/>
      <c r="AG392" s="24"/>
      <c r="AH392" s="24"/>
      <c r="AI392" s="24"/>
      <c r="AJ392" s="24"/>
      <c r="AK392" s="24"/>
      <c r="AL392" s="24"/>
      <c r="AM392" s="24"/>
      <c r="AN392" s="24"/>
      <c r="AO392" s="24"/>
    </row>
    <row r="393" spans="1:41" ht="12.75">
      <c r="A393" s="60">
        <v>42319</v>
      </c>
      <c r="B393" s="56" t="s">
        <v>3106</v>
      </c>
      <c r="C393" s="15"/>
      <c r="D393" s="15" t="s">
        <v>3107</v>
      </c>
      <c r="E393" s="17" t="s">
        <v>3108</v>
      </c>
      <c r="F393" s="22" t="s">
        <v>3045</v>
      </c>
      <c r="G393" s="35"/>
      <c r="H393" s="35"/>
      <c r="I393" s="28"/>
      <c r="J393" s="35"/>
      <c r="K393" s="24"/>
      <c r="L393" s="24"/>
      <c r="M393" s="24"/>
      <c r="N393" s="24"/>
      <c r="O393" s="24"/>
      <c r="P393" s="24"/>
      <c r="Q393" s="24"/>
      <c r="R393" s="24"/>
      <c r="S393" s="24"/>
      <c r="T393" s="24"/>
      <c r="U393" s="24"/>
      <c r="V393" s="24"/>
      <c r="W393" s="24"/>
      <c r="X393" s="24"/>
      <c r="Y393" s="24"/>
      <c r="Z393" s="24"/>
      <c r="AA393" s="24"/>
      <c r="AB393" s="24"/>
      <c r="AC393" s="24"/>
      <c r="AD393" s="24"/>
      <c r="AE393" s="24"/>
      <c r="AF393" s="24"/>
      <c r="AG393" s="24"/>
      <c r="AH393" s="24"/>
      <c r="AI393" s="24"/>
      <c r="AJ393" s="24"/>
      <c r="AK393" s="24"/>
      <c r="AL393" s="24"/>
      <c r="AM393" s="24"/>
      <c r="AN393" s="24"/>
      <c r="AO393" s="24"/>
    </row>
    <row r="394" spans="1:41" ht="12.75">
      <c r="A394" s="60">
        <v>42319</v>
      </c>
      <c r="B394" s="56" t="s">
        <v>3109</v>
      </c>
      <c r="C394" s="15"/>
      <c r="D394" s="15" t="s">
        <v>125</v>
      </c>
      <c r="E394" s="17" t="s">
        <v>3050</v>
      </c>
      <c r="F394" s="22" t="s">
        <v>3045</v>
      </c>
      <c r="G394" s="35"/>
      <c r="H394" s="35"/>
      <c r="I394" s="28"/>
      <c r="J394" s="35"/>
      <c r="K394" s="24"/>
      <c r="L394" s="24"/>
      <c r="M394" s="24"/>
      <c r="N394" s="24"/>
      <c r="O394" s="24"/>
      <c r="P394" s="24"/>
      <c r="Q394" s="24"/>
      <c r="R394" s="24"/>
      <c r="S394" s="24"/>
      <c r="T394" s="24"/>
      <c r="U394" s="24"/>
      <c r="V394" s="24"/>
      <c r="W394" s="24"/>
      <c r="X394" s="24"/>
      <c r="Y394" s="24"/>
      <c r="Z394" s="24"/>
      <c r="AA394" s="24"/>
      <c r="AB394" s="24"/>
      <c r="AC394" s="24"/>
      <c r="AD394" s="24"/>
      <c r="AE394" s="24"/>
      <c r="AF394" s="24"/>
      <c r="AG394" s="24"/>
      <c r="AH394" s="24"/>
      <c r="AI394" s="24"/>
      <c r="AJ394" s="24"/>
      <c r="AK394" s="24"/>
      <c r="AL394" s="24"/>
      <c r="AM394" s="24"/>
      <c r="AN394" s="24"/>
      <c r="AO394" s="24"/>
    </row>
    <row r="395" spans="1:41" ht="12.75">
      <c r="A395" s="73"/>
      <c r="B395" s="56">
        <v>0.53333333333333333</v>
      </c>
      <c r="C395" s="15"/>
      <c r="D395" s="15" t="s">
        <v>3112</v>
      </c>
      <c r="E395" s="17">
        <v>7875136120</v>
      </c>
      <c r="F395" s="22" t="s">
        <v>3113</v>
      </c>
      <c r="G395" s="35"/>
      <c r="H395" s="35"/>
      <c r="I395" s="28"/>
      <c r="J395" s="35"/>
      <c r="K395" s="24"/>
      <c r="L395" s="24"/>
      <c r="M395" s="24"/>
      <c r="N395" s="24"/>
      <c r="O395" s="24"/>
      <c r="P395" s="24"/>
      <c r="Q395" s="24"/>
      <c r="R395" s="24"/>
      <c r="S395" s="24"/>
      <c r="T395" s="24"/>
      <c r="U395" s="24"/>
      <c r="V395" s="24"/>
      <c r="W395" s="24"/>
      <c r="X395" s="24"/>
      <c r="Y395" s="24"/>
      <c r="Z395" s="24"/>
      <c r="AA395" s="24"/>
      <c r="AB395" s="24"/>
      <c r="AC395" s="24"/>
      <c r="AD395" s="24"/>
      <c r="AE395" s="24"/>
      <c r="AF395" s="24"/>
      <c r="AG395" s="24"/>
      <c r="AH395" s="24"/>
      <c r="AI395" s="24"/>
      <c r="AJ395" s="24"/>
      <c r="AK395" s="24"/>
      <c r="AL395" s="24"/>
      <c r="AM395" s="24"/>
      <c r="AN395" s="24"/>
      <c r="AO395" s="24"/>
    </row>
    <row r="396" spans="1:41" ht="12.75">
      <c r="A396" s="73"/>
      <c r="B396" s="71"/>
      <c r="C396" s="15"/>
      <c r="D396" s="15" t="s">
        <v>3114</v>
      </c>
      <c r="E396" s="17" t="s">
        <v>3116</v>
      </c>
      <c r="F396" s="22" t="s">
        <v>3117</v>
      </c>
      <c r="G396" s="35"/>
      <c r="H396" s="35"/>
      <c r="I396" s="22" t="s">
        <v>3119</v>
      </c>
      <c r="J396" s="35"/>
      <c r="K396" s="24"/>
      <c r="L396" s="24"/>
      <c r="M396" s="24"/>
      <c r="N396" s="24"/>
      <c r="O396" s="24"/>
      <c r="P396" s="24"/>
      <c r="Q396" s="24"/>
      <c r="R396" s="24"/>
      <c r="S396" s="24"/>
      <c r="T396" s="24"/>
      <c r="U396" s="24"/>
      <c r="V396" s="24"/>
      <c r="W396" s="24"/>
      <c r="X396" s="24"/>
      <c r="Y396" s="24"/>
      <c r="Z396" s="24"/>
      <c r="AA396" s="24"/>
      <c r="AB396" s="24"/>
      <c r="AC396" s="24"/>
      <c r="AD396" s="24"/>
      <c r="AE396" s="24"/>
      <c r="AF396" s="24"/>
      <c r="AG396" s="24"/>
      <c r="AH396" s="24"/>
      <c r="AI396" s="24"/>
      <c r="AJ396" s="24"/>
      <c r="AK396" s="24"/>
      <c r="AL396" s="24"/>
      <c r="AM396" s="24"/>
      <c r="AN396" s="24"/>
      <c r="AO396" s="24"/>
    </row>
    <row r="397" spans="1:41" ht="25.5">
      <c r="A397" s="60" t="s">
        <v>3121</v>
      </c>
      <c r="B397" s="56">
        <v>0.33958333333333335</v>
      </c>
      <c r="C397" s="15"/>
      <c r="D397" s="15" t="s">
        <v>2027</v>
      </c>
      <c r="E397" s="17" t="s">
        <v>3123</v>
      </c>
      <c r="F397" s="22" t="s">
        <v>3125</v>
      </c>
      <c r="G397" s="20" t="s">
        <v>130</v>
      </c>
      <c r="H397" s="20" t="s">
        <v>3121</v>
      </c>
      <c r="I397" s="22" t="s">
        <v>3127</v>
      </c>
      <c r="J397" s="20" t="s">
        <v>18</v>
      </c>
      <c r="K397" s="24"/>
      <c r="L397" s="24"/>
      <c r="M397" s="24"/>
      <c r="N397" s="24"/>
      <c r="O397" s="24"/>
      <c r="P397" s="24"/>
      <c r="Q397" s="24"/>
      <c r="R397" s="24"/>
      <c r="S397" s="24"/>
      <c r="T397" s="24"/>
      <c r="U397" s="24"/>
      <c r="V397" s="24"/>
      <c r="W397" s="24"/>
      <c r="X397" s="24"/>
      <c r="Y397" s="24"/>
      <c r="Z397" s="24"/>
      <c r="AA397" s="24"/>
      <c r="AB397" s="24"/>
      <c r="AC397" s="24"/>
      <c r="AD397" s="24"/>
      <c r="AE397" s="24"/>
      <c r="AF397" s="24"/>
      <c r="AG397" s="24"/>
      <c r="AH397" s="24"/>
      <c r="AI397" s="24"/>
      <c r="AJ397" s="24"/>
      <c r="AK397" s="24"/>
      <c r="AL397" s="24"/>
      <c r="AM397" s="24"/>
      <c r="AN397" s="24"/>
      <c r="AO397" s="24"/>
    </row>
    <row r="398" spans="1:41" ht="25.5">
      <c r="A398" s="60" t="s">
        <v>3121</v>
      </c>
      <c r="B398" s="56">
        <v>0.39791666666666664</v>
      </c>
      <c r="C398" s="15"/>
      <c r="D398" s="15" t="s">
        <v>3130</v>
      </c>
      <c r="E398" s="17" t="s">
        <v>1578</v>
      </c>
      <c r="F398" s="22" t="s">
        <v>3132</v>
      </c>
      <c r="G398" s="35"/>
      <c r="H398" s="35"/>
      <c r="I398" s="28"/>
      <c r="J398" s="20" t="s">
        <v>18</v>
      </c>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24"/>
      <c r="AN398" s="24"/>
      <c r="AO398" s="24"/>
    </row>
    <row r="399" spans="1:41" ht="12.75">
      <c r="A399" s="60" t="s">
        <v>3121</v>
      </c>
      <c r="B399" s="56">
        <v>0.41319444444444442</v>
      </c>
      <c r="C399" s="15"/>
      <c r="D399" s="15" t="s">
        <v>3136</v>
      </c>
      <c r="E399" s="17" t="s">
        <v>3137</v>
      </c>
      <c r="F399" s="22" t="s">
        <v>3138</v>
      </c>
      <c r="G399" s="35"/>
      <c r="H399" s="35"/>
      <c r="I399" s="28"/>
      <c r="J399" s="20" t="s">
        <v>18</v>
      </c>
      <c r="K399" s="24"/>
      <c r="L399" s="24"/>
      <c r="M399" s="24"/>
      <c r="N399" s="24"/>
      <c r="O399" s="24"/>
      <c r="P399" s="24"/>
      <c r="Q399" s="24"/>
      <c r="R399" s="24"/>
      <c r="S399" s="24"/>
      <c r="T399" s="24"/>
      <c r="U399" s="24"/>
      <c r="V399" s="24"/>
      <c r="W399" s="24"/>
      <c r="X399" s="24"/>
      <c r="Y399" s="24"/>
      <c r="Z399" s="24"/>
      <c r="AA399" s="24"/>
      <c r="AB399" s="24"/>
      <c r="AC399" s="24"/>
      <c r="AD399" s="24"/>
      <c r="AE399" s="24"/>
      <c r="AF399" s="24"/>
      <c r="AG399" s="24"/>
      <c r="AH399" s="24"/>
      <c r="AI399" s="24"/>
      <c r="AJ399" s="24"/>
      <c r="AK399" s="24"/>
      <c r="AL399" s="24"/>
      <c r="AM399" s="24"/>
      <c r="AN399" s="24"/>
      <c r="AO399" s="24"/>
    </row>
    <row r="400" spans="1:41" ht="12.75">
      <c r="A400" s="60" t="s">
        <v>3121</v>
      </c>
      <c r="B400" s="56">
        <v>0.22569444444444445</v>
      </c>
      <c r="C400" s="15"/>
      <c r="D400" s="15" t="s">
        <v>2528</v>
      </c>
      <c r="E400" s="17" t="s">
        <v>3140</v>
      </c>
      <c r="F400" s="22" t="s">
        <v>3141</v>
      </c>
      <c r="G400" s="35"/>
      <c r="H400" s="35"/>
      <c r="I400" s="28"/>
      <c r="J400" s="20" t="s">
        <v>18</v>
      </c>
      <c r="K400" s="24"/>
      <c r="L400" s="24"/>
      <c r="M400" s="24"/>
      <c r="N400" s="24"/>
      <c r="O400" s="24"/>
      <c r="P400" s="24"/>
      <c r="Q400" s="24"/>
      <c r="R400" s="24"/>
      <c r="S400" s="24"/>
      <c r="T400" s="24"/>
      <c r="U400" s="24"/>
      <c r="V400" s="24"/>
      <c r="W400" s="24"/>
      <c r="X400" s="24"/>
      <c r="Y400" s="24"/>
      <c r="Z400" s="24"/>
      <c r="AA400" s="24"/>
      <c r="AB400" s="24"/>
      <c r="AC400" s="24"/>
      <c r="AD400" s="24"/>
      <c r="AE400" s="24"/>
      <c r="AF400" s="24"/>
      <c r="AG400" s="24"/>
      <c r="AH400" s="24"/>
      <c r="AI400" s="24"/>
      <c r="AJ400" s="24"/>
      <c r="AK400" s="24"/>
      <c r="AL400" s="24"/>
      <c r="AM400" s="24"/>
      <c r="AN400" s="24"/>
      <c r="AO400" s="24"/>
    </row>
    <row r="401" spans="1:41" ht="12.75">
      <c r="A401" s="60" t="s">
        <v>3121</v>
      </c>
      <c r="B401" s="56">
        <v>0.22638888888888889</v>
      </c>
      <c r="C401" s="15"/>
      <c r="D401" s="15" t="s">
        <v>3144</v>
      </c>
      <c r="E401" s="17">
        <v>7874233483</v>
      </c>
      <c r="F401" s="22" t="s">
        <v>474</v>
      </c>
      <c r="G401" s="35"/>
      <c r="H401" s="35"/>
      <c r="I401" s="28"/>
      <c r="J401" s="20" t="s">
        <v>18</v>
      </c>
      <c r="K401" s="24"/>
      <c r="L401" s="24"/>
      <c r="M401" s="24"/>
      <c r="N401" s="24"/>
      <c r="O401" s="24"/>
      <c r="P401" s="24"/>
      <c r="Q401" s="24"/>
      <c r="R401" s="24"/>
      <c r="S401" s="24"/>
      <c r="T401" s="24"/>
      <c r="U401" s="24"/>
      <c r="V401" s="24"/>
      <c r="W401" s="24"/>
      <c r="X401" s="24"/>
      <c r="Y401" s="24"/>
      <c r="Z401" s="24"/>
      <c r="AA401" s="24"/>
      <c r="AB401" s="24"/>
      <c r="AC401" s="24"/>
      <c r="AD401" s="24"/>
      <c r="AE401" s="24"/>
      <c r="AF401" s="24"/>
      <c r="AG401" s="24"/>
      <c r="AH401" s="24"/>
      <c r="AI401" s="24"/>
      <c r="AJ401" s="24"/>
      <c r="AK401" s="24"/>
      <c r="AL401" s="24"/>
      <c r="AM401" s="24"/>
      <c r="AN401" s="24"/>
      <c r="AO401" s="24"/>
    </row>
    <row r="402" spans="1:41" ht="12.75">
      <c r="A402" s="60" t="s">
        <v>3149</v>
      </c>
      <c r="B402" s="46" t="s">
        <v>3151</v>
      </c>
      <c r="C402" s="15"/>
      <c r="D402" s="15" t="s">
        <v>3152</v>
      </c>
      <c r="E402" s="17" t="s">
        <v>3153</v>
      </c>
      <c r="F402" s="22" t="s">
        <v>2742</v>
      </c>
      <c r="G402" s="35"/>
      <c r="H402" s="35"/>
      <c r="I402" s="28"/>
      <c r="J402" s="20" t="s">
        <v>18</v>
      </c>
      <c r="K402" s="24"/>
      <c r="L402" s="24"/>
      <c r="M402" s="24"/>
      <c r="N402" s="24"/>
      <c r="O402" s="24"/>
      <c r="P402" s="24"/>
      <c r="Q402" s="24"/>
      <c r="R402" s="24"/>
      <c r="S402" s="24"/>
      <c r="T402" s="24"/>
      <c r="U402" s="24"/>
      <c r="V402" s="24"/>
      <c r="W402" s="24"/>
      <c r="X402" s="24"/>
      <c r="Y402" s="24"/>
      <c r="Z402" s="24"/>
      <c r="AA402" s="24"/>
      <c r="AB402" s="24"/>
      <c r="AC402" s="24"/>
      <c r="AD402" s="24"/>
      <c r="AE402" s="24"/>
      <c r="AF402" s="24"/>
      <c r="AG402" s="24"/>
      <c r="AH402" s="24"/>
      <c r="AI402" s="24"/>
      <c r="AJ402" s="24"/>
      <c r="AK402" s="24"/>
      <c r="AL402" s="24"/>
      <c r="AM402" s="24"/>
      <c r="AN402" s="24"/>
      <c r="AO402" s="24"/>
    </row>
    <row r="403" spans="1:41" ht="12.75">
      <c r="A403" s="60" t="s">
        <v>3149</v>
      </c>
      <c r="B403" s="46" t="s">
        <v>3156</v>
      </c>
      <c r="C403" s="15"/>
      <c r="D403" s="15" t="s">
        <v>3157</v>
      </c>
      <c r="E403" s="17">
        <v>7874758939</v>
      </c>
      <c r="F403" s="22" t="s">
        <v>3159</v>
      </c>
      <c r="G403" s="35"/>
      <c r="H403" s="35"/>
      <c r="I403" s="28"/>
      <c r="J403" s="20" t="s">
        <v>18</v>
      </c>
      <c r="K403" s="24"/>
      <c r="L403" s="24"/>
      <c r="M403" s="24"/>
      <c r="N403" s="24"/>
      <c r="O403" s="24"/>
      <c r="P403" s="24"/>
      <c r="Q403" s="24"/>
      <c r="R403" s="24"/>
      <c r="S403" s="24"/>
      <c r="T403" s="24"/>
      <c r="U403" s="24"/>
      <c r="V403" s="24"/>
      <c r="W403" s="24"/>
      <c r="X403" s="24"/>
      <c r="Y403" s="24"/>
      <c r="Z403" s="24"/>
      <c r="AA403" s="24"/>
      <c r="AB403" s="24"/>
      <c r="AC403" s="24"/>
      <c r="AD403" s="24"/>
      <c r="AE403" s="24"/>
      <c r="AF403" s="24"/>
      <c r="AG403" s="24"/>
      <c r="AH403" s="24"/>
      <c r="AI403" s="24"/>
      <c r="AJ403" s="24"/>
      <c r="AK403" s="24"/>
      <c r="AL403" s="24"/>
      <c r="AM403" s="24"/>
      <c r="AN403" s="24"/>
      <c r="AO403" s="24"/>
    </row>
    <row r="404" spans="1:41" ht="12.75">
      <c r="A404" s="60" t="s">
        <v>3149</v>
      </c>
      <c r="B404" s="56">
        <v>0.57013888888888886</v>
      </c>
      <c r="C404" s="15"/>
      <c r="D404" s="15" t="s">
        <v>3163</v>
      </c>
      <c r="E404" s="17" t="s">
        <v>3164</v>
      </c>
      <c r="F404" s="22" t="s">
        <v>3165</v>
      </c>
      <c r="G404" s="35"/>
      <c r="H404" s="35"/>
      <c r="I404" s="28"/>
      <c r="J404" s="20" t="s">
        <v>18</v>
      </c>
      <c r="K404" s="24"/>
      <c r="L404" s="24"/>
      <c r="M404" s="24"/>
      <c r="N404" s="24"/>
      <c r="O404" s="24"/>
      <c r="P404" s="24"/>
      <c r="Q404" s="24"/>
      <c r="R404" s="24"/>
      <c r="S404" s="24"/>
      <c r="T404" s="24"/>
      <c r="U404" s="24"/>
      <c r="V404" s="24"/>
      <c r="W404" s="24"/>
      <c r="X404" s="24"/>
      <c r="Y404" s="24"/>
      <c r="Z404" s="24"/>
      <c r="AA404" s="24"/>
      <c r="AB404" s="24"/>
      <c r="AC404" s="24"/>
      <c r="AD404" s="24"/>
      <c r="AE404" s="24"/>
      <c r="AF404" s="24"/>
      <c r="AG404" s="24"/>
      <c r="AH404" s="24"/>
      <c r="AI404" s="24"/>
      <c r="AJ404" s="24"/>
      <c r="AK404" s="24"/>
      <c r="AL404" s="24"/>
      <c r="AM404" s="24"/>
      <c r="AN404" s="24"/>
      <c r="AO404" s="24"/>
    </row>
    <row r="405" spans="1:41" ht="12.75">
      <c r="A405" s="73"/>
      <c r="B405" s="56">
        <v>0.6020833333333333</v>
      </c>
      <c r="C405" s="15"/>
      <c r="D405" s="15" t="s">
        <v>3167</v>
      </c>
      <c r="E405" s="17" t="s">
        <v>3168</v>
      </c>
      <c r="F405" s="22" t="s">
        <v>3045</v>
      </c>
      <c r="G405" s="35"/>
      <c r="H405" s="35"/>
      <c r="I405" s="28"/>
      <c r="J405" s="20" t="s">
        <v>18</v>
      </c>
      <c r="K405" s="24"/>
      <c r="L405" s="24"/>
      <c r="M405" s="24"/>
      <c r="N405" s="24"/>
      <c r="O405" s="24"/>
      <c r="P405" s="24"/>
      <c r="Q405" s="24"/>
      <c r="R405" s="24"/>
      <c r="S405" s="24"/>
      <c r="T405" s="24"/>
      <c r="U405" s="24"/>
      <c r="V405" s="24"/>
      <c r="W405" s="24"/>
      <c r="X405" s="24"/>
      <c r="Y405" s="24"/>
      <c r="Z405" s="24"/>
      <c r="AA405" s="24"/>
      <c r="AB405" s="24"/>
      <c r="AC405" s="24"/>
      <c r="AD405" s="24"/>
      <c r="AE405" s="24"/>
      <c r="AF405" s="24"/>
      <c r="AG405" s="24"/>
      <c r="AH405" s="24"/>
      <c r="AI405" s="24"/>
      <c r="AJ405" s="24"/>
      <c r="AK405" s="24"/>
      <c r="AL405" s="24"/>
      <c r="AM405" s="24"/>
      <c r="AN405" s="24"/>
      <c r="AO405" s="24"/>
    </row>
    <row r="406" spans="1:41" ht="12.75">
      <c r="A406" s="60" t="s">
        <v>3169</v>
      </c>
      <c r="B406" s="26">
        <v>0.22222222222222221</v>
      </c>
      <c r="C406" s="15"/>
      <c r="D406" s="15" t="s">
        <v>3171</v>
      </c>
      <c r="E406" s="114" t="s">
        <v>3172</v>
      </c>
      <c r="F406" s="22" t="s">
        <v>3173</v>
      </c>
      <c r="G406" s="35"/>
      <c r="H406" s="35"/>
      <c r="I406" s="28"/>
      <c r="J406" s="20" t="s">
        <v>18</v>
      </c>
      <c r="K406" s="24"/>
      <c r="L406" s="24"/>
      <c r="M406" s="24"/>
      <c r="N406" s="24"/>
      <c r="O406" s="24"/>
      <c r="P406" s="24"/>
      <c r="Q406" s="24"/>
      <c r="R406" s="24"/>
      <c r="S406" s="24"/>
      <c r="T406" s="24"/>
      <c r="U406" s="24"/>
      <c r="V406" s="24"/>
      <c r="W406" s="24"/>
      <c r="X406" s="24"/>
      <c r="Y406" s="24"/>
      <c r="Z406" s="24"/>
      <c r="AA406" s="24"/>
      <c r="AB406" s="24"/>
      <c r="AC406" s="24"/>
      <c r="AD406" s="24"/>
      <c r="AE406" s="24"/>
      <c r="AF406" s="24"/>
      <c r="AG406" s="24"/>
      <c r="AH406" s="24"/>
      <c r="AI406" s="24"/>
      <c r="AJ406" s="24"/>
      <c r="AK406" s="24"/>
      <c r="AL406" s="24"/>
      <c r="AM406" s="24"/>
      <c r="AN406" s="24"/>
      <c r="AO406" s="24"/>
    </row>
    <row r="407" spans="1:41" ht="12.75">
      <c r="A407" s="60" t="s">
        <v>3169</v>
      </c>
      <c r="B407" s="26">
        <v>0.22500000000000001</v>
      </c>
      <c r="C407" s="15"/>
      <c r="D407" s="15" t="s">
        <v>1432</v>
      </c>
      <c r="E407" s="17">
        <v>7873609149</v>
      </c>
      <c r="F407" s="22" t="s">
        <v>3176</v>
      </c>
      <c r="G407" s="35"/>
      <c r="H407" s="35"/>
      <c r="I407" s="28"/>
      <c r="J407" s="20" t="s">
        <v>18</v>
      </c>
      <c r="K407" s="24"/>
      <c r="L407" s="24"/>
      <c r="M407" s="24"/>
      <c r="N407" s="24"/>
      <c r="O407" s="24"/>
      <c r="P407" s="24"/>
      <c r="Q407" s="24"/>
      <c r="R407" s="24"/>
      <c r="S407" s="24"/>
      <c r="T407" s="24"/>
      <c r="U407" s="24"/>
      <c r="V407" s="24"/>
      <c r="W407" s="24"/>
      <c r="X407" s="24"/>
      <c r="Y407" s="24"/>
      <c r="Z407" s="24"/>
      <c r="AA407" s="24"/>
      <c r="AB407" s="24"/>
      <c r="AC407" s="24"/>
      <c r="AD407" s="24"/>
      <c r="AE407" s="24"/>
      <c r="AF407" s="24"/>
      <c r="AG407" s="24"/>
      <c r="AH407" s="24"/>
      <c r="AI407" s="24"/>
      <c r="AJ407" s="24"/>
      <c r="AK407" s="24"/>
      <c r="AL407" s="24"/>
      <c r="AM407" s="24"/>
      <c r="AN407" s="24"/>
      <c r="AO407" s="24"/>
    </row>
    <row r="408" spans="1:41" ht="25.5">
      <c r="A408" s="60" t="s">
        <v>3178</v>
      </c>
      <c r="B408" s="26">
        <v>0.74861111111111112</v>
      </c>
      <c r="C408" s="15"/>
      <c r="D408" s="15" t="s">
        <v>3180</v>
      </c>
      <c r="E408" s="17" t="s">
        <v>3182</v>
      </c>
      <c r="F408" s="22" t="s">
        <v>3184</v>
      </c>
      <c r="G408" s="35"/>
      <c r="H408" s="35"/>
      <c r="I408" s="28"/>
      <c r="J408" s="20" t="s">
        <v>18</v>
      </c>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24"/>
      <c r="AN408" s="24"/>
      <c r="AO408" s="24"/>
    </row>
    <row r="409" spans="1:41" ht="12.75">
      <c r="A409" s="60" t="s">
        <v>3178</v>
      </c>
      <c r="B409" s="169"/>
      <c r="C409" s="15"/>
      <c r="D409" s="15" t="s">
        <v>3193</v>
      </c>
      <c r="E409" s="17" t="s">
        <v>2606</v>
      </c>
      <c r="F409" s="28"/>
      <c r="G409" s="20" t="s">
        <v>3195</v>
      </c>
      <c r="H409" s="35"/>
      <c r="I409" s="28"/>
      <c r="J409" s="20" t="s">
        <v>18</v>
      </c>
      <c r="K409" s="24"/>
      <c r="L409" s="24"/>
      <c r="M409" s="24"/>
      <c r="N409" s="24"/>
      <c r="O409" s="24"/>
      <c r="P409" s="24"/>
      <c r="Q409" s="24"/>
      <c r="R409" s="24"/>
      <c r="S409" s="24"/>
      <c r="T409" s="24"/>
      <c r="U409" s="24"/>
      <c r="V409" s="24"/>
      <c r="W409" s="24"/>
      <c r="X409" s="24"/>
      <c r="Y409" s="24"/>
      <c r="Z409" s="24"/>
      <c r="AA409" s="24"/>
      <c r="AB409" s="24"/>
      <c r="AC409" s="24"/>
      <c r="AD409" s="24"/>
      <c r="AE409" s="24"/>
      <c r="AF409" s="24"/>
      <c r="AG409" s="24"/>
      <c r="AH409" s="24"/>
      <c r="AI409" s="24"/>
      <c r="AJ409" s="24"/>
      <c r="AK409" s="24"/>
      <c r="AL409" s="24"/>
      <c r="AM409" s="24"/>
      <c r="AN409" s="24"/>
      <c r="AO409" s="24"/>
    </row>
    <row r="410" spans="1:41" ht="12.75">
      <c r="A410" s="60" t="s">
        <v>3200</v>
      </c>
      <c r="B410" s="26">
        <v>0.91111111111111109</v>
      </c>
      <c r="C410" s="15"/>
      <c r="D410" s="15" t="s">
        <v>3202</v>
      </c>
      <c r="E410" s="17" t="s">
        <v>2155</v>
      </c>
      <c r="F410" s="22" t="s">
        <v>3205</v>
      </c>
      <c r="G410" s="35"/>
      <c r="H410" s="35"/>
      <c r="I410" s="28"/>
      <c r="J410" s="20" t="s">
        <v>18</v>
      </c>
      <c r="K410" s="24"/>
      <c r="L410" s="24"/>
      <c r="M410" s="24"/>
      <c r="N410" s="24"/>
      <c r="O410" s="24"/>
      <c r="P410" s="24"/>
      <c r="Q410" s="24"/>
      <c r="R410" s="24"/>
      <c r="S410" s="24"/>
      <c r="T410" s="24"/>
      <c r="U410" s="24"/>
      <c r="V410" s="24"/>
      <c r="W410" s="24"/>
      <c r="X410" s="24"/>
      <c r="Y410" s="24"/>
      <c r="Z410" s="24"/>
      <c r="AA410" s="24"/>
      <c r="AB410" s="24"/>
      <c r="AC410" s="24"/>
      <c r="AD410" s="24"/>
      <c r="AE410" s="24"/>
      <c r="AF410" s="24"/>
      <c r="AG410" s="24"/>
      <c r="AH410" s="24"/>
      <c r="AI410" s="24"/>
      <c r="AJ410" s="24"/>
      <c r="AK410" s="24"/>
      <c r="AL410" s="24"/>
      <c r="AM410" s="24"/>
      <c r="AN410" s="24"/>
      <c r="AO410" s="24"/>
    </row>
    <row r="411" spans="1:41" ht="12.75">
      <c r="A411" s="60" t="s">
        <v>3200</v>
      </c>
      <c r="B411" s="26">
        <v>0.42986111111111114</v>
      </c>
      <c r="C411" s="15"/>
      <c r="D411" s="15" t="s">
        <v>3206</v>
      </c>
      <c r="E411" s="17" t="s">
        <v>3207</v>
      </c>
      <c r="F411" s="22" t="s">
        <v>1757</v>
      </c>
      <c r="G411" s="35"/>
      <c r="H411" s="35"/>
      <c r="I411" s="28"/>
      <c r="J411" s="20" t="s">
        <v>18</v>
      </c>
      <c r="K411" s="24"/>
      <c r="L411" s="24"/>
      <c r="M411" s="24"/>
      <c r="N411" s="24"/>
      <c r="O411" s="24"/>
      <c r="P411" s="24"/>
      <c r="Q411" s="24"/>
      <c r="R411" s="24"/>
      <c r="S411" s="24"/>
      <c r="T411" s="24"/>
      <c r="U411" s="24"/>
      <c r="V411" s="24"/>
      <c r="W411" s="24"/>
      <c r="X411" s="24"/>
      <c r="Y411" s="24"/>
      <c r="Z411" s="24"/>
      <c r="AA411" s="24"/>
      <c r="AB411" s="24"/>
      <c r="AC411" s="24"/>
      <c r="AD411" s="24"/>
      <c r="AE411" s="24"/>
      <c r="AF411" s="24"/>
      <c r="AG411" s="24"/>
      <c r="AH411" s="24"/>
      <c r="AI411" s="24"/>
      <c r="AJ411" s="24"/>
      <c r="AK411" s="24"/>
      <c r="AL411" s="24"/>
      <c r="AM411" s="24"/>
      <c r="AN411" s="24"/>
      <c r="AO411" s="24"/>
    </row>
    <row r="412" spans="1:41" ht="12.75">
      <c r="A412" s="60" t="s">
        <v>3200</v>
      </c>
      <c r="B412" s="26">
        <v>0.45277777777777778</v>
      </c>
      <c r="C412" s="15"/>
      <c r="D412" s="15" t="s">
        <v>3212</v>
      </c>
      <c r="E412" s="17" t="s">
        <v>3213</v>
      </c>
      <c r="F412" s="22" t="s">
        <v>3214</v>
      </c>
      <c r="G412" s="35"/>
      <c r="H412" s="35"/>
      <c r="I412" s="28"/>
      <c r="J412" s="20" t="s">
        <v>18</v>
      </c>
      <c r="K412" s="24"/>
      <c r="L412" s="24"/>
      <c r="M412" s="24"/>
      <c r="N412" s="24"/>
      <c r="O412" s="24"/>
      <c r="P412" s="24"/>
      <c r="Q412" s="24"/>
      <c r="R412" s="24"/>
      <c r="S412" s="24"/>
      <c r="T412" s="24"/>
      <c r="U412" s="24"/>
      <c r="V412" s="24"/>
      <c r="W412" s="24"/>
      <c r="X412" s="24"/>
      <c r="Y412" s="24"/>
      <c r="Z412" s="24"/>
      <c r="AA412" s="24"/>
      <c r="AB412" s="24"/>
      <c r="AC412" s="24"/>
      <c r="AD412" s="24"/>
      <c r="AE412" s="24"/>
      <c r="AF412" s="24"/>
      <c r="AG412" s="24"/>
      <c r="AH412" s="24"/>
      <c r="AI412" s="24"/>
      <c r="AJ412" s="24"/>
      <c r="AK412" s="24"/>
      <c r="AL412" s="24"/>
      <c r="AM412" s="24"/>
      <c r="AN412" s="24"/>
      <c r="AO412" s="24"/>
    </row>
    <row r="413" spans="1:41" ht="12.75">
      <c r="A413" s="73"/>
      <c r="B413" s="26">
        <v>0.46388888888888891</v>
      </c>
      <c r="C413" s="15"/>
      <c r="D413" s="15" t="s">
        <v>3217</v>
      </c>
      <c r="E413" s="17">
        <v>7875682071</v>
      </c>
      <c r="F413" s="22" t="s">
        <v>3218</v>
      </c>
      <c r="G413" s="35"/>
      <c r="H413" s="35"/>
      <c r="I413" s="28"/>
      <c r="J413" s="20" t="s">
        <v>18</v>
      </c>
      <c r="K413" s="24"/>
      <c r="L413" s="24"/>
      <c r="M413" s="24"/>
      <c r="N413" s="24"/>
      <c r="O413" s="24"/>
      <c r="P413" s="24"/>
      <c r="Q413" s="24"/>
      <c r="R413" s="24"/>
      <c r="S413" s="24"/>
      <c r="T413" s="24"/>
      <c r="U413" s="24"/>
      <c r="V413" s="24"/>
      <c r="W413" s="24"/>
      <c r="X413" s="24"/>
      <c r="Y413" s="24"/>
      <c r="Z413" s="24"/>
      <c r="AA413" s="24"/>
      <c r="AB413" s="24"/>
      <c r="AC413" s="24"/>
      <c r="AD413" s="24"/>
      <c r="AE413" s="24"/>
      <c r="AF413" s="24"/>
      <c r="AG413" s="24"/>
      <c r="AH413" s="24"/>
      <c r="AI413" s="24"/>
      <c r="AJ413" s="24"/>
      <c r="AK413" s="24"/>
      <c r="AL413" s="24"/>
      <c r="AM413" s="24"/>
      <c r="AN413" s="24"/>
      <c r="AO413" s="24"/>
    </row>
    <row r="414" spans="1:41" ht="12.75">
      <c r="A414" s="73"/>
      <c r="B414" s="26" t="s">
        <v>3220</v>
      </c>
      <c r="C414" s="15"/>
      <c r="D414" s="15" t="s">
        <v>3212</v>
      </c>
      <c r="E414" s="17" t="s">
        <v>3213</v>
      </c>
      <c r="F414" s="22" t="s">
        <v>3223</v>
      </c>
      <c r="G414" s="35"/>
      <c r="H414" s="35"/>
      <c r="I414" s="28"/>
      <c r="J414" s="20" t="s">
        <v>18</v>
      </c>
      <c r="K414" s="24"/>
      <c r="L414" s="24"/>
      <c r="M414" s="24"/>
      <c r="N414" s="24"/>
      <c r="O414" s="24"/>
      <c r="P414" s="24"/>
      <c r="Q414" s="24"/>
      <c r="R414" s="24"/>
      <c r="S414" s="24"/>
      <c r="T414" s="24"/>
      <c r="U414" s="24"/>
      <c r="V414" s="24"/>
      <c r="W414" s="24"/>
      <c r="X414" s="24"/>
      <c r="Y414" s="24"/>
      <c r="Z414" s="24"/>
      <c r="AA414" s="24"/>
      <c r="AB414" s="24"/>
      <c r="AC414" s="24"/>
      <c r="AD414" s="24"/>
      <c r="AE414" s="24"/>
      <c r="AF414" s="24"/>
      <c r="AG414" s="24"/>
      <c r="AH414" s="24"/>
      <c r="AI414" s="24"/>
      <c r="AJ414" s="24"/>
      <c r="AK414" s="24"/>
      <c r="AL414" s="24"/>
      <c r="AM414" s="24"/>
      <c r="AN414" s="24"/>
      <c r="AO414" s="24"/>
    </row>
    <row r="415" spans="1:41" ht="12.75">
      <c r="A415" s="60" t="s">
        <v>3228</v>
      </c>
      <c r="B415" s="26">
        <v>0.53194444444444444</v>
      </c>
      <c r="C415" s="15"/>
      <c r="D415" s="15" t="s">
        <v>3167</v>
      </c>
      <c r="E415" s="17">
        <v>7874605940</v>
      </c>
      <c r="F415" s="22" t="s">
        <v>3231</v>
      </c>
      <c r="G415" s="35"/>
      <c r="H415" s="35"/>
      <c r="I415" s="28"/>
      <c r="J415" s="20" t="s">
        <v>18</v>
      </c>
      <c r="K415" s="24"/>
      <c r="L415" s="24"/>
      <c r="M415" s="24"/>
      <c r="N415" s="24"/>
      <c r="O415" s="24"/>
      <c r="P415" s="24"/>
      <c r="Q415" s="24"/>
      <c r="R415" s="24"/>
      <c r="S415" s="24"/>
      <c r="T415" s="24"/>
      <c r="U415" s="24"/>
      <c r="V415" s="24"/>
      <c r="W415" s="24"/>
      <c r="X415" s="24"/>
      <c r="Y415" s="24"/>
      <c r="Z415" s="24"/>
      <c r="AA415" s="24"/>
      <c r="AB415" s="24"/>
      <c r="AC415" s="24"/>
      <c r="AD415" s="24"/>
      <c r="AE415" s="24"/>
      <c r="AF415" s="24"/>
      <c r="AG415" s="24"/>
      <c r="AH415" s="24"/>
      <c r="AI415" s="24"/>
      <c r="AJ415" s="24"/>
      <c r="AK415" s="24"/>
      <c r="AL415" s="24"/>
      <c r="AM415" s="24"/>
      <c r="AN415" s="24"/>
      <c r="AO415" s="24"/>
    </row>
    <row r="416" spans="1:41" ht="12.75">
      <c r="A416" s="73"/>
      <c r="B416" s="63"/>
      <c r="C416" s="15"/>
      <c r="D416" s="15" t="s">
        <v>3234</v>
      </c>
      <c r="E416" s="17">
        <v>2392344396</v>
      </c>
      <c r="F416" s="22" t="s">
        <v>438</v>
      </c>
      <c r="G416" s="35"/>
      <c r="H416" s="35"/>
      <c r="I416" s="28"/>
      <c r="J416" s="20" t="s">
        <v>18</v>
      </c>
      <c r="K416" s="24"/>
      <c r="L416" s="24"/>
      <c r="M416" s="24"/>
      <c r="N416" s="24"/>
      <c r="O416" s="24"/>
      <c r="P416" s="24"/>
      <c r="Q416" s="24"/>
      <c r="R416" s="24"/>
      <c r="S416" s="24"/>
      <c r="T416" s="24"/>
      <c r="U416" s="24"/>
      <c r="V416" s="24"/>
      <c r="W416" s="24"/>
      <c r="X416" s="24"/>
      <c r="Y416" s="24"/>
      <c r="Z416" s="24"/>
      <c r="AA416" s="24"/>
      <c r="AB416" s="24"/>
      <c r="AC416" s="24"/>
      <c r="AD416" s="24"/>
      <c r="AE416" s="24"/>
      <c r="AF416" s="24"/>
      <c r="AG416" s="24"/>
      <c r="AH416" s="24"/>
      <c r="AI416" s="24"/>
      <c r="AJ416" s="24"/>
      <c r="AK416" s="24"/>
      <c r="AL416" s="24"/>
      <c r="AM416" s="24"/>
      <c r="AN416" s="24"/>
      <c r="AO416" s="24"/>
    </row>
    <row r="417" spans="1:41" ht="12.75">
      <c r="A417" s="60" t="s">
        <v>3235</v>
      </c>
      <c r="B417" s="46">
        <v>0.72499999999999998</v>
      </c>
      <c r="C417" s="15"/>
      <c r="D417" s="15" t="s">
        <v>3236</v>
      </c>
      <c r="E417" s="17">
        <v>7872457843</v>
      </c>
      <c r="F417" s="22" t="s">
        <v>438</v>
      </c>
      <c r="G417" s="35"/>
      <c r="H417" s="35"/>
      <c r="I417" s="28"/>
      <c r="J417" s="20" t="s">
        <v>18</v>
      </c>
      <c r="K417" s="24"/>
      <c r="L417" s="24"/>
      <c r="M417" s="24"/>
      <c r="N417" s="24"/>
      <c r="O417" s="24"/>
      <c r="P417" s="24"/>
      <c r="Q417" s="24"/>
      <c r="R417" s="24"/>
      <c r="S417" s="24"/>
      <c r="T417" s="24"/>
      <c r="U417" s="24"/>
      <c r="V417" s="24"/>
      <c r="W417" s="24"/>
      <c r="X417" s="24"/>
      <c r="Y417" s="24"/>
      <c r="Z417" s="24"/>
      <c r="AA417" s="24"/>
      <c r="AB417" s="24"/>
      <c r="AC417" s="24"/>
      <c r="AD417" s="24"/>
      <c r="AE417" s="24"/>
      <c r="AF417" s="24"/>
      <c r="AG417" s="24"/>
      <c r="AH417" s="24"/>
      <c r="AI417" s="24"/>
      <c r="AJ417" s="24"/>
      <c r="AK417" s="24"/>
      <c r="AL417" s="24"/>
      <c r="AM417" s="24"/>
      <c r="AN417" s="24"/>
      <c r="AO417" s="24"/>
    </row>
    <row r="418" spans="1:41" ht="12.75">
      <c r="A418" s="60" t="s">
        <v>3239</v>
      </c>
      <c r="B418" s="63"/>
      <c r="C418" s="15"/>
      <c r="D418" s="15" t="s">
        <v>3240</v>
      </c>
      <c r="E418" s="17" t="s">
        <v>3241</v>
      </c>
      <c r="F418" s="22" t="s">
        <v>3242</v>
      </c>
      <c r="G418" s="20" t="s">
        <v>80</v>
      </c>
      <c r="H418" s="35"/>
      <c r="I418" s="28"/>
      <c r="J418" s="20" t="s">
        <v>18</v>
      </c>
      <c r="K418" s="24"/>
      <c r="L418" s="24"/>
      <c r="M418" s="24"/>
      <c r="N418" s="24"/>
      <c r="O418" s="24"/>
      <c r="P418" s="24"/>
      <c r="Q418" s="24"/>
      <c r="R418" s="24"/>
      <c r="S418" s="24"/>
      <c r="T418" s="24"/>
      <c r="U418" s="24"/>
      <c r="V418" s="24"/>
      <c r="W418" s="24"/>
      <c r="X418" s="24"/>
      <c r="Y418" s="24"/>
      <c r="Z418" s="24"/>
      <c r="AA418" s="24"/>
      <c r="AB418" s="24"/>
      <c r="AC418" s="24"/>
      <c r="AD418" s="24"/>
      <c r="AE418" s="24"/>
      <c r="AF418" s="24"/>
      <c r="AG418" s="24"/>
      <c r="AH418" s="24"/>
      <c r="AI418" s="24"/>
      <c r="AJ418" s="24"/>
      <c r="AK418" s="24"/>
      <c r="AL418" s="24"/>
      <c r="AM418" s="24"/>
      <c r="AN418" s="24"/>
      <c r="AO418" s="24"/>
    </row>
    <row r="419" spans="1:41" ht="12.75">
      <c r="A419" s="60" t="s">
        <v>3239</v>
      </c>
      <c r="B419" s="63"/>
      <c r="C419" s="15"/>
      <c r="D419" s="15" t="s">
        <v>3058</v>
      </c>
      <c r="E419" s="17" t="s">
        <v>3244</v>
      </c>
      <c r="F419" s="22" t="s">
        <v>3246</v>
      </c>
      <c r="G419" s="20" t="s">
        <v>80</v>
      </c>
      <c r="H419" s="35"/>
      <c r="I419" s="28"/>
      <c r="J419" s="20" t="s">
        <v>18</v>
      </c>
      <c r="K419" s="24"/>
      <c r="L419" s="24"/>
      <c r="M419" s="24"/>
      <c r="N419" s="24"/>
      <c r="O419" s="24"/>
      <c r="P419" s="24"/>
      <c r="Q419" s="24"/>
      <c r="R419" s="24"/>
      <c r="S419" s="24"/>
      <c r="T419" s="24"/>
      <c r="U419" s="24"/>
      <c r="V419" s="24"/>
      <c r="W419" s="24"/>
      <c r="X419" s="24"/>
      <c r="Y419" s="24"/>
      <c r="Z419" s="24"/>
      <c r="AA419" s="24"/>
      <c r="AB419" s="24"/>
      <c r="AC419" s="24"/>
      <c r="AD419" s="24"/>
      <c r="AE419" s="24"/>
      <c r="AF419" s="24"/>
      <c r="AG419" s="24"/>
      <c r="AH419" s="24"/>
      <c r="AI419" s="24"/>
      <c r="AJ419" s="24"/>
      <c r="AK419" s="24"/>
      <c r="AL419" s="24"/>
      <c r="AM419" s="24"/>
      <c r="AN419" s="24"/>
      <c r="AO419" s="24"/>
    </row>
    <row r="420" spans="1:41" ht="25.5">
      <c r="A420" s="60" t="s">
        <v>3239</v>
      </c>
      <c r="B420" s="63"/>
      <c r="C420" s="15"/>
      <c r="D420" s="15" t="s">
        <v>3251</v>
      </c>
      <c r="E420" s="17">
        <v>7873978202</v>
      </c>
      <c r="F420" s="22" t="s">
        <v>3252</v>
      </c>
      <c r="G420" s="20" t="s">
        <v>80</v>
      </c>
      <c r="H420" s="35"/>
      <c r="I420" s="28"/>
      <c r="J420" s="20" t="s">
        <v>18</v>
      </c>
      <c r="K420" s="24"/>
      <c r="L420" s="24"/>
      <c r="M420" s="24"/>
      <c r="N420" s="24"/>
      <c r="O420" s="24"/>
      <c r="P420" s="24"/>
      <c r="Q420" s="24"/>
      <c r="R420" s="24"/>
      <c r="S420" s="24"/>
      <c r="T420" s="24"/>
      <c r="U420" s="24"/>
      <c r="V420" s="24"/>
      <c r="W420" s="24"/>
      <c r="X420" s="24"/>
      <c r="Y420" s="24"/>
      <c r="Z420" s="24"/>
      <c r="AA420" s="24"/>
      <c r="AB420" s="24"/>
      <c r="AC420" s="24"/>
      <c r="AD420" s="24"/>
      <c r="AE420" s="24"/>
      <c r="AF420" s="24"/>
      <c r="AG420" s="24"/>
      <c r="AH420" s="24"/>
      <c r="AI420" s="24"/>
      <c r="AJ420" s="24"/>
      <c r="AK420" s="24"/>
      <c r="AL420" s="24"/>
      <c r="AM420" s="24"/>
      <c r="AN420" s="24"/>
      <c r="AO420" s="24"/>
    </row>
    <row r="421" spans="1:41" ht="12.75">
      <c r="A421" s="60" t="s">
        <v>3239</v>
      </c>
      <c r="B421" s="63"/>
      <c r="C421" s="15"/>
      <c r="D421" s="15" t="s">
        <v>2948</v>
      </c>
      <c r="E421" s="17">
        <v>7876724196</v>
      </c>
      <c r="F421" s="22" t="s">
        <v>3255</v>
      </c>
      <c r="G421" s="20" t="s">
        <v>80</v>
      </c>
      <c r="H421" s="35"/>
      <c r="I421" s="28"/>
      <c r="J421" s="20" t="s">
        <v>18</v>
      </c>
      <c r="K421" s="24"/>
      <c r="L421" s="24"/>
      <c r="M421" s="24"/>
      <c r="N421" s="24"/>
      <c r="O421" s="24"/>
      <c r="P421" s="24"/>
      <c r="Q421" s="24"/>
      <c r="R421" s="24"/>
      <c r="S421" s="24"/>
      <c r="T421" s="24"/>
      <c r="U421" s="24"/>
      <c r="V421" s="24"/>
      <c r="W421" s="24"/>
      <c r="X421" s="24"/>
      <c r="Y421" s="24"/>
      <c r="Z421" s="24"/>
      <c r="AA421" s="24"/>
      <c r="AB421" s="24"/>
      <c r="AC421" s="24"/>
      <c r="AD421" s="24"/>
      <c r="AE421" s="24"/>
      <c r="AF421" s="24"/>
      <c r="AG421" s="24"/>
      <c r="AH421" s="24"/>
      <c r="AI421" s="24"/>
      <c r="AJ421" s="24"/>
      <c r="AK421" s="24"/>
      <c r="AL421" s="24"/>
      <c r="AM421" s="24"/>
      <c r="AN421" s="24"/>
      <c r="AO421" s="24"/>
    </row>
    <row r="422" spans="1:41" ht="12.75">
      <c r="A422" s="60" t="s">
        <v>3239</v>
      </c>
      <c r="B422" s="63"/>
      <c r="C422" s="15"/>
      <c r="D422" s="15" t="s">
        <v>3058</v>
      </c>
      <c r="E422" s="17">
        <v>7873586678</v>
      </c>
      <c r="F422" s="22" t="s">
        <v>3259</v>
      </c>
      <c r="G422" s="20" t="s">
        <v>80</v>
      </c>
      <c r="H422" s="35"/>
      <c r="I422" s="28"/>
      <c r="J422" s="20" t="s">
        <v>18</v>
      </c>
      <c r="K422" s="24"/>
      <c r="L422" s="24"/>
      <c r="M422" s="24"/>
      <c r="N422" s="24"/>
      <c r="O422" s="24"/>
      <c r="P422" s="24"/>
      <c r="Q422" s="24"/>
      <c r="R422" s="24"/>
      <c r="S422" s="24"/>
      <c r="T422" s="24"/>
      <c r="U422" s="24"/>
      <c r="V422" s="24"/>
      <c r="W422" s="24"/>
      <c r="X422" s="24"/>
      <c r="Y422" s="24"/>
      <c r="Z422" s="24"/>
      <c r="AA422" s="24"/>
      <c r="AB422" s="24"/>
      <c r="AC422" s="24"/>
      <c r="AD422" s="24"/>
      <c r="AE422" s="24"/>
      <c r="AF422" s="24"/>
      <c r="AG422" s="24"/>
      <c r="AH422" s="24"/>
      <c r="AI422" s="24"/>
      <c r="AJ422" s="24"/>
      <c r="AK422" s="24"/>
      <c r="AL422" s="24"/>
      <c r="AM422" s="24"/>
      <c r="AN422" s="24"/>
      <c r="AO422" s="24"/>
    </row>
    <row r="423" spans="1:41" ht="12.75">
      <c r="A423" s="60" t="s">
        <v>3239</v>
      </c>
      <c r="B423" s="63"/>
      <c r="C423" s="15"/>
      <c r="D423" s="15" t="s">
        <v>3263</v>
      </c>
      <c r="E423" s="17">
        <v>7875877713</v>
      </c>
      <c r="F423" s="22" t="s">
        <v>1914</v>
      </c>
      <c r="G423" s="20" t="s">
        <v>80</v>
      </c>
      <c r="H423" s="35"/>
      <c r="I423" s="28"/>
      <c r="J423" s="20" t="s">
        <v>18</v>
      </c>
      <c r="K423" s="24"/>
      <c r="L423" s="24"/>
      <c r="M423" s="24"/>
      <c r="N423" s="24"/>
      <c r="O423" s="24"/>
      <c r="P423" s="24"/>
      <c r="Q423" s="24"/>
      <c r="R423" s="24"/>
      <c r="S423" s="24"/>
      <c r="T423" s="24"/>
      <c r="U423" s="24"/>
      <c r="V423" s="24"/>
      <c r="W423" s="24"/>
      <c r="X423" s="24"/>
      <c r="Y423" s="24"/>
      <c r="Z423" s="24"/>
      <c r="AA423" s="24"/>
      <c r="AB423" s="24"/>
      <c r="AC423" s="24"/>
      <c r="AD423" s="24"/>
      <c r="AE423" s="24"/>
      <c r="AF423" s="24"/>
      <c r="AG423" s="24"/>
      <c r="AH423" s="24"/>
      <c r="AI423" s="24"/>
      <c r="AJ423" s="24"/>
      <c r="AK423" s="24"/>
      <c r="AL423" s="24"/>
      <c r="AM423" s="24"/>
      <c r="AN423" s="24"/>
      <c r="AO423" s="24"/>
    </row>
    <row r="424" spans="1:41" ht="12.75">
      <c r="A424" s="60" t="s">
        <v>3239</v>
      </c>
      <c r="B424" s="63"/>
      <c r="C424" s="15"/>
      <c r="D424" s="15" t="s">
        <v>2665</v>
      </c>
      <c r="E424" s="17">
        <v>7874605940</v>
      </c>
      <c r="F424" s="22" t="s">
        <v>1914</v>
      </c>
      <c r="G424" s="20" t="s">
        <v>80</v>
      </c>
      <c r="H424" s="35"/>
      <c r="I424" s="28"/>
      <c r="J424" s="20" t="s">
        <v>18</v>
      </c>
      <c r="K424" s="24"/>
      <c r="L424" s="24"/>
      <c r="M424" s="24"/>
      <c r="N424" s="24"/>
      <c r="O424" s="24"/>
      <c r="P424" s="24"/>
      <c r="Q424" s="24"/>
      <c r="R424" s="24"/>
      <c r="S424" s="24"/>
      <c r="T424" s="24"/>
      <c r="U424" s="24"/>
      <c r="V424" s="24"/>
      <c r="W424" s="24"/>
      <c r="X424" s="24"/>
      <c r="Y424" s="24"/>
      <c r="Z424" s="24"/>
      <c r="AA424" s="24"/>
      <c r="AB424" s="24"/>
      <c r="AC424" s="24"/>
      <c r="AD424" s="24"/>
      <c r="AE424" s="24"/>
      <c r="AF424" s="24"/>
      <c r="AG424" s="24"/>
      <c r="AH424" s="24"/>
      <c r="AI424" s="24"/>
      <c r="AJ424" s="24"/>
      <c r="AK424" s="24"/>
      <c r="AL424" s="24"/>
      <c r="AM424" s="24"/>
      <c r="AN424" s="24"/>
      <c r="AO424" s="24"/>
    </row>
    <row r="425" spans="1:41" ht="12.75">
      <c r="A425" s="60" t="s">
        <v>3266</v>
      </c>
      <c r="B425" s="63"/>
      <c r="C425" s="15"/>
      <c r="D425" s="15" t="s">
        <v>3267</v>
      </c>
      <c r="E425" s="17" t="s">
        <v>460</v>
      </c>
      <c r="F425" s="22" t="s">
        <v>3268</v>
      </c>
      <c r="G425" s="174" t="s">
        <v>3269</v>
      </c>
      <c r="H425" s="35"/>
      <c r="I425" s="28"/>
      <c r="J425" s="20" t="s">
        <v>18</v>
      </c>
      <c r="K425" s="24"/>
      <c r="L425" s="24"/>
      <c r="M425" s="24"/>
      <c r="N425" s="24"/>
      <c r="O425" s="24"/>
      <c r="P425" s="24"/>
      <c r="Q425" s="24"/>
      <c r="R425" s="24"/>
      <c r="S425" s="24"/>
      <c r="T425" s="24"/>
      <c r="U425" s="24"/>
      <c r="V425" s="24"/>
      <c r="W425" s="24"/>
      <c r="X425" s="24"/>
      <c r="Y425" s="24"/>
      <c r="Z425" s="24"/>
      <c r="AA425" s="24"/>
      <c r="AB425" s="24"/>
      <c r="AC425" s="24"/>
      <c r="AD425" s="24"/>
      <c r="AE425" s="24"/>
      <c r="AF425" s="24"/>
      <c r="AG425" s="24"/>
      <c r="AH425" s="24"/>
      <c r="AI425" s="24"/>
      <c r="AJ425" s="24"/>
      <c r="AK425" s="24"/>
      <c r="AL425" s="24"/>
      <c r="AM425" s="24"/>
      <c r="AN425" s="24"/>
      <c r="AO425" s="24"/>
    </row>
    <row r="426" spans="1:41" ht="12.75">
      <c r="A426" s="60" t="s">
        <v>3273</v>
      </c>
      <c r="B426" s="63"/>
      <c r="C426" s="15"/>
      <c r="D426" s="15" t="s">
        <v>1291</v>
      </c>
      <c r="E426" s="17" t="s">
        <v>1666</v>
      </c>
      <c r="F426" s="22" t="s">
        <v>3275</v>
      </c>
      <c r="G426" s="174" t="s">
        <v>3269</v>
      </c>
      <c r="H426" s="35"/>
      <c r="I426" s="28"/>
      <c r="J426" s="20" t="s">
        <v>18</v>
      </c>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row>
    <row r="427" spans="1:41" ht="12.75">
      <c r="A427" s="60" t="s">
        <v>3276</v>
      </c>
      <c r="B427" s="63"/>
      <c r="C427" s="15"/>
      <c r="D427" s="15" t="s">
        <v>3277</v>
      </c>
      <c r="E427" s="17" t="s">
        <v>3278</v>
      </c>
      <c r="F427" s="22" t="s">
        <v>3279</v>
      </c>
      <c r="G427" s="174" t="s">
        <v>3269</v>
      </c>
      <c r="H427" s="35"/>
      <c r="I427" s="28"/>
      <c r="J427" s="20" t="s">
        <v>18</v>
      </c>
      <c r="K427" s="24"/>
      <c r="L427" s="24"/>
      <c r="M427" s="24"/>
      <c r="N427" s="24"/>
      <c r="O427" s="24"/>
      <c r="P427" s="24"/>
      <c r="Q427" s="24"/>
      <c r="R427" s="24"/>
      <c r="S427" s="24"/>
      <c r="T427" s="24"/>
      <c r="U427" s="24"/>
      <c r="V427" s="24"/>
      <c r="W427" s="24"/>
      <c r="X427" s="24"/>
      <c r="Y427" s="24"/>
      <c r="Z427" s="24"/>
      <c r="AA427" s="24"/>
      <c r="AB427" s="24"/>
      <c r="AC427" s="24"/>
      <c r="AD427" s="24"/>
      <c r="AE427" s="24"/>
      <c r="AF427" s="24"/>
      <c r="AG427" s="24"/>
      <c r="AH427" s="24"/>
      <c r="AI427" s="24"/>
      <c r="AJ427" s="24"/>
      <c r="AK427" s="24"/>
      <c r="AL427" s="24"/>
      <c r="AM427" s="24"/>
      <c r="AN427" s="24"/>
      <c r="AO427" s="24"/>
    </row>
    <row r="428" spans="1:41" ht="12.75">
      <c r="A428" s="60" t="s">
        <v>3283</v>
      </c>
      <c r="B428" s="63"/>
      <c r="C428" s="15"/>
      <c r="D428" s="15" t="s">
        <v>3285</v>
      </c>
      <c r="E428" s="17" t="s">
        <v>3286</v>
      </c>
      <c r="F428" s="22" t="s">
        <v>3288</v>
      </c>
      <c r="G428" s="174" t="s">
        <v>3269</v>
      </c>
      <c r="H428" s="35"/>
      <c r="I428" s="22" t="s">
        <v>3290</v>
      </c>
      <c r="J428" s="20" t="s">
        <v>18</v>
      </c>
      <c r="K428" s="24"/>
      <c r="L428" s="24"/>
      <c r="M428" s="24"/>
      <c r="N428" s="24"/>
      <c r="O428" s="24"/>
      <c r="P428" s="24"/>
      <c r="Q428" s="24"/>
      <c r="R428" s="24"/>
      <c r="S428" s="24"/>
      <c r="T428" s="24"/>
      <c r="U428" s="24"/>
      <c r="V428" s="24"/>
      <c r="W428" s="24"/>
      <c r="X428" s="24"/>
      <c r="Y428" s="24"/>
      <c r="Z428" s="24"/>
      <c r="AA428" s="24"/>
      <c r="AB428" s="24"/>
      <c r="AC428" s="24"/>
      <c r="AD428" s="24"/>
      <c r="AE428" s="24"/>
      <c r="AF428" s="24"/>
      <c r="AG428" s="24"/>
      <c r="AH428" s="24"/>
      <c r="AI428" s="24"/>
      <c r="AJ428" s="24"/>
      <c r="AK428" s="24"/>
      <c r="AL428" s="24"/>
      <c r="AM428" s="24"/>
      <c r="AN428" s="24"/>
      <c r="AO428" s="24"/>
    </row>
    <row r="429" spans="1:41" ht="12.75">
      <c r="A429" s="177" t="s">
        <v>3295</v>
      </c>
      <c r="B429" s="63"/>
      <c r="C429" s="15"/>
      <c r="D429" s="15" t="s">
        <v>3299</v>
      </c>
      <c r="E429" s="17" t="s">
        <v>2476</v>
      </c>
      <c r="F429" s="22" t="s">
        <v>3301</v>
      </c>
      <c r="G429" s="174" t="s">
        <v>3269</v>
      </c>
      <c r="H429" s="35"/>
      <c r="I429" s="22" t="s">
        <v>3303</v>
      </c>
      <c r="J429" s="20" t="s">
        <v>18</v>
      </c>
      <c r="K429" s="178" t="s">
        <v>3304</v>
      </c>
      <c r="L429" s="24"/>
      <c r="M429" s="24"/>
      <c r="N429" s="24"/>
      <c r="O429" s="24"/>
      <c r="P429" s="24"/>
      <c r="Q429" s="24"/>
      <c r="R429" s="24"/>
      <c r="S429" s="24"/>
      <c r="T429" s="24"/>
      <c r="U429" s="24"/>
      <c r="V429" s="24"/>
      <c r="W429" s="24"/>
      <c r="X429" s="24"/>
      <c r="Y429" s="24"/>
      <c r="Z429" s="24"/>
      <c r="AA429" s="24"/>
      <c r="AB429" s="24"/>
      <c r="AC429" s="24"/>
      <c r="AD429" s="24"/>
      <c r="AE429" s="24"/>
      <c r="AF429" s="24"/>
      <c r="AG429" s="24"/>
      <c r="AH429" s="24"/>
      <c r="AI429" s="24"/>
      <c r="AJ429" s="24"/>
      <c r="AK429" s="24"/>
      <c r="AL429" s="24"/>
      <c r="AM429" s="24"/>
      <c r="AN429" s="24"/>
      <c r="AO429" s="24"/>
    </row>
    <row r="430" spans="1:41" ht="12.75">
      <c r="A430" s="177" t="s">
        <v>3283</v>
      </c>
      <c r="B430" s="63"/>
      <c r="C430" s="15"/>
      <c r="D430" s="15" t="s">
        <v>955</v>
      </c>
      <c r="E430" s="17" t="s">
        <v>956</v>
      </c>
      <c r="F430" s="22" t="s">
        <v>3312</v>
      </c>
      <c r="G430" s="174" t="s">
        <v>3269</v>
      </c>
      <c r="H430" s="35"/>
      <c r="I430" s="22" t="s">
        <v>3313</v>
      </c>
      <c r="J430" s="20" t="s">
        <v>18</v>
      </c>
      <c r="K430" s="24"/>
      <c r="L430" s="24"/>
      <c r="M430" s="24"/>
      <c r="N430" s="24"/>
      <c r="O430" s="24"/>
      <c r="P430" s="24"/>
      <c r="Q430" s="24"/>
      <c r="R430" s="24"/>
      <c r="S430" s="24"/>
      <c r="T430" s="24"/>
      <c r="U430" s="24"/>
      <c r="V430" s="24"/>
      <c r="W430" s="24"/>
      <c r="X430" s="24"/>
      <c r="Y430" s="24"/>
      <c r="Z430" s="24"/>
      <c r="AA430" s="24"/>
      <c r="AB430" s="24"/>
      <c r="AC430" s="24"/>
      <c r="AD430" s="24"/>
      <c r="AE430" s="24"/>
      <c r="AF430" s="24"/>
      <c r="AG430" s="24"/>
      <c r="AH430" s="24"/>
      <c r="AI430" s="24"/>
      <c r="AJ430" s="24"/>
      <c r="AK430" s="24"/>
      <c r="AL430" s="24"/>
      <c r="AM430" s="24"/>
      <c r="AN430" s="24"/>
      <c r="AO430" s="24"/>
    </row>
    <row r="431" spans="1:41" ht="12.75">
      <c r="A431" s="177" t="s">
        <v>3283</v>
      </c>
      <c r="B431" s="63"/>
      <c r="C431" s="15"/>
      <c r="D431" s="15" t="s">
        <v>1382</v>
      </c>
      <c r="E431" s="17" t="s">
        <v>1383</v>
      </c>
      <c r="F431" s="22" t="s">
        <v>3312</v>
      </c>
      <c r="G431" s="174" t="s">
        <v>3269</v>
      </c>
      <c r="H431" s="35"/>
      <c r="I431" s="22" t="s">
        <v>3318</v>
      </c>
      <c r="J431" s="20" t="s">
        <v>18</v>
      </c>
      <c r="K431" s="24"/>
      <c r="L431" s="24"/>
      <c r="M431" s="24"/>
      <c r="N431" s="24"/>
      <c r="O431" s="24"/>
      <c r="P431" s="24"/>
      <c r="Q431" s="24"/>
      <c r="R431" s="24"/>
      <c r="S431" s="24"/>
      <c r="T431" s="24"/>
      <c r="U431" s="24"/>
      <c r="V431" s="24"/>
      <c r="W431" s="24"/>
      <c r="X431" s="24"/>
      <c r="Y431" s="24"/>
      <c r="Z431" s="24"/>
      <c r="AA431" s="24"/>
      <c r="AB431" s="24"/>
      <c r="AC431" s="24"/>
      <c r="AD431" s="24"/>
      <c r="AE431" s="24"/>
      <c r="AF431" s="24"/>
      <c r="AG431" s="24"/>
      <c r="AH431" s="24"/>
      <c r="AI431" s="24"/>
      <c r="AJ431" s="24"/>
      <c r="AK431" s="24"/>
      <c r="AL431" s="24"/>
      <c r="AM431" s="24"/>
      <c r="AN431" s="24"/>
      <c r="AO431" s="24"/>
    </row>
    <row r="432" spans="1:41" ht="12.75">
      <c r="A432" s="177" t="s">
        <v>3283</v>
      </c>
      <c r="B432" s="63"/>
      <c r="C432" s="15"/>
      <c r="D432" s="15" t="s">
        <v>3321</v>
      </c>
      <c r="E432" s="17">
        <v>7873445835</v>
      </c>
      <c r="F432" s="22" t="s">
        <v>3322</v>
      </c>
      <c r="G432" s="174" t="s">
        <v>3269</v>
      </c>
      <c r="H432" s="35"/>
      <c r="I432" s="22" t="s">
        <v>3318</v>
      </c>
      <c r="J432" s="20" t="s">
        <v>18</v>
      </c>
      <c r="K432" s="24"/>
      <c r="L432" s="24"/>
      <c r="M432" s="24"/>
      <c r="N432" s="24"/>
      <c r="O432" s="24"/>
      <c r="P432" s="24"/>
      <c r="Q432" s="24"/>
      <c r="R432" s="24"/>
      <c r="S432" s="24"/>
      <c r="T432" s="24"/>
      <c r="U432" s="24"/>
      <c r="V432" s="24"/>
      <c r="W432" s="24"/>
      <c r="X432" s="24"/>
      <c r="Y432" s="24"/>
      <c r="Z432" s="24"/>
      <c r="AA432" s="24"/>
      <c r="AB432" s="24"/>
      <c r="AC432" s="24"/>
      <c r="AD432" s="24"/>
      <c r="AE432" s="24"/>
      <c r="AF432" s="24"/>
      <c r="AG432" s="24"/>
      <c r="AH432" s="24"/>
      <c r="AI432" s="24"/>
      <c r="AJ432" s="24"/>
      <c r="AK432" s="24"/>
      <c r="AL432" s="24"/>
      <c r="AM432" s="24"/>
      <c r="AN432" s="24"/>
      <c r="AO432" s="24"/>
    </row>
    <row r="433" spans="1:41" ht="12.75">
      <c r="A433" s="177" t="s">
        <v>3283</v>
      </c>
      <c r="B433" s="63"/>
      <c r="C433" s="15"/>
      <c r="D433" s="15" t="s">
        <v>2890</v>
      </c>
      <c r="E433" s="17">
        <v>7879222082</v>
      </c>
      <c r="F433" s="22" t="s">
        <v>3322</v>
      </c>
      <c r="G433" s="174" t="s">
        <v>3269</v>
      </c>
      <c r="H433" s="35"/>
      <c r="I433" s="22" t="s">
        <v>2737</v>
      </c>
      <c r="J433" s="20" t="s">
        <v>18</v>
      </c>
      <c r="K433" s="24"/>
      <c r="L433" s="24"/>
      <c r="M433" s="24"/>
      <c r="N433" s="24"/>
      <c r="O433" s="24"/>
      <c r="P433" s="24"/>
      <c r="Q433" s="24"/>
      <c r="R433" s="24"/>
      <c r="S433" s="24"/>
      <c r="T433" s="24"/>
      <c r="U433" s="24"/>
      <c r="V433" s="24"/>
      <c r="W433" s="24"/>
      <c r="X433" s="24"/>
      <c r="Y433" s="24"/>
      <c r="Z433" s="24"/>
      <c r="AA433" s="24"/>
      <c r="AB433" s="24"/>
      <c r="AC433" s="24"/>
      <c r="AD433" s="24"/>
      <c r="AE433" s="24"/>
      <c r="AF433" s="24"/>
      <c r="AG433" s="24"/>
      <c r="AH433" s="24"/>
      <c r="AI433" s="24"/>
      <c r="AJ433" s="24"/>
      <c r="AK433" s="24"/>
      <c r="AL433" s="24"/>
      <c r="AM433" s="24"/>
      <c r="AN433" s="24"/>
      <c r="AO433" s="24"/>
    </row>
    <row r="434" spans="1:41" ht="12.75">
      <c r="A434" s="177" t="s">
        <v>3283</v>
      </c>
      <c r="B434" s="63"/>
      <c r="C434" s="15"/>
      <c r="D434" s="15" t="s">
        <v>3332</v>
      </c>
      <c r="E434" s="17">
        <v>7879206837</v>
      </c>
      <c r="F434" s="22" t="s">
        <v>3322</v>
      </c>
      <c r="G434" s="174" t="s">
        <v>3269</v>
      </c>
      <c r="H434" s="35"/>
      <c r="I434" s="22" t="s">
        <v>3318</v>
      </c>
      <c r="J434" s="20" t="s">
        <v>18</v>
      </c>
      <c r="K434" s="24"/>
      <c r="L434" s="24"/>
      <c r="M434" s="24"/>
      <c r="N434" s="24"/>
      <c r="O434" s="24"/>
      <c r="P434" s="24"/>
      <c r="Q434" s="24"/>
      <c r="R434" s="24"/>
      <c r="S434" s="24"/>
      <c r="T434" s="24"/>
      <c r="U434" s="24"/>
      <c r="V434" s="24"/>
      <c r="W434" s="24"/>
      <c r="X434" s="24"/>
      <c r="Y434" s="24"/>
      <c r="Z434" s="24"/>
      <c r="AA434" s="24"/>
      <c r="AB434" s="24"/>
      <c r="AC434" s="24"/>
      <c r="AD434" s="24"/>
      <c r="AE434" s="24"/>
      <c r="AF434" s="24"/>
      <c r="AG434" s="24"/>
      <c r="AH434" s="24"/>
      <c r="AI434" s="24"/>
      <c r="AJ434" s="24"/>
      <c r="AK434" s="24"/>
      <c r="AL434" s="24"/>
      <c r="AM434" s="24"/>
      <c r="AN434" s="24"/>
      <c r="AO434" s="24"/>
    </row>
    <row r="435" spans="1:41" ht="12.75">
      <c r="A435" s="177" t="s">
        <v>3336</v>
      </c>
      <c r="B435" s="63"/>
      <c r="C435" s="15"/>
      <c r="D435" s="15" t="s">
        <v>3332</v>
      </c>
      <c r="E435" s="17" t="s">
        <v>3337</v>
      </c>
      <c r="F435" s="22" t="s">
        <v>1962</v>
      </c>
      <c r="G435" s="174" t="s">
        <v>3269</v>
      </c>
      <c r="H435" s="35"/>
      <c r="I435" s="22" t="s">
        <v>3318</v>
      </c>
      <c r="J435" s="20" t="s">
        <v>18</v>
      </c>
      <c r="K435" s="24"/>
      <c r="L435" s="24"/>
      <c r="M435" s="24"/>
      <c r="N435" s="24"/>
      <c r="O435" s="24"/>
      <c r="P435" s="24"/>
      <c r="Q435" s="24"/>
      <c r="R435" s="24"/>
      <c r="S435" s="24"/>
      <c r="T435" s="24"/>
      <c r="U435" s="24"/>
      <c r="V435" s="24"/>
      <c r="W435" s="24"/>
      <c r="X435" s="24"/>
      <c r="Y435" s="24"/>
      <c r="Z435" s="24"/>
      <c r="AA435" s="24"/>
      <c r="AB435" s="24"/>
      <c r="AC435" s="24"/>
      <c r="AD435" s="24"/>
      <c r="AE435" s="24"/>
      <c r="AF435" s="24"/>
      <c r="AG435" s="24"/>
      <c r="AH435" s="24"/>
      <c r="AI435" s="24"/>
      <c r="AJ435" s="24"/>
      <c r="AK435" s="24"/>
      <c r="AL435" s="24"/>
      <c r="AM435" s="24"/>
      <c r="AN435" s="24"/>
      <c r="AO435" s="24"/>
    </row>
    <row r="436" spans="1:41" ht="12.75">
      <c r="A436" s="177" t="s">
        <v>3336</v>
      </c>
      <c r="B436" s="63"/>
      <c r="C436" s="15"/>
      <c r="D436" s="15" t="s">
        <v>3341</v>
      </c>
      <c r="E436" s="17">
        <v>7874233483</v>
      </c>
      <c r="F436" s="22" t="s">
        <v>1962</v>
      </c>
      <c r="G436" s="174" t="s">
        <v>3269</v>
      </c>
      <c r="H436" s="35"/>
      <c r="I436" s="22" t="s">
        <v>3318</v>
      </c>
      <c r="J436" s="20" t="s">
        <v>18</v>
      </c>
      <c r="K436" s="24"/>
      <c r="L436" s="24"/>
      <c r="M436" s="24"/>
      <c r="N436" s="24"/>
      <c r="O436" s="24"/>
      <c r="P436" s="24"/>
      <c r="Q436" s="24"/>
      <c r="R436" s="24"/>
      <c r="S436" s="24"/>
      <c r="T436" s="24"/>
      <c r="U436" s="24"/>
      <c r="V436" s="24"/>
      <c r="W436" s="24"/>
      <c r="X436" s="24"/>
      <c r="Y436" s="24"/>
      <c r="Z436" s="24"/>
      <c r="AA436" s="24"/>
      <c r="AB436" s="24"/>
      <c r="AC436" s="24"/>
      <c r="AD436" s="24"/>
      <c r="AE436" s="24"/>
      <c r="AF436" s="24"/>
      <c r="AG436" s="24"/>
      <c r="AH436" s="24"/>
      <c r="AI436" s="24"/>
      <c r="AJ436" s="24"/>
      <c r="AK436" s="24"/>
      <c r="AL436" s="24"/>
      <c r="AM436" s="24"/>
      <c r="AN436" s="24"/>
      <c r="AO436" s="24"/>
    </row>
    <row r="437" spans="1:41" ht="12.75">
      <c r="A437" s="177" t="s">
        <v>3336</v>
      </c>
      <c r="B437" s="63"/>
      <c r="C437" s="15"/>
      <c r="D437" s="15" t="s">
        <v>3345</v>
      </c>
      <c r="E437" s="17">
        <v>7875994333</v>
      </c>
      <c r="F437" s="22" t="s">
        <v>1962</v>
      </c>
      <c r="G437" s="174" t="s">
        <v>3269</v>
      </c>
      <c r="H437" s="35"/>
      <c r="I437" s="22" t="s">
        <v>3318</v>
      </c>
      <c r="J437" s="20" t="s">
        <v>18</v>
      </c>
      <c r="K437" s="24"/>
      <c r="L437" s="24"/>
      <c r="M437" s="24"/>
      <c r="N437" s="24"/>
      <c r="O437" s="24"/>
      <c r="P437" s="24"/>
      <c r="Q437" s="24"/>
      <c r="R437" s="24"/>
      <c r="S437" s="24"/>
      <c r="T437" s="24"/>
      <c r="U437" s="24"/>
      <c r="V437" s="24"/>
      <c r="W437" s="24"/>
      <c r="X437" s="24"/>
      <c r="Y437" s="24"/>
      <c r="Z437" s="24"/>
      <c r="AA437" s="24"/>
      <c r="AB437" s="24"/>
      <c r="AC437" s="24"/>
      <c r="AD437" s="24"/>
      <c r="AE437" s="24"/>
      <c r="AF437" s="24"/>
      <c r="AG437" s="24"/>
      <c r="AH437" s="24"/>
      <c r="AI437" s="24"/>
      <c r="AJ437" s="24"/>
      <c r="AK437" s="24"/>
      <c r="AL437" s="24"/>
      <c r="AM437" s="24"/>
      <c r="AN437" s="24"/>
      <c r="AO437" s="24"/>
    </row>
    <row r="438" spans="1:41" ht="12.75">
      <c r="A438" s="177" t="s">
        <v>3336</v>
      </c>
      <c r="B438" s="63"/>
      <c r="C438" s="15"/>
      <c r="D438" s="15" t="s">
        <v>19</v>
      </c>
      <c r="E438" s="17" t="s">
        <v>3351</v>
      </c>
      <c r="F438" s="22" t="s">
        <v>3352</v>
      </c>
      <c r="G438" s="174" t="s">
        <v>3269</v>
      </c>
      <c r="H438" s="35"/>
      <c r="I438" s="22" t="s">
        <v>3318</v>
      </c>
      <c r="J438" s="20" t="s">
        <v>18</v>
      </c>
      <c r="K438" s="24"/>
      <c r="L438" s="24"/>
      <c r="M438" s="24"/>
      <c r="N438" s="24"/>
      <c r="O438" s="24"/>
      <c r="P438" s="24"/>
      <c r="Q438" s="24"/>
      <c r="R438" s="24"/>
      <c r="S438" s="24"/>
      <c r="T438" s="24"/>
      <c r="U438" s="24"/>
      <c r="V438" s="24"/>
      <c r="W438" s="24"/>
      <c r="X438" s="24"/>
      <c r="Y438" s="24"/>
      <c r="Z438" s="24"/>
      <c r="AA438" s="24"/>
      <c r="AB438" s="24"/>
      <c r="AC438" s="24"/>
      <c r="AD438" s="24"/>
      <c r="AE438" s="24"/>
      <c r="AF438" s="24"/>
      <c r="AG438" s="24"/>
      <c r="AH438" s="24"/>
      <c r="AI438" s="24"/>
      <c r="AJ438" s="24"/>
      <c r="AK438" s="24"/>
      <c r="AL438" s="24"/>
      <c r="AM438" s="24"/>
      <c r="AN438" s="24"/>
      <c r="AO438" s="24"/>
    </row>
    <row r="439" spans="1:41" ht="12.75">
      <c r="A439" s="177" t="s">
        <v>3336</v>
      </c>
      <c r="B439" s="63"/>
      <c r="C439" s="15"/>
      <c r="D439" s="15" t="s">
        <v>3355</v>
      </c>
      <c r="E439" s="17" t="s">
        <v>2269</v>
      </c>
      <c r="F439" s="22" t="s">
        <v>3356</v>
      </c>
      <c r="G439" s="174" t="s">
        <v>3269</v>
      </c>
      <c r="H439" s="35"/>
      <c r="I439" s="22" t="s">
        <v>3357</v>
      </c>
      <c r="J439" s="20" t="s">
        <v>18</v>
      </c>
      <c r="K439" s="24"/>
      <c r="L439" s="24"/>
      <c r="M439" s="24"/>
      <c r="N439" s="24"/>
      <c r="O439" s="24"/>
      <c r="P439" s="24"/>
      <c r="Q439" s="24"/>
      <c r="R439" s="24"/>
      <c r="S439" s="24"/>
      <c r="T439" s="24"/>
      <c r="U439" s="24"/>
      <c r="V439" s="24"/>
      <c r="W439" s="24"/>
      <c r="X439" s="24"/>
      <c r="Y439" s="24"/>
      <c r="Z439" s="24"/>
      <c r="AA439" s="24"/>
      <c r="AB439" s="24"/>
      <c r="AC439" s="24"/>
      <c r="AD439" s="24"/>
      <c r="AE439" s="24"/>
      <c r="AF439" s="24"/>
      <c r="AG439" s="24"/>
      <c r="AH439" s="24"/>
      <c r="AI439" s="24"/>
      <c r="AJ439" s="24"/>
      <c r="AK439" s="24"/>
      <c r="AL439" s="24"/>
      <c r="AM439" s="24"/>
      <c r="AN439" s="24"/>
      <c r="AO439" s="24"/>
    </row>
    <row r="440" spans="1:41" ht="12.75">
      <c r="A440" s="179" t="s">
        <v>3359</v>
      </c>
      <c r="B440" s="180">
        <v>0.44444444444444442</v>
      </c>
      <c r="C440" s="181"/>
      <c r="D440" s="181" t="s">
        <v>3366</v>
      </c>
      <c r="E440" s="183" t="s">
        <v>212</v>
      </c>
      <c r="F440" s="185" t="s">
        <v>3368</v>
      </c>
      <c r="G440" s="187" t="s">
        <v>80</v>
      </c>
      <c r="H440" s="189"/>
      <c r="I440" s="185" t="s">
        <v>3378</v>
      </c>
      <c r="J440" s="187" t="s">
        <v>18</v>
      </c>
      <c r="K440" s="24"/>
      <c r="L440" s="24"/>
      <c r="M440" s="24"/>
      <c r="N440" s="24"/>
      <c r="O440" s="24"/>
      <c r="P440" s="24"/>
      <c r="Q440" s="24"/>
      <c r="R440" s="24"/>
      <c r="S440" s="24"/>
      <c r="T440" s="24"/>
      <c r="U440" s="24"/>
      <c r="V440" s="24"/>
      <c r="W440" s="24"/>
      <c r="X440" s="24"/>
      <c r="Y440" s="24"/>
      <c r="Z440" s="24"/>
      <c r="AA440" s="24"/>
      <c r="AB440" s="24"/>
      <c r="AC440" s="24"/>
      <c r="AD440" s="24"/>
      <c r="AE440" s="24"/>
      <c r="AF440" s="24"/>
      <c r="AG440" s="24"/>
      <c r="AH440" s="24"/>
      <c r="AI440" s="24"/>
      <c r="AJ440" s="24"/>
      <c r="AK440" s="24"/>
      <c r="AL440" s="24"/>
      <c r="AM440" s="24"/>
      <c r="AN440" s="24"/>
      <c r="AO440" s="24"/>
    </row>
    <row r="441" spans="1:41" ht="12.75">
      <c r="A441" s="177" t="s">
        <v>3380</v>
      </c>
      <c r="B441" s="56">
        <v>0.65694444444444444</v>
      </c>
      <c r="C441" s="190"/>
      <c r="D441" s="190" t="s">
        <v>3384</v>
      </c>
      <c r="E441" s="17" t="s">
        <v>3385</v>
      </c>
      <c r="F441" s="28"/>
      <c r="G441" s="20" t="s">
        <v>35</v>
      </c>
      <c r="H441" s="35"/>
      <c r="I441" s="22" t="s">
        <v>3274</v>
      </c>
      <c r="J441" s="20" t="s">
        <v>18</v>
      </c>
      <c r="K441" s="24"/>
      <c r="L441" s="24"/>
      <c r="M441" s="24"/>
      <c r="N441" s="24"/>
      <c r="O441" s="24"/>
      <c r="P441" s="24"/>
      <c r="Q441" s="24"/>
      <c r="R441" s="24"/>
      <c r="S441" s="24"/>
      <c r="T441" s="24"/>
      <c r="U441" s="24"/>
      <c r="V441" s="24"/>
      <c r="W441" s="24"/>
      <c r="X441" s="24"/>
      <c r="Y441" s="24"/>
      <c r="Z441" s="24"/>
      <c r="AA441" s="24"/>
      <c r="AB441" s="24"/>
      <c r="AC441" s="24"/>
      <c r="AD441" s="24"/>
      <c r="AE441" s="24"/>
      <c r="AF441" s="24"/>
      <c r="AG441" s="24"/>
      <c r="AH441" s="24"/>
      <c r="AI441" s="24"/>
      <c r="AJ441" s="24"/>
      <c r="AK441" s="24"/>
      <c r="AL441" s="24"/>
      <c r="AM441" s="24"/>
      <c r="AN441" s="24"/>
      <c r="AO441" s="24"/>
    </row>
    <row r="442" spans="1:41" ht="12.75">
      <c r="A442" s="177" t="s">
        <v>3380</v>
      </c>
      <c r="B442" s="63"/>
      <c r="C442" s="190"/>
      <c r="D442" s="190" t="s">
        <v>3387</v>
      </c>
      <c r="E442" s="17">
        <v>7873098943</v>
      </c>
      <c r="F442" s="22" t="s">
        <v>3389</v>
      </c>
      <c r="G442" s="20" t="s">
        <v>80</v>
      </c>
      <c r="H442" s="35"/>
      <c r="I442" s="22" t="s">
        <v>3391</v>
      </c>
      <c r="J442" s="20" t="s">
        <v>18</v>
      </c>
      <c r="K442" s="24"/>
      <c r="L442" s="24"/>
      <c r="M442" s="24"/>
      <c r="N442" s="24"/>
      <c r="O442" s="24"/>
      <c r="P442" s="24"/>
      <c r="Q442" s="24"/>
      <c r="R442" s="24"/>
      <c r="S442" s="24"/>
      <c r="T442" s="24"/>
      <c r="U442" s="24"/>
      <c r="V442" s="24"/>
      <c r="W442" s="24"/>
      <c r="X442" s="24"/>
      <c r="Y442" s="24"/>
      <c r="Z442" s="24"/>
      <c r="AA442" s="24"/>
      <c r="AB442" s="24"/>
      <c r="AC442" s="24"/>
      <c r="AD442" s="24"/>
      <c r="AE442" s="24"/>
      <c r="AF442" s="24"/>
      <c r="AG442" s="24"/>
      <c r="AH442" s="24"/>
      <c r="AI442" s="24"/>
      <c r="AJ442" s="24"/>
      <c r="AK442" s="24"/>
      <c r="AL442" s="24"/>
      <c r="AM442" s="24"/>
      <c r="AN442" s="24"/>
      <c r="AO442" s="24"/>
    </row>
    <row r="443" spans="1:41" ht="12.75">
      <c r="A443" s="73"/>
      <c r="B443" s="63"/>
      <c r="C443" s="190"/>
      <c r="D443" s="190" t="s">
        <v>3394</v>
      </c>
      <c r="E443" s="17" t="s">
        <v>3395</v>
      </c>
      <c r="F443" s="22" t="s">
        <v>3396</v>
      </c>
      <c r="G443" s="20" t="s">
        <v>14</v>
      </c>
      <c r="H443" s="35"/>
      <c r="I443" s="22" t="s">
        <v>3397</v>
      </c>
      <c r="J443" s="20" t="s">
        <v>18</v>
      </c>
      <c r="K443" s="24"/>
      <c r="L443" s="24"/>
      <c r="M443" s="24"/>
      <c r="N443" s="24"/>
      <c r="O443" s="24"/>
      <c r="P443" s="24"/>
      <c r="Q443" s="24"/>
      <c r="R443" s="24"/>
      <c r="S443" s="24"/>
      <c r="T443" s="24"/>
      <c r="U443" s="24"/>
      <c r="V443" s="24"/>
      <c r="W443" s="24"/>
      <c r="X443" s="24"/>
      <c r="Y443" s="24"/>
      <c r="Z443" s="24"/>
      <c r="AA443" s="24"/>
      <c r="AB443" s="24"/>
      <c r="AC443" s="24"/>
      <c r="AD443" s="24"/>
      <c r="AE443" s="24"/>
      <c r="AF443" s="24"/>
      <c r="AG443" s="24"/>
      <c r="AH443" s="24"/>
      <c r="AI443" s="24"/>
      <c r="AJ443" s="24"/>
      <c r="AK443" s="24"/>
      <c r="AL443" s="24"/>
      <c r="AM443" s="24"/>
      <c r="AN443" s="24"/>
      <c r="AO443" s="24"/>
    </row>
    <row r="444" spans="1:41" ht="12.75">
      <c r="A444" s="193">
        <v>42340</v>
      </c>
      <c r="B444" s="194"/>
      <c r="C444" s="195"/>
      <c r="D444" s="195" t="s">
        <v>3410</v>
      </c>
      <c r="E444" s="21">
        <v>9396450451</v>
      </c>
      <c r="F444" s="196" t="s">
        <v>3412</v>
      </c>
      <c r="G444" s="197" t="s">
        <v>35</v>
      </c>
      <c r="H444" s="198"/>
      <c r="I444" s="196" t="s">
        <v>3421</v>
      </c>
      <c r="J444" s="197" t="s">
        <v>18</v>
      </c>
      <c r="K444" s="24"/>
      <c r="L444" s="24"/>
      <c r="M444" s="24"/>
      <c r="N444" s="24"/>
      <c r="O444" s="24"/>
      <c r="P444" s="24"/>
      <c r="Q444" s="24"/>
      <c r="R444" s="24"/>
      <c r="S444" s="24"/>
      <c r="T444" s="24"/>
      <c r="U444" s="24"/>
      <c r="V444" s="24"/>
      <c r="W444" s="24"/>
      <c r="X444" s="24"/>
      <c r="Y444" s="24"/>
      <c r="Z444" s="24"/>
      <c r="AA444" s="24"/>
      <c r="AB444" s="24"/>
      <c r="AC444" s="24"/>
      <c r="AD444" s="24"/>
      <c r="AE444" s="24"/>
      <c r="AF444" s="24"/>
      <c r="AG444" s="24"/>
      <c r="AH444" s="24"/>
      <c r="AI444" s="24"/>
      <c r="AJ444" s="24"/>
      <c r="AK444" s="24"/>
      <c r="AL444" s="24"/>
      <c r="AM444" s="24"/>
      <c r="AN444" s="24"/>
      <c r="AO444" s="24"/>
    </row>
    <row r="445" spans="1:41" ht="12.75">
      <c r="A445" s="193">
        <v>42340</v>
      </c>
      <c r="B445" s="194"/>
      <c r="C445" s="195"/>
      <c r="D445" s="195" t="s">
        <v>3422</v>
      </c>
      <c r="E445" s="21" t="s">
        <v>20</v>
      </c>
      <c r="F445" s="196" t="s">
        <v>3396</v>
      </c>
      <c r="G445" s="197" t="s">
        <v>80</v>
      </c>
      <c r="H445" s="198"/>
      <c r="I445" s="196" t="s">
        <v>3423</v>
      </c>
      <c r="J445" s="197" t="s">
        <v>18</v>
      </c>
      <c r="K445" s="24"/>
      <c r="L445" s="24"/>
      <c r="M445" s="24"/>
      <c r="N445" s="24"/>
      <c r="O445" s="24"/>
      <c r="P445" s="24"/>
      <c r="Q445" s="24"/>
      <c r="R445" s="24"/>
      <c r="S445" s="24"/>
      <c r="T445" s="24"/>
      <c r="U445" s="24"/>
      <c r="V445" s="24"/>
      <c r="W445" s="24"/>
      <c r="X445" s="24"/>
      <c r="Y445" s="24"/>
      <c r="Z445" s="24"/>
      <c r="AA445" s="24"/>
      <c r="AB445" s="24"/>
      <c r="AC445" s="24"/>
      <c r="AD445" s="24"/>
      <c r="AE445" s="24"/>
      <c r="AF445" s="24"/>
      <c r="AG445" s="24"/>
      <c r="AH445" s="24"/>
      <c r="AI445" s="24"/>
      <c r="AJ445" s="24"/>
      <c r="AK445" s="24"/>
      <c r="AL445" s="24"/>
      <c r="AM445" s="24"/>
      <c r="AN445" s="24"/>
      <c r="AO445" s="24"/>
    </row>
    <row r="446" spans="1:41" ht="12.75">
      <c r="A446" s="193">
        <v>42340</v>
      </c>
      <c r="B446" s="194"/>
      <c r="C446" s="195"/>
      <c r="D446" s="195" t="s">
        <v>3425</v>
      </c>
      <c r="E446" s="21">
        <v>7873069325</v>
      </c>
      <c r="F446" s="196" t="s">
        <v>3426</v>
      </c>
      <c r="G446" s="197" t="s">
        <v>3428</v>
      </c>
      <c r="H446" s="198"/>
      <c r="I446" s="196" t="s">
        <v>3430</v>
      </c>
      <c r="J446" s="197" t="s">
        <v>18</v>
      </c>
      <c r="K446" s="24"/>
      <c r="L446" s="24"/>
      <c r="M446" s="24"/>
      <c r="N446" s="24"/>
      <c r="O446" s="24"/>
      <c r="P446" s="24"/>
      <c r="Q446" s="24"/>
      <c r="R446" s="24"/>
      <c r="S446" s="24"/>
      <c r="T446" s="24"/>
      <c r="U446" s="24"/>
      <c r="V446" s="24"/>
      <c r="W446" s="24"/>
      <c r="X446" s="24"/>
      <c r="Y446" s="24"/>
      <c r="Z446" s="24"/>
      <c r="AA446" s="24"/>
      <c r="AB446" s="24"/>
      <c r="AC446" s="24"/>
      <c r="AD446" s="24"/>
      <c r="AE446" s="24"/>
      <c r="AF446" s="24"/>
      <c r="AG446" s="24"/>
      <c r="AH446" s="24"/>
      <c r="AI446" s="24"/>
      <c r="AJ446" s="24"/>
      <c r="AK446" s="24"/>
      <c r="AL446" s="24"/>
      <c r="AM446" s="24"/>
      <c r="AN446" s="24"/>
      <c r="AO446" s="24"/>
    </row>
    <row r="447" spans="1:41" ht="12.75">
      <c r="A447" s="193">
        <v>42341</v>
      </c>
      <c r="B447" s="200" t="s">
        <v>1448</v>
      </c>
      <c r="C447" s="195"/>
      <c r="D447" s="195" t="s">
        <v>3440</v>
      </c>
      <c r="E447" s="21" t="s">
        <v>1116</v>
      </c>
      <c r="F447" s="196" t="s">
        <v>3442</v>
      </c>
      <c r="G447" s="197" t="s">
        <v>35</v>
      </c>
      <c r="H447" s="198"/>
      <c r="I447" s="196" t="s">
        <v>3444</v>
      </c>
      <c r="J447" s="197" t="s">
        <v>18</v>
      </c>
      <c r="K447" s="24"/>
      <c r="L447" s="24"/>
      <c r="M447" s="24"/>
      <c r="N447" s="24"/>
      <c r="O447" s="24"/>
      <c r="P447" s="24"/>
      <c r="Q447" s="24"/>
      <c r="R447" s="24"/>
      <c r="S447" s="24"/>
      <c r="T447" s="24"/>
      <c r="U447" s="24"/>
      <c r="V447" s="24"/>
      <c r="W447" s="24"/>
      <c r="X447" s="24"/>
      <c r="Y447" s="24"/>
      <c r="Z447" s="24"/>
      <c r="AA447" s="24"/>
      <c r="AB447" s="24"/>
      <c r="AC447" s="24"/>
      <c r="AD447" s="24"/>
      <c r="AE447" s="24"/>
      <c r="AF447" s="24"/>
      <c r="AG447" s="24"/>
      <c r="AH447" s="24"/>
      <c r="AI447" s="24"/>
      <c r="AJ447" s="24"/>
      <c r="AK447" s="24"/>
      <c r="AL447" s="24"/>
      <c r="AM447" s="24"/>
      <c r="AN447" s="24"/>
      <c r="AO447" s="24"/>
    </row>
    <row r="448" spans="1:41" ht="25.5">
      <c r="A448" s="193">
        <v>42341</v>
      </c>
      <c r="B448" s="200" t="s">
        <v>3447</v>
      </c>
      <c r="C448" s="195"/>
      <c r="D448" s="195" t="s">
        <v>3448</v>
      </c>
      <c r="E448" s="21">
        <v>7874616600</v>
      </c>
      <c r="F448" s="196" t="s">
        <v>3451</v>
      </c>
      <c r="G448" s="197" t="s">
        <v>14</v>
      </c>
      <c r="H448" s="198"/>
      <c r="I448" s="196" t="s">
        <v>3452</v>
      </c>
      <c r="J448" s="197" t="s">
        <v>18</v>
      </c>
      <c r="K448" s="24"/>
      <c r="L448" s="24"/>
      <c r="M448" s="24"/>
      <c r="N448" s="24"/>
      <c r="O448" s="24"/>
      <c r="P448" s="24"/>
      <c r="Q448" s="24"/>
      <c r="R448" s="24"/>
      <c r="S448" s="24"/>
      <c r="T448" s="24"/>
      <c r="U448" s="24"/>
      <c r="V448" s="24"/>
      <c r="W448" s="24"/>
      <c r="X448" s="24"/>
      <c r="Y448" s="24"/>
      <c r="Z448" s="24"/>
      <c r="AA448" s="24"/>
      <c r="AB448" s="24"/>
      <c r="AC448" s="24"/>
      <c r="AD448" s="24"/>
      <c r="AE448" s="24"/>
      <c r="AF448" s="24"/>
      <c r="AG448" s="24"/>
      <c r="AH448" s="24"/>
      <c r="AI448" s="24"/>
      <c r="AJ448" s="24"/>
      <c r="AK448" s="24"/>
      <c r="AL448" s="24"/>
      <c r="AM448" s="24"/>
      <c r="AN448" s="24"/>
      <c r="AO448" s="24"/>
    </row>
    <row r="449" spans="1:41" ht="12.75">
      <c r="A449" s="193">
        <v>42341</v>
      </c>
      <c r="B449" s="200" t="s">
        <v>3458</v>
      </c>
      <c r="C449" s="195"/>
      <c r="D449" s="195" t="s">
        <v>3459</v>
      </c>
      <c r="E449" s="21">
        <v>7873981642</v>
      </c>
      <c r="F449" s="196" t="s">
        <v>3442</v>
      </c>
      <c r="G449" s="197" t="s">
        <v>35</v>
      </c>
      <c r="H449" s="198"/>
      <c r="I449" s="196" t="s">
        <v>3444</v>
      </c>
      <c r="J449" s="197" t="s">
        <v>18</v>
      </c>
      <c r="K449" s="24"/>
      <c r="L449" s="24"/>
      <c r="M449" s="24"/>
      <c r="N449" s="24"/>
      <c r="O449" s="24"/>
      <c r="P449" s="24"/>
      <c r="Q449" s="24"/>
      <c r="R449" s="24"/>
      <c r="S449" s="24"/>
      <c r="T449" s="24"/>
      <c r="U449" s="24"/>
      <c r="V449" s="24"/>
      <c r="W449" s="24"/>
      <c r="X449" s="24"/>
      <c r="Y449" s="24"/>
      <c r="Z449" s="24"/>
      <c r="AA449" s="24"/>
      <c r="AB449" s="24"/>
      <c r="AC449" s="24"/>
      <c r="AD449" s="24"/>
      <c r="AE449" s="24"/>
      <c r="AF449" s="24"/>
      <c r="AG449" s="24"/>
      <c r="AH449" s="24"/>
      <c r="AI449" s="24"/>
      <c r="AJ449" s="24"/>
      <c r="AK449" s="24"/>
      <c r="AL449" s="24"/>
      <c r="AM449" s="24"/>
      <c r="AN449" s="24"/>
      <c r="AO449" s="24"/>
    </row>
    <row r="450" spans="1:41" ht="12.75">
      <c r="A450" s="193">
        <v>42341</v>
      </c>
      <c r="B450" s="200" t="s">
        <v>3467</v>
      </c>
      <c r="C450" s="195"/>
      <c r="D450" s="195" t="s">
        <v>3469</v>
      </c>
      <c r="E450" s="21" t="s">
        <v>3471</v>
      </c>
      <c r="F450" s="196" t="s">
        <v>3472</v>
      </c>
      <c r="G450" s="197" t="s">
        <v>35</v>
      </c>
      <c r="H450" s="198"/>
      <c r="I450" s="196" t="s">
        <v>3444</v>
      </c>
      <c r="J450" s="197" t="s">
        <v>18</v>
      </c>
      <c r="K450" s="24"/>
      <c r="L450" s="24"/>
      <c r="M450" s="24"/>
      <c r="N450" s="24"/>
      <c r="O450" s="24"/>
      <c r="P450" s="24"/>
      <c r="Q450" s="24"/>
      <c r="R450" s="24"/>
      <c r="S450" s="24"/>
      <c r="T450" s="24"/>
      <c r="U450" s="24"/>
      <c r="V450" s="24"/>
      <c r="W450" s="24"/>
      <c r="X450" s="24"/>
      <c r="Y450" s="24"/>
      <c r="Z450" s="24"/>
      <c r="AA450" s="24"/>
      <c r="AB450" s="24"/>
      <c r="AC450" s="24"/>
      <c r="AD450" s="24"/>
      <c r="AE450" s="24"/>
      <c r="AF450" s="24"/>
      <c r="AG450" s="24"/>
      <c r="AH450" s="24"/>
      <c r="AI450" s="24"/>
      <c r="AJ450" s="24"/>
      <c r="AK450" s="24"/>
      <c r="AL450" s="24"/>
      <c r="AM450" s="24"/>
      <c r="AN450" s="24"/>
      <c r="AO450" s="24"/>
    </row>
    <row r="451" spans="1:41" ht="12.75">
      <c r="A451" s="193">
        <v>42341</v>
      </c>
      <c r="B451" s="200" t="s">
        <v>3478</v>
      </c>
      <c r="C451" s="195"/>
      <c r="D451" s="195" t="s">
        <v>2911</v>
      </c>
      <c r="E451" s="21" t="s">
        <v>2913</v>
      </c>
      <c r="F451" s="196" t="s">
        <v>3480</v>
      </c>
      <c r="G451" s="197" t="s">
        <v>35</v>
      </c>
      <c r="H451" s="198"/>
      <c r="I451" s="196" t="s">
        <v>3444</v>
      </c>
      <c r="J451" s="197" t="s">
        <v>18</v>
      </c>
      <c r="K451" s="24"/>
      <c r="L451" s="24"/>
      <c r="M451" s="24"/>
      <c r="N451" s="24"/>
      <c r="O451" s="24"/>
      <c r="P451" s="24"/>
      <c r="Q451" s="24"/>
      <c r="R451" s="24"/>
      <c r="S451" s="24"/>
      <c r="T451" s="24"/>
      <c r="U451" s="24"/>
      <c r="V451" s="24"/>
      <c r="W451" s="24"/>
      <c r="X451" s="24"/>
      <c r="Y451" s="24"/>
      <c r="Z451" s="24"/>
      <c r="AA451" s="24"/>
      <c r="AB451" s="24"/>
      <c r="AC451" s="24"/>
      <c r="AD451" s="24"/>
      <c r="AE451" s="24"/>
      <c r="AF451" s="24"/>
      <c r="AG451" s="24"/>
      <c r="AH451" s="24"/>
      <c r="AI451" s="24"/>
      <c r="AJ451" s="24"/>
      <c r="AK451" s="24"/>
      <c r="AL451" s="24"/>
      <c r="AM451" s="24"/>
      <c r="AN451" s="24"/>
      <c r="AO451" s="24"/>
    </row>
    <row r="452" spans="1:41" ht="12.75">
      <c r="A452" s="202">
        <v>42342</v>
      </c>
      <c r="B452" s="203" t="s">
        <v>3491</v>
      </c>
      <c r="C452" s="204"/>
      <c r="D452" s="204" t="s">
        <v>3498</v>
      </c>
      <c r="E452" s="64" t="s">
        <v>2280</v>
      </c>
      <c r="F452" s="205" t="s">
        <v>3480</v>
      </c>
      <c r="G452" s="206" t="s">
        <v>1859</v>
      </c>
      <c r="H452" s="208"/>
      <c r="I452" s="205" t="s">
        <v>3510</v>
      </c>
      <c r="J452" s="206" t="s">
        <v>122</v>
      </c>
      <c r="K452" s="24"/>
      <c r="L452" s="24"/>
      <c r="M452" s="24"/>
      <c r="N452" s="24"/>
      <c r="O452" s="24"/>
      <c r="P452" s="24"/>
      <c r="Q452" s="24"/>
      <c r="R452" s="24"/>
      <c r="S452" s="24"/>
      <c r="T452" s="24"/>
      <c r="U452" s="24"/>
      <c r="V452" s="24"/>
      <c r="W452" s="24"/>
      <c r="X452" s="24"/>
      <c r="Y452" s="24"/>
      <c r="Z452" s="24"/>
      <c r="AA452" s="24"/>
      <c r="AB452" s="24"/>
      <c r="AC452" s="24"/>
      <c r="AD452" s="24"/>
      <c r="AE452" s="24"/>
      <c r="AF452" s="24"/>
      <c r="AG452" s="24"/>
      <c r="AH452" s="24"/>
      <c r="AI452" s="24"/>
      <c r="AJ452" s="24"/>
      <c r="AK452" s="24"/>
      <c r="AL452" s="24"/>
      <c r="AM452" s="24"/>
      <c r="AN452" s="24"/>
      <c r="AO452" s="24"/>
    </row>
    <row r="453" spans="1:41" ht="12.75">
      <c r="A453" s="198"/>
      <c r="B453" s="200" t="s">
        <v>3511</v>
      </c>
      <c r="C453" s="195"/>
      <c r="D453" s="195" t="s">
        <v>3513</v>
      </c>
      <c r="E453" s="21" t="s">
        <v>3514</v>
      </c>
      <c r="F453" s="196" t="s">
        <v>3515</v>
      </c>
      <c r="G453" s="197" t="s">
        <v>35</v>
      </c>
      <c r="H453" s="198"/>
      <c r="I453" s="196" t="s">
        <v>3444</v>
      </c>
      <c r="J453" s="197" t="s">
        <v>18</v>
      </c>
      <c r="K453" s="24"/>
      <c r="L453" s="24"/>
      <c r="M453" s="24"/>
      <c r="N453" s="24"/>
      <c r="O453" s="24"/>
      <c r="P453" s="24"/>
      <c r="Q453" s="24"/>
      <c r="R453" s="24"/>
      <c r="S453" s="24"/>
      <c r="T453" s="24"/>
      <c r="U453" s="24"/>
      <c r="V453" s="24"/>
      <c r="W453" s="24"/>
      <c r="X453" s="24"/>
      <c r="Y453" s="24"/>
      <c r="Z453" s="24"/>
      <c r="AA453" s="24"/>
      <c r="AB453" s="24"/>
      <c r="AC453" s="24"/>
      <c r="AD453" s="24"/>
      <c r="AE453" s="24"/>
      <c r="AF453" s="24"/>
      <c r="AG453" s="24"/>
      <c r="AH453" s="24"/>
      <c r="AI453" s="24"/>
      <c r="AJ453" s="24"/>
      <c r="AK453" s="24"/>
      <c r="AL453" s="24"/>
      <c r="AM453" s="24"/>
      <c r="AN453" s="24"/>
      <c r="AO453" s="24"/>
    </row>
    <row r="454" spans="1:41" ht="12.75">
      <c r="A454" s="193">
        <v>42345</v>
      </c>
      <c r="B454" s="200" t="s">
        <v>3517</v>
      </c>
      <c r="C454" s="195"/>
      <c r="D454" s="195" t="s">
        <v>3518</v>
      </c>
      <c r="E454" s="21">
        <v>7875136120</v>
      </c>
      <c r="F454" s="196" t="s">
        <v>3519</v>
      </c>
      <c r="G454" s="197" t="s">
        <v>35</v>
      </c>
      <c r="H454" s="198"/>
      <c r="I454" s="196" t="s">
        <v>3444</v>
      </c>
      <c r="J454" s="197" t="s">
        <v>18</v>
      </c>
      <c r="K454" s="24"/>
      <c r="L454" s="24"/>
      <c r="M454" s="24"/>
      <c r="N454" s="24"/>
      <c r="O454" s="24"/>
      <c r="P454" s="24"/>
      <c r="Q454" s="24"/>
      <c r="R454" s="24"/>
      <c r="S454" s="24"/>
      <c r="T454" s="24"/>
      <c r="U454" s="24"/>
      <c r="V454" s="24"/>
      <c r="W454" s="24"/>
      <c r="X454" s="24"/>
      <c r="Y454" s="24"/>
      <c r="Z454" s="24"/>
      <c r="AA454" s="24"/>
      <c r="AB454" s="24"/>
      <c r="AC454" s="24"/>
      <c r="AD454" s="24"/>
      <c r="AE454" s="24"/>
      <c r="AF454" s="24"/>
      <c r="AG454" s="24"/>
      <c r="AH454" s="24"/>
      <c r="AI454" s="24"/>
      <c r="AJ454" s="24"/>
      <c r="AK454" s="24"/>
      <c r="AL454" s="24"/>
      <c r="AM454" s="24"/>
      <c r="AN454" s="24"/>
      <c r="AO454" s="24"/>
    </row>
    <row r="455" spans="1:41" ht="12.75">
      <c r="A455" s="198">
        <v>42345</v>
      </c>
      <c r="B455" s="200" t="s">
        <v>3521</v>
      </c>
      <c r="C455" s="195"/>
      <c r="D455" s="195" t="s">
        <v>3522</v>
      </c>
      <c r="E455" s="21">
        <v>7038947161</v>
      </c>
      <c r="F455" s="196" t="s">
        <v>3523</v>
      </c>
      <c r="G455" s="197" t="s">
        <v>14</v>
      </c>
      <c r="H455" s="198"/>
      <c r="I455" s="196" t="s">
        <v>3444</v>
      </c>
      <c r="J455" s="197" t="s">
        <v>18</v>
      </c>
      <c r="K455" s="24"/>
      <c r="L455" s="24"/>
      <c r="M455" s="24"/>
      <c r="N455" s="24"/>
      <c r="O455" s="24"/>
      <c r="P455" s="24"/>
      <c r="Q455" s="24"/>
      <c r="R455" s="24"/>
      <c r="S455" s="24"/>
      <c r="T455" s="24"/>
      <c r="U455" s="24"/>
      <c r="V455" s="24"/>
      <c r="W455" s="24"/>
      <c r="X455" s="24"/>
      <c r="Y455" s="24"/>
      <c r="Z455" s="24"/>
      <c r="AA455" s="24"/>
      <c r="AB455" s="24"/>
      <c r="AC455" s="24"/>
      <c r="AD455" s="24"/>
      <c r="AE455" s="24"/>
      <c r="AF455" s="24"/>
      <c r="AG455" s="24"/>
      <c r="AH455" s="24"/>
      <c r="AI455" s="24"/>
      <c r="AJ455" s="24"/>
      <c r="AK455" s="24"/>
      <c r="AL455" s="24"/>
      <c r="AM455" s="24"/>
      <c r="AN455" s="24"/>
      <c r="AO455" s="24"/>
    </row>
    <row r="456" spans="1:41" ht="12.75">
      <c r="A456" s="193">
        <v>42346</v>
      </c>
      <c r="B456" s="200" t="s">
        <v>3524</v>
      </c>
      <c r="C456" s="195"/>
      <c r="D456" s="195" t="s">
        <v>3525</v>
      </c>
      <c r="E456" s="21" t="s">
        <v>3526</v>
      </c>
      <c r="F456" s="196" t="s">
        <v>3527</v>
      </c>
      <c r="G456" s="197" t="s">
        <v>3528</v>
      </c>
      <c r="H456" s="198"/>
      <c r="I456" s="196" t="s">
        <v>2224</v>
      </c>
      <c r="J456" s="197" t="s">
        <v>18</v>
      </c>
      <c r="K456" s="24"/>
      <c r="L456" s="24"/>
      <c r="M456" s="24"/>
      <c r="N456" s="24"/>
      <c r="O456" s="24"/>
      <c r="P456" s="24"/>
      <c r="Q456" s="24"/>
      <c r="R456" s="24"/>
      <c r="S456" s="24"/>
      <c r="T456" s="24"/>
      <c r="U456" s="24"/>
      <c r="V456" s="24"/>
      <c r="W456" s="24"/>
      <c r="X456" s="24"/>
      <c r="Y456" s="24"/>
      <c r="Z456" s="24"/>
      <c r="AA456" s="24"/>
      <c r="AB456" s="24"/>
      <c r="AC456" s="24"/>
      <c r="AD456" s="24"/>
      <c r="AE456" s="24"/>
      <c r="AF456" s="24"/>
      <c r="AG456" s="24"/>
      <c r="AH456" s="24"/>
      <c r="AI456" s="24"/>
      <c r="AJ456" s="24"/>
      <c r="AK456" s="24"/>
      <c r="AL456" s="24"/>
      <c r="AM456" s="24"/>
      <c r="AN456" s="24"/>
      <c r="AO456" s="24"/>
    </row>
    <row r="457" spans="1:41" ht="12.75">
      <c r="A457" s="198"/>
      <c r="B457" s="200" t="s">
        <v>3529</v>
      </c>
      <c r="C457" s="195"/>
      <c r="D457" s="195" t="s">
        <v>3531</v>
      </c>
      <c r="E457" s="21" t="s">
        <v>3532</v>
      </c>
      <c r="F457" s="196" t="s">
        <v>1970</v>
      </c>
      <c r="G457" s="197" t="s">
        <v>80</v>
      </c>
      <c r="H457" s="198"/>
      <c r="I457" s="196" t="s">
        <v>2224</v>
      </c>
      <c r="J457" s="197" t="s">
        <v>18</v>
      </c>
      <c r="K457" s="24"/>
      <c r="L457" s="24"/>
      <c r="M457" s="24"/>
      <c r="N457" s="24"/>
      <c r="O457" s="24"/>
      <c r="P457" s="24"/>
      <c r="Q457" s="24"/>
      <c r="R457" s="24"/>
      <c r="S457" s="24"/>
      <c r="T457" s="24"/>
      <c r="U457" s="24"/>
      <c r="V457" s="24"/>
      <c r="W457" s="24"/>
      <c r="X457" s="24"/>
      <c r="Y457" s="24"/>
      <c r="Z457" s="24"/>
      <c r="AA457" s="24"/>
      <c r="AB457" s="24"/>
      <c r="AC457" s="24"/>
      <c r="AD457" s="24"/>
      <c r="AE457" s="24"/>
      <c r="AF457" s="24"/>
      <c r="AG457" s="24"/>
      <c r="AH457" s="24"/>
      <c r="AI457" s="24"/>
      <c r="AJ457" s="24"/>
      <c r="AK457" s="24"/>
      <c r="AL457" s="24"/>
      <c r="AM457" s="24"/>
      <c r="AN457" s="24"/>
      <c r="AO457" s="24"/>
    </row>
    <row r="458" spans="1:41" ht="12.75">
      <c r="A458" s="193">
        <v>42347</v>
      </c>
      <c r="B458" s="200" t="s">
        <v>3539</v>
      </c>
      <c r="C458" s="195"/>
      <c r="D458" s="195" t="s">
        <v>3251</v>
      </c>
      <c r="E458" s="21" t="s">
        <v>3541</v>
      </c>
      <c r="F458" s="196" t="s">
        <v>3543</v>
      </c>
      <c r="G458" s="197" t="s">
        <v>1859</v>
      </c>
      <c r="H458" s="198"/>
      <c r="I458" s="196" t="s">
        <v>2224</v>
      </c>
      <c r="J458" s="197" t="s">
        <v>18</v>
      </c>
      <c r="K458" s="24"/>
      <c r="L458" s="24"/>
      <c r="M458" s="24"/>
      <c r="N458" s="24"/>
      <c r="O458" s="24"/>
      <c r="P458" s="24"/>
      <c r="Q458" s="24"/>
      <c r="R458" s="24"/>
      <c r="S458" s="24"/>
      <c r="T458" s="24"/>
      <c r="U458" s="24"/>
      <c r="V458" s="24"/>
      <c r="W458" s="24"/>
      <c r="X458" s="24"/>
      <c r="Y458" s="24"/>
      <c r="Z458" s="24"/>
      <c r="AA458" s="24"/>
      <c r="AB458" s="24"/>
      <c r="AC458" s="24"/>
      <c r="AD458" s="24"/>
      <c r="AE458" s="24"/>
      <c r="AF458" s="24"/>
      <c r="AG458" s="24"/>
      <c r="AH458" s="24"/>
      <c r="AI458" s="24"/>
      <c r="AJ458" s="24"/>
      <c r="AK458" s="24"/>
      <c r="AL458" s="24"/>
      <c r="AM458" s="24"/>
      <c r="AN458" s="24"/>
      <c r="AO458" s="24"/>
    </row>
    <row r="459" spans="1:41" ht="12.75">
      <c r="A459" s="198">
        <v>42347</v>
      </c>
      <c r="B459" s="200" t="s">
        <v>3549</v>
      </c>
      <c r="C459" s="195"/>
      <c r="D459" s="195" t="s">
        <v>3551</v>
      </c>
      <c r="E459" s="21" t="s">
        <v>3552</v>
      </c>
      <c r="F459" s="196" t="s">
        <v>3553</v>
      </c>
      <c r="G459" s="197" t="s">
        <v>14</v>
      </c>
      <c r="H459" s="198"/>
      <c r="I459" s="196" t="s">
        <v>2224</v>
      </c>
      <c r="J459" s="197" t="s">
        <v>18</v>
      </c>
      <c r="K459" s="24"/>
      <c r="L459" s="24"/>
      <c r="M459" s="24"/>
      <c r="N459" s="24"/>
      <c r="O459" s="24"/>
      <c r="P459" s="24"/>
      <c r="Q459" s="24"/>
      <c r="R459" s="24"/>
      <c r="S459" s="24"/>
      <c r="T459" s="24"/>
      <c r="U459" s="24"/>
      <c r="V459" s="24"/>
      <c r="W459" s="24"/>
      <c r="X459" s="24"/>
      <c r="Y459" s="24"/>
      <c r="Z459" s="24"/>
      <c r="AA459" s="24"/>
      <c r="AB459" s="24"/>
      <c r="AC459" s="24"/>
      <c r="AD459" s="24"/>
      <c r="AE459" s="24"/>
      <c r="AF459" s="24"/>
      <c r="AG459" s="24"/>
      <c r="AH459" s="24"/>
      <c r="AI459" s="24"/>
      <c r="AJ459" s="24"/>
      <c r="AK459" s="24"/>
      <c r="AL459" s="24"/>
      <c r="AM459" s="24"/>
      <c r="AN459" s="24"/>
      <c r="AO459" s="24"/>
    </row>
    <row r="460" spans="1:41" ht="25.5">
      <c r="A460" s="193">
        <v>42348</v>
      </c>
      <c r="B460" s="200" t="s">
        <v>572</v>
      </c>
      <c r="C460" s="195"/>
      <c r="D460" s="195" t="s">
        <v>3560</v>
      </c>
      <c r="E460" s="21" t="s">
        <v>3562</v>
      </c>
      <c r="F460" s="196" t="s">
        <v>3563</v>
      </c>
      <c r="G460" s="197" t="s">
        <v>80</v>
      </c>
      <c r="H460" s="198"/>
      <c r="I460" s="196" t="s">
        <v>3566</v>
      </c>
      <c r="J460" s="197" t="s">
        <v>18</v>
      </c>
      <c r="K460" s="24"/>
      <c r="L460" s="24"/>
      <c r="M460" s="24"/>
      <c r="N460" s="24"/>
      <c r="O460" s="24"/>
      <c r="P460" s="24"/>
      <c r="Q460" s="24"/>
      <c r="R460" s="24"/>
      <c r="S460" s="24"/>
      <c r="T460" s="24"/>
      <c r="U460" s="24"/>
      <c r="V460" s="24"/>
      <c r="W460" s="24"/>
      <c r="X460" s="24"/>
      <c r="Y460" s="24"/>
      <c r="Z460" s="24"/>
      <c r="AA460" s="24"/>
      <c r="AB460" s="24"/>
      <c r="AC460" s="24"/>
      <c r="AD460" s="24"/>
      <c r="AE460" s="24"/>
      <c r="AF460" s="24"/>
      <c r="AG460" s="24"/>
      <c r="AH460" s="24"/>
      <c r="AI460" s="24"/>
      <c r="AJ460" s="24"/>
      <c r="AK460" s="24"/>
      <c r="AL460" s="24"/>
      <c r="AM460" s="24"/>
      <c r="AN460" s="24"/>
      <c r="AO460" s="24"/>
    </row>
    <row r="461" spans="1:41" ht="12.75">
      <c r="A461" s="193">
        <v>42348</v>
      </c>
      <c r="B461" s="200" t="s">
        <v>3569</v>
      </c>
      <c r="C461" s="195"/>
      <c r="D461" s="195" t="s">
        <v>3570</v>
      </c>
      <c r="E461" s="21" t="s">
        <v>3572</v>
      </c>
      <c r="F461" s="196" t="s">
        <v>3574</v>
      </c>
      <c r="G461" s="197" t="s">
        <v>80</v>
      </c>
      <c r="H461" s="198"/>
      <c r="I461" s="196" t="s">
        <v>2224</v>
      </c>
      <c r="J461" s="197" t="s">
        <v>18</v>
      </c>
      <c r="K461" s="24"/>
      <c r="L461" s="24"/>
      <c r="M461" s="24"/>
      <c r="N461" s="24"/>
      <c r="O461" s="24"/>
      <c r="P461" s="24"/>
      <c r="Q461" s="24"/>
      <c r="R461" s="24"/>
      <c r="S461" s="24"/>
      <c r="T461" s="24"/>
      <c r="U461" s="24"/>
      <c r="V461" s="24"/>
      <c r="W461" s="24"/>
      <c r="X461" s="24"/>
      <c r="Y461" s="24"/>
      <c r="Z461" s="24"/>
      <c r="AA461" s="24"/>
      <c r="AB461" s="24"/>
      <c r="AC461" s="24"/>
      <c r="AD461" s="24"/>
      <c r="AE461" s="24"/>
      <c r="AF461" s="24"/>
      <c r="AG461" s="24"/>
      <c r="AH461" s="24"/>
      <c r="AI461" s="24"/>
      <c r="AJ461" s="24"/>
      <c r="AK461" s="24"/>
      <c r="AL461" s="24"/>
      <c r="AM461" s="24"/>
      <c r="AN461" s="24"/>
      <c r="AO461" s="24"/>
    </row>
    <row r="462" spans="1:41" ht="12.75">
      <c r="A462" s="193">
        <v>42349</v>
      </c>
      <c r="B462" s="200" t="s">
        <v>3580</v>
      </c>
      <c r="C462" s="195"/>
      <c r="D462" s="195" t="s">
        <v>3582</v>
      </c>
      <c r="E462" s="21" t="s">
        <v>3583</v>
      </c>
      <c r="F462" s="196" t="s">
        <v>3584</v>
      </c>
      <c r="G462" s="197" t="s">
        <v>14</v>
      </c>
      <c r="H462" s="198"/>
      <c r="I462" s="196" t="s">
        <v>2224</v>
      </c>
      <c r="J462" s="197" t="s">
        <v>18</v>
      </c>
      <c r="K462" s="24"/>
      <c r="L462" s="24"/>
      <c r="M462" s="24"/>
      <c r="N462" s="24"/>
      <c r="O462" s="24"/>
      <c r="P462" s="24"/>
      <c r="Q462" s="24"/>
      <c r="R462" s="24"/>
      <c r="S462" s="24"/>
      <c r="T462" s="24"/>
      <c r="U462" s="24"/>
      <c r="V462" s="24"/>
      <c r="W462" s="24"/>
      <c r="X462" s="24"/>
      <c r="Y462" s="24"/>
      <c r="Z462" s="24"/>
      <c r="AA462" s="24"/>
      <c r="AB462" s="24"/>
      <c r="AC462" s="24"/>
      <c r="AD462" s="24"/>
      <c r="AE462" s="24"/>
      <c r="AF462" s="24"/>
      <c r="AG462" s="24"/>
      <c r="AH462" s="24"/>
      <c r="AI462" s="24"/>
      <c r="AJ462" s="24"/>
      <c r="AK462" s="24"/>
      <c r="AL462" s="24"/>
      <c r="AM462" s="24"/>
      <c r="AN462" s="24"/>
      <c r="AO462" s="24"/>
    </row>
    <row r="463" spans="1:41" ht="12.75">
      <c r="A463" s="193">
        <v>42349</v>
      </c>
      <c r="B463" s="200" t="s">
        <v>3587</v>
      </c>
      <c r="C463" s="195"/>
      <c r="D463" s="195" t="s">
        <v>3588</v>
      </c>
      <c r="E463" s="21" t="s">
        <v>3590</v>
      </c>
      <c r="F463" s="196"/>
      <c r="G463" s="197" t="s">
        <v>588</v>
      </c>
      <c r="H463" s="198"/>
      <c r="I463" s="196" t="s">
        <v>3592</v>
      </c>
      <c r="J463" s="197" t="s">
        <v>18</v>
      </c>
      <c r="K463" s="24"/>
      <c r="L463" s="24"/>
      <c r="M463" s="24"/>
      <c r="N463" s="24"/>
      <c r="O463" s="24"/>
      <c r="P463" s="24"/>
      <c r="Q463" s="24"/>
      <c r="R463" s="24"/>
      <c r="S463" s="24"/>
      <c r="T463" s="24"/>
      <c r="U463" s="24"/>
      <c r="V463" s="24"/>
      <c r="W463" s="24"/>
      <c r="X463" s="24"/>
      <c r="Y463" s="24"/>
      <c r="Z463" s="24"/>
      <c r="AA463" s="24"/>
      <c r="AB463" s="24"/>
      <c r="AC463" s="24"/>
      <c r="AD463" s="24"/>
      <c r="AE463" s="24"/>
      <c r="AF463" s="24"/>
      <c r="AG463" s="24"/>
      <c r="AH463" s="24"/>
      <c r="AI463" s="24"/>
      <c r="AJ463" s="24"/>
      <c r="AK463" s="24"/>
      <c r="AL463" s="24"/>
      <c r="AM463" s="24"/>
      <c r="AN463" s="24"/>
      <c r="AO463" s="24"/>
    </row>
    <row r="464" spans="1:41" ht="12.75">
      <c r="A464" s="193"/>
      <c r="B464" s="200" t="s">
        <v>3595</v>
      </c>
      <c r="C464" s="195"/>
      <c r="D464" s="195" t="s">
        <v>3597</v>
      </c>
      <c r="E464" s="21" t="s">
        <v>3316</v>
      </c>
      <c r="F464" s="196" t="s">
        <v>3598</v>
      </c>
      <c r="G464" s="197" t="s">
        <v>14</v>
      </c>
      <c r="H464" s="198"/>
      <c r="I464" s="196" t="s">
        <v>2224</v>
      </c>
      <c r="J464" s="197" t="s">
        <v>18</v>
      </c>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24"/>
      <c r="AN464" s="24"/>
      <c r="AO464" s="24"/>
    </row>
    <row r="465" spans="1:41" ht="12.75">
      <c r="A465" s="213" t="s">
        <v>3602</v>
      </c>
      <c r="B465" s="200" t="s">
        <v>3608</v>
      </c>
      <c r="C465" s="195"/>
      <c r="D465" s="195" t="s">
        <v>3010</v>
      </c>
      <c r="E465" s="21" t="s">
        <v>1540</v>
      </c>
      <c r="F465" s="196" t="s">
        <v>1132</v>
      </c>
      <c r="G465" s="197" t="s">
        <v>14</v>
      </c>
      <c r="H465" s="198"/>
      <c r="I465" s="196" t="s">
        <v>2224</v>
      </c>
      <c r="J465" s="197" t="s">
        <v>18</v>
      </c>
      <c r="K465" s="24"/>
      <c r="L465" s="24"/>
      <c r="M465" s="24"/>
      <c r="N465" s="24"/>
      <c r="O465" s="24"/>
      <c r="P465" s="24"/>
      <c r="Q465" s="24"/>
      <c r="R465" s="24"/>
      <c r="S465" s="24"/>
      <c r="T465" s="24"/>
      <c r="U465" s="24"/>
      <c r="V465" s="24"/>
      <c r="W465" s="24"/>
      <c r="X465" s="24"/>
      <c r="Y465" s="24"/>
      <c r="Z465" s="24"/>
      <c r="AA465" s="24"/>
      <c r="AB465" s="24"/>
      <c r="AC465" s="24"/>
      <c r="AD465" s="24"/>
      <c r="AE465" s="24"/>
      <c r="AF465" s="24"/>
      <c r="AG465" s="24"/>
      <c r="AH465" s="24"/>
      <c r="AI465" s="24"/>
      <c r="AJ465" s="24"/>
      <c r="AK465" s="24"/>
      <c r="AL465" s="24"/>
      <c r="AM465" s="24"/>
      <c r="AN465" s="24"/>
      <c r="AO465" s="24"/>
    </row>
    <row r="466" spans="1:41" ht="12.75">
      <c r="A466" s="213" t="s">
        <v>3602</v>
      </c>
      <c r="B466" s="200" t="s">
        <v>3613</v>
      </c>
      <c r="C466" s="195"/>
      <c r="D466" s="195" t="s">
        <v>3614</v>
      </c>
      <c r="E466" s="21" t="s">
        <v>1596</v>
      </c>
      <c r="F466" s="196" t="s">
        <v>3615</v>
      </c>
      <c r="G466" s="197" t="s">
        <v>14</v>
      </c>
      <c r="H466" s="198"/>
      <c r="I466" s="196" t="s">
        <v>2224</v>
      </c>
      <c r="J466" s="197" t="s">
        <v>18</v>
      </c>
      <c r="K466" s="24"/>
      <c r="L466" s="24"/>
      <c r="M466" s="24"/>
      <c r="N466" s="24"/>
      <c r="O466" s="24"/>
      <c r="P466" s="24"/>
      <c r="Q466" s="24"/>
      <c r="R466" s="24"/>
      <c r="S466" s="24"/>
      <c r="T466" s="24"/>
      <c r="U466" s="24"/>
      <c r="V466" s="24"/>
      <c r="W466" s="24"/>
      <c r="X466" s="24"/>
      <c r="Y466" s="24"/>
      <c r="Z466" s="24"/>
      <c r="AA466" s="24"/>
      <c r="AB466" s="24"/>
      <c r="AC466" s="24"/>
      <c r="AD466" s="24"/>
      <c r="AE466" s="24"/>
      <c r="AF466" s="24"/>
      <c r="AG466" s="24"/>
      <c r="AH466" s="24"/>
      <c r="AI466" s="24"/>
      <c r="AJ466" s="24"/>
      <c r="AK466" s="24"/>
      <c r="AL466" s="24"/>
      <c r="AM466" s="24"/>
      <c r="AN466" s="24"/>
      <c r="AO466" s="24"/>
    </row>
    <row r="467" spans="1:41" ht="12.75">
      <c r="A467" s="214" t="s">
        <v>3602</v>
      </c>
      <c r="B467" s="200" t="s">
        <v>3626</v>
      </c>
      <c r="C467" s="195"/>
      <c r="D467" s="195" t="s">
        <v>3627</v>
      </c>
      <c r="E467" s="21">
        <v>7874253768</v>
      </c>
      <c r="F467" s="196" t="s">
        <v>3629</v>
      </c>
      <c r="G467" s="197" t="s">
        <v>14</v>
      </c>
      <c r="H467" s="198"/>
      <c r="I467" s="196" t="s">
        <v>2224</v>
      </c>
      <c r="J467" s="197" t="s">
        <v>18</v>
      </c>
      <c r="K467" s="24"/>
      <c r="L467" s="24"/>
      <c r="M467" s="24"/>
      <c r="N467" s="24"/>
      <c r="O467" s="24"/>
      <c r="P467" s="24"/>
      <c r="Q467" s="24"/>
      <c r="R467" s="24"/>
      <c r="S467" s="24"/>
      <c r="T467" s="24"/>
      <c r="U467" s="24"/>
      <c r="V467" s="24"/>
      <c r="W467" s="24"/>
      <c r="X467" s="24"/>
      <c r="Y467" s="24"/>
      <c r="Z467" s="24"/>
      <c r="AA467" s="24"/>
      <c r="AB467" s="24"/>
      <c r="AC467" s="24"/>
      <c r="AD467" s="24"/>
      <c r="AE467" s="24"/>
      <c r="AF467" s="24"/>
      <c r="AG467" s="24"/>
      <c r="AH467" s="24"/>
      <c r="AI467" s="24"/>
      <c r="AJ467" s="24"/>
      <c r="AK467" s="24"/>
      <c r="AL467" s="24"/>
      <c r="AM467" s="24"/>
      <c r="AN467" s="24"/>
      <c r="AO467" s="24"/>
    </row>
    <row r="468" spans="1:41" ht="12.75">
      <c r="A468" s="197"/>
      <c r="B468" s="200" t="s">
        <v>3633</v>
      </c>
      <c r="C468" s="195"/>
      <c r="D468" s="195" t="s">
        <v>3634</v>
      </c>
      <c r="E468" s="21" t="s">
        <v>99</v>
      </c>
      <c r="F468" s="196" t="s">
        <v>3629</v>
      </c>
      <c r="G468" s="197" t="s">
        <v>14</v>
      </c>
      <c r="H468" s="198"/>
      <c r="I468" s="196" t="s">
        <v>2224</v>
      </c>
      <c r="J468" s="197" t="s">
        <v>18</v>
      </c>
      <c r="K468" s="24"/>
      <c r="L468" s="24"/>
      <c r="M468" s="24"/>
      <c r="N468" s="24"/>
      <c r="O468" s="24"/>
      <c r="P468" s="24"/>
      <c r="Q468" s="24"/>
      <c r="R468" s="24"/>
      <c r="S468" s="24"/>
      <c r="T468" s="24"/>
      <c r="U468" s="24"/>
      <c r="V468" s="24"/>
      <c r="W468" s="24"/>
      <c r="X468" s="24"/>
      <c r="Y468" s="24"/>
      <c r="Z468" s="24"/>
      <c r="AA468" s="24"/>
      <c r="AB468" s="24"/>
      <c r="AC468" s="24"/>
      <c r="AD468" s="24"/>
      <c r="AE468" s="24"/>
      <c r="AF468" s="24"/>
      <c r="AG468" s="24"/>
      <c r="AH468" s="24"/>
      <c r="AI468" s="24"/>
      <c r="AJ468" s="24"/>
      <c r="AK468" s="24"/>
      <c r="AL468" s="24"/>
      <c r="AM468" s="24"/>
      <c r="AN468" s="24"/>
      <c r="AO468" s="24"/>
    </row>
    <row r="469" spans="1:41" ht="25.5">
      <c r="A469" s="196"/>
      <c r="B469" s="215" t="s">
        <v>3638</v>
      </c>
      <c r="C469" s="216"/>
      <c r="D469" s="216" t="s">
        <v>3648</v>
      </c>
      <c r="E469" s="27">
        <v>9394004841</v>
      </c>
      <c r="F469" s="196" t="s">
        <v>3649</v>
      </c>
      <c r="G469" s="196" t="s">
        <v>14</v>
      </c>
      <c r="H469" s="217"/>
      <c r="I469" s="196" t="s">
        <v>2224</v>
      </c>
      <c r="J469" s="196" t="s">
        <v>18</v>
      </c>
      <c r="K469" s="218"/>
      <c r="L469" s="218"/>
      <c r="M469" s="218"/>
      <c r="N469" s="218"/>
      <c r="O469" s="218"/>
      <c r="P469" s="218"/>
      <c r="Q469" s="218"/>
      <c r="R469" s="218"/>
      <c r="S469" s="218"/>
      <c r="T469" s="218"/>
      <c r="U469" s="218"/>
      <c r="V469" s="218"/>
      <c r="W469" s="218"/>
      <c r="X469" s="218"/>
      <c r="Y469" s="218"/>
      <c r="Z469" s="218"/>
      <c r="AA469" s="218"/>
      <c r="AB469" s="218"/>
      <c r="AC469" s="218"/>
      <c r="AD469" s="218"/>
      <c r="AE469" s="218"/>
      <c r="AF469" s="218"/>
      <c r="AG469" s="218"/>
      <c r="AH469" s="218"/>
      <c r="AI469" s="218"/>
      <c r="AJ469" s="218"/>
      <c r="AK469" s="218"/>
      <c r="AL469" s="218"/>
      <c r="AM469" s="218"/>
      <c r="AN469" s="218"/>
      <c r="AO469" s="218"/>
    </row>
    <row r="470" spans="1:41" ht="12.75">
      <c r="A470" s="197"/>
      <c r="B470" s="200" t="s">
        <v>3662</v>
      </c>
      <c r="C470" s="195"/>
      <c r="D470" s="195" t="s">
        <v>3663</v>
      </c>
      <c r="E470" s="21" t="s">
        <v>3664</v>
      </c>
      <c r="F470" s="196" t="s">
        <v>3665</v>
      </c>
      <c r="G470" s="197" t="s">
        <v>80</v>
      </c>
      <c r="H470" s="198"/>
      <c r="I470" s="196" t="s">
        <v>3666</v>
      </c>
      <c r="J470" s="197" t="s">
        <v>18</v>
      </c>
      <c r="K470" s="24"/>
      <c r="L470" s="24"/>
      <c r="M470" s="24"/>
      <c r="N470" s="24"/>
      <c r="O470" s="24"/>
      <c r="P470" s="24"/>
      <c r="Q470" s="24"/>
      <c r="R470" s="24"/>
      <c r="S470" s="24"/>
      <c r="T470" s="24"/>
      <c r="U470" s="24"/>
      <c r="V470" s="24"/>
      <c r="W470" s="24"/>
      <c r="X470" s="24"/>
      <c r="Y470" s="24"/>
      <c r="Z470" s="24"/>
      <c r="AA470" s="24"/>
      <c r="AB470" s="24"/>
      <c r="AC470" s="24"/>
      <c r="AD470" s="24"/>
      <c r="AE470" s="24"/>
      <c r="AF470" s="24"/>
      <c r="AG470" s="24"/>
      <c r="AH470" s="24"/>
      <c r="AI470" s="24"/>
      <c r="AJ470" s="24"/>
      <c r="AK470" s="24"/>
      <c r="AL470" s="24"/>
      <c r="AM470" s="24"/>
      <c r="AN470" s="24"/>
      <c r="AO470" s="24"/>
    </row>
    <row r="471" spans="1:41" ht="12.75">
      <c r="A471" s="197"/>
      <c r="B471" s="200"/>
      <c r="C471" s="195"/>
      <c r="D471" s="195" t="s">
        <v>3668</v>
      </c>
      <c r="E471" s="21" t="s">
        <v>3670</v>
      </c>
      <c r="F471" s="196"/>
      <c r="G471" s="197" t="s">
        <v>80</v>
      </c>
      <c r="H471" s="198"/>
      <c r="I471" s="196" t="s">
        <v>2224</v>
      </c>
      <c r="J471" s="197" t="s">
        <v>18</v>
      </c>
      <c r="K471" s="24"/>
      <c r="L471" s="24"/>
      <c r="M471" s="24"/>
      <c r="N471" s="24"/>
      <c r="O471" s="24"/>
      <c r="P471" s="24"/>
      <c r="Q471" s="24"/>
      <c r="R471" s="24"/>
      <c r="S471" s="24"/>
      <c r="T471" s="24"/>
      <c r="U471" s="24"/>
      <c r="V471" s="24"/>
      <c r="W471" s="24"/>
      <c r="X471" s="24"/>
      <c r="Y471" s="24"/>
      <c r="Z471" s="24"/>
      <c r="AA471" s="24"/>
      <c r="AB471" s="24"/>
      <c r="AC471" s="24"/>
      <c r="AD471" s="24"/>
      <c r="AE471" s="24"/>
      <c r="AF471" s="24"/>
      <c r="AG471" s="24"/>
      <c r="AH471" s="24"/>
      <c r="AI471" s="24"/>
      <c r="AJ471" s="24"/>
      <c r="AK471" s="24"/>
      <c r="AL471" s="24"/>
      <c r="AM471" s="24"/>
      <c r="AN471" s="24"/>
      <c r="AO471" s="24"/>
    </row>
    <row r="472" spans="1:41" ht="25.5">
      <c r="A472" s="197"/>
      <c r="B472" s="200" t="s">
        <v>3674</v>
      </c>
      <c r="C472" s="195"/>
      <c r="D472" s="195" t="s">
        <v>3676</v>
      </c>
      <c r="E472" s="21">
        <v>7875259202</v>
      </c>
      <c r="F472" s="196" t="s">
        <v>3678</v>
      </c>
      <c r="G472" s="197" t="s">
        <v>80</v>
      </c>
      <c r="H472" s="198"/>
      <c r="I472" s="196" t="s">
        <v>2224</v>
      </c>
      <c r="J472" s="197" t="s">
        <v>18</v>
      </c>
      <c r="K472" s="24"/>
      <c r="L472" s="24"/>
      <c r="M472" s="24"/>
      <c r="N472" s="24"/>
      <c r="O472" s="24"/>
      <c r="P472" s="24"/>
      <c r="Q472" s="24"/>
      <c r="R472" s="24"/>
      <c r="S472" s="24"/>
      <c r="T472" s="24"/>
      <c r="U472" s="24"/>
      <c r="V472" s="24"/>
      <c r="W472" s="24"/>
      <c r="X472" s="24"/>
      <c r="Y472" s="24"/>
      <c r="Z472" s="24"/>
      <c r="AA472" s="24"/>
      <c r="AB472" s="24"/>
      <c r="AC472" s="24"/>
      <c r="AD472" s="24"/>
      <c r="AE472" s="24"/>
      <c r="AF472" s="24"/>
      <c r="AG472" s="24"/>
      <c r="AH472" s="24"/>
      <c r="AI472" s="24"/>
      <c r="AJ472" s="24"/>
      <c r="AK472" s="24"/>
      <c r="AL472" s="24"/>
      <c r="AM472" s="24"/>
      <c r="AN472" s="24"/>
      <c r="AO472" s="24"/>
    </row>
    <row r="473" spans="1:41" ht="12.75">
      <c r="A473" s="197"/>
      <c r="B473" s="200">
        <v>0.21527777777777779</v>
      </c>
      <c r="C473" s="195"/>
      <c r="D473" s="195" t="s">
        <v>3682</v>
      </c>
      <c r="E473" s="21">
        <v>7879495219</v>
      </c>
      <c r="F473" s="196" t="s">
        <v>3272</v>
      </c>
      <c r="G473" s="197" t="s">
        <v>80</v>
      </c>
      <c r="H473" s="198"/>
      <c r="I473" s="196" t="s">
        <v>3683</v>
      </c>
      <c r="J473" s="197" t="s">
        <v>18</v>
      </c>
      <c r="K473" s="24"/>
      <c r="L473" s="24"/>
      <c r="M473" s="24"/>
      <c r="N473" s="24"/>
      <c r="O473" s="24"/>
      <c r="P473" s="24"/>
      <c r="Q473" s="24"/>
      <c r="R473" s="24"/>
      <c r="S473" s="24"/>
      <c r="T473" s="24"/>
      <c r="U473" s="24"/>
      <c r="V473" s="24"/>
      <c r="W473" s="24"/>
      <c r="X473" s="24"/>
      <c r="Y473" s="24"/>
      <c r="Z473" s="24"/>
      <c r="AA473" s="24"/>
      <c r="AB473" s="24"/>
      <c r="AC473" s="24"/>
      <c r="AD473" s="24"/>
      <c r="AE473" s="24"/>
      <c r="AF473" s="24"/>
      <c r="AG473" s="24"/>
      <c r="AH473" s="24"/>
      <c r="AI473" s="24"/>
      <c r="AJ473" s="24"/>
      <c r="AK473" s="24"/>
      <c r="AL473" s="24"/>
      <c r="AM473" s="24"/>
      <c r="AN473" s="24"/>
      <c r="AO473" s="24"/>
    </row>
    <row r="474" spans="1:41" ht="12.75">
      <c r="A474" s="197"/>
      <c r="B474" s="200" t="s">
        <v>3687</v>
      </c>
      <c r="C474" s="195"/>
      <c r="D474" s="195" t="s">
        <v>3688</v>
      </c>
      <c r="E474" s="21">
        <v>7875038299</v>
      </c>
      <c r="F474" s="196" t="s">
        <v>78</v>
      </c>
      <c r="G474" s="197" t="s">
        <v>80</v>
      </c>
      <c r="H474" s="198"/>
      <c r="I474" s="196" t="s">
        <v>2224</v>
      </c>
      <c r="J474" s="197" t="s">
        <v>18</v>
      </c>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row>
    <row r="475" spans="1:41" ht="12.75">
      <c r="A475" s="197"/>
      <c r="B475" s="200">
        <v>0.25694444444444442</v>
      </c>
      <c r="C475" s="195"/>
      <c r="D475" s="195" t="s">
        <v>2393</v>
      </c>
      <c r="E475" s="21">
        <v>7875362369</v>
      </c>
      <c r="F475" s="196" t="s">
        <v>78</v>
      </c>
      <c r="G475" s="197" t="s">
        <v>80</v>
      </c>
      <c r="H475" s="198"/>
      <c r="I475" s="196" t="s">
        <v>2224</v>
      </c>
      <c r="J475" s="197" t="s">
        <v>18</v>
      </c>
      <c r="K475" s="24"/>
      <c r="L475" s="24"/>
      <c r="M475" s="24"/>
      <c r="N475" s="24"/>
      <c r="O475" s="24"/>
      <c r="P475" s="24"/>
      <c r="Q475" s="24"/>
      <c r="R475" s="24"/>
      <c r="S475" s="24"/>
      <c r="T475" s="24"/>
      <c r="U475" s="24"/>
      <c r="V475" s="24"/>
      <c r="W475" s="24"/>
      <c r="X475" s="24"/>
      <c r="Y475" s="24"/>
      <c r="Z475" s="24"/>
      <c r="AA475" s="24"/>
      <c r="AB475" s="24"/>
      <c r="AC475" s="24"/>
      <c r="AD475" s="24"/>
      <c r="AE475" s="24"/>
      <c r="AF475" s="24"/>
      <c r="AG475" s="24"/>
      <c r="AH475" s="24"/>
      <c r="AI475" s="24"/>
      <c r="AJ475" s="24"/>
      <c r="AK475" s="24"/>
      <c r="AL475" s="24"/>
      <c r="AM475" s="24"/>
      <c r="AN475" s="24"/>
      <c r="AO475" s="24"/>
    </row>
    <row r="476" spans="1:41" ht="12.75">
      <c r="A476" s="197"/>
      <c r="B476" s="200" t="s">
        <v>3699</v>
      </c>
      <c r="C476" s="195"/>
      <c r="D476" s="195" t="s">
        <v>3701</v>
      </c>
      <c r="E476" s="21">
        <v>7874206556</v>
      </c>
      <c r="F476" s="196" t="s">
        <v>558</v>
      </c>
      <c r="G476" s="197" t="s">
        <v>80</v>
      </c>
      <c r="H476" s="198"/>
      <c r="I476" s="196" t="s">
        <v>3444</v>
      </c>
      <c r="J476" s="197" t="s">
        <v>18</v>
      </c>
      <c r="K476" s="24"/>
      <c r="L476" s="24"/>
      <c r="M476" s="24"/>
      <c r="N476" s="24"/>
      <c r="O476" s="24"/>
      <c r="P476" s="24"/>
      <c r="Q476" s="24"/>
      <c r="R476" s="24"/>
      <c r="S476" s="24"/>
      <c r="T476" s="24"/>
      <c r="U476" s="24"/>
      <c r="V476" s="24"/>
      <c r="W476" s="24"/>
      <c r="X476" s="24"/>
      <c r="Y476" s="24"/>
      <c r="Z476" s="24"/>
      <c r="AA476" s="24"/>
      <c r="AB476" s="24"/>
      <c r="AC476" s="24"/>
      <c r="AD476" s="24"/>
      <c r="AE476" s="24"/>
      <c r="AF476" s="24"/>
      <c r="AG476" s="24"/>
      <c r="AH476" s="24"/>
      <c r="AI476" s="24"/>
      <c r="AJ476" s="24"/>
      <c r="AK476" s="24"/>
      <c r="AL476" s="24"/>
      <c r="AM476" s="24"/>
      <c r="AN476" s="24"/>
      <c r="AO476" s="24"/>
    </row>
    <row r="477" spans="1:41" ht="12.75">
      <c r="A477" s="193">
        <v>42354</v>
      </c>
      <c r="B477" s="200" t="s">
        <v>211</v>
      </c>
      <c r="C477" s="195"/>
      <c r="D477" s="195" t="s">
        <v>3668</v>
      </c>
      <c r="E477" s="21" t="s">
        <v>1875</v>
      </c>
      <c r="F477" s="196" t="s">
        <v>1914</v>
      </c>
      <c r="G477" s="197" t="s">
        <v>14</v>
      </c>
      <c r="H477" s="198"/>
      <c r="I477" s="196" t="s">
        <v>3710</v>
      </c>
      <c r="J477" s="197" t="s">
        <v>18</v>
      </c>
      <c r="K477" s="24"/>
      <c r="L477" s="24"/>
      <c r="M477" s="24"/>
      <c r="N477" s="24"/>
      <c r="O477" s="24"/>
      <c r="P477" s="24"/>
      <c r="Q477" s="24"/>
      <c r="R477" s="24"/>
      <c r="S477" s="24"/>
      <c r="T477" s="24"/>
      <c r="U477" s="24"/>
      <c r="V477" s="24"/>
      <c r="W477" s="24"/>
      <c r="X477" s="24"/>
      <c r="Y477" s="24"/>
      <c r="Z477" s="24"/>
      <c r="AA477" s="24"/>
      <c r="AB477" s="24"/>
      <c r="AC477" s="24"/>
      <c r="AD477" s="24"/>
      <c r="AE477" s="24"/>
      <c r="AF477" s="24"/>
      <c r="AG477" s="24"/>
      <c r="AH477" s="24"/>
      <c r="AI477" s="24"/>
      <c r="AJ477" s="24"/>
      <c r="AK477" s="24"/>
      <c r="AL477" s="24"/>
      <c r="AM477" s="24"/>
      <c r="AN477" s="24"/>
      <c r="AO477" s="24"/>
    </row>
    <row r="478" spans="1:41" ht="25.5">
      <c r="A478" s="193">
        <v>42354</v>
      </c>
      <c r="B478" s="200" t="s">
        <v>3711</v>
      </c>
      <c r="C478" s="195"/>
      <c r="D478" s="195" t="s">
        <v>3712</v>
      </c>
      <c r="E478" s="21" t="s">
        <v>3713</v>
      </c>
      <c r="F478" s="196" t="s">
        <v>3714</v>
      </c>
      <c r="G478" s="197"/>
      <c r="H478" s="198"/>
      <c r="I478" s="196"/>
      <c r="J478" s="197"/>
      <c r="K478" s="24"/>
      <c r="L478" s="24"/>
      <c r="M478" s="24"/>
      <c r="N478" s="24"/>
      <c r="O478" s="24"/>
      <c r="P478" s="24"/>
      <c r="Q478" s="24"/>
      <c r="R478" s="24"/>
      <c r="S478" s="24"/>
      <c r="T478" s="24"/>
      <c r="U478" s="24"/>
      <c r="V478" s="24"/>
      <c r="W478" s="24"/>
      <c r="X478" s="24"/>
      <c r="Y478" s="24"/>
      <c r="Z478" s="24"/>
      <c r="AA478" s="24"/>
      <c r="AB478" s="24"/>
      <c r="AC478" s="24"/>
      <c r="AD478" s="24"/>
      <c r="AE478" s="24"/>
      <c r="AF478" s="24"/>
      <c r="AG478" s="24"/>
      <c r="AH478" s="24"/>
      <c r="AI478" s="24"/>
      <c r="AJ478" s="24"/>
      <c r="AK478" s="24"/>
      <c r="AL478" s="24"/>
      <c r="AM478" s="24"/>
      <c r="AN478" s="24"/>
      <c r="AO478" s="24"/>
    </row>
    <row r="479" spans="1:41" ht="12.75">
      <c r="A479" s="193">
        <v>42354</v>
      </c>
      <c r="B479" s="200" t="s">
        <v>3660</v>
      </c>
      <c r="C479" s="195"/>
      <c r="D479" s="195" t="s">
        <v>3715</v>
      </c>
      <c r="E479" s="21" t="s">
        <v>3716</v>
      </c>
      <c r="F479" s="196" t="s">
        <v>1132</v>
      </c>
      <c r="G479" s="197" t="s">
        <v>14</v>
      </c>
      <c r="H479" s="198"/>
      <c r="I479" s="196" t="s">
        <v>3444</v>
      </c>
      <c r="J479" s="197" t="s">
        <v>18</v>
      </c>
      <c r="K479" s="24"/>
      <c r="L479" s="24"/>
      <c r="M479" s="24"/>
      <c r="N479" s="24"/>
      <c r="O479" s="24"/>
      <c r="P479" s="24"/>
      <c r="Q479" s="24"/>
      <c r="R479" s="24"/>
      <c r="S479" s="24"/>
      <c r="T479" s="24"/>
      <c r="U479" s="24"/>
      <c r="V479" s="24"/>
      <c r="W479" s="24"/>
      <c r="X479" s="24"/>
      <c r="Y479" s="24"/>
      <c r="Z479" s="24"/>
      <c r="AA479" s="24"/>
      <c r="AB479" s="24"/>
      <c r="AC479" s="24"/>
      <c r="AD479" s="24"/>
      <c r="AE479" s="24"/>
      <c r="AF479" s="24"/>
      <c r="AG479" s="24"/>
      <c r="AH479" s="24"/>
      <c r="AI479" s="24"/>
      <c r="AJ479" s="24"/>
      <c r="AK479" s="24"/>
      <c r="AL479" s="24"/>
      <c r="AM479" s="24"/>
      <c r="AN479" s="24"/>
      <c r="AO479" s="24"/>
    </row>
    <row r="480" spans="1:41" ht="12.75">
      <c r="A480" s="193">
        <v>42354</v>
      </c>
      <c r="B480" s="200" t="s">
        <v>3717</v>
      </c>
      <c r="C480" s="195"/>
      <c r="D480" s="195" t="s">
        <v>3719</v>
      </c>
      <c r="E480" s="21" t="s">
        <v>1875</v>
      </c>
      <c r="F480" s="196" t="s">
        <v>1132</v>
      </c>
      <c r="G480" s="197" t="s">
        <v>14</v>
      </c>
      <c r="H480" s="198"/>
      <c r="I480" s="196" t="s">
        <v>3710</v>
      </c>
      <c r="J480" s="197" t="s">
        <v>18</v>
      </c>
      <c r="K480" s="24"/>
      <c r="L480" s="24"/>
      <c r="M480" s="24"/>
      <c r="N480" s="24"/>
      <c r="O480" s="24"/>
      <c r="P480" s="24"/>
      <c r="Q480" s="24"/>
      <c r="R480" s="24"/>
      <c r="S480" s="24"/>
      <c r="T480" s="24"/>
      <c r="U480" s="24"/>
      <c r="V480" s="24"/>
      <c r="W480" s="24"/>
      <c r="X480" s="24"/>
      <c r="Y480" s="24"/>
      <c r="Z480" s="24"/>
      <c r="AA480" s="24"/>
      <c r="AB480" s="24"/>
      <c r="AC480" s="24"/>
      <c r="AD480" s="24"/>
      <c r="AE480" s="24"/>
      <c r="AF480" s="24"/>
      <c r="AG480" s="24"/>
      <c r="AH480" s="24"/>
      <c r="AI480" s="24"/>
      <c r="AJ480" s="24"/>
      <c r="AK480" s="24"/>
      <c r="AL480" s="24"/>
      <c r="AM480" s="24"/>
      <c r="AN480" s="24"/>
      <c r="AO480" s="24"/>
    </row>
    <row r="481" spans="1:41" ht="25.5">
      <c r="A481" s="193">
        <v>42354</v>
      </c>
      <c r="B481" s="200" t="s">
        <v>3721</v>
      </c>
      <c r="C481" s="195"/>
      <c r="D481" s="195" t="s">
        <v>3723</v>
      </c>
      <c r="E481" s="21">
        <v>7874472389</v>
      </c>
      <c r="F481" s="196" t="s">
        <v>3725</v>
      </c>
      <c r="G481" s="197"/>
      <c r="H481" s="198"/>
      <c r="I481" s="196"/>
      <c r="J481" s="197"/>
      <c r="K481" s="24"/>
      <c r="L481" s="24"/>
      <c r="M481" s="24"/>
      <c r="N481" s="24"/>
      <c r="O481" s="24"/>
      <c r="P481" s="24"/>
      <c r="Q481" s="24"/>
      <c r="R481" s="24"/>
      <c r="S481" s="24"/>
      <c r="T481" s="24"/>
      <c r="U481" s="24"/>
      <c r="V481" s="24"/>
      <c r="W481" s="24"/>
      <c r="X481" s="24"/>
      <c r="Y481" s="24"/>
      <c r="Z481" s="24"/>
      <c r="AA481" s="24"/>
      <c r="AB481" s="24"/>
      <c r="AC481" s="24"/>
      <c r="AD481" s="24"/>
      <c r="AE481" s="24"/>
      <c r="AF481" s="24"/>
      <c r="AG481" s="24"/>
      <c r="AH481" s="24"/>
      <c r="AI481" s="24"/>
      <c r="AJ481" s="24"/>
      <c r="AK481" s="24"/>
      <c r="AL481" s="24"/>
      <c r="AM481" s="24"/>
      <c r="AN481" s="24"/>
      <c r="AO481" s="24"/>
    </row>
    <row r="482" spans="1:41" ht="12.75">
      <c r="A482" s="193"/>
      <c r="B482" s="200" t="s">
        <v>3728</v>
      </c>
      <c r="C482" s="195"/>
      <c r="D482" s="195" t="s">
        <v>3729</v>
      </c>
      <c r="E482" s="21" t="s">
        <v>3731</v>
      </c>
      <c r="F482" s="196" t="s">
        <v>175</v>
      </c>
      <c r="G482" s="197" t="s">
        <v>14</v>
      </c>
      <c r="H482" s="198"/>
      <c r="I482" s="196" t="s">
        <v>3733</v>
      </c>
      <c r="J482" s="197" t="s">
        <v>18</v>
      </c>
      <c r="K482" s="24"/>
      <c r="L482" s="24"/>
      <c r="M482" s="24"/>
      <c r="N482" s="24"/>
      <c r="O482" s="24"/>
      <c r="P482" s="24"/>
      <c r="Q482" s="24"/>
      <c r="R482" s="24"/>
      <c r="S482" s="24"/>
      <c r="T482" s="24"/>
      <c r="U482" s="24"/>
      <c r="V482" s="24"/>
      <c r="W482" s="24"/>
      <c r="X482" s="24"/>
      <c r="Y482" s="24"/>
      <c r="Z482" s="24"/>
      <c r="AA482" s="24"/>
      <c r="AB482" s="24"/>
      <c r="AC482" s="24"/>
      <c r="AD482" s="24"/>
      <c r="AE482" s="24"/>
      <c r="AF482" s="24"/>
      <c r="AG482" s="24"/>
      <c r="AH482" s="24"/>
      <c r="AI482" s="24"/>
      <c r="AJ482" s="24"/>
      <c r="AK482" s="24"/>
      <c r="AL482" s="24"/>
      <c r="AM482" s="24"/>
      <c r="AN482" s="24"/>
      <c r="AO482" s="24"/>
    </row>
    <row r="483" spans="1:41" ht="38.25">
      <c r="A483" s="193">
        <v>42354</v>
      </c>
      <c r="B483" s="200" t="s">
        <v>3738</v>
      </c>
      <c r="C483" s="195"/>
      <c r="D483" s="195" t="s">
        <v>2974</v>
      </c>
      <c r="E483" s="21">
        <v>7874128737</v>
      </c>
      <c r="F483" s="196" t="s">
        <v>3741</v>
      </c>
      <c r="G483" s="197" t="s">
        <v>80</v>
      </c>
      <c r="H483" s="198"/>
      <c r="I483" s="196" t="s">
        <v>3742</v>
      </c>
      <c r="J483" s="197" t="s">
        <v>18</v>
      </c>
      <c r="K483" s="24"/>
      <c r="L483" s="24"/>
      <c r="M483" s="24"/>
      <c r="N483" s="24"/>
      <c r="O483" s="24"/>
      <c r="P483" s="24"/>
      <c r="Q483" s="24"/>
      <c r="R483" s="24"/>
      <c r="S483" s="24"/>
      <c r="T483" s="24"/>
      <c r="U483" s="24"/>
      <c r="V483" s="24"/>
      <c r="W483" s="24"/>
      <c r="X483" s="24"/>
      <c r="Y483" s="24"/>
      <c r="Z483" s="24"/>
      <c r="AA483" s="24"/>
      <c r="AB483" s="24"/>
      <c r="AC483" s="24"/>
      <c r="AD483" s="24"/>
      <c r="AE483" s="24"/>
      <c r="AF483" s="24"/>
      <c r="AG483" s="24"/>
      <c r="AH483" s="24"/>
      <c r="AI483" s="24"/>
      <c r="AJ483" s="24"/>
      <c r="AK483" s="24"/>
      <c r="AL483" s="24"/>
      <c r="AM483" s="24"/>
      <c r="AN483" s="24"/>
      <c r="AO483" s="24"/>
    </row>
    <row r="484" spans="1:41" ht="38.25">
      <c r="A484" s="193">
        <v>42354</v>
      </c>
      <c r="B484" s="200" t="s">
        <v>3747</v>
      </c>
      <c r="C484" s="195"/>
      <c r="D484" s="195" t="s">
        <v>3748</v>
      </c>
      <c r="E484" s="21">
        <v>7875261493</v>
      </c>
      <c r="F484" s="196" t="s">
        <v>3749</v>
      </c>
      <c r="G484" s="197" t="s">
        <v>14</v>
      </c>
      <c r="H484" s="198"/>
      <c r="I484" s="196" t="s">
        <v>1348</v>
      </c>
      <c r="J484" s="197" t="s">
        <v>18</v>
      </c>
      <c r="K484" s="24"/>
      <c r="L484" s="24"/>
      <c r="M484" s="24"/>
      <c r="N484" s="24"/>
      <c r="O484" s="24"/>
      <c r="P484" s="24"/>
      <c r="Q484" s="24"/>
      <c r="R484" s="24"/>
      <c r="S484" s="24"/>
      <c r="T484" s="24"/>
      <c r="U484" s="24"/>
      <c r="V484" s="24"/>
      <c r="W484" s="24"/>
      <c r="X484" s="24"/>
      <c r="Y484" s="24"/>
      <c r="Z484" s="24"/>
      <c r="AA484" s="24"/>
      <c r="AB484" s="24"/>
      <c r="AC484" s="24"/>
      <c r="AD484" s="24"/>
      <c r="AE484" s="24"/>
      <c r="AF484" s="24"/>
      <c r="AG484" s="24"/>
      <c r="AH484" s="24"/>
      <c r="AI484" s="24"/>
      <c r="AJ484" s="24"/>
      <c r="AK484" s="24"/>
      <c r="AL484" s="24"/>
      <c r="AM484" s="24"/>
      <c r="AN484" s="24"/>
      <c r="AO484" s="24"/>
    </row>
    <row r="485" spans="1:41" ht="12.75">
      <c r="A485" s="193">
        <v>42355</v>
      </c>
      <c r="B485" s="200" t="s">
        <v>3752</v>
      </c>
      <c r="C485" s="195"/>
      <c r="D485" s="195" t="s">
        <v>3753</v>
      </c>
      <c r="E485" s="21" t="s">
        <v>724</v>
      </c>
      <c r="F485" s="196" t="s">
        <v>925</v>
      </c>
      <c r="G485" s="197" t="s">
        <v>14</v>
      </c>
      <c r="H485" s="198"/>
      <c r="I485" s="196" t="s">
        <v>3756</v>
      </c>
      <c r="J485" s="197" t="s">
        <v>18</v>
      </c>
      <c r="K485" s="24"/>
      <c r="L485" s="24"/>
      <c r="M485" s="24"/>
      <c r="N485" s="24"/>
      <c r="O485" s="24"/>
      <c r="P485" s="24"/>
      <c r="Q485" s="24"/>
      <c r="R485" s="24"/>
      <c r="S485" s="24"/>
      <c r="T485" s="24"/>
      <c r="U485" s="24"/>
      <c r="V485" s="24"/>
      <c r="W485" s="24"/>
      <c r="X485" s="24"/>
      <c r="Y485" s="24"/>
      <c r="Z485" s="24"/>
      <c r="AA485" s="24"/>
      <c r="AB485" s="24"/>
      <c r="AC485" s="24"/>
      <c r="AD485" s="24"/>
      <c r="AE485" s="24"/>
      <c r="AF485" s="24"/>
      <c r="AG485" s="24"/>
      <c r="AH485" s="24"/>
      <c r="AI485" s="24"/>
      <c r="AJ485" s="24"/>
      <c r="AK485" s="24"/>
      <c r="AL485" s="24"/>
      <c r="AM485" s="24"/>
      <c r="AN485" s="24"/>
      <c r="AO485" s="24"/>
    </row>
    <row r="486" spans="1:41" ht="12.75">
      <c r="A486" s="193">
        <v>42355</v>
      </c>
      <c r="B486" s="200" t="s">
        <v>3759</v>
      </c>
      <c r="C486" s="195"/>
      <c r="D486" s="195" t="s">
        <v>3760</v>
      </c>
      <c r="E486" s="21" t="s">
        <v>3762</v>
      </c>
      <c r="F486" s="196" t="s">
        <v>3764</v>
      </c>
      <c r="G486" s="197" t="s">
        <v>14</v>
      </c>
      <c r="H486" s="198"/>
      <c r="I486" s="196" t="s">
        <v>3444</v>
      </c>
      <c r="J486" s="197" t="s">
        <v>18</v>
      </c>
      <c r="K486" s="24"/>
      <c r="L486" s="24"/>
      <c r="M486" s="24"/>
      <c r="N486" s="24"/>
      <c r="O486" s="24"/>
      <c r="P486" s="24"/>
      <c r="Q486" s="24"/>
      <c r="R486" s="24"/>
      <c r="S486" s="24"/>
      <c r="T486" s="24"/>
      <c r="U486" s="24"/>
      <c r="V486" s="24"/>
      <c r="W486" s="24"/>
      <c r="X486" s="24"/>
      <c r="Y486" s="24"/>
      <c r="Z486" s="24"/>
      <c r="AA486" s="24"/>
      <c r="AB486" s="24"/>
      <c r="AC486" s="24"/>
      <c r="AD486" s="24"/>
      <c r="AE486" s="24"/>
      <c r="AF486" s="24"/>
      <c r="AG486" s="24"/>
      <c r="AH486" s="24"/>
      <c r="AI486" s="24"/>
      <c r="AJ486" s="24"/>
      <c r="AK486" s="24"/>
      <c r="AL486" s="24"/>
      <c r="AM486" s="24"/>
      <c r="AN486" s="24"/>
      <c r="AO486" s="24"/>
    </row>
    <row r="487" spans="1:41" ht="12.75">
      <c r="A487" s="193">
        <v>42355</v>
      </c>
      <c r="B487" s="200" t="s">
        <v>3770</v>
      </c>
      <c r="C487" s="195"/>
      <c r="D487" s="195" t="s">
        <v>3771</v>
      </c>
      <c r="E487" s="21">
        <v>7872490593</v>
      </c>
      <c r="F487" s="196" t="s">
        <v>3773</v>
      </c>
      <c r="G487" s="197" t="s">
        <v>14</v>
      </c>
      <c r="H487" s="198"/>
      <c r="I487" s="196" t="s">
        <v>3775</v>
      </c>
      <c r="J487" s="197" t="s">
        <v>18</v>
      </c>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row>
    <row r="488" spans="1:41" ht="12.75">
      <c r="A488" s="193">
        <v>42355</v>
      </c>
      <c r="B488" s="200" t="s">
        <v>3780</v>
      </c>
      <c r="C488" s="195"/>
      <c r="D488" s="195" t="s">
        <v>3782</v>
      </c>
      <c r="E488" s="21" t="s">
        <v>3784</v>
      </c>
      <c r="F488" s="196" t="s">
        <v>1132</v>
      </c>
      <c r="G488" s="197" t="s">
        <v>80</v>
      </c>
      <c r="H488" s="198"/>
      <c r="I488" s="196" t="s">
        <v>3786</v>
      </c>
      <c r="J488" s="222" t="s">
        <v>18</v>
      </c>
      <c r="K488" s="24"/>
      <c r="L488" s="24"/>
      <c r="M488" s="24"/>
      <c r="N488" s="24"/>
      <c r="O488" s="24"/>
      <c r="P488" s="24"/>
      <c r="Q488" s="24"/>
      <c r="R488" s="24"/>
      <c r="S488" s="24"/>
      <c r="T488" s="24"/>
      <c r="U488" s="24"/>
      <c r="V488" s="24"/>
      <c r="W488" s="24"/>
      <c r="X488" s="24"/>
      <c r="Y488" s="24"/>
      <c r="Z488" s="24"/>
      <c r="AA488" s="24"/>
      <c r="AB488" s="24"/>
      <c r="AC488" s="24"/>
      <c r="AD488" s="24"/>
      <c r="AE488" s="24"/>
      <c r="AF488" s="24"/>
      <c r="AG488" s="24"/>
      <c r="AH488" s="24"/>
      <c r="AI488" s="24"/>
      <c r="AJ488" s="24"/>
      <c r="AK488" s="24"/>
      <c r="AL488" s="24"/>
      <c r="AM488" s="24"/>
      <c r="AN488" s="24"/>
      <c r="AO488" s="24"/>
    </row>
    <row r="489" spans="1:41" ht="12.75">
      <c r="A489" s="193">
        <v>42355</v>
      </c>
      <c r="B489" s="200" t="s">
        <v>3791</v>
      </c>
      <c r="C489" s="195"/>
      <c r="D489" s="195" t="s">
        <v>3793</v>
      </c>
      <c r="E489" s="21">
        <v>7876614371</v>
      </c>
      <c r="F489" s="196" t="s">
        <v>3796</v>
      </c>
      <c r="G489" s="197" t="s">
        <v>80</v>
      </c>
      <c r="H489" s="198"/>
      <c r="I489" s="196" t="s">
        <v>3444</v>
      </c>
      <c r="J489" s="197" t="s">
        <v>18</v>
      </c>
      <c r="K489" s="24"/>
      <c r="L489" s="24"/>
      <c r="M489" s="24"/>
      <c r="N489" s="24"/>
      <c r="O489" s="24"/>
      <c r="P489" s="24"/>
      <c r="Q489" s="24"/>
      <c r="R489" s="24"/>
      <c r="S489" s="24"/>
      <c r="T489" s="24"/>
      <c r="U489" s="24"/>
      <c r="V489" s="24"/>
      <c r="W489" s="24"/>
      <c r="X489" s="24"/>
      <c r="Y489" s="24"/>
      <c r="Z489" s="24"/>
      <c r="AA489" s="24"/>
      <c r="AB489" s="24"/>
      <c r="AC489" s="24"/>
      <c r="AD489" s="24"/>
      <c r="AE489" s="24"/>
      <c r="AF489" s="24"/>
      <c r="AG489" s="24"/>
      <c r="AH489" s="24"/>
      <c r="AI489" s="24"/>
      <c r="AJ489" s="24"/>
      <c r="AK489" s="24"/>
      <c r="AL489" s="24"/>
      <c r="AM489" s="24"/>
      <c r="AN489" s="24"/>
      <c r="AO489" s="24"/>
    </row>
    <row r="490" spans="1:41" ht="12.75">
      <c r="A490" s="193">
        <v>42355</v>
      </c>
      <c r="B490" s="200" t="s">
        <v>3801</v>
      </c>
      <c r="C490" s="195"/>
      <c r="D490" s="195" t="s">
        <v>3802</v>
      </c>
      <c r="E490" s="21">
        <v>7876888390</v>
      </c>
      <c r="F490" s="196" t="s">
        <v>21</v>
      </c>
      <c r="G490" s="197" t="s">
        <v>80</v>
      </c>
      <c r="H490" s="198"/>
      <c r="I490" s="196" t="s">
        <v>3444</v>
      </c>
      <c r="J490" s="197" t="s">
        <v>18</v>
      </c>
      <c r="K490" s="24"/>
      <c r="L490" s="24"/>
      <c r="M490" s="24"/>
      <c r="N490" s="24"/>
      <c r="O490" s="24"/>
      <c r="P490" s="24"/>
      <c r="Q490" s="24"/>
      <c r="R490" s="24"/>
      <c r="S490" s="24"/>
      <c r="T490" s="24"/>
      <c r="U490" s="24"/>
      <c r="V490" s="24"/>
      <c r="W490" s="24"/>
      <c r="X490" s="24"/>
      <c r="Y490" s="24"/>
      <c r="Z490" s="24"/>
      <c r="AA490" s="24"/>
      <c r="AB490" s="24"/>
      <c r="AC490" s="24"/>
      <c r="AD490" s="24"/>
      <c r="AE490" s="24"/>
      <c r="AF490" s="24"/>
      <c r="AG490" s="24"/>
      <c r="AH490" s="24"/>
      <c r="AI490" s="24"/>
      <c r="AJ490" s="24"/>
      <c r="AK490" s="24"/>
      <c r="AL490" s="24"/>
      <c r="AM490" s="24"/>
      <c r="AN490" s="24"/>
      <c r="AO490" s="24"/>
    </row>
    <row r="491" spans="1:41" ht="12.75">
      <c r="A491" s="193">
        <v>42356</v>
      </c>
      <c r="B491" s="200" t="s">
        <v>3803</v>
      </c>
      <c r="C491" s="195"/>
      <c r="D491" s="195" t="s">
        <v>3805</v>
      </c>
      <c r="E491" s="21" t="s">
        <v>3806</v>
      </c>
      <c r="F491" s="196" t="s">
        <v>3808</v>
      </c>
      <c r="G491" s="197" t="s">
        <v>14</v>
      </c>
      <c r="H491" s="198"/>
      <c r="I491" s="196" t="s">
        <v>3444</v>
      </c>
      <c r="J491" s="197" t="s">
        <v>18</v>
      </c>
      <c r="K491" s="24"/>
      <c r="L491" s="24"/>
      <c r="M491" s="24"/>
      <c r="N491" s="24"/>
      <c r="O491" s="24"/>
      <c r="P491" s="24"/>
      <c r="Q491" s="24"/>
      <c r="R491" s="24"/>
      <c r="S491" s="24"/>
      <c r="T491" s="24"/>
      <c r="U491" s="24"/>
      <c r="V491" s="24"/>
      <c r="W491" s="24"/>
      <c r="X491" s="24"/>
      <c r="Y491" s="24"/>
      <c r="Z491" s="24"/>
      <c r="AA491" s="24"/>
      <c r="AB491" s="24"/>
      <c r="AC491" s="24"/>
      <c r="AD491" s="24"/>
      <c r="AE491" s="24"/>
      <c r="AF491" s="24"/>
      <c r="AG491" s="24"/>
      <c r="AH491" s="24"/>
      <c r="AI491" s="24"/>
      <c r="AJ491" s="24"/>
      <c r="AK491" s="24"/>
      <c r="AL491" s="24"/>
      <c r="AM491" s="24"/>
      <c r="AN491" s="24"/>
      <c r="AO491" s="24"/>
    </row>
    <row r="492" spans="1:41" ht="12.75">
      <c r="A492" s="193">
        <v>42356</v>
      </c>
      <c r="B492" s="200" t="s">
        <v>3815</v>
      </c>
      <c r="C492" s="195"/>
      <c r="D492" s="195" t="s">
        <v>3817</v>
      </c>
      <c r="E492" s="21" t="s">
        <v>3818</v>
      </c>
      <c r="F492" s="196" t="s">
        <v>3368</v>
      </c>
      <c r="G492" s="197" t="s">
        <v>14</v>
      </c>
      <c r="H492" s="198"/>
      <c r="I492" s="196" t="s">
        <v>3819</v>
      </c>
      <c r="J492" s="197" t="s">
        <v>18</v>
      </c>
      <c r="K492" s="24"/>
      <c r="L492" s="24"/>
      <c r="M492" s="24"/>
      <c r="N492" s="24"/>
      <c r="O492" s="24"/>
      <c r="P492" s="24"/>
      <c r="Q492" s="24"/>
      <c r="R492" s="24"/>
      <c r="S492" s="24"/>
      <c r="T492" s="24"/>
      <c r="U492" s="24"/>
      <c r="V492" s="24"/>
      <c r="W492" s="24"/>
      <c r="X492" s="24"/>
      <c r="Y492" s="24"/>
      <c r="Z492" s="24"/>
      <c r="AA492" s="24"/>
      <c r="AB492" s="24"/>
      <c r="AC492" s="24"/>
      <c r="AD492" s="24"/>
      <c r="AE492" s="24"/>
      <c r="AF492" s="24"/>
      <c r="AG492" s="24"/>
      <c r="AH492" s="24"/>
      <c r="AI492" s="24"/>
      <c r="AJ492" s="24"/>
      <c r="AK492" s="24"/>
      <c r="AL492" s="24"/>
      <c r="AM492" s="24"/>
      <c r="AN492" s="24"/>
      <c r="AO492" s="24"/>
    </row>
    <row r="493" spans="1:41" ht="12.75">
      <c r="A493" s="193">
        <v>42356</v>
      </c>
      <c r="B493" s="200" t="s">
        <v>3824</v>
      </c>
      <c r="C493" s="195"/>
      <c r="D493" s="195" t="s">
        <v>3826</v>
      </c>
      <c r="E493" s="21" t="s">
        <v>3806</v>
      </c>
      <c r="F493" s="196" t="s">
        <v>3828</v>
      </c>
      <c r="G493" s="197" t="s">
        <v>14</v>
      </c>
      <c r="H493" s="198"/>
      <c r="I493" s="196" t="s">
        <v>3830</v>
      </c>
      <c r="J493" s="197" t="s">
        <v>18</v>
      </c>
      <c r="K493" s="24"/>
      <c r="L493" s="24"/>
      <c r="M493" s="24"/>
      <c r="N493" s="24"/>
      <c r="O493" s="24"/>
      <c r="P493" s="24"/>
      <c r="Q493" s="24"/>
      <c r="R493" s="24"/>
      <c r="S493" s="24"/>
      <c r="T493" s="24"/>
      <c r="U493" s="24"/>
      <c r="V493" s="24"/>
      <c r="W493" s="24"/>
      <c r="X493" s="24"/>
      <c r="Y493" s="24"/>
      <c r="Z493" s="24"/>
      <c r="AA493" s="24"/>
      <c r="AB493" s="24"/>
      <c r="AC493" s="24"/>
      <c r="AD493" s="24"/>
      <c r="AE493" s="24"/>
      <c r="AF493" s="24"/>
      <c r="AG493" s="24"/>
      <c r="AH493" s="24"/>
      <c r="AI493" s="24"/>
      <c r="AJ493" s="24"/>
      <c r="AK493" s="24"/>
      <c r="AL493" s="24"/>
      <c r="AM493" s="24"/>
      <c r="AN493" s="24"/>
      <c r="AO493" s="24"/>
    </row>
    <row r="494" spans="1:41" ht="12.75">
      <c r="A494" s="193">
        <v>42356</v>
      </c>
      <c r="B494" s="193" t="s">
        <v>3835</v>
      </c>
      <c r="C494" s="196"/>
      <c r="D494" s="196" t="s">
        <v>3840</v>
      </c>
      <c r="E494" s="27" t="s">
        <v>3842</v>
      </c>
      <c r="F494" s="196" t="s">
        <v>3843</v>
      </c>
      <c r="G494" s="196" t="s">
        <v>138</v>
      </c>
      <c r="H494" s="196"/>
      <c r="I494" s="196" t="s">
        <v>3830</v>
      </c>
      <c r="J494" s="196" t="s">
        <v>18</v>
      </c>
      <c r="K494" s="224"/>
      <c r="L494" s="24"/>
      <c r="M494" s="24"/>
      <c r="N494" s="24"/>
      <c r="O494" s="24"/>
      <c r="P494" s="24"/>
      <c r="Q494" s="24"/>
      <c r="R494" s="24"/>
      <c r="S494" s="24"/>
      <c r="T494" s="24"/>
      <c r="U494" s="24"/>
      <c r="V494" s="24"/>
      <c r="W494" s="24"/>
      <c r="X494" s="24"/>
      <c r="Y494" s="24"/>
      <c r="Z494" s="24"/>
      <c r="AA494" s="24"/>
      <c r="AB494" s="24"/>
      <c r="AC494" s="24"/>
      <c r="AD494" s="24"/>
      <c r="AE494" s="24"/>
      <c r="AF494" s="24"/>
      <c r="AG494" s="24"/>
      <c r="AH494" s="24"/>
      <c r="AI494" s="24"/>
      <c r="AJ494" s="24"/>
      <c r="AK494" s="24"/>
      <c r="AL494" s="24"/>
      <c r="AM494" s="24"/>
      <c r="AN494" s="24"/>
      <c r="AO494" s="24"/>
    </row>
    <row r="495" spans="1:41" ht="12.75">
      <c r="A495" s="193">
        <v>42356</v>
      </c>
      <c r="B495" s="200">
        <v>7879493294</v>
      </c>
      <c r="C495" s="195"/>
      <c r="D495" s="195" t="s">
        <v>1910</v>
      </c>
      <c r="E495" s="27">
        <v>7879493294</v>
      </c>
      <c r="F495" s="196" t="s">
        <v>3851</v>
      </c>
      <c r="G495" s="197" t="s">
        <v>80</v>
      </c>
      <c r="H495" s="198"/>
      <c r="I495" s="196" t="s">
        <v>3853</v>
      </c>
      <c r="J495" s="197" t="s">
        <v>18</v>
      </c>
      <c r="K495" s="24"/>
      <c r="L495" s="24"/>
      <c r="M495" s="24"/>
      <c r="N495" s="24"/>
      <c r="O495" s="24"/>
      <c r="P495" s="24"/>
      <c r="Q495" s="24"/>
      <c r="R495" s="24"/>
      <c r="S495" s="24"/>
      <c r="T495" s="24"/>
      <c r="U495" s="24"/>
      <c r="V495" s="24"/>
      <c r="W495" s="24"/>
      <c r="X495" s="24"/>
      <c r="Y495" s="24"/>
      <c r="Z495" s="24"/>
      <c r="AA495" s="24"/>
      <c r="AB495" s="24"/>
      <c r="AC495" s="24"/>
      <c r="AD495" s="24"/>
      <c r="AE495" s="24"/>
      <c r="AF495" s="24"/>
      <c r="AG495" s="24"/>
      <c r="AH495" s="24"/>
      <c r="AI495" s="24"/>
      <c r="AJ495" s="24"/>
      <c r="AK495" s="24"/>
      <c r="AL495" s="24"/>
      <c r="AM495" s="24"/>
      <c r="AN495" s="24"/>
      <c r="AO495" s="24"/>
    </row>
    <row r="496" spans="1:41" ht="38.25">
      <c r="A496" s="193">
        <v>42356</v>
      </c>
      <c r="B496" s="200" t="s">
        <v>3856</v>
      </c>
      <c r="C496" s="195"/>
      <c r="D496" s="195" t="s">
        <v>3826</v>
      </c>
      <c r="E496" s="21">
        <v>7875010790</v>
      </c>
      <c r="F496" s="196" t="s">
        <v>3859</v>
      </c>
      <c r="G496" s="197" t="s">
        <v>130</v>
      </c>
      <c r="H496" s="200"/>
      <c r="I496" s="215" t="s">
        <v>3862</v>
      </c>
      <c r="J496" s="200" t="s">
        <v>18</v>
      </c>
      <c r="K496" s="225"/>
      <c r="L496" s="226"/>
      <c r="M496" s="227"/>
      <c r="N496" s="226"/>
      <c r="O496" s="226"/>
      <c r="P496" s="24"/>
      <c r="Q496" s="24"/>
      <c r="R496" s="24"/>
      <c r="S496" s="24"/>
      <c r="T496" s="24"/>
      <c r="U496" s="24"/>
      <c r="V496" s="24"/>
      <c r="W496" s="24"/>
      <c r="X496" s="24"/>
      <c r="Y496" s="24"/>
      <c r="Z496" s="24"/>
      <c r="AA496" s="24"/>
      <c r="AB496" s="24"/>
      <c r="AC496" s="24"/>
      <c r="AD496" s="24"/>
      <c r="AE496" s="24"/>
      <c r="AF496" s="24"/>
      <c r="AG496" s="24"/>
      <c r="AH496" s="24"/>
      <c r="AI496" s="24"/>
      <c r="AJ496" s="24"/>
      <c r="AK496" s="24"/>
      <c r="AL496" s="24"/>
      <c r="AM496" s="24"/>
      <c r="AN496" s="24"/>
      <c r="AO496" s="24"/>
    </row>
    <row r="497" spans="1:41" ht="12.75">
      <c r="A497" s="193">
        <v>42356</v>
      </c>
      <c r="B497" s="200" t="s">
        <v>3873</v>
      </c>
      <c r="C497" s="195"/>
      <c r="D497" s="195" t="s">
        <v>3874</v>
      </c>
      <c r="E497" s="21">
        <v>7874131587</v>
      </c>
      <c r="F497" s="196" t="s">
        <v>925</v>
      </c>
      <c r="G497" s="197" t="s">
        <v>130</v>
      </c>
      <c r="H497" s="198"/>
      <c r="I497" s="196" t="s">
        <v>3862</v>
      </c>
      <c r="J497" s="197" t="s">
        <v>18</v>
      </c>
      <c r="K497" s="24"/>
      <c r="L497" s="24"/>
      <c r="M497" s="24"/>
      <c r="N497" s="24"/>
      <c r="O497" s="24"/>
      <c r="P497" s="24"/>
      <c r="Q497" s="24"/>
      <c r="R497" s="24"/>
      <c r="S497" s="24"/>
      <c r="T497" s="24"/>
      <c r="U497" s="24"/>
      <c r="V497" s="24"/>
      <c r="W497" s="24"/>
      <c r="X497" s="24"/>
      <c r="Y497" s="24"/>
      <c r="Z497" s="24"/>
      <c r="AA497" s="24"/>
      <c r="AB497" s="24"/>
      <c r="AC497" s="24"/>
      <c r="AD497" s="24"/>
      <c r="AE497" s="24"/>
      <c r="AF497" s="24"/>
      <c r="AG497" s="24"/>
      <c r="AH497" s="24"/>
      <c r="AI497" s="24"/>
      <c r="AJ497" s="24"/>
      <c r="AK497" s="24"/>
      <c r="AL497" s="24"/>
      <c r="AM497" s="24"/>
      <c r="AN497" s="24"/>
      <c r="AO497" s="24"/>
    </row>
    <row r="498" spans="1:41" ht="25.5">
      <c r="A498" s="193">
        <v>42357</v>
      </c>
      <c r="B498" s="200" t="s">
        <v>3879</v>
      </c>
      <c r="C498" s="195"/>
      <c r="D498" s="195" t="s">
        <v>3880</v>
      </c>
      <c r="E498" s="21">
        <v>7876888390</v>
      </c>
      <c r="F498" s="196" t="s">
        <v>3881</v>
      </c>
      <c r="G498" s="197" t="s">
        <v>14</v>
      </c>
      <c r="H498" s="200"/>
      <c r="I498" s="196" t="s">
        <v>3444</v>
      </c>
      <c r="J498" s="197" t="s">
        <v>18</v>
      </c>
      <c r="K498" s="225"/>
      <c r="L498" s="226"/>
      <c r="M498" s="227"/>
      <c r="N498" s="226"/>
      <c r="O498" s="226"/>
      <c r="P498" s="24"/>
      <c r="Q498" s="24"/>
      <c r="R498" s="24"/>
      <c r="S498" s="24"/>
      <c r="T498" s="24"/>
      <c r="U498" s="24"/>
      <c r="V498" s="24"/>
      <c r="W498" s="24"/>
      <c r="X498" s="24"/>
      <c r="Y498" s="24"/>
      <c r="Z498" s="24"/>
      <c r="AA498" s="24"/>
      <c r="AB498" s="24"/>
      <c r="AC498" s="24"/>
      <c r="AD498" s="24"/>
      <c r="AE498" s="24"/>
      <c r="AF498" s="24"/>
      <c r="AG498" s="24"/>
      <c r="AH498" s="24"/>
      <c r="AI498" s="24"/>
      <c r="AJ498" s="24"/>
      <c r="AK498" s="24"/>
      <c r="AL498" s="24"/>
      <c r="AM498" s="24"/>
      <c r="AN498" s="24"/>
      <c r="AO498" s="24"/>
    </row>
    <row r="499" spans="1:41" ht="12.75">
      <c r="A499" s="193">
        <v>42357</v>
      </c>
      <c r="B499" s="200" t="s">
        <v>3886</v>
      </c>
      <c r="C499" s="195"/>
      <c r="D499" s="195" t="s">
        <v>3332</v>
      </c>
      <c r="E499" s="21" t="s">
        <v>3888</v>
      </c>
      <c r="F499" s="196" t="s">
        <v>925</v>
      </c>
      <c r="G499" s="197" t="s">
        <v>14</v>
      </c>
      <c r="H499" s="200"/>
      <c r="I499" s="215" t="s">
        <v>3862</v>
      </c>
      <c r="J499" s="197" t="s">
        <v>18</v>
      </c>
      <c r="K499" s="225"/>
      <c r="L499" s="226"/>
      <c r="M499" s="227"/>
      <c r="N499" s="226"/>
      <c r="O499" s="226"/>
      <c r="P499" s="24"/>
      <c r="Q499" s="24"/>
      <c r="R499" s="24"/>
      <c r="S499" s="24"/>
      <c r="T499" s="24"/>
      <c r="U499" s="24"/>
      <c r="V499" s="24"/>
      <c r="W499" s="24"/>
      <c r="X499" s="24"/>
      <c r="Y499" s="24"/>
      <c r="Z499" s="24"/>
      <c r="AA499" s="24"/>
      <c r="AB499" s="24"/>
      <c r="AC499" s="24"/>
      <c r="AD499" s="24"/>
      <c r="AE499" s="24"/>
      <c r="AF499" s="24"/>
      <c r="AG499" s="24"/>
      <c r="AH499" s="24"/>
      <c r="AI499" s="24"/>
      <c r="AJ499" s="24"/>
      <c r="AK499" s="24"/>
      <c r="AL499" s="24"/>
      <c r="AM499" s="24"/>
      <c r="AN499" s="24"/>
      <c r="AO499" s="24"/>
    </row>
    <row r="500" spans="1:41" ht="12.75">
      <c r="A500" s="193">
        <v>42359</v>
      </c>
      <c r="B500" s="200" t="s">
        <v>2506</v>
      </c>
      <c r="C500" s="195"/>
      <c r="D500" s="195" t="s">
        <v>3895</v>
      </c>
      <c r="E500" s="21">
        <v>7875963327</v>
      </c>
      <c r="F500" s="196" t="s">
        <v>925</v>
      </c>
      <c r="G500" s="197" t="s">
        <v>14</v>
      </c>
      <c r="H500" s="200"/>
      <c r="I500" s="215" t="s">
        <v>3862</v>
      </c>
      <c r="J500" s="197" t="s">
        <v>18</v>
      </c>
      <c r="K500" s="225"/>
      <c r="L500" s="226"/>
      <c r="M500" s="227"/>
      <c r="N500" s="226"/>
      <c r="O500" s="226"/>
      <c r="P500" s="24"/>
      <c r="Q500" s="24"/>
      <c r="R500" s="24"/>
      <c r="S500" s="24"/>
      <c r="T500" s="24"/>
      <c r="U500" s="24"/>
      <c r="V500" s="24"/>
      <c r="W500" s="24"/>
      <c r="X500" s="24"/>
      <c r="Y500" s="24"/>
      <c r="Z500" s="24"/>
      <c r="AA500" s="24"/>
      <c r="AB500" s="24"/>
      <c r="AC500" s="24"/>
      <c r="AD500" s="24"/>
      <c r="AE500" s="24"/>
      <c r="AF500" s="24"/>
      <c r="AG500" s="24"/>
      <c r="AH500" s="24"/>
      <c r="AI500" s="24"/>
      <c r="AJ500" s="24"/>
      <c r="AK500" s="24"/>
      <c r="AL500" s="24"/>
      <c r="AM500" s="24"/>
      <c r="AN500" s="24"/>
      <c r="AO500" s="24"/>
    </row>
    <row r="501" spans="1:41" ht="12.75">
      <c r="A501" s="193">
        <v>42359</v>
      </c>
      <c r="B501" s="200" t="s">
        <v>834</v>
      </c>
      <c r="C501" s="195"/>
      <c r="D501" s="195" t="s">
        <v>3901</v>
      </c>
      <c r="E501" s="21" t="s">
        <v>1686</v>
      </c>
      <c r="F501" s="196" t="s">
        <v>21</v>
      </c>
      <c r="G501" s="197" t="s">
        <v>80</v>
      </c>
      <c r="H501" s="198"/>
      <c r="I501" s="196" t="s">
        <v>3902</v>
      </c>
      <c r="J501" s="197" t="s">
        <v>18</v>
      </c>
      <c r="K501" s="24"/>
      <c r="L501" s="24"/>
      <c r="M501" s="24"/>
      <c r="N501" s="24"/>
      <c r="O501" s="24"/>
      <c r="P501" s="24"/>
      <c r="Q501" s="24"/>
      <c r="R501" s="24"/>
      <c r="S501" s="24"/>
      <c r="T501" s="24"/>
      <c r="U501" s="24"/>
      <c r="V501" s="24"/>
      <c r="W501" s="24"/>
      <c r="X501" s="24"/>
      <c r="Y501" s="24"/>
      <c r="Z501" s="24"/>
      <c r="AA501" s="24"/>
      <c r="AB501" s="24"/>
      <c r="AC501" s="24"/>
      <c r="AD501" s="24"/>
      <c r="AE501" s="24"/>
      <c r="AF501" s="24"/>
      <c r="AG501" s="24"/>
      <c r="AH501" s="24"/>
      <c r="AI501" s="24"/>
      <c r="AJ501" s="24"/>
      <c r="AK501" s="24"/>
      <c r="AL501" s="24"/>
      <c r="AM501" s="24"/>
      <c r="AN501" s="24"/>
      <c r="AO501" s="24"/>
    </row>
    <row r="502" spans="1:41" ht="12.75">
      <c r="A502" s="193">
        <v>42359</v>
      </c>
      <c r="B502" s="228">
        <v>0.19930555555555557</v>
      </c>
      <c r="C502" s="195"/>
      <c r="D502" s="195" t="s">
        <v>3171</v>
      </c>
      <c r="E502" s="21">
        <v>7875014282</v>
      </c>
      <c r="F502" s="196" t="s">
        <v>21</v>
      </c>
      <c r="G502" s="197" t="s">
        <v>80</v>
      </c>
      <c r="H502" s="198"/>
      <c r="I502" s="196" t="s">
        <v>3902</v>
      </c>
      <c r="J502" s="197" t="s">
        <v>18</v>
      </c>
      <c r="K502" s="24"/>
      <c r="L502" s="24"/>
      <c r="M502" s="24"/>
      <c r="N502" s="24"/>
      <c r="O502" s="24"/>
      <c r="P502" s="24"/>
      <c r="Q502" s="24"/>
      <c r="R502" s="24"/>
      <c r="S502" s="24"/>
      <c r="T502" s="24"/>
      <c r="U502" s="24"/>
      <c r="V502" s="24"/>
      <c r="W502" s="24"/>
      <c r="X502" s="24"/>
      <c r="Y502" s="24"/>
      <c r="Z502" s="24"/>
      <c r="AA502" s="24"/>
      <c r="AB502" s="24"/>
      <c r="AC502" s="24"/>
      <c r="AD502" s="24"/>
      <c r="AE502" s="24"/>
      <c r="AF502" s="24"/>
      <c r="AG502" s="24"/>
      <c r="AH502" s="24"/>
      <c r="AI502" s="24"/>
      <c r="AJ502" s="24"/>
      <c r="AK502" s="24"/>
      <c r="AL502" s="24"/>
      <c r="AM502" s="24"/>
      <c r="AN502" s="24"/>
      <c r="AO502" s="24"/>
    </row>
    <row r="503" spans="1:41" ht="12.75">
      <c r="A503" s="193">
        <v>42359</v>
      </c>
      <c r="B503" s="228">
        <v>0.2638888888888889</v>
      </c>
      <c r="C503" s="195"/>
      <c r="D503" s="195" t="s">
        <v>3917</v>
      </c>
      <c r="E503" s="21">
        <v>7875153404</v>
      </c>
      <c r="F503" s="196" t="s">
        <v>21</v>
      </c>
      <c r="G503" s="197" t="s">
        <v>80</v>
      </c>
      <c r="H503" s="198"/>
      <c r="I503" s="196" t="s">
        <v>3902</v>
      </c>
      <c r="J503" s="197" t="s">
        <v>18</v>
      </c>
      <c r="K503" s="24"/>
      <c r="L503" s="24"/>
      <c r="M503" s="24"/>
      <c r="N503" s="24"/>
      <c r="O503" s="24"/>
      <c r="P503" s="24"/>
      <c r="Q503" s="24"/>
      <c r="R503" s="24"/>
      <c r="S503" s="24"/>
      <c r="T503" s="24"/>
      <c r="U503" s="24"/>
      <c r="V503" s="24"/>
      <c r="W503" s="24"/>
      <c r="X503" s="24"/>
      <c r="Y503" s="24"/>
      <c r="Z503" s="24"/>
      <c r="AA503" s="24"/>
      <c r="AB503" s="24"/>
      <c r="AC503" s="24"/>
      <c r="AD503" s="24"/>
      <c r="AE503" s="24"/>
      <c r="AF503" s="24"/>
      <c r="AG503" s="24"/>
      <c r="AH503" s="24"/>
      <c r="AI503" s="24"/>
      <c r="AJ503" s="24"/>
      <c r="AK503" s="24"/>
      <c r="AL503" s="24"/>
      <c r="AM503" s="24"/>
      <c r="AN503" s="24"/>
      <c r="AO503" s="24"/>
    </row>
    <row r="504" spans="1:41" ht="12.75">
      <c r="A504" s="193">
        <v>42360</v>
      </c>
      <c r="B504" s="228" t="s">
        <v>3923</v>
      </c>
      <c r="C504" s="195"/>
      <c r="D504" s="195" t="s">
        <v>3925</v>
      </c>
      <c r="E504" s="21" t="s">
        <v>3838</v>
      </c>
      <c r="F504" s="196" t="s">
        <v>175</v>
      </c>
      <c r="G504" s="197" t="s">
        <v>14</v>
      </c>
      <c r="H504" s="198"/>
      <c r="I504" s="215" t="s">
        <v>3862</v>
      </c>
      <c r="J504" s="197" t="s">
        <v>18</v>
      </c>
      <c r="K504" s="24"/>
      <c r="L504" s="24"/>
      <c r="M504" s="24"/>
      <c r="N504" s="24"/>
      <c r="O504" s="24"/>
      <c r="P504" s="24"/>
      <c r="Q504" s="24"/>
      <c r="R504" s="24"/>
      <c r="S504" s="24"/>
      <c r="T504" s="24"/>
      <c r="U504" s="24"/>
      <c r="V504" s="24"/>
      <c r="W504" s="24"/>
      <c r="X504" s="24"/>
      <c r="Y504" s="24"/>
      <c r="Z504" s="24"/>
      <c r="AA504" s="24"/>
      <c r="AB504" s="24"/>
      <c r="AC504" s="24"/>
      <c r="AD504" s="24"/>
      <c r="AE504" s="24"/>
      <c r="AF504" s="24"/>
      <c r="AG504" s="24"/>
      <c r="AH504" s="24"/>
      <c r="AI504" s="24"/>
      <c r="AJ504" s="24"/>
      <c r="AK504" s="24"/>
      <c r="AL504" s="24"/>
      <c r="AM504" s="24"/>
      <c r="AN504" s="24"/>
      <c r="AO504" s="24"/>
    </row>
    <row r="505" spans="1:41" ht="12.75">
      <c r="A505" s="193">
        <v>42360</v>
      </c>
      <c r="B505" s="228" t="s">
        <v>3930</v>
      </c>
      <c r="C505" s="195"/>
      <c r="D505" s="195" t="s">
        <v>3345</v>
      </c>
      <c r="E505" s="21" t="s">
        <v>1852</v>
      </c>
      <c r="F505" s="196" t="s">
        <v>3933</v>
      </c>
      <c r="G505" s="197" t="s">
        <v>14</v>
      </c>
      <c r="H505" s="198"/>
      <c r="I505" s="215" t="s">
        <v>3862</v>
      </c>
      <c r="J505" s="197" t="s">
        <v>18</v>
      </c>
      <c r="K505" s="24"/>
      <c r="L505" s="24"/>
      <c r="M505" s="24"/>
      <c r="N505" s="24"/>
      <c r="O505" s="24"/>
      <c r="P505" s="24"/>
      <c r="Q505" s="24"/>
      <c r="R505" s="24"/>
      <c r="S505" s="24"/>
      <c r="T505" s="24"/>
      <c r="U505" s="24"/>
      <c r="V505" s="24"/>
      <c r="W505" s="24"/>
      <c r="X505" s="24"/>
      <c r="Y505" s="24"/>
      <c r="Z505" s="24"/>
      <c r="AA505" s="24"/>
      <c r="AB505" s="24"/>
      <c r="AC505" s="24"/>
      <c r="AD505" s="24"/>
      <c r="AE505" s="24"/>
      <c r="AF505" s="24"/>
      <c r="AG505" s="24"/>
      <c r="AH505" s="24"/>
      <c r="AI505" s="24"/>
      <c r="AJ505" s="24"/>
      <c r="AK505" s="24"/>
      <c r="AL505" s="24"/>
      <c r="AM505" s="24"/>
      <c r="AN505" s="24"/>
      <c r="AO505" s="24"/>
    </row>
    <row r="506" spans="1:41" ht="12.75">
      <c r="A506" s="193">
        <v>42360</v>
      </c>
      <c r="B506" s="228" t="s">
        <v>3939</v>
      </c>
      <c r="C506" s="195"/>
      <c r="D506" s="195" t="s">
        <v>3234</v>
      </c>
      <c r="E506" s="21" t="s">
        <v>3054</v>
      </c>
      <c r="F506" s="196" t="s">
        <v>3933</v>
      </c>
      <c r="G506" s="197" t="s">
        <v>138</v>
      </c>
      <c r="H506" s="198"/>
      <c r="I506" s="215" t="s">
        <v>3942</v>
      </c>
      <c r="J506" s="197" t="s">
        <v>18</v>
      </c>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row>
    <row r="507" spans="1:41" ht="12.75">
      <c r="A507" s="193">
        <v>42360</v>
      </c>
      <c r="B507" s="228" t="s">
        <v>3948</v>
      </c>
      <c r="C507" s="195"/>
      <c r="D507" s="195" t="s">
        <v>1382</v>
      </c>
      <c r="E507" s="21" t="s">
        <v>1383</v>
      </c>
      <c r="F507" s="196" t="s">
        <v>3933</v>
      </c>
      <c r="G507" s="197" t="s">
        <v>138</v>
      </c>
      <c r="H507" s="198"/>
      <c r="I507" s="215" t="s">
        <v>3862</v>
      </c>
      <c r="J507" s="197" t="s">
        <v>18</v>
      </c>
      <c r="K507" s="24"/>
      <c r="L507" s="24"/>
      <c r="M507" s="24"/>
      <c r="N507" s="24"/>
      <c r="O507" s="24"/>
      <c r="P507" s="24"/>
      <c r="Q507" s="24"/>
      <c r="R507" s="24"/>
      <c r="S507" s="24"/>
      <c r="T507" s="24"/>
      <c r="U507" s="24"/>
      <c r="V507" s="24"/>
      <c r="W507" s="24"/>
      <c r="X507" s="24"/>
      <c r="Y507" s="24"/>
      <c r="Z507" s="24"/>
      <c r="AA507" s="24"/>
      <c r="AB507" s="24"/>
      <c r="AC507" s="24"/>
      <c r="AD507" s="24"/>
      <c r="AE507" s="24"/>
      <c r="AF507" s="24"/>
      <c r="AG507" s="24"/>
      <c r="AH507" s="24"/>
      <c r="AI507" s="24"/>
      <c r="AJ507" s="24"/>
      <c r="AK507" s="24"/>
      <c r="AL507" s="24"/>
      <c r="AM507" s="24"/>
      <c r="AN507" s="24"/>
      <c r="AO507" s="24"/>
    </row>
    <row r="508" spans="1:41" ht="12.75">
      <c r="A508" s="193">
        <v>42360</v>
      </c>
      <c r="B508" s="228">
        <v>0.24305555555555555</v>
      </c>
      <c r="C508" s="200"/>
      <c r="D508" s="200" t="s">
        <v>3954</v>
      </c>
      <c r="E508" s="25">
        <v>7875259202</v>
      </c>
      <c r="F508" s="215" t="s">
        <v>925</v>
      </c>
      <c r="G508" s="196" t="s">
        <v>80</v>
      </c>
      <c r="H508" s="197"/>
      <c r="I508" s="196" t="s">
        <v>3957</v>
      </c>
      <c r="J508" s="197" t="s">
        <v>18</v>
      </c>
      <c r="K508" s="24"/>
      <c r="L508" s="24"/>
      <c r="M508" s="24"/>
      <c r="N508" s="24"/>
      <c r="O508" s="24"/>
      <c r="P508" s="24"/>
      <c r="Q508" s="24"/>
      <c r="R508" s="24"/>
      <c r="S508" s="24"/>
      <c r="T508" s="24"/>
      <c r="U508" s="24"/>
      <c r="V508" s="24"/>
      <c r="W508" s="24"/>
      <c r="X508" s="24"/>
      <c r="Y508" s="24"/>
      <c r="Z508" s="24"/>
      <c r="AA508" s="24"/>
      <c r="AB508" s="24"/>
      <c r="AC508" s="24"/>
      <c r="AD508" s="24"/>
      <c r="AE508" s="24"/>
      <c r="AF508" s="24"/>
      <c r="AG508" s="24"/>
      <c r="AH508" s="24"/>
      <c r="AI508" s="24"/>
      <c r="AJ508" s="24"/>
      <c r="AK508" s="24"/>
      <c r="AL508" s="24"/>
      <c r="AM508" s="24"/>
      <c r="AN508" s="24"/>
      <c r="AO508" s="24"/>
    </row>
    <row r="509" spans="1:41" ht="25.5">
      <c r="A509" s="193">
        <v>42360</v>
      </c>
      <c r="B509" s="228">
        <v>0.24236111111111111</v>
      </c>
      <c r="C509" s="195"/>
      <c r="D509" s="195" t="s">
        <v>3961</v>
      </c>
      <c r="E509" s="21">
        <v>7872490593</v>
      </c>
      <c r="F509" s="215" t="s">
        <v>925</v>
      </c>
      <c r="G509" s="197" t="s">
        <v>80</v>
      </c>
      <c r="H509" s="198"/>
      <c r="I509" s="196" t="s">
        <v>3964</v>
      </c>
      <c r="J509" s="197" t="s">
        <v>18</v>
      </c>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row>
    <row r="510" spans="1:41" ht="12.75">
      <c r="A510" s="193">
        <v>42361</v>
      </c>
      <c r="B510" s="200" t="s">
        <v>3967</v>
      </c>
      <c r="C510" s="195"/>
      <c r="D510" s="195" t="s">
        <v>3968</v>
      </c>
      <c r="E510" s="21" t="s">
        <v>3969</v>
      </c>
      <c r="F510" s="196" t="s">
        <v>3741</v>
      </c>
      <c r="G510" s="197" t="s">
        <v>80</v>
      </c>
      <c r="H510" s="198"/>
      <c r="I510" s="196"/>
      <c r="J510" s="197" t="s">
        <v>18</v>
      </c>
      <c r="K510" s="24"/>
      <c r="L510" s="24"/>
      <c r="M510" s="24"/>
      <c r="N510" s="24"/>
      <c r="O510" s="24"/>
      <c r="P510" s="24"/>
      <c r="Q510" s="24"/>
      <c r="R510" s="24"/>
      <c r="S510" s="24"/>
      <c r="T510" s="24"/>
      <c r="U510" s="24"/>
      <c r="V510" s="24"/>
      <c r="W510" s="24"/>
      <c r="X510" s="24"/>
      <c r="Y510" s="24"/>
      <c r="Z510" s="24"/>
      <c r="AA510" s="24"/>
      <c r="AB510" s="24"/>
      <c r="AC510" s="24"/>
      <c r="AD510" s="24"/>
      <c r="AE510" s="24"/>
      <c r="AF510" s="24"/>
      <c r="AG510" s="24"/>
      <c r="AH510" s="24"/>
      <c r="AI510" s="24"/>
      <c r="AJ510" s="24"/>
      <c r="AK510" s="24"/>
      <c r="AL510" s="24"/>
      <c r="AM510" s="24"/>
      <c r="AN510" s="24"/>
      <c r="AO510" s="24"/>
    </row>
    <row r="511" spans="1:41" ht="12.75">
      <c r="A511" s="193">
        <v>42362</v>
      </c>
      <c r="B511" s="200" t="s">
        <v>3974</v>
      </c>
      <c r="C511" s="195"/>
      <c r="D511" s="195" t="s">
        <v>2665</v>
      </c>
      <c r="E511" s="21" t="s">
        <v>3976</v>
      </c>
      <c r="F511" s="196" t="s">
        <v>3977</v>
      </c>
      <c r="G511" s="197" t="s">
        <v>80</v>
      </c>
      <c r="H511" s="198"/>
      <c r="I511" s="196" t="s">
        <v>3979</v>
      </c>
      <c r="J511" s="197" t="s">
        <v>18</v>
      </c>
      <c r="K511" s="24"/>
      <c r="L511" s="24"/>
      <c r="M511" s="24"/>
      <c r="N511" s="24"/>
      <c r="O511" s="24"/>
      <c r="P511" s="24"/>
      <c r="Q511" s="24"/>
      <c r="R511" s="24"/>
      <c r="S511" s="24"/>
      <c r="T511" s="24"/>
      <c r="U511" s="24"/>
      <c r="V511" s="24"/>
      <c r="W511" s="24"/>
      <c r="X511" s="24"/>
      <c r="Y511" s="24"/>
      <c r="Z511" s="24"/>
      <c r="AA511" s="24"/>
      <c r="AB511" s="24"/>
      <c r="AC511" s="24"/>
      <c r="AD511" s="24"/>
      <c r="AE511" s="24"/>
      <c r="AF511" s="24"/>
      <c r="AG511" s="24"/>
      <c r="AH511" s="24"/>
      <c r="AI511" s="24"/>
      <c r="AJ511" s="24"/>
      <c r="AK511" s="24"/>
      <c r="AL511" s="24"/>
      <c r="AM511" s="24"/>
      <c r="AN511" s="24"/>
      <c r="AO511" s="24"/>
    </row>
    <row r="512" spans="1:41" ht="12.75">
      <c r="A512" s="193">
        <v>42362</v>
      </c>
      <c r="B512" s="200" t="s">
        <v>3983</v>
      </c>
      <c r="C512" s="195"/>
      <c r="D512" s="195" t="s">
        <v>3984</v>
      </c>
      <c r="E512" s="21" t="s">
        <v>3985</v>
      </c>
      <c r="F512" s="196" t="s">
        <v>3987</v>
      </c>
      <c r="G512" s="197" t="s">
        <v>3989</v>
      </c>
      <c r="H512" s="198"/>
      <c r="I512" s="196" t="s">
        <v>1695</v>
      </c>
      <c r="J512" s="197" t="s">
        <v>18</v>
      </c>
      <c r="K512" s="24"/>
      <c r="L512" s="24"/>
      <c r="M512" s="24"/>
      <c r="N512" s="24"/>
      <c r="O512" s="24"/>
      <c r="P512" s="24"/>
      <c r="Q512" s="24"/>
      <c r="R512" s="24"/>
      <c r="S512" s="24"/>
      <c r="T512" s="24"/>
      <c r="U512" s="24"/>
      <c r="V512" s="24"/>
      <c r="W512" s="24"/>
      <c r="X512" s="24"/>
      <c r="Y512" s="24"/>
      <c r="Z512" s="24"/>
      <c r="AA512" s="24"/>
      <c r="AB512" s="24"/>
      <c r="AC512" s="24"/>
      <c r="AD512" s="24"/>
      <c r="AE512" s="24"/>
      <c r="AF512" s="24"/>
      <c r="AG512" s="24"/>
      <c r="AH512" s="24"/>
      <c r="AI512" s="24"/>
      <c r="AJ512" s="24"/>
      <c r="AK512" s="24"/>
      <c r="AL512" s="24"/>
      <c r="AM512" s="24"/>
      <c r="AN512" s="24"/>
      <c r="AO512" s="24"/>
    </row>
    <row r="513" spans="1:41" ht="12.75">
      <c r="A513" s="193">
        <v>42364</v>
      </c>
      <c r="B513" s="200" t="s">
        <v>3993</v>
      </c>
      <c r="C513" s="195"/>
      <c r="D513" s="195" t="s">
        <v>3995</v>
      </c>
      <c r="E513" s="21" t="s">
        <v>1719</v>
      </c>
      <c r="F513" s="196" t="s">
        <v>925</v>
      </c>
      <c r="G513" s="197" t="s">
        <v>138</v>
      </c>
      <c r="H513" s="198"/>
      <c r="I513" s="196" t="s">
        <v>3996</v>
      </c>
      <c r="J513" s="197" t="s">
        <v>18</v>
      </c>
      <c r="K513" s="24"/>
      <c r="L513" s="24"/>
      <c r="M513" s="24"/>
      <c r="N513" s="24"/>
      <c r="O513" s="24"/>
      <c r="P513" s="24"/>
      <c r="Q513" s="24"/>
      <c r="R513" s="24"/>
      <c r="S513" s="24"/>
      <c r="T513" s="24"/>
      <c r="U513" s="24"/>
      <c r="V513" s="24"/>
      <c r="W513" s="24"/>
      <c r="X513" s="24"/>
      <c r="Y513" s="24"/>
      <c r="Z513" s="24"/>
      <c r="AA513" s="24"/>
      <c r="AB513" s="24"/>
      <c r="AC513" s="24"/>
      <c r="AD513" s="24"/>
      <c r="AE513" s="24"/>
      <c r="AF513" s="24"/>
      <c r="AG513" s="24"/>
      <c r="AH513" s="24"/>
      <c r="AI513" s="24"/>
      <c r="AJ513" s="24"/>
      <c r="AK513" s="24"/>
      <c r="AL513" s="24"/>
      <c r="AM513" s="24"/>
      <c r="AN513" s="24"/>
      <c r="AO513" s="24"/>
    </row>
    <row r="514" spans="1:41" ht="12.75">
      <c r="A514" s="193">
        <v>42364</v>
      </c>
      <c r="B514" s="200" t="s">
        <v>4001</v>
      </c>
      <c r="C514" s="195"/>
      <c r="D514" s="195" t="s">
        <v>4002</v>
      </c>
      <c r="E514" s="21">
        <v>7875544255</v>
      </c>
      <c r="F514" s="196" t="s">
        <v>4003</v>
      </c>
      <c r="G514" s="198"/>
      <c r="H514" s="198"/>
      <c r="I514" s="217"/>
      <c r="J514" s="198"/>
      <c r="K514" s="24"/>
      <c r="L514" s="24"/>
      <c r="M514" s="24"/>
      <c r="N514" s="24"/>
      <c r="O514" s="24"/>
      <c r="P514" s="24"/>
      <c r="Q514" s="24"/>
      <c r="R514" s="24"/>
      <c r="S514" s="24"/>
      <c r="T514" s="24"/>
      <c r="U514" s="24"/>
      <c r="V514" s="24"/>
      <c r="W514" s="24"/>
      <c r="X514" s="24"/>
      <c r="Y514" s="24"/>
      <c r="Z514" s="24"/>
      <c r="AA514" s="24"/>
      <c r="AB514" s="24"/>
      <c r="AC514" s="24"/>
      <c r="AD514" s="24"/>
      <c r="AE514" s="24"/>
      <c r="AF514" s="24"/>
      <c r="AG514" s="24"/>
      <c r="AH514" s="24"/>
      <c r="AI514" s="24"/>
      <c r="AJ514" s="24"/>
      <c r="AK514" s="24"/>
      <c r="AL514" s="24"/>
      <c r="AM514" s="24"/>
      <c r="AN514" s="24"/>
      <c r="AO514" s="24"/>
    </row>
    <row r="515" spans="1:41" ht="25.5">
      <c r="A515" s="193">
        <v>42364</v>
      </c>
      <c r="B515" s="193" t="s">
        <v>3953</v>
      </c>
      <c r="C515" s="193"/>
      <c r="D515" s="193" t="s">
        <v>4008</v>
      </c>
      <c r="E515" s="16" t="s">
        <v>4009</v>
      </c>
      <c r="F515" s="229" t="s">
        <v>4011</v>
      </c>
      <c r="G515" s="193" t="s">
        <v>120</v>
      </c>
      <c r="H515" s="193"/>
      <c r="I515" s="229" t="s">
        <v>4019</v>
      </c>
      <c r="J515" s="193" t="s">
        <v>122</v>
      </c>
      <c r="K515" s="230"/>
      <c r="L515" s="230"/>
      <c r="M515" s="230"/>
      <c r="N515" s="230"/>
      <c r="O515" s="230"/>
      <c r="P515" s="230"/>
      <c r="Q515" s="230"/>
      <c r="R515" s="230"/>
      <c r="S515" s="230"/>
      <c r="T515" s="230"/>
      <c r="U515" s="230"/>
      <c r="V515" s="230"/>
      <c r="W515" s="230"/>
      <c r="X515" s="230"/>
      <c r="Y515" s="230"/>
      <c r="Z515" s="230"/>
      <c r="AA515" s="230"/>
      <c r="AB515" s="230"/>
      <c r="AC515" s="230"/>
      <c r="AD515" s="230"/>
      <c r="AE515" s="230"/>
      <c r="AF515" s="230"/>
      <c r="AG515" s="230"/>
      <c r="AH515" s="230"/>
      <c r="AI515" s="230"/>
      <c r="AJ515" s="230"/>
      <c r="AK515" s="230"/>
      <c r="AL515" s="230"/>
      <c r="AM515" s="230"/>
      <c r="AN515" s="230"/>
      <c r="AO515" s="230"/>
    </row>
    <row r="516" spans="1:41" ht="12.75">
      <c r="A516" s="193">
        <v>42365</v>
      </c>
      <c r="B516" s="193" t="s">
        <v>4023</v>
      </c>
      <c r="C516" s="193"/>
      <c r="D516" s="193" t="s">
        <v>4025</v>
      </c>
      <c r="E516" s="16" t="s">
        <v>4027</v>
      </c>
      <c r="F516" s="229" t="s">
        <v>4028</v>
      </c>
      <c r="G516" s="193" t="s">
        <v>120</v>
      </c>
      <c r="H516" s="193"/>
      <c r="I516" s="229" t="s">
        <v>4029</v>
      </c>
      <c r="J516" s="193" t="s">
        <v>122</v>
      </c>
      <c r="K516" s="230"/>
      <c r="L516" s="230"/>
      <c r="M516" s="230"/>
      <c r="N516" s="230"/>
      <c r="O516" s="230"/>
      <c r="P516" s="230"/>
      <c r="Q516" s="230"/>
      <c r="R516" s="230"/>
      <c r="S516" s="230"/>
      <c r="T516" s="230"/>
      <c r="U516" s="230"/>
      <c r="V516" s="230"/>
      <c r="W516" s="230"/>
      <c r="X516" s="230"/>
      <c r="Y516" s="230"/>
      <c r="Z516" s="230"/>
      <c r="AA516" s="230"/>
      <c r="AB516" s="230"/>
      <c r="AC516" s="230"/>
      <c r="AD516" s="230"/>
      <c r="AE516" s="230"/>
      <c r="AF516" s="230"/>
      <c r="AG516" s="230"/>
      <c r="AH516" s="230"/>
      <c r="AI516" s="230"/>
      <c r="AJ516" s="230"/>
      <c r="AK516" s="230"/>
      <c r="AL516" s="230"/>
      <c r="AM516" s="230"/>
      <c r="AN516" s="230"/>
      <c r="AO516" s="230"/>
    </row>
    <row r="517" spans="1:41" ht="12.75">
      <c r="A517" s="193">
        <v>42365</v>
      </c>
      <c r="B517" s="200" t="s">
        <v>4023</v>
      </c>
      <c r="C517" s="195"/>
      <c r="D517" s="195" t="s">
        <v>4037</v>
      </c>
      <c r="E517" s="21">
        <v>7875362369</v>
      </c>
      <c r="F517" s="196" t="s">
        <v>4039</v>
      </c>
      <c r="G517" s="197" t="s">
        <v>1457</v>
      </c>
      <c r="H517" s="198"/>
      <c r="I517" s="196" t="s">
        <v>4041</v>
      </c>
      <c r="J517" s="197" t="s">
        <v>18</v>
      </c>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row>
    <row r="518" spans="1:41" ht="12.75">
      <c r="A518" s="193">
        <v>42365</v>
      </c>
      <c r="B518" s="228">
        <v>0.12777777777777777</v>
      </c>
      <c r="C518" s="195"/>
      <c r="D518" s="195" t="s">
        <v>4046</v>
      </c>
      <c r="E518" s="21">
        <v>7875153404</v>
      </c>
      <c r="F518" s="196" t="s">
        <v>4047</v>
      </c>
      <c r="G518" s="198"/>
      <c r="H518" s="198"/>
      <c r="I518" s="217"/>
      <c r="J518" s="198"/>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row>
    <row r="519" spans="1:41" ht="12.75">
      <c r="A519" s="193">
        <v>42366</v>
      </c>
      <c r="B519" s="200" t="s">
        <v>4053</v>
      </c>
      <c r="C519" s="231"/>
      <c r="D519" s="231" t="s">
        <v>4058</v>
      </c>
      <c r="E519" s="25" t="s">
        <v>708</v>
      </c>
      <c r="F519" s="196" t="s">
        <v>925</v>
      </c>
      <c r="G519" s="198"/>
      <c r="H519" s="198"/>
      <c r="I519" s="217"/>
      <c r="J519" s="198"/>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row>
    <row r="520" spans="1:41" ht="12.75">
      <c r="A520" s="193">
        <v>42366</v>
      </c>
      <c r="B520" s="200" t="s">
        <v>4063</v>
      </c>
      <c r="C520" s="195"/>
      <c r="D520" s="195" t="s">
        <v>3840</v>
      </c>
      <c r="E520" s="21" t="s">
        <v>3842</v>
      </c>
      <c r="F520" s="196" t="s">
        <v>2701</v>
      </c>
      <c r="G520" s="198"/>
      <c r="H520" s="198"/>
      <c r="I520" s="217"/>
      <c r="J520" s="198"/>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row>
    <row r="521" spans="1:41" ht="12.75">
      <c r="A521" s="193">
        <v>42366</v>
      </c>
      <c r="B521" s="200" t="s">
        <v>4068</v>
      </c>
      <c r="C521" s="195"/>
      <c r="D521" s="195" t="s">
        <v>3901</v>
      </c>
      <c r="E521" s="21" t="s">
        <v>1686</v>
      </c>
      <c r="F521" s="196" t="s">
        <v>558</v>
      </c>
      <c r="G521" s="198"/>
      <c r="H521" s="198"/>
      <c r="I521" s="217"/>
      <c r="J521" s="198"/>
      <c r="K521" s="24"/>
      <c r="L521" s="24"/>
      <c r="M521" s="24"/>
      <c r="N521" s="24"/>
      <c r="O521" s="24"/>
      <c r="P521" s="24"/>
      <c r="Q521" s="24"/>
      <c r="R521" s="24"/>
      <c r="S521" s="24"/>
      <c r="T521" s="24"/>
      <c r="U521" s="24"/>
      <c r="V521" s="24"/>
      <c r="W521" s="24"/>
      <c r="X521" s="24"/>
      <c r="Y521" s="24"/>
      <c r="Z521" s="24"/>
      <c r="AA521" s="24"/>
      <c r="AB521" s="24"/>
      <c r="AC521" s="24"/>
      <c r="AD521" s="24"/>
      <c r="AE521" s="24"/>
      <c r="AF521" s="24"/>
      <c r="AG521" s="24"/>
      <c r="AH521" s="24"/>
      <c r="AI521" s="24"/>
      <c r="AJ521" s="24"/>
      <c r="AK521" s="24"/>
      <c r="AL521" s="24"/>
      <c r="AM521" s="24"/>
      <c r="AN521" s="24"/>
      <c r="AO521" s="24"/>
    </row>
    <row r="522" spans="1:41" ht="12.75">
      <c r="A522" s="193">
        <v>42366</v>
      </c>
      <c r="B522" s="193" t="s">
        <v>4075</v>
      </c>
      <c r="C522" s="193"/>
      <c r="D522" s="193" t="s">
        <v>4077</v>
      </c>
      <c r="E522" s="16" t="s">
        <v>4078</v>
      </c>
      <c r="F522" s="229" t="s">
        <v>4080</v>
      </c>
      <c r="G522" s="193" t="s">
        <v>4082</v>
      </c>
      <c r="H522" s="193"/>
      <c r="I522" s="229" t="s">
        <v>4083</v>
      </c>
      <c r="J522" s="193" t="s">
        <v>122</v>
      </c>
      <c r="K522" s="230"/>
      <c r="L522" s="230"/>
      <c r="M522" s="230"/>
      <c r="N522" s="230"/>
      <c r="O522" s="230"/>
      <c r="P522" s="230"/>
      <c r="Q522" s="230"/>
      <c r="R522" s="230"/>
      <c r="S522" s="230"/>
      <c r="T522" s="230"/>
      <c r="U522" s="230"/>
      <c r="V522" s="230"/>
      <c r="W522" s="230"/>
      <c r="X522" s="230"/>
      <c r="Y522" s="230"/>
      <c r="Z522" s="230"/>
      <c r="AA522" s="230"/>
      <c r="AB522" s="230"/>
      <c r="AC522" s="230"/>
      <c r="AD522" s="230"/>
      <c r="AE522" s="230"/>
      <c r="AF522" s="230"/>
      <c r="AG522" s="230"/>
      <c r="AH522" s="230"/>
      <c r="AI522" s="230"/>
      <c r="AJ522" s="230"/>
      <c r="AK522" s="230"/>
      <c r="AL522" s="230"/>
      <c r="AM522" s="230"/>
      <c r="AN522" s="230"/>
      <c r="AO522" s="230"/>
    </row>
    <row r="523" spans="1:41" ht="12.75">
      <c r="A523" s="193">
        <v>42367</v>
      </c>
      <c r="B523" s="200" t="s">
        <v>4086</v>
      </c>
      <c r="C523" s="195"/>
      <c r="D523" s="195" t="s">
        <v>4088</v>
      </c>
      <c r="E523" s="21" t="s">
        <v>4089</v>
      </c>
      <c r="F523" s="196" t="s">
        <v>4091</v>
      </c>
      <c r="G523" s="197" t="s">
        <v>80</v>
      </c>
      <c r="H523" s="198"/>
      <c r="I523" s="196" t="s">
        <v>4093</v>
      </c>
      <c r="J523" s="197" t="s">
        <v>18</v>
      </c>
      <c r="K523" s="24"/>
      <c r="L523" s="24"/>
      <c r="M523" s="24"/>
      <c r="N523" s="24"/>
      <c r="O523" s="24"/>
      <c r="P523" s="24"/>
      <c r="Q523" s="24"/>
      <c r="R523" s="24"/>
      <c r="S523" s="24"/>
      <c r="T523" s="24"/>
      <c r="U523" s="24"/>
      <c r="V523" s="24"/>
      <c r="W523" s="24"/>
      <c r="X523" s="24"/>
      <c r="Y523" s="24"/>
      <c r="Z523" s="24"/>
      <c r="AA523" s="24"/>
      <c r="AB523" s="24"/>
      <c r="AC523" s="24"/>
      <c r="AD523" s="24"/>
      <c r="AE523" s="24"/>
      <c r="AF523" s="24"/>
      <c r="AG523" s="24"/>
      <c r="AH523" s="24"/>
      <c r="AI523" s="24"/>
      <c r="AJ523" s="24"/>
      <c r="AK523" s="24"/>
      <c r="AL523" s="24"/>
      <c r="AM523" s="24"/>
      <c r="AN523" s="24"/>
      <c r="AO523" s="24"/>
    </row>
    <row r="524" spans="1:41" ht="12.75">
      <c r="A524" s="193">
        <v>42367</v>
      </c>
      <c r="B524" s="193" t="s">
        <v>4098</v>
      </c>
      <c r="C524" s="193"/>
      <c r="D524" s="193" t="s">
        <v>4100</v>
      </c>
      <c r="E524" s="16" t="s">
        <v>521</v>
      </c>
      <c r="F524" s="229" t="s">
        <v>4102</v>
      </c>
      <c r="G524" s="193" t="s">
        <v>3375</v>
      </c>
      <c r="H524" s="193"/>
      <c r="I524" s="229" t="s">
        <v>4105</v>
      </c>
      <c r="J524" s="193"/>
      <c r="K524" s="230"/>
      <c r="L524" s="230"/>
      <c r="M524" s="230"/>
      <c r="N524" s="230"/>
      <c r="O524" s="230"/>
      <c r="P524" s="230"/>
      <c r="Q524" s="230"/>
      <c r="R524" s="230"/>
      <c r="S524" s="230"/>
      <c r="T524" s="230"/>
      <c r="U524" s="230"/>
      <c r="V524" s="230"/>
      <c r="W524" s="230"/>
      <c r="X524" s="230"/>
      <c r="Y524" s="230"/>
      <c r="Z524" s="230"/>
      <c r="AA524" s="230"/>
      <c r="AB524" s="230"/>
      <c r="AC524" s="230"/>
      <c r="AD524" s="230"/>
      <c r="AE524" s="230"/>
      <c r="AF524" s="230"/>
      <c r="AG524" s="230"/>
      <c r="AH524" s="230"/>
      <c r="AI524" s="230"/>
      <c r="AJ524" s="230"/>
      <c r="AK524" s="230"/>
      <c r="AL524" s="230"/>
      <c r="AM524" s="230"/>
      <c r="AN524" s="230"/>
      <c r="AO524" s="230"/>
    </row>
    <row r="525" spans="1:41" ht="12.75">
      <c r="A525" s="193">
        <v>42367</v>
      </c>
      <c r="B525" s="193">
        <v>0.52777777777777779</v>
      </c>
      <c r="C525" s="193"/>
      <c r="D525" s="193" t="s">
        <v>4109</v>
      </c>
      <c r="E525" s="16">
        <v>7872016449</v>
      </c>
      <c r="F525" s="229" t="s">
        <v>175</v>
      </c>
      <c r="G525" s="197" t="s">
        <v>3375</v>
      </c>
      <c r="H525" s="193"/>
      <c r="I525" s="196" t="s">
        <v>1348</v>
      </c>
      <c r="J525" s="197" t="s">
        <v>18</v>
      </c>
      <c r="K525" s="230"/>
      <c r="L525" s="230"/>
      <c r="M525" s="230"/>
      <c r="N525" s="230"/>
      <c r="O525" s="230"/>
      <c r="P525" s="230"/>
      <c r="Q525" s="230"/>
      <c r="R525" s="230"/>
      <c r="S525" s="230"/>
      <c r="T525" s="230"/>
      <c r="U525" s="230"/>
      <c r="V525" s="230"/>
      <c r="W525" s="230"/>
      <c r="X525" s="230"/>
      <c r="Y525" s="230"/>
      <c r="Z525" s="230"/>
      <c r="AA525" s="230"/>
      <c r="AB525" s="230"/>
      <c r="AC525" s="230"/>
      <c r="AD525" s="230"/>
      <c r="AE525" s="230"/>
      <c r="AF525" s="230"/>
      <c r="AG525" s="230"/>
      <c r="AH525" s="230"/>
      <c r="AI525" s="230"/>
      <c r="AJ525" s="230"/>
      <c r="AK525" s="230"/>
      <c r="AL525" s="230"/>
      <c r="AM525" s="230"/>
      <c r="AN525" s="230"/>
      <c r="AO525" s="230"/>
    </row>
    <row r="526" spans="1:41" ht="25.5">
      <c r="A526" s="193">
        <v>42367</v>
      </c>
      <c r="B526" s="200" t="s">
        <v>4113</v>
      </c>
      <c r="C526" s="195"/>
      <c r="D526" s="195" t="s">
        <v>4115</v>
      </c>
      <c r="E526" s="21">
        <v>7872261914</v>
      </c>
      <c r="F526" s="196" t="s">
        <v>4116</v>
      </c>
      <c r="G526" s="197" t="s">
        <v>80</v>
      </c>
      <c r="H526" s="198"/>
      <c r="I526" s="196" t="s">
        <v>4117</v>
      </c>
      <c r="J526" s="197" t="s">
        <v>18</v>
      </c>
      <c r="K526" s="24"/>
      <c r="L526" s="24"/>
      <c r="M526" s="24"/>
      <c r="N526" s="24"/>
      <c r="O526" s="24"/>
      <c r="P526" s="24"/>
      <c r="Q526" s="24"/>
      <c r="R526" s="24"/>
      <c r="S526" s="24"/>
      <c r="T526" s="24"/>
      <c r="U526" s="24"/>
      <c r="V526" s="24"/>
      <c r="W526" s="24"/>
      <c r="X526" s="24"/>
      <c r="Y526" s="24"/>
      <c r="Z526" s="24"/>
      <c r="AA526" s="24"/>
      <c r="AB526" s="24"/>
      <c r="AC526" s="24"/>
      <c r="AD526" s="24"/>
      <c r="AE526" s="24"/>
      <c r="AF526" s="24"/>
      <c r="AG526" s="24"/>
      <c r="AH526" s="24"/>
      <c r="AI526" s="24"/>
      <c r="AJ526" s="24"/>
      <c r="AK526" s="24"/>
      <c r="AL526" s="24"/>
      <c r="AM526" s="24"/>
      <c r="AN526" s="24"/>
      <c r="AO526" s="24"/>
    </row>
    <row r="527" spans="1:41" ht="12.75">
      <c r="A527" s="193">
        <v>42367</v>
      </c>
      <c r="B527" s="228">
        <v>0.20972222222222223</v>
      </c>
      <c r="C527" s="195"/>
      <c r="D527" s="195" t="s">
        <v>4118</v>
      </c>
      <c r="E527" s="21">
        <v>7874034087</v>
      </c>
      <c r="F527" s="196" t="s">
        <v>29</v>
      </c>
      <c r="G527" s="197" t="s">
        <v>80</v>
      </c>
      <c r="H527" s="198"/>
      <c r="I527" s="196" t="s">
        <v>636</v>
      </c>
      <c r="J527" s="197" t="s">
        <v>18</v>
      </c>
      <c r="K527" s="24"/>
      <c r="L527" s="24"/>
      <c r="M527" s="24"/>
      <c r="N527" s="24"/>
      <c r="O527" s="24"/>
      <c r="P527" s="24"/>
      <c r="Q527" s="24"/>
      <c r="R527" s="24"/>
      <c r="S527" s="24"/>
      <c r="T527" s="24"/>
      <c r="U527" s="24"/>
      <c r="V527" s="24"/>
      <c r="W527" s="24"/>
      <c r="X527" s="24"/>
      <c r="Y527" s="24"/>
      <c r="Z527" s="24"/>
      <c r="AA527" s="24"/>
      <c r="AB527" s="24"/>
      <c r="AC527" s="24"/>
      <c r="AD527" s="24"/>
      <c r="AE527" s="24"/>
      <c r="AF527" s="24"/>
      <c r="AG527" s="24"/>
      <c r="AH527" s="24"/>
      <c r="AI527" s="24"/>
      <c r="AJ527" s="24"/>
      <c r="AK527" s="24"/>
      <c r="AL527" s="24"/>
      <c r="AM527" s="24"/>
      <c r="AN527" s="24"/>
      <c r="AO527" s="24"/>
    </row>
    <row r="528" spans="1:41" ht="12.75">
      <c r="A528" s="193">
        <v>42367</v>
      </c>
      <c r="B528" s="228">
        <v>0.3</v>
      </c>
      <c r="C528" s="195"/>
      <c r="D528" s="195" t="s">
        <v>2174</v>
      </c>
      <c r="E528" s="21">
        <v>7875862445</v>
      </c>
      <c r="F528" s="196" t="s">
        <v>3741</v>
      </c>
      <c r="G528" s="197" t="s">
        <v>80</v>
      </c>
      <c r="H528" s="198"/>
      <c r="I528" s="196" t="s">
        <v>636</v>
      </c>
      <c r="J528" s="197" t="s">
        <v>18</v>
      </c>
      <c r="K528" s="24"/>
      <c r="L528" s="24"/>
      <c r="M528" s="24"/>
      <c r="N528" s="24"/>
      <c r="O528" s="24"/>
      <c r="P528" s="24"/>
      <c r="Q528" s="24"/>
      <c r="R528" s="24"/>
      <c r="S528" s="24"/>
      <c r="T528" s="24"/>
      <c r="U528" s="24"/>
      <c r="V528" s="24"/>
      <c r="W528" s="24"/>
      <c r="X528" s="24"/>
      <c r="Y528" s="24"/>
      <c r="Z528" s="24"/>
      <c r="AA528" s="24"/>
      <c r="AB528" s="24"/>
      <c r="AC528" s="24"/>
      <c r="AD528" s="24"/>
      <c r="AE528" s="24"/>
      <c r="AF528" s="24"/>
      <c r="AG528" s="24"/>
      <c r="AH528" s="24"/>
      <c r="AI528" s="24"/>
      <c r="AJ528" s="24"/>
      <c r="AK528" s="24"/>
      <c r="AL528" s="24"/>
      <c r="AM528" s="24"/>
      <c r="AN528" s="24"/>
      <c r="AO528" s="24"/>
    </row>
    <row r="529" spans="1:41" ht="12.75">
      <c r="A529" s="235">
        <v>42367</v>
      </c>
      <c r="B529" s="237">
        <v>7.16</v>
      </c>
      <c r="C529" s="195"/>
      <c r="D529" s="195" t="s">
        <v>2017</v>
      </c>
      <c r="E529" s="25">
        <v>7876757778</v>
      </c>
      <c r="F529" s="216" t="s">
        <v>4126</v>
      </c>
      <c r="G529" s="195" t="s">
        <v>35</v>
      </c>
      <c r="H529" s="195"/>
      <c r="I529" s="216" t="s">
        <v>4128</v>
      </c>
      <c r="J529" s="195" t="s">
        <v>18</v>
      </c>
      <c r="K529" s="238"/>
      <c r="L529" s="238"/>
      <c r="M529" s="238"/>
      <c r="N529" s="238"/>
      <c r="O529" s="238"/>
      <c r="P529" s="238"/>
      <c r="Q529" s="238"/>
      <c r="R529" s="238"/>
      <c r="S529" s="238"/>
      <c r="T529" s="238"/>
      <c r="U529" s="238"/>
      <c r="V529" s="238"/>
      <c r="W529" s="238"/>
      <c r="X529" s="238"/>
      <c r="Y529" s="238"/>
      <c r="Z529" s="238"/>
      <c r="AA529" s="238"/>
      <c r="AB529" s="238"/>
      <c r="AC529" s="238"/>
      <c r="AD529" s="238"/>
      <c r="AE529" s="238"/>
      <c r="AF529" s="238"/>
      <c r="AG529" s="238"/>
      <c r="AH529" s="238"/>
      <c r="AI529" s="238"/>
      <c r="AJ529" s="238"/>
      <c r="AK529" s="238"/>
      <c r="AL529" s="238"/>
      <c r="AM529" s="238"/>
      <c r="AN529" s="238"/>
      <c r="AO529" s="238"/>
    </row>
    <row r="530" spans="1:41" ht="12.75">
      <c r="A530" s="235">
        <v>42368</v>
      </c>
      <c r="B530" s="237" t="s">
        <v>4134</v>
      </c>
      <c r="C530" s="195"/>
      <c r="D530" s="195" t="s">
        <v>4135</v>
      </c>
      <c r="E530" s="25" t="s">
        <v>4136</v>
      </c>
      <c r="F530" s="216" t="s">
        <v>78</v>
      </c>
      <c r="G530" s="197" t="s">
        <v>3375</v>
      </c>
      <c r="H530" s="195"/>
      <c r="I530" s="196" t="s">
        <v>1348</v>
      </c>
      <c r="J530" s="197" t="s">
        <v>18</v>
      </c>
      <c r="K530" s="238"/>
      <c r="L530" s="238"/>
      <c r="M530" s="238"/>
      <c r="N530" s="238"/>
      <c r="O530" s="238"/>
      <c r="P530" s="238"/>
      <c r="Q530" s="238"/>
      <c r="R530" s="238"/>
      <c r="S530" s="238"/>
      <c r="T530" s="238"/>
      <c r="U530" s="238"/>
      <c r="V530" s="238"/>
      <c r="W530" s="238"/>
      <c r="X530" s="238"/>
      <c r="Y530" s="238"/>
      <c r="Z530" s="238"/>
      <c r="AA530" s="238"/>
      <c r="AB530" s="238"/>
      <c r="AC530" s="238"/>
      <c r="AD530" s="238"/>
      <c r="AE530" s="238"/>
      <c r="AF530" s="238"/>
      <c r="AG530" s="238"/>
      <c r="AH530" s="238"/>
      <c r="AI530" s="238"/>
      <c r="AJ530" s="238"/>
      <c r="AK530" s="238"/>
      <c r="AL530" s="238"/>
      <c r="AM530" s="238"/>
      <c r="AN530" s="238"/>
      <c r="AO530" s="238"/>
    </row>
    <row r="531" spans="1:41" ht="12.75">
      <c r="A531" s="235">
        <v>42368</v>
      </c>
      <c r="B531" s="237" t="s">
        <v>4143</v>
      </c>
      <c r="C531" s="195"/>
      <c r="D531" s="195" t="s">
        <v>4144</v>
      </c>
      <c r="E531" s="25" t="s">
        <v>4146</v>
      </c>
      <c r="F531" s="216" t="s">
        <v>4147</v>
      </c>
      <c r="G531" s="197"/>
      <c r="H531" s="195"/>
      <c r="I531" s="216" t="s">
        <v>4128</v>
      </c>
      <c r="J531" s="197" t="s">
        <v>18</v>
      </c>
      <c r="K531" s="238"/>
      <c r="L531" s="238"/>
      <c r="M531" s="238"/>
      <c r="N531" s="238"/>
      <c r="O531" s="238"/>
      <c r="P531" s="238"/>
      <c r="Q531" s="238"/>
      <c r="R531" s="238"/>
      <c r="S531" s="238"/>
      <c r="T531" s="238"/>
      <c r="U531" s="238"/>
      <c r="V531" s="238"/>
      <c r="W531" s="238"/>
      <c r="X531" s="238"/>
      <c r="Y531" s="238"/>
      <c r="Z531" s="238"/>
      <c r="AA531" s="238"/>
      <c r="AB531" s="238"/>
      <c r="AC531" s="238"/>
      <c r="AD531" s="238"/>
      <c r="AE531" s="238"/>
      <c r="AF531" s="238"/>
      <c r="AG531" s="238"/>
      <c r="AH531" s="238"/>
      <c r="AI531" s="238"/>
      <c r="AJ531" s="238"/>
      <c r="AK531" s="238"/>
      <c r="AL531" s="238"/>
      <c r="AM531" s="238"/>
      <c r="AN531" s="238"/>
      <c r="AO531" s="238"/>
    </row>
    <row r="532" spans="1:41" ht="12.75">
      <c r="A532" s="193">
        <v>42368</v>
      </c>
      <c r="B532" s="200" t="s">
        <v>4153</v>
      </c>
      <c r="C532" s="195"/>
      <c r="D532" s="195" t="s">
        <v>4155</v>
      </c>
      <c r="E532" s="29"/>
      <c r="F532" s="196" t="s">
        <v>175</v>
      </c>
      <c r="G532" s="197" t="s">
        <v>80</v>
      </c>
      <c r="H532" s="198"/>
      <c r="I532" s="196" t="s">
        <v>636</v>
      </c>
      <c r="J532" s="197" t="s">
        <v>18</v>
      </c>
      <c r="K532" s="24"/>
      <c r="L532" s="24"/>
      <c r="M532" s="24"/>
      <c r="N532" s="24"/>
      <c r="O532" s="24"/>
      <c r="P532" s="24"/>
      <c r="Q532" s="24"/>
      <c r="R532" s="24"/>
      <c r="S532" s="24"/>
      <c r="T532" s="24"/>
      <c r="U532" s="24"/>
      <c r="V532" s="24"/>
      <c r="W532" s="24"/>
      <c r="X532" s="24"/>
      <c r="Y532" s="24"/>
      <c r="Z532" s="24"/>
      <c r="AA532" s="24"/>
      <c r="AB532" s="24"/>
      <c r="AC532" s="24"/>
      <c r="AD532" s="24"/>
      <c r="AE532" s="24"/>
      <c r="AF532" s="24"/>
      <c r="AG532" s="24"/>
      <c r="AH532" s="24"/>
      <c r="AI532" s="24"/>
      <c r="AJ532" s="24"/>
      <c r="AK532" s="24"/>
      <c r="AL532" s="24"/>
      <c r="AM532" s="24"/>
      <c r="AN532" s="24"/>
      <c r="AO532" s="24"/>
    </row>
    <row r="533" spans="1:41" ht="12.75">
      <c r="A533" s="193">
        <v>42368</v>
      </c>
      <c r="B533" s="228">
        <v>0.21875</v>
      </c>
      <c r="C533" s="195"/>
      <c r="D533" s="195" t="s">
        <v>4160</v>
      </c>
      <c r="E533" s="21">
        <v>7875314442</v>
      </c>
      <c r="F533" s="196" t="s">
        <v>3741</v>
      </c>
      <c r="G533" s="197" t="s">
        <v>80</v>
      </c>
      <c r="H533" s="198"/>
      <c r="I533" s="196" t="s">
        <v>4163</v>
      </c>
      <c r="J533" s="197" t="s">
        <v>18</v>
      </c>
      <c r="K533" s="24"/>
      <c r="L533" s="24"/>
      <c r="M533" s="24"/>
      <c r="N533" s="24"/>
      <c r="O533" s="24"/>
      <c r="P533" s="24"/>
      <c r="Q533" s="24"/>
      <c r="R533" s="24"/>
      <c r="S533" s="24"/>
      <c r="T533" s="24"/>
      <c r="U533" s="24"/>
      <c r="V533" s="24"/>
      <c r="W533" s="24"/>
      <c r="X533" s="24"/>
      <c r="Y533" s="24"/>
      <c r="Z533" s="24"/>
      <c r="AA533" s="24"/>
      <c r="AB533" s="24"/>
      <c r="AC533" s="24"/>
      <c r="AD533" s="24"/>
      <c r="AE533" s="24"/>
      <c r="AF533" s="24"/>
      <c r="AG533" s="24"/>
      <c r="AH533" s="24"/>
      <c r="AI533" s="24"/>
      <c r="AJ533" s="24"/>
      <c r="AK533" s="24"/>
      <c r="AL533" s="24"/>
      <c r="AM533" s="24"/>
      <c r="AN533" s="24"/>
      <c r="AO533" s="24"/>
    </row>
    <row r="534" spans="1:41" ht="12.75">
      <c r="A534" s="193">
        <v>42368</v>
      </c>
      <c r="B534" s="228">
        <v>0.21875</v>
      </c>
      <c r="C534" s="195"/>
      <c r="D534" s="195" t="s">
        <v>4168</v>
      </c>
      <c r="E534" s="21">
        <v>7874242360</v>
      </c>
      <c r="F534" s="196" t="s">
        <v>29</v>
      </c>
      <c r="G534" s="197" t="s">
        <v>80</v>
      </c>
      <c r="H534" s="198"/>
      <c r="I534" s="196" t="s">
        <v>636</v>
      </c>
      <c r="J534" s="197" t="s">
        <v>18</v>
      </c>
      <c r="K534" s="24"/>
      <c r="L534" s="24"/>
      <c r="M534" s="24"/>
      <c r="N534" s="24"/>
      <c r="O534" s="24"/>
      <c r="P534" s="24"/>
      <c r="Q534" s="24"/>
      <c r="R534" s="24"/>
      <c r="S534" s="24"/>
      <c r="T534" s="24"/>
      <c r="U534" s="24"/>
      <c r="V534" s="24"/>
      <c r="W534" s="24"/>
      <c r="X534" s="24"/>
      <c r="Y534" s="24"/>
      <c r="Z534" s="24"/>
      <c r="AA534" s="24"/>
      <c r="AB534" s="24"/>
      <c r="AC534" s="24"/>
      <c r="AD534" s="24"/>
      <c r="AE534" s="24"/>
      <c r="AF534" s="24"/>
      <c r="AG534" s="24"/>
      <c r="AH534" s="24"/>
      <c r="AI534" s="24"/>
      <c r="AJ534" s="24"/>
      <c r="AK534" s="24"/>
      <c r="AL534" s="24"/>
      <c r="AM534" s="24"/>
      <c r="AN534" s="24"/>
      <c r="AO534" s="24"/>
    </row>
    <row r="535" spans="1:41" ht="12.75">
      <c r="A535" s="193">
        <v>42006</v>
      </c>
      <c r="B535" s="228" t="s">
        <v>1155</v>
      </c>
      <c r="C535" s="195"/>
      <c r="D535" s="195" t="s">
        <v>4174</v>
      </c>
      <c r="E535" s="21" t="s">
        <v>4175</v>
      </c>
      <c r="F535" s="196" t="s">
        <v>3322</v>
      </c>
      <c r="G535" s="197" t="s">
        <v>3375</v>
      </c>
      <c r="H535" s="198"/>
      <c r="I535" s="216" t="s">
        <v>4128</v>
      </c>
      <c r="J535" s="197" t="s">
        <v>18</v>
      </c>
      <c r="K535" s="24"/>
      <c r="L535" s="24"/>
      <c r="M535" s="24"/>
      <c r="N535" s="24"/>
      <c r="O535" s="24"/>
      <c r="P535" s="24"/>
      <c r="Q535" s="24"/>
      <c r="R535" s="24"/>
      <c r="S535" s="24"/>
      <c r="T535" s="24"/>
      <c r="U535" s="24"/>
      <c r="V535" s="24"/>
      <c r="W535" s="24"/>
      <c r="X535" s="24"/>
      <c r="Y535" s="24"/>
      <c r="Z535" s="24"/>
      <c r="AA535" s="24"/>
      <c r="AB535" s="24"/>
      <c r="AC535" s="24"/>
      <c r="AD535" s="24"/>
      <c r="AE535" s="24"/>
      <c r="AF535" s="24"/>
      <c r="AG535" s="24"/>
      <c r="AH535" s="24"/>
      <c r="AI535" s="24"/>
      <c r="AJ535" s="24"/>
      <c r="AK535" s="24"/>
      <c r="AL535" s="24"/>
      <c r="AM535" s="24"/>
      <c r="AN535" s="24"/>
      <c r="AO535" s="24"/>
    </row>
    <row r="536" spans="1:41" ht="25.5">
      <c r="A536" s="193">
        <v>42009</v>
      </c>
      <c r="B536" s="228" t="s">
        <v>4178</v>
      </c>
      <c r="C536" s="195"/>
      <c r="D536" s="195" t="s">
        <v>4179</v>
      </c>
      <c r="E536" s="21" t="s">
        <v>4180</v>
      </c>
      <c r="F536" s="196" t="s">
        <v>4182</v>
      </c>
      <c r="G536" s="197" t="s">
        <v>3375</v>
      </c>
      <c r="H536" s="198"/>
      <c r="I536" s="216" t="s">
        <v>4128</v>
      </c>
      <c r="J536" s="197" t="s">
        <v>18</v>
      </c>
      <c r="K536" s="24"/>
      <c r="L536" s="24"/>
      <c r="M536" s="24"/>
      <c r="N536" s="24"/>
      <c r="O536" s="24"/>
      <c r="P536" s="24"/>
      <c r="Q536" s="24"/>
      <c r="R536" s="24"/>
      <c r="S536" s="24"/>
      <c r="T536" s="24"/>
      <c r="U536" s="24"/>
      <c r="V536" s="24"/>
      <c r="W536" s="24"/>
      <c r="X536" s="24"/>
      <c r="Y536" s="24"/>
      <c r="Z536" s="24"/>
      <c r="AA536" s="24"/>
      <c r="AB536" s="24"/>
      <c r="AC536" s="24"/>
      <c r="AD536" s="24"/>
      <c r="AE536" s="24"/>
      <c r="AF536" s="24"/>
      <c r="AG536" s="24"/>
      <c r="AH536" s="24"/>
      <c r="AI536" s="24"/>
      <c r="AJ536" s="24"/>
      <c r="AK536" s="24"/>
      <c r="AL536" s="24"/>
      <c r="AM536" s="24"/>
      <c r="AN536" s="24"/>
      <c r="AO536" s="24"/>
    </row>
    <row r="537" spans="1:41" ht="12.75">
      <c r="A537" s="193">
        <v>42009</v>
      </c>
      <c r="B537" s="200" t="s">
        <v>4185</v>
      </c>
      <c r="C537" s="195"/>
      <c r="D537" s="195" t="s">
        <v>4187</v>
      </c>
      <c r="E537" s="21">
        <v>7876171133</v>
      </c>
      <c r="F537" s="196" t="s">
        <v>4188</v>
      </c>
      <c r="G537" s="197" t="s">
        <v>35</v>
      </c>
      <c r="H537" s="198"/>
      <c r="I537" s="196" t="s">
        <v>4190</v>
      </c>
      <c r="J537" s="197" t="s">
        <v>18</v>
      </c>
      <c r="K537" s="24"/>
      <c r="L537" s="24"/>
      <c r="M537" s="24"/>
      <c r="N537" s="24"/>
      <c r="O537" s="24"/>
      <c r="P537" s="24"/>
      <c r="Q537" s="24"/>
      <c r="R537" s="24"/>
      <c r="S537" s="24"/>
      <c r="T537" s="24"/>
      <c r="U537" s="24"/>
      <c r="V537" s="24"/>
      <c r="W537" s="24"/>
      <c r="X537" s="24"/>
      <c r="Y537" s="24"/>
      <c r="Z537" s="24"/>
      <c r="AA537" s="24"/>
      <c r="AB537" s="24"/>
      <c r="AC537" s="24"/>
      <c r="AD537" s="24"/>
      <c r="AE537" s="24"/>
      <c r="AF537" s="24"/>
      <c r="AG537" s="24"/>
      <c r="AH537" s="24"/>
      <c r="AI537" s="24"/>
      <c r="AJ537" s="24"/>
      <c r="AK537" s="24"/>
      <c r="AL537" s="24"/>
      <c r="AM537" s="24"/>
      <c r="AN537" s="24"/>
      <c r="AO537" s="24"/>
    </row>
    <row r="538" spans="1:41" ht="38.25">
      <c r="A538" s="193">
        <v>42009</v>
      </c>
      <c r="B538" s="200" t="s">
        <v>2596</v>
      </c>
      <c r="C538" s="195"/>
      <c r="D538" s="195" t="s">
        <v>1685</v>
      </c>
      <c r="E538" s="21">
        <v>7875153404</v>
      </c>
      <c r="F538" s="196" t="s">
        <v>4196</v>
      </c>
      <c r="G538" s="198"/>
      <c r="H538" s="198"/>
      <c r="I538" s="217"/>
      <c r="J538" s="198"/>
      <c r="K538" s="24"/>
      <c r="L538" s="24"/>
      <c r="M538" s="24"/>
      <c r="N538" s="24"/>
      <c r="O538" s="24"/>
      <c r="P538" s="24"/>
      <c r="Q538" s="24"/>
      <c r="R538" s="24"/>
      <c r="S538" s="24"/>
      <c r="T538" s="24"/>
      <c r="U538" s="24"/>
      <c r="V538" s="24"/>
      <c r="W538" s="24"/>
      <c r="X538" s="24"/>
      <c r="Y538" s="24"/>
      <c r="Z538" s="24"/>
      <c r="AA538" s="24"/>
      <c r="AB538" s="24"/>
      <c r="AC538" s="24"/>
      <c r="AD538" s="24"/>
      <c r="AE538" s="24"/>
      <c r="AF538" s="24"/>
      <c r="AG538" s="24"/>
      <c r="AH538" s="24"/>
      <c r="AI538" s="24"/>
      <c r="AJ538" s="24"/>
      <c r="AK538" s="24"/>
      <c r="AL538" s="24"/>
      <c r="AM538" s="24"/>
      <c r="AN538" s="24"/>
      <c r="AO538" s="24"/>
    </row>
    <row r="539" spans="1:41" ht="25.5">
      <c r="A539" s="193">
        <v>42011</v>
      </c>
      <c r="B539" s="200" t="s">
        <v>4201</v>
      </c>
      <c r="C539" s="195"/>
      <c r="D539" s="195" t="s">
        <v>2017</v>
      </c>
      <c r="E539" s="21">
        <v>7876278545</v>
      </c>
      <c r="F539" s="196" t="s">
        <v>4210</v>
      </c>
      <c r="G539" s="197" t="s">
        <v>80</v>
      </c>
      <c r="H539" s="198"/>
      <c r="I539" s="196" t="s">
        <v>4212</v>
      </c>
      <c r="J539" s="197" t="s">
        <v>18</v>
      </c>
      <c r="K539" s="24"/>
      <c r="L539" s="24"/>
      <c r="M539" s="24"/>
      <c r="N539" s="24"/>
      <c r="O539" s="24"/>
      <c r="P539" s="24"/>
      <c r="Q539" s="24"/>
      <c r="R539" s="24"/>
      <c r="S539" s="24"/>
      <c r="T539" s="24"/>
      <c r="U539" s="24"/>
      <c r="V539" s="24"/>
      <c r="W539" s="24"/>
      <c r="X539" s="24"/>
      <c r="Y539" s="24"/>
      <c r="Z539" s="24"/>
      <c r="AA539" s="24"/>
      <c r="AB539" s="24"/>
      <c r="AC539" s="24"/>
      <c r="AD539" s="24"/>
      <c r="AE539" s="24"/>
      <c r="AF539" s="24"/>
      <c r="AG539" s="24"/>
      <c r="AH539" s="24"/>
      <c r="AI539" s="24"/>
      <c r="AJ539" s="24"/>
      <c r="AK539" s="24"/>
      <c r="AL539" s="24"/>
      <c r="AM539" s="24"/>
      <c r="AN539" s="24"/>
      <c r="AO539" s="24"/>
    </row>
    <row r="540" spans="1:41" ht="12.75">
      <c r="A540" s="193">
        <v>42012</v>
      </c>
      <c r="B540" s="200" t="s">
        <v>4215</v>
      </c>
      <c r="C540" s="195"/>
      <c r="D540" s="195" t="s">
        <v>4217</v>
      </c>
      <c r="E540" s="21">
        <v>7875314442</v>
      </c>
      <c r="F540" s="196" t="s">
        <v>4219</v>
      </c>
      <c r="G540" s="197" t="s">
        <v>80</v>
      </c>
      <c r="H540" s="198"/>
      <c r="I540" s="196" t="s">
        <v>81</v>
      </c>
      <c r="J540" s="197" t="s">
        <v>18</v>
      </c>
      <c r="K540" s="24"/>
      <c r="L540" s="24"/>
      <c r="M540" s="24"/>
      <c r="N540" s="24"/>
      <c r="O540" s="24"/>
      <c r="P540" s="24"/>
      <c r="Q540" s="24"/>
      <c r="R540" s="24"/>
      <c r="S540" s="24"/>
      <c r="T540" s="24"/>
      <c r="U540" s="24"/>
      <c r="V540" s="24"/>
      <c r="W540" s="24"/>
      <c r="X540" s="24"/>
      <c r="Y540" s="24"/>
      <c r="Z540" s="24"/>
      <c r="AA540" s="24"/>
      <c r="AB540" s="24"/>
      <c r="AC540" s="24"/>
      <c r="AD540" s="24"/>
      <c r="AE540" s="24"/>
      <c r="AF540" s="24"/>
      <c r="AG540" s="24"/>
      <c r="AH540" s="24"/>
      <c r="AI540" s="24"/>
      <c r="AJ540" s="24"/>
      <c r="AK540" s="24"/>
      <c r="AL540" s="24"/>
      <c r="AM540" s="24"/>
      <c r="AN540" s="24"/>
      <c r="AO540" s="24"/>
    </row>
    <row r="541" spans="1:41" ht="12.75">
      <c r="A541" s="193">
        <v>42012</v>
      </c>
      <c r="B541" s="200" t="s">
        <v>4223</v>
      </c>
      <c r="C541" s="195"/>
      <c r="D541" s="195" t="s">
        <v>4224</v>
      </c>
      <c r="E541" s="21">
        <v>7873401200</v>
      </c>
      <c r="F541" s="196" t="s">
        <v>488</v>
      </c>
      <c r="G541" s="197" t="s">
        <v>80</v>
      </c>
      <c r="H541" s="198"/>
      <c r="I541" s="196" t="s">
        <v>4226</v>
      </c>
      <c r="J541" s="197" t="s">
        <v>18</v>
      </c>
      <c r="K541" s="24"/>
      <c r="L541" s="24"/>
      <c r="M541" s="24"/>
      <c r="N541" s="24"/>
      <c r="O541" s="24"/>
      <c r="P541" s="24"/>
      <c r="Q541" s="24"/>
      <c r="R541" s="24"/>
      <c r="S541" s="24"/>
      <c r="T541" s="24"/>
      <c r="U541" s="24"/>
      <c r="V541" s="24"/>
      <c r="W541" s="24"/>
      <c r="X541" s="24"/>
      <c r="Y541" s="24"/>
      <c r="Z541" s="24"/>
      <c r="AA541" s="24"/>
      <c r="AB541" s="24"/>
      <c r="AC541" s="24"/>
      <c r="AD541" s="24"/>
      <c r="AE541" s="24"/>
      <c r="AF541" s="24"/>
      <c r="AG541" s="24"/>
      <c r="AH541" s="24"/>
      <c r="AI541" s="24"/>
      <c r="AJ541" s="24"/>
      <c r="AK541" s="24"/>
      <c r="AL541" s="24"/>
      <c r="AM541" s="24"/>
      <c r="AN541" s="24"/>
      <c r="AO541" s="24"/>
    </row>
    <row r="542" spans="1:41" ht="25.5">
      <c r="A542" s="193">
        <v>42015</v>
      </c>
      <c r="B542" s="228">
        <v>0.375</v>
      </c>
      <c r="C542" s="195"/>
      <c r="D542" s="195" t="s">
        <v>4230</v>
      </c>
      <c r="E542" s="21" t="s">
        <v>2933</v>
      </c>
      <c r="F542" s="196" t="s">
        <v>4231</v>
      </c>
      <c r="G542" s="197" t="s">
        <v>80</v>
      </c>
      <c r="H542" s="198"/>
      <c r="I542" s="196" t="s">
        <v>4233</v>
      </c>
      <c r="J542" s="197" t="s">
        <v>18</v>
      </c>
      <c r="K542" s="24"/>
      <c r="L542" s="24"/>
      <c r="M542" s="24"/>
      <c r="N542" s="24"/>
      <c r="O542" s="24"/>
      <c r="P542" s="24"/>
      <c r="Q542" s="24"/>
      <c r="R542" s="24"/>
      <c r="S542" s="24"/>
      <c r="T542" s="24"/>
      <c r="U542" s="24"/>
      <c r="V542" s="24"/>
      <c r="W542" s="24"/>
      <c r="X542" s="24"/>
      <c r="Y542" s="24"/>
      <c r="Z542" s="24"/>
      <c r="AA542" s="24"/>
      <c r="AB542" s="24"/>
      <c r="AC542" s="24"/>
      <c r="AD542" s="24"/>
      <c r="AE542" s="24"/>
      <c r="AF542" s="24"/>
      <c r="AG542" s="24"/>
      <c r="AH542" s="24"/>
      <c r="AI542" s="24"/>
      <c r="AJ542" s="24"/>
      <c r="AK542" s="24"/>
      <c r="AL542" s="24"/>
      <c r="AM542" s="24"/>
      <c r="AN542" s="24"/>
      <c r="AO542" s="24"/>
    </row>
    <row r="543" spans="1:41" ht="12.75">
      <c r="A543" s="193">
        <v>42015</v>
      </c>
      <c r="B543" s="200" t="s">
        <v>4238</v>
      </c>
      <c r="C543" s="195"/>
      <c r="D543" s="195" t="s">
        <v>4239</v>
      </c>
      <c r="E543" s="21" t="s">
        <v>4240</v>
      </c>
      <c r="F543" s="196" t="s">
        <v>4242</v>
      </c>
      <c r="G543" s="197" t="s">
        <v>80</v>
      </c>
      <c r="H543" s="198"/>
      <c r="I543" s="196" t="s">
        <v>4245</v>
      </c>
      <c r="J543" s="197" t="s">
        <v>18</v>
      </c>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row>
    <row r="544" spans="1:41" ht="25.5">
      <c r="A544" s="193">
        <v>42015</v>
      </c>
      <c r="B544" s="200" t="s">
        <v>4247</v>
      </c>
      <c r="C544" s="195"/>
      <c r="D544" s="195" t="s">
        <v>2017</v>
      </c>
      <c r="E544" s="21" t="s">
        <v>2018</v>
      </c>
      <c r="F544" s="196" t="s">
        <v>4250</v>
      </c>
      <c r="G544" s="197" t="s">
        <v>80</v>
      </c>
      <c r="H544" s="198"/>
      <c r="I544" s="196" t="s">
        <v>31</v>
      </c>
      <c r="J544" s="197" t="s">
        <v>18</v>
      </c>
      <c r="K544" s="24"/>
      <c r="L544" s="24"/>
      <c r="M544" s="24"/>
      <c r="N544" s="24"/>
      <c r="O544" s="24"/>
      <c r="P544" s="24"/>
      <c r="Q544" s="24"/>
      <c r="R544" s="24"/>
      <c r="S544" s="24"/>
      <c r="T544" s="24"/>
      <c r="U544" s="24"/>
      <c r="V544" s="24"/>
      <c r="W544" s="24"/>
      <c r="X544" s="24"/>
      <c r="Y544" s="24"/>
      <c r="Z544" s="24"/>
      <c r="AA544" s="24"/>
      <c r="AB544" s="24"/>
      <c r="AC544" s="24"/>
      <c r="AD544" s="24"/>
      <c r="AE544" s="24"/>
      <c r="AF544" s="24"/>
      <c r="AG544" s="24"/>
      <c r="AH544" s="24"/>
      <c r="AI544" s="24"/>
      <c r="AJ544" s="24"/>
      <c r="AK544" s="24"/>
      <c r="AL544" s="24"/>
      <c r="AM544" s="24"/>
      <c r="AN544" s="24"/>
      <c r="AO544" s="24"/>
    </row>
    <row r="545" spans="1:41" ht="25.5">
      <c r="A545" s="193">
        <v>42380</v>
      </c>
      <c r="B545" s="200" t="s">
        <v>4254</v>
      </c>
      <c r="C545" s="195"/>
      <c r="D545" s="195" t="s">
        <v>4255</v>
      </c>
      <c r="E545" s="21" t="s">
        <v>4256</v>
      </c>
      <c r="F545" s="196" t="s">
        <v>4257</v>
      </c>
      <c r="G545" s="197" t="s">
        <v>80</v>
      </c>
      <c r="H545" s="198"/>
      <c r="I545" s="196" t="s">
        <v>4259</v>
      </c>
      <c r="J545" s="197" t="s">
        <v>18</v>
      </c>
      <c r="K545" s="24"/>
      <c r="L545" s="24"/>
      <c r="M545" s="24"/>
      <c r="N545" s="24"/>
      <c r="O545" s="24"/>
      <c r="P545" s="24"/>
      <c r="Q545" s="24"/>
      <c r="R545" s="24"/>
      <c r="S545" s="24"/>
      <c r="T545" s="24"/>
      <c r="U545" s="24"/>
      <c r="V545" s="24"/>
      <c r="W545" s="24"/>
      <c r="X545" s="24"/>
      <c r="Y545" s="24"/>
      <c r="Z545" s="24"/>
      <c r="AA545" s="24"/>
      <c r="AB545" s="24"/>
      <c r="AC545" s="24"/>
      <c r="AD545" s="24"/>
      <c r="AE545" s="24"/>
      <c r="AF545" s="24"/>
      <c r="AG545" s="24"/>
      <c r="AH545" s="24"/>
      <c r="AI545" s="24"/>
      <c r="AJ545" s="24"/>
      <c r="AK545" s="24"/>
      <c r="AL545" s="24"/>
      <c r="AM545" s="24"/>
      <c r="AN545" s="24"/>
      <c r="AO545" s="24"/>
    </row>
    <row r="546" spans="1:41" ht="12.75">
      <c r="A546" s="193">
        <v>371098</v>
      </c>
      <c r="B546" s="200" t="s">
        <v>4260</v>
      </c>
      <c r="C546" s="195"/>
      <c r="D546" s="195" t="s">
        <v>1912</v>
      </c>
      <c r="E546" s="21">
        <v>7876725160</v>
      </c>
      <c r="F546" s="196" t="s">
        <v>4263</v>
      </c>
      <c r="G546" s="197" t="s">
        <v>80</v>
      </c>
      <c r="H546" s="198"/>
      <c r="I546" s="196" t="s">
        <v>4266</v>
      </c>
      <c r="J546" s="197" t="s">
        <v>18</v>
      </c>
      <c r="K546" s="24"/>
      <c r="L546" s="24"/>
      <c r="M546" s="24"/>
      <c r="N546" s="24"/>
      <c r="O546" s="24"/>
      <c r="P546" s="24"/>
      <c r="Q546" s="24"/>
      <c r="R546" s="24"/>
      <c r="S546" s="24"/>
      <c r="T546" s="24"/>
      <c r="U546" s="24"/>
      <c r="V546" s="24"/>
      <c r="W546" s="24"/>
      <c r="X546" s="24"/>
      <c r="Y546" s="24"/>
      <c r="Z546" s="24"/>
      <c r="AA546" s="24"/>
      <c r="AB546" s="24"/>
      <c r="AC546" s="24"/>
      <c r="AD546" s="24"/>
      <c r="AE546" s="24"/>
      <c r="AF546" s="24"/>
      <c r="AG546" s="24"/>
      <c r="AH546" s="24"/>
      <c r="AI546" s="24"/>
      <c r="AJ546" s="24"/>
      <c r="AK546" s="24"/>
      <c r="AL546" s="24"/>
      <c r="AM546" s="24"/>
      <c r="AN546" s="24"/>
      <c r="AO546" s="24"/>
    </row>
    <row r="547" spans="1:41" ht="38.25">
      <c r="A547" s="193">
        <v>42016</v>
      </c>
      <c r="B547" s="200" t="s">
        <v>4269</v>
      </c>
      <c r="C547" s="195"/>
      <c r="D547" s="195" t="s">
        <v>4271</v>
      </c>
      <c r="E547" s="21">
        <v>9392502007</v>
      </c>
      <c r="F547" s="196" t="s">
        <v>4273</v>
      </c>
      <c r="G547" s="197" t="s">
        <v>35</v>
      </c>
      <c r="H547" s="198"/>
      <c r="I547" s="196" t="s">
        <v>4275</v>
      </c>
      <c r="J547" s="197" t="s">
        <v>18</v>
      </c>
      <c r="K547" s="24"/>
      <c r="L547" s="24"/>
      <c r="M547" s="24"/>
      <c r="N547" s="24"/>
      <c r="O547" s="24"/>
      <c r="P547" s="24"/>
      <c r="Q547" s="24"/>
      <c r="R547" s="24"/>
      <c r="S547" s="24"/>
      <c r="T547" s="24"/>
      <c r="U547" s="24"/>
      <c r="V547" s="24"/>
      <c r="W547" s="24"/>
      <c r="X547" s="24"/>
      <c r="Y547" s="24"/>
      <c r="Z547" s="24"/>
      <c r="AA547" s="24"/>
      <c r="AB547" s="24"/>
      <c r="AC547" s="24"/>
      <c r="AD547" s="24"/>
      <c r="AE547" s="24"/>
      <c r="AF547" s="24"/>
      <c r="AG547" s="24"/>
      <c r="AH547" s="24"/>
      <c r="AI547" s="24"/>
      <c r="AJ547" s="24"/>
      <c r="AK547" s="24"/>
      <c r="AL547" s="24"/>
      <c r="AM547" s="24"/>
      <c r="AN547" s="24"/>
      <c r="AO547" s="24"/>
    </row>
    <row r="548" spans="1:41" ht="12.75">
      <c r="A548" s="193">
        <v>42381</v>
      </c>
      <c r="B548" s="200" t="s">
        <v>4278</v>
      </c>
      <c r="C548" s="195"/>
      <c r="D548" s="195" t="s">
        <v>4280</v>
      </c>
      <c r="E548" s="21" t="s">
        <v>4281</v>
      </c>
      <c r="F548" s="196" t="s">
        <v>4283</v>
      </c>
      <c r="G548" s="197" t="s">
        <v>35</v>
      </c>
      <c r="H548" s="198"/>
      <c r="I548" s="196" t="s">
        <v>73</v>
      </c>
      <c r="J548" s="197" t="s">
        <v>18</v>
      </c>
      <c r="K548" s="24"/>
      <c r="L548" s="24"/>
      <c r="M548" s="24"/>
      <c r="N548" s="24"/>
      <c r="O548" s="24"/>
      <c r="P548" s="24"/>
      <c r="Q548" s="24"/>
      <c r="R548" s="24"/>
      <c r="S548" s="24"/>
      <c r="T548" s="24"/>
      <c r="U548" s="24"/>
      <c r="V548" s="24"/>
      <c r="W548" s="24"/>
      <c r="X548" s="24"/>
      <c r="Y548" s="24"/>
      <c r="Z548" s="24"/>
      <c r="AA548" s="24"/>
      <c r="AB548" s="24"/>
      <c r="AC548" s="24"/>
      <c r="AD548" s="24"/>
      <c r="AE548" s="24"/>
      <c r="AF548" s="24"/>
      <c r="AG548" s="24"/>
      <c r="AH548" s="24"/>
      <c r="AI548" s="24"/>
      <c r="AJ548" s="24"/>
      <c r="AK548" s="24"/>
      <c r="AL548" s="24"/>
      <c r="AM548" s="24"/>
      <c r="AN548" s="24"/>
      <c r="AO548" s="24"/>
    </row>
    <row r="549" spans="1:41" ht="12.75">
      <c r="A549" s="193">
        <v>42381</v>
      </c>
      <c r="B549" s="200" t="s">
        <v>4068</v>
      </c>
      <c r="C549" s="195"/>
      <c r="D549" s="195" t="s">
        <v>4288</v>
      </c>
      <c r="E549" s="21" t="s">
        <v>2766</v>
      </c>
      <c r="F549" s="196" t="s">
        <v>1132</v>
      </c>
      <c r="G549" s="197" t="s">
        <v>14</v>
      </c>
      <c r="H549" s="198"/>
      <c r="I549" s="196" t="s">
        <v>4290</v>
      </c>
      <c r="J549" s="197" t="s">
        <v>18</v>
      </c>
      <c r="K549" s="24"/>
      <c r="L549" s="24"/>
      <c r="M549" s="24"/>
      <c r="N549" s="24"/>
      <c r="O549" s="24"/>
      <c r="P549" s="24"/>
      <c r="Q549" s="24"/>
      <c r="R549" s="24"/>
      <c r="S549" s="24"/>
      <c r="T549" s="24"/>
      <c r="U549" s="24"/>
      <c r="V549" s="24"/>
      <c r="W549" s="24"/>
      <c r="X549" s="24"/>
      <c r="Y549" s="24"/>
      <c r="Z549" s="24"/>
      <c r="AA549" s="24"/>
      <c r="AB549" s="24"/>
      <c r="AC549" s="24"/>
      <c r="AD549" s="24"/>
      <c r="AE549" s="24"/>
      <c r="AF549" s="24"/>
      <c r="AG549" s="24"/>
      <c r="AH549" s="24"/>
      <c r="AI549" s="24"/>
      <c r="AJ549" s="24"/>
      <c r="AK549" s="24"/>
      <c r="AL549" s="24"/>
      <c r="AM549" s="24"/>
      <c r="AN549" s="24"/>
      <c r="AO549" s="24"/>
    </row>
    <row r="550" spans="1:41" ht="38.25">
      <c r="A550" s="193">
        <v>42381</v>
      </c>
      <c r="B550" s="200" t="s">
        <v>4291</v>
      </c>
      <c r="C550" s="195"/>
      <c r="D550" s="195" t="s">
        <v>4292</v>
      </c>
      <c r="E550" s="21" t="s">
        <v>4293</v>
      </c>
      <c r="F550" s="196" t="s">
        <v>4294</v>
      </c>
      <c r="G550" s="197" t="s">
        <v>35</v>
      </c>
      <c r="H550" s="198"/>
      <c r="I550" s="196" t="s">
        <v>73</v>
      </c>
      <c r="J550" s="197" t="s">
        <v>18</v>
      </c>
      <c r="K550" s="242"/>
      <c r="L550" s="242"/>
      <c r="M550" s="242"/>
      <c r="N550" s="242"/>
      <c r="O550" s="242"/>
      <c r="P550" s="242"/>
      <c r="Q550" s="242"/>
      <c r="R550" s="242"/>
      <c r="S550" s="242"/>
      <c r="T550" s="242"/>
      <c r="U550" s="242"/>
      <c r="V550" s="242"/>
      <c r="W550" s="242"/>
      <c r="X550" s="242"/>
      <c r="Y550" s="242"/>
      <c r="Z550" s="242"/>
      <c r="AA550" s="242"/>
      <c r="AB550" s="242"/>
      <c r="AC550" s="242"/>
      <c r="AD550" s="242"/>
      <c r="AE550" s="242"/>
      <c r="AF550" s="242"/>
      <c r="AG550" s="242"/>
      <c r="AH550" s="242"/>
      <c r="AI550" s="242"/>
      <c r="AJ550" s="242"/>
      <c r="AK550" s="242"/>
      <c r="AL550" s="242"/>
      <c r="AM550" s="242"/>
      <c r="AN550" s="242"/>
      <c r="AO550" s="242"/>
    </row>
    <row r="551" spans="1:41" ht="12.75">
      <c r="A551" s="193">
        <v>42381</v>
      </c>
      <c r="B551" s="200" t="s">
        <v>4302</v>
      </c>
      <c r="C551" s="195"/>
      <c r="D551" s="195" t="s">
        <v>4303</v>
      </c>
      <c r="E551" s="21" t="s">
        <v>4304</v>
      </c>
      <c r="F551" s="196" t="s">
        <v>78</v>
      </c>
      <c r="G551" s="197" t="s">
        <v>80</v>
      </c>
      <c r="H551" s="198"/>
      <c r="I551" s="196" t="s">
        <v>1831</v>
      </c>
      <c r="J551" s="197" t="s">
        <v>18</v>
      </c>
      <c r="K551" s="24"/>
      <c r="L551" s="24"/>
      <c r="M551" s="24"/>
      <c r="N551" s="24"/>
      <c r="O551" s="24"/>
      <c r="P551" s="24"/>
      <c r="Q551" s="24"/>
      <c r="R551" s="24"/>
      <c r="S551" s="24"/>
      <c r="T551" s="24"/>
      <c r="U551" s="24"/>
      <c r="V551" s="24"/>
      <c r="W551" s="24"/>
      <c r="X551" s="24"/>
      <c r="Y551" s="24"/>
      <c r="Z551" s="24"/>
      <c r="AA551" s="24"/>
      <c r="AB551" s="24"/>
      <c r="AC551" s="24"/>
      <c r="AD551" s="24"/>
      <c r="AE551" s="24"/>
      <c r="AF551" s="24"/>
      <c r="AG551" s="24"/>
      <c r="AH551" s="24"/>
      <c r="AI551" s="24"/>
      <c r="AJ551" s="24"/>
      <c r="AK551" s="24"/>
      <c r="AL551" s="24"/>
      <c r="AM551" s="24"/>
      <c r="AN551" s="24"/>
      <c r="AO551" s="24"/>
    </row>
    <row r="552" spans="1:41" ht="12.75">
      <c r="A552" s="193">
        <v>42381</v>
      </c>
      <c r="B552" s="200" t="s">
        <v>4308</v>
      </c>
      <c r="C552" s="195"/>
      <c r="D552" s="195" t="s">
        <v>4310</v>
      </c>
      <c r="E552" s="21" t="s">
        <v>934</v>
      </c>
      <c r="F552" s="196" t="s">
        <v>1988</v>
      </c>
      <c r="G552" s="197" t="s">
        <v>80</v>
      </c>
      <c r="H552" s="198"/>
      <c r="I552" s="196" t="s">
        <v>4311</v>
      </c>
      <c r="J552" s="197" t="s">
        <v>18</v>
      </c>
      <c r="K552" s="24"/>
      <c r="L552" s="24"/>
      <c r="M552" s="24"/>
      <c r="N552" s="24"/>
      <c r="O552" s="24"/>
      <c r="P552" s="24"/>
      <c r="Q552" s="24"/>
      <c r="R552" s="24"/>
      <c r="S552" s="24"/>
      <c r="T552" s="24"/>
      <c r="U552" s="24"/>
      <c r="V552" s="24"/>
      <c r="W552" s="24"/>
      <c r="X552" s="24"/>
      <c r="Y552" s="24"/>
      <c r="Z552" s="24"/>
      <c r="AA552" s="24"/>
      <c r="AB552" s="24"/>
      <c r="AC552" s="24"/>
      <c r="AD552" s="24"/>
      <c r="AE552" s="24"/>
      <c r="AF552" s="24"/>
      <c r="AG552" s="24"/>
      <c r="AH552" s="24"/>
      <c r="AI552" s="24"/>
      <c r="AJ552" s="24"/>
      <c r="AK552" s="24"/>
      <c r="AL552" s="24"/>
      <c r="AM552" s="24"/>
      <c r="AN552" s="24"/>
      <c r="AO552" s="24"/>
    </row>
    <row r="553" spans="1:41" ht="12.75">
      <c r="A553" s="193">
        <v>42382</v>
      </c>
      <c r="B553" s="200" t="s">
        <v>4314</v>
      </c>
      <c r="C553" s="195"/>
      <c r="D553" s="195" t="s">
        <v>3729</v>
      </c>
      <c r="E553" s="21" t="s">
        <v>2711</v>
      </c>
      <c r="F553" s="196" t="s">
        <v>4315</v>
      </c>
      <c r="G553" s="197"/>
      <c r="H553" s="198"/>
      <c r="I553" s="196"/>
      <c r="J553" s="197"/>
      <c r="K553" s="24"/>
      <c r="L553" s="24"/>
      <c r="M553" s="24"/>
      <c r="N553" s="24"/>
      <c r="O553" s="24"/>
      <c r="P553" s="24"/>
      <c r="Q553" s="24"/>
      <c r="R553" s="24"/>
      <c r="S553" s="24"/>
      <c r="T553" s="24"/>
      <c r="U553" s="24"/>
      <c r="V553" s="24"/>
      <c r="W553" s="24"/>
      <c r="X553" s="24"/>
      <c r="Y553" s="24"/>
      <c r="Z553" s="24"/>
      <c r="AA553" s="24"/>
      <c r="AB553" s="24"/>
      <c r="AC553" s="24"/>
      <c r="AD553" s="24"/>
      <c r="AE553" s="24"/>
      <c r="AF553" s="24"/>
      <c r="AG553" s="24"/>
      <c r="AH553" s="24"/>
      <c r="AI553" s="24"/>
      <c r="AJ553" s="24"/>
      <c r="AK553" s="24"/>
      <c r="AL553" s="24"/>
      <c r="AM553" s="24"/>
      <c r="AN553" s="24"/>
      <c r="AO553" s="24"/>
    </row>
    <row r="554" spans="1:41" ht="25.5">
      <c r="A554" s="193">
        <v>42382</v>
      </c>
      <c r="B554" s="200" t="s">
        <v>4318</v>
      </c>
      <c r="C554" s="195"/>
      <c r="D554" s="195" t="s">
        <v>4320</v>
      </c>
      <c r="E554" s="21" t="s">
        <v>4321</v>
      </c>
      <c r="F554" s="196" t="s">
        <v>4323</v>
      </c>
      <c r="G554" s="197" t="s">
        <v>120</v>
      </c>
      <c r="H554" s="198"/>
      <c r="I554" s="196" t="s">
        <v>4325</v>
      </c>
      <c r="J554" s="197" t="s">
        <v>18</v>
      </c>
      <c r="K554" s="24"/>
      <c r="L554" s="24"/>
      <c r="M554" s="24"/>
      <c r="N554" s="24"/>
      <c r="O554" s="24"/>
      <c r="P554" s="24"/>
      <c r="Q554" s="24"/>
      <c r="R554" s="24"/>
      <c r="S554" s="24"/>
      <c r="T554" s="24"/>
      <c r="U554" s="24"/>
      <c r="V554" s="24"/>
      <c r="W554" s="24"/>
      <c r="X554" s="24"/>
      <c r="Y554" s="24"/>
      <c r="Z554" s="24"/>
      <c r="AA554" s="24"/>
      <c r="AB554" s="24"/>
      <c r="AC554" s="24"/>
      <c r="AD554" s="24"/>
      <c r="AE554" s="24"/>
      <c r="AF554" s="24"/>
      <c r="AG554" s="24"/>
      <c r="AH554" s="24"/>
      <c r="AI554" s="24"/>
      <c r="AJ554" s="24"/>
      <c r="AK554" s="24"/>
      <c r="AL554" s="24"/>
      <c r="AM554" s="24"/>
      <c r="AN554" s="24"/>
      <c r="AO554" s="24"/>
    </row>
    <row r="555" spans="1:41" ht="25.5">
      <c r="A555" s="193">
        <v>42017</v>
      </c>
      <c r="B555" s="200"/>
      <c r="C555" s="195"/>
      <c r="D555" s="195" t="s">
        <v>1285</v>
      </c>
      <c r="E555" s="21">
        <v>9392231171</v>
      </c>
      <c r="F555" s="196" t="s">
        <v>4328</v>
      </c>
      <c r="G555" s="197" t="s">
        <v>14</v>
      </c>
      <c r="H555" s="198"/>
      <c r="I555" s="196" t="s">
        <v>1463</v>
      </c>
      <c r="J555" s="197" t="s">
        <v>18</v>
      </c>
      <c r="K555" s="24"/>
      <c r="L555" s="24"/>
      <c r="M555" s="24"/>
      <c r="N555" s="24"/>
      <c r="O555" s="24"/>
      <c r="P555" s="24"/>
      <c r="Q555" s="24"/>
      <c r="R555" s="24"/>
      <c r="S555" s="24"/>
      <c r="T555" s="24"/>
      <c r="U555" s="24"/>
      <c r="V555" s="24"/>
      <c r="W555" s="24"/>
      <c r="X555" s="24"/>
      <c r="Y555" s="24"/>
      <c r="Z555" s="24"/>
      <c r="AA555" s="24"/>
      <c r="AB555" s="24"/>
      <c r="AC555" s="24"/>
      <c r="AD555" s="24"/>
      <c r="AE555" s="24"/>
      <c r="AF555" s="24"/>
      <c r="AG555" s="24"/>
      <c r="AH555" s="24"/>
      <c r="AI555" s="24"/>
      <c r="AJ555" s="24"/>
      <c r="AK555" s="24"/>
      <c r="AL555" s="24"/>
      <c r="AM555" s="24"/>
      <c r="AN555" s="24"/>
      <c r="AO555" s="24"/>
    </row>
    <row r="556" spans="1:41" ht="12.75">
      <c r="A556" s="193">
        <v>42382</v>
      </c>
      <c r="B556" s="200"/>
      <c r="C556" s="195"/>
      <c r="D556" s="195" t="s">
        <v>19</v>
      </c>
      <c r="E556" s="21" t="s">
        <v>20</v>
      </c>
      <c r="F556" s="196" t="s">
        <v>21</v>
      </c>
      <c r="G556" s="197" t="s">
        <v>14</v>
      </c>
      <c r="H556" s="198"/>
      <c r="I556" s="196" t="s">
        <v>24</v>
      </c>
      <c r="J556" s="197" t="s">
        <v>18</v>
      </c>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row>
    <row r="557" spans="1:41" ht="12.75">
      <c r="A557" s="193">
        <v>42384</v>
      </c>
      <c r="B557" s="200" t="s">
        <v>25</v>
      </c>
      <c r="C557" s="195"/>
      <c r="D557" s="195" t="s">
        <v>26</v>
      </c>
      <c r="E557" s="21" t="s">
        <v>27</v>
      </c>
      <c r="F557" s="196" t="s">
        <v>29</v>
      </c>
      <c r="G557" s="197" t="s">
        <v>30</v>
      </c>
      <c r="H557" s="198"/>
      <c r="I557" s="196" t="s">
        <v>31</v>
      </c>
      <c r="J557" s="197" t="s">
        <v>18</v>
      </c>
      <c r="K557" s="24"/>
      <c r="L557" s="24"/>
      <c r="M557" s="24"/>
      <c r="N557" s="24"/>
      <c r="O557" s="24"/>
      <c r="P557" s="24"/>
      <c r="Q557" s="24"/>
      <c r="R557" s="24"/>
      <c r="S557" s="24"/>
      <c r="T557" s="24"/>
      <c r="U557" s="24"/>
      <c r="V557" s="24"/>
      <c r="W557" s="24"/>
      <c r="X557" s="24"/>
      <c r="Y557" s="24"/>
      <c r="Z557" s="24"/>
      <c r="AA557" s="24"/>
      <c r="AB557" s="24"/>
      <c r="AC557" s="24"/>
      <c r="AD557" s="24"/>
      <c r="AE557" s="24"/>
      <c r="AF557" s="24"/>
      <c r="AG557" s="24"/>
      <c r="AH557" s="24"/>
      <c r="AI557" s="24"/>
      <c r="AJ557" s="24"/>
      <c r="AK557" s="24"/>
      <c r="AL557" s="24"/>
      <c r="AM557" s="24"/>
      <c r="AN557" s="24"/>
      <c r="AO557" s="24"/>
    </row>
    <row r="558" spans="1:41" ht="12.75">
      <c r="A558" s="193">
        <v>42384</v>
      </c>
      <c r="B558" s="200">
        <v>6.09</v>
      </c>
      <c r="C558" s="195"/>
      <c r="D558" s="195" t="s">
        <v>32</v>
      </c>
      <c r="E558" s="21" t="s">
        <v>33</v>
      </c>
      <c r="F558" s="196" t="s">
        <v>34</v>
      </c>
      <c r="G558" s="197" t="s">
        <v>35</v>
      </c>
      <c r="H558" s="198"/>
      <c r="I558" s="196" t="s">
        <v>36</v>
      </c>
      <c r="J558" s="197" t="s">
        <v>18</v>
      </c>
      <c r="K558" s="24"/>
      <c r="L558" s="24"/>
      <c r="M558" s="24"/>
      <c r="N558" s="24"/>
      <c r="O558" s="24"/>
      <c r="P558" s="24"/>
      <c r="Q558" s="24"/>
      <c r="R558" s="24"/>
      <c r="S558" s="24"/>
      <c r="T558" s="24"/>
      <c r="U558" s="24"/>
      <c r="V558" s="24"/>
      <c r="W558" s="24"/>
      <c r="X558" s="24"/>
      <c r="Y558" s="24"/>
      <c r="Z558" s="24"/>
      <c r="AA558" s="24"/>
      <c r="AB558" s="24"/>
      <c r="AC558" s="24"/>
      <c r="AD558" s="24"/>
      <c r="AE558" s="24"/>
      <c r="AF558" s="24"/>
      <c r="AG558" s="24"/>
      <c r="AH558" s="24"/>
      <c r="AI558" s="24"/>
      <c r="AJ558" s="24"/>
      <c r="AK558" s="24"/>
      <c r="AL558" s="24"/>
      <c r="AM558" s="24"/>
      <c r="AN558" s="24"/>
      <c r="AO558" s="24"/>
    </row>
    <row r="559" spans="1:41" ht="12.75">
      <c r="A559" s="193">
        <v>42384</v>
      </c>
      <c r="B559" s="228">
        <v>0.25</v>
      </c>
      <c r="C559" s="195"/>
      <c r="D559" s="195" t="s">
        <v>50</v>
      </c>
      <c r="E559" s="21" t="s">
        <v>51</v>
      </c>
      <c r="F559" s="196" t="s">
        <v>53</v>
      </c>
      <c r="G559" s="197" t="s">
        <v>35</v>
      </c>
      <c r="H559" s="198"/>
      <c r="I559" s="196" t="s">
        <v>56</v>
      </c>
      <c r="J559" s="197" t="s">
        <v>18</v>
      </c>
      <c r="K559" s="24"/>
      <c r="L559" s="24"/>
      <c r="M559" s="24"/>
      <c r="N559" s="24"/>
      <c r="O559" s="24"/>
      <c r="P559" s="24"/>
      <c r="Q559" s="24"/>
      <c r="R559" s="24"/>
      <c r="S559" s="24"/>
      <c r="T559" s="24"/>
      <c r="U559" s="24"/>
      <c r="V559" s="24"/>
      <c r="W559" s="24"/>
      <c r="X559" s="24"/>
      <c r="Y559" s="24"/>
      <c r="Z559" s="24"/>
      <c r="AA559" s="24"/>
      <c r="AB559" s="24"/>
      <c r="AC559" s="24"/>
      <c r="AD559" s="24"/>
      <c r="AE559" s="24"/>
      <c r="AF559" s="24"/>
      <c r="AG559" s="24"/>
      <c r="AH559" s="24"/>
      <c r="AI559" s="24"/>
      <c r="AJ559" s="24"/>
      <c r="AK559" s="24"/>
      <c r="AL559" s="24"/>
      <c r="AM559" s="24"/>
      <c r="AN559" s="24"/>
      <c r="AO559" s="24"/>
    </row>
    <row r="560" spans="1:41" ht="12.75">
      <c r="A560" s="193">
        <v>42386</v>
      </c>
      <c r="B560" s="228"/>
      <c r="C560" s="195"/>
      <c r="D560" s="195" t="s">
        <v>59</v>
      </c>
      <c r="E560" s="21" t="s">
        <v>60</v>
      </c>
      <c r="F560" s="196" t="s">
        <v>61</v>
      </c>
      <c r="G560" s="197" t="s">
        <v>14</v>
      </c>
      <c r="H560" s="198"/>
      <c r="I560" s="196" t="s">
        <v>63</v>
      </c>
      <c r="J560" s="197" t="s">
        <v>18</v>
      </c>
      <c r="K560" s="24"/>
      <c r="L560" s="24"/>
      <c r="M560" s="24"/>
      <c r="N560" s="24"/>
      <c r="O560" s="24"/>
      <c r="P560" s="24"/>
      <c r="Q560" s="24"/>
      <c r="R560" s="24"/>
      <c r="S560" s="24"/>
      <c r="T560" s="24"/>
      <c r="U560" s="24"/>
      <c r="V560" s="24"/>
      <c r="W560" s="24"/>
      <c r="X560" s="24"/>
      <c r="Y560" s="24"/>
      <c r="Z560" s="24"/>
      <c r="AA560" s="24"/>
      <c r="AB560" s="24"/>
      <c r="AC560" s="24"/>
      <c r="AD560" s="24"/>
      <c r="AE560" s="24"/>
      <c r="AF560" s="24"/>
      <c r="AG560" s="24"/>
      <c r="AH560" s="24"/>
      <c r="AI560" s="24"/>
      <c r="AJ560" s="24"/>
      <c r="AK560" s="24"/>
      <c r="AL560" s="24"/>
      <c r="AM560" s="24"/>
      <c r="AN560" s="24"/>
      <c r="AO560" s="24"/>
    </row>
    <row r="561" spans="1:41" ht="12.75">
      <c r="A561" s="193">
        <v>42387</v>
      </c>
      <c r="B561" s="228" t="s">
        <v>64</v>
      </c>
      <c r="C561" s="195"/>
      <c r="D561" s="195" t="s">
        <v>65</v>
      </c>
      <c r="E561" s="21" t="s">
        <v>66</v>
      </c>
      <c r="F561" s="196" t="s">
        <v>67</v>
      </c>
      <c r="G561" s="197" t="s">
        <v>14</v>
      </c>
      <c r="H561" s="198"/>
      <c r="I561" s="196" t="s">
        <v>68</v>
      </c>
      <c r="J561" s="197" t="s">
        <v>18</v>
      </c>
      <c r="K561" s="24"/>
      <c r="L561" s="24"/>
      <c r="M561" s="24"/>
      <c r="N561" s="24"/>
      <c r="O561" s="24"/>
      <c r="P561" s="24"/>
      <c r="Q561" s="24"/>
      <c r="R561" s="24"/>
      <c r="S561" s="24"/>
      <c r="T561" s="24"/>
      <c r="U561" s="24"/>
      <c r="V561" s="24"/>
      <c r="W561" s="24"/>
      <c r="X561" s="24"/>
      <c r="Y561" s="24"/>
      <c r="Z561" s="24"/>
      <c r="AA561" s="24"/>
      <c r="AB561" s="24"/>
      <c r="AC561" s="24"/>
      <c r="AD561" s="24"/>
      <c r="AE561" s="24"/>
      <c r="AF561" s="24"/>
      <c r="AG561" s="24"/>
      <c r="AH561" s="24"/>
      <c r="AI561" s="24"/>
      <c r="AJ561" s="24"/>
      <c r="AK561" s="24"/>
      <c r="AL561" s="24"/>
      <c r="AM561" s="24"/>
      <c r="AN561" s="24"/>
      <c r="AO561" s="24"/>
    </row>
    <row r="562" spans="1:41" ht="12.75">
      <c r="A562" s="193">
        <v>42387</v>
      </c>
      <c r="B562" s="228" t="s">
        <v>69</v>
      </c>
      <c r="C562" s="195"/>
      <c r="D562" s="195" t="s">
        <v>70</v>
      </c>
      <c r="E562" s="21" t="s">
        <v>71</v>
      </c>
      <c r="F562" s="196" t="s">
        <v>72</v>
      </c>
      <c r="G562" s="197" t="s">
        <v>14</v>
      </c>
      <c r="H562" s="198"/>
      <c r="I562" s="196" t="s">
        <v>73</v>
      </c>
      <c r="J562" s="197" t="s">
        <v>18</v>
      </c>
      <c r="K562" s="24"/>
      <c r="L562" s="24"/>
      <c r="M562" s="24"/>
      <c r="N562" s="24"/>
      <c r="O562" s="24"/>
      <c r="P562" s="24"/>
      <c r="Q562" s="24"/>
      <c r="R562" s="24"/>
      <c r="S562" s="24"/>
      <c r="T562" s="24"/>
      <c r="U562" s="24"/>
      <c r="V562" s="24"/>
      <c r="W562" s="24"/>
      <c r="X562" s="24"/>
      <c r="Y562" s="24"/>
      <c r="Z562" s="24"/>
      <c r="AA562" s="24"/>
      <c r="AB562" s="24"/>
      <c r="AC562" s="24"/>
      <c r="AD562" s="24"/>
      <c r="AE562" s="24"/>
      <c r="AF562" s="24"/>
      <c r="AG562" s="24"/>
      <c r="AH562" s="24"/>
      <c r="AI562" s="24"/>
      <c r="AJ562" s="24"/>
      <c r="AK562" s="24"/>
      <c r="AL562" s="24"/>
      <c r="AM562" s="24"/>
      <c r="AN562" s="24"/>
      <c r="AO562" s="24"/>
    </row>
    <row r="563" spans="1:41" ht="12.75">
      <c r="A563" s="193">
        <v>42387</v>
      </c>
      <c r="B563" s="194" t="s">
        <v>74</v>
      </c>
      <c r="C563" s="243"/>
      <c r="D563" s="243" t="s">
        <v>76</v>
      </c>
      <c r="E563" s="29" t="s">
        <v>77</v>
      </c>
      <c r="F563" s="217" t="s">
        <v>78</v>
      </c>
      <c r="G563" s="197" t="s">
        <v>80</v>
      </c>
      <c r="H563" s="198"/>
      <c r="I563" s="196" t="s">
        <v>81</v>
      </c>
      <c r="J563" s="197" t="s">
        <v>18</v>
      </c>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4"/>
      <c r="AH563" s="24"/>
      <c r="AI563" s="24"/>
      <c r="AJ563" s="24"/>
      <c r="AK563" s="24"/>
      <c r="AL563" s="24"/>
      <c r="AM563" s="24"/>
      <c r="AN563" s="24"/>
      <c r="AO563" s="24"/>
    </row>
    <row r="564" spans="1:41" ht="12.75">
      <c r="A564" s="193" t="s">
        <v>82</v>
      </c>
      <c r="B564" s="200" t="s">
        <v>83</v>
      </c>
      <c r="C564" s="195"/>
      <c r="D564" s="195" t="s">
        <v>84</v>
      </c>
      <c r="E564" s="21" t="s">
        <v>85</v>
      </c>
      <c r="F564" s="196" t="s">
        <v>86</v>
      </c>
      <c r="G564" s="197" t="s">
        <v>35</v>
      </c>
      <c r="H564" s="198"/>
      <c r="I564" s="196" t="s">
        <v>87</v>
      </c>
      <c r="J564" s="197" t="s">
        <v>18</v>
      </c>
      <c r="K564" s="24"/>
      <c r="L564" s="24"/>
      <c r="M564" s="24"/>
      <c r="N564" s="24"/>
      <c r="O564" s="24"/>
      <c r="P564" s="24"/>
      <c r="Q564" s="24"/>
      <c r="R564" s="24"/>
      <c r="S564" s="24"/>
      <c r="T564" s="24"/>
      <c r="U564" s="24"/>
      <c r="V564" s="24"/>
      <c r="W564" s="24"/>
      <c r="X564" s="24"/>
      <c r="Y564" s="24"/>
      <c r="Z564" s="24"/>
      <c r="AA564" s="24"/>
      <c r="AB564" s="24"/>
      <c r="AC564" s="24"/>
      <c r="AD564" s="24"/>
      <c r="AE564" s="24"/>
      <c r="AF564" s="24"/>
      <c r="AG564" s="24"/>
      <c r="AH564" s="24"/>
      <c r="AI564" s="24"/>
      <c r="AJ564" s="24"/>
      <c r="AK564" s="24"/>
      <c r="AL564" s="24"/>
      <c r="AM564" s="24"/>
      <c r="AN564" s="24"/>
      <c r="AO564" s="24"/>
    </row>
    <row r="565" spans="1:41" ht="12.75">
      <c r="A565" s="193">
        <v>42387</v>
      </c>
      <c r="B565" s="228">
        <v>0.52083333333333337</v>
      </c>
      <c r="C565" s="195"/>
      <c r="D565" s="195" t="s">
        <v>88</v>
      </c>
      <c r="E565" s="21" t="s">
        <v>89</v>
      </c>
      <c r="F565" s="196" t="s">
        <v>86</v>
      </c>
      <c r="G565" s="197" t="s">
        <v>35</v>
      </c>
      <c r="H565" s="198"/>
      <c r="I565" s="196" t="s">
        <v>87</v>
      </c>
      <c r="J565" s="197" t="s">
        <v>18</v>
      </c>
      <c r="K565" s="24"/>
      <c r="L565" s="24"/>
      <c r="M565" s="24"/>
      <c r="N565" s="24"/>
      <c r="O565" s="24"/>
      <c r="P565" s="24"/>
      <c r="Q565" s="24"/>
      <c r="R565" s="24"/>
      <c r="S565" s="24"/>
      <c r="T565" s="24"/>
      <c r="U565" s="24"/>
      <c r="V565" s="24"/>
      <c r="W565" s="24"/>
      <c r="X565" s="24"/>
      <c r="Y565" s="24"/>
      <c r="Z565" s="24"/>
      <c r="AA565" s="24"/>
      <c r="AB565" s="24"/>
      <c r="AC565" s="24"/>
      <c r="AD565" s="24"/>
      <c r="AE565" s="24"/>
      <c r="AF565" s="24"/>
      <c r="AG565" s="24"/>
      <c r="AH565" s="24"/>
      <c r="AI565" s="24"/>
      <c r="AJ565" s="24"/>
      <c r="AK565" s="24"/>
      <c r="AL565" s="24"/>
      <c r="AM565" s="24"/>
      <c r="AN565" s="24"/>
      <c r="AO565" s="24"/>
    </row>
    <row r="566" spans="1:41" ht="12.75">
      <c r="A566" s="193">
        <v>42387</v>
      </c>
      <c r="B566" s="200" t="s">
        <v>91</v>
      </c>
      <c r="C566" s="195"/>
      <c r="D566" s="195" t="s">
        <v>93</v>
      </c>
      <c r="E566" s="21" t="s">
        <v>94</v>
      </c>
      <c r="F566" s="196" t="s">
        <v>95</v>
      </c>
      <c r="G566" s="197" t="s">
        <v>80</v>
      </c>
      <c r="H566" s="198"/>
      <c r="I566" s="196" t="s">
        <v>96</v>
      </c>
      <c r="J566" s="197" t="s">
        <v>18</v>
      </c>
      <c r="K566" s="24"/>
      <c r="L566" s="24"/>
      <c r="M566" s="24"/>
      <c r="N566" s="24"/>
      <c r="O566" s="24"/>
      <c r="P566" s="24"/>
      <c r="Q566" s="24"/>
      <c r="R566" s="24"/>
      <c r="S566" s="24"/>
      <c r="T566" s="24"/>
      <c r="U566" s="24"/>
      <c r="V566" s="24"/>
      <c r="W566" s="24"/>
      <c r="X566" s="24"/>
      <c r="Y566" s="24"/>
      <c r="Z566" s="24"/>
      <c r="AA566" s="24"/>
      <c r="AB566" s="24"/>
      <c r="AC566" s="24"/>
      <c r="AD566" s="24"/>
      <c r="AE566" s="24"/>
      <c r="AF566" s="24"/>
      <c r="AG566" s="24"/>
      <c r="AH566" s="24"/>
      <c r="AI566" s="24"/>
      <c r="AJ566" s="24"/>
      <c r="AK566" s="24"/>
      <c r="AL566" s="24"/>
      <c r="AM566" s="24"/>
      <c r="AN566" s="24"/>
      <c r="AO566" s="24"/>
    </row>
    <row r="567" spans="1:41" ht="12.75">
      <c r="A567" s="193">
        <v>42387</v>
      </c>
      <c r="B567" s="200" t="s">
        <v>97</v>
      </c>
      <c r="C567" s="195"/>
      <c r="D567" s="195" t="s">
        <v>98</v>
      </c>
      <c r="E567" s="21" t="s">
        <v>99</v>
      </c>
      <c r="F567" s="196" t="s">
        <v>78</v>
      </c>
      <c r="G567" s="197" t="s">
        <v>14</v>
      </c>
      <c r="H567" s="198"/>
      <c r="I567" s="196" t="s">
        <v>101</v>
      </c>
      <c r="J567" s="197" t="s">
        <v>18</v>
      </c>
      <c r="K567" s="24"/>
      <c r="L567" s="24"/>
      <c r="M567" s="24"/>
      <c r="N567" s="24"/>
      <c r="O567" s="24"/>
      <c r="P567" s="24"/>
      <c r="Q567" s="24"/>
      <c r="R567" s="24"/>
      <c r="S567" s="24"/>
      <c r="T567" s="24"/>
      <c r="U567" s="24"/>
      <c r="V567" s="24"/>
      <c r="W567" s="24"/>
      <c r="X567" s="24"/>
      <c r="Y567" s="24"/>
      <c r="Z567" s="24"/>
      <c r="AA567" s="24"/>
      <c r="AB567" s="24"/>
      <c r="AC567" s="24"/>
      <c r="AD567" s="24"/>
      <c r="AE567" s="24"/>
      <c r="AF567" s="24"/>
      <c r="AG567" s="24"/>
      <c r="AH567" s="24"/>
      <c r="AI567" s="24"/>
      <c r="AJ567" s="24"/>
      <c r="AK567" s="24"/>
      <c r="AL567" s="24"/>
      <c r="AM567" s="24"/>
      <c r="AN567" s="24"/>
      <c r="AO567" s="24"/>
    </row>
    <row r="568" spans="1:41" ht="51">
      <c r="A568" s="193">
        <v>42388</v>
      </c>
      <c r="B568" s="200" t="s">
        <v>102</v>
      </c>
      <c r="C568" s="195"/>
      <c r="D568" s="195" t="s">
        <v>103</v>
      </c>
      <c r="E568" s="21" t="s">
        <v>105</v>
      </c>
      <c r="F568" s="196" t="s">
        <v>107</v>
      </c>
      <c r="G568" s="197" t="s">
        <v>14</v>
      </c>
      <c r="H568" s="198"/>
      <c r="I568" s="196" t="s">
        <v>108</v>
      </c>
      <c r="J568" s="197" t="s">
        <v>18</v>
      </c>
      <c r="K568" s="24"/>
      <c r="L568" s="24"/>
      <c r="M568" s="24"/>
      <c r="N568" s="24"/>
      <c r="O568" s="24"/>
      <c r="P568" s="24"/>
      <c r="Q568" s="24"/>
      <c r="R568" s="24"/>
      <c r="S568" s="24"/>
      <c r="T568" s="24"/>
      <c r="U568" s="24"/>
      <c r="V568" s="24"/>
      <c r="W568" s="24"/>
      <c r="X568" s="24"/>
      <c r="Y568" s="24"/>
      <c r="Z568" s="24"/>
      <c r="AA568" s="24"/>
      <c r="AB568" s="24"/>
      <c r="AC568" s="24"/>
      <c r="AD568" s="24"/>
      <c r="AE568" s="24"/>
      <c r="AF568" s="24"/>
      <c r="AG568" s="24"/>
      <c r="AH568" s="24"/>
      <c r="AI568" s="24"/>
      <c r="AJ568" s="24"/>
      <c r="AK568" s="24"/>
      <c r="AL568" s="24"/>
      <c r="AM568" s="24"/>
      <c r="AN568" s="24"/>
      <c r="AO568" s="24"/>
    </row>
    <row r="569" spans="1:41" ht="25.5">
      <c r="A569" s="193">
        <v>42388</v>
      </c>
      <c r="B569" s="200" t="s">
        <v>110</v>
      </c>
      <c r="C569" s="195"/>
      <c r="D569" s="195" t="s">
        <v>111</v>
      </c>
      <c r="E569" s="21" t="s">
        <v>112</v>
      </c>
      <c r="F569" s="196" t="s">
        <v>113</v>
      </c>
      <c r="G569" s="197" t="s">
        <v>30</v>
      </c>
      <c r="H569" s="198"/>
      <c r="I569" s="196" t="s">
        <v>31</v>
      </c>
      <c r="J569" s="197" t="s">
        <v>18</v>
      </c>
      <c r="K569" s="24"/>
      <c r="L569" s="24"/>
      <c r="M569" s="24"/>
      <c r="N569" s="24"/>
      <c r="O569" s="24"/>
      <c r="P569" s="24"/>
      <c r="Q569" s="24"/>
      <c r="R569" s="24"/>
      <c r="S569" s="24"/>
      <c r="T569" s="24"/>
      <c r="U569" s="24"/>
      <c r="V569" s="24"/>
      <c r="W569" s="24"/>
      <c r="X569" s="24"/>
      <c r="Y569" s="24"/>
      <c r="Z569" s="24"/>
      <c r="AA569" s="24"/>
      <c r="AB569" s="24"/>
      <c r="AC569" s="24"/>
      <c r="AD569" s="24"/>
      <c r="AE569" s="24"/>
      <c r="AF569" s="24"/>
      <c r="AG569" s="24"/>
      <c r="AH569" s="24"/>
      <c r="AI569" s="24"/>
      <c r="AJ569" s="24"/>
      <c r="AK569" s="24"/>
      <c r="AL569" s="24"/>
      <c r="AM569" s="24"/>
      <c r="AN569" s="24"/>
      <c r="AO569" s="24"/>
    </row>
    <row r="570" spans="1:41" ht="25.5">
      <c r="A570" s="193">
        <v>42388</v>
      </c>
      <c r="B570" s="200" t="s">
        <v>115</v>
      </c>
      <c r="C570" s="195"/>
      <c r="D570" s="195" t="s">
        <v>116</v>
      </c>
      <c r="E570" s="21" t="s">
        <v>117</v>
      </c>
      <c r="F570" s="196" t="s">
        <v>119</v>
      </c>
      <c r="G570" s="197" t="s">
        <v>120</v>
      </c>
      <c r="H570" s="198"/>
      <c r="I570" s="196" t="s">
        <v>121</v>
      </c>
      <c r="J570" s="197" t="s">
        <v>122</v>
      </c>
      <c r="K570" s="24"/>
      <c r="L570" s="24"/>
      <c r="M570" s="24"/>
      <c r="N570" s="24"/>
      <c r="O570" s="24"/>
      <c r="P570" s="24"/>
      <c r="Q570" s="24"/>
      <c r="R570" s="24"/>
      <c r="S570" s="24"/>
      <c r="T570" s="24"/>
      <c r="U570" s="24"/>
      <c r="V570" s="24"/>
      <c r="W570" s="24"/>
      <c r="X570" s="24"/>
      <c r="Y570" s="24"/>
      <c r="Z570" s="24"/>
      <c r="AA570" s="24"/>
      <c r="AB570" s="24"/>
      <c r="AC570" s="24"/>
      <c r="AD570" s="24"/>
      <c r="AE570" s="24"/>
      <c r="AF570" s="24"/>
      <c r="AG570" s="24"/>
      <c r="AH570" s="24"/>
      <c r="AI570" s="24"/>
      <c r="AJ570" s="24"/>
      <c r="AK570" s="24"/>
      <c r="AL570" s="24"/>
      <c r="AM570" s="24"/>
      <c r="AN570" s="24"/>
      <c r="AO570" s="24"/>
    </row>
    <row r="571" spans="1:41" ht="25.5">
      <c r="A571" s="193">
        <v>42389</v>
      </c>
      <c r="B571" s="200" t="s">
        <v>124</v>
      </c>
      <c r="C571" s="195"/>
      <c r="D571" s="195" t="s">
        <v>125</v>
      </c>
      <c r="E571" s="21" t="s">
        <v>127</v>
      </c>
      <c r="F571" s="196" t="s">
        <v>128</v>
      </c>
      <c r="G571" s="197" t="s">
        <v>130</v>
      </c>
      <c r="H571" s="198"/>
      <c r="I571" s="196" t="s">
        <v>131</v>
      </c>
      <c r="J571" s="197" t="s">
        <v>18</v>
      </c>
      <c r="K571" s="24"/>
      <c r="L571" s="24"/>
      <c r="M571" s="24"/>
      <c r="N571" s="24"/>
      <c r="O571" s="24"/>
      <c r="P571" s="24"/>
      <c r="Q571" s="24"/>
      <c r="R571" s="24"/>
      <c r="S571" s="24"/>
      <c r="T571" s="24"/>
      <c r="U571" s="24"/>
      <c r="V571" s="24"/>
      <c r="W571" s="24"/>
      <c r="X571" s="24"/>
      <c r="Y571" s="24"/>
      <c r="Z571" s="24"/>
      <c r="AA571" s="24"/>
      <c r="AB571" s="24"/>
      <c r="AC571" s="24"/>
      <c r="AD571" s="24"/>
      <c r="AE571" s="24"/>
      <c r="AF571" s="24"/>
      <c r="AG571" s="24"/>
      <c r="AH571" s="24"/>
      <c r="AI571" s="24"/>
      <c r="AJ571" s="24"/>
      <c r="AK571" s="24"/>
      <c r="AL571" s="24"/>
      <c r="AM571" s="24"/>
      <c r="AN571" s="24"/>
      <c r="AO571" s="24"/>
    </row>
    <row r="572" spans="1:41" ht="25.5">
      <c r="A572" s="193">
        <v>42389</v>
      </c>
      <c r="B572" s="200" t="s">
        <v>134</v>
      </c>
      <c r="C572" s="195"/>
      <c r="D572" s="195" t="s">
        <v>135</v>
      </c>
      <c r="E572" s="21" t="s">
        <v>136</v>
      </c>
      <c r="F572" s="196" t="s">
        <v>137</v>
      </c>
      <c r="G572" s="197" t="s">
        <v>138</v>
      </c>
      <c r="H572" s="198"/>
      <c r="I572" s="196" t="s">
        <v>31</v>
      </c>
      <c r="J572" s="197" t="s">
        <v>122</v>
      </c>
      <c r="K572" s="24"/>
      <c r="L572" s="24"/>
      <c r="M572" s="24"/>
      <c r="N572" s="24"/>
      <c r="O572" s="24"/>
      <c r="P572" s="24"/>
      <c r="Q572" s="24"/>
      <c r="R572" s="24"/>
      <c r="S572" s="24"/>
      <c r="T572" s="24"/>
      <c r="U572" s="24"/>
      <c r="V572" s="24"/>
      <c r="W572" s="24"/>
      <c r="X572" s="24"/>
      <c r="Y572" s="24"/>
      <c r="Z572" s="24"/>
      <c r="AA572" s="24"/>
      <c r="AB572" s="24"/>
      <c r="AC572" s="24"/>
      <c r="AD572" s="24"/>
      <c r="AE572" s="24"/>
      <c r="AF572" s="24"/>
      <c r="AG572" s="24"/>
      <c r="AH572" s="24"/>
      <c r="AI572" s="24"/>
      <c r="AJ572" s="24"/>
      <c r="AK572" s="24"/>
      <c r="AL572" s="24"/>
      <c r="AM572" s="24"/>
      <c r="AN572" s="24"/>
      <c r="AO572" s="24"/>
    </row>
    <row r="573" spans="1:41" ht="12.75">
      <c r="A573" s="193">
        <v>42389</v>
      </c>
      <c r="B573" s="200" t="s">
        <v>139</v>
      </c>
      <c r="C573" s="195"/>
      <c r="D573" s="195" t="s">
        <v>140</v>
      </c>
      <c r="E573" s="21" t="s">
        <v>141</v>
      </c>
      <c r="F573" s="244" t="s">
        <v>142</v>
      </c>
      <c r="G573" s="197" t="s">
        <v>80</v>
      </c>
      <c r="H573" s="198"/>
      <c r="I573" s="196" t="s">
        <v>143</v>
      </c>
      <c r="J573" s="197" t="s">
        <v>18</v>
      </c>
      <c r="K573" s="24"/>
      <c r="L573" s="24"/>
      <c r="M573" s="24"/>
      <c r="N573" s="24"/>
      <c r="O573" s="24"/>
      <c r="P573" s="24"/>
      <c r="Q573" s="24"/>
      <c r="R573" s="24"/>
      <c r="S573" s="24"/>
      <c r="T573" s="24"/>
      <c r="U573" s="24"/>
      <c r="V573" s="24"/>
      <c r="W573" s="24"/>
      <c r="X573" s="24"/>
      <c r="Y573" s="24"/>
      <c r="Z573" s="24"/>
      <c r="AA573" s="24"/>
      <c r="AB573" s="24"/>
      <c r="AC573" s="24"/>
      <c r="AD573" s="24"/>
      <c r="AE573" s="24"/>
      <c r="AF573" s="24"/>
      <c r="AG573" s="24"/>
      <c r="AH573" s="24"/>
      <c r="AI573" s="24"/>
      <c r="AJ573" s="24"/>
      <c r="AK573" s="24"/>
      <c r="AL573" s="24"/>
      <c r="AM573" s="24"/>
      <c r="AN573" s="24"/>
      <c r="AO573" s="24"/>
    </row>
    <row r="574" spans="1:41" ht="38.25">
      <c r="A574" s="193">
        <v>42389</v>
      </c>
      <c r="B574" s="196" t="s">
        <v>144</v>
      </c>
      <c r="C574" s="195"/>
      <c r="D574" s="195" t="s">
        <v>145</v>
      </c>
      <c r="E574" s="21">
        <v>7874738575</v>
      </c>
      <c r="F574" s="196" t="s">
        <v>146</v>
      </c>
      <c r="G574" s="197" t="s">
        <v>80</v>
      </c>
      <c r="H574" s="198"/>
      <c r="I574" s="196" t="s">
        <v>148</v>
      </c>
      <c r="J574" s="197" t="s">
        <v>18</v>
      </c>
      <c r="K574" s="24"/>
      <c r="L574" s="24"/>
      <c r="M574" s="24"/>
      <c r="N574" s="24"/>
      <c r="O574" s="24"/>
      <c r="P574" s="24"/>
      <c r="Q574" s="24"/>
      <c r="R574" s="24"/>
      <c r="S574" s="24"/>
      <c r="T574" s="24"/>
      <c r="U574" s="24"/>
      <c r="V574" s="24"/>
      <c r="W574" s="24"/>
      <c r="X574" s="24"/>
      <c r="Y574" s="24"/>
      <c r="Z574" s="24"/>
      <c r="AA574" s="24"/>
      <c r="AB574" s="24"/>
      <c r="AC574" s="24"/>
      <c r="AD574" s="24"/>
      <c r="AE574" s="24"/>
      <c r="AF574" s="24"/>
      <c r="AG574" s="24"/>
      <c r="AH574" s="24"/>
      <c r="AI574" s="24"/>
      <c r="AJ574" s="24"/>
      <c r="AK574" s="24"/>
      <c r="AL574" s="24"/>
      <c r="AM574" s="24"/>
      <c r="AN574" s="24"/>
      <c r="AO574" s="24"/>
    </row>
    <row r="575" spans="1:41" ht="12.75">
      <c r="A575" s="193">
        <v>42391</v>
      </c>
      <c r="B575" s="231" t="s">
        <v>152</v>
      </c>
      <c r="C575" s="195"/>
      <c r="D575" s="195" t="s">
        <v>154</v>
      </c>
      <c r="E575" s="21" t="s">
        <v>155</v>
      </c>
      <c r="F575" s="196" t="s">
        <v>156</v>
      </c>
      <c r="G575" s="197" t="s">
        <v>80</v>
      </c>
      <c r="H575" s="198"/>
      <c r="I575" s="196" t="s">
        <v>157</v>
      </c>
      <c r="J575" s="197" t="s">
        <v>18</v>
      </c>
      <c r="K575" s="24"/>
      <c r="L575" s="24"/>
      <c r="M575" s="24"/>
      <c r="N575" s="24"/>
      <c r="O575" s="24"/>
      <c r="P575" s="24"/>
      <c r="Q575" s="24"/>
      <c r="R575" s="24"/>
      <c r="S575" s="24"/>
      <c r="T575" s="24"/>
      <c r="U575" s="24"/>
      <c r="V575" s="24"/>
      <c r="W575" s="24"/>
      <c r="X575" s="24"/>
      <c r="Y575" s="24"/>
      <c r="Z575" s="24"/>
      <c r="AA575" s="24"/>
      <c r="AB575" s="24"/>
      <c r="AC575" s="24"/>
      <c r="AD575" s="24"/>
      <c r="AE575" s="24"/>
      <c r="AF575" s="24"/>
      <c r="AG575" s="24"/>
      <c r="AH575" s="24"/>
      <c r="AI575" s="24"/>
      <c r="AJ575" s="24"/>
      <c r="AK575" s="24"/>
      <c r="AL575" s="24"/>
      <c r="AM575" s="24"/>
      <c r="AN575" s="24"/>
      <c r="AO575" s="24"/>
    </row>
    <row r="576" spans="1:41" ht="12.75">
      <c r="A576" s="193">
        <v>42391</v>
      </c>
      <c r="B576" s="228">
        <v>0.22916666666666666</v>
      </c>
      <c r="C576" s="195"/>
      <c r="D576" s="195" t="s">
        <v>160</v>
      </c>
      <c r="E576" s="21">
        <v>7873963687</v>
      </c>
      <c r="F576" s="196" t="s">
        <v>162</v>
      </c>
      <c r="G576" s="197" t="s">
        <v>80</v>
      </c>
      <c r="H576" s="198"/>
      <c r="I576" s="196" t="s">
        <v>163</v>
      </c>
      <c r="J576" s="197" t="s">
        <v>18</v>
      </c>
      <c r="K576" s="24"/>
      <c r="L576" s="24"/>
      <c r="M576" s="24"/>
      <c r="N576" s="24"/>
      <c r="O576" s="24"/>
      <c r="P576" s="24"/>
      <c r="Q576" s="24"/>
      <c r="R576" s="24"/>
      <c r="S576" s="24"/>
      <c r="T576" s="24"/>
      <c r="U576" s="24"/>
      <c r="V576" s="24"/>
      <c r="W576" s="24"/>
      <c r="X576" s="24"/>
      <c r="Y576" s="24"/>
      <c r="Z576" s="24"/>
      <c r="AA576" s="24"/>
      <c r="AB576" s="24"/>
      <c r="AC576" s="24"/>
      <c r="AD576" s="24"/>
      <c r="AE576" s="24"/>
      <c r="AF576" s="24"/>
      <c r="AG576" s="24"/>
      <c r="AH576" s="24"/>
      <c r="AI576" s="24"/>
      <c r="AJ576" s="24"/>
      <c r="AK576" s="24"/>
      <c r="AL576" s="24"/>
      <c r="AM576" s="24"/>
      <c r="AN576" s="24"/>
      <c r="AO576" s="24"/>
    </row>
    <row r="577" spans="1:41" ht="25.5">
      <c r="A577" s="193">
        <v>42394</v>
      </c>
      <c r="B577" s="200" t="s">
        <v>164</v>
      </c>
      <c r="C577" s="195" t="s">
        <v>165</v>
      </c>
      <c r="D577" s="195" t="s">
        <v>65</v>
      </c>
      <c r="E577" s="21" t="s">
        <v>66</v>
      </c>
      <c r="F577" s="196" t="s">
        <v>166</v>
      </c>
      <c r="G577" s="197" t="s">
        <v>80</v>
      </c>
      <c r="H577" s="197" t="s">
        <v>167</v>
      </c>
      <c r="I577" s="196" t="s">
        <v>168</v>
      </c>
      <c r="J577" s="197" t="s">
        <v>18</v>
      </c>
      <c r="K577" s="24"/>
      <c r="L577" s="24"/>
      <c r="M577" s="24"/>
      <c r="N577" s="24"/>
      <c r="O577" s="24"/>
      <c r="P577" s="24"/>
      <c r="Q577" s="24"/>
      <c r="R577" s="24"/>
      <c r="S577" s="24"/>
      <c r="T577" s="24"/>
      <c r="U577" s="24"/>
      <c r="V577" s="24"/>
      <c r="W577" s="24"/>
      <c r="X577" s="24"/>
      <c r="Y577" s="24"/>
      <c r="Z577" s="24"/>
      <c r="AA577" s="24"/>
      <c r="AB577" s="24"/>
      <c r="AC577" s="24"/>
      <c r="AD577" s="24"/>
      <c r="AE577" s="24"/>
      <c r="AF577" s="24"/>
      <c r="AG577" s="24"/>
      <c r="AH577" s="24"/>
      <c r="AI577" s="24"/>
      <c r="AJ577" s="24"/>
      <c r="AK577" s="24"/>
      <c r="AL577" s="24"/>
      <c r="AM577" s="24"/>
      <c r="AN577" s="24"/>
      <c r="AO577" s="24"/>
    </row>
    <row r="578" spans="1:41" ht="25.5">
      <c r="A578" s="193">
        <v>42394</v>
      </c>
      <c r="B578" s="200" t="s">
        <v>169</v>
      </c>
      <c r="C578" s="195" t="s">
        <v>170</v>
      </c>
      <c r="D578" s="195" t="s">
        <v>171</v>
      </c>
      <c r="E578" s="21" t="s">
        <v>173</v>
      </c>
      <c r="F578" s="196" t="s">
        <v>175</v>
      </c>
      <c r="G578" s="197" t="s">
        <v>80</v>
      </c>
      <c r="H578" s="197" t="s">
        <v>178</v>
      </c>
      <c r="I578" s="196" t="s">
        <v>179</v>
      </c>
      <c r="J578" s="197" t="s">
        <v>18</v>
      </c>
      <c r="K578" s="24"/>
      <c r="L578" s="24"/>
      <c r="M578" s="24"/>
      <c r="N578" s="24"/>
      <c r="O578" s="24"/>
      <c r="P578" s="24"/>
      <c r="Q578" s="24"/>
      <c r="R578" s="24"/>
      <c r="S578" s="24"/>
      <c r="T578" s="24"/>
      <c r="U578" s="24"/>
      <c r="V578" s="24"/>
      <c r="W578" s="24"/>
      <c r="X578" s="24"/>
      <c r="Y578" s="24"/>
      <c r="Z578" s="24"/>
      <c r="AA578" s="24"/>
      <c r="AB578" s="24"/>
      <c r="AC578" s="24"/>
      <c r="AD578" s="24"/>
      <c r="AE578" s="24"/>
      <c r="AF578" s="24"/>
      <c r="AG578" s="24"/>
      <c r="AH578" s="24"/>
      <c r="AI578" s="24"/>
      <c r="AJ578" s="24"/>
      <c r="AK578" s="24"/>
      <c r="AL578" s="24"/>
      <c r="AM578" s="24"/>
      <c r="AN578" s="24"/>
      <c r="AO578" s="24"/>
    </row>
    <row r="579" spans="1:41" ht="12.75">
      <c r="A579" s="193">
        <v>42394</v>
      </c>
      <c r="B579" s="200" t="s">
        <v>181</v>
      </c>
      <c r="C579" s="195" t="s">
        <v>182</v>
      </c>
      <c r="D579" s="195" t="s">
        <v>183</v>
      </c>
      <c r="E579" s="21" t="s">
        <v>184</v>
      </c>
      <c r="F579" s="196" t="s">
        <v>185</v>
      </c>
      <c r="G579" s="197" t="s">
        <v>80</v>
      </c>
      <c r="H579" s="197" t="s">
        <v>188</v>
      </c>
      <c r="I579" s="196" t="s">
        <v>190</v>
      </c>
      <c r="J579" s="197" t="s">
        <v>18</v>
      </c>
      <c r="K579" s="24"/>
      <c r="L579" s="24"/>
      <c r="M579" s="24"/>
      <c r="N579" s="24"/>
      <c r="O579" s="24"/>
      <c r="P579" s="24"/>
      <c r="Q579" s="24"/>
      <c r="R579" s="24"/>
      <c r="S579" s="24"/>
      <c r="T579" s="24"/>
      <c r="U579" s="24"/>
      <c r="V579" s="24"/>
      <c r="W579" s="24"/>
      <c r="X579" s="24"/>
      <c r="Y579" s="24"/>
      <c r="Z579" s="24"/>
      <c r="AA579" s="24"/>
      <c r="AB579" s="24"/>
      <c r="AC579" s="24"/>
      <c r="AD579" s="24"/>
      <c r="AE579" s="24"/>
      <c r="AF579" s="24"/>
      <c r="AG579" s="24"/>
      <c r="AH579" s="24"/>
      <c r="AI579" s="24"/>
      <c r="AJ579" s="24"/>
      <c r="AK579" s="24"/>
      <c r="AL579" s="24"/>
      <c r="AM579" s="24"/>
      <c r="AN579" s="24"/>
      <c r="AO579" s="24"/>
    </row>
    <row r="580" spans="1:41" ht="38.25">
      <c r="A580" s="193">
        <v>42395</v>
      </c>
      <c r="B580" s="200" t="s">
        <v>192</v>
      </c>
      <c r="C580" s="195" t="s">
        <v>194</v>
      </c>
      <c r="D580" s="195" t="s">
        <v>195</v>
      </c>
      <c r="E580" s="21" t="s">
        <v>196</v>
      </c>
      <c r="F580" s="196" t="s">
        <v>197</v>
      </c>
      <c r="G580" s="197" t="s">
        <v>14</v>
      </c>
      <c r="H580" s="197" t="s">
        <v>198</v>
      </c>
      <c r="I580" s="196" t="s">
        <v>199</v>
      </c>
      <c r="J580" s="197" t="s">
        <v>18</v>
      </c>
      <c r="K580" s="24"/>
      <c r="L580" s="24"/>
      <c r="M580" s="24"/>
      <c r="N580" s="24"/>
      <c r="O580" s="24"/>
      <c r="P580" s="24"/>
      <c r="Q580" s="24"/>
      <c r="R580" s="24"/>
      <c r="S580" s="24"/>
      <c r="T580" s="24"/>
      <c r="U580" s="24"/>
      <c r="V580" s="24"/>
      <c r="W580" s="24"/>
      <c r="X580" s="24"/>
      <c r="Y580" s="24"/>
      <c r="Z580" s="24"/>
      <c r="AA580" s="24"/>
      <c r="AB580" s="24"/>
      <c r="AC580" s="24"/>
      <c r="AD580" s="24"/>
      <c r="AE580" s="24"/>
      <c r="AF580" s="24"/>
      <c r="AG580" s="24"/>
      <c r="AH580" s="24"/>
      <c r="AI580" s="24"/>
      <c r="AJ580" s="24"/>
      <c r="AK580" s="24"/>
      <c r="AL580" s="24"/>
      <c r="AM580" s="24"/>
      <c r="AN580" s="24"/>
      <c r="AO580" s="24"/>
    </row>
    <row r="581" spans="1:41" ht="12.75">
      <c r="A581" s="193">
        <v>42395</v>
      </c>
      <c r="B581" s="200" t="s">
        <v>202</v>
      </c>
      <c r="C581" s="195" t="s">
        <v>203</v>
      </c>
      <c r="D581" s="195" t="s">
        <v>204</v>
      </c>
      <c r="E581" s="21" t="s">
        <v>205</v>
      </c>
      <c r="F581" s="196" t="s">
        <v>206</v>
      </c>
      <c r="G581" s="197" t="s">
        <v>14</v>
      </c>
      <c r="H581" s="197" t="s">
        <v>207</v>
      </c>
      <c r="I581" s="196" t="s">
        <v>208</v>
      </c>
      <c r="J581" s="197" t="s">
        <v>18</v>
      </c>
      <c r="K581" s="24"/>
      <c r="L581" s="24"/>
      <c r="M581" s="24"/>
      <c r="N581" s="24"/>
      <c r="O581" s="24"/>
      <c r="P581" s="24"/>
      <c r="Q581" s="24"/>
      <c r="R581" s="24"/>
      <c r="S581" s="24"/>
      <c r="T581" s="24"/>
      <c r="U581" s="24"/>
      <c r="V581" s="24"/>
      <c r="W581" s="24"/>
      <c r="X581" s="24"/>
      <c r="Y581" s="24"/>
      <c r="Z581" s="24"/>
      <c r="AA581" s="24"/>
      <c r="AB581" s="24"/>
      <c r="AC581" s="24"/>
      <c r="AD581" s="24"/>
      <c r="AE581" s="24"/>
      <c r="AF581" s="24"/>
      <c r="AG581" s="24"/>
      <c r="AH581" s="24"/>
      <c r="AI581" s="24"/>
      <c r="AJ581" s="24"/>
      <c r="AK581" s="24"/>
      <c r="AL581" s="24"/>
      <c r="AM581" s="24"/>
      <c r="AN581" s="24"/>
      <c r="AO581" s="24"/>
    </row>
    <row r="582" spans="1:41" ht="51">
      <c r="A582" s="193">
        <v>42395</v>
      </c>
      <c r="B582" s="200" t="s">
        <v>211</v>
      </c>
      <c r="C582" s="195" t="s">
        <v>213</v>
      </c>
      <c r="D582" s="195" t="s">
        <v>145</v>
      </c>
      <c r="E582" s="21">
        <v>7874738575</v>
      </c>
      <c r="F582" s="196" t="s">
        <v>218</v>
      </c>
      <c r="G582" s="197" t="s">
        <v>14</v>
      </c>
      <c r="H582" s="197" t="s">
        <v>219</v>
      </c>
      <c r="I582" s="196" t="s">
        <v>221</v>
      </c>
      <c r="J582" s="197" t="s">
        <v>18</v>
      </c>
      <c r="K582" s="24"/>
      <c r="L582" s="24"/>
      <c r="M582" s="24"/>
      <c r="N582" s="24"/>
      <c r="O582" s="24"/>
      <c r="P582" s="24"/>
      <c r="Q582" s="24"/>
      <c r="R582" s="24"/>
      <c r="S582" s="24"/>
      <c r="T582" s="24"/>
      <c r="U582" s="24"/>
      <c r="V582" s="24"/>
      <c r="W582" s="24"/>
      <c r="X582" s="24"/>
      <c r="Y582" s="24"/>
      <c r="Z582" s="24"/>
      <c r="AA582" s="24"/>
      <c r="AB582" s="24"/>
      <c r="AC582" s="24"/>
      <c r="AD582" s="24"/>
      <c r="AE582" s="24"/>
      <c r="AF582" s="24"/>
      <c r="AG582" s="24"/>
      <c r="AH582" s="24"/>
      <c r="AI582" s="24"/>
      <c r="AJ582" s="24"/>
      <c r="AK582" s="24"/>
      <c r="AL582" s="24"/>
      <c r="AM582" s="24"/>
      <c r="AN582" s="24"/>
      <c r="AO582" s="24"/>
    </row>
    <row r="583" spans="1:41" ht="12.75">
      <c r="A583" s="193">
        <v>42395</v>
      </c>
      <c r="B583" s="200" t="s">
        <v>224</v>
      </c>
      <c r="C583" s="195" t="s">
        <v>227</v>
      </c>
      <c r="D583" s="195" t="s">
        <v>229</v>
      </c>
      <c r="E583" s="21">
        <v>7873248544</v>
      </c>
      <c r="F583" s="196" t="s">
        <v>231</v>
      </c>
      <c r="G583" s="197" t="s">
        <v>14</v>
      </c>
      <c r="H583" s="197" t="s">
        <v>233</v>
      </c>
      <c r="I583" s="196" t="s">
        <v>231</v>
      </c>
      <c r="J583" s="197" t="s">
        <v>18</v>
      </c>
      <c r="K583" s="24"/>
      <c r="L583" s="24"/>
      <c r="M583" s="24"/>
      <c r="N583" s="24"/>
      <c r="O583" s="24"/>
      <c r="P583" s="24"/>
      <c r="Q583" s="24"/>
      <c r="R583" s="24"/>
      <c r="S583" s="24"/>
      <c r="T583" s="24"/>
      <c r="U583" s="24"/>
      <c r="V583" s="24"/>
      <c r="W583" s="24"/>
      <c r="X583" s="24"/>
      <c r="Y583" s="24"/>
      <c r="Z583" s="24"/>
      <c r="AA583" s="24"/>
      <c r="AB583" s="24"/>
      <c r="AC583" s="24"/>
      <c r="AD583" s="24"/>
      <c r="AE583" s="24"/>
      <c r="AF583" s="24"/>
      <c r="AG583" s="24"/>
      <c r="AH583" s="24"/>
      <c r="AI583" s="24"/>
      <c r="AJ583" s="24"/>
      <c r="AK583" s="24"/>
      <c r="AL583" s="24"/>
      <c r="AM583" s="24"/>
      <c r="AN583" s="24"/>
      <c r="AO583" s="24"/>
    </row>
    <row r="584" spans="1:41" ht="25.5">
      <c r="A584" s="193"/>
      <c r="B584" s="200"/>
      <c r="C584" s="195" t="s">
        <v>236</v>
      </c>
      <c r="D584" s="195" t="s">
        <v>237</v>
      </c>
      <c r="E584" s="21" t="s">
        <v>238</v>
      </c>
      <c r="F584" s="196" t="s">
        <v>239</v>
      </c>
      <c r="G584" s="197" t="s">
        <v>14</v>
      </c>
      <c r="H584" s="197" t="s">
        <v>240</v>
      </c>
      <c r="I584" s="196" t="s">
        <v>241</v>
      </c>
      <c r="J584" s="197" t="s">
        <v>18</v>
      </c>
      <c r="K584" s="24"/>
      <c r="L584" s="24"/>
      <c r="M584" s="24"/>
      <c r="N584" s="24"/>
      <c r="O584" s="24"/>
      <c r="P584" s="24"/>
      <c r="Q584" s="24"/>
      <c r="R584" s="24"/>
      <c r="S584" s="24"/>
      <c r="T584" s="24"/>
      <c r="U584" s="24"/>
      <c r="V584" s="24"/>
      <c r="W584" s="24"/>
      <c r="X584" s="24"/>
      <c r="Y584" s="24"/>
      <c r="Z584" s="24"/>
      <c r="AA584" s="24"/>
      <c r="AB584" s="24"/>
      <c r="AC584" s="24"/>
      <c r="AD584" s="24"/>
      <c r="AE584" s="24"/>
      <c r="AF584" s="24"/>
      <c r="AG584" s="24"/>
      <c r="AH584" s="24"/>
      <c r="AI584" s="24"/>
      <c r="AJ584" s="24"/>
      <c r="AK584" s="24"/>
      <c r="AL584" s="24"/>
      <c r="AM584" s="24"/>
      <c r="AN584" s="24"/>
      <c r="AO584" s="24"/>
    </row>
    <row r="585" spans="1:41" ht="89.25">
      <c r="A585" s="193">
        <v>42395</v>
      </c>
      <c r="B585" s="200" t="s">
        <v>242</v>
      </c>
      <c r="C585" s="195" t="s">
        <v>243</v>
      </c>
      <c r="D585" s="195" t="s">
        <v>244</v>
      </c>
      <c r="E585" s="21">
        <v>7873154546</v>
      </c>
      <c r="F585" s="196" t="s">
        <v>245</v>
      </c>
      <c r="G585" s="197" t="s">
        <v>14</v>
      </c>
      <c r="H585" s="197" t="s">
        <v>247</v>
      </c>
      <c r="I585" s="196" t="s">
        <v>248</v>
      </c>
      <c r="J585" s="197" t="s">
        <v>18</v>
      </c>
      <c r="K585" s="24"/>
      <c r="L585" s="24"/>
      <c r="M585" s="24"/>
      <c r="N585" s="24"/>
      <c r="O585" s="24"/>
      <c r="P585" s="24"/>
      <c r="Q585" s="24"/>
      <c r="R585" s="24"/>
      <c r="S585" s="24"/>
      <c r="T585" s="24"/>
      <c r="U585" s="24"/>
      <c r="V585" s="24"/>
      <c r="W585" s="24"/>
      <c r="X585" s="24"/>
      <c r="Y585" s="24"/>
      <c r="Z585" s="24"/>
      <c r="AA585" s="24"/>
      <c r="AB585" s="24"/>
      <c r="AC585" s="24"/>
      <c r="AD585" s="24"/>
      <c r="AE585" s="24"/>
      <c r="AF585" s="24"/>
      <c r="AG585" s="24"/>
      <c r="AH585" s="24"/>
      <c r="AI585" s="24"/>
      <c r="AJ585" s="24"/>
      <c r="AK585" s="24"/>
      <c r="AL585" s="24"/>
      <c r="AM585" s="24"/>
      <c r="AN585" s="24"/>
      <c r="AO585" s="24"/>
    </row>
    <row r="586" spans="1:41" ht="25.5">
      <c r="A586" s="193">
        <v>42395</v>
      </c>
      <c r="B586" s="200" t="s">
        <v>250</v>
      </c>
      <c r="C586" s="195" t="s">
        <v>227</v>
      </c>
      <c r="D586" s="195" t="s">
        <v>252</v>
      </c>
      <c r="E586" s="21" t="s">
        <v>253</v>
      </c>
      <c r="F586" s="196" t="s">
        <v>254</v>
      </c>
      <c r="G586" s="197" t="s">
        <v>14</v>
      </c>
      <c r="H586" s="197" t="s">
        <v>247</v>
      </c>
      <c r="I586" s="196" t="s">
        <v>255</v>
      </c>
      <c r="J586" s="197" t="s">
        <v>18</v>
      </c>
      <c r="K586" s="24"/>
      <c r="L586" s="24"/>
      <c r="M586" s="24"/>
      <c r="N586" s="24"/>
      <c r="O586" s="24"/>
      <c r="P586" s="24"/>
      <c r="Q586" s="24"/>
      <c r="R586" s="24"/>
      <c r="S586" s="24"/>
      <c r="T586" s="24"/>
      <c r="U586" s="24"/>
      <c r="V586" s="24"/>
      <c r="W586" s="24"/>
      <c r="X586" s="24"/>
      <c r="Y586" s="24"/>
      <c r="Z586" s="24"/>
      <c r="AA586" s="24"/>
      <c r="AB586" s="24"/>
      <c r="AC586" s="24"/>
      <c r="AD586" s="24"/>
      <c r="AE586" s="24"/>
      <c r="AF586" s="24"/>
      <c r="AG586" s="24"/>
      <c r="AH586" s="24"/>
      <c r="AI586" s="24"/>
      <c r="AJ586" s="24"/>
      <c r="AK586" s="24"/>
      <c r="AL586" s="24"/>
      <c r="AM586" s="24"/>
      <c r="AN586" s="24"/>
      <c r="AO586" s="24"/>
    </row>
    <row r="587" spans="1:41" ht="25.5">
      <c r="A587" s="193">
        <v>42395</v>
      </c>
      <c r="B587" s="200" t="s">
        <v>259</v>
      </c>
      <c r="C587" s="195" t="s">
        <v>243</v>
      </c>
      <c r="D587" s="195" t="s">
        <v>262</v>
      </c>
      <c r="E587" s="21" t="s">
        <v>264</v>
      </c>
      <c r="F587" s="196" t="s">
        <v>265</v>
      </c>
      <c r="G587" s="197" t="s">
        <v>267</v>
      </c>
      <c r="H587" s="197" t="s">
        <v>247</v>
      </c>
      <c r="I587" s="196" t="s">
        <v>270</v>
      </c>
      <c r="J587" s="197" t="s">
        <v>18</v>
      </c>
      <c r="K587" s="24"/>
      <c r="L587" s="24"/>
      <c r="M587" s="24"/>
      <c r="N587" s="24"/>
      <c r="O587" s="24"/>
      <c r="P587" s="24"/>
      <c r="Q587" s="24"/>
      <c r="R587" s="24"/>
      <c r="S587" s="24"/>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row>
    <row r="588" spans="1:41" ht="38.25">
      <c r="A588" s="193">
        <v>42396</v>
      </c>
      <c r="B588" s="200" t="s">
        <v>272</v>
      </c>
      <c r="C588" s="195" t="s">
        <v>165</v>
      </c>
      <c r="D588" s="195" t="s">
        <v>280</v>
      </c>
      <c r="E588" s="21" t="s">
        <v>281</v>
      </c>
      <c r="F588" s="196" t="s">
        <v>282</v>
      </c>
      <c r="G588" s="197" t="s">
        <v>138</v>
      </c>
      <c r="H588" s="197" t="s">
        <v>288</v>
      </c>
      <c r="I588" s="196" t="s">
        <v>4471</v>
      </c>
      <c r="J588" s="197" t="s">
        <v>122</v>
      </c>
      <c r="K588" s="24"/>
      <c r="L588" s="24"/>
      <c r="M588" s="24"/>
      <c r="N588" s="24"/>
      <c r="O588" s="24"/>
      <c r="P588" s="24"/>
      <c r="Q588" s="24"/>
      <c r="R588" s="24"/>
      <c r="S588" s="24"/>
      <c r="T588" s="24"/>
      <c r="U588" s="24"/>
      <c r="V588" s="24"/>
      <c r="W588" s="24"/>
      <c r="X588" s="24"/>
      <c r="Y588" s="24"/>
      <c r="Z588" s="24"/>
      <c r="AA588" s="24"/>
      <c r="AB588" s="24"/>
      <c r="AC588" s="24"/>
      <c r="AD588" s="24"/>
      <c r="AE588" s="24"/>
      <c r="AF588" s="24"/>
      <c r="AG588" s="24"/>
      <c r="AH588" s="24"/>
      <c r="AI588" s="24"/>
      <c r="AJ588" s="24"/>
      <c r="AK588" s="24"/>
      <c r="AL588" s="24"/>
      <c r="AM588" s="24"/>
      <c r="AN588" s="24"/>
      <c r="AO588" s="24"/>
    </row>
    <row r="589" spans="1:41" ht="25.5">
      <c r="A589" s="193">
        <v>42396</v>
      </c>
      <c r="B589" s="200" t="s">
        <v>294</v>
      </c>
      <c r="C589" s="195" t="s">
        <v>295</v>
      </c>
      <c r="D589" s="195" t="s">
        <v>296</v>
      </c>
      <c r="E589" s="21">
        <v>7874034045</v>
      </c>
      <c r="F589" s="196" t="s">
        <v>299</v>
      </c>
      <c r="G589" s="197" t="s">
        <v>120</v>
      </c>
      <c r="H589" s="197" t="s">
        <v>288</v>
      </c>
      <c r="I589" s="196" t="s">
        <v>303</v>
      </c>
      <c r="J589" s="197" t="s">
        <v>122</v>
      </c>
      <c r="K589" s="24"/>
      <c r="L589" s="24"/>
      <c r="M589" s="24"/>
      <c r="N589" s="24"/>
      <c r="O589" s="24"/>
      <c r="P589" s="24"/>
      <c r="Q589" s="24"/>
      <c r="R589" s="24"/>
      <c r="S589" s="24"/>
      <c r="T589" s="24"/>
      <c r="U589" s="24"/>
      <c r="V589" s="24"/>
      <c r="W589" s="24"/>
      <c r="X589" s="24"/>
      <c r="Y589" s="24"/>
      <c r="Z589" s="24"/>
      <c r="AA589" s="24"/>
      <c r="AB589" s="24"/>
      <c r="AC589" s="24"/>
      <c r="AD589" s="24"/>
      <c r="AE589" s="24"/>
      <c r="AF589" s="24"/>
      <c r="AG589" s="24"/>
      <c r="AH589" s="24"/>
      <c r="AI589" s="24"/>
      <c r="AJ589" s="24"/>
      <c r="AK589" s="24"/>
      <c r="AL589" s="24"/>
      <c r="AM589" s="24"/>
      <c r="AN589" s="24"/>
      <c r="AO589" s="24"/>
    </row>
    <row r="590" spans="1:41" ht="25.5">
      <c r="A590" s="246">
        <v>42409</v>
      </c>
      <c r="B590" s="248" t="s">
        <v>4475</v>
      </c>
      <c r="C590" s="248" t="s">
        <v>213</v>
      </c>
      <c r="D590" s="248" t="s">
        <v>4477</v>
      </c>
      <c r="E590" s="248" t="s">
        <v>4478</v>
      </c>
      <c r="F590" s="250" t="s">
        <v>4479</v>
      </c>
      <c r="G590" s="252" t="s">
        <v>35</v>
      </c>
      <c r="H590" s="253">
        <v>42615</v>
      </c>
      <c r="I590" s="196" t="s">
        <v>4486</v>
      </c>
      <c r="J590" s="197" t="s">
        <v>122</v>
      </c>
      <c r="K590" s="24"/>
      <c r="L590" s="24"/>
      <c r="M590" s="24"/>
      <c r="N590" s="24"/>
      <c r="O590" s="24"/>
      <c r="P590" s="24"/>
      <c r="Q590" s="24"/>
      <c r="R590" s="24"/>
      <c r="S590" s="24"/>
      <c r="T590" s="24"/>
      <c r="U590" s="24"/>
      <c r="V590" s="24"/>
      <c r="W590" s="24"/>
      <c r="X590" s="24"/>
      <c r="Y590" s="24"/>
      <c r="Z590" s="24"/>
      <c r="AA590" s="24"/>
      <c r="AB590" s="24"/>
      <c r="AC590" s="24"/>
      <c r="AD590" s="24"/>
      <c r="AE590" s="24"/>
      <c r="AF590" s="24"/>
      <c r="AG590" s="24"/>
      <c r="AH590" s="24"/>
      <c r="AI590" s="24"/>
      <c r="AJ590" s="24"/>
      <c r="AK590" s="24"/>
      <c r="AL590" s="24"/>
      <c r="AM590" s="24"/>
      <c r="AN590" s="24"/>
      <c r="AO590" s="24"/>
    </row>
    <row r="591" spans="1:41" ht="25.5">
      <c r="A591" s="246" t="s">
        <v>4489</v>
      </c>
      <c r="B591" s="248">
        <v>0.73472222222222228</v>
      </c>
      <c r="C591" s="248" t="s">
        <v>1630</v>
      </c>
      <c r="D591" s="248" t="s">
        <v>4490</v>
      </c>
      <c r="E591" s="21">
        <v>7875994333</v>
      </c>
      <c r="F591" s="250" t="s">
        <v>4491</v>
      </c>
      <c r="G591" s="252">
        <v>7875994333</v>
      </c>
      <c r="H591" s="253" t="s">
        <v>2561</v>
      </c>
      <c r="I591" s="196" t="s">
        <v>4492</v>
      </c>
      <c r="J591" s="197"/>
      <c r="K591" s="254"/>
      <c r="L591" s="24"/>
      <c r="M591" s="24"/>
      <c r="N591" s="24"/>
      <c r="O591" s="24"/>
      <c r="P591" s="24"/>
      <c r="Q591" s="24"/>
      <c r="R591" s="24"/>
      <c r="S591" s="24"/>
      <c r="T591" s="24"/>
      <c r="U591" s="24"/>
      <c r="V591" s="24"/>
      <c r="W591" s="24"/>
      <c r="X591" s="24"/>
      <c r="Y591" s="24"/>
      <c r="Z591" s="24"/>
      <c r="AA591" s="24"/>
      <c r="AB591" s="24"/>
      <c r="AC591" s="24"/>
      <c r="AD591" s="24"/>
      <c r="AE591" s="24"/>
      <c r="AF591" s="24"/>
      <c r="AG591" s="24"/>
      <c r="AH591" s="24"/>
      <c r="AI591" s="24"/>
      <c r="AJ591" s="24"/>
      <c r="AK591" s="24"/>
      <c r="AL591" s="24"/>
      <c r="AM591" s="24"/>
      <c r="AN591" s="24"/>
      <c r="AO591" s="24"/>
    </row>
    <row r="592" spans="1:41" ht="12.75">
      <c r="A592" s="255">
        <v>42487</v>
      </c>
      <c r="B592" s="256">
        <v>9</v>
      </c>
      <c r="C592" s="257" t="s">
        <v>4507</v>
      </c>
      <c r="D592" s="257" t="s">
        <v>4510</v>
      </c>
      <c r="E592" s="247" t="s">
        <v>4512</v>
      </c>
      <c r="F592" s="258" t="s">
        <v>4514</v>
      </c>
      <c r="G592" s="259"/>
      <c r="H592" s="259"/>
      <c r="I592" s="260"/>
      <c r="J592" s="261"/>
      <c r="K592" s="24"/>
      <c r="L592" s="24"/>
      <c r="M592" s="24"/>
      <c r="N592" s="24"/>
      <c r="O592" s="24"/>
      <c r="P592" s="24"/>
      <c r="Q592" s="24"/>
      <c r="R592" s="24"/>
      <c r="S592" s="24"/>
      <c r="T592" s="24"/>
      <c r="U592" s="24"/>
      <c r="V592" s="24"/>
      <c r="W592" s="24"/>
      <c r="X592" s="24"/>
      <c r="Y592" s="24"/>
      <c r="Z592" s="24"/>
      <c r="AA592" s="24"/>
      <c r="AB592" s="24"/>
      <c r="AC592" s="24"/>
      <c r="AD592" s="24"/>
      <c r="AE592" s="24"/>
      <c r="AF592" s="24"/>
      <c r="AG592" s="24"/>
      <c r="AH592" s="24"/>
      <c r="AI592" s="24"/>
      <c r="AJ592" s="24"/>
      <c r="AK592" s="24"/>
      <c r="AL592" s="24"/>
      <c r="AM592" s="24"/>
      <c r="AN592" s="24"/>
      <c r="AO592" s="24"/>
    </row>
    <row r="593" spans="1:41" ht="12.75">
      <c r="A593" s="255">
        <v>42548</v>
      </c>
      <c r="B593" s="256" t="s">
        <v>3360</v>
      </c>
      <c r="C593" s="257" t="s">
        <v>1859</v>
      </c>
      <c r="D593" s="257" t="s">
        <v>4536</v>
      </c>
      <c r="E593" s="247" t="s">
        <v>4537</v>
      </c>
      <c r="F593" s="258" t="s">
        <v>4538</v>
      </c>
      <c r="G593" s="259"/>
      <c r="H593" s="259"/>
      <c r="I593" s="260"/>
      <c r="J593" s="261"/>
      <c r="K593" s="24"/>
      <c r="L593" s="24"/>
      <c r="M593" s="24"/>
      <c r="N593" s="24"/>
      <c r="O593" s="24"/>
      <c r="P593" s="24"/>
      <c r="Q593" s="24"/>
      <c r="R593" s="24"/>
      <c r="S593" s="24"/>
      <c r="T593" s="24"/>
      <c r="U593" s="24"/>
      <c r="V593" s="24"/>
      <c r="W593" s="24"/>
      <c r="X593" s="24"/>
      <c r="Y593" s="24"/>
      <c r="Z593" s="24"/>
      <c r="AA593" s="24"/>
      <c r="AB593" s="24"/>
      <c r="AC593" s="24"/>
      <c r="AD593" s="24"/>
      <c r="AE593" s="24"/>
      <c r="AF593" s="24"/>
      <c r="AG593" s="24"/>
      <c r="AH593" s="24"/>
      <c r="AI593" s="24"/>
      <c r="AJ593" s="24"/>
      <c r="AK593" s="24"/>
      <c r="AL593" s="24"/>
      <c r="AM593" s="24"/>
      <c r="AN593" s="24"/>
      <c r="AO593" s="24"/>
    </row>
    <row r="594" spans="1:41" ht="12.75">
      <c r="A594" s="261"/>
      <c r="B594" s="256"/>
      <c r="C594" s="257"/>
      <c r="D594" s="257"/>
      <c r="E594" s="247"/>
      <c r="F594" s="258"/>
      <c r="G594" s="259"/>
      <c r="H594" s="259"/>
      <c r="I594" s="260"/>
      <c r="J594" s="261"/>
      <c r="K594" s="24"/>
      <c r="L594" s="24"/>
      <c r="M594" s="24"/>
      <c r="N594" s="24"/>
      <c r="O594" s="24"/>
      <c r="P594" s="24"/>
      <c r="Q594" s="24"/>
      <c r="R594" s="24"/>
      <c r="S594" s="24"/>
      <c r="T594" s="24"/>
      <c r="U594" s="24"/>
      <c r="V594" s="24"/>
      <c r="W594" s="24"/>
      <c r="X594" s="24"/>
      <c r="Y594" s="24"/>
      <c r="Z594" s="24"/>
      <c r="AA594" s="24"/>
      <c r="AB594" s="24"/>
      <c r="AC594" s="24"/>
      <c r="AD594" s="24"/>
      <c r="AE594" s="24"/>
      <c r="AF594" s="24"/>
      <c r="AG594" s="24"/>
      <c r="AH594" s="24"/>
      <c r="AI594" s="24"/>
      <c r="AJ594" s="24"/>
      <c r="AK594" s="24"/>
      <c r="AL594" s="24"/>
      <c r="AM594" s="24"/>
      <c r="AN594" s="24"/>
      <c r="AO594" s="24"/>
    </row>
    <row r="595" spans="1:41" ht="12.75">
      <c r="A595" s="261"/>
      <c r="B595" s="263"/>
      <c r="C595" s="259"/>
      <c r="D595" s="259"/>
      <c r="E595" s="245"/>
      <c r="F595" s="265"/>
      <c r="G595" s="259"/>
      <c r="H595" s="259"/>
      <c r="I595" s="260"/>
      <c r="J595" s="261"/>
      <c r="K595" s="24"/>
      <c r="L595" s="24"/>
      <c r="M595" s="24"/>
      <c r="N595" s="24"/>
      <c r="O595" s="24"/>
      <c r="P595" s="24"/>
      <c r="Q595" s="24"/>
      <c r="R595" s="24"/>
      <c r="S595" s="24"/>
      <c r="T595" s="24"/>
      <c r="U595" s="24"/>
      <c r="V595" s="24"/>
      <c r="W595" s="24"/>
      <c r="X595" s="24"/>
      <c r="Y595" s="24"/>
      <c r="Z595" s="24"/>
      <c r="AA595" s="24"/>
      <c r="AB595" s="24"/>
      <c r="AC595" s="24"/>
      <c r="AD595" s="24"/>
      <c r="AE595" s="24"/>
      <c r="AF595" s="24"/>
      <c r="AG595" s="24"/>
      <c r="AH595" s="24"/>
      <c r="AI595" s="24"/>
      <c r="AJ595" s="24"/>
      <c r="AK595" s="24"/>
      <c r="AL595" s="24"/>
      <c r="AM595" s="24"/>
      <c r="AN595" s="24"/>
      <c r="AO595" s="24"/>
    </row>
    <row r="596" spans="1:41" ht="12.75">
      <c r="A596" s="261"/>
      <c r="B596" s="263"/>
      <c r="C596" s="259"/>
      <c r="D596" s="259"/>
      <c r="E596" s="245"/>
      <c r="F596" s="265"/>
      <c r="G596" s="259"/>
      <c r="H596" s="259"/>
      <c r="I596" s="260"/>
      <c r="J596" s="261"/>
      <c r="K596" s="24"/>
      <c r="L596" s="24"/>
      <c r="M596" s="24"/>
      <c r="N596" s="24"/>
      <c r="O596" s="24"/>
      <c r="P596" s="24"/>
      <c r="Q596" s="24"/>
      <c r="R596" s="24"/>
      <c r="S596" s="24"/>
      <c r="T596" s="24"/>
      <c r="U596" s="24"/>
      <c r="V596" s="24"/>
      <c r="W596" s="24"/>
      <c r="X596" s="24"/>
      <c r="Y596" s="24"/>
      <c r="Z596" s="24"/>
      <c r="AA596" s="24"/>
      <c r="AB596" s="24"/>
      <c r="AC596" s="24"/>
      <c r="AD596" s="24"/>
      <c r="AE596" s="24"/>
      <c r="AF596" s="24"/>
      <c r="AG596" s="24"/>
      <c r="AH596" s="24"/>
      <c r="AI596" s="24"/>
      <c r="AJ596" s="24"/>
      <c r="AK596" s="24"/>
      <c r="AL596" s="24"/>
      <c r="AM596" s="24"/>
      <c r="AN596" s="24"/>
      <c r="AO596" s="24"/>
    </row>
    <row r="597" spans="1:41" ht="12.75">
      <c r="A597" s="261"/>
      <c r="B597" s="263"/>
      <c r="C597" s="259"/>
      <c r="D597" s="259"/>
      <c r="E597" s="245"/>
      <c r="F597" s="265"/>
      <c r="G597" s="259"/>
      <c r="H597" s="259"/>
      <c r="I597" s="260"/>
      <c r="J597" s="261"/>
      <c r="K597" s="24"/>
      <c r="L597" s="24"/>
      <c r="M597" s="24"/>
      <c r="N597" s="24"/>
      <c r="O597" s="24"/>
      <c r="P597" s="24"/>
      <c r="Q597" s="24"/>
      <c r="R597" s="24"/>
      <c r="S597" s="24"/>
      <c r="T597" s="24"/>
      <c r="U597" s="24"/>
      <c r="V597" s="24"/>
      <c r="W597" s="24"/>
      <c r="X597" s="24"/>
      <c r="Y597" s="24"/>
      <c r="Z597" s="24"/>
      <c r="AA597" s="24"/>
      <c r="AB597" s="24"/>
      <c r="AC597" s="24"/>
      <c r="AD597" s="24"/>
      <c r="AE597" s="24"/>
      <c r="AF597" s="24"/>
      <c r="AG597" s="24"/>
      <c r="AH597" s="24"/>
      <c r="AI597" s="24"/>
      <c r="AJ597" s="24"/>
      <c r="AK597" s="24"/>
      <c r="AL597" s="24"/>
      <c r="AM597" s="24"/>
      <c r="AN597" s="24"/>
      <c r="AO597" s="24"/>
    </row>
    <row r="598" spans="1:41" ht="12.75">
      <c r="A598" s="261"/>
      <c r="B598" s="263"/>
      <c r="C598" s="259"/>
      <c r="D598" s="259"/>
      <c r="E598" s="245"/>
      <c r="F598" s="265"/>
      <c r="G598" s="259"/>
      <c r="H598" s="259"/>
      <c r="I598" s="260"/>
      <c r="J598" s="261"/>
      <c r="K598" s="24"/>
      <c r="L598" s="24"/>
      <c r="M598" s="24"/>
      <c r="N598" s="24"/>
      <c r="O598" s="24"/>
      <c r="P598" s="24"/>
      <c r="Q598" s="24"/>
      <c r="R598" s="24"/>
      <c r="S598" s="24"/>
      <c r="T598" s="24"/>
      <c r="U598" s="24"/>
      <c r="V598" s="24"/>
      <c r="W598" s="24"/>
      <c r="X598" s="24"/>
      <c r="Y598" s="24"/>
      <c r="Z598" s="24"/>
      <c r="AA598" s="24"/>
      <c r="AB598" s="24"/>
      <c r="AC598" s="24"/>
      <c r="AD598" s="24"/>
      <c r="AE598" s="24"/>
      <c r="AF598" s="24"/>
      <c r="AG598" s="24"/>
      <c r="AH598" s="24"/>
      <c r="AI598" s="24"/>
      <c r="AJ598" s="24"/>
      <c r="AK598" s="24"/>
      <c r="AL598" s="24"/>
      <c r="AM598" s="24"/>
      <c r="AN598" s="24"/>
      <c r="AO598" s="24"/>
    </row>
    <row r="599" spans="1:41" ht="12.75">
      <c r="A599" s="261"/>
      <c r="B599" s="263"/>
      <c r="C599" s="259"/>
      <c r="D599" s="259"/>
      <c r="E599" s="245"/>
      <c r="F599" s="265"/>
      <c r="G599" s="259"/>
      <c r="H599" s="259"/>
      <c r="I599" s="260"/>
      <c r="J599" s="261"/>
      <c r="K599" s="24"/>
      <c r="L599" s="24"/>
      <c r="M599" s="24"/>
      <c r="N599" s="24"/>
      <c r="O599" s="24"/>
      <c r="P599" s="24"/>
      <c r="Q599" s="24"/>
      <c r="R599" s="24"/>
      <c r="S599" s="24"/>
      <c r="T599" s="24"/>
      <c r="U599" s="24"/>
      <c r="V599" s="24"/>
      <c r="W599" s="24"/>
      <c r="X599" s="24"/>
      <c r="Y599" s="24"/>
      <c r="Z599" s="24"/>
      <c r="AA599" s="24"/>
      <c r="AB599" s="24"/>
      <c r="AC599" s="24"/>
      <c r="AD599" s="24"/>
      <c r="AE599" s="24"/>
      <c r="AF599" s="24"/>
      <c r="AG599" s="24"/>
      <c r="AH599" s="24"/>
      <c r="AI599" s="24"/>
      <c r="AJ599" s="24"/>
      <c r="AK599" s="24"/>
      <c r="AL599" s="24"/>
      <c r="AM599" s="24"/>
      <c r="AN599" s="24"/>
      <c r="AO599" s="24"/>
    </row>
    <row r="600" spans="1:41" ht="12.75">
      <c r="A600" s="261"/>
      <c r="B600" s="263"/>
      <c r="C600" s="259"/>
      <c r="D600" s="259"/>
      <c r="E600" s="245"/>
      <c r="F600" s="265"/>
      <c r="G600" s="259"/>
      <c r="H600" s="259"/>
      <c r="I600" s="260"/>
      <c r="J600" s="261"/>
      <c r="K600" s="24"/>
      <c r="L600" s="24"/>
      <c r="M600" s="24"/>
      <c r="N600" s="24"/>
      <c r="O600" s="24"/>
      <c r="P600" s="24"/>
      <c r="Q600" s="24"/>
      <c r="R600" s="24"/>
      <c r="S600" s="24"/>
      <c r="T600" s="24"/>
      <c r="U600" s="24"/>
      <c r="V600" s="24"/>
      <c r="W600" s="24"/>
      <c r="X600" s="24"/>
      <c r="Y600" s="24"/>
      <c r="Z600" s="24"/>
      <c r="AA600" s="24"/>
      <c r="AB600" s="24"/>
      <c r="AC600" s="24"/>
      <c r="AD600" s="24"/>
      <c r="AE600" s="24"/>
      <c r="AF600" s="24"/>
      <c r="AG600" s="24"/>
      <c r="AH600" s="24"/>
      <c r="AI600" s="24"/>
      <c r="AJ600" s="24"/>
      <c r="AK600" s="24"/>
      <c r="AL600" s="24"/>
      <c r="AM600" s="24"/>
      <c r="AN600" s="24"/>
      <c r="AO600" s="24"/>
    </row>
    <row r="601" spans="1:41" ht="12.75">
      <c r="A601" s="261"/>
      <c r="B601" s="263"/>
      <c r="C601" s="259"/>
      <c r="D601" s="259"/>
      <c r="E601" s="245"/>
      <c r="F601" s="265"/>
      <c r="G601" s="259"/>
      <c r="H601" s="259"/>
      <c r="I601" s="260"/>
      <c r="J601" s="261"/>
      <c r="K601" s="24"/>
      <c r="L601" s="24"/>
      <c r="M601" s="24"/>
      <c r="N601" s="24"/>
      <c r="O601" s="24"/>
      <c r="P601" s="24"/>
      <c r="Q601" s="24"/>
      <c r="R601" s="24"/>
      <c r="S601" s="24"/>
      <c r="T601" s="24"/>
      <c r="U601" s="24"/>
      <c r="V601" s="24"/>
      <c r="W601" s="24"/>
      <c r="X601" s="24"/>
      <c r="Y601" s="24"/>
      <c r="Z601" s="24"/>
      <c r="AA601" s="24"/>
      <c r="AB601" s="24"/>
      <c r="AC601" s="24"/>
      <c r="AD601" s="24"/>
      <c r="AE601" s="24"/>
      <c r="AF601" s="24"/>
      <c r="AG601" s="24"/>
      <c r="AH601" s="24"/>
      <c r="AI601" s="24"/>
      <c r="AJ601" s="24"/>
      <c r="AK601" s="24"/>
      <c r="AL601" s="24"/>
      <c r="AM601" s="24"/>
      <c r="AN601" s="24"/>
      <c r="AO601" s="24"/>
    </row>
    <row r="602" spans="1:41" ht="12.75">
      <c r="A602" s="261"/>
      <c r="B602" s="263"/>
      <c r="C602" s="259"/>
      <c r="D602" s="259"/>
      <c r="E602" s="245"/>
      <c r="F602" s="265"/>
      <c r="G602" s="259"/>
      <c r="H602" s="259"/>
      <c r="I602" s="260"/>
      <c r="J602" s="261"/>
      <c r="K602" s="24"/>
      <c r="L602" s="24"/>
      <c r="M602" s="24"/>
      <c r="N602" s="24"/>
      <c r="O602" s="24"/>
      <c r="P602" s="24"/>
      <c r="Q602" s="24"/>
      <c r="R602" s="24"/>
      <c r="S602" s="24"/>
      <c r="T602" s="24"/>
      <c r="U602" s="24"/>
      <c r="V602" s="24"/>
      <c r="W602" s="24"/>
      <c r="X602" s="24"/>
      <c r="Y602" s="24"/>
      <c r="Z602" s="24"/>
      <c r="AA602" s="24"/>
      <c r="AB602" s="24"/>
      <c r="AC602" s="24"/>
      <c r="AD602" s="24"/>
      <c r="AE602" s="24"/>
      <c r="AF602" s="24"/>
      <c r="AG602" s="24"/>
      <c r="AH602" s="24"/>
      <c r="AI602" s="24"/>
      <c r="AJ602" s="24"/>
      <c r="AK602" s="24"/>
      <c r="AL602" s="24"/>
      <c r="AM602" s="24"/>
      <c r="AN602" s="24"/>
      <c r="AO602" s="24"/>
    </row>
    <row r="603" spans="1:41" ht="12.75">
      <c r="A603" s="261"/>
      <c r="B603" s="263"/>
      <c r="C603" s="259"/>
      <c r="D603" s="259"/>
      <c r="E603" s="245"/>
      <c r="F603" s="265"/>
      <c r="G603" s="259"/>
      <c r="H603" s="259"/>
      <c r="I603" s="260"/>
      <c r="J603" s="261"/>
      <c r="K603" s="24"/>
      <c r="L603" s="24"/>
      <c r="M603" s="24"/>
      <c r="N603" s="24"/>
      <c r="O603" s="24"/>
      <c r="P603" s="24"/>
      <c r="Q603" s="24"/>
      <c r="R603" s="24"/>
      <c r="S603" s="24"/>
      <c r="T603" s="24"/>
      <c r="U603" s="24"/>
      <c r="V603" s="24"/>
      <c r="W603" s="24"/>
      <c r="X603" s="24"/>
      <c r="Y603" s="24"/>
      <c r="Z603" s="24"/>
      <c r="AA603" s="24"/>
      <c r="AB603" s="24"/>
      <c r="AC603" s="24"/>
      <c r="AD603" s="24"/>
      <c r="AE603" s="24"/>
      <c r="AF603" s="24"/>
      <c r="AG603" s="24"/>
      <c r="AH603" s="24"/>
      <c r="AI603" s="24"/>
      <c r="AJ603" s="24"/>
      <c r="AK603" s="24"/>
      <c r="AL603" s="24"/>
      <c r="AM603" s="24"/>
      <c r="AN603" s="24"/>
      <c r="AO603" s="24"/>
    </row>
    <row r="604" spans="1:41" ht="12.75">
      <c r="A604" s="261"/>
      <c r="B604" s="263"/>
      <c r="C604" s="259"/>
      <c r="D604" s="259"/>
      <c r="E604" s="245"/>
      <c r="F604" s="265"/>
      <c r="G604" s="259"/>
      <c r="H604" s="259"/>
      <c r="I604" s="260"/>
      <c r="J604" s="261"/>
      <c r="K604" s="24"/>
      <c r="L604" s="24"/>
      <c r="M604" s="24"/>
      <c r="N604" s="24"/>
      <c r="O604" s="24"/>
      <c r="P604" s="24"/>
      <c r="Q604" s="24"/>
      <c r="R604" s="24"/>
      <c r="S604" s="24"/>
      <c r="T604" s="24"/>
      <c r="U604" s="24"/>
      <c r="V604" s="24"/>
      <c r="W604" s="24"/>
      <c r="X604" s="24"/>
      <c r="Y604" s="24"/>
      <c r="Z604" s="24"/>
      <c r="AA604" s="24"/>
      <c r="AB604" s="24"/>
      <c r="AC604" s="24"/>
      <c r="AD604" s="24"/>
      <c r="AE604" s="24"/>
      <c r="AF604" s="24"/>
      <c r="AG604" s="24"/>
      <c r="AH604" s="24"/>
      <c r="AI604" s="24"/>
      <c r="AJ604" s="24"/>
      <c r="AK604" s="24"/>
      <c r="AL604" s="24"/>
      <c r="AM604" s="24"/>
      <c r="AN604" s="24"/>
      <c r="AO604" s="24"/>
    </row>
    <row r="605" spans="1:41" ht="12.75">
      <c r="A605" s="261"/>
      <c r="B605" s="263"/>
      <c r="C605" s="259"/>
      <c r="D605" s="259"/>
      <c r="E605" s="245"/>
      <c r="F605" s="265"/>
      <c r="G605" s="259"/>
      <c r="H605" s="259"/>
      <c r="I605" s="260"/>
      <c r="J605" s="261"/>
      <c r="K605" s="24"/>
      <c r="L605" s="24"/>
      <c r="M605" s="24"/>
      <c r="N605" s="24"/>
      <c r="O605" s="24"/>
      <c r="P605" s="24"/>
      <c r="Q605" s="24"/>
      <c r="R605" s="24"/>
      <c r="S605" s="24"/>
      <c r="T605" s="24"/>
      <c r="U605" s="24"/>
      <c r="V605" s="24"/>
      <c r="W605" s="24"/>
      <c r="X605" s="24"/>
      <c r="Y605" s="24"/>
      <c r="Z605" s="24"/>
      <c r="AA605" s="24"/>
      <c r="AB605" s="24"/>
      <c r="AC605" s="24"/>
      <c r="AD605" s="24"/>
      <c r="AE605" s="24"/>
      <c r="AF605" s="24"/>
      <c r="AG605" s="24"/>
      <c r="AH605" s="24"/>
      <c r="AI605" s="24"/>
      <c r="AJ605" s="24"/>
      <c r="AK605" s="24"/>
      <c r="AL605" s="24"/>
      <c r="AM605" s="24"/>
      <c r="AN605" s="24"/>
      <c r="AO605" s="24"/>
    </row>
    <row r="606" spans="1:41" ht="12.75">
      <c r="A606" s="261"/>
      <c r="B606" s="263"/>
      <c r="C606" s="259"/>
      <c r="D606" s="259"/>
      <c r="E606" s="245"/>
      <c r="F606" s="265"/>
      <c r="G606" s="259"/>
      <c r="H606" s="259"/>
      <c r="I606" s="260"/>
      <c r="J606" s="261"/>
      <c r="K606" s="24"/>
      <c r="L606" s="24"/>
      <c r="M606" s="24"/>
      <c r="N606" s="24"/>
      <c r="O606" s="24"/>
      <c r="P606" s="24"/>
      <c r="Q606" s="24"/>
      <c r="R606" s="24"/>
      <c r="S606" s="24"/>
      <c r="T606" s="24"/>
      <c r="U606" s="24"/>
      <c r="V606" s="24"/>
      <c r="W606" s="24"/>
      <c r="X606" s="24"/>
      <c r="Y606" s="24"/>
      <c r="Z606" s="24"/>
      <c r="AA606" s="24"/>
      <c r="AB606" s="24"/>
      <c r="AC606" s="24"/>
      <c r="AD606" s="24"/>
      <c r="AE606" s="24"/>
      <c r="AF606" s="24"/>
      <c r="AG606" s="24"/>
      <c r="AH606" s="24"/>
      <c r="AI606" s="24"/>
      <c r="AJ606" s="24"/>
      <c r="AK606" s="24"/>
      <c r="AL606" s="24"/>
      <c r="AM606" s="24"/>
      <c r="AN606" s="24"/>
      <c r="AO606" s="24"/>
    </row>
    <row r="607" spans="1:41" ht="12.75">
      <c r="A607" s="261"/>
      <c r="B607" s="263"/>
      <c r="C607" s="259"/>
      <c r="D607" s="259"/>
      <c r="E607" s="245"/>
      <c r="F607" s="265"/>
      <c r="G607" s="259"/>
      <c r="H607" s="259"/>
      <c r="I607" s="260"/>
      <c r="J607" s="261"/>
      <c r="K607" s="24"/>
      <c r="L607" s="24"/>
      <c r="M607" s="24"/>
      <c r="N607" s="24"/>
      <c r="O607" s="24"/>
      <c r="P607" s="24"/>
      <c r="Q607" s="24"/>
      <c r="R607" s="24"/>
      <c r="S607" s="24"/>
      <c r="T607" s="24"/>
      <c r="U607" s="24"/>
      <c r="V607" s="24"/>
      <c r="W607" s="24"/>
      <c r="X607" s="24"/>
      <c r="Y607" s="24"/>
      <c r="Z607" s="24"/>
      <c r="AA607" s="24"/>
      <c r="AB607" s="24"/>
      <c r="AC607" s="24"/>
      <c r="AD607" s="24"/>
      <c r="AE607" s="24"/>
      <c r="AF607" s="24"/>
      <c r="AG607" s="24"/>
      <c r="AH607" s="24"/>
      <c r="AI607" s="24"/>
      <c r="AJ607" s="24"/>
      <c r="AK607" s="24"/>
      <c r="AL607" s="24"/>
      <c r="AM607" s="24"/>
      <c r="AN607" s="24"/>
      <c r="AO607" s="24"/>
    </row>
    <row r="608" spans="1:41" ht="12.75">
      <c r="A608" s="261"/>
      <c r="B608" s="263"/>
      <c r="C608" s="259"/>
      <c r="D608" s="259"/>
      <c r="E608" s="245"/>
      <c r="F608" s="265"/>
      <c r="G608" s="259"/>
      <c r="H608" s="259"/>
      <c r="I608" s="260"/>
      <c r="J608" s="261"/>
      <c r="K608" s="24"/>
      <c r="L608" s="24"/>
      <c r="M608" s="24"/>
      <c r="N608" s="24"/>
      <c r="O608" s="24"/>
      <c r="P608" s="24"/>
      <c r="Q608" s="24"/>
      <c r="R608" s="24"/>
      <c r="S608" s="24"/>
      <c r="T608" s="24"/>
      <c r="U608" s="24"/>
      <c r="V608" s="24"/>
      <c r="W608" s="24"/>
      <c r="X608" s="24"/>
      <c r="Y608" s="24"/>
      <c r="Z608" s="24"/>
      <c r="AA608" s="24"/>
      <c r="AB608" s="24"/>
      <c r="AC608" s="24"/>
      <c r="AD608" s="24"/>
      <c r="AE608" s="24"/>
      <c r="AF608" s="24"/>
      <c r="AG608" s="24"/>
      <c r="AH608" s="24"/>
      <c r="AI608" s="24"/>
      <c r="AJ608" s="24"/>
      <c r="AK608" s="24"/>
      <c r="AL608" s="24"/>
      <c r="AM608" s="24"/>
      <c r="AN608" s="24"/>
      <c r="AO608" s="24"/>
    </row>
    <row r="609" spans="1:41" ht="12.75">
      <c r="A609" s="261"/>
      <c r="B609" s="263"/>
      <c r="C609" s="259"/>
      <c r="D609" s="259"/>
      <c r="E609" s="245"/>
      <c r="F609" s="265"/>
      <c r="G609" s="259"/>
      <c r="H609" s="259"/>
      <c r="I609" s="260"/>
      <c r="J609" s="261"/>
      <c r="K609" s="24"/>
      <c r="L609" s="24"/>
      <c r="M609" s="24"/>
      <c r="N609" s="24"/>
      <c r="O609" s="24"/>
      <c r="P609" s="24"/>
      <c r="Q609" s="24"/>
      <c r="R609" s="24"/>
      <c r="S609" s="24"/>
      <c r="T609" s="24"/>
      <c r="U609" s="24"/>
      <c r="V609" s="24"/>
      <c r="W609" s="24"/>
      <c r="X609" s="24"/>
      <c r="Y609" s="24"/>
      <c r="Z609" s="24"/>
      <c r="AA609" s="24"/>
      <c r="AB609" s="24"/>
      <c r="AC609" s="24"/>
      <c r="AD609" s="24"/>
      <c r="AE609" s="24"/>
      <c r="AF609" s="24"/>
      <c r="AG609" s="24"/>
      <c r="AH609" s="24"/>
      <c r="AI609" s="24"/>
      <c r="AJ609" s="24"/>
      <c r="AK609" s="24"/>
      <c r="AL609" s="24"/>
      <c r="AM609" s="24"/>
      <c r="AN609" s="24"/>
      <c r="AO609" s="24"/>
    </row>
    <row r="610" spans="1:41" ht="12.75">
      <c r="A610" s="261"/>
      <c r="B610" s="263"/>
      <c r="C610" s="259"/>
      <c r="D610" s="259"/>
      <c r="E610" s="245"/>
      <c r="F610" s="265"/>
      <c r="G610" s="259"/>
      <c r="H610" s="259"/>
      <c r="I610" s="260"/>
      <c r="J610" s="261"/>
      <c r="K610" s="24"/>
      <c r="L610" s="24"/>
      <c r="M610" s="24"/>
      <c r="N610" s="24"/>
      <c r="O610" s="24"/>
      <c r="P610" s="24"/>
      <c r="Q610" s="24"/>
      <c r="R610" s="24"/>
      <c r="S610" s="24"/>
      <c r="T610" s="24"/>
      <c r="U610" s="24"/>
      <c r="V610" s="24"/>
      <c r="W610" s="24"/>
      <c r="X610" s="24"/>
      <c r="Y610" s="24"/>
      <c r="Z610" s="24"/>
      <c r="AA610" s="24"/>
      <c r="AB610" s="24"/>
      <c r="AC610" s="24"/>
      <c r="AD610" s="24"/>
      <c r="AE610" s="24"/>
      <c r="AF610" s="24"/>
      <c r="AG610" s="24"/>
      <c r="AH610" s="24"/>
      <c r="AI610" s="24"/>
      <c r="AJ610" s="24"/>
      <c r="AK610" s="24"/>
      <c r="AL610" s="24"/>
      <c r="AM610" s="24"/>
      <c r="AN610" s="24"/>
      <c r="AO610" s="24"/>
    </row>
    <row r="611" spans="1:41" ht="12.75">
      <c r="A611" s="261"/>
      <c r="B611" s="263"/>
      <c r="C611" s="259"/>
      <c r="D611" s="259"/>
      <c r="E611" s="245"/>
      <c r="F611" s="265"/>
      <c r="G611" s="259"/>
      <c r="H611" s="259"/>
      <c r="I611" s="260"/>
      <c r="J611" s="261"/>
      <c r="K611" s="24"/>
      <c r="L611" s="24"/>
      <c r="M611" s="24"/>
      <c r="N611" s="24"/>
      <c r="O611" s="24"/>
      <c r="P611" s="24"/>
      <c r="Q611" s="24"/>
      <c r="R611" s="24"/>
      <c r="S611" s="24"/>
      <c r="T611" s="24"/>
      <c r="U611" s="24"/>
      <c r="V611" s="24"/>
      <c r="W611" s="24"/>
      <c r="X611" s="24"/>
      <c r="Y611" s="24"/>
      <c r="Z611" s="24"/>
      <c r="AA611" s="24"/>
      <c r="AB611" s="24"/>
      <c r="AC611" s="24"/>
      <c r="AD611" s="24"/>
      <c r="AE611" s="24"/>
      <c r="AF611" s="24"/>
      <c r="AG611" s="24"/>
      <c r="AH611" s="24"/>
      <c r="AI611" s="24"/>
      <c r="AJ611" s="24"/>
      <c r="AK611" s="24"/>
      <c r="AL611" s="24"/>
      <c r="AM611" s="24"/>
      <c r="AN611" s="24"/>
      <c r="AO611" s="24"/>
    </row>
    <row r="612" spans="1:41" ht="12.75">
      <c r="A612" s="261"/>
      <c r="B612" s="263"/>
      <c r="C612" s="259"/>
      <c r="D612" s="259"/>
      <c r="E612" s="245"/>
      <c r="F612" s="265"/>
      <c r="G612" s="259"/>
      <c r="H612" s="259"/>
      <c r="I612" s="260"/>
      <c r="J612" s="261"/>
      <c r="K612" s="24"/>
      <c r="L612" s="24"/>
      <c r="M612" s="24"/>
      <c r="N612" s="24"/>
      <c r="O612" s="24"/>
      <c r="P612" s="24"/>
      <c r="Q612" s="24"/>
      <c r="R612" s="24"/>
      <c r="S612" s="24"/>
      <c r="T612" s="24"/>
      <c r="U612" s="24"/>
      <c r="V612" s="24"/>
      <c r="W612" s="24"/>
      <c r="X612" s="24"/>
      <c r="Y612" s="24"/>
      <c r="Z612" s="24"/>
      <c r="AA612" s="24"/>
      <c r="AB612" s="24"/>
      <c r="AC612" s="24"/>
      <c r="AD612" s="24"/>
      <c r="AE612" s="24"/>
      <c r="AF612" s="24"/>
      <c r="AG612" s="24"/>
      <c r="AH612" s="24"/>
      <c r="AI612" s="24"/>
      <c r="AJ612" s="24"/>
      <c r="AK612" s="24"/>
      <c r="AL612" s="24"/>
      <c r="AM612" s="24"/>
      <c r="AN612" s="24"/>
      <c r="AO612" s="24"/>
    </row>
    <row r="613" spans="1:41" ht="12.75">
      <c r="A613" s="261"/>
      <c r="B613" s="263"/>
      <c r="C613" s="259"/>
      <c r="D613" s="259"/>
      <c r="E613" s="245"/>
      <c r="F613" s="265"/>
      <c r="G613" s="259"/>
      <c r="H613" s="259"/>
      <c r="I613" s="260"/>
      <c r="J613" s="261"/>
      <c r="K613" s="24"/>
      <c r="L613" s="24"/>
      <c r="M613" s="24"/>
      <c r="N613" s="24"/>
      <c r="O613" s="24"/>
      <c r="P613" s="24"/>
      <c r="Q613" s="24"/>
      <c r="R613" s="24"/>
      <c r="S613" s="24"/>
      <c r="T613" s="24"/>
      <c r="U613" s="24"/>
      <c r="V613" s="24"/>
      <c r="W613" s="24"/>
      <c r="X613" s="24"/>
      <c r="Y613" s="24"/>
      <c r="Z613" s="24"/>
      <c r="AA613" s="24"/>
      <c r="AB613" s="24"/>
      <c r="AC613" s="24"/>
      <c r="AD613" s="24"/>
      <c r="AE613" s="24"/>
      <c r="AF613" s="24"/>
      <c r="AG613" s="24"/>
      <c r="AH613" s="24"/>
      <c r="AI613" s="24"/>
      <c r="AJ613" s="24"/>
      <c r="AK613" s="24"/>
      <c r="AL613" s="24"/>
      <c r="AM613" s="24"/>
      <c r="AN613" s="24"/>
      <c r="AO613" s="24"/>
    </row>
    <row r="614" spans="1:41" ht="12.75">
      <c r="A614" s="261"/>
      <c r="B614" s="263"/>
      <c r="C614" s="259"/>
      <c r="D614" s="259"/>
      <c r="E614" s="245"/>
      <c r="F614" s="265"/>
      <c r="G614" s="259"/>
      <c r="H614" s="259"/>
      <c r="I614" s="260"/>
      <c r="J614" s="261"/>
      <c r="K614" s="24"/>
      <c r="L614" s="24"/>
      <c r="M614" s="24"/>
      <c r="N614" s="24"/>
      <c r="O614" s="24"/>
      <c r="P614" s="24"/>
      <c r="Q614" s="24"/>
      <c r="R614" s="24"/>
      <c r="S614" s="24"/>
      <c r="T614" s="24"/>
      <c r="U614" s="24"/>
      <c r="V614" s="24"/>
      <c r="W614" s="24"/>
      <c r="X614" s="24"/>
      <c r="Y614" s="24"/>
      <c r="Z614" s="24"/>
      <c r="AA614" s="24"/>
      <c r="AB614" s="24"/>
      <c r="AC614" s="24"/>
      <c r="AD614" s="24"/>
      <c r="AE614" s="24"/>
      <c r="AF614" s="24"/>
      <c r="AG614" s="24"/>
      <c r="AH614" s="24"/>
      <c r="AI614" s="24"/>
      <c r="AJ614" s="24"/>
      <c r="AK614" s="24"/>
      <c r="AL614" s="24"/>
      <c r="AM614" s="24"/>
      <c r="AN614" s="24"/>
      <c r="AO614" s="24"/>
    </row>
    <row r="615" spans="1:41" ht="12.75">
      <c r="A615" s="261"/>
      <c r="B615" s="263"/>
      <c r="C615" s="259"/>
      <c r="D615" s="259"/>
      <c r="E615" s="245"/>
      <c r="F615" s="265"/>
      <c r="G615" s="259"/>
      <c r="H615" s="259"/>
      <c r="I615" s="260"/>
      <c r="J615" s="261"/>
      <c r="K615" s="24"/>
      <c r="L615" s="24"/>
      <c r="M615" s="24"/>
      <c r="N615" s="24"/>
      <c r="O615" s="24"/>
      <c r="P615" s="24"/>
      <c r="Q615" s="24"/>
      <c r="R615" s="24"/>
      <c r="S615" s="24"/>
      <c r="T615" s="24"/>
      <c r="U615" s="24"/>
      <c r="V615" s="24"/>
      <c r="W615" s="24"/>
      <c r="X615" s="24"/>
      <c r="Y615" s="24"/>
      <c r="Z615" s="24"/>
      <c r="AA615" s="24"/>
      <c r="AB615" s="24"/>
      <c r="AC615" s="24"/>
      <c r="AD615" s="24"/>
      <c r="AE615" s="24"/>
      <c r="AF615" s="24"/>
      <c r="AG615" s="24"/>
      <c r="AH615" s="24"/>
      <c r="AI615" s="24"/>
      <c r="AJ615" s="24"/>
      <c r="AK615" s="24"/>
      <c r="AL615" s="24"/>
      <c r="AM615" s="24"/>
      <c r="AN615" s="24"/>
      <c r="AO615" s="24"/>
    </row>
    <row r="616" spans="1:41" ht="12.75">
      <c r="A616" s="261"/>
      <c r="B616" s="263"/>
      <c r="C616" s="259"/>
      <c r="D616" s="259"/>
      <c r="E616" s="245"/>
      <c r="F616" s="265"/>
      <c r="G616" s="259"/>
      <c r="H616" s="259"/>
      <c r="I616" s="260"/>
      <c r="J616" s="261"/>
      <c r="K616" s="24"/>
      <c r="L616" s="24"/>
      <c r="M616" s="24"/>
      <c r="N616" s="24"/>
      <c r="O616" s="24"/>
      <c r="P616" s="24"/>
      <c r="Q616" s="24"/>
      <c r="R616" s="24"/>
      <c r="S616" s="24"/>
      <c r="T616" s="24"/>
      <c r="U616" s="24"/>
      <c r="V616" s="24"/>
      <c r="W616" s="24"/>
      <c r="X616" s="24"/>
      <c r="Y616" s="24"/>
      <c r="Z616" s="24"/>
      <c r="AA616" s="24"/>
      <c r="AB616" s="24"/>
      <c r="AC616" s="24"/>
      <c r="AD616" s="24"/>
      <c r="AE616" s="24"/>
      <c r="AF616" s="24"/>
      <c r="AG616" s="24"/>
      <c r="AH616" s="24"/>
      <c r="AI616" s="24"/>
      <c r="AJ616" s="24"/>
      <c r="AK616" s="24"/>
      <c r="AL616" s="24"/>
      <c r="AM616" s="24"/>
      <c r="AN616" s="24"/>
      <c r="AO616" s="24"/>
    </row>
    <row r="617" spans="1:41" ht="12.75">
      <c r="A617" s="261"/>
      <c r="B617" s="263"/>
      <c r="C617" s="259"/>
      <c r="D617" s="259"/>
      <c r="E617" s="245"/>
      <c r="F617" s="265"/>
      <c r="G617" s="259"/>
      <c r="H617" s="259"/>
      <c r="I617" s="260"/>
      <c r="J617" s="261"/>
      <c r="K617" s="24"/>
      <c r="L617" s="24"/>
      <c r="M617" s="24"/>
      <c r="N617" s="24"/>
      <c r="O617" s="24"/>
      <c r="P617" s="24"/>
      <c r="Q617" s="24"/>
      <c r="R617" s="24"/>
      <c r="S617" s="24"/>
      <c r="T617" s="24"/>
      <c r="U617" s="24"/>
      <c r="V617" s="24"/>
      <c r="W617" s="24"/>
      <c r="X617" s="24"/>
      <c r="Y617" s="24"/>
      <c r="Z617" s="24"/>
      <c r="AA617" s="24"/>
      <c r="AB617" s="24"/>
      <c r="AC617" s="24"/>
      <c r="AD617" s="24"/>
      <c r="AE617" s="24"/>
      <c r="AF617" s="24"/>
      <c r="AG617" s="24"/>
      <c r="AH617" s="24"/>
      <c r="AI617" s="24"/>
      <c r="AJ617" s="24"/>
      <c r="AK617" s="24"/>
      <c r="AL617" s="24"/>
      <c r="AM617" s="24"/>
      <c r="AN617" s="24"/>
      <c r="AO617" s="24"/>
    </row>
    <row r="618" spans="1:41" ht="12.75">
      <c r="A618" s="261"/>
      <c r="B618" s="263"/>
      <c r="C618" s="259"/>
      <c r="D618" s="259"/>
      <c r="E618" s="245"/>
      <c r="F618" s="265"/>
      <c r="G618" s="259"/>
      <c r="H618" s="259"/>
      <c r="I618" s="260"/>
      <c r="J618" s="261"/>
      <c r="K618" s="24"/>
      <c r="L618" s="24"/>
      <c r="M618" s="24"/>
      <c r="N618" s="24"/>
      <c r="O618" s="24"/>
      <c r="P618" s="24"/>
      <c r="Q618" s="24"/>
      <c r="R618" s="24"/>
      <c r="S618" s="24"/>
      <c r="T618" s="24"/>
      <c r="U618" s="24"/>
      <c r="V618" s="24"/>
      <c r="W618" s="24"/>
      <c r="X618" s="24"/>
      <c r="Y618" s="24"/>
      <c r="Z618" s="24"/>
      <c r="AA618" s="24"/>
      <c r="AB618" s="24"/>
      <c r="AC618" s="24"/>
      <c r="AD618" s="24"/>
      <c r="AE618" s="24"/>
      <c r="AF618" s="24"/>
      <c r="AG618" s="24"/>
      <c r="AH618" s="24"/>
      <c r="AI618" s="24"/>
      <c r="AJ618" s="24"/>
      <c r="AK618" s="24"/>
      <c r="AL618" s="24"/>
      <c r="AM618" s="24"/>
      <c r="AN618" s="24"/>
      <c r="AO618" s="24"/>
    </row>
    <row r="619" spans="1:41" ht="12.75">
      <c r="A619" s="261"/>
      <c r="B619" s="263"/>
      <c r="C619" s="259"/>
      <c r="D619" s="259"/>
      <c r="E619" s="245"/>
      <c r="F619" s="265"/>
      <c r="G619" s="259"/>
      <c r="H619" s="259"/>
      <c r="I619" s="260"/>
      <c r="J619" s="261"/>
      <c r="K619" s="24"/>
      <c r="L619" s="24"/>
      <c r="M619" s="24"/>
      <c r="N619" s="24"/>
      <c r="O619" s="24"/>
      <c r="P619" s="24"/>
      <c r="Q619" s="24"/>
      <c r="R619" s="24"/>
      <c r="S619" s="24"/>
      <c r="T619" s="24"/>
      <c r="U619" s="24"/>
      <c r="V619" s="24"/>
      <c r="W619" s="24"/>
      <c r="X619" s="24"/>
      <c r="Y619" s="24"/>
      <c r="Z619" s="24"/>
      <c r="AA619" s="24"/>
      <c r="AB619" s="24"/>
      <c r="AC619" s="24"/>
      <c r="AD619" s="24"/>
      <c r="AE619" s="24"/>
      <c r="AF619" s="24"/>
      <c r="AG619" s="24"/>
      <c r="AH619" s="24"/>
      <c r="AI619" s="24"/>
      <c r="AJ619" s="24"/>
      <c r="AK619" s="24"/>
      <c r="AL619" s="24"/>
      <c r="AM619" s="24"/>
      <c r="AN619" s="24"/>
      <c r="AO619" s="24"/>
    </row>
    <row r="620" spans="1:41" ht="12.75">
      <c r="A620" s="261"/>
      <c r="B620" s="263"/>
      <c r="C620" s="259"/>
      <c r="D620" s="259"/>
      <c r="E620" s="245"/>
      <c r="F620" s="265"/>
      <c r="G620" s="259"/>
      <c r="H620" s="259"/>
      <c r="I620" s="260"/>
      <c r="J620" s="261"/>
      <c r="K620" s="24"/>
      <c r="L620" s="24"/>
      <c r="M620" s="24"/>
      <c r="N620" s="24"/>
      <c r="O620" s="24"/>
      <c r="P620" s="24"/>
      <c r="Q620" s="24"/>
      <c r="R620" s="24"/>
      <c r="S620" s="24"/>
      <c r="T620" s="24"/>
      <c r="U620" s="24"/>
      <c r="V620" s="24"/>
      <c r="W620" s="24"/>
      <c r="X620" s="24"/>
      <c r="Y620" s="24"/>
      <c r="Z620" s="24"/>
      <c r="AA620" s="24"/>
      <c r="AB620" s="24"/>
      <c r="AC620" s="24"/>
      <c r="AD620" s="24"/>
      <c r="AE620" s="24"/>
      <c r="AF620" s="24"/>
      <c r="AG620" s="24"/>
      <c r="AH620" s="24"/>
      <c r="AI620" s="24"/>
      <c r="AJ620" s="24"/>
      <c r="AK620" s="24"/>
      <c r="AL620" s="24"/>
      <c r="AM620" s="24"/>
      <c r="AN620" s="24"/>
      <c r="AO620" s="24"/>
    </row>
    <row r="621" spans="1:41" ht="12.75">
      <c r="A621" s="261"/>
      <c r="B621" s="263"/>
      <c r="C621" s="259"/>
      <c r="D621" s="259"/>
      <c r="E621" s="245"/>
      <c r="F621" s="265"/>
      <c r="G621" s="259"/>
      <c r="H621" s="259"/>
      <c r="I621" s="260"/>
      <c r="J621" s="261"/>
      <c r="K621" s="24"/>
      <c r="L621" s="24"/>
      <c r="M621" s="24"/>
      <c r="N621" s="24"/>
      <c r="O621" s="24"/>
      <c r="P621" s="24"/>
      <c r="Q621" s="24"/>
      <c r="R621" s="24"/>
      <c r="S621" s="24"/>
      <c r="T621" s="24"/>
      <c r="U621" s="24"/>
      <c r="V621" s="24"/>
      <c r="W621" s="24"/>
      <c r="X621" s="24"/>
      <c r="Y621" s="24"/>
      <c r="Z621" s="24"/>
      <c r="AA621" s="24"/>
      <c r="AB621" s="24"/>
      <c r="AC621" s="24"/>
      <c r="AD621" s="24"/>
      <c r="AE621" s="24"/>
      <c r="AF621" s="24"/>
      <c r="AG621" s="24"/>
      <c r="AH621" s="24"/>
      <c r="AI621" s="24"/>
      <c r="AJ621" s="24"/>
      <c r="AK621" s="24"/>
      <c r="AL621" s="24"/>
      <c r="AM621" s="24"/>
      <c r="AN621" s="24"/>
      <c r="AO621" s="24"/>
    </row>
    <row r="622" spans="1:41" ht="12.75">
      <c r="A622" s="261"/>
      <c r="B622" s="263"/>
      <c r="C622" s="259"/>
      <c r="D622" s="259"/>
      <c r="E622" s="245"/>
      <c r="F622" s="265"/>
      <c r="G622" s="259"/>
      <c r="H622" s="259"/>
      <c r="I622" s="260"/>
      <c r="J622" s="261"/>
      <c r="K622" s="24"/>
      <c r="L622" s="24"/>
      <c r="M622" s="24"/>
      <c r="N622" s="24"/>
      <c r="O622" s="24"/>
      <c r="P622" s="24"/>
      <c r="Q622" s="24"/>
      <c r="R622" s="24"/>
      <c r="S622" s="24"/>
      <c r="T622" s="24"/>
      <c r="U622" s="24"/>
      <c r="V622" s="24"/>
      <c r="W622" s="24"/>
      <c r="X622" s="24"/>
      <c r="Y622" s="24"/>
      <c r="Z622" s="24"/>
      <c r="AA622" s="24"/>
      <c r="AB622" s="24"/>
      <c r="AC622" s="24"/>
      <c r="AD622" s="24"/>
      <c r="AE622" s="24"/>
      <c r="AF622" s="24"/>
      <c r="AG622" s="24"/>
      <c r="AH622" s="24"/>
      <c r="AI622" s="24"/>
      <c r="AJ622" s="24"/>
      <c r="AK622" s="24"/>
      <c r="AL622" s="24"/>
      <c r="AM622" s="24"/>
      <c r="AN622" s="24"/>
      <c r="AO622" s="24"/>
    </row>
    <row r="623" spans="1:41" ht="12.75">
      <c r="A623" s="261"/>
      <c r="B623" s="263"/>
      <c r="C623" s="259"/>
      <c r="D623" s="259"/>
      <c r="E623" s="245"/>
      <c r="F623" s="265"/>
      <c r="G623" s="259"/>
      <c r="H623" s="259"/>
      <c r="I623" s="260"/>
      <c r="J623" s="261"/>
      <c r="K623" s="24"/>
      <c r="L623" s="24"/>
      <c r="M623" s="24"/>
      <c r="N623" s="24"/>
      <c r="O623" s="24"/>
      <c r="P623" s="24"/>
      <c r="Q623" s="24"/>
      <c r="R623" s="24"/>
      <c r="S623" s="24"/>
      <c r="T623" s="24"/>
      <c r="U623" s="24"/>
      <c r="V623" s="24"/>
      <c r="W623" s="24"/>
      <c r="X623" s="24"/>
      <c r="Y623" s="24"/>
      <c r="Z623" s="24"/>
      <c r="AA623" s="24"/>
      <c r="AB623" s="24"/>
      <c r="AC623" s="24"/>
      <c r="AD623" s="24"/>
      <c r="AE623" s="24"/>
      <c r="AF623" s="24"/>
      <c r="AG623" s="24"/>
      <c r="AH623" s="24"/>
      <c r="AI623" s="24"/>
      <c r="AJ623" s="24"/>
      <c r="AK623" s="24"/>
      <c r="AL623" s="24"/>
      <c r="AM623" s="24"/>
      <c r="AN623" s="24"/>
      <c r="AO623" s="24"/>
    </row>
    <row r="624" spans="1:41" ht="12.75">
      <c r="A624" s="261"/>
      <c r="B624" s="263"/>
      <c r="C624" s="259"/>
      <c r="D624" s="259"/>
      <c r="E624" s="245"/>
      <c r="F624" s="265"/>
      <c r="G624" s="259"/>
      <c r="H624" s="259"/>
      <c r="I624" s="260"/>
      <c r="J624" s="261"/>
      <c r="K624" s="24"/>
      <c r="L624" s="24"/>
      <c r="M624" s="24"/>
      <c r="N624" s="24"/>
      <c r="O624" s="24"/>
      <c r="P624" s="24"/>
      <c r="Q624" s="24"/>
      <c r="R624" s="24"/>
      <c r="S624" s="24"/>
      <c r="T624" s="24"/>
      <c r="U624" s="24"/>
      <c r="V624" s="24"/>
      <c r="W624" s="24"/>
      <c r="X624" s="24"/>
      <c r="Y624" s="24"/>
      <c r="Z624" s="24"/>
      <c r="AA624" s="24"/>
      <c r="AB624" s="24"/>
      <c r="AC624" s="24"/>
      <c r="AD624" s="24"/>
      <c r="AE624" s="24"/>
      <c r="AF624" s="24"/>
      <c r="AG624" s="24"/>
      <c r="AH624" s="24"/>
      <c r="AI624" s="24"/>
      <c r="AJ624" s="24"/>
      <c r="AK624" s="24"/>
      <c r="AL624" s="24"/>
      <c r="AM624" s="24"/>
      <c r="AN624" s="24"/>
      <c r="AO624" s="24"/>
    </row>
    <row r="625" spans="1:41" ht="12.75">
      <c r="A625" s="261"/>
      <c r="B625" s="263"/>
      <c r="C625" s="259"/>
      <c r="D625" s="259"/>
      <c r="E625" s="245"/>
      <c r="F625" s="265"/>
      <c r="G625" s="259"/>
      <c r="H625" s="259"/>
      <c r="I625" s="260"/>
      <c r="J625" s="261"/>
      <c r="K625" s="24"/>
      <c r="L625" s="24"/>
      <c r="M625" s="24"/>
      <c r="N625" s="24"/>
      <c r="O625" s="24"/>
      <c r="P625" s="24"/>
      <c r="Q625" s="24"/>
      <c r="R625" s="24"/>
      <c r="S625" s="24"/>
      <c r="T625" s="24"/>
      <c r="U625" s="24"/>
      <c r="V625" s="24"/>
      <c r="W625" s="24"/>
      <c r="X625" s="24"/>
      <c r="Y625" s="24"/>
      <c r="Z625" s="24"/>
      <c r="AA625" s="24"/>
      <c r="AB625" s="24"/>
      <c r="AC625" s="24"/>
      <c r="AD625" s="24"/>
      <c r="AE625" s="24"/>
      <c r="AF625" s="24"/>
      <c r="AG625" s="24"/>
      <c r="AH625" s="24"/>
      <c r="AI625" s="24"/>
      <c r="AJ625" s="24"/>
      <c r="AK625" s="24"/>
      <c r="AL625" s="24"/>
      <c r="AM625" s="24"/>
      <c r="AN625" s="24"/>
      <c r="AO625" s="24"/>
    </row>
    <row r="626" spans="1:41" ht="12.75">
      <c r="A626" s="261"/>
      <c r="B626" s="263"/>
      <c r="C626" s="259"/>
      <c r="D626" s="259"/>
      <c r="E626" s="245"/>
      <c r="F626" s="265"/>
      <c r="G626" s="259"/>
      <c r="H626" s="259"/>
      <c r="I626" s="260"/>
      <c r="J626" s="261"/>
      <c r="K626" s="24"/>
      <c r="L626" s="24"/>
      <c r="M626" s="24"/>
      <c r="N626" s="24"/>
      <c r="O626" s="24"/>
      <c r="P626" s="24"/>
      <c r="Q626" s="24"/>
      <c r="R626" s="24"/>
      <c r="S626" s="24"/>
      <c r="T626" s="24"/>
      <c r="U626" s="24"/>
      <c r="V626" s="24"/>
      <c r="W626" s="24"/>
      <c r="X626" s="24"/>
      <c r="Y626" s="24"/>
      <c r="Z626" s="24"/>
      <c r="AA626" s="24"/>
      <c r="AB626" s="24"/>
      <c r="AC626" s="24"/>
      <c r="AD626" s="24"/>
      <c r="AE626" s="24"/>
      <c r="AF626" s="24"/>
      <c r="AG626" s="24"/>
      <c r="AH626" s="24"/>
      <c r="AI626" s="24"/>
      <c r="AJ626" s="24"/>
      <c r="AK626" s="24"/>
      <c r="AL626" s="24"/>
      <c r="AM626" s="24"/>
      <c r="AN626" s="24"/>
      <c r="AO626" s="24"/>
    </row>
    <row r="627" spans="1:41" ht="12.75">
      <c r="A627" s="261"/>
      <c r="B627" s="263"/>
      <c r="C627" s="259"/>
      <c r="D627" s="259"/>
      <c r="E627" s="245"/>
      <c r="F627" s="265"/>
      <c r="G627" s="259"/>
      <c r="H627" s="259"/>
      <c r="I627" s="260"/>
      <c r="J627" s="261"/>
      <c r="K627" s="24"/>
      <c r="L627" s="24"/>
      <c r="M627" s="24"/>
      <c r="N627" s="24"/>
      <c r="O627" s="24"/>
      <c r="P627" s="24"/>
      <c r="Q627" s="24"/>
      <c r="R627" s="24"/>
      <c r="S627" s="24"/>
      <c r="T627" s="24"/>
      <c r="U627" s="24"/>
      <c r="V627" s="24"/>
      <c r="W627" s="24"/>
      <c r="X627" s="24"/>
      <c r="Y627" s="24"/>
      <c r="Z627" s="24"/>
      <c r="AA627" s="24"/>
      <c r="AB627" s="24"/>
      <c r="AC627" s="24"/>
      <c r="AD627" s="24"/>
      <c r="AE627" s="24"/>
      <c r="AF627" s="24"/>
      <c r="AG627" s="24"/>
      <c r="AH627" s="24"/>
      <c r="AI627" s="24"/>
      <c r="AJ627" s="24"/>
      <c r="AK627" s="24"/>
      <c r="AL627" s="24"/>
      <c r="AM627" s="24"/>
      <c r="AN627" s="24"/>
      <c r="AO627" s="24"/>
    </row>
    <row r="628" spans="1:41" ht="12.75">
      <c r="A628" s="261"/>
      <c r="B628" s="263"/>
      <c r="C628" s="259"/>
      <c r="D628" s="259"/>
      <c r="E628" s="245"/>
      <c r="F628" s="265"/>
      <c r="G628" s="259"/>
      <c r="H628" s="259"/>
      <c r="I628" s="260"/>
      <c r="J628" s="261"/>
      <c r="K628" s="24"/>
      <c r="L628" s="24"/>
      <c r="M628" s="24"/>
      <c r="N628" s="24"/>
      <c r="O628" s="24"/>
      <c r="P628" s="24"/>
      <c r="Q628" s="24"/>
      <c r="R628" s="24"/>
      <c r="S628" s="24"/>
      <c r="T628" s="24"/>
      <c r="U628" s="24"/>
      <c r="V628" s="24"/>
      <c r="W628" s="24"/>
      <c r="X628" s="24"/>
      <c r="Y628" s="24"/>
      <c r="Z628" s="24"/>
      <c r="AA628" s="24"/>
      <c r="AB628" s="24"/>
      <c r="AC628" s="24"/>
      <c r="AD628" s="24"/>
      <c r="AE628" s="24"/>
      <c r="AF628" s="24"/>
      <c r="AG628" s="24"/>
      <c r="AH628" s="24"/>
      <c r="AI628" s="24"/>
      <c r="AJ628" s="24"/>
      <c r="AK628" s="24"/>
      <c r="AL628" s="24"/>
      <c r="AM628" s="24"/>
      <c r="AN628" s="24"/>
      <c r="AO628" s="24"/>
    </row>
    <row r="629" spans="1:41" ht="12.75">
      <c r="A629" s="261"/>
      <c r="B629" s="263"/>
      <c r="C629" s="259"/>
      <c r="D629" s="259"/>
      <c r="E629" s="245"/>
      <c r="F629" s="265"/>
      <c r="G629" s="259"/>
      <c r="H629" s="259"/>
      <c r="I629" s="260"/>
      <c r="J629" s="261"/>
      <c r="K629" s="24"/>
      <c r="L629" s="24"/>
      <c r="M629" s="24"/>
      <c r="N629" s="24"/>
      <c r="O629" s="24"/>
      <c r="P629" s="24"/>
      <c r="Q629" s="24"/>
      <c r="R629" s="24"/>
      <c r="S629" s="24"/>
      <c r="T629" s="24"/>
      <c r="U629" s="24"/>
      <c r="V629" s="24"/>
      <c r="W629" s="24"/>
      <c r="X629" s="24"/>
      <c r="Y629" s="24"/>
      <c r="Z629" s="24"/>
      <c r="AA629" s="24"/>
      <c r="AB629" s="24"/>
      <c r="AC629" s="24"/>
      <c r="AD629" s="24"/>
      <c r="AE629" s="24"/>
      <c r="AF629" s="24"/>
      <c r="AG629" s="24"/>
      <c r="AH629" s="24"/>
      <c r="AI629" s="24"/>
      <c r="AJ629" s="24"/>
      <c r="AK629" s="24"/>
      <c r="AL629" s="24"/>
      <c r="AM629" s="24"/>
      <c r="AN629" s="24"/>
      <c r="AO629" s="24"/>
    </row>
    <row r="630" spans="1:41" ht="12.75">
      <c r="A630" s="261"/>
      <c r="B630" s="263"/>
      <c r="C630" s="259"/>
      <c r="D630" s="259"/>
      <c r="E630" s="245"/>
      <c r="F630" s="265"/>
      <c r="G630" s="259"/>
      <c r="H630" s="259"/>
      <c r="I630" s="260"/>
      <c r="J630" s="261"/>
      <c r="K630" s="24"/>
      <c r="L630" s="24"/>
      <c r="M630" s="24"/>
      <c r="N630" s="24"/>
      <c r="O630" s="24"/>
      <c r="P630" s="24"/>
      <c r="Q630" s="24"/>
      <c r="R630" s="24"/>
      <c r="S630" s="24"/>
      <c r="T630" s="24"/>
      <c r="U630" s="24"/>
      <c r="V630" s="24"/>
      <c r="W630" s="24"/>
      <c r="X630" s="24"/>
      <c r="Y630" s="24"/>
      <c r="Z630" s="24"/>
      <c r="AA630" s="24"/>
      <c r="AB630" s="24"/>
      <c r="AC630" s="24"/>
      <c r="AD630" s="24"/>
      <c r="AE630" s="24"/>
      <c r="AF630" s="24"/>
      <c r="AG630" s="24"/>
      <c r="AH630" s="24"/>
      <c r="AI630" s="24"/>
      <c r="AJ630" s="24"/>
      <c r="AK630" s="24"/>
      <c r="AL630" s="24"/>
      <c r="AM630" s="24"/>
      <c r="AN630" s="24"/>
      <c r="AO630" s="24"/>
    </row>
    <row r="631" spans="1:41" ht="12.75">
      <c r="A631" s="261"/>
      <c r="B631" s="263"/>
      <c r="C631" s="259"/>
      <c r="D631" s="259"/>
      <c r="E631" s="245"/>
      <c r="F631" s="265"/>
      <c r="G631" s="259"/>
      <c r="H631" s="259"/>
      <c r="I631" s="260"/>
      <c r="J631" s="261"/>
      <c r="K631" s="24"/>
      <c r="L631" s="24"/>
      <c r="M631" s="24"/>
      <c r="N631" s="24"/>
      <c r="O631" s="24"/>
      <c r="P631" s="24"/>
      <c r="Q631" s="24"/>
      <c r="R631" s="24"/>
      <c r="S631" s="24"/>
      <c r="T631" s="24"/>
      <c r="U631" s="24"/>
      <c r="V631" s="24"/>
      <c r="W631" s="24"/>
      <c r="X631" s="24"/>
      <c r="Y631" s="24"/>
      <c r="Z631" s="24"/>
      <c r="AA631" s="24"/>
      <c r="AB631" s="24"/>
      <c r="AC631" s="24"/>
      <c r="AD631" s="24"/>
      <c r="AE631" s="24"/>
      <c r="AF631" s="24"/>
      <c r="AG631" s="24"/>
      <c r="AH631" s="24"/>
      <c r="AI631" s="24"/>
      <c r="AJ631" s="24"/>
      <c r="AK631" s="24"/>
      <c r="AL631" s="24"/>
      <c r="AM631" s="24"/>
      <c r="AN631" s="24"/>
      <c r="AO631" s="24"/>
    </row>
    <row r="632" spans="1:41" ht="12.75">
      <c r="A632" s="261"/>
      <c r="B632" s="263"/>
      <c r="C632" s="259"/>
      <c r="D632" s="259"/>
      <c r="E632" s="245"/>
      <c r="F632" s="265"/>
      <c r="G632" s="259"/>
      <c r="H632" s="259"/>
      <c r="I632" s="260"/>
      <c r="J632" s="261"/>
      <c r="K632" s="24"/>
      <c r="L632" s="24"/>
      <c r="M632" s="24"/>
      <c r="N632" s="24"/>
      <c r="O632" s="24"/>
      <c r="P632" s="24"/>
      <c r="Q632" s="24"/>
      <c r="R632" s="24"/>
      <c r="S632" s="24"/>
      <c r="T632" s="24"/>
      <c r="U632" s="24"/>
      <c r="V632" s="24"/>
      <c r="W632" s="24"/>
      <c r="X632" s="24"/>
      <c r="Y632" s="24"/>
      <c r="Z632" s="24"/>
      <c r="AA632" s="24"/>
      <c r="AB632" s="24"/>
      <c r="AC632" s="24"/>
      <c r="AD632" s="24"/>
      <c r="AE632" s="24"/>
      <c r="AF632" s="24"/>
      <c r="AG632" s="24"/>
      <c r="AH632" s="24"/>
      <c r="AI632" s="24"/>
      <c r="AJ632" s="24"/>
      <c r="AK632" s="24"/>
      <c r="AL632" s="24"/>
      <c r="AM632" s="24"/>
      <c r="AN632" s="24"/>
      <c r="AO632" s="24"/>
    </row>
    <row r="633" spans="1:41" ht="12.75">
      <c r="A633" s="261"/>
      <c r="B633" s="263"/>
      <c r="C633" s="259"/>
      <c r="D633" s="259"/>
      <c r="E633" s="245"/>
      <c r="F633" s="265"/>
      <c r="G633" s="259"/>
      <c r="H633" s="259"/>
      <c r="I633" s="260"/>
      <c r="J633" s="261"/>
      <c r="K633" s="24"/>
      <c r="L633" s="24"/>
      <c r="M633" s="24"/>
      <c r="N633" s="24"/>
      <c r="O633" s="24"/>
      <c r="P633" s="24"/>
      <c r="Q633" s="24"/>
      <c r="R633" s="24"/>
      <c r="S633" s="24"/>
      <c r="T633" s="24"/>
      <c r="U633" s="24"/>
      <c r="V633" s="24"/>
      <c r="W633" s="24"/>
      <c r="X633" s="24"/>
      <c r="Y633" s="24"/>
      <c r="Z633" s="24"/>
      <c r="AA633" s="24"/>
      <c r="AB633" s="24"/>
      <c r="AC633" s="24"/>
      <c r="AD633" s="24"/>
      <c r="AE633" s="24"/>
      <c r="AF633" s="24"/>
      <c r="AG633" s="24"/>
      <c r="AH633" s="24"/>
      <c r="AI633" s="24"/>
      <c r="AJ633" s="24"/>
      <c r="AK633" s="24"/>
      <c r="AL633" s="24"/>
      <c r="AM633" s="24"/>
      <c r="AN633" s="24"/>
      <c r="AO633" s="24"/>
    </row>
    <row r="634" spans="1:41" ht="12.75">
      <c r="A634" s="261"/>
      <c r="B634" s="263"/>
      <c r="C634" s="259"/>
      <c r="D634" s="259"/>
      <c r="E634" s="245"/>
      <c r="F634" s="265"/>
      <c r="G634" s="259"/>
      <c r="H634" s="259"/>
      <c r="I634" s="260"/>
      <c r="J634" s="261"/>
      <c r="K634" s="24"/>
      <c r="L634" s="24"/>
      <c r="M634" s="24"/>
      <c r="N634" s="24"/>
      <c r="O634" s="24"/>
      <c r="P634" s="24"/>
      <c r="Q634" s="24"/>
      <c r="R634" s="24"/>
      <c r="S634" s="24"/>
      <c r="T634" s="24"/>
      <c r="U634" s="24"/>
      <c r="V634" s="24"/>
      <c r="W634" s="24"/>
      <c r="X634" s="24"/>
      <c r="Y634" s="24"/>
      <c r="Z634" s="24"/>
      <c r="AA634" s="24"/>
      <c r="AB634" s="24"/>
      <c r="AC634" s="24"/>
      <c r="AD634" s="24"/>
      <c r="AE634" s="24"/>
      <c r="AF634" s="24"/>
      <c r="AG634" s="24"/>
      <c r="AH634" s="24"/>
      <c r="AI634" s="24"/>
      <c r="AJ634" s="24"/>
      <c r="AK634" s="24"/>
      <c r="AL634" s="24"/>
      <c r="AM634" s="24"/>
      <c r="AN634" s="24"/>
      <c r="AO634" s="24"/>
    </row>
    <row r="635" spans="1:41" ht="12.75">
      <c r="A635" s="261"/>
      <c r="B635" s="263"/>
      <c r="C635" s="259"/>
      <c r="D635" s="259"/>
      <c r="E635" s="245"/>
      <c r="F635" s="265"/>
      <c r="G635" s="259"/>
      <c r="H635" s="259"/>
      <c r="I635" s="260"/>
      <c r="J635" s="261"/>
      <c r="K635" s="24"/>
      <c r="L635" s="24"/>
      <c r="M635" s="24"/>
      <c r="N635" s="24"/>
      <c r="O635" s="24"/>
      <c r="P635" s="24"/>
      <c r="Q635" s="24"/>
      <c r="R635" s="24"/>
      <c r="S635" s="24"/>
      <c r="T635" s="24"/>
      <c r="U635" s="24"/>
      <c r="V635" s="24"/>
      <c r="W635" s="24"/>
      <c r="X635" s="24"/>
      <c r="Y635" s="24"/>
      <c r="Z635" s="24"/>
      <c r="AA635" s="24"/>
      <c r="AB635" s="24"/>
      <c r="AC635" s="24"/>
      <c r="AD635" s="24"/>
      <c r="AE635" s="24"/>
      <c r="AF635" s="24"/>
      <c r="AG635" s="24"/>
      <c r="AH635" s="24"/>
      <c r="AI635" s="24"/>
      <c r="AJ635" s="24"/>
      <c r="AK635" s="24"/>
      <c r="AL635" s="24"/>
      <c r="AM635" s="24"/>
      <c r="AN635" s="24"/>
      <c r="AO635" s="24"/>
    </row>
    <row r="636" spans="1:41" ht="12.75">
      <c r="A636" s="261"/>
      <c r="B636" s="263"/>
      <c r="C636" s="259"/>
      <c r="D636" s="259"/>
      <c r="E636" s="245"/>
      <c r="F636" s="265"/>
      <c r="G636" s="259"/>
      <c r="H636" s="259"/>
      <c r="I636" s="260"/>
      <c r="J636" s="261"/>
      <c r="K636" s="24"/>
      <c r="L636" s="24"/>
      <c r="M636" s="24"/>
      <c r="N636" s="24"/>
      <c r="O636" s="24"/>
      <c r="P636" s="24"/>
      <c r="Q636" s="24"/>
      <c r="R636" s="24"/>
      <c r="S636" s="24"/>
      <c r="T636" s="24"/>
      <c r="U636" s="24"/>
      <c r="V636" s="24"/>
      <c r="W636" s="24"/>
      <c r="X636" s="24"/>
      <c r="Y636" s="24"/>
      <c r="Z636" s="24"/>
      <c r="AA636" s="24"/>
      <c r="AB636" s="24"/>
      <c r="AC636" s="24"/>
      <c r="AD636" s="24"/>
      <c r="AE636" s="24"/>
      <c r="AF636" s="24"/>
      <c r="AG636" s="24"/>
      <c r="AH636" s="24"/>
      <c r="AI636" s="24"/>
      <c r="AJ636" s="24"/>
      <c r="AK636" s="24"/>
      <c r="AL636" s="24"/>
      <c r="AM636" s="24"/>
      <c r="AN636" s="24"/>
      <c r="AO636" s="24"/>
    </row>
    <row r="637" spans="1:41" ht="12.75">
      <c r="A637" s="261"/>
      <c r="B637" s="263"/>
      <c r="C637" s="259"/>
      <c r="D637" s="259"/>
      <c r="E637" s="245"/>
      <c r="F637" s="265"/>
      <c r="G637" s="259"/>
      <c r="H637" s="259"/>
      <c r="I637" s="260"/>
      <c r="J637" s="261"/>
      <c r="K637" s="24"/>
      <c r="L637" s="24"/>
      <c r="M637" s="24"/>
      <c r="N637" s="24"/>
      <c r="O637" s="24"/>
      <c r="P637" s="24"/>
      <c r="Q637" s="24"/>
      <c r="R637" s="24"/>
      <c r="S637" s="24"/>
      <c r="T637" s="24"/>
      <c r="U637" s="24"/>
      <c r="V637" s="24"/>
      <c r="W637" s="24"/>
      <c r="X637" s="24"/>
      <c r="Y637" s="24"/>
      <c r="Z637" s="24"/>
      <c r="AA637" s="24"/>
      <c r="AB637" s="24"/>
      <c r="AC637" s="24"/>
      <c r="AD637" s="24"/>
      <c r="AE637" s="24"/>
      <c r="AF637" s="24"/>
      <c r="AG637" s="24"/>
      <c r="AH637" s="24"/>
      <c r="AI637" s="24"/>
      <c r="AJ637" s="24"/>
      <c r="AK637" s="24"/>
      <c r="AL637" s="24"/>
      <c r="AM637" s="24"/>
      <c r="AN637" s="24"/>
      <c r="AO637" s="24"/>
    </row>
    <row r="638" spans="1:41" ht="12.75">
      <c r="A638" s="261"/>
      <c r="B638" s="263"/>
      <c r="C638" s="259"/>
      <c r="D638" s="259"/>
      <c r="E638" s="245"/>
      <c r="F638" s="265"/>
      <c r="G638" s="259"/>
      <c r="H638" s="259"/>
      <c r="I638" s="260"/>
      <c r="J638" s="261"/>
      <c r="K638" s="24"/>
      <c r="L638" s="24"/>
      <c r="M638" s="24"/>
      <c r="N638" s="24"/>
      <c r="O638" s="24"/>
      <c r="P638" s="24"/>
      <c r="Q638" s="24"/>
      <c r="R638" s="24"/>
      <c r="S638" s="24"/>
      <c r="T638" s="24"/>
      <c r="U638" s="24"/>
      <c r="V638" s="24"/>
      <c r="W638" s="24"/>
      <c r="X638" s="24"/>
      <c r="Y638" s="24"/>
      <c r="Z638" s="24"/>
      <c r="AA638" s="24"/>
      <c r="AB638" s="24"/>
      <c r="AC638" s="24"/>
      <c r="AD638" s="24"/>
      <c r="AE638" s="24"/>
      <c r="AF638" s="24"/>
      <c r="AG638" s="24"/>
      <c r="AH638" s="24"/>
      <c r="AI638" s="24"/>
      <c r="AJ638" s="24"/>
      <c r="AK638" s="24"/>
      <c r="AL638" s="24"/>
      <c r="AM638" s="24"/>
      <c r="AN638" s="24"/>
      <c r="AO638" s="24"/>
    </row>
    <row r="639" spans="1:41" ht="12.75">
      <c r="A639" s="261"/>
      <c r="B639" s="263"/>
      <c r="C639" s="259"/>
      <c r="D639" s="259"/>
      <c r="E639" s="245"/>
      <c r="F639" s="265"/>
      <c r="G639" s="259"/>
      <c r="H639" s="259"/>
      <c r="I639" s="260"/>
      <c r="J639" s="261"/>
      <c r="K639" s="24"/>
      <c r="L639" s="24"/>
      <c r="M639" s="24"/>
      <c r="N639" s="24"/>
      <c r="O639" s="24"/>
      <c r="P639" s="24"/>
      <c r="Q639" s="24"/>
      <c r="R639" s="24"/>
      <c r="S639" s="24"/>
      <c r="T639" s="24"/>
      <c r="U639" s="24"/>
      <c r="V639" s="24"/>
      <c r="W639" s="24"/>
      <c r="X639" s="24"/>
      <c r="Y639" s="24"/>
      <c r="Z639" s="24"/>
      <c r="AA639" s="24"/>
      <c r="AB639" s="24"/>
      <c r="AC639" s="24"/>
      <c r="AD639" s="24"/>
      <c r="AE639" s="24"/>
      <c r="AF639" s="24"/>
      <c r="AG639" s="24"/>
      <c r="AH639" s="24"/>
      <c r="AI639" s="24"/>
      <c r="AJ639" s="24"/>
      <c r="AK639" s="24"/>
      <c r="AL639" s="24"/>
      <c r="AM639" s="24"/>
      <c r="AN639" s="24"/>
      <c r="AO639" s="24"/>
    </row>
    <row r="640" spans="1:41" ht="12.75">
      <c r="A640" s="261"/>
      <c r="B640" s="263"/>
      <c r="C640" s="259"/>
      <c r="D640" s="259"/>
      <c r="E640" s="245"/>
      <c r="F640" s="265"/>
      <c r="G640" s="259"/>
      <c r="H640" s="259"/>
      <c r="I640" s="260"/>
      <c r="J640" s="261"/>
      <c r="K640" s="24"/>
      <c r="L640" s="24"/>
      <c r="M640" s="24"/>
      <c r="N640" s="24"/>
      <c r="O640" s="24"/>
      <c r="P640" s="24"/>
      <c r="Q640" s="24"/>
      <c r="R640" s="24"/>
      <c r="S640" s="24"/>
      <c r="T640" s="24"/>
      <c r="U640" s="24"/>
      <c r="V640" s="24"/>
      <c r="W640" s="24"/>
      <c r="X640" s="24"/>
      <c r="Y640" s="24"/>
      <c r="Z640" s="24"/>
      <c r="AA640" s="24"/>
      <c r="AB640" s="24"/>
      <c r="AC640" s="24"/>
      <c r="AD640" s="24"/>
      <c r="AE640" s="24"/>
      <c r="AF640" s="24"/>
      <c r="AG640" s="24"/>
      <c r="AH640" s="24"/>
      <c r="AI640" s="24"/>
      <c r="AJ640" s="24"/>
      <c r="AK640" s="24"/>
      <c r="AL640" s="24"/>
      <c r="AM640" s="24"/>
      <c r="AN640" s="24"/>
      <c r="AO640" s="24"/>
    </row>
    <row r="641" spans="1:41" ht="12.75">
      <c r="A641" s="261"/>
      <c r="B641" s="263"/>
      <c r="C641" s="259"/>
      <c r="D641" s="259"/>
      <c r="E641" s="245"/>
      <c r="F641" s="265"/>
      <c r="G641" s="259"/>
      <c r="H641" s="259"/>
      <c r="I641" s="260"/>
      <c r="J641" s="261"/>
      <c r="K641" s="24"/>
      <c r="L641" s="24"/>
      <c r="M641" s="24"/>
      <c r="N641" s="24"/>
      <c r="O641" s="24"/>
      <c r="P641" s="24"/>
      <c r="Q641" s="24"/>
      <c r="R641" s="24"/>
      <c r="S641" s="24"/>
      <c r="T641" s="24"/>
      <c r="U641" s="24"/>
      <c r="V641" s="24"/>
      <c r="W641" s="24"/>
      <c r="X641" s="24"/>
      <c r="Y641" s="24"/>
      <c r="Z641" s="24"/>
      <c r="AA641" s="24"/>
      <c r="AB641" s="24"/>
      <c r="AC641" s="24"/>
      <c r="AD641" s="24"/>
      <c r="AE641" s="24"/>
      <c r="AF641" s="24"/>
      <c r="AG641" s="24"/>
      <c r="AH641" s="24"/>
      <c r="AI641" s="24"/>
      <c r="AJ641" s="24"/>
      <c r="AK641" s="24"/>
      <c r="AL641" s="24"/>
      <c r="AM641" s="24"/>
      <c r="AN641" s="24"/>
      <c r="AO641" s="24"/>
    </row>
    <row r="642" spans="1:41" ht="12.75">
      <c r="A642" s="261"/>
      <c r="B642" s="263"/>
      <c r="C642" s="259"/>
      <c r="D642" s="259"/>
      <c r="E642" s="245"/>
      <c r="F642" s="265"/>
      <c r="G642" s="259"/>
      <c r="H642" s="259"/>
      <c r="I642" s="260"/>
      <c r="J642" s="261"/>
      <c r="K642" s="24"/>
      <c r="L642" s="24"/>
      <c r="M642" s="24"/>
      <c r="N642" s="24"/>
      <c r="O642" s="24"/>
      <c r="P642" s="24"/>
      <c r="Q642" s="24"/>
      <c r="R642" s="24"/>
      <c r="S642" s="24"/>
      <c r="T642" s="24"/>
      <c r="U642" s="24"/>
      <c r="V642" s="24"/>
      <c r="W642" s="24"/>
      <c r="X642" s="24"/>
      <c r="Y642" s="24"/>
      <c r="Z642" s="24"/>
      <c r="AA642" s="24"/>
      <c r="AB642" s="24"/>
      <c r="AC642" s="24"/>
      <c r="AD642" s="24"/>
      <c r="AE642" s="24"/>
      <c r="AF642" s="24"/>
      <c r="AG642" s="24"/>
      <c r="AH642" s="24"/>
      <c r="AI642" s="24"/>
      <c r="AJ642" s="24"/>
      <c r="AK642" s="24"/>
      <c r="AL642" s="24"/>
      <c r="AM642" s="24"/>
      <c r="AN642" s="24"/>
      <c r="AO642" s="24"/>
    </row>
    <row r="643" spans="1:41" ht="12.75">
      <c r="A643" s="261"/>
      <c r="B643" s="263"/>
      <c r="C643" s="259"/>
      <c r="D643" s="259"/>
      <c r="E643" s="245"/>
      <c r="F643" s="265"/>
      <c r="G643" s="259"/>
      <c r="H643" s="259"/>
      <c r="I643" s="260"/>
      <c r="J643" s="261"/>
      <c r="K643" s="24"/>
      <c r="L643" s="24"/>
      <c r="M643" s="24"/>
      <c r="N643" s="24"/>
      <c r="O643" s="24"/>
      <c r="P643" s="24"/>
      <c r="Q643" s="24"/>
      <c r="R643" s="24"/>
      <c r="S643" s="24"/>
      <c r="T643" s="24"/>
      <c r="U643" s="24"/>
      <c r="V643" s="24"/>
      <c r="W643" s="24"/>
      <c r="X643" s="24"/>
      <c r="Y643" s="24"/>
      <c r="Z643" s="24"/>
      <c r="AA643" s="24"/>
      <c r="AB643" s="24"/>
      <c r="AC643" s="24"/>
      <c r="AD643" s="24"/>
      <c r="AE643" s="24"/>
      <c r="AF643" s="24"/>
      <c r="AG643" s="24"/>
      <c r="AH643" s="24"/>
      <c r="AI643" s="24"/>
      <c r="AJ643" s="24"/>
      <c r="AK643" s="24"/>
      <c r="AL643" s="24"/>
      <c r="AM643" s="24"/>
      <c r="AN643" s="24"/>
      <c r="AO643" s="24"/>
    </row>
    <row r="644" spans="1:41" ht="12.75">
      <c r="A644" s="261"/>
      <c r="B644" s="263"/>
      <c r="C644" s="259"/>
      <c r="D644" s="259"/>
      <c r="E644" s="245"/>
      <c r="F644" s="265"/>
      <c r="G644" s="259"/>
      <c r="H644" s="259"/>
      <c r="I644" s="260"/>
      <c r="J644" s="261"/>
      <c r="K644" s="24"/>
      <c r="L644" s="24"/>
      <c r="M644" s="24"/>
      <c r="N644" s="24"/>
      <c r="O644" s="24"/>
      <c r="P644" s="24"/>
      <c r="Q644" s="24"/>
      <c r="R644" s="24"/>
      <c r="S644" s="24"/>
      <c r="T644" s="24"/>
      <c r="U644" s="24"/>
      <c r="V644" s="24"/>
      <c r="W644" s="24"/>
      <c r="X644" s="24"/>
      <c r="Y644" s="24"/>
      <c r="Z644" s="24"/>
      <c r="AA644" s="24"/>
      <c r="AB644" s="24"/>
      <c r="AC644" s="24"/>
      <c r="AD644" s="24"/>
      <c r="AE644" s="24"/>
      <c r="AF644" s="24"/>
      <c r="AG644" s="24"/>
      <c r="AH644" s="24"/>
      <c r="AI644" s="24"/>
      <c r="AJ644" s="24"/>
      <c r="AK644" s="24"/>
      <c r="AL644" s="24"/>
      <c r="AM644" s="24"/>
      <c r="AN644" s="24"/>
      <c r="AO644" s="24"/>
    </row>
    <row r="645" spans="1:41" ht="12.75">
      <c r="A645" s="261"/>
      <c r="B645" s="263"/>
      <c r="C645" s="259"/>
      <c r="D645" s="259"/>
      <c r="E645" s="245"/>
      <c r="F645" s="265"/>
      <c r="G645" s="259"/>
      <c r="H645" s="259"/>
      <c r="I645" s="260"/>
      <c r="J645" s="261"/>
      <c r="K645" s="24"/>
      <c r="L645" s="24"/>
      <c r="M645" s="24"/>
      <c r="N645" s="24"/>
      <c r="O645" s="24"/>
      <c r="P645" s="24"/>
      <c r="Q645" s="24"/>
      <c r="R645" s="24"/>
      <c r="S645" s="24"/>
      <c r="T645" s="24"/>
      <c r="U645" s="24"/>
      <c r="V645" s="24"/>
      <c r="W645" s="24"/>
      <c r="X645" s="24"/>
      <c r="Y645" s="24"/>
      <c r="Z645" s="24"/>
      <c r="AA645" s="24"/>
      <c r="AB645" s="24"/>
      <c r="AC645" s="24"/>
      <c r="AD645" s="24"/>
      <c r="AE645" s="24"/>
      <c r="AF645" s="24"/>
      <c r="AG645" s="24"/>
      <c r="AH645" s="24"/>
      <c r="AI645" s="24"/>
      <c r="AJ645" s="24"/>
      <c r="AK645" s="24"/>
      <c r="AL645" s="24"/>
      <c r="AM645" s="24"/>
      <c r="AN645" s="24"/>
      <c r="AO645" s="24"/>
    </row>
    <row r="646" spans="1:41" ht="12.75">
      <c r="A646" s="261"/>
      <c r="B646" s="263"/>
      <c r="C646" s="259"/>
      <c r="D646" s="259"/>
      <c r="E646" s="245"/>
      <c r="F646" s="265"/>
      <c r="G646" s="259"/>
      <c r="H646" s="259"/>
      <c r="I646" s="260"/>
      <c r="J646" s="261"/>
      <c r="K646" s="24"/>
      <c r="L646" s="24"/>
      <c r="M646" s="24"/>
      <c r="N646" s="24"/>
      <c r="O646" s="24"/>
      <c r="P646" s="24"/>
      <c r="Q646" s="24"/>
      <c r="R646" s="24"/>
      <c r="S646" s="24"/>
      <c r="T646" s="24"/>
      <c r="U646" s="24"/>
      <c r="V646" s="24"/>
      <c r="W646" s="24"/>
      <c r="X646" s="24"/>
      <c r="Y646" s="24"/>
      <c r="Z646" s="24"/>
      <c r="AA646" s="24"/>
      <c r="AB646" s="24"/>
      <c r="AC646" s="24"/>
      <c r="AD646" s="24"/>
      <c r="AE646" s="24"/>
      <c r="AF646" s="24"/>
      <c r="AG646" s="24"/>
      <c r="AH646" s="24"/>
      <c r="AI646" s="24"/>
      <c r="AJ646" s="24"/>
      <c r="AK646" s="24"/>
      <c r="AL646" s="24"/>
      <c r="AM646" s="24"/>
      <c r="AN646" s="24"/>
      <c r="AO646" s="24"/>
    </row>
    <row r="647" spans="1:41" ht="12.75">
      <c r="A647" s="261"/>
      <c r="B647" s="263"/>
      <c r="C647" s="259"/>
      <c r="D647" s="259"/>
      <c r="E647" s="245"/>
      <c r="F647" s="265"/>
      <c r="G647" s="259"/>
      <c r="H647" s="259"/>
      <c r="I647" s="260"/>
      <c r="J647" s="261"/>
      <c r="K647" s="24"/>
      <c r="L647" s="24"/>
      <c r="M647" s="24"/>
      <c r="N647" s="24"/>
      <c r="O647" s="24"/>
      <c r="P647" s="24"/>
      <c r="Q647" s="24"/>
      <c r="R647" s="24"/>
      <c r="S647" s="24"/>
      <c r="T647" s="24"/>
      <c r="U647" s="24"/>
      <c r="V647" s="24"/>
      <c r="W647" s="24"/>
      <c r="X647" s="24"/>
      <c r="Y647" s="24"/>
      <c r="Z647" s="24"/>
      <c r="AA647" s="24"/>
      <c r="AB647" s="24"/>
      <c r="AC647" s="24"/>
      <c r="AD647" s="24"/>
      <c r="AE647" s="24"/>
      <c r="AF647" s="24"/>
      <c r="AG647" s="24"/>
      <c r="AH647" s="24"/>
      <c r="AI647" s="24"/>
      <c r="AJ647" s="24"/>
      <c r="AK647" s="24"/>
      <c r="AL647" s="24"/>
      <c r="AM647" s="24"/>
      <c r="AN647" s="24"/>
      <c r="AO647" s="24"/>
    </row>
    <row r="648" spans="1:41" ht="12.75">
      <c r="A648" s="261"/>
      <c r="B648" s="263"/>
      <c r="C648" s="259"/>
      <c r="D648" s="259"/>
      <c r="E648" s="245"/>
      <c r="F648" s="265"/>
      <c r="G648" s="259"/>
      <c r="H648" s="259"/>
      <c r="I648" s="260"/>
      <c r="J648" s="261"/>
      <c r="K648" s="24"/>
      <c r="L648" s="24"/>
      <c r="M648" s="24"/>
      <c r="N648" s="24"/>
      <c r="O648" s="24"/>
      <c r="P648" s="24"/>
      <c r="Q648" s="24"/>
      <c r="R648" s="24"/>
      <c r="S648" s="24"/>
      <c r="T648" s="24"/>
      <c r="U648" s="24"/>
      <c r="V648" s="24"/>
      <c r="W648" s="24"/>
      <c r="X648" s="24"/>
      <c r="Y648" s="24"/>
      <c r="Z648" s="24"/>
      <c r="AA648" s="24"/>
      <c r="AB648" s="24"/>
      <c r="AC648" s="24"/>
      <c r="AD648" s="24"/>
      <c r="AE648" s="24"/>
      <c r="AF648" s="24"/>
      <c r="AG648" s="24"/>
      <c r="AH648" s="24"/>
      <c r="AI648" s="24"/>
      <c r="AJ648" s="24"/>
      <c r="AK648" s="24"/>
      <c r="AL648" s="24"/>
      <c r="AM648" s="24"/>
      <c r="AN648" s="24"/>
      <c r="AO648" s="24"/>
    </row>
    <row r="649" spans="1:41" ht="12.75">
      <c r="A649" s="261"/>
      <c r="B649" s="263"/>
      <c r="C649" s="259"/>
      <c r="D649" s="259"/>
      <c r="E649" s="245"/>
      <c r="F649" s="265"/>
      <c r="G649" s="259"/>
      <c r="H649" s="259"/>
      <c r="I649" s="260"/>
      <c r="J649" s="261"/>
      <c r="K649" s="24"/>
      <c r="L649" s="24"/>
      <c r="M649" s="24"/>
      <c r="N649" s="24"/>
      <c r="O649" s="24"/>
      <c r="P649" s="24"/>
      <c r="Q649" s="24"/>
      <c r="R649" s="24"/>
      <c r="S649" s="24"/>
      <c r="T649" s="24"/>
      <c r="U649" s="24"/>
      <c r="V649" s="24"/>
      <c r="W649" s="24"/>
      <c r="X649" s="24"/>
      <c r="Y649" s="24"/>
      <c r="Z649" s="24"/>
      <c r="AA649" s="24"/>
      <c r="AB649" s="24"/>
      <c r="AC649" s="24"/>
      <c r="AD649" s="24"/>
      <c r="AE649" s="24"/>
      <c r="AF649" s="24"/>
      <c r="AG649" s="24"/>
      <c r="AH649" s="24"/>
      <c r="AI649" s="24"/>
      <c r="AJ649" s="24"/>
      <c r="AK649" s="24"/>
      <c r="AL649" s="24"/>
      <c r="AM649" s="24"/>
      <c r="AN649" s="24"/>
      <c r="AO649" s="24"/>
    </row>
    <row r="650" spans="1:41" ht="12.75">
      <c r="A650" s="261"/>
      <c r="B650" s="263"/>
      <c r="C650" s="259"/>
      <c r="D650" s="259"/>
      <c r="E650" s="245"/>
      <c r="F650" s="265"/>
      <c r="G650" s="259"/>
      <c r="H650" s="259"/>
      <c r="I650" s="260"/>
      <c r="J650" s="261"/>
      <c r="K650" s="24"/>
      <c r="L650" s="24"/>
      <c r="M650" s="24"/>
      <c r="N650" s="24"/>
      <c r="O650" s="24"/>
      <c r="P650" s="24"/>
      <c r="Q650" s="24"/>
      <c r="R650" s="24"/>
      <c r="S650" s="24"/>
      <c r="T650" s="24"/>
      <c r="U650" s="24"/>
      <c r="V650" s="24"/>
      <c r="W650" s="24"/>
      <c r="X650" s="24"/>
      <c r="Y650" s="24"/>
      <c r="Z650" s="24"/>
      <c r="AA650" s="24"/>
      <c r="AB650" s="24"/>
      <c r="AC650" s="24"/>
      <c r="AD650" s="24"/>
      <c r="AE650" s="24"/>
      <c r="AF650" s="24"/>
      <c r="AG650" s="24"/>
      <c r="AH650" s="24"/>
      <c r="AI650" s="24"/>
      <c r="AJ650" s="24"/>
      <c r="AK650" s="24"/>
      <c r="AL650" s="24"/>
      <c r="AM650" s="24"/>
      <c r="AN650" s="24"/>
      <c r="AO650" s="24"/>
    </row>
    <row r="651" spans="1:41" ht="12.75">
      <c r="A651" s="261"/>
      <c r="B651" s="263"/>
      <c r="C651" s="259"/>
      <c r="D651" s="259"/>
      <c r="E651" s="245"/>
      <c r="F651" s="265"/>
      <c r="G651" s="259"/>
      <c r="H651" s="259"/>
      <c r="I651" s="260"/>
      <c r="J651" s="261"/>
      <c r="K651" s="24"/>
      <c r="L651" s="24"/>
      <c r="M651" s="24"/>
      <c r="N651" s="24"/>
      <c r="O651" s="24"/>
      <c r="P651" s="24"/>
      <c r="Q651" s="24"/>
      <c r="R651" s="24"/>
      <c r="S651" s="24"/>
      <c r="T651" s="24"/>
      <c r="U651" s="24"/>
      <c r="V651" s="24"/>
      <c r="W651" s="24"/>
      <c r="X651" s="24"/>
      <c r="Y651" s="24"/>
      <c r="Z651" s="24"/>
      <c r="AA651" s="24"/>
      <c r="AB651" s="24"/>
      <c r="AC651" s="24"/>
      <c r="AD651" s="24"/>
      <c r="AE651" s="24"/>
      <c r="AF651" s="24"/>
      <c r="AG651" s="24"/>
      <c r="AH651" s="24"/>
      <c r="AI651" s="24"/>
      <c r="AJ651" s="24"/>
      <c r="AK651" s="24"/>
      <c r="AL651" s="24"/>
      <c r="AM651" s="24"/>
      <c r="AN651" s="24"/>
      <c r="AO651" s="24"/>
    </row>
    <row r="652" spans="1:41" ht="12.75">
      <c r="A652" s="261"/>
      <c r="B652" s="263"/>
      <c r="C652" s="259"/>
      <c r="D652" s="259"/>
      <c r="E652" s="245"/>
      <c r="F652" s="265"/>
      <c r="G652" s="259"/>
      <c r="H652" s="259"/>
      <c r="I652" s="260"/>
      <c r="J652" s="261"/>
      <c r="K652" s="24"/>
      <c r="L652" s="24"/>
      <c r="M652" s="24"/>
      <c r="N652" s="24"/>
      <c r="O652" s="24"/>
      <c r="P652" s="24"/>
      <c r="Q652" s="24"/>
      <c r="R652" s="24"/>
      <c r="S652" s="24"/>
      <c r="T652" s="24"/>
      <c r="U652" s="24"/>
      <c r="V652" s="24"/>
      <c r="W652" s="24"/>
      <c r="X652" s="24"/>
      <c r="Y652" s="24"/>
      <c r="Z652" s="24"/>
      <c r="AA652" s="24"/>
      <c r="AB652" s="24"/>
      <c r="AC652" s="24"/>
      <c r="AD652" s="24"/>
      <c r="AE652" s="24"/>
      <c r="AF652" s="24"/>
      <c r="AG652" s="24"/>
      <c r="AH652" s="24"/>
      <c r="AI652" s="24"/>
      <c r="AJ652" s="24"/>
      <c r="AK652" s="24"/>
      <c r="AL652" s="24"/>
      <c r="AM652" s="24"/>
      <c r="AN652" s="24"/>
      <c r="AO652" s="24"/>
    </row>
    <row r="653" spans="1:41" ht="12.75">
      <c r="A653" s="261"/>
      <c r="B653" s="263"/>
      <c r="C653" s="259"/>
      <c r="D653" s="259"/>
      <c r="E653" s="245"/>
      <c r="F653" s="265"/>
      <c r="G653" s="259"/>
      <c r="H653" s="259"/>
      <c r="I653" s="260"/>
      <c r="J653" s="261"/>
      <c r="K653" s="24"/>
      <c r="L653" s="24"/>
      <c r="M653" s="24"/>
      <c r="N653" s="24"/>
      <c r="O653" s="24"/>
      <c r="P653" s="24"/>
      <c r="Q653" s="24"/>
      <c r="R653" s="24"/>
      <c r="S653" s="24"/>
      <c r="T653" s="24"/>
      <c r="U653" s="24"/>
      <c r="V653" s="24"/>
      <c r="W653" s="24"/>
      <c r="X653" s="24"/>
      <c r="Y653" s="24"/>
      <c r="Z653" s="24"/>
      <c r="AA653" s="24"/>
      <c r="AB653" s="24"/>
      <c r="AC653" s="24"/>
      <c r="AD653" s="24"/>
      <c r="AE653" s="24"/>
      <c r="AF653" s="24"/>
      <c r="AG653" s="24"/>
      <c r="AH653" s="24"/>
      <c r="AI653" s="24"/>
      <c r="AJ653" s="24"/>
      <c r="AK653" s="24"/>
      <c r="AL653" s="24"/>
      <c r="AM653" s="24"/>
      <c r="AN653" s="24"/>
      <c r="AO653" s="24"/>
    </row>
    <row r="654" spans="1:41" ht="12.75">
      <c r="A654" s="261"/>
      <c r="B654" s="263"/>
      <c r="C654" s="259"/>
      <c r="D654" s="259"/>
      <c r="E654" s="245"/>
      <c r="F654" s="265"/>
      <c r="G654" s="259"/>
      <c r="H654" s="259"/>
      <c r="I654" s="260"/>
      <c r="J654" s="261"/>
      <c r="K654" s="24"/>
      <c r="L654" s="24"/>
      <c r="M654" s="24"/>
      <c r="N654" s="24"/>
      <c r="O654" s="24"/>
      <c r="P654" s="24"/>
      <c r="Q654" s="24"/>
      <c r="R654" s="24"/>
      <c r="S654" s="24"/>
      <c r="T654" s="24"/>
      <c r="U654" s="24"/>
      <c r="V654" s="24"/>
      <c r="W654" s="24"/>
      <c r="X654" s="24"/>
      <c r="Y654" s="24"/>
      <c r="Z654" s="24"/>
      <c r="AA654" s="24"/>
      <c r="AB654" s="24"/>
      <c r="AC654" s="24"/>
      <c r="AD654" s="24"/>
      <c r="AE654" s="24"/>
      <c r="AF654" s="24"/>
      <c r="AG654" s="24"/>
      <c r="AH654" s="24"/>
      <c r="AI654" s="24"/>
      <c r="AJ654" s="24"/>
      <c r="AK654" s="24"/>
      <c r="AL654" s="24"/>
      <c r="AM654" s="24"/>
      <c r="AN654" s="24"/>
      <c r="AO654" s="24"/>
    </row>
    <row r="655" spans="1:41" ht="12.75">
      <c r="A655" s="261"/>
      <c r="B655" s="263"/>
      <c r="C655" s="259"/>
      <c r="D655" s="259"/>
      <c r="E655" s="245"/>
      <c r="F655" s="265"/>
      <c r="G655" s="259"/>
      <c r="H655" s="259"/>
      <c r="I655" s="260"/>
      <c r="J655" s="261"/>
      <c r="K655" s="24"/>
      <c r="L655" s="24"/>
      <c r="M655" s="24"/>
      <c r="N655" s="24"/>
      <c r="O655" s="24"/>
      <c r="P655" s="24"/>
      <c r="Q655" s="24"/>
      <c r="R655" s="24"/>
      <c r="S655" s="24"/>
      <c r="T655" s="24"/>
      <c r="U655" s="24"/>
      <c r="V655" s="24"/>
      <c r="W655" s="24"/>
      <c r="X655" s="24"/>
      <c r="Y655" s="24"/>
      <c r="Z655" s="24"/>
      <c r="AA655" s="24"/>
      <c r="AB655" s="24"/>
      <c r="AC655" s="24"/>
      <c r="AD655" s="24"/>
      <c r="AE655" s="24"/>
      <c r="AF655" s="24"/>
      <c r="AG655" s="24"/>
      <c r="AH655" s="24"/>
      <c r="AI655" s="24"/>
      <c r="AJ655" s="24"/>
      <c r="AK655" s="24"/>
      <c r="AL655" s="24"/>
      <c r="AM655" s="24"/>
      <c r="AN655" s="24"/>
      <c r="AO655" s="24"/>
    </row>
    <row r="656" spans="1:41" ht="12.75">
      <c r="A656" s="261"/>
      <c r="B656" s="263"/>
      <c r="C656" s="259"/>
      <c r="D656" s="259"/>
      <c r="E656" s="245"/>
      <c r="F656" s="265"/>
      <c r="G656" s="259"/>
      <c r="H656" s="259"/>
      <c r="I656" s="260"/>
      <c r="J656" s="261"/>
      <c r="K656" s="24"/>
      <c r="L656" s="24"/>
      <c r="M656" s="24"/>
      <c r="N656" s="24"/>
      <c r="O656" s="24"/>
      <c r="P656" s="24"/>
      <c r="Q656" s="24"/>
      <c r="R656" s="24"/>
      <c r="S656" s="24"/>
      <c r="T656" s="24"/>
      <c r="U656" s="24"/>
      <c r="V656" s="24"/>
      <c r="W656" s="24"/>
      <c r="X656" s="24"/>
      <c r="Y656" s="24"/>
      <c r="Z656" s="24"/>
      <c r="AA656" s="24"/>
      <c r="AB656" s="24"/>
      <c r="AC656" s="24"/>
      <c r="AD656" s="24"/>
      <c r="AE656" s="24"/>
      <c r="AF656" s="24"/>
      <c r="AG656" s="24"/>
      <c r="AH656" s="24"/>
      <c r="AI656" s="24"/>
      <c r="AJ656" s="24"/>
      <c r="AK656" s="24"/>
      <c r="AL656" s="24"/>
      <c r="AM656" s="24"/>
      <c r="AN656" s="24"/>
      <c r="AO656" s="24"/>
    </row>
    <row r="657" spans="1:41" ht="12.75">
      <c r="A657" s="261"/>
      <c r="B657" s="263"/>
      <c r="C657" s="259"/>
      <c r="D657" s="259"/>
      <c r="E657" s="245"/>
      <c r="F657" s="265"/>
      <c r="G657" s="259"/>
      <c r="H657" s="259"/>
      <c r="I657" s="260"/>
      <c r="J657" s="261"/>
      <c r="K657" s="24"/>
      <c r="L657" s="24"/>
      <c r="M657" s="24"/>
      <c r="N657" s="24"/>
      <c r="O657" s="24"/>
      <c r="P657" s="24"/>
      <c r="Q657" s="24"/>
      <c r="R657" s="24"/>
      <c r="S657" s="24"/>
      <c r="T657" s="24"/>
      <c r="U657" s="24"/>
      <c r="V657" s="24"/>
      <c r="W657" s="24"/>
      <c r="X657" s="24"/>
      <c r="Y657" s="24"/>
      <c r="Z657" s="24"/>
      <c r="AA657" s="24"/>
      <c r="AB657" s="24"/>
      <c r="AC657" s="24"/>
      <c r="AD657" s="24"/>
      <c r="AE657" s="24"/>
      <c r="AF657" s="24"/>
      <c r="AG657" s="24"/>
      <c r="AH657" s="24"/>
      <c r="AI657" s="24"/>
      <c r="AJ657" s="24"/>
      <c r="AK657" s="24"/>
      <c r="AL657" s="24"/>
      <c r="AM657" s="24"/>
      <c r="AN657" s="24"/>
      <c r="AO657" s="24"/>
    </row>
    <row r="658" spans="1:41" ht="12.75">
      <c r="A658" s="261"/>
      <c r="B658" s="263"/>
      <c r="C658" s="259"/>
      <c r="D658" s="259"/>
      <c r="E658" s="245"/>
      <c r="F658" s="265"/>
      <c r="G658" s="259"/>
      <c r="H658" s="259"/>
      <c r="I658" s="260"/>
      <c r="J658" s="261"/>
      <c r="K658" s="24"/>
      <c r="L658" s="24"/>
      <c r="M658" s="24"/>
      <c r="N658" s="24"/>
      <c r="O658" s="24"/>
      <c r="P658" s="24"/>
      <c r="Q658" s="24"/>
      <c r="R658" s="24"/>
      <c r="S658" s="24"/>
      <c r="T658" s="24"/>
      <c r="U658" s="24"/>
      <c r="V658" s="24"/>
      <c r="W658" s="24"/>
      <c r="X658" s="24"/>
      <c r="Y658" s="24"/>
      <c r="Z658" s="24"/>
      <c r="AA658" s="24"/>
      <c r="AB658" s="24"/>
      <c r="AC658" s="24"/>
      <c r="AD658" s="24"/>
      <c r="AE658" s="24"/>
      <c r="AF658" s="24"/>
      <c r="AG658" s="24"/>
      <c r="AH658" s="24"/>
      <c r="AI658" s="24"/>
      <c r="AJ658" s="24"/>
      <c r="AK658" s="24"/>
      <c r="AL658" s="24"/>
      <c r="AM658" s="24"/>
      <c r="AN658" s="24"/>
      <c r="AO658" s="24"/>
    </row>
    <row r="659" spans="1:41" ht="12.75">
      <c r="A659" s="261"/>
      <c r="B659" s="263"/>
      <c r="C659" s="259"/>
      <c r="D659" s="259"/>
      <c r="E659" s="245"/>
      <c r="F659" s="265"/>
      <c r="G659" s="259"/>
      <c r="H659" s="259"/>
      <c r="I659" s="260"/>
      <c r="J659" s="261"/>
      <c r="K659" s="24"/>
      <c r="L659" s="24"/>
      <c r="M659" s="24"/>
      <c r="N659" s="24"/>
      <c r="O659" s="24"/>
      <c r="P659" s="24"/>
      <c r="Q659" s="24"/>
      <c r="R659" s="24"/>
      <c r="S659" s="24"/>
      <c r="T659" s="24"/>
      <c r="U659" s="24"/>
      <c r="V659" s="24"/>
      <c r="W659" s="24"/>
      <c r="X659" s="24"/>
      <c r="Y659" s="24"/>
      <c r="Z659" s="24"/>
      <c r="AA659" s="24"/>
      <c r="AB659" s="24"/>
      <c r="AC659" s="24"/>
      <c r="AD659" s="24"/>
      <c r="AE659" s="24"/>
      <c r="AF659" s="24"/>
      <c r="AG659" s="24"/>
      <c r="AH659" s="24"/>
      <c r="AI659" s="24"/>
      <c r="AJ659" s="24"/>
      <c r="AK659" s="24"/>
      <c r="AL659" s="24"/>
      <c r="AM659" s="24"/>
      <c r="AN659" s="24"/>
      <c r="AO659" s="24"/>
    </row>
    <row r="660" spans="1:41" ht="12.75">
      <c r="A660" s="261"/>
      <c r="B660" s="263"/>
      <c r="C660" s="259"/>
      <c r="D660" s="259"/>
      <c r="E660" s="245"/>
      <c r="F660" s="265"/>
      <c r="G660" s="259"/>
      <c r="H660" s="259"/>
      <c r="I660" s="260"/>
      <c r="J660" s="261"/>
      <c r="K660" s="24"/>
      <c r="L660" s="24"/>
      <c r="M660" s="24"/>
      <c r="N660" s="24"/>
      <c r="O660" s="24"/>
      <c r="P660" s="24"/>
      <c r="Q660" s="24"/>
      <c r="R660" s="24"/>
      <c r="S660" s="24"/>
      <c r="T660" s="24"/>
      <c r="U660" s="24"/>
      <c r="V660" s="24"/>
      <c r="W660" s="24"/>
      <c r="X660" s="24"/>
      <c r="Y660" s="24"/>
      <c r="Z660" s="24"/>
      <c r="AA660" s="24"/>
      <c r="AB660" s="24"/>
      <c r="AC660" s="24"/>
      <c r="AD660" s="24"/>
      <c r="AE660" s="24"/>
      <c r="AF660" s="24"/>
      <c r="AG660" s="24"/>
      <c r="AH660" s="24"/>
      <c r="AI660" s="24"/>
      <c r="AJ660" s="24"/>
      <c r="AK660" s="24"/>
      <c r="AL660" s="24"/>
      <c r="AM660" s="24"/>
      <c r="AN660" s="24"/>
      <c r="AO660" s="24"/>
    </row>
    <row r="661" spans="1:41" ht="12.75">
      <c r="A661" s="261"/>
      <c r="B661" s="263"/>
      <c r="C661" s="259"/>
      <c r="D661" s="259"/>
      <c r="E661" s="245"/>
      <c r="F661" s="265"/>
      <c r="G661" s="259"/>
      <c r="H661" s="259"/>
      <c r="I661" s="260"/>
      <c r="J661" s="261"/>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24"/>
      <c r="AN661" s="24"/>
      <c r="AO661" s="24"/>
    </row>
    <row r="662" spans="1:41" ht="12.75">
      <c r="A662" s="261"/>
      <c r="B662" s="263"/>
      <c r="C662" s="259"/>
      <c r="D662" s="259"/>
      <c r="E662" s="245"/>
      <c r="F662" s="265"/>
      <c r="G662" s="259"/>
      <c r="H662" s="259"/>
      <c r="I662" s="260"/>
      <c r="J662" s="261"/>
      <c r="K662" s="24"/>
      <c r="L662" s="24"/>
      <c r="M662" s="24"/>
      <c r="N662" s="24"/>
      <c r="O662" s="24"/>
      <c r="P662" s="24"/>
      <c r="Q662" s="24"/>
      <c r="R662" s="24"/>
      <c r="S662" s="24"/>
      <c r="T662" s="24"/>
      <c r="U662" s="24"/>
      <c r="V662" s="24"/>
      <c r="W662" s="24"/>
      <c r="X662" s="24"/>
      <c r="Y662" s="24"/>
      <c r="Z662" s="24"/>
      <c r="AA662" s="24"/>
      <c r="AB662" s="24"/>
      <c r="AC662" s="24"/>
      <c r="AD662" s="24"/>
      <c r="AE662" s="24"/>
      <c r="AF662" s="24"/>
      <c r="AG662" s="24"/>
      <c r="AH662" s="24"/>
      <c r="AI662" s="24"/>
      <c r="AJ662" s="24"/>
      <c r="AK662" s="24"/>
      <c r="AL662" s="24"/>
      <c r="AM662" s="24"/>
      <c r="AN662" s="24"/>
      <c r="AO662" s="24"/>
    </row>
    <row r="663" spans="1:41" ht="12.75">
      <c r="A663" s="261"/>
      <c r="B663" s="263"/>
      <c r="C663" s="259"/>
      <c r="D663" s="259"/>
      <c r="E663" s="245"/>
      <c r="F663" s="265"/>
      <c r="G663" s="259"/>
      <c r="H663" s="259"/>
      <c r="I663" s="260"/>
      <c r="J663" s="261"/>
      <c r="K663" s="24"/>
      <c r="L663" s="24"/>
      <c r="M663" s="24"/>
      <c r="N663" s="24"/>
      <c r="O663" s="24"/>
      <c r="P663" s="24"/>
      <c r="Q663" s="24"/>
      <c r="R663" s="24"/>
      <c r="S663" s="24"/>
      <c r="T663" s="24"/>
      <c r="U663" s="24"/>
      <c r="V663" s="24"/>
      <c r="W663" s="24"/>
      <c r="X663" s="24"/>
      <c r="Y663" s="24"/>
      <c r="Z663" s="24"/>
      <c r="AA663" s="24"/>
      <c r="AB663" s="24"/>
      <c r="AC663" s="24"/>
      <c r="AD663" s="24"/>
      <c r="AE663" s="24"/>
      <c r="AF663" s="24"/>
      <c r="AG663" s="24"/>
      <c r="AH663" s="24"/>
      <c r="AI663" s="24"/>
      <c r="AJ663" s="24"/>
      <c r="AK663" s="24"/>
      <c r="AL663" s="24"/>
      <c r="AM663" s="24"/>
      <c r="AN663" s="24"/>
      <c r="AO663" s="24"/>
    </row>
    <row r="664" spans="1:41" ht="12.75">
      <c r="A664" s="261"/>
      <c r="B664" s="263"/>
      <c r="C664" s="259"/>
      <c r="D664" s="259"/>
      <c r="E664" s="245"/>
      <c r="F664" s="265"/>
      <c r="G664" s="259"/>
      <c r="H664" s="259"/>
      <c r="I664" s="260"/>
      <c r="J664" s="261"/>
      <c r="K664" s="24"/>
      <c r="L664" s="24"/>
      <c r="M664" s="24"/>
      <c r="N664" s="24"/>
      <c r="O664" s="24"/>
      <c r="P664" s="24"/>
      <c r="Q664" s="24"/>
      <c r="R664" s="24"/>
      <c r="S664" s="24"/>
      <c r="T664" s="24"/>
      <c r="U664" s="24"/>
      <c r="V664" s="24"/>
      <c r="W664" s="24"/>
      <c r="X664" s="24"/>
      <c r="Y664" s="24"/>
      <c r="Z664" s="24"/>
      <c r="AA664" s="24"/>
      <c r="AB664" s="24"/>
      <c r="AC664" s="24"/>
      <c r="AD664" s="24"/>
      <c r="AE664" s="24"/>
      <c r="AF664" s="24"/>
      <c r="AG664" s="24"/>
      <c r="AH664" s="24"/>
      <c r="AI664" s="24"/>
      <c r="AJ664" s="24"/>
      <c r="AK664" s="24"/>
      <c r="AL664" s="24"/>
      <c r="AM664" s="24"/>
      <c r="AN664" s="24"/>
      <c r="AO664" s="24"/>
    </row>
    <row r="665" spans="1:41" ht="12.75">
      <c r="A665" s="261"/>
      <c r="B665" s="263"/>
      <c r="C665" s="259"/>
      <c r="D665" s="259"/>
      <c r="E665" s="245"/>
      <c r="F665" s="265"/>
      <c r="G665" s="259"/>
      <c r="H665" s="259"/>
      <c r="I665" s="260"/>
      <c r="J665" s="261"/>
      <c r="K665" s="24"/>
      <c r="L665" s="24"/>
      <c r="M665" s="24"/>
      <c r="N665" s="24"/>
      <c r="O665" s="24"/>
      <c r="P665" s="24"/>
      <c r="Q665" s="24"/>
      <c r="R665" s="24"/>
      <c r="S665" s="24"/>
      <c r="T665" s="24"/>
      <c r="U665" s="24"/>
      <c r="V665" s="24"/>
      <c r="W665" s="24"/>
      <c r="X665" s="24"/>
      <c r="Y665" s="24"/>
      <c r="Z665" s="24"/>
      <c r="AA665" s="24"/>
      <c r="AB665" s="24"/>
      <c r="AC665" s="24"/>
      <c r="AD665" s="24"/>
      <c r="AE665" s="24"/>
      <c r="AF665" s="24"/>
      <c r="AG665" s="24"/>
      <c r="AH665" s="24"/>
      <c r="AI665" s="24"/>
      <c r="AJ665" s="24"/>
      <c r="AK665" s="24"/>
      <c r="AL665" s="24"/>
      <c r="AM665" s="24"/>
      <c r="AN665" s="24"/>
      <c r="AO665" s="24"/>
    </row>
    <row r="666" spans="1:41" ht="12.75">
      <c r="A666" s="261"/>
      <c r="B666" s="263"/>
      <c r="C666" s="259"/>
      <c r="D666" s="259"/>
      <c r="E666" s="245"/>
      <c r="F666" s="265"/>
      <c r="G666" s="259"/>
      <c r="H666" s="259"/>
      <c r="I666" s="260"/>
      <c r="J666" s="261"/>
      <c r="K666" s="24"/>
      <c r="L666" s="24"/>
      <c r="M666" s="24"/>
      <c r="N666" s="24"/>
      <c r="O666" s="24"/>
      <c r="P666" s="24"/>
      <c r="Q666" s="24"/>
      <c r="R666" s="24"/>
      <c r="S666" s="24"/>
      <c r="T666" s="24"/>
      <c r="U666" s="24"/>
      <c r="V666" s="24"/>
      <c r="W666" s="24"/>
      <c r="X666" s="24"/>
      <c r="Y666" s="24"/>
      <c r="Z666" s="24"/>
      <c r="AA666" s="24"/>
      <c r="AB666" s="24"/>
      <c r="AC666" s="24"/>
      <c r="AD666" s="24"/>
      <c r="AE666" s="24"/>
      <c r="AF666" s="24"/>
      <c r="AG666" s="24"/>
      <c r="AH666" s="24"/>
      <c r="AI666" s="24"/>
      <c r="AJ666" s="24"/>
      <c r="AK666" s="24"/>
      <c r="AL666" s="24"/>
      <c r="AM666" s="24"/>
      <c r="AN666" s="24"/>
      <c r="AO666" s="24"/>
    </row>
    <row r="667" spans="1:41" ht="12.75">
      <c r="A667" s="261"/>
      <c r="B667" s="263"/>
      <c r="C667" s="259"/>
      <c r="D667" s="259"/>
      <c r="E667" s="245"/>
      <c r="F667" s="265"/>
      <c r="G667" s="259"/>
      <c r="H667" s="259"/>
      <c r="I667" s="260"/>
      <c r="J667" s="261"/>
      <c r="K667" s="24"/>
      <c r="L667" s="24"/>
      <c r="M667" s="24"/>
      <c r="N667" s="24"/>
      <c r="O667" s="24"/>
      <c r="P667" s="24"/>
      <c r="Q667" s="24"/>
      <c r="R667" s="24"/>
      <c r="S667" s="24"/>
      <c r="T667" s="24"/>
      <c r="U667" s="24"/>
      <c r="V667" s="24"/>
      <c r="W667" s="24"/>
      <c r="X667" s="24"/>
      <c r="Y667" s="24"/>
      <c r="Z667" s="24"/>
      <c r="AA667" s="24"/>
      <c r="AB667" s="24"/>
      <c r="AC667" s="24"/>
      <c r="AD667" s="24"/>
      <c r="AE667" s="24"/>
      <c r="AF667" s="24"/>
      <c r="AG667" s="24"/>
      <c r="AH667" s="24"/>
      <c r="AI667" s="24"/>
      <c r="AJ667" s="24"/>
      <c r="AK667" s="24"/>
      <c r="AL667" s="24"/>
      <c r="AM667" s="24"/>
      <c r="AN667" s="24"/>
      <c r="AO667" s="24"/>
    </row>
    <row r="668" spans="1:41" ht="12.75">
      <c r="A668" s="261"/>
      <c r="B668" s="263"/>
      <c r="C668" s="259"/>
      <c r="D668" s="259"/>
      <c r="E668" s="245"/>
      <c r="F668" s="265"/>
      <c r="G668" s="259"/>
      <c r="H668" s="259"/>
      <c r="I668" s="260"/>
      <c r="J668" s="261"/>
      <c r="K668" s="24"/>
      <c r="L668" s="24"/>
      <c r="M668" s="24"/>
      <c r="N668" s="24"/>
      <c r="O668" s="24"/>
      <c r="P668" s="24"/>
      <c r="Q668" s="24"/>
      <c r="R668" s="24"/>
      <c r="S668" s="24"/>
      <c r="T668" s="24"/>
      <c r="U668" s="24"/>
      <c r="V668" s="24"/>
      <c r="W668" s="24"/>
      <c r="X668" s="24"/>
      <c r="Y668" s="24"/>
      <c r="Z668" s="24"/>
      <c r="AA668" s="24"/>
      <c r="AB668" s="24"/>
      <c r="AC668" s="24"/>
      <c r="AD668" s="24"/>
      <c r="AE668" s="24"/>
      <c r="AF668" s="24"/>
      <c r="AG668" s="24"/>
      <c r="AH668" s="24"/>
      <c r="AI668" s="24"/>
      <c r="AJ668" s="24"/>
      <c r="AK668" s="24"/>
      <c r="AL668" s="24"/>
      <c r="AM668" s="24"/>
      <c r="AN668" s="24"/>
      <c r="AO668" s="24"/>
    </row>
    <row r="669" spans="1:41" ht="12.75">
      <c r="A669" s="261"/>
      <c r="B669" s="263"/>
      <c r="C669" s="259"/>
      <c r="D669" s="259"/>
      <c r="E669" s="245"/>
      <c r="F669" s="265"/>
      <c r="G669" s="259"/>
      <c r="H669" s="259"/>
      <c r="I669" s="260"/>
      <c r="J669" s="261"/>
      <c r="K669" s="24"/>
      <c r="L669" s="24"/>
      <c r="M669" s="24"/>
      <c r="N669" s="24"/>
      <c r="O669" s="24"/>
      <c r="P669" s="24"/>
      <c r="Q669" s="24"/>
      <c r="R669" s="24"/>
      <c r="S669" s="24"/>
      <c r="T669" s="24"/>
      <c r="U669" s="24"/>
      <c r="V669" s="24"/>
      <c r="W669" s="24"/>
      <c r="X669" s="24"/>
      <c r="Y669" s="24"/>
      <c r="Z669" s="24"/>
      <c r="AA669" s="24"/>
      <c r="AB669" s="24"/>
      <c r="AC669" s="24"/>
      <c r="AD669" s="24"/>
      <c r="AE669" s="24"/>
      <c r="AF669" s="24"/>
      <c r="AG669" s="24"/>
      <c r="AH669" s="24"/>
      <c r="AI669" s="24"/>
      <c r="AJ669" s="24"/>
      <c r="AK669" s="24"/>
      <c r="AL669" s="24"/>
      <c r="AM669" s="24"/>
      <c r="AN669" s="24"/>
      <c r="AO669" s="24"/>
    </row>
    <row r="670" spans="1:41" ht="12.75">
      <c r="A670" s="261"/>
      <c r="B670" s="263"/>
      <c r="C670" s="259"/>
      <c r="D670" s="259"/>
      <c r="E670" s="245"/>
      <c r="F670" s="265"/>
      <c r="G670" s="259"/>
      <c r="H670" s="259"/>
      <c r="I670" s="260"/>
      <c r="J670" s="261"/>
      <c r="K670" s="24"/>
      <c r="L670" s="24"/>
      <c r="M670" s="24"/>
      <c r="N670" s="24"/>
      <c r="O670" s="24"/>
      <c r="P670" s="24"/>
      <c r="Q670" s="24"/>
      <c r="R670" s="24"/>
      <c r="S670" s="24"/>
      <c r="T670" s="24"/>
      <c r="U670" s="24"/>
      <c r="V670" s="24"/>
      <c r="W670" s="24"/>
      <c r="X670" s="24"/>
      <c r="Y670" s="24"/>
      <c r="Z670" s="24"/>
      <c r="AA670" s="24"/>
      <c r="AB670" s="24"/>
      <c r="AC670" s="24"/>
      <c r="AD670" s="24"/>
      <c r="AE670" s="24"/>
      <c r="AF670" s="24"/>
      <c r="AG670" s="24"/>
      <c r="AH670" s="24"/>
      <c r="AI670" s="24"/>
      <c r="AJ670" s="24"/>
      <c r="AK670" s="24"/>
      <c r="AL670" s="24"/>
      <c r="AM670" s="24"/>
      <c r="AN670" s="24"/>
      <c r="AO670" s="24"/>
    </row>
    <row r="671" spans="1:41" ht="12.75">
      <c r="A671" s="261"/>
      <c r="B671" s="263"/>
      <c r="C671" s="259"/>
      <c r="D671" s="259"/>
      <c r="E671" s="245"/>
      <c r="F671" s="265"/>
      <c r="G671" s="259"/>
      <c r="H671" s="259"/>
      <c r="I671" s="260"/>
      <c r="J671" s="261"/>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24"/>
      <c r="AN671" s="24"/>
      <c r="AO671" s="24"/>
    </row>
    <row r="672" spans="1:41" ht="12.75">
      <c r="A672" s="261"/>
      <c r="B672" s="263"/>
      <c r="C672" s="259"/>
      <c r="D672" s="259"/>
      <c r="E672" s="245"/>
      <c r="F672" s="265"/>
      <c r="G672" s="259"/>
      <c r="H672" s="259"/>
      <c r="I672" s="260"/>
      <c r="J672" s="261"/>
      <c r="K672" s="24"/>
      <c r="L672" s="24"/>
      <c r="M672" s="24"/>
      <c r="N672" s="24"/>
      <c r="O672" s="24"/>
      <c r="P672" s="24"/>
      <c r="Q672" s="24"/>
      <c r="R672" s="24"/>
      <c r="S672" s="24"/>
      <c r="T672" s="24"/>
      <c r="U672" s="24"/>
      <c r="V672" s="24"/>
      <c r="W672" s="24"/>
      <c r="X672" s="24"/>
      <c r="Y672" s="24"/>
      <c r="Z672" s="24"/>
      <c r="AA672" s="24"/>
      <c r="AB672" s="24"/>
      <c r="AC672" s="24"/>
      <c r="AD672" s="24"/>
      <c r="AE672" s="24"/>
      <c r="AF672" s="24"/>
      <c r="AG672" s="24"/>
      <c r="AH672" s="24"/>
      <c r="AI672" s="24"/>
      <c r="AJ672" s="24"/>
      <c r="AK672" s="24"/>
      <c r="AL672" s="24"/>
      <c r="AM672" s="24"/>
      <c r="AN672" s="24"/>
      <c r="AO672" s="24"/>
    </row>
    <row r="673" spans="1:41" ht="12.75">
      <c r="A673" s="261"/>
      <c r="B673" s="263"/>
      <c r="C673" s="259"/>
      <c r="D673" s="259"/>
      <c r="E673" s="245"/>
      <c r="F673" s="265"/>
      <c r="G673" s="259"/>
      <c r="H673" s="259"/>
      <c r="I673" s="260"/>
      <c r="J673" s="261"/>
      <c r="K673" s="24"/>
      <c r="L673" s="24"/>
      <c r="M673" s="24"/>
      <c r="N673" s="24"/>
      <c r="O673" s="24"/>
      <c r="P673" s="24"/>
      <c r="Q673" s="24"/>
      <c r="R673" s="24"/>
      <c r="S673" s="24"/>
      <c r="T673" s="24"/>
      <c r="U673" s="24"/>
      <c r="V673" s="24"/>
      <c r="W673" s="24"/>
      <c r="X673" s="24"/>
      <c r="Y673" s="24"/>
      <c r="Z673" s="24"/>
      <c r="AA673" s="24"/>
      <c r="AB673" s="24"/>
      <c r="AC673" s="24"/>
      <c r="AD673" s="24"/>
      <c r="AE673" s="24"/>
      <c r="AF673" s="24"/>
      <c r="AG673" s="24"/>
      <c r="AH673" s="24"/>
      <c r="AI673" s="24"/>
      <c r="AJ673" s="24"/>
      <c r="AK673" s="24"/>
      <c r="AL673" s="24"/>
      <c r="AM673" s="24"/>
      <c r="AN673" s="24"/>
      <c r="AO673" s="24"/>
    </row>
    <row r="674" spans="1:41" ht="12.75">
      <c r="A674" s="261"/>
      <c r="B674" s="263"/>
      <c r="C674" s="259"/>
      <c r="D674" s="259"/>
      <c r="E674" s="245"/>
      <c r="F674" s="265"/>
      <c r="G674" s="259"/>
      <c r="H674" s="259"/>
      <c r="I674" s="260"/>
      <c r="J674" s="261"/>
      <c r="K674" s="24"/>
      <c r="L674" s="24"/>
      <c r="M674" s="24"/>
      <c r="N674" s="24"/>
      <c r="O674" s="24"/>
      <c r="P674" s="24"/>
      <c r="Q674" s="24"/>
      <c r="R674" s="24"/>
      <c r="S674" s="24"/>
      <c r="T674" s="24"/>
      <c r="U674" s="24"/>
      <c r="V674" s="24"/>
      <c r="W674" s="24"/>
      <c r="X674" s="24"/>
      <c r="Y674" s="24"/>
      <c r="Z674" s="24"/>
      <c r="AA674" s="24"/>
      <c r="AB674" s="24"/>
      <c r="AC674" s="24"/>
      <c r="AD674" s="24"/>
      <c r="AE674" s="24"/>
      <c r="AF674" s="24"/>
      <c r="AG674" s="24"/>
      <c r="AH674" s="24"/>
      <c r="AI674" s="24"/>
      <c r="AJ674" s="24"/>
      <c r="AK674" s="24"/>
      <c r="AL674" s="24"/>
      <c r="AM674" s="24"/>
      <c r="AN674" s="24"/>
      <c r="AO674" s="24"/>
    </row>
    <row r="675" spans="1:41" ht="12.75">
      <c r="A675" s="261"/>
      <c r="B675" s="263"/>
      <c r="C675" s="259"/>
      <c r="D675" s="259"/>
      <c r="E675" s="245"/>
      <c r="F675" s="265"/>
      <c r="G675" s="259"/>
      <c r="H675" s="259"/>
      <c r="I675" s="260"/>
      <c r="J675" s="261"/>
      <c r="K675" s="24"/>
      <c r="L675" s="24"/>
      <c r="M675" s="24"/>
      <c r="N675" s="24"/>
      <c r="O675" s="24"/>
      <c r="P675" s="24"/>
      <c r="Q675" s="24"/>
      <c r="R675" s="24"/>
      <c r="S675" s="24"/>
      <c r="T675" s="24"/>
      <c r="U675" s="24"/>
      <c r="V675" s="24"/>
      <c r="W675" s="24"/>
      <c r="X675" s="24"/>
      <c r="Y675" s="24"/>
      <c r="Z675" s="24"/>
      <c r="AA675" s="24"/>
      <c r="AB675" s="24"/>
      <c r="AC675" s="24"/>
      <c r="AD675" s="24"/>
      <c r="AE675" s="24"/>
      <c r="AF675" s="24"/>
      <c r="AG675" s="24"/>
      <c r="AH675" s="24"/>
      <c r="AI675" s="24"/>
      <c r="AJ675" s="24"/>
      <c r="AK675" s="24"/>
      <c r="AL675" s="24"/>
      <c r="AM675" s="24"/>
      <c r="AN675" s="24"/>
      <c r="AO675" s="24"/>
    </row>
    <row r="676" spans="1:41" ht="12.75">
      <c r="A676" s="261"/>
      <c r="B676" s="263"/>
      <c r="C676" s="259"/>
      <c r="D676" s="259"/>
      <c r="E676" s="245"/>
      <c r="F676" s="265"/>
      <c r="G676" s="259"/>
      <c r="H676" s="259"/>
      <c r="I676" s="260"/>
      <c r="J676" s="261"/>
      <c r="K676" s="24"/>
      <c r="L676" s="24"/>
      <c r="M676" s="24"/>
      <c r="N676" s="24"/>
      <c r="O676" s="24"/>
      <c r="P676" s="24"/>
      <c r="Q676" s="24"/>
      <c r="R676" s="24"/>
      <c r="S676" s="24"/>
      <c r="T676" s="24"/>
      <c r="U676" s="24"/>
      <c r="V676" s="24"/>
      <c r="W676" s="24"/>
      <c r="X676" s="24"/>
      <c r="Y676" s="24"/>
      <c r="Z676" s="24"/>
      <c r="AA676" s="24"/>
      <c r="AB676" s="24"/>
      <c r="AC676" s="24"/>
      <c r="AD676" s="24"/>
      <c r="AE676" s="24"/>
      <c r="AF676" s="24"/>
      <c r="AG676" s="24"/>
      <c r="AH676" s="24"/>
      <c r="AI676" s="24"/>
      <c r="AJ676" s="24"/>
      <c r="AK676" s="24"/>
      <c r="AL676" s="24"/>
      <c r="AM676" s="24"/>
      <c r="AN676" s="24"/>
      <c r="AO676" s="24"/>
    </row>
    <row r="677" spans="1:41" ht="12.75">
      <c r="A677" s="261"/>
      <c r="B677" s="263"/>
      <c r="C677" s="259"/>
      <c r="D677" s="259"/>
      <c r="E677" s="245"/>
      <c r="F677" s="265"/>
      <c r="G677" s="259"/>
      <c r="H677" s="259"/>
      <c r="I677" s="260"/>
      <c r="J677" s="261"/>
      <c r="K677" s="24"/>
      <c r="L677" s="24"/>
      <c r="M677" s="24"/>
      <c r="N677" s="24"/>
      <c r="O677" s="24"/>
      <c r="P677" s="24"/>
      <c r="Q677" s="24"/>
      <c r="R677" s="24"/>
      <c r="S677" s="24"/>
      <c r="T677" s="24"/>
      <c r="U677" s="24"/>
      <c r="V677" s="24"/>
      <c r="W677" s="24"/>
      <c r="X677" s="24"/>
      <c r="Y677" s="24"/>
      <c r="Z677" s="24"/>
      <c r="AA677" s="24"/>
      <c r="AB677" s="24"/>
      <c r="AC677" s="24"/>
      <c r="AD677" s="24"/>
      <c r="AE677" s="24"/>
      <c r="AF677" s="24"/>
      <c r="AG677" s="24"/>
      <c r="AH677" s="24"/>
      <c r="AI677" s="24"/>
      <c r="AJ677" s="24"/>
      <c r="AK677" s="24"/>
      <c r="AL677" s="24"/>
      <c r="AM677" s="24"/>
      <c r="AN677" s="24"/>
      <c r="AO677" s="24"/>
    </row>
    <row r="678" spans="1:41" ht="12.75">
      <c r="A678" s="227"/>
      <c r="B678" s="277"/>
      <c r="C678" s="278"/>
      <c r="D678" s="278"/>
      <c r="E678" s="279"/>
      <c r="F678" s="281"/>
      <c r="G678" s="227"/>
      <c r="H678" s="227"/>
      <c r="I678" s="281"/>
      <c r="J678" s="227"/>
      <c r="K678" s="24"/>
      <c r="L678" s="24"/>
      <c r="M678" s="24"/>
      <c r="N678" s="24"/>
      <c r="O678" s="24"/>
      <c r="P678" s="24"/>
      <c r="Q678" s="24"/>
      <c r="R678" s="24"/>
      <c r="S678" s="24"/>
      <c r="T678" s="24"/>
      <c r="U678" s="24"/>
      <c r="V678" s="24"/>
      <c r="W678" s="24"/>
      <c r="X678" s="24"/>
      <c r="Y678" s="24"/>
      <c r="Z678" s="24"/>
      <c r="AA678" s="24"/>
      <c r="AB678" s="24"/>
      <c r="AC678" s="24"/>
      <c r="AD678" s="24"/>
      <c r="AE678" s="24"/>
      <c r="AF678" s="24"/>
      <c r="AG678" s="24"/>
      <c r="AH678" s="24"/>
      <c r="AI678" s="24"/>
      <c r="AJ678" s="24"/>
      <c r="AK678" s="24"/>
      <c r="AL678" s="24"/>
      <c r="AM678" s="24"/>
      <c r="AN678" s="24"/>
      <c r="AO678" s="24"/>
    </row>
    <row r="679" spans="1:41" ht="12.75">
      <c r="A679" s="227"/>
      <c r="B679" s="277"/>
      <c r="C679" s="278"/>
      <c r="D679" s="278"/>
      <c r="E679" s="279"/>
      <c r="F679" s="281"/>
      <c r="G679" s="227"/>
      <c r="H679" s="227"/>
      <c r="I679" s="281"/>
      <c r="J679" s="227"/>
      <c r="K679" s="24"/>
      <c r="L679" s="24"/>
      <c r="M679" s="24"/>
      <c r="N679" s="24"/>
      <c r="O679" s="24"/>
      <c r="P679" s="24"/>
      <c r="Q679" s="24"/>
      <c r="R679" s="24"/>
      <c r="S679" s="24"/>
      <c r="T679" s="24"/>
      <c r="U679" s="24"/>
      <c r="V679" s="24"/>
      <c r="W679" s="24"/>
      <c r="X679" s="24"/>
      <c r="Y679" s="24"/>
      <c r="Z679" s="24"/>
      <c r="AA679" s="24"/>
      <c r="AB679" s="24"/>
      <c r="AC679" s="24"/>
      <c r="AD679" s="24"/>
      <c r="AE679" s="24"/>
      <c r="AF679" s="24"/>
      <c r="AG679" s="24"/>
      <c r="AH679" s="24"/>
      <c r="AI679" s="24"/>
      <c r="AJ679" s="24"/>
      <c r="AK679" s="24"/>
      <c r="AL679" s="24"/>
      <c r="AM679" s="24"/>
      <c r="AN679" s="24"/>
      <c r="AO679" s="24"/>
    </row>
    <row r="680" spans="1:41" ht="12.75">
      <c r="A680" s="227"/>
      <c r="B680" s="277"/>
      <c r="C680" s="278"/>
      <c r="D680" s="278"/>
      <c r="E680" s="279"/>
      <c r="F680" s="281"/>
      <c r="G680" s="227"/>
      <c r="H680" s="227"/>
      <c r="I680" s="281"/>
      <c r="J680" s="227"/>
      <c r="K680" s="24"/>
      <c r="L680" s="24"/>
      <c r="M680" s="24"/>
      <c r="N680" s="24"/>
      <c r="O680" s="24"/>
      <c r="P680" s="24"/>
      <c r="Q680" s="24"/>
      <c r="R680" s="24"/>
      <c r="S680" s="24"/>
      <c r="T680" s="24"/>
      <c r="U680" s="24"/>
      <c r="V680" s="24"/>
      <c r="W680" s="24"/>
      <c r="X680" s="24"/>
      <c r="Y680" s="24"/>
      <c r="Z680" s="24"/>
      <c r="AA680" s="24"/>
      <c r="AB680" s="24"/>
      <c r="AC680" s="24"/>
      <c r="AD680" s="24"/>
      <c r="AE680" s="24"/>
      <c r="AF680" s="24"/>
      <c r="AG680" s="24"/>
      <c r="AH680" s="24"/>
      <c r="AI680" s="24"/>
      <c r="AJ680" s="24"/>
      <c r="AK680" s="24"/>
      <c r="AL680" s="24"/>
      <c r="AM680" s="24"/>
      <c r="AN680" s="24"/>
      <c r="AO680" s="24"/>
    </row>
    <row r="681" spans="1:41" ht="12.75">
      <c r="A681" s="227"/>
      <c r="B681" s="277"/>
      <c r="C681" s="278"/>
      <c r="D681" s="278"/>
      <c r="E681" s="279"/>
      <c r="F681" s="281"/>
      <c r="G681" s="227"/>
      <c r="H681" s="227"/>
      <c r="I681" s="281"/>
      <c r="J681" s="227"/>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c r="AN681" s="24"/>
      <c r="AO681" s="24"/>
    </row>
    <row r="682" spans="1:41" ht="12.75">
      <c r="A682" s="227"/>
      <c r="B682" s="277"/>
      <c r="C682" s="278"/>
      <c r="D682" s="278"/>
      <c r="E682" s="279"/>
      <c r="F682" s="281"/>
      <c r="G682" s="227"/>
      <c r="H682" s="227"/>
      <c r="I682" s="281"/>
      <c r="J682" s="227"/>
      <c r="K682" s="24"/>
      <c r="L682" s="24"/>
      <c r="M682" s="24"/>
      <c r="N682" s="24"/>
      <c r="O682" s="24"/>
      <c r="P682" s="24"/>
      <c r="Q682" s="24"/>
      <c r="R682" s="24"/>
      <c r="S682" s="24"/>
      <c r="T682" s="24"/>
      <c r="U682" s="24"/>
      <c r="V682" s="24"/>
      <c r="W682" s="24"/>
      <c r="X682" s="24"/>
      <c r="Y682" s="24"/>
      <c r="Z682" s="24"/>
      <c r="AA682" s="24"/>
      <c r="AB682" s="24"/>
      <c r="AC682" s="24"/>
      <c r="AD682" s="24"/>
      <c r="AE682" s="24"/>
      <c r="AF682" s="24"/>
      <c r="AG682" s="24"/>
      <c r="AH682" s="24"/>
      <c r="AI682" s="24"/>
      <c r="AJ682" s="24"/>
      <c r="AK682" s="24"/>
      <c r="AL682" s="24"/>
      <c r="AM682" s="24"/>
      <c r="AN682" s="24"/>
      <c r="AO682" s="24"/>
    </row>
    <row r="683" spans="1:41" ht="12.75">
      <c r="A683" s="227"/>
      <c r="B683" s="277"/>
      <c r="C683" s="278"/>
      <c r="D683" s="278"/>
      <c r="E683" s="279"/>
      <c r="F683" s="281"/>
      <c r="G683" s="227"/>
      <c r="H683" s="227"/>
      <c r="I683" s="281"/>
      <c r="J683" s="227"/>
      <c r="K683" s="24"/>
      <c r="L683" s="24"/>
      <c r="M683" s="24"/>
      <c r="N683" s="24"/>
      <c r="O683" s="24"/>
      <c r="P683" s="24"/>
      <c r="Q683" s="24"/>
      <c r="R683" s="24"/>
      <c r="S683" s="24"/>
      <c r="T683" s="24"/>
      <c r="U683" s="24"/>
      <c r="V683" s="24"/>
      <c r="W683" s="24"/>
      <c r="X683" s="24"/>
      <c r="Y683" s="24"/>
      <c r="Z683" s="24"/>
      <c r="AA683" s="24"/>
      <c r="AB683" s="24"/>
      <c r="AC683" s="24"/>
      <c r="AD683" s="24"/>
      <c r="AE683" s="24"/>
      <c r="AF683" s="24"/>
      <c r="AG683" s="24"/>
      <c r="AH683" s="24"/>
      <c r="AI683" s="24"/>
      <c r="AJ683" s="24"/>
      <c r="AK683" s="24"/>
      <c r="AL683" s="24"/>
      <c r="AM683" s="24"/>
      <c r="AN683" s="24"/>
      <c r="AO683" s="24"/>
    </row>
    <row r="684" spans="1:41" ht="12.75">
      <c r="A684" s="227"/>
      <c r="B684" s="277"/>
      <c r="C684" s="278"/>
      <c r="D684" s="278"/>
      <c r="E684" s="279"/>
      <c r="F684" s="281"/>
      <c r="G684" s="227"/>
      <c r="H684" s="227"/>
      <c r="I684" s="281"/>
      <c r="J684" s="227"/>
      <c r="K684" s="24"/>
      <c r="L684" s="24"/>
      <c r="M684" s="24"/>
      <c r="N684" s="24"/>
      <c r="O684" s="24"/>
      <c r="P684" s="24"/>
      <c r="Q684" s="24"/>
      <c r="R684" s="24"/>
      <c r="S684" s="24"/>
      <c r="T684" s="24"/>
      <c r="U684" s="24"/>
      <c r="V684" s="24"/>
      <c r="W684" s="24"/>
      <c r="X684" s="24"/>
      <c r="Y684" s="24"/>
      <c r="Z684" s="24"/>
      <c r="AA684" s="24"/>
      <c r="AB684" s="24"/>
      <c r="AC684" s="24"/>
      <c r="AD684" s="24"/>
      <c r="AE684" s="24"/>
      <c r="AF684" s="24"/>
      <c r="AG684" s="24"/>
      <c r="AH684" s="24"/>
      <c r="AI684" s="24"/>
      <c r="AJ684" s="24"/>
      <c r="AK684" s="24"/>
      <c r="AL684" s="24"/>
      <c r="AM684" s="24"/>
      <c r="AN684" s="24"/>
      <c r="AO684" s="24"/>
    </row>
    <row r="685" spans="1:41" ht="12.75">
      <c r="A685" s="227"/>
      <c r="B685" s="277"/>
      <c r="C685" s="278"/>
      <c r="D685" s="278"/>
      <c r="E685" s="279"/>
      <c r="F685" s="281"/>
      <c r="G685" s="227"/>
      <c r="H685" s="227"/>
      <c r="I685" s="281"/>
      <c r="J685" s="227"/>
      <c r="K685" s="24"/>
      <c r="L685" s="24"/>
      <c r="M685" s="24"/>
      <c r="N685" s="24"/>
      <c r="O685" s="24"/>
      <c r="P685" s="24"/>
      <c r="Q685" s="24"/>
      <c r="R685" s="24"/>
      <c r="S685" s="24"/>
      <c r="T685" s="24"/>
      <c r="U685" s="24"/>
      <c r="V685" s="24"/>
      <c r="W685" s="24"/>
      <c r="X685" s="24"/>
      <c r="Y685" s="24"/>
      <c r="Z685" s="24"/>
      <c r="AA685" s="24"/>
      <c r="AB685" s="24"/>
      <c r="AC685" s="24"/>
      <c r="AD685" s="24"/>
      <c r="AE685" s="24"/>
      <c r="AF685" s="24"/>
      <c r="AG685" s="24"/>
      <c r="AH685" s="24"/>
      <c r="AI685" s="24"/>
      <c r="AJ685" s="24"/>
      <c r="AK685" s="24"/>
      <c r="AL685" s="24"/>
      <c r="AM685" s="24"/>
      <c r="AN685" s="24"/>
      <c r="AO685" s="24"/>
    </row>
    <row r="686" spans="1:41" ht="12.75">
      <c r="A686" s="227"/>
      <c r="B686" s="277"/>
      <c r="C686" s="278"/>
      <c r="D686" s="278"/>
      <c r="E686" s="279"/>
      <c r="F686" s="281"/>
      <c r="G686" s="227"/>
      <c r="H686" s="227"/>
      <c r="I686" s="281"/>
      <c r="J686" s="227"/>
      <c r="K686" s="24"/>
      <c r="L686" s="24"/>
      <c r="M686" s="24"/>
      <c r="N686" s="24"/>
      <c r="O686" s="24"/>
      <c r="P686" s="24"/>
      <c r="Q686" s="24"/>
      <c r="R686" s="24"/>
      <c r="S686" s="24"/>
      <c r="T686" s="24"/>
      <c r="U686" s="24"/>
      <c r="V686" s="24"/>
      <c r="W686" s="24"/>
      <c r="X686" s="24"/>
      <c r="Y686" s="24"/>
      <c r="Z686" s="24"/>
      <c r="AA686" s="24"/>
      <c r="AB686" s="24"/>
      <c r="AC686" s="24"/>
      <c r="AD686" s="24"/>
      <c r="AE686" s="24"/>
      <c r="AF686" s="24"/>
      <c r="AG686" s="24"/>
      <c r="AH686" s="24"/>
      <c r="AI686" s="24"/>
      <c r="AJ686" s="24"/>
      <c r="AK686" s="24"/>
      <c r="AL686" s="24"/>
      <c r="AM686" s="24"/>
      <c r="AN686" s="24"/>
      <c r="AO686" s="24"/>
    </row>
    <row r="687" spans="1:41" ht="12.75">
      <c r="A687" s="227"/>
      <c r="B687" s="277"/>
      <c r="C687" s="278"/>
      <c r="D687" s="278"/>
      <c r="E687" s="279"/>
      <c r="F687" s="281"/>
      <c r="G687" s="227"/>
      <c r="H687" s="227"/>
      <c r="I687" s="281"/>
      <c r="J687" s="227"/>
      <c r="K687" s="24"/>
      <c r="L687" s="24"/>
      <c r="M687" s="24"/>
      <c r="N687" s="24"/>
      <c r="O687" s="24"/>
      <c r="P687" s="24"/>
      <c r="Q687" s="24"/>
      <c r="R687" s="24"/>
      <c r="S687" s="24"/>
      <c r="T687" s="24"/>
      <c r="U687" s="24"/>
      <c r="V687" s="24"/>
      <c r="W687" s="24"/>
      <c r="X687" s="24"/>
      <c r="Y687" s="24"/>
      <c r="Z687" s="24"/>
      <c r="AA687" s="24"/>
      <c r="AB687" s="24"/>
      <c r="AC687" s="24"/>
      <c r="AD687" s="24"/>
      <c r="AE687" s="24"/>
      <c r="AF687" s="24"/>
      <c r="AG687" s="24"/>
      <c r="AH687" s="24"/>
      <c r="AI687" s="24"/>
      <c r="AJ687" s="24"/>
      <c r="AK687" s="24"/>
      <c r="AL687" s="24"/>
      <c r="AM687" s="24"/>
      <c r="AN687" s="24"/>
      <c r="AO687" s="24"/>
    </row>
    <row r="688" spans="1:41" ht="12.75">
      <c r="A688" s="227"/>
      <c r="B688" s="277"/>
      <c r="C688" s="278"/>
      <c r="D688" s="278"/>
      <c r="E688" s="279"/>
      <c r="F688" s="281"/>
      <c r="G688" s="227"/>
      <c r="H688" s="227"/>
      <c r="I688" s="281"/>
      <c r="J688" s="227"/>
      <c r="K688" s="24"/>
      <c r="L688" s="24"/>
      <c r="M688" s="24"/>
      <c r="N688" s="24"/>
      <c r="O688" s="24"/>
      <c r="P688" s="24"/>
      <c r="Q688" s="24"/>
      <c r="R688" s="24"/>
      <c r="S688" s="24"/>
      <c r="T688" s="24"/>
      <c r="U688" s="24"/>
      <c r="V688" s="24"/>
      <c r="W688" s="24"/>
      <c r="X688" s="24"/>
      <c r="Y688" s="24"/>
      <c r="Z688" s="24"/>
      <c r="AA688" s="24"/>
      <c r="AB688" s="24"/>
      <c r="AC688" s="24"/>
      <c r="AD688" s="24"/>
      <c r="AE688" s="24"/>
      <c r="AF688" s="24"/>
      <c r="AG688" s="24"/>
      <c r="AH688" s="24"/>
      <c r="AI688" s="24"/>
      <c r="AJ688" s="24"/>
      <c r="AK688" s="24"/>
      <c r="AL688" s="24"/>
      <c r="AM688" s="24"/>
      <c r="AN688" s="24"/>
      <c r="AO688" s="24"/>
    </row>
    <row r="689" spans="1:41" ht="12.75">
      <c r="A689" s="227"/>
      <c r="B689" s="277"/>
      <c r="C689" s="278"/>
      <c r="D689" s="278"/>
      <c r="E689" s="279"/>
      <c r="F689" s="281"/>
      <c r="G689" s="227"/>
      <c r="H689" s="227"/>
      <c r="I689" s="281"/>
      <c r="J689" s="227"/>
      <c r="K689" s="24"/>
      <c r="L689" s="24"/>
      <c r="M689" s="24"/>
      <c r="N689" s="24"/>
      <c r="O689" s="24"/>
      <c r="P689" s="24"/>
      <c r="Q689" s="24"/>
      <c r="R689" s="24"/>
      <c r="S689" s="24"/>
      <c r="T689" s="24"/>
      <c r="U689" s="24"/>
      <c r="V689" s="24"/>
      <c r="W689" s="24"/>
      <c r="X689" s="24"/>
      <c r="Y689" s="24"/>
      <c r="Z689" s="24"/>
      <c r="AA689" s="24"/>
      <c r="AB689" s="24"/>
      <c r="AC689" s="24"/>
      <c r="AD689" s="24"/>
      <c r="AE689" s="24"/>
      <c r="AF689" s="24"/>
      <c r="AG689" s="24"/>
      <c r="AH689" s="24"/>
      <c r="AI689" s="24"/>
      <c r="AJ689" s="24"/>
      <c r="AK689" s="24"/>
      <c r="AL689" s="24"/>
      <c r="AM689" s="24"/>
      <c r="AN689" s="24"/>
      <c r="AO689" s="24"/>
    </row>
    <row r="690" spans="1:41" ht="12.75">
      <c r="A690" s="227"/>
      <c r="B690" s="277"/>
      <c r="C690" s="278"/>
      <c r="D690" s="278"/>
      <c r="E690" s="279"/>
      <c r="F690" s="281"/>
      <c r="G690" s="227"/>
      <c r="H690" s="227"/>
      <c r="I690" s="281"/>
      <c r="J690" s="227"/>
      <c r="K690" s="24"/>
      <c r="L690" s="24"/>
      <c r="M690" s="24"/>
      <c r="N690" s="24"/>
      <c r="O690" s="24"/>
      <c r="P690" s="24"/>
      <c r="Q690" s="24"/>
      <c r="R690" s="24"/>
      <c r="S690" s="24"/>
      <c r="T690" s="24"/>
      <c r="U690" s="24"/>
      <c r="V690" s="24"/>
      <c r="W690" s="24"/>
      <c r="X690" s="24"/>
      <c r="Y690" s="24"/>
      <c r="Z690" s="24"/>
      <c r="AA690" s="24"/>
      <c r="AB690" s="24"/>
      <c r="AC690" s="24"/>
      <c r="AD690" s="24"/>
      <c r="AE690" s="24"/>
      <c r="AF690" s="24"/>
      <c r="AG690" s="24"/>
      <c r="AH690" s="24"/>
      <c r="AI690" s="24"/>
      <c r="AJ690" s="24"/>
      <c r="AK690" s="24"/>
      <c r="AL690" s="24"/>
      <c r="AM690" s="24"/>
      <c r="AN690" s="24"/>
      <c r="AO690" s="24"/>
    </row>
    <row r="691" spans="1:41" ht="12.75">
      <c r="A691" s="227"/>
      <c r="B691" s="277"/>
      <c r="C691" s="278"/>
      <c r="D691" s="278"/>
      <c r="E691" s="279"/>
      <c r="F691" s="281"/>
      <c r="G691" s="227"/>
      <c r="H691" s="227"/>
      <c r="I691" s="281"/>
      <c r="J691" s="227"/>
      <c r="K691" s="24"/>
      <c r="L691" s="24"/>
      <c r="M691" s="24"/>
      <c r="N691" s="24"/>
      <c r="O691" s="24"/>
      <c r="P691" s="24"/>
      <c r="Q691" s="24"/>
      <c r="R691" s="24"/>
      <c r="S691" s="24"/>
      <c r="T691" s="24"/>
      <c r="U691" s="24"/>
      <c r="V691" s="24"/>
      <c r="W691" s="24"/>
      <c r="X691" s="24"/>
      <c r="Y691" s="24"/>
      <c r="Z691" s="24"/>
      <c r="AA691" s="24"/>
      <c r="AB691" s="24"/>
      <c r="AC691" s="24"/>
      <c r="AD691" s="24"/>
      <c r="AE691" s="24"/>
      <c r="AF691" s="24"/>
      <c r="AG691" s="24"/>
      <c r="AH691" s="24"/>
      <c r="AI691" s="24"/>
      <c r="AJ691" s="24"/>
      <c r="AK691" s="24"/>
      <c r="AL691" s="24"/>
      <c r="AM691" s="24"/>
      <c r="AN691" s="24"/>
      <c r="AO691" s="24"/>
    </row>
    <row r="692" spans="1:41" ht="12.75">
      <c r="A692" s="227"/>
      <c r="B692" s="277"/>
      <c r="C692" s="278"/>
      <c r="D692" s="278"/>
      <c r="E692" s="279"/>
      <c r="F692" s="281"/>
      <c r="G692" s="227"/>
      <c r="H692" s="227"/>
      <c r="I692" s="281"/>
      <c r="J692" s="227"/>
      <c r="K692" s="24"/>
      <c r="L692" s="24"/>
      <c r="M692" s="24"/>
      <c r="N692" s="24"/>
      <c r="O692" s="24"/>
      <c r="P692" s="24"/>
      <c r="Q692" s="24"/>
      <c r="R692" s="24"/>
      <c r="S692" s="24"/>
      <c r="T692" s="24"/>
      <c r="U692" s="24"/>
      <c r="V692" s="24"/>
      <c r="W692" s="24"/>
      <c r="X692" s="24"/>
      <c r="Y692" s="24"/>
      <c r="Z692" s="24"/>
      <c r="AA692" s="24"/>
      <c r="AB692" s="24"/>
      <c r="AC692" s="24"/>
      <c r="AD692" s="24"/>
      <c r="AE692" s="24"/>
      <c r="AF692" s="24"/>
      <c r="AG692" s="24"/>
      <c r="AH692" s="24"/>
      <c r="AI692" s="24"/>
      <c r="AJ692" s="24"/>
      <c r="AK692" s="24"/>
      <c r="AL692" s="24"/>
      <c r="AM692" s="24"/>
      <c r="AN692" s="24"/>
      <c r="AO692" s="24"/>
    </row>
    <row r="693" spans="1:41" ht="12.75">
      <c r="A693" s="227"/>
      <c r="B693" s="277"/>
      <c r="C693" s="278"/>
      <c r="D693" s="278"/>
      <c r="E693" s="279"/>
      <c r="F693" s="281"/>
      <c r="G693" s="227"/>
      <c r="H693" s="227"/>
      <c r="I693" s="281"/>
      <c r="J693" s="227"/>
      <c r="K693" s="24"/>
      <c r="L693" s="24"/>
      <c r="M693" s="24"/>
      <c r="N693" s="24"/>
      <c r="O693" s="24"/>
      <c r="P693" s="24"/>
      <c r="Q693" s="24"/>
      <c r="R693" s="24"/>
      <c r="S693" s="24"/>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row>
    <row r="694" spans="1:41" ht="12.75">
      <c r="A694" s="227"/>
      <c r="B694" s="277"/>
      <c r="C694" s="278"/>
      <c r="D694" s="278"/>
      <c r="E694" s="279"/>
      <c r="F694" s="281"/>
      <c r="G694" s="227"/>
      <c r="H694" s="227"/>
      <c r="I694" s="281"/>
      <c r="J694" s="227"/>
      <c r="K694" s="24"/>
      <c r="L694" s="24"/>
      <c r="M694" s="24"/>
      <c r="N694" s="24"/>
      <c r="O694" s="24"/>
      <c r="P694" s="24"/>
      <c r="Q694" s="24"/>
      <c r="R694" s="24"/>
      <c r="S694" s="24"/>
      <c r="T694" s="24"/>
      <c r="U694" s="24"/>
      <c r="V694" s="24"/>
      <c r="W694" s="24"/>
      <c r="X694" s="24"/>
      <c r="Y694" s="24"/>
      <c r="Z694" s="24"/>
      <c r="AA694" s="24"/>
      <c r="AB694" s="24"/>
      <c r="AC694" s="24"/>
      <c r="AD694" s="24"/>
      <c r="AE694" s="24"/>
      <c r="AF694" s="24"/>
      <c r="AG694" s="24"/>
      <c r="AH694" s="24"/>
      <c r="AI694" s="24"/>
      <c r="AJ694" s="24"/>
      <c r="AK694" s="24"/>
      <c r="AL694" s="24"/>
      <c r="AM694" s="24"/>
      <c r="AN694" s="24"/>
      <c r="AO694" s="24"/>
    </row>
    <row r="695" spans="1:41" ht="12.75">
      <c r="A695" s="227"/>
      <c r="B695" s="277"/>
      <c r="C695" s="278"/>
      <c r="D695" s="278"/>
      <c r="E695" s="279"/>
      <c r="F695" s="281"/>
      <c r="G695" s="227"/>
      <c r="H695" s="227"/>
      <c r="I695" s="281"/>
      <c r="J695" s="227"/>
      <c r="K695" s="24"/>
      <c r="L695" s="24"/>
      <c r="M695" s="24"/>
      <c r="N695" s="24"/>
      <c r="O695" s="24"/>
      <c r="P695" s="24"/>
      <c r="Q695" s="24"/>
      <c r="R695" s="24"/>
      <c r="S695" s="24"/>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row>
    <row r="696" spans="1:41" ht="12.75">
      <c r="A696" s="227"/>
      <c r="B696" s="277"/>
      <c r="C696" s="278"/>
      <c r="D696" s="278"/>
      <c r="E696" s="279"/>
      <c r="F696" s="281"/>
      <c r="G696" s="227"/>
      <c r="H696" s="227"/>
      <c r="I696" s="281"/>
      <c r="J696" s="227"/>
      <c r="K696" s="24"/>
      <c r="L696" s="24"/>
      <c r="M696" s="24"/>
      <c r="N696" s="24"/>
      <c r="O696" s="24"/>
      <c r="P696" s="24"/>
      <c r="Q696" s="24"/>
      <c r="R696" s="24"/>
      <c r="S696" s="24"/>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row>
    <row r="697" spans="1:41" ht="12.75">
      <c r="A697" s="227"/>
      <c r="B697" s="277"/>
      <c r="C697" s="278"/>
      <c r="D697" s="278"/>
      <c r="E697" s="279"/>
      <c r="F697" s="281"/>
      <c r="G697" s="227"/>
      <c r="H697" s="227"/>
      <c r="I697" s="281"/>
      <c r="J697" s="227"/>
      <c r="K697" s="24"/>
      <c r="L697" s="24"/>
      <c r="M697" s="24"/>
      <c r="N697" s="24"/>
      <c r="O697" s="24"/>
      <c r="P697" s="24"/>
      <c r="Q697" s="24"/>
      <c r="R697" s="24"/>
      <c r="S697" s="24"/>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row>
    <row r="698" spans="1:41" ht="12.75">
      <c r="A698" s="227"/>
      <c r="B698" s="277"/>
      <c r="C698" s="278"/>
      <c r="D698" s="278"/>
      <c r="E698" s="279"/>
      <c r="F698" s="281"/>
      <c r="G698" s="227"/>
      <c r="H698" s="227"/>
      <c r="I698" s="281"/>
      <c r="J698" s="227"/>
      <c r="K698" s="24"/>
      <c r="L698" s="24"/>
      <c r="M698" s="24"/>
      <c r="N698" s="24"/>
      <c r="O698" s="24"/>
      <c r="P698" s="24"/>
      <c r="Q698" s="24"/>
      <c r="R698" s="24"/>
      <c r="S698" s="24"/>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row>
    <row r="699" spans="1:41" ht="12.75">
      <c r="A699" s="227"/>
      <c r="B699" s="277"/>
      <c r="C699" s="278"/>
      <c r="D699" s="278"/>
      <c r="E699" s="279"/>
      <c r="F699" s="281"/>
      <c r="G699" s="227"/>
      <c r="H699" s="227"/>
      <c r="I699" s="281"/>
      <c r="J699" s="227"/>
      <c r="K699" s="24"/>
      <c r="L699" s="24"/>
      <c r="M699" s="24"/>
      <c r="N699" s="24"/>
      <c r="O699" s="24"/>
      <c r="P699" s="24"/>
      <c r="Q699" s="24"/>
      <c r="R699" s="24"/>
      <c r="S699" s="24"/>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row>
    <row r="700" spans="1:41" ht="12.75">
      <c r="A700" s="227"/>
      <c r="B700" s="277"/>
      <c r="C700" s="278"/>
      <c r="D700" s="278"/>
      <c r="E700" s="279"/>
      <c r="F700" s="281"/>
      <c r="G700" s="227"/>
      <c r="H700" s="227"/>
      <c r="I700" s="281"/>
      <c r="J700" s="227"/>
      <c r="K700" s="24"/>
      <c r="L700" s="24"/>
      <c r="M700" s="24"/>
      <c r="N700" s="24"/>
      <c r="O700" s="24"/>
      <c r="P700" s="24"/>
      <c r="Q700" s="24"/>
      <c r="R700" s="24"/>
      <c r="S700" s="24"/>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row>
    <row r="701" spans="1:41" ht="12.75">
      <c r="A701" s="227"/>
      <c r="B701" s="277"/>
      <c r="C701" s="278"/>
      <c r="D701" s="278"/>
      <c r="E701" s="279"/>
      <c r="F701" s="281"/>
      <c r="G701" s="227"/>
      <c r="H701" s="227"/>
      <c r="I701" s="281"/>
      <c r="J701" s="227"/>
      <c r="K701" s="24"/>
      <c r="L701" s="24"/>
      <c r="M701" s="24"/>
      <c r="N701" s="24"/>
      <c r="O701" s="24"/>
      <c r="P701" s="24"/>
      <c r="Q701" s="24"/>
      <c r="R701" s="24"/>
      <c r="S701" s="24"/>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row>
    <row r="702" spans="1:41" ht="12.75">
      <c r="A702" s="227"/>
      <c r="B702" s="277"/>
      <c r="C702" s="278"/>
      <c r="D702" s="278"/>
      <c r="E702" s="279"/>
      <c r="F702" s="281"/>
      <c r="G702" s="227"/>
      <c r="H702" s="227"/>
      <c r="I702" s="281"/>
      <c r="J702" s="227"/>
      <c r="K702" s="24"/>
      <c r="L702" s="24"/>
      <c r="M702" s="24"/>
      <c r="N702" s="24"/>
      <c r="O702" s="24"/>
      <c r="P702" s="24"/>
      <c r="Q702" s="24"/>
      <c r="R702" s="24"/>
      <c r="S702" s="24"/>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row>
    <row r="703" spans="1:41" ht="12.75">
      <c r="A703" s="227"/>
      <c r="B703" s="277"/>
      <c r="C703" s="278"/>
      <c r="D703" s="278"/>
      <c r="E703" s="279"/>
      <c r="F703" s="281"/>
      <c r="G703" s="227"/>
      <c r="H703" s="227"/>
      <c r="I703" s="281"/>
      <c r="J703" s="227"/>
      <c r="K703" s="24"/>
      <c r="L703" s="24"/>
      <c r="M703" s="24"/>
      <c r="N703" s="24"/>
      <c r="O703" s="24"/>
      <c r="P703" s="24"/>
      <c r="Q703" s="24"/>
      <c r="R703" s="24"/>
      <c r="S703" s="24"/>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row>
    <row r="704" spans="1:41" ht="12.75">
      <c r="A704" s="227"/>
      <c r="B704" s="277"/>
      <c r="C704" s="278"/>
      <c r="D704" s="278"/>
      <c r="E704" s="279"/>
      <c r="F704" s="281"/>
      <c r="G704" s="227"/>
      <c r="H704" s="227"/>
      <c r="I704" s="281"/>
      <c r="J704" s="227"/>
      <c r="K704" s="24"/>
      <c r="L704" s="24"/>
      <c r="M704" s="24"/>
      <c r="N704" s="24"/>
      <c r="O704" s="24"/>
      <c r="P704" s="24"/>
      <c r="Q704" s="24"/>
      <c r="R704" s="24"/>
      <c r="S704" s="24"/>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row>
    <row r="705" spans="1:41" ht="12.75">
      <c r="A705" s="227"/>
      <c r="B705" s="277"/>
      <c r="C705" s="278"/>
      <c r="D705" s="278"/>
      <c r="E705" s="279"/>
      <c r="F705" s="281"/>
      <c r="G705" s="227"/>
      <c r="H705" s="227"/>
      <c r="I705" s="281"/>
      <c r="J705" s="227"/>
      <c r="K705" s="24"/>
      <c r="L705" s="24"/>
      <c r="M705" s="24"/>
      <c r="N705" s="24"/>
      <c r="O705" s="24"/>
      <c r="P705" s="24"/>
      <c r="Q705" s="24"/>
      <c r="R705" s="24"/>
      <c r="S705" s="24"/>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row>
    <row r="706" spans="1:41" ht="12.75">
      <c r="A706" s="227"/>
      <c r="B706" s="277"/>
      <c r="C706" s="278"/>
      <c r="D706" s="278"/>
      <c r="E706" s="279"/>
      <c r="F706" s="281"/>
      <c r="G706" s="227"/>
      <c r="H706" s="227"/>
      <c r="I706" s="281"/>
      <c r="J706" s="227"/>
      <c r="K706" s="24"/>
      <c r="L706" s="24"/>
      <c r="M706" s="24"/>
      <c r="N706" s="24"/>
      <c r="O706" s="24"/>
      <c r="P706" s="24"/>
      <c r="Q706" s="24"/>
      <c r="R706" s="24"/>
      <c r="S706" s="24"/>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row>
    <row r="707" spans="1:41" ht="12.75">
      <c r="A707" s="227"/>
      <c r="B707" s="277"/>
      <c r="C707" s="278"/>
      <c r="D707" s="278"/>
      <c r="E707" s="279"/>
      <c r="F707" s="281"/>
      <c r="G707" s="227"/>
      <c r="H707" s="227"/>
      <c r="I707" s="281"/>
      <c r="J707" s="227"/>
      <c r="K707" s="24"/>
      <c r="L707" s="24"/>
      <c r="M707" s="24"/>
      <c r="N707" s="24"/>
      <c r="O707" s="24"/>
      <c r="P707" s="24"/>
      <c r="Q707" s="24"/>
      <c r="R707" s="24"/>
      <c r="S707" s="24"/>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row>
    <row r="708" spans="1:41" ht="12.75">
      <c r="A708" s="227"/>
      <c r="B708" s="277"/>
      <c r="C708" s="278"/>
      <c r="D708" s="278"/>
      <c r="E708" s="279"/>
      <c r="F708" s="281"/>
      <c r="G708" s="227"/>
      <c r="H708" s="227"/>
      <c r="I708" s="281"/>
      <c r="J708" s="227"/>
      <c r="K708" s="24"/>
      <c r="L708" s="24"/>
      <c r="M708" s="24"/>
      <c r="N708" s="24"/>
      <c r="O708" s="24"/>
      <c r="P708" s="24"/>
      <c r="Q708" s="24"/>
      <c r="R708" s="24"/>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row>
    <row r="709" spans="1:41" ht="12.75">
      <c r="A709" s="227"/>
      <c r="B709" s="277"/>
      <c r="C709" s="278"/>
      <c r="D709" s="278"/>
      <c r="E709" s="279"/>
      <c r="F709" s="281"/>
      <c r="G709" s="227"/>
      <c r="H709" s="227"/>
      <c r="I709" s="281"/>
      <c r="J709" s="227"/>
      <c r="K709" s="24"/>
      <c r="L709" s="24"/>
      <c r="M709" s="24"/>
      <c r="N709" s="24"/>
      <c r="O709" s="24"/>
      <c r="P709" s="24"/>
      <c r="Q709" s="24"/>
      <c r="R709" s="24"/>
      <c r="S709" s="24"/>
      <c r="T709" s="24"/>
      <c r="U709" s="24"/>
      <c r="V709" s="24"/>
      <c r="W709" s="24"/>
      <c r="X709" s="24"/>
      <c r="Y709" s="24"/>
      <c r="Z709" s="24"/>
      <c r="AA709" s="24"/>
      <c r="AB709" s="24"/>
      <c r="AC709" s="24"/>
      <c r="AD709" s="24"/>
      <c r="AE709" s="24"/>
      <c r="AF709" s="24"/>
      <c r="AG709" s="24"/>
      <c r="AH709" s="24"/>
      <c r="AI709" s="24"/>
      <c r="AJ709" s="24"/>
      <c r="AK709" s="24"/>
      <c r="AL709" s="24"/>
      <c r="AM709" s="24"/>
      <c r="AN709" s="24"/>
      <c r="AO709" s="24"/>
    </row>
    <row r="710" spans="1:41" ht="12.75">
      <c r="A710" s="227"/>
      <c r="B710" s="277"/>
      <c r="C710" s="278"/>
      <c r="D710" s="278"/>
      <c r="E710" s="279"/>
      <c r="F710" s="281"/>
      <c r="G710" s="227"/>
      <c r="H710" s="227"/>
      <c r="I710" s="281"/>
      <c r="J710" s="227"/>
      <c r="K710" s="24"/>
      <c r="L710" s="24"/>
      <c r="M710" s="24"/>
      <c r="N710" s="24"/>
      <c r="O710" s="24"/>
      <c r="P710" s="24"/>
      <c r="Q710" s="24"/>
      <c r="R710" s="24"/>
      <c r="S710" s="24"/>
      <c r="T710" s="24"/>
      <c r="U710" s="24"/>
      <c r="V710" s="24"/>
      <c r="W710" s="24"/>
      <c r="X710" s="24"/>
      <c r="Y710" s="24"/>
      <c r="Z710" s="24"/>
      <c r="AA710" s="24"/>
      <c r="AB710" s="24"/>
      <c r="AC710" s="24"/>
      <c r="AD710" s="24"/>
      <c r="AE710" s="24"/>
      <c r="AF710" s="24"/>
      <c r="AG710" s="24"/>
      <c r="AH710" s="24"/>
      <c r="AI710" s="24"/>
      <c r="AJ710" s="24"/>
      <c r="AK710" s="24"/>
      <c r="AL710" s="24"/>
      <c r="AM710" s="24"/>
      <c r="AN710" s="24"/>
      <c r="AO710" s="24"/>
    </row>
    <row r="711" spans="1:41" ht="12.75">
      <c r="A711" s="227"/>
      <c r="B711" s="277"/>
      <c r="C711" s="278"/>
      <c r="D711" s="278"/>
      <c r="E711" s="279"/>
      <c r="F711" s="281"/>
      <c r="G711" s="227"/>
      <c r="H711" s="227"/>
      <c r="I711" s="281"/>
      <c r="J711" s="227"/>
      <c r="K711" s="24"/>
      <c r="L711" s="24"/>
      <c r="M711" s="24"/>
      <c r="N711" s="24"/>
      <c r="O711" s="24"/>
      <c r="P711" s="24"/>
      <c r="Q711" s="24"/>
      <c r="R711" s="24"/>
      <c r="S711" s="24"/>
      <c r="T711" s="24"/>
      <c r="U711" s="24"/>
      <c r="V711" s="24"/>
      <c r="W711" s="24"/>
      <c r="X711" s="24"/>
      <c r="Y711" s="24"/>
      <c r="Z711" s="24"/>
      <c r="AA711" s="24"/>
      <c r="AB711" s="24"/>
      <c r="AC711" s="24"/>
      <c r="AD711" s="24"/>
      <c r="AE711" s="24"/>
      <c r="AF711" s="24"/>
      <c r="AG711" s="24"/>
      <c r="AH711" s="24"/>
      <c r="AI711" s="24"/>
      <c r="AJ711" s="24"/>
      <c r="AK711" s="24"/>
      <c r="AL711" s="24"/>
      <c r="AM711" s="24"/>
      <c r="AN711" s="24"/>
      <c r="AO711" s="24"/>
    </row>
    <row r="712" spans="1:41" ht="12.75">
      <c r="A712" s="227"/>
      <c r="B712" s="277"/>
      <c r="C712" s="278"/>
      <c r="D712" s="278"/>
      <c r="E712" s="279"/>
      <c r="F712" s="281"/>
      <c r="G712" s="227"/>
      <c r="H712" s="227"/>
      <c r="I712" s="281"/>
      <c r="J712" s="227"/>
      <c r="K712" s="24"/>
      <c r="L712" s="24"/>
      <c r="M712" s="24"/>
      <c r="N712" s="24"/>
      <c r="O712" s="24"/>
      <c r="P712" s="24"/>
      <c r="Q712" s="24"/>
      <c r="R712" s="24"/>
      <c r="S712" s="24"/>
      <c r="T712" s="24"/>
      <c r="U712" s="24"/>
      <c r="V712" s="24"/>
      <c r="W712" s="24"/>
      <c r="X712" s="24"/>
      <c r="Y712" s="24"/>
      <c r="Z712" s="24"/>
      <c r="AA712" s="24"/>
      <c r="AB712" s="24"/>
      <c r="AC712" s="24"/>
      <c r="AD712" s="24"/>
      <c r="AE712" s="24"/>
      <c r="AF712" s="24"/>
      <c r="AG712" s="24"/>
      <c r="AH712" s="24"/>
      <c r="AI712" s="24"/>
      <c r="AJ712" s="24"/>
      <c r="AK712" s="24"/>
      <c r="AL712" s="24"/>
      <c r="AM712" s="24"/>
      <c r="AN712" s="24"/>
      <c r="AO712" s="24"/>
    </row>
    <row r="713" spans="1:41" ht="12.75">
      <c r="A713" s="227"/>
      <c r="B713" s="277"/>
      <c r="C713" s="278"/>
      <c r="D713" s="278"/>
      <c r="E713" s="279"/>
      <c r="F713" s="281"/>
      <c r="G713" s="227"/>
      <c r="H713" s="227"/>
      <c r="I713" s="281"/>
      <c r="J713" s="227"/>
      <c r="K713" s="24"/>
      <c r="L713" s="24"/>
      <c r="M713" s="24"/>
      <c r="N713" s="24"/>
      <c r="O713" s="24"/>
      <c r="P713" s="24"/>
      <c r="Q713" s="24"/>
      <c r="R713" s="24"/>
      <c r="S713" s="24"/>
      <c r="T713" s="24"/>
      <c r="U713" s="24"/>
      <c r="V713" s="24"/>
      <c r="W713" s="24"/>
      <c r="X713" s="24"/>
      <c r="Y713" s="24"/>
      <c r="Z713" s="24"/>
      <c r="AA713" s="24"/>
      <c r="AB713" s="24"/>
      <c r="AC713" s="24"/>
      <c r="AD713" s="24"/>
      <c r="AE713" s="24"/>
      <c r="AF713" s="24"/>
      <c r="AG713" s="24"/>
      <c r="AH713" s="24"/>
      <c r="AI713" s="24"/>
      <c r="AJ713" s="24"/>
      <c r="AK713" s="24"/>
      <c r="AL713" s="24"/>
      <c r="AM713" s="24"/>
      <c r="AN713" s="24"/>
      <c r="AO713" s="24"/>
    </row>
    <row r="714" spans="1:41" ht="12.75">
      <c r="A714" s="227"/>
      <c r="B714" s="277"/>
      <c r="C714" s="278"/>
      <c r="D714" s="278"/>
      <c r="E714" s="279"/>
      <c r="F714" s="281"/>
      <c r="G714" s="227"/>
      <c r="H714" s="227"/>
      <c r="I714" s="281"/>
      <c r="J714" s="227"/>
      <c r="K714" s="24"/>
      <c r="L714" s="24"/>
      <c r="M714" s="24"/>
      <c r="N714" s="24"/>
      <c r="O714" s="24"/>
      <c r="P714" s="24"/>
      <c r="Q714" s="24"/>
      <c r="R714" s="24"/>
      <c r="S714" s="24"/>
      <c r="T714" s="24"/>
      <c r="U714" s="24"/>
      <c r="V714" s="24"/>
      <c r="W714" s="24"/>
      <c r="X714" s="24"/>
      <c r="Y714" s="24"/>
      <c r="Z714" s="24"/>
      <c r="AA714" s="24"/>
      <c r="AB714" s="24"/>
      <c r="AC714" s="24"/>
      <c r="AD714" s="24"/>
      <c r="AE714" s="24"/>
      <c r="AF714" s="24"/>
      <c r="AG714" s="24"/>
      <c r="AH714" s="24"/>
      <c r="AI714" s="24"/>
      <c r="AJ714" s="24"/>
      <c r="AK714" s="24"/>
      <c r="AL714" s="24"/>
      <c r="AM714" s="24"/>
      <c r="AN714" s="24"/>
      <c r="AO714" s="24"/>
    </row>
    <row r="715" spans="1:41" ht="12.75">
      <c r="A715" s="227"/>
      <c r="B715" s="277"/>
      <c r="C715" s="278"/>
      <c r="D715" s="278"/>
      <c r="E715" s="279"/>
      <c r="F715" s="281"/>
      <c r="G715" s="227"/>
      <c r="H715" s="227"/>
      <c r="I715" s="281"/>
      <c r="J715" s="227"/>
      <c r="K715" s="24"/>
      <c r="L715" s="24"/>
      <c r="M715" s="24"/>
      <c r="N715" s="24"/>
      <c r="O715" s="24"/>
      <c r="P715" s="24"/>
      <c r="Q715" s="24"/>
      <c r="R715" s="24"/>
      <c r="S715" s="24"/>
      <c r="T715" s="24"/>
      <c r="U715" s="24"/>
      <c r="V715" s="24"/>
      <c r="W715" s="24"/>
      <c r="X715" s="24"/>
      <c r="Y715" s="24"/>
      <c r="Z715" s="24"/>
      <c r="AA715" s="24"/>
      <c r="AB715" s="24"/>
      <c r="AC715" s="24"/>
      <c r="AD715" s="24"/>
      <c r="AE715" s="24"/>
      <c r="AF715" s="24"/>
      <c r="AG715" s="24"/>
      <c r="AH715" s="24"/>
      <c r="AI715" s="24"/>
      <c r="AJ715" s="24"/>
      <c r="AK715" s="24"/>
      <c r="AL715" s="24"/>
      <c r="AM715" s="24"/>
      <c r="AN715" s="24"/>
      <c r="AO715" s="24"/>
    </row>
    <row r="716" spans="1:41" ht="12.75">
      <c r="A716" s="227"/>
      <c r="B716" s="277"/>
      <c r="C716" s="278"/>
      <c r="D716" s="278"/>
      <c r="E716" s="279"/>
      <c r="F716" s="281"/>
      <c r="G716" s="227"/>
      <c r="H716" s="227"/>
      <c r="I716" s="281"/>
      <c r="J716" s="227"/>
      <c r="K716" s="24"/>
      <c r="L716" s="24"/>
      <c r="M716" s="24"/>
      <c r="N716" s="24"/>
      <c r="O716" s="24"/>
      <c r="P716" s="24"/>
      <c r="Q716" s="24"/>
      <c r="R716" s="24"/>
      <c r="S716" s="24"/>
      <c r="T716" s="24"/>
      <c r="U716" s="24"/>
      <c r="V716" s="24"/>
      <c r="W716" s="24"/>
      <c r="X716" s="24"/>
      <c r="Y716" s="24"/>
      <c r="Z716" s="24"/>
      <c r="AA716" s="24"/>
      <c r="AB716" s="24"/>
      <c r="AC716" s="24"/>
      <c r="AD716" s="24"/>
      <c r="AE716" s="24"/>
      <c r="AF716" s="24"/>
      <c r="AG716" s="24"/>
      <c r="AH716" s="24"/>
      <c r="AI716" s="24"/>
      <c r="AJ716" s="24"/>
      <c r="AK716" s="24"/>
      <c r="AL716" s="24"/>
      <c r="AM716" s="24"/>
      <c r="AN716" s="24"/>
      <c r="AO716" s="24"/>
    </row>
    <row r="717" spans="1:41" ht="12.75">
      <c r="A717" s="227"/>
      <c r="B717" s="277"/>
      <c r="C717" s="278"/>
      <c r="D717" s="278"/>
      <c r="E717" s="279"/>
      <c r="F717" s="281"/>
      <c r="G717" s="227"/>
      <c r="H717" s="227"/>
      <c r="I717" s="281"/>
      <c r="J717" s="227"/>
      <c r="K717" s="24"/>
      <c r="L717" s="24"/>
      <c r="M717" s="24"/>
      <c r="N717" s="24"/>
      <c r="O717" s="24"/>
      <c r="P717" s="24"/>
      <c r="Q717" s="24"/>
      <c r="R717" s="24"/>
      <c r="S717" s="24"/>
      <c r="T717" s="24"/>
      <c r="U717" s="24"/>
      <c r="V717" s="24"/>
      <c r="W717" s="24"/>
      <c r="X717" s="24"/>
      <c r="Y717" s="24"/>
      <c r="Z717" s="24"/>
      <c r="AA717" s="24"/>
      <c r="AB717" s="24"/>
      <c r="AC717" s="24"/>
      <c r="AD717" s="24"/>
      <c r="AE717" s="24"/>
      <c r="AF717" s="24"/>
      <c r="AG717" s="24"/>
      <c r="AH717" s="24"/>
      <c r="AI717" s="24"/>
      <c r="AJ717" s="24"/>
      <c r="AK717" s="24"/>
      <c r="AL717" s="24"/>
      <c r="AM717" s="24"/>
      <c r="AN717" s="24"/>
      <c r="AO717" s="24"/>
    </row>
    <row r="718" spans="1:41" ht="12.75">
      <c r="A718" s="227"/>
      <c r="B718" s="277"/>
      <c r="C718" s="278"/>
      <c r="D718" s="278"/>
      <c r="E718" s="279"/>
      <c r="F718" s="281"/>
      <c r="G718" s="227"/>
      <c r="H718" s="227"/>
      <c r="I718" s="281"/>
      <c r="J718" s="227"/>
      <c r="K718" s="24"/>
      <c r="L718" s="24"/>
      <c r="M718" s="24"/>
      <c r="N718" s="24"/>
      <c r="O718" s="24"/>
      <c r="P718" s="24"/>
      <c r="Q718" s="24"/>
      <c r="R718" s="24"/>
      <c r="S718" s="24"/>
      <c r="T718" s="24"/>
      <c r="U718" s="24"/>
      <c r="V718" s="24"/>
      <c r="W718" s="24"/>
      <c r="X718" s="24"/>
      <c r="Y718" s="24"/>
      <c r="Z718" s="24"/>
      <c r="AA718" s="24"/>
      <c r="AB718" s="24"/>
      <c r="AC718" s="24"/>
      <c r="AD718" s="24"/>
      <c r="AE718" s="24"/>
      <c r="AF718" s="24"/>
      <c r="AG718" s="24"/>
      <c r="AH718" s="24"/>
      <c r="AI718" s="24"/>
      <c r="AJ718" s="24"/>
      <c r="AK718" s="24"/>
      <c r="AL718" s="24"/>
      <c r="AM718" s="24"/>
      <c r="AN718" s="24"/>
      <c r="AO718" s="24"/>
    </row>
    <row r="719" spans="1:41" ht="12.75">
      <c r="A719" s="227"/>
      <c r="B719" s="277"/>
      <c r="C719" s="278"/>
      <c r="D719" s="278"/>
      <c r="E719" s="279"/>
      <c r="F719" s="281"/>
      <c r="G719" s="227"/>
      <c r="H719" s="227"/>
      <c r="I719" s="281"/>
      <c r="J719" s="227"/>
      <c r="K719" s="24"/>
      <c r="L719" s="24"/>
      <c r="M719" s="24"/>
      <c r="N719" s="24"/>
      <c r="O719" s="24"/>
      <c r="P719" s="24"/>
      <c r="Q719" s="24"/>
      <c r="R719" s="24"/>
      <c r="S719" s="24"/>
      <c r="T719" s="24"/>
      <c r="U719" s="24"/>
      <c r="V719" s="24"/>
      <c r="W719" s="24"/>
      <c r="X719" s="24"/>
      <c r="Y719" s="24"/>
      <c r="Z719" s="24"/>
      <c r="AA719" s="24"/>
      <c r="AB719" s="24"/>
      <c r="AC719" s="24"/>
      <c r="AD719" s="24"/>
      <c r="AE719" s="24"/>
      <c r="AF719" s="24"/>
      <c r="AG719" s="24"/>
      <c r="AH719" s="24"/>
      <c r="AI719" s="24"/>
      <c r="AJ719" s="24"/>
      <c r="AK719" s="24"/>
      <c r="AL719" s="24"/>
      <c r="AM719" s="24"/>
      <c r="AN719" s="24"/>
      <c r="AO719" s="24"/>
    </row>
    <row r="720" spans="1:41" ht="12.75">
      <c r="A720" s="227"/>
      <c r="B720" s="277"/>
      <c r="C720" s="278"/>
      <c r="D720" s="278"/>
      <c r="E720" s="279"/>
      <c r="F720" s="281"/>
      <c r="G720" s="227"/>
      <c r="H720" s="227"/>
      <c r="I720" s="281"/>
      <c r="J720" s="227"/>
      <c r="K720" s="24"/>
      <c r="L720" s="24"/>
      <c r="M720" s="24"/>
      <c r="N720" s="24"/>
      <c r="O720" s="24"/>
      <c r="P720" s="24"/>
      <c r="Q720" s="24"/>
      <c r="R720" s="24"/>
      <c r="S720" s="24"/>
      <c r="T720" s="24"/>
      <c r="U720" s="24"/>
      <c r="V720" s="24"/>
      <c r="W720" s="24"/>
      <c r="X720" s="24"/>
      <c r="Y720" s="24"/>
      <c r="Z720" s="24"/>
      <c r="AA720" s="24"/>
      <c r="AB720" s="24"/>
      <c r="AC720" s="24"/>
      <c r="AD720" s="24"/>
      <c r="AE720" s="24"/>
      <c r="AF720" s="24"/>
      <c r="AG720" s="24"/>
      <c r="AH720" s="24"/>
      <c r="AI720" s="24"/>
      <c r="AJ720" s="24"/>
      <c r="AK720" s="24"/>
      <c r="AL720" s="24"/>
      <c r="AM720" s="24"/>
      <c r="AN720" s="24"/>
      <c r="AO720" s="24"/>
    </row>
    <row r="721" spans="1:41" ht="12.75">
      <c r="A721" s="227"/>
      <c r="B721" s="277"/>
      <c r="C721" s="278"/>
      <c r="D721" s="278"/>
      <c r="E721" s="279"/>
      <c r="F721" s="281"/>
      <c r="G721" s="227"/>
      <c r="H721" s="227"/>
      <c r="I721" s="281"/>
      <c r="J721" s="227"/>
      <c r="K721" s="24"/>
      <c r="L721" s="24"/>
      <c r="M721" s="24"/>
      <c r="N721" s="24"/>
      <c r="O721" s="24"/>
      <c r="P721" s="24"/>
      <c r="Q721" s="24"/>
      <c r="R721" s="24"/>
      <c r="S721" s="24"/>
      <c r="T721" s="24"/>
      <c r="U721" s="24"/>
      <c r="V721" s="24"/>
      <c r="W721" s="24"/>
      <c r="X721" s="24"/>
      <c r="Y721" s="24"/>
      <c r="Z721" s="24"/>
      <c r="AA721" s="24"/>
      <c r="AB721" s="24"/>
      <c r="AC721" s="24"/>
      <c r="AD721" s="24"/>
      <c r="AE721" s="24"/>
      <c r="AF721" s="24"/>
      <c r="AG721" s="24"/>
      <c r="AH721" s="24"/>
      <c r="AI721" s="24"/>
      <c r="AJ721" s="24"/>
      <c r="AK721" s="24"/>
      <c r="AL721" s="24"/>
      <c r="AM721" s="24"/>
      <c r="AN721" s="24"/>
      <c r="AO721" s="24"/>
    </row>
    <row r="722" spans="1:41" ht="12.75">
      <c r="A722" s="227"/>
      <c r="B722" s="277"/>
      <c r="C722" s="278"/>
      <c r="D722" s="278"/>
      <c r="E722" s="279"/>
      <c r="F722" s="281"/>
      <c r="G722" s="227"/>
      <c r="H722" s="227"/>
      <c r="I722" s="281"/>
      <c r="J722" s="227"/>
      <c r="K722" s="24"/>
      <c r="L722" s="24"/>
      <c r="M722" s="24"/>
      <c r="N722" s="24"/>
      <c r="O722" s="24"/>
      <c r="P722" s="24"/>
      <c r="Q722" s="24"/>
      <c r="R722" s="24"/>
      <c r="S722" s="24"/>
      <c r="T722" s="24"/>
      <c r="U722" s="24"/>
      <c r="V722" s="24"/>
      <c r="W722" s="24"/>
      <c r="X722" s="24"/>
      <c r="Y722" s="24"/>
      <c r="Z722" s="24"/>
      <c r="AA722" s="24"/>
      <c r="AB722" s="24"/>
      <c r="AC722" s="24"/>
      <c r="AD722" s="24"/>
      <c r="AE722" s="24"/>
      <c r="AF722" s="24"/>
      <c r="AG722" s="24"/>
      <c r="AH722" s="24"/>
      <c r="AI722" s="24"/>
      <c r="AJ722" s="24"/>
      <c r="AK722" s="24"/>
      <c r="AL722" s="24"/>
      <c r="AM722" s="24"/>
      <c r="AN722" s="24"/>
      <c r="AO722" s="24"/>
    </row>
    <row r="723" spans="1:41" ht="12.75">
      <c r="A723" s="227"/>
      <c r="B723" s="277"/>
      <c r="C723" s="278"/>
      <c r="D723" s="278"/>
      <c r="E723" s="279"/>
      <c r="F723" s="281"/>
      <c r="G723" s="227"/>
      <c r="H723" s="227"/>
      <c r="I723" s="281"/>
      <c r="J723" s="227"/>
      <c r="K723" s="24"/>
      <c r="L723" s="24"/>
      <c r="M723" s="24"/>
      <c r="N723" s="24"/>
      <c r="O723" s="24"/>
      <c r="P723" s="24"/>
      <c r="Q723" s="24"/>
      <c r="R723" s="24"/>
      <c r="S723" s="24"/>
      <c r="T723" s="24"/>
      <c r="U723" s="24"/>
      <c r="V723" s="24"/>
      <c r="W723" s="24"/>
      <c r="X723" s="24"/>
      <c r="Y723" s="24"/>
      <c r="Z723" s="24"/>
      <c r="AA723" s="24"/>
      <c r="AB723" s="24"/>
      <c r="AC723" s="24"/>
      <c r="AD723" s="24"/>
      <c r="AE723" s="24"/>
      <c r="AF723" s="24"/>
      <c r="AG723" s="24"/>
      <c r="AH723" s="24"/>
      <c r="AI723" s="24"/>
      <c r="AJ723" s="24"/>
      <c r="AK723" s="24"/>
      <c r="AL723" s="24"/>
      <c r="AM723" s="24"/>
      <c r="AN723" s="24"/>
      <c r="AO723" s="24"/>
    </row>
    <row r="724" spans="1:41" ht="12.75">
      <c r="A724" s="227"/>
      <c r="B724" s="277"/>
      <c r="C724" s="278"/>
      <c r="D724" s="278"/>
      <c r="E724" s="279"/>
      <c r="F724" s="281"/>
      <c r="G724" s="227"/>
      <c r="H724" s="227"/>
      <c r="I724" s="281"/>
      <c r="J724" s="227"/>
      <c r="K724" s="24"/>
      <c r="L724" s="24"/>
      <c r="M724" s="24"/>
      <c r="N724" s="24"/>
      <c r="O724" s="24"/>
      <c r="P724" s="24"/>
      <c r="Q724" s="24"/>
      <c r="R724" s="24"/>
      <c r="S724" s="24"/>
      <c r="T724" s="24"/>
      <c r="U724" s="24"/>
      <c r="V724" s="24"/>
      <c r="W724" s="24"/>
      <c r="X724" s="24"/>
      <c r="Y724" s="24"/>
      <c r="Z724" s="24"/>
      <c r="AA724" s="24"/>
      <c r="AB724" s="24"/>
      <c r="AC724" s="24"/>
      <c r="AD724" s="24"/>
      <c r="AE724" s="24"/>
      <c r="AF724" s="24"/>
      <c r="AG724" s="24"/>
      <c r="AH724" s="24"/>
      <c r="AI724" s="24"/>
      <c r="AJ724" s="24"/>
      <c r="AK724" s="24"/>
      <c r="AL724" s="24"/>
      <c r="AM724" s="24"/>
      <c r="AN724" s="24"/>
      <c r="AO724" s="24"/>
    </row>
    <row r="725" spans="1:41" ht="12.75">
      <c r="A725" s="227"/>
      <c r="B725" s="277"/>
      <c r="C725" s="278"/>
      <c r="D725" s="278"/>
      <c r="E725" s="279"/>
      <c r="F725" s="281"/>
      <c r="G725" s="227"/>
      <c r="H725" s="227"/>
      <c r="I725" s="281"/>
      <c r="J725" s="227"/>
      <c r="K725" s="24"/>
      <c r="L725" s="24"/>
      <c r="M725" s="24"/>
      <c r="N725" s="24"/>
      <c r="O725" s="24"/>
      <c r="P725" s="24"/>
      <c r="Q725" s="24"/>
      <c r="R725" s="24"/>
      <c r="S725" s="24"/>
      <c r="T725" s="24"/>
      <c r="U725" s="24"/>
      <c r="V725" s="24"/>
      <c r="W725" s="24"/>
      <c r="X725" s="24"/>
      <c r="Y725" s="24"/>
      <c r="Z725" s="24"/>
      <c r="AA725" s="24"/>
      <c r="AB725" s="24"/>
      <c r="AC725" s="24"/>
      <c r="AD725" s="24"/>
      <c r="AE725" s="24"/>
      <c r="AF725" s="24"/>
      <c r="AG725" s="24"/>
      <c r="AH725" s="24"/>
      <c r="AI725" s="24"/>
      <c r="AJ725" s="24"/>
      <c r="AK725" s="24"/>
      <c r="AL725" s="24"/>
      <c r="AM725" s="24"/>
      <c r="AN725" s="24"/>
      <c r="AO725" s="24"/>
    </row>
    <row r="726" spans="1:41" ht="12.75">
      <c r="A726" s="227"/>
      <c r="B726" s="277"/>
      <c r="C726" s="278"/>
      <c r="D726" s="278"/>
      <c r="E726" s="279"/>
      <c r="F726" s="281"/>
      <c r="G726" s="227"/>
      <c r="H726" s="227"/>
      <c r="I726" s="281"/>
      <c r="J726" s="227"/>
      <c r="K726" s="24"/>
      <c r="L726" s="24"/>
      <c r="M726" s="24"/>
      <c r="N726" s="24"/>
      <c r="O726" s="24"/>
      <c r="P726" s="24"/>
      <c r="Q726" s="24"/>
      <c r="R726" s="24"/>
      <c r="S726" s="24"/>
      <c r="T726" s="24"/>
      <c r="U726" s="24"/>
      <c r="V726" s="24"/>
      <c r="W726" s="24"/>
      <c r="X726" s="24"/>
      <c r="Y726" s="24"/>
      <c r="Z726" s="24"/>
      <c r="AA726" s="24"/>
      <c r="AB726" s="24"/>
      <c r="AC726" s="24"/>
      <c r="AD726" s="24"/>
      <c r="AE726" s="24"/>
      <c r="AF726" s="24"/>
      <c r="AG726" s="24"/>
      <c r="AH726" s="24"/>
      <c r="AI726" s="24"/>
      <c r="AJ726" s="24"/>
      <c r="AK726" s="24"/>
      <c r="AL726" s="24"/>
      <c r="AM726" s="24"/>
      <c r="AN726" s="24"/>
      <c r="AO726" s="24"/>
    </row>
    <row r="727" spans="1:41" ht="12.75">
      <c r="A727" s="227"/>
      <c r="B727" s="277"/>
      <c r="C727" s="278"/>
      <c r="D727" s="278"/>
      <c r="E727" s="279"/>
      <c r="F727" s="281"/>
      <c r="G727" s="227"/>
      <c r="H727" s="227"/>
      <c r="I727" s="281"/>
      <c r="J727" s="227"/>
      <c r="K727" s="24"/>
      <c r="L727" s="24"/>
      <c r="M727" s="24"/>
      <c r="N727" s="24"/>
      <c r="O727" s="24"/>
      <c r="P727" s="24"/>
      <c r="Q727" s="24"/>
      <c r="R727" s="24"/>
      <c r="S727" s="24"/>
      <c r="T727" s="24"/>
      <c r="U727" s="24"/>
      <c r="V727" s="24"/>
      <c r="W727" s="24"/>
      <c r="X727" s="24"/>
      <c r="Y727" s="24"/>
      <c r="Z727" s="24"/>
      <c r="AA727" s="24"/>
      <c r="AB727" s="24"/>
      <c r="AC727" s="24"/>
      <c r="AD727" s="24"/>
      <c r="AE727" s="24"/>
      <c r="AF727" s="24"/>
      <c r="AG727" s="24"/>
      <c r="AH727" s="24"/>
      <c r="AI727" s="24"/>
      <c r="AJ727" s="24"/>
      <c r="AK727" s="24"/>
      <c r="AL727" s="24"/>
      <c r="AM727" s="24"/>
      <c r="AN727" s="24"/>
      <c r="AO727" s="24"/>
    </row>
    <row r="728" spans="1:41" ht="12.75">
      <c r="A728" s="227"/>
      <c r="B728" s="277"/>
      <c r="C728" s="278"/>
      <c r="D728" s="278"/>
      <c r="E728" s="279"/>
      <c r="F728" s="281"/>
      <c r="G728" s="227"/>
      <c r="H728" s="227"/>
      <c r="I728" s="281"/>
      <c r="J728" s="227"/>
      <c r="K728" s="24"/>
      <c r="L728" s="24"/>
      <c r="M728" s="24"/>
      <c r="N728" s="24"/>
      <c r="O728" s="24"/>
      <c r="P728" s="24"/>
      <c r="Q728" s="24"/>
      <c r="R728" s="24"/>
      <c r="S728" s="24"/>
      <c r="T728" s="24"/>
      <c r="U728" s="24"/>
      <c r="V728" s="24"/>
      <c r="W728" s="24"/>
      <c r="X728" s="24"/>
      <c r="Y728" s="24"/>
      <c r="Z728" s="24"/>
      <c r="AA728" s="24"/>
      <c r="AB728" s="24"/>
      <c r="AC728" s="24"/>
      <c r="AD728" s="24"/>
      <c r="AE728" s="24"/>
      <c r="AF728" s="24"/>
      <c r="AG728" s="24"/>
      <c r="AH728" s="24"/>
      <c r="AI728" s="24"/>
      <c r="AJ728" s="24"/>
      <c r="AK728" s="24"/>
      <c r="AL728" s="24"/>
      <c r="AM728" s="24"/>
      <c r="AN728" s="24"/>
      <c r="AO728" s="24"/>
    </row>
    <row r="729" spans="1:41" ht="12.75">
      <c r="A729" s="227"/>
      <c r="B729" s="277"/>
      <c r="C729" s="278"/>
      <c r="D729" s="278"/>
      <c r="E729" s="279"/>
      <c r="F729" s="281"/>
      <c r="G729" s="227"/>
      <c r="H729" s="227"/>
      <c r="I729" s="281"/>
      <c r="J729" s="227"/>
      <c r="K729" s="24"/>
      <c r="L729" s="24"/>
      <c r="M729" s="24"/>
      <c r="N729" s="24"/>
      <c r="O729" s="24"/>
      <c r="P729" s="24"/>
      <c r="Q729" s="24"/>
      <c r="R729" s="24"/>
      <c r="S729" s="24"/>
      <c r="T729" s="24"/>
      <c r="U729" s="24"/>
      <c r="V729" s="24"/>
      <c r="W729" s="24"/>
      <c r="X729" s="24"/>
      <c r="Y729" s="24"/>
      <c r="Z729" s="24"/>
      <c r="AA729" s="24"/>
      <c r="AB729" s="24"/>
      <c r="AC729" s="24"/>
      <c r="AD729" s="24"/>
      <c r="AE729" s="24"/>
      <c r="AF729" s="24"/>
      <c r="AG729" s="24"/>
      <c r="AH729" s="24"/>
      <c r="AI729" s="24"/>
      <c r="AJ729" s="24"/>
      <c r="AK729" s="24"/>
      <c r="AL729" s="24"/>
      <c r="AM729" s="24"/>
      <c r="AN729" s="24"/>
      <c r="AO729" s="24"/>
    </row>
    <row r="730" spans="1:41" ht="12.75">
      <c r="A730" s="227"/>
      <c r="B730" s="277"/>
      <c r="C730" s="278"/>
      <c r="D730" s="278"/>
      <c r="E730" s="279"/>
      <c r="F730" s="281"/>
      <c r="G730" s="227"/>
      <c r="H730" s="227"/>
      <c r="I730" s="281"/>
      <c r="J730" s="227"/>
      <c r="K730" s="24"/>
      <c r="L730" s="24"/>
      <c r="M730" s="24"/>
      <c r="N730" s="24"/>
      <c r="O730" s="24"/>
      <c r="P730" s="24"/>
      <c r="Q730" s="24"/>
      <c r="R730" s="24"/>
      <c r="S730" s="24"/>
      <c r="T730" s="24"/>
      <c r="U730" s="24"/>
      <c r="V730" s="24"/>
      <c r="W730" s="24"/>
      <c r="X730" s="24"/>
      <c r="Y730" s="24"/>
      <c r="Z730" s="24"/>
      <c r="AA730" s="24"/>
      <c r="AB730" s="24"/>
      <c r="AC730" s="24"/>
      <c r="AD730" s="24"/>
      <c r="AE730" s="24"/>
      <c r="AF730" s="24"/>
      <c r="AG730" s="24"/>
      <c r="AH730" s="24"/>
      <c r="AI730" s="24"/>
      <c r="AJ730" s="24"/>
      <c r="AK730" s="24"/>
      <c r="AL730" s="24"/>
      <c r="AM730" s="24"/>
      <c r="AN730" s="24"/>
      <c r="AO730" s="24"/>
    </row>
    <row r="731" spans="1:41" ht="12.75">
      <c r="A731" s="227"/>
      <c r="B731" s="277"/>
      <c r="C731" s="278"/>
      <c r="D731" s="278"/>
      <c r="E731" s="279"/>
      <c r="F731" s="281"/>
      <c r="G731" s="227"/>
      <c r="H731" s="227"/>
      <c r="I731" s="281"/>
      <c r="J731" s="227"/>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row>
    <row r="732" spans="1:41" ht="12.75">
      <c r="A732" s="227"/>
      <c r="B732" s="277"/>
      <c r="C732" s="278"/>
      <c r="D732" s="278"/>
      <c r="E732" s="279"/>
      <c r="F732" s="281"/>
      <c r="G732" s="227"/>
      <c r="H732" s="227"/>
      <c r="I732" s="281"/>
      <c r="J732" s="227"/>
      <c r="K732" s="24"/>
      <c r="L732" s="24"/>
      <c r="M732" s="24"/>
      <c r="N732" s="24"/>
      <c r="O732" s="24"/>
      <c r="P732" s="24"/>
      <c r="Q732" s="24"/>
      <c r="R732" s="24"/>
      <c r="S732" s="24"/>
      <c r="T732" s="24"/>
      <c r="U732" s="24"/>
      <c r="V732" s="24"/>
      <c r="W732" s="24"/>
      <c r="X732" s="24"/>
      <c r="Y732" s="24"/>
      <c r="Z732" s="24"/>
      <c r="AA732" s="24"/>
      <c r="AB732" s="24"/>
      <c r="AC732" s="24"/>
      <c r="AD732" s="24"/>
      <c r="AE732" s="24"/>
      <c r="AF732" s="24"/>
      <c r="AG732" s="24"/>
      <c r="AH732" s="24"/>
      <c r="AI732" s="24"/>
      <c r="AJ732" s="24"/>
      <c r="AK732" s="24"/>
      <c r="AL732" s="24"/>
      <c r="AM732" s="24"/>
      <c r="AN732" s="24"/>
      <c r="AO732" s="24"/>
    </row>
    <row r="733" spans="1:41" ht="12.75">
      <c r="A733" s="227"/>
      <c r="B733" s="277"/>
      <c r="C733" s="278"/>
      <c r="D733" s="278"/>
      <c r="E733" s="279"/>
      <c r="F733" s="281"/>
      <c r="G733" s="227"/>
      <c r="H733" s="227"/>
      <c r="I733" s="281"/>
      <c r="J733" s="227"/>
      <c r="K733" s="24"/>
      <c r="L733" s="24"/>
      <c r="M733" s="24"/>
      <c r="N733" s="24"/>
      <c r="O733" s="24"/>
      <c r="P733" s="24"/>
      <c r="Q733" s="24"/>
      <c r="R733" s="24"/>
      <c r="S733" s="24"/>
      <c r="T733" s="24"/>
      <c r="U733" s="24"/>
      <c r="V733" s="24"/>
      <c r="W733" s="24"/>
      <c r="X733" s="24"/>
      <c r="Y733" s="24"/>
      <c r="Z733" s="24"/>
      <c r="AA733" s="24"/>
      <c r="AB733" s="24"/>
      <c r="AC733" s="24"/>
      <c r="AD733" s="24"/>
      <c r="AE733" s="24"/>
      <c r="AF733" s="24"/>
      <c r="AG733" s="24"/>
      <c r="AH733" s="24"/>
      <c r="AI733" s="24"/>
      <c r="AJ733" s="24"/>
      <c r="AK733" s="24"/>
      <c r="AL733" s="24"/>
      <c r="AM733" s="24"/>
      <c r="AN733" s="24"/>
      <c r="AO733" s="24"/>
    </row>
    <row r="734" spans="1:41" ht="12.75">
      <c r="A734" s="227"/>
      <c r="B734" s="277"/>
      <c r="C734" s="278"/>
      <c r="D734" s="278"/>
      <c r="E734" s="279"/>
      <c r="F734" s="281"/>
      <c r="G734" s="227"/>
      <c r="H734" s="227"/>
      <c r="I734" s="281"/>
      <c r="J734" s="227"/>
      <c r="K734" s="24"/>
      <c r="L734" s="24"/>
      <c r="M734" s="24"/>
      <c r="N734" s="24"/>
      <c r="O734" s="24"/>
      <c r="P734" s="24"/>
      <c r="Q734" s="24"/>
      <c r="R734" s="24"/>
      <c r="S734" s="24"/>
      <c r="T734" s="24"/>
      <c r="U734" s="24"/>
      <c r="V734" s="24"/>
      <c r="W734" s="24"/>
      <c r="X734" s="24"/>
      <c r="Y734" s="24"/>
      <c r="Z734" s="24"/>
      <c r="AA734" s="24"/>
      <c r="AB734" s="24"/>
      <c r="AC734" s="24"/>
      <c r="AD734" s="24"/>
      <c r="AE734" s="24"/>
      <c r="AF734" s="24"/>
      <c r="AG734" s="24"/>
      <c r="AH734" s="24"/>
      <c r="AI734" s="24"/>
      <c r="AJ734" s="24"/>
      <c r="AK734" s="24"/>
      <c r="AL734" s="24"/>
      <c r="AM734" s="24"/>
      <c r="AN734" s="24"/>
      <c r="AO734" s="24"/>
    </row>
    <row r="735" spans="1:41" ht="12.75">
      <c r="A735" s="227"/>
      <c r="B735" s="277"/>
      <c r="C735" s="278"/>
      <c r="D735" s="278"/>
      <c r="E735" s="279"/>
      <c r="F735" s="281"/>
      <c r="G735" s="227"/>
      <c r="H735" s="227"/>
      <c r="I735" s="281"/>
      <c r="J735" s="227"/>
      <c r="K735" s="24"/>
      <c r="L735" s="24"/>
      <c r="M735" s="24"/>
      <c r="N735" s="24"/>
      <c r="O735" s="24"/>
      <c r="P735" s="24"/>
      <c r="Q735" s="24"/>
      <c r="R735" s="24"/>
      <c r="S735" s="24"/>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row>
    <row r="736" spans="1:41" ht="12.75">
      <c r="A736" s="227"/>
      <c r="B736" s="277"/>
      <c r="C736" s="278"/>
      <c r="D736" s="278"/>
      <c r="E736" s="279"/>
      <c r="F736" s="281"/>
      <c r="G736" s="227"/>
      <c r="H736" s="227"/>
      <c r="I736" s="281"/>
      <c r="J736" s="227"/>
      <c r="K736" s="24"/>
      <c r="L736" s="24"/>
      <c r="M736" s="24"/>
      <c r="N736" s="24"/>
      <c r="O736" s="24"/>
      <c r="P736" s="24"/>
      <c r="Q736" s="24"/>
      <c r="R736" s="24"/>
      <c r="S736" s="24"/>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row>
    <row r="737" spans="1:41" ht="12.75">
      <c r="A737" s="227"/>
      <c r="B737" s="277"/>
      <c r="C737" s="278"/>
      <c r="D737" s="278"/>
      <c r="E737" s="279"/>
      <c r="F737" s="281"/>
      <c r="G737" s="227"/>
      <c r="H737" s="227"/>
      <c r="I737" s="281"/>
      <c r="J737" s="227"/>
      <c r="K737" s="24"/>
      <c r="L737" s="24"/>
      <c r="M737" s="24"/>
      <c r="N737" s="24"/>
      <c r="O737" s="24"/>
      <c r="P737" s="24"/>
      <c r="Q737" s="24"/>
      <c r="R737" s="24"/>
      <c r="S737" s="24"/>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row>
    <row r="738" spans="1:41" ht="12.75">
      <c r="A738" s="227"/>
      <c r="B738" s="277"/>
      <c r="C738" s="278"/>
      <c r="D738" s="278"/>
      <c r="E738" s="279"/>
      <c r="F738" s="281"/>
      <c r="G738" s="227"/>
      <c r="H738" s="227"/>
      <c r="I738" s="281"/>
      <c r="J738" s="227"/>
      <c r="K738" s="24"/>
      <c r="L738" s="24"/>
      <c r="M738" s="24"/>
      <c r="N738" s="24"/>
      <c r="O738" s="24"/>
      <c r="P738" s="24"/>
      <c r="Q738" s="24"/>
      <c r="R738" s="24"/>
      <c r="S738" s="24"/>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row>
    <row r="739" spans="1:41" ht="12.75">
      <c r="A739" s="227"/>
      <c r="B739" s="277"/>
      <c r="C739" s="278"/>
      <c r="D739" s="278"/>
      <c r="E739" s="279"/>
      <c r="F739" s="281"/>
      <c r="G739" s="227"/>
      <c r="H739" s="227"/>
      <c r="I739" s="281"/>
      <c r="J739" s="227"/>
      <c r="K739" s="24"/>
      <c r="L739" s="24"/>
      <c r="M739" s="24"/>
      <c r="N739" s="24"/>
      <c r="O739" s="24"/>
      <c r="P739" s="24"/>
      <c r="Q739" s="24"/>
      <c r="R739" s="24"/>
      <c r="S739" s="24"/>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row>
    <row r="740" spans="1:41" ht="12.75">
      <c r="A740" s="227"/>
      <c r="B740" s="277"/>
      <c r="C740" s="278"/>
      <c r="D740" s="278"/>
      <c r="E740" s="279"/>
      <c r="F740" s="281"/>
      <c r="G740" s="227"/>
      <c r="H740" s="227"/>
      <c r="I740" s="281"/>
      <c r="J740" s="227"/>
      <c r="K740" s="24"/>
      <c r="L740" s="24"/>
      <c r="M740" s="24"/>
      <c r="N740" s="24"/>
      <c r="O740" s="24"/>
      <c r="P740" s="24"/>
      <c r="Q740" s="24"/>
      <c r="R740" s="24"/>
      <c r="S740" s="24"/>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row>
    <row r="741" spans="1:41" ht="12.75">
      <c r="A741" s="227"/>
      <c r="B741" s="277"/>
      <c r="C741" s="278"/>
      <c r="D741" s="278"/>
      <c r="E741" s="279"/>
      <c r="F741" s="281"/>
      <c r="G741" s="227"/>
      <c r="H741" s="227"/>
      <c r="I741" s="281"/>
      <c r="J741" s="227"/>
      <c r="K741" s="24"/>
      <c r="L741" s="24"/>
      <c r="M741" s="24"/>
      <c r="N741" s="24"/>
      <c r="O741" s="24"/>
      <c r="P741" s="24"/>
      <c r="Q741" s="24"/>
      <c r="R741" s="24"/>
      <c r="S741" s="24"/>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row>
    <row r="742" spans="1:41" ht="12.75">
      <c r="A742" s="227"/>
      <c r="B742" s="277"/>
      <c r="C742" s="278"/>
      <c r="D742" s="278"/>
      <c r="E742" s="279"/>
      <c r="F742" s="281"/>
      <c r="G742" s="227"/>
      <c r="H742" s="227"/>
      <c r="I742" s="281"/>
      <c r="J742" s="227"/>
      <c r="K742" s="24"/>
      <c r="L742" s="24"/>
      <c r="M742" s="24"/>
      <c r="N742" s="24"/>
      <c r="O742" s="24"/>
      <c r="P742" s="24"/>
      <c r="Q742" s="24"/>
      <c r="R742" s="24"/>
      <c r="S742" s="24"/>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row>
    <row r="743" spans="1:41" ht="12.75">
      <c r="A743" s="227"/>
      <c r="B743" s="277"/>
      <c r="C743" s="278"/>
      <c r="D743" s="278"/>
      <c r="E743" s="279"/>
      <c r="F743" s="281"/>
      <c r="G743" s="227"/>
      <c r="H743" s="227"/>
      <c r="I743" s="281"/>
      <c r="J743" s="227"/>
      <c r="K743" s="24"/>
      <c r="L743" s="24"/>
      <c r="M743" s="24"/>
      <c r="N743" s="24"/>
      <c r="O743" s="24"/>
      <c r="P743" s="24"/>
      <c r="Q743" s="24"/>
      <c r="R743" s="24"/>
      <c r="S743" s="24"/>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row>
    <row r="744" spans="1:41" ht="12.75">
      <c r="A744" s="227"/>
      <c r="B744" s="277"/>
      <c r="C744" s="278"/>
      <c r="D744" s="278"/>
      <c r="E744" s="279"/>
      <c r="F744" s="281"/>
      <c r="G744" s="227"/>
      <c r="H744" s="227"/>
      <c r="I744" s="281"/>
      <c r="J744" s="227"/>
      <c r="K744" s="24"/>
      <c r="L744" s="24"/>
      <c r="M744" s="24"/>
      <c r="N744" s="24"/>
      <c r="O744" s="24"/>
      <c r="P744" s="24"/>
      <c r="Q744" s="24"/>
      <c r="R744" s="24"/>
      <c r="S744" s="24"/>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row>
    <row r="745" spans="1:41" ht="12.75">
      <c r="A745" s="227"/>
      <c r="B745" s="277"/>
      <c r="C745" s="278"/>
      <c r="D745" s="278"/>
      <c r="E745" s="279"/>
      <c r="F745" s="281"/>
      <c r="G745" s="227"/>
      <c r="H745" s="227"/>
      <c r="I745" s="281"/>
      <c r="J745" s="227"/>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row>
    <row r="746" spans="1:41" ht="12.75">
      <c r="A746" s="227"/>
      <c r="B746" s="277"/>
      <c r="C746" s="278"/>
      <c r="D746" s="278"/>
      <c r="E746" s="279"/>
      <c r="F746" s="281"/>
      <c r="G746" s="227"/>
      <c r="H746" s="227"/>
      <c r="I746" s="281"/>
      <c r="J746" s="227"/>
      <c r="K746" s="24"/>
      <c r="L746" s="24"/>
      <c r="M746" s="24"/>
      <c r="N746" s="24"/>
      <c r="O746" s="24"/>
      <c r="P746" s="24"/>
      <c r="Q746" s="24"/>
      <c r="R746" s="24"/>
      <c r="S746" s="24"/>
      <c r="T746" s="24"/>
      <c r="U746" s="24"/>
      <c r="V746" s="24"/>
      <c r="W746" s="24"/>
      <c r="X746" s="24"/>
      <c r="Y746" s="24"/>
      <c r="Z746" s="24"/>
      <c r="AA746" s="24"/>
      <c r="AB746" s="24"/>
      <c r="AC746" s="24"/>
      <c r="AD746" s="24"/>
      <c r="AE746" s="24"/>
      <c r="AF746" s="24"/>
      <c r="AG746" s="24"/>
      <c r="AH746" s="24"/>
      <c r="AI746" s="24"/>
      <c r="AJ746" s="24"/>
      <c r="AK746" s="24"/>
      <c r="AL746" s="24"/>
      <c r="AM746" s="24"/>
      <c r="AN746" s="24"/>
      <c r="AO746" s="24"/>
    </row>
    <row r="747" spans="1:41" ht="12.75">
      <c r="A747" s="227"/>
      <c r="B747" s="277"/>
      <c r="C747" s="278"/>
      <c r="D747" s="278"/>
      <c r="E747" s="279"/>
      <c r="F747" s="281"/>
      <c r="G747" s="227"/>
      <c r="H747" s="227"/>
      <c r="I747" s="281"/>
      <c r="J747" s="227"/>
      <c r="K747" s="24"/>
      <c r="L747" s="24"/>
      <c r="M747" s="24"/>
      <c r="N747" s="24"/>
      <c r="O747" s="24"/>
      <c r="P747" s="24"/>
      <c r="Q747" s="24"/>
      <c r="R747" s="24"/>
      <c r="S747" s="24"/>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row>
    <row r="748" spans="1:41" ht="12.75">
      <c r="A748" s="227"/>
      <c r="B748" s="277"/>
      <c r="C748" s="278"/>
      <c r="D748" s="278"/>
      <c r="E748" s="279"/>
      <c r="F748" s="281"/>
      <c r="G748" s="227"/>
      <c r="H748" s="227"/>
      <c r="I748" s="281"/>
      <c r="J748" s="227"/>
      <c r="K748" s="24"/>
      <c r="L748" s="24"/>
      <c r="M748" s="24"/>
      <c r="N748" s="24"/>
      <c r="O748" s="24"/>
      <c r="P748" s="24"/>
      <c r="Q748" s="24"/>
      <c r="R748" s="24"/>
      <c r="S748" s="24"/>
      <c r="T748" s="24"/>
      <c r="U748" s="24"/>
      <c r="V748" s="24"/>
      <c r="W748" s="24"/>
      <c r="X748" s="24"/>
      <c r="Y748" s="24"/>
      <c r="Z748" s="24"/>
      <c r="AA748" s="24"/>
      <c r="AB748" s="24"/>
      <c r="AC748" s="24"/>
      <c r="AD748" s="24"/>
      <c r="AE748" s="24"/>
      <c r="AF748" s="24"/>
      <c r="AG748" s="24"/>
      <c r="AH748" s="24"/>
      <c r="AI748" s="24"/>
      <c r="AJ748" s="24"/>
      <c r="AK748" s="24"/>
      <c r="AL748" s="24"/>
      <c r="AM748" s="24"/>
      <c r="AN748" s="24"/>
      <c r="AO748" s="24"/>
    </row>
    <row r="749" spans="1:41" ht="12.75">
      <c r="A749" s="227"/>
      <c r="B749" s="277"/>
      <c r="C749" s="278"/>
      <c r="D749" s="278"/>
      <c r="E749" s="279"/>
      <c r="F749" s="281"/>
      <c r="G749" s="227"/>
      <c r="H749" s="227"/>
      <c r="I749" s="281"/>
      <c r="J749" s="227"/>
      <c r="K749" s="24"/>
      <c r="L749" s="24"/>
      <c r="M749" s="24"/>
      <c r="N749" s="24"/>
      <c r="O749" s="24"/>
      <c r="P749" s="24"/>
      <c r="Q749" s="24"/>
      <c r="R749" s="24"/>
      <c r="S749" s="24"/>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row>
    <row r="750" spans="1:41" ht="12.75">
      <c r="A750" s="227"/>
      <c r="B750" s="277"/>
      <c r="C750" s="278"/>
      <c r="D750" s="278"/>
      <c r="E750" s="279"/>
      <c r="F750" s="281"/>
      <c r="G750" s="227"/>
      <c r="H750" s="227"/>
      <c r="I750" s="281"/>
      <c r="J750" s="227"/>
      <c r="K750" s="24"/>
      <c r="L750" s="24"/>
      <c r="M750" s="24"/>
      <c r="N750" s="24"/>
      <c r="O750" s="24"/>
      <c r="P750" s="24"/>
      <c r="Q750" s="24"/>
      <c r="R750" s="24"/>
      <c r="S750" s="24"/>
      <c r="T750" s="24"/>
      <c r="U750" s="24"/>
      <c r="V750" s="24"/>
      <c r="W750" s="24"/>
      <c r="X750" s="24"/>
      <c r="Y750" s="24"/>
      <c r="Z750" s="24"/>
      <c r="AA750" s="24"/>
      <c r="AB750" s="24"/>
      <c r="AC750" s="24"/>
      <c r="AD750" s="24"/>
      <c r="AE750" s="24"/>
      <c r="AF750" s="24"/>
      <c r="AG750" s="24"/>
      <c r="AH750" s="24"/>
      <c r="AI750" s="24"/>
      <c r="AJ750" s="24"/>
      <c r="AK750" s="24"/>
      <c r="AL750" s="24"/>
      <c r="AM750" s="24"/>
      <c r="AN750" s="24"/>
      <c r="AO750" s="24"/>
    </row>
    <row r="751" spans="1:41" ht="12.75">
      <c r="A751" s="227"/>
      <c r="B751" s="277"/>
      <c r="C751" s="278"/>
      <c r="D751" s="278"/>
      <c r="E751" s="279"/>
      <c r="F751" s="281"/>
      <c r="G751" s="227"/>
      <c r="H751" s="227"/>
      <c r="I751" s="281"/>
      <c r="J751" s="227"/>
      <c r="K751" s="24"/>
      <c r="L751" s="24"/>
      <c r="M751" s="24"/>
      <c r="N751" s="24"/>
      <c r="O751" s="24"/>
      <c r="P751" s="24"/>
      <c r="Q751" s="24"/>
      <c r="R751" s="24"/>
      <c r="S751" s="24"/>
      <c r="T751" s="24"/>
      <c r="U751" s="24"/>
      <c r="V751" s="24"/>
      <c r="W751" s="24"/>
      <c r="X751" s="24"/>
      <c r="Y751" s="24"/>
      <c r="Z751" s="24"/>
      <c r="AA751" s="24"/>
      <c r="AB751" s="24"/>
      <c r="AC751" s="24"/>
      <c r="AD751" s="24"/>
      <c r="AE751" s="24"/>
      <c r="AF751" s="24"/>
      <c r="AG751" s="24"/>
      <c r="AH751" s="24"/>
      <c r="AI751" s="24"/>
      <c r="AJ751" s="24"/>
      <c r="AK751" s="24"/>
      <c r="AL751" s="24"/>
      <c r="AM751" s="24"/>
      <c r="AN751" s="24"/>
      <c r="AO751" s="24"/>
    </row>
    <row r="752" spans="1:41" ht="12.75">
      <c r="A752" s="227"/>
      <c r="B752" s="277"/>
      <c r="C752" s="278"/>
      <c r="D752" s="278"/>
      <c r="E752" s="279"/>
      <c r="F752" s="281"/>
      <c r="G752" s="227"/>
      <c r="H752" s="227"/>
      <c r="I752" s="281"/>
      <c r="J752" s="227"/>
      <c r="K752" s="24"/>
      <c r="L752" s="24"/>
      <c r="M752" s="24"/>
      <c r="N752" s="24"/>
      <c r="O752" s="24"/>
      <c r="P752" s="24"/>
      <c r="Q752" s="24"/>
      <c r="R752" s="24"/>
      <c r="S752" s="24"/>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row>
    <row r="753" spans="1:41" ht="12.75">
      <c r="A753" s="227"/>
      <c r="B753" s="277"/>
      <c r="C753" s="278"/>
      <c r="D753" s="278"/>
      <c r="E753" s="279"/>
      <c r="F753" s="281"/>
      <c r="G753" s="227"/>
      <c r="H753" s="227"/>
      <c r="I753" s="281"/>
      <c r="J753" s="227"/>
      <c r="K753" s="24"/>
      <c r="L753" s="24"/>
      <c r="M753" s="24"/>
      <c r="N753" s="24"/>
      <c r="O753" s="24"/>
      <c r="P753" s="24"/>
      <c r="Q753" s="24"/>
      <c r="R753" s="24"/>
      <c r="S753" s="24"/>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row>
    <row r="754" spans="1:41" ht="12.75">
      <c r="A754" s="227"/>
      <c r="B754" s="277"/>
      <c r="C754" s="278"/>
      <c r="D754" s="278"/>
      <c r="E754" s="279"/>
      <c r="F754" s="281"/>
      <c r="G754" s="227"/>
      <c r="H754" s="227"/>
      <c r="I754" s="281"/>
      <c r="J754" s="227"/>
      <c r="K754" s="24"/>
      <c r="L754" s="24"/>
      <c r="M754" s="24"/>
      <c r="N754" s="24"/>
      <c r="O754" s="24"/>
      <c r="P754" s="24"/>
      <c r="Q754" s="24"/>
      <c r="R754" s="24"/>
      <c r="S754" s="24"/>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row>
    <row r="755" spans="1:41" ht="12.75">
      <c r="A755" s="227"/>
      <c r="B755" s="277"/>
      <c r="C755" s="278"/>
      <c r="D755" s="278"/>
      <c r="E755" s="279"/>
      <c r="F755" s="281"/>
      <c r="G755" s="227"/>
      <c r="H755" s="227"/>
      <c r="I755" s="281"/>
      <c r="J755" s="227"/>
      <c r="K755" s="24"/>
      <c r="L755" s="24"/>
      <c r="M755" s="24"/>
      <c r="N755" s="24"/>
      <c r="O755" s="24"/>
      <c r="P755" s="24"/>
      <c r="Q755" s="24"/>
      <c r="R755" s="24"/>
      <c r="S755" s="24"/>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row>
    <row r="756" spans="1:41" ht="12.75">
      <c r="A756" s="227"/>
      <c r="B756" s="277"/>
      <c r="C756" s="278"/>
      <c r="D756" s="278"/>
      <c r="E756" s="279"/>
      <c r="F756" s="281"/>
      <c r="G756" s="227"/>
      <c r="H756" s="227"/>
      <c r="I756" s="281"/>
      <c r="J756" s="227"/>
      <c r="K756" s="24"/>
      <c r="L756" s="24"/>
      <c r="M756" s="24"/>
      <c r="N756" s="24"/>
      <c r="O756" s="24"/>
      <c r="P756" s="24"/>
      <c r="Q756" s="24"/>
      <c r="R756" s="24"/>
      <c r="S756" s="24"/>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row>
    <row r="757" spans="1:41" ht="12.75">
      <c r="A757" s="227"/>
      <c r="B757" s="277"/>
      <c r="C757" s="278"/>
      <c r="D757" s="278"/>
      <c r="E757" s="279"/>
      <c r="F757" s="281"/>
      <c r="G757" s="227"/>
      <c r="H757" s="227"/>
      <c r="I757" s="281"/>
      <c r="J757" s="227"/>
      <c r="K757" s="24"/>
      <c r="L757" s="24"/>
      <c r="M757" s="24"/>
      <c r="N757" s="24"/>
      <c r="O757" s="24"/>
      <c r="P757" s="24"/>
      <c r="Q757" s="24"/>
      <c r="R757" s="24"/>
      <c r="S757" s="24"/>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row>
    <row r="758" spans="1:41" ht="12.75">
      <c r="A758" s="227"/>
      <c r="B758" s="277"/>
      <c r="C758" s="278"/>
      <c r="D758" s="278"/>
      <c r="E758" s="279"/>
      <c r="F758" s="281"/>
      <c r="G758" s="227"/>
      <c r="H758" s="227"/>
      <c r="I758" s="281"/>
      <c r="J758" s="227"/>
      <c r="K758" s="24"/>
      <c r="L758" s="24"/>
      <c r="M758" s="24"/>
      <c r="N758" s="24"/>
      <c r="O758" s="24"/>
      <c r="P758" s="24"/>
      <c r="Q758" s="24"/>
      <c r="R758" s="24"/>
      <c r="S758" s="24"/>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row>
    <row r="759" spans="1:41" ht="12.75">
      <c r="A759" s="227"/>
      <c r="B759" s="277"/>
      <c r="C759" s="278"/>
      <c r="D759" s="278"/>
      <c r="E759" s="279"/>
      <c r="F759" s="281"/>
      <c r="G759" s="227"/>
      <c r="H759" s="227"/>
      <c r="I759" s="281"/>
      <c r="J759" s="227"/>
      <c r="K759" s="24"/>
      <c r="L759" s="24"/>
      <c r="M759" s="24"/>
      <c r="N759" s="24"/>
      <c r="O759" s="24"/>
      <c r="P759" s="24"/>
      <c r="Q759" s="24"/>
      <c r="R759" s="24"/>
      <c r="S759" s="24"/>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row>
    <row r="760" spans="1:41" ht="12.75">
      <c r="A760" s="227"/>
      <c r="B760" s="277"/>
      <c r="C760" s="278"/>
      <c r="D760" s="278"/>
      <c r="E760" s="279"/>
      <c r="F760" s="281"/>
      <c r="G760" s="227"/>
      <c r="H760" s="227"/>
      <c r="I760" s="281"/>
      <c r="J760" s="227"/>
      <c r="K760" s="24"/>
      <c r="L760" s="24"/>
      <c r="M760" s="24"/>
      <c r="N760" s="24"/>
      <c r="O760" s="24"/>
      <c r="P760" s="24"/>
      <c r="Q760" s="24"/>
      <c r="R760" s="24"/>
      <c r="S760" s="24"/>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row>
    <row r="761" spans="1:41" ht="12.75">
      <c r="A761" s="227"/>
      <c r="B761" s="277"/>
      <c r="C761" s="278"/>
      <c r="D761" s="278"/>
      <c r="E761" s="279"/>
      <c r="F761" s="281"/>
      <c r="G761" s="227"/>
      <c r="H761" s="227"/>
      <c r="I761" s="281"/>
      <c r="J761" s="227"/>
      <c r="K761" s="24"/>
      <c r="L761" s="24"/>
      <c r="M761" s="24"/>
      <c r="N761" s="24"/>
      <c r="O761" s="24"/>
      <c r="P761" s="24"/>
      <c r="Q761" s="24"/>
      <c r="R761" s="24"/>
      <c r="S761" s="24"/>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row>
    <row r="762" spans="1:41" ht="12.75">
      <c r="A762" s="227"/>
      <c r="B762" s="277"/>
      <c r="C762" s="278"/>
      <c r="D762" s="278"/>
      <c r="E762" s="279"/>
      <c r="F762" s="281"/>
      <c r="G762" s="227"/>
      <c r="H762" s="227"/>
      <c r="I762" s="281"/>
      <c r="J762" s="227"/>
      <c r="K762" s="24"/>
      <c r="L762" s="24"/>
      <c r="M762" s="24"/>
      <c r="N762" s="24"/>
      <c r="O762" s="24"/>
      <c r="P762" s="24"/>
      <c r="Q762" s="24"/>
      <c r="R762" s="24"/>
      <c r="S762" s="24"/>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row>
    <row r="763" spans="1:41" ht="12.75">
      <c r="A763" s="227"/>
      <c r="B763" s="277"/>
      <c r="C763" s="278"/>
      <c r="D763" s="278"/>
      <c r="E763" s="279"/>
      <c r="F763" s="281"/>
      <c r="G763" s="227"/>
      <c r="H763" s="227"/>
      <c r="I763" s="281"/>
      <c r="J763" s="227"/>
      <c r="K763" s="24"/>
      <c r="L763" s="24"/>
      <c r="M763" s="24"/>
      <c r="N763" s="24"/>
      <c r="O763" s="24"/>
      <c r="P763" s="24"/>
      <c r="Q763" s="24"/>
      <c r="R763" s="24"/>
      <c r="S763" s="24"/>
      <c r="T763" s="24"/>
      <c r="U763" s="24"/>
      <c r="V763" s="24"/>
      <c r="W763" s="24"/>
      <c r="X763" s="24"/>
      <c r="Y763" s="24"/>
      <c r="Z763" s="24"/>
      <c r="AA763" s="24"/>
      <c r="AB763" s="24"/>
      <c r="AC763" s="24"/>
      <c r="AD763" s="24"/>
      <c r="AE763" s="24"/>
      <c r="AF763" s="24"/>
      <c r="AG763" s="24"/>
      <c r="AH763" s="24"/>
      <c r="AI763" s="24"/>
      <c r="AJ763" s="24"/>
      <c r="AK763" s="24"/>
      <c r="AL763" s="24"/>
      <c r="AM763" s="24"/>
      <c r="AN763" s="24"/>
      <c r="AO763" s="24"/>
    </row>
    <row r="764" spans="1:41" ht="12.75">
      <c r="A764" s="227"/>
      <c r="B764" s="277"/>
      <c r="C764" s="278"/>
      <c r="D764" s="278"/>
      <c r="E764" s="279"/>
      <c r="F764" s="281"/>
      <c r="G764" s="227"/>
      <c r="H764" s="227"/>
      <c r="I764" s="281"/>
      <c r="J764" s="227"/>
      <c r="K764" s="24"/>
      <c r="L764" s="24"/>
      <c r="M764" s="24"/>
      <c r="N764" s="24"/>
      <c r="O764" s="24"/>
      <c r="P764" s="24"/>
      <c r="Q764" s="24"/>
      <c r="R764" s="24"/>
      <c r="S764" s="24"/>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row>
    <row r="765" spans="1:41" ht="12.75">
      <c r="A765" s="227"/>
      <c r="B765" s="277"/>
      <c r="C765" s="278"/>
      <c r="D765" s="278"/>
      <c r="E765" s="279"/>
      <c r="F765" s="281"/>
      <c r="G765" s="227"/>
      <c r="H765" s="227"/>
      <c r="I765" s="281"/>
      <c r="J765" s="227"/>
      <c r="K765" s="24"/>
      <c r="L765" s="24"/>
      <c r="M765" s="24"/>
      <c r="N765" s="24"/>
      <c r="O765" s="24"/>
      <c r="P765" s="24"/>
      <c r="Q765" s="24"/>
      <c r="R765" s="24"/>
      <c r="S765" s="24"/>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row>
    <row r="766" spans="1:41" ht="12.75">
      <c r="A766" s="227"/>
      <c r="B766" s="277"/>
      <c r="C766" s="278"/>
      <c r="D766" s="278"/>
      <c r="E766" s="279"/>
      <c r="F766" s="281"/>
      <c r="G766" s="227"/>
      <c r="H766" s="227"/>
      <c r="I766" s="281"/>
      <c r="J766" s="227"/>
      <c r="K766" s="24"/>
      <c r="L766" s="24"/>
      <c r="M766" s="24"/>
      <c r="N766" s="24"/>
      <c r="O766" s="24"/>
      <c r="P766" s="24"/>
      <c r="Q766" s="24"/>
      <c r="R766" s="24"/>
      <c r="S766" s="24"/>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row>
    <row r="767" spans="1:41" ht="12.75">
      <c r="A767" s="227"/>
      <c r="B767" s="277"/>
      <c r="C767" s="278"/>
      <c r="D767" s="278"/>
      <c r="E767" s="279"/>
      <c r="F767" s="281"/>
      <c r="G767" s="227"/>
      <c r="H767" s="227"/>
      <c r="I767" s="281"/>
      <c r="J767" s="227"/>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row>
    <row r="768" spans="1:41" ht="12.75">
      <c r="A768" s="227"/>
      <c r="B768" s="277"/>
      <c r="C768" s="278"/>
      <c r="D768" s="278"/>
      <c r="E768" s="279"/>
      <c r="F768" s="281"/>
      <c r="G768" s="227"/>
      <c r="H768" s="227"/>
      <c r="I768" s="281"/>
      <c r="J768" s="227"/>
      <c r="K768" s="24"/>
      <c r="L768" s="24"/>
      <c r="M768" s="24"/>
      <c r="N768" s="24"/>
      <c r="O768" s="24"/>
      <c r="P768" s="24"/>
      <c r="Q768" s="24"/>
      <c r="R768" s="24"/>
      <c r="S768" s="24"/>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row>
    <row r="769" spans="1:41" ht="12.75">
      <c r="A769" s="227"/>
      <c r="B769" s="277"/>
      <c r="C769" s="278"/>
      <c r="D769" s="278"/>
      <c r="E769" s="279"/>
      <c r="F769" s="281"/>
      <c r="G769" s="227"/>
      <c r="H769" s="227"/>
      <c r="I769" s="281"/>
      <c r="J769" s="227"/>
      <c r="K769" s="24"/>
      <c r="L769" s="24"/>
      <c r="M769" s="24"/>
      <c r="N769" s="24"/>
      <c r="O769" s="24"/>
      <c r="P769" s="24"/>
      <c r="Q769" s="24"/>
      <c r="R769" s="24"/>
      <c r="S769" s="24"/>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row>
    <row r="770" spans="1:41" ht="12.75">
      <c r="A770" s="227"/>
      <c r="B770" s="277"/>
      <c r="C770" s="278"/>
      <c r="D770" s="278"/>
      <c r="E770" s="279"/>
      <c r="F770" s="281"/>
      <c r="G770" s="227"/>
      <c r="H770" s="227"/>
      <c r="I770" s="281"/>
      <c r="J770" s="227"/>
      <c r="K770" s="24"/>
      <c r="L770" s="24"/>
      <c r="M770" s="24"/>
      <c r="N770" s="24"/>
      <c r="O770" s="24"/>
      <c r="P770" s="24"/>
      <c r="Q770" s="24"/>
      <c r="R770" s="24"/>
      <c r="S770" s="24"/>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row>
    <row r="771" spans="1:41" ht="12.75">
      <c r="A771" s="227"/>
      <c r="B771" s="277"/>
      <c r="C771" s="278"/>
      <c r="D771" s="278"/>
      <c r="E771" s="279"/>
      <c r="F771" s="281"/>
      <c r="G771" s="227"/>
      <c r="H771" s="227"/>
      <c r="I771" s="281"/>
      <c r="J771" s="227"/>
      <c r="K771" s="24"/>
      <c r="L771" s="24"/>
      <c r="M771" s="24"/>
      <c r="N771" s="24"/>
      <c r="O771" s="24"/>
      <c r="P771" s="24"/>
      <c r="Q771" s="24"/>
      <c r="R771" s="24"/>
      <c r="S771" s="24"/>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row>
    <row r="772" spans="1:41" ht="12.75">
      <c r="A772" s="227"/>
      <c r="B772" s="277"/>
      <c r="C772" s="278"/>
      <c r="D772" s="278"/>
      <c r="E772" s="279"/>
      <c r="F772" s="281"/>
      <c r="G772" s="227"/>
      <c r="H772" s="227"/>
      <c r="I772" s="281"/>
      <c r="J772" s="227"/>
      <c r="K772" s="24"/>
      <c r="L772" s="24"/>
      <c r="M772" s="24"/>
      <c r="N772" s="24"/>
      <c r="O772" s="24"/>
      <c r="P772" s="24"/>
      <c r="Q772" s="24"/>
      <c r="R772" s="24"/>
      <c r="S772" s="24"/>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row>
    <row r="773" spans="1:41" ht="12.75">
      <c r="A773" s="227"/>
      <c r="B773" s="277"/>
      <c r="C773" s="278"/>
      <c r="D773" s="278"/>
      <c r="E773" s="279"/>
      <c r="F773" s="281"/>
      <c r="G773" s="227"/>
      <c r="H773" s="227"/>
      <c r="I773" s="281"/>
      <c r="J773" s="227"/>
      <c r="K773" s="24"/>
      <c r="L773" s="24"/>
      <c r="M773" s="24"/>
      <c r="N773" s="24"/>
      <c r="O773" s="24"/>
      <c r="P773" s="24"/>
      <c r="Q773" s="24"/>
      <c r="R773" s="24"/>
      <c r="S773" s="24"/>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row>
    <row r="774" spans="1:41" ht="12.75">
      <c r="A774" s="227"/>
      <c r="B774" s="277"/>
      <c r="C774" s="278"/>
      <c r="D774" s="278"/>
      <c r="E774" s="279"/>
      <c r="F774" s="281"/>
      <c r="G774" s="227"/>
      <c r="H774" s="227"/>
      <c r="I774" s="281"/>
      <c r="J774" s="227"/>
      <c r="K774" s="24"/>
      <c r="L774" s="24"/>
      <c r="M774" s="24"/>
      <c r="N774" s="24"/>
      <c r="O774" s="24"/>
      <c r="P774" s="24"/>
      <c r="Q774" s="24"/>
      <c r="R774" s="24"/>
      <c r="S774" s="24"/>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row>
    <row r="775" spans="1:41" ht="12.75">
      <c r="A775" s="227"/>
      <c r="B775" s="277"/>
      <c r="C775" s="278"/>
      <c r="D775" s="278"/>
      <c r="E775" s="279"/>
      <c r="F775" s="281"/>
      <c r="G775" s="227"/>
      <c r="H775" s="227"/>
      <c r="I775" s="281"/>
      <c r="J775" s="227"/>
      <c r="K775" s="24"/>
      <c r="L775" s="24"/>
      <c r="M775" s="24"/>
      <c r="N775" s="24"/>
      <c r="O775" s="24"/>
      <c r="P775" s="24"/>
      <c r="Q775" s="24"/>
      <c r="R775" s="24"/>
      <c r="S775" s="24"/>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row>
    <row r="776" spans="1:41" ht="12.75">
      <c r="A776" s="227"/>
      <c r="B776" s="277"/>
      <c r="C776" s="278"/>
      <c r="D776" s="278"/>
      <c r="E776" s="279"/>
      <c r="F776" s="281"/>
      <c r="G776" s="227"/>
      <c r="H776" s="227"/>
      <c r="I776" s="281"/>
      <c r="J776" s="227"/>
      <c r="K776" s="24"/>
      <c r="L776" s="24"/>
      <c r="M776" s="24"/>
      <c r="N776" s="24"/>
      <c r="O776" s="24"/>
      <c r="P776" s="24"/>
      <c r="Q776" s="24"/>
      <c r="R776" s="24"/>
      <c r="S776" s="24"/>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row>
    <row r="777" spans="1:41" ht="12.75">
      <c r="A777" s="227"/>
      <c r="B777" s="277"/>
      <c r="C777" s="278"/>
      <c r="D777" s="278"/>
      <c r="E777" s="279"/>
      <c r="F777" s="281"/>
      <c r="G777" s="227"/>
      <c r="H777" s="227"/>
      <c r="I777" s="281"/>
      <c r="J777" s="227"/>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row>
    <row r="778" spans="1:41" ht="12.75">
      <c r="A778" s="227"/>
      <c r="B778" s="277"/>
      <c r="C778" s="278"/>
      <c r="D778" s="278"/>
      <c r="E778" s="279"/>
      <c r="F778" s="281"/>
      <c r="G778" s="227"/>
      <c r="H778" s="227"/>
      <c r="I778" s="281"/>
      <c r="J778" s="227"/>
      <c r="K778" s="24"/>
      <c r="L778" s="24"/>
      <c r="M778" s="24"/>
      <c r="N778" s="24"/>
      <c r="O778" s="24"/>
      <c r="P778" s="24"/>
      <c r="Q778" s="24"/>
      <c r="R778" s="24"/>
      <c r="S778" s="24"/>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row>
    <row r="779" spans="1:41" ht="12.75">
      <c r="A779" s="227"/>
      <c r="B779" s="277"/>
      <c r="C779" s="278"/>
      <c r="D779" s="278"/>
      <c r="E779" s="279"/>
      <c r="F779" s="281"/>
      <c r="G779" s="227"/>
      <c r="H779" s="227"/>
      <c r="I779" s="281"/>
      <c r="J779" s="227"/>
      <c r="K779" s="24"/>
      <c r="L779" s="24"/>
      <c r="M779" s="24"/>
      <c r="N779" s="24"/>
      <c r="O779" s="24"/>
      <c r="P779" s="24"/>
      <c r="Q779" s="24"/>
      <c r="R779" s="24"/>
      <c r="S779" s="24"/>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row>
    <row r="780" spans="1:41" ht="12.75">
      <c r="A780" s="227"/>
      <c r="B780" s="277"/>
      <c r="C780" s="278"/>
      <c r="D780" s="278"/>
      <c r="E780" s="279"/>
      <c r="F780" s="281"/>
      <c r="G780" s="227"/>
      <c r="H780" s="227"/>
      <c r="I780" s="281"/>
      <c r="J780" s="227"/>
      <c r="K780" s="24"/>
      <c r="L780" s="24"/>
      <c r="M780" s="24"/>
      <c r="N780" s="24"/>
      <c r="O780" s="24"/>
      <c r="P780" s="24"/>
      <c r="Q780" s="24"/>
      <c r="R780" s="24"/>
      <c r="S780" s="24"/>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row>
    <row r="781" spans="1:41" ht="12.75">
      <c r="A781" s="227"/>
      <c r="B781" s="277"/>
      <c r="C781" s="278"/>
      <c r="D781" s="278"/>
      <c r="E781" s="279"/>
      <c r="F781" s="281"/>
      <c r="G781" s="227"/>
      <c r="H781" s="227"/>
      <c r="I781" s="281"/>
      <c r="J781" s="227"/>
      <c r="K781" s="24"/>
      <c r="L781" s="24"/>
      <c r="M781" s="24"/>
      <c r="N781" s="24"/>
      <c r="O781" s="24"/>
      <c r="P781" s="24"/>
      <c r="Q781" s="24"/>
      <c r="R781" s="24"/>
      <c r="S781" s="24"/>
      <c r="T781" s="24"/>
      <c r="U781" s="24"/>
      <c r="V781" s="24"/>
      <c r="W781" s="24"/>
      <c r="X781" s="24"/>
      <c r="Y781" s="24"/>
      <c r="Z781" s="24"/>
      <c r="AA781" s="24"/>
      <c r="AB781" s="24"/>
      <c r="AC781" s="24"/>
      <c r="AD781" s="24"/>
      <c r="AE781" s="24"/>
      <c r="AF781" s="24"/>
      <c r="AG781" s="24"/>
      <c r="AH781" s="24"/>
      <c r="AI781" s="24"/>
      <c r="AJ781" s="24"/>
      <c r="AK781" s="24"/>
      <c r="AL781" s="24"/>
      <c r="AM781" s="24"/>
      <c r="AN781" s="24"/>
      <c r="AO781" s="24"/>
    </row>
    <row r="782" spans="1:41" ht="12.75">
      <c r="A782" s="227"/>
      <c r="B782" s="277"/>
      <c r="C782" s="278"/>
      <c r="D782" s="278"/>
      <c r="E782" s="279"/>
      <c r="F782" s="281"/>
      <c r="G782" s="227"/>
      <c r="H782" s="227"/>
      <c r="I782" s="281"/>
      <c r="J782" s="227"/>
      <c r="K782" s="24"/>
      <c r="L782" s="24"/>
      <c r="M782" s="24"/>
      <c r="N782" s="24"/>
      <c r="O782" s="24"/>
      <c r="P782" s="24"/>
      <c r="Q782" s="24"/>
      <c r="R782" s="24"/>
      <c r="S782" s="24"/>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row>
    <row r="783" spans="1:41" ht="12.75">
      <c r="A783" s="227"/>
      <c r="B783" s="277"/>
      <c r="C783" s="278"/>
      <c r="D783" s="278"/>
      <c r="E783" s="279"/>
      <c r="F783" s="281"/>
      <c r="G783" s="227"/>
      <c r="H783" s="227"/>
      <c r="I783" s="281"/>
      <c r="J783" s="227"/>
      <c r="K783" s="24"/>
      <c r="L783" s="24"/>
      <c r="M783" s="24"/>
      <c r="N783" s="24"/>
      <c r="O783" s="24"/>
      <c r="P783" s="24"/>
      <c r="Q783" s="24"/>
      <c r="R783" s="24"/>
      <c r="S783" s="24"/>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row>
    <row r="784" spans="1:41" ht="12.75">
      <c r="A784" s="227"/>
      <c r="B784" s="277"/>
      <c r="C784" s="278"/>
      <c r="D784" s="278"/>
      <c r="E784" s="279"/>
      <c r="F784" s="281"/>
      <c r="G784" s="227"/>
      <c r="H784" s="227"/>
      <c r="I784" s="281"/>
      <c r="J784" s="227"/>
      <c r="K784" s="24"/>
      <c r="L784" s="24"/>
      <c r="M784" s="24"/>
      <c r="N784" s="24"/>
      <c r="O784" s="24"/>
      <c r="P784" s="24"/>
      <c r="Q784" s="24"/>
      <c r="R784" s="24"/>
      <c r="S784" s="24"/>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row>
    <row r="785" spans="1:41" ht="12.75">
      <c r="A785" s="227"/>
      <c r="B785" s="277"/>
      <c r="C785" s="278"/>
      <c r="D785" s="278"/>
      <c r="E785" s="279"/>
      <c r="F785" s="281"/>
      <c r="G785" s="227"/>
      <c r="H785" s="227"/>
      <c r="I785" s="281"/>
      <c r="J785" s="227"/>
      <c r="K785" s="24"/>
      <c r="L785" s="24"/>
      <c r="M785" s="24"/>
      <c r="N785" s="24"/>
      <c r="O785" s="24"/>
      <c r="P785" s="24"/>
      <c r="Q785" s="24"/>
      <c r="R785" s="24"/>
      <c r="S785" s="24"/>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row>
    <row r="786" spans="1:41" ht="12.75">
      <c r="A786" s="227"/>
      <c r="B786" s="277"/>
      <c r="C786" s="278"/>
      <c r="D786" s="278"/>
      <c r="E786" s="279"/>
      <c r="F786" s="281"/>
      <c r="G786" s="227"/>
      <c r="H786" s="227"/>
      <c r="I786" s="281"/>
      <c r="J786" s="227"/>
      <c r="K786" s="24"/>
      <c r="L786" s="24"/>
      <c r="M786" s="24"/>
      <c r="N786" s="24"/>
      <c r="O786" s="24"/>
      <c r="P786" s="24"/>
      <c r="Q786" s="24"/>
      <c r="R786" s="24"/>
      <c r="S786" s="24"/>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row>
    <row r="787" spans="1:41" ht="12.75">
      <c r="A787" s="227"/>
      <c r="B787" s="277"/>
      <c r="C787" s="278"/>
      <c r="D787" s="278"/>
      <c r="E787" s="279"/>
      <c r="F787" s="281"/>
      <c r="G787" s="227"/>
      <c r="H787" s="227"/>
      <c r="I787" s="281"/>
      <c r="J787" s="227"/>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row>
    <row r="788" spans="1:41" ht="12.75">
      <c r="A788" s="227"/>
      <c r="B788" s="277"/>
      <c r="C788" s="278"/>
      <c r="D788" s="278"/>
      <c r="E788" s="279"/>
      <c r="F788" s="281"/>
      <c r="G788" s="227"/>
      <c r="H788" s="227"/>
      <c r="I788" s="281"/>
      <c r="J788" s="227"/>
      <c r="K788" s="24"/>
      <c r="L788" s="24"/>
      <c r="M788" s="24"/>
      <c r="N788" s="24"/>
      <c r="O788" s="24"/>
      <c r="P788" s="24"/>
      <c r="Q788" s="24"/>
      <c r="R788" s="24"/>
      <c r="S788" s="24"/>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row>
    <row r="789" spans="1:41" ht="12.75">
      <c r="A789" s="227"/>
      <c r="B789" s="277"/>
      <c r="C789" s="278"/>
      <c r="D789" s="278"/>
      <c r="E789" s="279"/>
      <c r="F789" s="281"/>
      <c r="G789" s="227"/>
      <c r="H789" s="227"/>
      <c r="I789" s="281"/>
      <c r="J789" s="227"/>
      <c r="K789" s="24"/>
      <c r="L789" s="24"/>
      <c r="M789" s="24"/>
      <c r="N789" s="24"/>
      <c r="O789" s="24"/>
      <c r="P789" s="24"/>
      <c r="Q789" s="24"/>
      <c r="R789" s="24"/>
      <c r="S789" s="24"/>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row>
    <row r="790" spans="1:41" ht="12.75">
      <c r="A790" s="227"/>
      <c r="B790" s="277"/>
      <c r="C790" s="278"/>
      <c r="D790" s="278"/>
      <c r="E790" s="279"/>
      <c r="F790" s="281"/>
      <c r="G790" s="227"/>
      <c r="H790" s="227"/>
      <c r="I790" s="281"/>
      <c r="J790" s="227"/>
      <c r="K790" s="24"/>
      <c r="L790" s="24"/>
      <c r="M790" s="24"/>
      <c r="N790" s="24"/>
      <c r="O790" s="24"/>
      <c r="P790" s="24"/>
      <c r="Q790" s="24"/>
      <c r="R790" s="24"/>
      <c r="S790" s="24"/>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row>
    <row r="791" spans="1:41" ht="12.75">
      <c r="A791" s="227"/>
      <c r="B791" s="277"/>
      <c r="C791" s="278"/>
      <c r="D791" s="278"/>
      <c r="E791" s="279"/>
      <c r="F791" s="281"/>
      <c r="G791" s="227"/>
      <c r="H791" s="227"/>
      <c r="I791" s="281"/>
      <c r="J791" s="227"/>
      <c r="K791" s="24"/>
      <c r="L791" s="24"/>
      <c r="M791" s="24"/>
      <c r="N791" s="24"/>
      <c r="O791" s="24"/>
      <c r="P791" s="24"/>
      <c r="Q791" s="24"/>
      <c r="R791" s="24"/>
      <c r="S791" s="24"/>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row>
    <row r="792" spans="1:41" ht="12.75">
      <c r="A792" s="227"/>
      <c r="B792" s="277"/>
      <c r="C792" s="278"/>
      <c r="D792" s="278"/>
      <c r="E792" s="279"/>
      <c r="F792" s="281"/>
      <c r="G792" s="227"/>
      <c r="H792" s="227"/>
      <c r="I792" s="281"/>
      <c r="J792" s="227"/>
      <c r="K792" s="24"/>
      <c r="L792" s="24"/>
      <c r="M792" s="24"/>
      <c r="N792" s="24"/>
      <c r="O792" s="24"/>
      <c r="P792" s="24"/>
      <c r="Q792" s="24"/>
      <c r="R792" s="24"/>
      <c r="S792" s="24"/>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row>
    <row r="793" spans="1:41" ht="12.75">
      <c r="A793" s="227"/>
      <c r="B793" s="277"/>
      <c r="C793" s="278"/>
      <c r="D793" s="278"/>
      <c r="E793" s="279"/>
      <c r="F793" s="281"/>
      <c r="G793" s="227"/>
      <c r="H793" s="227"/>
      <c r="I793" s="281"/>
      <c r="J793" s="227"/>
      <c r="K793" s="24"/>
      <c r="L793" s="24"/>
      <c r="M793" s="24"/>
      <c r="N793" s="24"/>
      <c r="O793" s="24"/>
      <c r="P793" s="24"/>
      <c r="Q793" s="24"/>
      <c r="R793" s="24"/>
      <c r="S793" s="24"/>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row>
    <row r="794" spans="1:41" ht="12.75">
      <c r="A794" s="227"/>
      <c r="B794" s="277"/>
      <c r="C794" s="278"/>
      <c r="D794" s="278"/>
      <c r="E794" s="279"/>
      <c r="F794" s="281"/>
      <c r="G794" s="227"/>
      <c r="H794" s="227"/>
      <c r="I794" s="281"/>
      <c r="J794" s="227"/>
      <c r="K794" s="24"/>
      <c r="L794" s="24"/>
      <c r="M794" s="24"/>
      <c r="N794" s="24"/>
      <c r="O794" s="24"/>
      <c r="P794" s="24"/>
      <c r="Q794" s="24"/>
      <c r="R794" s="24"/>
      <c r="S794" s="24"/>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row>
    <row r="795" spans="1:41" ht="12.75">
      <c r="A795" s="227"/>
      <c r="B795" s="277"/>
      <c r="C795" s="278"/>
      <c r="D795" s="278"/>
      <c r="E795" s="279"/>
      <c r="F795" s="281"/>
      <c r="G795" s="227"/>
      <c r="H795" s="227"/>
      <c r="I795" s="281"/>
      <c r="J795" s="227"/>
      <c r="K795" s="24"/>
      <c r="L795" s="24"/>
      <c r="M795" s="24"/>
      <c r="N795" s="24"/>
      <c r="O795" s="24"/>
      <c r="P795" s="24"/>
      <c r="Q795" s="24"/>
      <c r="R795" s="24"/>
      <c r="S795" s="24"/>
      <c r="T795" s="24"/>
      <c r="U795" s="24"/>
      <c r="V795" s="24"/>
      <c r="W795" s="24"/>
      <c r="X795" s="24"/>
      <c r="Y795" s="24"/>
      <c r="Z795" s="24"/>
      <c r="AA795" s="24"/>
      <c r="AB795" s="24"/>
      <c r="AC795" s="24"/>
      <c r="AD795" s="24"/>
      <c r="AE795" s="24"/>
      <c r="AF795" s="24"/>
      <c r="AG795" s="24"/>
      <c r="AH795" s="24"/>
      <c r="AI795" s="24"/>
      <c r="AJ795" s="24"/>
      <c r="AK795" s="24"/>
      <c r="AL795" s="24"/>
      <c r="AM795" s="24"/>
      <c r="AN795" s="24"/>
      <c r="AO795" s="24"/>
    </row>
    <row r="796" spans="1:41" ht="12.75">
      <c r="A796" s="227"/>
      <c r="B796" s="277"/>
      <c r="C796" s="278"/>
      <c r="D796" s="278"/>
      <c r="E796" s="279"/>
      <c r="F796" s="281"/>
      <c r="G796" s="227"/>
      <c r="H796" s="227"/>
      <c r="I796" s="281"/>
      <c r="J796" s="227"/>
      <c r="K796" s="24"/>
      <c r="L796" s="24"/>
      <c r="M796" s="24"/>
      <c r="N796" s="24"/>
      <c r="O796" s="24"/>
      <c r="P796" s="24"/>
      <c r="Q796" s="24"/>
      <c r="R796" s="24"/>
      <c r="S796" s="24"/>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row>
    <row r="797" spans="1:41" ht="12.75">
      <c r="A797" s="227"/>
      <c r="B797" s="277"/>
      <c r="C797" s="278"/>
      <c r="D797" s="278"/>
      <c r="E797" s="279"/>
      <c r="F797" s="281"/>
      <c r="G797" s="227"/>
      <c r="H797" s="227"/>
      <c r="I797" s="281"/>
      <c r="J797" s="227"/>
      <c r="K797" s="24"/>
      <c r="L797" s="24"/>
      <c r="M797" s="24"/>
      <c r="N797" s="24"/>
      <c r="O797" s="24"/>
      <c r="P797" s="24"/>
      <c r="Q797" s="24"/>
      <c r="R797" s="24"/>
      <c r="S797" s="24"/>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row>
    <row r="798" spans="1:41" ht="12.75">
      <c r="A798" s="227"/>
      <c r="B798" s="277"/>
      <c r="C798" s="278"/>
      <c r="D798" s="278"/>
      <c r="E798" s="279"/>
      <c r="F798" s="281"/>
      <c r="G798" s="227"/>
      <c r="H798" s="227"/>
      <c r="I798" s="281"/>
      <c r="J798" s="227"/>
      <c r="K798" s="24"/>
      <c r="L798" s="24"/>
      <c r="M798" s="24"/>
      <c r="N798" s="24"/>
      <c r="O798" s="24"/>
      <c r="P798" s="24"/>
      <c r="Q798" s="24"/>
      <c r="R798" s="24"/>
      <c r="S798" s="24"/>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row>
    <row r="799" spans="1:41" ht="12.75">
      <c r="A799" s="227"/>
      <c r="B799" s="277"/>
      <c r="C799" s="278"/>
      <c r="D799" s="278"/>
      <c r="E799" s="279"/>
      <c r="F799" s="281"/>
      <c r="G799" s="227"/>
      <c r="H799" s="227"/>
      <c r="I799" s="281"/>
      <c r="J799" s="227"/>
      <c r="K799" s="24"/>
      <c r="L799" s="24"/>
      <c r="M799" s="24"/>
      <c r="N799" s="24"/>
      <c r="O799" s="24"/>
      <c r="P799" s="24"/>
      <c r="Q799" s="24"/>
      <c r="R799" s="24"/>
      <c r="S799" s="24"/>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row>
    <row r="800" spans="1:41" ht="12.75">
      <c r="A800" s="227"/>
      <c r="B800" s="277"/>
      <c r="C800" s="278"/>
      <c r="D800" s="278"/>
      <c r="E800" s="279"/>
      <c r="F800" s="281"/>
      <c r="G800" s="227"/>
      <c r="H800" s="227"/>
      <c r="I800" s="281"/>
      <c r="J800" s="227"/>
      <c r="K800" s="24"/>
      <c r="L800" s="24"/>
      <c r="M800" s="24"/>
      <c r="N800" s="24"/>
      <c r="O800" s="24"/>
      <c r="P800" s="24"/>
      <c r="Q800" s="24"/>
      <c r="R800" s="24"/>
      <c r="S800" s="24"/>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row>
    <row r="801" spans="1:41" ht="12.75">
      <c r="A801" s="227"/>
      <c r="B801" s="277"/>
      <c r="C801" s="278"/>
      <c r="D801" s="278"/>
      <c r="E801" s="279"/>
      <c r="F801" s="281"/>
      <c r="G801" s="227"/>
      <c r="H801" s="227"/>
      <c r="I801" s="281"/>
      <c r="J801" s="227"/>
      <c r="K801" s="24"/>
      <c r="L801" s="24"/>
      <c r="M801" s="24"/>
      <c r="N801" s="24"/>
      <c r="O801" s="24"/>
      <c r="P801" s="24"/>
      <c r="Q801" s="24"/>
      <c r="R801" s="24"/>
      <c r="S801" s="24"/>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row>
    <row r="802" spans="1:41" ht="12.75">
      <c r="A802" s="227"/>
      <c r="B802" s="277"/>
      <c r="C802" s="278"/>
      <c r="D802" s="278"/>
      <c r="E802" s="279"/>
      <c r="F802" s="281"/>
      <c r="G802" s="227"/>
      <c r="H802" s="227"/>
      <c r="I802" s="281"/>
      <c r="J802" s="227"/>
      <c r="K802" s="24"/>
      <c r="L802" s="24"/>
      <c r="M802" s="24"/>
      <c r="N802" s="24"/>
      <c r="O802" s="24"/>
      <c r="P802" s="24"/>
      <c r="Q802" s="24"/>
      <c r="R802" s="24"/>
      <c r="S802" s="24"/>
      <c r="T802" s="24"/>
      <c r="U802" s="24"/>
      <c r="V802" s="24"/>
      <c r="W802" s="24"/>
      <c r="X802" s="24"/>
      <c r="Y802" s="24"/>
      <c r="Z802" s="24"/>
      <c r="AA802" s="24"/>
      <c r="AB802" s="24"/>
      <c r="AC802" s="24"/>
      <c r="AD802" s="24"/>
      <c r="AE802" s="24"/>
      <c r="AF802" s="24"/>
      <c r="AG802" s="24"/>
      <c r="AH802" s="24"/>
      <c r="AI802" s="24"/>
      <c r="AJ802" s="24"/>
      <c r="AK802" s="24"/>
      <c r="AL802" s="24"/>
      <c r="AM802" s="24"/>
      <c r="AN802" s="24"/>
      <c r="AO802" s="24"/>
    </row>
    <row r="803" spans="1:41" ht="12.75">
      <c r="A803" s="227"/>
      <c r="B803" s="277"/>
      <c r="C803" s="278"/>
      <c r="D803" s="278"/>
      <c r="E803" s="279"/>
      <c r="F803" s="281"/>
      <c r="G803" s="227"/>
      <c r="H803" s="227"/>
      <c r="I803" s="281"/>
      <c r="J803" s="227"/>
      <c r="K803" s="24"/>
      <c r="L803" s="24"/>
      <c r="M803" s="24"/>
      <c r="N803" s="24"/>
      <c r="O803" s="24"/>
      <c r="P803" s="24"/>
      <c r="Q803" s="24"/>
      <c r="R803" s="24"/>
      <c r="S803" s="24"/>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row>
    <row r="804" spans="1:41" ht="12.75">
      <c r="A804" s="227"/>
      <c r="B804" s="277"/>
      <c r="C804" s="278"/>
      <c r="D804" s="278"/>
      <c r="E804" s="279"/>
      <c r="F804" s="281"/>
      <c r="G804" s="227"/>
      <c r="H804" s="227"/>
      <c r="I804" s="281"/>
      <c r="J804" s="227"/>
      <c r="K804" s="24"/>
      <c r="L804" s="24"/>
      <c r="M804" s="24"/>
      <c r="N804" s="24"/>
      <c r="O804" s="24"/>
      <c r="P804" s="24"/>
      <c r="Q804" s="24"/>
      <c r="R804" s="24"/>
      <c r="S804" s="24"/>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row>
    <row r="805" spans="1:41" ht="12.75">
      <c r="A805" s="227"/>
      <c r="B805" s="277"/>
      <c r="C805" s="278"/>
      <c r="D805" s="278"/>
      <c r="E805" s="279"/>
      <c r="F805" s="281"/>
      <c r="G805" s="227"/>
      <c r="H805" s="227"/>
      <c r="I805" s="281"/>
      <c r="J805" s="227"/>
      <c r="K805" s="24"/>
      <c r="L805" s="24"/>
      <c r="M805" s="24"/>
      <c r="N805" s="24"/>
      <c r="O805" s="24"/>
      <c r="P805" s="24"/>
      <c r="Q805" s="24"/>
      <c r="R805" s="24"/>
      <c r="S805" s="24"/>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row>
    <row r="806" spans="1:41" ht="12.75">
      <c r="A806" s="227"/>
      <c r="B806" s="277"/>
      <c r="C806" s="278"/>
      <c r="D806" s="278"/>
      <c r="E806" s="279"/>
      <c r="F806" s="281"/>
      <c r="G806" s="227"/>
      <c r="H806" s="227"/>
      <c r="I806" s="281"/>
      <c r="J806" s="227"/>
      <c r="K806" s="24"/>
      <c r="L806" s="24"/>
      <c r="M806" s="24"/>
      <c r="N806" s="24"/>
      <c r="O806" s="24"/>
      <c r="P806" s="24"/>
      <c r="Q806" s="24"/>
      <c r="R806" s="24"/>
      <c r="S806" s="24"/>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row>
    <row r="807" spans="1:41" ht="12.75">
      <c r="A807" s="227"/>
      <c r="B807" s="277"/>
      <c r="C807" s="278"/>
      <c r="D807" s="278"/>
      <c r="E807" s="279"/>
      <c r="F807" s="281"/>
      <c r="G807" s="227"/>
      <c r="H807" s="227"/>
      <c r="I807" s="281"/>
      <c r="J807" s="227"/>
      <c r="K807" s="24"/>
      <c r="L807" s="24"/>
      <c r="M807" s="24"/>
      <c r="N807" s="24"/>
      <c r="O807" s="24"/>
      <c r="P807" s="24"/>
      <c r="Q807" s="24"/>
      <c r="R807" s="24"/>
      <c r="S807" s="24"/>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row>
    <row r="808" spans="1:41" ht="12.75">
      <c r="A808" s="227"/>
      <c r="B808" s="277"/>
      <c r="C808" s="278"/>
      <c r="D808" s="278"/>
      <c r="E808" s="279"/>
      <c r="F808" s="281"/>
      <c r="G808" s="227"/>
      <c r="H808" s="227"/>
      <c r="I808" s="281"/>
      <c r="J808" s="227"/>
      <c r="K808" s="24"/>
      <c r="L808" s="24"/>
      <c r="M808" s="24"/>
      <c r="N808" s="24"/>
      <c r="O808" s="24"/>
      <c r="P808" s="24"/>
      <c r="Q808" s="24"/>
      <c r="R808" s="24"/>
      <c r="S808" s="24"/>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row>
    <row r="809" spans="1:41" ht="12.75">
      <c r="A809" s="227"/>
      <c r="B809" s="277"/>
      <c r="C809" s="278"/>
      <c r="D809" s="278"/>
      <c r="E809" s="279"/>
      <c r="F809" s="281"/>
      <c r="G809" s="227"/>
      <c r="H809" s="227"/>
      <c r="I809" s="281"/>
      <c r="J809" s="227"/>
      <c r="K809" s="24"/>
      <c r="L809" s="24"/>
      <c r="M809" s="24"/>
      <c r="N809" s="24"/>
      <c r="O809" s="24"/>
      <c r="P809" s="24"/>
      <c r="Q809" s="24"/>
      <c r="R809" s="24"/>
      <c r="S809" s="24"/>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row>
    <row r="810" spans="1:41" ht="12.75">
      <c r="A810" s="227"/>
      <c r="B810" s="277"/>
      <c r="C810" s="278"/>
      <c r="D810" s="278"/>
      <c r="E810" s="279"/>
      <c r="F810" s="281"/>
      <c r="G810" s="227"/>
      <c r="H810" s="227"/>
      <c r="I810" s="281"/>
      <c r="J810" s="227"/>
      <c r="K810" s="24"/>
      <c r="L810" s="24"/>
      <c r="M810" s="24"/>
      <c r="N810" s="24"/>
      <c r="O810" s="24"/>
      <c r="P810" s="24"/>
      <c r="Q810" s="24"/>
      <c r="R810" s="24"/>
      <c r="S810" s="24"/>
      <c r="T810" s="24"/>
      <c r="U810" s="24"/>
      <c r="V810" s="24"/>
      <c r="W810" s="24"/>
      <c r="X810" s="24"/>
      <c r="Y810" s="24"/>
      <c r="Z810" s="24"/>
      <c r="AA810" s="24"/>
      <c r="AB810" s="24"/>
      <c r="AC810" s="24"/>
      <c r="AD810" s="24"/>
      <c r="AE810" s="24"/>
      <c r="AF810" s="24"/>
      <c r="AG810" s="24"/>
      <c r="AH810" s="24"/>
      <c r="AI810" s="24"/>
      <c r="AJ810" s="24"/>
      <c r="AK810" s="24"/>
      <c r="AL810" s="24"/>
      <c r="AM810" s="24"/>
      <c r="AN810" s="24"/>
      <c r="AO810" s="24"/>
    </row>
    <row r="811" spans="1:41" ht="12.75">
      <c r="A811" s="227"/>
      <c r="B811" s="277"/>
      <c r="C811" s="278"/>
      <c r="D811" s="278"/>
      <c r="E811" s="279"/>
      <c r="F811" s="281"/>
      <c r="G811" s="227"/>
      <c r="H811" s="227"/>
      <c r="I811" s="281"/>
      <c r="J811" s="227"/>
      <c r="K811" s="24"/>
      <c r="L811" s="24"/>
      <c r="M811" s="24"/>
      <c r="N811" s="24"/>
      <c r="O811" s="24"/>
      <c r="P811" s="24"/>
      <c r="Q811" s="24"/>
      <c r="R811" s="24"/>
      <c r="S811" s="24"/>
      <c r="T811" s="24"/>
      <c r="U811" s="24"/>
      <c r="V811" s="24"/>
      <c r="W811" s="24"/>
      <c r="X811" s="24"/>
      <c r="Y811" s="24"/>
      <c r="Z811" s="24"/>
      <c r="AA811" s="24"/>
      <c r="AB811" s="24"/>
      <c r="AC811" s="24"/>
      <c r="AD811" s="24"/>
      <c r="AE811" s="24"/>
      <c r="AF811" s="24"/>
      <c r="AG811" s="24"/>
      <c r="AH811" s="24"/>
      <c r="AI811" s="24"/>
      <c r="AJ811" s="24"/>
      <c r="AK811" s="24"/>
      <c r="AL811" s="24"/>
      <c r="AM811" s="24"/>
      <c r="AN811" s="24"/>
      <c r="AO811" s="24"/>
    </row>
    <row r="812" spans="1:41" ht="12.75">
      <c r="A812" s="227"/>
      <c r="B812" s="277"/>
      <c r="C812" s="278"/>
      <c r="D812" s="278"/>
      <c r="E812" s="279"/>
      <c r="F812" s="281"/>
      <c r="G812" s="227"/>
      <c r="H812" s="227"/>
      <c r="I812" s="281"/>
      <c r="J812" s="227"/>
      <c r="K812" s="24"/>
      <c r="L812" s="24"/>
      <c r="M812" s="24"/>
      <c r="N812" s="24"/>
      <c r="O812" s="24"/>
      <c r="P812" s="24"/>
      <c r="Q812" s="24"/>
      <c r="R812" s="24"/>
      <c r="S812" s="24"/>
      <c r="T812" s="24"/>
      <c r="U812" s="24"/>
      <c r="V812" s="24"/>
      <c r="W812" s="24"/>
      <c r="X812" s="24"/>
      <c r="Y812" s="24"/>
      <c r="Z812" s="24"/>
      <c r="AA812" s="24"/>
      <c r="AB812" s="24"/>
      <c r="AC812" s="24"/>
      <c r="AD812" s="24"/>
      <c r="AE812" s="24"/>
      <c r="AF812" s="24"/>
      <c r="AG812" s="24"/>
      <c r="AH812" s="24"/>
      <c r="AI812" s="24"/>
      <c r="AJ812" s="24"/>
      <c r="AK812" s="24"/>
      <c r="AL812" s="24"/>
      <c r="AM812" s="24"/>
      <c r="AN812" s="24"/>
      <c r="AO812" s="24"/>
    </row>
    <row r="813" spans="1:41" ht="12.75">
      <c r="A813" s="227"/>
      <c r="B813" s="277"/>
      <c r="C813" s="278"/>
      <c r="D813" s="278"/>
      <c r="E813" s="279"/>
      <c r="F813" s="281"/>
      <c r="G813" s="227"/>
      <c r="H813" s="227"/>
      <c r="I813" s="281"/>
      <c r="J813" s="227"/>
      <c r="K813" s="24"/>
      <c r="L813" s="24"/>
      <c r="M813" s="24"/>
      <c r="N813" s="24"/>
      <c r="O813" s="24"/>
      <c r="P813" s="24"/>
      <c r="Q813" s="24"/>
      <c r="R813" s="24"/>
      <c r="S813" s="24"/>
      <c r="T813" s="24"/>
      <c r="U813" s="24"/>
      <c r="V813" s="24"/>
      <c r="W813" s="24"/>
      <c r="X813" s="24"/>
      <c r="Y813" s="24"/>
      <c r="Z813" s="24"/>
      <c r="AA813" s="24"/>
      <c r="AB813" s="24"/>
      <c r="AC813" s="24"/>
      <c r="AD813" s="24"/>
      <c r="AE813" s="24"/>
      <c r="AF813" s="24"/>
      <c r="AG813" s="24"/>
      <c r="AH813" s="24"/>
      <c r="AI813" s="24"/>
      <c r="AJ813" s="24"/>
      <c r="AK813" s="24"/>
      <c r="AL813" s="24"/>
      <c r="AM813" s="24"/>
      <c r="AN813" s="24"/>
      <c r="AO813" s="24"/>
    </row>
    <row r="814" spans="1:41" ht="12.75">
      <c r="A814" s="227"/>
      <c r="B814" s="277"/>
      <c r="C814" s="278"/>
      <c r="D814" s="278"/>
      <c r="E814" s="279"/>
      <c r="F814" s="281"/>
      <c r="G814" s="227"/>
      <c r="H814" s="227"/>
      <c r="I814" s="281"/>
      <c r="J814" s="227"/>
      <c r="K814" s="24"/>
      <c r="L814" s="24"/>
      <c r="M814" s="24"/>
      <c r="N814" s="24"/>
      <c r="O814" s="24"/>
      <c r="P814" s="24"/>
      <c r="Q814" s="24"/>
      <c r="R814" s="24"/>
      <c r="S814" s="24"/>
      <c r="T814" s="24"/>
      <c r="U814" s="24"/>
      <c r="V814" s="24"/>
      <c r="W814" s="24"/>
      <c r="X814" s="24"/>
      <c r="Y814" s="24"/>
      <c r="Z814" s="24"/>
      <c r="AA814" s="24"/>
      <c r="AB814" s="24"/>
      <c r="AC814" s="24"/>
      <c r="AD814" s="24"/>
      <c r="AE814" s="24"/>
      <c r="AF814" s="24"/>
      <c r="AG814" s="24"/>
      <c r="AH814" s="24"/>
      <c r="AI814" s="24"/>
      <c r="AJ814" s="24"/>
      <c r="AK814" s="24"/>
      <c r="AL814" s="24"/>
      <c r="AM814" s="24"/>
      <c r="AN814" s="24"/>
      <c r="AO814" s="24"/>
    </row>
    <row r="815" spans="1:41" ht="12.75">
      <c r="A815" s="227"/>
      <c r="B815" s="277"/>
      <c r="C815" s="278"/>
      <c r="D815" s="278"/>
      <c r="E815" s="279"/>
      <c r="F815" s="281"/>
      <c r="G815" s="227"/>
      <c r="H815" s="227"/>
      <c r="I815" s="281"/>
      <c r="J815" s="227"/>
      <c r="K815" s="24"/>
      <c r="L815" s="24"/>
      <c r="M815" s="24"/>
      <c r="N815" s="24"/>
      <c r="O815" s="24"/>
      <c r="P815" s="24"/>
      <c r="Q815" s="24"/>
      <c r="R815" s="24"/>
      <c r="S815" s="24"/>
      <c r="T815" s="24"/>
      <c r="U815" s="24"/>
      <c r="V815" s="24"/>
      <c r="W815" s="24"/>
      <c r="X815" s="24"/>
      <c r="Y815" s="24"/>
      <c r="Z815" s="24"/>
      <c r="AA815" s="24"/>
      <c r="AB815" s="24"/>
      <c r="AC815" s="24"/>
      <c r="AD815" s="24"/>
      <c r="AE815" s="24"/>
      <c r="AF815" s="24"/>
      <c r="AG815" s="24"/>
      <c r="AH815" s="24"/>
      <c r="AI815" s="24"/>
      <c r="AJ815" s="24"/>
      <c r="AK815" s="24"/>
      <c r="AL815" s="24"/>
      <c r="AM815" s="24"/>
      <c r="AN815" s="24"/>
      <c r="AO815" s="24"/>
    </row>
    <row r="816" spans="1:41" ht="12.75">
      <c r="A816" s="227"/>
      <c r="B816" s="277"/>
      <c r="C816" s="278"/>
      <c r="D816" s="278"/>
      <c r="E816" s="279"/>
      <c r="F816" s="281"/>
      <c r="G816" s="227"/>
      <c r="H816" s="227"/>
      <c r="I816" s="281"/>
      <c r="J816" s="227"/>
      <c r="K816" s="24"/>
      <c r="L816" s="24"/>
      <c r="M816" s="24"/>
      <c r="N816" s="24"/>
      <c r="O816" s="24"/>
      <c r="P816" s="24"/>
      <c r="Q816" s="24"/>
      <c r="R816" s="24"/>
      <c r="S816" s="24"/>
      <c r="T816" s="24"/>
      <c r="U816" s="24"/>
      <c r="V816" s="24"/>
      <c r="W816" s="24"/>
      <c r="X816" s="24"/>
      <c r="Y816" s="24"/>
      <c r="Z816" s="24"/>
      <c r="AA816" s="24"/>
      <c r="AB816" s="24"/>
      <c r="AC816" s="24"/>
      <c r="AD816" s="24"/>
      <c r="AE816" s="24"/>
      <c r="AF816" s="24"/>
      <c r="AG816" s="24"/>
      <c r="AH816" s="24"/>
      <c r="AI816" s="24"/>
      <c r="AJ816" s="24"/>
      <c r="AK816" s="24"/>
      <c r="AL816" s="24"/>
      <c r="AM816" s="24"/>
      <c r="AN816" s="24"/>
      <c r="AO816" s="24"/>
    </row>
    <row r="817" spans="1:41" ht="12.75">
      <c r="A817" s="227"/>
      <c r="B817" s="277"/>
      <c r="C817" s="278"/>
      <c r="D817" s="278"/>
      <c r="E817" s="279"/>
      <c r="F817" s="281"/>
      <c r="G817" s="227"/>
      <c r="H817" s="227"/>
      <c r="I817" s="281"/>
      <c r="J817" s="227"/>
      <c r="K817" s="24"/>
      <c r="L817" s="24"/>
      <c r="M817" s="24"/>
      <c r="N817" s="24"/>
      <c r="O817" s="24"/>
      <c r="P817" s="24"/>
      <c r="Q817" s="24"/>
      <c r="R817" s="24"/>
      <c r="S817" s="24"/>
      <c r="T817" s="24"/>
      <c r="U817" s="24"/>
      <c r="V817" s="24"/>
      <c r="W817" s="24"/>
      <c r="X817" s="24"/>
      <c r="Y817" s="24"/>
      <c r="Z817" s="24"/>
      <c r="AA817" s="24"/>
      <c r="AB817" s="24"/>
      <c r="AC817" s="24"/>
      <c r="AD817" s="24"/>
      <c r="AE817" s="24"/>
      <c r="AF817" s="24"/>
      <c r="AG817" s="24"/>
      <c r="AH817" s="24"/>
      <c r="AI817" s="24"/>
      <c r="AJ817" s="24"/>
      <c r="AK817" s="24"/>
      <c r="AL817" s="24"/>
      <c r="AM817" s="24"/>
      <c r="AN817" s="24"/>
      <c r="AO817" s="24"/>
    </row>
    <row r="818" spans="1:41" ht="12.75">
      <c r="A818" s="227"/>
      <c r="B818" s="277"/>
      <c r="C818" s="278"/>
      <c r="D818" s="278"/>
      <c r="E818" s="279"/>
      <c r="F818" s="281"/>
      <c r="G818" s="227"/>
      <c r="H818" s="227"/>
      <c r="I818" s="281"/>
      <c r="J818" s="227"/>
      <c r="K818" s="24"/>
      <c r="L818" s="24"/>
      <c r="M818" s="24"/>
      <c r="N818" s="24"/>
      <c r="O818" s="24"/>
      <c r="P818" s="24"/>
      <c r="Q818" s="24"/>
      <c r="R818" s="24"/>
      <c r="S818" s="24"/>
      <c r="T818" s="24"/>
      <c r="U818" s="24"/>
      <c r="V818" s="24"/>
      <c r="W818" s="24"/>
      <c r="X818" s="24"/>
      <c r="Y818" s="24"/>
      <c r="Z818" s="24"/>
      <c r="AA818" s="24"/>
      <c r="AB818" s="24"/>
      <c r="AC818" s="24"/>
      <c r="AD818" s="24"/>
      <c r="AE818" s="24"/>
      <c r="AF818" s="24"/>
      <c r="AG818" s="24"/>
      <c r="AH818" s="24"/>
      <c r="AI818" s="24"/>
      <c r="AJ818" s="24"/>
      <c r="AK818" s="24"/>
      <c r="AL818" s="24"/>
      <c r="AM818" s="24"/>
      <c r="AN818" s="24"/>
      <c r="AO818" s="24"/>
    </row>
    <row r="819" spans="1:41" ht="12.75">
      <c r="A819" s="227"/>
      <c r="B819" s="277"/>
      <c r="C819" s="278"/>
      <c r="D819" s="278"/>
      <c r="E819" s="279"/>
      <c r="F819" s="281"/>
      <c r="G819" s="227"/>
      <c r="H819" s="227"/>
      <c r="I819" s="281"/>
      <c r="J819" s="227"/>
      <c r="K819" s="24"/>
      <c r="L819" s="24"/>
      <c r="M819" s="24"/>
      <c r="N819" s="24"/>
      <c r="O819" s="24"/>
      <c r="P819" s="24"/>
      <c r="Q819" s="24"/>
      <c r="R819" s="24"/>
      <c r="S819" s="24"/>
      <c r="T819" s="24"/>
      <c r="U819" s="24"/>
      <c r="V819" s="24"/>
      <c r="W819" s="24"/>
      <c r="X819" s="24"/>
      <c r="Y819" s="24"/>
      <c r="Z819" s="24"/>
      <c r="AA819" s="24"/>
      <c r="AB819" s="24"/>
      <c r="AC819" s="24"/>
      <c r="AD819" s="24"/>
      <c r="AE819" s="24"/>
      <c r="AF819" s="24"/>
      <c r="AG819" s="24"/>
      <c r="AH819" s="24"/>
      <c r="AI819" s="24"/>
      <c r="AJ819" s="24"/>
      <c r="AK819" s="24"/>
      <c r="AL819" s="24"/>
      <c r="AM819" s="24"/>
      <c r="AN819" s="24"/>
      <c r="AO819" s="24"/>
    </row>
    <row r="820" spans="1:41" ht="12.75">
      <c r="A820" s="227"/>
      <c r="B820" s="277"/>
      <c r="C820" s="278"/>
      <c r="D820" s="278"/>
      <c r="E820" s="279"/>
      <c r="F820" s="281"/>
      <c r="G820" s="227"/>
      <c r="H820" s="227"/>
      <c r="I820" s="281"/>
      <c r="J820" s="227"/>
      <c r="K820" s="24"/>
      <c r="L820" s="24"/>
      <c r="M820" s="24"/>
      <c r="N820" s="24"/>
      <c r="O820" s="24"/>
      <c r="P820" s="24"/>
      <c r="Q820" s="24"/>
      <c r="R820" s="24"/>
      <c r="S820" s="24"/>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row>
    <row r="821" spans="1:41" ht="12.75">
      <c r="A821" s="227"/>
      <c r="B821" s="277"/>
      <c r="C821" s="278"/>
      <c r="D821" s="278"/>
      <c r="E821" s="279"/>
      <c r="F821" s="281"/>
      <c r="G821" s="227"/>
      <c r="H821" s="227"/>
      <c r="I821" s="281"/>
      <c r="J821" s="227"/>
      <c r="K821" s="24"/>
      <c r="L821" s="24"/>
      <c r="M821" s="24"/>
      <c r="N821" s="24"/>
      <c r="O821" s="24"/>
      <c r="P821" s="24"/>
      <c r="Q821" s="24"/>
      <c r="R821" s="24"/>
      <c r="S821" s="24"/>
      <c r="T821" s="24"/>
      <c r="U821" s="24"/>
      <c r="V821" s="24"/>
      <c r="W821" s="24"/>
      <c r="X821" s="24"/>
      <c r="Y821" s="24"/>
      <c r="Z821" s="24"/>
      <c r="AA821" s="24"/>
      <c r="AB821" s="24"/>
      <c r="AC821" s="24"/>
      <c r="AD821" s="24"/>
      <c r="AE821" s="24"/>
      <c r="AF821" s="24"/>
      <c r="AG821" s="24"/>
      <c r="AH821" s="24"/>
      <c r="AI821" s="24"/>
      <c r="AJ821" s="24"/>
      <c r="AK821" s="24"/>
      <c r="AL821" s="24"/>
      <c r="AM821" s="24"/>
      <c r="AN821" s="24"/>
      <c r="AO821" s="24"/>
    </row>
    <row r="822" spans="1:41" ht="12.75">
      <c r="A822" s="227"/>
      <c r="B822" s="277"/>
      <c r="C822" s="278"/>
      <c r="D822" s="278"/>
      <c r="E822" s="279"/>
      <c r="F822" s="281"/>
      <c r="G822" s="227"/>
      <c r="H822" s="227"/>
      <c r="I822" s="281"/>
      <c r="J822" s="227"/>
      <c r="K822" s="24"/>
      <c r="L822" s="24"/>
      <c r="M822" s="24"/>
      <c r="N822" s="24"/>
      <c r="O822" s="24"/>
      <c r="P822" s="24"/>
      <c r="Q822" s="24"/>
      <c r="R822" s="24"/>
      <c r="S822" s="24"/>
      <c r="T822" s="24"/>
      <c r="U822" s="24"/>
      <c r="V822" s="24"/>
      <c r="W822" s="24"/>
      <c r="X822" s="24"/>
      <c r="Y822" s="24"/>
      <c r="Z822" s="24"/>
      <c r="AA822" s="24"/>
      <c r="AB822" s="24"/>
      <c r="AC822" s="24"/>
      <c r="AD822" s="24"/>
      <c r="AE822" s="24"/>
      <c r="AF822" s="24"/>
      <c r="AG822" s="24"/>
      <c r="AH822" s="24"/>
      <c r="AI822" s="24"/>
      <c r="AJ822" s="24"/>
      <c r="AK822" s="24"/>
      <c r="AL822" s="24"/>
      <c r="AM822" s="24"/>
      <c r="AN822" s="24"/>
      <c r="AO822" s="24"/>
    </row>
    <row r="823" spans="1:41" ht="12.75">
      <c r="A823" s="227"/>
      <c r="B823" s="277"/>
      <c r="C823" s="278"/>
      <c r="D823" s="278"/>
      <c r="E823" s="279"/>
      <c r="F823" s="281"/>
      <c r="G823" s="227"/>
      <c r="H823" s="227"/>
      <c r="I823" s="281"/>
      <c r="J823" s="227"/>
      <c r="K823" s="24"/>
      <c r="L823" s="24"/>
      <c r="M823" s="24"/>
      <c r="N823" s="24"/>
      <c r="O823" s="24"/>
      <c r="P823" s="24"/>
      <c r="Q823" s="24"/>
      <c r="R823" s="24"/>
      <c r="S823" s="24"/>
      <c r="T823" s="24"/>
      <c r="U823" s="24"/>
      <c r="V823" s="24"/>
      <c r="W823" s="24"/>
      <c r="X823" s="24"/>
      <c r="Y823" s="24"/>
      <c r="Z823" s="24"/>
      <c r="AA823" s="24"/>
      <c r="AB823" s="24"/>
      <c r="AC823" s="24"/>
      <c r="AD823" s="24"/>
      <c r="AE823" s="24"/>
      <c r="AF823" s="24"/>
      <c r="AG823" s="24"/>
      <c r="AH823" s="24"/>
      <c r="AI823" s="24"/>
      <c r="AJ823" s="24"/>
      <c r="AK823" s="24"/>
      <c r="AL823" s="24"/>
      <c r="AM823" s="24"/>
      <c r="AN823" s="24"/>
      <c r="AO823" s="24"/>
    </row>
    <row r="824" spans="1:41" ht="12.75">
      <c r="A824" s="227"/>
      <c r="B824" s="277"/>
      <c r="C824" s="278"/>
      <c r="D824" s="278"/>
      <c r="E824" s="279"/>
      <c r="F824" s="281"/>
      <c r="G824" s="227"/>
      <c r="H824" s="227"/>
      <c r="I824" s="281"/>
      <c r="J824" s="227"/>
      <c r="K824" s="24"/>
      <c r="L824" s="24"/>
      <c r="M824" s="24"/>
      <c r="N824" s="24"/>
      <c r="O824" s="24"/>
      <c r="P824" s="24"/>
      <c r="Q824" s="24"/>
      <c r="R824" s="24"/>
      <c r="S824" s="24"/>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row>
    <row r="825" spans="1:41" ht="12.75">
      <c r="A825" s="227"/>
      <c r="B825" s="277"/>
      <c r="C825" s="278"/>
      <c r="D825" s="278"/>
      <c r="E825" s="279"/>
      <c r="F825" s="281"/>
      <c r="G825" s="227"/>
      <c r="H825" s="227"/>
      <c r="I825" s="281"/>
      <c r="J825" s="227"/>
      <c r="K825" s="24"/>
      <c r="L825" s="24"/>
      <c r="M825" s="24"/>
      <c r="N825" s="24"/>
      <c r="O825" s="24"/>
      <c r="P825" s="24"/>
      <c r="Q825" s="24"/>
      <c r="R825" s="24"/>
      <c r="S825" s="24"/>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row>
    <row r="826" spans="1:41" ht="12.75">
      <c r="A826" s="227"/>
      <c r="B826" s="277"/>
      <c r="C826" s="278"/>
      <c r="D826" s="278"/>
      <c r="E826" s="279"/>
      <c r="F826" s="281"/>
      <c r="G826" s="227"/>
      <c r="H826" s="227"/>
      <c r="I826" s="281"/>
      <c r="J826" s="227"/>
      <c r="K826" s="24"/>
      <c r="L826" s="24"/>
      <c r="M826" s="24"/>
      <c r="N826" s="24"/>
      <c r="O826" s="24"/>
      <c r="P826" s="24"/>
      <c r="Q826" s="24"/>
      <c r="R826" s="24"/>
      <c r="S826" s="24"/>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row>
    <row r="827" spans="1:41" ht="12.75">
      <c r="A827" s="227"/>
      <c r="B827" s="277"/>
      <c r="C827" s="278"/>
      <c r="D827" s="278"/>
      <c r="E827" s="279"/>
      <c r="F827" s="281"/>
      <c r="G827" s="227"/>
      <c r="H827" s="227"/>
      <c r="I827" s="281"/>
      <c r="J827" s="227"/>
      <c r="K827" s="24"/>
      <c r="L827" s="24"/>
      <c r="M827" s="24"/>
      <c r="N827" s="24"/>
      <c r="O827" s="24"/>
      <c r="P827" s="24"/>
      <c r="Q827" s="24"/>
      <c r="R827" s="24"/>
      <c r="S827" s="24"/>
      <c r="T827" s="24"/>
      <c r="U827" s="24"/>
      <c r="V827" s="24"/>
      <c r="W827" s="24"/>
      <c r="X827" s="24"/>
      <c r="Y827" s="24"/>
      <c r="Z827" s="24"/>
      <c r="AA827" s="24"/>
      <c r="AB827" s="24"/>
      <c r="AC827" s="24"/>
      <c r="AD827" s="24"/>
      <c r="AE827" s="24"/>
      <c r="AF827" s="24"/>
      <c r="AG827" s="24"/>
      <c r="AH827" s="24"/>
      <c r="AI827" s="24"/>
      <c r="AJ827" s="24"/>
      <c r="AK827" s="24"/>
      <c r="AL827" s="24"/>
      <c r="AM827" s="24"/>
      <c r="AN827" s="24"/>
      <c r="AO827" s="24"/>
    </row>
    <row r="828" spans="1:41" ht="12.75">
      <c r="A828" s="227"/>
      <c r="B828" s="277"/>
      <c r="C828" s="278"/>
      <c r="D828" s="278"/>
      <c r="E828" s="279"/>
      <c r="F828" s="281"/>
      <c r="G828" s="227"/>
      <c r="H828" s="227"/>
      <c r="I828" s="281"/>
      <c r="J828" s="227"/>
      <c r="K828" s="24"/>
      <c r="L828" s="24"/>
      <c r="M828" s="24"/>
      <c r="N828" s="24"/>
      <c r="O828" s="24"/>
      <c r="P828" s="24"/>
      <c r="Q828" s="24"/>
      <c r="R828" s="24"/>
      <c r="S828" s="24"/>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row>
    <row r="829" spans="1:41" ht="12.75">
      <c r="A829" s="227"/>
      <c r="B829" s="277"/>
      <c r="C829" s="278"/>
      <c r="D829" s="278"/>
      <c r="E829" s="279"/>
      <c r="F829" s="281"/>
      <c r="G829" s="227"/>
      <c r="H829" s="227"/>
      <c r="I829" s="281"/>
      <c r="J829" s="227"/>
      <c r="K829" s="24"/>
      <c r="L829" s="24"/>
      <c r="M829" s="24"/>
      <c r="N829" s="24"/>
      <c r="O829" s="24"/>
      <c r="P829" s="24"/>
      <c r="Q829" s="24"/>
      <c r="R829" s="24"/>
      <c r="S829" s="24"/>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row>
    <row r="830" spans="1:41" ht="12.75">
      <c r="A830" s="227"/>
      <c r="B830" s="277"/>
      <c r="C830" s="278"/>
      <c r="D830" s="278"/>
      <c r="E830" s="279"/>
      <c r="F830" s="281"/>
      <c r="G830" s="227"/>
      <c r="H830" s="227"/>
      <c r="I830" s="281"/>
      <c r="J830" s="227"/>
      <c r="K830" s="24"/>
      <c r="L830" s="24"/>
      <c r="M830" s="24"/>
      <c r="N830" s="24"/>
      <c r="O830" s="24"/>
      <c r="P830" s="24"/>
      <c r="Q830" s="24"/>
      <c r="R830" s="24"/>
      <c r="S830" s="24"/>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row>
    <row r="831" spans="1:41" ht="12.75">
      <c r="A831" s="227"/>
      <c r="B831" s="277"/>
      <c r="C831" s="278"/>
      <c r="D831" s="278"/>
      <c r="E831" s="279"/>
      <c r="F831" s="281"/>
      <c r="G831" s="227"/>
      <c r="H831" s="227"/>
      <c r="I831" s="281"/>
      <c r="J831" s="227"/>
      <c r="K831" s="24"/>
      <c r="L831" s="24"/>
      <c r="M831" s="24"/>
      <c r="N831" s="24"/>
      <c r="O831" s="24"/>
      <c r="P831" s="24"/>
      <c r="Q831" s="24"/>
      <c r="R831" s="24"/>
      <c r="S831" s="24"/>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row>
    <row r="832" spans="1:41" ht="12.75">
      <c r="A832" s="227"/>
      <c r="B832" s="277"/>
      <c r="C832" s="278"/>
      <c r="D832" s="278"/>
      <c r="E832" s="279"/>
      <c r="F832" s="281"/>
      <c r="G832" s="227"/>
      <c r="H832" s="227"/>
      <c r="I832" s="281"/>
      <c r="J832" s="227"/>
      <c r="K832" s="24"/>
      <c r="L832" s="24"/>
      <c r="M832" s="24"/>
      <c r="N832" s="24"/>
      <c r="O832" s="24"/>
      <c r="P832" s="24"/>
      <c r="Q832" s="24"/>
      <c r="R832" s="24"/>
      <c r="S832" s="24"/>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row>
    <row r="833" spans="1:41" ht="12.75">
      <c r="A833" s="227"/>
      <c r="B833" s="277"/>
      <c r="C833" s="278"/>
      <c r="D833" s="278"/>
      <c r="E833" s="279"/>
      <c r="F833" s="281"/>
      <c r="G833" s="227"/>
      <c r="H833" s="227"/>
      <c r="I833" s="281"/>
      <c r="J833" s="227"/>
      <c r="K833" s="24"/>
      <c r="L833" s="24"/>
      <c r="M833" s="24"/>
      <c r="N833" s="24"/>
      <c r="O833" s="24"/>
      <c r="P833" s="24"/>
      <c r="Q833" s="24"/>
      <c r="R833" s="24"/>
      <c r="S833" s="24"/>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row>
    <row r="834" spans="1:41" ht="12.75">
      <c r="A834" s="227"/>
      <c r="B834" s="277"/>
      <c r="C834" s="278"/>
      <c r="D834" s="278"/>
      <c r="E834" s="279"/>
      <c r="F834" s="281"/>
      <c r="G834" s="227"/>
      <c r="H834" s="227"/>
      <c r="I834" s="281"/>
      <c r="J834" s="227"/>
      <c r="K834" s="24"/>
      <c r="L834" s="24"/>
      <c r="M834" s="24"/>
      <c r="N834" s="24"/>
      <c r="O834" s="24"/>
      <c r="P834" s="24"/>
      <c r="Q834" s="24"/>
      <c r="R834" s="24"/>
      <c r="S834" s="24"/>
      <c r="T834" s="24"/>
      <c r="U834" s="24"/>
      <c r="V834" s="24"/>
      <c r="W834" s="24"/>
      <c r="X834" s="24"/>
      <c r="Y834" s="24"/>
      <c r="Z834" s="24"/>
      <c r="AA834" s="24"/>
      <c r="AB834" s="24"/>
      <c r="AC834" s="24"/>
      <c r="AD834" s="24"/>
      <c r="AE834" s="24"/>
      <c r="AF834" s="24"/>
      <c r="AG834" s="24"/>
      <c r="AH834" s="24"/>
      <c r="AI834" s="24"/>
      <c r="AJ834" s="24"/>
      <c r="AK834" s="24"/>
      <c r="AL834" s="24"/>
      <c r="AM834" s="24"/>
      <c r="AN834" s="24"/>
      <c r="AO834" s="24"/>
    </row>
    <row r="835" spans="1:41" ht="12.75">
      <c r="A835" s="227"/>
      <c r="B835" s="277"/>
      <c r="C835" s="278"/>
      <c r="D835" s="278"/>
      <c r="E835" s="279"/>
      <c r="F835" s="281"/>
      <c r="G835" s="227"/>
      <c r="H835" s="227"/>
      <c r="I835" s="281"/>
      <c r="J835" s="227"/>
      <c r="K835" s="24"/>
      <c r="L835" s="24"/>
      <c r="M835" s="24"/>
      <c r="N835" s="24"/>
      <c r="O835" s="24"/>
      <c r="P835" s="24"/>
      <c r="Q835" s="24"/>
      <c r="R835" s="24"/>
      <c r="S835" s="24"/>
      <c r="T835" s="24"/>
      <c r="U835" s="24"/>
      <c r="V835" s="24"/>
      <c r="W835" s="24"/>
      <c r="X835" s="24"/>
      <c r="Y835" s="24"/>
      <c r="Z835" s="24"/>
      <c r="AA835" s="24"/>
      <c r="AB835" s="24"/>
      <c r="AC835" s="24"/>
      <c r="AD835" s="24"/>
      <c r="AE835" s="24"/>
      <c r="AF835" s="24"/>
      <c r="AG835" s="24"/>
      <c r="AH835" s="24"/>
      <c r="AI835" s="24"/>
      <c r="AJ835" s="24"/>
      <c r="AK835" s="24"/>
      <c r="AL835" s="24"/>
      <c r="AM835" s="24"/>
      <c r="AN835" s="24"/>
      <c r="AO835" s="24"/>
    </row>
    <row r="836" spans="1:41" ht="12.75">
      <c r="A836" s="227"/>
      <c r="B836" s="277"/>
      <c r="C836" s="278"/>
      <c r="D836" s="278"/>
      <c r="E836" s="279"/>
      <c r="F836" s="281"/>
      <c r="G836" s="227"/>
      <c r="H836" s="227"/>
      <c r="I836" s="281"/>
      <c r="J836" s="227"/>
      <c r="K836" s="24"/>
      <c r="L836" s="24"/>
      <c r="M836" s="24"/>
      <c r="N836" s="24"/>
      <c r="O836" s="24"/>
      <c r="P836" s="24"/>
      <c r="Q836" s="24"/>
      <c r="R836" s="24"/>
      <c r="S836" s="24"/>
      <c r="T836" s="24"/>
      <c r="U836" s="24"/>
      <c r="V836" s="24"/>
      <c r="W836" s="24"/>
      <c r="X836" s="24"/>
      <c r="Y836" s="24"/>
      <c r="Z836" s="24"/>
      <c r="AA836" s="24"/>
      <c r="AB836" s="24"/>
      <c r="AC836" s="24"/>
      <c r="AD836" s="24"/>
      <c r="AE836" s="24"/>
      <c r="AF836" s="24"/>
      <c r="AG836" s="24"/>
      <c r="AH836" s="24"/>
      <c r="AI836" s="24"/>
      <c r="AJ836" s="24"/>
      <c r="AK836" s="24"/>
      <c r="AL836" s="24"/>
      <c r="AM836" s="24"/>
      <c r="AN836" s="24"/>
      <c r="AO836" s="24"/>
    </row>
    <row r="837" spans="1:41" ht="12.75">
      <c r="A837" s="227"/>
      <c r="B837" s="277"/>
      <c r="C837" s="278"/>
      <c r="D837" s="278"/>
      <c r="E837" s="279"/>
      <c r="F837" s="281"/>
      <c r="G837" s="227"/>
      <c r="H837" s="227"/>
      <c r="I837" s="281"/>
      <c r="J837" s="227"/>
      <c r="K837" s="24"/>
      <c r="L837" s="24"/>
      <c r="M837" s="24"/>
      <c r="N837" s="24"/>
      <c r="O837" s="24"/>
      <c r="P837" s="24"/>
      <c r="Q837" s="24"/>
      <c r="R837" s="24"/>
      <c r="S837" s="24"/>
      <c r="T837" s="24"/>
      <c r="U837" s="24"/>
      <c r="V837" s="24"/>
      <c r="W837" s="24"/>
      <c r="X837" s="24"/>
      <c r="Y837" s="24"/>
      <c r="Z837" s="24"/>
      <c r="AA837" s="24"/>
      <c r="AB837" s="24"/>
      <c r="AC837" s="24"/>
      <c r="AD837" s="24"/>
      <c r="AE837" s="24"/>
      <c r="AF837" s="24"/>
      <c r="AG837" s="24"/>
      <c r="AH837" s="24"/>
      <c r="AI837" s="24"/>
      <c r="AJ837" s="24"/>
      <c r="AK837" s="24"/>
      <c r="AL837" s="24"/>
      <c r="AM837" s="24"/>
      <c r="AN837" s="24"/>
      <c r="AO837" s="24"/>
    </row>
    <row r="838" spans="1:41" ht="12.75">
      <c r="A838" s="227"/>
      <c r="B838" s="277"/>
      <c r="C838" s="278"/>
      <c r="D838" s="278"/>
      <c r="E838" s="279"/>
      <c r="F838" s="281"/>
      <c r="G838" s="227"/>
      <c r="H838" s="227"/>
      <c r="I838" s="281"/>
      <c r="J838" s="227"/>
      <c r="K838" s="24"/>
      <c r="L838" s="24"/>
      <c r="M838" s="24"/>
      <c r="N838" s="24"/>
      <c r="O838" s="24"/>
      <c r="P838" s="24"/>
      <c r="Q838" s="24"/>
      <c r="R838" s="24"/>
      <c r="S838" s="24"/>
      <c r="T838" s="24"/>
      <c r="U838" s="24"/>
      <c r="V838" s="24"/>
      <c r="W838" s="24"/>
      <c r="X838" s="24"/>
      <c r="Y838" s="24"/>
      <c r="Z838" s="24"/>
      <c r="AA838" s="24"/>
      <c r="AB838" s="24"/>
      <c r="AC838" s="24"/>
      <c r="AD838" s="24"/>
      <c r="AE838" s="24"/>
      <c r="AF838" s="24"/>
      <c r="AG838" s="24"/>
      <c r="AH838" s="24"/>
      <c r="AI838" s="24"/>
      <c r="AJ838" s="24"/>
      <c r="AK838" s="24"/>
      <c r="AL838" s="24"/>
      <c r="AM838" s="24"/>
      <c r="AN838" s="24"/>
      <c r="AO838" s="24"/>
    </row>
    <row r="839" spans="1:41" ht="12.75">
      <c r="A839" s="227"/>
      <c r="B839" s="277"/>
      <c r="C839" s="278"/>
      <c r="D839" s="278"/>
      <c r="E839" s="279"/>
      <c r="F839" s="281"/>
      <c r="G839" s="227"/>
      <c r="H839" s="227"/>
      <c r="I839" s="281"/>
      <c r="J839" s="227"/>
      <c r="K839" s="24"/>
      <c r="L839" s="24"/>
      <c r="M839" s="24"/>
      <c r="N839" s="24"/>
      <c r="O839" s="24"/>
      <c r="P839" s="24"/>
      <c r="Q839" s="24"/>
      <c r="R839" s="24"/>
      <c r="S839" s="24"/>
      <c r="T839" s="24"/>
      <c r="U839" s="24"/>
      <c r="V839" s="24"/>
      <c r="W839" s="24"/>
      <c r="X839" s="24"/>
      <c r="Y839" s="24"/>
      <c r="Z839" s="24"/>
      <c r="AA839" s="24"/>
      <c r="AB839" s="24"/>
      <c r="AC839" s="24"/>
      <c r="AD839" s="24"/>
      <c r="AE839" s="24"/>
      <c r="AF839" s="24"/>
      <c r="AG839" s="24"/>
      <c r="AH839" s="24"/>
      <c r="AI839" s="24"/>
      <c r="AJ839" s="24"/>
      <c r="AK839" s="24"/>
      <c r="AL839" s="24"/>
      <c r="AM839" s="24"/>
      <c r="AN839" s="24"/>
      <c r="AO839" s="24"/>
    </row>
    <row r="840" spans="1:41" ht="12.75">
      <c r="A840" s="227"/>
      <c r="B840" s="277"/>
      <c r="C840" s="278"/>
      <c r="D840" s="278"/>
      <c r="E840" s="279"/>
      <c r="F840" s="281"/>
      <c r="G840" s="227"/>
      <c r="H840" s="227"/>
      <c r="I840" s="281"/>
      <c r="J840" s="227"/>
      <c r="K840" s="24"/>
      <c r="L840" s="24"/>
      <c r="M840" s="24"/>
      <c r="N840" s="24"/>
      <c r="O840" s="24"/>
      <c r="P840" s="24"/>
      <c r="Q840" s="24"/>
      <c r="R840" s="24"/>
      <c r="S840" s="24"/>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row>
    <row r="841" spans="1:41" ht="12.75">
      <c r="A841" s="227"/>
      <c r="B841" s="277"/>
      <c r="C841" s="278"/>
      <c r="D841" s="278"/>
      <c r="E841" s="279"/>
      <c r="F841" s="281"/>
      <c r="G841" s="227"/>
      <c r="H841" s="227"/>
      <c r="I841" s="281"/>
      <c r="J841" s="227"/>
      <c r="K841" s="24"/>
      <c r="L841" s="24"/>
      <c r="M841" s="24"/>
      <c r="N841" s="24"/>
      <c r="O841" s="24"/>
      <c r="P841" s="24"/>
      <c r="Q841" s="24"/>
      <c r="R841" s="24"/>
      <c r="S841" s="24"/>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row>
    <row r="842" spans="1:41" ht="12.75">
      <c r="A842" s="227"/>
      <c r="B842" s="277"/>
      <c r="C842" s="278"/>
      <c r="D842" s="278"/>
      <c r="E842" s="279"/>
      <c r="F842" s="281"/>
      <c r="G842" s="227"/>
      <c r="H842" s="227"/>
      <c r="I842" s="281"/>
      <c r="J842" s="227"/>
      <c r="K842" s="24"/>
      <c r="L842" s="24"/>
      <c r="M842" s="24"/>
      <c r="N842" s="24"/>
      <c r="O842" s="24"/>
      <c r="P842" s="24"/>
      <c r="Q842" s="24"/>
      <c r="R842" s="24"/>
      <c r="S842" s="24"/>
      <c r="T842" s="24"/>
      <c r="U842" s="24"/>
      <c r="V842" s="24"/>
      <c r="W842" s="24"/>
      <c r="X842" s="24"/>
      <c r="Y842" s="24"/>
      <c r="Z842" s="24"/>
      <c r="AA842" s="24"/>
      <c r="AB842" s="24"/>
      <c r="AC842" s="24"/>
      <c r="AD842" s="24"/>
      <c r="AE842" s="24"/>
      <c r="AF842" s="24"/>
      <c r="AG842" s="24"/>
      <c r="AH842" s="24"/>
      <c r="AI842" s="24"/>
      <c r="AJ842" s="24"/>
      <c r="AK842" s="24"/>
      <c r="AL842" s="24"/>
      <c r="AM842" s="24"/>
      <c r="AN842" s="24"/>
      <c r="AO842" s="24"/>
    </row>
    <row r="843" spans="1:41" ht="12.75">
      <c r="A843" s="227"/>
      <c r="B843" s="277"/>
      <c r="C843" s="278"/>
      <c r="D843" s="278"/>
      <c r="E843" s="279"/>
      <c r="F843" s="281"/>
      <c r="G843" s="227"/>
      <c r="H843" s="227"/>
      <c r="I843" s="281"/>
      <c r="J843" s="227"/>
      <c r="K843" s="24"/>
      <c r="L843" s="24"/>
      <c r="M843" s="24"/>
      <c r="N843" s="24"/>
      <c r="O843" s="24"/>
      <c r="P843" s="24"/>
      <c r="Q843" s="24"/>
      <c r="R843" s="24"/>
      <c r="S843" s="24"/>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row>
    <row r="844" spans="1:41" ht="12.75">
      <c r="A844" s="227"/>
      <c r="B844" s="277"/>
      <c r="C844" s="278"/>
      <c r="D844" s="278"/>
      <c r="E844" s="279"/>
      <c r="F844" s="281"/>
      <c r="G844" s="227"/>
      <c r="H844" s="227"/>
      <c r="I844" s="281"/>
      <c r="J844" s="227"/>
      <c r="K844" s="24"/>
      <c r="L844" s="24"/>
      <c r="M844" s="24"/>
      <c r="N844" s="24"/>
      <c r="O844" s="24"/>
      <c r="P844" s="24"/>
      <c r="Q844" s="24"/>
      <c r="R844" s="24"/>
      <c r="S844" s="24"/>
      <c r="T844" s="24"/>
      <c r="U844" s="24"/>
      <c r="V844" s="24"/>
      <c r="W844" s="24"/>
      <c r="X844" s="24"/>
      <c r="Y844" s="24"/>
      <c r="Z844" s="24"/>
      <c r="AA844" s="24"/>
      <c r="AB844" s="24"/>
      <c r="AC844" s="24"/>
      <c r="AD844" s="24"/>
      <c r="AE844" s="24"/>
      <c r="AF844" s="24"/>
      <c r="AG844" s="24"/>
      <c r="AH844" s="24"/>
      <c r="AI844" s="24"/>
      <c r="AJ844" s="24"/>
      <c r="AK844" s="24"/>
      <c r="AL844" s="24"/>
      <c r="AM844" s="24"/>
      <c r="AN844" s="24"/>
      <c r="AO844" s="24"/>
    </row>
    <row r="845" spans="1:41" ht="12.75">
      <c r="A845" s="227"/>
      <c r="B845" s="277"/>
      <c r="C845" s="278"/>
      <c r="D845" s="278"/>
      <c r="E845" s="279"/>
      <c r="F845" s="281"/>
      <c r="G845" s="227"/>
      <c r="H845" s="227"/>
      <c r="I845" s="281"/>
      <c r="J845" s="227"/>
      <c r="K845" s="24"/>
      <c r="L845" s="24"/>
      <c r="M845" s="24"/>
      <c r="N845" s="24"/>
      <c r="O845" s="24"/>
      <c r="P845" s="24"/>
      <c r="Q845" s="24"/>
      <c r="R845" s="24"/>
      <c r="S845" s="24"/>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row>
    <row r="846" spans="1:41" ht="12.75">
      <c r="A846" s="227"/>
      <c r="B846" s="277"/>
      <c r="C846" s="278"/>
      <c r="D846" s="278"/>
      <c r="E846" s="279"/>
      <c r="F846" s="281"/>
      <c r="G846" s="227"/>
      <c r="H846" s="227"/>
      <c r="I846" s="281"/>
      <c r="J846" s="227"/>
      <c r="K846" s="24"/>
      <c r="L846" s="24"/>
      <c r="M846" s="24"/>
      <c r="N846" s="24"/>
      <c r="O846" s="24"/>
      <c r="P846" s="24"/>
      <c r="Q846" s="24"/>
      <c r="R846" s="24"/>
      <c r="S846" s="24"/>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row>
    <row r="847" spans="1:41" ht="12.75">
      <c r="A847" s="227"/>
      <c r="B847" s="277"/>
      <c r="C847" s="278"/>
      <c r="D847" s="278"/>
      <c r="E847" s="279"/>
      <c r="F847" s="281"/>
      <c r="G847" s="227"/>
      <c r="H847" s="227"/>
      <c r="I847" s="281"/>
      <c r="J847" s="227"/>
      <c r="K847" s="24"/>
      <c r="L847" s="24"/>
      <c r="M847" s="24"/>
      <c r="N847" s="24"/>
      <c r="O847" s="24"/>
      <c r="P847" s="24"/>
      <c r="Q847" s="24"/>
      <c r="R847" s="24"/>
      <c r="S847" s="24"/>
      <c r="T847" s="24"/>
      <c r="U847" s="24"/>
      <c r="V847" s="24"/>
      <c r="W847" s="24"/>
      <c r="X847" s="24"/>
      <c r="Y847" s="24"/>
      <c r="Z847" s="24"/>
      <c r="AA847" s="24"/>
      <c r="AB847" s="24"/>
      <c r="AC847" s="24"/>
      <c r="AD847" s="24"/>
      <c r="AE847" s="24"/>
      <c r="AF847" s="24"/>
      <c r="AG847" s="24"/>
      <c r="AH847" s="24"/>
      <c r="AI847" s="24"/>
      <c r="AJ847" s="24"/>
      <c r="AK847" s="24"/>
      <c r="AL847" s="24"/>
      <c r="AM847" s="24"/>
      <c r="AN847" s="24"/>
      <c r="AO847" s="24"/>
    </row>
    <row r="848" spans="1:41" ht="12.75">
      <c r="A848" s="227"/>
      <c r="B848" s="277"/>
      <c r="C848" s="278"/>
      <c r="D848" s="278"/>
      <c r="E848" s="279"/>
      <c r="F848" s="281"/>
      <c r="G848" s="227"/>
      <c r="H848" s="227"/>
      <c r="I848" s="281"/>
      <c r="J848" s="227"/>
      <c r="K848" s="24"/>
      <c r="L848" s="24"/>
      <c r="M848" s="24"/>
      <c r="N848" s="24"/>
      <c r="O848" s="24"/>
      <c r="P848" s="24"/>
      <c r="Q848" s="24"/>
      <c r="R848" s="24"/>
      <c r="S848" s="24"/>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row>
    <row r="849" spans="1:41" ht="12.75">
      <c r="A849" s="227"/>
      <c r="B849" s="277"/>
      <c r="C849" s="278"/>
      <c r="D849" s="278"/>
      <c r="E849" s="279"/>
      <c r="F849" s="281"/>
      <c r="G849" s="227"/>
      <c r="H849" s="227"/>
      <c r="I849" s="281"/>
      <c r="J849" s="227"/>
      <c r="K849" s="24"/>
      <c r="L849" s="24"/>
      <c r="M849" s="24"/>
      <c r="N849" s="24"/>
      <c r="O849" s="24"/>
      <c r="P849" s="24"/>
      <c r="Q849" s="24"/>
      <c r="R849" s="24"/>
      <c r="S849" s="24"/>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row>
    <row r="850" spans="1:41" ht="12.75">
      <c r="A850" s="227"/>
      <c r="B850" s="277"/>
      <c r="C850" s="278"/>
      <c r="D850" s="278"/>
      <c r="E850" s="279"/>
      <c r="F850" s="281"/>
      <c r="G850" s="227"/>
      <c r="H850" s="227"/>
      <c r="I850" s="281"/>
      <c r="J850" s="227"/>
      <c r="K850" s="24"/>
      <c r="L850" s="24"/>
      <c r="M850" s="24"/>
      <c r="N850" s="24"/>
      <c r="O850" s="24"/>
      <c r="P850" s="24"/>
      <c r="Q850" s="24"/>
      <c r="R850" s="24"/>
      <c r="S850" s="24"/>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row>
    <row r="851" spans="1:41" ht="12.75">
      <c r="A851" s="227"/>
      <c r="B851" s="277"/>
      <c r="C851" s="278"/>
      <c r="D851" s="278"/>
      <c r="E851" s="279"/>
      <c r="F851" s="281"/>
      <c r="G851" s="227"/>
      <c r="H851" s="227"/>
      <c r="I851" s="281"/>
      <c r="J851" s="227"/>
      <c r="K851" s="24"/>
      <c r="L851" s="24"/>
      <c r="M851" s="24"/>
      <c r="N851" s="24"/>
      <c r="O851" s="24"/>
      <c r="P851" s="24"/>
      <c r="Q851" s="24"/>
      <c r="R851" s="24"/>
      <c r="S851" s="24"/>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row>
    <row r="852" spans="1:41" ht="12.75">
      <c r="A852" s="227"/>
      <c r="B852" s="277"/>
      <c r="C852" s="278"/>
      <c r="D852" s="278"/>
      <c r="E852" s="279"/>
      <c r="F852" s="281"/>
      <c r="G852" s="227"/>
      <c r="H852" s="227"/>
      <c r="I852" s="281"/>
      <c r="J852" s="227"/>
      <c r="K852" s="24"/>
      <c r="L852" s="24"/>
      <c r="M852" s="24"/>
      <c r="N852" s="24"/>
      <c r="O852" s="24"/>
      <c r="P852" s="24"/>
      <c r="Q852" s="24"/>
      <c r="R852" s="24"/>
      <c r="S852" s="24"/>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row>
    <row r="853" spans="1:41" ht="12.75">
      <c r="A853" s="227"/>
      <c r="B853" s="277"/>
      <c r="C853" s="278"/>
      <c r="D853" s="278"/>
      <c r="E853" s="279"/>
      <c r="F853" s="281"/>
      <c r="G853" s="227"/>
      <c r="H853" s="227"/>
      <c r="I853" s="281"/>
      <c r="J853" s="227"/>
      <c r="K853" s="24"/>
      <c r="L853" s="24"/>
      <c r="M853" s="24"/>
      <c r="N853" s="24"/>
      <c r="O853" s="24"/>
      <c r="P853" s="24"/>
      <c r="Q853" s="24"/>
      <c r="R853" s="24"/>
      <c r="S853" s="24"/>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row>
    <row r="854" spans="1:41" ht="12.75">
      <c r="A854" s="227"/>
      <c r="B854" s="277"/>
      <c r="C854" s="278"/>
      <c r="D854" s="278"/>
      <c r="E854" s="279"/>
      <c r="F854" s="281"/>
      <c r="G854" s="227"/>
      <c r="H854" s="227"/>
      <c r="I854" s="281"/>
      <c r="J854" s="227"/>
      <c r="K854" s="24"/>
      <c r="L854" s="24"/>
      <c r="M854" s="24"/>
      <c r="N854" s="24"/>
      <c r="O854" s="24"/>
      <c r="P854" s="24"/>
      <c r="Q854" s="24"/>
      <c r="R854" s="24"/>
      <c r="S854" s="24"/>
      <c r="T854" s="24"/>
      <c r="U854" s="24"/>
      <c r="V854" s="24"/>
      <c r="W854" s="24"/>
      <c r="X854" s="24"/>
      <c r="Y854" s="24"/>
      <c r="Z854" s="24"/>
      <c r="AA854" s="24"/>
      <c r="AB854" s="24"/>
      <c r="AC854" s="24"/>
      <c r="AD854" s="24"/>
      <c r="AE854" s="24"/>
      <c r="AF854" s="24"/>
      <c r="AG854" s="24"/>
      <c r="AH854" s="24"/>
      <c r="AI854" s="24"/>
      <c r="AJ854" s="24"/>
      <c r="AK854" s="24"/>
      <c r="AL854" s="24"/>
      <c r="AM854" s="24"/>
      <c r="AN854" s="24"/>
      <c r="AO854" s="24"/>
    </row>
    <row r="855" spans="1:41" ht="12.75">
      <c r="A855" s="227"/>
      <c r="B855" s="277"/>
      <c r="C855" s="278"/>
      <c r="D855" s="278"/>
      <c r="E855" s="279"/>
      <c r="F855" s="281"/>
      <c r="G855" s="227"/>
      <c r="H855" s="227"/>
      <c r="I855" s="281"/>
      <c r="J855" s="227"/>
      <c r="K855" s="24"/>
      <c r="L855" s="24"/>
      <c r="M855" s="24"/>
      <c r="N855" s="24"/>
      <c r="O855" s="24"/>
      <c r="P855" s="24"/>
      <c r="Q855" s="24"/>
      <c r="R855" s="24"/>
      <c r="S855" s="24"/>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row>
    <row r="856" spans="1:41" ht="12.75">
      <c r="A856" s="227"/>
      <c r="B856" s="277"/>
      <c r="C856" s="278"/>
      <c r="D856" s="278"/>
      <c r="E856" s="279"/>
      <c r="F856" s="281"/>
      <c r="G856" s="227"/>
      <c r="H856" s="227"/>
      <c r="I856" s="281"/>
      <c r="J856" s="227"/>
      <c r="K856" s="24"/>
      <c r="L856" s="24"/>
      <c r="M856" s="24"/>
      <c r="N856" s="24"/>
      <c r="O856" s="24"/>
      <c r="P856" s="24"/>
      <c r="Q856" s="24"/>
      <c r="R856" s="24"/>
      <c r="S856" s="24"/>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row>
    <row r="857" spans="1:41" ht="12.75">
      <c r="A857" s="227"/>
      <c r="B857" s="277"/>
      <c r="C857" s="278"/>
      <c r="D857" s="278"/>
      <c r="E857" s="279"/>
      <c r="F857" s="281"/>
      <c r="G857" s="227"/>
      <c r="H857" s="227"/>
      <c r="I857" s="281"/>
      <c r="J857" s="227"/>
      <c r="K857" s="24"/>
      <c r="L857" s="24"/>
      <c r="M857" s="24"/>
      <c r="N857" s="24"/>
      <c r="O857" s="24"/>
      <c r="P857" s="24"/>
      <c r="Q857" s="24"/>
      <c r="R857" s="24"/>
      <c r="S857" s="24"/>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row>
    <row r="858" spans="1:41" ht="12.75">
      <c r="A858" s="227"/>
      <c r="B858" s="277"/>
      <c r="C858" s="278"/>
      <c r="D858" s="278"/>
      <c r="E858" s="279"/>
      <c r="F858" s="281"/>
      <c r="G858" s="227"/>
      <c r="H858" s="227"/>
      <c r="I858" s="281"/>
      <c r="J858" s="227"/>
      <c r="K858" s="24"/>
      <c r="L858" s="24"/>
      <c r="M858" s="24"/>
      <c r="N858" s="24"/>
      <c r="O858" s="24"/>
      <c r="P858" s="24"/>
      <c r="Q858" s="24"/>
      <c r="R858" s="24"/>
      <c r="S858" s="24"/>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row>
    <row r="859" spans="1:41" ht="12.75">
      <c r="A859" s="227"/>
      <c r="B859" s="277"/>
      <c r="C859" s="278"/>
      <c r="D859" s="278"/>
      <c r="E859" s="279"/>
      <c r="F859" s="281"/>
      <c r="G859" s="227"/>
      <c r="H859" s="227"/>
      <c r="I859" s="281"/>
      <c r="J859" s="227"/>
      <c r="K859" s="24"/>
      <c r="L859" s="24"/>
      <c r="M859" s="24"/>
      <c r="N859" s="24"/>
      <c r="O859" s="24"/>
      <c r="P859" s="24"/>
      <c r="Q859" s="24"/>
      <c r="R859" s="24"/>
      <c r="S859" s="24"/>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row>
    <row r="860" spans="1:41" ht="12.75">
      <c r="A860" s="227"/>
      <c r="B860" s="277"/>
      <c r="C860" s="278"/>
      <c r="D860" s="278"/>
      <c r="E860" s="279"/>
      <c r="F860" s="281"/>
      <c r="G860" s="227"/>
      <c r="H860" s="227"/>
      <c r="I860" s="281"/>
      <c r="J860" s="227"/>
      <c r="K860" s="24"/>
      <c r="L860" s="24"/>
      <c r="M860" s="24"/>
      <c r="N860" s="24"/>
      <c r="O860" s="24"/>
      <c r="P860" s="24"/>
      <c r="Q860" s="24"/>
      <c r="R860" s="24"/>
      <c r="S860" s="24"/>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row>
    <row r="861" spans="1:41" ht="12.75">
      <c r="A861" s="227"/>
      <c r="B861" s="277"/>
      <c r="C861" s="278"/>
      <c r="D861" s="278"/>
      <c r="E861" s="279"/>
      <c r="F861" s="281"/>
      <c r="G861" s="227"/>
      <c r="H861" s="227"/>
      <c r="I861" s="281"/>
      <c r="J861" s="227"/>
      <c r="K861" s="24"/>
      <c r="L861" s="24"/>
      <c r="M861" s="24"/>
      <c r="N861" s="24"/>
      <c r="O861" s="24"/>
      <c r="P861" s="24"/>
      <c r="Q861" s="24"/>
      <c r="R861" s="24"/>
      <c r="S861" s="24"/>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row>
    <row r="862" spans="1:41" ht="12.75">
      <c r="A862" s="227"/>
      <c r="B862" s="277"/>
      <c r="C862" s="278"/>
      <c r="D862" s="278"/>
      <c r="E862" s="279"/>
      <c r="F862" s="281"/>
      <c r="G862" s="227"/>
      <c r="H862" s="227"/>
      <c r="I862" s="281"/>
      <c r="J862" s="227"/>
      <c r="K862" s="24"/>
      <c r="L862" s="24"/>
      <c r="M862" s="24"/>
      <c r="N862" s="24"/>
      <c r="O862" s="24"/>
      <c r="P862" s="24"/>
      <c r="Q862" s="24"/>
      <c r="R862" s="24"/>
      <c r="S862" s="24"/>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row>
    <row r="863" spans="1:41" ht="12.75">
      <c r="A863" s="227"/>
      <c r="B863" s="277"/>
      <c r="C863" s="278"/>
      <c r="D863" s="278"/>
      <c r="E863" s="279"/>
      <c r="F863" s="281"/>
      <c r="G863" s="227"/>
      <c r="H863" s="227"/>
      <c r="I863" s="281"/>
      <c r="J863" s="227"/>
      <c r="K863" s="24"/>
      <c r="L863" s="24"/>
      <c r="M863" s="24"/>
      <c r="N863" s="24"/>
      <c r="O863" s="24"/>
      <c r="P863" s="24"/>
      <c r="Q863" s="24"/>
      <c r="R863" s="24"/>
      <c r="S863" s="24"/>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row>
    <row r="864" spans="1:41" ht="12.75">
      <c r="A864" s="227"/>
      <c r="B864" s="277"/>
      <c r="C864" s="278"/>
      <c r="D864" s="278"/>
      <c r="E864" s="279"/>
      <c r="F864" s="281"/>
      <c r="G864" s="227"/>
      <c r="H864" s="227"/>
      <c r="I864" s="281"/>
      <c r="J864" s="227"/>
      <c r="K864" s="24"/>
      <c r="L864" s="24"/>
      <c r="M864" s="24"/>
      <c r="N864" s="24"/>
      <c r="O864" s="24"/>
      <c r="P864" s="24"/>
      <c r="Q864" s="24"/>
      <c r="R864" s="24"/>
      <c r="S864" s="24"/>
      <c r="T864" s="24"/>
      <c r="U864" s="24"/>
      <c r="V864" s="24"/>
      <c r="W864" s="24"/>
      <c r="X864" s="24"/>
      <c r="Y864" s="24"/>
      <c r="Z864" s="24"/>
      <c r="AA864" s="24"/>
      <c r="AB864" s="24"/>
      <c r="AC864" s="24"/>
      <c r="AD864" s="24"/>
      <c r="AE864" s="24"/>
      <c r="AF864" s="24"/>
      <c r="AG864" s="24"/>
      <c r="AH864" s="24"/>
      <c r="AI864" s="24"/>
      <c r="AJ864" s="24"/>
      <c r="AK864" s="24"/>
      <c r="AL864" s="24"/>
      <c r="AM864" s="24"/>
      <c r="AN864" s="24"/>
      <c r="AO864" s="24"/>
    </row>
    <row r="865" spans="1:41" ht="12.75">
      <c r="A865" s="227"/>
      <c r="B865" s="277"/>
      <c r="C865" s="278"/>
      <c r="D865" s="278"/>
      <c r="E865" s="279"/>
      <c r="F865" s="281"/>
      <c r="G865" s="227"/>
      <c r="H865" s="227"/>
      <c r="I865" s="281"/>
      <c r="J865" s="227"/>
      <c r="K865" s="24"/>
      <c r="L865" s="24"/>
      <c r="M865" s="24"/>
      <c r="N865" s="24"/>
      <c r="O865" s="24"/>
      <c r="P865" s="24"/>
      <c r="Q865" s="24"/>
      <c r="R865" s="24"/>
      <c r="S865" s="24"/>
      <c r="T865" s="24"/>
      <c r="U865" s="24"/>
      <c r="V865" s="24"/>
      <c r="W865" s="24"/>
      <c r="X865" s="24"/>
      <c r="Y865" s="24"/>
      <c r="Z865" s="24"/>
      <c r="AA865" s="24"/>
      <c r="AB865" s="24"/>
      <c r="AC865" s="24"/>
      <c r="AD865" s="24"/>
      <c r="AE865" s="24"/>
      <c r="AF865" s="24"/>
      <c r="AG865" s="24"/>
      <c r="AH865" s="24"/>
      <c r="AI865" s="24"/>
      <c r="AJ865" s="24"/>
      <c r="AK865" s="24"/>
      <c r="AL865" s="24"/>
      <c r="AM865" s="24"/>
      <c r="AN865" s="24"/>
      <c r="AO865" s="24"/>
    </row>
    <row r="866" spans="1:41" ht="12.75">
      <c r="A866" s="227"/>
      <c r="B866" s="277"/>
      <c r="C866" s="278"/>
      <c r="D866" s="278"/>
      <c r="E866" s="279"/>
      <c r="F866" s="281"/>
      <c r="G866" s="227"/>
      <c r="H866" s="227"/>
      <c r="I866" s="281"/>
      <c r="J866" s="227"/>
      <c r="K866" s="24"/>
      <c r="L866" s="24"/>
      <c r="M866" s="24"/>
      <c r="N866" s="24"/>
      <c r="O866" s="24"/>
      <c r="P866" s="24"/>
      <c r="Q866" s="24"/>
      <c r="R866" s="24"/>
      <c r="S866" s="24"/>
      <c r="T866" s="24"/>
      <c r="U866" s="24"/>
      <c r="V866" s="24"/>
      <c r="W866" s="24"/>
      <c r="X866" s="24"/>
      <c r="Y866" s="24"/>
      <c r="Z866" s="24"/>
      <c r="AA866" s="24"/>
      <c r="AB866" s="24"/>
      <c r="AC866" s="24"/>
      <c r="AD866" s="24"/>
      <c r="AE866" s="24"/>
      <c r="AF866" s="24"/>
      <c r="AG866" s="24"/>
      <c r="AH866" s="24"/>
      <c r="AI866" s="24"/>
      <c r="AJ866" s="24"/>
      <c r="AK866" s="24"/>
      <c r="AL866" s="24"/>
      <c r="AM866" s="24"/>
      <c r="AN866" s="24"/>
      <c r="AO866" s="24"/>
    </row>
    <row r="867" spans="1:41" ht="12.75">
      <c r="A867" s="227"/>
      <c r="B867" s="277"/>
      <c r="C867" s="278"/>
      <c r="D867" s="278"/>
      <c r="E867" s="279"/>
      <c r="F867" s="281"/>
      <c r="G867" s="227"/>
      <c r="H867" s="227"/>
      <c r="I867" s="281"/>
      <c r="J867" s="227"/>
      <c r="K867" s="24"/>
      <c r="L867" s="24"/>
      <c r="M867" s="24"/>
      <c r="N867" s="24"/>
      <c r="O867" s="24"/>
      <c r="P867" s="24"/>
      <c r="Q867" s="24"/>
      <c r="R867" s="24"/>
      <c r="S867" s="24"/>
      <c r="T867" s="24"/>
      <c r="U867" s="24"/>
      <c r="V867" s="24"/>
      <c r="W867" s="24"/>
      <c r="X867" s="24"/>
      <c r="Y867" s="24"/>
      <c r="Z867" s="24"/>
      <c r="AA867" s="24"/>
      <c r="AB867" s="24"/>
      <c r="AC867" s="24"/>
      <c r="AD867" s="24"/>
      <c r="AE867" s="24"/>
      <c r="AF867" s="24"/>
      <c r="AG867" s="24"/>
      <c r="AH867" s="24"/>
      <c r="AI867" s="24"/>
      <c r="AJ867" s="24"/>
      <c r="AK867" s="24"/>
      <c r="AL867" s="24"/>
      <c r="AM867" s="24"/>
      <c r="AN867" s="24"/>
      <c r="AO867" s="24"/>
    </row>
    <row r="868" spans="1:41" ht="12.75">
      <c r="A868" s="227"/>
      <c r="B868" s="277"/>
      <c r="C868" s="278"/>
      <c r="D868" s="278"/>
      <c r="E868" s="279"/>
      <c r="F868" s="281"/>
      <c r="G868" s="227"/>
      <c r="H868" s="227"/>
      <c r="I868" s="281"/>
      <c r="J868" s="227"/>
      <c r="K868" s="24"/>
      <c r="L868" s="24"/>
      <c r="M868" s="24"/>
      <c r="N868" s="24"/>
      <c r="O868" s="24"/>
      <c r="P868" s="24"/>
      <c r="Q868" s="24"/>
      <c r="R868" s="24"/>
      <c r="S868" s="24"/>
      <c r="T868" s="24"/>
      <c r="U868" s="24"/>
      <c r="V868" s="24"/>
      <c r="W868" s="24"/>
      <c r="X868" s="24"/>
      <c r="Y868" s="24"/>
      <c r="Z868" s="24"/>
      <c r="AA868" s="24"/>
      <c r="AB868" s="24"/>
      <c r="AC868" s="24"/>
      <c r="AD868" s="24"/>
      <c r="AE868" s="24"/>
      <c r="AF868" s="24"/>
      <c r="AG868" s="24"/>
      <c r="AH868" s="24"/>
      <c r="AI868" s="24"/>
      <c r="AJ868" s="24"/>
      <c r="AK868" s="24"/>
      <c r="AL868" s="24"/>
      <c r="AM868" s="24"/>
      <c r="AN868" s="24"/>
      <c r="AO868" s="24"/>
    </row>
    <row r="869" spans="1:41" ht="12.75">
      <c r="A869" s="227"/>
      <c r="B869" s="277"/>
      <c r="C869" s="278"/>
      <c r="D869" s="278"/>
      <c r="E869" s="279"/>
      <c r="F869" s="281"/>
      <c r="G869" s="227"/>
      <c r="H869" s="227"/>
      <c r="I869" s="281"/>
      <c r="J869" s="227"/>
      <c r="K869" s="24"/>
      <c r="L869" s="24"/>
      <c r="M869" s="24"/>
      <c r="N869" s="24"/>
      <c r="O869" s="24"/>
      <c r="P869" s="24"/>
      <c r="Q869" s="24"/>
      <c r="R869" s="24"/>
      <c r="S869" s="24"/>
      <c r="T869" s="24"/>
      <c r="U869" s="24"/>
      <c r="V869" s="24"/>
      <c r="W869" s="24"/>
      <c r="X869" s="24"/>
      <c r="Y869" s="24"/>
      <c r="Z869" s="24"/>
      <c r="AA869" s="24"/>
      <c r="AB869" s="24"/>
      <c r="AC869" s="24"/>
      <c r="AD869" s="24"/>
      <c r="AE869" s="24"/>
      <c r="AF869" s="24"/>
      <c r="AG869" s="24"/>
      <c r="AH869" s="24"/>
      <c r="AI869" s="24"/>
      <c r="AJ869" s="24"/>
      <c r="AK869" s="24"/>
      <c r="AL869" s="24"/>
      <c r="AM869" s="24"/>
      <c r="AN869" s="24"/>
      <c r="AO869" s="24"/>
    </row>
    <row r="870" spans="1:41" ht="12.75">
      <c r="A870" s="227"/>
      <c r="B870" s="277"/>
      <c r="C870" s="278"/>
      <c r="D870" s="278"/>
      <c r="E870" s="279"/>
      <c r="F870" s="281"/>
      <c r="G870" s="227"/>
      <c r="H870" s="227"/>
      <c r="I870" s="281"/>
      <c r="J870" s="227"/>
      <c r="K870" s="24"/>
      <c r="L870" s="24"/>
      <c r="M870" s="24"/>
      <c r="N870" s="24"/>
      <c r="O870" s="24"/>
      <c r="P870" s="24"/>
      <c r="Q870" s="24"/>
      <c r="R870" s="24"/>
      <c r="S870" s="24"/>
      <c r="T870" s="24"/>
      <c r="U870" s="24"/>
      <c r="V870" s="24"/>
      <c r="W870" s="24"/>
      <c r="X870" s="24"/>
      <c r="Y870" s="24"/>
      <c r="Z870" s="24"/>
      <c r="AA870" s="24"/>
      <c r="AB870" s="24"/>
      <c r="AC870" s="24"/>
      <c r="AD870" s="24"/>
      <c r="AE870" s="24"/>
      <c r="AF870" s="24"/>
      <c r="AG870" s="24"/>
      <c r="AH870" s="24"/>
      <c r="AI870" s="24"/>
      <c r="AJ870" s="24"/>
      <c r="AK870" s="24"/>
      <c r="AL870" s="24"/>
      <c r="AM870" s="24"/>
      <c r="AN870" s="24"/>
      <c r="AO870" s="24"/>
    </row>
    <row r="871" spans="1:41" ht="12.75">
      <c r="A871" s="227"/>
      <c r="B871" s="277"/>
      <c r="C871" s="278"/>
      <c r="D871" s="278"/>
      <c r="E871" s="279"/>
      <c r="F871" s="281"/>
      <c r="G871" s="227"/>
      <c r="H871" s="227"/>
      <c r="I871" s="281"/>
      <c r="J871" s="227"/>
      <c r="K871" s="24"/>
      <c r="L871" s="24"/>
      <c r="M871" s="24"/>
      <c r="N871" s="24"/>
      <c r="O871" s="24"/>
      <c r="P871" s="24"/>
      <c r="Q871" s="24"/>
      <c r="R871" s="24"/>
      <c r="S871" s="24"/>
      <c r="T871" s="24"/>
      <c r="U871" s="24"/>
      <c r="V871" s="24"/>
      <c r="W871" s="24"/>
      <c r="X871" s="24"/>
      <c r="Y871" s="24"/>
      <c r="Z871" s="24"/>
      <c r="AA871" s="24"/>
      <c r="AB871" s="24"/>
      <c r="AC871" s="24"/>
      <c r="AD871" s="24"/>
      <c r="AE871" s="24"/>
      <c r="AF871" s="24"/>
      <c r="AG871" s="24"/>
      <c r="AH871" s="24"/>
      <c r="AI871" s="24"/>
      <c r="AJ871" s="24"/>
      <c r="AK871" s="24"/>
      <c r="AL871" s="24"/>
      <c r="AM871" s="24"/>
      <c r="AN871" s="24"/>
      <c r="AO871" s="24"/>
    </row>
    <row r="872" spans="1:41" ht="12.75">
      <c r="A872" s="227"/>
      <c r="B872" s="277"/>
      <c r="C872" s="278"/>
      <c r="D872" s="278"/>
      <c r="E872" s="279"/>
      <c r="F872" s="281"/>
      <c r="G872" s="227"/>
      <c r="H872" s="227"/>
      <c r="I872" s="281"/>
      <c r="J872" s="227"/>
      <c r="K872" s="24"/>
      <c r="L872" s="24"/>
      <c r="M872" s="24"/>
      <c r="N872" s="24"/>
      <c r="O872" s="24"/>
      <c r="P872" s="24"/>
      <c r="Q872" s="24"/>
      <c r="R872" s="24"/>
      <c r="S872" s="24"/>
      <c r="T872" s="24"/>
      <c r="U872" s="24"/>
      <c r="V872" s="24"/>
      <c r="W872" s="24"/>
      <c r="X872" s="24"/>
      <c r="Y872" s="24"/>
      <c r="Z872" s="24"/>
      <c r="AA872" s="24"/>
      <c r="AB872" s="24"/>
      <c r="AC872" s="24"/>
      <c r="AD872" s="24"/>
      <c r="AE872" s="24"/>
      <c r="AF872" s="24"/>
      <c r="AG872" s="24"/>
      <c r="AH872" s="24"/>
      <c r="AI872" s="24"/>
      <c r="AJ872" s="24"/>
      <c r="AK872" s="24"/>
      <c r="AL872" s="24"/>
      <c r="AM872" s="24"/>
      <c r="AN872" s="24"/>
      <c r="AO872" s="24"/>
    </row>
    <row r="873" spans="1:41" ht="12.75">
      <c r="A873" s="227"/>
      <c r="B873" s="277"/>
      <c r="C873" s="278"/>
      <c r="D873" s="278"/>
      <c r="E873" s="279"/>
      <c r="F873" s="281"/>
      <c r="G873" s="227"/>
      <c r="H873" s="227"/>
      <c r="I873" s="281"/>
      <c r="J873" s="227"/>
      <c r="K873" s="24"/>
      <c r="L873" s="24"/>
      <c r="M873" s="24"/>
      <c r="N873" s="24"/>
      <c r="O873" s="24"/>
      <c r="P873" s="24"/>
      <c r="Q873" s="24"/>
      <c r="R873" s="24"/>
      <c r="S873" s="24"/>
      <c r="T873" s="24"/>
      <c r="U873" s="24"/>
      <c r="V873" s="24"/>
      <c r="W873" s="24"/>
      <c r="X873" s="24"/>
      <c r="Y873" s="24"/>
      <c r="Z873" s="24"/>
      <c r="AA873" s="24"/>
      <c r="AB873" s="24"/>
      <c r="AC873" s="24"/>
      <c r="AD873" s="24"/>
      <c r="AE873" s="24"/>
      <c r="AF873" s="24"/>
      <c r="AG873" s="24"/>
      <c r="AH873" s="24"/>
      <c r="AI873" s="24"/>
      <c r="AJ873" s="24"/>
      <c r="AK873" s="24"/>
      <c r="AL873" s="24"/>
      <c r="AM873" s="24"/>
      <c r="AN873" s="24"/>
      <c r="AO873" s="24"/>
    </row>
    <row r="874" spans="1:41" ht="12.75">
      <c r="A874" s="227"/>
      <c r="B874" s="277"/>
      <c r="C874" s="278"/>
      <c r="D874" s="278"/>
      <c r="E874" s="279"/>
      <c r="F874" s="281"/>
      <c r="G874" s="227"/>
      <c r="H874" s="227"/>
      <c r="I874" s="281"/>
      <c r="J874" s="227"/>
      <c r="K874" s="24"/>
      <c r="L874" s="24"/>
      <c r="M874" s="24"/>
      <c r="N874" s="24"/>
      <c r="O874" s="24"/>
      <c r="P874" s="24"/>
      <c r="Q874" s="24"/>
      <c r="R874" s="24"/>
      <c r="S874" s="24"/>
      <c r="T874" s="24"/>
      <c r="U874" s="24"/>
      <c r="V874" s="24"/>
      <c r="W874" s="24"/>
      <c r="X874" s="24"/>
      <c r="Y874" s="24"/>
      <c r="Z874" s="24"/>
      <c r="AA874" s="24"/>
      <c r="AB874" s="24"/>
      <c r="AC874" s="24"/>
      <c r="AD874" s="24"/>
      <c r="AE874" s="24"/>
      <c r="AF874" s="24"/>
      <c r="AG874" s="24"/>
      <c r="AH874" s="24"/>
      <c r="AI874" s="24"/>
      <c r="AJ874" s="24"/>
      <c r="AK874" s="24"/>
      <c r="AL874" s="24"/>
      <c r="AM874" s="24"/>
      <c r="AN874" s="24"/>
      <c r="AO874" s="24"/>
    </row>
    <row r="875" spans="1:41" ht="12.75">
      <c r="A875" s="227"/>
      <c r="B875" s="277"/>
      <c r="C875" s="278"/>
      <c r="D875" s="278"/>
      <c r="E875" s="279"/>
      <c r="F875" s="281"/>
      <c r="G875" s="227"/>
      <c r="H875" s="227"/>
      <c r="I875" s="281"/>
      <c r="J875" s="227"/>
      <c r="K875" s="24"/>
      <c r="L875" s="24"/>
      <c r="M875" s="24"/>
      <c r="N875" s="24"/>
      <c r="O875" s="24"/>
      <c r="P875" s="24"/>
      <c r="Q875" s="24"/>
      <c r="R875" s="24"/>
      <c r="S875" s="24"/>
      <c r="T875" s="24"/>
      <c r="U875" s="24"/>
      <c r="V875" s="24"/>
      <c r="W875" s="24"/>
      <c r="X875" s="24"/>
      <c r="Y875" s="24"/>
      <c r="Z875" s="24"/>
      <c r="AA875" s="24"/>
      <c r="AB875" s="24"/>
      <c r="AC875" s="24"/>
      <c r="AD875" s="24"/>
      <c r="AE875" s="24"/>
      <c r="AF875" s="24"/>
      <c r="AG875" s="24"/>
      <c r="AH875" s="24"/>
      <c r="AI875" s="24"/>
      <c r="AJ875" s="24"/>
      <c r="AK875" s="24"/>
      <c r="AL875" s="24"/>
      <c r="AM875" s="24"/>
      <c r="AN875" s="24"/>
      <c r="AO875" s="24"/>
    </row>
    <row r="876" spans="1:41" ht="12.75">
      <c r="A876" s="227"/>
      <c r="B876" s="277"/>
      <c r="C876" s="278"/>
      <c r="D876" s="278"/>
      <c r="E876" s="279"/>
      <c r="F876" s="281"/>
      <c r="G876" s="227"/>
      <c r="H876" s="227"/>
      <c r="I876" s="281"/>
      <c r="J876" s="227"/>
      <c r="K876" s="24"/>
      <c r="L876" s="24"/>
      <c r="M876" s="24"/>
      <c r="N876" s="24"/>
      <c r="O876" s="24"/>
      <c r="P876" s="24"/>
      <c r="Q876" s="24"/>
      <c r="R876" s="24"/>
      <c r="S876" s="24"/>
      <c r="T876" s="24"/>
      <c r="U876" s="24"/>
      <c r="V876" s="24"/>
      <c r="W876" s="24"/>
      <c r="X876" s="24"/>
      <c r="Y876" s="24"/>
      <c r="Z876" s="24"/>
      <c r="AA876" s="24"/>
      <c r="AB876" s="24"/>
      <c r="AC876" s="24"/>
      <c r="AD876" s="24"/>
      <c r="AE876" s="24"/>
      <c r="AF876" s="24"/>
      <c r="AG876" s="24"/>
      <c r="AH876" s="24"/>
      <c r="AI876" s="24"/>
      <c r="AJ876" s="24"/>
      <c r="AK876" s="24"/>
      <c r="AL876" s="24"/>
      <c r="AM876" s="24"/>
      <c r="AN876" s="24"/>
      <c r="AO876" s="24"/>
    </row>
    <row r="877" spans="1:41" ht="12.75">
      <c r="A877" s="227"/>
      <c r="B877" s="277"/>
      <c r="C877" s="278"/>
      <c r="D877" s="278"/>
      <c r="E877" s="279"/>
      <c r="F877" s="281"/>
      <c r="G877" s="227"/>
      <c r="H877" s="227"/>
      <c r="I877" s="281"/>
      <c r="J877" s="227"/>
      <c r="K877" s="24"/>
      <c r="L877" s="24"/>
      <c r="M877" s="24"/>
      <c r="N877" s="24"/>
      <c r="O877" s="24"/>
      <c r="P877" s="24"/>
      <c r="Q877" s="24"/>
      <c r="R877" s="24"/>
      <c r="S877" s="24"/>
      <c r="T877" s="24"/>
      <c r="U877" s="24"/>
      <c r="V877" s="24"/>
      <c r="W877" s="24"/>
      <c r="X877" s="24"/>
      <c r="Y877" s="24"/>
      <c r="Z877" s="24"/>
      <c r="AA877" s="24"/>
      <c r="AB877" s="24"/>
      <c r="AC877" s="24"/>
      <c r="AD877" s="24"/>
      <c r="AE877" s="24"/>
      <c r="AF877" s="24"/>
      <c r="AG877" s="24"/>
      <c r="AH877" s="24"/>
      <c r="AI877" s="24"/>
      <c r="AJ877" s="24"/>
      <c r="AK877" s="24"/>
      <c r="AL877" s="24"/>
      <c r="AM877" s="24"/>
      <c r="AN877" s="24"/>
      <c r="AO877" s="24"/>
    </row>
    <row r="878" spans="1:41" ht="12.75">
      <c r="A878" s="227"/>
      <c r="B878" s="277"/>
      <c r="C878" s="278"/>
      <c r="D878" s="278"/>
      <c r="E878" s="279"/>
      <c r="F878" s="281"/>
      <c r="G878" s="227"/>
      <c r="H878" s="227"/>
      <c r="I878" s="281"/>
      <c r="J878" s="227"/>
      <c r="K878" s="24"/>
      <c r="L878" s="24"/>
      <c r="M878" s="24"/>
      <c r="N878" s="24"/>
      <c r="O878" s="24"/>
      <c r="P878" s="24"/>
      <c r="Q878" s="24"/>
      <c r="R878" s="24"/>
      <c r="S878" s="24"/>
      <c r="T878" s="24"/>
      <c r="U878" s="24"/>
      <c r="V878" s="24"/>
      <c r="W878" s="24"/>
      <c r="X878" s="24"/>
      <c r="Y878" s="24"/>
      <c r="Z878" s="24"/>
      <c r="AA878" s="24"/>
      <c r="AB878" s="24"/>
      <c r="AC878" s="24"/>
      <c r="AD878" s="24"/>
      <c r="AE878" s="24"/>
      <c r="AF878" s="24"/>
      <c r="AG878" s="24"/>
      <c r="AH878" s="24"/>
      <c r="AI878" s="24"/>
      <c r="AJ878" s="24"/>
      <c r="AK878" s="24"/>
      <c r="AL878" s="24"/>
      <c r="AM878" s="24"/>
      <c r="AN878" s="24"/>
      <c r="AO878" s="24"/>
    </row>
    <row r="879" spans="1:41" ht="12.75">
      <c r="A879" s="227"/>
      <c r="B879" s="277"/>
      <c r="C879" s="278"/>
      <c r="D879" s="278"/>
      <c r="E879" s="279"/>
      <c r="F879" s="281"/>
      <c r="G879" s="227"/>
      <c r="H879" s="227"/>
      <c r="I879" s="281"/>
      <c r="J879" s="227"/>
      <c r="K879" s="24"/>
      <c r="L879" s="24"/>
      <c r="M879" s="24"/>
      <c r="N879" s="24"/>
      <c r="O879" s="24"/>
      <c r="P879" s="24"/>
      <c r="Q879" s="24"/>
      <c r="R879" s="24"/>
      <c r="S879" s="24"/>
      <c r="T879" s="24"/>
      <c r="U879" s="24"/>
      <c r="V879" s="24"/>
      <c r="W879" s="24"/>
      <c r="X879" s="24"/>
      <c r="Y879" s="24"/>
      <c r="Z879" s="24"/>
      <c r="AA879" s="24"/>
      <c r="AB879" s="24"/>
      <c r="AC879" s="24"/>
      <c r="AD879" s="24"/>
      <c r="AE879" s="24"/>
      <c r="AF879" s="24"/>
      <c r="AG879" s="24"/>
      <c r="AH879" s="24"/>
      <c r="AI879" s="24"/>
      <c r="AJ879" s="24"/>
      <c r="AK879" s="24"/>
      <c r="AL879" s="24"/>
      <c r="AM879" s="24"/>
      <c r="AN879" s="24"/>
      <c r="AO879" s="24"/>
    </row>
    <row r="880" spans="1:41" ht="12.75">
      <c r="A880" s="227"/>
      <c r="B880" s="277"/>
      <c r="C880" s="278"/>
      <c r="D880" s="278"/>
      <c r="E880" s="279"/>
      <c r="F880" s="281"/>
      <c r="G880" s="227"/>
      <c r="H880" s="227"/>
      <c r="I880" s="281"/>
      <c r="J880" s="227"/>
      <c r="K880" s="24"/>
      <c r="L880" s="24"/>
      <c r="M880" s="24"/>
      <c r="N880" s="24"/>
      <c r="O880" s="24"/>
      <c r="P880" s="24"/>
      <c r="Q880" s="24"/>
      <c r="R880" s="24"/>
      <c r="S880" s="24"/>
      <c r="T880" s="24"/>
      <c r="U880" s="24"/>
      <c r="V880" s="24"/>
      <c r="W880" s="24"/>
      <c r="X880" s="24"/>
      <c r="Y880" s="24"/>
      <c r="Z880" s="24"/>
      <c r="AA880" s="24"/>
      <c r="AB880" s="24"/>
      <c r="AC880" s="24"/>
      <c r="AD880" s="24"/>
      <c r="AE880" s="24"/>
      <c r="AF880" s="24"/>
      <c r="AG880" s="24"/>
      <c r="AH880" s="24"/>
      <c r="AI880" s="24"/>
      <c r="AJ880" s="24"/>
      <c r="AK880" s="24"/>
      <c r="AL880" s="24"/>
      <c r="AM880" s="24"/>
      <c r="AN880" s="24"/>
      <c r="AO880" s="24"/>
    </row>
    <row r="881" spans="1:41" ht="12.75">
      <c r="A881" s="227"/>
      <c r="B881" s="277"/>
      <c r="C881" s="278"/>
      <c r="D881" s="278"/>
      <c r="E881" s="279"/>
      <c r="F881" s="281"/>
      <c r="G881" s="227"/>
      <c r="H881" s="227"/>
      <c r="I881" s="281"/>
      <c r="J881" s="227"/>
      <c r="K881" s="24"/>
      <c r="L881" s="24"/>
      <c r="M881" s="24"/>
      <c r="N881" s="24"/>
      <c r="O881" s="24"/>
      <c r="P881" s="24"/>
      <c r="Q881" s="24"/>
      <c r="R881" s="24"/>
      <c r="S881" s="24"/>
      <c r="T881" s="24"/>
      <c r="U881" s="24"/>
      <c r="V881" s="24"/>
      <c r="W881" s="24"/>
      <c r="X881" s="24"/>
      <c r="Y881" s="24"/>
      <c r="Z881" s="24"/>
      <c r="AA881" s="24"/>
      <c r="AB881" s="24"/>
      <c r="AC881" s="24"/>
      <c r="AD881" s="24"/>
      <c r="AE881" s="24"/>
      <c r="AF881" s="24"/>
      <c r="AG881" s="24"/>
      <c r="AH881" s="24"/>
      <c r="AI881" s="24"/>
      <c r="AJ881" s="24"/>
      <c r="AK881" s="24"/>
      <c r="AL881" s="24"/>
      <c r="AM881" s="24"/>
      <c r="AN881" s="24"/>
      <c r="AO881" s="24"/>
    </row>
    <row r="882" spans="1:41" ht="12.75">
      <c r="A882" s="227"/>
      <c r="B882" s="277"/>
      <c r="C882" s="278"/>
      <c r="D882" s="278"/>
      <c r="E882" s="279"/>
      <c r="F882" s="281"/>
      <c r="G882" s="227"/>
      <c r="H882" s="227"/>
      <c r="I882" s="281"/>
      <c r="J882" s="227"/>
      <c r="K882" s="24"/>
      <c r="L882" s="24"/>
      <c r="M882" s="24"/>
      <c r="N882" s="24"/>
      <c r="O882" s="24"/>
      <c r="P882" s="24"/>
      <c r="Q882" s="24"/>
      <c r="R882" s="24"/>
      <c r="S882" s="24"/>
      <c r="T882" s="24"/>
      <c r="U882" s="24"/>
      <c r="V882" s="24"/>
      <c r="W882" s="24"/>
      <c r="X882" s="24"/>
      <c r="Y882" s="24"/>
      <c r="Z882" s="24"/>
      <c r="AA882" s="24"/>
      <c r="AB882" s="24"/>
      <c r="AC882" s="24"/>
      <c r="AD882" s="24"/>
      <c r="AE882" s="24"/>
      <c r="AF882" s="24"/>
      <c r="AG882" s="24"/>
      <c r="AH882" s="24"/>
      <c r="AI882" s="24"/>
      <c r="AJ882" s="24"/>
      <c r="AK882" s="24"/>
      <c r="AL882" s="24"/>
      <c r="AM882" s="24"/>
      <c r="AN882" s="24"/>
      <c r="AO882" s="24"/>
    </row>
    <row r="883" spans="1:41" ht="12.75">
      <c r="A883" s="227"/>
      <c r="B883" s="277"/>
      <c r="C883" s="278"/>
      <c r="D883" s="278"/>
      <c r="E883" s="279"/>
      <c r="F883" s="281"/>
      <c r="G883" s="227"/>
      <c r="H883" s="227"/>
      <c r="I883" s="281"/>
      <c r="J883" s="227"/>
      <c r="K883" s="24"/>
      <c r="L883" s="24"/>
      <c r="M883" s="24"/>
      <c r="N883" s="24"/>
      <c r="O883" s="24"/>
      <c r="P883" s="24"/>
      <c r="Q883" s="24"/>
      <c r="R883" s="24"/>
      <c r="S883" s="24"/>
      <c r="T883" s="24"/>
      <c r="U883" s="24"/>
      <c r="V883" s="24"/>
      <c r="W883" s="24"/>
      <c r="X883" s="24"/>
      <c r="Y883" s="24"/>
      <c r="Z883" s="24"/>
      <c r="AA883" s="24"/>
      <c r="AB883" s="24"/>
      <c r="AC883" s="24"/>
      <c r="AD883" s="24"/>
      <c r="AE883" s="24"/>
      <c r="AF883" s="24"/>
      <c r="AG883" s="24"/>
      <c r="AH883" s="24"/>
      <c r="AI883" s="24"/>
      <c r="AJ883" s="24"/>
      <c r="AK883" s="24"/>
      <c r="AL883" s="24"/>
      <c r="AM883" s="24"/>
      <c r="AN883" s="24"/>
      <c r="AO883" s="24"/>
    </row>
    <row r="884" spans="1:41" ht="12.75">
      <c r="A884" s="227"/>
      <c r="B884" s="277"/>
      <c r="C884" s="278"/>
      <c r="D884" s="278"/>
      <c r="E884" s="279"/>
      <c r="F884" s="281"/>
      <c r="G884" s="227"/>
      <c r="H884" s="227"/>
      <c r="I884" s="281"/>
      <c r="J884" s="227"/>
      <c r="K884" s="24"/>
      <c r="L884" s="24"/>
      <c r="M884" s="24"/>
      <c r="N884" s="24"/>
      <c r="O884" s="24"/>
      <c r="P884" s="24"/>
      <c r="Q884" s="24"/>
      <c r="R884" s="24"/>
      <c r="S884" s="24"/>
      <c r="T884" s="24"/>
      <c r="U884" s="24"/>
      <c r="V884" s="24"/>
      <c r="W884" s="24"/>
      <c r="X884" s="24"/>
      <c r="Y884" s="24"/>
      <c r="Z884" s="24"/>
      <c r="AA884" s="24"/>
      <c r="AB884" s="24"/>
      <c r="AC884" s="24"/>
      <c r="AD884" s="24"/>
      <c r="AE884" s="24"/>
      <c r="AF884" s="24"/>
      <c r="AG884" s="24"/>
      <c r="AH884" s="24"/>
      <c r="AI884" s="24"/>
      <c r="AJ884" s="24"/>
      <c r="AK884" s="24"/>
      <c r="AL884" s="24"/>
      <c r="AM884" s="24"/>
      <c r="AN884" s="24"/>
      <c r="AO884" s="24"/>
    </row>
    <row r="885" spans="1:41" ht="12.75">
      <c r="A885" s="227"/>
      <c r="B885" s="277"/>
      <c r="C885" s="278"/>
      <c r="D885" s="278"/>
      <c r="E885" s="279"/>
      <c r="F885" s="281"/>
      <c r="G885" s="227"/>
      <c r="H885" s="227"/>
      <c r="I885" s="281"/>
      <c r="J885" s="227"/>
      <c r="K885" s="24"/>
      <c r="L885" s="24"/>
      <c r="M885" s="24"/>
      <c r="N885" s="24"/>
      <c r="O885" s="24"/>
      <c r="P885" s="24"/>
      <c r="Q885" s="24"/>
      <c r="R885" s="24"/>
      <c r="S885" s="24"/>
      <c r="T885" s="24"/>
      <c r="U885" s="24"/>
      <c r="V885" s="24"/>
      <c r="W885" s="24"/>
      <c r="X885" s="24"/>
      <c r="Y885" s="24"/>
      <c r="Z885" s="24"/>
      <c r="AA885" s="24"/>
      <c r="AB885" s="24"/>
      <c r="AC885" s="24"/>
      <c r="AD885" s="24"/>
      <c r="AE885" s="24"/>
      <c r="AF885" s="24"/>
      <c r="AG885" s="24"/>
      <c r="AH885" s="24"/>
      <c r="AI885" s="24"/>
      <c r="AJ885" s="24"/>
      <c r="AK885" s="24"/>
      <c r="AL885" s="24"/>
      <c r="AM885" s="24"/>
      <c r="AN885" s="24"/>
      <c r="AO885" s="24"/>
    </row>
    <row r="886" spans="1:41" ht="12.75">
      <c r="A886" s="227"/>
      <c r="B886" s="277"/>
      <c r="C886" s="278"/>
      <c r="D886" s="278"/>
      <c r="E886" s="279"/>
      <c r="F886" s="281"/>
      <c r="G886" s="227"/>
      <c r="H886" s="227"/>
      <c r="I886" s="281"/>
      <c r="J886" s="227"/>
      <c r="K886" s="24"/>
      <c r="L886" s="24"/>
      <c r="M886" s="24"/>
      <c r="N886" s="24"/>
      <c r="O886" s="24"/>
      <c r="P886" s="24"/>
      <c r="Q886" s="24"/>
      <c r="R886" s="24"/>
      <c r="S886" s="24"/>
      <c r="T886" s="24"/>
      <c r="U886" s="24"/>
      <c r="V886" s="24"/>
      <c r="W886" s="24"/>
      <c r="X886" s="24"/>
      <c r="Y886" s="24"/>
      <c r="Z886" s="24"/>
      <c r="AA886" s="24"/>
      <c r="AB886" s="24"/>
      <c r="AC886" s="24"/>
      <c r="AD886" s="24"/>
      <c r="AE886" s="24"/>
      <c r="AF886" s="24"/>
      <c r="AG886" s="24"/>
      <c r="AH886" s="24"/>
      <c r="AI886" s="24"/>
      <c r="AJ886" s="24"/>
      <c r="AK886" s="24"/>
      <c r="AL886" s="24"/>
      <c r="AM886" s="24"/>
      <c r="AN886" s="24"/>
      <c r="AO886" s="24"/>
    </row>
    <row r="887" spans="1:41" ht="12.75">
      <c r="A887" s="227"/>
      <c r="B887" s="277"/>
      <c r="C887" s="278"/>
      <c r="D887" s="278"/>
      <c r="E887" s="279"/>
      <c r="F887" s="281"/>
      <c r="G887" s="227"/>
      <c r="H887" s="227"/>
      <c r="I887" s="281"/>
      <c r="J887" s="227"/>
      <c r="K887" s="24"/>
      <c r="L887" s="24"/>
      <c r="M887" s="24"/>
      <c r="N887" s="24"/>
      <c r="O887" s="24"/>
      <c r="P887" s="24"/>
      <c r="Q887" s="24"/>
      <c r="R887" s="24"/>
      <c r="S887" s="24"/>
      <c r="T887" s="24"/>
      <c r="U887" s="24"/>
      <c r="V887" s="24"/>
      <c r="W887" s="24"/>
      <c r="X887" s="24"/>
      <c r="Y887" s="24"/>
      <c r="Z887" s="24"/>
      <c r="AA887" s="24"/>
      <c r="AB887" s="24"/>
      <c r="AC887" s="24"/>
      <c r="AD887" s="24"/>
      <c r="AE887" s="24"/>
      <c r="AF887" s="24"/>
      <c r="AG887" s="24"/>
      <c r="AH887" s="24"/>
      <c r="AI887" s="24"/>
      <c r="AJ887" s="24"/>
      <c r="AK887" s="24"/>
      <c r="AL887" s="24"/>
      <c r="AM887" s="24"/>
      <c r="AN887" s="24"/>
      <c r="AO887" s="24"/>
    </row>
    <row r="888" spans="1:41" ht="12.75">
      <c r="A888" s="227"/>
      <c r="B888" s="277"/>
      <c r="C888" s="278"/>
      <c r="D888" s="278"/>
      <c r="E888" s="279"/>
      <c r="F888" s="281"/>
      <c r="G888" s="227"/>
      <c r="H888" s="227"/>
      <c r="I888" s="281"/>
      <c r="J888" s="227"/>
      <c r="K888" s="24"/>
      <c r="L888" s="24"/>
      <c r="M888" s="24"/>
      <c r="N888" s="24"/>
      <c r="O888" s="24"/>
      <c r="P888" s="24"/>
      <c r="Q888" s="24"/>
      <c r="R888" s="24"/>
      <c r="S888" s="24"/>
      <c r="T888" s="24"/>
      <c r="U888" s="24"/>
      <c r="V888" s="24"/>
      <c r="W888" s="24"/>
      <c r="X888" s="24"/>
      <c r="Y888" s="24"/>
      <c r="Z888" s="24"/>
      <c r="AA888" s="24"/>
      <c r="AB888" s="24"/>
      <c r="AC888" s="24"/>
      <c r="AD888" s="24"/>
      <c r="AE888" s="24"/>
      <c r="AF888" s="24"/>
      <c r="AG888" s="24"/>
      <c r="AH888" s="24"/>
      <c r="AI888" s="24"/>
      <c r="AJ888" s="24"/>
      <c r="AK888" s="24"/>
      <c r="AL888" s="24"/>
      <c r="AM888" s="24"/>
      <c r="AN888" s="24"/>
      <c r="AO888" s="24"/>
    </row>
    <row r="889" spans="1:41" ht="12.75">
      <c r="A889" s="227"/>
      <c r="B889" s="277"/>
      <c r="C889" s="278"/>
      <c r="D889" s="278"/>
      <c r="E889" s="279"/>
      <c r="F889" s="281"/>
      <c r="G889" s="227"/>
      <c r="H889" s="227"/>
      <c r="I889" s="281"/>
      <c r="J889" s="227"/>
      <c r="K889" s="24"/>
      <c r="L889" s="24"/>
      <c r="M889" s="24"/>
      <c r="N889" s="24"/>
      <c r="O889" s="24"/>
      <c r="P889" s="24"/>
      <c r="Q889" s="24"/>
      <c r="R889" s="24"/>
      <c r="S889" s="24"/>
      <c r="T889" s="24"/>
      <c r="U889" s="24"/>
      <c r="V889" s="24"/>
      <c r="W889" s="24"/>
      <c r="X889" s="24"/>
      <c r="Y889" s="24"/>
      <c r="Z889" s="24"/>
      <c r="AA889" s="24"/>
      <c r="AB889" s="24"/>
      <c r="AC889" s="24"/>
      <c r="AD889" s="24"/>
      <c r="AE889" s="24"/>
      <c r="AF889" s="24"/>
      <c r="AG889" s="24"/>
      <c r="AH889" s="24"/>
      <c r="AI889" s="24"/>
      <c r="AJ889" s="24"/>
      <c r="AK889" s="24"/>
      <c r="AL889" s="24"/>
      <c r="AM889" s="24"/>
      <c r="AN889" s="24"/>
      <c r="AO889" s="24"/>
    </row>
    <row r="890" spans="1:41" ht="12.75">
      <c r="A890" s="227"/>
      <c r="B890" s="277"/>
      <c r="C890" s="278"/>
      <c r="D890" s="278"/>
      <c r="E890" s="279"/>
      <c r="F890" s="281"/>
      <c r="G890" s="227"/>
      <c r="H890" s="227"/>
      <c r="I890" s="281"/>
      <c r="J890" s="227"/>
      <c r="K890" s="24"/>
      <c r="L890" s="24"/>
      <c r="M890" s="24"/>
      <c r="N890" s="24"/>
      <c r="O890" s="24"/>
      <c r="P890" s="24"/>
      <c r="Q890" s="24"/>
      <c r="R890" s="24"/>
      <c r="S890" s="24"/>
      <c r="T890" s="24"/>
      <c r="U890" s="24"/>
      <c r="V890" s="24"/>
      <c r="W890" s="24"/>
      <c r="X890" s="24"/>
      <c r="Y890" s="24"/>
      <c r="Z890" s="24"/>
      <c r="AA890" s="24"/>
      <c r="AB890" s="24"/>
      <c r="AC890" s="24"/>
      <c r="AD890" s="24"/>
      <c r="AE890" s="24"/>
      <c r="AF890" s="24"/>
      <c r="AG890" s="24"/>
      <c r="AH890" s="24"/>
      <c r="AI890" s="24"/>
      <c r="AJ890" s="24"/>
      <c r="AK890" s="24"/>
      <c r="AL890" s="24"/>
      <c r="AM890" s="24"/>
      <c r="AN890" s="24"/>
      <c r="AO890" s="24"/>
    </row>
    <row r="891" spans="1:41" ht="12.75">
      <c r="A891" s="227"/>
      <c r="B891" s="277"/>
      <c r="C891" s="278"/>
      <c r="D891" s="278"/>
      <c r="E891" s="279"/>
      <c r="F891" s="281"/>
      <c r="G891" s="227"/>
      <c r="H891" s="227"/>
      <c r="I891" s="281"/>
      <c r="J891" s="227"/>
      <c r="K891" s="24"/>
      <c r="L891" s="24"/>
      <c r="M891" s="24"/>
      <c r="N891" s="24"/>
      <c r="O891" s="24"/>
      <c r="P891" s="24"/>
      <c r="Q891" s="24"/>
      <c r="R891" s="24"/>
      <c r="S891" s="24"/>
      <c r="T891" s="24"/>
      <c r="U891" s="24"/>
      <c r="V891" s="24"/>
      <c r="W891" s="24"/>
      <c r="X891" s="24"/>
      <c r="Y891" s="24"/>
      <c r="Z891" s="24"/>
      <c r="AA891" s="24"/>
      <c r="AB891" s="24"/>
      <c r="AC891" s="24"/>
      <c r="AD891" s="24"/>
      <c r="AE891" s="24"/>
      <c r="AF891" s="24"/>
      <c r="AG891" s="24"/>
      <c r="AH891" s="24"/>
      <c r="AI891" s="24"/>
      <c r="AJ891" s="24"/>
      <c r="AK891" s="24"/>
      <c r="AL891" s="24"/>
      <c r="AM891" s="24"/>
      <c r="AN891" s="24"/>
      <c r="AO891" s="24"/>
    </row>
    <row r="892" spans="1:41" ht="12.75">
      <c r="A892" s="227"/>
      <c r="B892" s="277"/>
      <c r="C892" s="278"/>
      <c r="D892" s="278"/>
      <c r="E892" s="279"/>
      <c r="F892" s="281"/>
      <c r="G892" s="227"/>
      <c r="H892" s="227"/>
      <c r="I892" s="281"/>
      <c r="J892" s="227"/>
      <c r="K892" s="24"/>
      <c r="L892" s="24"/>
      <c r="M892" s="24"/>
      <c r="N892" s="24"/>
      <c r="O892" s="24"/>
      <c r="P892" s="24"/>
      <c r="Q892" s="24"/>
      <c r="R892" s="24"/>
      <c r="S892" s="24"/>
      <c r="T892" s="24"/>
      <c r="U892" s="24"/>
      <c r="V892" s="24"/>
      <c r="W892" s="24"/>
      <c r="X892" s="24"/>
      <c r="Y892" s="24"/>
      <c r="Z892" s="24"/>
      <c r="AA892" s="24"/>
      <c r="AB892" s="24"/>
      <c r="AC892" s="24"/>
      <c r="AD892" s="24"/>
      <c r="AE892" s="24"/>
      <c r="AF892" s="24"/>
      <c r="AG892" s="24"/>
      <c r="AH892" s="24"/>
      <c r="AI892" s="24"/>
      <c r="AJ892" s="24"/>
      <c r="AK892" s="24"/>
      <c r="AL892" s="24"/>
      <c r="AM892" s="24"/>
      <c r="AN892" s="24"/>
      <c r="AO892" s="24"/>
    </row>
    <row r="893" spans="1:41" ht="12.75">
      <c r="A893" s="227"/>
      <c r="B893" s="277"/>
      <c r="C893" s="278"/>
      <c r="D893" s="278"/>
      <c r="E893" s="279"/>
      <c r="F893" s="281"/>
      <c r="G893" s="227"/>
      <c r="H893" s="227"/>
      <c r="I893" s="281"/>
      <c r="J893" s="227"/>
      <c r="K893" s="24"/>
      <c r="L893" s="24"/>
      <c r="M893" s="24"/>
      <c r="N893" s="24"/>
      <c r="O893" s="24"/>
      <c r="P893" s="24"/>
      <c r="Q893" s="24"/>
      <c r="R893" s="24"/>
      <c r="S893" s="24"/>
      <c r="T893" s="24"/>
      <c r="U893" s="24"/>
      <c r="V893" s="24"/>
      <c r="W893" s="24"/>
      <c r="X893" s="24"/>
      <c r="Y893" s="24"/>
      <c r="Z893" s="24"/>
      <c r="AA893" s="24"/>
      <c r="AB893" s="24"/>
      <c r="AC893" s="24"/>
      <c r="AD893" s="24"/>
      <c r="AE893" s="24"/>
      <c r="AF893" s="24"/>
      <c r="AG893" s="24"/>
      <c r="AH893" s="24"/>
      <c r="AI893" s="24"/>
      <c r="AJ893" s="24"/>
      <c r="AK893" s="24"/>
      <c r="AL893" s="24"/>
      <c r="AM893" s="24"/>
      <c r="AN893" s="24"/>
      <c r="AO893" s="24"/>
    </row>
    <row r="894" spans="1:41" ht="12.75">
      <c r="A894" s="227"/>
      <c r="B894" s="277"/>
      <c r="C894" s="278"/>
      <c r="D894" s="278"/>
      <c r="E894" s="279"/>
      <c r="F894" s="281"/>
      <c r="G894" s="227"/>
      <c r="H894" s="227"/>
      <c r="I894" s="281"/>
      <c r="J894" s="227"/>
      <c r="K894" s="24"/>
      <c r="L894" s="24"/>
      <c r="M894" s="24"/>
      <c r="N894" s="24"/>
      <c r="O894" s="24"/>
      <c r="P894" s="24"/>
      <c r="Q894" s="24"/>
      <c r="R894" s="24"/>
      <c r="S894" s="24"/>
      <c r="T894" s="24"/>
      <c r="U894" s="24"/>
      <c r="V894" s="24"/>
      <c r="W894" s="24"/>
      <c r="X894" s="24"/>
      <c r="Y894" s="24"/>
      <c r="Z894" s="24"/>
      <c r="AA894" s="24"/>
      <c r="AB894" s="24"/>
      <c r="AC894" s="24"/>
      <c r="AD894" s="24"/>
      <c r="AE894" s="24"/>
      <c r="AF894" s="24"/>
      <c r="AG894" s="24"/>
      <c r="AH894" s="24"/>
      <c r="AI894" s="24"/>
      <c r="AJ894" s="24"/>
      <c r="AK894" s="24"/>
      <c r="AL894" s="24"/>
      <c r="AM894" s="24"/>
      <c r="AN894" s="24"/>
      <c r="AO894" s="24"/>
    </row>
    <row r="895" spans="1:41" ht="12.75">
      <c r="A895" s="227"/>
      <c r="B895" s="277"/>
      <c r="C895" s="278"/>
      <c r="D895" s="278"/>
      <c r="E895" s="279"/>
      <c r="F895" s="281"/>
      <c r="G895" s="227"/>
      <c r="H895" s="227"/>
      <c r="I895" s="281"/>
      <c r="J895" s="227"/>
      <c r="K895" s="24"/>
      <c r="L895" s="24"/>
      <c r="M895" s="24"/>
      <c r="N895" s="24"/>
      <c r="O895" s="24"/>
      <c r="P895" s="24"/>
      <c r="Q895" s="24"/>
      <c r="R895" s="24"/>
      <c r="S895" s="24"/>
      <c r="T895" s="24"/>
      <c r="U895" s="24"/>
      <c r="V895" s="24"/>
      <c r="W895" s="24"/>
      <c r="X895" s="24"/>
      <c r="Y895" s="24"/>
      <c r="Z895" s="24"/>
      <c r="AA895" s="24"/>
      <c r="AB895" s="24"/>
      <c r="AC895" s="24"/>
      <c r="AD895" s="24"/>
      <c r="AE895" s="24"/>
      <c r="AF895" s="24"/>
      <c r="AG895" s="24"/>
      <c r="AH895" s="24"/>
      <c r="AI895" s="24"/>
      <c r="AJ895" s="24"/>
      <c r="AK895" s="24"/>
      <c r="AL895" s="24"/>
      <c r="AM895" s="24"/>
      <c r="AN895" s="24"/>
      <c r="AO895" s="24"/>
    </row>
    <row r="896" spans="1:41" ht="12.75">
      <c r="A896" s="227"/>
      <c r="B896" s="277"/>
      <c r="C896" s="278"/>
      <c r="D896" s="278"/>
      <c r="E896" s="279"/>
      <c r="F896" s="281"/>
      <c r="G896" s="227"/>
      <c r="H896" s="227"/>
      <c r="I896" s="281"/>
      <c r="J896" s="227"/>
      <c r="K896" s="24"/>
      <c r="L896" s="24"/>
      <c r="M896" s="24"/>
      <c r="N896" s="24"/>
      <c r="O896" s="24"/>
      <c r="P896" s="24"/>
      <c r="Q896" s="24"/>
      <c r="R896" s="24"/>
      <c r="S896" s="24"/>
      <c r="T896" s="24"/>
      <c r="U896" s="24"/>
      <c r="V896" s="24"/>
      <c r="W896" s="24"/>
      <c r="X896" s="24"/>
      <c r="Y896" s="24"/>
      <c r="Z896" s="24"/>
      <c r="AA896" s="24"/>
      <c r="AB896" s="24"/>
      <c r="AC896" s="24"/>
      <c r="AD896" s="24"/>
      <c r="AE896" s="24"/>
      <c r="AF896" s="24"/>
      <c r="AG896" s="24"/>
      <c r="AH896" s="24"/>
      <c r="AI896" s="24"/>
      <c r="AJ896" s="24"/>
      <c r="AK896" s="24"/>
      <c r="AL896" s="24"/>
      <c r="AM896" s="24"/>
      <c r="AN896" s="24"/>
      <c r="AO896" s="24"/>
    </row>
    <row r="897" spans="1:41" ht="12.75">
      <c r="A897" s="227"/>
      <c r="B897" s="277"/>
      <c r="C897" s="278"/>
      <c r="D897" s="278"/>
      <c r="E897" s="279"/>
      <c r="F897" s="281"/>
      <c r="G897" s="227"/>
      <c r="H897" s="227"/>
      <c r="I897" s="281"/>
      <c r="J897" s="227"/>
      <c r="K897" s="24"/>
      <c r="L897" s="24"/>
      <c r="M897" s="24"/>
      <c r="N897" s="24"/>
      <c r="O897" s="24"/>
      <c r="P897" s="24"/>
      <c r="Q897" s="24"/>
      <c r="R897" s="24"/>
      <c r="S897" s="24"/>
      <c r="T897" s="24"/>
      <c r="U897" s="24"/>
      <c r="V897" s="24"/>
      <c r="W897" s="24"/>
      <c r="X897" s="24"/>
      <c r="Y897" s="24"/>
      <c r="Z897" s="24"/>
      <c r="AA897" s="24"/>
      <c r="AB897" s="24"/>
      <c r="AC897" s="24"/>
      <c r="AD897" s="24"/>
      <c r="AE897" s="24"/>
      <c r="AF897" s="24"/>
      <c r="AG897" s="24"/>
      <c r="AH897" s="24"/>
      <c r="AI897" s="24"/>
      <c r="AJ897" s="24"/>
      <c r="AK897" s="24"/>
      <c r="AL897" s="24"/>
      <c r="AM897" s="24"/>
      <c r="AN897" s="24"/>
      <c r="AO897" s="24"/>
    </row>
    <row r="898" spans="1:41" ht="12.75">
      <c r="A898" s="227"/>
      <c r="B898" s="277"/>
      <c r="C898" s="278"/>
      <c r="D898" s="278"/>
      <c r="E898" s="279"/>
      <c r="F898" s="281"/>
      <c r="G898" s="227"/>
      <c r="H898" s="227"/>
      <c r="I898" s="281"/>
      <c r="J898" s="227"/>
      <c r="K898" s="24"/>
      <c r="L898" s="24"/>
      <c r="M898" s="24"/>
      <c r="N898" s="24"/>
      <c r="O898" s="24"/>
      <c r="P898" s="24"/>
      <c r="Q898" s="24"/>
      <c r="R898" s="24"/>
      <c r="S898" s="24"/>
      <c r="T898" s="24"/>
      <c r="U898" s="24"/>
      <c r="V898" s="24"/>
      <c r="W898" s="24"/>
      <c r="X898" s="24"/>
      <c r="Y898" s="24"/>
      <c r="Z898" s="24"/>
      <c r="AA898" s="24"/>
      <c r="AB898" s="24"/>
      <c r="AC898" s="24"/>
      <c r="AD898" s="24"/>
      <c r="AE898" s="24"/>
      <c r="AF898" s="24"/>
      <c r="AG898" s="24"/>
      <c r="AH898" s="24"/>
      <c r="AI898" s="24"/>
      <c r="AJ898" s="24"/>
      <c r="AK898" s="24"/>
      <c r="AL898" s="24"/>
      <c r="AM898" s="24"/>
      <c r="AN898" s="24"/>
      <c r="AO898" s="24"/>
    </row>
    <row r="899" spans="1:41" ht="12.75">
      <c r="A899" s="227"/>
      <c r="B899" s="277"/>
      <c r="C899" s="278"/>
      <c r="D899" s="278"/>
      <c r="E899" s="279"/>
      <c r="F899" s="281"/>
      <c r="G899" s="227"/>
      <c r="H899" s="227"/>
      <c r="I899" s="281"/>
      <c r="J899" s="227"/>
      <c r="K899" s="24"/>
      <c r="L899" s="24"/>
      <c r="M899" s="24"/>
      <c r="N899" s="24"/>
      <c r="O899" s="24"/>
      <c r="P899" s="24"/>
      <c r="Q899" s="24"/>
      <c r="R899" s="24"/>
      <c r="S899" s="24"/>
      <c r="T899" s="24"/>
      <c r="U899" s="24"/>
      <c r="V899" s="24"/>
      <c r="W899" s="24"/>
      <c r="X899" s="24"/>
      <c r="Y899" s="24"/>
      <c r="Z899" s="24"/>
      <c r="AA899" s="24"/>
      <c r="AB899" s="24"/>
      <c r="AC899" s="24"/>
      <c r="AD899" s="24"/>
      <c r="AE899" s="24"/>
      <c r="AF899" s="24"/>
      <c r="AG899" s="24"/>
      <c r="AH899" s="24"/>
      <c r="AI899" s="24"/>
      <c r="AJ899" s="24"/>
      <c r="AK899" s="24"/>
      <c r="AL899" s="24"/>
      <c r="AM899" s="24"/>
      <c r="AN899" s="24"/>
      <c r="AO899" s="24"/>
    </row>
    <row r="900" spans="1:41" ht="12.75">
      <c r="A900" s="227"/>
      <c r="B900" s="277"/>
      <c r="C900" s="278"/>
      <c r="D900" s="278"/>
      <c r="E900" s="279"/>
      <c r="F900" s="281"/>
      <c r="G900" s="227"/>
      <c r="H900" s="227"/>
      <c r="I900" s="281"/>
      <c r="J900" s="227"/>
      <c r="K900" s="24"/>
      <c r="L900" s="24"/>
      <c r="M900" s="24"/>
      <c r="N900" s="24"/>
      <c r="O900" s="24"/>
      <c r="P900" s="24"/>
      <c r="Q900" s="24"/>
      <c r="R900" s="24"/>
      <c r="S900" s="24"/>
      <c r="T900" s="24"/>
      <c r="U900" s="24"/>
      <c r="V900" s="24"/>
      <c r="W900" s="24"/>
      <c r="X900" s="24"/>
      <c r="Y900" s="24"/>
      <c r="Z900" s="24"/>
      <c r="AA900" s="24"/>
      <c r="AB900" s="24"/>
      <c r="AC900" s="24"/>
      <c r="AD900" s="24"/>
      <c r="AE900" s="24"/>
      <c r="AF900" s="24"/>
      <c r="AG900" s="24"/>
      <c r="AH900" s="24"/>
      <c r="AI900" s="24"/>
      <c r="AJ900" s="24"/>
      <c r="AK900" s="24"/>
      <c r="AL900" s="24"/>
      <c r="AM900" s="24"/>
      <c r="AN900" s="24"/>
      <c r="AO900" s="24"/>
    </row>
    <row r="901" spans="1:41" ht="12.75">
      <c r="A901" s="227"/>
      <c r="B901" s="277"/>
      <c r="C901" s="278"/>
      <c r="D901" s="278"/>
      <c r="E901" s="279"/>
      <c r="F901" s="281"/>
      <c r="G901" s="227"/>
      <c r="H901" s="227"/>
      <c r="I901" s="281"/>
      <c r="J901" s="227"/>
      <c r="K901" s="24"/>
      <c r="L901" s="24"/>
      <c r="M901" s="24"/>
      <c r="N901" s="24"/>
      <c r="O901" s="24"/>
      <c r="P901" s="24"/>
      <c r="Q901" s="24"/>
      <c r="R901" s="24"/>
      <c r="S901" s="24"/>
      <c r="T901" s="24"/>
      <c r="U901" s="24"/>
      <c r="V901" s="24"/>
      <c r="W901" s="24"/>
      <c r="X901" s="24"/>
      <c r="Y901" s="24"/>
      <c r="Z901" s="24"/>
      <c r="AA901" s="24"/>
      <c r="AB901" s="24"/>
      <c r="AC901" s="24"/>
      <c r="AD901" s="24"/>
      <c r="AE901" s="24"/>
      <c r="AF901" s="24"/>
      <c r="AG901" s="24"/>
      <c r="AH901" s="24"/>
      <c r="AI901" s="24"/>
      <c r="AJ901" s="24"/>
      <c r="AK901" s="24"/>
      <c r="AL901" s="24"/>
      <c r="AM901" s="24"/>
      <c r="AN901" s="24"/>
      <c r="AO901" s="24"/>
    </row>
    <row r="902" spans="1:41" ht="12.75">
      <c r="A902" s="227"/>
      <c r="B902" s="277"/>
      <c r="C902" s="278"/>
      <c r="D902" s="278"/>
      <c r="E902" s="279"/>
      <c r="F902" s="281"/>
      <c r="G902" s="227"/>
      <c r="H902" s="227"/>
      <c r="I902" s="281"/>
      <c r="J902" s="227"/>
      <c r="K902" s="24"/>
      <c r="L902" s="24"/>
      <c r="M902" s="24"/>
      <c r="N902" s="24"/>
      <c r="O902" s="24"/>
      <c r="P902" s="24"/>
      <c r="Q902" s="24"/>
      <c r="R902" s="24"/>
      <c r="S902" s="24"/>
      <c r="T902" s="24"/>
      <c r="U902" s="24"/>
      <c r="V902" s="24"/>
      <c r="W902" s="24"/>
      <c r="X902" s="24"/>
      <c r="Y902" s="24"/>
      <c r="Z902" s="24"/>
      <c r="AA902" s="24"/>
      <c r="AB902" s="24"/>
      <c r="AC902" s="24"/>
      <c r="AD902" s="24"/>
      <c r="AE902" s="24"/>
      <c r="AF902" s="24"/>
      <c r="AG902" s="24"/>
      <c r="AH902" s="24"/>
      <c r="AI902" s="24"/>
      <c r="AJ902" s="24"/>
      <c r="AK902" s="24"/>
      <c r="AL902" s="24"/>
      <c r="AM902" s="24"/>
      <c r="AN902" s="24"/>
      <c r="AO902" s="24"/>
    </row>
    <row r="903" spans="1:41" ht="12.75">
      <c r="A903" s="227"/>
      <c r="B903" s="277"/>
      <c r="C903" s="278"/>
      <c r="D903" s="278"/>
      <c r="E903" s="279"/>
      <c r="F903" s="281"/>
      <c r="G903" s="227"/>
      <c r="H903" s="227"/>
      <c r="I903" s="281"/>
      <c r="J903" s="227"/>
      <c r="K903" s="24"/>
      <c r="L903" s="24"/>
      <c r="M903" s="24"/>
      <c r="N903" s="24"/>
      <c r="O903" s="24"/>
      <c r="P903" s="24"/>
      <c r="Q903" s="24"/>
      <c r="R903" s="24"/>
      <c r="S903" s="24"/>
      <c r="T903" s="24"/>
      <c r="U903" s="24"/>
      <c r="V903" s="24"/>
      <c r="W903" s="24"/>
      <c r="X903" s="24"/>
      <c r="Y903" s="24"/>
      <c r="Z903" s="24"/>
      <c r="AA903" s="24"/>
      <c r="AB903" s="24"/>
      <c r="AC903" s="24"/>
      <c r="AD903" s="24"/>
      <c r="AE903" s="24"/>
      <c r="AF903" s="24"/>
      <c r="AG903" s="24"/>
      <c r="AH903" s="24"/>
      <c r="AI903" s="24"/>
      <c r="AJ903" s="24"/>
      <c r="AK903" s="24"/>
      <c r="AL903" s="24"/>
      <c r="AM903" s="24"/>
      <c r="AN903" s="24"/>
      <c r="AO903" s="24"/>
    </row>
    <row r="904" spans="1:41" ht="12.75">
      <c r="A904" s="227"/>
      <c r="B904" s="277"/>
      <c r="C904" s="278"/>
      <c r="D904" s="278"/>
      <c r="E904" s="279"/>
      <c r="F904" s="281"/>
      <c r="G904" s="227"/>
      <c r="H904" s="227"/>
      <c r="I904" s="281"/>
      <c r="J904" s="227"/>
      <c r="K904" s="24"/>
      <c r="L904" s="24"/>
      <c r="M904" s="24"/>
      <c r="N904" s="24"/>
      <c r="O904" s="24"/>
      <c r="P904" s="24"/>
      <c r="Q904" s="24"/>
      <c r="R904" s="24"/>
      <c r="S904" s="24"/>
      <c r="T904" s="24"/>
      <c r="U904" s="24"/>
      <c r="V904" s="24"/>
      <c r="W904" s="24"/>
      <c r="X904" s="24"/>
      <c r="Y904" s="24"/>
      <c r="Z904" s="24"/>
      <c r="AA904" s="24"/>
      <c r="AB904" s="24"/>
      <c r="AC904" s="24"/>
      <c r="AD904" s="24"/>
      <c r="AE904" s="24"/>
      <c r="AF904" s="24"/>
      <c r="AG904" s="24"/>
      <c r="AH904" s="24"/>
      <c r="AI904" s="24"/>
      <c r="AJ904" s="24"/>
      <c r="AK904" s="24"/>
      <c r="AL904" s="24"/>
      <c r="AM904" s="24"/>
      <c r="AN904" s="24"/>
      <c r="AO904" s="24"/>
    </row>
    <row r="905" spans="1:41" ht="12.75">
      <c r="A905" s="227"/>
      <c r="B905" s="277"/>
      <c r="C905" s="278"/>
      <c r="D905" s="278"/>
      <c r="E905" s="279"/>
      <c r="F905" s="281"/>
      <c r="G905" s="227"/>
      <c r="H905" s="227"/>
      <c r="I905" s="281"/>
      <c r="J905" s="227"/>
      <c r="K905" s="24"/>
      <c r="L905" s="24"/>
      <c r="M905" s="24"/>
      <c r="N905" s="24"/>
      <c r="O905" s="24"/>
      <c r="P905" s="24"/>
      <c r="Q905" s="24"/>
      <c r="R905" s="24"/>
      <c r="S905" s="24"/>
      <c r="T905" s="24"/>
      <c r="U905" s="24"/>
      <c r="V905" s="24"/>
      <c r="W905" s="24"/>
      <c r="X905" s="24"/>
      <c r="Y905" s="24"/>
      <c r="Z905" s="24"/>
      <c r="AA905" s="24"/>
      <c r="AB905" s="24"/>
      <c r="AC905" s="24"/>
      <c r="AD905" s="24"/>
      <c r="AE905" s="24"/>
      <c r="AF905" s="24"/>
      <c r="AG905" s="24"/>
      <c r="AH905" s="24"/>
      <c r="AI905" s="24"/>
      <c r="AJ905" s="24"/>
      <c r="AK905" s="24"/>
      <c r="AL905" s="24"/>
      <c r="AM905" s="24"/>
      <c r="AN905" s="24"/>
      <c r="AO905" s="24"/>
    </row>
    <row r="906" spans="1:41" ht="12.75">
      <c r="A906" s="227"/>
      <c r="B906" s="277"/>
      <c r="C906" s="278"/>
      <c r="D906" s="278"/>
      <c r="E906" s="279"/>
      <c r="F906" s="281"/>
      <c r="G906" s="227"/>
      <c r="H906" s="227"/>
      <c r="I906" s="281"/>
      <c r="J906" s="227"/>
      <c r="K906" s="24"/>
      <c r="L906" s="24"/>
      <c r="M906" s="24"/>
      <c r="N906" s="24"/>
      <c r="O906" s="24"/>
      <c r="P906" s="24"/>
      <c r="Q906" s="24"/>
      <c r="R906" s="24"/>
      <c r="S906" s="24"/>
      <c r="T906" s="24"/>
      <c r="U906" s="24"/>
      <c r="V906" s="24"/>
      <c r="W906" s="24"/>
      <c r="X906" s="24"/>
      <c r="Y906" s="24"/>
      <c r="Z906" s="24"/>
      <c r="AA906" s="24"/>
      <c r="AB906" s="24"/>
      <c r="AC906" s="24"/>
      <c r="AD906" s="24"/>
      <c r="AE906" s="24"/>
      <c r="AF906" s="24"/>
      <c r="AG906" s="24"/>
      <c r="AH906" s="24"/>
      <c r="AI906" s="24"/>
      <c r="AJ906" s="24"/>
      <c r="AK906" s="24"/>
      <c r="AL906" s="24"/>
      <c r="AM906" s="24"/>
      <c r="AN906" s="24"/>
      <c r="AO906" s="24"/>
    </row>
    <row r="907" spans="1:41" ht="12.75">
      <c r="A907" s="227"/>
      <c r="B907" s="277"/>
      <c r="C907" s="278"/>
      <c r="D907" s="278"/>
      <c r="E907" s="279"/>
      <c r="F907" s="281"/>
      <c r="G907" s="227"/>
      <c r="H907" s="227"/>
      <c r="I907" s="281"/>
      <c r="J907" s="227"/>
      <c r="K907" s="24"/>
      <c r="L907" s="24"/>
      <c r="M907" s="24"/>
      <c r="N907" s="24"/>
      <c r="O907" s="24"/>
      <c r="P907" s="24"/>
      <c r="Q907" s="24"/>
      <c r="R907" s="24"/>
      <c r="S907" s="24"/>
      <c r="T907" s="24"/>
      <c r="U907" s="24"/>
      <c r="V907" s="24"/>
      <c r="W907" s="24"/>
      <c r="X907" s="24"/>
      <c r="Y907" s="24"/>
      <c r="Z907" s="24"/>
      <c r="AA907" s="24"/>
      <c r="AB907" s="24"/>
      <c r="AC907" s="24"/>
      <c r="AD907" s="24"/>
      <c r="AE907" s="24"/>
      <c r="AF907" s="24"/>
      <c r="AG907" s="24"/>
      <c r="AH907" s="24"/>
      <c r="AI907" s="24"/>
      <c r="AJ907" s="24"/>
      <c r="AK907" s="24"/>
      <c r="AL907" s="24"/>
      <c r="AM907" s="24"/>
      <c r="AN907" s="24"/>
      <c r="AO907" s="24"/>
    </row>
    <row r="908" spans="1:41" ht="12.75">
      <c r="A908" s="227"/>
      <c r="B908" s="277"/>
      <c r="C908" s="278"/>
      <c r="D908" s="278"/>
      <c r="E908" s="279"/>
      <c r="F908" s="281"/>
      <c r="G908" s="227"/>
      <c r="H908" s="227"/>
      <c r="I908" s="281"/>
      <c r="J908" s="227"/>
      <c r="K908" s="24"/>
      <c r="L908" s="24"/>
      <c r="M908" s="24"/>
      <c r="N908" s="24"/>
      <c r="O908" s="24"/>
      <c r="P908" s="24"/>
      <c r="Q908" s="24"/>
      <c r="R908" s="24"/>
      <c r="S908" s="24"/>
      <c r="T908" s="24"/>
      <c r="U908" s="24"/>
      <c r="V908" s="24"/>
      <c r="W908" s="24"/>
      <c r="X908" s="24"/>
      <c r="Y908" s="24"/>
      <c r="Z908" s="24"/>
      <c r="AA908" s="24"/>
      <c r="AB908" s="24"/>
      <c r="AC908" s="24"/>
      <c r="AD908" s="24"/>
      <c r="AE908" s="24"/>
      <c r="AF908" s="24"/>
      <c r="AG908" s="24"/>
      <c r="AH908" s="24"/>
      <c r="AI908" s="24"/>
      <c r="AJ908" s="24"/>
      <c r="AK908" s="24"/>
      <c r="AL908" s="24"/>
      <c r="AM908" s="24"/>
      <c r="AN908" s="24"/>
      <c r="AO908" s="24"/>
    </row>
    <row r="909" spans="1:41" ht="12.75">
      <c r="A909" s="227"/>
      <c r="B909" s="277"/>
      <c r="C909" s="278"/>
      <c r="D909" s="278"/>
      <c r="E909" s="279"/>
      <c r="F909" s="281"/>
      <c r="G909" s="227"/>
      <c r="H909" s="227"/>
      <c r="I909" s="281"/>
      <c r="J909" s="227"/>
      <c r="K909" s="24"/>
      <c r="L909" s="24"/>
      <c r="M909" s="24"/>
      <c r="N909" s="24"/>
      <c r="O909" s="24"/>
      <c r="P909" s="24"/>
      <c r="Q909" s="24"/>
      <c r="R909" s="24"/>
      <c r="S909" s="24"/>
      <c r="T909" s="24"/>
      <c r="U909" s="24"/>
      <c r="V909" s="24"/>
      <c r="W909" s="24"/>
      <c r="X909" s="24"/>
      <c r="Y909" s="24"/>
      <c r="Z909" s="24"/>
      <c r="AA909" s="24"/>
      <c r="AB909" s="24"/>
      <c r="AC909" s="24"/>
      <c r="AD909" s="24"/>
      <c r="AE909" s="24"/>
      <c r="AF909" s="24"/>
      <c r="AG909" s="24"/>
      <c r="AH909" s="24"/>
      <c r="AI909" s="24"/>
      <c r="AJ909" s="24"/>
      <c r="AK909" s="24"/>
      <c r="AL909" s="24"/>
      <c r="AM909" s="24"/>
      <c r="AN909" s="24"/>
      <c r="AO909" s="24"/>
    </row>
    <row r="910" spans="1:41" ht="12.75">
      <c r="A910" s="227"/>
      <c r="B910" s="277"/>
      <c r="C910" s="278"/>
      <c r="D910" s="278"/>
      <c r="E910" s="279"/>
      <c r="F910" s="281"/>
      <c r="G910" s="227"/>
      <c r="H910" s="227"/>
      <c r="I910" s="281"/>
      <c r="J910" s="227"/>
      <c r="K910" s="24"/>
      <c r="L910" s="24"/>
      <c r="M910" s="24"/>
      <c r="N910" s="24"/>
      <c r="O910" s="24"/>
      <c r="P910" s="24"/>
      <c r="Q910" s="24"/>
      <c r="R910" s="24"/>
      <c r="S910" s="24"/>
      <c r="T910" s="24"/>
      <c r="U910" s="24"/>
      <c r="V910" s="24"/>
      <c r="W910" s="24"/>
      <c r="X910" s="24"/>
      <c r="Y910" s="24"/>
      <c r="Z910" s="24"/>
      <c r="AA910" s="24"/>
      <c r="AB910" s="24"/>
      <c r="AC910" s="24"/>
      <c r="AD910" s="24"/>
      <c r="AE910" s="24"/>
      <c r="AF910" s="24"/>
      <c r="AG910" s="24"/>
      <c r="AH910" s="24"/>
      <c r="AI910" s="24"/>
      <c r="AJ910" s="24"/>
      <c r="AK910" s="24"/>
      <c r="AL910" s="24"/>
      <c r="AM910" s="24"/>
      <c r="AN910" s="24"/>
      <c r="AO910" s="24"/>
    </row>
    <row r="911" spans="1:41" ht="12.75">
      <c r="A911" s="227"/>
      <c r="B911" s="277"/>
      <c r="C911" s="278"/>
      <c r="D911" s="278"/>
      <c r="E911" s="279"/>
      <c r="F911" s="281"/>
      <c r="G911" s="227"/>
      <c r="H911" s="227"/>
      <c r="I911" s="281"/>
      <c r="J911" s="227"/>
      <c r="K911" s="24"/>
      <c r="L911" s="24"/>
      <c r="M911" s="24"/>
      <c r="N911" s="24"/>
      <c r="O911" s="24"/>
      <c r="P911" s="24"/>
      <c r="Q911" s="24"/>
      <c r="R911" s="24"/>
      <c r="S911" s="24"/>
      <c r="T911" s="24"/>
      <c r="U911" s="24"/>
      <c r="V911" s="24"/>
      <c r="W911" s="24"/>
      <c r="X911" s="24"/>
      <c r="Y911" s="24"/>
      <c r="Z911" s="24"/>
      <c r="AA911" s="24"/>
      <c r="AB911" s="24"/>
      <c r="AC911" s="24"/>
      <c r="AD911" s="24"/>
      <c r="AE911" s="24"/>
      <c r="AF911" s="24"/>
      <c r="AG911" s="24"/>
      <c r="AH911" s="24"/>
      <c r="AI911" s="24"/>
      <c r="AJ911" s="24"/>
      <c r="AK911" s="24"/>
      <c r="AL911" s="24"/>
      <c r="AM911" s="24"/>
      <c r="AN911" s="24"/>
      <c r="AO911" s="24"/>
    </row>
    <row r="912" spans="1:41" ht="12.75">
      <c r="A912" s="227"/>
      <c r="B912" s="277"/>
      <c r="C912" s="278"/>
      <c r="D912" s="278"/>
      <c r="E912" s="279"/>
      <c r="F912" s="281"/>
      <c r="G912" s="227"/>
      <c r="H912" s="227"/>
      <c r="I912" s="281"/>
      <c r="J912" s="227"/>
      <c r="K912" s="24"/>
      <c r="L912" s="24"/>
      <c r="M912" s="24"/>
      <c r="N912" s="24"/>
      <c r="O912" s="24"/>
      <c r="P912" s="24"/>
      <c r="Q912" s="24"/>
      <c r="R912" s="24"/>
      <c r="S912" s="24"/>
      <c r="T912" s="24"/>
      <c r="U912" s="24"/>
      <c r="V912" s="24"/>
      <c r="W912" s="24"/>
      <c r="X912" s="24"/>
      <c r="Y912" s="24"/>
      <c r="Z912" s="24"/>
      <c r="AA912" s="24"/>
      <c r="AB912" s="24"/>
      <c r="AC912" s="24"/>
      <c r="AD912" s="24"/>
      <c r="AE912" s="24"/>
      <c r="AF912" s="24"/>
      <c r="AG912" s="24"/>
      <c r="AH912" s="24"/>
      <c r="AI912" s="24"/>
      <c r="AJ912" s="24"/>
      <c r="AK912" s="24"/>
      <c r="AL912" s="24"/>
      <c r="AM912" s="24"/>
      <c r="AN912" s="24"/>
      <c r="AO912" s="24"/>
    </row>
    <row r="913" spans="1:41" ht="12.75">
      <c r="A913" s="227"/>
      <c r="B913" s="277"/>
      <c r="C913" s="278"/>
      <c r="D913" s="278"/>
      <c r="E913" s="279"/>
      <c r="F913" s="281"/>
      <c r="G913" s="227"/>
      <c r="H913" s="227"/>
      <c r="I913" s="281"/>
      <c r="J913" s="227"/>
      <c r="K913" s="24"/>
      <c r="L913" s="24"/>
      <c r="M913" s="24"/>
      <c r="N913" s="24"/>
      <c r="O913" s="24"/>
      <c r="P913" s="24"/>
      <c r="Q913" s="24"/>
      <c r="R913" s="24"/>
      <c r="S913" s="24"/>
      <c r="T913" s="24"/>
      <c r="U913" s="24"/>
      <c r="V913" s="24"/>
      <c r="W913" s="24"/>
      <c r="X913" s="24"/>
      <c r="Y913" s="24"/>
      <c r="Z913" s="24"/>
      <c r="AA913" s="24"/>
      <c r="AB913" s="24"/>
      <c r="AC913" s="24"/>
      <c r="AD913" s="24"/>
      <c r="AE913" s="24"/>
      <c r="AF913" s="24"/>
      <c r="AG913" s="24"/>
      <c r="AH913" s="24"/>
      <c r="AI913" s="24"/>
      <c r="AJ913" s="24"/>
      <c r="AK913" s="24"/>
      <c r="AL913" s="24"/>
      <c r="AM913" s="24"/>
      <c r="AN913" s="24"/>
      <c r="AO913" s="24"/>
    </row>
    <row r="914" spans="1:41" ht="12.75">
      <c r="A914" s="227"/>
      <c r="B914" s="277"/>
      <c r="C914" s="278"/>
      <c r="D914" s="278"/>
      <c r="E914" s="279"/>
      <c r="F914" s="281"/>
      <c r="G914" s="227"/>
      <c r="H914" s="227"/>
      <c r="I914" s="281"/>
      <c r="J914" s="227"/>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24"/>
      <c r="AN914" s="24"/>
      <c r="AO914" s="24"/>
    </row>
    <row r="915" spans="1:41" ht="12.75">
      <c r="A915" s="227"/>
      <c r="B915" s="277"/>
      <c r="C915" s="278"/>
      <c r="D915" s="278"/>
      <c r="E915" s="279"/>
      <c r="F915" s="281"/>
      <c r="G915" s="227"/>
      <c r="H915" s="227"/>
      <c r="I915" s="281"/>
      <c r="J915" s="227"/>
      <c r="K915" s="24"/>
      <c r="L915" s="24"/>
      <c r="M915" s="24"/>
      <c r="N915" s="24"/>
      <c r="O915" s="24"/>
      <c r="P915" s="24"/>
      <c r="Q915" s="24"/>
      <c r="R915" s="24"/>
      <c r="S915" s="24"/>
      <c r="T915" s="24"/>
      <c r="U915" s="24"/>
      <c r="V915" s="24"/>
      <c r="W915" s="24"/>
      <c r="X915" s="24"/>
      <c r="Y915" s="24"/>
      <c r="Z915" s="24"/>
      <c r="AA915" s="24"/>
      <c r="AB915" s="24"/>
      <c r="AC915" s="24"/>
      <c r="AD915" s="24"/>
      <c r="AE915" s="24"/>
      <c r="AF915" s="24"/>
      <c r="AG915" s="24"/>
      <c r="AH915" s="24"/>
      <c r="AI915" s="24"/>
      <c r="AJ915" s="24"/>
      <c r="AK915" s="24"/>
      <c r="AL915" s="24"/>
      <c r="AM915" s="24"/>
      <c r="AN915" s="24"/>
      <c r="AO915" s="24"/>
    </row>
    <row r="916" spans="1:41" ht="12.75">
      <c r="A916" s="227"/>
      <c r="B916" s="277"/>
      <c r="C916" s="278"/>
      <c r="D916" s="278"/>
      <c r="E916" s="279"/>
      <c r="F916" s="281"/>
      <c r="G916" s="227"/>
      <c r="H916" s="227"/>
      <c r="I916" s="281"/>
      <c r="J916" s="227"/>
      <c r="K916" s="24"/>
      <c r="L916" s="24"/>
      <c r="M916" s="24"/>
      <c r="N916" s="24"/>
      <c r="O916" s="24"/>
      <c r="P916" s="24"/>
      <c r="Q916" s="24"/>
      <c r="R916" s="24"/>
      <c r="S916" s="24"/>
      <c r="T916" s="24"/>
      <c r="U916" s="24"/>
      <c r="V916" s="24"/>
      <c r="W916" s="24"/>
      <c r="X916" s="24"/>
      <c r="Y916" s="24"/>
      <c r="Z916" s="24"/>
      <c r="AA916" s="24"/>
      <c r="AB916" s="24"/>
      <c r="AC916" s="24"/>
      <c r="AD916" s="24"/>
      <c r="AE916" s="24"/>
      <c r="AF916" s="24"/>
      <c r="AG916" s="24"/>
      <c r="AH916" s="24"/>
      <c r="AI916" s="24"/>
      <c r="AJ916" s="24"/>
      <c r="AK916" s="24"/>
      <c r="AL916" s="24"/>
      <c r="AM916" s="24"/>
      <c r="AN916" s="24"/>
      <c r="AO916" s="24"/>
    </row>
    <row r="917" spans="1:41" ht="12.75">
      <c r="A917" s="227"/>
      <c r="B917" s="277"/>
      <c r="C917" s="278"/>
      <c r="D917" s="278"/>
      <c r="E917" s="279"/>
      <c r="F917" s="281"/>
      <c r="G917" s="227"/>
      <c r="H917" s="227"/>
      <c r="I917" s="281"/>
      <c r="J917" s="227"/>
      <c r="K917" s="24"/>
      <c r="L917" s="24"/>
      <c r="M917" s="24"/>
      <c r="N917" s="24"/>
      <c r="O917" s="24"/>
      <c r="P917" s="24"/>
      <c r="Q917" s="24"/>
      <c r="R917" s="24"/>
      <c r="S917" s="24"/>
      <c r="T917" s="24"/>
      <c r="U917" s="24"/>
      <c r="V917" s="24"/>
      <c r="W917" s="24"/>
      <c r="X917" s="24"/>
      <c r="Y917" s="24"/>
      <c r="Z917" s="24"/>
      <c r="AA917" s="24"/>
      <c r="AB917" s="24"/>
      <c r="AC917" s="24"/>
      <c r="AD917" s="24"/>
      <c r="AE917" s="24"/>
      <c r="AF917" s="24"/>
      <c r="AG917" s="24"/>
      <c r="AH917" s="24"/>
      <c r="AI917" s="24"/>
      <c r="AJ917" s="24"/>
      <c r="AK917" s="24"/>
      <c r="AL917" s="24"/>
      <c r="AM917" s="24"/>
      <c r="AN917" s="24"/>
      <c r="AO917" s="24"/>
    </row>
    <row r="918" spans="1:41" ht="12.75">
      <c r="A918" s="227"/>
      <c r="B918" s="277"/>
      <c r="C918" s="278"/>
      <c r="D918" s="278"/>
      <c r="E918" s="279"/>
      <c r="F918" s="281"/>
      <c r="G918" s="227"/>
      <c r="H918" s="227"/>
      <c r="I918" s="281"/>
      <c r="J918" s="227"/>
      <c r="K918" s="24"/>
      <c r="L918" s="24"/>
      <c r="M918" s="24"/>
      <c r="N918" s="24"/>
      <c r="O918" s="24"/>
      <c r="P918" s="24"/>
      <c r="Q918" s="24"/>
      <c r="R918" s="24"/>
      <c r="S918" s="24"/>
      <c r="T918" s="24"/>
      <c r="U918" s="24"/>
      <c r="V918" s="24"/>
      <c r="W918" s="24"/>
      <c r="X918" s="24"/>
      <c r="Y918" s="24"/>
      <c r="Z918" s="24"/>
      <c r="AA918" s="24"/>
      <c r="AB918" s="24"/>
      <c r="AC918" s="24"/>
      <c r="AD918" s="24"/>
      <c r="AE918" s="24"/>
      <c r="AF918" s="24"/>
      <c r="AG918" s="24"/>
      <c r="AH918" s="24"/>
      <c r="AI918" s="24"/>
      <c r="AJ918" s="24"/>
      <c r="AK918" s="24"/>
      <c r="AL918" s="24"/>
      <c r="AM918" s="24"/>
      <c r="AN918" s="24"/>
      <c r="AO918" s="24"/>
    </row>
    <row r="919" spans="1:41" ht="12.75">
      <c r="A919" s="227"/>
      <c r="B919" s="277"/>
      <c r="C919" s="278"/>
      <c r="D919" s="278"/>
      <c r="E919" s="279"/>
      <c r="F919" s="281"/>
      <c r="G919" s="227"/>
      <c r="H919" s="227"/>
      <c r="I919" s="281"/>
      <c r="J919" s="227"/>
      <c r="K919" s="24"/>
      <c r="L919" s="24"/>
      <c r="M919" s="24"/>
      <c r="N919" s="24"/>
      <c r="O919" s="24"/>
      <c r="P919" s="24"/>
      <c r="Q919" s="24"/>
      <c r="R919" s="24"/>
      <c r="S919" s="24"/>
      <c r="T919" s="24"/>
      <c r="U919" s="24"/>
      <c r="V919" s="24"/>
      <c r="W919" s="24"/>
      <c r="X919" s="24"/>
      <c r="Y919" s="24"/>
      <c r="Z919" s="24"/>
      <c r="AA919" s="24"/>
      <c r="AB919" s="24"/>
      <c r="AC919" s="24"/>
      <c r="AD919" s="24"/>
      <c r="AE919" s="24"/>
      <c r="AF919" s="24"/>
      <c r="AG919" s="24"/>
      <c r="AH919" s="24"/>
      <c r="AI919" s="24"/>
      <c r="AJ919" s="24"/>
      <c r="AK919" s="24"/>
      <c r="AL919" s="24"/>
      <c r="AM919" s="24"/>
      <c r="AN919" s="24"/>
      <c r="AO919" s="24"/>
    </row>
    <row r="920" spans="1:41" ht="12.75">
      <c r="A920" s="227"/>
      <c r="B920" s="277"/>
      <c r="C920" s="278"/>
      <c r="D920" s="278"/>
      <c r="E920" s="279"/>
      <c r="F920" s="281"/>
      <c r="G920" s="227"/>
      <c r="H920" s="227"/>
      <c r="I920" s="281"/>
      <c r="J920" s="227"/>
      <c r="K920" s="24"/>
      <c r="L920" s="24"/>
      <c r="M920" s="24"/>
      <c r="N920" s="24"/>
      <c r="O920" s="24"/>
      <c r="P920" s="24"/>
      <c r="Q920" s="24"/>
      <c r="R920" s="24"/>
      <c r="S920" s="24"/>
      <c r="T920" s="24"/>
      <c r="U920" s="24"/>
      <c r="V920" s="24"/>
      <c r="W920" s="24"/>
      <c r="X920" s="24"/>
      <c r="Y920" s="24"/>
      <c r="Z920" s="24"/>
      <c r="AA920" s="24"/>
      <c r="AB920" s="24"/>
      <c r="AC920" s="24"/>
      <c r="AD920" s="24"/>
      <c r="AE920" s="24"/>
      <c r="AF920" s="24"/>
      <c r="AG920" s="24"/>
      <c r="AH920" s="24"/>
      <c r="AI920" s="24"/>
      <c r="AJ920" s="24"/>
      <c r="AK920" s="24"/>
      <c r="AL920" s="24"/>
      <c r="AM920" s="24"/>
      <c r="AN920" s="24"/>
      <c r="AO920" s="24"/>
    </row>
    <row r="921" spans="1:41" ht="12.75">
      <c r="A921" s="227"/>
      <c r="B921" s="277"/>
      <c r="C921" s="278"/>
      <c r="D921" s="278"/>
      <c r="E921" s="279"/>
      <c r="F921" s="281"/>
      <c r="G921" s="227"/>
      <c r="H921" s="227"/>
      <c r="I921" s="281"/>
      <c r="J921" s="227"/>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c r="AJ921" s="24"/>
      <c r="AK921" s="24"/>
      <c r="AL921" s="24"/>
      <c r="AM921" s="24"/>
      <c r="AN921" s="24"/>
      <c r="AO921" s="24"/>
    </row>
    <row r="922" spans="1:41" ht="12.75">
      <c r="A922" s="227"/>
      <c r="B922" s="277"/>
      <c r="C922" s="278"/>
      <c r="D922" s="278"/>
      <c r="E922" s="279"/>
      <c r="F922" s="281"/>
      <c r="G922" s="227"/>
      <c r="H922" s="227"/>
      <c r="I922" s="281"/>
      <c r="J922" s="227"/>
      <c r="K922" s="24"/>
      <c r="L922" s="24"/>
      <c r="M922" s="24"/>
      <c r="N922" s="24"/>
      <c r="O922" s="24"/>
      <c r="P922" s="24"/>
      <c r="Q922" s="24"/>
      <c r="R922" s="24"/>
      <c r="S922" s="24"/>
      <c r="T922" s="24"/>
      <c r="U922" s="24"/>
      <c r="V922" s="24"/>
      <c r="W922" s="24"/>
      <c r="X922" s="24"/>
      <c r="Y922" s="24"/>
      <c r="Z922" s="24"/>
      <c r="AA922" s="24"/>
      <c r="AB922" s="24"/>
      <c r="AC922" s="24"/>
      <c r="AD922" s="24"/>
      <c r="AE922" s="24"/>
      <c r="AF922" s="24"/>
      <c r="AG922" s="24"/>
      <c r="AH922" s="24"/>
      <c r="AI922" s="24"/>
      <c r="AJ922" s="24"/>
      <c r="AK922" s="24"/>
      <c r="AL922" s="24"/>
      <c r="AM922" s="24"/>
      <c r="AN922" s="24"/>
      <c r="AO922" s="24"/>
    </row>
    <row r="923" spans="1:41" ht="12.75">
      <c r="A923" s="227"/>
      <c r="B923" s="277"/>
      <c r="C923" s="278"/>
      <c r="D923" s="278"/>
      <c r="E923" s="279"/>
      <c r="F923" s="281"/>
      <c r="G923" s="227"/>
      <c r="H923" s="227"/>
      <c r="I923" s="281"/>
      <c r="J923" s="227"/>
      <c r="K923" s="24"/>
      <c r="L923" s="24"/>
      <c r="M923" s="24"/>
      <c r="N923" s="24"/>
      <c r="O923" s="24"/>
      <c r="P923" s="24"/>
      <c r="Q923" s="24"/>
      <c r="R923" s="24"/>
      <c r="S923" s="24"/>
      <c r="T923" s="24"/>
      <c r="U923" s="24"/>
      <c r="V923" s="24"/>
      <c r="W923" s="24"/>
      <c r="X923" s="24"/>
      <c r="Y923" s="24"/>
      <c r="Z923" s="24"/>
      <c r="AA923" s="24"/>
      <c r="AB923" s="24"/>
      <c r="AC923" s="24"/>
      <c r="AD923" s="24"/>
      <c r="AE923" s="24"/>
      <c r="AF923" s="24"/>
      <c r="AG923" s="24"/>
      <c r="AH923" s="24"/>
      <c r="AI923" s="24"/>
      <c r="AJ923" s="24"/>
      <c r="AK923" s="24"/>
      <c r="AL923" s="24"/>
      <c r="AM923" s="24"/>
      <c r="AN923" s="24"/>
      <c r="AO923" s="24"/>
    </row>
    <row r="924" spans="1:41" ht="12.75">
      <c r="A924" s="227"/>
      <c r="B924" s="277"/>
      <c r="C924" s="278"/>
      <c r="D924" s="278"/>
      <c r="E924" s="279"/>
      <c r="F924" s="281"/>
      <c r="G924" s="227"/>
      <c r="H924" s="227"/>
      <c r="I924" s="281"/>
      <c r="J924" s="227"/>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24"/>
      <c r="AN924" s="24"/>
      <c r="AO924" s="24"/>
    </row>
    <row r="925" spans="1:41" ht="12.75">
      <c r="A925" s="227"/>
      <c r="B925" s="277"/>
      <c r="C925" s="278"/>
      <c r="D925" s="278"/>
      <c r="E925" s="279"/>
      <c r="F925" s="281"/>
      <c r="G925" s="227"/>
      <c r="H925" s="227"/>
      <c r="I925" s="281"/>
      <c r="J925" s="227"/>
      <c r="K925" s="24"/>
      <c r="L925" s="24"/>
      <c r="M925" s="24"/>
      <c r="N925" s="24"/>
      <c r="O925" s="24"/>
      <c r="P925" s="24"/>
      <c r="Q925" s="24"/>
      <c r="R925" s="24"/>
      <c r="S925" s="24"/>
      <c r="T925" s="24"/>
      <c r="U925" s="24"/>
      <c r="V925" s="24"/>
      <c r="W925" s="24"/>
      <c r="X925" s="24"/>
      <c r="Y925" s="24"/>
      <c r="Z925" s="24"/>
      <c r="AA925" s="24"/>
      <c r="AB925" s="24"/>
      <c r="AC925" s="24"/>
      <c r="AD925" s="24"/>
      <c r="AE925" s="24"/>
      <c r="AF925" s="24"/>
      <c r="AG925" s="24"/>
      <c r="AH925" s="24"/>
      <c r="AI925" s="24"/>
      <c r="AJ925" s="24"/>
      <c r="AK925" s="24"/>
      <c r="AL925" s="24"/>
      <c r="AM925" s="24"/>
      <c r="AN925" s="24"/>
      <c r="AO925" s="24"/>
    </row>
    <row r="926" spans="1:41" ht="12.75">
      <c r="A926" s="227"/>
      <c r="B926" s="277"/>
      <c r="C926" s="278"/>
      <c r="D926" s="278"/>
      <c r="E926" s="279"/>
      <c r="F926" s="281"/>
      <c r="G926" s="227"/>
      <c r="H926" s="227"/>
      <c r="I926" s="281"/>
      <c r="J926" s="227"/>
      <c r="K926" s="24"/>
      <c r="L926" s="24"/>
      <c r="M926" s="24"/>
      <c r="N926" s="24"/>
      <c r="O926" s="24"/>
      <c r="P926" s="24"/>
      <c r="Q926" s="24"/>
      <c r="R926" s="24"/>
      <c r="S926" s="24"/>
      <c r="T926" s="24"/>
      <c r="U926" s="24"/>
      <c r="V926" s="24"/>
      <c r="W926" s="24"/>
      <c r="X926" s="24"/>
      <c r="Y926" s="24"/>
      <c r="Z926" s="24"/>
      <c r="AA926" s="24"/>
      <c r="AB926" s="24"/>
      <c r="AC926" s="24"/>
      <c r="AD926" s="24"/>
      <c r="AE926" s="24"/>
      <c r="AF926" s="24"/>
      <c r="AG926" s="24"/>
      <c r="AH926" s="24"/>
      <c r="AI926" s="24"/>
      <c r="AJ926" s="24"/>
      <c r="AK926" s="24"/>
      <c r="AL926" s="24"/>
      <c r="AM926" s="24"/>
      <c r="AN926" s="24"/>
      <c r="AO926" s="24"/>
    </row>
    <row r="927" spans="1:41" ht="12.75">
      <c r="A927" s="227"/>
      <c r="B927" s="277"/>
      <c r="C927" s="278"/>
      <c r="D927" s="278"/>
      <c r="E927" s="279"/>
      <c r="F927" s="281"/>
      <c r="G927" s="227"/>
      <c r="H927" s="227"/>
      <c r="I927" s="281"/>
      <c r="J927" s="227"/>
      <c r="K927" s="24"/>
      <c r="L927" s="24"/>
      <c r="M927" s="24"/>
      <c r="N927" s="24"/>
      <c r="O927" s="24"/>
      <c r="P927" s="24"/>
      <c r="Q927" s="24"/>
      <c r="R927" s="24"/>
      <c r="S927" s="24"/>
      <c r="T927" s="24"/>
      <c r="U927" s="24"/>
      <c r="V927" s="24"/>
      <c r="W927" s="24"/>
      <c r="X927" s="24"/>
      <c r="Y927" s="24"/>
      <c r="Z927" s="24"/>
      <c r="AA927" s="24"/>
      <c r="AB927" s="24"/>
      <c r="AC927" s="24"/>
      <c r="AD927" s="24"/>
      <c r="AE927" s="24"/>
      <c r="AF927" s="24"/>
      <c r="AG927" s="24"/>
      <c r="AH927" s="24"/>
      <c r="AI927" s="24"/>
      <c r="AJ927" s="24"/>
      <c r="AK927" s="24"/>
      <c r="AL927" s="24"/>
      <c r="AM927" s="24"/>
      <c r="AN927" s="24"/>
      <c r="AO927" s="24"/>
    </row>
    <row r="928" spans="1:41" ht="12.75">
      <c r="A928" s="227"/>
      <c r="B928" s="277"/>
      <c r="C928" s="278"/>
      <c r="D928" s="278"/>
      <c r="E928" s="279"/>
      <c r="F928" s="281"/>
      <c r="G928" s="227"/>
      <c r="H928" s="227"/>
      <c r="I928" s="281"/>
      <c r="J928" s="227"/>
      <c r="K928" s="24"/>
      <c r="L928" s="24"/>
      <c r="M928" s="24"/>
      <c r="N928" s="24"/>
      <c r="O928" s="24"/>
      <c r="P928" s="24"/>
      <c r="Q928" s="24"/>
      <c r="R928" s="24"/>
      <c r="S928" s="24"/>
      <c r="T928" s="24"/>
      <c r="U928" s="24"/>
      <c r="V928" s="24"/>
      <c r="W928" s="24"/>
      <c r="X928" s="24"/>
      <c r="Y928" s="24"/>
      <c r="Z928" s="24"/>
      <c r="AA928" s="24"/>
      <c r="AB928" s="24"/>
      <c r="AC928" s="24"/>
      <c r="AD928" s="24"/>
      <c r="AE928" s="24"/>
      <c r="AF928" s="24"/>
      <c r="AG928" s="24"/>
      <c r="AH928" s="24"/>
      <c r="AI928" s="24"/>
      <c r="AJ928" s="24"/>
      <c r="AK928" s="24"/>
      <c r="AL928" s="24"/>
      <c r="AM928" s="24"/>
      <c r="AN928" s="24"/>
      <c r="AO928" s="24"/>
    </row>
    <row r="929" spans="1:41" ht="12.75">
      <c r="A929" s="227"/>
      <c r="B929" s="277"/>
      <c r="C929" s="278"/>
      <c r="D929" s="278"/>
      <c r="E929" s="279"/>
      <c r="F929" s="281"/>
      <c r="G929" s="227"/>
      <c r="H929" s="227"/>
      <c r="I929" s="281"/>
      <c r="J929" s="227"/>
      <c r="K929" s="24"/>
      <c r="L929" s="24"/>
      <c r="M929" s="24"/>
      <c r="N929" s="24"/>
      <c r="O929" s="24"/>
      <c r="P929" s="24"/>
      <c r="Q929" s="24"/>
      <c r="R929" s="24"/>
      <c r="S929" s="24"/>
      <c r="T929" s="24"/>
      <c r="U929" s="24"/>
      <c r="V929" s="24"/>
      <c r="W929" s="24"/>
      <c r="X929" s="24"/>
      <c r="Y929" s="24"/>
      <c r="Z929" s="24"/>
      <c r="AA929" s="24"/>
      <c r="AB929" s="24"/>
      <c r="AC929" s="24"/>
      <c r="AD929" s="24"/>
      <c r="AE929" s="24"/>
      <c r="AF929" s="24"/>
      <c r="AG929" s="24"/>
      <c r="AH929" s="24"/>
      <c r="AI929" s="24"/>
      <c r="AJ929" s="24"/>
      <c r="AK929" s="24"/>
      <c r="AL929" s="24"/>
      <c r="AM929" s="24"/>
      <c r="AN929" s="24"/>
      <c r="AO929" s="24"/>
    </row>
    <row r="930" spans="1:41" ht="12.75">
      <c r="A930" s="227"/>
      <c r="B930" s="277"/>
      <c r="C930" s="278"/>
      <c r="D930" s="278"/>
      <c r="E930" s="279"/>
      <c r="F930" s="281"/>
      <c r="G930" s="227"/>
      <c r="H930" s="227"/>
      <c r="I930" s="281"/>
      <c r="J930" s="227"/>
      <c r="K930" s="24"/>
      <c r="L930" s="24"/>
      <c r="M930" s="24"/>
      <c r="N930" s="24"/>
      <c r="O930" s="24"/>
      <c r="P930" s="24"/>
      <c r="Q930" s="24"/>
      <c r="R930" s="24"/>
      <c r="S930" s="24"/>
      <c r="T930" s="24"/>
      <c r="U930" s="24"/>
      <c r="V930" s="24"/>
      <c r="W930" s="24"/>
      <c r="X930" s="24"/>
      <c r="Y930" s="24"/>
      <c r="Z930" s="24"/>
      <c r="AA930" s="24"/>
      <c r="AB930" s="24"/>
      <c r="AC930" s="24"/>
      <c r="AD930" s="24"/>
      <c r="AE930" s="24"/>
      <c r="AF930" s="24"/>
      <c r="AG930" s="24"/>
      <c r="AH930" s="24"/>
      <c r="AI930" s="24"/>
      <c r="AJ930" s="24"/>
      <c r="AK930" s="24"/>
      <c r="AL930" s="24"/>
      <c r="AM930" s="24"/>
      <c r="AN930" s="24"/>
      <c r="AO930" s="24"/>
    </row>
    <row r="931" spans="1:41" ht="12.75">
      <c r="A931" s="227"/>
      <c r="B931" s="277"/>
      <c r="C931" s="278"/>
      <c r="D931" s="278"/>
      <c r="E931" s="279"/>
      <c r="F931" s="281"/>
      <c r="G931" s="227"/>
      <c r="H931" s="227"/>
      <c r="I931" s="281"/>
      <c r="J931" s="227"/>
      <c r="K931" s="24"/>
      <c r="L931" s="24"/>
      <c r="M931" s="24"/>
      <c r="N931" s="24"/>
      <c r="O931" s="24"/>
      <c r="P931" s="24"/>
      <c r="Q931" s="24"/>
      <c r="R931" s="24"/>
      <c r="S931" s="24"/>
      <c r="T931" s="24"/>
      <c r="U931" s="24"/>
      <c r="V931" s="24"/>
      <c r="W931" s="24"/>
      <c r="X931" s="24"/>
      <c r="Y931" s="24"/>
      <c r="Z931" s="24"/>
      <c r="AA931" s="24"/>
      <c r="AB931" s="24"/>
      <c r="AC931" s="24"/>
      <c r="AD931" s="24"/>
      <c r="AE931" s="24"/>
      <c r="AF931" s="24"/>
      <c r="AG931" s="24"/>
      <c r="AH931" s="24"/>
      <c r="AI931" s="24"/>
      <c r="AJ931" s="24"/>
      <c r="AK931" s="24"/>
      <c r="AL931" s="24"/>
      <c r="AM931" s="24"/>
      <c r="AN931" s="24"/>
      <c r="AO931" s="24"/>
    </row>
    <row r="932" spans="1:41" ht="12.75">
      <c r="A932" s="227"/>
      <c r="B932" s="277"/>
      <c r="C932" s="278"/>
      <c r="D932" s="278"/>
      <c r="E932" s="279"/>
      <c r="F932" s="281"/>
      <c r="G932" s="227"/>
      <c r="H932" s="227"/>
      <c r="I932" s="281"/>
      <c r="J932" s="227"/>
      <c r="K932" s="24"/>
      <c r="L932" s="24"/>
      <c r="M932" s="24"/>
      <c r="N932" s="24"/>
      <c r="O932" s="24"/>
      <c r="P932" s="24"/>
      <c r="Q932" s="24"/>
      <c r="R932" s="24"/>
      <c r="S932" s="24"/>
      <c r="T932" s="24"/>
      <c r="U932" s="24"/>
      <c r="V932" s="24"/>
      <c r="W932" s="24"/>
      <c r="X932" s="24"/>
      <c r="Y932" s="24"/>
      <c r="Z932" s="24"/>
      <c r="AA932" s="24"/>
      <c r="AB932" s="24"/>
      <c r="AC932" s="24"/>
      <c r="AD932" s="24"/>
      <c r="AE932" s="24"/>
      <c r="AF932" s="24"/>
      <c r="AG932" s="24"/>
      <c r="AH932" s="24"/>
      <c r="AI932" s="24"/>
      <c r="AJ932" s="24"/>
      <c r="AK932" s="24"/>
      <c r="AL932" s="24"/>
      <c r="AM932" s="24"/>
      <c r="AN932" s="24"/>
      <c r="AO932" s="24"/>
    </row>
    <row r="933" spans="1:41" ht="12.75">
      <c r="A933" s="227"/>
      <c r="B933" s="277"/>
      <c r="C933" s="278"/>
      <c r="D933" s="278"/>
      <c r="E933" s="279"/>
      <c r="F933" s="281"/>
      <c r="G933" s="227"/>
      <c r="H933" s="227"/>
      <c r="I933" s="281"/>
      <c r="J933" s="227"/>
      <c r="K933" s="24"/>
      <c r="L933" s="24"/>
      <c r="M933" s="24"/>
      <c r="N933" s="24"/>
      <c r="O933" s="24"/>
      <c r="P933" s="24"/>
      <c r="Q933" s="24"/>
      <c r="R933" s="24"/>
      <c r="S933" s="24"/>
      <c r="T933" s="24"/>
      <c r="U933" s="24"/>
      <c r="V933" s="24"/>
      <c r="W933" s="24"/>
      <c r="X933" s="24"/>
      <c r="Y933" s="24"/>
      <c r="Z933" s="24"/>
      <c r="AA933" s="24"/>
      <c r="AB933" s="24"/>
      <c r="AC933" s="24"/>
      <c r="AD933" s="24"/>
      <c r="AE933" s="24"/>
      <c r="AF933" s="24"/>
      <c r="AG933" s="24"/>
      <c r="AH933" s="24"/>
      <c r="AI933" s="24"/>
      <c r="AJ933" s="24"/>
      <c r="AK933" s="24"/>
      <c r="AL933" s="24"/>
      <c r="AM933" s="24"/>
      <c r="AN933" s="24"/>
      <c r="AO933" s="24"/>
    </row>
    <row r="934" spans="1:41" ht="12.75">
      <c r="A934" s="227"/>
      <c r="B934" s="277"/>
      <c r="C934" s="278"/>
      <c r="D934" s="278"/>
      <c r="E934" s="279"/>
      <c r="F934" s="281"/>
      <c r="G934" s="227"/>
      <c r="H934" s="227"/>
      <c r="I934" s="281"/>
      <c r="J934" s="227"/>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24"/>
      <c r="AN934" s="24"/>
      <c r="AO934" s="24"/>
    </row>
    <row r="935" spans="1:41" ht="12.75">
      <c r="A935" s="227"/>
      <c r="B935" s="277"/>
      <c r="C935" s="278"/>
      <c r="D935" s="278"/>
      <c r="E935" s="279"/>
      <c r="F935" s="281"/>
      <c r="G935" s="227"/>
      <c r="H935" s="227"/>
      <c r="I935" s="281"/>
      <c r="J935" s="227"/>
      <c r="K935" s="24"/>
      <c r="L935" s="24"/>
      <c r="M935" s="24"/>
      <c r="N935" s="24"/>
      <c r="O935" s="24"/>
      <c r="P935" s="24"/>
      <c r="Q935" s="24"/>
      <c r="R935" s="24"/>
      <c r="S935" s="24"/>
      <c r="T935" s="24"/>
      <c r="U935" s="24"/>
      <c r="V935" s="24"/>
      <c r="W935" s="24"/>
      <c r="X935" s="24"/>
      <c r="Y935" s="24"/>
      <c r="Z935" s="24"/>
      <c r="AA935" s="24"/>
      <c r="AB935" s="24"/>
      <c r="AC935" s="24"/>
      <c r="AD935" s="24"/>
      <c r="AE935" s="24"/>
      <c r="AF935" s="24"/>
      <c r="AG935" s="24"/>
      <c r="AH935" s="24"/>
      <c r="AI935" s="24"/>
      <c r="AJ935" s="24"/>
      <c r="AK935" s="24"/>
      <c r="AL935" s="24"/>
      <c r="AM935" s="24"/>
      <c r="AN935" s="24"/>
      <c r="AO935" s="24"/>
    </row>
    <row r="936" spans="1:41" ht="12.75">
      <c r="A936" s="227"/>
      <c r="B936" s="277"/>
      <c r="C936" s="278"/>
      <c r="D936" s="278"/>
      <c r="E936" s="279"/>
      <c r="F936" s="281"/>
      <c r="G936" s="227"/>
      <c r="H936" s="227"/>
      <c r="I936" s="281"/>
      <c r="J936" s="227"/>
      <c r="K936" s="24"/>
      <c r="L936" s="24"/>
      <c r="M936" s="24"/>
      <c r="N936" s="24"/>
      <c r="O936" s="24"/>
      <c r="P936" s="24"/>
      <c r="Q936" s="24"/>
      <c r="R936" s="24"/>
      <c r="S936" s="24"/>
      <c r="T936" s="24"/>
      <c r="U936" s="24"/>
      <c r="V936" s="24"/>
      <c r="W936" s="24"/>
      <c r="X936" s="24"/>
      <c r="Y936" s="24"/>
      <c r="Z936" s="24"/>
      <c r="AA936" s="24"/>
      <c r="AB936" s="24"/>
      <c r="AC936" s="24"/>
      <c r="AD936" s="24"/>
      <c r="AE936" s="24"/>
      <c r="AF936" s="24"/>
      <c r="AG936" s="24"/>
      <c r="AH936" s="24"/>
      <c r="AI936" s="24"/>
      <c r="AJ936" s="24"/>
      <c r="AK936" s="24"/>
      <c r="AL936" s="24"/>
      <c r="AM936" s="24"/>
      <c r="AN936" s="24"/>
      <c r="AO936" s="24"/>
    </row>
    <row r="937" spans="1:41" ht="12.75">
      <c r="A937" s="227"/>
      <c r="B937" s="277"/>
      <c r="C937" s="278"/>
      <c r="D937" s="278"/>
      <c r="E937" s="279"/>
      <c r="F937" s="281"/>
      <c r="G937" s="227"/>
      <c r="H937" s="227"/>
      <c r="I937" s="281"/>
      <c r="J937" s="227"/>
      <c r="K937" s="24"/>
      <c r="L937" s="24"/>
      <c r="M937" s="24"/>
      <c r="N937" s="24"/>
      <c r="O937" s="24"/>
      <c r="P937" s="24"/>
      <c r="Q937" s="24"/>
      <c r="R937" s="24"/>
      <c r="S937" s="24"/>
      <c r="T937" s="24"/>
      <c r="U937" s="24"/>
      <c r="V937" s="24"/>
      <c r="W937" s="24"/>
      <c r="X937" s="24"/>
      <c r="Y937" s="24"/>
      <c r="Z937" s="24"/>
      <c r="AA937" s="24"/>
      <c r="AB937" s="24"/>
      <c r="AC937" s="24"/>
      <c r="AD937" s="24"/>
      <c r="AE937" s="24"/>
      <c r="AF937" s="24"/>
      <c r="AG937" s="24"/>
      <c r="AH937" s="24"/>
      <c r="AI937" s="24"/>
      <c r="AJ937" s="24"/>
      <c r="AK937" s="24"/>
      <c r="AL937" s="24"/>
      <c r="AM937" s="24"/>
      <c r="AN937" s="24"/>
      <c r="AO937" s="24"/>
    </row>
    <row r="938" spans="1:41" ht="12.75">
      <c r="A938" s="227"/>
      <c r="B938" s="277"/>
      <c r="C938" s="278"/>
      <c r="D938" s="278"/>
      <c r="E938" s="279"/>
      <c r="F938" s="281"/>
      <c r="G938" s="227"/>
      <c r="H938" s="227"/>
      <c r="I938" s="281"/>
      <c r="J938" s="227"/>
      <c r="K938" s="24"/>
      <c r="L938" s="24"/>
      <c r="M938" s="24"/>
      <c r="N938" s="24"/>
      <c r="O938" s="24"/>
      <c r="P938" s="24"/>
      <c r="Q938" s="24"/>
      <c r="R938" s="24"/>
      <c r="S938" s="24"/>
      <c r="T938" s="24"/>
      <c r="U938" s="24"/>
      <c r="V938" s="24"/>
      <c r="W938" s="24"/>
      <c r="X938" s="24"/>
      <c r="Y938" s="24"/>
      <c r="Z938" s="24"/>
      <c r="AA938" s="24"/>
      <c r="AB938" s="24"/>
      <c r="AC938" s="24"/>
      <c r="AD938" s="24"/>
      <c r="AE938" s="24"/>
      <c r="AF938" s="24"/>
      <c r="AG938" s="24"/>
      <c r="AH938" s="24"/>
      <c r="AI938" s="24"/>
      <c r="AJ938" s="24"/>
      <c r="AK938" s="24"/>
      <c r="AL938" s="24"/>
      <c r="AM938" s="24"/>
      <c r="AN938" s="24"/>
      <c r="AO938" s="24"/>
    </row>
    <row r="939" spans="1:41" ht="12.75">
      <c r="A939" s="227"/>
      <c r="B939" s="277"/>
      <c r="C939" s="278"/>
      <c r="D939" s="278"/>
      <c r="E939" s="279"/>
      <c r="F939" s="281"/>
      <c r="G939" s="227"/>
      <c r="H939" s="227"/>
      <c r="I939" s="281"/>
      <c r="J939" s="227"/>
      <c r="K939" s="24"/>
      <c r="L939" s="24"/>
      <c r="M939" s="24"/>
      <c r="N939" s="24"/>
      <c r="O939" s="24"/>
      <c r="P939" s="24"/>
      <c r="Q939" s="24"/>
      <c r="R939" s="24"/>
      <c r="S939" s="24"/>
      <c r="T939" s="24"/>
      <c r="U939" s="24"/>
      <c r="V939" s="24"/>
      <c r="W939" s="24"/>
      <c r="X939" s="24"/>
      <c r="Y939" s="24"/>
      <c r="Z939" s="24"/>
      <c r="AA939" s="24"/>
      <c r="AB939" s="24"/>
      <c r="AC939" s="24"/>
      <c r="AD939" s="24"/>
      <c r="AE939" s="24"/>
      <c r="AF939" s="24"/>
      <c r="AG939" s="24"/>
      <c r="AH939" s="24"/>
      <c r="AI939" s="24"/>
      <c r="AJ939" s="24"/>
      <c r="AK939" s="24"/>
      <c r="AL939" s="24"/>
      <c r="AM939" s="24"/>
      <c r="AN939" s="24"/>
      <c r="AO939" s="24"/>
    </row>
    <row r="940" spans="1:41" ht="12.75">
      <c r="A940" s="227"/>
      <c r="B940" s="277"/>
      <c r="C940" s="278"/>
      <c r="D940" s="278"/>
      <c r="E940" s="279"/>
      <c r="F940" s="281"/>
      <c r="G940" s="227"/>
      <c r="H940" s="227"/>
      <c r="I940" s="281"/>
      <c r="J940" s="227"/>
      <c r="K940" s="24"/>
      <c r="L940" s="24"/>
      <c r="M940" s="24"/>
      <c r="N940" s="24"/>
      <c r="O940" s="24"/>
      <c r="P940" s="24"/>
      <c r="Q940" s="24"/>
      <c r="R940" s="24"/>
      <c r="S940" s="24"/>
      <c r="T940" s="24"/>
      <c r="U940" s="24"/>
      <c r="V940" s="24"/>
      <c r="W940" s="24"/>
      <c r="X940" s="24"/>
      <c r="Y940" s="24"/>
      <c r="Z940" s="24"/>
      <c r="AA940" s="24"/>
      <c r="AB940" s="24"/>
      <c r="AC940" s="24"/>
      <c r="AD940" s="24"/>
      <c r="AE940" s="24"/>
      <c r="AF940" s="24"/>
      <c r="AG940" s="24"/>
      <c r="AH940" s="24"/>
      <c r="AI940" s="24"/>
      <c r="AJ940" s="24"/>
      <c r="AK940" s="24"/>
      <c r="AL940" s="24"/>
      <c r="AM940" s="24"/>
      <c r="AN940" s="24"/>
      <c r="AO940" s="24"/>
    </row>
    <row r="941" spans="1:41" ht="12.75">
      <c r="A941" s="227"/>
      <c r="B941" s="277"/>
      <c r="C941" s="278"/>
      <c r="D941" s="278"/>
      <c r="E941" s="279"/>
      <c r="F941" s="281"/>
      <c r="G941" s="227"/>
      <c r="H941" s="227"/>
      <c r="I941" s="281"/>
      <c r="J941" s="227"/>
      <c r="K941" s="24"/>
      <c r="L941" s="24"/>
      <c r="M941" s="24"/>
      <c r="N941" s="24"/>
      <c r="O941" s="24"/>
      <c r="P941" s="24"/>
      <c r="Q941" s="24"/>
      <c r="R941" s="24"/>
      <c r="S941" s="24"/>
      <c r="T941" s="24"/>
      <c r="U941" s="24"/>
      <c r="V941" s="24"/>
      <c r="W941" s="24"/>
      <c r="X941" s="24"/>
      <c r="Y941" s="24"/>
      <c r="Z941" s="24"/>
      <c r="AA941" s="24"/>
      <c r="AB941" s="24"/>
      <c r="AC941" s="24"/>
      <c r="AD941" s="24"/>
      <c r="AE941" s="24"/>
      <c r="AF941" s="24"/>
      <c r="AG941" s="24"/>
      <c r="AH941" s="24"/>
      <c r="AI941" s="24"/>
      <c r="AJ941" s="24"/>
      <c r="AK941" s="24"/>
      <c r="AL941" s="24"/>
      <c r="AM941" s="24"/>
      <c r="AN941" s="24"/>
      <c r="AO941" s="24"/>
    </row>
    <row r="942" spans="1:41" ht="12.75">
      <c r="A942" s="227"/>
      <c r="B942" s="277"/>
      <c r="C942" s="278"/>
      <c r="D942" s="278"/>
      <c r="E942" s="279"/>
      <c r="F942" s="281"/>
      <c r="G942" s="227"/>
      <c r="H942" s="227"/>
      <c r="I942" s="281"/>
      <c r="J942" s="227"/>
      <c r="K942" s="24"/>
      <c r="L942" s="24"/>
      <c r="M942" s="24"/>
      <c r="N942" s="24"/>
      <c r="O942" s="24"/>
      <c r="P942" s="24"/>
      <c r="Q942" s="24"/>
      <c r="R942" s="24"/>
      <c r="S942" s="24"/>
      <c r="T942" s="24"/>
      <c r="U942" s="24"/>
      <c r="V942" s="24"/>
      <c r="W942" s="24"/>
      <c r="X942" s="24"/>
      <c r="Y942" s="24"/>
      <c r="Z942" s="24"/>
      <c r="AA942" s="24"/>
      <c r="AB942" s="24"/>
      <c r="AC942" s="24"/>
      <c r="AD942" s="24"/>
      <c r="AE942" s="24"/>
      <c r="AF942" s="24"/>
      <c r="AG942" s="24"/>
      <c r="AH942" s="24"/>
      <c r="AI942" s="24"/>
      <c r="AJ942" s="24"/>
      <c r="AK942" s="24"/>
      <c r="AL942" s="24"/>
      <c r="AM942" s="24"/>
      <c r="AN942" s="24"/>
      <c r="AO942" s="24"/>
    </row>
    <row r="943" spans="1:41" ht="12.75">
      <c r="A943" s="227"/>
      <c r="B943" s="277"/>
      <c r="C943" s="278"/>
      <c r="D943" s="278"/>
      <c r="E943" s="279"/>
      <c r="F943" s="281"/>
      <c r="G943" s="227"/>
      <c r="H943" s="227"/>
      <c r="I943" s="281"/>
      <c r="J943" s="227"/>
      <c r="K943" s="24"/>
      <c r="L943" s="24"/>
      <c r="M943" s="24"/>
      <c r="N943" s="24"/>
      <c r="O943" s="24"/>
      <c r="P943" s="24"/>
      <c r="Q943" s="24"/>
      <c r="R943" s="24"/>
      <c r="S943" s="24"/>
      <c r="T943" s="24"/>
      <c r="U943" s="24"/>
      <c r="V943" s="24"/>
      <c r="W943" s="24"/>
      <c r="X943" s="24"/>
      <c r="Y943" s="24"/>
      <c r="Z943" s="24"/>
      <c r="AA943" s="24"/>
      <c r="AB943" s="24"/>
      <c r="AC943" s="24"/>
      <c r="AD943" s="24"/>
      <c r="AE943" s="24"/>
      <c r="AF943" s="24"/>
      <c r="AG943" s="24"/>
      <c r="AH943" s="24"/>
      <c r="AI943" s="24"/>
      <c r="AJ943" s="24"/>
      <c r="AK943" s="24"/>
      <c r="AL943" s="24"/>
      <c r="AM943" s="24"/>
      <c r="AN943" s="24"/>
      <c r="AO943" s="24"/>
    </row>
    <row r="944" spans="1:41" ht="12.75">
      <c r="A944" s="227"/>
      <c r="B944" s="277"/>
      <c r="C944" s="278"/>
      <c r="D944" s="278"/>
      <c r="E944" s="279"/>
      <c r="F944" s="281"/>
      <c r="G944" s="227"/>
      <c r="H944" s="227"/>
      <c r="I944" s="281"/>
      <c r="J944" s="227"/>
      <c r="K944" s="24"/>
      <c r="L944" s="24"/>
      <c r="M944" s="24"/>
      <c r="N944" s="24"/>
      <c r="O944" s="24"/>
      <c r="P944" s="24"/>
      <c r="Q944" s="24"/>
      <c r="R944" s="24"/>
      <c r="S944" s="24"/>
      <c r="T944" s="24"/>
      <c r="U944" s="24"/>
      <c r="V944" s="24"/>
      <c r="W944" s="24"/>
      <c r="X944" s="24"/>
      <c r="Y944" s="24"/>
      <c r="Z944" s="24"/>
      <c r="AA944" s="24"/>
      <c r="AB944" s="24"/>
      <c r="AC944" s="24"/>
      <c r="AD944" s="24"/>
      <c r="AE944" s="24"/>
      <c r="AF944" s="24"/>
      <c r="AG944" s="24"/>
      <c r="AH944" s="24"/>
      <c r="AI944" s="24"/>
      <c r="AJ944" s="24"/>
      <c r="AK944" s="24"/>
      <c r="AL944" s="24"/>
      <c r="AM944" s="24"/>
      <c r="AN944" s="24"/>
      <c r="AO944" s="24"/>
    </row>
    <row r="945" spans="1:41" ht="12.75">
      <c r="A945" s="227"/>
      <c r="B945" s="277"/>
      <c r="C945" s="278"/>
      <c r="D945" s="278"/>
      <c r="E945" s="279"/>
      <c r="F945" s="281"/>
      <c r="G945" s="227"/>
      <c r="H945" s="227"/>
      <c r="I945" s="281"/>
      <c r="J945" s="227"/>
      <c r="K945" s="24"/>
      <c r="L945" s="24"/>
      <c r="M945" s="24"/>
      <c r="N945" s="24"/>
      <c r="O945" s="24"/>
      <c r="P945" s="24"/>
      <c r="Q945" s="24"/>
      <c r="R945" s="24"/>
      <c r="S945" s="24"/>
      <c r="T945" s="24"/>
      <c r="U945" s="24"/>
      <c r="V945" s="24"/>
      <c r="W945" s="24"/>
      <c r="X945" s="24"/>
      <c r="Y945" s="24"/>
      <c r="Z945" s="24"/>
      <c r="AA945" s="24"/>
      <c r="AB945" s="24"/>
      <c r="AC945" s="24"/>
      <c r="AD945" s="24"/>
      <c r="AE945" s="24"/>
      <c r="AF945" s="24"/>
      <c r="AG945" s="24"/>
      <c r="AH945" s="24"/>
      <c r="AI945" s="24"/>
      <c r="AJ945" s="24"/>
      <c r="AK945" s="24"/>
      <c r="AL945" s="24"/>
      <c r="AM945" s="24"/>
      <c r="AN945" s="24"/>
      <c r="AO945" s="24"/>
    </row>
    <row r="946" spans="1:41" ht="12.75">
      <c r="A946" s="227"/>
      <c r="B946" s="277"/>
      <c r="C946" s="278"/>
      <c r="D946" s="278"/>
      <c r="E946" s="279"/>
      <c r="F946" s="281"/>
      <c r="G946" s="227"/>
      <c r="H946" s="227"/>
      <c r="I946" s="281"/>
      <c r="J946" s="227"/>
      <c r="K946" s="24"/>
      <c r="L946" s="24"/>
      <c r="M946" s="24"/>
      <c r="N946" s="24"/>
      <c r="O946" s="24"/>
      <c r="P946" s="24"/>
      <c r="Q946" s="24"/>
      <c r="R946" s="24"/>
      <c r="S946" s="24"/>
      <c r="T946" s="24"/>
      <c r="U946" s="24"/>
      <c r="V946" s="24"/>
      <c r="W946" s="24"/>
      <c r="X946" s="24"/>
      <c r="Y946" s="24"/>
      <c r="Z946" s="24"/>
      <c r="AA946" s="24"/>
      <c r="AB946" s="24"/>
      <c r="AC946" s="24"/>
      <c r="AD946" s="24"/>
      <c r="AE946" s="24"/>
      <c r="AF946" s="24"/>
      <c r="AG946" s="24"/>
      <c r="AH946" s="24"/>
      <c r="AI946" s="24"/>
      <c r="AJ946" s="24"/>
      <c r="AK946" s="24"/>
      <c r="AL946" s="24"/>
      <c r="AM946" s="24"/>
      <c r="AN946" s="24"/>
      <c r="AO946" s="24"/>
    </row>
    <row r="947" spans="1:41" ht="12.75">
      <c r="A947" s="227"/>
      <c r="B947" s="277"/>
      <c r="C947" s="278"/>
      <c r="D947" s="278"/>
      <c r="E947" s="279"/>
      <c r="F947" s="281"/>
      <c r="G947" s="227"/>
      <c r="H947" s="227"/>
      <c r="I947" s="281"/>
      <c r="J947" s="227"/>
      <c r="K947" s="24"/>
      <c r="L947" s="24"/>
      <c r="M947" s="24"/>
      <c r="N947" s="24"/>
      <c r="O947" s="24"/>
      <c r="P947" s="24"/>
      <c r="Q947" s="24"/>
      <c r="R947" s="24"/>
      <c r="S947" s="24"/>
      <c r="T947" s="24"/>
      <c r="U947" s="24"/>
      <c r="V947" s="24"/>
      <c r="W947" s="24"/>
      <c r="X947" s="24"/>
      <c r="Y947" s="24"/>
      <c r="Z947" s="24"/>
      <c r="AA947" s="24"/>
      <c r="AB947" s="24"/>
      <c r="AC947" s="24"/>
      <c r="AD947" s="24"/>
      <c r="AE947" s="24"/>
      <c r="AF947" s="24"/>
      <c r="AG947" s="24"/>
      <c r="AH947" s="24"/>
      <c r="AI947" s="24"/>
      <c r="AJ947" s="24"/>
      <c r="AK947" s="24"/>
      <c r="AL947" s="24"/>
      <c r="AM947" s="24"/>
      <c r="AN947" s="24"/>
      <c r="AO947" s="24"/>
    </row>
    <row r="948" spans="1:41" ht="12.75">
      <c r="A948" s="227"/>
      <c r="B948" s="277"/>
      <c r="C948" s="278"/>
      <c r="D948" s="278"/>
      <c r="E948" s="279"/>
      <c r="F948" s="281"/>
      <c r="G948" s="227"/>
      <c r="H948" s="227"/>
      <c r="I948" s="281"/>
      <c r="J948" s="227"/>
      <c r="K948" s="24"/>
      <c r="L948" s="24"/>
      <c r="M948" s="24"/>
      <c r="N948" s="24"/>
      <c r="O948" s="24"/>
      <c r="P948" s="24"/>
      <c r="Q948" s="24"/>
      <c r="R948" s="24"/>
      <c r="S948" s="24"/>
      <c r="T948" s="24"/>
      <c r="U948" s="24"/>
      <c r="V948" s="24"/>
      <c r="W948" s="24"/>
      <c r="X948" s="24"/>
      <c r="Y948" s="24"/>
      <c r="Z948" s="24"/>
      <c r="AA948" s="24"/>
      <c r="AB948" s="24"/>
      <c r="AC948" s="24"/>
      <c r="AD948" s="24"/>
      <c r="AE948" s="24"/>
      <c r="AF948" s="24"/>
      <c r="AG948" s="24"/>
      <c r="AH948" s="24"/>
      <c r="AI948" s="24"/>
      <c r="AJ948" s="24"/>
      <c r="AK948" s="24"/>
      <c r="AL948" s="24"/>
      <c r="AM948" s="24"/>
      <c r="AN948" s="24"/>
      <c r="AO948" s="24"/>
    </row>
    <row r="949" spans="1:41" ht="12.75">
      <c r="A949" s="227"/>
      <c r="B949" s="277"/>
      <c r="C949" s="278"/>
      <c r="D949" s="278"/>
      <c r="E949" s="279"/>
      <c r="F949" s="281"/>
      <c r="G949" s="227"/>
      <c r="H949" s="227"/>
      <c r="I949" s="281"/>
      <c r="J949" s="227"/>
      <c r="K949" s="24"/>
      <c r="L949" s="24"/>
      <c r="M949" s="24"/>
      <c r="N949" s="24"/>
      <c r="O949" s="24"/>
      <c r="P949" s="24"/>
      <c r="Q949" s="24"/>
      <c r="R949" s="24"/>
      <c r="S949" s="24"/>
      <c r="T949" s="24"/>
      <c r="U949" s="24"/>
      <c r="V949" s="24"/>
      <c r="W949" s="24"/>
      <c r="X949" s="24"/>
      <c r="Y949" s="24"/>
      <c r="Z949" s="24"/>
      <c r="AA949" s="24"/>
      <c r="AB949" s="24"/>
      <c r="AC949" s="24"/>
      <c r="AD949" s="24"/>
      <c r="AE949" s="24"/>
      <c r="AF949" s="24"/>
      <c r="AG949" s="24"/>
      <c r="AH949" s="24"/>
      <c r="AI949" s="24"/>
      <c r="AJ949" s="24"/>
      <c r="AK949" s="24"/>
      <c r="AL949" s="24"/>
      <c r="AM949" s="24"/>
      <c r="AN949" s="24"/>
      <c r="AO949" s="24"/>
    </row>
    <row r="950" spans="1:41" ht="12.75">
      <c r="A950" s="227"/>
      <c r="B950" s="277"/>
      <c r="C950" s="278"/>
      <c r="D950" s="278"/>
      <c r="E950" s="279"/>
      <c r="F950" s="281"/>
      <c r="G950" s="227"/>
      <c r="H950" s="227"/>
      <c r="I950" s="281"/>
      <c r="J950" s="227"/>
      <c r="K950" s="24"/>
      <c r="L950" s="24"/>
      <c r="M950" s="24"/>
      <c r="N950" s="24"/>
      <c r="O950" s="24"/>
      <c r="P950" s="24"/>
      <c r="Q950" s="24"/>
      <c r="R950" s="24"/>
      <c r="S950" s="24"/>
      <c r="T950" s="24"/>
      <c r="U950" s="24"/>
      <c r="V950" s="24"/>
      <c r="W950" s="24"/>
      <c r="X950" s="24"/>
      <c r="Y950" s="24"/>
      <c r="Z950" s="24"/>
      <c r="AA950" s="24"/>
      <c r="AB950" s="24"/>
      <c r="AC950" s="24"/>
      <c r="AD950" s="24"/>
      <c r="AE950" s="24"/>
      <c r="AF950" s="24"/>
      <c r="AG950" s="24"/>
      <c r="AH950" s="24"/>
      <c r="AI950" s="24"/>
      <c r="AJ950" s="24"/>
      <c r="AK950" s="24"/>
      <c r="AL950" s="24"/>
      <c r="AM950" s="24"/>
      <c r="AN950" s="24"/>
      <c r="AO950" s="24"/>
    </row>
    <row r="951" spans="1:41" ht="12.75">
      <c r="A951" s="227"/>
      <c r="B951" s="277"/>
      <c r="C951" s="278"/>
      <c r="D951" s="278"/>
      <c r="E951" s="279"/>
      <c r="F951" s="281"/>
      <c r="G951" s="227"/>
      <c r="H951" s="227"/>
      <c r="I951" s="281"/>
      <c r="J951" s="227"/>
      <c r="K951" s="24"/>
      <c r="L951" s="24"/>
      <c r="M951" s="24"/>
      <c r="N951" s="24"/>
      <c r="O951" s="24"/>
      <c r="P951" s="24"/>
      <c r="Q951" s="24"/>
      <c r="R951" s="24"/>
      <c r="S951" s="24"/>
      <c r="T951" s="24"/>
      <c r="U951" s="24"/>
      <c r="V951" s="24"/>
      <c r="W951" s="24"/>
      <c r="X951" s="24"/>
      <c r="Y951" s="24"/>
      <c r="Z951" s="24"/>
      <c r="AA951" s="24"/>
      <c r="AB951" s="24"/>
      <c r="AC951" s="24"/>
      <c r="AD951" s="24"/>
      <c r="AE951" s="24"/>
      <c r="AF951" s="24"/>
      <c r="AG951" s="24"/>
      <c r="AH951" s="24"/>
      <c r="AI951" s="24"/>
      <c r="AJ951" s="24"/>
      <c r="AK951" s="24"/>
      <c r="AL951" s="24"/>
      <c r="AM951" s="24"/>
      <c r="AN951" s="24"/>
      <c r="AO951" s="24"/>
    </row>
    <row r="952" spans="1:41" ht="12.75">
      <c r="A952" s="227"/>
      <c r="B952" s="277"/>
      <c r="C952" s="278"/>
      <c r="D952" s="278"/>
      <c r="E952" s="279"/>
      <c r="F952" s="281"/>
      <c r="G952" s="227"/>
      <c r="H952" s="227"/>
      <c r="I952" s="281"/>
      <c r="J952" s="227"/>
      <c r="K952" s="24"/>
      <c r="L952" s="24"/>
      <c r="M952" s="24"/>
      <c r="N952" s="24"/>
      <c r="O952" s="24"/>
      <c r="P952" s="24"/>
      <c r="Q952" s="24"/>
      <c r="R952" s="24"/>
      <c r="S952" s="24"/>
      <c r="T952" s="24"/>
      <c r="U952" s="24"/>
      <c r="V952" s="24"/>
      <c r="W952" s="24"/>
      <c r="X952" s="24"/>
      <c r="Y952" s="24"/>
      <c r="Z952" s="24"/>
      <c r="AA952" s="24"/>
      <c r="AB952" s="24"/>
      <c r="AC952" s="24"/>
      <c r="AD952" s="24"/>
      <c r="AE952" s="24"/>
      <c r="AF952" s="24"/>
      <c r="AG952" s="24"/>
      <c r="AH952" s="24"/>
      <c r="AI952" s="24"/>
      <c r="AJ952" s="24"/>
      <c r="AK952" s="24"/>
      <c r="AL952" s="24"/>
      <c r="AM952" s="24"/>
      <c r="AN952" s="24"/>
      <c r="AO952" s="24"/>
    </row>
    <row r="953" spans="1:41" ht="12.75">
      <c r="A953" s="227"/>
      <c r="B953" s="277"/>
      <c r="C953" s="278"/>
      <c r="D953" s="278"/>
      <c r="E953" s="279"/>
      <c r="F953" s="281"/>
      <c r="G953" s="227"/>
      <c r="H953" s="227"/>
      <c r="I953" s="281"/>
      <c r="J953" s="227"/>
      <c r="K953" s="24"/>
      <c r="L953" s="24"/>
      <c r="M953" s="24"/>
      <c r="N953" s="24"/>
      <c r="O953" s="24"/>
      <c r="P953" s="24"/>
      <c r="Q953" s="24"/>
      <c r="R953" s="24"/>
      <c r="S953" s="24"/>
      <c r="T953" s="24"/>
      <c r="U953" s="24"/>
      <c r="V953" s="24"/>
      <c r="W953" s="24"/>
      <c r="X953" s="24"/>
      <c r="Y953" s="24"/>
      <c r="Z953" s="24"/>
      <c r="AA953" s="24"/>
      <c r="AB953" s="24"/>
      <c r="AC953" s="24"/>
      <c r="AD953" s="24"/>
      <c r="AE953" s="24"/>
      <c r="AF953" s="24"/>
      <c r="AG953" s="24"/>
      <c r="AH953" s="24"/>
      <c r="AI953" s="24"/>
      <c r="AJ953" s="24"/>
      <c r="AK953" s="24"/>
      <c r="AL953" s="24"/>
      <c r="AM953" s="24"/>
      <c r="AN953" s="24"/>
      <c r="AO953" s="24"/>
    </row>
    <row r="954" spans="1:41" ht="12.75">
      <c r="A954" s="227"/>
      <c r="B954" s="277"/>
      <c r="C954" s="278"/>
      <c r="D954" s="278"/>
      <c r="E954" s="279"/>
      <c r="F954" s="281"/>
      <c r="G954" s="227"/>
      <c r="H954" s="227"/>
      <c r="I954" s="281"/>
      <c r="J954" s="227"/>
      <c r="K954" s="24"/>
      <c r="L954" s="24"/>
      <c r="M954" s="24"/>
      <c r="N954" s="24"/>
      <c r="O954" s="24"/>
      <c r="P954" s="24"/>
      <c r="Q954" s="24"/>
      <c r="R954" s="24"/>
      <c r="S954" s="24"/>
      <c r="T954" s="24"/>
      <c r="U954" s="24"/>
      <c r="V954" s="24"/>
      <c r="W954" s="24"/>
      <c r="X954" s="24"/>
      <c r="Y954" s="24"/>
      <c r="Z954" s="24"/>
      <c r="AA954" s="24"/>
      <c r="AB954" s="24"/>
      <c r="AC954" s="24"/>
      <c r="AD954" s="24"/>
      <c r="AE954" s="24"/>
      <c r="AF954" s="24"/>
      <c r="AG954" s="24"/>
      <c r="AH954" s="24"/>
      <c r="AI954" s="24"/>
      <c r="AJ954" s="24"/>
      <c r="AK954" s="24"/>
      <c r="AL954" s="24"/>
      <c r="AM954" s="24"/>
      <c r="AN954" s="24"/>
      <c r="AO954" s="24"/>
    </row>
    <row r="955" spans="1:41" ht="12.75">
      <c r="A955" s="227"/>
      <c r="B955" s="277"/>
      <c r="C955" s="278"/>
      <c r="D955" s="278"/>
      <c r="E955" s="279"/>
      <c r="F955" s="281"/>
      <c r="G955" s="227"/>
      <c r="H955" s="227"/>
      <c r="I955" s="281"/>
      <c r="J955" s="227"/>
      <c r="K955" s="24"/>
      <c r="L955" s="24"/>
      <c r="M955" s="24"/>
      <c r="N955" s="24"/>
      <c r="O955" s="24"/>
      <c r="P955" s="24"/>
      <c r="Q955" s="24"/>
      <c r="R955" s="24"/>
      <c r="S955" s="24"/>
      <c r="T955" s="24"/>
      <c r="U955" s="24"/>
      <c r="V955" s="24"/>
      <c r="W955" s="24"/>
      <c r="X955" s="24"/>
      <c r="Y955" s="24"/>
      <c r="Z955" s="24"/>
      <c r="AA955" s="24"/>
      <c r="AB955" s="24"/>
      <c r="AC955" s="24"/>
      <c r="AD955" s="24"/>
      <c r="AE955" s="24"/>
      <c r="AF955" s="24"/>
      <c r="AG955" s="24"/>
      <c r="AH955" s="24"/>
      <c r="AI955" s="24"/>
      <c r="AJ955" s="24"/>
      <c r="AK955" s="24"/>
      <c r="AL955" s="24"/>
      <c r="AM955" s="24"/>
      <c r="AN955" s="24"/>
      <c r="AO955" s="24"/>
    </row>
    <row r="956" spans="1:41" ht="12.75">
      <c r="A956" s="227"/>
      <c r="B956" s="277"/>
      <c r="C956" s="278"/>
      <c r="D956" s="278"/>
      <c r="E956" s="279"/>
      <c r="F956" s="281"/>
      <c r="G956" s="227"/>
      <c r="H956" s="227"/>
      <c r="I956" s="281"/>
      <c r="J956" s="227"/>
      <c r="K956" s="24"/>
      <c r="L956" s="24"/>
      <c r="M956" s="24"/>
      <c r="N956" s="24"/>
      <c r="O956" s="24"/>
      <c r="P956" s="24"/>
      <c r="Q956" s="24"/>
      <c r="R956" s="24"/>
      <c r="S956" s="24"/>
      <c r="T956" s="24"/>
      <c r="U956" s="24"/>
      <c r="V956" s="24"/>
      <c r="W956" s="24"/>
      <c r="X956" s="24"/>
      <c r="Y956" s="24"/>
      <c r="Z956" s="24"/>
      <c r="AA956" s="24"/>
      <c r="AB956" s="24"/>
      <c r="AC956" s="24"/>
      <c r="AD956" s="24"/>
      <c r="AE956" s="24"/>
      <c r="AF956" s="24"/>
      <c r="AG956" s="24"/>
      <c r="AH956" s="24"/>
      <c r="AI956" s="24"/>
      <c r="AJ956" s="24"/>
      <c r="AK956" s="24"/>
      <c r="AL956" s="24"/>
      <c r="AM956" s="24"/>
      <c r="AN956" s="24"/>
      <c r="AO956" s="24"/>
    </row>
    <row r="957" spans="1:41" ht="12.75">
      <c r="A957" s="227"/>
      <c r="B957" s="277"/>
      <c r="C957" s="278"/>
      <c r="D957" s="278"/>
      <c r="E957" s="279"/>
      <c r="F957" s="281"/>
      <c r="G957" s="227"/>
      <c r="H957" s="227"/>
      <c r="I957" s="281"/>
      <c r="J957" s="227"/>
      <c r="K957" s="24"/>
      <c r="L957" s="24"/>
      <c r="M957" s="24"/>
      <c r="N957" s="24"/>
      <c r="O957" s="24"/>
      <c r="P957" s="24"/>
      <c r="Q957" s="24"/>
      <c r="R957" s="24"/>
      <c r="S957" s="24"/>
      <c r="T957" s="24"/>
      <c r="U957" s="24"/>
      <c r="V957" s="24"/>
      <c r="W957" s="24"/>
      <c r="X957" s="24"/>
      <c r="Y957" s="24"/>
      <c r="Z957" s="24"/>
      <c r="AA957" s="24"/>
      <c r="AB957" s="24"/>
      <c r="AC957" s="24"/>
      <c r="AD957" s="24"/>
      <c r="AE957" s="24"/>
      <c r="AF957" s="24"/>
      <c r="AG957" s="24"/>
      <c r="AH957" s="24"/>
      <c r="AI957" s="24"/>
      <c r="AJ957" s="24"/>
      <c r="AK957" s="24"/>
      <c r="AL957" s="24"/>
      <c r="AM957" s="24"/>
      <c r="AN957" s="24"/>
      <c r="AO957" s="24"/>
    </row>
    <row r="958" spans="1:41" ht="12.75">
      <c r="A958" s="227"/>
      <c r="B958" s="277"/>
      <c r="C958" s="278"/>
      <c r="D958" s="278"/>
      <c r="E958" s="279"/>
      <c r="F958" s="281"/>
      <c r="G958" s="227"/>
      <c r="H958" s="227"/>
      <c r="I958" s="281"/>
      <c r="J958" s="227"/>
      <c r="K958" s="24"/>
      <c r="L958" s="24"/>
      <c r="M958" s="24"/>
      <c r="N958" s="24"/>
      <c r="O958" s="24"/>
      <c r="P958" s="24"/>
      <c r="Q958" s="24"/>
      <c r="R958" s="24"/>
      <c r="S958" s="24"/>
      <c r="T958" s="24"/>
      <c r="U958" s="24"/>
      <c r="V958" s="24"/>
      <c r="W958" s="24"/>
      <c r="X958" s="24"/>
      <c r="Y958" s="24"/>
      <c r="Z958" s="24"/>
      <c r="AA958" s="24"/>
      <c r="AB958" s="24"/>
      <c r="AC958" s="24"/>
      <c r="AD958" s="24"/>
      <c r="AE958" s="24"/>
      <c r="AF958" s="24"/>
      <c r="AG958" s="24"/>
      <c r="AH958" s="24"/>
      <c r="AI958" s="24"/>
      <c r="AJ958" s="24"/>
      <c r="AK958" s="24"/>
      <c r="AL958" s="24"/>
      <c r="AM958" s="24"/>
      <c r="AN958" s="24"/>
      <c r="AO958" s="24"/>
    </row>
    <row r="959" spans="1:41" ht="12.75">
      <c r="A959" s="227"/>
      <c r="B959" s="277"/>
      <c r="C959" s="278"/>
      <c r="D959" s="278"/>
      <c r="E959" s="279"/>
      <c r="F959" s="281"/>
      <c r="G959" s="227"/>
      <c r="H959" s="227"/>
      <c r="I959" s="281"/>
      <c r="J959" s="227"/>
      <c r="K959" s="24"/>
      <c r="L959" s="24"/>
      <c r="M959" s="24"/>
      <c r="N959" s="24"/>
      <c r="O959" s="24"/>
      <c r="P959" s="24"/>
      <c r="Q959" s="24"/>
      <c r="R959" s="24"/>
      <c r="S959" s="24"/>
      <c r="T959" s="24"/>
      <c r="U959" s="24"/>
      <c r="V959" s="24"/>
      <c r="W959" s="24"/>
      <c r="X959" s="24"/>
      <c r="Y959" s="24"/>
      <c r="Z959" s="24"/>
      <c r="AA959" s="24"/>
      <c r="AB959" s="24"/>
      <c r="AC959" s="24"/>
      <c r="AD959" s="24"/>
      <c r="AE959" s="24"/>
      <c r="AF959" s="24"/>
      <c r="AG959" s="24"/>
      <c r="AH959" s="24"/>
      <c r="AI959" s="24"/>
      <c r="AJ959" s="24"/>
      <c r="AK959" s="24"/>
      <c r="AL959" s="24"/>
      <c r="AM959" s="24"/>
      <c r="AN959" s="24"/>
      <c r="AO959" s="24"/>
    </row>
    <row r="960" spans="1:41" ht="12.75">
      <c r="A960" s="227"/>
      <c r="B960" s="277"/>
      <c r="C960" s="278"/>
      <c r="D960" s="278"/>
      <c r="E960" s="279"/>
      <c r="F960" s="281"/>
      <c r="G960" s="227"/>
      <c r="H960" s="227"/>
      <c r="I960" s="281"/>
      <c r="J960" s="227"/>
      <c r="K960" s="24"/>
      <c r="L960" s="24"/>
      <c r="M960" s="24"/>
      <c r="N960" s="24"/>
      <c r="O960" s="24"/>
      <c r="P960" s="24"/>
      <c r="Q960" s="24"/>
      <c r="R960" s="24"/>
      <c r="S960" s="24"/>
      <c r="T960" s="24"/>
      <c r="U960" s="24"/>
      <c r="V960" s="24"/>
      <c r="W960" s="24"/>
      <c r="X960" s="24"/>
      <c r="Y960" s="24"/>
      <c r="Z960" s="24"/>
      <c r="AA960" s="24"/>
      <c r="AB960" s="24"/>
      <c r="AC960" s="24"/>
      <c r="AD960" s="24"/>
      <c r="AE960" s="24"/>
      <c r="AF960" s="24"/>
      <c r="AG960" s="24"/>
      <c r="AH960" s="24"/>
      <c r="AI960" s="24"/>
      <c r="AJ960" s="24"/>
      <c r="AK960" s="24"/>
      <c r="AL960" s="24"/>
      <c r="AM960" s="24"/>
      <c r="AN960" s="24"/>
      <c r="AO960" s="24"/>
    </row>
    <row r="961" spans="1:41" ht="12.75">
      <c r="A961" s="227"/>
      <c r="B961" s="277"/>
      <c r="C961" s="278"/>
      <c r="D961" s="278"/>
      <c r="E961" s="279"/>
      <c r="F961" s="281"/>
      <c r="G961" s="227"/>
      <c r="H961" s="227"/>
      <c r="I961" s="281"/>
      <c r="J961" s="227"/>
      <c r="K961" s="24"/>
      <c r="L961" s="24"/>
      <c r="M961" s="24"/>
      <c r="N961" s="24"/>
      <c r="O961" s="24"/>
      <c r="P961" s="24"/>
      <c r="Q961" s="24"/>
      <c r="R961" s="24"/>
      <c r="S961" s="24"/>
      <c r="T961" s="24"/>
      <c r="U961" s="24"/>
      <c r="V961" s="24"/>
      <c r="W961" s="24"/>
      <c r="X961" s="24"/>
      <c r="Y961" s="24"/>
      <c r="Z961" s="24"/>
      <c r="AA961" s="24"/>
      <c r="AB961" s="24"/>
      <c r="AC961" s="24"/>
      <c r="AD961" s="24"/>
      <c r="AE961" s="24"/>
      <c r="AF961" s="24"/>
      <c r="AG961" s="24"/>
      <c r="AH961" s="24"/>
      <c r="AI961" s="24"/>
      <c r="AJ961" s="24"/>
      <c r="AK961" s="24"/>
      <c r="AL961" s="24"/>
      <c r="AM961" s="24"/>
      <c r="AN961" s="24"/>
      <c r="AO961" s="24"/>
    </row>
    <row r="962" spans="1:41" ht="12.75">
      <c r="A962" s="227"/>
      <c r="B962" s="277"/>
      <c r="C962" s="278"/>
      <c r="D962" s="278"/>
      <c r="E962" s="279"/>
      <c r="F962" s="281"/>
      <c r="G962" s="227"/>
      <c r="H962" s="227"/>
      <c r="I962" s="281"/>
      <c r="J962" s="227"/>
      <c r="K962" s="24"/>
      <c r="L962" s="24"/>
      <c r="M962" s="24"/>
      <c r="N962" s="24"/>
      <c r="O962" s="24"/>
      <c r="P962" s="24"/>
      <c r="Q962" s="24"/>
      <c r="R962" s="24"/>
      <c r="S962" s="24"/>
      <c r="T962" s="24"/>
      <c r="U962" s="24"/>
      <c r="V962" s="24"/>
      <c r="W962" s="24"/>
      <c r="X962" s="24"/>
      <c r="Y962" s="24"/>
      <c r="Z962" s="24"/>
      <c r="AA962" s="24"/>
      <c r="AB962" s="24"/>
      <c r="AC962" s="24"/>
      <c r="AD962" s="24"/>
      <c r="AE962" s="24"/>
      <c r="AF962" s="24"/>
      <c r="AG962" s="24"/>
      <c r="AH962" s="24"/>
      <c r="AI962" s="24"/>
      <c r="AJ962" s="24"/>
      <c r="AK962" s="24"/>
      <c r="AL962" s="24"/>
      <c r="AM962" s="24"/>
      <c r="AN962" s="24"/>
      <c r="AO962" s="24"/>
    </row>
    <row r="963" spans="1:41" ht="12.75">
      <c r="A963" s="282"/>
      <c r="B963" s="283"/>
      <c r="C963" s="284"/>
      <c r="D963" s="284"/>
      <c r="E963" s="285"/>
      <c r="F963" s="286"/>
      <c r="G963" s="282"/>
      <c r="H963" s="282"/>
      <c r="I963" s="286"/>
      <c r="J963" s="282"/>
      <c r="K963" s="282"/>
      <c r="L963" s="282"/>
      <c r="M963" s="282"/>
      <c r="N963" s="282"/>
      <c r="O963" s="282"/>
      <c r="P963" s="282"/>
      <c r="Q963" s="282"/>
      <c r="R963" s="282"/>
      <c r="S963" s="282"/>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row>
    <row r="964" spans="1:41" ht="12.75">
      <c r="A964" s="282"/>
      <c r="B964" s="283"/>
      <c r="C964" s="284"/>
      <c r="D964" s="284"/>
      <c r="E964" s="285"/>
      <c r="F964" s="286"/>
      <c r="G964" s="282"/>
      <c r="H964" s="282"/>
      <c r="I964" s="286"/>
      <c r="J964" s="282"/>
      <c r="K964" s="282"/>
      <c r="L964" s="282"/>
      <c r="M964" s="282"/>
      <c r="N964" s="282"/>
      <c r="O964" s="282"/>
      <c r="P964" s="282"/>
      <c r="Q964" s="282"/>
      <c r="R964" s="282"/>
      <c r="S964" s="282"/>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row>
    <row r="965" spans="1:41" ht="12.75">
      <c r="A965" s="282"/>
      <c r="B965" s="283"/>
      <c r="C965" s="284"/>
      <c r="D965" s="284"/>
      <c r="E965" s="285"/>
      <c r="F965" s="286"/>
      <c r="G965" s="282"/>
      <c r="H965" s="282"/>
      <c r="I965" s="286"/>
      <c r="J965" s="282"/>
      <c r="K965" s="282"/>
      <c r="L965" s="282"/>
      <c r="M965" s="282"/>
      <c r="N965" s="282"/>
      <c r="O965" s="282"/>
      <c r="P965" s="282"/>
      <c r="Q965" s="282"/>
      <c r="R965" s="282"/>
      <c r="S965" s="282"/>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row>
    <row r="966" spans="1:41" ht="12.75">
      <c r="A966" s="282"/>
      <c r="B966" s="283"/>
      <c r="C966" s="284"/>
      <c r="D966" s="284"/>
      <c r="E966" s="285"/>
      <c r="F966" s="286"/>
      <c r="G966" s="282"/>
      <c r="H966" s="282"/>
      <c r="I966" s="286"/>
      <c r="J966" s="282"/>
      <c r="K966" s="282"/>
      <c r="L966" s="282"/>
      <c r="M966" s="282"/>
      <c r="N966" s="282"/>
      <c r="O966" s="282"/>
      <c r="P966" s="282"/>
      <c r="Q966" s="282"/>
      <c r="R966" s="282"/>
      <c r="S966" s="282"/>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row>
    <row r="967" spans="1:41" ht="12.75">
      <c r="A967" s="282"/>
      <c r="B967" s="283"/>
      <c r="C967" s="284"/>
      <c r="D967" s="284"/>
      <c r="E967" s="285"/>
      <c r="F967" s="286"/>
      <c r="G967" s="282"/>
      <c r="H967" s="282"/>
      <c r="I967" s="286"/>
      <c r="J967" s="282"/>
      <c r="K967" s="282"/>
      <c r="L967" s="282"/>
      <c r="M967" s="282"/>
      <c r="N967" s="282"/>
      <c r="O967" s="282"/>
      <c r="P967" s="282"/>
      <c r="Q967" s="282"/>
      <c r="R967" s="282"/>
      <c r="S967" s="282"/>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row>
    <row r="968" spans="1:41" ht="12.75">
      <c r="A968" s="282"/>
      <c r="B968" s="283"/>
      <c r="C968" s="284"/>
      <c r="D968" s="284"/>
      <c r="E968" s="285"/>
      <c r="F968" s="286"/>
      <c r="G968" s="282"/>
      <c r="H968" s="282"/>
      <c r="I968" s="286"/>
      <c r="J968" s="282"/>
      <c r="K968" s="282"/>
      <c r="L968" s="282"/>
      <c r="M968" s="282"/>
      <c r="N968" s="282"/>
      <c r="O968" s="282"/>
      <c r="P968" s="282"/>
      <c r="Q968" s="282"/>
      <c r="R968" s="282"/>
      <c r="S968" s="282"/>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row>
    <row r="969" spans="1:41" ht="12.75">
      <c r="A969" s="282"/>
      <c r="B969" s="283"/>
      <c r="C969" s="284"/>
      <c r="D969" s="284"/>
      <c r="E969" s="285"/>
      <c r="F969" s="286"/>
      <c r="G969" s="282"/>
      <c r="H969" s="282"/>
      <c r="I969" s="286"/>
      <c r="J969" s="282"/>
      <c r="K969" s="282"/>
      <c r="L969" s="282"/>
      <c r="M969" s="282"/>
      <c r="N969" s="282"/>
      <c r="O969" s="282"/>
      <c r="P969" s="282"/>
      <c r="Q969" s="282"/>
      <c r="R969" s="282"/>
      <c r="S969" s="282"/>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row>
    <row r="970" spans="1:41" ht="12.75">
      <c r="A970" s="282"/>
      <c r="B970" s="283"/>
      <c r="C970" s="284"/>
      <c r="D970" s="284"/>
      <c r="E970" s="285"/>
      <c r="F970" s="286"/>
      <c r="G970" s="282"/>
      <c r="H970" s="282"/>
      <c r="I970" s="286"/>
      <c r="J970" s="282"/>
      <c r="K970" s="282"/>
      <c r="L970" s="282"/>
      <c r="M970" s="282"/>
      <c r="N970" s="282"/>
      <c r="O970" s="282"/>
      <c r="P970" s="282"/>
      <c r="Q970" s="282"/>
      <c r="R970" s="282"/>
      <c r="S970" s="282"/>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row>
    <row r="971" spans="1:41" ht="12.75">
      <c r="A971" s="282"/>
      <c r="B971" s="283"/>
      <c r="C971" s="284"/>
      <c r="D971" s="284"/>
      <c r="E971" s="285"/>
      <c r="F971" s="286"/>
      <c r="G971" s="282"/>
      <c r="H971" s="282"/>
      <c r="I971" s="286"/>
      <c r="J971" s="282"/>
      <c r="K971" s="282"/>
      <c r="L971" s="282"/>
      <c r="M971" s="282"/>
      <c r="N971" s="282"/>
      <c r="O971" s="282"/>
      <c r="P971" s="282"/>
      <c r="Q971" s="282"/>
      <c r="R971" s="282"/>
      <c r="S971" s="282"/>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row>
    <row r="972" spans="1:41" ht="12.75">
      <c r="A972" s="282"/>
      <c r="B972" s="283"/>
      <c r="C972" s="284"/>
      <c r="D972" s="284"/>
      <c r="E972" s="285"/>
      <c r="F972" s="286"/>
      <c r="G972" s="282"/>
      <c r="H972" s="282"/>
      <c r="I972" s="286"/>
      <c r="J972" s="282"/>
      <c r="K972" s="282"/>
      <c r="L972" s="282"/>
      <c r="M972" s="282"/>
      <c r="N972" s="282"/>
      <c r="O972" s="282"/>
      <c r="P972" s="282"/>
      <c r="Q972" s="282"/>
      <c r="R972" s="282"/>
      <c r="S972" s="282"/>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row>
    <row r="973" spans="1:41" ht="12.75">
      <c r="A973" s="282"/>
      <c r="B973" s="283"/>
      <c r="C973" s="284"/>
      <c r="D973" s="284"/>
      <c r="E973" s="285"/>
      <c r="F973" s="286"/>
      <c r="G973" s="282"/>
      <c r="H973" s="282"/>
      <c r="I973" s="286"/>
      <c r="J973" s="282"/>
      <c r="K973" s="282"/>
      <c r="L973" s="282"/>
      <c r="M973" s="282"/>
      <c r="N973" s="282"/>
      <c r="O973" s="282"/>
      <c r="P973" s="282"/>
      <c r="Q973" s="282"/>
      <c r="R973" s="282"/>
      <c r="S973" s="282"/>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row>
    <row r="974" spans="1:41" ht="12.75">
      <c r="A974" s="282"/>
      <c r="B974" s="283"/>
      <c r="C974" s="284"/>
      <c r="D974" s="284"/>
      <c r="E974" s="285"/>
      <c r="F974" s="286"/>
      <c r="G974" s="282"/>
      <c r="H974" s="282"/>
      <c r="I974" s="286"/>
      <c r="J974" s="282"/>
      <c r="K974" s="282"/>
      <c r="L974" s="282"/>
      <c r="M974" s="282"/>
      <c r="N974" s="282"/>
      <c r="O974" s="282"/>
      <c r="P974" s="282"/>
      <c r="Q974" s="282"/>
      <c r="R974" s="282"/>
      <c r="S974" s="282"/>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row>
    <row r="975" spans="1:41" ht="12.75">
      <c r="A975" s="282"/>
      <c r="B975" s="283"/>
      <c r="C975" s="284"/>
      <c r="D975" s="284"/>
      <c r="E975" s="285"/>
      <c r="F975" s="286"/>
      <c r="G975" s="282"/>
      <c r="H975" s="282"/>
      <c r="I975" s="286"/>
      <c r="J975" s="282"/>
      <c r="K975" s="282"/>
      <c r="L975" s="282"/>
      <c r="M975" s="282"/>
      <c r="N975" s="282"/>
      <c r="O975" s="282"/>
      <c r="P975" s="282"/>
      <c r="Q975" s="282"/>
      <c r="R975" s="282"/>
      <c r="S975" s="282"/>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row>
    <row r="976" spans="1:41" ht="12.75">
      <c r="A976" s="282"/>
      <c r="B976" s="283"/>
      <c r="C976" s="284"/>
      <c r="D976" s="284"/>
      <c r="E976" s="285"/>
      <c r="F976" s="286"/>
      <c r="G976" s="282"/>
      <c r="H976" s="282"/>
      <c r="I976" s="286"/>
      <c r="J976" s="282"/>
      <c r="K976" s="282"/>
      <c r="L976" s="282"/>
      <c r="M976" s="282"/>
      <c r="N976" s="282"/>
      <c r="O976" s="282"/>
      <c r="P976" s="282"/>
      <c r="Q976" s="282"/>
      <c r="R976" s="282"/>
      <c r="S976" s="282"/>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row>
    <row r="977" spans="1:41" ht="12.75">
      <c r="A977" s="282"/>
      <c r="B977" s="283"/>
      <c r="C977" s="284"/>
      <c r="D977" s="284"/>
      <c r="E977" s="285"/>
      <c r="F977" s="286"/>
      <c r="G977" s="282"/>
      <c r="H977" s="282"/>
      <c r="I977" s="286"/>
      <c r="J977" s="282"/>
      <c r="K977" s="282"/>
      <c r="L977" s="282"/>
      <c r="M977" s="282"/>
      <c r="N977" s="282"/>
      <c r="O977" s="282"/>
      <c r="P977" s="282"/>
      <c r="Q977" s="282"/>
      <c r="R977" s="282"/>
      <c r="S977" s="282"/>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row>
    <row r="978" spans="1:41" ht="12.75">
      <c r="A978" s="282"/>
      <c r="B978" s="283"/>
      <c r="C978" s="284"/>
      <c r="D978" s="284"/>
      <c r="E978" s="285"/>
      <c r="F978" s="286"/>
      <c r="G978" s="282"/>
      <c r="H978" s="282"/>
      <c r="I978" s="286"/>
      <c r="J978" s="282"/>
      <c r="K978" s="282"/>
      <c r="L978" s="282"/>
      <c r="M978" s="282"/>
      <c r="N978" s="282"/>
      <c r="O978" s="282"/>
      <c r="P978" s="282"/>
      <c r="Q978" s="282"/>
      <c r="R978" s="282"/>
      <c r="S978" s="282"/>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row>
    <row r="979" spans="1:41" ht="12.75">
      <c r="A979" s="282"/>
      <c r="B979" s="283"/>
      <c r="C979" s="284"/>
      <c r="D979" s="284"/>
      <c r="E979" s="285"/>
      <c r="F979" s="286"/>
      <c r="G979" s="282"/>
      <c r="H979" s="282"/>
      <c r="I979" s="286"/>
      <c r="J979" s="282"/>
      <c r="K979" s="282"/>
      <c r="L979" s="282"/>
      <c r="M979" s="282"/>
      <c r="N979" s="282"/>
      <c r="O979" s="282"/>
      <c r="P979" s="282"/>
      <c r="Q979" s="282"/>
      <c r="R979" s="282"/>
      <c r="S979" s="282"/>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row>
    <row r="980" spans="1:41" ht="12.75">
      <c r="A980" s="282"/>
      <c r="B980" s="283"/>
      <c r="C980" s="284"/>
      <c r="D980" s="284"/>
      <c r="E980" s="285"/>
      <c r="F980" s="286"/>
      <c r="G980" s="282"/>
      <c r="H980" s="282"/>
      <c r="I980" s="286"/>
      <c r="J980" s="282"/>
      <c r="K980" s="282"/>
      <c r="L980" s="282"/>
      <c r="M980" s="282"/>
      <c r="N980" s="282"/>
      <c r="O980" s="282"/>
      <c r="P980" s="282"/>
      <c r="Q980" s="282"/>
      <c r="R980" s="282"/>
      <c r="S980" s="282"/>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row>
    <row r="981" spans="1:41" ht="12.75">
      <c r="A981" s="282"/>
      <c r="B981" s="283"/>
      <c r="C981" s="284"/>
      <c r="D981" s="284"/>
      <c r="E981" s="285"/>
      <c r="F981" s="286"/>
      <c r="G981" s="282"/>
      <c r="H981" s="282"/>
      <c r="I981" s="286"/>
      <c r="J981" s="282"/>
      <c r="K981" s="282"/>
      <c r="L981" s="282"/>
      <c r="M981" s="282"/>
      <c r="N981" s="282"/>
      <c r="O981" s="282"/>
      <c r="P981" s="282"/>
      <c r="Q981" s="282"/>
      <c r="R981" s="282"/>
      <c r="S981" s="282"/>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row>
    <row r="982" spans="1:41" ht="12.75">
      <c r="A982" s="282"/>
      <c r="B982" s="283"/>
      <c r="C982" s="284"/>
      <c r="D982" s="284"/>
      <c r="E982" s="285"/>
      <c r="F982" s="286"/>
      <c r="G982" s="282"/>
      <c r="H982" s="282"/>
      <c r="I982" s="286"/>
      <c r="J982" s="282"/>
      <c r="K982" s="282"/>
      <c r="L982" s="282"/>
      <c r="M982" s="282"/>
      <c r="N982" s="282"/>
      <c r="O982" s="282"/>
      <c r="P982" s="282"/>
      <c r="Q982" s="282"/>
      <c r="R982" s="282"/>
      <c r="S982" s="282"/>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row>
    <row r="983" spans="1:41" ht="12.75">
      <c r="A983" s="282"/>
      <c r="B983" s="283"/>
      <c r="C983" s="284"/>
      <c r="D983" s="284"/>
      <c r="E983" s="285"/>
      <c r="F983" s="286"/>
      <c r="G983" s="282"/>
      <c r="H983" s="282"/>
      <c r="I983" s="286"/>
      <c r="J983" s="282"/>
      <c r="K983" s="282"/>
      <c r="L983" s="282"/>
      <c r="M983" s="282"/>
      <c r="N983" s="282"/>
      <c r="O983" s="282"/>
      <c r="P983" s="282"/>
      <c r="Q983" s="282"/>
      <c r="R983" s="282"/>
      <c r="S983" s="282"/>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row>
    <row r="984" spans="1:41" ht="12.75">
      <c r="A984" s="282"/>
      <c r="B984" s="283"/>
      <c r="C984" s="284"/>
      <c r="D984" s="284"/>
      <c r="E984" s="285"/>
      <c r="F984" s="286"/>
      <c r="G984" s="282"/>
      <c r="H984" s="282"/>
      <c r="I984" s="286"/>
      <c r="J984" s="282"/>
      <c r="K984" s="282"/>
      <c r="L984" s="282"/>
      <c r="M984" s="282"/>
      <c r="N984" s="282"/>
      <c r="O984" s="282"/>
      <c r="P984" s="282"/>
      <c r="Q984" s="282"/>
      <c r="R984" s="282"/>
      <c r="S984" s="282"/>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row>
    <row r="985" spans="1:41" ht="12.75">
      <c r="A985" s="282"/>
      <c r="B985" s="283"/>
      <c r="C985" s="284"/>
      <c r="D985" s="284"/>
      <c r="E985" s="285"/>
      <c r="F985" s="286"/>
      <c r="G985" s="282"/>
      <c r="H985" s="282"/>
      <c r="I985" s="286"/>
      <c r="J985" s="282"/>
      <c r="K985" s="282"/>
      <c r="L985" s="282"/>
      <c r="M985" s="282"/>
      <c r="N985" s="282"/>
      <c r="O985" s="282"/>
      <c r="P985" s="282"/>
      <c r="Q985" s="282"/>
      <c r="R985" s="282"/>
      <c r="S985" s="282"/>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row>
    <row r="986" spans="1:41" ht="12.75">
      <c r="A986" s="282"/>
      <c r="B986" s="283"/>
      <c r="C986" s="284"/>
      <c r="D986" s="284"/>
      <c r="E986" s="285"/>
      <c r="F986" s="286"/>
      <c r="G986" s="282"/>
      <c r="H986" s="282"/>
      <c r="I986" s="286"/>
      <c r="J986" s="282"/>
      <c r="K986" s="282"/>
      <c r="L986" s="282"/>
      <c r="M986" s="282"/>
      <c r="N986" s="282"/>
      <c r="O986" s="282"/>
      <c r="P986" s="282"/>
      <c r="Q986" s="282"/>
      <c r="R986" s="282"/>
      <c r="S986" s="282"/>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row>
    <row r="987" spans="1:41" ht="12.75">
      <c r="A987" s="282"/>
      <c r="B987" s="283"/>
      <c r="C987" s="284"/>
      <c r="D987" s="284"/>
      <c r="E987" s="285"/>
      <c r="F987" s="286"/>
      <c r="G987" s="282"/>
      <c r="H987" s="282"/>
      <c r="I987" s="286"/>
      <c r="J987" s="282"/>
      <c r="K987" s="282"/>
      <c r="L987" s="282"/>
      <c r="M987" s="282"/>
      <c r="N987" s="282"/>
      <c r="O987" s="282"/>
      <c r="P987" s="282"/>
      <c r="Q987" s="282"/>
      <c r="R987" s="282"/>
      <c r="S987" s="282"/>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row>
    <row r="988" spans="1:41" ht="12.75">
      <c r="A988" s="282"/>
      <c r="B988" s="283"/>
      <c r="C988" s="284"/>
      <c r="D988" s="284"/>
      <c r="E988" s="285"/>
      <c r="F988" s="286"/>
      <c r="G988" s="282"/>
      <c r="H988" s="282"/>
      <c r="I988" s="286"/>
      <c r="J988" s="282"/>
      <c r="K988" s="282"/>
      <c r="L988" s="282"/>
      <c r="M988" s="282"/>
      <c r="N988" s="282"/>
      <c r="O988" s="282"/>
      <c r="P988" s="282"/>
      <c r="Q988" s="282"/>
      <c r="R988" s="282"/>
      <c r="S988" s="282"/>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row>
    <row r="989" spans="1:41" ht="12.75">
      <c r="A989" s="282"/>
      <c r="B989" s="283"/>
      <c r="C989" s="284"/>
      <c r="D989" s="284"/>
      <c r="E989" s="285"/>
      <c r="F989" s="286"/>
      <c r="G989" s="282"/>
      <c r="H989" s="282"/>
      <c r="I989" s="286"/>
      <c r="J989" s="282"/>
      <c r="K989" s="282"/>
      <c r="L989" s="282"/>
      <c r="M989" s="282"/>
      <c r="N989" s="282"/>
      <c r="O989" s="282"/>
      <c r="P989" s="282"/>
      <c r="Q989" s="282"/>
      <c r="R989" s="282"/>
      <c r="S989" s="282"/>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row>
    <row r="990" spans="1:41" ht="12.75">
      <c r="A990" s="282"/>
      <c r="B990" s="283"/>
      <c r="C990" s="284"/>
      <c r="D990" s="284"/>
      <c r="E990" s="285"/>
      <c r="F990" s="286"/>
      <c r="G990" s="282"/>
      <c r="H990" s="282"/>
      <c r="I990" s="286"/>
      <c r="J990" s="282"/>
      <c r="K990" s="282"/>
      <c r="L990" s="282"/>
      <c r="M990" s="282"/>
      <c r="N990" s="282"/>
      <c r="O990" s="282"/>
      <c r="P990" s="282"/>
      <c r="Q990" s="282"/>
      <c r="R990" s="282"/>
      <c r="S990" s="282"/>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row>
    <row r="991" spans="1:41" ht="12.75">
      <c r="A991" s="282"/>
      <c r="B991" s="283"/>
      <c r="C991" s="284"/>
      <c r="D991" s="284"/>
      <c r="E991" s="285"/>
      <c r="F991" s="286"/>
      <c r="G991" s="282"/>
      <c r="H991" s="282"/>
      <c r="I991" s="286"/>
      <c r="J991" s="282"/>
      <c r="K991" s="282"/>
      <c r="L991" s="282"/>
      <c r="M991" s="282"/>
      <c r="N991" s="282"/>
      <c r="O991" s="282"/>
      <c r="P991" s="282"/>
      <c r="Q991" s="282"/>
      <c r="R991" s="282"/>
      <c r="S991" s="282"/>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row>
    <row r="992" spans="1:41" ht="12.75">
      <c r="A992" s="282"/>
      <c r="B992" s="283"/>
      <c r="C992" s="284"/>
      <c r="D992" s="284"/>
      <c r="E992" s="285"/>
      <c r="F992" s="286"/>
      <c r="G992" s="282"/>
      <c r="H992" s="282"/>
      <c r="I992" s="286"/>
      <c r="J992" s="282"/>
      <c r="K992" s="282"/>
      <c r="L992" s="282"/>
      <c r="M992" s="282"/>
      <c r="N992" s="282"/>
      <c r="O992" s="282"/>
      <c r="P992" s="282"/>
      <c r="Q992" s="282"/>
      <c r="R992" s="282"/>
      <c r="S992" s="282"/>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row>
    <row r="993" spans="1:41" ht="12.75">
      <c r="A993" s="282"/>
      <c r="B993" s="283"/>
      <c r="C993" s="284"/>
      <c r="D993" s="284"/>
      <c r="E993" s="285"/>
      <c r="F993" s="286"/>
      <c r="G993" s="282"/>
      <c r="H993" s="282"/>
      <c r="I993" s="286"/>
      <c r="J993" s="282"/>
      <c r="K993" s="282"/>
      <c r="L993" s="282"/>
      <c r="M993" s="282"/>
      <c r="N993" s="282"/>
      <c r="O993" s="282"/>
      <c r="P993" s="282"/>
      <c r="Q993" s="282"/>
      <c r="R993" s="282"/>
      <c r="S993" s="282"/>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row>
    <row r="994" spans="1:41" ht="12.75">
      <c r="A994" s="282"/>
      <c r="B994" s="283"/>
      <c r="C994" s="284"/>
      <c r="D994" s="284"/>
      <c r="E994" s="285"/>
      <c r="F994" s="286"/>
      <c r="G994" s="282"/>
      <c r="H994" s="282"/>
      <c r="I994" s="286"/>
      <c r="J994" s="282"/>
      <c r="K994" s="282"/>
      <c r="L994" s="282"/>
      <c r="M994" s="282"/>
      <c r="N994" s="282"/>
      <c r="O994" s="282"/>
      <c r="P994" s="282"/>
      <c r="Q994" s="282"/>
      <c r="R994" s="282"/>
      <c r="S994" s="282"/>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row>
    <row r="995" spans="1:41" ht="12.75">
      <c r="A995" s="282"/>
      <c r="B995" s="283"/>
      <c r="C995" s="284"/>
      <c r="D995" s="284"/>
      <c r="E995" s="285"/>
      <c r="F995" s="286"/>
      <c r="G995" s="282"/>
      <c r="H995" s="282"/>
      <c r="I995" s="286"/>
      <c r="J995" s="282"/>
      <c r="K995" s="282"/>
      <c r="L995" s="282"/>
      <c r="M995" s="282"/>
      <c r="N995" s="282"/>
      <c r="O995" s="282"/>
      <c r="P995" s="282"/>
      <c r="Q995" s="282"/>
      <c r="R995" s="282"/>
      <c r="S995" s="282"/>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row>
    <row r="996" spans="1:41" ht="12.75">
      <c r="A996" s="282"/>
      <c r="B996" s="283"/>
      <c r="C996" s="284"/>
      <c r="D996" s="284"/>
      <c r="E996" s="285"/>
      <c r="F996" s="286"/>
      <c r="G996" s="282"/>
      <c r="H996" s="282"/>
      <c r="I996" s="286"/>
      <c r="J996" s="282"/>
      <c r="K996" s="282"/>
      <c r="L996" s="282"/>
      <c r="M996" s="282"/>
      <c r="N996" s="282"/>
      <c r="O996" s="282"/>
      <c r="P996" s="282"/>
      <c r="Q996" s="282"/>
      <c r="R996" s="282"/>
      <c r="S996" s="282"/>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377"/>
  <sheetViews>
    <sheetView workbookViewId="0">
      <pane ySplit="1" topLeftCell="A2" activePane="bottomLeft" state="frozen"/>
      <selection pane="bottomLeft" activeCell="B3" sqref="B3"/>
    </sheetView>
  </sheetViews>
  <sheetFormatPr baseColWidth="10" defaultColWidth="14.42578125" defaultRowHeight="15.75" customHeight="1"/>
  <cols>
    <col min="1" max="1" width="10.140625" customWidth="1"/>
    <col min="3" max="3" width="21.85546875" customWidth="1"/>
    <col min="4" max="4" width="43.42578125" customWidth="1"/>
    <col min="5" max="5" width="30.28515625" customWidth="1"/>
    <col min="6" max="6" width="88.42578125" customWidth="1"/>
    <col min="7" max="7" width="24.140625" customWidth="1"/>
    <col min="8" max="8" width="23.85546875" customWidth="1"/>
    <col min="9" max="9" width="67.7109375" customWidth="1"/>
    <col min="10" max="10" width="15.140625" customWidth="1"/>
  </cols>
  <sheetData>
    <row r="1" spans="1:10" ht="38.25">
      <c r="A1" s="2">
        <v>42598</v>
      </c>
      <c r="B1" s="4" t="s">
        <v>0</v>
      </c>
      <c r="C1" s="5" t="s">
        <v>1</v>
      </c>
      <c r="D1" s="7" t="s">
        <v>2</v>
      </c>
      <c r="E1" s="9" t="s">
        <v>3</v>
      </c>
      <c r="F1" s="9" t="s">
        <v>4</v>
      </c>
      <c r="G1" s="10" t="s">
        <v>5</v>
      </c>
      <c r="H1" s="9" t="s">
        <v>6</v>
      </c>
      <c r="I1" s="9" t="s">
        <v>7</v>
      </c>
      <c r="J1" s="10" t="s">
        <v>8</v>
      </c>
    </row>
    <row r="2" spans="1:10" ht="18">
      <c r="A2" s="543" t="s">
        <v>9</v>
      </c>
      <c r="B2" s="544"/>
      <c r="C2" s="544"/>
      <c r="D2" s="544"/>
      <c r="E2" s="544"/>
      <c r="F2" s="544"/>
      <c r="G2" s="544"/>
      <c r="H2" s="544"/>
      <c r="I2" s="544"/>
      <c r="J2" s="545"/>
    </row>
    <row r="3" spans="1:10" ht="12.75" hidden="1">
      <c r="A3" s="16">
        <v>42382</v>
      </c>
      <c r="B3" s="21"/>
      <c r="C3" s="25"/>
      <c r="D3" s="25" t="s">
        <v>19</v>
      </c>
      <c r="E3" s="21" t="s">
        <v>20</v>
      </c>
      <c r="F3" s="27" t="s">
        <v>21</v>
      </c>
      <c r="G3" s="21" t="s">
        <v>14</v>
      </c>
      <c r="H3" s="29"/>
      <c r="I3" s="27" t="s">
        <v>24</v>
      </c>
      <c r="J3" s="21" t="s">
        <v>18</v>
      </c>
    </row>
    <row r="4" spans="1:10" ht="12.75" hidden="1">
      <c r="A4" s="16">
        <v>42384</v>
      </c>
      <c r="B4" s="21" t="s">
        <v>25</v>
      </c>
      <c r="C4" s="25"/>
      <c r="D4" s="25" t="s">
        <v>26</v>
      </c>
      <c r="E4" s="21" t="s">
        <v>27</v>
      </c>
      <c r="F4" s="27" t="s">
        <v>29</v>
      </c>
      <c r="G4" s="21" t="s">
        <v>30</v>
      </c>
      <c r="H4" s="29"/>
      <c r="I4" s="27" t="s">
        <v>31</v>
      </c>
      <c r="J4" s="21" t="s">
        <v>18</v>
      </c>
    </row>
    <row r="5" spans="1:10" ht="12.75" hidden="1">
      <c r="A5" s="16">
        <v>42384</v>
      </c>
      <c r="B5" s="21">
        <v>6.09</v>
      </c>
      <c r="C5" s="25"/>
      <c r="D5" s="25" t="s">
        <v>32</v>
      </c>
      <c r="E5" s="21" t="s">
        <v>33</v>
      </c>
      <c r="F5" s="27" t="s">
        <v>34</v>
      </c>
      <c r="G5" s="21" t="s">
        <v>35</v>
      </c>
      <c r="H5" s="29"/>
      <c r="I5" s="27" t="s">
        <v>36</v>
      </c>
      <c r="J5" s="21" t="s">
        <v>18</v>
      </c>
    </row>
    <row r="6" spans="1:10" ht="12.75" hidden="1">
      <c r="A6" s="16">
        <v>42384</v>
      </c>
      <c r="B6" s="34">
        <v>0.25</v>
      </c>
      <c r="C6" s="25"/>
      <c r="D6" s="25" t="s">
        <v>50</v>
      </c>
      <c r="E6" s="21" t="s">
        <v>51</v>
      </c>
      <c r="F6" s="27" t="s">
        <v>53</v>
      </c>
      <c r="G6" s="21" t="s">
        <v>35</v>
      </c>
      <c r="H6" s="29"/>
      <c r="I6" s="27" t="s">
        <v>56</v>
      </c>
      <c r="J6" s="21" t="s">
        <v>18</v>
      </c>
    </row>
    <row r="7" spans="1:10" ht="12.75" hidden="1">
      <c r="A7" s="16">
        <v>42386</v>
      </c>
      <c r="B7" s="34"/>
      <c r="C7" s="25"/>
      <c r="D7" s="25" t="s">
        <v>59</v>
      </c>
      <c r="E7" s="21" t="s">
        <v>60</v>
      </c>
      <c r="F7" s="27" t="s">
        <v>61</v>
      </c>
      <c r="G7" s="21" t="s">
        <v>14</v>
      </c>
      <c r="H7" s="29"/>
      <c r="I7" s="27" t="s">
        <v>63</v>
      </c>
      <c r="J7" s="21" t="s">
        <v>18</v>
      </c>
    </row>
    <row r="8" spans="1:10" ht="12.75" hidden="1">
      <c r="A8" s="16">
        <v>42387</v>
      </c>
      <c r="B8" s="34" t="s">
        <v>64</v>
      </c>
      <c r="C8" s="25"/>
      <c r="D8" s="25" t="s">
        <v>65</v>
      </c>
      <c r="E8" s="21" t="s">
        <v>66</v>
      </c>
      <c r="F8" s="27" t="s">
        <v>67</v>
      </c>
      <c r="G8" s="21" t="s">
        <v>14</v>
      </c>
      <c r="H8" s="29"/>
      <c r="I8" s="27" t="s">
        <v>68</v>
      </c>
      <c r="J8" s="21" t="s">
        <v>18</v>
      </c>
    </row>
    <row r="9" spans="1:10" ht="12.75" hidden="1">
      <c r="A9" s="16">
        <v>42387</v>
      </c>
      <c r="B9" s="34" t="s">
        <v>69</v>
      </c>
      <c r="C9" s="25"/>
      <c r="D9" s="25" t="s">
        <v>70</v>
      </c>
      <c r="E9" s="21" t="s">
        <v>71</v>
      </c>
      <c r="F9" s="27" t="s">
        <v>72</v>
      </c>
      <c r="G9" s="21" t="s">
        <v>14</v>
      </c>
      <c r="H9" s="29"/>
      <c r="I9" s="27" t="s">
        <v>73</v>
      </c>
      <c r="J9" s="21" t="s">
        <v>18</v>
      </c>
    </row>
    <row r="10" spans="1:10" ht="12.75" hidden="1">
      <c r="A10" s="16">
        <v>42387</v>
      </c>
      <c r="B10" s="29" t="s">
        <v>74</v>
      </c>
      <c r="C10" s="40"/>
      <c r="D10" s="40" t="s">
        <v>76</v>
      </c>
      <c r="E10" s="29" t="s">
        <v>77</v>
      </c>
      <c r="F10" s="42" t="s">
        <v>78</v>
      </c>
      <c r="G10" s="21" t="s">
        <v>80</v>
      </c>
      <c r="H10" s="29"/>
      <c r="I10" s="27" t="s">
        <v>81</v>
      </c>
      <c r="J10" s="21" t="s">
        <v>18</v>
      </c>
    </row>
    <row r="11" spans="1:10" ht="12.75" hidden="1">
      <c r="A11" s="16" t="s">
        <v>82</v>
      </c>
      <c r="B11" s="21" t="s">
        <v>83</v>
      </c>
      <c r="C11" s="25"/>
      <c r="D11" s="25" t="s">
        <v>84</v>
      </c>
      <c r="E11" s="21" t="s">
        <v>85</v>
      </c>
      <c r="F11" s="27" t="s">
        <v>86</v>
      </c>
      <c r="G11" s="21" t="s">
        <v>35</v>
      </c>
      <c r="H11" s="29"/>
      <c r="I11" s="27" t="s">
        <v>87</v>
      </c>
      <c r="J11" s="21" t="s">
        <v>18</v>
      </c>
    </row>
    <row r="12" spans="1:10" ht="12.75" hidden="1">
      <c r="A12" s="16">
        <v>42387</v>
      </c>
      <c r="B12" s="34">
        <v>0.52083333333333337</v>
      </c>
      <c r="C12" s="25"/>
      <c r="D12" s="25" t="s">
        <v>88</v>
      </c>
      <c r="E12" s="21" t="s">
        <v>89</v>
      </c>
      <c r="F12" s="27" t="s">
        <v>86</v>
      </c>
      <c r="G12" s="21" t="s">
        <v>35</v>
      </c>
      <c r="H12" s="29"/>
      <c r="I12" s="27" t="s">
        <v>87</v>
      </c>
      <c r="J12" s="21" t="s">
        <v>18</v>
      </c>
    </row>
    <row r="13" spans="1:10" ht="12.75" hidden="1">
      <c r="A13" s="16">
        <v>42387</v>
      </c>
      <c r="B13" s="21" t="s">
        <v>91</v>
      </c>
      <c r="C13" s="25"/>
      <c r="D13" s="25" t="s">
        <v>93</v>
      </c>
      <c r="E13" s="21" t="s">
        <v>94</v>
      </c>
      <c r="F13" s="27" t="s">
        <v>95</v>
      </c>
      <c r="G13" s="21" t="s">
        <v>80</v>
      </c>
      <c r="H13" s="29"/>
      <c r="I13" s="27" t="s">
        <v>96</v>
      </c>
      <c r="J13" s="21" t="s">
        <v>18</v>
      </c>
    </row>
    <row r="14" spans="1:10" ht="12.75" hidden="1">
      <c r="A14" s="16">
        <v>42387</v>
      </c>
      <c r="B14" s="21" t="s">
        <v>97</v>
      </c>
      <c r="C14" s="25"/>
      <c r="D14" s="25" t="s">
        <v>98</v>
      </c>
      <c r="E14" s="21" t="s">
        <v>99</v>
      </c>
      <c r="F14" s="27" t="s">
        <v>78</v>
      </c>
      <c r="G14" s="21" t="s">
        <v>14</v>
      </c>
      <c r="H14" s="29"/>
      <c r="I14" s="27" t="s">
        <v>101</v>
      </c>
      <c r="J14" s="21" t="s">
        <v>18</v>
      </c>
    </row>
    <row r="15" spans="1:10" ht="38.25" hidden="1">
      <c r="A15" s="16">
        <v>42388</v>
      </c>
      <c r="B15" s="21" t="s">
        <v>102</v>
      </c>
      <c r="C15" s="25"/>
      <c r="D15" s="25" t="s">
        <v>103</v>
      </c>
      <c r="E15" s="21" t="s">
        <v>105</v>
      </c>
      <c r="F15" s="27" t="s">
        <v>107</v>
      </c>
      <c r="G15" s="21" t="s">
        <v>14</v>
      </c>
      <c r="H15" s="29"/>
      <c r="I15" s="27" t="s">
        <v>108</v>
      </c>
      <c r="J15" s="21" t="s">
        <v>18</v>
      </c>
    </row>
    <row r="16" spans="1:10" ht="12.75" hidden="1">
      <c r="A16" s="16">
        <v>42388</v>
      </c>
      <c r="B16" s="21" t="s">
        <v>110</v>
      </c>
      <c r="C16" s="25"/>
      <c r="D16" s="25" t="s">
        <v>111</v>
      </c>
      <c r="E16" s="21" t="s">
        <v>112</v>
      </c>
      <c r="F16" s="27" t="s">
        <v>113</v>
      </c>
      <c r="G16" s="21" t="s">
        <v>30</v>
      </c>
      <c r="H16" s="29"/>
      <c r="I16" s="27" t="s">
        <v>31</v>
      </c>
      <c r="J16" s="21" t="s">
        <v>18</v>
      </c>
    </row>
    <row r="17" spans="1:10" ht="25.5" hidden="1">
      <c r="A17" s="16">
        <v>42388</v>
      </c>
      <c r="B17" s="21" t="s">
        <v>115</v>
      </c>
      <c r="C17" s="25"/>
      <c r="D17" s="25" t="s">
        <v>116</v>
      </c>
      <c r="E17" s="21" t="s">
        <v>117</v>
      </c>
      <c r="F17" s="27" t="s">
        <v>119</v>
      </c>
      <c r="G17" s="21" t="s">
        <v>120</v>
      </c>
      <c r="H17" s="29"/>
      <c r="I17" s="27" t="s">
        <v>121</v>
      </c>
      <c r="J17" s="21" t="s">
        <v>122</v>
      </c>
    </row>
    <row r="18" spans="1:10" ht="12.75" hidden="1">
      <c r="A18" s="16">
        <v>42389</v>
      </c>
      <c r="B18" s="21" t="s">
        <v>124</v>
      </c>
      <c r="C18" s="25"/>
      <c r="D18" s="25" t="s">
        <v>125</v>
      </c>
      <c r="E18" s="21" t="s">
        <v>127</v>
      </c>
      <c r="F18" s="27" t="s">
        <v>128</v>
      </c>
      <c r="G18" s="21" t="s">
        <v>130</v>
      </c>
      <c r="H18" s="29"/>
      <c r="I18" s="27" t="s">
        <v>131</v>
      </c>
      <c r="J18" s="21" t="s">
        <v>18</v>
      </c>
    </row>
    <row r="19" spans="1:10" ht="12.75" hidden="1">
      <c r="A19" s="16">
        <v>42389</v>
      </c>
      <c r="B19" s="21" t="s">
        <v>134</v>
      </c>
      <c r="C19" s="25"/>
      <c r="D19" s="25" t="s">
        <v>135</v>
      </c>
      <c r="E19" s="21" t="s">
        <v>136</v>
      </c>
      <c r="F19" s="27" t="s">
        <v>137</v>
      </c>
      <c r="G19" s="21" t="s">
        <v>138</v>
      </c>
      <c r="H19" s="29"/>
      <c r="I19" s="27" t="s">
        <v>31</v>
      </c>
      <c r="J19" s="21" t="s">
        <v>122</v>
      </c>
    </row>
    <row r="20" spans="1:10" ht="12.75" hidden="1">
      <c r="A20" s="16">
        <v>42389</v>
      </c>
      <c r="B20" s="21" t="s">
        <v>139</v>
      </c>
      <c r="C20" s="25"/>
      <c r="D20" s="25" t="s">
        <v>140</v>
      </c>
      <c r="E20" s="21" t="s">
        <v>141</v>
      </c>
      <c r="F20" s="53" t="s">
        <v>142</v>
      </c>
      <c r="G20" s="21" t="s">
        <v>80</v>
      </c>
      <c r="H20" s="29"/>
      <c r="I20" s="27" t="s">
        <v>143</v>
      </c>
      <c r="J20" s="21" t="s">
        <v>18</v>
      </c>
    </row>
    <row r="21" spans="1:10" ht="25.5" hidden="1">
      <c r="A21" s="16">
        <v>42389</v>
      </c>
      <c r="B21" s="27" t="s">
        <v>144</v>
      </c>
      <c r="C21" s="25"/>
      <c r="D21" s="25" t="s">
        <v>145</v>
      </c>
      <c r="E21" s="21">
        <v>7874738575</v>
      </c>
      <c r="F21" s="27" t="s">
        <v>146</v>
      </c>
      <c r="G21" s="21" t="s">
        <v>80</v>
      </c>
      <c r="H21" s="29"/>
      <c r="I21" s="27" t="s">
        <v>148</v>
      </c>
      <c r="J21" s="21" t="s">
        <v>18</v>
      </c>
    </row>
    <row r="22" spans="1:10" ht="12.75" hidden="1">
      <c r="A22" s="16">
        <v>42391</v>
      </c>
      <c r="B22" s="54" t="s">
        <v>152</v>
      </c>
      <c r="C22" s="25"/>
      <c r="D22" s="25" t="s">
        <v>154</v>
      </c>
      <c r="E22" s="21" t="s">
        <v>155</v>
      </c>
      <c r="F22" s="27" t="s">
        <v>156</v>
      </c>
      <c r="G22" s="21" t="s">
        <v>80</v>
      </c>
      <c r="H22" s="29"/>
      <c r="I22" s="27" t="s">
        <v>157</v>
      </c>
      <c r="J22" s="21" t="s">
        <v>18</v>
      </c>
    </row>
    <row r="23" spans="1:10" ht="12.75" hidden="1">
      <c r="A23" s="16">
        <v>42391</v>
      </c>
      <c r="B23" s="34">
        <v>0.22916666666666666</v>
      </c>
      <c r="C23" s="25"/>
      <c r="D23" s="25" t="s">
        <v>160</v>
      </c>
      <c r="E23" s="21">
        <v>7873963687</v>
      </c>
      <c r="F23" s="27" t="s">
        <v>162</v>
      </c>
      <c r="G23" s="21" t="s">
        <v>80</v>
      </c>
      <c r="H23" s="29"/>
      <c r="I23" s="27" t="s">
        <v>163</v>
      </c>
      <c r="J23" s="21" t="s">
        <v>18</v>
      </c>
    </row>
    <row r="24" spans="1:10" ht="12.75" hidden="1">
      <c r="A24" s="16">
        <v>42394</v>
      </c>
      <c r="B24" s="21" t="s">
        <v>164</v>
      </c>
      <c r="C24" s="25" t="s">
        <v>165</v>
      </c>
      <c r="D24" s="25" t="s">
        <v>65</v>
      </c>
      <c r="E24" s="21" t="s">
        <v>66</v>
      </c>
      <c r="F24" s="27" t="s">
        <v>166</v>
      </c>
      <c r="G24" s="21" t="s">
        <v>80</v>
      </c>
      <c r="H24" s="21" t="s">
        <v>167</v>
      </c>
      <c r="I24" s="27" t="s">
        <v>168</v>
      </c>
      <c r="J24" s="21" t="s">
        <v>18</v>
      </c>
    </row>
    <row r="25" spans="1:10" ht="12.75" hidden="1">
      <c r="A25" s="16">
        <v>42394</v>
      </c>
      <c r="B25" s="21" t="s">
        <v>169</v>
      </c>
      <c r="C25" s="25" t="s">
        <v>170</v>
      </c>
      <c r="D25" s="25" t="s">
        <v>171</v>
      </c>
      <c r="E25" s="21" t="s">
        <v>173</v>
      </c>
      <c r="F25" s="27" t="s">
        <v>175</v>
      </c>
      <c r="G25" s="21" t="s">
        <v>80</v>
      </c>
      <c r="H25" s="21" t="s">
        <v>178</v>
      </c>
      <c r="I25" s="27" t="s">
        <v>179</v>
      </c>
      <c r="J25" s="21" t="s">
        <v>18</v>
      </c>
    </row>
    <row r="26" spans="1:10" ht="12.75" hidden="1">
      <c r="A26" s="16">
        <v>42394</v>
      </c>
      <c r="B26" s="21" t="s">
        <v>181</v>
      </c>
      <c r="C26" s="25" t="s">
        <v>182</v>
      </c>
      <c r="D26" s="25" t="s">
        <v>183</v>
      </c>
      <c r="E26" s="21" t="s">
        <v>184</v>
      </c>
      <c r="F26" s="27" t="s">
        <v>185</v>
      </c>
      <c r="G26" s="21" t="s">
        <v>80</v>
      </c>
      <c r="H26" s="21" t="s">
        <v>188</v>
      </c>
      <c r="I26" s="27" t="s">
        <v>190</v>
      </c>
      <c r="J26" s="21" t="s">
        <v>18</v>
      </c>
    </row>
    <row r="27" spans="1:10" ht="25.5" hidden="1">
      <c r="A27" s="16">
        <v>42395</v>
      </c>
      <c r="B27" s="21" t="s">
        <v>192</v>
      </c>
      <c r="C27" s="25" t="s">
        <v>194</v>
      </c>
      <c r="D27" s="25" t="s">
        <v>195</v>
      </c>
      <c r="E27" s="21" t="s">
        <v>196</v>
      </c>
      <c r="F27" s="27" t="s">
        <v>197</v>
      </c>
      <c r="G27" s="21" t="s">
        <v>14</v>
      </c>
      <c r="H27" s="21" t="s">
        <v>198</v>
      </c>
      <c r="I27" s="27" t="s">
        <v>199</v>
      </c>
      <c r="J27" s="21" t="s">
        <v>18</v>
      </c>
    </row>
    <row r="28" spans="1:10" ht="12.75" hidden="1">
      <c r="A28" s="16">
        <v>42395</v>
      </c>
      <c r="B28" s="21" t="s">
        <v>202</v>
      </c>
      <c r="C28" s="25" t="s">
        <v>203</v>
      </c>
      <c r="D28" s="25" t="s">
        <v>204</v>
      </c>
      <c r="E28" s="21" t="s">
        <v>205</v>
      </c>
      <c r="F28" s="27" t="s">
        <v>206</v>
      </c>
      <c r="G28" s="21" t="s">
        <v>14</v>
      </c>
      <c r="H28" s="21" t="s">
        <v>207</v>
      </c>
      <c r="I28" s="27" t="s">
        <v>208</v>
      </c>
      <c r="J28" s="21" t="s">
        <v>18</v>
      </c>
    </row>
    <row r="29" spans="1:10" ht="38.25" hidden="1">
      <c r="A29" s="16">
        <v>42395</v>
      </c>
      <c r="B29" s="21" t="s">
        <v>211</v>
      </c>
      <c r="C29" s="25" t="s">
        <v>213</v>
      </c>
      <c r="D29" s="25" t="s">
        <v>145</v>
      </c>
      <c r="E29" s="21">
        <v>7874738575</v>
      </c>
      <c r="F29" s="27" t="s">
        <v>218</v>
      </c>
      <c r="G29" s="21" t="s">
        <v>14</v>
      </c>
      <c r="H29" s="21" t="s">
        <v>219</v>
      </c>
      <c r="I29" s="27" t="s">
        <v>221</v>
      </c>
      <c r="J29" s="21" t="s">
        <v>18</v>
      </c>
    </row>
    <row r="30" spans="1:10" ht="32.25" hidden="1" customHeight="1">
      <c r="A30" s="16">
        <v>42395</v>
      </c>
      <c r="B30" s="21" t="s">
        <v>224</v>
      </c>
      <c r="C30" s="25" t="s">
        <v>227</v>
      </c>
      <c r="D30" s="25" t="s">
        <v>229</v>
      </c>
      <c r="E30" s="21">
        <v>7873248544</v>
      </c>
      <c r="F30" s="27" t="s">
        <v>231</v>
      </c>
      <c r="G30" s="21" t="s">
        <v>14</v>
      </c>
      <c r="H30" s="21" t="s">
        <v>233</v>
      </c>
      <c r="I30" s="27" t="s">
        <v>231</v>
      </c>
      <c r="J30" s="21" t="s">
        <v>18</v>
      </c>
    </row>
    <row r="31" spans="1:10" ht="12.75" hidden="1">
      <c r="A31" s="16"/>
      <c r="B31" s="21"/>
      <c r="C31" s="25" t="s">
        <v>236</v>
      </c>
      <c r="D31" s="25" t="s">
        <v>237</v>
      </c>
      <c r="E31" s="21" t="s">
        <v>238</v>
      </c>
      <c r="F31" s="27" t="s">
        <v>239</v>
      </c>
      <c r="G31" s="21" t="s">
        <v>14</v>
      </c>
      <c r="H31" s="21" t="s">
        <v>240</v>
      </c>
      <c r="I31" s="27" t="s">
        <v>241</v>
      </c>
      <c r="J31" s="21" t="s">
        <v>18</v>
      </c>
    </row>
    <row r="32" spans="1:10" ht="63.75" hidden="1">
      <c r="A32" s="16">
        <v>42395</v>
      </c>
      <c r="B32" s="21" t="s">
        <v>242</v>
      </c>
      <c r="C32" s="25" t="s">
        <v>243</v>
      </c>
      <c r="D32" s="25" t="s">
        <v>244</v>
      </c>
      <c r="E32" s="21">
        <v>7873154546</v>
      </c>
      <c r="F32" s="27" t="s">
        <v>245</v>
      </c>
      <c r="G32" s="21" t="s">
        <v>14</v>
      </c>
      <c r="H32" s="21" t="s">
        <v>247</v>
      </c>
      <c r="I32" s="27" t="s">
        <v>248</v>
      </c>
      <c r="J32" s="21" t="s">
        <v>18</v>
      </c>
    </row>
    <row r="33" spans="1:10" ht="12.75" hidden="1">
      <c r="A33" s="16">
        <v>42395</v>
      </c>
      <c r="B33" s="21" t="s">
        <v>250</v>
      </c>
      <c r="C33" s="25" t="s">
        <v>227</v>
      </c>
      <c r="D33" s="25" t="s">
        <v>252</v>
      </c>
      <c r="E33" s="21" t="s">
        <v>253</v>
      </c>
      <c r="F33" s="27" t="s">
        <v>254</v>
      </c>
      <c r="G33" s="21" t="s">
        <v>14</v>
      </c>
      <c r="H33" s="21" t="s">
        <v>247</v>
      </c>
      <c r="I33" s="27" t="s">
        <v>255</v>
      </c>
      <c r="J33" s="21" t="s">
        <v>18</v>
      </c>
    </row>
    <row r="34" spans="1:10" ht="12.75" hidden="1">
      <c r="A34" s="16">
        <v>42395</v>
      </c>
      <c r="B34" s="21" t="s">
        <v>259</v>
      </c>
      <c r="C34" s="25" t="s">
        <v>243</v>
      </c>
      <c r="D34" s="25" t="s">
        <v>262</v>
      </c>
      <c r="E34" s="21" t="s">
        <v>264</v>
      </c>
      <c r="F34" s="27" t="s">
        <v>265</v>
      </c>
      <c r="G34" s="21" t="s">
        <v>267</v>
      </c>
      <c r="H34" s="21" t="s">
        <v>247</v>
      </c>
      <c r="I34" s="27" t="s">
        <v>270</v>
      </c>
      <c r="J34" s="21" t="s">
        <v>18</v>
      </c>
    </row>
    <row r="35" spans="1:10" ht="63.75" hidden="1">
      <c r="A35" s="16">
        <v>42396</v>
      </c>
      <c r="B35" s="21" t="s">
        <v>272</v>
      </c>
      <c r="C35" s="57" t="s">
        <v>165</v>
      </c>
      <c r="D35" s="57" t="s">
        <v>280</v>
      </c>
      <c r="E35" s="57" t="s">
        <v>281</v>
      </c>
      <c r="F35" s="58" t="s">
        <v>282</v>
      </c>
      <c r="G35" s="57" t="s">
        <v>138</v>
      </c>
      <c r="H35" s="57" t="s">
        <v>288</v>
      </c>
      <c r="I35" s="27" t="s">
        <v>290</v>
      </c>
      <c r="J35" s="29"/>
    </row>
    <row r="36" spans="1:10" ht="25.5" hidden="1">
      <c r="A36" s="16">
        <v>42396</v>
      </c>
      <c r="B36" s="21" t="s">
        <v>294</v>
      </c>
      <c r="C36" s="25" t="s">
        <v>295</v>
      </c>
      <c r="D36" s="25" t="s">
        <v>296</v>
      </c>
      <c r="E36" s="21">
        <v>7874034045</v>
      </c>
      <c r="F36" s="27" t="s">
        <v>299</v>
      </c>
      <c r="G36" s="21" t="s">
        <v>120</v>
      </c>
      <c r="H36" s="21" t="s">
        <v>288</v>
      </c>
      <c r="I36" s="27" t="s">
        <v>303</v>
      </c>
      <c r="J36" s="21" t="s">
        <v>122</v>
      </c>
    </row>
    <row r="37" spans="1:10" ht="12.75" hidden="1">
      <c r="A37" s="16">
        <v>42397</v>
      </c>
      <c r="B37" s="21" t="s">
        <v>306</v>
      </c>
      <c r="C37" s="25" t="s">
        <v>213</v>
      </c>
      <c r="D37" s="25" t="s">
        <v>307</v>
      </c>
      <c r="E37" s="21">
        <v>7876691703</v>
      </c>
      <c r="F37" s="27" t="s">
        <v>308</v>
      </c>
      <c r="G37" s="21" t="s">
        <v>138</v>
      </c>
      <c r="H37" s="21" t="s">
        <v>310</v>
      </c>
      <c r="I37" s="27" t="s">
        <v>312</v>
      </c>
      <c r="J37" s="21" t="s">
        <v>122</v>
      </c>
    </row>
    <row r="38" spans="1:10" ht="27" hidden="1" customHeight="1">
      <c r="A38" s="16">
        <v>42397</v>
      </c>
      <c r="B38" s="21" t="s">
        <v>315</v>
      </c>
      <c r="C38" s="25" t="s">
        <v>213</v>
      </c>
      <c r="D38" s="25" t="s">
        <v>317</v>
      </c>
      <c r="E38" s="21" t="s">
        <v>318</v>
      </c>
      <c r="F38" s="27" t="s">
        <v>319</v>
      </c>
      <c r="G38" s="21" t="s">
        <v>138</v>
      </c>
      <c r="H38" s="21" t="s">
        <v>310</v>
      </c>
      <c r="I38" s="27" t="s">
        <v>320</v>
      </c>
      <c r="J38" s="21" t="s">
        <v>122</v>
      </c>
    </row>
    <row r="39" spans="1:10" ht="28.5" hidden="1" customHeight="1">
      <c r="A39" s="16">
        <v>42397</v>
      </c>
      <c r="B39" s="21" t="s">
        <v>322</v>
      </c>
      <c r="C39" s="25" t="s">
        <v>213</v>
      </c>
      <c r="D39" s="25" t="s">
        <v>324</v>
      </c>
      <c r="E39" s="21" t="s">
        <v>326</v>
      </c>
      <c r="F39" s="27" t="s">
        <v>327</v>
      </c>
      <c r="G39" s="21" t="s">
        <v>329</v>
      </c>
      <c r="H39" s="21" t="s">
        <v>330</v>
      </c>
      <c r="I39" s="27" t="s">
        <v>331</v>
      </c>
      <c r="J39" s="21" t="s">
        <v>122</v>
      </c>
    </row>
    <row r="40" spans="1:10" ht="30.75" hidden="1" customHeight="1">
      <c r="A40" s="16">
        <v>42397</v>
      </c>
      <c r="B40" s="21" t="s">
        <v>332</v>
      </c>
      <c r="C40" s="25" t="s">
        <v>213</v>
      </c>
      <c r="D40" s="25" t="s">
        <v>334</v>
      </c>
      <c r="E40" s="21">
        <v>7874031262</v>
      </c>
      <c r="F40" s="27" t="s">
        <v>335</v>
      </c>
      <c r="G40" s="59" t="s">
        <v>35</v>
      </c>
      <c r="H40" s="21" t="s">
        <v>330</v>
      </c>
      <c r="I40" s="27" t="s">
        <v>342</v>
      </c>
      <c r="J40" s="21" t="s">
        <v>18</v>
      </c>
    </row>
    <row r="41" spans="1:10" ht="32.25" hidden="1" customHeight="1">
      <c r="A41" s="16">
        <v>42397</v>
      </c>
      <c r="B41" s="21" t="s">
        <v>343</v>
      </c>
      <c r="C41" s="25" t="s">
        <v>213</v>
      </c>
      <c r="D41" s="61" t="s">
        <v>344</v>
      </c>
      <c r="E41" s="62">
        <v>7875501844</v>
      </c>
      <c r="F41" s="27" t="s">
        <v>352</v>
      </c>
      <c r="G41" s="21" t="s">
        <v>80</v>
      </c>
      <c r="H41" s="21" t="s">
        <v>310</v>
      </c>
      <c r="I41" s="27" t="s">
        <v>353</v>
      </c>
      <c r="J41" s="64" t="s">
        <v>18</v>
      </c>
    </row>
    <row r="42" spans="1:10" ht="33.75" hidden="1" customHeight="1">
      <c r="A42" s="65">
        <v>42397</v>
      </c>
      <c r="B42" s="64" t="s">
        <v>366</v>
      </c>
      <c r="C42" s="67" t="s">
        <v>243</v>
      </c>
      <c r="D42" s="67" t="s">
        <v>372</v>
      </c>
      <c r="E42" s="64">
        <v>7875305460</v>
      </c>
      <c r="F42" s="68" t="s">
        <v>374</v>
      </c>
      <c r="G42" s="64" t="s">
        <v>80</v>
      </c>
      <c r="H42" s="64" t="s">
        <v>310</v>
      </c>
      <c r="I42" s="68" t="s">
        <v>381</v>
      </c>
      <c r="J42" s="64" t="s">
        <v>18</v>
      </c>
    </row>
    <row r="43" spans="1:10" ht="36" hidden="1" customHeight="1">
      <c r="A43" s="16">
        <v>42398</v>
      </c>
      <c r="B43" s="21" t="s">
        <v>383</v>
      </c>
      <c r="C43" s="25" t="s">
        <v>213</v>
      </c>
      <c r="D43" s="69" t="s">
        <v>386</v>
      </c>
      <c r="E43" s="61" t="s">
        <v>392</v>
      </c>
      <c r="F43" s="27" t="s">
        <v>393</v>
      </c>
      <c r="G43" s="21" t="s">
        <v>329</v>
      </c>
      <c r="H43" s="21" t="s">
        <v>394</v>
      </c>
      <c r="I43" s="27" t="s">
        <v>395</v>
      </c>
      <c r="J43" s="21" t="s">
        <v>18</v>
      </c>
    </row>
    <row r="44" spans="1:10" ht="33.75" hidden="1" customHeight="1">
      <c r="A44" s="65">
        <v>42398</v>
      </c>
      <c r="B44" s="64" t="s">
        <v>396</v>
      </c>
      <c r="C44" s="67" t="s">
        <v>213</v>
      </c>
      <c r="D44" s="67" t="s">
        <v>398</v>
      </c>
      <c r="E44" s="64" t="s">
        <v>399</v>
      </c>
      <c r="F44" s="68" t="s">
        <v>400</v>
      </c>
      <c r="G44" s="21" t="s">
        <v>14</v>
      </c>
      <c r="H44" s="64" t="s">
        <v>401</v>
      </c>
      <c r="I44" s="68" t="s">
        <v>402</v>
      </c>
      <c r="J44" s="64" t="s">
        <v>18</v>
      </c>
    </row>
    <row r="45" spans="1:10" ht="33.75" hidden="1" customHeight="1">
      <c r="A45" s="65">
        <v>42398</v>
      </c>
      <c r="B45" s="64" t="s">
        <v>405</v>
      </c>
      <c r="C45" s="67" t="s">
        <v>213</v>
      </c>
      <c r="D45" s="67" t="s">
        <v>407</v>
      </c>
      <c r="E45" s="64" t="s">
        <v>408</v>
      </c>
      <c r="F45" s="68" t="s">
        <v>409</v>
      </c>
      <c r="G45" s="21" t="s">
        <v>14</v>
      </c>
      <c r="H45" s="64" t="s">
        <v>401</v>
      </c>
      <c r="I45" s="68" t="s">
        <v>412</v>
      </c>
      <c r="J45" s="64"/>
    </row>
    <row r="46" spans="1:10" ht="33.75" hidden="1" customHeight="1">
      <c r="A46" s="16">
        <v>42398</v>
      </c>
      <c r="B46" s="21" t="s">
        <v>415</v>
      </c>
      <c r="C46" s="25" t="s">
        <v>213</v>
      </c>
      <c r="D46" s="25" t="s">
        <v>419</v>
      </c>
      <c r="E46" s="21" t="s">
        <v>420</v>
      </c>
      <c r="F46" s="27" t="s">
        <v>423</v>
      </c>
      <c r="G46" s="21" t="s">
        <v>35</v>
      </c>
      <c r="H46" s="21" t="s">
        <v>394</v>
      </c>
      <c r="I46" s="27" t="s">
        <v>424</v>
      </c>
      <c r="J46" s="21" t="s">
        <v>18</v>
      </c>
    </row>
    <row r="47" spans="1:10" ht="32.25" hidden="1" customHeight="1">
      <c r="A47" s="16">
        <v>42398</v>
      </c>
      <c r="B47" s="21" t="s">
        <v>427</v>
      </c>
      <c r="C47" s="25" t="s">
        <v>213</v>
      </c>
      <c r="D47" s="25" t="s">
        <v>429</v>
      </c>
      <c r="E47" s="21">
        <v>7876241093</v>
      </c>
      <c r="F47" s="27" t="s">
        <v>431</v>
      </c>
      <c r="G47" s="21" t="s">
        <v>35</v>
      </c>
      <c r="H47" s="21" t="s">
        <v>394</v>
      </c>
      <c r="I47" s="27" t="s">
        <v>432</v>
      </c>
      <c r="J47" s="21" t="s">
        <v>122</v>
      </c>
    </row>
    <row r="48" spans="1:10" ht="33.75" hidden="1" customHeight="1">
      <c r="A48" s="16">
        <v>42398</v>
      </c>
      <c r="B48" s="21" t="s">
        <v>433</v>
      </c>
      <c r="C48" s="25" t="s">
        <v>236</v>
      </c>
      <c r="D48" s="25" t="s">
        <v>435</v>
      </c>
      <c r="E48" s="21" t="s">
        <v>436</v>
      </c>
      <c r="F48" s="27" t="s">
        <v>438</v>
      </c>
      <c r="G48" s="21" t="s">
        <v>80</v>
      </c>
      <c r="H48" s="21" t="s">
        <v>394</v>
      </c>
      <c r="I48" s="27" t="s">
        <v>439</v>
      </c>
      <c r="J48" s="21" t="s">
        <v>18</v>
      </c>
    </row>
    <row r="49" spans="1:10" ht="33.75" hidden="1" customHeight="1">
      <c r="A49" s="16">
        <v>42399</v>
      </c>
      <c r="B49" s="21" t="s">
        <v>440</v>
      </c>
      <c r="C49" s="25" t="s">
        <v>243</v>
      </c>
      <c r="D49" s="25" t="s">
        <v>442</v>
      </c>
      <c r="E49" s="21">
        <v>78753178888</v>
      </c>
      <c r="F49" s="27" t="s">
        <v>444</v>
      </c>
      <c r="G49" s="21" t="s">
        <v>138</v>
      </c>
      <c r="H49" s="21" t="s">
        <v>445</v>
      </c>
      <c r="I49" s="27" t="s">
        <v>446</v>
      </c>
      <c r="J49" s="21" t="s">
        <v>18</v>
      </c>
    </row>
    <row r="50" spans="1:10" ht="18">
      <c r="A50" s="543" t="s">
        <v>448</v>
      </c>
      <c r="B50" s="544"/>
      <c r="C50" s="544"/>
      <c r="D50" s="544"/>
      <c r="E50" s="544"/>
      <c r="F50" s="544"/>
      <c r="G50" s="544"/>
      <c r="H50" s="544"/>
      <c r="I50" s="544"/>
      <c r="J50" s="545"/>
    </row>
    <row r="51" spans="1:10" ht="33.75" hidden="1" customHeight="1">
      <c r="A51" s="16">
        <v>42401</v>
      </c>
      <c r="B51" s="21" t="s">
        <v>453</v>
      </c>
      <c r="C51" s="25" t="s">
        <v>213</v>
      </c>
      <c r="D51" s="25" t="s">
        <v>454</v>
      </c>
      <c r="E51" s="21" t="s">
        <v>456</v>
      </c>
      <c r="F51" s="27" t="s">
        <v>457</v>
      </c>
      <c r="G51" s="21" t="s">
        <v>329</v>
      </c>
      <c r="H51" s="16">
        <v>6762833</v>
      </c>
      <c r="I51" s="27" t="s">
        <v>459</v>
      </c>
      <c r="J51" s="21" t="s">
        <v>18</v>
      </c>
    </row>
    <row r="52" spans="1:10" ht="35.25" hidden="1" customHeight="1">
      <c r="A52" s="16">
        <v>42401</v>
      </c>
      <c r="B52" s="21" t="s">
        <v>462</v>
      </c>
      <c r="C52" s="25" t="s">
        <v>213</v>
      </c>
      <c r="D52" s="25" t="s">
        <v>464</v>
      </c>
      <c r="E52" s="25" t="s">
        <v>465</v>
      </c>
      <c r="F52" s="27" t="s">
        <v>457</v>
      </c>
      <c r="G52" s="21" t="s">
        <v>329</v>
      </c>
      <c r="H52" s="29"/>
      <c r="I52" s="27" t="s">
        <v>466</v>
      </c>
      <c r="J52" s="21" t="s">
        <v>18</v>
      </c>
    </row>
    <row r="53" spans="1:10" ht="36.75" hidden="1" customHeight="1">
      <c r="A53" s="16">
        <v>42401</v>
      </c>
      <c r="B53" s="21" t="s">
        <v>469</v>
      </c>
      <c r="C53" s="25" t="s">
        <v>213</v>
      </c>
      <c r="D53" s="25" t="s">
        <v>471</v>
      </c>
      <c r="E53" s="72">
        <v>7876648769</v>
      </c>
      <c r="F53" s="27" t="s">
        <v>474</v>
      </c>
      <c r="G53" s="21" t="s">
        <v>80</v>
      </c>
      <c r="H53" s="16">
        <v>42371</v>
      </c>
      <c r="I53" s="27" t="s">
        <v>477</v>
      </c>
      <c r="J53" s="21" t="s">
        <v>18</v>
      </c>
    </row>
    <row r="54" spans="1:10" ht="34.5" hidden="1" customHeight="1">
      <c r="A54" s="16">
        <v>42401</v>
      </c>
      <c r="B54" s="21" t="s">
        <v>480</v>
      </c>
      <c r="C54" s="25" t="s">
        <v>213</v>
      </c>
      <c r="D54" s="25" t="s">
        <v>482</v>
      </c>
      <c r="E54" s="25">
        <v>7873664278</v>
      </c>
      <c r="F54" s="27" t="s">
        <v>484</v>
      </c>
      <c r="G54" s="21" t="s">
        <v>80</v>
      </c>
      <c r="H54" s="16">
        <v>42371</v>
      </c>
      <c r="I54" s="27" t="s">
        <v>485</v>
      </c>
      <c r="J54" s="21" t="s">
        <v>18</v>
      </c>
    </row>
    <row r="55" spans="1:10" ht="34.5" hidden="1" customHeight="1">
      <c r="A55" s="16">
        <v>42401</v>
      </c>
      <c r="B55" s="21" t="s">
        <v>487</v>
      </c>
      <c r="C55" s="25" t="s">
        <v>213</v>
      </c>
      <c r="D55" s="25" t="s">
        <v>489</v>
      </c>
      <c r="E55" s="25" t="s">
        <v>490</v>
      </c>
      <c r="F55" s="27" t="s">
        <v>438</v>
      </c>
      <c r="G55" s="21" t="s">
        <v>14</v>
      </c>
      <c r="H55" s="16">
        <v>42371</v>
      </c>
      <c r="I55" s="27" t="s">
        <v>492</v>
      </c>
      <c r="J55" s="21" t="s">
        <v>18</v>
      </c>
    </row>
    <row r="56" spans="1:10" ht="33.75" hidden="1" customHeight="1">
      <c r="A56" s="16">
        <v>42401</v>
      </c>
      <c r="B56" s="29"/>
      <c r="C56" s="40"/>
      <c r="D56" s="25" t="s">
        <v>494</v>
      </c>
      <c r="E56" s="21">
        <v>7873813592</v>
      </c>
      <c r="F56" s="27" t="s">
        <v>495</v>
      </c>
      <c r="G56" s="21" t="s">
        <v>80</v>
      </c>
      <c r="H56" s="16">
        <v>42371</v>
      </c>
      <c r="I56" s="27" t="s">
        <v>497</v>
      </c>
      <c r="J56" s="21" t="s">
        <v>18</v>
      </c>
    </row>
    <row r="57" spans="1:10" ht="36.75" hidden="1" customHeight="1">
      <c r="A57" s="16">
        <v>42401</v>
      </c>
      <c r="B57" s="21" t="s">
        <v>498</v>
      </c>
      <c r="C57" s="25" t="s">
        <v>499</v>
      </c>
      <c r="D57" s="25" t="s">
        <v>500</v>
      </c>
      <c r="E57" s="21">
        <v>7875361624</v>
      </c>
      <c r="F57" s="27" t="s">
        <v>501</v>
      </c>
      <c r="G57" s="21" t="s">
        <v>35</v>
      </c>
      <c r="H57" s="16">
        <v>42371</v>
      </c>
      <c r="I57" s="27" t="s">
        <v>502</v>
      </c>
      <c r="J57" s="21" t="s">
        <v>18</v>
      </c>
    </row>
    <row r="58" spans="1:10" ht="36.75" hidden="1" customHeight="1">
      <c r="A58" s="16">
        <v>42402</v>
      </c>
      <c r="B58" s="21" t="s">
        <v>504</v>
      </c>
      <c r="C58" s="25" t="s">
        <v>213</v>
      </c>
      <c r="D58" s="25" t="s">
        <v>506</v>
      </c>
      <c r="E58" s="21" t="s">
        <v>508</v>
      </c>
      <c r="F58" s="27"/>
      <c r="G58" s="21" t="s">
        <v>329</v>
      </c>
      <c r="H58" s="16">
        <v>42371</v>
      </c>
      <c r="I58" s="27" t="s">
        <v>510</v>
      </c>
      <c r="J58" s="21" t="s">
        <v>18</v>
      </c>
    </row>
    <row r="59" spans="1:10" ht="12.75" hidden="1">
      <c r="A59" s="16">
        <v>42402</v>
      </c>
      <c r="B59" s="21" t="s">
        <v>513</v>
      </c>
      <c r="C59" s="25" t="s">
        <v>227</v>
      </c>
      <c r="D59" s="25" t="s">
        <v>514</v>
      </c>
      <c r="E59" s="21" t="s">
        <v>515</v>
      </c>
      <c r="F59" s="27" t="s">
        <v>516</v>
      </c>
      <c r="G59" s="21" t="s">
        <v>329</v>
      </c>
      <c r="H59" s="16">
        <v>42371</v>
      </c>
      <c r="I59" s="27" t="s">
        <v>519</v>
      </c>
      <c r="J59" s="21" t="s">
        <v>18</v>
      </c>
    </row>
    <row r="60" spans="1:10" ht="12.75" hidden="1">
      <c r="A60" s="16">
        <v>42402</v>
      </c>
      <c r="B60" s="21" t="s">
        <v>523</v>
      </c>
      <c r="C60" s="25" t="s">
        <v>165</v>
      </c>
      <c r="D60" s="25" t="s">
        <v>524</v>
      </c>
      <c r="E60" s="21" t="s">
        <v>526</v>
      </c>
      <c r="F60" s="27" t="s">
        <v>527</v>
      </c>
      <c r="G60" s="21" t="s">
        <v>120</v>
      </c>
      <c r="H60" s="16">
        <v>42371</v>
      </c>
      <c r="I60" s="27" t="s">
        <v>528</v>
      </c>
      <c r="J60" s="21" t="s">
        <v>18</v>
      </c>
    </row>
    <row r="61" spans="1:10" ht="12.75" hidden="1">
      <c r="A61" s="16">
        <v>42402</v>
      </c>
      <c r="B61" s="25"/>
      <c r="C61" s="25" t="s">
        <v>243</v>
      </c>
      <c r="D61" s="25" t="s">
        <v>531</v>
      </c>
      <c r="E61" s="25">
        <v>7875592784</v>
      </c>
      <c r="F61" s="25" t="s">
        <v>532</v>
      </c>
      <c r="G61" s="25" t="s">
        <v>30</v>
      </c>
      <c r="H61" s="25">
        <v>42402</v>
      </c>
      <c r="I61" s="75" t="s">
        <v>421</v>
      </c>
      <c r="J61" s="77" t="s">
        <v>18</v>
      </c>
    </row>
    <row r="62" spans="1:10" ht="12.75" hidden="1">
      <c r="A62" s="78">
        <v>42431</v>
      </c>
      <c r="B62" s="25" t="s">
        <v>553</v>
      </c>
      <c r="C62" s="25" t="s">
        <v>213</v>
      </c>
      <c r="D62" s="25" t="s">
        <v>555</v>
      </c>
      <c r="E62" s="25">
        <v>2404626917</v>
      </c>
      <c r="F62" s="25" t="s">
        <v>558</v>
      </c>
      <c r="G62" s="25" t="s">
        <v>14</v>
      </c>
      <c r="H62" s="25">
        <v>42431</v>
      </c>
      <c r="I62" s="75" t="s">
        <v>561</v>
      </c>
      <c r="J62" s="77" t="s">
        <v>18</v>
      </c>
    </row>
    <row r="63" spans="1:10" ht="25.5" hidden="1">
      <c r="A63" s="16">
        <v>42403</v>
      </c>
      <c r="B63" s="21" t="s">
        <v>562</v>
      </c>
      <c r="C63" s="25" t="s">
        <v>243</v>
      </c>
      <c r="D63" s="25" t="s">
        <v>565</v>
      </c>
      <c r="E63" s="21">
        <v>7875680390</v>
      </c>
      <c r="F63" s="27" t="s">
        <v>567</v>
      </c>
      <c r="G63" s="21" t="s">
        <v>568</v>
      </c>
      <c r="H63" s="16">
        <v>42431</v>
      </c>
      <c r="I63" s="27" t="s">
        <v>570</v>
      </c>
      <c r="J63" s="77" t="s">
        <v>18</v>
      </c>
    </row>
    <row r="64" spans="1:10" ht="12.75" hidden="1">
      <c r="A64" s="16">
        <v>42404</v>
      </c>
      <c r="B64" s="21" t="s">
        <v>571</v>
      </c>
      <c r="C64" s="25" t="s">
        <v>213</v>
      </c>
      <c r="D64" s="25" t="s">
        <v>573</v>
      </c>
      <c r="E64" s="21" t="s">
        <v>575</v>
      </c>
      <c r="F64" s="27" t="s">
        <v>576</v>
      </c>
      <c r="G64" s="21" t="s">
        <v>35</v>
      </c>
      <c r="H64" s="16">
        <v>42462</v>
      </c>
      <c r="I64" s="27" t="s">
        <v>578</v>
      </c>
      <c r="J64" s="21" t="s">
        <v>18</v>
      </c>
    </row>
    <row r="65" spans="1:10" ht="12.75" hidden="1">
      <c r="A65" s="16">
        <v>42404</v>
      </c>
      <c r="B65" s="21" t="s">
        <v>580</v>
      </c>
      <c r="C65" s="25" t="s">
        <v>213</v>
      </c>
      <c r="D65" s="25" t="s">
        <v>581</v>
      </c>
      <c r="E65" s="21">
        <v>7874707293</v>
      </c>
      <c r="F65" s="27" t="s">
        <v>582</v>
      </c>
      <c r="G65" s="21" t="s">
        <v>35</v>
      </c>
      <c r="H65" s="16">
        <v>42462</v>
      </c>
      <c r="I65" s="27" t="s">
        <v>585</v>
      </c>
      <c r="J65" s="21" t="s">
        <v>18</v>
      </c>
    </row>
    <row r="66" spans="1:10" ht="12.75" hidden="1">
      <c r="A66" s="16">
        <v>42404</v>
      </c>
      <c r="B66" s="21" t="s">
        <v>589</v>
      </c>
      <c r="C66" s="25" t="s">
        <v>213</v>
      </c>
      <c r="D66" s="25" t="s">
        <v>591</v>
      </c>
      <c r="E66" s="29"/>
      <c r="F66" s="27" t="s">
        <v>592</v>
      </c>
      <c r="G66" s="21" t="s">
        <v>35</v>
      </c>
      <c r="H66" s="16">
        <v>42462</v>
      </c>
      <c r="I66" s="27" t="s">
        <v>593</v>
      </c>
      <c r="J66" s="21" t="s">
        <v>18</v>
      </c>
    </row>
    <row r="67" spans="1:10" ht="12.75" hidden="1">
      <c r="A67" s="16">
        <v>42408</v>
      </c>
      <c r="B67" s="21" t="s">
        <v>597</v>
      </c>
      <c r="C67" s="57" t="s">
        <v>165</v>
      </c>
      <c r="D67" s="57" t="s">
        <v>598</v>
      </c>
      <c r="E67" s="57" t="s">
        <v>600</v>
      </c>
      <c r="F67" s="58" t="s">
        <v>602</v>
      </c>
      <c r="G67" s="21" t="s">
        <v>80</v>
      </c>
      <c r="H67" s="16">
        <v>42584</v>
      </c>
      <c r="I67" s="27" t="s">
        <v>605</v>
      </c>
      <c r="J67" s="21" t="s">
        <v>18</v>
      </c>
    </row>
    <row r="68" spans="1:10" ht="12.75" hidden="1">
      <c r="A68" s="16">
        <v>42408</v>
      </c>
      <c r="B68" s="21" t="s">
        <v>608</v>
      </c>
      <c r="C68" s="25" t="s">
        <v>165</v>
      </c>
      <c r="D68" s="25" t="s">
        <v>611</v>
      </c>
      <c r="E68" s="21" t="s">
        <v>612</v>
      </c>
      <c r="F68" s="27" t="s">
        <v>613</v>
      </c>
      <c r="G68" s="21" t="s">
        <v>329</v>
      </c>
      <c r="H68" s="29"/>
      <c r="I68" s="27" t="s">
        <v>614</v>
      </c>
      <c r="J68" s="29"/>
    </row>
    <row r="69" spans="1:10" ht="12.75" hidden="1">
      <c r="A69" s="16">
        <v>42408</v>
      </c>
      <c r="B69" s="21" t="s">
        <v>616</v>
      </c>
      <c r="C69" s="25" t="s">
        <v>243</v>
      </c>
      <c r="D69" s="25" t="s">
        <v>618</v>
      </c>
      <c r="E69" s="21">
        <v>7874394656</v>
      </c>
      <c r="F69" s="27" t="s">
        <v>619</v>
      </c>
      <c r="G69" s="21" t="s">
        <v>80</v>
      </c>
      <c r="H69" s="16">
        <v>42584</v>
      </c>
      <c r="I69" s="27" t="s">
        <v>621</v>
      </c>
      <c r="J69" s="21" t="s">
        <v>18</v>
      </c>
    </row>
    <row r="70" spans="1:10" ht="12.75" hidden="1">
      <c r="A70" s="16">
        <v>42408</v>
      </c>
      <c r="B70" s="21" t="s">
        <v>623</v>
      </c>
      <c r="C70" s="25" t="s">
        <v>243</v>
      </c>
      <c r="D70" s="25" t="s">
        <v>625</v>
      </c>
      <c r="E70" s="21">
        <v>78751440009</v>
      </c>
      <c r="F70" s="27" t="s">
        <v>619</v>
      </c>
      <c r="G70" s="21" t="s">
        <v>80</v>
      </c>
      <c r="H70" s="16">
        <v>42584</v>
      </c>
      <c r="I70" s="27" t="s">
        <v>627</v>
      </c>
      <c r="J70" s="21" t="s">
        <v>18</v>
      </c>
    </row>
    <row r="71" spans="1:10" ht="12.75" hidden="1">
      <c r="A71" s="16">
        <v>42408</v>
      </c>
      <c r="B71" s="21" t="s">
        <v>631</v>
      </c>
      <c r="C71" s="25" t="s">
        <v>633</v>
      </c>
      <c r="D71" s="40"/>
      <c r="E71" s="21" t="s">
        <v>634</v>
      </c>
      <c r="F71" s="27" t="s">
        <v>635</v>
      </c>
      <c r="G71" s="21" t="s">
        <v>80</v>
      </c>
      <c r="H71" s="16">
        <v>42584</v>
      </c>
      <c r="I71" s="27" t="s">
        <v>636</v>
      </c>
      <c r="J71" s="21" t="s">
        <v>18</v>
      </c>
    </row>
    <row r="72" spans="1:10" ht="12.75" hidden="1">
      <c r="A72" s="16">
        <v>42408</v>
      </c>
      <c r="B72" s="21" t="s">
        <v>641</v>
      </c>
      <c r="C72" s="25" t="s">
        <v>243</v>
      </c>
      <c r="D72" s="25" t="s">
        <v>642</v>
      </c>
      <c r="E72" s="21">
        <v>7873765518</v>
      </c>
      <c r="F72" s="27" t="s">
        <v>643</v>
      </c>
      <c r="G72" s="21" t="s">
        <v>80</v>
      </c>
      <c r="H72" s="16">
        <v>42584</v>
      </c>
      <c r="I72" s="27" t="s">
        <v>647</v>
      </c>
      <c r="J72" s="21" t="s">
        <v>18</v>
      </c>
    </row>
    <row r="73" spans="1:10" ht="12.75" hidden="1">
      <c r="A73" s="16">
        <v>42408</v>
      </c>
      <c r="B73" s="25" t="s">
        <v>649</v>
      </c>
      <c r="C73" s="25" t="s">
        <v>243</v>
      </c>
      <c r="D73" s="25" t="s">
        <v>531</v>
      </c>
      <c r="E73" s="25">
        <v>7875592784</v>
      </c>
      <c r="F73" s="27" t="s">
        <v>558</v>
      </c>
      <c r="G73" s="21" t="s">
        <v>80</v>
      </c>
      <c r="H73" s="16">
        <v>42584</v>
      </c>
      <c r="I73" s="27" t="s">
        <v>654</v>
      </c>
      <c r="J73" s="21" t="s">
        <v>18</v>
      </c>
    </row>
    <row r="74" spans="1:10" ht="12.75" hidden="1">
      <c r="A74" s="16">
        <v>42409</v>
      </c>
      <c r="B74" s="25" t="s">
        <v>655</v>
      </c>
      <c r="C74" s="25" t="s">
        <v>633</v>
      </c>
      <c r="D74" s="25" t="s">
        <v>657</v>
      </c>
      <c r="E74" s="25">
        <v>7874728957</v>
      </c>
      <c r="F74" s="27" t="s">
        <v>659</v>
      </c>
      <c r="G74" s="21" t="s">
        <v>80</v>
      </c>
      <c r="H74" s="16">
        <v>42615</v>
      </c>
      <c r="I74" s="27" t="s">
        <v>661</v>
      </c>
      <c r="J74" s="21" t="s">
        <v>18</v>
      </c>
    </row>
    <row r="75" spans="1:10" ht="12.75" hidden="1">
      <c r="A75" s="16">
        <v>42409</v>
      </c>
      <c r="B75" s="21">
        <v>1.34</v>
      </c>
      <c r="C75" s="25" t="s">
        <v>633</v>
      </c>
      <c r="D75" s="25" t="s">
        <v>667</v>
      </c>
      <c r="E75" s="21">
        <v>7874000315</v>
      </c>
      <c r="F75" s="27" t="s">
        <v>669</v>
      </c>
      <c r="G75" s="21" t="s">
        <v>329</v>
      </c>
      <c r="H75" s="16">
        <v>42615</v>
      </c>
      <c r="I75" s="27" t="s">
        <v>672</v>
      </c>
      <c r="J75" s="21" t="s">
        <v>18</v>
      </c>
    </row>
    <row r="76" spans="1:10" ht="12.75" hidden="1">
      <c r="A76" s="16">
        <v>42410</v>
      </c>
      <c r="B76" s="25" t="s">
        <v>674</v>
      </c>
      <c r="C76" s="25" t="s">
        <v>165</v>
      </c>
      <c r="D76" s="25" t="s">
        <v>678</v>
      </c>
      <c r="E76" s="25">
        <v>7879493294</v>
      </c>
      <c r="F76" s="27" t="s">
        <v>679</v>
      </c>
      <c r="G76" s="21" t="s">
        <v>14</v>
      </c>
      <c r="H76" s="16">
        <v>42645</v>
      </c>
      <c r="I76" s="27" t="s">
        <v>682</v>
      </c>
      <c r="J76" s="21" t="s">
        <v>18</v>
      </c>
    </row>
    <row r="77" spans="1:10" ht="12.75" hidden="1">
      <c r="A77" s="16">
        <v>42410</v>
      </c>
      <c r="B77" s="25" t="s">
        <v>685</v>
      </c>
      <c r="C77" s="25" t="s">
        <v>243</v>
      </c>
      <c r="D77" s="25" t="s">
        <v>687</v>
      </c>
      <c r="E77" s="25">
        <v>7876194208</v>
      </c>
      <c r="F77" s="27" t="s">
        <v>474</v>
      </c>
      <c r="G77" s="21" t="s">
        <v>14</v>
      </c>
      <c r="H77" s="16">
        <v>42645</v>
      </c>
      <c r="I77" s="27" t="s">
        <v>689</v>
      </c>
      <c r="J77" s="21" t="s">
        <v>18</v>
      </c>
    </row>
    <row r="78" spans="1:10" ht="12.75" hidden="1">
      <c r="A78" s="16">
        <v>42410</v>
      </c>
      <c r="B78" s="25" t="s">
        <v>691</v>
      </c>
      <c r="C78" s="25" t="s">
        <v>243</v>
      </c>
      <c r="D78" s="25" t="s">
        <v>692</v>
      </c>
      <c r="E78" s="25">
        <v>7875010790</v>
      </c>
      <c r="F78" s="27" t="s">
        <v>693</v>
      </c>
      <c r="G78" s="21" t="s">
        <v>329</v>
      </c>
      <c r="H78" s="16">
        <v>42645</v>
      </c>
      <c r="I78" s="27" t="s">
        <v>697</v>
      </c>
      <c r="J78" s="21" t="s">
        <v>18</v>
      </c>
    </row>
    <row r="79" spans="1:10" ht="12.75" hidden="1">
      <c r="A79" s="16">
        <v>42410</v>
      </c>
      <c r="B79" s="25" t="s">
        <v>699</v>
      </c>
      <c r="C79" s="25" t="s">
        <v>227</v>
      </c>
      <c r="D79" s="25" t="s">
        <v>703</v>
      </c>
      <c r="E79" s="25" t="s">
        <v>704</v>
      </c>
      <c r="F79" s="27" t="s">
        <v>693</v>
      </c>
      <c r="G79" s="21" t="s">
        <v>706</v>
      </c>
      <c r="H79" s="16">
        <v>42645</v>
      </c>
      <c r="I79" s="27" t="s">
        <v>709</v>
      </c>
      <c r="J79" s="21" t="s">
        <v>18</v>
      </c>
    </row>
    <row r="80" spans="1:10" ht="12.75" hidden="1">
      <c r="A80" s="16">
        <v>42410</v>
      </c>
      <c r="B80" s="25" t="s">
        <v>711</v>
      </c>
      <c r="C80" s="25" t="s">
        <v>499</v>
      </c>
      <c r="D80" s="25" t="s">
        <v>712</v>
      </c>
      <c r="E80" s="25" t="s">
        <v>714</v>
      </c>
      <c r="F80" s="27" t="s">
        <v>715</v>
      </c>
      <c r="G80" s="21" t="s">
        <v>706</v>
      </c>
      <c r="H80" s="16">
        <v>42645</v>
      </c>
      <c r="I80" s="27" t="s">
        <v>718</v>
      </c>
      <c r="J80" s="21" t="s">
        <v>18</v>
      </c>
    </row>
    <row r="81" spans="1:10" ht="12.75" hidden="1">
      <c r="A81" s="16">
        <v>42410</v>
      </c>
      <c r="B81" s="21" t="s">
        <v>720</v>
      </c>
      <c r="C81" s="25" t="s">
        <v>165</v>
      </c>
      <c r="D81" s="25" t="s">
        <v>722</v>
      </c>
      <c r="E81" s="21" t="s">
        <v>724</v>
      </c>
      <c r="F81" s="27" t="s">
        <v>725</v>
      </c>
      <c r="G81" s="21" t="s">
        <v>35</v>
      </c>
      <c r="H81" s="16">
        <v>42645</v>
      </c>
      <c r="I81" s="27" t="s">
        <v>727</v>
      </c>
      <c r="J81" s="21" t="s">
        <v>18</v>
      </c>
    </row>
    <row r="82" spans="1:10" ht="12.75" hidden="1">
      <c r="A82" s="16">
        <v>42410</v>
      </c>
      <c r="B82" s="25" t="s">
        <v>728</v>
      </c>
      <c r="C82" s="25" t="s">
        <v>499</v>
      </c>
      <c r="D82" s="25" t="s">
        <v>729</v>
      </c>
      <c r="E82" s="25" t="s">
        <v>730</v>
      </c>
      <c r="F82" s="27" t="s">
        <v>715</v>
      </c>
      <c r="G82" s="21" t="s">
        <v>733</v>
      </c>
      <c r="H82" s="16">
        <v>42645</v>
      </c>
      <c r="I82" s="27" t="s">
        <v>734</v>
      </c>
      <c r="J82" s="21" t="s">
        <v>18</v>
      </c>
    </row>
    <row r="83" spans="1:10" ht="12.75" hidden="1">
      <c r="A83" s="16">
        <v>42410</v>
      </c>
      <c r="B83" s="21" t="s">
        <v>735</v>
      </c>
      <c r="C83" s="25" t="s">
        <v>243</v>
      </c>
      <c r="D83" s="25" t="s">
        <v>736</v>
      </c>
      <c r="E83" s="21">
        <v>7875452404</v>
      </c>
      <c r="F83" s="27" t="s">
        <v>738</v>
      </c>
      <c r="G83" s="21" t="s">
        <v>35</v>
      </c>
      <c r="H83" s="21" t="s">
        <v>739</v>
      </c>
      <c r="I83" s="27" t="s">
        <v>740</v>
      </c>
      <c r="J83" s="21" t="s">
        <v>18</v>
      </c>
    </row>
    <row r="84" spans="1:10" ht="25.5" hidden="1">
      <c r="A84" s="16">
        <v>42410</v>
      </c>
      <c r="B84" s="21" t="s">
        <v>742</v>
      </c>
      <c r="C84" s="25" t="s">
        <v>227</v>
      </c>
      <c r="D84" s="25" t="s">
        <v>744</v>
      </c>
      <c r="E84" s="21" t="s">
        <v>746</v>
      </c>
      <c r="F84" s="27" t="s">
        <v>748</v>
      </c>
      <c r="G84" s="21" t="s">
        <v>80</v>
      </c>
      <c r="H84" s="16">
        <v>42645</v>
      </c>
      <c r="I84" s="27" t="s">
        <v>750</v>
      </c>
      <c r="J84" s="21" t="s">
        <v>18</v>
      </c>
    </row>
    <row r="85" spans="1:10" ht="12.75" hidden="1">
      <c r="A85" s="16">
        <v>42410</v>
      </c>
      <c r="B85" s="21" t="s">
        <v>753</v>
      </c>
      <c r="C85" s="25" t="s">
        <v>227</v>
      </c>
      <c r="D85" s="25" t="s">
        <v>756</v>
      </c>
      <c r="E85" s="21" t="s">
        <v>757</v>
      </c>
      <c r="F85" s="27" t="s">
        <v>759</v>
      </c>
      <c r="G85" s="21" t="s">
        <v>35</v>
      </c>
      <c r="H85" s="16">
        <v>42645</v>
      </c>
      <c r="I85" s="27" t="s">
        <v>760</v>
      </c>
      <c r="J85" s="21" t="s">
        <v>18</v>
      </c>
    </row>
    <row r="86" spans="1:10" ht="12.75" hidden="1">
      <c r="A86" s="16">
        <v>42410</v>
      </c>
      <c r="B86" s="21" t="s">
        <v>762</v>
      </c>
      <c r="C86" s="25" t="s">
        <v>213</v>
      </c>
      <c r="D86" s="25" t="s">
        <v>722</v>
      </c>
      <c r="E86" s="21" t="s">
        <v>724</v>
      </c>
      <c r="F86" s="27" t="s">
        <v>765</v>
      </c>
      <c r="G86" s="21" t="s">
        <v>35</v>
      </c>
      <c r="H86" s="16">
        <v>42645</v>
      </c>
      <c r="I86" s="27" t="s">
        <v>727</v>
      </c>
      <c r="J86" s="21" t="s">
        <v>18</v>
      </c>
    </row>
    <row r="87" spans="1:10" ht="12.75" hidden="1">
      <c r="A87" s="16">
        <v>42410</v>
      </c>
      <c r="B87" s="21" t="s">
        <v>767</v>
      </c>
      <c r="C87" s="25" t="s">
        <v>227</v>
      </c>
      <c r="D87" s="25" t="s">
        <v>769</v>
      </c>
      <c r="E87" s="21" t="s">
        <v>771</v>
      </c>
      <c r="F87" s="27" t="s">
        <v>772</v>
      </c>
      <c r="G87" s="21" t="s">
        <v>35</v>
      </c>
      <c r="H87" s="16">
        <v>42645</v>
      </c>
      <c r="I87" s="27" t="s">
        <v>774</v>
      </c>
      <c r="J87" s="21" t="s">
        <v>18</v>
      </c>
    </row>
    <row r="88" spans="1:10" ht="12.75" hidden="1">
      <c r="A88" s="16">
        <v>42410</v>
      </c>
      <c r="B88" s="21" t="s">
        <v>775</v>
      </c>
      <c r="C88" s="25" t="s">
        <v>227</v>
      </c>
      <c r="D88" s="25" t="s">
        <v>778</v>
      </c>
      <c r="E88" s="21" t="s">
        <v>780</v>
      </c>
      <c r="F88" s="27" t="s">
        <v>783</v>
      </c>
      <c r="G88" s="21" t="s">
        <v>35</v>
      </c>
      <c r="H88" s="16">
        <v>42645</v>
      </c>
      <c r="I88" s="27" t="s">
        <v>786</v>
      </c>
      <c r="J88" s="21" t="s">
        <v>18</v>
      </c>
    </row>
    <row r="89" spans="1:10" ht="12.75" hidden="1">
      <c r="A89" s="16">
        <v>42411</v>
      </c>
      <c r="B89" s="21" t="s">
        <v>787</v>
      </c>
      <c r="C89" s="25" t="s">
        <v>165</v>
      </c>
      <c r="D89" s="25" t="s">
        <v>790</v>
      </c>
      <c r="E89" s="21" t="s">
        <v>792</v>
      </c>
      <c r="F89" s="27" t="s">
        <v>793</v>
      </c>
      <c r="G89" s="21" t="s">
        <v>14</v>
      </c>
      <c r="H89" s="16">
        <v>42676</v>
      </c>
      <c r="I89" s="27" t="s">
        <v>795</v>
      </c>
      <c r="J89" s="21" t="s">
        <v>18</v>
      </c>
    </row>
    <row r="90" spans="1:10" ht="12.75" hidden="1">
      <c r="A90" s="16">
        <v>42411</v>
      </c>
      <c r="B90" s="21" t="s">
        <v>797</v>
      </c>
      <c r="C90" s="25" t="s">
        <v>213</v>
      </c>
      <c r="D90" s="25" t="s">
        <v>798</v>
      </c>
      <c r="E90" s="21">
        <v>7875503858</v>
      </c>
      <c r="F90" s="27" t="s">
        <v>799</v>
      </c>
      <c r="G90" s="21" t="s">
        <v>329</v>
      </c>
      <c r="H90" s="16">
        <v>42676</v>
      </c>
      <c r="I90" s="27" t="s">
        <v>801</v>
      </c>
      <c r="J90" s="21" t="s">
        <v>18</v>
      </c>
    </row>
    <row r="91" spans="1:10" ht="12.75" hidden="1">
      <c r="A91" s="16">
        <v>42411</v>
      </c>
      <c r="B91" s="21" t="s">
        <v>487</v>
      </c>
      <c r="C91" s="25" t="s">
        <v>243</v>
      </c>
      <c r="D91" s="25" t="s">
        <v>805</v>
      </c>
      <c r="E91" s="21">
        <v>9392443606</v>
      </c>
      <c r="F91" s="27" t="s">
        <v>807</v>
      </c>
      <c r="G91" s="21" t="s">
        <v>14</v>
      </c>
      <c r="H91" s="16">
        <v>42676</v>
      </c>
      <c r="I91" s="27" t="s">
        <v>809</v>
      </c>
      <c r="J91" s="21"/>
    </row>
    <row r="92" spans="1:10" ht="12.75" hidden="1">
      <c r="A92" s="16">
        <v>42411</v>
      </c>
      <c r="B92" s="21" t="s">
        <v>810</v>
      </c>
      <c r="C92" s="25" t="s">
        <v>243</v>
      </c>
      <c r="D92" s="25" t="s">
        <v>813</v>
      </c>
      <c r="E92" s="21">
        <v>7876170120</v>
      </c>
      <c r="F92" s="27" t="s">
        <v>643</v>
      </c>
      <c r="G92" s="21" t="s">
        <v>14</v>
      </c>
      <c r="H92" s="16">
        <v>42676</v>
      </c>
      <c r="I92" s="27" t="s">
        <v>816</v>
      </c>
      <c r="J92" s="21" t="s">
        <v>18</v>
      </c>
    </row>
    <row r="93" spans="1:10" ht="12.75" hidden="1">
      <c r="A93" s="16">
        <v>42411</v>
      </c>
      <c r="B93" s="21" t="s">
        <v>819</v>
      </c>
      <c r="C93" s="25" t="s">
        <v>213</v>
      </c>
      <c r="D93" s="25" t="s">
        <v>821</v>
      </c>
      <c r="E93" s="21">
        <v>7873586678</v>
      </c>
      <c r="F93" s="27" t="s">
        <v>822</v>
      </c>
      <c r="G93" s="21" t="s">
        <v>35</v>
      </c>
      <c r="H93" s="16">
        <v>42676</v>
      </c>
      <c r="I93" s="27" t="s">
        <v>823</v>
      </c>
      <c r="J93" s="29"/>
    </row>
    <row r="94" spans="1:10" ht="12.75" hidden="1">
      <c r="A94" s="29"/>
      <c r="B94" s="21" t="s">
        <v>825</v>
      </c>
      <c r="C94" s="25" t="s">
        <v>227</v>
      </c>
      <c r="D94" s="25" t="s">
        <v>827</v>
      </c>
      <c r="E94" s="21" t="s">
        <v>829</v>
      </c>
      <c r="F94" s="27" t="s">
        <v>831</v>
      </c>
      <c r="G94" s="21" t="s">
        <v>35</v>
      </c>
      <c r="H94" s="16">
        <v>42676</v>
      </c>
      <c r="I94" s="27" t="s">
        <v>833</v>
      </c>
      <c r="J94" s="21" t="s">
        <v>18</v>
      </c>
    </row>
    <row r="95" spans="1:10" ht="12.75" hidden="1">
      <c r="A95" s="16"/>
      <c r="B95" s="21" t="s">
        <v>834</v>
      </c>
      <c r="C95" s="25" t="s">
        <v>499</v>
      </c>
      <c r="D95" s="25" t="s">
        <v>835</v>
      </c>
      <c r="E95" s="21" t="s">
        <v>837</v>
      </c>
      <c r="F95" s="27" t="s">
        <v>839</v>
      </c>
      <c r="G95" s="21" t="s">
        <v>329</v>
      </c>
      <c r="H95" s="16">
        <v>42706</v>
      </c>
      <c r="I95" s="27" t="s">
        <v>840</v>
      </c>
      <c r="J95" s="21" t="s">
        <v>18</v>
      </c>
    </row>
    <row r="96" spans="1:10" ht="12.75" hidden="1">
      <c r="A96" s="16">
        <v>42411</v>
      </c>
      <c r="B96" s="21" t="s">
        <v>842</v>
      </c>
      <c r="C96" s="25" t="s">
        <v>213</v>
      </c>
      <c r="D96" s="25" t="s">
        <v>813</v>
      </c>
      <c r="E96" s="21">
        <v>7876170120</v>
      </c>
      <c r="F96" s="27" t="s">
        <v>679</v>
      </c>
      <c r="G96" s="21" t="s">
        <v>14</v>
      </c>
      <c r="H96" s="16">
        <v>42676</v>
      </c>
      <c r="I96" s="27" t="s">
        <v>845</v>
      </c>
      <c r="J96" s="21" t="s">
        <v>18</v>
      </c>
    </row>
    <row r="97" spans="1:10" ht="12.75" hidden="1">
      <c r="A97" s="16">
        <v>42412</v>
      </c>
      <c r="B97" s="16" t="s">
        <v>847</v>
      </c>
      <c r="C97" s="16" t="s">
        <v>165</v>
      </c>
      <c r="D97" s="16" t="s">
        <v>848</v>
      </c>
      <c r="E97" s="16" t="s">
        <v>849</v>
      </c>
      <c r="F97" s="16" t="s">
        <v>850</v>
      </c>
      <c r="G97" s="16" t="s">
        <v>14</v>
      </c>
      <c r="H97" s="16">
        <v>42706</v>
      </c>
      <c r="I97" s="82" t="s">
        <v>851</v>
      </c>
      <c r="J97" s="16" t="s">
        <v>18</v>
      </c>
    </row>
    <row r="98" spans="1:10" ht="12.75" hidden="1">
      <c r="A98" s="25">
        <v>42412</v>
      </c>
      <c r="B98" s="25" t="s">
        <v>857</v>
      </c>
      <c r="C98" s="25" t="s">
        <v>165</v>
      </c>
      <c r="D98" s="25" t="s">
        <v>860</v>
      </c>
      <c r="E98" s="25" t="s">
        <v>862</v>
      </c>
      <c r="F98" s="25" t="s">
        <v>863</v>
      </c>
      <c r="G98" s="25" t="s">
        <v>14</v>
      </c>
      <c r="H98" s="25">
        <v>42706</v>
      </c>
      <c r="I98" s="75" t="s">
        <v>866</v>
      </c>
      <c r="J98" s="25" t="s">
        <v>18</v>
      </c>
    </row>
    <row r="99" spans="1:10" ht="12.75" hidden="1">
      <c r="A99" s="25">
        <v>42412</v>
      </c>
      <c r="B99" s="25" t="s">
        <v>259</v>
      </c>
      <c r="C99" s="25" t="s">
        <v>243</v>
      </c>
      <c r="D99" s="25" t="s">
        <v>869</v>
      </c>
      <c r="E99" s="25">
        <v>7876170120</v>
      </c>
      <c r="F99" s="25" t="s">
        <v>872</v>
      </c>
      <c r="G99" s="25" t="s">
        <v>30</v>
      </c>
      <c r="H99" s="16">
        <v>42706</v>
      </c>
      <c r="I99" s="75" t="s">
        <v>874</v>
      </c>
      <c r="J99" s="25" t="s">
        <v>18</v>
      </c>
    </row>
    <row r="100" spans="1:10" ht="12.75" hidden="1">
      <c r="A100" s="16">
        <v>42412</v>
      </c>
      <c r="B100" s="21" t="s">
        <v>875</v>
      </c>
      <c r="C100" s="25" t="s">
        <v>499</v>
      </c>
      <c r="D100" s="25" t="s">
        <v>876</v>
      </c>
      <c r="E100" s="21" t="s">
        <v>89</v>
      </c>
      <c r="F100" s="27" t="s">
        <v>878</v>
      </c>
      <c r="G100" s="21" t="s">
        <v>35</v>
      </c>
      <c r="H100" s="16">
        <v>42706</v>
      </c>
      <c r="I100" s="27" t="s">
        <v>881</v>
      </c>
      <c r="J100" s="21" t="s">
        <v>18</v>
      </c>
    </row>
    <row r="101" spans="1:10" ht="12.75" hidden="1">
      <c r="A101" s="16">
        <v>42412</v>
      </c>
      <c r="B101" s="21" t="s">
        <v>882</v>
      </c>
      <c r="C101" s="25" t="s">
        <v>243</v>
      </c>
      <c r="D101" s="25" t="s">
        <v>883</v>
      </c>
      <c r="E101" s="21">
        <v>9392169881</v>
      </c>
      <c r="F101" s="27" t="s">
        <v>884</v>
      </c>
      <c r="G101" s="21" t="s">
        <v>120</v>
      </c>
      <c r="H101" s="16" t="s">
        <v>886</v>
      </c>
      <c r="I101" s="27" t="s">
        <v>888</v>
      </c>
      <c r="J101" s="21" t="s">
        <v>18</v>
      </c>
    </row>
    <row r="102" spans="1:10" ht="12.75" hidden="1">
      <c r="A102" s="16">
        <v>42413</v>
      </c>
      <c r="B102" s="21" t="s">
        <v>890</v>
      </c>
      <c r="C102" s="25" t="s">
        <v>213</v>
      </c>
      <c r="D102" s="85" t="s">
        <v>891</v>
      </c>
      <c r="E102" s="21" t="s">
        <v>896</v>
      </c>
      <c r="F102" s="27" t="s">
        <v>899</v>
      </c>
      <c r="G102" s="21" t="s">
        <v>80</v>
      </c>
      <c r="H102" s="21" t="s">
        <v>886</v>
      </c>
      <c r="I102" s="27" t="s">
        <v>900</v>
      </c>
      <c r="J102" s="21" t="s">
        <v>18</v>
      </c>
    </row>
    <row r="103" spans="1:10" ht="12.75" hidden="1">
      <c r="A103" s="16">
        <v>42413</v>
      </c>
      <c r="B103" s="21" t="s">
        <v>902</v>
      </c>
      <c r="C103" s="25" t="s">
        <v>213</v>
      </c>
      <c r="D103" s="25" t="s">
        <v>904</v>
      </c>
      <c r="E103" s="21" t="s">
        <v>905</v>
      </c>
      <c r="F103" s="27" t="s">
        <v>906</v>
      </c>
      <c r="G103" s="21" t="s">
        <v>80</v>
      </c>
      <c r="H103" s="21" t="s">
        <v>886</v>
      </c>
      <c r="I103" s="27" t="s">
        <v>908</v>
      </c>
      <c r="J103" s="21" t="s">
        <v>18</v>
      </c>
    </row>
    <row r="104" spans="1:10" ht="12.75" hidden="1">
      <c r="A104" s="16">
        <v>42413</v>
      </c>
      <c r="B104" s="21" t="s">
        <v>909</v>
      </c>
      <c r="C104" s="25" t="s">
        <v>213</v>
      </c>
      <c r="D104" s="25" t="s">
        <v>911</v>
      </c>
      <c r="E104" s="21" t="s">
        <v>913</v>
      </c>
      <c r="F104" s="27" t="s">
        <v>915</v>
      </c>
      <c r="G104" s="21" t="s">
        <v>138</v>
      </c>
      <c r="H104" s="16" t="s">
        <v>886</v>
      </c>
      <c r="I104" s="27" t="s">
        <v>917</v>
      </c>
      <c r="J104" s="21" t="s">
        <v>122</v>
      </c>
    </row>
    <row r="105" spans="1:10" ht="25.5" hidden="1">
      <c r="A105" s="16">
        <v>42413</v>
      </c>
      <c r="B105" s="21" t="s">
        <v>919</v>
      </c>
      <c r="C105" s="25" t="s">
        <v>165</v>
      </c>
      <c r="D105" s="25" t="s">
        <v>920</v>
      </c>
      <c r="E105" s="21" t="s">
        <v>922</v>
      </c>
      <c r="F105" s="27" t="s">
        <v>850</v>
      </c>
      <c r="G105" s="21" t="s">
        <v>30</v>
      </c>
      <c r="H105" s="16" t="s">
        <v>886</v>
      </c>
      <c r="I105" s="27" t="s">
        <v>926</v>
      </c>
      <c r="J105" s="21" t="s">
        <v>18</v>
      </c>
    </row>
    <row r="106" spans="1:10" ht="12.75" hidden="1">
      <c r="A106" s="16"/>
      <c r="B106" s="21" t="s">
        <v>928</v>
      </c>
      <c r="C106" s="25" t="s">
        <v>227</v>
      </c>
      <c r="D106" s="25" t="s">
        <v>929</v>
      </c>
      <c r="E106" s="21" t="s">
        <v>930</v>
      </c>
      <c r="F106" s="27" t="s">
        <v>438</v>
      </c>
      <c r="G106" s="29"/>
      <c r="H106" s="21" t="s">
        <v>933</v>
      </c>
      <c r="I106" s="27" t="s">
        <v>935</v>
      </c>
      <c r="J106" s="21" t="s">
        <v>18</v>
      </c>
    </row>
    <row r="107" spans="1:10" ht="12.75" hidden="1">
      <c r="A107" s="29"/>
      <c r="B107" s="21">
        <v>4.51</v>
      </c>
      <c r="C107" s="25" t="s">
        <v>937</v>
      </c>
      <c r="D107" s="25" t="s">
        <v>938</v>
      </c>
      <c r="E107" s="29"/>
      <c r="F107" s="27" t="s">
        <v>940</v>
      </c>
      <c r="G107" s="21" t="s">
        <v>80</v>
      </c>
      <c r="H107" s="21" t="s">
        <v>947</v>
      </c>
      <c r="I107" s="27" t="s">
        <v>949</v>
      </c>
      <c r="J107" s="21" t="s">
        <v>18</v>
      </c>
    </row>
    <row r="108" spans="1:10" ht="12.75" hidden="1">
      <c r="A108" s="16">
        <v>42416</v>
      </c>
      <c r="B108" s="21" t="s">
        <v>951</v>
      </c>
      <c r="C108" s="25" t="s">
        <v>165</v>
      </c>
      <c r="D108" s="25" t="s">
        <v>952</v>
      </c>
      <c r="E108" s="21" t="s">
        <v>954</v>
      </c>
      <c r="F108" s="27" t="s">
        <v>957</v>
      </c>
      <c r="G108" s="21" t="s">
        <v>138</v>
      </c>
      <c r="H108" s="16" t="s">
        <v>959</v>
      </c>
      <c r="I108" s="27" t="s">
        <v>961</v>
      </c>
      <c r="J108" s="21" t="s">
        <v>122</v>
      </c>
    </row>
    <row r="109" spans="1:10" ht="12.75" hidden="1">
      <c r="A109" s="16">
        <v>42417</v>
      </c>
      <c r="B109" s="21" t="s">
        <v>962</v>
      </c>
      <c r="C109" s="25" t="s">
        <v>213</v>
      </c>
      <c r="D109" s="25" t="s">
        <v>965</v>
      </c>
      <c r="E109" s="21" t="s">
        <v>967</v>
      </c>
      <c r="F109" s="27" t="s">
        <v>969</v>
      </c>
      <c r="G109" s="21" t="s">
        <v>35</v>
      </c>
      <c r="H109" s="21" t="s">
        <v>970</v>
      </c>
      <c r="I109" s="42"/>
      <c r="J109" s="21" t="s">
        <v>972</v>
      </c>
    </row>
    <row r="110" spans="1:10" ht="12.75" hidden="1">
      <c r="A110" s="16">
        <v>42417</v>
      </c>
      <c r="B110" s="34">
        <v>0.46805555555555556</v>
      </c>
      <c r="C110" s="25" t="s">
        <v>30</v>
      </c>
      <c r="D110" s="25" t="s">
        <v>975</v>
      </c>
      <c r="E110" s="21" t="s">
        <v>977</v>
      </c>
      <c r="F110" s="27" t="s">
        <v>979</v>
      </c>
      <c r="G110" s="21" t="s">
        <v>35</v>
      </c>
      <c r="H110" s="21" t="s">
        <v>970</v>
      </c>
      <c r="I110" s="27" t="s">
        <v>981</v>
      </c>
      <c r="J110" s="21" t="s">
        <v>18</v>
      </c>
    </row>
    <row r="111" spans="1:10" ht="25.5" hidden="1">
      <c r="A111" s="16">
        <v>42417</v>
      </c>
      <c r="B111" s="16" t="s">
        <v>982</v>
      </c>
      <c r="C111" s="16" t="s">
        <v>213</v>
      </c>
      <c r="D111" s="16" t="s">
        <v>678</v>
      </c>
      <c r="E111" s="16" t="s">
        <v>985</v>
      </c>
      <c r="F111" s="21" t="s">
        <v>988</v>
      </c>
      <c r="G111" s="21" t="s">
        <v>30</v>
      </c>
      <c r="H111" s="21" t="s">
        <v>990</v>
      </c>
      <c r="I111" s="27" t="s">
        <v>991</v>
      </c>
      <c r="J111" s="21" t="s">
        <v>18</v>
      </c>
    </row>
    <row r="112" spans="1:10" ht="12.75" hidden="1">
      <c r="A112" s="16">
        <v>42418</v>
      </c>
      <c r="B112" s="21" t="s">
        <v>995</v>
      </c>
      <c r="C112" s="25" t="s">
        <v>213</v>
      </c>
      <c r="D112" s="25" t="s">
        <v>997</v>
      </c>
      <c r="E112" s="21">
        <v>7874262970</v>
      </c>
      <c r="F112" s="27" t="s">
        <v>999</v>
      </c>
      <c r="G112" s="21" t="s">
        <v>329</v>
      </c>
      <c r="H112" s="21" t="s">
        <v>970</v>
      </c>
      <c r="I112" s="27" t="s">
        <v>981</v>
      </c>
      <c r="J112" s="21" t="s">
        <v>18</v>
      </c>
    </row>
    <row r="113" spans="1:10" ht="12.75" hidden="1">
      <c r="A113" s="16">
        <v>42418</v>
      </c>
      <c r="B113" s="21" t="s">
        <v>1004</v>
      </c>
      <c r="C113" s="25" t="s">
        <v>213</v>
      </c>
      <c r="D113" s="25" t="s">
        <v>1005</v>
      </c>
      <c r="E113" s="21" t="s">
        <v>1006</v>
      </c>
      <c r="F113" s="27" t="s">
        <v>1007</v>
      </c>
      <c r="G113" s="21" t="s">
        <v>80</v>
      </c>
      <c r="H113" s="21" t="s">
        <v>1008</v>
      </c>
      <c r="I113" s="27" t="s">
        <v>1010</v>
      </c>
      <c r="J113" s="21" t="s">
        <v>18</v>
      </c>
    </row>
    <row r="114" spans="1:10" ht="25.5" hidden="1">
      <c r="A114" s="16">
        <v>42418</v>
      </c>
      <c r="B114" s="21" t="s">
        <v>1013</v>
      </c>
      <c r="C114" s="21" t="s">
        <v>243</v>
      </c>
      <c r="D114" s="21" t="s">
        <v>1015</v>
      </c>
      <c r="E114" s="21">
        <v>7876363799</v>
      </c>
      <c r="F114" s="21" t="s">
        <v>1016</v>
      </c>
      <c r="G114" s="21" t="s">
        <v>30</v>
      </c>
      <c r="H114" s="21" t="s">
        <v>1008</v>
      </c>
      <c r="I114" s="27" t="s">
        <v>1018</v>
      </c>
      <c r="J114" s="21" t="s">
        <v>18</v>
      </c>
    </row>
    <row r="115" spans="1:10" ht="12.75" hidden="1">
      <c r="A115" s="16">
        <v>42419</v>
      </c>
      <c r="B115" s="34">
        <v>0.40277777777777779</v>
      </c>
      <c r="C115" s="25" t="s">
        <v>213</v>
      </c>
      <c r="D115" s="25" t="s">
        <v>1021</v>
      </c>
      <c r="E115" s="21" t="s">
        <v>1022</v>
      </c>
      <c r="F115" s="27" t="s">
        <v>1024</v>
      </c>
      <c r="G115" s="21" t="s">
        <v>213</v>
      </c>
      <c r="H115" s="21" t="s">
        <v>1026</v>
      </c>
      <c r="I115" s="27" t="s">
        <v>1028</v>
      </c>
      <c r="J115" s="21" t="s">
        <v>18</v>
      </c>
    </row>
    <row r="116" spans="1:10" ht="12.75" hidden="1">
      <c r="A116" s="16">
        <v>42419</v>
      </c>
      <c r="B116" s="34" t="s">
        <v>1030</v>
      </c>
      <c r="C116" s="25" t="s">
        <v>213</v>
      </c>
      <c r="D116" s="25" t="s">
        <v>1031</v>
      </c>
      <c r="E116" s="21" t="s">
        <v>1032</v>
      </c>
      <c r="F116" s="27" t="s">
        <v>1033</v>
      </c>
      <c r="G116" s="21" t="s">
        <v>1034</v>
      </c>
      <c r="H116" s="21" t="s">
        <v>1035</v>
      </c>
      <c r="I116" s="27" t="s">
        <v>1037</v>
      </c>
      <c r="J116" s="21" t="s">
        <v>122</v>
      </c>
    </row>
    <row r="117" spans="1:10" ht="12.75" hidden="1">
      <c r="A117" s="16">
        <v>42419</v>
      </c>
      <c r="B117" s="21" t="s">
        <v>1039</v>
      </c>
      <c r="C117" s="21" t="s">
        <v>243</v>
      </c>
      <c r="D117" s="21" t="s">
        <v>1040</v>
      </c>
      <c r="E117" s="21">
        <v>7873592484</v>
      </c>
      <c r="F117" s="21" t="s">
        <v>1041</v>
      </c>
      <c r="G117" s="21" t="s">
        <v>1034</v>
      </c>
      <c r="H117" s="21" t="s">
        <v>1035</v>
      </c>
      <c r="I117" s="21"/>
      <c r="J117" s="21" t="s">
        <v>18</v>
      </c>
    </row>
    <row r="118" spans="1:10" ht="12.75" hidden="1">
      <c r="A118" s="16">
        <v>42419</v>
      </c>
      <c r="B118" s="21" t="s">
        <v>1044</v>
      </c>
      <c r="C118" s="21" t="s">
        <v>243</v>
      </c>
      <c r="D118" s="21" t="s">
        <v>1045</v>
      </c>
      <c r="E118" s="21">
        <v>7872261914</v>
      </c>
      <c r="F118" s="21" t="s">
        <v>1046</v>
      </c>
      <c r="G118" s="21" t="s">
        <v>30</v>
      </c>
      <c r="H118" s="21" t="s">
        <v>1035</v>
      </c>
      <c r="I118" s="27" t="s">
        <v>1048</v>
      </c>
      <c r="J118" s="21" t="s">
        <v>18</v>
      </c>
    </row>
    <row r="119" spans="1:10" ht="12.75" hidden="1">
      <c r="A119" s="16">
        <v>42419</v>
      </c>
      <c r="B119" s="16" t="s">
        <v>1051</v>
      </c>
      <c r="C119" s="16" t="s">
        <v>243</v>
      </c>
      <c r="D119" s="16" t="s">
        <v>1052</v>
      </c>
      <c r="E119" s="16">
        <v>7875317888</v>
      </c>
      <c r="F119" s="16" t="s">
        <v>1053</v>
      </c>
      <c r="G119" s="21" t="s">
        <v>1055</v>
      </c>
      <c r="H119" s="21" t="s">
        <v>1035</v>
      </c>
      <c r="I119" s="27" t="s">
        <v>1057</v>
      </c>
      <c r="J119" s="21" t="s">
        <v>18</v>
      </c>
    </row>
    <row r="120" spans="1:10" ht="12.75" hidden="1">
      <c r="A120" s="16">
        <v>42421</v>
      </c>
      <c r="B120" s="34">
        <v>0.46527777777777779</v>
      </c>
      <c r="C120" s="25" t="s">
        <v>1059</v>
      </c>
      <c r="D120" s="25" t="s">
        <v>1060</v>
      </c>
      <c r="E120" s="21">
        <v>7876881103</v>
      </c>
      <c r="F120" s="42"/>
      <c r="G120" s="21" t="s">
        <v>329</v>
      </c>
      <c r="H120" s="21" t="s">
        <v>1062</v>
      </c>
      <c r="I120" s="27" t="s">
        <v>1064</v>
      </c>
      <c r="J120" s="21" t="s">
        <v>122</v>
      </c>
    </row>
    <row r="121" spans="1:10" ht="12.75" hidden="1">
      <c r="A121" s="16">
        <v>42422</v>
      </c>
      <c r="B121" s="34" t="s">
        <v>1065</v>
      </c>
      <c r="C121" s="25" t="s">
        <v>1066</v>
      </c>
      <c r="D121" s="25" t="s">
        <v>1067</v>
      </c>
      <c r="E121" s="21">
        <v>7876122060</v>
      </c>
      <c r="F121" s="42" t="s">
        <v>1069</v>
      </c>
      <c r="G121" s="21" t="s">
        <v>80</v>
      </c>
      <c r="H121" s="21" t="s">
        <v>1072</v>
      </c>
      <c r="I121" s="27" t="s">
        <v>1073</v>
      </c>
      <c r="J121" s="21" t="s">
        <v>18</v>
      </c>
    </row>
    <row r="122" spans="1:10" ht="12.75" hidden="1">
      <c r="A122" s="16">
        <v>42423</v>
      </c>
      <c r="B122" s="21" t="s">
        <v>1075</v>
      </c>
      <c r="C122" s="25" t="s">
        <v>165</v>
      </c>
      <c r="D122" s="25" t="s">
        <v>1076</v>
      </c>
      <c r="E122" s="21" t="s">
        <v>281</v>
      </c>
      <c r="F122" s="86" t="s">
        <v>1077</v>
      </c>
      <c r="G122" s="21" t="s">
        <v>80</v>
      </c>
      <c r="H122" s="21" t="s">
        <v>1079</v>
      </c>
      <c r="I122" s="42"/>
      <c r="J122" s="21" t="s">
        <v>18</v>
      </c>
    </row>
    <row r="123" spans="1:10" ht="12.75" hidden="1">
      <c r="A123" s="16">
        <v>42423</v>
      </c>
      <c r="B123" s="34" t="s">
        <v>1081</v>
      </c>
      <c r="C123" s="25" t="s">
        <v>499</v>
      </c>
      <c r="D123" s="25" t="s">
        <v>876</v>
      </c>
      <c r="E123" s="21" t="s">
        <v>89</v>
      </c>
      <c r="F123" s="42" t="s">
        <v>715</v>
      </c>
      <c r="G123" s="21" t="s">
        <v>138</v>
      </c>
      <c r="H123" s="21" t="s">
        <v>1079</v>
      </c>
      <c r="I123" s="27" t="s">
        <v>1085</v>
      </c>
      <c r="J123" s="21" t="s">
        <v>122</v>
      </c>
    </row>
    <row r="124" spans="1:10" ht="12.75" hidden="1">
      <c r="A124" s="27" t="s">
        <v>1086</v>
      </c>
      <c r="B124" s="27" t="s">
        <v>1087</v>
      </c>
      <c r="C124" s="27" t="s">
        <v>227</v>
      </c>
      <c r="D124" s="27" t="s">
        <v>1088</v>
      </c>
      <c r="E124" s="27" t="s">
        <v>1089</v>
      </c>
      <c r="F124" s="27" t="s">
        <v>1091</v>
      </c>
      <c r="G124" s="27" t="s">
        <v>329</v>
      </c>
      <c r="H124" s="27" t="s">
        <v>1086</v>
      </c>
      <c r="I124" s="27" t="s">
        <v>1094</v>
      </c>
      <c r="J124" s="27" t="s">
        <v>122</v>
      </c>
    </row>
    <row r="125" spans="1:10" ht="12.75" hidden="1">
      <c r="A125" s="27" t="s">
        <v>1095</v>
      </c>
      <c r="B125" s="27" t="s">
        <v>1096</v>
      </c>
      <c r="C125" s="27" t="s">
        <v>1097</v>
      </c>
      <c r="D125" s="27" t="s">
        <v>1098</v>
      </c>
      <c r="E125" s="27" t="s">
        <v>1099</v>
      </c>
      <c r="F125" s="27" t="s">
        <v>1101</v>
      </c>
      <c r="G125" s="27" t="s">
        <v>1103</v>
      </c>
      <c r="H125" s="27" t="s">
        <v>1095</v>
      </c>
      <c r="I125" s="27" t="s">
        <v>1104</v>
      </c>
      <c r="J125" s="27" t="s">
        <v>122</v>
      </c>
    </row>
    <row r="126" spans="1:10" ht="12.75" hidden="1">
      <c r="A126" s="82">
        <v>42426</v>
      </c>
      <c r="B126" s="27" t="s">
        <v>462</v>
      </c>
      <c r="C126" s="27" t="s">
        <v>213</v>
      </c>
      <c r="D126" s="27" t="s">
        <v>1105</v>
      </c>
      <c r="E126" s="27" t="s">
        <v>1106</v>
      </c>
      <c r="F126" s="27" t="s">
        <v>1108</v>
      </c>
      <c r="G126" s="27" t="s">
        <v>138</v>
      </c>
      <c r="H126" s="27" t="s">
        <v>1110</v>
      </c>
      <c r="I126" s="27" t="s">
        <v>1111</v>
      </c>
      <c r="J126" s="27" t="s">
        <v>122</v>
      </c>
    </row>
    <row r="127" spans="1:10" ht="12.75" hidden="1">
      <c r="A127" s="16">
        <v>42426</v>
      </c>
      <c r="B127" s="21" t="s">
        <v>1113</v>
      </c>
      <c r="C127" s="25" t="s">
        <v>213</v>
      </c>
      <c r="D127" s="25" t="s">
        <v>1114</v>
      </c>
      <c r="E127" s="87">
        <v>7875671980</v>
      </c>
      <c r="F127" s="27" t="s">
        <v>1118</v>
      </c>
      <c r="G127" s="21" t="s">
        <v>329</v>
      </c>
      <c r="H127" s="21" t="s">
        <v>1119</v>
      </c>
      <c r="I127" s="27" t="s">
        <v>1120</v>
      </c>
      <c r="J127" s="21" t="s">
        <v>122</v>
      </c>
    </row>
    <row r="128" spans="1:10" ht="25.5" hidden="1">
      <c r="A128" s="16">
        <v>42426</v>
      </c>
      <c r="B128" s="21" t="s">
        <v>1122</v>
      </c>
      <c r="C128" s="25" t="s">
        <v>213</v>
      </c>
      <c r="D128" s="25" t="s">
        <v>1124</v>
      </c>
      <c r="E128" s="21" t="s">
        <v>1126</v>
      </c>
      <c r="F128" s="27" t="s">
        <v>1127</v>
      </c>
      <c r="G128" s="21" t="s">
        <v>80</v>
      </c>
      <c r="H128" s="21" t="s">
        <v>1110</v>
      </c>
      <c r="I128" s="27" t="s">
        <v>1128</v>
      </c>
      <c r="J128" s="21" t="s">
        <v>18</v>
      </c>
    </row>
    <row r="129" spans="1:10" ht="12.75" hidden="1">
      <c r="A129" s="16">
        <v>42426</v>
      </c>
      <c r="B129" s="21" t="s">
        <v>1130</v>
      </c>
      <c r="C129" s="25" t="s">
        <v>213</v>
      </c>
      <c r="D129" s="25" t="s">
        <v>1131</v>
      </c>
      <c r="E129" s="21">
        <v>9392487619</v>
      </c>
      <c r="F129" s="27" t="s">
        <v>1132</v>
      </c>
      <c r="G129" s="21" t="s">
        <v>138</v>
      </c>
      <c r="H129" s="21" t="s">
        <v>1110</v>
      </c>
      <c r="I129" s="27" t="s">
        <v>1134</v>
      </c>
      <c r="J129" s="21" t="s">
        <v>122</v>
      </c>
    </row>
    <row r="130" spans="1:10" ht="12.75" hidden="1">
      <c r="A130" s="16">
        <v>42427</v>
      </c>
      <c r="B130" s="21" t="s">
        <v>1135</v>
      </c>
      <c r="C130" s="25" t="s">
        <v>213</v>
      </c>
      <c r="D130" s="85" t="s">
        <v>1136</v>
      </c>
      <c r="E130" s="21">
        <v>7873592484</v>
      </c>
      <c r="F130" s="27" t="s">
        <v>29</v>
      </c>
      <c r="G130" s="21" t="s">
        <v>80</v>
      </c>
      <c r="H130" s="21" t="s">
        <v>1137</v>
      </c>
      <c r="I130" s="27" t="s">
        <v>1139</v>
      </c>
      <c r="J130" s="21" t="s">
        <v>18</v>
      </c>
    </row>
    <row r="131" spans="1:10" ht="12.75" hidden="1">
      <c r="A131" s="16">
        <v>42427</v>
      </c>
      <c r="B131" s="21" t="s">
        <v>1140</v>
      </c>
      <c r="C131" s="21" t="s">
        <v>243</v>
      </c>
      <c r="D131" s="21" t="s">
        <v>1141</v>
      </c>
      <c r="E131" s="21">
        <v>9392465060</v>
      </c>
      <c r="F131" s="21" t="s">
        <v>1142</v>
      </c>
      <c r="G131" s="21" t="s">
        <v>30</v>
      </c>
      <c r="H131" s="21" t="s">
        <v>1137</v>
      </c>
      <c r="I131" s="21" t="s">
        <v>1144</v>
      </c>
      <c r="J131" s="21" t="s">
        <v>18</v>
      </c>
    </row>
    <row r="132" spans="1:10" ht="12.75" hidden="1">
      <c r="A132" s="16">
        <v>42429</v>
      </c>
      <c r="B132" s="21" t="s">
        <v>616</v>
      </c>
      <c r="C132" s="21" t="s">
        <v>499</v>
      </c>
      <c r="D132" s="21" t="s">
        <v>1146</v>
      </c>
      <c r="E132" s="21" t="s">
        <v>1147</v>
      </c>
      <c r="F132" s="21" t="s">
        <v>1148</v>
      </c>
      <c r="G132" s="21" t="s">
        <v>14</v>
      </c>
      <c r="H132" s="21" t="s">
        <v>1151</v>
      </c>
      <c r="I132" s="21" t="s">
        <v>1153</v>
      </c>
      <c r="J132" s="21" t="s">
        <v>18</v>
      </c>
    </row>
    <row r="133" spans="1:10" ht="12.75" hidden="1">
      <c r="A133" s="16">
        <v>42429</v>
      </c>
      <c r="B133" s="21" t="s">
        <v>1155</v>
      </c>
      <c r="C133" s="25" t="s">
        <v>499</v>
      </c>
      <c r="D133" s="25" t="s">
        <v>1156</v>
      </c>
      <c r="E133" s="21" t="s">
        <v>1157</v>
      </c>
      <c r="F133" s="27" t="s">
        <v>1132</v>
      </c>
      <c r="G133" s="21" t="s">
        <v>80</v>
      </c>
      <c r="H133" s="21" t="s">
        <v>1151</v>
      </c>
      <c r="I133" s="27" t="s">
        <v>1159</v>
      </c>
      <c r="J133" s="21" t="s">
        <v>18</v>
      </c>
    </row>
    <row r="134" spans="1:10" ht="12.75" hidden="1">
      <c r="A134" s="16">
        <v>42429</v>
      </c>
      <c r="B134" s="21" t="s">
        <v>1161</v>
      </c>
      <c r="C134" s="25" t="s">
        <v>227</v>
      </c>
      <c r="D134" s="25" t="s">
        <v>1163</v>
      </c>
      <c r="E134" s="21" t="s">
        <v>1164</v>
      </c>
      <c r="F134" s="27" t="s">
        <v>1165</v>
      </c>
      <c r="G134" s="21" t="s">
        <v>329</v>
      </c>
      <c r="H134" s="21" t="s">
        <v>1151</v>
      </c>
      <c r="I134" s="27" t="s">
        <v>1166</v>
      </c>
      <c r="J134" s="21" t="s">
        <v>18</v>
      </c>
    </row>
    <row r="135" spans="1:10" ht="12.75" hidden="1">
      <c r="A135" s="16">
        <v>42429</v>
      </c>
      <c r="B135" s="21" t="s">
        <v>1169</v>
      </c>
      <c r="C135" s="25" t="s">
        <v>499</v>
      </c>
      <c r="D135" s="25" t="s">
        <v>1170</v>
      </c>
      <c r="E135" s="21" t="s">
        <v>757</v>
      </c>
      <c r="F135" s="27" t="s">
        <v>1173</v>
      </c>
      <c r="G135" s="21" t="s">
        <v>80</v>
      </c>
      <c r="H135" s="21" t="s">
        <v>1151</v>
      </c>
      <c r="I135" s="27" t="s">
        <v>1174</v>
      </c>
      <c r="J135" s="21" t="s">
        <v>18</v>
      </c>
    </row>
    <row r="136" spans="1:10" ht="18">
      <c r="A136" s="543" t="s">
        <v>1175</v>
      </c>
      <c r="B136" s="544"/>
      <c r="C136" s="544"/>
      <c r="D136" s="544"/>
      <c r="E136" s="544"/>
      <c r="F136" s="544"/>
      <c r="G136" s="544"/>
      <c r="H136" s="544"/>
      <c r="I136" s="544"/>
      <c r="J136" s="545"/>
    </row>
    <row r="137" spans="1:10" ht="25.5">
      <c r="A137" s="16">
        <v>42430</v>
      </c>
      <c r="B137" s="21" t="s">
        <v>1182</v>
      </c>
      <c r="C137" s="25" t="s">
        <v>213</v>
      </c>
      <c r="D137" s="62" t="s">
        <v>1184</v>
      </c>
      <c r="E137" s="88">
        <v>7872086515</v>
      </c>
      <c r="F137" s="27" t="s">
        <v>1189</v>
      </c>
      <c r="G137" s="21" t="s">
        <v>329</v>
      </c>
      <c r="H137" s="16">
        <v>42372</v>
      </c>
      <c r="I137" s="27" t="s">
        <v>1192</v>
      </c>
      <c r="J137" s="21" t="s">
        <v>18</v>
      </c>
    </row>
    <row r="138" spans="1:10" ht="12.75">
      <c r="A138" s="16">
        <v>42430</v>
      </c>
      <c r="B138" s="21" t="s">
        <v>1194</v>
      </c>
      <c r="C138" s="25" t="s">
        <v>213</v>
      </c>
      <c r="D138" s="62" t="s">
        <v>1196</v>
      </c>
      <c r="E138" s="21">
        <v>7876423522</v>
      </c>
      <c r="F138" s="27" t="s">
        <v>1197</v>
      </c>
      <c r="G138" s="21" t="s">
        <v>138</v>
      </c>
      <c r="H138" s="16">
        <v>42372</v>
      </c>
      <c r="I138" s="27" t="s">
        <v>1198</v>
      </c>
      <c r="J138" s="21" t="s">
        <v>18</v>
      </c>
    </row>
    <row r="139" spans="1:10" ht="25.5">
      <c r="A139" s="16">
        <v>42430</v>
      </c>
      <c r="B139" s="21" t="s">
        <v>1201</v>
      </c>
      <c r="C139" s="25" t="s">
        <v>213</v>
      </c>
      <c r="D139" s="25" t="s">
        <v>1203</v>
      </c>
      <c r="E139" s="21" t="s">
        <v>924</v>
      </c>
      <c r="F139" s="27" t="s">
        <v>1204</v>
      </c>
      <c r="G139" s="21" t="s">
        <v>35</v>
      </c>
      <c r="H139" s="16">
        <v>42372</v>
      </c>
      <c r="I139" s="27" t="s">
        <v>1205</v>
      </c>
      <c r="J139" s="21" t="s">
        <v>18</v>
      </c>
    </row>
    <row r="140" spans="1:10" ht="12.75">
      <c r="A140" s="16">
        <v>42430</v>
      </c>
      <c r="B140" s="21"/>
      <c r="C140" s="25" t="s">
        <v>213</v>
      </c>
      <c r="D140" s="62" t="s">
        <v>1208</v>
      </c>
      <c r="E140" s="88" t="s">
        <v>1210</v>
      </c>
      <c r="F140" s="27" t="s">
        <v>29</v>
      </c>
      <c r="G140" s="62" t="s">
        <v>14</v>
      </c>
      <c r="H140" s="16">
        <v>42372</v>
      </c>
      <c r="I140" s="62" t="s">
        <v>37</v>
      </c>
      <c r="J140" s="62"/>
    </row>
    <row r="141" spans="1:10" ht="12.75">
      <c r="A141" s="16">
        <v>42430</v>
      </c>
      <c r="B141" s="21" t="s">
        <v>1212</v>
      </c>
      <c r="C141" s="25" t="s">
        <v>213</v>
      </c>
      <c r="D141" s="25" t="s">
        <v>1213</v>
      </c>
      <c r="E141" s="21">
        <v>7875053254</v>
      </c>
      <c r="F141" s="27" t="s">
        <v>1132</v>
      </c>
      <c r="G141" s="21" t="s">
        <v>80</v>
      </c>
      <c r="H141" s="16">
        <v>42372</v>
      </c>
      <c r="I141" s="27" t="s">
        <v>1216</v>
      </c>
      <c r="J141" s="21" t="s">
        <v>18</v>
      </c>
    </row>
    <row r="142" spans="1:10" ht="12.75">
      <c r="A142" s="16">
        <v>42430</v>
      </c>
      <c r="B142" s="21" t="s">
        <v>1218</v>
      </c>
      <c r="C142" s="25" t="s">
        <v>213</v>
      </c>
      <c r="D142" s="62" t="s">
        <v>1219</v>
      </c>
      <c r="E142" s="88">
        <v>7874728957</v>
      </c>
      <c r="F142" s="27" t="s">
        <v>1132</v>
      </c>
      <c r="G142" s="21" t="s">
        <v>14</v>
      </c>
      <c r="H142" s="16">
        <v>42372</v>
      </c>
      <c r="I142" s="27" t="s">
        <v>1223</v>
      </c>
      <c r="J142" s="21" t="s">
        <v>18</v>
      </c>
    </row>
    <row r="143" spans="1:10" ht="12.75">
      <c r="A143" s="16">
        <v>42430</v>
      </c>
      <c r="B143" s="21" t="s">
        <v>1224</v>
      </c>
      <c r="C143" s="21" t="s">
        <v>213</v>
      </c>
      <c r="D143" s="21" t="s">
        <v>1226</v>
      </c>
      <c r="E143" s="21">
        <v>7875361624</v>
      </c>
      <c r="F143" s="21" t="s">
        <v>29</v>
      </c>
      <c r="G143" s="21" t="s">
        <v>80</v>
      </c>
      <c r="H143" s="16">
        <v>42372</v>
      </c>
      <c r="I143" s="27" t="s">
        <v>1230</v>
      </c>
      <c r="J143" s="21" t="s">
        <v>1231</v>
      </c>
    </row>
    <row r="144" spans="1:10" ht="12.75">
      <c r="A144" s="16">
        <v>42430</v>
      </c>
      <c r="B144" s="21" t="s">
        <v>1232</v>
      </c>
      <c r="C144" s="21" t="s">
        <v>227</v>
      </c>
      <c r="D144" s="21" t="s">
        <v>1234</v>
      </c>
      <c r="E144" s="21" t="s">
        <v>1236</v>
      </c>
      <c r="F144" s="21" t="s">
        <v>327</v>
      </c>
      <c r="G144" s="21" t="s">
        <v>329</v>
      </c>
      <c r="H144" s="16">
        <v>42372</v>
      </c>
      <c r="I144" s="21" t="s">
        <v>1238</v>
      </c>
      <c r="J144" s="21"/>
    </row>
    <row r="145" spans="1:10" ht="12.75">
      <c r="A145" s="16">
        <v>42431</v>
      </c>
      <c r="B145" s="21" t="s">
        <v>1241</v>
      </c>
      <c r="C145" s="25" t="s">
        <v>213</v>
      </c>
      <c r="D145" s="25" t="s">
        <v>1243</v>
      </c>
      <c r="E145" s="21" t="s">
        <v>1244</v>
      </c>
      <c r="F145" s="27" t="s">
        <v>1245</v>
      </c>
      <c r="G145" s="21" t="s">
        <v>14</v>
      </c>
      <c r="H145" s="16">
        <v>42372</v>
      </c>
      <c r="I145" s="27" t="s">
        <v>1249</v>
      </c>
      <c r="J145" s="21" t="s">
        <v>18</v>
      </c>
    </row>
    <row r="146" spans="1:10" ht="12.75">
      <c r="A146" s="16">
        <v>42431</v>
      </c>
      <c r="B146" s="25" t="s">
        <v>1251</v>
      </c>
      <c r="C146" s="25" t="s">
        <v>1097</v>
      </c>
      <c r="D146" s="25" t="s">
        <v>1253</v>
      </c>
      <c r="E146" s="25" t="s">
        <v>1254</v>
      </c>
      <c r="F146" s="25" t="s">
        <v>1255</v>
      </c>
      <c r="G146" s="25" t="s">
        <v>80</v>
      </c>
      <c r="H146" s="78">
        <v>42432</v>
      </c>
      <c r="I146" s="75" t="s">
        <v>1266</v>
      </c>
      <c r="J146" s="25" t="s">
        <v>18</v>
      </c>
    </row>
    <row r="147" spans="1:10" ht="12.75">
      <c r="A147" s="16">
        <v>42433</v>
      </c>
      <c r="B147" s="25" t="s">
        <v>1267</v>
      </c>
      <c r="C147" s="25" t="s">
        <v>227</v>
      </c>
      <c r="D147" s="25" t="s">
        <v>1269</v>
      </c>
      <c r="E147" s="25" t="s">
        <v>1270</v>
      </c>
      <c r="F147" s="25" t="s">
        <v>393</v>
      </c>
      <c r="G147" s="25" t="s">
        <v>138</v>
      </c>
      <c r="H147" s="78">
        <v>42463</v>
      </c>
      <c r="I147" s="75" t="s">
        <v>1272</v>
      </c>
      <c r="J147" s="25" t="s">
        <v>18</v>
      </c>
    </row>
    <row r="148" spans="1:10" ht="12.75">
      <c r="A148" s="78">
        <v>42433</v>
      </c>
      <c r="B148" s="25" t="s">
        <v>1275</v>
      </c>
      <c r="C148" s="25" t="s">
        <v>1097</v>
      </c>
      <c r="D148" s="25" t="s">
        <v>1276</v>
      </c>
      <c r="E148" s="25" t="s">
        <v>1278</v>
      </c>
      <c r="F148" s="25" t="s">
        <v>1132</v>
      </c>
      <c r="G148" s="25" t="s">
        <v>30</v>
      </c>
      <c r="H148" s="78">
        <v>42463</v>
      </c>
      <c r="I148" s="75" t="s">
        <v>1281</v>
      </c>
      <c r="J148" s="25" t="s">
        <v>18</v>
      </c>
    </row>
    <row r="149" spans="1:10" ht="25.5">
      <c r="A149" s="78">
        <v>42434</v>
      </c>
      <c r="B149" s="78" t="s">
        <v>1282</v>
      </c>
      <c r="C149" s="25" t="s">
        <v>1284</v>
      </c>
      <c r="D149" s="78" t="s">
        <v>1285</v>
      </c>
      <c r="E149" s="78" t="s">
        <v>1287</v>
      </c>
      <c r="F149" s="78" t="s">
        <v>1132</v>
      </c>
      <c r="G149" s="25" t="s">
        <v>30</v>
      </c>
      <c r="H149" s="78">
        <v>42493</v>
      </c>
      <c r="I149" s="75" t="s">
        <v>1289</v>
      </c>
      <c r="J149" s="25" t="s">
        <v>18</v>
      </c>
    </row>
    <row r="150" spans="1:10" ht="12.75">
      <c r="A150" s="78">
        <v>42434</v>
      </c>
      <c r="B150" s="25" t="s">
        <v>1290</v>
      </c>
      <c r="C150" s="25" t="s">
        <v>1284</v>
      </c>
      <c r="D150" s="25" t="s">
        <v>1293</v>
      </c>
      <c r="E150" s="25"/>
      <c r="F150" s="25" t="s">
        <v>1132</v>
      </c>
      <c r="G150" s="21" t="s">
        <v>138</v>
      </c>
      <c r="H150" s="78">
        <v>42493</v>
      </c>
      <c r="I150" s="25" t="s">
        <v>1296</v>
      </c>
      <c r="J150" s="25" t="s">
        <v>122</v>
      </c>
    </row>
    <row r="151" spans="1:10" ht="12.75">
      <c r="A151" s="16">
        <v>42436</v>
      </c>
      <c r="B151" s="21" t="s">
        <v>1297</v>
      </c>
      <c r="C151" s="25" t="s">
        <v>1097</v>
      </c>
      <c r="D151" s="25" t="s">
        <v>1298</v>
      </c>
      <c r="E151" s="21" t="s">
        <v>1299</v>
      </c>
      <c r="F151" s="27" t="s">
        <v>1300</v>
      </c>
      <c r="G151" s="21" t="s">
        <v>80</v>
      </c>
      <c r="H151" s="16">
        <v>42554</v>
      </c>
      <c r="I151" s="27" t="s">
        <v>1302</v>
      </c>
      <c r="J151" s="21" t="s">
        <v>18</v>
      </c>
    </row>
    <row r="152" spans="1:10" ht="12.75">
      <c r="A152" s="16" t="s">
        <v>1304</v>
      </c>
      <c r="B152" s="21" t="s">
        <v>1305</v>
      </c>
      <c r="C152" s="25" t="s">
        <v>227</v>
      </c>
      <c r="D152" s="25" t="s">
        <v>1306</v>
      </c>
      <c r="E152" s="21" t="s">
        <v>1307</v>
      </c>
      <c r="F152" s="27" t="s">
        <v>1308</v>
      </c>
      <c r="G152" s="21" t="s">
        <v>138</v>
      </c>
      <c r="H152" s="16">
        <v>42616</v>
      </c>
      <c r="I152" s="27" t="s">
        <v>1312</v>
      </c>
      <c r="J152" s="21" t="s">
        <v>18</v>
      </c>
    </row>
    <row r="153" spans="1:10" ht="12.75">
      <c r="A153" s="29"/>
      <c r="B153" s="34">
        <v>0.50486111111111109</v>
      </c>
      <c r="C153" s="40"/>
      <c r="D153" s="25" t="s">
        <v>1313</v>
      </c>
      <c r="E153" s="21" t="s">
        <v>1314</v>
      </c>
      <c r="F153" s="27" t="s">
        <v>1315</v>
      </c>
      <c r="G153" s="21" t="s">
        <v>35</v>
      </c>
      <c r="H153" s="16">
        <v>42646</v>
      </c>
      <c r="I153" s="27" t="s">
        <v>1322</v>
      </c>
      <c r="J153" s="21" t="s">
        <v>18</v>
      </c>
    </row>
    <row r="154" spans="1:10" ht="12.75">
      <c r="A154" s="29">
        <v>42440</v>
      </c>
      <c r="B154" s="34" t="s">
        <v>1323</v>
      </c>
      <c r="C154" s="40" t="s">
        <v>213</v>
      </c>
      <c r="D154" s="25" t="s">
        <v>1326</v>
      </c>
      <c r="E154" s="21">
        <v>7879678815</v>
      </c>
      <c r="F154" s="27" t="s">
        <v>1132</v>
      </c>
      <c r="G154" s="21" t="s">
        <v>14</v>
      </c>
      <c r="H154" s="16">
        <v>42677</v>
      </c>
      <c r="I154" s="27" t="s">
        <v>1328</v>
      </c>
      <c r="J154" s="21" t="s">
        <v>18</v>
      </c>
    </row>
    <row r="155" spans="1:10" ht="12.75">
      <c r="A155" s="21" t="s">
        <v>1329</v>
      </c>
      <c r="B155" s="21" t="s">
        <v>1330</v>
      </c>
      <c r="C155" s="25" t="s">
        <v>499</v>
      </c>
      <c r="D155" s="25" t="s">
        <v>1332</v>
      </c>
      <c r="E155" s="21" t="s">
        <v>1334</v>
      </c>
      <c r="F155" s="27" t="s">
        <v>1335</v>
      </c>
      <c r="G155" s="21" t="s">
        <v>329</v>
      </c>
      <c r="H155" s="21" t="s">
        <v>1329</v>
      </c>
      <c r="I155" s="27" t="s">
        <v>1337</v>
      </c>
      <c r="J155" s="21" t="s">
        <v>18</v>
      </c>
    </row>
    <row r="156" spans="1:10" ht="12.75">
      <c r="A156" s="29">
        <v>42445</v>
      </c>
      <c r="B156" s="34" t="s">
        <v>1338</v>
      </c>
      <c r="C156" s="40" t="s">
        <v>213</v>
      </c>
      <c r="D156" s="25" t="s">
        <v>1341</v>
      </c>
      <c r="E156" s="21" t="s">
        <v>1343</v>
      </c>
      <c r="F156" s="27" t="s">
        <v>29</v>
      </c>
      <c r="G156" s="21" t="s">
        <v>14</v>
      </c>
      <c r="H156" s="21" t="s">
        <v>1346</v>
      </c>
      <c r="I156" s="27" t="s">
        <v>1348</v>
      </c>
      <c r="J156" s="21"/>
    </row>
    <row r="157" spans="1:10" ht="12.75">
      <c r="A157" s="16">
        <v>42445</v>
      </c>
      <c r="B157" s="34" t="s">
        <v>1349</v>
      </c>
      <c r="C157" s="40" t="s">
        <v>227</v>
      </c>
      <c r="D157" s="25" t="s">
        <v>1350</v>
      </c>
      <c r="E157" s="21" t="s">
        <v>1352</v>
      </c>
      <c r="F157" s="27" t="s">
        <v>1132</v>
      </c>
      <c r="G157" s="21" t="s">
        <v>138</v>
      </c>
      <c r="H157" s="16" t="s">
        <v>1346</v>
      </c>
      <c r="I157" s="27" t="s">
        <v>1356</v>
      </c>
      <c r="J157" s="21" t="s">
        <v>1357</v>
      </c>
    </row>
    <row r="158" spans="1:10" ht="12.75">
      <c r="A158" s="16">
        <v>42445</v>
      </c>
      <c r="B158" s="34" t="s">
        <v>1358</v>
      </c>
      <c r="C158" s="40" t="s">
        <v>227</v>
      </c>
      <c r="D158" s="25" t="s">
        <v>1359</v>
      </c>
      <c r="E158" s="21" t="s">
        <v>1360</v>
      </c>
      <c r="F158" s="27" t="s">
        <v>1132</v>
      </c>
      <c r="G158" s="21" t="s">
        <v>138</v>
      </c>
      <c r="H158" s="16" t="s">
        <v>1346</v>
      </c>
      <c r="I158" s="27" t="s">
        <v>1364</v>
      </c>
      <c r="J158" s="21" t="s">
        <v>1357</v>
      </c>
    </row>
    <row r="159" spans="1:10" ht="12.75">
      <c r="A159" s="82">
        <v>42445</v>
      </c>
      <c r="B159" s="27" t="s">
        <v>1366</v>
      </c>
      <c r="C159" s="27" t="s">
        <v>1367</v>
      </c>
      <c r="D159" s="27" t="s">
        <v>1368</v>
      </c>
      <c r="E159" s="27" t="s">
        <v>1369</v>
      </c>
      <c r="F159" s="27" t="s">
        <v>1132</v>
      </c>
      <c r="G159" s="27" t="s">
        <v>1371</v>
      </c>
      <c r="H159" s="16" t="s">
        <v>1346</v>
      </c>
      <c r="I159" s="27" t="s">
        <v>1373</v>
      </c>
      <c r="J159" s="29"/>
    </row>
    <row r="160" spans="1:10" ht="12.75">
      <c r="A160" s="16">
        <v>42445</v>
      </c>
      <c r="B160" s="21" t="s">
        <v>1375</v>
      </c>
      <c r="C160" s="25" t="s">
        <v>1367</v>
      </c>
      <c r="D160" s="25" t="s">
        <v>1376</v>
      </c>
      <c r="E160" s="21" t="s">
        <v>465</v>
      </c>
      <c r="F160" s="27" t="s">
        <v>1132</v>
      </c>
      <c r="G160" s="21" t="s">
        <v>138</v>
      </c>
      <c r="H160" s="21" t="s">
        <v>1346</v>
      </c>
      <c r="I160" s="27" t="s">
        <v>1356</v>
      </c>
      <c r="J160" s="21" t="s">
        <v>122</v>
      </c>
    </row>
    <row r="161" spans="1:10" ht="12.75">
      <c r="A161" s="82">
        <v>42445</v>
      </c>
      <c r="B161" s="27" t="s">
        <v>1381</v>
      </c>
      <c r="C161" s="27" t="s">
        <v>213</v>
      </c>
      <c r="D161" s="27" t="s">
        <v>1382</v>
      </c>
      <c r="E161" s="27" t="s">
        <v>1383</v>
      </c>
      <c r="F161" s="27" t="s">
        <v>29</v>
      </c>
      <c r="G161" s="21" t="s">
        <v>14</v>
      </c>
      <c r="H161" s="21" t="s">
        <v>1346</v>
      </c>
      <c r="I161" s="27" t="s">
        <v>1386</v>
      </c>
      <c r="J161" s="29"/>
    </row>
    <row r="162" spans="1:10" ht="12.75">
      <c r="A162" s="82">
        <v>42445</v>
      </c>
      <c r="B162" s="27" t="s">
        <v>1388</v>
      </c>
      <c r="C162" s="27" t="s">
        <v>213</v>
      </c>
      <c r="D162" s="27" t="s">
        <v>1390</v>
      </c>
      <c r="E162" s="27">
        <v>7874459647</v>
      </c>
      <c r="F162" s="27" t="s">
        <v>1392</v>
      </c>
      <c r="G162" s="27" t="s">
        <v>138</v>
      </c>
      <c r="H162" s="16" t="s">
        <v>1346</v>
      </c>
      <c r="I162" s="27" t="s">
        <v>1393</v>
      </c>
      <c r="J162" s="29" t="s">
        <v>122</v>
      </c>
    </row>
    <row r="163" spans="1:10" ht="12.75">
      <c r="A163" s="16">
        <v>42445</v>
      </c>
      <c r="B163" s="21" t="s">
        <v>1394</v>
      </c>
      <c r="C163" s="25" t="s">
        <v>1097</v>
      </c>
      <c r="D163" s="25" t="s">
        <v>1397</v>
      </c>
      <c r="E163" s="21">
        <v>7872071756</v>
      </c>
      <c r="F163" s="27" t="s">
        <v>1398</v>
      </c>
      <c r="G163" s="21" t="s">
        <v>1400</v>
      </c>
      <c r="H163" s="21" t="s">
        <v>1401</v>
      </c>
      <c r="I163" s="27" t="s">
        <v>1402</v>
      </c>
      <c r="J163" s="21" t="s">
        <v>122</v>
      </c>
    </row>
    <row r="164" spans="1:10" ht="12.75">
      <c r="A164" s="16">
        <v>42445</v>
      </c>
      <c r="B164" s="21" t="s">
        <v>1403</v>
      </c>
      <c r="C164" s="21" t="s">
        <v>1097</v>
      </c>
      <c r="D164" s="21" t="s">
        <v>1397</v>
      </c>
      <c r="E164" s="21">
        <v>7872071756</v>
      </c>
      <c r="F164" s="21" t="s">
        <v>1132</v>
      </c>
      <c r="G164" s="25" t="s">
        <v>30</v>
      </c>
      <c r="H164" s="21" t="s">
        <v>1401</v>
      </c>
      <c r="I164" s="27" t="s">
        <v>1406</v>
      </c>
      <c r="J164" s="21" t="s">
        <v>122</v>
      </c>
    </row>
    <row r="165" spans="1:10" ht="25.5">
      <c r="A165" s="16">
        <v>42445</v>
      </c>
      <c r="B165" s="21" t="s">
        <v>1407</v>
      </c>
      <c r="C165" s="25" t="s">
        <v>1097</v>
      </c>
      <c r="D165" s="25" t="s">
        <v>591</v>
      </c>
      <c r="E165" s="21">
        <v>7876388723</v>
      </c>
      <c r="F165" s="27" t="s">
        <v>1132</v>
      </c>
      <c r="G165" s="25" t="s">
        <v>30</v>
      </c>
      <c r="H165" s="21" t="s">
        <v>1401</v>
      </c>
      <c r="I165" s="27" t="s">
        <v>1411</v>
      </c>
      <c r="J165" s="21" t="s">
        <v>122</v>
      </c>
    </row>
    <row r="166" spans="1:10" ht="12.75">
      <c r="A166" s="16">
        <v>42445</v>
      </c>
      <c r="B166" s="21" t="s">
        <v>1413</v>
      </c>
      <c r="C166" s="25" t="s">
        <v>1097</v>
      </c>
      <c r="D166" s="25" t="s">
        <v>1414</v>
      </c>
      <c r="E166" s="21">
        <v>7874253768</v>
      </c>
      <c r="F166" s="27" t="s">
        <v>1415</v>
      </c>
      <c r="G166" s="25" t="s">
        <v>30</v>
      </c>
      <c r="H166" s="21" t="s">
        <v>1417</v>
      </c>
      <c r="I166" s="27" t="s">
        <v>1419</v>
      </c>
      <c r="J166" s="21" t="s">
        <v>122</v>
      </c>
    </row>
    <row r="167" spans="1:10" ht="25.5">
      <c r="A167" s="16">
        <v>42446</v>
      </c>
      <c r="B167" s="16">
        <v>0.41249999999999998</v>
      </c>
      <c r="C167" s="16" t="s">
        <v>499</v>
      </c>
      <c r="D167" s="16" t="s">
        <v>1422</v>
      </c>
      <c r="E167" s="16">
        <v>7876380184</v>
      </c>
      <c r="F167" s="16" t="s">
        <v>1423</v>
      </c>
      <c r="G167" s="16" t="s">
        <v>1371</v>
      </c>
      <c r="H167" s="16">
        <v>42446</v>
      </c>
      <c r="I167" s="27" t="s">
        <v>1424</v>
      </c>
      <c r="J167" s="21" t="s">
        <v>122</v>
      </c>
    </row>
    <row r="168" spans="1:10" ht="38.25">
      <c r="A168" s="16" t="s">
        <v>1417</v>
      </c>
      <c r="B168" s="21">
        <v>0.83750000000000002</v>
      </c>
      <c r="C168" s="25" t="s">
        <v>30</v>
      </c>
      <c r="D168" s="25" t="s">
        <v>1428</v>
      </c>
      <c r="E168" s="21">
        <v>9392901952</v>
      </c>
      <c r="F168" s="27" t="s">
        <v>1429</v>
      </c>
      <c r="G168" s="25" t="s">
        <v>138</v>
      </c>
      <c r="H168" s="21" t="s">
        <v>1430</v>
      </c>
      <c r="I168" s="27" t="s">
        <v>1431</v>
      </c>
      <c r="J168" s="21" t="s">
        <v>122</v>
      </c>
    </row>
    <row r="169" spans="1:10" ht="12.75">
      <c r="A169" s="16" t="s">
        <v>1433</v>
      </c>
      <c r="B169" s="21" t="s">
        <v>1435</v>
      </c>
      <c r="C169" s="25" t="s">
        <v>499</v>
      </c>
      <c r="D169" s="25" t="s">
        <v>1436</v>
      </c>
      <c r="E169" s="21" t="s">
        <v>196</v>
      </c>
      <c r="F169" s="27" t="s">
        <v>1132</v>
      </c>
      <c r="G169" s="25" t="s">
        <v>14</v>
      </c>
      <c r="H169" s="21" t="s">
        <v>1438</v>
      </c>
      <c r="I169" s="27" t="s">
        <v>1198</v>
      </c>
      <c r="J169" s="21" t="s">
        <v>18</v>
      </c>
    </row>
    <row r="170" spans="1:10" ht="12.75">
      <c r="A170" s="21" t="s">
        <v>1433</v>
      </c>
      <c r="B170" s="21" t="s">
        <v>1440</v>
      </c>
      <c r="C170" s="21" t="s">
        <v>499</v>
      </c>
      <c r="D170" s="21" t="s">
        <v>1443</v>
      </c>
      <c r="E170" s="21" t="s">
        <v>1444</v>
      </c>
      <c r="F170" s="21" t="s">
        <v>1132</v>
      </c>
      <c r="G170" s="21"/>
      <c r="H170" s="21" t="s">
        <v>1438</v>
      </c>
      <c r="I170" s="21" t="s">
        <v>1446</v>
      </c>
      <c r="J170" s="21" t="s">
        <v>18</v>
      </c>
    </row>
    <row r="171" spans="1:10" ht="12.75">
      <c r="A171" s="21" t="s">
        <v>1447</v>
      </c>
      <c r="B171" s="21" t="s">
        <v>1448</v>
      </c>
      <c r="C171" s="21" t="s">
        <v>499</v>
      </c>
      <c r="D171" s="21" t="s">
        <v>1450</v>
      </c>
      <c r="E171" s="21" t="s">
        <v>1452</v>
      </c>
      <c r="F171" s="21"/>
      <c r="G171" s="21" t="s">
        <v>30</v>
      </c>
      <c r="H171" s="21" t="s">
        <v>1454</v>
      </c>
      <c r="I171" s="21" t="s">
        <v>1455</v>
      </c>
      <c r="J171" s="21" t="s">
        <v>18</v>
      </c>
    </row>
    <row r="172" spans="1:10" ht="12.75">
      <c r="A172" s="21" t="s">
        <v>1456</v>
      </c>
      <c r="B172" s="21"/>
      <c r="C172" s="21" t="s">
        <v>1457</v>
      </c>
      <c r="D172" s="21" t="s">
        <v>1459</v>
      </c>
      <c r="E172" s="21">
        <v>9392230076</v>
      </c>
      <c r="F172" s="21" t="s">
        <v>1132</v>
      </c>
      <c r="G172" s="21" t="s">
        <v>14</v>
      </c>
      <c r="H172" s="21" t="s">
        <v>1462</v>
      </c>
      <c r="I172" s="21" t="s">
        <v>1463</v>
      </c>
      <c r="J172" s="21" t="s">
        <v>1464</v>
      </c>
    </row>
    <row r="173" spans="1:10" ht="12.75">
      <c r="A173" s="21" t="s">
        <v>1456</v>
      </c>
      <c r="B173" s="21"/>
      <c r="C173" s="21" t="s">
        <v>1457</v>
      </c>
      <c r="D173" s="21" t="s">
        <v>1465</v>
      </c>
      <c r="E173" s="21">
        <v>7873885267</v>
      </c>
      <c r="F173" s="21" t="s">
        <v>1415</v>
      </c>
      <c r="G173" s="21" t="s">
        <v>14</v>
      </c>
      <c r="H173" s="21" t="s">
        <v>1462</v>
      </c>
      <c r="I173" s="21" t="s">
        <v>1463</v>
      </c>
      <c r="J173" s="21" t="s">
        <v>18</v>
      </c>
    </row>
    <row r="174" spans="1:10" ht="12.75">
      <c r="A174" s="21" t="s">
        <v>1456</v>
      </c>
      <c r="B174" s="21"/>
      <c r="C174" s="21" t="s">
        <v>1457</v>
      </c>
      <c r="D174" s="21" t="s">
        <v>1468</v>
      </c>
      <c r="E174" s="21" t="s">
        <v>1469</v>
      </c>
      <c r="F174" s="21" t="s">
        <v>1132</v>
      </c>
      <c r="G174" s="21" t="s">
        <v>14</v>
      </c>
      <c r="H174" s="21" t="s">
        <v>1462</v>
      </c>
      <c r="I174" s="21" t="s">
        <v>1463</v>
      </c>
      <c r="J174" s="21" t="s">
        <v>1464</v>
      </c>
    </row>
    <row r="175" spans="1:10" ht="12.75">
      <c r="A175" s="21" t="s">
        <v>1456</v>
      </c>
      <c r="B175" s="21"/>
      <c r="C175" s="21" t="s">
        <v>1457</v>
      </c>
      <c r="D175" s="21" t="s">
        <v>1474</v>
      </c>
      <c r="E175" s="21">
        <v>7874626252</v>
      </c>
      <c r="F175" s="21" t="s">
        <v>1132</v>
      </c>
      <c r="G175" s="21" t="s">
        <v>14</v>
      </c>
      <c r="H175" s="21" t="s">
        <v>1462</v>
      </c>
      <c r="I175" s="21" t="s">
        <v>1463</v>
      </c>
      <c r="J175" s="21" t="s">
        <v>1464</v>
      </c>
    </row>
    <row r="176" spans="1:10" ht="12.75">
      <c r="A176" s="21" t="s">
        <v>1456</v>
      </c>
      <c r="B176" s="21"/>
      <c r="C176" s="21" t="s">
        <v>1457</v>
      </c>
      <c r="D176" s="21" t="s">
        <v>1480</v>
      </c>
      <c r="E176" s="21">
        <v>7879808569</v>
      </c>
      <c r="F176" s="21" t="s">
        <v>1132</v>
      </c>
      <c r="G176" s="21" t="s">
        <v>14</v>
      </c>
      <c r="H176" s="21" t="s">
        <v>1462</v>
      </c>
      <c r="I176" s="21" t="s">
        <v>1463</v>
      </c>
      <c r="J176" s="21" t="s">
        <v>1464</v>
      </c>
    </row>
    <row r="177" spans="1:10" ht="12.75">
      <c r="A177" s="21" t="s">
        <v>1456</v>
      </c>
      <c r="B177" s="21"/>
      <c r="C177" s="21" t="s">
        <v>1457</v>
      </c>
      <c r="D177" s="21" t="s">
        <v>1485</v>
      </c>
      <c r="E177" s="21">
        <v>7872320890</v>
      </c>
      <c r="F177" s="21" t="s">
        <v>1132</v>
      </c>
      <c r="G177" s="21" t="s">
        <v>14</v>
      </c>
      <c r="H177" s="21" t="s">
        <v>1462</v>
      </c>
      <c r="I177" s="21" t="s">
        <v>1463</v>
      </c>
      <c r="J177" s="21" t="s">
        <v>1464</v>
      </c>
    </row>
    <row r="178" spans="1:10" ht="12.75">
      <c r="A178" s="21" t="s">
        <v>1456</v>
      </c>
      <c r="B178" s="21"/>
      <c r="C178" s="21" t="s">
        <v>1457</v>
      </c>
      <c r="D178" s="21" t="s">
        <v>1487</v>
      </c>
      <c r="E178" s="21">
        <v>7873605703</v>
      </c>
      <c r="F178" s="21" t="s">
        <v>1132</v>
      </c>
      <c r="G178" s="21" t="s">
        <v>14</v>
      </c>
      <c r="H178" s="21" t="s">
        <v>1462</v>
      </c>
      <c r="I178" s="21" t="s">
        <v>1463</v>
      </c>
      <c r="J178" s="21" t="s">
        <v>1464</v>
      </c>
    </row>
    <row r="179" spans="1:10" ht="12.75">
      <c r="A179" s="21" t="s">
        <v>1456</v>
      </c>
      <c r="B179" s="21"/>
      <c r="C179" s="21" t="s">
        <v>1457</v>
      </c>
      <c r="D179" s="21" t="s">
        <v>1492</v>
      </c>
      <c r="E179" s="21">
        <v>7874079841</v>
      </c>
      <c r="F179" s="21" t="s">
        <v>1132</v>
      </c>
      <c r="G179" s="21" t="s">
        <v>14</v>
      </c>
      <c r="H179" s="21" t="s">
        <v>1462</v>
      </c>
      <c r="I179" s="21" t="s">
        <v>1463</v>
      </c>
      <c r="J179" s="21" t="s">
        <v>1464</v>
      </c>
    </row>
    <row r="180" spans="1:10" ht="12.75">
      <c r="A180" s="21" t="s">
        <v>1495</v>
      </c>
      <c r="B180" s="21" t="s">
        <v>1497</v>
      </c>
      <c r="C180" s="21" t="s">
        <v>1097</v>
      </c>
      <c r="D180" s="21" t="s">
        <v>883</v>
      </c>
      <c r="E180" s="21" t="s">
        <v>1499</v>
      </c>
      <c r="F180" s="21" t="s">
        <v>1132</v>
      </c>
      <c r="G180" s="21" t="s">
        <v>30</v>
      </c>
      <c r="H180" s="21" t="s">
        <v>1502</v>
      </c>
      <c r="I180" s="21" t="s">
        <v>1504</v>
      </c>
      <c r="J180" s="21" t="s">
        <v>18</v>
      </c>
    </row>
    <row r="181" spans="1:10" ht="12.75">
      <c r="A181" s="21">
        <v>42373</v>
      </c>
      <c r="B181" s="21" t="s">
        <v>1505</v>
      </c>
      <c r="C181" s="21" t="s">
        <v>1097</v>
      </c>
      <c r="D181" s="21" t="s">
        <v>1506</v>
      </c>
      <c r="E181" s="21">
        <v>7873186453</v>
      </c>
      <c r="F181" s="21" t="s">
        <v>1132</v>
      </c>
      <c r="G181" s="21" t="s">
        <v>14</v>
      </c>
      <c r="H181" s="16">
        <v>42373</v>
      </c>
      <c r="I181" s="21" t="s">
        <v>1463</v>
      </c>
      <c r="J181" s="21"/>
    </row>
    <row r="182" spans="1:10" ht="18">
      <c r="A182" s="543" t="s">
        <v>1510</v>
      </c>
      <c r="B182" s="544"/>
      <c r="C182" s="544"/>
      <c r="D182" s="544"/>
      <c r="E182" s="544"/>
      <c r="F182" s="544"/>
      <c r="G182" s="544"/>
      <c r="H182" s="544"/>
      <c r="I182" s="544"/>
      <c r="J182" s="545"/>
    </row>
    <row r="183" spans="1:10" ht="12.75">
      <c r="A183" s="65">
        <v>42373</v>
      </c>
      <c r="B183" s="64" t="s">
        <v>1514</v>
      </c>
      <c r="C183" s="67" t="s">
        <v>1097</v>
      </c>
      <c r="D183" s="67" t="s">
        <v>1515</v>
      </c>
      <c r="E183" s="64">
        <v>7876388723</v>
      </c>
      <c r="F183" s="68" t="s">
        <v>878</v>
      </c>
      <c r="G183" s="64" t="s">
        <v>1034</v>
      </c>
      <c r="H183" s="65">
        <v>42373</v>
      </c>
      <c r="I183" s="68" t="s">
        <v>1519</v>
      </c>
      <c r="J183" s="64" t="s">
        <v>122</v>
      </c>
    </row>
    <row r="184" spans="1:10" ht="12.75">
      <c r="A184" s="16">
        <v>42464</v>
      </c>
      <c r="B184" s="21" t="s">
        <v>1520</v>
      </c>
      <c r="C184" s="25" t="s">
        <v>1097</v>
      </c>
      <c r="D184" s="25" t="s">
        <v>1521</v>
      </c>
      <c r="E184" s="21">
        <v>7876452495</v>
      </c>
      <c r="F184" s="27" t="s">
        <v>1523</v>
      </c>
      <c r="G184" s="21" t="s">
        <v>1525</v>
      </c>
      <c r="H184" s="16">
        <v>42494</v>
      </c>
      <c r="I184" s="27" t="s">
        <v>1526</v>
      </c>
      <c r="J184" s="21" t="s">
        <v>122</v>
      </c>
    </row>
    <row r="185" spans="1:10" ht="12.75">
      <c r="A185" s="16">
        <v>42465</v>
      </c>
      <c r="B185" s="21" t="s">
        <v>1528</v>
      </c>
      <c r="C185" s="25" t="s">
        <v>499</v>
      </c>
      <c r="D185" s="25" t="s">
        <v>1529</v>
      </c>
      <c r="E185" s="21" t="s">
        <v>1531</v>
      </c>
      <c r="F185" s="42"/>
      <c r="G185" s="21" t="s">
        <v>1034</v>
      </c>
      <c r="H185" s="16">
        <v>42494</v>
      </c>
      <c r="I185" s="27" t="s">
        <v>1504</v>
      </c>
      <c r="J185" s="21" t="s">
        <v>1534</v>
      </c>
    </row>
    <row r="186" spans="1:10" ht="12.75">
      <c r="A186" s="16">
        <v>42465</v>
      </c>
      <c r="B186" s="21" t="s">
        <v>1536</v>
      </c>
      <c r="C186" s="25" t="s">
        <v>499</v>
      </c>
      <c r="D186" s="25" t="s">
        <v>1538</v>
      </c>
      <c r="E186" s="21" t="s">
        <v>1540</v>
      </c>
      <c r="F186" s="42"/>
      <c r="G186" s="21" t="s">
        <v>1034</v>
      </c>
      <c r="H186" s="16">
        <v>42494</v>
      </c>
      <c r="I186" s="27" t="s">
        <v>1519</v>
      </c>
      <c r="J186" s="21" t="s">
        <v>122</v>
      </c>
    </row>
    <row r="187" spans="1:10" ht="12.75">
      <c r="A187" s="16">
        <v>42465</v>
      </c>
      <c r="B187" s="25" t="s">
        <v>1542</v>
      </c>
      <c r="C187" s="25" t="s">
        <v>227</v>
      </c>
      <c r="D187" s="25" t="s">
        <v>1543</v>
      </c>
      <c r="E187" s="25" t="s">
        <v>1545</v>
      </c>
      <c r="F187" s="25" t="s">
        <v>1547</v>
      </c>
      <c r="G187" s="25" t="s">
        <v>30</v>
      </c>
      <c r="H187" s="16">
        <v>42494</v>
      </c>
      <c r="I187" s="25" t="s">
        <v>1549</v>
      </c>
      <c r="J187" s="21" t="s">
        <v>122</v>
      </c>
    </row>
    <row r="188" spans="1:10" ht="12.75">
      <c r="A188" s="16">
        <v>42465</v>
      </c>
      <c r="B188" s="25" t="s">
        <v>1551</v>
      </c>
      <c r="C188" s="25" t="s">
        <v>227</v>
      </c>
      <c r="D188" s="25" t="s">
        <v>1554</v>
      </c>
      <c r="E188" s="25" t="s">
        <v>1555</v>
      </c>
      <c r="F188" s="25" t="s">
        <v>1557</v>
      </c>
      <c r="G188" s="25" t="s">
        <v>30</v>
      </c>
      <c r="H188" s="16">
        <v>42494</v>
      </c>
      <c r="I188" s="25" t="s">
        <v>1558</v>
      </c>
      <c r="J188" s="21" t="s">
        <v>122</v>
      </c>
    </row>
    <row r="189" spans="1:10" ht="12.75">
      <c r="A189" s="16">
        <v>42465</v>
      </c>
      <c r="B189" s="25" t="s">
        <v>1560</v>
      </c>
      <c r="C189" s="25" t="s">
        <v>30</v>
      </c>
      <c r="D189" s="25" t="s">
        <v>1563</v>
      </c>
      <c r="E189" s="25">
        <v>7876154189</v>
      </c>
      <c r="F189" s="25" t="s">
        <v>1564</v>
      </c>
      <c r="G189" s="25" t="s">
        <v>30</v>
      </c>
      <c r="H189" s="16">
        <v>42494</v>
      </c>
      <c r="I189" s="25" t="s">
        <v>1566</v>
      </c>
      <c r="J189" s="21" t="s">
        <v>122</v>
      </c>
    </row>
    <row r="190" spans="1:10" ht="12.75">
      <c r="A190" s="16">
        <v>42465</v>
      </c>
      <c r="B190" s="25" t="s">
        <v>1568</v>
      </c>
      <c r="C190" s="25" t="s">
        <v>30</v>
      </c>
      <c r="D190" s="25" t="s">
        <v>1570</v>
      </c>
      <c r="E190" s="25">
        <v>7876787003</v>
      </c>
      <c r="F190" s="25" t="s">
        <v>1564</v>
      </c>
      <c r="G190" s="25" t="s">
        <v>30</v>
      </c>
      <c r="H190" s="16">
        <v>42525</v>
      </c>
      <c r="I190" s="25" t="s">
        <v>1574</v>
      </c>
      <c r="J190" s="21" t="s">
        <v>122</v>
      </c>
    </row>
    <row r="191" spans="1:10" ht="12.75">
      <c r="A191" s="16">
        <v>42465</v>
      </c>
      <c r="B191" s="25" t="s">
        <v>1575</v>
      </c>
      <c r="C191" s="25" t="s">
        <v>1097</v>
      </c>
      <c r="D191" s="25" t="s">
        <v>1576</v>
      </c>
      <c r="E191" s="25">
        <v>7873965718</v>
      </c>
      <c r="F191" s="25" t="s">
        <v>78</v>
      </c>
      <c r="G191" s="21" t="s">
        <v>14</v>
      </c>
      <c r="H191" s="16">
        <v>42525</v>
      </c>
      <c r="I191" s="25" t="s">
        <v>1580</v>
      </c>
      <c r="J191" s="21" t="s">
        <v>122</v>
      </c>
    </row>
    <row r="192" spans="1:10" ht="12.75">
      <c r="A192" s="16">
        <v>42465</v>
      </c>
      <c r="B192" s="25" t="s">
        <v>1582</v>
      </c>
      <c r="C192" s="25" t="s">
        <v>1097</v>
      </c>
      <c r="D192" s="25" t="s">
        <v>1397</v>
      </c>
      <c r="E192" s="25">
        <v>7872071756</v>
      </c>
      <c r="F192" s="25" t="s">
        <v>78</v>
      </c>
      <c r="G192" s="25" t="s">
        <v>30</v>
      </c>
      <c r="H192" s="16">
        <v>42525</v>
      </c>
      <c r="I192" s="25" t="s">
        <v>1574</v>
      </c>
      <c r="J192" s="21" t="s">
        <v>122</v>
      </c>
    </row>
    <row r="193" spans="1:10" ht="25.5">
      <c r="A193" s="16">
        <v>42466</v>
      </c>
      <c r="B193" s="25" t="s">
        <v>1585</v>
      </c>
      <c r="C193" s="25" t="s">
        <v>1586</v>
      </c>
      <c r="D193" s="25" t="s">
        <v>1588</v>
      </c>
      <c r="E193" s="25">
        <v>7874603388</v>
      </c>
      <c r="F193" s="25" t="s">
        <v>78</v>
      </c>
      <c r="G193" s="25" t="s">
        <v>30</v>
      </c>
      <c r="H193" s="16">
        <v>42525</v>
      </c>
      <c r="I193" s="75" t="s">
        <v>1589</v>
      </c>
      <c r="J193" s="21" t="s">
        <v>122</v>
      </c>
    </row>
    <row r="194" spans="1:10" ht="12.75">
      <c r="A194" s="16">
        <v>42466</v>
      </c>
      <c r="B194" s="25" t="s">
        <v>1592</v>
      </c>
      <c r="C194" s="25" t="s">
        <v>227</v>
      </c>
      <c r="D194" s="25" t="s">
        <v>1594</v>
      </c>
      <c r="E194" s="25" t="s">
        <v>1596</v>
      </c>
      <c r="F194" s="25" t="s">
        <v>1597</v>
      </c>
      <c r="G194" s="25" t="s">
        <v>30</v>
      </c>
      <c r="H194" s="16"/>
      <c r="I194" s="75"/>
      <c r="J194" s="21"/>
    </row>
    <row r="195" spans="1:10" ht="12.75">
      <c r="A195" s="16"/>
      <c r="B195" s="25"/>
      <c r="C195" s="25" t="s">
        <v>227</v>
      </c>
      <c r="D195" s="25" t="s">
        <v>1598</v>
      </c>
      <c r="E195" s="25"/>
      <c r="F195" s="25"/>
      <c r="G195" s="25" t="s">
        <v>30</v>
      </c>
      <c r="H195" s="16">
        <v>42525</v>
      </c>
      <c r="I195" s="25"/>
      <c r="J195" s="21" t="s">
        <v>18</v>
      </c>
    </row>
    <row r="196" spans="1:10" ht="12.75">
      <c r="A196" s="16">
        <v>42466</v>
      </c>
      <c r="B196" s="25" t="s">
        <v>1601</v>
      </c>
      <c r="C196" s="25" t="s">
        <v>1097</v>
      </c>
      <c r="D196" s="25" t="s">
        <v>1576</v>
      </c>
      <c r="E196" s="25">
        <v>7872071756</v>
      </c>
      <c r="F196" s="25" t="s">
        <v>1604</v>
      </c>
      <c r="G196" s="25" t="s">
        <v>30</v>
      </c>
      <c r="H196" s="16">
        <v>42525</v>
      </c>
      <c r="I196" s="25" t="s">
        <v>1605</v>
      </c>
      <c r="J196" s="21" t="s">
        <v>18</v>
      </c>
    </row>
    <row r="197" spans="1:10" ht="12.75">
      <c r="A197" s="16">
        <v>42466</v>
      </c>
      <c r="B197" s="25" t="s">
        <v>1608</v>
      </c>
      <c r="C197" s="25" t="s">
        <v>1097</v>
      </c>
      <c r="D197" s="25" t="s">
        <v>1609</v>
      </c>
      <c r="E197" s="25">
        <v>7876486463</v>
      </c>
      <c r="F197" s="25" t="s">
        <v>78</v>
      </c>
      <c r="G197" s="25" t="s">
        <v>30</v>
      </c>
      <c r="H197" s="16">
        <v>42525</v>
      </c>
      <c r="I197" s="25" t="s">
        <v>1611</v>
      </c>
      <c r="J197" s="21" t="s">
        <v>18</v>
      </c>
    </row>
    <row r="198" spans="1:10" ht="12.75">
      <c r="A198" s="16">
        <v>42466</v>
      </c>
      <c r="B198" s="25" t="s">
        <v>1613</v>
      </c>
      <c r="C198" s="25" t="s">
        <v>1097</v>
      </c>
      <c r="D198" s="25" t="s">
        <v>1615</v>
      </c>
      <c r="E198" s="25">
        <v>7872770323</v>
      </c>
      <c r="F198" s="25" t="s">
        <v>78</v>
      </c>
      <c r="G198" s="25" t="s">
        <v>30</v>
      </c>
      <c r="H198" s="16">
        <v>42525</v>
      </c>
      <c r="I198" s="25" t="s">
        <v>1618</v>
      </c>
      <c r="J198" s="21" t="s">
        <v>18</v>
      </c>
    </row>
    <row r="199" spans="1:10" ht="25.5">
      <c r="A199" s="16">
        <v>42466</v>
      </c>
      <c r="B199" s="25" t="s">
        <v>1619</v>
      </c>
      <c r="C199" s="25" t="s">
        <v>1097</v>
      </c>
      <c r="D199" s="25" t="s">
        <v>1620</v>
      </c>
      <c r="E199" s="25">
        <v>7874626252</v>
      </c>
      <c r="F199" s="25" t="s">
        <v>78</v>
      </c>
      <c r="G199" s="25" t="s">
        <v>30</v>
      </c>
      <c r="H199" s="16">
        <v>42525</v>
      </c>
      <c r="I199" s="75" t="s">
        <v>1623</v>
      </c>
      <c r="J199" s="21" t="s">
        <v>18</v>
      </c>
    </row>
    <row r="200" spans="1:10" ht="12.75">
      <c r="A200" s="16">
        <v>42467</v>
      </c>
      <c r="B200" s="25" t="s">
        <v>1625</v>
      </c>
      <c r="C200" s="25" t="s">
        <v>1627</v>
      </c>
      <c r="D200" s="25" t="s">
        <v>1628</v>
      </c>
      <c r="E200" s="25">
        <v>7876909970</v>
      </c>
      <c r="F200" s="25" t="s">
        <v>1629</v>
      </c>
      <c r="G200" s="25" t="s">
        <v>1630</v>
      </c>
      <c r="H200" s="16">
        <v>42555</v>
      </c>
      <c r="I200" s="75" t="s">
        <v>1635</v>
      </c>
      <c r="J200" s="21" t="s">
        <v>18</v>
      </c>
    </row>
    <row r="201" spans="1:10" ht="12.75">
      <c r="A201" s="16">
        <v>42467</v>
      </c>
      <c r="B201" s="25" t="s">
        <v>1637</v>
      </c>
      <c r="C201" s="25" t="s">
        <v>1627</v>
      </c>
      <c r="D201" s="25" t="s">
        <v>1638</v>
      </c>
      <c r="E201" s="25">
        <v>787332667</v>
      </c>
      <c r="F201" s="25" t="s">
        <v>78</v>
      </c>
      <c r="G201" s="25" t="s">
        <v>1630</v>
      </c>
      <c r="H201" s="16">
        <v>42555</v>
      </c>
      <c r="I201" s="75" t="s">
        <v>1640</v>
      </c>
      <c r="J201" s="21" t="s">
        <v>18</v>
      </c>
    </row>
    <row r="202" spans="1:10" ht="12.75">
      <c r="A202" s="16">
        <v>42471</v>
      </c>
      <c r="B202" s="25" t="s">
        <v>1642</v>
      </c>
      <c r="C202" s="25" t="s">
        <v>227</v>
      </c>
      <c r="D202" s="25" t="s">
        <v>1643</v>
      </c>
      <c r="E202" s="25" t="s">
        <v>176</v>
      </c>
      <c r="F202" s="25" t="s">
        <v>1644</v>
      </c>
      <c r="G202" s="21" t="s">
        <v>14</v>
      </c>
      <c r="H202" s="16">
        <v>42678</v>
      </c>
      <c r="I202" s="75" t="s">
        <v>1646</v>
      </c>
      <c r="J202" s="21" t="s">
        <v>18</v>
      </c>
    </row>
    <row r="203" spans="1:10" ht="12.75">
      <c r="A203" s="16">
        <v>42471</v>
      </c>
      <c r="B203" s="25" t="s">
        <v>1649</v>
      </c>
      <c r="C203" s="25" t="s">
        <v>1097</v>
      </c>
      <c r="D203" s="25" t="s">
        <v>1651</v>
      </c>
      <c r="E203" s="25" t="s">
        <v>1652</v>
      </c>
      <c r="F203" s="25" t="s">
        <v>1653</v>
      </c>
      <c r="G203" s="25" t="s">
        <v>30</v>
      </c>
      <c r="H203" s="16">
        <v>42678</v>
      </c>
      <c r="I203" s="75" t="s">
        <v>1654</v>
      </c>
      <c r="J203" s="21" t="s">
        <v>18</v>
      </c>
    </row>
    <row r="204" spans="1:10" ht="25.5">
      <c r="A204" s="16">
        <v>42471</v>
      </c>
      <c r="B204" s="25" t="s">
        <v>1657</v>
      </c>
      <c r="C204" s="25" t="s">
        <v>1097</v>
      </c>
      <c r="D204" s="25" t="s">
        <v>1659</v>
      </c>
      <c r="E204" s="25" t="s">
        <v>1660</v>
      </c>
      <c r="F204" s="25" t="s">
        <v>78</v>
      </c>
      <c r="G204" s="25" t="s">
        <v>30</v>
      </c>
      <c r="H204" s="16">
        <v>42678</v>
      </c>
      <c r="I204" s="75" t="s">
        <v>1662</v>
      </c>
      <c r="J204" s="21" t="s">
        <v>18</v>
      </c>
    </row>
    <row r="205" spans="1:10" ht="12.75">
      <c r="A205" s="16">
        <v>42472</v>
      </c>
      <c r="B205" s="25" t="s">
        <v>1663</v>
      </c>
      <c r="C205" s="25" t="s">
        <v>1664</v>
      </c>
      <c r="D205" s="25" t="s">
        <v>1665</v>
      </c>
      <c r="E205" s="25" t="s">
        <v>1666</v>
      </c>
      <c r="F205" s="25" t="s">
        <v>1091</v>
      </c>
      <c r="G205" s="25"/>
      <c r="H205" s="16"/>
      <c r="I205" s="75" t="s">
        <v>1667</v>
      </c>
      <c r="J205" s="21" t="s">
        <v>18</v>
      </c>
    </row>
    <row r="206" spans="1:10" ht="12.75">
      <c r="A206" s="16">
        <v>42472</v>
      </c>
      <c r="B206" s="25" t="s">
        <v>1668</v>
      </c>
      <c r="C206" s="25" t="s">
        <v>1669</v>
      </c>
      <c r="D206" s="25" t="s">
        <v>1670</v>
      </c>
      <c r="E206" s="25" t="s">
        <v>1671</v>
      </c>
      <c r="F206" s="25" t="s">
        <v>1672</v>
      </c>
      <c r="G206" s="25"/>
      <c r="H206" s="16"/>
      <c r="I206" s="75" t="s">
        <v>1667</v>
      </c>
      <c r="J206" s="21" t="s">
        <v>18</v>
      </c>
    </row>
    <row r="207" spans="1:10" ht="12.75">
      <c r="A207" s="16">
        <v>42472</v>
      </c>
      <c r="B207" s="25" t="s">
        <v>1673</v>
      </c>
      <c r="C207" s="25" t="s">
        <v>1674</v>
      </c>
      <c r="D207" s="25" t="s">
        <v>1609</v>
      </c>
      <c r="E207" s="25">
        <v>7876486463</v>
      </c>
      <c r="F207" s="25" t="s">
        <v>78</v>
      </c>
      <c r="G207" s="25"/>
      <c r="H207" s="16"/>
      <c r="I207" s="75" t="s">
        <v>1667</v>
      </c>
      <c r="J207" s="21" t="s">
        <v>18</v>
      </c>
    </row>
    <row r="208" spans="1:10" ht="12.75">
      <c r="A208" s="16">
        <v>42472</v>
      </c>
      <c r="B208" s="25" t="s">
        <v>1679</v>
      </c>
      <c r="C208" s="25" t="s">
        <v>295</v>
      </c>
      <c r="D208" s="25" t="s">
        <v>1681</v>
      </c>
      <c r="E208" s="25">
        <v>7875329823</v>
      </c>
      <c r="F208" s="25" t="s">
        <v>1682</v>
      </c>
      <c r="G208" s="25"/>
      <c r="H208" s="21"/>
      <c r="I208" s="75"/>
      <c r="J208" s="21"/>
    </row>
    <row r="209" spans="1:10" ht="12.75">
      <c r="A209" s="16">
        <v>42473</v>
      </c>
      <c r="B209" s="25" t="s">
        <v>1684</v>
      </c>
      <c r="C209" s="25" t="s">
        <v>499</v>
      </c>
      <c r="D209" s="25" t="s">
        <v>1687</v>
      </c>
      <c r="E209" s="25" t="s">
        <v>1688</v>
      </c>
      <c r="F209" s="25" t="s">
        <v>78</v>
      </c>
      <c r="G209" s="25" t="s">
        <v>14</v>
      </c>
      <c r="H209" s="21" t="s">
        <v>1689</v>
      </c>
      <c r="I209" s="75" t="s">
        <v>1690</v>
      </c>
      <c r="J209" s="21" t="s">
        <v>18</v>
      </c>
    </row>
    <row r="210" spans="1:10" ht="12.75">
      <c r="A210" s="16">
        <v>42474</v>
      </c>
      <c r="B210" s="25" t="s">
        <v>1692</v>
      </c>
      <c r="C210" s="25" t="s">
        <v>213</v>
      </c>
      <c r="D210" s="25" t="s">
        <v>1693</v>
      </c>
      <c r="E210" s="25">
        <v>7876479791</v>
      </c>
      <c r="F210" s="25" t="s">
        <v>1694</v>
      </c>
      <c r="G210" s="25" t="s">
        <v>14</v>
      </c>
      <c r="H210" s="21" t="s">
        <v>1689</v>
      </c>
      <c r="I210" s="75" t="s">
        <v>1695</v>
      </c>
      <c r="J210" s="21" t="s">
        <v>18</v>
      </c>
    </row>
    <row r="211" spans="1:10" ht="25.5">
      <c r="A211" s="21" t="s">
        <v>1696</v>
      </c>
      <c r="B211" s="25" t="s">
        <v>1697</v>
      </c>
      <c r="C211" s="25" t="s">
        <v>30</v>
      </c>
      <c r="D211" s="25" t="s">
        <v>1698</v>
      </c>
      <c r="E211" s="25" t="s">
        <v>1699</v>
      </c>
      <c r="F211" s="25" t="s">
        <v>1701</v>
      </c>
      <c r="G211" s="25" t="s">
        <v>30</v>
      </c>
      <c r="H211" s="21" t="s">
        <v>1696</v>
      </c>
      <c r="I211" s="75" t="s">
        <v>1705</v>
      </c>
      <c r="J211" s="21" t="s">
        <v>18</v>
      </c>
    </row>
    <row r="212" spans="1:10" ht="25.5">
      <c r="A212" s="21">
        <v>42474</v>
      </c>
      <c r="B212" s="25" t="s">
        <v>1707</v>
      </c>
      <c r="C212" s="25" t="s">
        <v>1097</v>
      </c>
      <c r="D212" s="25" t="s">
        <v>1708</v>
      </c>
      <c r="E212" s="25">
        <v>7872437733</v>
      </c>
      <c r="F212" s="25" t="s">
        <v>1132</v>
      </c>
      <c r="G212" s="25" t="s">
        <v>30</v>
      </c>
      <c r="H212" s="21" t="s">
        <v>1696</v>
      </c>
      <c r="I212" s="75" t="s">
        <v>1711</v>
      </c>
      <c r="J212" s="21" t="s">
        <v>18</v>
      </c>
    </row>
    <row r="213" spans="1:10" ht="12.75">
      <c r="A213" s="21">
        <v>42474</v>
      </c>
      <c r="B213" s="25" t="s">
        <v>1714</v>
      </c>
      <c r="C213" s="25" t="s">
        <v>1097</v>
      </c>
      <c r="D213" s="25" t="s">
        <v>1715</v>
      </c>
      <c r="E213" s="25">
        <v>7876724196</v>
      </c>
      <c r="F213" s="25" t="s">
        <v>1132</v>
      </c>
      <c r="G213" s="25" t="s">
        <v>30</v>
      </c>
      <c r="H213" s="21" t="s">
        <v>1696</v>
      </c>
      <c r="I213" s="75" t="s">
        <v>1717</v>
      </c>
      <c r="J213" s="21" t="s">
        <v>18</v>
      </c>
    </row>
    <row r="214" spans="1:10" ht="12.75">
      <c r="A214" s="21">
        <v>42474</v>
      </c>
      <c r="B214" s="25" t="s">
        <v>1721</v>
      </c>
      <c r="C214" s="25" t="s">
        <v>1097</v>
      </c>
      <c r="D214" s="25" t="s">
        <v>1723</v>
      </c>
      <c r="E214" s="25">
        <v>7875502349</v>
      </c>
      <c r="F214" s="25" t="s">
        <v>1724</v>
      </c>
      <c r="G214" s="25" t="s">
        <v>30</v>
      </c>
      <c r="H214" s="21" t="s">
        <v>1726</v>
      </c>
      <c r="I214" s="75"/>
      <c r="J214" s="21"/>
    </row>
    <row r="215" spans="1:10" ht="12.75">
      <c r="A215" s="16">
        <v>42474</v>
      </c>
      <c r="B215" s="21" t="s">
        <v>1728</v>
      </c>
      <c r="C215" s="25" t="s">
        <v>1097</v>
      </c>
      <c r="D215" s="25" t="s">
        <v>246</v>
      </c>
      <c r="E215" s="21">
        <v>9392074057</v>
      </c>
      <c r="F215" s="27" t="s">
        <v>1730</v>
      </c>
      <c r="G215" s="21" t="s">
        <v>1731</v>
      </c>
      <c r="H215" s="21" t="s">
        <v>1732</v>
      </c>
      <c r="I215" s="27" t="s">
        <v>1734</v>
      </c>
      <c r="J215" s="21" t="s">
        <v>18</v>
      </c>
    </row>
    <row r="216" spans="1:10" ht="12.75">
      <c r="A216" s="21"/>
      <c r="B216" s="25"/>
      <c r="C216" s="25" t="s">
        <v>213</v>
      </c>
      <c r="D216" s="25" t="s">
        <v>1737</v>
      </c>
      <c r="E216" s="25" t="s">
        <v>1719</v>
      </c>
      <c r="F216" s="75" t="s">
        <v>1739</v>
      </c>
      <c r="G216" s="25" t="s">
        <v>1740</v>
      </c>
      <c r="H216" s="21" t="s">
        <v>1726</v>
      </c>
      <c r="I216" s="75" t="s">
        <v>1741</v>
      </c>
      <c r="J216" s="21" t="s">
        <v>18</v>
      </c>
    </row>
    <row r="217" spans="1:10" ht="12.75">
      <c r="A217" s="21">
        <v>42478</v>
      </c>
      <c r="B217" s="25" t="s">
        <v>1744</v>
      </c>
      <c r="C217" s="25" t="s">
        <v>1745</v>
      </c>
      <c r="D217" s="25" t="s">
        <v>1747</v>
      </c>
      <c r="E217" s="25">
        <v>9393975771</v>
      </c>
      <c r="F217" s="75" t="s">
        <v>1748</v>
      </c>
      <c r="G217" s="25" t="s">
        <v>1745</v>
      </c>
      <c r="H217" s="21" t="s">
        <v>1750</v>
      </c>
      <c r="I217" s="75" t="s">
        <v>1751</v>
      </c>
      <c r="J217" s="21" t="s">
        <v>18</v>
      </c>
    </row>
    <row r="218" spans="1:10" ht="12.75">
      <c r="A218" s="21"/>
      <c r="B218" s="25" t="s">
        <v>1752</v>
      </c>
      <c r="C218" s="25" t="s">
        <v>1753</v>
      </c>
      <c r="D218" s="25" t="s">
        <v>1755</v>
      </c>
      <c r="E218" s="25">
        <v>7873943772</v>
      </c>
      <c r="F218" s="75" t="s">
        <v>488</v>
      </c>
      <c r="G218" s="25" t="s">
        <v>14</v>
      </c>
      <c r="H218" s="21" t="s">
        <v>1758</v>
      </c>
      <c r="I218" s="75" t="s">
        <v>1759</v>
      </c>
      <c r="J218" s="21" t="s">
        <v>18</v>
      </c>
    </row>
    <row r="219" spans="1:10" ht="12.75">
      <c r="A219" s="21"/>
      <c r="B219" s="25"/>
      <c r="C219" s="25" t="s">
        <v>1630</v>
      </c>
      <c r="D219" s="25" t="s">
        <v>1761</v>
      </c>
      <c r="E219" s="25">
        <v>7879966250</v>
      </c>
      <c r="F219" s="75" t="s">
        <v>1762</v>
      </c>
      <c r="G219" s="25" t="s">
        <v>1763</v>
      </c>
      <c r="H219" s="21" t="s">
        <v>1765</v>
      </c>
      <c r="I219" s="75"/>
      <c r="J219" s="21" t="s">
        <v>18</v>
      </c>
    </row>
    <row r="220" spans="1:10" ht="51">
      <c r="A220" s="21">
        <v>42483</v>
      </c>
      <c r="B220" s="25" t="s">
        <v>1768</v>
      </c>
      <c r="C220" s="25" t="s">
        <v>213</v>
      </c>
      <c r="D220" s="25" t="s">
        <v>1770</v>
      </c>
      <c r="E220" s="25"/>
      <c r="F220" s="75" t="s">
        <v>1771</v>
      </c>
      <c r="G220" s="25" t="s">
        <v>1630</v>
      </c>
      <c r="H220" s="21" t="s">
        <v>1772</v>
      </c>
      <c r="I220" s="75" t="s">
        <v>1773</v>
      </c>
      <c r="J220" s="21"/>
    </row>
    <row r="221" spans="1:10" ht="63.75">
      <c r="A221" s="21">
        <v>42483</v>
      </c>
      <c r="B221" s="25" t="s">
        <v>1775</v>
      </c>
      <c r="C221" s="25" t="s">
        <v>213</v>
      </c>
      <c r="D221" s="25" t="s">
        <v>1777</v>
      </c>
      <c r="E221" s="25" t="s">
        <v>1779</v>
      </c>
      <c r="F221" s="75" t="s">
        <v>1781</v>
      </c>
      <c r="G221" s="25" t="s">
        <v>1630</v>
      </c>
      <c r="H221" s="21" t="s">
        <v>1782</v>
      </c>
      <c r="I221" s="75" t="s">
        <v>1784</v>
      </c>
      <c r="J221" s="21"/>
    </row>
    <row r="222" spans="1:10" ht="12.75">
      <c r="A222" s="16">
        <v>42405</v>
      </c>
      <c r="B222" s="25"/>
      <c r="C222" s="25" t="s">
        <v>1785</v>
      </c>
      <c r="D222" s="25" t="s">
        <v>1786</v>
      </c>
      <c r="E222" s="25" t="s">
        <v>1787</v>
      </c>
      <c r="F222" s="75" t="s">
        <v>1788</v>
      </c>
      <c r="G222" s="25" t="s">
        <v>30</v>
      </c>
      <c r="H222" s="93">
        <v>42405.75277777778</v>
      </c>
      <c r="I222" s="75" t="s">
        <v>1797</v>
      </c>
      <c r="J222" s="21" t="s">
        <v>18</v>
      </c>
    </row>
    <row r="223" spans="1:10" ht="12.75">
      <c r="A223" s="94">
        <v>42405</v>
      </c>
      <c r="B223" s="75"/>
      <c r="C223" s="75" t="s">
        <v>1669</v>
      </c>
      <c r="D223" s="75" t="s">
        <v>1800</v>
      </c>
      <c r="E223" s="75" t="s">
        <v>1801</v>
      </c>
      <c r="F223" s="75" t="s">
        <v>1802</v>
      </c>
      <c r="G223" s="75" t="s">
        <v>1803</v>
      </c>
      <c r="H223" s="95">
        <v>42405.790972222225</v>
      </c>
      <c r="I223" s="75" t="s">
        <v>1808</v>
      </c>
      <c r="J223" s="21" t="s">
        <v>18</v>
      </c>
    </row>
    <row r="224" spans="1:10" ht="12.75">
      <c r="A224" s="16">
        <v>42405</v>
      </c>
      <c r="B224" s="25"/>
      <c r="C224" s="25" t="s">
        <v>1785</v>
      </c>
      <c r="D224" s="25" t="s">
        <v>1810</v>
      </c>
      <c r="E224" s="25" t="s">
        <v>1812</v>
      </c>
      <c r="F224" s="75" t="s">
        <v>1814</v>
      </c>
      <c r="G224" s="25" t="s">
        <v>14</v>
      </c>
      <c r="H224" s="21" t="s">
        <v>1817</v>
      </c>
      <c r="I224" s="75" t="s">
        <v>1819</v>
      </c>
      <c r="J224" s="21" t="s">
        <v>18</v>
      </c>
    </row>
    <row r="225" spans="1:10" ht="12.75">
      <c r="A225" s="16">
        <v>42405</v>
      </c>
      <c r="B225" s="25"/>
      <c r="C225" s="25" t="s">
        <v>1785</v>
      </c>
      <c r="D225" s="25" t="s">
        <v>1821</v>
      </c>
      <c r="E225" s="25" t="s">
        <v>1822</v>
      </c>
      <c r="F225" s="75" t="s">
        <v>1823</v>
      </c>
      <c r="G225" s="25" t="s">
        <v>14</v>
      </c>
      <c r="H225" s="21" t="s">
        <v>1824</v>
      </c>
      <c r="I225" s="75" t="s">
        <v>1825</v>
      </c>
      <c r="J225" s="21" t="s">
        <v>18</v>
      </c>
    </row>
    <row r="226" spans="1:10" ht="12.75">
      <c r="A226" s="21">
        <v>42405</v>
      </c>
      <c r="B226" s="25"/>
      <c r="C226" s="25" t="s">
        <v>1785</v>
      </c>
      <c r="D226" s="25" t="s">
        <v>1828</v>
      </c>
      <c r="E226" s="25" t="s">
        <v>1829</v>
      </c>
      <c r="F226" s="75" t="s">
        <v>156</v>
      </c>
      <c r="G226" s="25" t="s">
        <v>14</v>
      </c>
      <c r="H226" s="21" t="s">
        <v>1830</v>
      </c>
      <c r="I226" s="75" t="s">
        <v>1831</v>
      </c>
      <c r="J226" s="21" t="s">
        <v>18</v>
      </c>
    </row>
    <row r="227" spans="1:10" ht="12.75">
      <c r="A227" s="21">
        <v>42405</v>
      </c>
      <c r="B227" s="25"/>
      <c r="C227" s="25" t="s">
        <v>1785</v>
      </c>
      <c r="D227" s="25" t="s">
        <v>1832</v>
      </c>
      <c r="E227" s="25" t="s">
        <v>1833</v>
      </c>
      <c r="F227" s="75" t="s">
        <v>1834</v>
      </c>
      <c r="G227" s="25" t="s">
        <v>14</v>
      </c>
      <c r="H227" s="21" t="s">
        <v>1836</v>
      </c>
      <c r="I227" s="75" t="s">
        <v>1838</v>
      </c>
      <c r="J227" s="21" t="s">
        <v>18</v>
      </c>
    </row>
    <row r="228" spans="1:10" ht="25.5">
      <c r="A228" s="16">
        <v>42405</v>
      </c>
      <c r="B228" s="29"/>
      <c r="C228" s="25" t="s">
        <v>30</v>
      </c>
      <c r="D228" s="25" t="s">
        <v>1840</v>
      </c>
      <c r="E228" s="21" t="s">
        <v>1841</v>
      </c>
      <c r="F228" s="27" t="s">
        <v>1842</v>
      </c>
      <c r="G228" s="21" t="s">
        <v>138</v>
      </c>
      <c r="H228" s="16">
        <v>42465</v>
      </c>
      <c r="I228" s="27" t="s">
        <v>1845</v>
      </c>
      <c r="J228" s="21" t="s">
        <v>122</v>
      </c>
    </row>
    <row r="229" spans="1:10" ht="12.75">
      <c r="A229" s="21">
        <v>42405</v>
      </c>
      <c r="B229" s="25"/>
      <c r="C229" s="25" t="s">
        <v>1848</v>
      </c>
      <c r="D229" s="25" t="s">
        <v>1849</v>
      </c>
      <c r="E229" s="25" t="s">
        <v>1089</v>
      </c>
      <c r="F229" s="75" t="s">
        <v>438</v>
      </c>
      <c r="G229" s="25" t="s">
        <v>14</v>
      </c>
      <c r="H229" s="21" t="s">
        <v>1851</v>
      </c>
      <c r="I229" s="75" t="s">
        <v>1853</v>
      </c>
      <c r="J229" s="21" t="s">
        <v>18</v>
      </c>
    </row>
    <row r="230" spans="1:10" ht="25.5">
      <c r="A230" s="16">
        <v>42497</v>
      </c>
      <c r="B230" s="29"/>
      <c r="C230" s="25" t="s">
        <v>1856</v>
      </c>
      <c r="D230" s="25" t="s">
        <v>1857</v>
      </c>
      <c r="E230" s="21">
        <v>7873924115</v>
      </c>
      <c r="F230" s="27" t="s">
        <v>1858</v>
      </c>
      <c r="G230" s="21" t="s">
        <v>1859</v>
      </c>
      <c r="H230" s="29"/>
      <c r="I230" s="42"/>
      <c r="J230" s="29"/>
    </row>
    <row r="231" spans="1:10" ht="12.75">
      <c r="A231" s="16">
        <v>42497</v>
      </c>
      <c r="B231" s="29"/>
      <c r="C231" s="25" t="s">
        <v>1856</v>
      </c>
      <c r="D231" s="25" t="s">
        <v>1862</v>
      </c>
      <c r="E231" s="21" t="s">
        <v>1864</v>
      </c>
      <c r="F231" s="27" t="s">
        <v>1865</v>
      </c>
      <c r="G231" s="21" t="s">
        <v>1859</v>
      </c>
      <c r="H231" s="16">
        <v>42618</v>
      </c>
      <c r="I231" s="42"/>
      <c r="J231" s="29"/>
    </row>
    <row r="232" spans="1:10" ht="12.75">
      <c r="A232" s="16">
        <v>42497</v>
      </c>
      <c r="B232" s="29"/>
      <c r="C232" s="25" t="s">
        <v>1856</v>
      </c>
      <c r="D232" s="25" t="s">
        <v>1870</v>
      </c>
      <c r="E232" s="21" t="s">
        <v>1871</v>
      </c>
      <c r="F232" s="27" t="s">
        <v>1872</v>
      </c>
      <c r="G232" s="25" t="s">
        <v>30</v>
      </c>
      <c r="H232" s="93">
        <v>42709.604166666664</v>
      </c>
      <c r="I232" s="27" t="s">
        <v>1874</v>
      </c>
      <c r="J232" s="21" t="s">
        <v>18</v>
      </c>
    </row>
    <row r="233" spans="1:10" ht="12.75">
      <c r="A233" s="78">
        <v>42618</v>
      </c>
      <c r="B233" s="25"/>
      <c r="C233" s="25" t="s">
        <v>1669</v>
      </c>
      <c r="D233" s="25" t="s">
        <v>1878</v>
      </c>
      <c r="E233" s="25" t="s">
        <v>1879</v>
      </c>
      <c r="F233" s="75" t="s">
        <v>1880</v>
      </c>
      <c r="G233" s="25" t="s">
        <v>30</v>
      </c>
      <c r="H233" s="96">
        <v>42618.8</v>
      </c>
      <c r="I233" s="25" t="s">
        <v>1887</v>
      </c>
      <c r="J233" s="21" t="s">
        <v>18</v>
      </c>
    </row>
    <row r="234" spans="1:10" ht="12.75">
      <c r="A234" s="78">
        <v>42618</v>
      </c>
      <c r="B234" s="25"/>
      <c r="C234" s="25" t="s">
        <v>1669</v>
      </c>
      <c r="D234" s="25" t="s">
        <v>1889</v>
      </c>
      <c r="E234" s="25" t="s">
        <v>1890</v>
      </c>
      <c r="F234" s="25" t="s">
        <v>1892</v>
      </c>
      <c r="G234" s="25" t="s">
        <v>30</v>
      </c>
      <c r="H234" s="96">
        <v>42618.793055555558</v>
      </c>
      <c r="I234" s="25" t="s">
        <v>1894</v>
      </c>
      <c r="J234" s="21" t="s">
        <v>18</v>
      </c>
    </row>
    <row r="235" spans="1:10" ht="12.75">
      <c r="A235" s="78">
        <v>42618</v>
      </c>
      <c r="B235" s="25"/>
      <c r="C235" s="25" t="s">
        <v>1669</v>
      </c>
      <c r="D235" s="25" t="s">
        <v>1896</v>
      </c>
      <c r="E235" s="25" t="s">
        <v>1897</v>
      </c>
      <c r="F235" s="25" t="s">
        <v>1672</v>
      </c>
      <c r="G235" s="25" t="s">
        <v>30</v>
      </c>
      <c r="H235" s="96">
        <v>42618.818055555559</v>
      </c>
      <c r="I235" s="25" t="s">
        <v>1901</v>
      </c>
      <c r="J235" s="21" t="s">
        <v>18</v>
      </c>
    </row>
    <row r="236" spans="1:10" ht="12.75">
      <c r="A236" s="16">
        <v>42648</v>
      </c>
      <c r="B236" s="21" t="s">
        <v>1903</v>
      </c>
      <c r="C236" s="25" t="s">
        <v>194</v>
      </c>
      <c r="D236" s="25" t="s">
        <v>1905</v>
      </c>
      <c r="E236" s="21" t="s">
        <v>1906</v>
      </c>
      <c r="F236" s="27" t="s">
        <v>1907</v>
      </c>
      <c r="G236" s="25" t="s">
        <v>30</v>
      </c>
      <c r="H236" s="93">
        <v>42648.655555555553</v>
      </c>
      <c r="I236" s="27" t="s">
        <v>1909</v>
      </c>
      <c r="J236" s="21" t="s">
        <v>18</v>
      </c>
    </row>
    <row r="237" spans="1:10" ht="12.75">
      <c r="A237" s="16">
        <v>42648</v>
      </c>
      <c r="B237" s="21" t="s">
        <v>1911</v>
      </c>
      <c r="C237" s="25" t="s">
        <v>1856</v>
      </c>
      <c r="D237" s="25" t="s">
        <v>1912</v>
      </c>
      <c r="E237" s="21" t="s">
        <v>20</v>
      </c>
      <c r="F237" s="27" t="s">
        <v>1914</v>
      </c>
      <c r="G237" s="25" t="s">
        <v>30</v>
      </c>
      <c r="H237" s="93">
        <v>42679.693055555559</v>
      </c>
      <c r="I237" s="27" t="s">
        <v>1915</v>
      </c>
      <c r="J237" s="21" t="s">
        <v>18</v>
      </c>
    </row>
    <row r="238" spans="1:10" ht="17.25" customHeight="1">
      <c r="A238" s="16">
        <v>42679</v>
      </c>
      <c r="B238" s="21" t="s">
        <v>1917</v>
      </c>
      <c r="C238" s="25" t="s">
        <v>1753</v>
      </c>
      <c r="D238" s="25" t="s">
        <v>1920</v>
      </c>
      <c r="E238" s="21" t="s">
        <v>704</v>
      </c>
      <c r="F238" s="27" t="s">
        <v>1922</v>
      </c>
      <c r="G238" s="21" t="s">
        <v>1859</v>
      </c>
      <c r="H238" s="16">
        <v>42679</v>
      </c>
      <c r="I238" s="27"/>
      <c r="J238" s="21"/>
    </row>
    <row r="239" spans="1:10" ht="12.75">
      <c r="A239" s="16">
        <v>42679</v>
      </c>
      <c r="B239" s="21" t="s">
        <v>1923</v>
      </c>
      <c r="C239" s="25" t="s">
        <v>1669</v>
      </c>
      <c r="D239" s="25" t="s">
        <v>1924</v>
      </c>
      <c r="E239" s="21" t="s">
        <v>1925</v>
      </c>
      <c r="F239" s="27" t="s">
        <v>438</v>
      </c>
      <c r="G239" s="25" t="s">
        <v>30</v>
      </c>
      <c r="H239" s="93">
        <v>42709.609722222223</v>
      </c>
      <c r="I239" s="27" t="s">
        <v>1926</v>
      </c>
      <c r="J239" s="21" t="s">
        <v>18</v>
      </c>
    </row>
    <row r="240" spans="1:10" ht="25.5">
      <c r="A240" s="16">
        <v>42679</v>
      </c>
      <c r="B240" s="21" t="s">
        <v>1927</v>
      </c>
      <c r="C240" s="25" t="s">
        <v>1669</v>
      </c>
      <c r="D240" s="25" t="s">
        <v>1928</v>
      </c>
      <c r="E240" s="21" t="s">
        <v>1930</v>
      </c>
      <c r="F240" s="27" t="s">
        <v>1932</v>
      </c>
      <c r="G240" s="25" t="s">
        <v>30</v>
      </c>
      <c r="H240" s="93">
        <v>42709.612500000003</v>
      </c>
      <c r="I240" s="27" t="s">
        <v>1934</v>
      </c>
      <c r="J240" s="21" t="s">
        <v>18</v>
      </c>
    </row>
    <row r="241" spans="1:10" ht="12.75">
      <c r="A241" s="16">
        <v>42679</v>
      </c>
      <c r="B241" s="21" t="s">
        <v>1935</v>
      </c>
      <c r="C241" s="25" t="s">
        <v>1936</v>
      </c>
      <c r="D241" s="25" t="s">
        <v>1937</v>
      </c>
      <c r="E241" s="21" t="s">
        <v>1938</v>
      </c>
      <c r="F241" s="27" t="s">
        <v>1939</v>
      </c>
      <c r="G241" s="25" t="s">
        <v>30</v>
      </c>
      <c r="H241" s="93">
        <v>42709.613888888889</v>
      </c>
      <c r="I241" s="27" t="s">
        <v>1940</v>
      </c>
      <c r="J241" s="21" t="s">
        <v>18</v>
      </c>
    </row>
    <row r="242" spans="1:10" ht="12.75">
      <c r="A242" s="16">
        <v>42679</v>
      </c>
      <c r="B242" s="21" t="s">
        <v>1941</v>
      </c>
      <c r="C242" s="25" t="s">
        <v>1848</v>
      </c>
      <c r="D242" s="25" t="s">
        <v>1942</v>
      </c>
      <c r="E242" s="21" t="s">
        <v>1944</v>
      </c>
      <c r="F242" s="27" t="s">
        <v>438</v>
      </c>
      <c r="G242" s="25" t="s">
        <v>30</v>
      </c>
      <c r="H242" s="93">
        <v>42709.615277777775</v>
      </c>
      <c r="I242" s="27" t="s">
        <v>1926</v>
      </c>
      <c r="J242" s="21" t="s">
        <v>18</v>
      </c>
    </row>
    <row r="243" spans="1:10" ht="12.75">
      <c r="A243" s="16">
        <v>42709</v>
      </c>
      <c r="B243" s="21" t="s">
        <v>1948</v>
      </c>
      <c r="C243" s="25" t="s">
        <v>1856</v>
      </c>
      <c r="D243" s="25" t="s">
        <v>1949</v>
      </c>
      <c r="E243" s="21" t="s">
        <v>1950</v>
      </c>
      <c r="F243" s="27" t="s">
        <v>1951</v>
      </c>
      <c r="G243" s="25" t="s">
        <v>30</v>
      </c>
      <c r="H243" s="93">
        <v>42709.625694444447</v>
      </c>
      <c r="I243" s="27" t="s">
        <v>1955</v>
      </c>
      <c r="J243" s="29"/>
    </row>
    <row r="244" spans="1:10" ht="12.75">
      <c r="A244" s="16">
        <v>42709</v>
      </c>
      <c r="B244" s="34">
        <v>0.44444444444444442</v>
      </c>
      <c r="C244" s="25" t="s">
        <v>1956</v>
      </c>
      <c r="D244" s="25" t="s">
        <v>1957</v>
      </c>
      <c r="E244" s="21" t="s">
        <v>1958</v>
      </c>
      <c r="F244" s="27" t="s">
        <v>1951</v>
      </c>
      <c r="G244" s="21" t="s">
        <v>1959</v>
      </c>
      <c r="H244" s="16">
        <v>42709</v>
      </c>
      <c r="I244" s="42"/>
      <c r="J244" s="21" t="s">
        <v>18</v>
      </c>
    </row>
    <row r="245" spans="1:10" ht="25.5">
      <c r="A245" s="16">
        <v>42709</v>
      </c>
      <c r="B245" s="21" t="s">
        <v>1961</v>
      </c>
      <c r="C245" s="25" t="s">
        <v>499</v>
      </c>
      <c r="D245" s="25" t="s">
        <v>1963</v>
      </c>
      <c r="E245" s="21" t="s">
        <v>1964</v>
      </c>
      <c r="F245" s="27" t="s">
        <v>1951</v>
      </c>
      <c r="G245" s="25" t="s">
        <v>30</v>
      </c>
      <c r="H245" s="93">
        <v>42709.617361111108</v>
      </c>
      <c r="I245" s="27" t="s">
        <v>1966</v>
      </c>
      <c r="J245" s="21" t="s">
        <v>18</v>
      </c>
    </row>
    <row r="246" spans="1:10" ht="12.75">
      <c r="A246" s="16">
        <v>42709</v>
      </c>
      <c r="B246" s="21" t="s">
        <v>1967</v>
      </c>
      <c r="C246" s="25" t="s">
        <v>499</v>
      </c>
      <c r="D246" s="25" t="s">
        <v>1969</v>
      </c>
      <c r="E246" s="21" t="s">
        <v>1971</v>
      </c>
      <c r="F246" s="27" t="s">
        <v>1972</v>
      </c>
      <c r="G246" s="21" t="s">
        <v>733</v>
      </c>
      <c r="H246" s="16">
        <v>42709</v>
      </c>
      <c r="I246" s="42"/>
      <c r="J246" s="21" t="s">
        <v>18</v>
      </c>
    </row>
    <row r="247" spans="1:10" ht="12.75">
      <c r="A247" s="16">
        <v>42709</v>
      </c>
      <c r="B247" s="21" t="s">
        <v>1974</v>
      </c>
      <c r="C247" s="25" t="s">
        <v>499</v>
      </c>
      <c r="D247" s="25" t="s">
        <v>1975</v>
      </c>
      <c r="E247" s="21" t="s">
        <v>1976</v>
      </c>
      <c r="F247" s="27" t="s">
        <v>1132</v>
      </c>
      <c r="G247" s="25" t="s">
        <v>30</v>
      </c>
      <c r="H247" s="93">
        <v>42709.759027777778</v>
      </c>
      <c r="I247" s="27" t="s">
        <v>1618</v>
      </c>
      <c r="J247" s="21" t="s">
        <v>18</v>
      </c>
    </row>
    <row r="248" spans="1:10" ht="12.75">
      <c r="A248" s="16">
        <v>42709</v>
      </c>
      <c r="B248" s="21" t="s">
        <v>1980</v>
      </c>
      <c r="C248" s="25" t="s">
        <v>499</v>
      </c>
      <c r="D248" s="25" t="s">
        <v>1981</v>
      </c>
      <c r="E248" s="21" t="s">
        <v>1982</v>
      </c>
      <c r="F248" s="27" t="s">
        <v>1983</v>
      </c>
      <c r="G248" s="21" t="s">
        <v>1034</v>
      </c>
      <c r="H248" s="21" t="s">
        <v>1985</v>
      </c>
      <c r="I248" s="27" t="s">
        <v>1987</v>
      </c>
      <c r="J248" s="21" t="s">
        <v>122</v>
      </c>
    </row>
    <row r="249" spans="1:10" ht="12.75">
      <c r="A249" s="21" t="s">
        <v>1989</v>
      </c>
      <c r="B249" s="21" t="s">
        <v>1991</v>
      </c>
      <c r="C249" s="25" t="s">
        <v>1848</v>
      </c>
      <c r="D249" s="25" t="s">
        <v>1992</v>
      </c>
      <c r="E249" s="21" t="s">
        <v>1993</v>
      </c>
      <c r="F249" s="27" t="s">
        <v>1994</v>
      </c>
      <c r="G249" s="25" t="s">
        <v>30</v>
      </c>
      <c r="H249" s="21" t="s">
        <v>1995</v>
      </c>
      <c r="I249" s="27" t="s">
        <v>1996</v>
      </c>
      <c r="J249" s="21" t="s">
        <v>18</v>
      </c>
    </row>
    <row r="250" spans="1:10" ht="12.75">
      <c r="A250" s="21" t="s">
        <v>1989</v>
      </c>
      <c r="B250" s="21" t="s">
        <v>1997</v>
      </c>
      <c r="C250" s="25" t="s">
        <v>1848</v>
      </c>
      <c r="D250" s="25" t="s">
        <v>1998</v>
      </c>
      <c r="E250" s="21" t="s">
        <v>2000</v>
      </c>
      <c r="F250" s="27" t="s">
        <v>925</v>
      </c>
      <c r="G250" s="25" t="s">
        <v>30</v>
      </c>
      <c r="H250" s="21" t="s">
        <v>2001</v>
      </c>
      <c r="I250" s="27" t="s">
        <v>2002</v>
      </c>
      <c r="J250" s="21" t="s">
        <v>18</v>
      </c>
    </row>
    <row r="251" spans="1:10" ht="25.5">
      <c r="A251" s="21" t="s">
        <v>2003</v>
      </c>
      <c r="B251" s="21" t="s">
        <v>2005</v>
      </c>
      <c r="C251" s="25" t="s">
        <v>1936</v>
      </c>
      <c r="D251" s="25" t="s">
        <v>2008</v>
      </c>
      <c r="E251" s="21" t="s">
        <v>2009</v>
      </c>
      <c r="F251" s="27" t="s">
        <v>2010</v>
      </c>
      <c r="G251" s="25" t="s">
        <v>30</v>
      </c>
      <c r="H251" s="21" t="s">
        <v>2012</v>
      </c>
      <c r="I251" s="27" t="s">
        <v>2013</v>
      </c>
      <c r="J251" s="21" t="s">
        <v>18</v>
      </c>
    </row>
    <row r="252" spans="1:10" ht="12.75">
      <c r="A252" s="21">
        <v>6653393</v>
      </c>
      <c r="B252" s="21" t="s">
        <v>2014</v>
      </c>
      <c r="C252" s="25" t="s">
        <v>2015</v>
      </c>
      <c r="D252" s="25" t="s">
        <v>2016</v>
      </c>
      <c r="E252" s="21">
        <v>7874282967</v>
      </c>
      <c r="F252" s="27" t="s">
        <v>2019</v>
      </c>
      <c r="G252" s="25" t="s">
        <v>1034</v>
      </c>
      <c r="H252" s="21" t="s">
        <v>2021</v>
      </c>
      <c r="I252" s="27" t="s">
        <v>2022</v>
      </c>
      <c r="J252" s="21"/>
    </row>
    <row r="253" spans="1:10" ht="12.75">
      <c r="A253" s="16">
        <v>42505</v>
      </c>
      <c r="B253" s="34">
        <v>0.46736111111111112</v>
      </c>
      <c r="C253" s="25" t="s">
        <v>1059</v>
      </c>
      <c r="D253" s="25" t="s">
        <v>2024</v>
      </c>
      <c r="E253" s="21" t="s">
        <v>2025</v>
      </c>
      <c r="F253" s="27" t="s">
        <v>1914</v>
      </c>
      <c r="G253" s="29"/>
      <c r="H253" s="29"/>
      <c r="I253" s="42"/>
      <c r="J253" s="29"/>
    </row>
    <row r="254" spans="1:10" ht="12.75">
      <c r="A254" s="16">
        <v>42505</v>
      </c>
      <c r="B254" s="34">
        <v>0.48402777777777778</v>
      </c>
      <c r="C254" s="25" t="s">
        <v>1059</v>
      </c>
      <c r="D254" s="25" t="s">
        <v>2026</v>
      </c>
      <c r="E254" s="21" t="s">
        <v>859</v>
      </c>
      <c r="F254" s="27" t="s">
        <v>925</v>
      </c>
      <c r="G254" s="29"/>
      <c r="H254" s="29"/>
      <c r="I254" s="42"/>
      <c r="J254" s="29"/>
    </row>
    <row r="255" spans="1:10" ht="12.75">
      <c r="A255" s="21">
        <v>42506</v>
      </c>
      <c r="B255" s="21" t="s">
        <v>2030</v>
      </c>
      <c r="C255" s="25" t="s">
        <v>2032</v>
      </c>
      <c r="D255" s="25" t="s">
        <v>2033</v>
      </c>
      <c r="E255" s="21" t="s">
        <v>2034</v>
      </c>
      <c r="F255" s="27" t="s">
        <v>488</v>
      </c>
      <c r="G255" s="25" t="s">
        <v>14</v>
      </c>
      <c r="H255" s="21" t="s">
        <v>2035</v>
      </c>
      <c r="I255" s="27" t="s">
        <v>2036</v>
      </c>
      <c r="J255" s="21" t="s">
        <v>18</v>
      </c>
    </row>
    <row r="256" spans="1:10" ht="12.75">
      <c r="A256" s="21">
        <v>42506</v>
      </c>
      <c r="B256" s="21" t="s">
        <v>2039</v>
      </c>
      <c r="C256" s="25" t="s">
        <v>2032</v>
      </c>
      <c r="D256" s="25" t="s">
        <v>2040</v>
      </c>
      <c r="E256" s="21" t="s">
        <v>2041</v>
      </c>
      <c r="F256" s="27" t="s">
        <v>488</v>
      </c>
      <c r="G256" s="25" t="s">
        <v>14</v>
      </c>
      <c r="H256" s="21" t="s">
        <v>2043</v>
      </c>
      <c r="I256" s="27" t="s">
        <v>2044</v>
      </c>
      <c r="J256" s="21" t="s">
        <v>18</v>
      </c>
    </row>
    <row r="257" spans="1:10" ht="12.75">
      <c r="A257" s="21">
        <v>42506</v>
      </c>
      <c r="B257" s="21" t="s">
        <v>589</v>
      </c>
      <c r="C257" s="25" t="s">
        <v>2032</v>
      </c>
      <c r="D257" s="25" t="s">
        <v>2047</v>
      </c>
      <c r="E257" s="21" t="s">
        <v>2049</v>
      </c>
      <c r="F257" s="27" t="s">
        <v>2050</v>
      </c>
      <c r="G257" s="25" t="s">
        <v>14</v>
      </c>
      <c r="H257" s="21" t="s">
        <v>2052</v>
      </c>
      <c r="I257" s="27" t="s">
        <v>2053</v>
      </c>
      <c r="J257" s="21" t="s">
        <v>18</v>
      </c>
    </row>
    <row r="258" spans="1:10" ht="12.75">
      <c r="A258" s="21">
        <v>42506</v>
      </c>
      <c r="B258" s="21">
        <v>0.50208333333333333</v>
      </c>
      <c r="C258" s="25" t="s">
        <v>2032</v>
      </c>
      <c r="D258" s="25" t="s">
        <v>2054</v>
      </c>
      <c r="E258" s="21" t="s">
        <v>1944</v>
      </c>
      <c r="F258" s="27" t="s">
        <v>1823</v>
      </c>
      <c r="G258" s="25"/>
      <c r="H258" s="21" t="s">
        <v>2057</v>
      </c>
      <c r="I258" s="27" t="s">
        <v>2059</v>
      </c>
      <c r="J258" s="21" t="s">
        <v>18</v>
      </c>
    </row>
    <row r="259" spans="1:10" ht="12.75">
      <c r="A259" s="21">
        <v>42506</v>
      </c>
      <c r="B259" s="21" t="s">
        <v>2060</v>
      </c>
      <c r="C259" s="25" t="s">
        <v>2061</v>
      </c>
      <c r="D259" s="25" t="s">
        <v>2055</v>
      </c>
      <c r="E259" s="21" t="s">
        <v>2062</v>
      </c>
      <c r="F259" s="27" t="s">
        <v>2064</v>
      </c>
      <c r="G259" s="25"/>
      <c r="H259" s="21"/>
      <c r="I259" s="27"/>
      <c r="J259" s="21"/>
    </row>
    <row r="260" spans="1:10" ht="12.75">
      <c r="A260" s="29"/>
      <c r="B260" s="21" t="s">
        <v>2066</v>
      </c>
      <c r="C260" s="25" t="s">
        <v>1848</v>
      </c>
      <c r="D260" s="25" t="s">
        <v>2068</v>
      </c>
      <c r="E260" s="21" t="s">
        <v>2070</v>
      </c>
      <c r="F260" s="27" t="s">
        <v>29</v>
      </c>
      <c r="G260" s="25" t="s">
        <v>30</v>
      </c>
      <c r="H260" s="21" t="s">
        <v>2071</v>
      </c>
      <c r="I260" s="27" t="s">
        <v>2072</v>
      </c>
      <c r="J260" s="29"/>
    </row>
    <row r="261" spans="1:10" ht="25.5">
      <c r="A261" s="21" t="s">
        <v>2073</v>
      </c>
      <c r="B261" s="21" t="s">
        <v>2074</v>
      </c>
      <c r="C261" s="25" t="s">
        <v>2061</v>
      </c>
      <c r="D261" s="25" t="s">
        <v>2077</v>
      </c>
      <c r="E261" s="21">
        <v>7879481477</v>
      </c>
      <c r="F261" s="27" t="s">
        <v>488</v>
      </c>
      <c r="G261" s="29"/>
      <c r="H261" s="29"/>
      <c r="I261" s="27" t="s">
        <v>2078</v>
      </c>
      <c r="J261" s="29"/>
    </row>
    <row r="262" spans="1:10" ht="12.75">
      <c r="A262" s="16">
        <v>42508</v>
      </c>
      <c r="B262" s="21" t="s">
        <v>2079</v>
      </c>
      <c r="C262" s="25" t="s">
        <v>2032</v>
      </c>
      <c r="D262" s="25" t="s">
        <v>2080</v>
      </c>
      <c r="E262" s="21" t="s">
        <v>2081</v>
      </c>
      <c r="F262" s="27" t="s">
        <v>1922</v>
      </c>
      <c r="G262" s="21" t="s">
        <v>706</v>
      </c>
      <c r="H262" s="29"/>
      <c r="I262" s="27" t="s">
        <v>2082</v>
      </c>
      <c r="J262" s="21" t="s">
        <v>122</v>
      </c>
    </row>
    <row r="263" spans="1:10" ht="12.75">
      <c r="A263" s="16">
        <v>42508</v>
      </c>
      <c r="B263" s="21" t="s">
        <v>2084</v>
      </c>
      <c r="C263" s="25" t="s">
        <v>2032</v>
      </c>
      <c r="D263" s="25" t="s">
        <v>2085</v>
      </c>
      <c r="E263" s="21">
        <v>7875649477</v>
      </c>
      <c r="F263" s="27" t="s">
        <v>2086</v>
      </c>
      <c r="G263" s="21" t="s">
        <v>706</v>
      </c>
      <c r="H263" s="21" t="s">
        <v>2088</v>
      </c>
      <c r="I263" s="27" t="s">
        <v>2089</v>
      </c>
      <c r="J263" s="21" t="s">
        <v>122</v>
      </c>
    </row>
    <row r="264" spans="1:10" ht="25.5">
      <c r="A264" s="16">
        <v>42509</v>
      </c>
      <c r="B264" s="21" t="s">
        <v>2090</v>
      </c>
      <c r="C264" s="25" t="s">
        <v>1669</v>
      </c>
      <c r="D264" s="25" t="s">
        <v>2091</v>
      </c>
      <c r="E264" s="21" t="s">
        <v>708</v>
      </c>
      <c r="F264" s="27" t="s">
        <v>2093</v>
      </c>
      <c r="G264" s="25" t="s">
        <v>30</v>
      </c>
      <c r="H264" s="21" t="s">
        <v>2095</v>
      </c>
      <c r="I264" s="27" t="s">
        <v>2096</v>
      </c>
      <c r="J264" s="21" t="s">
        <v>18</v>
      </c>
    </row>
    <row r="265" spans="1:10" ht="12.75">
      <c r="A265" s="16">
        <v>42509</v>
      </c>
      <c r="B265" s="21" t="s">
        <v>2098</v>
      </c>
      <c r="C265" s="25" t="s">
        <v>2099</v>
      </c>
      <c r="D265" s="25" t="s">
        <v>2100</v>
      </c>
      <c r="E265" s="21">
        <v>7879198727</v>
      </c>
      <c r="F265" s="27" t="s">
        <v>2101</v>
      </c>
      <c r="G265" s="25" t="s">
        <v>30</v>
      </c>
      <c r="H265" s="21" t="s">
        <v>2095</v>
      </c>
      <c r="I265" s="27" t="s">
        <v>2103</v>
      </c>
      <c r="J265" s="29"/>
    </row>
    <row r="266" spans="1:10" ht="12.75">
      <c r="A266" s="16">
        <v>42509</v>
      </c>
      <c r="B266" s="21" t="s">
        <v>2104</v>
      </c>
      <c r="C266" s="25" t="s">
        <v>2099</v>
      </c>
      <c r="D266" s="25" t="s">
        <v>2106</v>
      </c>
      <c r="E266" s="21" t="s">
        <v>2107</v>
      </c>
      <c r="F266" s="27" t="s">
        <v>2108</v>
      </c>
      <c r="G266" s="25" t="s">
        <v>30</v>
      </c>
      <c r="H266" s="21" t="s">
        <v>2095</v>
      </c>
      <c r="I266" s="27" t="s">
        <v>2109</v>
      </c>
      <c r="J266" s="29"/>
    </row>
    <row r="267" spans="1:10" ht="12.75">
      <c r="A267" s="16">
        <v>42510</v>
      </c>
      <c r="B267" s="21" t="s">
        <v>2111</v>
      </c>
      <c r="C267" s="25" t="s">
        <v>2032</v>
      </c>
      <c r="D267" s="25" t="s">
        <v>2113</v>
      </c>
      <c r="E267" s="21" t="s">
        <v>2114</v>
      </c>
      <c r="F267" s="27" t="s">
        <v>2108</v>
      </c>
      <c r="G267" s="25" t="s">
        <v>14</v>
      </c>
      <c r="H267" s="21" t="s">
        <v>2116</v>
      </c>
      <c r="I267" s="27" t="s">
        <v>2117</v>
      </c>
      <c r="J267" s="29"/>
    </row>
    <row r="268" spans="1:10" ht="12.75">
      <c r="A268" s="16">
        <v>42510</v>
      </c>
      <c r="B268" s="21" t="s">
        <v>2118</v>
      </c>
      <c r="C268" s="25" t="s">
        <v>2032</v>
      </c>
      <c r="D268" s="25" t="s">
        <v>2121</v>
      </c>
      <c r="E268" s="21" t="s">
        <v>2122</v>
      </c>
      <c r="F268" s="27" t="s">
        <v>2108</v>
      </c>
      <c r="G268" s="25" t="s">
        <v>14</v>
      </c>
      <c r="H268" s="21" t="s">
        <v>2116</v>
      </c>
      <c r="I268" s="27"/>
      <c r="J268" s="29"/>
    </row>
    <row r="269" spans="1:10" ht="25.5">
      <c r="A269" s="29"/>
      <c r="B269" s="21" t="s">
        <v>2124</v>
      </c>
      <c r="C269" s="25" t="s">
        <v>2126</v>
      </c>
      <c r="D269" s="25" t="s">
        <v>2128</v>
      </c>
      <c r="E269" s="21" t="s">
        <v>2129</v>
      </c>
      <c r="F269" s="27" t="s">
        <v>488</v>
      </c>
      <c r="G269" s="25" t="s">
        <v>30</v>
      </c>
      <c r="H269" s="21" t="s">
        <v>2131</v>
      </c>
      <c r="I269" s="27" t="s">
        <v>2132</v>
      </c>
      <c r="J269" s="29"/>
    </row>
    <row r="270" spans="1:10" ht="12.75">
      <c r="A270" s="21" t="s">
        <v>2116</v>
      </c>
      <c r="B270" s="21" t="s">
        <v>2133</v>
      </c>
      <c r="C270" s="25" t="s">
        <v>2099</v>
      </c>
      <c r="D270" s="25" t="s">
        <v>2135</v>
      </c>
      <c r="E270" s="21" t="s">
        <v>2137</v>
      </c>
      <c r="F270" s="27" t="s">
        <v>2139</v>
      </c>
      <c r="G270" s="25" t="s">
        <v>30</v>
      </c>
      <c r="H270" s="21" t="s">
        <v>2140</v>
      </c>
      <c r="I270" s="27" t="s">
        <v>2142</v>
      </c>
      <c r="J270" s="21" t="s">
        <v>18</v>
      </c>
    </row>
    <row r="271" spans="1:10" ht="12.75">
      <c r="A271" s="21" t="s">
        <v>2116</v>
      </c>
      <c r="B271" s="21" t="s">
        <v>2143</v>
      </c>
      <c r="C271" s="25" t="s">
        <v>733</v>
      </c>
      <c r="D271" s="25" t="s">
        <v>2144</v>
      </c>
      <c r="E271" s="85" t="s">
        <v>2145</v>
      </c>
      <c r="F271" s="27" t="s">
        <v>2147</v>
      </c>
      <c r="G271" s="25" t="s">
        <v>30</v>
      </c>
      <c r="H271" s="21" t="s">
        <v>2150</v>
      </c>
      <c r="I271" s="27" t="s">
        <v>2151</v>
      </c>
      <c r="J271" s="29"/>
    </row>
    <row r="272" spans="1:10" ht="12.75">
      <c r="A272" s="102" t="s">
        <v>2153</v>
      </c>
      <c r="B272" s="102" t="s">
        <v>2158</v>
      </c>
      <c r="C272" s="103" t="s">
        <v>2099</v>
      </c>
      <c r="D272" s="103" t="s">
        <v>2162</v>
      </c>
      <c r="E272" s="104">
        <v>9392452084</v>
      </c>
      <c r="F272" s="105" t="s">
        <v>2167</v>
      </c>
      <c r="G272" s="106"/>
      <c r="H272" s="106"/>
      <c r="I272" s="107"/>
      <c r="J272" s="106"/>
    </row>
    <row r="273" spans="1:10" ht="25.5">
      <c r="A273" s="16">
        <v>42481</v>
      </c>
      <c r="B273" s="29"/>
      <c r="C273" s="25" t="s">
        <v>213</v>
      </c>
      <c r="D273" s="25" t="s">
        <v>1291</v>
      </c>
      <c r="E273" s="21" t="s">
        <v>2180</v>
      </c>
      <c r="F273" s="27" t="s">
        <v>29</v>
      </c>
      <c r="G273" s="25" t="s">
        <v>30</v>
      </c>
      <c r="H273" s="21" t="s">
        <v>2181</v>
      </c>
      <c r="I273" s="27" t="s">
        <v>2182</v>
      </c>
      <c r="J273" s="29"/>
    </row>
    <row r="274" spans="1:10" ht="12.75">
      <c r="A274" s="64" t="s">
        <v>2116</v>
      </c>
      <c r="B274" s="64"/>
      <c r="C274" s="67" t="s">
        <v>733</v>
      </c>
      <c r="D274" s="67" t="s">
        <v>2183</v>
      </c>
      <c r="E274" s="64">
        <v>7876295242</v>
      </c>
      <c r="F274" s="68" t="s">
        <v>2185</v>
      </c>
      <c r="G274" s="108"/>
      <c r="H274" s="108"/>
      <c r="I274" s="109"/>
      <c r="J274" s="108"/>
    </row>
    <row r="275" spans="1:10" ht="12.75">
      <c r="A275" s="21" t="s">
        <v>2116</v>
      </c>
      <c r="B275" s="29"/>
      <c r="C275" s="25" t="s">
        <v>2099</v>
      </c>
      <c r="D275" s="25" t="s">
        <v>2193</v>
      </c>
      <c r="E275" s="21">
        <v>7875680390</v>
      </c>
      <c r="F275" s="27" t="s">
        <v>2195</v>
      </c>
      <c r="G275" s="25" t="s">
        <v>30</v>
      </c>
      <c r="H275" s="21" t="s">
        <v>2181</v>
      </c>
      <c r="I275" s="42"/>
      <c r="J275" s="29"/>
    </row>
    <row r="276" spans="1:10" ht="25.5">
      <c r="A276" s="21" t="s">
        <v>2197</v>
      </c>
      <c r="B276" s="21" t="s">
        <v>2198</v>
      </c>
      <c r="C276" s="25" t="s">
        <v>2032</v>
      </c>
      <c r="D276" s="25" t="s">
        <v>1243</v>
      </c>
      <c r="E276" s="21" t="s">
        <v>1244</v>
      </c>
      <c r="F276" s="27" t="s">
        <v>602</v>
      </c>
      <c r="G276" s="21" t="s">
        <v>130</v>
      </c>
      <c r="H276" s="21" t="s">
        <v>2181</v>
      </c>
      <c r="I276" s="27" t="s">
        <v>2202</v>
      </c>
      <c r="J276" s="21" t="s">
        <v>18</v>
      </c>
    </row>
    <row r="277" spans="1:10" ht="12.75">
      <c r="A277" s="21" t="s">
        <v>2197</v>
      </c>
      <c r="B277" s="21" t="s">
        <v>2203</v>
      </c>
      <c r="C277" s="25" t="s">
        <v>2032</v>
      </c>
      <c r="D277" s="25" t="s">
        <v>1594</v>
      </c>
      <c r="E277" s="21" t="s">
        <v>2204</v>
      </c>
      <c r="F277" s="27" t="s">
        <v>2205</v>
      </c>
      <c r="G277" s="21" t="s">
        <v>2206</v>
      </c>
      <c r="H277" s="21" t="s">
        <v>2208</v>
      </c>
      <c r="I277" s="27" t="s">
        <v>2210</v>
      </c>
      <c r="J277" s="21" t="s">
        <v>18</v>
      </c>
    </row>
    <row r="278" spans="1:10" ht="12.75">
      <c r="A278" s="21" t="s">
        <v>2197</v>
      </c>
      <c r="B278" s="21" t="s">
        <v>2213</v>
      </c>
      <c r="C278" s="25" t="s">
        <v>2032</v>
      </c>
      <c r="D278" s="25" t="s">
        <v>2214</v>
      </c>
      <c r="E278" s="21" t="s">
        <v>2215</v>
      </c>
      <c r="F278" s="27" t="s">
        <v>2216</v>
      </c>
      <c r="G278" s="21" t="s">
        <v>1745</v>
      </c>
      <c r="H278" s="21" t="s">
        <v>2217</v>
      </c>
      <c r="I278" s="27" t="s">
        <v>2218</v>
      </c>
      <c r="J278" s="21" t="s">
        <v>18</v>
      </c>
    </row>
    <row r="279" spans="1:10" ht="25.5">
      <c r="A279" s="21" t="s">
        <v>2197</v>
      </c>
      <c r="B279" s="21" t="s">
        <v>2220</v>
      </c>
      <c r="C279" s="25" t="s">
        <v>2032</v>
      </c>
      <c r="D279" s="25" t="s">
        <v>2221</v>
      </c>
      <c r="E279" s="21" t="s">
        <v>2222</v>
      </c>
      <c r="F279" s="27" t="s">
        <v>2223</v>
      </c>
      <c r="G279" s="21" t="s">
        <v>2206</v>
      </c>
      <c r="H279" s="21" t="s">
        <v>2208</v>
      </c>
      <c r="I279" s="27" t="s">
        <v>2224</v>
      </c>
      <c r="J279" s="21" t="s">
        <v>18</v>
      </c>
    </row>
    <row r="280" spans="1:10" ht="25.5">
      <c r="A280" s="21" t="s">
        <v>2181</v>
      </c>
      <c r="B280" s="21">
        <v>0.48819444444444443</v>
      </c>
      <c r="C280" s="25" t="s">
        <v>2225</v>
      </c>
      <c r="D280" s="25" t="s">
        <v>2226</v>
      </c>
      <c r="E280" s="21">
        <v>7877175508</v>
      </c>
      <c r="F280" s="27" t="s">
        <v>2227</v>
      </c>
      <c r="G280" s="21" t="s">
        <v>14</v>
      </c>
      <c r="H280" s="21" t="s">
        <v>2228</v>
      </c>
      <c r="I280" s="27" t="s">
        <v>2229</v>
      </c>
      <c r="J280" s="21" t="s">
        <v>18</v>
      </c>
    </row>
    <row r="281" spans="1:10" ht="12.75">
      <c r="A281" s="21" t="s">
        <v>2181</v>
      </c>
      <c r="B281" s="21" t="s">
        <v>2230</v>
      </c>
      <c r="C281" s="25" t="s">
        <v>1669</v>
      </c>
      <c r="D281" s="25" t="s">
        <v>2231</v>
      </c>
      <c r="E281" s="21" t="s">
        <v>2232</v>
      </c>
      <c r="F281" s="27" t="s">
        <v>2147</v>
      </c>
      <c r="G281" s="25" t="s">
        <v>30</v>
      </c>
      <c r="H281" s="21" t="s">
        <v>2233</v>
      </c>
      <c r="I281" s="42"/>
      <c r="J281" s="29"/>
    </row>
    <row r="282" spans="1:10" ht="12.75">
      <c r="A282" s="21" t="s">
        <v>2234</v>
      </c>
      <c r="B282" s="21"/>
      <c r="C282" s="25" t="s">
        <v>2235</v>
      </c>
      <c r="D282" s="25" t="s">
        <v>2236</v>
      </c>
      <c r="E282" s="21"/>
      <c r="F282" s="27" t="s">
        <v>2237</v>
      </c>
      <c r="G282" s="21" t="s">
        <v>14</v>
      </c>
      <c r="H282" s="21"/>
      <c r="I282" s="27" t="s">
        <v>2238</v>
      </c>
      <c r="J282" s="29"/>
    </row>
    <row r="283" spans="1:10" ht="12.75">
      <c r="A283" s="21" t="s">
        <v>2234</v>
      </c>
      <c r="B283" s="21"/>
      <c r="C283" s="25" t="s">
        <v>2235</v>
      </c>
      <c r="D283" s="25" t="s">
        <v>2239</v>
      </c>
      <c r="E283" s="21"/>
      <c r="F283" s="27" t="s">
        <v>2240</v>
      </c>
      <c r="G283" s="21" t="s">
        <v>14</v>
      </c>
      <c r="H283" s="21" t="s">
        <v>2241</v>
      </c>
      <c r="I283" s="27" t="s">
        <v>2242</v>
      </c>
      <c r="J283" s="21" t="s">
        <v>18</v>
      </c>
    </row>
    <row r="284" spans="1:10" ht="12.75">
      <c r="A284" s="21" t="s">
        <v>2234</v>
      </c>
      <c r="B284" s="21"/>
      <c r="C284" s="25" t="s">
        <v>2235</v>
      </c>
      <c r="D284" s="25" t="s">
        <v>2244</v>
      </c>
      <c r="E284" s="21"/>
      <c r="F284" s="27" t="s">
        <v>2245</v>
      </c>
      <c r="G284" s="21" t="s">
        <v>14</v>
      </c>
      <c r="H284" s="21" t="s">
        <v>2246</v>
      </c>
      <c r="I284" s="27" t="s">
        <v>2247</v>
      </c>
      <c r="J284" s="21" t="s">
        <v>18</v>
      </c>
    </row>
    <row r="285" spans="1:10" ht="25.5">
      <c r="A285" s="21" t="s">
        <v>2234</v>
      </c>
      <c r="B285" s="21"/>
      <c r="C285" s="25" t="s">
        <v>2235</v>
      </c>
      <c r="D285" s="25" t="s">
        <v>2248</v>
      </c>
      <c r="E285" s="21"/>
      <c r="F285" s="27" t="s">
        <v>2249</v>
      </c>
      <c r="G285" s="21" t="s">
        <v>14</v>
      </c>
      <c r="H285" s="21" t="s">
        <v>2234</v>
      </c>
      <c r="I285" s="27" t="s">
        <v>2250</v>
      </c>
      <c r="J285" s="21" t="s">
        <v>18</v>
      </c>
    </row>
    <row r="286" spans="1:10" ht="12.75">
      <c r="A286" s="21" t="s">
        <v>2251</v>
      </c>
      <c r="B286" s="21" t="s">
        <v>2252</v>
      </c>
      <c r="C286" s="25" t="s">
        <v>2061</v>
      </c>
      <c r="D286" s="25" t="s">
        <v>2254</v>
      </c>
      <c r="E286" s="21">
        <v>7876076778</v>
      </c>
      <c r="F286" s="27" t="s">
        <v>2255</v>
      </c>
      <c r="G286" s="21" t="s">
        <v>14</v>
      </c>
      <c r="H286" s="21" t="s">
        <v>2251</v>
      </c>
      <c r="I286" s="27" t="s">
        <v>2256</v>
      </c>
      <c r="J286" s="21" t="s">
        <v>18</v>
      </c>
    </row>
    <row r="287" spans="1:10" ht="12.75">
      <c r="A287" s="21" t="s">
        <v>2251</v>
      </c>
      <c r="B287" s="27" t="s">
        <v>2257</v>
      </c>
      <c r="C287" s="25" t="s">
        <v>2061</v>
      </c>
      <c r="D287" s="25" t="s">
        <v>2258</v>
      </c>
      <c r="E287" s="21">
        <v>7874605940</v>
      </c>
      <c r="F287" s="27" t="s">
        <v>2255</v>
      </c>
      <c r="G287" s="21" t="s">
        <v>14</v>
      </c>
      <c r="H287" s="21" t="s">
        <v>2251</v>
      </c>
      <c r="I287" s="27" t="s">
        <v>2256</v>
      </c>
      <c r="J287" s="21" t="s">
        <v>18</v>
      </c>
    </row>
    <row r="288" spans="1:10" ht="12.75">
      <c r="A288" s="21" t="s">
        <v>2259</v>
      </c>
      <c r="B288" s="21" t="s">
        <v>2260</v>
      </c>
      <c r="C288" s="40"/>
      <c r="D288" s="25" t="s">
        <v>2261</v>
      </c>
      <c r="E288" s="21" t="s">
        <v>2262</v>
      </c>
      <c r="F288" s="27" t="s">
        <v>2263</v>
      </c>
      <c r="G288" s="21" t="s">
        <v>14</v>
      </c>
      <c r="H288" s="21" t="s">
        <v>2251</v>
      </c>
      <c r="I288" s="27" t="s">
        <v>2256</v>
      </c>
      <c r="J288" s="21" t="s">
        <v>18</v>
      </c>
    </row>
    <row r="289" spans="1:10" ht="12.75">
      <c r="A289" s="21" t="s">
        <v>2264</v>
      </c>
      <c r="B289" s="21" t="s">
        <v>2265</v>
      </c>
      <c r="C289" s="86" t="s">
        <v>1669</v>
      </c>
      <c r="D289" s="25" t="s">
        <v>2266</v>
      </c>
      <c r="E289" s="21" t="s">
        <v>1362</v>
      </c>
      <c r="F289" s="27" t="s">
        <v>438</v>
      </c>
      <c r="G289" s="25" t="s">
        <v>30</v>
      </c>
      <c r="H289" s="21" t="s">
        <v>2251</v>
      </c>
      <c r="I289" s="27" t="s">
        <v>2267</v>
      </c>
      <c r="J289" s="21" t="s">
        <v>18</v>
      </c>
    </row>
    <row r="290" spans="1:10" ht="25.5">
      <c r="A290" s="21" t="s">
        <v>2264</v>
      </c>
      <c r="B290" s="21" t="s">
        <v>2268</v>
      </c>
      <c r="C290" s="25" t="s">
        <v>1669</v>
      </c>
      <c r="D290" s="25" t="s">
        <v>246</v>
      </c>
      <c r="E290" s="21" t="s">
        <v>2269</v>
      </c>
      <c r="F290" s="27" t="s">
        <v>2270</v>
      </c>
      <c r="G290" s="21" t="s">
        <v>2099</v>
      </c>
      <c r="H290" s="21" t="s">
        <v>2251</v>
      </c>
      <c r="I290" s="27" t="s">
        <v>2271</v>
      </c>
      <c r="J290" s="21" t="s">
        <v>122</v>
      </c>
    </row>
    <row r="291" spans="1:10" ht="12.75">
      <c r="A291" s="21" t="s">
        <v>2264</v>
      </c>
      <c r="B291" s="21" t="s">
        <v>2274</v>
      </c>
      <c r="C291" s="25" t="s">
        <v>1669</v>
      </c>
      <c r="D291" s="25" t="s">
        <v>2275</v>
      </c>
      <c r="E291" s="21" t="s">
        <v>2276</v>
      </c>
      <c r="F291" s="27" t="s">
        <v>438</v>
      </c>
      <c r="G291" s="25" t="s">
        <v>30</v>
      </c>
      <c r="H291" s="21" t="s">
        <v>2251</v>
      </c>
      <c r="I291" s="27" t="s">
        <v>2277</v>
      </c>
      <c r="J291" s="29"/>
    </row>
    <row r="292" spans="1:10" ht="12.75">
      <c r="A292" s="21" t="s">
        <v>2264</v>
      </c>
      <c r="B292" s="21" t="s">
        <v>2251</v>
      </c>
      <c r="C292" s="25"/>
      <c r="D292" s="25" t="s">
        <v>2278</v>
      </c>
      <c r="E292" s="21" t="s">
        <v>2280</v>
      </c>
      <c r="F292" s="27"/>
      <c r="G292" s="25" t="s">
        <v>30</v>
      </c>
      <c r="H292" s="21" t="s">
        <v>2251</v>
      </c>
      <c r="I292" s="27" t="s">
        <v>1610</v>
      </c>
      <c r="J292" s="21" t="s">
        <v>18</v>
      </c>
    </row>
    <row r="293" spans="1:10" ht="12.75">
      <c r="A293" s="21" t="s">
        <v>2282</v>
      </c>
      <c r="B293" s="21" t="s">
        <v>2251</v>
      </c>
      <c r="C293" s="25" t="s">
        <v>2283</v>
      </c>
      <c r="D293" s="25" t="s">
        <v>2284</v>
      </c>
      <c r="E293" s="21" t="s">
        <v>2285</v>
      </c>
      <c r="F293" s="27" t="s">
        <v>21</v>
      </c>
      <c r="G293" s="25" t="s">
        <v>30</v>
      </c>
      <c r="H293" s="21" t="s">
        <v>2251</v>
      </c>
      <c r="I293" s="27" t="s">
        <v>2287</v>
      </c>
      <c r="J293" s="21" t="s">
        <v>18</v>
      </c>
    </row>
    <row r="294" spans="1:10" ht="25.5">
      <c r="A294" s="21" t="s">
        <v>2288</v>
      </c>
      <c r="B294" s="21" t="s">
        <v>2289</v>
      </c>
      <c r="C294" s="25" t="s">
        <v>1669</v>
      </c>
      <c r="D294" s="25" t="s">
        <v>2290</v>
      </c>
      <c r="E294" s="21" t="s">
        <v>645</v>
      </c>
      <c r="F294" s="27" t="s">
        <v>2291</v>
      </c>
      <c r="G294" s="25" t="s">
        <v>30</v>
      </c>
      <c r="H294" s="21" t="s">
        <v>2251</v>
      </c>
      <c r="I294" s="27" t="s">
        <v>2294</v>
      </c>
      <c r="J294" s="21" t="s">
        <v>122</v>
      </c>
    </row>
    <row r="295" spans="1:10" ht="25.5">
      <c r="A295" s="16">
        <v>42517</v>
      </c>
      <c r="B295" s="27" t="s">
        <v>2295</v>
      </c>
      <c r="C295" s="25" t="s">
        <v>2296</v>
      </c>
      <c r="D295" s="25" t="s">
        <v>2254</v>
      </c>
      <c r="E295" s="21" t="s">
        <v>2262</v>
      </c>
      <c r="F295" s="27" t="s">
        <v>29</v>
      </c>
      <c r="G295" s="25" t="s">
        <v>30</v>
      </c>
      <c r="H295" s="21" t="s">
        <v>2251</v>
      </c>
      <c r="I295" s="27" t="s">
        <v>2294</v>
      </c>
      <c r="J295" s="21" t="s">
        <v>18</v>
      </c>
    </row>
    <row r="296" spans="1:10" ht="12.75">
      <c r="A296" s="16">
        <v>42517</v>
      </c>
      <c r="B296" s="27" t="s">
        <v>2298</v>
      </c>
      <c r="C296" s="25" t="s">
        <v>2296</v>
      </c>
      <c r="D296" s="25" t="s">
        <v>2299</v>
      </c>
      <c r="E296" s="21" t="s">
        <v>2301</v>
      </c>
      <c r="F296" s="27" t="s">
        <v>2302</v>
      </c>
      <c r="G296" s="25" t="s">
        <v>30</v>
      </c>
      <c r="H296" s="21" t="s">
        <v>2251</v>
      </c>
      <c r="I296" s="27" t="s">
        <v>2277</v>
      </c>
      <c r="J296" s="21" t="s">
        <v>18</v>
      </c>
    </row>
    <row r="297" spans="1:10" ht="25.5">
      <c r="A297" s="64" t="s">
        <v>2251</v>
      </c>
      <c r="B297" s="21" t="s">
        <v>2251</v>
      </c>
      <c r="C297" s="67" t="s">
        <v>1669</v>
      </c>
      <c r="D297" s="67" t="s">
        <v>2305</v>
      </c>
      <c r="E297" s="64" t="s">
        <v>2306</v>
      </c>
      <c r="F297" s="68" t="s">
        <v>438</v>
      </c>
      <c r="G297" s="25" t="s">
        <v>30</v>
      </c>
      <c r="H297" s="21" t="s">
        <v>2251</v>
      </c>
      <c r="I297" s="27" t="s">
        <v>2294</v>
      </c>
      <c r="J297" s="21" t="s">
        <v>18</v>
      </c>
    </row>
    <row r="298" spans="1:10" ht="12.75">
      <c r="A298" s="21" t="s">
        <v>2308</v>
      </c>
      <c r="B298" s="21" t="s">
        <v>2251</v>
      </c>
      <c r="C298" s="25" t="s">
        <v>2310</v>
      </c>
      <c r="D298" s="25" t="s">
        <v>2311</v>
      </c>
      <c r="E298" s="21" t="s">
        <v>1666</v>
      </c>
      <c r="F298" s="27" t="s">
        <v>438</v>
      </c>
      <c r="G298" s="25" t="s">
        <v>30</v>
      </c>
      <c r="H298" s="21" t="s">
        <v>2251</v>
      </c>
      <c r="I298" s="27" t="s">
        <v>2313</v>
      </c>
      <c r="J298" s="21" t="s">
        <v>18</v>
      </c>
    </row>
    <row r="299" spans="1:10" ht="12.75">
      <c r="A299" s="21" t="s">
        <v>2308</v>
      </c>
      <c r="B299" s="21" t="s">
        <v>2315</v>
      </c>
      <c r="C299" s="25" t="s">
        <v>2310</v>
      </c>
      <c r="D299" s="25" t="s">
        <v>2316</v>
      </c>
      <c r="E299" s="21" t="s">
        <v>2318</v>
      </c>
      <c r="F299" s="27" t="s">
        <v>2319</v>
      </c>
      <c r="G299" s="21" t="s">
        <v>2099</v>
      </c>
      <c r="H299" s="21" t="s">
        <v>2320</v>
      </c>
      <c r="I299" s="27" t="s">
        <v>2321</v>
      </c>
      <c r="J299" s="21" t="s">
        <v>18</v>
      </c>
    </row>
    <row r="300" spans="1:10" ht="12.75">
      <c r="A300" s="21" t="s">
        <v>2308</v>
      </c>
      <c r="B300" s="21" t="s">
        <v>2315</v>
      </c>
      <c r="C300" s="25" t="s">
        <v>1669</v>
      </c>
      <c r="D300" s="25" t="s">
        <v>2322</v>
      </c>
      <c r="E300" s="21" t="s">
        <v>2323</v>
      </c>
      <c r="F300" s="27" t="s">
        <v>2324</v>
      </c>
      <c r="G300" s="25" t="s">
        <v>30</v>
      </c>
      <c r="H300" s="21" t="s">
        <v>2251</v>
      </c>
      <c r="I300" s="27" t="s">
        <v>2325</v>
      </c>
      <c r="J300" s="21" t="s">
        <v>18</v>
      </c>
    </row>
    <row r="301" spans="1:10" ht="12.75">
      <c r="A301" s="29"/>
      <c r="B301" s="29"/>
      <c r="C301" s="40"/>
      <c r="D301" s="25" t="s">
        <v>2327</v>
      </c>
      <c r="E301" s="29"/>
      <c r="F301" s="42"/>
      <c r="G301" s="25" t="s">
        <v>30</v>
      </c>
      <c r="H301" s="21" t="s">
        <v>2328</v>
      </c>
      <c r="I301" s="27" t="s">
        <v>2329</v>
      </c>
      <c r="J301" s="21" t="s">
        <v>18</v>
      </c>
    </row>
    <row r="302" spans="1:10" ht="25.5">
      <c r="A302" s="21" t="s">
        <v>2332</v>
      </c>
      <c r="B302" s="21" t="s">
        <v>383</v>
      </c>
      <c r="C302" s="25" t="s">
        <v>2032</v>
      </c>
      <c r="D302" s="25" t="s">
        <v>2335</v>
      </c>
      <c r="E302" s="21" t="s">
        <v>2336</v>
      </c>
      <c r="F302" s="27" t="s">
        <v>474</v>
      </c>
      <c r="G302" s="25" t="s">
        <v>30</v>
      </c>
      <c r="H302" s="21" t="s">
        <v>2328</v>
      </c>
      <c r="I302" s="27" t="s">
        <v>2338</v>
      </c>
      <c r="J302" s="21" t="s">
        <v>18</v>
      </c>
    </row>
    <row r="303" spans="1:10" ht="12.75">
      <c r="A303" s="21" t="s">
        <v>2332</v>
      </c>
      <c r="B303" s="21" t="s">
        <v>2339</v>
      </c>
      <c r="C303" s="25" t="s">
        <v>2341</v>
      </c>
      <c r="D303" s="25" t="s">
        <v>2026</v>
      </c>
      <c r="E303" s="21" t="s">
        <v>859</v>
      </c>
      <c r="F303" s="27" t="s">
        <v>488</v>
      </c>
      <c r="G303" s="25" t="s">
        <v>30</v>
      </c>
      <c r="H303" s="21" t="s">
        <v>2328</v>
      </c>
      <c r="I303" s="27" t="s">
        <v>2344</v>
      </c>
      <c r="J303" s="21" t="s">
        <v>18</v>
      </c>
    </row>
    <row r="304" spans="1:10" ht="12.75">
      <c r="A304" s="21" t="s">
        <v>2345</v>
      </c>
      <c r="B304" s="21" t="s">
        <v>2346</v>
      </c>
      <c r="C304" s="25" t="s">
        <v>499</v>
      </c>
      <c r="D304" s="25" t="s">
        <v>2347</v>
      </c>
      <c r="E304" s="21" t="s">
        <v>2190</v>
      </c>
      <c r="F304" s="27" t="s">
        <v>2349</v>
      </c>
      <c r="G304" s="21" t="s">
        <v>2206</v>
      </c>
      <c r="H304" s="21" t="s">
        <v>2352</v>
      </c>
      <c r="I304" s="42"/>
      <c r="J304" s="29"/>
    </row>
    <row r="305" spans="1:10" ht="12.75">
      <c r="A305" s="21" t="s">
        <v>2345</v>
      </c>
      <c r="B305" s="21" t="s">
        <v>2353</v>
      </c>
      <c r="C305" s="25" t="s">
        <v>499</v>
      </c>
      <c r="D305" s="25" t="s">
        <v>2354</v>
      </c>
      <c r="E305" s="21" t="s">
        <v>1871</v>
      </c>
      <c r="F305" s="27" t="s">
        <v>1132</v>
      </c>
      <c r="G305" s="25" t="s">
        <v>30</v>
      </c>
      <c r="H305" s="21" t="s">
        <v>2352</v>
      </c>
      <c r="I305" s="27" t="s">
        <v>2355</v>
      </c>
      <c r="J305" s="21" t="s">
        <v>18</v>
      </c>
    </row>
    <row r="306" spans="1:10" ht="12.75">
      <c r="A306" s="21" t="s">
        <v>2345</v>
      </c>
      <c r="B306" s="21" t="s">
        <v>2359</v>
      </c>
      <c r="C306" s="25" t="s">
        <v>499</v>
      </c>
      <c r="D306" s="25" t="s">
        <v>2360</v>
      </c>
      <c r="E306" s="21" t="s">
        <v>2361</v>
      </c>
      <c r="F306" s="27" t="s">
        <v>2362</v>
      </c>
      <c r="G306" s="25" t="s">
        <v>30</v>
      </c>
      <c r="H306" s="21" t="s">
        <v>2352</v>
      </c>
      <c r="I306" s="27" t="s">
        <v>2363</v>
      </c>
      <c r="J306" s="21" t="s">
        <v>18</v>
      </c>
    </row>
    <row r="307" spans="1:10" ht="25.5">
      <c r="A307" s="21" t="s">
        <v>2345</v>
      </c>
      <c r="B307" s="21" t="s">
        <v>2364</v>
      </c>
      <c r="C307" s="25" t="s">
        <v>499</v>
      </c>
      <c r="D307" s="25" t="s">
        <v>2366</v>
      </c>
      <c r="E307" s="29"/>
      <c r="F307" s="27" t="s">
        <v>1132</v>
      </c>
      <c r="G307" s="25" t="s">
        <v>30</v>
      </c>
      <c r="H307" s="21" t="s">
        <v>2352</v>
      </c>
      <c r="I307" s="27" t="s">
        <v>2367</v>
      </c>
      <c r="J307" s="21" t="s">
        <v>18</v>
      </c>
    </row>
    <row r="308" spans="1:10" ht="12.75">
      <c r="A308" s="21" t="s">
        <v>2368</v>
      </c>
      <c r="B308" s="21" t="s">
        <v>2369</v>
      </c>
      <c r="C308" s="25" t="s">
        <v>1669</v>
      </c>
      <c r="D308" s="25" t="s">
        <v>2371</v>
      </c>
      <c r="E308" s="21" t="s">
        <v>2372</v>
      </c>
      <c r="F308" s="27" t="s">
        <v>2373</v>
      </c>
      <c r="G308" s="21" t="s">
        <v>706</v>
      </c>
      <c r="H308" s="21" t="s">
        <v>2374</v>
      </c>
      <c r="I308" s="27" t="s">
        <v>2375</v>
      </c>
      <c r="J308" s="29"/>
    </row>
    <row r="309" spans="1:10" ht="25.5">
      <c r="A309" s="21" t="s">
        <v>2368</v>
      </c>
      <c r="B309" s="21" t="s">
        <v>2376</v>
      </c>
      <c r="C309" s="25" t="s">
        <v>2061</v>
      </c>
      <c r="D309" s="85" t="s">
        <v>2379</v>
      </c>
      <c r="E309" s="117" t="s">
        <v>2380</v>
      </c>
      <c r="F309" s="27" t="s">
        <v>2387</v>
      </c>
      <c r="G309" s="25" t="s">
        <v>30</v>
      </c>
      <c r="H309" s="16">
        <v>42375</v>
      </c>
      <c r="I309" s="27" t="s">
        <v>2389</v>
      </c>
      <c r="J309" s="21" t="s">
        <v>18</v>
      </c>
    </row>
    <row r="310" spans="1:10" ht="14.25">
      <c r="A310" s="16">
        <v>42375</v>
      </c>
      <c r="B310" s="21" t="s">
        <v>2391</v>
      </c>
      <c r="C310" s="25" t="s">
        <v>2061</v>
      </c>
      <c r="D310" s="118" t="s">
        <v>681</v>
      </c>
      <c r="E310" s="118">
        <v>7873755082</v>
      </c>
      <c r="F310" s="27" t="s">
        <v>2396</v>
      </c>
      <c r="G310" s="21" t="s">
        <v>2397</v>
      </c>
      <c r="H310" s="16">
        <v>42375</v>
      </c>
      <c r="I310" s="42"/>
      <c r="J310" s="21" t="s">
        <v>18</v>
      </c>
    </row>
    <row r="311" spans="1:10" ht="12.75">
      <c r="A311" s="16">
        <v>42375</v>
      </c>
      <c r="B311" s="21" t="s">
        <v>2399</v>
      </c>
      <c r="C311" s="25" t="s">
        <v>2310</v>
      </c>
      <c r="D311" s="25" t="s">
        <v>2400</v>
      </c>
      <c r="E311" s="21" t="s">
        <v>2401</v>
      </c>
      <c r="F311" s="27" t="s">
        <v>488</v>
      </c>
      <c r="G311" s="25" t="s">
        <v>30</v>
      </c>
      <c r="H311" s="16">
        <v>42406</v>
      </c>
      <c r="I311" s="27" t="s">
        <v>2403</v>
      </c>
      <c r="J311" s="21" t="s">
        <v>18</v>
      </c>
    </row>
    <row r="312" spans="1:10" ht="12.75">
      <c r="A312" s="16">
        <v>42375</v>
      </c>
      <c r="B312" s="21" t="s">
        <v>2405</v>
      </c>
      <c r="C312" s="25" t="s">
        <v>499</v>
      </c>
      <c r="D312" s="25" t="s">
        <v>2406</v>
      </c>
      <c r="E312" s="21" t="s">
        <v>2407</v>
      </c>
      <c r="F312" s="27" t="s">
        <v>2408</v>
      </c>
      <c r="G312" s="21" t="s">
        <v>1745</v>
      </c>
      <c r="H312" s="29"/>
      <c r="I312" s="27" t="s">
        <v>2409</v>
      </c>
      <c r="J312" s="21" t="s">
        <v>18</v>
      </c>
    </row>
    <row r="313" spans="1:10" ht="12.75">
      <c r="A313" s="16">
        <v>42375</v>
      </c>
      <c r="B313" s="21" t="s">
        <v>1709</v>
      </c>
      <c r="C313" s="25" t="s">
        <v>2310</v>
      </c>
      <c r="D313" s="103" t="s">
        <v>2413</v>
      </c>
      <c r="E313" s="21" t="s">
        <v>2414</v>
      </c>
      <c r="F313" s="27" t="s">
        <v>2416</v>
      </c>
      <c r="G313" s="21" t="s">
        <v>1859</v>
      </c>
      <c r="H313" s="16">
        <v>42406</v>
      </c>
      <c r="I313" s="27" t="s">
        <v>2417</v>
      </c>
      <c r="J313" s="21" t="s">
        <v>18</v>
      </c>
    </row>
    <row r="314" spans="1:10" ht="12.75">
      <c r="A314" s="16">
        <v>42375</v>
      </c>
      <c r="B314" s="21" t="s">
        <v>2419</v>
      </c>
      <c r="C314" s="25" t="s">
        <v>499</v>
      </c>
      <c r="D314" s="25" t="s">
        <v>2420</v>
      </c>
      <c r="E314" s="21" t="s">
        <v>2422</v>
      </c>
      <c r="F314" s="27" t="s">
        <v>2424</v>
      </c>
      <c r="G314" s="21" t="s">
        <v>733</v>
      </c>
      <c r="H314" s="16">
        <v>42406</v>
      </c>
      <c r="I314" s="42"/>
      <c r="J314" s="21" t="s">
        <v>18</v>
      </c>
    </row>
    <row r="315" spans="1:10" ht="12.75">
      <c r="A315" s="29"/>
      <c r="B315" s="29"/>
      <c r="C315" s="25" t="s">
        <v>499</v>
      </c>
      <c r="D315" s="25" t="s">
        <v>2426</v>
      </c>
      <c r="E315" s="21" t="s">
        <v>2427</v>
      </c>
      <c r="F315" s="27" t="s">
        <v>2428</v>
      </c>
      <c r="G315" s="21" t="s">
        <v>1859</v>
      </c>
      <c r="H315" s="16">
        <v>42406</v>
      </c>
      <c r="I315" s="42"/>
      <c r="J315" s="21" t="s">
        <v>18</v>
      </c>
    </row>
    <row r="316" spans="1:10" ht="12.75">
      <c r="A316" s="16">
        <v>42375</v>
      </c>
      <c r="B316" s="21" t="s">
        <v>2429</v>
      </c>
      <c r="C316" s="25" t="s">
        <v>2310</v>
      </c>
      <c r="D316" s="25" t="s">
        <v>2430</v>
      </c>
      <c r="E316" s="21" t="s">
        <v>205</v>
      </c>
      <c r="F316" s="27" t="s">
        <v>474</v>
      </c>
      <c r="G316" s="21" t="s">
        <v>2432</v>
      </c>
      <c r="H316" s="16">
        <v>42406</v>
      </c>
      <c r="I316" s="42"/>
      <c r="J316" s="42"/>
    </row>
    <row r="317" spans="1:10" ht="12.75">
      <c r="A317" s="16">
        <v>42375</v>
      </c>
      <c r="B317" s="21" t="s">
        <v>2434</v>
      </c>
      <c r="C317" s="25" t="s">
        <v>2310</v>
      </c>
      <c r="D317" s="25" t="s">
        <v>2436</v>
      </c>
      <c r="E317" s="21" t="s">
        <v>2323</v>
      </c>
      <c r="F317" s="27" t="s">
        <v>474</v>
      </c>
      <c r="G317" s="21" t="s">
        <v>2432</v>
      </c>
      <c r="H317" s="16">
        <v>42406</v>
      </c>
      <c r="I317" s="42"/>
      <c r="J317" s="42"/>
    </row>
    <row r="318" spans="1:10" ht="12.75">
      <c r="A318" s="16">
        <v>42375</v>
      </c>
      <c r="B318" s="21" t="s">
        <v>2437</v>
      </c>
      <c r="C318" s="25" t="s">
        <v>2310</v>
      </c>
      <c r="D318" s="25" t="s">
        <v>2439</v>
      </c>
      <c r="E318" s="21" t="s">
        <v>2441</v>
      </c>
      <c r="F318" s="27" t="s">
        <v>2442</v>
      </c>
      <c r="G318" s="21" t="s">
        <v>2444</v>
      </c>
      <c r="H318" s="16">
        <v>42406</v>
      </c>
      <c r="I318" s="42"/>
      <c r="J318" s="21" t="s">
        <v>18</v>
      </c>
    </row>
    <row r="319" spans="1:10" ht="12.75">
      <c r="A319" s="16">
        <v>42406</v>
      </c>
      <c r="B319" s="21" t="s">
        <v>2445</v>
      </c>
      <c r="C319" s="25" t="s">
        <v>1669</v>
      </c>
      <c r="D319" s="25" t="s">
        <v>2446</v>
      </c>
      <c r="E319" s="21" t="s">
        <v>2447</v>
      </c>
      <c r="F319" s="27" t="s">
        <v>2448</v>
      </c>
      <c r="G319" s="25" t="s">
        <v>30</v>
      </c>
      <c r="H319" s="16">
        <v>42406</v>
      </c>
      <c r="I319" s="27" t="s">
        <v>2449</v>
      </c>
      <c r="J319" s="21" t="s">
        <v>18</v>
      </c>
    </row>
    <row r="320" spans="1:10" ht="25.5">
      <c r="A320" s="16">
        <v>42406</v>
      </c>
      <c r="B320" s="21" t="s">
        <v>2450</v>
      </c>
      <c r="C320" s="25" t="s">
        <v>2099</v>
      </c>
      <c r="D320" s="25" t="s">
        <v>2451</v>
      </c>
      <c r="E320" s="21">
        <v>9396285584</v>
      </c>
      <c r="F320" s="27" t="s">
        <v>2452</v>
      </c>
      <c r="G320" s="25" t="s">
        <v>30</v>
      </c>
      <c r="H320" s="16">
        <v>42406</v>
      </c>
      <c r="I320" s="27" t="s">
        <v>2453</v>
      </c>
      <c r="J320" s="21" t="s">
        <v>18</v>
      </c>
    </row>
    <row r="321" spans="1:10" ht="12.75">
      <c r="A321" s="16">
        <v>42403</v>
      </c>
      <c r="B321" s="21" t="s">
        <v>2455</v>
      </c>
      <c r="C321" s="25" t="s">
        <v>2456</v>
      </c>
      <c r="D321" s="25" t="s">
        <v>2457</v>
      </c>
      <c r="E321" s="21" t="s">
        <v>1032</v>
      </c>
      <c r="F321" s="27" t="s">
        <v>2458</v>
      </c>
      <c r="G321" s="25" t="s">
        <v>14</v>
      </c>
      <c r="H321" s="16">
        <v>42435</v>
      </c>
      <c r="I321" s="27" t="s">
        <v>2459</v>
      </c>
      <c r="J321" s="21" t="s">
        <v>18</v>
      </c>
    </row>
    <row r="322" spans="1:10" ht="12.75">
      <c r="A322" s="16">
        <v>42403</v>
      </c>
      <c r="B322" s="21" t="s">
        <v>2461</v>
      </c>
      <c r="C322" s="25" t="s">
        <v>2456</v>
      </c>
      <c r="D322" s="25" t="s">
        <v>2462</v>
      </c>
      <c r="E322" s="21" t="s">
        <v>2464</v>
      </c>
      <c r="F322" s="27" t="s">
        <v>2465</v>
      </c>
      <c r="G322" s="25" t="s">
        <v>14</v>
      </c>
      <c r="H322" s="16">
        <v>42435</v>
      </c>
      <c r="I322" s="27" t="s">
        <v>2466</v>
      </c>
      <c r="J322" s="21" t="s">
        <v>18</v>
      </c>
    </row>
    <row r="323" spans="1:10" ht="12.75">
      <c r="A323" s="16">
        <v>42435</v>
      </c>
      <c r="B323" s="21" t="s">
        <v>2467</v>
      </c>
      <c r="C323" s="25" t="s">
        <v>1859</v>
      </c>
      <c r="D323" s="25" t="s">
        <v>2470</v>
      </c>
      <c r="E323" s="21"/>
      <c r="F323" s="27" t="s">
        <v>2471</v>
      </c>
      <c r="G323" s="25" t="s">
        <v>14</v>
      </c>
      <c r="H323" s="16">
        <v>42435</v>
      </c>
      <c r="I323" s="27" t="s">
        <v>2472</v>
      </c>
      <c r="J323" s="21" t="s">
        <v>18</v>
      </c>
    </row>
    <row r="324" spans="1:10" ht="12.75">
      <c r="A324" s="16">
        <v>42403</v>
      </c>
      <c r="B324" s="21" t="s">
        <v>2473</v>
      </c>
      <c r="C324" s="25" t="s">
        <v>2032</v>
      </c>
      <c r="D324" s="25" t="s">
        <v>2475</v>
      </c>
      <c r="E324" s="21" t="s">
        <v>2476</v>
      </c>
      <c r="F324" s="27" t="s">
        <v>474</v>
      </c>
      <c r="G324" s="25" t="s">
        <v>14</v>
      </c>
      <c r="H324" s="16">
        <v>42435</v>
      </c>
      <c r="I324" s="27" t="s">
        <v>2478</v>
      </c>
      <c r="J324" s="21" t="s">
        <v>18</v>
      </c>
    </row>
    <row r="325" spans="1:10" ht="12.75">
      <c r="A325" s="16">
        <v>42524</v>
      </c>
      <c r="B325" s="21" t="s">
        <v>2480</v>
      </c>
      <c r="C325" s="25" t="s">
        <v>2341</v>
      </c>
      <c r="D325" s="25" t="s">
        <v>2481</v>
      </c>
      <c r="E325" s="21" t="s">
        <v>2482</v>
      </c>
      <c r="F325" s="27" t="s">
        <v>2483</v>
      </c>
      <c r="G325" s="29"/>
      <c r="H325" s="29"/>
      <c r="I325" s="27" t="s">
        <v>2485</v>
      </c>
      <c r="J325" s="21" t="s">
        <v>18</v>
      </c>
    </row>
    <row r="326" spans="1:10" ht="12.75">
      <c r="A326" s="16">
        <v>42524</v>
      </c>
      <c r="B326" s="21" t="s">
        <v>2487</v>
      </c>
      <c r="C326" s="25" t="s">
        <v>2341</v>
      </c>
      <c r="D326" s="25" t="s">
        <v>2488</v>
      </c>
      <c r="E326" s="21" t="s">
        <v>2490</v>
      </c>
      <c r="F326" s="27" t="s">
        <v>2491</v>
      </c>
      <c r="G326" s="21" t="s">
        <v>2432</v>
      </c>
      <c r="H326" s="16">
        <v>42435</v>
      </c>
      <c r="I326" s="42"/>
      <c r="J326" s="29"/>
    </row>
    <row r="327" spans="1:10" ht="25.5">
      <c r="A327" s="65">
        <v>42524</v>
      </c>
      <c r="B327" s="64" t="s">
        <v>2492</v>
      </c>
      <c r="C327" s="67" t="s">
        <v>2341</v>
      </c>
      <c r="D327" s="67" t="s">
        <v>1609</v>
      </c>
      <c r="E327" s="64" t="s">
        <v>914</v>
      </c>
      <c r="F327" s="68" t="s">
        <v>2494</v>
      </c>
      <c r="G327" s="64" t="s">
        <v>329</v>
      </c>
      <c r="H327" s="65">
        <v>42435</v>
      </c>
      <c r="I327" s="68" t="s">
        <v>2495</v>
      </c>
      <c r="J327" s="108"/>
    </row>
    <row r="328" spans="1:10" ht="12.75">
      <c r="A328" s="65">
        <v>42464</v>
      </c>
      <c r="B328" s="64">
        <v>0.3125</v>
      </c>
      <c r="C328" s="67" t="s">
        <v>1859</v>
      </c>
      <c r="D328" s="67" t="s">
        <v>2497</v>
      </c>
      <c r="E328" s="64">
        <v>7876918409</v>
      </c>
      <c r="F328" s="68" t="s">
        <v>2498</v>
      </c>
      <c r="G328" s="64" t="s">
        <v>14</v>
      </c>
      <c r="H328" s="65">
        <v>42466</v>
      </c>
      <c r="I328" s="68" t="s">
        <v>2500</v>
      </c>
      <c r="J328" s="21" t="s">
        <v>18</v>
      </c>
    </row>
    <row r="329" spans="1:10" ht="12.75">
      <c r="A329" s="119">
        <v>42464</v>
      </c>
      <c r="B329" s="120" t="s">
        <v>2506</v>
      </c>
      <c r="C329" s="122" t="s">
        <v>1859</v>
      </c>
      <c r="D329" s="122" t="s">
        <v>2517</v>
      </c>
      <c r="E329" s="123" t="s">
        <v>2518</v>
      </c>
      <c r="F329" s="124" t="s">
        <v>2521</v>
      </c>
      <c r="G329" s="125"/>
      <c r="H329" s="125"/>
      <c r="I329" s="126"/>
      <c r="J329" s="125"/>
    </row>
    <row r="330" spans="1:10" ht="12.75">
      <c r="A330" s="65">
        <v>42464</v>
      </c>
      <c r="B330" s="64" t="s">
        <v>2530</v>
      </c>
      <c r="C330" s="67" t="s">
        <v>1859</v>
      </c>
      <c r="D330" s="67" t="s">
        <v>2532</v>
      </c>
      <c r="E330" s="64">
        <v>7879206837</v>
      </c>
      <c r="F330" s="68" t="s">
        <v>1132</v>
      </c>
      <c r="G330" s="64"/>
      <c r="H330" s="65"/>
      <c r="I330" s="68" t="s">
        <v>2534</v>
      </c>
      <c r="J330" s="21" t="s">
        <v>18</v>
      </c>
    </row>
    <row r="331" spans="1:10" ht="12.75">
      <c r="A331" s="65">
        <v>42464</v>
      </c>
      <c r="B331" s="64" t="s">
        <v>2536</v>
      </c>
      <c r="C331" s="67" t="s">
        <v>2538</v>
      </c>
      <c r="D331" s="67" t="s">
        <v>2540</v>
      </c>
      <c r="E331" s="64">
        <v>7874056842</v>
      </c>
      <c r="F331" s="68" t="s">
        <v>2543</v>
      </c>
      <c r="G331" s="64"/>
      <c r="H331" s="65"/>
      <c r="I331" s="68" t="s">
        <v>2534</v>
      </c>
      <c r="J331" s="21" t="s">
        <v>18</v>
      </c>
    </row>
    <row r="332" spans="1:10" ht="12.75">
      <c r="A332" s="65">
        <v>42464</v>
      </c>
      <c r="B332" s="64">
        <v>0.47013888888888888</v>
      </c>
      <c r="C332" s="67" t="s">
        <v>1859</v>
      </c>
      <c r="D332" s="67" t="s">
        <v>2545</v>
      </c>
      <c r="E332" s="64" t="s">
        <v>2515</v>
      </c>
      <c r="F332" s="68" t="s">
        <v>2543</v>
      </c>
      <c r="G332" s="64"/>
      <c r="H332" s="65"/>
      <c r="I332" s="68" t="s">
        <v>2534</v>
      </c>
      <c r="J332" s="21" t="s">
        <v>18</v>
      </c>
    </row>
    <row r="333" spans="1:10" ht="12.75">
      <c r="A333" s="65">
        <v>42464</v>
      </c>
      <c r="B333" s="64" t="s">
        <v>2551</v>
      </c>
      <c r="C333" s="67" t="s">
        <v>2552</v>
      </c>
      <c r="D333" s="67" t="s">
        <v>2553</v>
      </c>
      <c r="E333" s="64" t="s">
        <v>2554</v>
      </c>
      <c r="F333" s="68" t="s">
        <v>2555</v>
      </c>
      <c r="G333" s="64" t="s">
        <v>14</v>
      </c>
      <c r="H333" s="65">
        <v>42466</v>
      </c>
      <c r="I333" s="68" t="s">
        <v>2557</v>
      </c>
      <c r="J333" s="21" t="s">
        <v>18</v>
      </c>
    </row>
    <row r="334" spans="1:10" ht="12.75">
      <c r="A334" s="65">
        <v>42525</v>
      </c>
      <c r="B334" s="64" t="s">
        <v>2559</v>
      </c>
      <c r="C334" s="67" t="s">
        <v>2099</v>
      </c>
      <c r="D334" s="67" t="s">
        <v>2560</v>
      </c>
      <c r="E334" s="64">
        <v>7875994333</v>
      </c>
      <c r="F334" s="68" t="s">
        <v>2561</v>
      </c>
      <c r="G334" s="64"/>
      <c r="H334" s="65"/>
      <c r="I334" s="68" t="s">
        <v>2534</v>
      </c>
      <c r="J334" s="21" t="s">
        <v>18</v>
      </c>
    </row>
    <row r="335" spans="1:10" ht="12.75">
      <c r="A335" s="65">
        <v>42557</v>
      </c>
      <c r="B335" s="64" t="s">
        <v>2564</v>
      </c>
      <c r="C335" s="67" t="s">
        <v>499</v>
      </c>
      <c r="D335" s="67" t="s">
        <v>2567</v>
      </c>
      <c r="E335" s="64" t="s">
        <v>2568</v>
      </c>
      <c r="F335" s="68" t="s">
        <v>1132</v>
      </c>
      <c r="G335" s="64" t="s">
        <v>14</v>
      </c>
      <c r="H335" s="65">
        <v>42557</v>
      </c>
      <c r="I335" s="68" t="s">
        <v>2570</v>
      </c>
      <c r="J335" s="21" t="s">
        <v>18</v>
      </c>
    </row>
    <row r="336" spans="1:10" ht="12.75">
      <c r="A336" s="127">
        <v>42557</v>
      </c>
      <c r="B336" s="120" t="s">
        <v>2573</v>
      </c>
      <c r="C336" s="122" t="s">
        <v>2032</v>
      </c>
      <c r="D336" s="122" t="s">
        <v>2574</v>
      </c>
      <c r="E336" s="120" t="s">
        <v>1890</v>
      </c>
      <c r="F336" s="123" t="s">
        <v>2575</v>
      </c>
      <c r="G336" s="125"/>
      <c r="H336" s="125"/>
      <c r="I336" s="126"/>
      <c r="J336" s="125"/>
    </row>
    <row r="337" spans="1:10" ht="12.75">
      <c r="A337" s="128">
        <v>42528</v>
      </c>
      <c r="B337" s="21" t="s">
        <v>2581</v>
      </c>
      <c r="C337" s="25" t="s">
        <v>2310</v>
      </c>
      <c r="D337" s="25" t="s">
        <v>2583</v>
      </c>
      <c r="E337" s="21" t="s">
        <v>2584</v>
      </c>
      <c r="F337" s="27" t="s">
        <v>2586</v>
      </c>
      <c r="G337" s="21" t="s">
        <v>30</v>
      </c>
      <c r="H337" s="129">
        <v>42557</v>
      </c>
      <c r="I337" s="27" t="s">
        <v>1504</v>
      </c>
      <c r="J337" s="21" t="s">
        <v>18</v>
      </c>
    </row>
    <row r="338" spans="1:10" ht="25.5">
      <c r="A338" s="128">
        <v>42528</v>
      </c>
      <c r="B338" s="21" t="s">
        <v>2589</v>
      </c>
      <c r="C338" s="25" t="s">
        <v>2310</v>
      </c>
      <c r="D338" s="25" t="s">
        <v>2590</v>
      </c>
      <c r="E338" s="21" t="s">
        <v>905</v>
      </c>
      <c r="F338" s="27" t="s">
        <v>2591</v>
      </c>
      <c r="G338" s="21" t="s">
        <v>30</v>
      </c>
      <c r="H338" s="131">
        <v>42557.3125</v>
      </c>
      <c r="I338" s="27" t="s">
        <v>2595</v>
      </c>
      <c r="J338" s="21" t="s">
        <v>18</v>
      </c>
    </row>
    <row r="339" spans="1:10" ht="12.75">
      <c r="A339" s="128">
        <v>42528</v>
      </c>
      <c r="B339" s="21" t="s">
        <v>2596</v>
      </c>
      <c r="C339" s="25" t="s">
        <v>30</v>
      </c>
      <c r="D339" s="25" t="s">
        <v>2597</v>
      </c>
      <c r="E339" s="27" t="s">
        <v>2598</v>
      </c>
      <c r="F339" s="27" t="s">
        <v>2600</v>
      </c>
      <c r="G339" s="29"/>
      <c r="H339" s="29"/>
      <c r="I339" s="27" t="s">
        <v>2601</v>
      </c>
      <c r="J339" s="21" t="s">
        <v>18</v>
      </c>
    </row>
    <row r="340" spans="1:10" ht="12.75">
      <c r="A340" s="128">
        <v>42529</v>
      </c>
      <c r="B340" s="21" t="s">
        <v>2252</v>
      </c>
      <c r="C340" s="25" t="s">
        <v>2552</v>
      </c>
      <c r="D340" s="25" t="s">
        <v>2603</v>
      </c>
      <c r="E340" s="21" t="s">
        <v>2604</v>
      </c>
      <c r="F340" s="27" t="s">
        <v>2605</v>
      </c>
      <c r="G340" s="64" t="s">
        <v>14</v>
      </c>
      <c r="H340" s="129">
        <v>42588</v>
      </c>
      <c r="I340" s="27" t="s">
        <v>2224</v>
      </c>
      <c r="J340" s="21" t="s">
        <v>18</v>
      </c>
    </row>
    <row r="341" spans="1:10" ht="12.75">
      <c r="A341" s="128">
        <v>42529</v>
      </c>
      <c r="B341" s="21" t="s">
        <v>674</v>
      </c>
      <c r="C341" s="25" t="s">
        <v>2552</v>
      </c>
      <c r="D341" s="25" t="s">
        <v>2603</v>
      </c>
      <c r="E341" s="21" t="s">
        <v>2604</v>
      </c>
      <c r="F341" s="27" t="s">
        <v>2605</v>
      </c>
      <c r="G341" s="64" t="s">
        <v>14</v>
      </c>
      <c r="H341" s="129">
        <v>42588</v>
      </c>
      <c r="I341" s="27" t="s">
        <v>2224</v>
      </c>
      <c r="J341" s="21" t="s">
        <v>18</v>
      </c>
    </row>
    <row r="342" spans="1:10" ht="12.75">
      <c r="A342" s="128">
        <v>42529</v>
      </c>
      <c r="B342" s="21" t="s">
        <v>2609</v>
      </c>
      <c r="C342" s="25" t="s">
        <v>1669</v>
      </c>
      <c r="D342" s="25" t="s">
        <v>2610</v>
      </c>
      <c r="E342" s="21" t="s">
        <v>2611</v>
      </c>
      <c r="F342" s="27" t="s">
        <v>2613</v>
      </c>
      <c r="G342" s="21" t="s">
        <v>213</v>
      </c>
      <c r="H342" s="129">
        <v>42588</v>
      </c>
      <c r="I342" s="27" t="s">
        <v>2615</v>
      </c>
      <c r="J342" s="21" t="s">
        <v>18</v>
      </c>
    </row>
    <row r="343" spans="1:10" ht="12.75">
      <c r="A343" s="128">
        <v>42529</v>
      </c>
      <c r="B343" s="21" t="s">
        <v>2616</v>
      </c>
      <c r="C343" s="25" t="s">
        <v>1284</v>
      </c>
      <c r="D343" s="25" t="s">
        <v>2617</v>
      </c>
      <c r="E343" s="21" t="s">
        <v>2619</v>
      </c>
      <c r="F343" s="27" t="s">
        <v>2620</v>
      </c>
      <c r="G343" s="64" t="s">
        <v>14</v>
      </c>
      <c r="H343" s="129">
        <v>42588</v>
      </c>
      <c r="I343" s="27" t="s">
        <v>2623</v>
      </c>
      <c r="J343" s="21" t="s">
        <v>18</v>
      </c>
    </row>
    <row r="344" spans="1:10" ht="12.75">
      <c r="A344" s="128">
        <v>42529</v>
      </c>
      <c r="B344" s="21" t="s">
        <v>2625</v>
      </c>
      <c r="C344" s="25" t="s">
        <v>1284</v>
      </c>
      <c r="D344" s="25" t="s">
        <v>2626</v>
      </c>
      <c r="E344" s="21" t="s">
        <v>2627</v>
      </c>
      <c r="F344" s="27" t="s">
        <v>2628</v>
      </c>
      <c r="G344" s="64" t="s">
        <v>14</v>
      </c>
      <c r="H344" s="129">
        <v>42588</v>
      </c>
      <c r="I344" s="27" t="s">
        <v>2629</v>
      </c>
      <c r="J344" s="21" t="s">
        <v>18</v>
      </c>
    </row>
    <row r="345" spans="1:10" ht="12.75">
      <c r="A345" s="128" t="s">
        <v>2632</v>
      </c>
      <c r="B345" s="21" t="s">
        <v>2633</v>
      </c>
      <c r="C345" s="25" t="s">
        <v>194</v>
      </c>
      <c r="D345" s="25" t="s">
        <v>2634</v>
      </c>
      <c r="E345" s="21" t="s">
        <v>2635</v>
      </c>
      <c r="F345" s="27" t="s">
        <v>2636</v>
      </c>
      <c r="G345" s="21" t="s">
        <v>30</v>
      </c>
      <c r="H345" s="129">
        <v>42588</v>
      </c>
      <c r="I345" s="27" t="s">
        <v>2637</v>
      </c>
      <c r="J345" s="29"/>
    </row>
    <row r="346" spans="1:10" ht="12.75">
      <c r="A346" s="132">
        <v>42529</v>
      </c>
      <c r="B346" s="21" t="s">
        <v>2640</v>
      </c>
      <c r="C346" s="25" t="s">
        <v>1284</v>
      </c>
      <c r="D346" s="25" t="s">
        <v>2641</v>
      </c>
      <c r="E346" s="21" t="s">
        <v>89</v>
      </c>
      <c r="F346" s="27" t="s">
        <v>2642</v>
      </c>
      <c r="G346" s="21" t="s">
        <v>30</v>
      </c>
      <c r="H346" s="129">
        <v>42588</v>
      </c>
      <c r="I346" s="27" t="s">
        <v>1504</v>
      </c>
      <c r="J346" s="29"/>
    </row>
    <row r="347" spans="1:10" ht="12.75">
      <c r="A347" s="128">
        <v>42590</v>
      </c>
      <c r="B347" s="21" t="s">
        <v>2643</v>
      </c>
      <c r="C347" s="25" t="s">
        <v>194</v>
      </c>
      <c r="D347" s="25" t="s">
        <v>2644</v>
      </c>
      <c r="E347" s="21" t="s">
        <v>2646</v>
      </c>
      <c r="F347" s="27" t="s">
        <v>2647</v>
      </c>
      <c r="G347" s="21" t="s">
        <v>2648</v>
      </c>
      <c r="H347" s="129">
        <v>42588</v>
      </c>
      <c r="I347" s="42"/>
      <c r="J347" s="29"/>
    </row>
    <row r="348" spans="1:10" ht="12.75">
      <c r="A348" s="128">
        <v>42590</v>
      </c>
      <c r="B348" s="34">
        <v>9.166666666666666E-2</v>
      </c>
      <c r="C348" s="25" t="s">
        <v>1669</v>
      </c>
      <c r="D348" s="25" t="s">
        <v>2649</v>
      </c>
      <c r="E348" s="21" t="s">
        <v>2650</v>
      </c>
      <c r="F348" s="27" t="s">
        <v>239</v>
      </c>
      <c r="G348" s="29"/>
      <c r="H348" s="29"/>
      <c r="I348" s="42"/>
      <c r="J348" s="29"/>
    </row>
    <row r="349" spans="1:10" ht="25.5">
      <c r="A349" s="133">
        <v>42530</v>
      </c>
      <c r="B349" s="134" t="s">
        <v>2652</v>
      </c>
      <c r="C349" s="135" t="s">
        <v>1669</v>
      </c>
      <c r="D349" s="135" t="s">
        <v>2658</v>
      </c>
      <c r="E349" s="134" t="s">
        <v>2659</v>
      </c>
      <c r="F349" s="136" t="s">
        <v>2660</v>
      </c>
      <c r="G349" s="137"/>
      <c r="H349" s="137"/>
      <c r="I349" s="138"/>
      <c r="J349" s="137"/>
    </row>
    <row r="350" spans="1:10" ht="12.75">
      <c r="A350" s="128">
        <v>42530</v>
      </c>
      <c r="B350" s="21" t="s">
        <v>2667</v>
      </c>
      <c r="C350" s="25" t="s">
        <v>2061</v>
      </c>
      <c r="D350" s="25" t="s">
        <v>2290</v>
      </c>
      <c r="E350" s="21">
        <v>7872399325</v>
      </c>
      <c r="F350" s="27" t="s">
        <v>2670</v>
      </c>
      <c r="G350" s="21" t="s">
        <v>30</v>
      </c>
      <c r="H350" s="129">
        <v>42619</v>
      </c>
      <c r="I350" s="27" t="s">
        <v>2671</v>
      </c>
      <c r="J350" s="29"/>
    </row>
    <row r="351" spans="1:10" ht="12.75">
      <c r="A351" s="128">
        <v>42530</v>
      </c>
      <c r="B351" s="21" t="s">
        <v>2672</v>
      </c>
      <c r="C351" s="25" t="s">
        <v>2225</v>
      </c>
      <c r="D351" s="25" t="s">
        <v>2674</v>
      </c>
      <c r="E351" s="21">
        <v>7875604777</v>
      </c>
      <c r="F351" s="27" t="s">
        <v>2675</v>
      </c>
      <c r="G351" s="29"/>
      <c r="H351" s="29"/>
      <c r="I351" s="42"/>
      <c r="J351" s="29"/>
    </row>
    <row r="352" spans="1:10" ht="12.75">
      <c r="A352" s="128">
        <v>42530</v>
      </c>
      <c r="B352" s="21" t="s">
        <v>2676</v>
      </c>
      <c r="C352" s="25" t="s">
        <v>2225</v>
      </c>
      <c r="D352" s="25" t="s">
        <v>2677</v>
      </c>
      <c r="E352" s="21">
        <v>7873904904</v>
      </c>
      <c r="F352" s="27" t="s">
        <v>2678</v>
      </c>
      <c r="G352" s="21" t="s">
        <v>30</v>
      </c>
      <c r="H352" s="129">
        <v>42619</v>
      </c>
      <c r="I352" s="42"/>
      <c r="J352" s="29"/>
    </row>
    <row r="353" spans="1:10" ht="25.5">
      <c r="A353" s="128">
        <v>42531</v>
      </c>
      <c r="B353" s="21" t="s">
        <v>2679</v>
      </c>
      <c r="C353" s="25" t="s">
        <v>1753</v>
      </c>
      <c r="D353" s="25" t="s">
        <v>2680</v>
      </c>
      <c r="E353" s="27" t="s">
        <v>2682</v>
      </c>
      <c r="F353" s="27" t="s">
        <v>2683</v>
      </c>
      <c r="G353" s="21" t="s">
        <v>30</v>
      </c>
      <c r="H353" s="129">
        <v>42680</v>
      </c>
      <c r="I353" s="27" t="s">
        <v>2684</v>
      </c>
      <c r="J353" s="21" t="s">
        <v>18</v>
      </c>
    </row>
    <row r="354" spans="1:10" ht="12.75">
      <c r="A354" s="129">
        <v>42680</v>
      </c>
      <c r="B354" s="34">
        <v>0.33333333333333331</v>
      </c>
      <c r="C354" s="25" t="s">
        <v>1763</v>
      </c>
      <c r="D354" s="25" t="s">
        <v>2685</v>
      </c>
      <c r="E354" s="21" t="s">
        <v>2686</v>
      </c>
      <c r="F354" s="27" t="s">
        <v>2688</v>
      </c>
      <c r="G354" s="21" t="s">
        <v>30</v>
      </c>
      <c r="H354" s="129">
        <v>42680</v>
      </c>
      <c r="I354" s="27" t="s">
        <v>2691</v>
      </c>
      <c r="J354" s="21" t="s">
        <v>18</v>
      </c>
    </row>
    <row r="355" spans="1:10" ht="12.75">
      <c r="A355" s="129">
        <v>42680</v>
      </c>
      <c r="B355" s="34">
        <v>0.33333333333333331</v>
      </c>
      <c r="C355" s="25" t="s">
        <v>1763</v>
      </c>
      <c r="D355" s="25" t="s">
        <v>2692</v>
      </c>
      <c r="E355" s="21" t="s">
        <v>2693</v>
      </c>
      <c r="F355" s="27" t="s">
        <v>2694</v>
      </c>
      <c r="G355" s="21" t="s">
        <v>30</v>
      </c>
      <c r="H355" s="129">
        <v>42680</v>
      </c>
      <c r="I355" s="27" t="s">
        <v>2695</v>
      </c>
      <c r="J355" s="21" t="s">
        <v>18</v>
      </c>
    </row>
    <row r="356" spans="1:10" ht="12.75">
      <c r="A356" s="129">
        <v>42680</v>
      </c>
      <c r="B356" s="21" t="s">
        <v>2698</v>
      </c>
      <c r="C356" s="25" t="s">
        <v>706</v>
      </c>
      <c r="D356" s="25" t="s">
        <v>2699</v>
      </c>
      <c r="E356" s="21" t="s">
        <v>2700</v>
      </c>
      <c r="F356" s="27" t="s">
        <v>2701</v>
      </c>
      <c r="G356" s="21" t="s">
        <v>30</v>
      </c>
      <c r="H356" s="129">
        <v>42680</v>
      </c>
      <c r="I356" s="42"/>
      <c r="J356" s="29"/>
    </row>
    <row r="357" spans="1:10" ht="12.75">
      <c r="A357" s="129">
        <v>42680</v>
      </c>
      <c r="B357" s="21" t="s">
        <v>2702</v>
      </c>
      <c r="C357" s="25" t="s">
        <v>2310</v>
      </c>
      <c r="D357" s="25" t="s">
        <v>2703</v>
      </c>
      <c r="E357" s="21" t="s">
        <v>2705</v>
      </c>
      <c r="F357" s="27" t="s">
        <v>2591</v>
      </c>
      <c r="G357" s="64" t="s">
        <v>14</v>
      </c>
      <c r="H357" s="21" t="s">
        <v>2707</v>
      </c>
      <c r="I357" s="42"/>
      <c r="J357" s="21" t="s">
        <v>18</v>
      </c>
    </row>
    <row r="358" spans="1:10" ht="12.75">
      <c r="A358" s="129">
        <v>42680</v>
      </c>
      <c r="B358" s="21" t="s">
        <v>2708</v>
      </c>
      <c r="C358" s="25" t="s">
        <v>2310</v>
      </c>
      <c r="D358" s="25" t="s">
        <v>2709</v>
      </c>
      <c r="E358" s="21" t="s">
        <v>2711</v>
      </c>
      <c r="F358" s="27" t="s">
        <v>2713</v>
      </c>
      <c r="G358" s="64" t="s">
        <v>14</v>
      </c>
      <c r="H358" s="21" t="s">
        <v>2707</v>
      </c>
      <c r="I358" s="42"/>
      <c r="J358" s="21" t="s">
        <v>18</v>
      </c>
    </row>
    <row r="359" spans="1:10" ht="12.75">
      <c r="A359" s="129">
        <v>42534</v>
      </c>
      <c r="B359" s="21" t="s">
        <v>2715</v>
      </c>
      <c r="C359" s="25" t="s">
        <v>1669</v>
      </c>
      <c r="D359" s="25" t="s">
        <v>2716</v>
      </c>
      <c r="E359" s="21" t="s">
        <v>2717</v>
      </c>
      <c r="F359" s="27" t="s">
        <v>2718</v>
      </c>
      <c r="G359" s="64" t="s">
        <v>14</v>
      </c>
      <c r="H359" s="21" t="s">
        <v>2707</v>
      </c>
      <c r="I359" s="27" t="s">
        <v>2719</v>
      </c>
      <c r="J359" s="21" t="s">
        <v>18</v>
      </c>
    </row>
    <row r="360" spans="1:10" ht="12.75">
      <c r="A360" s="129">
        <v>42534</v>
      </c>
      <c r="B360" s="21" t="s">
        <v>2721</v>
      </c>
      <c r="C360" s="25" t="s">
        <v>1669</v>
      </c>
      <c r="D360" s="25" t="s">
        <v>2722</v>
      </c>
      <c r="E360" s="21" t="s">
        <v>2723</v>
      </c>
      <c r="F360" s="27" t="s">
        <v>2724</v>
      </c>
      <c r="G360" s="64" t="s">
        <v>14</v>
      </c>
      <c r="H360" s="21" t="s">
        <v>2707</v>
      </c>
      <c r="I360" s="27" t="s">
        <v>2725</v>
      </c>
      <c r="J360" s="21" t="s">
        <v>18</v>
      </c>
    </row>
    <row r="361" spans="1:10" ht="12.75">
      <c r="A361" s="139">
        <v>42534</v>
      </c>
      <c r="B361" s="21" t="s">
        <v>2728</v>
      </c>
      <c r="C361" s="25" t="s">
        <v>1669</v>
      </c>
      <c r="D361" s="25" t="s">
        <v>2730</v>
      </c>
      <c r="E361" s="21" t="s">
        <v>1944</v>
      </c>
      <c r="F361" s="27" t="s">
        <v>2732</v>
      </c>
      <c r="G361" s="21" t="s">
        <v>30</v>
      </c>
      <c r="H361" s="21" t="s">
        <v>2707</v>
      </c>
      <c r="I361" s="27" t="s">
        <v>2733</v>
      </c>
      <c r="J361" s="21" t="s">
        <v>18</v>
      </c>
    </row>
    <row r="362" spans="1:10" ht="12.75">
      <c r="A362" s="139">
        <v>42534</v>
      </c>
      <c r="B362" s="21" t="s">
        <v>2734</v>
      </c>
      <c r="C362" s="25" t="s">
        <v>2225</v>
      </c>
      <c r="D362" s="25" t="s">
        <v>2703</v>
      </c>
      <c r="E362" s="21">
        <v>7879071927</v>
      </c>
      <c r="F362" s="27" t="s">
        <v>2735</v>
      </c>
      <c r="G362" s="64" t="s">
        <v>14</v>
      </c>
      <c r="H362" s="21" t="s">
        <v>2736</v>
      </c>
      <c r="I362" s="27" t="s">
        <v>2737</v>
      </c>
      <c r="J362" s="21" t="s">
        <v>18</v>
      </c>
    </row>
    <row r="363" spans="1:10" ht="12.75">
      <c r="A363" s="129">
        <v>42535</v>
      </c>
      <c r="B363" s="21" t="s">
        <v>2738</v>
      </c>
      <c r="C363" s="25" t="s">
        <v>2225</v>
      </c>
      <c r="D363" s="25" t="s">
        <v>2739</v>
      </c>
      <c r="E363" s="21">
        <v>7875963327</v>
      </c>
      <c r="F363" s="27" t="s">
        <v>2741</v>
      </c>
      <c r="G363" s="64" t="s">
        <v>14</v>
      </c>
      <c r="H363" s="21" t="s">
        <v>2736</v>
      </c>
      <c r="I363" s="27" t="s">
        <v>2737</v>
      </c>
      <c r="J363" s="21" t="s">
        <v>18</v>
      </c>
    </row>
    <row r="364" spans="1:10" ht="12.75">
      <c r="A364" s="129">
        <v>42535</v>
      </c>
      <c r="B364" s="21" t="s">
        <v>2744</v>
      </c>
      <c r="C364" s="25" t="s">
        <v>2225</v>
      </c>
      <c r="D364" s="25" t="s">
        <v>2745</v>
      </c>
      <c r="E364" s="21">
        <v>7875265611</v>
      </c>
      <c r="F364" s="27" t="s">
        <v>2735</v>
      </c>
      <c r="G364" s="64" t="s">
        <v>14</v>
      </c>
      <c r="H364" s="21" t="s">
        <v>2736</v>
      </c>
      <c r="I364" s="27" t="s">
        <v>2746</v>
      </c>
      <c r="J364" s="21" t="s">
        <v>18</v>
      </c>
    </row>
    <row r="365" spans="1:10" ht="12.75">
      <c r="A365" s="129">
        <v>42535</v>
      </c>
      <c r="B365" s="21" t="s">
        <v>2750</v>
      </c>
      <c r="C365" s="25" t="s">
        <v>1669</v>
      </c>
      <c r="D365" s="25" t="s">
        <v>2751</v>
      </c>
      <c r="E365" s="21" t="s">
        <v>2753</v>
      </c>
      <c r="F365" s="27" t="s">
        <v>2754</v>
      </c>
      <c r="G365" s="64" t="s">
        <v>14</v>
      </c>
      <c r="H365" s="21" t="s">
        <v>2755</v>
      </c>
      <c r="I365" s="27" t="s">
        <v>2224</v>
      </c>
      <c r="J365" s="21" t="s">
        <v>18</v>
      </c>
    </row>
    <row r="366" spans="1:10" ht="12.75">
      <c r="A366" s="128">
        <v>42535</v>
      </c>
      <c r="B366" s="21" t="s">
        <v>2758</v>
      </c>
      <c r="C366" s="25" t="s">
        <v>2032</v>
      </c>
      <c r="D366" s="25" t="s">
        <v>2760</v>
      </c>
      <c r="E366" s="21" t="s">
        <v>1671</v>
      </c>
      <c r="F366" s="27" t="s">
        <v>1922</v>
      </c>
      <c r="G366" s="21" t="s">
        <v>733</v>
      </c>
      <c r="H366" s="21" t="s">
        <v>2736</v>
      </c>
      <c r="I366" s="27" t="s">
        <v>2762</v>
      </c>
      <c r="J366" s="21" t="s">
        <v>18</v>
      </c>
    </row>
    <row r="367" spans="1:10" ht="12.75">
      <c r="A367" s="128">
        <v>42536</v>
      </c>
      <c r="B367" s="21">
        <v>0.3840277777777778</v>
      </c>
      <c r="C367" s="25" t="s">
        <v>1284</v>
      </c>
      <c r="D367" s="25" t="s">
        <v>2763</v>
      </c>
      <c r="E367" s="21" t="s">
        <v>2764</v>
      </c>
      <c r="F367" s="27" t="s">
        <v>2765</v>
      </c>
      <c r="G367" s="21" t="s">
        <v>14</v>
      </c>
      <c r="H367" s="21" t="s">
        <v>2755</v>
      </c>
      <c r="I367" s="27" t="s">
        <v>2224</v>
      </c>
      <c r="J367" s="21" t="s">
        <v>18</v>
      </c>
    </row>
    <row r="368" spans="1:10" ht="25.5">
      <c r="A368" s="128">
        <v>42536</v>
      </c>
      <c r="B368" s="21" t="s">
        <v>2768</v>
      </c>
      <c r="C368" s="25" t="s">
        <v>2769</v>
      </c>
      <c r="D368" s="25" t="s">
        <v>2770</v>
      </c>
      <c r="E368" s="29"/>
      <c r="F368" s="27" t="s">
        <v>1132</v>
      </c>
      <c r="G368" s="21" t="s">
        <v>2771</v>
      </c>
      <c r="H368" s="21" t="s">
        <v>2755</v>
      </c>
      <c r="I368" s="27" t="s">
        <v>2773</v>
      </c>
      <c r="J368" s="140"/>
    </row>
    <row r="369" spans="1:10" ht="12.75">
      <c r="A369" s="128">
        <v>42536</v>
      </c>
      <c r="B369" s="21" t="s">
        <v>2777</v>
      </c>
      <c r="C369" s="25" t="s">
        <v>499</v>
      </c>
      <c r="D369" s="25" t="s">
        <v>2778</v>
      </c>
      <c r="E369" s="21" t="s">
        <v>2779</v>
      </c>
      <c r="F369" s="27" t="s">
        <v>2448</v>
      </c>
      <c r="G369" s="21" t="s">
        <v>30</v>
      </c>
      <c r="H369" s="21" t="s">
        <v>2755</v>
      </c>
      <c r="I369" s="27" t="s">
        <v>2783</v>
      </c>
      <c r="J369" s="21" t="s">
        <v>18</v>
      </c>
    </row>
    <row r="370" spans="1:10" ht="12.75">
      <c r="A370" s="141">
        <v>42536</v>
      </c>
      <c r="B370" s="25" t="s">
        <v>2786</v>
      </c>
      <c r="C370" s="25" t="s">
        <v>499</v>
      </c>
      <c r="D370" s="25" t="s">
        <v>2788</v>
      </c>
      <c r="E370" s="25" t="s">
        <v>2789</v>
      </c>
      <c r="F370" s="25" t="s">
        <v>2790</v>
      </c>
      <c r="G370" s="21" t="s">
        <v>30</v>
      </c>
      <c r="H370" s="21" t="s">
        <v>2755</v>
      </c>
      <c r="I370" s="25" t="s">
        <v>2791</v>
      </c>
      <c r="J370" s="25"/>
    </row>
    <row r="371" spans="1:10" ht="25.5">
      <c r="A371" s="128">
        <v>42536</v>
      </c>
      <c r="B371" s="25"/>
      <c r="C371" s="25" t="s">
        <v>2793</v>
      </c>
      <c r="D371" s="25" t="s">
        <v>2794</v>
      </c>
      <c r="E371" s="25" t="s">
        <v>2797</v>
      </c>
      <c r="F371" s="25" t="s">
        <v>1874</v>
      </c>
      <c r="G371" s="25" t="s">
        <v>2771</v>
      </c>
      <c r="H371" s="25" t="s">
        <v>2799</v>
      </c>
      <c r="I371" s="75" t="s">
        <v>2800</v>
      </c>
      <c r="J371" s="25"/>
    </row>
    <row r="372" spans="1:10" ht="12.75">
      <c r="A372" s="141">
        <v>42536</v>
      </c>
      <c r="B372" s="25" t="s">
        <v>2801</v>
      </c>
      <c r="C372" s="25" t="s">
        <v>2310</v>
      </c>
      <c r="D372" s="25" t="s">
        <v>2802</v>
      </c>
      <c r="E372" s="25" t="s">
        <v>2803</v>
      </c>
      <c r="F372" s="25" t="s">
        <v>2804</v>
      </c>
      <c r="G372" s="86" t="s">
        <v>2771</v>
      </c>
      <c r="H372" s="25" t="s">
        <v>2799</v>
      </c>
      <c r="I372" s="25" t="s">
        <v>2808</v>
      </c>
      <c r="J372" s="25" t="s">
        <v>122</v>
      </c>
    </row>
    <row r="373" spans="1:10" ht="25.5">
      <c r="A373" s="128">
        <v>42537</v>
      </c>
      <c r="B373" s="25" t="s">
        <v>2810</v>
      </c>
      <c r="C373" s="25" t="s">
        <v>165</v>
      </c>
      <c r="D373" s="25" t="s">
        <v>1862</v>
      </c>
      <c r="E373" s="25" t="s">
        <v>1864</v>
      </c>
      <c r="F373" s="75" t="s">
        <v>2811</v>
      </c>
      <c r="G373" s="25" t="s">
        <v>14</v>
      </c>
      <c r="H373" s="141">
        <v>42537</v>
      </c>
      <c r="I373" s="75" t="s">
        <v>2813</v>
      </c>
      <c r="J373" s="25" t="s">
        <v>18</v>
      </c>
    </row>
    <row r="374" spans="1:10" ht="12.75">
      <c r="A374" s="128">
        <v>42537</v>
      </c>
      <c r="B374" s="25" t="s">
        <v>2815</v>
      </c>
      <c r="C374" s="25" t="s">
        <v>2817</v>
      </c>
      <c r="D374" s="25" t="s">
        <v>2818</v>
      </c>
      <c r="E374" s="25" t="s">
        <v>2819</v>
      </c>
      <c r="F374" s="75" t="s">
        <v>2821</v>
      </c>
      <c r="G374" s="25" t="s">
        <v>14</v>
      </c>
      <c r="H374" s="141">
        <v>42537</v>
      </c>
      <c r="I374" s="75" t="s">
        <v>2822</v>
      </c>
      <c r="J374" s="25" t="s">
        <v>18</v>
      </c>
    </row>
    <row r="375" spans="1:10" ht="12.75">
      <c r="A375" s="128">
        <v>42537</v>
      </c>
      <c r="B375" s="25" t="s">
        <v>2815</v>
      </c>
      <c r="C375" s="25" t="s">
        <v>2817</v>
      </c>
      <c r="D375" s="25" t="s">
        <v>2823</v>
      </c>
      <c r="E375" s="25">
        <v>7872088507</v>
      </c>
      <c r="F375" s="75" t="s">
        <v>2825</v>
      </c>
      <c r="G375" s="25" t="s">
        <v>14</v>
      </c>
      <c r="H375" s="141">
        <v>42537</v>
      </c>
      <c r="I375" s="75" t="s">
        <v>2827</v>
      </c>
      <c r="J375" s="25" t="s">
        <v>18</v>
      </c>
    </row>
    <row r="376" spans="1:10" ht="12.75">
      <c r="A376" s="128">
        <v>42537</v>
      </c>
      <c r="B376" s="25" t="s">
        <v>2829</v>
      </c>
      <c r="C376" s="25" t="s">
        <v>2817</v>
      </c>
      <c r="D376" s="25" t="s">
        <v>2830</v>
      </c>
      <c r="E376" s="25">
        <v>7875963327</v>
      </c>
      <c r="F376" s="75" t="s">
        <v>602</v>
      </c>
      <c r="G376" s="25" t="s">
        <v>14</v>
      </c>
      <c r="H376" s="141">
        <v>42537</v>
      </c>
      <c r="I376" s="75" t="s">
        <v>2832</v>
      </c>
      <c r="J376" s="25" t="s">
        <v>18</v>
      </c>
    </row>
    <row r="377" spans="1:10" ht="12.75">
      <c r="A377" s="128">
        <v>42537</v>
      </c>
      <c r="B377" s="25" t="s">
        <v>2834</v>
      </c>
      <c r="C377" s="25" t="s">
        <v>2206</v>
      </c>
      <c r="D377" s="25" t="s">
        <v>2836</v>
      </c>
      <c r="E377" s="25" t="s">
        <v>2837</v>
      </c>
      <c r="F377" s="75" t="s">
        <v>2838</v>
      </c>
      <c r="G377" s="25" t="s">
        <v>14</v>
      </c>
      <c r="H377" s="141">
        <v>42537</v>
      </c>
      <c r="I377" s="75" t="s">
        <v>1348</v>
      </c>
      <c r="J377" s="25" t="s">
        <v>18</v>
      </c>
    </row>
    <row r="378" spans="1:10" ht="12.75">
      <c r="A378" s="141">
        <v>42538</v>
      </c>
      <c r="B378" s="25" t="s">
        <v>2840</v>
      </c>
      <c r="C378" s="25" t="s">
        <v>499</v>
      </c>
      <c r="D378" s="25" t="s">
        <v>2842</v>
      </c>
      <c r="E378" s="25" t="s">
        <v>2844</v>
      </c>
      <c r="F378" s="25" t="s">
        <v>1132</v>
      </c>
      <c r="G378" s="25" t="s">
        <v>30</v>
      </c>
      <c r="H378" s="25" t="s">
        <v>2845</v>
      </c>
      <c r="I378" s="25" t="s">
        <v>2846</v>
      </c>
      <c r="J378" s="25" t="s">
        <v>18</v>
      </c>
    </row>
    <row r="379" spans="1:10" ht="12.75">
      <c r="A379" s="141">
        <v>42538</v>
      </c>
      <c r="B379" s="25" t="s">
        <v>2847</v>
      </c>
      <c r="C379" s="25" t="s">
        <v>2296</v>
      </c>
      <c r="D379" s="25" t="s">
        <v>2848</v>
      </c>
      <c r="E379" s="25" t="s">
        <v>1964</v>
      </c>
      <c r="F379" s="25" t="s">
        <v>2849</v>
      </c>
      <c r="G379" s="25" t="s">
        <v>30</v>
      </c>
      <c r="H379" s="25" t="s">
        <v>2845</v>
      </c>
      <c r="I379" s="25" t="s">
        <v>2852</v>
      </c>
      <c r="J379" s="25" t="s">
        <v>18</v>
      </c>
    </row>
    <row r="380" spans="1:10" ht="12.75">
      <c r="A380" s="141">
        <v>42538</v>
      </c>
      <c r="B380" s="25" t="s">
        <v>2854</v>
      </c>
      <c r="C380" s="25" t="s">
        <v>2817</v>
      </c>
      <c r="D380" s="25" t="s">
        <v>2855</v>
      </c>
      <c r="E380" s="25" t="s">
        <v>2856</v>
      </c>
      <c r="F380" s="25" t="s">
        <v>2857</v>
      </c>
      <c r="G380" s="25" t="s">
        <v>30</v>
      </c>
      <c r="H380" s="25" t="s">
        <v>2845</v>
      </c>
      <c r="I380" s="25" t="s">
        <v>2858</v>
      </c>
      <c r="J380" s="25" t="s">
        <v>18</v>
      </c>
    </row>
    <row r="381" spans="1:10" ht="12.75">
      <c r="A381" s="141">
        <v>42538</v>
      </c>
      <c r="B381" s="25" t="s">
        <v>2862</v>
      </c>
      <c r="C381" s="25" t="s">
        <v>1669</v>
      </c>
      <c r="D381" s="25" t="s">
        <v>2864</v>
      </c>
      <c r="E381" s="25" t="s">
        <v>2865</v>
      </c>
      <c r="F381" s="25" t="s">
        <v>2866</v>
      </c>
      <c r="G381" s="25" t="s">
        <v>30</v>
      </c>
      <c r="H381" s="25" t="s">
        <v>2845</v>
      </c>
      <c r="I381" s="25" t="s">
        <v>2867</v>
      </c>
      <c r="J381" s="25" t="s">
        <v>18</v>
      </c>
    </row>
    <row r="382" spans="1:10" ht="12.75">
      <c r="A382" s="143">
        <v>42539</v>
      </c>
      <c r="B382" s="25" t="s">
        <v>2872</v>
      </c>
      <c r="C382" s="25" t="s">
        <v>2873</v>
      </c>
      <c r="D382" s="25" t="s">
        <v>2874</v>
      </c>
      <c r="E382" s="25" t="s">
        <v>2875</v>
      </c>
      <c r="F382" s="25" t="s">
        <v>602</v>
      </c>
      <c r="G382" s="144" t="s">
        <v>2771</v>
      </c>
      <c r="H382" s="25" t="s">
        <v>2881</v>
      </c>
      <c r="I382" s="25" t="s">
        <v>2882</v>
      </c>
      <c r="J382" s="25" t="s">
        <v>15</v>
      </c>
    </row>
    <row r="383" spans="1:10" ht="12.75">
      <c r="A383" s="143">
        <v>42541</v>
      </c>
      <c r="B383" s="25" t="s">
        <v>2885</v>
      </c>
      <c r="C383" s="25" t="s">
        <v>2032</v>
      </c>
      <c r="D383" s="25" t="s">
        <v>2887</v>
      </c>
      <c r="E383" s="25" t="s">
        <v>2888</v>
      </c>
      <c r="F383" s="25" t="s">
        <v>602</v>
      </c>
      <c r="G383" s="144" t="s">
        <v>2771</v>
      </c>
      <c r="H383" s="25" t="s">
        <v>2881</v>
      </c>
      <c r="I383" s="25" t="s">
        <v>2889</v>
      </c>
      <c r="J383" s="25" t="s">
        <v>122</v>
      </c>
    </row>
    <row r="384" spans="1:10" ht="12.75">
      <c r="A384" s="145">
        <v>42541</v>
      </c>
      <c r="B384" s="25" t="s">
        <v>2895</v>
      </c>
      <c r="C384" s="25" t="s">
        <v>1669</v>
      </c>
      <c r="D384" s="25" t="s">
        <v>2897</v>
      </c>
      <c r="E384" s="25" t="s">
        <v>2856</v>
      </c>
      <c r="F384" s="25" t="s">
        <v>2898</v>
      </c>
      <c r="G384" s="144" t="s">
        <v>2771</v>
      </c>
      <c r="H384" s="25" t="s">
        <v>2881</v>
      </c>
      <c r="I384" s="25" t="s">
        <v>2899</v>
      </c>
      <c r="J384" s="25" t="s">
        <v>122</v>
      </c>
    </row>
    <row r="385" spans="1:10" ht="12.75">
      <c r="A385" s="145">
        <v>42541</v>
      </c>
      <c r="B385" s="25" t="s">
        <v>2901</v>
      </c>
      <c r="C385" s="25" t="s">
        <v>1669</v>
      </c>
      <c r="D385" s="25" t="s">
        <v>2897</v>
      </c>
      <c r="E385" s="25" t="s">
        <v>2856</v>
      </c>
      <c r="F385" s="25" t="s">
        <v>2898</v>
      </c>
      <c r="G385" s="144" t="s">
        <v>2771</v>
      </c>
      <c r="H385" s="25" t="s">
        <v>2881</v>
      </c>
      <c r="I385" s="25" t="s">
        <v>2904</v>
      </c>
      <c r="J385" s="25" t="s">
        <v>15</v>
      </c>
    </row>
    <row r="386" spans="1:10" ht="38.25">
      <c r="A386" s="145">
        <v>42541</v>
      </c>
      <c r="B386" s="25" t="s">
        <v>2905</v>
      </c>
      <c r="C386" s="25" t="s">
        <v>2032</v>
      </c>
      <c r="D386" s="25" t="s">
        <v>1659</v>
      </c>
      <c r="E386" s="25">
        <v>7879384181</v>
      </c>
      <c r="F386" s="25" t="s">
        <v>2906</v>
      </c>
      <c r="G386" s="144" t="s">
        <v>2771</v>
      </c>
      <c r="H386" s="25" t="s">
        <v>2881</v>
      </c>
      <c r="I386" s="75" t="s">
        <v>2908</v>
      </c>
      <c r="J386" s="25" t="s">
        <v>122</v>
      </c>
    </row>
    <row r="387" spans="1:10" ht="38.25">
      <c r="A387" s="145">
        <v>42541</v>
      </c>
      <c r="B387" s="25" t="s">
        <v>2909</v>
      </c>
      <c r="C387" s="25" t="s">
        <v>1669</v>
      </c>
      <c r="D387" s="25" t="s">
        <v>2910</v>
      </c>
      <c r="E387" s="25" t="s">
        <v>2912</v>
      </c>
      <c r="F387" s="25" t="s">
        <v>2914</v>
      </c>
      <c r="G387" s="57" t="s">
        <v>2771</v>
      </c>
      <c r="H387" s="25" t="s">
        <v>2881</v>
      </c>
      <c r="I387" s="75" t="s">
        <v>2917</v>
      </c>
      <c r="J387" s="25" t="s">
        <v>122</v>
      </c>
    </row>
    <row r="388" spans="1:10" ht="12.75">
      <c r="A388" s="145">
        <v>42541</v>
      </c>
      <c r="B388" s="25" t="s">
        <v>2909</v>
      </c>
      <c r="C388" s="25" t="s">
        <v>2032</v>
      </c>
      <c r="D388" s="25" t="s">
        <v>2918</v>
      </c>
      <c r="E388" s="25">
        <v>7875963327</v>
      </c>
      <c r="F388" s="25" t="s">
        <v>29</v>
      </c>
      <c r="G388" s="57" t="s">
        <v>2771</v>
      </c>
      <c r="H388" s="25" t="s">
        <v>2881</v>
      </c>
      <c r="I388" s="25" t="s">
        <v>2921</v>
      </c>
      <c r="J388" s="25" t="s">
        <v>122</v>
      </c>
    </row>
    <row r="389" spans="1:10" ht="25.5">
      <c r="A389" s="145">
        <v>42541</v>
      </c>
      <c r="B389" s="25" t="s">
        <v>2922</v>
      </c>
      <c r="C389" s="25" t="s">
        <v>1859</v>
      </c>
      <c r="D389" s="25" t="s">
        <v>2923</v>
      </c>
      <c r="E389" s="25" t="s">
        <v>2924</v>
      </c>
      <c r="F389" s="25" t="s">
        <v>2925</v>
      </c>
      <c r="G389" s="57" t="s">
        <v>2771</v>
      </c>
      <c r="H389" s="25" t="s">
        <v>2881</v>
      </c>
      <c r="I389" s="75" t="s">
        <v>2928</v>
      </c>
      <c r="J389" s="25" t="s">
        <v>122</v>
      </c>
    </row>
    <row r="390" spans="1:10" ht="12.75">
      <c r="A390" s="145">
        <v>42541</v>
      </c>
      <c r="B390" s="25" t="s">
        <v>2929</v>
      </c>
      <c r="C390" s="25" t="s">
        <v>2032</v>
      </c>
      <c r="D390" s="25" t="s">
        <v>2930</v>
      </c>
      <c r="E390" s="25">
        <v>7873675033</v>
      </c>
      <c r="F390" s="25" t="s">
        <v>488</v>
      </c>
      <c r="G390" s="144" t="s">
        <v>2771</v>
      </c>
      <c r="H390" s="25" t="s">
        <v>2881</v>
      </c>
      <c r="I390" s="25" t="s">
        <v>2932</v>
      </c>
      <c r="J390" s="25" t="s">
        <v>122</v>
      </c>
    </row>
    <row r="391" spans="1:10" ht="12.75">
      <c r="A391" s="145">
        <v>42541</v>
      </c>
      <c r="B391" s="146">
        <v>0.45833333333333331</v>
      </c>
      <c r="C391" s="147" t="s">
        <v>2032</v>
      </c>
      <c r="D391" s="147" t="s">
        <v>2938</v>
      </c>
      <c r="E391" s="57">
        <v>4079232063</v>
      </c>
      <c r="F391" s="58" t="s">
        <v>2939</v>
      </c>
      <c r="G391" s="148"/>
      <c r="H391" s="57" t="s">
        <v>2881</v>
      </c>
      <c r="I391" s="58" t="s">
        <v>2943</v>
      </c>
      <c r="J391" s="57" t="s">
        <v>122</v>
      </c>
    </row>
    <row r="392" spans="1:10" ht="12.75">
      <c r="A392" s="145">
        <v>42541</v>
      </c>
      <c r="B392" s="57" t="s">
        <v>2944</v>
      </c>
      <c r="C392" s="147" t="s">
        <v>2032</v>
      </c>
      <c r="D392" s="147" t="s">
        <v>2945</v>
      </c>
      <c r="E392" s="57">
        <v>7879882626</v>
      </c>
      <c r="F392" s="58" t="s">
        <v>474</v>
      </c>
      <c r="G392" s="57" t="s">
        <v>2771</v>
      </c>
      <c r="H392" s="57" t="s">
        <v>2881</v>
      </c>
      <c r="I392" s="58" t="s">
        <v>2946</v>
      </c>
      <c r="J392" s="54" t="s">
        <v>122</v>
      </c>
    </row>
    <row r="393" spans="1:10" ht="12.75">
      <c r="A393" s="145">
        <v>42541</v>
      </c>
      <c r="B393" s="57" t="s">
        <v>2947</v>
      </c>
      <c r="C393" s="147" t="s">
        <v>2032</v>
      </c>
      <c r="D393" s="147" t="s">
        <v>1920</v>
      </c>
      <c r="E393" s="57">
        <v>7873089201</v>
      </c>
      <c r="F393" s="58" t="s">
        <v>488</v>
      </c>
      <c r="G393" s="57" t="s">
        <v>2771</v>
      </c>
      <c r="H393" s="25" t="s">
        <v>2881</v>
      </c>
      <c r="I393" s="25" t="s">
        <v>2921</v>
      </c>
      <c r="J393" s="25" t="s">
        <v>122</v>
      </c>
    </row>
    <row r="394" spans="1:10" ht="12.75">
      <c r="A394" s="145">
        <v>42541</v>
      </c>
      <c r="B394" s="57" t="s">
        <v>2950</v>
      </c>
      <c r="C394" s="147" t="s">
        <v>1669</v>
      </c>
      <c r="D394" s="147" t="s">
        <v>2952</v>
      </c>
      <c r="E394" s="57" t="s">
        <v>2953</v>
      </c>
      <c r="F394" s="58" t="s">
        <v>488</v>
      </c>
      <c r="G394" s="57"/>
      <c r="H394" s="25"/>
      <c r="I394" s="25"/>
      <c r="J394" s="25"/>
    </row>
    <row r="395" spans="1:10" ht="12.75">
      <c r="A395" s="145">
        <v>42541</v>
      </c>
      <c r="B395" s="57" t="s">
        <v>2954</v>
      </c>
      <c r="C395" s="147" t="s">
        <v>1669</v>
      </c>
      <c r="D395" s="147" t="s">
        <v>1862</v>
      </c>
      <c r="E395" s="57" t="s">
        <v>1864</v>
      </c>
      <c r="F395" s="58" t="s">
        <v>2955</v>
      </c>
      <c r="G395" s="57" t="s">
        <v>2956</v>
      </c>
      <c r="H395" s="25"/>
      <c r="I395" s="25"/>
      <c r="J395" s="25"/>
    </row>
    <row r="396" spans="1:10" ht="12.75">
      <c r="A396" s="145" t="s">
        <v>2957</v>
      </c>
      <c r="B396" s="57" t="s">
        <v>2958</v>
      </c>
      <c r="C396" s="147" t="s">
        <v>194</v>
      </c>
      <c r="D396" s="147" t="s">
        <v>2959</v>
      </c>
      <c r="E396" s="57" t="s">
        <v>2049</v>
      </c>
      <c r="F396" s="58" t="s">
        <v>2960</v>
      </c>
      <c r="G396" s="25" t="s">
        <v>14</v>
      </c>
      <c r="H396" s="25"/>
      <c r="I396" s="25"/>
      <c r="J396" s="57" t="s">
        <v>18</v>
      </c>
    </row>
    <row r="397" spans="1:10" ht="12.75">
      <c r="A397" s="150">
        <v>42541</v>
      </c>
      <c r="B397" s="57" t="s">
        <v>2962</v>
      </c>
      <c r="C397" s="147" t="s">
        <v>1669</v>
      </c>
      <c r="D397" s="147" t="s">
        <v>2963</v>
      </c>
      <c r="E397" s="57" t="s">
        <v>2964</v>
      </c>
      <c r="F397" s="58" t="s">
        <v>2965</v>
      </c>
      <c r="G397" s="57" t="s">
        <v>30</v>
      </c>
      <c r="H397" s="57" t="s">
        <v>2966</v>
      </c>
      <c r="I397" s="58" t="s">
        <v>2967</v>
      </c>
      <c r="J397" s="57" t="s">
        <v>18</v>
      </c>
    </row>
    <row r="398" spans="1:10" ht="12.75">
      <c r="A398" s="150">
        <v>42541</v>
      </c>
      <c r="B398" s="57" t="s">
        <v>2968</v>
      </c>
      <c r="C398" s="147" t="s">
        <v>1669</v>
      </c>
      <c r="D398" s="147" t="s">
        <v>2969</v>
      </c>
      <c r="E398" s="57" t="s">
        <v>2971</v>
      </c>
      <c r="F398" s="58" t="s">
        <v>2972</v>
      </c>
      <c r="G398" s="25" t="s">
        <v>14</v>
      </c>
      <c r="H398" s="57" t="s">
        <v>2966</v>
      </c>
      <c r="I398" s="58" t="s">
        <v>2973</v>
      </c>
      <c r="J398" s="57" t="s">
        <v>18</v>
      </c>
    </row>
    <row r="399" spans="1:10" ht="12.75">
      <c r="A399" s="152">
        <v>42541</v>
      </c>
      <c r="B399" s="57" t="s">
        <v>2977</v>
      </c>
      <c r="C399" s="147" t="s">
        <v>1669</v>
      </c>
      <c r="D399" s="147" t="s">
        <v>2979</v>
      </c>
      <c r="E399" s="57" t="s">
        <v>2981</v>
      </c>
      <c r="F399" s="58" t="s">
        <v>2983</v>
      </c>
      <c r="G399" s="57" t="s">
        <v>2984</v>
      </c>
      <c r="H399" s="57" t="s">
        <v>2986</v>
      </c>
      <c r="I399" s="153"/>
      <c r="J399" s="148"/>
    </row>
    <row r="400" spans="1:10" ht="12.75">
      <c r="A400" s="145">
        <v>42541</v>
      </c>
      <c r="B400" s="57" t="s">
        <v>2991</v>
      </c>
      <c r="C400" s="147" t="s">
        <v>1669</v>
      </c>
      <c r="D400" s="147" t="s">
        <v>2992</v>
      </c>
      <c r="E400" s="57" t="s">
        <v>2049</v>
      </c>
      <c r="F400" s="58" t="s">
        <v>1132</v>
      </c>
      <c r="G400" s="25" t="s">
        <v>14</v>
      </c>
      <c r="H400" s="25"/>
      <c r="I400" s="25"/>
      <c r="J400" s="25"/>
    </row>
    <row r="401" spans="1:10" ht="12.75">
      <c r="A401" s="150">
        <v>42541</v>
      </c>
      <c r="B401" s="57" t="s">
        <v>2996</v>
      </c>
      <c r="C401" s="147" t="s">
        <v>2032</v>
      </c>
      <c r="D401" s="147" t="s">
        <v>2997</v>
      </c>
      <c r="E401" s="57" t="s">
        <v>2999</v>
      </c>
      <c r="F401" s="58" t="s">
        <v>1132</v>
      </c>
      <c r="G401" s="57" t="s">
        <v>2771</v>
      </c>
      <c r="H401" s="57" t="s">
        <v>2986</v>
      </c>
      <c r="I401" s="58" t="s">
        <v>1348</v>
      </c>
      <c r="J401" s="57" t="s">
        <v>18</v>
      </c>
    </row>
    <row r="402" spans="1:10" ht="51">
      <c r="A402" s="57" t="s">
        <v>2957</v>
      </c>
      <c r="B402" s="57" t="s">
        <v>3000</v>
      </c>
      <c r="C402" s="147" t="s">
        <v>499</v>
      </c>
      <c r="D402" s="147" t="s">
        <v>3001</v>
      </c>
      <c r="E402" s="57" t="s">
        <v>3002</v>
      </c>
      <c r="F402" s="58" t="s">
        <v>1132</v>
      </c>
      <c r="G402" s="57" t="s">
        <v>2771</v>
      </c>
      <c r="H402" s="57" t="s">
        <v>2986</v>
      </c>
      <c r="I402" s="154" t="s">
        <v>3003</v>
      </c>
      <c r="J402" s="57" t="s">
        <v>18</v>
      </c>
    </row>
    <row r="403" spans="1:10" ht="38.25">
      <c r="A403" s="155">
        <v>42542</v>
      </c>
      <c r="B403" s="57" t="s">
        <v>3013</v>
      </c>
      <c r="C403" s="147" t="s">
        <v>2032</v>
      </c>
      <c r="D403" s="147" t="s">
        <v>3015</v>
      </c>
      <c r="E403" s="57">
        <v>9394390623</v>
      </c>
      <c r="F403" s="58" t="s">
        <v>1132</v>
      </c>
      <c r="G403" s="57" t="s">
        <v>2771</v>
      </c>
      <c r="H403" s="57" t="s">
        <v>2986</v>
      </c>
      <c r="I403" s="58" t="s">
        <v>3016</v>
      </c>
      <c r="J403" s="57" t="s">
        <v>18</v>
      </c>
    </row>
    <row r="404" spans="1:10" ht="64.5">
      <c r="A404" s="155">
        <v>42542</v>
      </c>
      <c r="B404" s="57" t="s">
        <v>3018</v>
      </c>
      <c r="C404" s="147" t="s">
        <v>2032</v>
      </c>
      <c r="D404" s="147" t="s">
        <v>3020</v>
      </c>
      <c r="E404" s="156">
        <v>7874293304</v>
      </c>
      <c r="F404" s="58" t="s">
        <v>1132</v>
      </c>
      <c r="G404" s="57" t="s">
        <v>2771</v>
      </c>
      <c r="H404" s="57" t="s">
        <v>3023</v>
      </c>
      <c r="I404" s="154" t="s">
        <v>3024</v>
      </c>
      <c r="J404" s="57" t="s">
        <v>18</v>
      </c>
    </row>
    <row r="405" spans="1:10" ht="25.5">
      <c r="A405" s="155">
        <v>42542</v>
      </c>
      <c r="B405" s="57" t="s">
        <v>3018</v>
      </c>
      <c r="C405" s="147" t="s">
        <v>2032</v>
      </c>
      <c r="D405" s="147" t="s">
        <v>3025</v>
      </c>
      <c r="E405" s="57">
        <v>7879621288</v>
      </c>
      <c r="F405" s="58" t="s">
        <v>3026</v>
      </c>
      <c r="G405" s="57" t="s">
        <v>2771</v>
      </c>
      <c r="H405" s="57" t="s">
        <v>3023</v>
      </c>
      <c r="I405" s="58" t="s">
        <v>3027</v>
      </c>
      <c r="J405" s="57" t="s">
        <v>18</v>
      </c>
    </row>
    <row r="406" spans="1:10" ht="25.5">
      <c r="A406" s="155">
        <v>42542</v>
      </c>
      <c r="B406" s="57" t="s">
        <v>3028</v>
      </c>
      <c r="C406" s="147" t="s">
        <v>2456</v>
      </c>
      <c r="D406" s="147" t="s">
        <v>3029</v>
      </c>
      <c r="E406" s="157">
        <v>7876084728</v>
      </c>
      <c r="F406" s="58" t="s">
        <v>602</v>
      </c>
      <c r="G406" s="57" t="s">
        <v>2771</v>
      </c>
      <c r="H406" s="57" t="s">
        <v>3023</v>
      </c>
      <c r="I406" s="58" t="s">
        <v>3036</v>
      </c>
      <c r="J406" s="57" t="s">
        <v>18</v>
      </c>
    </row>
    <row r="407" spans="1:10" ht="51.75">
      <c r="A407" s="155">
        <v>42542</v>
      </c>
      <c r="B407" s="57" t="s">
        <v>3037</v>
      </c>
      <c r="C407" s="147" t="s">
        <v>2456</v>
      </c>
      <c r="D407" s="147" t="s">
        <v>2830</v>
      </c>
      <c r="E407" s="158">
        <v>7879647997</v>
      </c>
      <c r="F407" s="58" t="s">
        <v>602</v>
      </c>
      <c r="G407" s="57" t="s">
        <v>2771</v>
      </c>
      <c r="H407" s="57" t="s">
        <v>2986</v>
      </c>
      <c r="I407" s="154" t="s">
        <v>3003</v>
      </c>
      <c r="J407" s="57" t="s">
        <v>18</v>
      </c>
    </row>
    <row r="408" spans="1:10" ht="15">
      <c r="A408" s="155">
        <v>42542</v>
      </c>
      <c r="B408" s="57" t="s">
        <v>3043</v>
      </c>
      <c r="C408" s="147" t="s">
        <v>2456</v>
      </c>
      <c r="D408" s="147" t="s">
        <v>3044</v>
      </c>
      <c r="E408" s="158">
        <v>7879552622</v>
      </c>
      <c r="F408" s="58" t="s">
        <v>3046</v>
      </c>
      <c r="G408" s="148"/>
      <c r="H408" s="148"/>
      <c r="I408" s="58" t="s">
        <v>3047</v>
      </c>
      <c r="J408" s="148"/>
    </row>
    <row r="409" spans="1:10" ht="12.75">
      <c r="A409" s="152">
        <v>42542</v>
      </c>
      <c r="B409" s="57" t="s">
        <v>3048</v>
      </c>
      <c r="C409" s="147" t="s">
        <v>2310</v>
      </c>
      <c r="D409" s="147" t="s">
        <v>2997</v>
      </c>
      <c r="E409" s="57" t="s">
        <v>2999</v>
      </c>
      <c r="F409" s="58" t="s">
        <v>1132</v>
      </c>
      <c r="G409" s="57" t="s">
        <v>2771</v>
      </c>
      <c r="H409" s="57" t="s">
        <v>3023</v>
      </c>
      <c r="I409" s="58" t="s">
        <v>3051</v>
      </c>
      <c r="J409" s="57" t="s">
        <v>18</v>
      </c>
    </row>
    <row r="410" spans="1:10" ht="25.5">
      <c r="A410" s="152">
        <v>42542</v>
      </c>
      <c r="B410" s="57" t="s">
        <v>3052</v>
      </c>
      <c r="C410" s="147" t="s">
        <v>2310</v>
      </c>
      <c r="D410" s="147" t="s">
        <v>3053</v>
      </c>
      <c r="E410" s="57" t="s">
        <v>3054</v>
      </c>
      <c r="F410" s="58" t="s">
        <v>1132</v>
      </c>
      <c r="G410" s="57" t="s">
        <v>2771</v>
      </c>
      <c r="H410" s="57" t="s">
        <v>2986</v>
      </c>
      <c r="I410" s="58" t="s">
        <v>3057</v>
      </c>
      <c r="J410" s="57" t="s">
        <v>18</v>
      </c>
    </row>
    <row r="411" spans="1:10" ht="51">
      <c r="A411" s="159">
        <v>42542</v>
      </c>
      <c r="B411" s="144" t="s">
        <v>3061</v>
      </c>
      <c r="C411" s="144" t="s">
        <v>2310</v>
      </c>
      <c r="D411" s="144" t="s">
        <v>3062</v>
      </c>
      <c r="E411" s="144" t="s">
        <v>3064</v>
      </c>
      <c r="F411" s="144" t="s">
        <v>1132</v>
      </c>
      <c r="G411" s="57" t="s">
        <v>2771</v>
      </c>
      <c r="H411" s="57" t="s">
        <v>2986</v>
      </c>
      <c r="I411" s="154" t="s">
        <v>3003</v>
      </c>
      <c r="J411" s="57" t="s">
        <v>18</v>
      </c>
    </row>
    <row r="412" spans="1:10" ht="38.25">
      <c r="A412" s="159">
        <v>42542</v>
      </c>
      <c r="B412" s="144" t="s">
        <v>3067</v>
      </c>
      <c r="C412" s="144" t="s">
        <v>2310</v>
      </c>
      <c r="D412" s="144" t="s">
        <v>3068</v>
      </c>
      <c r="E412" s="144" t="s">
        <v>1116</v>
      </c>
      <c r="F412" s="144" t="s">
        <v>1132</v>
      </c>
      <c r="G412" s="57" t="s">
        <v>2771</v>
      </c>
      <c r="H412" s="57" t="s">
        <v>2986</v>
      </c>
      <c r="I412" s="161" t="s">
        <v>3070</v>
      </c>
      <c r="J412" s="144" t="s">
        <v>18</v>
      </c>
    </row>
    <row r="413" spans="1:10" ht="51">
      <c r="A413" s="159">
        <v>42542</v>
      </c>
      <c r="B413" s="144" t="s">
        <v>3075</v>
      </c>
      <c r="C413" s="144" t="s">
        <v>2817</v>
      </c>
      <c r="D413" s="144" t="s">
        <v>3076</v>
      </c>
      <c r="E413" s="144" t="s">
        <v>3078</v>
      </c>
      <c r="F413" s="144" t="s">
        <v>1132</v>
      </c>
      <c r="G413" s="144" t="s">
        <v>2771</v>
      </c>
      <c r="H413" s="57" t="s">
        <v>2986</v>
      </c>
      <c r="I413" s="154" t="s">
        <v>3081</v>
      </c>
      <c r="J413" s="144" t="s">
        <v>18</v>
      </c>
    </row>
    <row r="414" spans="1:10" ht="25.5">
      <c r="A414" s="159">
        <v>42542</v>
      </c>
      <c r="B414" s="144" t="s">
        <v>3082</v>
      </c>
      <c r="C414" s="144" t="s">
        <v>2296</v>
      </c>
      <c r="D414" s="144" t="s">
        <v>3084</v>
      </c>
      <c r="E414" s="144" t="s">
        <v>3054</v>
      </c>
      <c r="F414" s="144" t="s">
        <v>3085</v>
      </c>
      <c r="G414" s="57" t="s">
        <v>2771</v>
      </c>
      <c r="H414" s="57" t="s">
        <v>2986</v>
      </c>
      <c r="I414" s="58" t="s">
        <v>3057</v>
      </c>
      <c r="J414" s="57" t="s">
        <v>18</v>
      </c>
    </row>
    <row r="415" spans="1:10" ht="25.5">
      <c r="A415" s="159">
        <v>42542</v>
      </c>
      <c r="B415" s="144" t="s">
        <v>3087</v>
      </c>
      <c r="C415" s="144" t="s">
        <v>2310</v>
      </c>
      <c r="D415" s="144" t="s">
        <v>1998</v>
      </c>
      <c r="E415" s="144" t="s">
        <v>2000</v>
      </c>
      <c r="F415" s="144" t="s">
        <v>1132</v>
      </c>
      <c r="G415" s="144" t="s">
        <v>2771</v>
      </c>
      <c r="H415" s="144" t="s">
        <v>3023</v>
      </c>
      <c r="I415" s="154" t="s">
        <v>3089</v>
      </c>
      <c r="J415" s="144" t="s">
        <v>18</v>
      </c>
    </row>
    <row r="416" spans="1:10" ht="51">
      <c r="A416" s="159">
        <v>42542</v>
      </c>
      <c r="B416" s="144" t="s">
        <v>3090</v>
      </c>
      <c r="C416" s="144" t="s">
        <v>194</v>
      </c>
      <c r="D416" s="144" t="s">
        <v>3091</v>
      </c>
      <c r="E416" s="144" t="s">
        <v>3078</v>
      </c>
      <c r="F416" s="144" t="s">
        <v>1132</v>
      </c>
      <c r="G416" s="144" t="s">
        <v>2771</v>
      </c>
      <c r="H416" s="57" t="s">
        <v>2986</v>
      </c>
      <c r="I416" s="154" t="s">
        <v>3081</v>
      </c>
      <c r="J416" s="144" t="s">
        <v>18</v>
      </c>
    </row>
    <row r="417" spans="1:10" ht="12.75">
      <c r="A417" s="159" t="s">
        <v>3094</v>
      </c>
      <c r="B417" s="144" t="s">
        <v>3095</v>
      </c>
      <c r="C417" s="144" t="s">
        <v>2296</v>
      </c>
      <c r="D417" s="144" t="s">
        <v>2626</v>
      </c>
      <c r="E417" s="144" t="s">
        <v>2222</v>
      </c>
      <c r="F417" s="144"/>
      <c r="G417" s="144" t="s">
        <v>14</v>
      </c>
      <c r="H417" s="144" t="s">
        <v>3098</v>
      </c>
      <c r="I417" s="161" t="s">
        <v>3099</v>
      </c>
      <c r="J417" s="57" t="s">
        <v>18</v>
      </c>
    </row>
    <row r="418" spans="1:10" ht="12.75">
      <c r="A418" s="159">
        <v>42542</v>
      </c>
      <c r="B418" s="144" t="s">
        <v>3100</v>
      </c>
      <c r="C418" s="144" t="s">
        <v>2310</v>
      </c>
      <c r="D418" s="144" t="s">
        <v>3101</v>
      </c>
      <c r="E418" s="144" t="s">
        <v>3102</v>
      </c>
      <c r="F418" s="144" t="s">
        <v>78</v>
      </c>
      <c r="G418" s="144" t="s">
        <v>3105</v>
      </c>
      <c r="H418" s="162"/>
      <c r="I418" s="163"/>
      <c r="J418" s="162"/>
    </row>
    <row r="419" spans="1:10" ht="12.75">
      <c r="A419" s="159">
        <v>42543</v>
      </c>
      <c r="B419" s="144" t="s">
        <v>3110</v>
      </c>
      <c r="C419" s="144" t="s">
        <v>2296</v>
      </c>
      <c r="D419" s="144" t="s">
        <v>3111</v>
      </c>
      <c r="E419" s="144" t="s">
        <v>420</v>
      </c>
      <c r="F419" s="144" t="s">
        <v>78</v>
      </c>
      <c r="G419" s="144" t="s">
        <v>14</v>
      </c>
      <c r="H419" s="144" t="s">
        <v>3098</v>
      </c>
      <c r="I419" s="161" t="s">
        <v>1348</v>
      </c>
      <c r="J419" s="57" t="s">
        <v>18</v>
      </c>
    </row>
    <row r="420" spans="1:10" ht="12.75">
      <c r="A420" s="159">
        <v>42543</v>
      </c>
      <c r="B420" s="144" t="s">
        <v>3115</v>
      </c>
      <c r="C420" s="144" t="s">
        <v>1669</v>
      </c>
      <c r="D420" s="144" t="s">
        <v>3118</v>
      </c>
      <c r="E420" s="144" t="s">
        <v>966</v>
      </c>
      <c r="F420" s="144" t="s">
        <v>78</v>
      </c>
      <c r="G420" s="144" t="s">
        <v>14</v>
      </c>
      <c r="H420" s="144" t="s">
        <v>3098</v>
      </c>
      <c r="I420" s="161" t="s">
        <v>3120</v>
      </c>
      <c r="J420" s="57" t="s">
        <v>18</v>
      </c>
    </row>
    <row r="421" spans="1:10" ht="12.75">
      <c r="A421" s="159">
        <v>42543</v>
      </c>
      <c r="B421" s="144" t="s">
        <v>3122</v>
      </c>
      <c r="C421" s="144" t="s">
        <v>499</v>
      </c>
      <c r="D421" s="144" t="s">
        <v>3124</v>
      </c>
      <c r="E421" s="144" t="s">
        <v>2215</v>
      </c>
      <c r="F421" s="144" t="s">
        <v>3126</v>
      </c>
      <c r="G421" s="144" t="s">
        <v>14</v>
      </c>
      <c r="H421" s="144" t="s">
        <v>3098</v>
      </c>
      <c r="I421" s="161" t="s">
        <v>3128</v>
      </c>
      <c r="J421" s="57" t="s">
        <v>18</v>
      </c>
    </row>
    <row r="422" spans="1:10" ht="12.75">
      <c r="A422" s="159">
        <v>42543</v>
      </c>
      <c r="B422" s="144">
        <v>0.45416666666666666</v>
      </c>
      <c r="C422" s="144" t="s">
        <v>499</v>
      </c>
      <c r="D422" s="144" t="s">
        <v>3129</v>
      </c>
      <c r="E422" s="144" t="s">
        <v>1287</v>
      </c>
      <c r="F422" s="144" t="s">
        <v>3131</v>
      </c>
      <c r="G422" s="144" t="s">
        <v>14</v>
      </c>
      <c r="H422" s="144" t="s">
        <v>3098</v>
      </c>
      <c r="I422" s="161" t="s">
        <v>3133</v>
      </c>
      <c r="J422" s="57" t="s">
        <v>18</v>
      </c>
    </row>
    <row r="423" spans="1:10" ht="12.75">
      <c r="A423" s="159">
        <v>42543</v>
      </c>
      <c r="B423" s="144" t="s">
        <v>3134</v>
      </c>
      <c r="C423" s="144" t="s">
        <v>2456</v>
      </c>
      <c r="D423" s="86" t="s">
        <v>3135</v>
      </c>
      <c r="E423" s="86">
        <v>7872474275</v>
      </c>
      <c r="F423" s="86" t="s">
        <v>78</v>
      </c>
      <c r="G423" s="144" t="s">
        <v>2771</v>
      </c>
      <c r="H423" s="144" t="s">
        <v>3023</v>
      </c>
      <c r="I423" s="161" t="s">
        <v>3139</v>
      </c>
      <c r="J423" s="144" t="s">
        <v>18</v>
      </c>
    </row>
    <row r="424" spans="1:10" ht="25.5">
      <c r="A424" s="165">
        <v>42543</v>
      </c>
      <c r="B424" s="144" t="s">
        <v>3142</v>
      </c>
      <c r="C424" s="144" t="s">
        <v>1859</v>
      </c>
      <c r="D424" s="62" t="s">
        <v>3143</v>
      </c>
      <c r="E424" s="62">
        <v>7874381070</v>
      </c>
      <c r="F424" s="144" t="s">
        <v>3145</v>
      </c>
      <c r="G424" s="144" t="s">
        <v>2771</v>
      </c>
      <c r="H424" s="144" t="s">
        <v>3023</v>
      </c>
      <c r="I424" s="161" t="s">
        <v>3146</v>
      </c>
      <c r="J424" s="144" t="s">
        <v>18</v>
      </c>
    </row>
    <row r="425" spans="1:10" ht="12.75">
      <c r="A425" s="159">
        <v>42543</v>
      </c>
      <c r="B425" s="144" t="s">
        <v>3147</v>
      </c>
      <c r="C425" s="144" t="s">
        <v>2456</v>
      </c>
      <c r="D425" s="144" t="s">
        <v>3148</v>
      </c>
      <c r="E425" s="144">
        <v>787667698</v>
      </c>
      <c r="F425" s="144" t="s">
        <v>3150</v>
      </c>
      <c r="G425" s="144"/>
      <c r="H425" s="144"/>
      <c r="I425" s="161"/>
      <c r="J425" s="57"/>
    </row>
    <row r="426" spans="1:10" ht="12.75">
      <c r="A426" s="159">
        <v>42543</v>
      </c>
      <c r="B426" s="144" t="s">
        <v>3147</v>
      </c>
      <c r="C426" s="144" t="s">
        <v>2456</v>
      </c>
      <c r="D426" s="144" t="s">
        <v>3154</v>
      </c>
      <c r="E426" s="144">
        <v>7873915506</v>
      </c>
      <c r="F426" s="144" t="s">
        <v>3155</v>
      </c>
      <c r="G426" s="144" t="s">
        <v>14</v>
      </c>
      <c r="H426" s="144" t="s">
        <v>3098</v>
      </c>
      <c r="I426" s="161" t="s">
        <v>1348</v>
      </c>
      <c r="J426" s="57" t="s">
        <v>18</v>
      </c>
    </row>
    <row r="427" spans="1:10" ht="76.5">
      <c r="A427" s="165">
        <v>42543</v>
      </c>
      <c r="B427" s="144" t="s">
        <v>3158</v>
      </c>
      <c r="C427" s="144" t="s">
        <v>1859</v>
      </c>
      <c r="D427" s="144" t="s">
        <v>3160</v>
      </c>
      <c r="E427" s="144">
        <v>7872957507</v>
      </c>
      <c r="F427" s="144" t="s">
        <v>3161</v>
      </c>
      <c r="G427" s="144" t="s">
        <v>2771</v>
      </c>
      <c r="H427" s="144" t="s">
        <v>3023</v>
      </c>
      <c r="I427" s="154" t="s">
        <v>3162</v>
      </c>
      <c r="J427" s="57" t="s">
        <v>18</v>
      </c>
    </row>
    <row r="428" spans="1:10" ht="25.5">
      <c r="A428" s="166">
        <v>42543</v>
      </c>
      <c r="B428" s="167" t="s">
        <v>3166</v>
      </c>
      <c r="C428" s="167" t="s">
        <v>499</v>
      </c>
      <c r="D428" s="167" t="s">
        <v>3118</v>
      </c>
      <c r="E428" s="167" t="s">
        <v>966</v>
      </c>
      <c r="F428" s="167" t="s">
        <v>78</v>
      </c>
      <c r="G428" s="167" t="s">
        <v>2771</v>
      </c>
      <c r="H428" s="167" t="s">
        <v>3023</v>
      </c>
      <c r="I428" s="168" t="s">
        <v>3170</v>
      </c>
      <c r="J428" s="167" t="s">
        <v>18</v>
      </c>
    </row>
    <row r="429" spans="1:10" ht="25.5">
      <c r="A429" s="159">
        <v>42543</v>
      </c>
      <c r="B429" s="144" t="s">
        <v>3174</v>
      </c>
      <c r="C429" s="144" t="s">
        <v>2310</v>
      </c>
      <c r="D429" s="144" t="s">
        <v>3175</v>
      </c>
      <c r="E429" s="144" t="s">
        <v>1360</v>
      </c>
      <c r="F429" s="144" t="s">
        <v>78</v>
      </c>
      <c r="G429" s="144" t="s">
        <v>2771</v>
      </c>
      <c r="H429" s="144" t="s">
        <v>3023</v>
      </c>
      <c r="I429" s="161" t="s">
        <v>3177</v>
      </c>
      <c r="J429" s="144" t="s">
        <v>18</v>
      </c>
    </row>
    <row r="430" spans="1:10" ht="12.75">
      <c r="A430" s="159">
        <v>42543</v>
      </c>
      <c r="B430" s="144" t="s">
        <v>3179</v>
      </c>
      <c r="C430" s="144" t="s">
        <v>1669</v>
      </c>
      <c r="D430" s="144" t="s">
        <v>3181</v>
      </c>
      <c r="E430" s="144" t="s">
        <v>3183</v>
      </c>
      <c r="F430" s="144" t="s">
        <v>3185</v>
      </c>
      <c r="G430" s="144"/>
      <c r="H430" s="144"/>
      <c r="I430" s="161"/>
      <c r="J430" s="144"/>
    </row>
    <row r="431" spans="1:10" ht="12.75">
      <c r="A431" s="159"/>
      <c r="B431" s="144">
        <v>0.16388888888888889</v>
      </c>
      <c r="C431" s="144" t="s">
        <v>1669</v>
      </c>
      <c r="D431" s="144" t="s">
        <v>3118</v>
      </c>
      <c r="E431" s="144" t="s">
        <v>966</v>
      </c>
      <c r="F431" s="144" t="s">
        <v>3186</v>
      </c>
      <c r="G431" s="144" t="s">
        <v>2771</v>
      </c>
      <c r="H431" s="144" t="s">
        <v>3023</v>
      </c>
      <c r="I431" s="161" t="s">
        <v>3187</v>
      </c>
      <c r="J431" s="144"/>
    </row>
    <row r="432" spans="1:10" ht="12.75">
      <c r="A432" s="159"/>
      <c r="B432" s="144" t="s">
        <v>3188</v>
      </c>
      <c r="C432" s="144" t="s">
        <v>1669</v>
      </c>
      <c r="D432" s="144" t="s">
        <v>3189</v>
      </c>
      <c r="E432" s="144" t="s">
        <v>1833</v>
      </c>
      <c r="F432" s="144" t="s">
        <v>3190</v>
      </c>
      <c r="G432" s="144" t="s">
        <v>138</v>
      </c>
      <c r="H432" s="144" t="s">
        <v>3191</v>
      </c>
      <c r="I432" s="161" t="s">
        <v>3192</v>
      </c>
      <c r="J432" s="144" t="s">
        <v>122</v>
      </c>
    </row>
    <row r="433" spans="1:10" ht="12.75">
      <c r="A433" s="159"/>
      <c r="B433" s="144" t="s">
        <v>3194</v>
      </c>
      <c r="C433" s="144" t="s">
        <v>1669</v>
      </c>
      <c r="D433" s="144" t="s">
        <v>3196</v>
      </c>
      <c r="E433" s="144" t="s">
        <v>3197</v>
      </c>
      <c r="F433" s="144" t="s">
        <v>3198</v>
      </c>
      <c r="G433" s="144" t="s">
        <v>138</v>
      </c>
      <c r="H433" s="144" t="s">
        <v>3023</v>
      </c>
      <c r="I433" s="161"/>
      <c r="J433" s="144" t="s">
        <v>122</v>
      </c>
    </row>
    <row r="434" spans="1:10" ht="12.75">
      <c r="A434" s="159"/>
      <c r="B434" s="144" t="s">
        <v>3199</v>
      </c>
      <c r="C434" s="144" t="s">
        <v>1669</v>
      </c>
      <c r="D434" s="144" t="s">
        <v>3201</v>
      </c>
      <c r="E434" s="144" t="s">
        <v>3203</v>
      </c>
      <c r="F434" s="144" t="s">
        <v>3204</v>
      </c>
      <c r="G434" s="144"/>
      <c r="H434" s="144"/>
      <c r="I434" s="161"/>
      <c r="J434" s="144"/>
    </row>
    <row r="435" spans="1:10" ht="25.5">
      <c r="A435" s="170">
        <v>42544</v>
      </c>
      <c r="B435" s="144" t="s">
        <v>3208</v>
      </c>
      <c r="C435" s="144" t="s">
        <v>2456</v>
      </c>
      <c r="D435" s="144" t="s">
        <v>3209</v>
      </c>
      <c r="E435" s="144">
        <v>7873604529</v>
      </c>
      <c r="F435" s="144" t="s">
        <v>78</v>
      </c>
      <c r="G435" s="144" t="s">
        <v>2771</v>
      </c>
      <c r="H435" s="144" t="s">
        <v>3210</v>
      </c>
      <c r="I435" s="161" t="s">
        <v>3211</v>
      </c>
      <c r="J435" s="144" t="s">
        <v>18</v>
      </c>
    </row>
    <row r="436" spans="1:10" ht="12.75">
      <c r="A436" s="170">
        <v>42544</v>
      </c>
      <c r="B436" s="144" t="s">
        <v>3208</v>
      </c>
      <c r="C436" s="144" t="s">
        <v>2456</v>
      </c>
      <c r="D436" s="144" t="s">
        <v>3215</v>
      </c>
      <c r="E436" s="144">
        <v>7873587704</v>
      </c>
      <c r="F436" s="144" t="s">
        <v>78</v>
      </c>
      <c r="G436" s="144" t="s">
        <v>2771</v>
      </c>
      <c r="H436" s="144" t="s">
        <v>3210</v>
      </c>
      <c r="I436" s="161" t="s">
        <v>3216</v>
      </c>
      <c r="J436" s="144" t="s">
        <v>18</v>
      </c>
    </row>
    <row r="437" spans="1:10" ht="12.75">
      <c r="A437" s="170">
        <v>42544</v>
      </c>
      <c r="B437" s="144" t="s">
        <v>3208</v>
      </c>
      <c r="C437" s="144" t="s">
        <v>2456</v>
      </c>
      <c r="D437" s="144" t="s">
        <v>3219</v>
      </c>
      <c r="E437" s="144">
        <v>7875621020</v>
      </c>
      <c r="F437" s="144" t="s">
        <v>78</v>
      </c>
      <c r="G437" s="144" t="s">
        <v>2771</v>
      </c>
      <c r="H437" s="144" t="s">
        <v>3210</v>
      </c>
      <c r="I437" s="161" t="s">
        <v>1999</v>
      </c>
      <c r="J437" s="144" t="s">
        <v>18</v>
      </c>
    </row>
    <row r="438" spans="1:10" ht="38.25">
      <c r="A438" s="159">
        <v>42544</v>
      </c>
      <c r="B438" s="144" t="s">
        <v>3221</v>
      </c>
      <c r="C438" s="144" t="s">
        <v>194</v>
      </c>
      <c r="D438" s="144" t="s">
        <v>3222</v>
      </c>
      <c r="E438" s="144" t="s">
        <v>3224</v>
      </c>
      <c r="F438" s="144" t="s">
        <v>3225</v>
      </c>
      <c r="G438" s="144" t="s">
        <v>2771</v>
      </c>
      <c r="H438" s="144" t="s">
        <v>3226</v>
      </c>
      <c r="I438" s="161" t="s">
        <v>3227</v>
      </c>
      <c r="J438" s="144" t="s">
        <v>18</v>
      </c>
    </row>
    <row r="439" spans="1:10" ht="12.75">
      <c r="A439" s="159">
        <v>42544</v>
      </c>
      <c r="B439" s="144" t="s">
        <v>3229</v>
      </c>
      <c r="C439" s="144" t="s">
        <v>194</v>
      </c>
      <c r="D439" s="144" t="s">
        <v>3230</v>
      </c>
      <c r="E439" s="144" t="s">
        <v>3232</v>
      </c>
      <c r="F439" s="144" t="s">
        <v>1132</v>
      </c>
      <c r="G439" s="144" t="s">
        <v>14</v>
      </c>
      <c r="H439" s="144" t="s">
        <v>3226</v>
      </c>
      <c r="I439" s="161" t="s">
        <v>3233</v>
      </c>
      <c r="J439" s="144" t="s">
        <v>18</v>
      </c>
    </row>
    <row r="440" spans="1:10" ht="12.75">
      <c r="A440" s="159">
        <v>42544</v>
      </c>
      <c r="B440" s="171">
        <v>0.47430555555555554</v>
      </c>
      <c r="C440" s="144" t="s">
        <v>194</v>
      </c>
      <c r="D440" s="144" t="s">
        <v>3237</v>
      </c>
      <c r="E440" s="144" t="s">
        <v>1307</v>
      </c>
      <c r="F440" s="144" t="s">
        <v>78</v>
      </c>
      <c r="G440" s="144" t="s">
        <v>2771</v>
      </c>
      <c r="H440" s="144" t="s">
        <v>3226</v>
      </c>
      <c r="I440" s="161" t="s">
        <v>3238</v>
      </c>
      <c r="J440" s="144" t="s">
        <v>18</v>
      </c>
    </row>
    <row r="441" spans="1:10" ht="12.75">
      <c r="A441" s="159">
        <v>42544</v>
      </c>
      <c r="B441" s="144">
        <v>11.38</v>
      </c>
      <c r="C441" s="144" t="s">
        <v>194</v>
      </c>
      <c r="D441" s="144" t="s">
        <v>1283</v>
      </c>
      <c r="E441" s="144" t="s">
        <v>645</v>
      </c>
      <c r="F441" s="144" t="s">
        <v>1132</v>
      </c>
      <c r="G441" s="144" t="s">
        <v>14</v>
      </c>
      <c r="H441" s="144" t="s">
        <v>3243</v>
      </c>
      <c r="I441" s="161" t="s">
        <v>3245</v>
      </c>
      <c r="J441" s="144" t="s">
        <v>18</v>
      </c>
    </row>
    <row r="442" spans="1:10" ht="12.75">
      <c r="A442" s="159">
        <v>42544</v>
      </c>
      <c r="B442" s="144" t="s">
        <v>3247</v>
      </c>
      <c r="C442" s="144" t="s">
        <v>2552</v>
      </c>
      <c r="D442" s="144" t="s">
        <v>3248</v>
      </c>
      <c r="E442" s="144" t="s">
        <v>3249</v>
      </c>
      <c r="F442" s="144" t="s">
        <v>3250</v>
      </c>
      <c r="G442" s="144" t="s">
        <v>14</v>
      </c>
      <c r="H442" s="144" t="s">
        <v>3226</v>
      </c>
      <c r="I442" s="161" t="s">
        <v>1348</v>
      </c>
      <c r="J442" s="144" t="s">
        <v>18</v>
      </c>
    </row>
    <row r="443" spans="1:10" ht="12.75">
      <c r="A443" s="159"/>
      <c r="B443" s="144" t="s">
        <v>3253</v>
      </c>
      <c r="C443" s="144" t="s">
        <v>1669</v>
      </c>
      <c r="D443" s="144" t="s">
        <v>3129</v>
      </c>
      <c r="E443" s="144" t="s">
        <v>1287</v>
      </c>
      <c r="F443" s="144" t="s">
        <v>1132</v>
      </c>
      <c r="G443" s="144" t="s">
        <v>14</v>
      </c>
      <c r="H443" s="144" t="s">
        <v>3226</v>
      </c>
      <c r="I443" s="161"/>
      <c r="J443" s="144"/>
    </row>
    <row r="444" spans="1:10" ht="12.75">
      <c r="A444" s="159">
        <v>42544</v>
      </c>
      <c r="B444" s="144" t="s">
        <v>3254</v>
      </c>
      <c r="C444" s="144" t="s">
        <v>2296</v>
      </c>
      <c r="D444" s="144" t="s">
        <v>3256</v>
      </c>
      <c r="E444" s="144" t="s">
        <v>3257</v>
      </c>
      <c r="F444" s="144"/>
      <c r="G444" s="144" t="s">
        <v>14</v>
      </c>
      <c r="H444" s="144" t="s">
        <v>3243</v>
      </c>
      <c r="I444" s="161" t="s">
        <v>1348</v>
      </c>
      <c r="J444" s="144" t="s">
        <v>18</v>
      </c>
    </row>
    <row r="445" spans="1:10" ht="38.25">
      <c r="A445" s="162"/>
      <c r="B445" s="162"/>
      <c r="C445" s="144" t="s">
        <v>1669</v>
      </c>
      <c r="D445" s="144" t="s">
        <v>3258</v>
      </c>
      <c r="E445" s="144" t="s">
        <v>3224</v>
      </c>
      <c r="F445" s="144" t="s">
        <v>3260</v>
      </c>
      <c r="G445" s="144" t="s">
        <v>2771</v>
      </c>
      <c r="H445" s="144" t="s">
        <v>3226</v>
      </c>
      <c r="I445" s="161" t="s">
        <v>3227</v>
      </c>
      <c r="J445" s="144" t="s">
        <v>18</v>
      </c>
    </row>
    <row r="446" spans="1:10" ht="12.75">
      <c r="A446" s="162"/>
      <c r="B446" s="162"/>
      <c r="C446" s="144" t="s">
        <v>1669</v>
      </c>
      <c r="D446" s="144" t="s">
        <v>3261</v>
      </c>
      <c r="E446" s="144"/>
      <c r="F446" s="144" t="s">
        <v>3262</v>
      </c>
      <c r="G446" s="144" t="s">
        <v>2771</v>
      </c>
      <c r="H446" s="144" t="s">
        <v>3226</v>
      </c>
      <c r="I446" s="161" t="s">
        <v>3264</v>
      </c>
      <c r="J446" s="144" t="s">
        <v>18</v>
      </c>
    </row>
    <row r="447" spans="1:10" ht="12.75">
      <c r="A447" s="172">
        <v>42544</v>
      </c>
      <c r="B447" s="173" t="s">
        <v>3265</v>
      </c>
      <c r="C447" s="173" t="s">
        <v>2296</v>
      </c>
      <c r="D447" s="173" t="s">
        <v>3270</v>
      </c>
      <c r="E447" s="173" t="s">
        <v>3271</v>
      </c>
      <c r="F447" s="173" t="s">
        <v>3272</v>
      </c>
      <c r="G447" s="175"/>
      <c r="H447" s="175"/>
      <c r="I447" s="176" t="s">
        <v>3274</v>
      </c>
      <c r="J447" s="175"/>
    </row>
    <row r="448" spans="1:10" ht="25.5">
      <c r="A448" s="152">
        <v>42544</v>
      </c>
      <c r="B448" s="148" t="s">
        <v>3280</v>
      </c>
      <c r="C448" s="57" t="s">
        <v>2296</v>
      </c>
      <c r="D448" s="57" t="s">
        <v>3281</v>
      </c>
      <c r="E448" s="57" t="s">
        <v>3282</v>
      </c>
      <c r="F448" s="57" t="s">
        <v>3284</v>
      </c>
      <c r="G448" s="57" t="s">
        <v>14</v>
      </c>
      <c r="H448" s="57" t="s">
        <v>3243</v>
      </c>
      <c r="I448" s="58" t="s">
        <v>3287</v>
      </c>
      <c r="J448" s="57" t="s">
        <v>18</v>
      </c>
    </row>
    <row r="449" spans="1:10" ht="25.5">
      <c r="A449" s="159">
        <v>42546</v>
      </c>
      <c r="B449" s="144" t="s">
        <v>3289</v>
      </c>
      <c r="C449" s="144" t="s">
        <v>2552</v>
      </c>
      <c r="D449" s="144" t="s">
        <v>244</v>
      </c>
      <c r="E449" s="144" t="s">
        <v>3291</v>
      </c>
      <c r="F449" s="161" t="s">
        <v>3292</v>
      </c>
      <c r="G449" s="144" t="s">
        <v>2552</v>
      </c>
      <c r="H449" s="144" t="s">
        <v>3293</v>
      </c>
      <c r="I449" s="161" t="s">
        <v>3294</v>
      </c>
      <c r="J449" s="144" t="s">
        <v>18</v>
      </c>
    </row>
    <row r="450" spans="1:10" ht="25.5">
      <c r="A450" s="159">
        <v>42546</v>
      </c>
      <c r="B450" s="144" t="s">
        <v>3296</v>
      </c>
      <c r="C450" s="144" t="s">
        <v>2552</v>
      </c>
      <c r="D450" s="144" t="s">
        <v>3297</v>
      </c>
      <c r="E450" s="144" t="s">
        <v>3298</v>
      </c>
      <c r="F450" s="161" t="s">
        <v>3300</v>
      </c>
      <c r="G450" s="144" t="s">
        <v>14</v>
      </c>
      <c r="H450" s="144" t="s">
        <v>3302</v>
      </c>
      <c r="I450" s="161" t="s">
        <v>1348</v>
      </c>
      <c r="J450" s="144" t="s">
        <v>18</v>
      </c>
    </row>
    <row r="451" spans="1:10" ht="12.75">
      <c r="A451" s="159">
        <v>42546</v>
      </c>
      <c r="B451" s="144" t="s">
        <v>480</v>
      </c>
      <c r="C451" s="144" t="s">
        <v>2296</v>
      </c>
      <c r="D451" s="144" t="s">
        <v>3305</v>
      </c>
      <c r="E451" s="144" t="s">
        <v>3306</v>
      </c>
      <c r="F451" s="161" t="s">
        <v>3307</v>
      </c>
      <c r="G451" s="144" t="s">
        <v>14</v>
      </c>
      <c r="H451" s="144" t="s">
        <v>3302</v>
      </c>
      <c r="I451" s="161" t="s">
        <v>1348</v>
      </c>
      <c r="J451" s="144" t="s">
        <v>18</v>
      </c>
    </row>
    <row r="452" spans="1:10" ht="12.75">
      <c r="A452" s="159">
        <v>42546</v>
      </c>
      <c r="B452" s="144"/>
      <c r="C452" s="144" t="s">
        <v>3308</v>
      </c>
      <c r="D452" s="144" t="s">
        <v>3309</v>
      </c>
      <c r="E452" s="144" t="s">
        <v>3310</v>
      </c>
      <c r="F452" s="161" t="s">
        <v>3311</v>
      </c>
      <c r="G452" s="144" t="s">
        <v>14</v>
      </c>
      <c r="H452" s="144" t="s">
        <v>2246</v>
      </c>
      <c r="I452" s="161" t="s">
        <v>3314</v>
      </c>
      <c r="J452" s="144" t="s">
        <v>18</v>
      </c>
    </row>
    <row r="453" spans="1:10" ht="12.75">
      <c r="A453" s="159">
        <v>42546</v>
      </c>
      <c r="B453" s="144" t="s">
        <v>2536</v>
      </c>
      <c r="C453" s="144" t="s">
        <v>1856</v>
      </c>
      <c r="D453" s="144" t="s">
        <v>3315</v>
      </c>
      <c r="E453" s="144" t="s">
        <v>3316</v>
      </c>
      <c r="F453" s="161" t="s">
        <v>3317</v>
      </c>
      <c r="G453" s="144" t="s">
        <v>14</v>
      </c>
      <c r="H453" s="144" t="s">
        <v>2246</v>
      </c>
      <c r="I453" s="161" t="s">
        <v>2737</v>
      </c>
      <c r="J453" s="144" t="s">
        <v>18</v>
      </c>
    </row>
    <row r="454" spans="1:10" ht="12.75">
      <c r="A454" s="159">
        <v>42546</v>
      </c>
      <c r="B454" s="144" t="s">
        <v>3319</v>
      </c>
      <c r="C454" s="144" t="s">
        <v>3320</v>
      </c>
      <c r="D454" s="144" t="s">
        <v>1615</v>
      </c>
      <c r="E454" s="144">
        <v>7872172098</v>
      </c>
      <c r="F454" s="144" t="s">
        <v>29</v>
      </c>
      <c r="G454" s="144" t="s">
        <v>2552</v>
      </c>
      <c r="H454" s="144" t="s">
        <v>3293</v>
      </c>
      <c r="I454" s="161" t="s">
        <v>3323</v>
      </c>
      <c r="J454" s="144" t="s">
        <v>1357</v>
      </c>
    </row>
    <row r="455" spans="1:10" ht="12.75">
      <c r="A455" s="159">
        <v>42546</v>
      </c>
      <c r="B455" s="162">
        <v>0.48541666666666666</v>
      </c>
      <c r="C455" s="144" t="s">
        <v>2552</v>
      </c>
      <c r="D455" s="144" t="s">
        <v>3324</v>
      </c>
      <c r="E455" s="144" t="s">
        <v>3325</v>
      </c>
      <c r="F455" s="144" t="s">
        <v>3272</v>
      </c>
      <c r="G455" s="144" t="s">
        <v>14</v>
      </c>
      <c r="H455" s="144" t="s">
        <v>3302</v>
      </c>
      <c r="I455" s="161" t="s">
        <v>3326</v>
      </c>
      <c r="J455" s="144" t="s">
        <v>18</v>
      </c>
    </row>
    <row r="456" spans="1:10" ht="12.75">
      <c r="A456" s="159">
        <v>42546</v>
      </c>
      <c r="B456" s="162" t="s">
        <v>3327</v>
      </c>
      <c r="C456" s="144" t="s">
        <v>1856</v>
      </c>
      <c r="D456" s="144" t="s">
        <v>3328</v>
      </c>
      <c r="E456" s="144" t="s">
        <v>3329</v>
      </c>
      <c r="F456" s="144" t="s">
        <v>3330</v>
      </c>
      <c r="G456" s="144" t="s">
        <v>14</v>
      </c>
      <c r="H456" s="144" t="s">
        <v>3293</v>
      </c>
      <c r="I456" s="161" t="s">
        <v>3331</v>
      </c>
      <c r="J456" s="144" t="s">
        <v>18</v>
      </c>
    </row>
    <row r="457" spans="1:10" ht="12.75">
      <c r="A457" s="159">
        <v>42546</v>
      </c>
      <c r="B457" s="162" t="s">
        <v>3333</v>
      </c>
      <c r="C457" s="144" t="s">
        <v>2552</v>
      </c>
      <c r="D457" s="144" t="s">
        <v>3334</v>
      </c>
      <c r="E457" s="144" t="s">
        <v>1343</v>
      </c>
      <c r="F457" s="144" t="s">
        <v>3335</v>
      </c>
      <c r="G457" s="144" t="s">
        <v>14</v>
      </c>
      <c r="H457" s="144" t="s">
        <v>3302</v>
      </c>
      <c r="I457" s="161" t="s">
        <v>1348</v>
      </c>
      <c r="J457" s="144" t="s">
        <v>18</v>
      </c>
    </row>
    <row r="458" spans="1:10" ht="12.75">
      <c r="A458" s="159">
        <v>42546</v>
      </c>
      <c r="B458" s="162" t="s">
        <v>3338</v>
      </c>
      <c r="C458" s="144" t="s">
        <v>2310</v>
      </c>
      <c r="D458" s="144" t="s">
        <v>3256</v>
      </c>
      <c r="E458" s="144" t="s">
        <v>3257</v>
      </c>
      <c r="F458" s="144" t="s">
        <v>3272</v>
      </c>
      <c r="G458" s="144" t="s">
        <v>14</v>
      </c>
      <c r="H458" s="144" t="s">
        <v>3302</v>
      </c>
      <c r="I458" s="161" t="s">
        <v>3339</v>
      </c>
      <c r="J458" s="144" t="s">
        <v>18</v>
      </c>
    </row>
    <row r="459" spans="1:10" ht="12.75">
      <c r="A459" s="159">
        <v>42546</v>
      </c>
      <c r="B459" s="162" t="s">
        <v>3340</v>
      </c>
      <c r="C459" s="144" t="s">
        <v>2552</v>
      </c>
      <c r="D459" s="144" t="s">
        <v>3342</v>
      </c>
      <c r="E459" s="144" t="s">
        <v>3343</v>
      </c>
      <c r="F459" s="144" t="s">
        <v>3272</v>
      </c>
      <c r="G459" s="144" t="s">
        <v>14</v>
      </c>
      <c r="H459" s="144" t="s">
        <v>3302</v>
      </c>
      <c r="I459" s="161" t="s">
        <v>3339</v>
      </c>
      <c r="J459" s="144" t="s">
        <v>18</v>
      </c>
    </row>
    <row r="460" spans="1:10" ht="12.75">
      <c r="A460" s="159">
        <v>42546</v>
      </c>
      <c r="B460" s="162" t="s">
        <v>3344</v>
      </c>
      <c r="C460" s="144" t="s">
        <v>2310</v>
      </c>
      <c r="D460" s="144" t="s">
        <v>3346</v>
      </c>
      <c r="E460" s="144" t="s">
        <v>1147</v>
      </c>
      <c r="F460" s="144" t="s">
        <v>3272</v>
      </c>
      <c r="G460" s="144" t="s">
        <v>733</v>
      </c>
      <c r="H460" s="144" t="s">
        <v>3293</v>
      </c>
      <c r="I460" s="161" t="s">
        <v>3339</v>
      </c>
      <c r="J460" s="144" t="s">
        <v>18</v>
      </c>
    </row>
    <row r="461" spans="1:10" ht="12.75">
      <c r="A461" s="159">
        <v>42546</v>
      </c>
      <c r="B461" s="162" t="s">
        <v>3347</v>
      </c>
      <c r="C461" s="144" t="s">
        <v>3348</v>
      </c>
      <c r="D461" s="144" t="s">
        <v>3349</v>
      </c>
      <c r="E461" s="144" t="s">
        <v>3350</v>
      </c>
      <c r="F461" s="144" t="s">
        <v>3272</v>
      </c>
      <c r="G461" s="144" t="s">
        <v>14</v>
      </c>
      <c r="H461" s="144" t="s">
        <v>3302</v>
      </c>
      <c r="I461" s="161" t="s">
        <v>3353</v>
      </c>
      <c r="J461" s="144" t="s">
        <v>18</v>
      </c>
    </row>
    <row r="462" spans="1:10" ht="12.75">
      <c r="A462" s="159">
        <v>42546</v>
      </c>
      <c r="B462" s="162" t="s">
        <v>3354</v>
      </c>
      <c r="C462" s="144" t="s">
        <v>2310</v>
      </c>
      <c r="D462" s="144" t="s">
        <v>1609</v>
      </c>
      <c r="E462" s="144" t="s">
        <v>914</v>
      </c>
      <c r="F462" s="144" t="s">
        <v>3272</v>
      </c>
      <c r="G462" s="144" t="s">
        <v>14</v>
      </c>
      <c r="H462" s="144" t="s">
        <v>3302</v>
      </c>
      <c r="I462" s="161" t="s">
        <v>3326</v>
      </c>
      <c r="J462" s="144" t="s">
        <v>18</v>
      </c>
    </row>
    <row r="463" spans="1:10" ht="12.75">
      <c r="A463" s="159">
        <v>42546</v>
      </c>
      <c r="B463" s="162" t="s">
        <v>3358</v>
      </c>
      <c r="C463" s="144" t="s">
        <v>2310</v>
      </c>
      <c r="D463" s="144" t="s">
        <v>3107</v>
      </c>
      <c r="E463" s="144" t="s">
        <v>2333</v>
      </c>
      <c r="F463" s="144" t="s">
        <v>3272</v>
      </c>
      <c r="G463" s="144" t="s">
        <v>14</v>
      </c>
      <c r="H463" s="144" t="s">
        <v>3302</v>
      </c>
      <c r="I463" s="161" t="s">
        <v>3339</v>
      </c>
      <c r="J463" s="144" t="s">
        <v>18</v>
      </c>
    </row>
    <row r="464" spans="1:10" ht="12.75">
      <c r="A464" s="159">
        <v>42548</v>
      </c>
      <c r="B464" s="162" t="s">
        <v>3360</v>
      </c>
      <c r="C464" s="144" t="s">
        <v>1859</v>
      </c>
      <c r="D464" s="144" t="s">
        <v>3361</v>
      </c>
      <c r="E464" s="144">
        <v>7873471374</v>
      </c>
      <c r="F464" s="144" t="s">
        <v>3272</v>
      </c>
      <c r="G464" s="144" t="s">
        <v>130</v>
      </c>
      <c r="H464" s="144" t="s">
        <v>3302</v>
      </c>
      <c r="I464" s="161" t="s">
        <v>3362</v>
      </c>
      <c r="J464" s="144" t="s">
        <v>18</v>
      </c>
    </row>
    <row r="465" spans="1:10" ht="12.75">
      <c r="A465" s="159">
        <v>42548</v>
      </c>
      <c r="B465" s="162" t="s">
        <v>3363</v>
      </c>
      <c r="C465" s="144" t="s">
        <v>1859</v>
      </c>
      <c r="D465" s="144" t="s">
        <v>3364</v>
      </c>
      <c r="E465" s="144">
        <v>7873471374</v>
      </c>
      <c r="F465" s="144" t="s">
        <v>3365</v>
      </c>
      <c r="G465" s="144" t="s">
        <v>130</v>
      </c>
      <c r="H465" s="144" t="s">
        <v>3302</v>
      </c>
      <c r="I465" s="161" t="s">
        <v>3362</v>
      </c>
      <c r="J465" s="144" t="s">
        <v>18</v>
      </c>
    </row>
    <row r="466" spans="1:10" ht="12.75">
      <c r="A466" s="182">
        <v>42549</v>
      </c>
      <c r="B466" s="184" t="s">
        <v>3367</v>
      </c>
      <c r="C466" s="184" t="s">
        <v>3369</v>
      </c>
      <c r="D466" s="184" t="s">
        <v>3370</v>
      </c>
      <c r="E466" s="184" t="s">
        <v>3371</v>
      </c>
      <c r="F466" s="184" t="s">
        <v>3372</v>
      </c>
      <c r="G466" s="186"/>
      <c r="H466" s="186"/>
      <c r="I466" s="188"/>
      <c r="J466" s="186"/>
    </row>
    <row r="467" spans="1:10" ht="12.75">
      <c r="A467" s="159">
        <v>42549</v>
      </c>
      <c r="B467" s="162" t="s">
        <v>3373</v>
      </c>
      <c r="C467" s="144" t="s">
        <v>1856</v>
      </c>
      <c r="D467" s="144" t="s">
        <v>2567</v>
      </c>
      <c r="E467" s="144" t="s">
        <v>2568</v>
      </c>
      <c r="F467" s="144" t="s">
        <v>3374</v>
      </c>
      <c r="G467" s="144" t="s">
        <v>3375</v>
      </c>
      <c r="H467" s="144" t="s">
        <v>3376</v>
      </c>
      <c r="I467" s="161" t="s">
        <v>3377</v>
      </c>
      <c r="J467" s="144" t="s">
        <v>18</v>
      </c>
    </row>
    <row r="468" spans="1:10" ht="12.75">
      <c r="A468" s="159"/>
      <c r="B468" s="162">
        <v>0.40069444444444446</v>
      </c>
      <c r="C468" s="144" t="s">
        <v>1669</v>
      </c>
      <c r="D468" s="144" t="s">
        <v>2567</v>
      </c>
      <c r="E468" s="144" t="s">
        <v>2568</v>
      </c>
      <c r="F468" s="144" t="s">
        <v>3379</v>
      </c>
      <c r="G468" s="144" t="s">
        <v>3375</v>
      </c>
      <c r="H468" s="144" t="s">
        <v>3376</v>
      </c>
      <c r="I468" s="161" t="s">
        <v>3377</v>
      </c>
      <c r="J468" s="144" t="s">
        <v>18</v>
      </c>
    </row>
    <row r="469" spans="1:10" ht="12.75">
      <c r="A469" s="159"/>
      <c r="B469" s="162">
        <v>0.41388888888888886</v>
      </c>
      <c r="C469" s="144" t="s">
        <v>1669</v>
      </c>
      <c r="D469" s="144" t="s">
        <v>1609</v>
      </c>
      <c r="E469" s="144" t="s">
        <v>914</v>
      </c>
      <c r="F469" s="144" t="s">
        <v>3381</v>
      </c>
      <c r="G469" s="144" t="s">
        <v>3375</v>
      </c>
      <c r="H469" s="144" t="s">
        <v>3376</v>
      </c>
      <c r="I469" s="161" t="s">
        <v>3377</v>
      </c>
      <c r="J469" s="144" t="s">
        <v>18</v>
      </c>
    </row>
    <row r="470" spans="1:10" ht="12.75">
      <c r="A470" s="159">
        <v>42549</v>
      </c>
      <c r="B470" s="162" t="s">
        <v>3382</v>
      </c>
      <c r="C470" s="144" t="s">
        <v>3383</v>
      </c>
      <c r="D470" s="144" t="s">
        <v>1609</v>
      </c>
      <c r="E470" s="144" t="s">
        <v>914</v>
      </c>
      <c r="F470" s="144" t="s">
        <v>3386</v>
      </c>
      <c r="G470" s="144" t="s">
        <v>3375</v>
      </c>
      <c r="H470" s="144" t="s">
        <v>3376</v>
      </c>
      <c r="I470" s="161" t="s">
        <v>3377</v>
      </c>
      <c r="J470" s="144" t="s">
        <v>18</v>
      </c>
    </row>
    <row r="471" spans="1:10" ht="12.75">
      <c r="A471" s="191">
        <v>42549</v>
      </c>
      <c r="B471" s="86" t="s">
        <v>3388</v>
      </c>
      <c r="C471" s="86" t="s">
        <v>499</v>
      </c>
      <c r="D471" s="86" t="s">
        <v>3390</v>
      </c>
      <c r="E471" s="86" t="s">
        <v>1147</v>
      </c>
      <c r="F471" s="86" t="s">
        <v>3272</v>
      </c>
      <c r="G471" s="86" t="s">
        <v>2771</v>
      </c>
      <c r="H471" s="86" t="s">
        <v>3392</v>
      </c>
      <c r="I471" s="192" t="s">
        <v>3393</v>
      </c>
      <c r="J471" s="86" t="s">
        <v>18</v>
      </c>
    </row>
    <row r="472" spans="1:10" ht="12.75">
      <c r="A472" s="191">
        <v>42550</v>
      </c>
      <c r="B472" s="86" t="s">
        <v>3398</v>
      </c>
      <c r="C472" s="86" t="s">
        <v>2552</v>
      </c>
      <c r="D472" s="86" t="s">
        <v>3399</v>
      </c>
      <c r="E472" s="86" t="s">
        <v>3400</v>
      </c>
      <c r="F472" s="86" t="s">
        <v>3401</v>
      </c>
      <c r="G472" s="86" t="s">
        <v>2771</v>
      </c>
      <c r="H472" s="86" t="s">
        <v>3402</v>
      </c>
      <c r="I472" s="192" t="s">
        <v>3403</v>
      </c>
      <c r="J472" s="86" t="s">
        <v>18</v>
      </c>
    </row>
    <row r="473" spans="1:10" ht="12.75">
      <c r="A473" s="191">
        <v>42550</v>
      </c>
      <c r="B473" s="86" t="s">
        <v>3404</v>
      </c>
      <c r="C473" s="86" t="s">
        <v>165</v>
      </c>
      <c r="D473" s="86" t="s">
        <v>3405</v>
      </c>
      <c r="E473" s="86" t="s">
        <v>3400</v>
      </c>
      <c r="F473" s="86" t="s">
        <v>3406</v>
      </c>
      <c r="G473" s="86" t="s">
        <v>2771</v>
      </c>
      <c r="H473" s="86" t="s">
        <v>3402</v>
      </c>
      <c r="I473" s="192" t="s">
        <v>3403</v>
      </c>
      <c r="J473" s="86" t="s">
        <v>18</v>
      </c>
    </row>
    <row r="474" spans="1:10" ht="12.75">
      <c r="A474" s="182">
        <v>42550</v>
      </c>
      <c r="B474" s="184" t="s">
        <v>3407</v>
      </c>
      <c r="C474" s="184" t="s">
        <v>2817</v>
      </c>
      <c r="D474" s="184" t="s">
        <v>3408</v>
      </c>
      <c r="E474" s="184">
        <v>7873061573</v>
      </c>
      <c r="F474" s="184" t="s">
        <v>3409</v>
      </c>
      <c r="G474" s="186"/>
      <c r="H474" s="186"/>
      <c r="I474" s="188"/>
      <c r="J474" s="186"/>
    </row>
    <row r="475" spans="1:10" ht="12.75">
      <c r="A475" s="191">
        <v>42550</v>
      </c>
      <c r="B475" s="86" t="s">
        <v>3411</v>
      </c>
      <c r="C475" s="86" t="s">
        <v>2817</v>
      </c>
      <c r="D475" s="86" t="s">
        <v>3413</v>
      </c>
      <c r="E475" s="86">
        <v>7876900168</v>
      </c>
      <c r="F475" s="86" t="s">
        <v>488</v>
      </c>
      <c r="G475" s="86" t="s">
        <v>2771</v>
      </c>
      <c r="H475" s="86" t="s">
        <v>3414</v>
      </c>
      <c r="I475" s="192" t="s">
        <v>3415</v>
      </c>
      <c r="J475" s="86" t="s">
        <v>18</v>
      </c>
    </row>
    <row r="476" spans="1:10" ht="12.75">
      <c r="A476" s="182">
        <v>42550</v>
      </c>
      <c r="B476" s="184" t="s">
        <v>3416</v>
      </c>
      <c r="C476" s="184" t="s">
        <v>2817</v>
      </c>
      <c r="D476" s="184" t="s">
        <v>3417</v>
      </c>
      <c r="E476" s="184">
        <v>7878816000</v>
      </c>
      <c r="F476" s="184" t="s">
        <v>29</v>
      </c>
      <c r="G476" s="186"/>
      <c r="H476" s="186"/>
      <c r="I476" s="188"/>
      <c r="J476" s="186"/>
    </row>
    <row r="477" spans="1:10" ht="12.75">
      <c r="A477" s="191">
        <v>42550</v>
      </c>
      <c r="B477" s="86" t="s">
        <v>3418</v>
      </c>
      <c r="C477" s="86" t="s">
        <v>3419</v>
      </c>
      <c r="D477" s="86" t="s">
        <v>1609</v>
      </c>
      <c r="E477" s="86" t="s">
        <v>914</v>
      </c>
      <c r="F477" s="86" t="s">
        <v>3420</v>
      </c>
      <c r="G477" s="86" t="s">
        <v>2771</v>
      </c>
      <c r="H477" s="199">
        <v>6.25E-2</v>
      </c>
      <c r="I477" s="161" t="s">
        <v>3377</v>
      </c>
      <c r="J477" s="86" t="s">
        <v>18</v>
      </c>
    </row>
    <row r="478" spans="1:10" ht="12.75">
      <c r="A478" s="191">
        <v>42550</v>
      </c>
      <c r="B478" s="86" t="s">
        <v>3424</v>
      </c>
      <c r="C478" s="86" t="s">
        <v>1284</v>
      </c>
      <c r="D478" s="86" t="s">
        <v>3427</v>
      </c>
      <c r="E478" s="86" t="s">
        <v>3429</v>
      </c>
      <c r="F478" s="86" t="s">
        <v>3431</v>
      </c>
      <c r="G478" s="86" t="s">
        <v>3432</v>
      </c>
      <c r="H478" s="86" t="s">
        <v>3433</v>
      </c>
      <c r="I478" s="161" t="s">
        <v>3434</v>
      </c>
      <c r="J478" s="86" t="s">
        <v>18</v>
      </c>
    </row>
    <row r="479" spans="1:10" ht="12.75">
      <c r="A479" s="191">
        <v>42550</v>
      </c>
      <c r="B479" s="86" t="s">
        <v>3435</v>
      </c>
      <c r="C479" s="86" t="s">
        <v>2817</v>
      </c>
      <c r="D479" s="86" t="s">
        <v>3436</v>
      </c>
      <c r="E479" s="86" t="s">
        <v>3437</v>
      </c>
      <c r="F479" s="86" t="s">
        <v>3438</v>
      </c>
      <c r="G479" s="86" t="s">
        <v>3432</v>
      </c>
      <c r="H479" s="86" t="s">
        <v>3439</v>
      </c>
      <c r="I479" s="161" t="s">
        <v>3434</v>
      </c>
      <c r="J479" s="86" t="s">
        <v>18</v>
      </c>
    </row>
    <row r="480" spans="1:10" ht="12.75">
      <c r="A480" s="191">
        <v>42550</v>
      </c>
      <c r="B480" s="86" t="s">
        <v>3441</v>
      </c>
      <c r="C480" s="86" t="s">
        <v>1669</v>
      </c>
      <c r="D480" s="86" t="s">
        <v>3443</v>
      </c>
      <c r="E480" s="86" t="s">
        <v>1561</v>
      </c>
      <c r="F480" s="86" t="s">
        <v>3445</v>
      </c>
      <c r="G480" s="86" t="s">
        <v>3432</v>
      </c>
      <c r="H480" s="86" t="s">
        <v>3446</v>
      </c>
      <c r="I480" s="161" t="s">
        <v>3434</v>
      </c>
      <c r="J480" s="86" t="s">
        <v>18</v>
      </c>
    </row>
    <row r="481" spans="1:10" ht="12.75">
      <c r="A481" s="191">
        <v>42550</v>
      </c>
      <c r="B481" s="86">
        <v>0.39027777777777778</v>
      </c>
      <c r="C481" s="86" t="s">
        <v>1669</v>
      </c>
      <c r="D481" s="86" t="s">
        <v>3449</v>
      </c>
      <c r="E481" s="86" t="s">
        <v>3450</v>
      </c>
      <c r="F481" s="86" t="s">
        <v>3445</v>
      </c>
      <c r="G481" s="86" t="s">
        <v>3432</v>
      </c>
      <c r="H481" s="86" t="s">
        <v>3453</v>
      </c>
      <c r="I481" s="161" t="s">
        <v>3434</v>
      </c>
      <c r="J481" s="86" t="s">
        <v>18</v>
      </c>
    </row>
    <row r="482" spans="1:10" ht="12.75">
      <c r="A482" s="191">
        <v>42550</v>
      </c>
      <c r="B482" s="86" t="s">
        <v>3454</v>
      </c>
      <c r="C482" s="86" t="s">
        <v>2552</v>
      </c>
      <c r="D482" s="86" t="s">
        <v>3455</v>
      </c>
      <c r="E482" s="86" t="s">
        <v>3456</v>
      </c>
      <c r="F482" s="86" t="s">
        <v>3445</v>
      </c>
      <c r="G482" s="86" t="s">
        <v>3432</v>
      </c>
      <c r="H482" s="86" t="s">
        <v>3457</v>
      </c>
      <c r="I482" s="161" t="s">
        <v>3434</v>
      </c>
      <c r="J482" s="86" t="s">
        <v>18</v>
      </c>
    </row>
    <row r="483" spans="1:10" ht="12.75">
      <c r="A483" s="191">
        <v>42550</v>
      </c>
      <c r="B483" s="86" t="s">
        <v>3460</v>
      </c>
      <c r="C483" s="86" t="s">
        <v>1284</v>
      </c>
      <c r="D483" s="86" t="s">
        <v>3461</v>
      </c>
      <c r="E483" s="86" t="s">
        <v>3462</v>
      </c>
      <c r="F483" s="86" t="s">
        <v>1863</v>
      </c>
      <c r="G483" s="86" t="s">
        <v>329</v>
      </c>
      <c r="H483" s="201"/>
      <c r="I483" s="192" t="s">
        <v>3463</v>
      </c>
      <c r="J483" s="86" t="s">
        <v>18</v>
      </c>
    </row>
    <row r="484" spans="1:10" ht="12.75">
      <c r="A484" s="191">
        <v>42550</v>
      </c>
      <c r="B484" s="199">
        <v>0.39652777777777776</v>
      </c>
      <c r="C484" s="86" t="s">
        <v>3464</v>
      </c>
      <c r="D484" s="86" t="s">
        <v>3465</v>
      </c>
      <c r="E484" s="86" t="s">
        <v>3466</v>
      </c>
      <c r="F484" s="86" t="s">
        <v>2147</v>
      </c>
      <c r="G484" s="86" t="s">
        <v>2771</v>
      </c>
      <c r="H484" s="86" t="s">
        <v>3468</v>
      </c>
      <c r="I484" s="192" t="s">
        <v>3470</v>
      </c>
      <c r="J484" s="86" t="s">
        <v>18</v>
      </c>
    </row>
    <row r="485" spans="1:10" ht="12.75">
      <c r="A485" s="191">
        <v>42550</v>
      </c>
      <c r="B485" s="199">
        <v>0.40763888888888888</v>
      </c>
      <c r="C485" s="86" t="s">
        <v>1669</v>
      </c>
      <c r="D485" s="86" t="s">
        <v>3473</v>
      </c>
      <c r="E485" s="86" t="s">
        <v>3474</v>
      </c>
      <c r="F485" s="86" t="s">
        <v>3475</v>
      </c>
      <c r="G485" s="86" t="s">
        <v>2771</v>
      </c>
      <c r="H485" s="86" t="s">
        <v>3476</v>
      </c>
      <c r="I485" s="192" t="s">
        <v>3477</v>
      </c>
      <c r="J485" s="86" t="s">
        <v>18</v>
      </c>
    </row>
    <row r="486" spans="1:10" ht="25.5">
      <c r="A486" s="191">
        <v>42550</v>
      </c>
      <c r="B486" s="199">
        <v>0.40972222222222221</v>
      </c>
      <c r="C486" s="86" t="s">
        <v>2552</v>
      </c>
      <c r="D486" s="86" t="s">
        <v>3479</v>
      </c>
      <c r="E486" s="86" t="s">
        <v>526</v>
      </c>
      <c r="F486" s="86" t="s">
        <v>3481</v>
      </c>
      <c r="G486" s="86" t="s">
        <v>2771</v>
      </c>
      <c r="H486" s="86" t="s">
        <v>3482</v>
      </c>
      <c r="I486" s="192" t="s">
        <v>3483</v>
      </c>
      <c r="J486" s="86" t="s">
        <v>18</v>
      </c>
    </row>
    <row r="487" spans="1:10" ht="12.75">
      <c r="A487" s="191">
        <v>42550</v>
      </c>
      <c r="B487" s="86">
        <v>0.41319444444444442</v>
      </c>
      <c r="C487" s="86" t="s">
        <v>1669</v>
      </c>
      <c r="D487" s="86" t="s">
        <v>3484</v>
      </c>
      <c r="E487" s="86" t="s">
        <v>3485</v>
      </c>
      <c r="F487" s="86" t="s">
        <v>3486</v>
      </c>
      <c r="G487" s="86" t="s">
        <v>3432</v>
      </c>
      <c r="H487" s="86" t="s">
        <v>3487</v>
      </c>
      <c r="I487" s="161" t="s">
        <v>3434</v>
      </c>
      <c r="J487" s="86" t="s">
        <v>18</v>
      </c>
    </row>
    <row r="488" spans="1:10" ht="12.75">
      <c r="A488" s="191">
        <v>42550</v>
      </c>
      <c r="B488" s="199">
        <v>0.41319444444444442</v>
      </c>
      <c r="C488" s="86" t="s">
        <v>2456</v>
      </c>
      <c r="D488" s="86" t="s">
        <v>3488</v>
      </c>
      <c r="E488" s="86" t="s">
        <v>3489</v>
      </c>
      <c r="F488" s="86" t="s">
        <v>3490</v>
      </c>
      <c r="G488" s="86" t="s">
        <v>3432</v>
      </c>
      <c r="H488" s="86" t="s">
        <v>1625</v>
      </c>
      <c r="I488" s="161" t="s">
        <v>3434</v>
      </c>
      <c r="J488" s="86" t="s">
        <v>18</v>
      </c>
    </row>
    <row r="489" spans="1:10" ht="12.75">
      <c r="A489" s="191">
        <v>42550</v>
      </c>
      <c r="B489" s="199">
        <v>0.41666666666666669</v>
      </c>
      <c r="C489" s="86" t="s">
        <v>2456</v>
      </c>
      <c r="D489" s="86" t="s">
        <v>3492</v>
      </c>
      <c r="E489" s="86">
        <v>7874035687</v>
      </c>
      <c r="F489" s="86" t="s">
        <v>3490</v>
      </c>
      <c r="G489" s="86" t="s">
        <v>3432</v>
      </c>
      <c r="H489" s="86" t="s">
        <v>3493</v>
      </c>
      <c r="I489" s="161" t="s">
        <v>3434</v>
      </c>
      <c r="J489" s="86" t="s">
        <v>18</v>
      </c>
    </row>
    <row r="490" spans="1:10" ht="25.5">
      <c r="A490" s="191">
        <v>42550</v>
      </c>
      <c r="B490" s="86" t="s">
        <v>3494</v>
      </c>
      <c r="C490" s="86" t="s">
        <v>499</v>
      </c>
      <c r="D490" s="86" t="s">
        <v>3495</v>
      </c>
      <c r="E490" s="86" t="s">
        <v>526</v>
      </c>
      <c r="F490" s="86" t="s">
        <v>3496</v>
      </c>
      <c r="G490" s="86" t="s">
        <v>2771</v>
      </c>
      <c r="H490" s="86" t="s">
        <v>3482</v>
      </c>
      <c r="I490" s="192" t="s">
        <v>3483</v>
      </c>
      <c r="J490" s="86" t="s">
        <v>18</v>
      </c>
    </row>
    <row r="491" spans="1:10" ht="12.75">
      <c r="A491" s="191">
        <v>42550</v>
      </c>
      <c r="B491" s="86" t="s">
        <v>2573</v>
      </c>
      <c r="C491" s="86" t="s">
        <v>499</v>
      </c>
      <c r="D491" s="86" t="s">
        <v>3497</v>
      </c>
      <c r="E491" s="86" t="s">
        <v>3499</v>
      </c>
      <c r="F491" s="86" t="s">
        <v>2302</v>
      </c>
      <c r="G491" s="86" t="s">
        <v>329</v>
      </c>
      <c r="H491" s="201"/>
      <c r="I491" s="192" t="s">
        <v>3500</v>
      </c>
      <c r="J491" s="86" t="s">
        <v>18</v>
      </c>
    </row>
    <row r="492" spans="1:10" ht="12.75">
      <c r="A492" s="191">
        <v>42550</v>
      </c>
      <c r="B492" s="86" t="s">
        <v>3501</v>
      </c>
      <c r="C492" s="86" t="s">
        <v>2310</v>
      </c>
      <c r="D492" s="86" t="s">
        <v>3502</v>
      </c>
      <c r="E492" s="86" t="s">
        <v>3503</v>
      </c>
      <c r="F492" s="86" t="s">
        <v>3272</v>
      </c>
      <c r="G492" s="86" t="s">
        <v>3432</v>
      </c>
      <c r="H492" s="86" t="s">
        <v>3504</v>
      </c>
      <c r="I492" s="161" t="s">
        <v>3434</v>
      </c>
      <c r="J492" s="86" t="s">
        <v>18</v>
      </c>
    </row>
    <row r="493" spans="1:10" ht="12.75">
      <c r="A493" s="162"/>
      <c r="B493" s="207">
        <v>42551</v>
      </c>
      <c r="C493" s="144" t="s">
        <v>1669</v>
      </c>
      <c r="D493" s="144" t="s">
        <v>3505</v>
      </c>
      <c r="E493" s="144" t="s">
        <v>3506</v>
      </c>
      <c r="F493" s="144" t="s">
        <v>3507</v>
      </c>
      <c r="G493" s="144" t="s">
        <v>2771</v>
      </c>
      <c r="H493" s="144" t="s">
        <v>3508</v>
      </c>
      <c r="I493" s="161" t="s">
        <v>3509</v>
      </c>
      <c r="J493" s="144" t="s">
        <v>18</v>
      </c>
    </row>
    <row r="494" spans="1:10" ht="12.75">
      <c r="A494" s="209">
        <v>42552</v>
      </c>
      <c r="B494" s="210" t="s">
        <v>3512</v>
      </c>
      <c r="C494" s="210" t="s">
        <v>499</v>
      </c>
      <c r="D494" s="210" t="s">
        <v>3516</v>
      </c>
      <c r="E494" s="211"/>
      <c r="F494" s="210" t="s">
        <v>3520</v>
      </c>
      <c r="G494" s="211"/>
      <c r="H494" s="211"/>
      <c r="I494" s="212"/>
      <c r="J494" s="211"/>
    </row>
    <row r="495" spans="1:10" ht="12.75">
      <c r="A495" s="191">
        <v>42552</v>
      </c>
      <c r="B495" s="86" t="s">
        <v>3530</v>
      </c>
      <c r="C495" s="86" t="s">
        <v>499</v>
      </c>
      <c r="D495" s="86" t="s">
        <v>3533</v>
      </c>
      <c r="E495" s="86" t="s">
        <v>3534</v>
      </c>
      <c r="F495" s="86" t="s">
        <v>3535</v>
      </c>
      <c r="G495" s="86"/>
      <c r="H495" s="86"/>
      <c r="I495" s="192"/>
      <c r="J495" s="86"/>
    </row>
    <row r="496" spans="1:10" ht="12.75">
      <c r="A496" s="159">
        <v>42552</v>
      </c>
      <c r="B496" s="144" t="s">
        <v>3536</v>
      </c>
      <c r="C496" s="144" t="s">
        <v>499</v>
      </c>
      <c r="D496" s="144" t="s">
        <v>3537</v>
      </c>
      <c r="E496" s="144" t="s">
        <v>3538</v>
      </c>
      <c r="F496" s="144" t="s">
        <v>3272</v>
      </c>
      <c r="G496" s="144" t="s">
        <v>3432</v>
      </c>
      <c r="H496" s="144" t="s">
        <v>3540</v>
      </c>
      <c r="I496" s="161" t="s">
        <v>3542</v>
      </c>
      <c r="J496" s="144" t="s">
        <v>18</v>
      </c>
    </row>
    <row r="497" spans="1:10" ht="25.5">
      <c r="A497" s="159">
        <v>42552</v>
      </c>
      <c r="B497" s="144" t="s">
        <v>3544</v>
      </c>
      <c r="C497" s="144" t="s">
        <v>499</v>
      </c>
      <c r="D497" s="144" t="s">
        <v>3545</v>
      </c>
      <c r="E497" s="144" t="s">
        <v>3546</v>
      </c>
      <c r="F497" s="144" t="s">
        <v>3547</v>
      </c>
      <c r="G497" s="144" t="s">
        <v>2771</v>
      </c>
      <c r="H497" s="144" t="s">
        <v>3548</v>
      </c>
      <c r="I497" s="161" t="s">
        <v>3550</v>
      </c>
      <c r="J497" s="144" t="s">
        <v>18</v>
      </c>
    </row>
    <row r="498" spans="1:10" ht="12.75">
      <c r="A498" s="159">
        <v>42552</v>
      </c>
      <c r="B498" s="144" t="s">
        <v>3554</v>
      </c>
      <c r="C498" s="144" t="s">
        <v>499</v>
      </c>
      <c r="D498" s="144" t="s">
        <v>3555</v>
      </c>
      <c r="E498" s="144" t="s">
        <v>3556</v>
      </c>
      <c r="F498" s="144" t="s">
        <v>3557</v>
      </c>
      <c r="G498" s="144" t="s">
        <v>138</v>
      </c>
      <c r="H498" s="144" t="s">
        <v>3558</v>
      </c>
      <c r="I498" s="161" t="s">
        <v>3559</v>
      </c>
      <c r="J498" s="144" t="s">
        <v>122</v>
      </c>
    </row>
    <row r="499" spans="1:10" ht="12.75">
      <c r="A499" s="159">
        <v>42552</v>
      </c>
      <c r="B499" s="144" t="s">
        <v>3561</v>
      </c>
      <c r="C499" s="144" t="s">
        <v>499</v>
      </c>
      <c r="D499" s="144" t="s">
        <v>3564</v>
      </c>
      <c r="E499" s="144" t="s">
        <v>3565</v>
      </c>
      <c r="F499" s="144" t="s">
        <v>3567</v>
      </c>
      <c r="G499" s="144" t="s">
        <v>14</v>
      </c>
      <c r="H499" s="144"/>
      <c r="I499" s="161" t="s">
        <v>73</v>
      </c>
      <c r="J499" s="144" t="s">
        <v>18</v>
      </c>
    </row>
    <row r="500" spans="1:10" ht="12.75">
      <c r="A500" s="159">
        <v>42552</v>
      </c>
      <c r="B500" s="144" t="s">
        <v>3568</v>
      </c>
      <c r="C500" s="144" t="s">
        <v>499</v>
      </c>
      <c r="D500" s="144" t="s">
        <v>2770</v>
      </c>
      <c r="E500" s="144" t="s">
        <v>3571</v>
      </c>
      <c r="F500" s="144" t="s">
        <v>3573</v>
      </c>
      <c r="G500" s="144" t="s">
        <v>1034</v>
      </c>
      <c r="H500" s="144" t="s">
        <v>3575</v>
      </c>
      <c r="I500" s="161" t="s">
        <v>3576</v>
      </c>
      <c r="J500" s="144" t="s">
        <v>122</v>
      </c>
    </row>
    <row r="501" spans="1:10" ht="12.75">
      <c r="A501" s="159">
        <v>42552</v>
      </c>
      <c r="B501" s="144" t="s">
        <v>3577</v>
      </c>
      <c r="C501" s="144" t="s">
        <v>499</v>
      </c>
      <c r="D501" s="144" t="s">
        <v>3578</v>
      </c>
      <c r="E501" s="144" t="s">
        <v>3579</v>
      </c>
      <c r="F501" s="144" t="s">
        <v>3581</v>
      </c>
      <c r="G501" s="144" t="s">
        <v>1745</v>
      </c>
      <c r="H501" s="162"/>
      <c r="I501" s="161" t="s">
        <v>3576</v>
      </c>
      <c r="J501" s="144" t="s">
        <v>122</v>
      </c>
    </row>
    <row r="502" spans="1:10" ht="12.75">
      <c r="A502" s="159"/>
      <c r="B502" s="144"/>
      <c r="C502" s="144" t="s">
        <v>1669</v>
      </c>
      <c r="D502" s="144" t="s">
        <v>2446</v>
      </c>
      <c r="E502" s="144" t="s">
        <v>2447</v>
      </c>
      <c r="F502" s="144" t="s">
        <v>2448</v>
      </c>
      <c r="G502" s="144" t="s">
        <v>3432</v>
      </c>
      <c r="H502" s="162" t="s">
        <v>3585</v>
      </c>
      <c r="I502" s="161" t="s">
        <v>3586</v>
      </c>
      <c r="J502" s="144" t="s">
        <v>122</v>
      </c>
    </row>
    <row r="503" spans="1:10" ht="12.75">
      <c r="A503" s="162"/>
      <c r="B503" s="162"/>
      <c r="C503" s="144" t="s">
        <v>1669</v>
      </c>
      <c r="D503" s="144" t="s">
        <v>3589</v>
      </c>
      <c r="E503" s="144" t="s">
        <v>2554</v>
      </c>
      <c r="F503" s="144" t="s">
        <v>3591</v>
      </c>
      <c r="G503" s="144" t="s">
        <v>2771</v>
      </c>
      <c r="H503" s="144" t="s">
        <v>3593</v>
      </c>
      <c r="I503" s="161" t="s">
        <v>3594</v>
      </c>
      <c r="J503" s="144" t="s">
        <v>18</v>
      </c>
    </row>
    <row r="504" spans="1:10" ht="12.75">
      <c r="A504" s="159"/>
      <c r="B504" s="144"/>
      <c r="C504" s="144" t="s">
        <v>1669</v>
      </c>
      <c r="D504" s="144" t="s">
        <v>1598</v>
      </c>
      <c r="E504" s="144" t="s">
        <v>3596</v>
      </c>
      <c r="F504" s="144" t="s">
        <v>1091</v>
      </c>
      <c r="G504" s="144" t="s">
        <v>138</v>
      </c>
      <c r="H504" s="144" t="s">
        <v>875</v>
      </c>
      <c r="I504" s="161" t="s">
        <v>888</v>
      </c>
      <c r="J504" s="144" t="s">
        <v>122</v>
      </c>
    </row>
    <row r="505" spans="1:10" ht="12.75">
      <c r="A505" s="162"/>
      <c r="B505" s="162"/>
      <c r="C505" s="144" t="s">
        <v>1669</v>
      </c>
      <c r="D505" s="144" t="s">
        <v>3599</v>
      </c>
      <c r="E505" s="144" t="s">
        <v>3600</v>
      </c>
      <c r="F505" s="144" t="s">
        <v>3601</v>
      </c>
      <c r="G505" s="144" t="s">
        <v>1745</v>
      </c>
      <c r="H505" s="162"/>
      <c r="I505" s="161" t="s">
        <v>73</v>
      </c>
      <c r="J505" s="144" t="s">
        <v>122</v>
      </c>
    </row>
    <row r="506" spans="1:10" ht="12.75">
      <c r="A506" s="159"/>
      <c r="B506" s="144"/>
      <c r="C506" s="144" t="s">
        <v>499</v>
      </c>
      <c r="D506" s="144" t="s">
        <v>3603</v>
      </c>
      <c r="E506" s="144" t="s">
        <v>3604</v>
      </c>
      <c r="F506" s="144" t="s">
        <v>1091</v>
      </c>
      <c r="G506" s="144" t="s">
        <v>138</v>
      </c>
      <c r="H506" s="144" t="s">
        <v>3605</v>
      </c>
      <c r="I506" s="161" t="s">
        <v>3606</v>
      </c>
      <c r="J506" s="144" t="s">
        <v>122</v>
      </c>
    </row>
    <row r="507" spans="1:10" ht="12.75">
      <c r="A507" s="159">
        <v>42553</v>
      </c>
      <c r="B507" s="144" t="s">
        <v>3607</v>
      </c>
      <c r="C507" s="144" t="s">
        <v>1669</v>
      </c>
      <c r="D507" s="144" t="s">
        <v>3609</v>
      </c>
      <c r="E507" s="144" t="s">
        <v>3610</v>
      </c>
      <c r="F507" s="144" t="s">
        <v>3611</v>
      </c>
      <c r="G507" s="144" t="s">
        <v>138</v>
      </c>
      <c r="H507" s="144" t="s">
        <v>3612</v>
      </c>
      <c r="I507" s="161" t="s">
        <v>888</v>
      </c>
      <c r="J507" s="144" t="s">
        <v>122</v>
      </c>
    </row>
    <row r="508" spans="1:10" ht="12.75">
      <c r="A508" s="159"/>
      <c r="B508" s="144"/>
      <c r="C508" s="144" t="s">
        <v>1669</v>
      </c>
      <c r="D508" s="144" t="s">
        <v>3616</v>
      </c>
      <c r="E508" s="144" t="s">
        <v>3617</v>
      </c>
      <c r="F508" s="144" t="s">
        <v>3618</v>
      </c>
      <c r="G508" s="144" t="s">
        <v>138</v>
      </c>
      <c r="H508" s="144" t="s">
        <v>3619</v>
      </c>
      <c r="I508" s="161" t="s">
        <v>3620</v>
      </c>
      <c r="J508" s="144" t="s">
        <v>122</v>
      </c>
    </row>
    <row r="509" spans="1:10" ht="12.75">
      <c r="A509" s="159"/>
      <c r="B509" s="144"/>
      <c r="C509" s="144" t="s">
        <v>1669</v>
      </c>
      <c r="D509" s="144" t="s">
        <v>3621</v>
      </c>
      <c r="E509" s="144">
        <v>7876132847</v>
      </c>
      <c r="F509" s="144" t="s">
        <v>3622</v>
      </c>
      <c r="G509" s="144" t="s">
        <v>1034</v>
      </c>
      <c r="H509" s="144" t="s">
        <v>3623</v>
      </c>
      <c r="I509" s="161" t="s">
        <v>3624</v>
      </c>
      <c r="J509" s="144" t="s">
        <v>1534</v>
      </c>
    </row>
    <row r="510" spans="1:10" ht="12.75">
      <c r="A510" s="159"/>
      <c r="B510" s="144"/>
      <c r="C510" s="144" t="s">
        <v>1669</v>
      </c>
      <c r="D510" s="144" t="s">
        <v>3625</v>
      </c>
      <c r="E510" s="144">
        <v>7873158375</v>
      </c>
      <c r="F510" s="144" t="s">
        <v>438</v>
      </c>
      <c r="G510" s="144" t="s">
        <v>3432</v>
      </c>
      <c r="H510" s="144" t="s">
        <v>3628</v>
      </c>
      <c r="I510" s="161" t="s">
        <v>3434</v>
      </c>
      <c r="J510" s="144" t="s">
        <v>122</v>
      </c>
    </row>
    <row r="511" spans="1:10" ht="12.75">
      <c r="A511" s="159"/>
      <c r="B511" s="144"/>
      <c r="C511" s="144" t="s">
        <v>1669</v>
      </c>
      <c r="D511" s="144" t="s">
        <v>3630</v>
      </c>
      <c r="E511" s="144">
        <v>7874031262</v>
      </c>
      <c r="F511" s="144" t="s">
        <v>3622</v>
      </c>
      <c r="G511" s="144" t="s">
        <v>1034</v>
      </c>
      <c r="H511" s="144" t="s">
        <v>3631</v>
      </c>
      <c r="I511" s="161" t="s">
        <v>3632</v>
      </c>
      <c r="J511" s="144" t="s">
        <v>122</v>
      </c>
    </row>
    <row r="512" spans="1:10" ht="12.75">
      <c r="A512" s="159"/>
      <c r="B512" s="144"/>
      <c r="C512" s="144" t="s">
        <v>1669</v>
      </c>
      <c r="D512" s="144" t="s">
        <v>3334</v>
      </c>
      <c r="E512" s="144" t="s">
        <v>1343</v>
      </c>
      <c r="F512" s="144" t="s">
        <v>3635</v>
      </c>
      <c r="G512" s="144"/>
      <c r="H512" s="144"/>
      <c r="I512" s="161"/>
      <c r="J512" s="144"/>
    </row>
    <row r="513" spans="1:10" ht="25.5">
      <c r="A513" s="159"/>
      <c r="B513" s="144"/>
      <c r="C513" s="144"/>
      <c r="D513" s="144" t="s">
        <v>3189</v>
      </c>
      <c r="E513" s="144" t="s">
        <v>1833</v>
      </c>
      <c r="F513" s="144" t="s">
        <v>438</v>
      </c>
      <c r="G513" s="144" t="s">
        <v>3432</v>
      </c>
      <c r="H513" s="144" t="s">
        <v>3636</v>
      </c>
      <c r="I513" s="161" t="s">
        <v>3637</v>
      </c>
      <c r="J513" s="144" t="s">
        <v>122</v>
      </c>
    </row>
    <row r="514" spans="1:10" ht="25.5">
      <c r="A514" s="159"/>
      <c r="B514" s="144"/>
      <c r="C514" s="144" t="s">
        <v>733</v>
      </c>
      <c r="D514" s="144" t="s">
        <v>3639</v>
      </c>
      <c r="E514" s="144">
        <v>7878102171</v>
      </c>
      <c r="F514" s="144" t="s">
        <v>3490</v>
      </c>
      <c r="G514" s="144" t="s">
        <v>3432</v>
      </c>
      <c r="H514" s="144" t="s">
        <v>2530</v>
      </c>
      <c r="I514" s="161" t="s">
        <v>3640</v>
      </c>
      <c r="J514" s="144" t="s">
        <v>122</v>
      </c>
    </row>
    <row r="515" spans="1:10" ht="25.5">
      <c r="A515" s="159"/>
      <c r="B515" s="144"/>
      <c r="C515" s="144" t="s">
        <v>733</v>
      </c>
      <c r="D515" s="144" t="s">
        <v>3641</v>
      </c>
      <c r="E515" s="144">
        <v>7873604529</v>
      </c>
      <c r="F515" s="144" t="s">
        <v>3642</v>
      </c>
      <c r="G515" s="144" t="s">
        <v>3432</v>
      </c>
      <c r="H515" s="144" t="s">
        <v>2922</v>
      </c>
      <c r="I515" s="161" t="s">
        <v>3643</v>
      </c>
      <c r="J515" s="144" t="s">
        <v>122</v>
      </c>
    </row>
    <row r="516" spans="1:10" ht="12.75">
      <c r="A516" s="159">
        <v>42554</v>
      </c>
      <c r="B516" s="144"/>
      <c r="C516" s="144" t="s">
        <v>2552</v>
      </c>
      <c r="D516" s="144" t="s">
        <v>3644</v>
      </c>
      <c r="E516" s="144" t="s">
        <v>3645</v>
      </c>
      <c r="F516" s="144" t="s">
        <v>3646</v>
      </c>
      <c r="G516" s="144" t="s">
        <v>3432</v>
      </c>
      <c r="H516" s="144" t="s">
        <v>3647</v>
      </c>
      <c r="I516" s="161" t="s">
        <v>636</v>
      </c>
      <c r="J516" s="144" t="s">
        <v>122</v>
      </c>
    </row>
    <row r="517" spans="1:10" ht="12.75">
      <c r="A517" s="159">
        <v>42554</v>
      </c>
      <c r="B517" s="144"/>
      <c r="C517" s="144" t="s">
        <v>2552</v>
      </c>
      <c r="D517" s="144" t="s">
        <v>2040</v>
      </c>
      <c r="E517" s="144" t="s">
        <v>2041</v>
      </c>
      <c r="F517" s="144" t="s">
        <v>3650</v>
      </c>
      <c r="G517" s="144" t="s">
        <v>3432</v>
      </c>
      <c r="H517" s="144" t="s">
        <v>3651</v>
      </c>
      <c r="I517" s="161" t="s">
        <v>3652</v>
      </c>
      <c r="J517" s="144" t="s">
        <v>122</v>
      </c>
    </row>
    <row r="518" spans="1:10" ht="12.75">
      <c r="A518" s="159">
        <v>42554</v>
      </c>
      <c r="B518" s="144"/>
      <c r="C518" s="144" t="s">
        <v>2552</v>
      </c>
      <c r="D518" s="144" t="s">
        <v>3653</v>
      </c>
      <c r="E518" s="144" t="s">
        <v>3654</v>
      </c>
      <c r="F518" s="144" t="s">
        <v>3655</v>
      </c>
      <c r="G518" s="144" t="s">
        <v>3432</v>
      </c>
      <c r="H518" s="144" t="s">
        <v>3656</v>
      </c>
      <c r="I518" s="161" t="s">
        <v>3657</v>
      </c>
      <c r="J518" s="144" t="s">
        <v>122</v>
      </c>
    </row>
    <row r="519" spans="1:10" ht="12.75">
      <c r="A519" s="144" t="s">
        <v>3304</v>
      </c>
      <c r="B519" s="144"/>
      <c r="C519" s="144" t="s">
        <v>2552</v>
      </c>
      <c r="D519" s="144" t="s">
        <v>3658</v>
      </c>
      <c r="E519" s="144" t="s">
        <v>3659</v>
      </c>
      <c r="F519" s="144" t="s">
        <v>1132</v>
      </c>
      <c r="G519" s="144" t="s">
        <v>3432</v>
      </c>
      <c r="H519" s="144" t="s">
        <v>3660</v>
      </c>
      <c r="I519" s="161" t="s">
        <v>3661</v>
      </c>
      <c r="J519" s="144" t="s">
        <v>122</v>
      </c>
    </row>
    <row r="520" spans="1:10" ht="25.5">
      <c r="A520" s="159">
        <v>42554</v>
      </c>
      <c r="B520" s="144"/>
      <c r="C520" s="144" t="s">
        <v>2552</v>
      </c>
      <c r="D520" s="144" t="s">
        <v>3124</v>
      </c>
      <c r="E520" s="144" t="s">
        <v>2215</v>
      </c>
      <c r="F520" s="144" t="s">
        <v>29</v>
      </c>
      <c r="G520" s="144" t="s">
        <v>3432</v>
      </c>
      <c r="H520" s="144" t="s">
        <v>3660</v>
      </c>
      <c r="I520" s="161" t="s">
        <v>3667</v>
      </c>
      <c r="J520" s="144" t="s">
        <v>122</v>
      </c>
    </row>
    <row r="521" spans="1:10" ht="12.75">
      <c r="A521" s="159">
        <v>42554</v>
      </c>
      <c r="B521" s="144"/>
      <c r="C521" s="144" t="s">
        <v>2552</v>
      </c>
      <c r="D521" s="144" t="s">
        <v>3669</v>
      </c>
      <c r="E521" s="144" t="s">
        <v>2025</v>
      </c>
      <c r="F521" s="144" t="s">
        <v>3671</v>
      </c>
      <c r="G521" s="144" t="s">
        <v>3432</v>
      </c>
      <c r="H521" s="144" t="s">
        <v>3672</v>
      </c>
      <c r="I521" s="161" t="s">
        <v>3661</v>
      </c>
      <c r="J521" s="144" t="s">
        <v>122</v>
      </c>
    </row>
    <row r="522" spans="1:10" ht="12.75">
      <c r="A522" s="159">
        <v>42554</v>
      </c>
      <c r="B522" s="144"/>
      <c r="C522" s="144" t="s">
        <v>2552</v>
      </c>
      <c r="D522" s="144" t="s">
        <v>3673</v>
      </c>
      <c r="E522" s="144" t="s">
        <v>3675</v>
      </c>
      <c r="F522" s="144" t="s">
        <v>3677</v>
      </c>
      <c r="G522" s="144" t="s">
        <v>3432</v>
      </c>
      <c r="H522" s="144" t="s">
        <v>3679</v>
      </c>
      <c r="I522" s="161" t="s">
        <v>3434</v>
      </c>
      <c r="J522" s="144" t="s">
        <v>122</v>
      </c>
    </row>
    <row r="523" spans="1:10" ht="12.75">
      <c r="A523" s="159">
        <v>42554</v>
      </c>
      <c r="B523" s="144"/>
      <c r="C523" s="144" t="s">
        <v>2552</v>
      </c>
      <c r="D523" s="144" t="s">
        <v>3680</v>
      </c>
      <c r="E523" s="144" t="s">
        <v>1719</v>
      </c>
      <c r="F523" s="144"/>
      <c r="G523" s="144" t="s">
        <v>3432</v>
      </c>
      <c r="H523" s="144" t="s">
        <v>3681</v>
      </c>
      <c r="I523" s="161" t="s">
        <v>3434</v>
      </c>
      <c r="J523" s="144" t="s">
        <v>122</v>
      </c>
    </row>
    <row r="524" spans="1:10" ht="12.75">
      <c r="A524" s="159">
        <v>42555</v>
      </c>
      <c r="B524" s="144" t="s">
        <v>3158</v>
      </c>
      <c r="C524" s="144" t="s">
        <v>1284</v>
      </c>
      <c r="D524" s="144" t="s">
        <v>3684</v>
      </c>
      <c r="E524" s="144" t="s">
        <v>3675</v>
      </c>
      <c r="F524" s="144" t="s">
        <v>3685</v>
      </c>
      <c r="G524" s="144" t="s">
        <v>3432</v>
      </c>
      <c r="H524" s="144" t="s">
        <v>711</v>
      </c>
      <c r="I524" s="161" t="s">
        <v>3686</v>
      </c>
      <c r="J524" s="144" t="s">
        <v>122</v>
      </c>
    </row>
    <row r="525" spans="1:10" ht="25.5">
      <c r="A525" s="159"/>
      <c r="B525" s="144"/>
      <c r="C525" s="144" t="s">
        <v>1669</v>
      </c>
      <c r="D525" s="144" t="s">
        <v>3689</v>
      </c>
      <c r="E525" s="144">
        <v>7874085071</v>
      </c>
      <c r="F525" s="144" t="s">
        <v>438</v>
      </c>
      <c r="G525" s="144" t="s">
        <v>3432</v>
      </c>
      <c r="H525" s="144" t="s">
        <v>3690</v>
      </c>
      <c r="I525" s="161" t="s">
        <v>3691</v>
      </c>
      <c r="J525" s="144" t="s">
        <v>122</v>
      </c>
    </row>
    <row r="526" spans="1:10" ht="12.75">
      <c r="A526" s="159">
        <v>42556</v>
      </c>
      <c r="B526" s="144" t="s">
        <v>3692</v>
      </c>
      <c r="C526" s="144" t="s">
        <v>1859</v>
      </c>
      <c r="D526" s="144" t="s">
        <v>3693</v>
      </c>
      <c r="E526" s="144">
        <v>7876133548</v>
      </c>
      <c r="F526" s="144" t="s">
        <v>3694</v>
      </c>
      <c r="G526" s="144" t="s">
        <v>3432</v>
      </c>
      <c r="H526" s="144" t="s">
        <v>3695</v>
      </c>
      <c r="I526" s="161" t="s">
        <v>3696</v>
      </c>
      <c r="J526" s="144" t="s">
        <v>122</v>
      </c>
    </row>
    <row r="527" spans="1:10" ht="12.75">
      <c r="A527" s="159"/>
      <c r="B527" s="144"/>
      <c r="C527" s="144" t="s">
        <v>1669</v>
      </c>
      <c r="D527" s="144" t="s">
        <v>3697</v>
      </c>
      <c r="E527" s="144" t="s">
        <v>3698</v>
      </c>
      <c r="F527" s="144" t="s">
        <v>438</v>
      </c>
      <c r="G527" s="144" t="s">
        <v>3432</v>
      </c>
      <c r="H527" s="144" t="s">
        <v>3700</v>
      </c>
      <c r="I527" s="161" t="s">
        <v>3434</v>
      </c>
      <c r="J527" s="144" t="s">
        <v>122</v>
      </c>
    </row>
    <row r="528" spans="1:10" ht="25.5">
      <c r="A528" s="159">
        <v>42556</v>
      </c>
      <c r="B528" s="144" t="s">
        <v>3702</v>
      </c>
      <c r="C528" s="144" t="s">
        <v>499</v>
      </c>
      <c r="D528" s="144" t="s">
        <v>3703</v>
      </c>
      <c r="E528" s="144" t="s">
        <v>1688</v>
      </c>
      <c r="F528" s="144" t="s">
        <v>3704</v>
      </c>
      <c r="G528" s="144" t="s">
        <v>3432</v>
      </c>
      <c r="H528" s="144" t="s">
        <v>3705</v>
      </c>
      <c r="I528" s="161" t="s">
        <v>3706</v>
      </c>
      <c r="J528" s="144" t="s">
        <v>122</v>
      </c>
    </row>
    <row r="529" spans="1:10" ht="12.75">
      <c r="A529" s="159"/>
      <c r="B529" s="144"/>
      <c r="C529" s="144"/>
      <c r="D529" s="144" t="s">
        <v>3707</v>
      </c>
      <c r="E529" s="144" t="s">
        <v>3708</v>
      </c>
      <c r="F529" s="144"/>
      <c r="G529" s="144" t="s">
        <v>3432</v>
      </c>
      <c r="H529" s="144" t="s">
        <v>3709</v>
      </c>
      <c r="I529" s="161" t="s">
        <v>3661</v>
      </c>
      <c r="J529" s="144" t="s">
        <v>122</v>
      </c>
    </row>
    <row r="530" spans="1:10" ht="12.75">
      <c r="A530" s="219"/>
      <c r="B530" s="219"/>
      <c r="C530" s="219"/>
      <c r="D530" s="220" t="s">
        <v>2420</v>
      </c>
      <c r="E530" s="220" t="s">
        <v>2422</v>
      </c>
      <c r="F530" s="220" t="s">
        <v>1091</v>
      </c>
      <c r="G530" s="220" t="s">
        <v>1859</v>
      </c>
      <c r="H530" s="219"/>
      <c r="I530" s="221" t="s">
        <v>3718</v>
      </c>
      <c r="J530" s="220" t="s">
        <v>18</v>
      </c>
    </row>
    <row r="531" spans="1:10" ht="12.75">
      <c r="A531" s="159">
        <v>42556</v>
      </c>
      <c r="B531" s="144" t="s">
        <v>3720</v>
      </c>
      <c r="C531" s="144" t="s">
        <v>2310</v>
      </c>
      <c r="D531" s="144" t="s">
        <v>1353</v>
      </c>
      <c r="E531" s="144" t="s">
        <v>3722</v>
      </c>
      <c r="F531" s="144" t="s">
        <v>3724</v>
      </c>
      <c r="G531" s="144" t="s">
        <v>1859</v>
      </c>
      <c r="H531" s="162"/>
      <c r="I531" s="161" t="s">
        <v>3726</v>
      </c>
      <c r="J531" s="144" t="s">
        <v>18</v>
      </c>
    </row>
    <row r="532" spans="1:10" ht="12.75">
      <c r="A532" s="159">
        <v>42556</v>
      </c>
      <c r="B532" s="144" t="s">
        <v>3727</v>
      </c>
      <c r="C532" s="144" t="s">
        <v>2310</v>
      </c>
      <c r="D532" s="144" t="s">
        <v>2674</v>
      </c>
      <c r="E532" s="144" t="s">
        <v>757</v>
      </c>
      <c r="F532" s="144" t="s">
        <v>3730</v>
      </c>
      <c r="G532" s="144" t="s">
        <v>1859</v>
      </c>
      <c r="H532" s="162"/>
      <c r="I532" s="161" t="s">
        <v>3732</v>
      </c>
      <c r="J532" s="144" t="s">
        <v>18</v>
      </c>
    </row>
    <row r="533" spans="1:10" ht="12.75">
      <c r="A533" s="159">
        <v>42557</v>
      </c>
      <c r="B533" s="144" t="s">
        <v>3734</v>
      </c>
      <c r="C533" s="144" t="s">
        <v>2296</v>
      </c>
      <c r="D533" s="144" t="s">
        <v>3735</v>
      </c>
      <c r="E533" s="144" t="s">
        <v>3736</v>
      </c>
      <c r="F533" s="144" t="s">
        <v>3737</v>
      </c>
      <c r="G533" s="144" t="s">
        <v>3432</v>
      </c>
      <c r="H533" s="144" t="s">
        <v>3739</v>
      </c>
      <c r="I533" s="161" t="s">
        <v>3740</v>
      </c>
      <c r="J533" s="144" t="s">
        <v>122</v>
      </c>
    </row>
    <row r="534" spans="1:10" ht="12.75">
      <c r="A534" s="159"/>
      <c r="B534" s="144"/>
      <c r="C534" s="144" t="s">
        <v>1669</v>
      </c>
      <c r="D534" s="144" t="s">
        <v>3743</v>
      </c>
      <c r="E534" s="144" t="s">
        <v>3744</v>
      </c>
      <c r="F534" s="144" t="s">
        <v>438</v>
      </c>
      <c r="G534" s="144" t="s">
        <v>3432</v>
      </c>
      <c r="H534" s="144" t="s">
        <v>3745</v>
      </c>
      <c r="I534" s="161" t="s">
        <v>3746</v>
      </c>
      <c r="J534" s="144" t="s">
        <v>122</v>
      </c>
    </row>
    <row r="535" spans="1:10" ht="12.75">
      <c r="A535" s="159"/>
      <c r="B535" s="144"/>
      <c r="C535" s="144" t="s">
        <v>1669</v>
      </c>
      <c r="D535" s="144" t="s">
        <v>3405</v>
      </c>
      <c r="E535" s="144" t="s">
        <v>3400</v>
      </c>
      <c r="F535" s="144" t="s">
        <v>438</v>
      </c>
      <c r="G535" s="144" t="s">
        <v>3432</v>
      </c>
      <c r="H535" s="144" t="s">
        <v>3636</v>
      </c>
      <c r="I535" s="161" t="s">
        <v>3750</v>
      </c>
      <c r="J535" s="144" t="s">
        <v>122</v>
      </c>
    </row>
    <row r="536" spans="1:10" ht="12.75">
      <c r="A536" s="159">
        <v>42528</v>
      </c>
      <c r="B536" s="144" t="s">
        <v>1684</v>
      </c>
      <c r="C536" s="144" t="s">
        <v>499</v>
      </c>
      <c r="D536" s="144" t="s">
        <v>3751</v>
      </c>
      <c r="E536" s="144" t="s">
        <v>1164</v>
      </c>
      <c r="F536" s="144" t="s">
        <v>78</v>
      </c>
      <c r="G536" s="144" t="s">
        <v>3432</v>
      </c>
      <c r="H536" s="144" t="s">
        <v>3754</v>
      </c>
      <c r="I536" s="161" t="s">
        <v>3755</v>
      </c>
      <c r="J536" s="144" t="s">
        <v>122</v>
      </c>
    </row>
    <row r="537" spans="1:10" ht="12.75">
      <c r="A537" s="159">
        <v>42558</v>
      </c>
      <c r="B537" s="144">
        <v>0.42430555555555555</v>
      </c>
      <c r="C537" s="144" t="s">
        <v>2296</v>
      </c>
      <c r="D537" s="144" t="s">
        <v>3757</v>
      </c>
      <c r="E537" s="144" t="s">
        <v>3758</v>
      </c>
      <c r="F537" s="144" t="s">
        <v>3045</v>
      </c>
      <c r="G537" s="144" t="s">
        <v>3432</v>
      </c>
      <c r="H537" s="144" t="s">
        <v>3761</v>
      </c>
      <c r="I537" s="161" t="s">
        <v>3763</v>
      </c>
      <c r="J537" s="144" t="s">
        <v>122</v>
      </c>
    </row>
    <row r="538" spans="1:10" ht="12.75">
      <c r="A538" s="159">
        <v>42558</v>
      </c>
      <c r="B538" s="144" t="s">
        <v>3765</v>
      </c>
      <c r="C538" s="144" t="s">
        <v>2296</v>
      </c>
      <c r="D538" s="144" t="s">
        <v>3766</v>
      </c>
      <c r="E538" s="144" t="s">
        <v>3767</v>
      </c>
      <c r="F538" s="144" t="s">
        <v>3045</v>
      </c>
      <c r="G538" s="144" t="s">
        <v>3432</v>
      </c>
      <c r="H538" s="144" t="s">
        <v>3768</v>
      </c>
      <c r="I538" s="161" t="s">
        <v>3769</v>
      </c>
      <c r="J538" s="144" t="s">
        <v>122</v>
      </c>
    </row>
    <row r="539" spans="1:10" ht="25.5">
      <c r="A539" s="159">
        <v>42558</v>
      </c>
      <c r="B539" s="144"/>
      <c r="C539" s="144" t="s">
        <v>2032</v>
      </c>
      <c r="D539" s="144" t="s">
        <v>3772</v>
      </c>
      <c r="E539" s="144">
        <v>7875963327</v>
      </c>
      <c r="F539" s="144" t="s">
        <v>3774</v>
      </c>
      <c r="G539" s="144" t="s">
        <v>3432</v>
      </c>
      <c r="H539" s="144" t="s">
        <v>3776</v>
      </c>
      <c r="I539" s="161" t="s">
        <v>3777</v>
      </c>
      <c r="J539" s="144" t="s">
        <v>122</v>
      </c>
    </row>
    <row r="540" spans="1:10" ht="25.5">
      <c r="A540" s="159">
        <v>42559</v>
      </c>
      <c r="B540" s="144" t="s">
        <v>3778</v>
      </c>
      <c r="C540" s="144" t="s">
        <v>2310</v>
      </c>
      <c r="D540" s="144" t="s">
        <v>3779</v>
      </c>
      <c r="E540" s="144" t="s">
        <v>3781</v>
      </c>
      <c r="F540" s="144" t="s">
        <v>3783</v>
      </c>
      <c r="G540" s="144" t="s">
        <v>3432</v>
      </c>
      <c r="H540" s="144" t="s">
        <v>3785</v>
      </c>
      <c r="I540" s="161" t="s">
        <v>3777</v>
      </c>
      <c r="J540" s="144" t="s">
        <v>122</v>
      </c>
    </row>
    <row r="541" spans="1:10" ht="12.75">
      <c r="A541" s="209">
        <v>42559</v>
      </c>
      <c r="B541" s="210" t="s">
        <v>3787</v>
      </c>
      <c r="C541" s="210" t="s">
        <v>2310</v>
      </c>
      <c r="D541" s="210" t="s">
        <v>3788</v>
      </c>
      <c r="E541" s="210" t="s">
        <v>3789</v>
      </c>
      <c r="F541" s="210" t="s">
        <v>3724</v>
      </c>
      <c r="G541" s="211"/>
      <c r="H541" s="211"/>
      <c r="I541" s="212"/>
      <c r="J541" s="211"/>
    </row>
    <row r="542" spans="1:10" ht="12.75">
      <c r="A542" s="159">
        <v>42559</v>
      </c>
      <c r="B542" s="144" t="s">
        <v>3776</v>
      </c>
      <c r="C542" s="144" t="s">
        <v>2099</v>
      </c>
      <c r="D542" s="144" t="s">
        <v>3790</v>
      </c>
      <c r="E542" s="144"/>
      <c r="F542" s="144" t="s">
        <v>679</v>
      </c>
      <c r="G542" s="144" t="s">
        <v>3432</v>
      </c>
      <c r="H542" s="144" t="s">
        <v>3792</v>
      </c>
      <c r="I542" s="161" t="s">
        <v>3794</v>
      </c>
      <c r="J542" s="144" t="s">
        <v>3795</v>
      </c>
    </row>
    <row r="543" spans="1:10" ht="25.5">
      <c r="A543" s="209">
        <v>42561</v>
      </c>
      <c r="B543" s="210" t="s">
        <v>3797</v>
      </c>
      <c r="C543" s="210" t="s">
        <v>2296</v>
      </c>
      <c r="D543" s="210" t="s">
        <v>3798</v>
      </c>
      <c r="E543" s="210" t="s">
        <v>3799</v>
      </c>
      <c r="F543" s="223" t="s">
        <v>3800</v>
      </c>
      <c r="G543" s="211"/>
      <c r="H543" s="211"/>
      <c r="I543" s="212"/>
      <c r="J543" s="211"/>
    </row>
    <row r="544" spans="1:10" ht="12.75">
      <c r="A544" s="159">
        <v>42561</v>
      </c>
      <c r="B544" s="144"/>
      <c r="C544" s="144" t="s">
        <v>2296</v>
      </c>
      <c r="D544" s="144" t="s">
        <v>3804</v>
      </c>
      <c r="E544" s="144" t="s">
        <v>2129</v>
      </c>
      <c r="F544" s="144" t="s">
        <v>3807</v>
      </c>
      <c r="G544" s="144" t="s">
        <v>3432</v>
      </c>
      <c r="H544" s="144" t="s">
        <v>3809</v>
      </c>
      <c r="I544" s="161" t="s">
        <v>3810</v>
      </c>
      <c r="J544" s="144" t="s">
        <v>3795</v>
      </c>
    </row>
    <row r="545" spans="1:10" ht="12.75">
      <c r="A545" s="159">
        <v>42561</v>
      </c>
      <c r="B545" s="144"/>
      <c r="C545" s="144" t="s">
        <v>2296</v>
      </c>
      <c r="D545" s="144" t="s">
        <v>3811</v>
      </c>
      <c r="E545" s="144" t="s">
        <v>3812</v>
      </c>
      <c r="F545" s="144" t="s">
        <v>3813</v>
      </c>
      <c r="G545" s="144" t="s">
        <v>3432</v>
      </c>
      <c r="H545" s="144" t="s">
        <v>3814</v>
      </c>
      <c r="I545" s="161" t="s">
        <v>3810</v>
      </c>
      <c r="J545" s="144" t="s">
        <v>3795</v>
      </c>
    </row>
    <row r="546" spans="1:10" ht="25.5">
      <c r="A546" s="159">
        <v>42561</v>
      </c>
      <c r="B546" s="171">
        <v>0.46736111111111112</v>
      </c>
      <c r="C546" s="144" t="s">
        <v>2296</v>
      </c>
      <c r="D546" s="144" t="s">
        <v>3816</v>
      </c>
      <c r="E546" s="144" t="s">
        <v>1976</v>
      </c>
      <c r="F546" s="144" t="s">
        <v>3045</v>
      </c>
      <c r="G546" s="144" t="s">
        <v>2771</v>
      </c>
      <c r="H546" s="144" t="s">
        <v>3820</v>
      </c>
      <c r="I546" s="161" t="s">
        <v>3821</v>
      </c>
      <c r="J546" s="144" t="s">
        <v>3795</v>
      </c>
    </row>
    <row r="547" spans="1:10" ht="12.75">
      <c r="A547" s="209">
        <v>42561</v>
      </c>
      <c r="B547" s="210" t="s">
        <v>3822</v>
      </c>
      <c r="C547" s="210" t="s">
        <v>2296</v>
      </c>
      <c r="D547" s="210" t="s">
        <v>3823</v>
      </c>
      <c r="E547" s="210" t="s">
        <v>3825</v>
      </c>
      <c r="F547" s="210" t="s">
        <v>3827</v>
      </c>
      <c r="G547" s="211"/>
      <c r="H547" s="211"/>
      <c r="I547" s="212"/>
      <c r="J547" s="211"/>
    </row>
    <row r="548" spans="1:10" ht="25.5">
      <c r="A548" s="209">
        <v>42561</v>
      </c>
      <c r="B548" s="144" t="s">
        <v>3829</v>
      </c>
      <c r="C548" s="144" t="s">
        <v>2296</v>
      </c>
      <c r="D548" s="144" t="s">
        <v>3831</v>
      </c>
      <c r="E548" s="144" t="s">
        <v>2766</v>
      </c>
      <c r="F548" s="144" t="s">
        <v>3832</v>
      </c>
      <c r="G548" s="144" t="s">
        <v>2771</v>
      </c>
      <c r="H548" s="144" t="s">
        <v>3833</v>
      </c>
      <c r="I548" s="161" t="s">
        <v>3834</v>
      </c>
      <c r="J548" s="144" t="s">
        <v>18</v>
      </c>
    </row>
    <row r="549" spans="1:10" ht="12.75">
      <c r="A549" s="159">
        <v>42561</v>
      </c>
      <c r="B549" s="171" t="s">
        <v>3836</v>
      </c>
      <c r="C549" s="144" t="s">
        <v>2296</v>
      </c>
      <c r="D549" s="144" t="s">
        <v>3837</v>
      </c>
      <c r="E549" s="144" t="s">
        <v>3838</v>
      </c>
      <c r="F549" s="144" t="s">
        <v>3045</v>
      </c>
      <c r="G549" s="144" t="s">
        <v>3432</v>
      </c>
      <c r="H549" s="144" t="s">
        <v>3839</v>
      </c>
      <c r="I549" s="161" t="s">
        <v>3434</v>
      </c>
      <c r="J549" s="144" t="s">
        <v>122</v>
      </c>
    </row>
    <row r="550" spans="1:10" ht="12.75">
      <c r="A550" s="159">
        <v>42561</v>
      </c>
      <c r="B550" s="171" t="s">
        <v>3841</v>
      </c>
      <c r="C550" s="144" t="s">
        <v>1859</v>
      </c>
      <c r="D550" s="144" t="s">
        <v>3844</v>
      </c>
      <c r="E550" s="144">
        <v>7876352848</v>
      </c>
      <c r="F550" s="144" t="s">
        <v>3845</v>
      </c>
      <c r="G550" s="144" t="s">
        <v>3432</v>
      </c>
      <c r="H550" s="144" t="s">
        <v>3846</v>
      </c>
      <c r="I550" s="161" t="s">
        <v>3434</v>
      </c>
      <c r="J550" s="144" t="s">
        <v>122</v>
      </c>
    </row>
    <row r="551" spans="1:10" ht="12.75">
      <c r="A551" s="159">
        <v>42561</v>
      </c>
      <c r="B551" s="171">
        <v>0.59652777777777777</v>
      </c>
      <c r="C551" s="144" t="s">
        <v>1859</v>
      </c>
      <c r="D551" s="144" t="s">
        <v>3847</v>
      </c>
      <c r="E551" s="144">
        <v>7875994333</v>
      </c>
      <c r="F551" s="144" t="s">
        <v>3848</v>
      </c>
      <c r="G551" s="144" t="s">
        <v>3432</v>
      </c>
      <c r="H551" s="144" t="s">
        <v>3849</v>
      </c>
      <c r="I551" s="161" t="s">
        <v>3434</v>
      </c>
      <c r="J551" s="144" t="s">
        <v>122</v>
      </c>
    </row>
    <row r="552" spans="1:10" ht="12.75">
      <c r="A552" s="159">
        <v>42561</v>
      </c>
      <c r="B552" s="171" t="s">
        <v>3850</v>
      </c>
      <c r="C552" s="144" t="s">
        <v>1859</v>
      </c>
      <c r="D552" s="144" t="s">
        <v>3852</v>
      </c>
      <c r="E552" s="144" t="s">
        <v>3854</v>
      </c>
      <c r="F552" s="144" t="s">
        <v>3845</v>
      </c>
      <c r="G552" s="144" t="s">
        <v>3432</v>
      </c>
      <c r="H552" s="144" t="s">
        <v>3855</v>
      </c>
      <c r="I552" s="161" t="s">
        <v>3434</v>
      </c>
      <c r="J552" s="144" t="s">
        <v>122</v>
      </c>
    </row>
    <row r="553" spans="1:10" ht="12.75">
      <c r="A553" s="209">
        <v>42561</v>
      </c>
      <c r="B553" s="210" t="s">
        <v>3857</v>
      </c>
      <c r="C553" s="210" t="s">
        <v>1859</v>
      </c>
      <c r="D553" s="210" t="s">
        <v>3858</v>
      </c>
      <c r="E553" s="210" t="s">
        <v>3860</v>
      </c>
      <c r="F553" s="210" t="s">
        <v>3861</v>
      </c>
      <c r="G553" s="211"/>
      <c r="H553" s="211"/>
      <c r="I553" s="212"/>
      <c r="J553" s="211"/>
    </row>
    <row r="554" spans="1:10" ht="12.75">
      <c r="A554" s="159">
        <v>42561</v>
      </c>
      <c r="B554" s="171" t="s">
        <v>3863</v>
      </c>
      <c r="C554" s="144" t="s">
        <v>3864</v>
      </c>
      <c r="D554" s="144" t="s">
        <v>3865</v>
      </c>
      <c r="E554" s="144" t="s">
        <v>3866</v>
      </c>
      <c r="F554" s="144" t="s">
        <v>3845</v>
      </c>
      <c r="G554" s="144" t="s">
        <v>3432</v>
      </c>
      <c r="H554" s="144" t="s">
        <v>3867</v>
      </c>
      <c r="I554" s="161" t="s">
        <v>3868</v>
      </c>
      <c r="J554" s="144" t="s">
        <v>122</v>
      </c>
    </row>
    <row r="555" spans="1:10" ht="12.75">
      <c r="A555" s="159">
        <v>42561</v>
      </c>
      <c r="B555" s="171" t="s">
        <v>3869</v>
      </c>
      <c r="C555" s="144" t="s">
        <v>1859</v>
      </c>
      <c r="D555" s="144" t="s">
        <v>3870</v>
      </c>
      <c r="E555" s="144" t="s">
        <v>3871</v>
      </c>
      <c r="F555" s="144" t="s">
        <v>3845</v>
      </c>
      <c r="G555" s="144" t="s">
        <v>3432</v>
      </c>
      <c r="H555" s="144" t="s">
        <v>3872</v>
      </c>
      <c r="I555" s="161" t="s">
        <v>3868</v>
      </c>
      <c r="J555" s="144" t="s">
        <v>122</v>
      </c>
    </row>
    <row r="556" spans="1:10" ht="12.75">
      <c r="A556" s="159">
        <v>42562</v>
      </c>
      <c r="B556" s="144" t="s">
        <v>3875</v>
      </c>
      <c r="C556" s="144" t="s">
        <v>499</v>
      </c>
      <c r="D556" s="144" t="s">
        <v>3876</v>
      </c>
      <c r="E556" s="144" t="s">
        <v>3877</v>
      </c>
      <c r="F556" s="144" t="s">
        <v>1132</v>
      </c>
      <c r="G556" s="144" t="s">
        <v>3432</v>
      </c>
      <c r="H556" s="144" t="s">
        <v>3878</v>
      </c>
      <c r="I556" s="161" t="s">
        <v>3810</v>
      </c>
      <c r="J556" s="144" t="s">
        <v>122</v>
      </c>
    </row>
    <row r="557" spans="1:10" ht="25.5">
      <c r="A557" s="159">
        <v>42562</v>
      </c>
      <c r="B557" s="144" t="s">
        <v>3536</v>
      </c>
      <c r="C557" s="144" t="s">
        <v>499</v>
      </c>
      <c r="D557" s="144" t="s">
        <v>3882</v>
      </c>
      <c r="E557" s="144" t="s">
        <v>3883</v>
      </c>
      <c r="F557" s="144" t="s">
        <v>1132</v>
      </c>
      <c r="G557" s="144" t="s">
        <v>3432</v>
      </c>
      <c r="H557" s="144" t="s">
        <v>3884</v>
      </c>
      <c r="I557" s="161" t="s">
        <v>3885</v>
      </c>
      <c r="J557" s="144" t="s">
        <v>122</v>
      </c>
    </row>
    <row r="558" spans="1:10" ht="12.75">
      <c r="A558" s="159">
        <v>42562</v>
      </c>
      <c r="B558" s="144" t="s">
        <v>3887</v>
      </c>
      <c r="C558" s="144" t="s">
        <v>499</v>
      </c>
      <c r="D558" s="144" t="s">
        <v>3889</v>
      </c>
      <c r="E558" s="144" t="s">
        <v>3890</v>
      </c>
      <c r="F558" s="144" t="s">
        <v>78</v>
      </c>
      <c r="G558" s="144" t="s">
        <v>3432</v>
      </c>
      <c r="H558" s="144" t="s">
        <v>3891</v>
      </c>
      <c r="I558" s="161" t="s">
        <v>3892</v>
      </c>
      <c r="J558" s="144" t="s">
        <v>122</v>
      </c>
    </row>
    <row r="559" spans="1:10" ht="12.75">
      <c r="A559" s="159">
        <v>42562</v>
      </c>
      <c r="B559" s="144" t="s">
        <v>3893</v>
      </c>
      <c r="C559" s="144" t="s">
        <v>499</v>
      </c>
      <c r="D559" s="144" t="s">
        <v>3894</v>
      </c>
      <c r="E559" s="144" t="s">
        <v>3812</v>
      </c>
      <c r="F559" s="144" t="s">
        <v>3896</v>
      </c>
      <c r="G559" s="144" t="s">
        <v>3432</v>
      </c>
      <c r="H559" s="144" t="s">
        <v>3814</v>
      </c>
      <c r="I559" s="161" t="s">
        <v>3810</v>
      </c>
      <c r="J559" s="144" t="s">
        <v>122</v>
      </c>
    </row>
    <row r="560" spans="1:10" ht="12.75">
      <c r="A560" s="159">
        <v>42562</v>
      </c>
      <c r="B560" s="144" t="s">
        <v>3897</v>
      </c>
      <c r="C560" s="144" t="s">
        <v>1753</v>
      </c>
      <c r="D560" s="144" t="s">
        <v>3898</v>
      </c>
      <c r="E560" s="144" t="s">
        <v>3899</v>
      </c>
      <c r="F560" s="144" t="s">
        <v>3900</v>
      </c>
      <c r="G560" s="144" t="s">
        <v>3432</v>
      </c>
      <c r="H560" s="144" t="s">
        <v>3672</v>
      </c>
      <c r="I560" s="161" t="s">
        <v>3892</v>
      </c>
      <c r="J560" s="144" t="s">
        <v>122</v>
      </c>
    </row>
    <row r="561" spans="1:10" ht="12.75">
      <c r="A561" s="159">
        <v>42562</v>
      </c>
      <c r="B561" s="144" t="s">
        <v>2786</v>
      </c>
      <c r="C561" s="144" t="s">
        <v>3903</v>
      </c>
      <c r="D561" s="144" t="s">
        <v>3904</v>
      </c>
      <c r="E561" s="144" t="s">
        <v>3905</v>
      </c>
      <c r="F561" s="144" t="s">
        <v>1983</v>
      </c>
      <c r="G561" s="144" t="s">
        <v>138</v>
      </c>
      <c r="H561" s="144" t="s">
        <v>3846</v>
      </c>
      <c r="I561" s="161" t="s">
        <v>3906</v>
      </c>
      <c r="J561" s="144" t="s">
        <v>122</v>
      </c>
    </row>
    <row r="562" spans="1:10" ht="12.75">
      <c r="A562" s="159">
        <v>42562</v>
      </c>
      <c r="B562" s="144" t="s">
        <v>3907</v>
      </c>
      <c r="C562" s="144" t="s">
        <v>499</v>
      </c>
      <c r="D562" s="144" t="s">
        <v>3908</v>
      </c>
      <c r="E562" s="144" t="s">
        <v>3909</v>
      </c>
      <c r="F562" s="144" t="s">
        <v>3910</v>
      </c>
      <c r="G562" s="144" t="s">
        <v>2771</v>
      </c>
      <c r="H562" s="144" t="s">
        <v>3911</v>
      </c>
      <c r="I562" s="161" t="s">
        <v>3912</v>
      </c>
      <c r="J562" s="144" t="s">
        <v>122</v>
      </c>
    </row>
    <row r="563" spans="1:10" ht="25.5">
      <c r="A563" s="159">
        <v>42562</v>
      </c>
      <c r="B563" s="144" t="s">
        <v>3913</v>
      </c>
      <c r="C563" s="144" t="s">
        <v>499</v>
      </c>
      <c r="D563" s="144" t="s">
        <v>3914</v>
      </c>
      <c r="E563" s="144" t="s">
        <v>859</v>
      </c>
      <c r="F563" s="144" t="s">
        <v>3783</v>
      </c>
      <c r="G563" s="144" t="s">
        <v>3432</v>
      </c>
      <c r="H563" s="144" t="s">
        <v>2124</v>
      </c>
      <c r="I563" s="161" t="s">
        <v>3915</v>
      </c>
      <c r="J563" s="144" t="s">
        <v>3795</v>
      </c>
    </row>
    <row r="564" spans="1:10" ht="12.75">
      <c r="A564" s="159">
        <v>42562</v>
      </c>
      <c r="B564" s="144" t="s">
        <v>3916</v>
      </c>
      <c r="C564" s="144" t="s">
        <v>499</v>
      </c>
      <c r="D564" s="144" t="s">
        <v>3918</v>
      </c>
      <c r="E564" s="144" t="s">
        <v>3919</v>
      </c>
      <c r="F564" s="144" t="s">
        <v>3920</v>
      </c>
      <c r="G564" s="144" t="s">
        <v>3921</v>
      </c>
      <c r="H564" s="144" t="s">
        <v>3174</v>
      </c>
      <c r="I564" s="161" t="s">
        <v>3922</v>
      </c>
      <c r="J564" s="144" t="s">
        <v>122</v>
      </c>
    </row>
    <row r="565" spans="1:10" ht="25.5">
      <c r="A565" s="165">
        <v>42563</v>
      </c>
      <c r="B565" s="144" t="s">
        <v>3924</v>
      </c>
      <c r="C565" s="144" t="s">
        <v>733</v>
      </c>
      <c r="D565" s="144" t="s">
        <v>3926</v>
      </c>
      <c r="E565" s="144">
        <v>7875133181</v>
      </c>
      <c r="F565" s="144" t="s">
        <v>488</v>
      </c>
      <c r="G565" s="144" t="s">
        <v>2771</v>
      </c>
      <c r="H565" s="144" t="s">
        <v>3927</v>
      </c>
      <c r="I565" s="161" t="s">
        <v>3928</v>
      </c>
      <c r="J565" s="144" t="s">
        <v>18</v>
      </c>
    </row>
    <row r="566" spans="1:10" ht="12.75">
      <c r="A566" s="165">
        <v>42563</v>
      </c>
      <c r="B566" s="144" t="s">
        <v>3929</v>
      </c>
      <c r="C566" s="144" t="s">
        <v>2099</v>
      </c>
      <c r="D566" s="144" t="s">
        <v>3931</v>
      </c>
      <c r="E566" s="144">
        <v>7872062662</v>
      </c>
      <c r="F566" s="144" t="s">
        <v>3932</v>
      </c>
      <c r="G566" s="144" t="s">
        <v>2771</v>
      </c>
      <c r="H566" s="144" t="s">
        <v>3934</v>
      </c>
      <c r="I566" s="161" t="s">
        <v>3935</v>
      </c>
      <c r="J566" s="144" t="s">
        <v>18</v>
      </c>
    </row>
    <row r="567" spans="1:10" ht="38.25">
      <c r="A567" s="159">
        <v>42563</v>
      </c>
      <c r="B567" s="144" t="s">
        <v>3936</v>
      </c>
      <c r="C567" s="144" t="s">
        <v>2310</v>
      </c>
      <c r="D567" s="144" t="s">
        <v>3937</v>
      </c>
      <c r="E567" s="144" t="s">
        <v>3938</v>
      </c>
      <c r="F567" s="144" t="s">
        <v>488</v>
      </c>
      <c r="G567" s="144" t="s">
        <v>2771</v>
      </c>
      <c r="H567" s="144" t="s">
        <v>3940</v>
      </c>
      <c r="I567" s="161" t="s">
        <v>3941</v>
      </c>
      <c r="J567" s="144" t="s">
        <v>18</v>
      </c>
    </row>
    <row r="568" spans="1:10" ht="12.75">
      <c r="A568" s="159">
        <v>42563</v>
      </c>
      <c r="B568" s="144" t="s">
        <v>3943</v>
      </c>
      <c r="C568" s="144" t="s">
        <v>2310</v>
      </c>
      <c r="D568" s="144" t="s">
        <v>3944</v>
      </c>
      <c r="E568" s="144" t="s">
        <v>3945</v>
      </c>
      <c r="F568" s="144" t="s">
        <v>488</v>
      </c>
      <c r="G568" s="144" t="s">
        <v>2771</v>
      </c>
      <c r="H568" s="144" t="s">
        <v>3946</v>
      </c>
      <c r="I568" s="161" t="s">
        <v>3947</v>
      </c>
      <c r="J568" s="144" t="s">
        <v>18</v>
      </c>
    </row>
    <row r="569" spans="1:10" ht="25.5">
      <c r="A569" s="165">
        <v>42563</v>
      </c>
      <c r="B569" s="171">
        <v>0.32361111111111113</v>
      </c>
      <c r="C569" s="144" t="s">
        <v>2099</v>
      </c>
      <c r="D569" s="144" t="s">
        <v>3949</v>
      </c>
      <c r="E569" s="144" t="s">
        <v>3950</v>
      </c>
      <c r="F569" s="144" t="s">
        <v>2701</v>
      </c>
      <c r="G569" s="144" t="s">
        <v>2771</v>
      </c>
      <c r="H569" s="144" t="s">
        <v>3951</v>
      </c>
      <c r="I569" s="161" t="s">
        <v>3952</v>
      </c>
      <c r="J569" s="144" t="s">
        <v>18</v>
      </c>
    </row>
    <row r="570" spans="1:10" ht="12.75">
      <c r="A570" s="165"/>
      <c r="B570" s="144" t="s">
        <v>3953</v>
      </c>
      <c r="C570" s="144" t="s">
        <v>2310</v>
      </c>
      <c r="D570" s="144" t="s">
        <v>3332</v>
      </c>
      <c r="E570" s="144" t="s">
        <v>3888</v>
      </c>
      <c r="F570" s="144" t="s">
        <v>438</v>
      </c>
      <c r="G570" s="144" t="s">
        <v>2771</v>
      </c>
      <c r="H570" s="144" t="s">
        <v>3955</v>
      </c>
      <c r="I570" s="161" t="s">
        <v>3956</v>
      </c>
      <c r="J570" s="144" t="s">
        <v>18</v>
      </c>
    </row>
    <row r="571" spans="1:10" ht="12.75">
      <c r="A571" s="165">
        <v>42711</v>
      </c>
      <c r="B571" s="144" t="s">
        <v>3958</v>
      </c>
      <c r="C571" s="144" t="s">
        <v>2099</v>
      </c>
      <c r="D571" s="144" t="s">
        <v>3959</v>
      </c>
      <c r="E571" s="144">
        <v>7873125188</v>
      </c>
      <c r="F571" s="144" t="s">
        <v>2701</v>
      </c>
      <c r="G571" s="144" t="s">
        <v>2771</v>
      </c>
      <c r="H571" s="144" t="s">
        <v>3960</v>
      </c>
      <c r="I571" s="161" t="s">
        <v>3962</v>
      </c>
      <c r="J571" s="144" t="s">
        <v>18</v>
      </c>
    </row>
    <row r="572" spans="1:10" ht="12.75">
      <c r="A572" s="165" t="s">
        <v>3963</v>
      </c>
      <c r="B572" s="144">
        <v>0.50763888888888886</v>
      </c>
      <c r="C572" s="144" t="s">
        <v>2296</v>
      </c>
      <c r="D572" s="144" t="s">
        <v>3349</v>
      </c>
      <c r="E572" s="144" t="s">
        <v>3350</v>
      </c>
      <c r="F572" s="144" t="s">
        <v>3965</v>
      </c>
      <c r="G572" s="144" t="s">
        <v>3432</v>
      </c>
      <c r="H572" s="144" t="s">
        <v>3966</v>
      </c>
      <c r="I572" s="161" t="s">
        <v>3434</v>
      </c>
      <c r="J572" s="144" t="s">
        <v>18</v>
      </c>
    </row>
    <row r="573" spans="1:10" ht="25.5">
      <c r="A573" s="165">
        <v>42564</v>
      </c>
      <c r="B573" s="144">
        <v>6.7361111111111108E-2</v>
      </c>
      <c r="C573" s="144" t="s">
        <v>2099</v>
      </c>
      <c r="D573" s="144" t="s">
        <v>3970</v>
      </c>
      <c r="E573" s="144">
        <v>7879094010</v>
      </c>
      <c r="F573" s="144" t="s">
        <v>2612</v>
      </c>
      <c r="G573" s="144" t="s">
        <v>3432</v>
      </c>
      <c r="H573" s="144" t="s">
        <v>3971</v>
      </c>
      <c r="I573" s="161" t="s">
        <v>3972</v>
      </c>
      <c r="J573" s="144" t="s">
        <v>122</v>
      </c>
    </row>
    <row r="574" spans="1:10" ht="12.75">
      <c r="A574" s="159">
        <v>42564</v>
      </c>
      <c r="B574" s="144" t="s">
        <v>3973</v>
      </c>
      <c r="C574" s="144" t="s">
        <v>2310</v>
      </c>
      <c r="D574" s="144" t="s">
        <v>3870</v>
      </c>
      <c r="E574" s="144" t="s">
        <v>3975</v>
      </c>
      <c r="F574" s="144" t="s">
        <v>438</v>
      </c>
      <c r="G574" s="144" t="s">
        <v>2771</v>
      </c>
      <c r="H574" s="144" t="s">
        <v>3978</v>
      </c>
      <c r="I574" s="161" t="s">
        <v>3980</v>
      </c>
      <c r="J574" s="144" t="s">
        <v>18</v>
      </c>
    </row>
    <row r="575" spans="1:10" ht="12.75">
      <c r="A575" s="159">
        <v>42564</v>
      </c>
      <c r="B575" s="144" t="s">
        <v>3981</v>
      </c>
      <c r="C575" s="144" t="s">
        <v>2310</v>
      </c>
      <c r="D575" s="144" t="s">
        <v>284</v>
      </c>
      <c r="E575" s="144" t="s">
        <v>3982</v>
      </c>
      <c r="F575" s="144" t="s">
        <v>239</v>
      </c>
      <c r="G575" s="144" t="s">
        <v>2771</v>
      </c>
      <c r="H575" s="144" t="s">
        <v>3986</v>
      </c>
      <c r="I575" s="161" t="s">
        <v>3988</v>
      </c>
      <c r="J575" s="144" t="s">
        <v>18</v>
      </c>
    </row>
    <row r="576" spans="1:10" ht="12.75">
      <c r="A576" s="159">
        <v>42564</v>
      </c>
      <c r="B576" s="144" t="s">
        <v>3990</v>
      </c>
      <c r="C576" s="144" t="s">
        <v>2310</v>
      </c>
      <c r="D576" s="144" t="s">
        <v>3991</v>
      </c>
      <c r="E576" s="144" t="s">
        <v>3992</v>
      </c>
      <c r="F576" s="144" t="s">
        <v>239</v>
      </c>
      <c r="G576" s="144" t="s">
        <v>2771</v>
      </c>
      <c r="H576" s="144" t="s">
        <v>3994</v>
      </c>
      <c r="I576" s="161" t="s">
        <v>3988</v>
      </c>
      <c r="J576" s="144" t="s">
        <v>18</v>
      </c>
    </row>
    <row r="577" spans="1:10" ht="25.5">
      <c r="A577" s="159">
        <v>42564</v>
      </c>
      <c r="B577" s="144" t="s">
        <v>2801</v>
      </c>
      <c r="C577" s="144" t="s">
        <v>2310</v>
      </c>
      <c r="D577" s="144" t="s">
        <v>3997</v>
      </c>
      <c r="E577" s="144" t="s">
        <v>3998</v>
      </c>
      <c r="F577" s="144" t="s">
        <v>239</v>
      </c>
      <c r="G577" s="144" t="s">
        <v>2771</v>
      </c>
      <c r="H577" s="144" t="s">
        <v>3999</v>
      </c>
      <c r="I577" s="161" t="s">
        <v>4000</v>
      </c>
      <c r="J577" s="144" t="s">
        <v>18</v>
      </c>
    </row>
    <row r="578" spans="1:10" ht="12.75">
      <c r="A578" s="159">
        <v>42564</v>
      </c>
      <c r="B578" s="144" t="s">
        <v>3943</v>
      </c>
      <c r="C578" s="144" t="s">
        <v>2310</v>
      </c>
      <c r="D578" s="144" t="s">
        <v>4004</v>
      </c>
      <c r="E578" s="144" t="s">
        <v>4005</v>
      </c>
      <c r="F578" s="144" t="s">
        <v>438</v>
      </c>
      <c r="G578" s="144" t="s">
        <v>2771</v>
      </c>
      <c r="H578" s="144" t="s">
        <v>4006</v>
      </c>
      <c r="I578" s="161" t="s">
        <v>4007</v>
      </c>
      <c r="J578" s="162"/>
    </row>
    <row r="579" spans="1:10" ht="12.75">
      <c r="A579" s="159">
        <v>42564</v>
      </c>
      <c r="B579" s="171">
        <v>0.33402777777777776</v>
      </c>
      <c r="C579" s="144" t="s">
        <v>2771</v>
      </c>
      <c r="D579" s="144" t="s">
        <v>4010</v>
      </c>
      <c r="E579" s="162"/>
      <c r="F579" s="144" t="s">
        <v>1939</v>
      </c>
      <c r="G579" s="144" t="s">
        <v>2771</v>
      </c>
      <c r="H579" s="144" t="s">
        <v>4012</v>
      </c>
      <c r="I579" s="161" t="s">
        <v>4013</v>
      </c>
      <c r="J579" s="144" t="s">
        <v>18</v>
      </c>
    </row>
    <row r="580" spans="1:10" ht="25.5">
      <c r="A580" s="159">
        <v>42564</v>
      </c>
      <c r="B580" s="144" t="s">
        <v>4014</v>
      </c>
      <c r="C580" s="144" t="s">
        <v>499</v>
      </c>
      <c r="D580" s="144" t="s">
        <v>4015</v>
      </c>
      <c r="E580" s="144" t="s">
        <v>4016</v>
      </c>
      <c r="F580" s="144" t="s">
        <v>1132</v>
      </c>
      <c r="G580" s="144" t="s">
        <v>2771</v>
      </c>
      <c r="H580" s="144" t="s">
        <v>4017</v>
      </c>
      <c r="I580" s="161" t="s">
        <v>4018</v>
      </c>
      <c r="J580" s="144" t="s">
        <v>18</v>
      </c>
    </row>
    <row r="581" spans="1:10" ht="51">
      <c r="A581" s="159">
        <v>42564</v>
      </c>
      <c r="B581" s="144" t="s">
        <v>3936</v>
      </c>
      <c r="C581" s="144" t="s">
        <v>2771</v>
      </c>
      <c r="D581" s="144" t="s">
        <v>3937</v>
      </c>
      <c r="E581" s="144" t="s">
        <v>3938</v>
      </c>
      <c r="F581" s="144" t="s">
        <v>488</v>
      </c>
      <c r="G581" s="144" t="s">
        <v>2771</v>
      </c>
      <c r="H581" s="144" t="s">
        <v>4020</v>
      </c>
      <c r="I581" s="161" t="s">
        <v>4021</v>
      </c>
      <c r="J581" s="144" t="s">
        <v>18</v>
      </c>
    </row>
    <row r="582" spans="1:10" ht="12.75">
      <c r="A582" s="159">
        <v>42565</v>
      </c>
      <c r="B582" s="144" t="s">
        <v>4022</v>
      </c>
      <c r="C582" s="144" t="s">
        <v>499</v>
      </c>
      <c r="D582" s="144" t="s">
        <v>1715</v>
      </c>
      <c r="E582" s="144" t="s">
        <v>1270</v>
      </c>
      <c r="F582" s="144" t="s">
        <v>1132</v>
      </c>
      <c r="G582" s="144" t="s">
        <v>3432</v>
      </c>
      <c r="H582" s="144" t="s">
        <v>4024</v>
      </c>
      <c r="I582" s="161" t="s">
        <v>4026</v>
      </c>
      <c r="J582" s="144" t="s">
        <v>3795</v>
      </c>
    </row>
    <row r="583" spans="1:10" ht="12.75">
      <c r="A583" s="159">
        <v>42565</v>
      </c>
      <c r="B583" s="144" t="s">
        <v>3424</v>
      </c>
      <c r="C583" s="144" t="s">
        <v>2296</v>
      </c>
      <c r="D583" s="144" t="s">
        <v>4030</v>
      </c>
      <c r="E583" s="144" t="s">
        <v>4031</v>
      </c>
      <c r="F583" s="144" t="s">
        <v>4032</v>
      </c>
      <c r="G583" s="144" t="s">
        <v>3432</v>
      </c>
      <c r="H583" s="144" t="s">
        <v>2633</v>
      </c>
      <c r="I583" s="161" t="s">
        <v>4033</v>
      </c>
      <c r="J583" s="144" t="s">
        <v>122</v>
      </c>
    </row>
    <row r="584" spans="1:10" ht="12.75">
      <c r="A584" s="144" t="s">
        <v>4034</v>
      </c>
      <c r="B584" s="144" t="s">
        <v>4035</v>
      </c>
      <c r="C584" s="144" t="s">
        <v>2771</v>
      </c>
      <c r="D584" s="144" t="s">
        <v>4036</v>
      </c>
      <c r="E584" s="144">
        <v>9392586563</v>
      </c>
      <c r="F584" s="144" t="s">
        <v>126</v>
      </c>
      <c r="G584" s="144" t="s">
        <v>4038</v>
      </c>
      <c r="H584" s="211"/>
      <c r="I584" s="212"/>
      <c r="J584" s="211"/>
    </row>
    <row r="585" spans="1:10" ht="12.75">
      <c r="A585" s="144" t="s">
        <v>4040</v>
      </c>
      <c r="B585" s="144" t="s">
        <v>2124</v>
      </c>
      <c r="C585" s="144" t="s">
        <v>733</v>
      </c>
      <c r="D585" s="144" t="s">
        <v>4042</v>
      </c>
      <c r="E585" s="144">
        <v>7872062662</v>
      </c>
      <c r="F585" s="144" t="s">
        <v>4043</v>
      </c>
      <c r="G585" s="144" t="s">
        <v>2771</v>
      </c>
      <c r="H585" s="144" t="s">
        <v>4044</v>
      </c>
      <c r="I585" s="161" t="s">
        <v>4045</v>
      </c>
      <c r="J585" s="144" t="s">
        <v>18</v>
      </c>
    </row>
    <row r="586" spans="1:10" ht="12.75">
      <c r="A586" s="144" t="s">
        <v>4040</v>
      </c>
      <c r="B586" s="144" t="s">
        <v>4048</v>
      </c>
      <c r="C586" s="144" t="s">
        <v>4049</v>
      </c>
      <c r="D586" s="144" t="s">
        <v>4050</v>
      </c>
      <c r="E586" s="144" t="s">
        <v>4051</v>
      </c>
      <c r="F586" s="144" t="s">
        <v>4052</v>
      </c>
      <c r="G586" s="144" t="s">
        <v>4038</v>
      </c>
      <c r="H586" s="211"/>
      <c r="I586" s="212"/>
      <c r="J586" s="211"/>
    </row>
    <row r="587" spans="1:10" ht="12.75">
      <c r="A587" s="144" t="s">
        <v>4040</v>
      </c>
      <c r="B587" s="144" t="s">
        <v>4054</v>
      </c>
      <c r="C587" s="144" t="s">
        <v>2099</v>
      </c>
      <c r="D587" s="144" t="s">
        <v>4055</v>
      </c>
      <c r="E587" s="144" t="s">
        <v>4056</v>
      </c>
      <c r="F587" s="144" t="s">
        <v>4057</v>
      </c>
      <c r="G587" s="144" t="s">
        <v>4038</v>
      </c>
      <c r="H587" s="211"/>
      <c r="I587" s="212"/>
      <c r="J587" s="211"/>
    </row>
    <row r="588" spans="1:10" ht="12.75">
      <c r="A588" s="144" t="s">
        <v>4040</v>
      </c>
      <c r="B588" s="144" t="s">
        <v>3100</v>
      </c>
      <c r="C588" s="144" t="s">
        <v>2310</v>
      </c>
      <c r="D588" s="144" t="s">
        <v>4059</v>
      </c>
      <c r="E588" s="144" t="s">
        <v>4060</v>
      </c>
      <c r="F588" s="144" t="s">
        <v>239</v>
      </c>
      <c r="G588" s="144" t="s">
        <v>2771</v>
      </c>
      <c r="H588" s="144" t="s">
        <v>4061</v>
      </c>
      <c r="I588" s="161" t="s">
        <v>4062</v>
      </c>
      <c r="J588" s="144" t="s">
        <v>18</v>
      </c>
    </row>
    <row r="589" spans="1:10" ht="25.5">
      <c r="A589" s="162"/>
      <c r="B589" s="162"/>
      <c r="C589" s="144"/>
      <c r="D589" s="144" t="s">
        <v>4064</v>
      </c>
      <c r="E589" s="144">
        <v>9393582171</v>
      </c>
      <c r="F589" s="162"/>
      <c r="G589" s="144" t="s">
        <v>2771</v>
      </c>
      <c r="H589" s="144" t="s">
        <v>4065</v>
      </c>
      <c r="I589" s="161" t="s">
        <v>4066</v>
      </c>
      <c r="J589" s="144" t="s">
        <v>18</v>
      </c>
    </row>
    <row r="590" spans="1:10" ht="12.75">
      <c r="A590" s="144" t="s">
        <v>4034</v>
      </c>
      <c r="B590" s="144" t="s">
        <v>4067</v>
      </c>
      <c r="C590" s="144" t="s">
        <v>2771</v>
      </c>
      <c r="D590" s="144" t="s">
        <v>4069</v>
      </c>
      <c r="E590" s="144" t="s">
        <v>4070</v>
      </c>
      <c r="F590" s="144" t="s">
        <v>126</v>
      </c>
      <c r="G590" s="144" t="s">
        <v>4038</v>
      </c>
      <c r="H590" s="211"/>
      <c r="I590" s="212"/>
      <c r="J590" s="211"/>
    </row>
    <row r="591" spans="1:10" ht="25.5">
      <c r="A591" s="144" t="s">
        <v>4071</v>
      </c>
      <c r="B591" s="144" t="s">
        <v>4072</v>
      </c>
      <c r="C591" s="144" t="s">
        <v>4073</v>
      </c>
      <c r="D591" s="144" t="s">
        <v>4074</v>
      </c>
      <c r="E591" s="144" t="s">
        <v>2401</v>
      </c>
      <c r="F591" s="144" t="s">
        <v>4076</v>
      </c>
      <c r="G591" s="144" t="s">
        <v>3432</v>
      </c>
      <c r="H591" s="144" t="s">
        <v>4079</v>
      </c>
      <c r="I591" s="163" t="s">
        <v>4081</v>
      </c>
      <c r="J591" s="162" t="s">
        <v>122</v>
      </c>
    </row>
    <row r="592" spans="1:10" ht="12.75">
      <c r="A592" s="144" t="s">
        <v>4071</v>
      </c>
      <c r="B592" s="144" t="s">
        <v>4084</v>
      </c>
      <c r="C592" s="144" t="s">
        <v>4073</v>
      </c>
      <c r="D592" s="144" t="s">
        <v>284</v>
      </c>
      <c r="E592" s="144" t="s">
        <v>3982</v>
      </c>
      <c r="F592" s="144" t="s">
        <v>4076</v>
      </c>
      <c r="G592" s="144" t="s">
        <v>3432</v>
      </c>
      <c r="H592" s="144" t="s">
        <v>4085</v>
      </c>
      <c r="I592" s="163" t="s">
        <v>4087</v>
      </c>
      <c r="J592" s="162" t="s">
        <v>3795</v>
      </c>
    </row>
    <row r="593" spans="1:10" ht="12.75">
      <c r="A593" s="144" t="s">
        <v>4090</v>
      </c>
      <c r="B593" s="144" t="s">
        <v>4092</v>
      </c>
      <c r="C593" s="144" t="s">
        <v>2552</v>
      </c>
      <c r="D593" s="144" t="s">
        <v>4094</v>
      </c>
      <c r="E593" s="144" t="s">
        <v>4095</v>
      </c>
      <c r="F593" s="144" t="s">
        <v>4076</v>
      </c>
      <c r="G593" s="144" t="s">
        <v>3432</v>
      </c>
      <c r="H593" s="162" t="s">
        <v>2124</v>
      </c>
      <c r="I593" s="163" t="s">
        <v>4096</v>
      </c>
      <c r="J593" s="162" t="s">
        <v>122</v>
      </c>
    </row>
    <row r="594" spans="1:10" ht="12.75">
      <c r="A594" s="210" t="s">
        <v>4097</v>
      </c>
      <c r="B594" s="210" t="s">
        <v>4099</v>
      </c>
      <c r="C594" s="210" t="s">
        <v>4073</v>
      </c>
      <c r="D594" s="210" t="s">
        <v>4101</v>
      </c>
      <c r="E594" s="210" t="s">
        <v>4103</v>
      </c>
      <c r="F594" s="210" t="s">
        <v>4104</v>
      </c>
      <c r="G594" s="211"/>
      <c r="H594" s="211"/>
      <c r="I594" s="212"/>
      <c r="J594" s="211"/>
    </row>
    <row r="595" spans="1:10" ht="12.75">
      <c r="A595" s="144" t="s">
        <v>4097</v>
      </c>
      <c r="B595" s="144" t="s">
        <v>2801</v>
      </c>
      <c r="C595" s="144" t="s">
        <v>2310</v>
      </c>
      <c r="D595" s="144" t="s">
        <v>4106</v>
      </c>
      <c r="E595" s="144" t="s">
        <v>4107</v>
      </c>
      <c r="F595" s="144" t="s">
        <v>78</v>
      </c>
      <c r="G595" s="144" t="s">
        <v>4108</v>
      </c>
      <c r="H595" s="162" t="s">
        <v>3754</v>
      </c>
      <c r="I595" s="163" t="s">
        <v>4110</v>
      </c>
      <c r="J595" s="162" t="s">
        <v>122</v>
      </c>
    </row>
    <row r="596" spans="1:10" ht="12.75">
      <c r="A596" s="144" t="s">
        <v>4097</v>
      </c>
      <c r="B596" s="144" t="s">
        <v>4111</v>
      </c>
      <c r="C596" s="144" t="s">
        <v>2310</v>
      </c>
      <c r="D596" s="144" t="s">
        <v>3669</v>
      </c>
      <c r="E596" s="144" t="s">
        <v>2025</v>
      </c>
      <c r="F596" s="144" t="s">
        <v>4076</v>
      </c>
      <c r="G596" s="144" t="s">
        <v>3432</v>
      </c>
      <c r="H596" s="162" t="s">
        <v>4112</v>
      </c>
      <c r="I596" s="163" t="s">
        <v>4087</v>
      </c>
      <c r="J596" s="162" t="s">
        <v>3795</v>
      </c>
    </row>
    <row r="597" spans="1:10" ht="26.25">
      <c r="A597" s="232" t="s">
        <v>4114</v>
      </c>
      <c r="B597" s="232" t="s">
        <v>4119</v>
      </c>
      <c r="C597" s="232" t="s">
        <v>2032</v>
      </c>
      <c r="D597" s="232" t="s">
        <v>4120</v>
      </c>
      <c r="E597" s="233">
        <v>9392867696</v>
      </c>
      <c r="F597" s="234" t="s">
        <v>4121</v>
      </c>
      <c r="G597" s="234" t="s">
        <v>2984</v>
      </c>
      <c r="H597" s="234" t="s">
        <v>4122</v>
      </c>
      <c r="I597" s="236" t="s">
        <v>4123</v>
      </c>
      <c r="J597" s="234" t="s">
        <v>122</v>
      </c>
    </row>
    <row r="598" spans="1:10" ht="12.75">
      <c r="A598" s="162" t="s">
        <v>4114</v>
      </c>
      <c r="B598" s="162" t="s">
        <v>4124</v>
      </c>
      <c r="C598" s="144" t="s">
        <v>2032</v>
      </c>
      <c r="D598" s="144" t="s">
        <v>4125</v>
      </c>
      <c r="E598" s="144">
        <v>9392729276</v>
      </c>
      <c r="F598" s="162" t="s">
        <v>3438</v>
      </c>
      <c r="G598" s="144" t="s">
        <v>4108</v>
      </c>
      <c r="H598" s="144" t="s">
        <v>2958</v>
      </c>
      <c r="I598" s="161" t="s">
        <v>4110</v>
      </c>
      <c r="J598" s="144" t="s">
        <v>122</v>
      </c>
    </row>
    <row r="599" spans="1:10" ht="12.75">
      <c r="A599" s="144" t="s">
        <v>4114</v>
      </c>
      <c r="B599" s="144" t="s">
        <v>4127</v>
      </c>
      <c r="C599" s="144" t="s">
        <v>2032</v>
      </c>
      <c r="D599" s="144" t="s">
        <v>4129</v>
      </c>
      <c r="E599" s="144">
        <v>7875314442</v>
      </c>
      <c r="F599" s="144" t="s">
        <v>474</v>
      </c>
      <c r="G599" s="144" t="s">
        <v>3432</v>
      </c>
      <c r="H599" s="162" t="s">
        <v>4130</v>
      </c>
      <c r="I599" s="163" t="s">
        <v>4131</v>
      </c>
      <c r="J599" s="162" t="s">
        <v>122</v>
      </c>
    </row>
    <row r="600" spans="1:10" ht="12.75">
      <c r="A600" s="144" t="s">
        <v>4132</v>
      </c>
      <c r="B600" s="144" t="s">
        <v>4133</v>
      </c>
      <c r="C600" s="144" t="s">
        <v>2032</v>
      </c>
      <c r="D600" s="144" t="s">
        <v>4106</v>
      </c>
      <c r="E600" s="144">
        <v>7879647222</v>
      </c>
      <c r="F600" s="144"/>
      <c r="G600" s="144" t="s">
        <v>4108</v>
      </c>
      <c r="H600" s="162" t="s">
        <v>3754</v>
      </c>
      <c r="I600" s="163" t="s">
        <v>4110</v>
      </c>
      <c r="J600" s="162" t="s">
        <v>122</v>
      </c>
    </row>
    <row r="601" spans="1:10" ht="15">
      <c r="A601" s="210" t="s">
        <v>4132</v>
      </c>
      <c r="B601" s="210" t="s">
        <v>469</v>
      </c>
      <c r="C601" s="210" t="s">
        <v>2032</v>
      </c>
      <c r="D601" s="239" t="s">
        <v>2656</v>
      </c>
      <c r="E601" s="239">
        <v>7872138816</v>
      </c>
      <c r="F601" s="210" t="s">
        <v>4137</v>
      </c>
      <c r="G601" s="186"/>
      <c r="H601" s="186"/>
      <c r="I601" s="188"/>
      <c r="J601" s="186"/>
    </row>
    <row r="602" spans="1:10" ht="12.75">
      <c r="A602" s="144" t="s">
        <v>4132</v>
      </c>
      <c r="B602" s="144" t="s">
        <v>4138</v>
      </c>
      <c r="C602" s="144" t="s">
        <v>2032</v>
      </c>
      <c r="D602" s="144" t="s">
        <v>4139</v>
      </c>
      <c r="E602" s="144" t="s">
        <v>4132</v>
      </c>
      <c r="F602" s="144" t="s">
        <v>488</v>
      </c>
      <c r="G602" s="144" t="s">
        <v>3432</v>
      </c>
      <c r="H602" s="162" t="s">
        <v>4140</v>
      </c>
      <c r="I602" s="163" t="s">
        <v>3434</v>
      </c>
      <c r="J602" s="162" t="s">
        <v>122</v>
      </c>
    </row>
    <row r="603" spans="1:10" ht="51">
      <c r="A603" s="144" t="s">
        <v>4141</v>
      </c>
      <c r="B603" s="144" t="s">
        <v>4142</v>
      </c>
      <c r="C603" s="144" t="s">
        <v>3903</v>
      </c>
      <c r="D603" s="144" t="s">
        <v>1975</v>
      </c>
      <c r="E603" s="144" t="s">
        <v>4145</v>
      </c>
      <c r="F603" s="144" t="s">
        <v>1132</v>
      </c>
      <c r="G603" s="144" t="s">
        <v>3432</v>
      </c>
      <c r="H603" s="162" t="s">
        <v>4148</v>
      </c>
      <c r="I603" s="163" t="s">
        <v>4149</v>
      </c>
      <c r="J603" s="162" t="s">
        <v>122</v>
      </c>
    </row>
    <row r="604" spans="1:10" ht="12.75">
      <c r="A604" s="144" t="s">
        <v>4141</v>
      </c>
      <c r="B604" s="144" t="s">
        <v>4150</v>
      </c>
      <c r="C604" s="144" t="s">
        <v>3903</v>
      </c>
      <c r="D604" s="144" t="s">
        <v>4151</v>
      </c>
      <c r="E604" s="144" t="s">
        <v>4152</v>
      </c>
      <c r="F604" s="144" t="s">
        <v>1132</v>
      </c>
      <c r="G604" s="144" t="s">
        <v>4154</v>
      </c>
      <c r="H604" s="162" t="s">
        <v>3388</v>
      </c>
      <c r="I604" s="163" t="s">
        <v>4156</v>
      </c>
      <c r="J604" s="162" t="s">
        <v>122</v>
      </c>
    </row>
    <row r="605" spans="1:10" ht="12.75">
      <c r="A605" s="144">
        <v>42376</v>
      </c>
      <c r="B605" s="144" t="s">
        <v>4157</v>
      </c>
      <c r="C605" s="144" t="s">
        <v>3903</v>
      </c>
      <c r="D605" s="144" t="s">
        <v>4158</v>
      </c>
      <c r="E605" s="144" t="s">
        <v>205</v>
      </c>
      <c r="F605" s="144" t="s">
        <v>3741</v>
      </c>
      <c r="G605" s="144" t="s">
        <v>3432</v>
      </c>
      <c r="H605" s="162" t="s">
        <v>4159</v>
      </c>
      <c r="I605" s="163" t="s">
        <v>4087</v>
      </c>
      <c r="J605" s="162" t="s">
        <v>122</v>
      </c>
    </row>
    <row r="606" spans="1:10" ht="12.75">
      <c r="A606" s="144" t="s">
        <v>4161</v>
      </c>
      <c r="B606" s="144" t="s">
        <v>4162</v>
      </c>
      <c r="C606" s="144" t="s">
        <v>2456</v>
      </c>
      <c r="D606" s="144" t="s">
        <v>4164</v>
      </c>
      <c r="E606" s="144" t="s">
        <v>1032</v>
      </c>
      <c r="F606" s="144" t="s">
        <v>1132</v>
      </c>
      <c r="G606" s="144" t="s">
        <v>3432</v>
      </c>
      <c r="H606" s="162"/>
      <c r="I606" s="163" t="s">
        <v>4165</v>
      </c>
      <c r="J606" s="162" t="s">
        <v>122</v>
      </c>
    </row>
    <row r="607" spans="1:10" ht="12.75">
      <c r="A607" s="144" t="s">
        <v>4166</v>
      </c>
      <c r="B607" s="144" t="s">
        <v>4167</v>
      </c>
      <c r="C607" s="144" t="s">
        <v>2310</v>
      </c>
      <c r="D607" s="144" t="s">
        <v>4169</v>
      </c>
      <c r="E607" s="144" t="s">
        <v>4170</v>
      </c>
      <c r="F607" s="144" t="s">
        <v>488</v>
      </c>
      <c r="G607" s="144" t="s">
        <v>3432</v>
      </c>
      <c r="H607" s="162" t="s">
        <v>4171</v>
      </c>
      <c r="I607" s="163" t="s">
        <v>4172</v>
      </c>
      <c r="J607" s="162" t="s">
        <v>122</v>
      </c>
    </row>
    <row r="608" spans="1:10" ht="12.75">
      <c r="A608" s="144" t="s">
        <v>4166</v>
      </c>
      <c r="B608" s="144" t="s">
        <v>4173</v>
      </c>
      <c r="C608" s="144" t="s">
        <v>2310</v>
      </c>
      <c r="D608" s="144" t="s">
        <v>946</v>
      </c>
      <c r="E608" s="144" t="s">
        <v>948</v>
      </c>
      <c r="F608" s="144" t="s">
        <v>1132</v>
      </c>
      <c r="G608" s="144" t="s">
        <v>3432</v>
      </c>
      <c r="H608" s="162" t="s">
        <v>4176</v>
      </c>
      <c r="I608" s="163" t="s">
        <v>4087</v>
      </c>
      <c r="J608" s="162" t="s">
        <v>122</v>
      </c>
    </row>
    <row r="609" spans="1:10" ht="25.5">
      <c r="A609" s="144" t="s">
        <v>4166</v>
      </c>
      <c r="B609" s="144" t="s">
        <v>4177</v>
      </c>
      <c r="C609" s="144" t="s">
        <v>2310</v>
      </c>
      <c r="D609" s="144" t="s">
        <v>1382</v>
      </c>
      <c r="E609" s="144" t="s">
        <v>1383</v>
      </c>
      <c r="F609" s="144" t="s">
        <v>239</v>
      </c>
      <c r="G609" s="144" t="s">
        <v>2771</v>
      </c>
      <c r="H609" s="144" t="s">
        <v>4181</v>
      </c>
      <c r="I609" s="161" t="s">
        <v>4183</v>
      </c>
      <c r="J609" s="144" t="s">
        <v>122</v>
      </c>
    </row>
    <row r="610" spans="1:10" ht="12.75">
      <c r="A610" s="144"/>
      <c r="B610" s="144" t="s">
        <v>4184</v>
      </c>
      <c r="C610" s="144" t="s">
        <v>1669</v>
      </c>
      <c r="D610" s="144" t="s">
        <v>4074</v>
      </c>
      <c r="E610" s="144" t="s">
        <v>2401</v>
      </c>
      <c r="F610" s="144" t="s">
        <v>1132</v>
      </c>
      <c r="G610" s="144" t="s">
        <v>3432</v>
      </c>
      <c r="H610" s="162" t="s">
        <v>3636</v>
      </c>
      <c r="I610" s="163" t="s">
        <v>4186</v>
      </c>
      <c r="J610" s="162" t="s">
        <v>122</v>
      </c>
    </row>
    <row r="611" spans="1:10" ht="12.75">
      <c r="A611" s="144"/>
      <c r="B611" s="144"/>
      <c r="C611" s="144" t="s">
        <v>1669</v>
      </c>
      <c r="D611" s="144" t="s">
        <v>4189</v>
      </c>
      <c r="E611" s="144" t="s">
        <v>4191</v>
      </c>
      <c r="F611" s="144" t="s">
        <v>1132</v>
      </c>
      <c r="G611" s="144" t="s">
        <v>3432</v>
      </c>
      <c r="H611" s="162" t="s">
        <v>4192</v>
      </c>
      <c r="I611" s="163" t="s">
        <v>3434</v>
      </c>
      <c r="J611" s="162" t="s">
        <v>122</v>
      </c>
    </row>
    <row r="612" spans="1:10" ht="12.75">
      <c r="A612" s="144">
        <v>42571</v>
      </c>
      <c r="B612" s="144" t="s">
        <v>4193</v>
      </c>
      <c r="C612" s="144" t="s">
        <v>4194</v>
      </c>
      <c r="D612" s="144" t="s">
        <v>4195</v>
      </c>
      <c r="E612" s="144" t="s">
        <v>3888</v>
      </c>
      <c r="F612" s="144" t="s">
        <v>4197</v>
      </c>
      <c r="G612" s="144" t="s">
        <v>3432</v>
      </c>
      <c r="H612" s="162" t="s">
        <v>4198</v>
      </c>
      <c r="I612" s="163" t="s">
        <v>4199</v>
      </c>
      <c r="J612" s="162" t="s">
        <v>122</v>
      </c>
    </row>
    <row r="613" spans="1:10" ht="12.75">
      <c r="A613" s="162"/>
      <c r="B613" s="144" t="s">
        <v>4200</v>
      </c>
      <c r="C613" s="144" t="s">
        <v>2771</v>
      </c>
      <c r="D613" s="144" t="s">
        <v>4202</v>
      </c>
      <c r="E613" s="144" t="s">
        <v>4203</v>
      </c>
      <c r="F613" s="144" t="s">
        <v>126</v>
      </c>
      <c r="G613" s="144" t="s">
        <v>4204</v>
      </c>
      <c r="H613" s="211"/>
      <c r="I613" s="212"/>
      <c r="J613" s="211"/>
    </row>
    <row r="614" spans="1:10" ht="12.75">
      <c r="A614" s="210" t="s">
        <v>4205</v>
      </c>
      <c r="B614" s="210" t="s">
        <v>4206</v>
      </c>
      <c r="C614" s="210" t="s">
        <v>2310</v>
      </c>
      <c r="D614" s="210" t="s">
        <v>4207</v>
      </c>
      <c r="E614" s="210" t="s">
        <v>356</v>
      </c>
      <c r="F614" s="210" t="s">
        <v>4208</v>
      </c>
      <c r="G614" s="210" t="s">
        <v>3432</v>
      </c>
      <c r="H614" s="211"/>
      <c r="I614" s="223" t="s">
        <v>4209</v>
      </c>
      <c r="J614" s="210" t="s">
        <v>122</v>
      </c>
    </row>
    <row r="615" spans="1:10" ht="12.75">
      <c r="A615" s="210" t="s">
        <v>4205</v>
      </c>
      <c r="B615" s="210" t="s">
        <v>4211</v>
      </c>
      <c r="C615" s="210" t="s">
        <v>2310</v>
      </c>
      <c r="D615" s="210" t="s">
        <v>4213</v>
      </c>
      <c r="E615" s="210" t="s">
        <v>2717</v>
      </c>
      <c r="F615" s="210" t="s">
        <v>239</v>
      </c>
      <c r="G615" s="211"/>
      <c r="H615" s="211"/>
      <c r="I615" s="212"/>
      <c r="J615" s="211"/>
    </row>
    <row r="616" spans="1:10" ht="12.75">
      <c r="A616" s="210" t="s">
        <v>4205</v>
      </c>
      <c r="B616" s="210" t="s">
        <v>4214</v>
      </c>
      <c r="C616" s="210" t="s">
        <v>2310</v>
      </c>
      <c r="D616" s="210" t="s">
        <v>4216</v>
      </c>
      <c r="E616" s="210" t="s">
        <v>4218</v>
      </c>
      <c r="F616" s="210" t="s">
        <v>2147</v>
      </c>
      <c r="G616" s="211"/>
      <c r="H616" s="211"/>
      <c r="I616" s="212"/>
      <c r="J616" s="211"/>
    </row>
    <row r="617" spans="1:10" ht="12.75">
      <c r="A617" s="162" t="s">
        <v>4205</v>
      </c>
      <c r="B617" s="144" t="s">
        <v>4220</v>
      </c>
      <c r="C617" s="144" t="s">
        <v>2310</v>
      </c>
      <c r="D617" s="144" t="s">
        <v>4221</v>
      </c>
      <c r="E617" s="144" t="s">
        <v>4107</v>
      </c>
      <c r="F617" s="144" t="s">
        <v>2147</v>
      </c>
      <c r="G617" s="144" t="s">
        <v>3432</v>
      </c>
      <c r="H617" s="144" t="s">
        <v>4222</v>
      </c>
      <c r="I617" s="163" t="s">
        <v>3434</v>
      </c>
      <c r="J617" s="162" t="s">
        <v>122</v>
      </c>
    </row>
    <row r="618" spans="1:10" ht="12.75">
      <c r="A618" s="144" t="s">
        <v>4205</v>
      </c>
      <c r="B618" s="144" t="s">
        <v>4225</v>
      </c>
      <c r="C618" s="144" t="s">
        <v>2310</v>
      </c>
      <c r="D618" s="144" t="s">
        <v>3370</v>
      </c>
      <c r="E618" s="144" t="s">
        <v>4227</v>
      </c>
      <c r="F618" s="144" t="s">
        <v>2147</v>
      </c>
      <c r="G618" s="144" t="s">
        <v>2771</v>
      </c>
      <c r="H618" s="144" t="s">
        <v>4228</v>
      </c>
      <c r="I618" s="161" t="s">
        <v>4229</v>
      </c>
      <c r="J618" s="144" t="s">
        <v>122</v>
      </c>
    </row>
    <row r="619" spans="1:10" ht="12.75">
      <c r="A619" s="144" t="s">
        <v>4205</v>
      </c>
      <c r="B619" s="144" t="s">
        <v>4232</v>
      </c>
      <c r="C619" s="144" t="s">
        <v>2310</v>
      </c>
      <c r="D619" s="144" t="s">
        <v>4234</v>
      </c>
      <c r="E619" s="144" t="s">
        <v>4235</v>
      </c>
      <c r="F619" s="144" t="s">
        <v>2147</v>
      </c>
      <c r="G619" s="144" t="s">
        <v>2771</v>
      </c>
      <c r="H619" s="144" t="s">
        <v>4236</v>
      </c>
      <c r="I619" s="161" t="s">
        <v>4237</v>
      </c>
      <c r="J619" s="144" t="s">
        <v>122</v>
      </c>
    </row>
    <row r="620" spans="1:10" ht="12.75">
      <c r="A620" s="210" t="s">
        <v>4205</v>
      </c>
      <c r="B620" s="210" t="s">
        <v>4241</v>
      </c>
      <c r="C620" s="210" t="s">
        <v>4243</v>
      </c>
      <c r="D620" s="210" t="s">
        <v>4244</v>
      </c>
      <c r="E620" s="210" t="s">
        <v>2933</v>
      </c>
      <c r="F620" s="210" t="s">
        <v>2147</v>
      </c>
      <c r="G620" s="211"/>
      <c r="H620" s="211"/>
      <c r="I620" s="212"/>
      <c r="J620" s="211"/>
    </row>
    <row r="621" spans="1:10" ht="12.75">
      <c r="A621" s="162" t="s">
        <v>4205</v>
      </c>
      <c r="B621" s="144" t="s">
        <v>4246</v>
      </c>
      <c r="C621" s="144" t="s">
        <v>499</v>
      </c>
      <c r="D621" s="144" t="s">
        <v>4248</v>
      </c>
      <c r="E621" s="144" t="s">
        <v>4249</v>
      </c>
      <c r="F621" s="144" t="s">
        <v>474</v>
      </c>
      <c r="G621" s="144" t="s">
        <v>3432</v>
      </c>
      <c r="H621" s="144" t="s">
        <v>4251</v>
      </c>
      <c r="I621" s="163" t="s">
        <v>4087</v>
      </c>
      <c r="J621" s="162" t="s">
        <v>122</v>
      </c>
    </row>
    <row r="622" spans="1:10" ht="12.75">
      <c r="A622" s="144" t="s">
        <v>4252</v>
      </c>
      <c r="B622" s="144" t="s">
        <v>4253</v>
      </c>
      <c r="C622" s="144" t="s">
        <v>1284</v>
      </c>
      <c r="D622" s="144" t="s">
        <v>946</v>
      </c>
      <c r="E622" s="144" t="s">
        <v>948</v>
      </c>
      <c r="F622" s="144" t="s">
        <v>1914</v>
      </c>
      <c r="G622" s="144" t="s">
        <v>2771</v>
      </c>
      <c r="H622" s="144" t="s">
        <v>4258</v>
      </c>
      <c r="I622" s="161" t="s">
        <v>4237</v>
      </c>
      <c r="J622" s="144" t="s">
        <v>122</v>
      </c>
    </row>
    <row r="623" spans="1:10" ht="25.5">
      <c r="A623" s="144" t="s">
        <v>4252</v>
      </c>
      <c r="B623" s="171">
        <v>0.1986111111111111</v>
      </c>
      <c r="C623" s="144" t="s">
        <v>1284</v>
      </c>
      <c r="D623" s="144" t="s">
        <v>4261</v>
      </c>
      <c r="E623" s="144" t="s">
        <v>4262</v>
      </c>
      <c r="F623" s="144" t="s">
        <v>1914</v>
      </c>
      <c r="G623" s="144" t="s">
        <v>2771</v>
      </c>
      <c r="H623" s="144" t="s">
        <v>4264</v>
      </c>
      <c r="I623" s="161" t="s">
        <v>4265</v>
      </c>
      <c r="J623" s="144" t="s">
        <v>122</v>
      </c>
    </row>
    <row r="624" spans="1:10" ht="12.75">
      <c r="A624" s="144" t="s">
        <v>4252</v>
      </c>
      <c r="B624" s="144" t="s">
        <v>4267</v>
      </c>
      <c r="C624" s="144" t="s">
        <v>4243</v>
      </c>
      <c r="D624" s="144" t="s">
        <v>4268</v>
      </c>
      <c r="E624" s="144" t="s">
        <v>4270</v>
      </c>
      <c r="F624" s="144" t="s">
        <v>4272</v>
      </c>
      <c r="G624" s="144" t="s">
        <v>2771</v>
      </c>
      <c r="H624" s="144" t="s">
        <v>4274</v>
      </c>
      <c r="I624" s="161" t="s">
        <v>4276</v>
      </c>
      <c r="J624" s="144" t="s">
        <v>122</v>
      </c>
    </row>
    <row r="625" spans="1:10" ht="12.75">
      <c r="A625" s="210" t="s">
        <v>4252</v>
      </c>
      <c r="B625" s="210" t="s">
        <v>4277</v>
      </c>
      <c r="C625" s="210" t="s">
        <v>1859</v>
      </c>
      <c r="D625" s="210" t="s">
        <v>4279</v>
      </c>
      <c r="E625" s="210" t="s">
        <v>4282</v>
      </c>
      <c r="F625" s="210" t="s">
        <v>1132</v>
      </c>
      <c r="G625" s="211"/>
      <c r="H625" s="211"/>
      <c r="I625" s="212"/>
      <c r="J625" s="211"/>
    </row>
    <row r="626" spans="1:10" ht="12.75">
      <c r="A626" s="210" t="s">
        <v>4252</v>
      </c>
      <c r="B626" s="210" t="s">
        <v>4284</v>
      </c>
      <c r="C626" s="210" t="s">
        <v>1859</v>
      </c>
      <c r="D626" s="210" t="s">
        <v>4285</v>
      </c>
      <c r="E626" s="210" t="s">
        <v>4286</v>
      </c>
      <c r="F626" s="210" t="s">
        <v>1132</v>
      </c>
      <c r="G626" s="211"/>
      <c r="H626" s="211"/>
      <c r="I626" s="212"/>
      <c r="J626" s="211"/>
    </row>
    <row r="627" spans="1:10" ht="12.75">
      <c r="A627" s="210" t="s">
        <v>4252</v>
      </c>
      <c r="B627" s="210" t="s">
        <v>4287</v>
      </c>
      <c r="C627" s="210" t="s">
        <v>2310</v>
      </c>
      <c r="D627" s="210" t="s">
        <v>3870</v>
      </c>
      <c r="E627" s="210" t="s">
        <v>4289</v>
      </c>
      <c r="F627" s="210" t="s">
        <v>1132</v>
      </c>
      <c r="G627" s="211"/>
      <c r="H627" s="211"/>
      <c r="I627" s="212"/>
      <c r="J627" s="211"/>
    </row>
    <row r="628" spans="1:10" ht="12.75">
      <c r="A628" s="210" t="s">
        <v>4252</v>
      </c>
      <c r="B628" s="240">
        <v>0.79236111111111107</v>
      </c>
      <c r="C628" s="210" t="s">
        <v>1284</v>
      </c>
      <c r="D628" s="210" t="s">
        <v>4295</v>
      </c>
      <c r="E628" s="210" t="s">
        <v>3992</v>
      </c>
      <c r="F628" s="210" t="s">
        <v>3352</v>
      </c>
      <c r="G628" s="211"/>
      <c r="H628" s="211"/>
      <c r="I628" s="212"/>
      <c r="J628" s="211"/>
    </row>
    <row r="629" spans="1:10" ht="12.75">
      <c r="A629" s="210" t="s">
        <v>4252</v>
      </c>
      <c r="B629" s="210" t="s">
        <v>4072</v>
      </c>
      <c r="C629" s="210" t="s">
        <v>4243</v>
      </c>
      <c r="D629" s="210" t="s">
        <v>1353</v>
      </c>
      <c r="E629" s="210" t="s">
        <v>4296</v>
      </c>
      <c r="F629" s="210" t="s">
        <v>1132</v>
      </c>
      <c r="G629" s="211"/>
      <c r="H629" s="211"/>
      <c r="I629" s="212"/>
      <c r="J629" s="211"/>
    </row>
    <row r="630" spans="1:10" ht="12.75">
      <c r="A630" s="210" t="s">
        <v>4252</v>
      </c>
      <c r="B630" s="210" t="s">
        <v>4297</v>
      </c>
      <c r="C630" s="210" t="s">
        <v>2310</v>
      </c>
      <c r="D630" s="210" t="s">
        <v>4298</v>
      </c>
      <c r="E630" s="210" t="s">
        <v>4299</v>
      </c>
      <c r="F630" s="210" t="s">
        <v>239</v>
      </c>
      <c r="G630" s="211"/>
      <c r="H630" s="211"/>
      <c r="I630" s="212"/>
      <c r="J630" s="211"/>
    </row>
    <row r="631" spans="1:10" ht="12.75">
      <c r="A631" s="184" t="s">
        <v>4252</v>
      </c>
      <c r="B631" s="184" t="s">
        <v>4300</v>
      </c>
      <c r="C631" s="184" t="s">
        <v>4243</v>
      </c>
      <c r="D631" s="184" t="s">
        <v>1715</v>
      </c>
      <c r="E631" s="184" t="s">
        <v>1270</v>
      </c>
      <c r="F631" s="184" t="s">
        <v>1132</v>
      </c>
      <c r="G631" s="186"/>
      <c r="H631" s="186"/>
      <c r="I631" s="188"/>
      <c r="J631" s="186"/>
    </row>
    <row r="632" spans="1:10" ht="12.75">
      <c r="A632" s="182">
        <v>42574</v>
      </c>
      <c r="B632" s="184" t="s">
        <v>4301</v>
      </c>
      <c r="C632" s="184" t="s">
        <v>2552</v>
      </c>
      <c r="D632" s="184" t="s">
        <v>3449</v>
      </c>
      <c r="E632" s="184" t="s">
        <v>3450</v>
      </c>
      <c r="F632" s="184" t="s">
        <v>2147</v>
      </c>
      <c r="G632" s="186"/>
      <c r="H632" s="186"/>
      <c r="I632" s="188"/>
      <c r="J632" s="186"/>
    </row>
    <row r="633" spans="1:10" ht="12.75">
      <c r="A633" s="182">
        <v>42574</v>
      </c>
      <c r="B633" s="186"/>
      <c r="C633" s="184" t="s">
        <v>2552</v>
      </c>
      <c r="D633" s="184" t="s">
        <v>3582</v>
      </c>
      <c r="E633" s="184" t="s">
        <v>1089</v>
      </c>
      <c r="F633" s="184" t="s">
        <v>2147</v>
      </c>
      <c r="G633" s="186"/>
      <c r="H633" s="186"/>
      <c r="I633" s="188"/>
      <c r="J633" s="186"/>
    </row>
    <row r="634" spans="1:10" ht="12.75">
      <c r="A634" s="144">
        <v>42574</v>
      </c>
      <c r="B634" s="144"/>
      <c r="C634" s="144" t="s">
        <v>2552</v>
      </c>
      <c r="D634" s="144" t="s">
        <v>4305</v>
      </c>
      <c r="E634" s="144" t="s">
        <v>4306</v>
      </c>
      <c r="F634" s="144" t="s">
        <v>2147</v>
      </c>
      <c r="G634" s="144" t="s">
        <v>3432</v>
      </c>
      <c r="H634" s="144" t="s">
        <v>4307</v>
      </c>
      <c r="I634" s="161" t="s">
        <v>4309</v>
      </c>
      <c r="J634" s="144" t="s">
        <v>122</v>
      </c>
    </row>
    <row r="635" spans="1:10" ht="12.75">
      <c r="A635" s="182">
        <v>42574</v>
      </c>
      <c r="B635" s="186"/>
      <c r="C635" s="184" t="s">
        <v>2552</v>
      </c>
      <c r="D635" s="184" t="s">
        <v>4312</v>
      </c>
      <c r="E635" s="184" t="s">
        <v>948</v>
      </c>
      <c r="F635" s="184" t="s">
        <v>4313</v>
      </c>
      <c r="G635" s="186"/>
      <c r="H635" s="186"/>
      <c r="I635" s="188"/>
      <c r="J635" s="186"/>
    </row>
    <row r="636" spans="1:10" ht="12.75">
      <c r="A636" s="144">
        <v>42574</v>
      </c>
      <c r="B636" s="144"/>
      <c r="C636" s="144" t="s">
        <v>2552</v>
      </c>
      <c r="D636" s="144" t="s">
        <v>3578</v>
      </c>
      <c r="E636" s="144" t="s">
        <v>3054</v>
      </c>
      <c r="F636" s="144" t="s">
        <v>239</v>
      </c>
      <c r="G636" s="144" t="s">
        <v>3432</v>
      </c>
      <c r="H636" s="144" t="s">
        <v>4316</v>
      </c>
      <c r="I636" s="161" t="s">
        <v>4317</v>
      </c>
      <c r="J636" s="144" t="s">
        <v>122</v>
      </c>
    </row>
    <row r="637" spans="1:10" ht="12.75">
      <c r="A637" s="144">
        <v>42574</v>
      </c>
      <c r="B637" s="144" t="s">
        <v>4319</v>
      </c>
      <c r="C637" s="144" t="s">
        <v>4243</v>
      </c>
      <c r="D637" s="144" t="s">
        <v>4322</v>
      </c>
      <c r="E637" s="144" t="s">
        <v>948</v>
      </c>
      <c r="F637" s="144" t="s">
        <v>4324</v>
      </c>
      <c r="G637" s="144" t="s">
        <v>3432</v>
      </c>
      <c r="H637" s="144" t="s">
        <v>4326</v>
      </c>
      <c r="I637" s="161" t="s">
        <v>4087</v>
      </c>
      <c r="J637" s="144" t="s">
        <v>122</v>
      </c>
    </row>
    <row r="638" spans="1:10" ht="12.75">
      <c r="A638" s="182">
        <v>42574</v>
      </c>
      <c r="B638" s="184" t="s">
        <v>4327</v>
      </c>
      <c r="C638" s="184" t="s">
        <v>4243</v>
      </c>
      <c r="D638" s="184" t="s">
        <v>4329</v>
      </c>
      <c r="E638" s="184" t="s">
        <v>4330</v>
      </c>
      <c r="F638" s="184" t="s">
        <v>4331</v>
      </c>
      <c r="G638" s="186"/>
      <c r="H638" s="186"/>
      <c r="I638" s="188"/>
      <c r="J638" s="186"/>
    </row>
    <row r="639" spans="1:10" ht="12.75">
      <c r="A639" s="182">
        <v>42574</v>
      </c>
      <c r="B639" s="184" t="s">
        <v>4332</v>
      </c>
      <c r="C639" s="184" t="s">
        <v>4243</v>
      </c>
      <c r="D639" s="184" t="s">
        <v>4333</v>
      </c>
      <c r="E639" s="184" t="s">
        <v>4334</v>
      </c>
      <c r="F639" s="184" t="s">
        <v>4335</v>
      </c>
      <c r="G639" s="186"/>
      <c r="H639" s="186"/>
      <c r="I639" s="188"/>
      <c r="J639" s="186"/>
    </row>
    <row r="640" spans="1:10" ht="12.75">
      <c r="A640" s="182">
        <v>42574</v>
      </c>
      <c r="B640" s="184" t="s">
        <v>3778</v>
      </c>
      <c r="C640" s="184" t="s">
        <v>4243</v>
      </c>
      <c r="D640" s="184" t="s">
        <v>3937</v>
      </c>
      <c r="E640" s="184" t="s">
        <v>3938</v>
      </c>
      <c r="F640" s="184" t="s">
        <v>1132</v>
      </c>
      <c r="G640" s="186"/>
      <c r="H640" s="186"/>
      <c r="I640" s="188"/>
      <c r="J640" s="186"/>
    </row>
    <row r="641" spans="1:10" ht="12.75">
      <c r="A641" s="182">
        <v>42574</v>
      </c>
      <c r="B641" s="184" t="s">
        <v>3727</v>
      </c>
      <c r="C641" s="184" t="s">
        <v>4243</v>
      </c>
      <c r="D641" s="184" t="s">
        <v>4336</v>
      </c>
      <c r="E641" s="184" t="s">
        <v>3982</v>
      </c>
      <c r="F641" s="184" t="s">
        <v>1132</v>
      </c>
      <c r="G641" s="186"/>
      <c r="H641" s="186"/>
      <c r="I641" s="188"/>
      <c r="J641" s="186"/>
    </row>
    <row r="642" spans="1:10" ht="12.75">
      <c r="A642" s="159">
        <v>42574</v>
      </c>
      <c r="B642" s="144" t="s">
        <v>4225</v>
      </c>
      <c r="C642" s="144" t="s">
        <v>4243</v>
      </c>
      <c r="D642" s="144" t="s">
        <v>3537</v>
      </c>
      <c r="E642" s="144" t="s">
        <v>4337</v>
      </c>
      <c r="F642" s="144" t="s">
        <v>4338</v>
      </c>
      <c r="G642" s="144" t="s">
        <v>2771</v>
      </c>
      <c r="H642" s="144" t="s">
        <v>4339</v>
      </c>
      <c r="I642" s="161" t="s">
        <v>4340</v>
      </c>
      <c r="J642" s="144" t="s">
        <v>18</v>
      </c>
    </row>
    <row r="643" spans="1:10" ht="12.75">
      <c r="A643" s="144">
        <v>42576</v>
      </c>
      <c r="B643" s="144" t="s">
        <v>4341</v>
      </c>
      <c r="C643" s="144" t="s">
        <v>1669</v>
      </c>
      <c r="D643" s="144" t="s">
        <v>4342</v>
      </c>
      <c r="E643" s="144">
        <v>7875148008</v>
      </c>
      <c r="F643" s="144" t="s">
        <v>1132</v>
      </c>
      <c r="G643" s="144" t="s">
        <v>3432</v>
      </c>
      <c r="H643" s="144" t="s">
        <v>962</v>
      </c>
      <c r="I643" s="161" t="s">
        <v>4343</v>
      </c>
      <c r="J643" s="144" t="s">
        <v>122</v>
      </c>
    </row>
    <row r="644" spans="1:10" ht="12.75">
      <c r="A644" s="186"/>
      <c r="B644" s="186"/>
      <c r="C644" s="184" t="s">
        <v>1669</v>
      </c>
      <c r="D644" s="184" t="s">
        <v>4344</v>
      </c>
      <c r="E644" s="184" t="s">
        <v>4345</v>
      </c>
      <c r="F644" s="184" t="s">
        <v>4346</v>
      </c>
      <c r="G644" s="186"/>
      <c r="H644" s="186"/>
      <c r="I644" s="188"/>
      <c r="J644" s="186"/>
    </row>
    <row r="645" spans="1:10" ht="12.75">
      <c r="A645" s="144">
        <v>42576</v>
      </c>
      <c r="B645" s="144" t="s">
        <v>4347</v>
      </c>
      <c r="C645" s="144" t="s">
        <v>499</v>
      </c>
      <c r="D645" s="144" t="s">
        <v>4348</v>
      </c>
      <c r="E645" s="144" t="s">
        <v>4262</v>
      </c>
      <c r="F645" s="144" t="s">
        <v>4349</v>
      </c>
      <c r="G645" s="144" t="s">
        <v>3432</v>
      </c>
      <c r="H645" s="144" t="s">
        <v>4350</v>
      </c>
      <c r="I645" s="161" t="s">
        <v>4351</v>
      </c>
      <c r="J645" s="144" t="s">
        <v>122</v>
      </c>
    </row>
    <row r="646" spans="1:10" ht="12.75">
      <c r="A646" s="144">
        <v>42577</v>
      </c>
      <c r="B646" s="144" t="s">
        <v>4352</v>
      </c>
      <c r="C646" s="144" t="s">
        <v>2552</v>
      </c>
      <c r="D646" s="144" t="s">
        <v>2258</v>
      </c>
      <c r="E646" s="144" t="s">
        <v>3168</v>
      </c>
      <c r="F646" s="144" t="s">
        <v>29</v>
      </c>
      <c r="G646" s="144" t="s">
        <v>3432</v>
      </c>
      <c r="H646" s="144" t="s">
        <v>4353</v>
      </c>
      <c r="I646" s="161" t="s">
        <v>3434</v>
      </c>
      <c r="J646" s="144" t="s">
        <v>122</v>
      </c>
    </row>
    <row r="647" spans="1:10" ht="12.75">
      <c r="A647" s="144">
        <v>42577</v>
      </c>
      <c r="B647" s="144" t="s">
        <v>4354</v>
      </c>
      <c r="C647" s="144" t="s">
        <v>499</v>
      </c>
      <c r="D647" s="144" t="s">
        <v>4355</v>
      </c>
      <c r="E647" s="144" t="s">
        <v>2414</v>
      </c>
      <c r="F647" s="144" t="s">
        <v>1132</v>
      </c>
      <c r="G647" s="144" t="s">
        <v>3432</v>
      </c>
      <c r="H647" s="144" t="s">
        <v>4356</v>
      </c>
      <c r="I647" s="161" t="s">
        <v>4357</v>
      </c>
      <c r="J647" s="144" t="s">
        <v>122</v>
      </c>
    </row>
    <row r="648" spans="1:10" ht="12.75">
      <c r="A648" s="144">
        <v>42577</v>
      </c>
      <c r="B648" s="144" t="s">
        <v>4358</v>
      </c>
      <c r="C648" s="144" t="s">
        <v>499</v>
      </c>
      <c r="D648" s="144" t="s">
        <v>4359</v>
      </c>
      <c r="E648" s="144" t="s">
        <v>1944</v>
      </c>
      <c r="F648" s="144" t="s">
        <v>1132</v>
      </c>
      <c r="G648" s="144" t="s">
        <v>3432</v>
      </c>
      <c r="H648" s="144" t="s">
        <v>3884</v>
      </c>
      <c r="I648" s="161" t="s">
        <v>3434</v>
      </c>
      <c r="J648" s="144" t="s">
        <v>122</v>
      </c>
    </row>
    <row r="649" spans="1:10" ht="12.75">
      <c r="A649" s="144"/>
      <c r="B649" s="144" t="s">
        <v>4360</v>
      </c>
      <c r="C649" s="144" t="s">
        <v>2817</v>
      </c>
      <c r="D649" s="144" t="s">
        <v>4361</v>
      </c>
      <c r="E649" s="144">
        <v>7875960115</v>
      </c>
      <c r="F649" s="144" t="s">
        <v>175</v>
      </c>
      <c r="G649" s="144" t="s">
        <v>3432</v>
      </c>
      <c r="H649" s="144" t="s">
        <v>4362</v>
      </c>
      <c r="I649" s="161" t="s">
        <v>3434</v>
      </c>
      <c r="J649" s="144" t="s">
        <v>122</v>
      </c>
    </row>
    <row r="650" spans="1:10" ht="12.75">
      <c r="A650" s="144">
        <v>42577</v>
      </c>
      <c r="B650" s="144" t="s">
        <v>3568</v>
      </c>
      <c r="C650" s="144" t="s">
        <v>499</v>
      </c>
      <c r="D650" s="144" t="s">
        <v>3669</v>
      </c>
      <c r="E650" s="144" t="s">
        <v>4363</v>
      </c>
      <c r="F650" s="144" t="s">
        <v>78</v>
      </c>
      <c r="G650" s="144" t="s">
        <v>3432</v>
      </c>
      <c r="H650" s="144" t="s">
        <v>4364</v>
      </c>
      <c r="I650" s="161" t="s">
        <v>3434</v>
      </c>
      <c r="J650" s="144" t="s">
        <v>122</v>
      </c>
    </row>
    <row r="651" spans="1:10" ht="12.75">
      <c r="A651" s="144">
        <v>42577</v>
      </c>
      <c r="B651" s="144" t="s">
        <v>3122</v>
      </c>
      <c r="C651" s="144" t="s">
        <v>499</v>
      </c>
      <c r="D651" s="144" t="s">
        <v>4365</v>
      </c>
      <c r="E651" s="144" t="s">
        <v>4366</v>
      </c>
      <c r="F651" s="144" t="s">
        <v>1132</v>
      </c>
      <c r="G651" s="144" t="s">
        <v>3432</v>
      </c>
      <c r="H651" s="144" t="s">
        <v>4367</v>
      </c>
      <c r="I651" s="161" t="s">
        <v>3434</v>
      </c>
      <c r="J651" s="144" t="s">
        <v>122</v>
      </c>
    </row>
    <row r="652" spans="1:10" ht="12.75">
      <c r="A652" s="144">
        <v>42577</v>
      </c>
      <c r="B652" s="144" t="s">
        <v>4368</v>
      </c>
      <c r="C652" s="144" t="s">
        <v>1669</v>
      </c>
      <c r="D652" s="144" t="s">
        <v>4369</v>
      </c>
      <c r="E652" s="144">
        <v>7879639344</v>
      </c>
      <c r="F652" s="144" t="s">
        <v>1132</v>
      </c>
      <c r="G652" s="144" t="s">
        <v>3432</v>
      </c>
      <c r="H652" s="144" t="s">
        <v>4370</v>
      </c>
      <c r="I652" s="161" t="s">
        <v>4371</v>
      </c>
      <c r="J652" s="144" t="s">
        <v>122</v>
      </c>
    </row>
    <row r="653" spans="1:10" ht="12.75">
      <c r="A653" s="144">
        <v>42577</v>
      </c>
      <c r="B653" s="144" t="s">
        <v>4368</v>
      </c>
      <c r="C653" s="144" t="s">
        <v>1669</v>
      </c>
      <c r="D653" s="144" t="s">
        <v>4372</v>
      </c>
      <c r="E653" s="144" t="s">
        <v>2971</v>
      </c>
      <c r="F653" s="144" t="s">
        <v>4373</v>
      </c>
      <c r="G653" s="144" t="s">
        <v>3432</v>
      </c>
      <c r="H653" s="144" t="s">
        <v>4367</v>
      </c>
      <c r="I653" s="161" t="s">
        <v>4374</v>
      </c>
      <c r="J653" s="144" t="s">
        <v>122</v>
      </c>
    </row>
    <row r="654" spans="1:10" ht="12.75">
      <c r="A654" s="144">
        <v>42577</v>
      </c>
      <c r="B654" s="144" t="s">
        <v>4375</v>
      </c>
      <c r="C654" s="144" t="s">
        <v>1669</v>
      </c>
      <c r="D654" s="144" t="s">
        <v>4376</v>
      </c>
      <c r="E654" s="144" t="s">
        <v>4377</v>
      </c>
      <c r="F654" s="144" t="s">
        <v>4378</v>
      </c>
      <c r="G654" s="144" t="s">
        <v>3432</v>
      </c>
      <c r="H654" s="144" t="s">
        <v>4379</v>
      </c>
      <c r="I654" s="161" t="s">
        <v>4380</v>
      </c>
      <c r="J654" s="144" t="s">
        <v>122</v>
      </c>
    </row>
    <row r="655" spans="1:10" ht="12.75">
      <c r="A655" s="144">
        <v>42577</v>
      </c>
      <c r="B655" s="144" t="s">
        <v>4381</v>
      </c>
      <c r="C655" s="144" t="s">
        <v>499</v>
      </c>
      <c r="D655" s="144" t="s">
        <v>3914</v>
      </c>
      <c r="E655" s="144" t="s">
        <v>4382</v>
      </c>
      <c r="F655" s="144" t="s">
        <v>1132</v>
      </c>
      <c r="G655" s="144" t="s">
        <v>3432</v>
      </c>
      <c r="H655" s="144" t="s">
        <v>3705</v>
      </c>
      <c r="I655" s="161" t="s">
        <v>4383</v>
      </c>
      <c r="J655" s="144" t="s">
        <v>122</v>
      </c>
    </row>
    <row r="656" spans="1:10" ht="12.75">
      <c r="A656" s="144">
        <v>42577</v>
      </c>
      <c r="B656" s="144" t="s">
        <v>4384</v>
      </c>
      <c r="C656" s="144" t="s">
        <v>4243</v>
      </c>
      <c r="D656" s="144" t="s">
        <v>4385</v>
      </c>
      <c r="E656" s="144" t="s">
        <v>3164</v>
      </c>
      <c r="F656" s="144" t="s">
        <v>239</v>
      </c>
      <c r="G656" s="144" t="s">
        <v>3432</v>
      </c>
      <c r="H656" s="144" t="s">
        <v>4386</v>
      </c>
      <c r="I656" s="161" t="s">
        <v>4387</v>
      </c>
      <c r="J656" s="144" t="s">
        <v>122</v>
      </c>
    </row>
    <row r="657" spans="1:10" ht="12.75">
      <c r="A657" s="144">
        <v>42577</v>
      </c>
      <c r="B657" s="144" t="s">
        <v>4388</v>
      </c>
      <c r="C657" s="144" t="s">
        <v>4243</v>
      </c>
      <c r="D657" s="144" t="s">
        <v>4355</v>
      </c>
      <c r="E657" s="144" t="s">
        <v>2414</v>
      </c>
      <c r="F657" s="144" t="s">
        <v>239</v>
      </c>
      <c r="G657" s="144" t="s">
        <v>3432</v>
      </c>
      <c r="H657" s="144" t="s">
        <v>4389</v>
      </c>
      <c r="I657" s="161" t="s">
        <v>3434</v>
      </c>
      <c r="J657" s="144" t="s">
        <v>122</v>
      </c>
    </row>
    <row r="658" spans="1:10" ht="25.5">
      <c r="A658" s="144">
        <v>42577</v>
      </c>
      <c r="B658" s="144" t="s">
        <v>4390</v>
      </c>
      <c r="C658" s="144" t="s">
        <v>2552</v>
      </c>
      <c r="D658" s="144" t="s">
        <v>4391</v>
      </c>
      <c r="E658" s="144" t="s">
        <v>3164</v>
      </c>
      <c r="F658" s="144" t="s">
        <v>239</v>
      </c>
      <c r="G658" s="144" t="s">
        <v>3432</v>
      </c>
      <c r="H658" s="144" t="s">
        <v>4386</v>
      </c>
      <c r="I658" s="161" t="s">
        <v>4392</v>
      </c>
      <c r="J658" s="144" t="s">
        <v>122</v>
      </c>
    </row>
    <row r="659" spans="1:10" ht="12.75">
      <c r="A659" s="144">
        <v>42577</v>
      </c>
      <c r="B659" s="144" t="s">
        <v>4393</v>
      </c>
      <c r="C659" s="144" t="s">
        <v>4243</v>
      </c>
      <c r="D659" s="144" t="s">
        <v>3332</v>
      </c>
      <c r="E659" s="144" t="s">
        <v>3888</v>
      </c>
      <c r="F659" s="144" t="s">
        <v>78</v>
      </c>
      <c r="G659" s="144" t="s">
        <v>3432</v>
      </c>
      <c r="H659" s="144" t="s">
        <v>4394</v>
      </c>
      <c r="I659" s="161" t="s">
        <v>3434</v>
      </c>
      <c r="J659" s="144" t="s">
        <v>122</v>
      </c>
    </row>
    <row r="660" spans="1:10" ht="12.75">
      <c r="A660" s="144">
        <v>42557</v>
      </c>
      <c r="B660" s="144" t="s">
        <v>4167</v>
      </c>
      <c r="C660" s="144" t="s">
        <v>4243</v>
      </c>
      <c r="D660" s="144" t="s">
        <v>4395</v>
      </c>
      <c r="E660" s="144" t="s">
        <v>4396</v>
      </c>
      <c r="F660" s="144" t="s">
        <v>4397</v>
      </c>
      <c r="G660" s="144" t="s">
        <v>3432</v>
      </c>
      <c r="H660" s="144" t="s">
        <v>4398</v>
      </c>
      <c r="I660" s="161" t="s">
        <v>4399</v>
      </c>
      <c r="J660" s="144" t="s">
        <v>122</v>
      </c>
    </row>
    <row r="661" spans="1:10" ht="12.75">
      <c r="A661" s="159">
        <v>42577</v>
      </c>
      <c r="B661" s="144" t="s">
        <v>4400</v>
      </c>
      <c r="C661" s="144" t="s">
        <v>2310</v>
      </c>
      <c r="D661" s="144" t="s">
        <v>4401</v>
      </c>
      <c r="E661" s="144" t="s">
        <v>1314</v>
      </c>
      <c r="F661" s="144" t="s">
        <v>239</v>
      </c>
      <c r="G661" s="144" t="s">
        <v>2771</v>
      </c>
      <c r="H661" s="144" t="s">
        <v>4402</v>
      </c>
      <c r="I661" s="161" t="s">
        <v>4403</v>
      </c>
      <c r="J661" s="144" t="s">
        <v>18</v>
      </c>
    </row>
    <row r="662" spans="1:10" ht="12.75">
      <c r="A662" s="144">
        <v>42578</v>
      </c>
      <c r="B662" s="144" t="s">
        <v>4404</v>
      </c>
      <c r="C662" s="144" t="s">
        <v>2817</v>
      </c>
      <c r="D662" s="144" t="s">
        <v>4405</v>
      </c>
      <c r="E662" s="144">
        <v>7879445261</v>
      </c>
      <c r="F662" s="144" t="s">
        <v>21</v>
      </c>
      <c r="G662" s="144" t="s">
        <v>3432</v>
      </c>
      <c r="H662" s="144" t="s">
        <v>3761</v>
      </c>
      <c r="I662" s="161" t="s">
        <v>3434</v>
      </c>
      <c r="J662" s="144" t="s">
        <v>18</v>
      </c>
    </row>
    <row r="663" spans="1:10" ht="12.75">
      <c r="A663" s="144"/>
      <c r="B663" s="144" t="s">
        <v>4406</v>
      </c>
      <c r="C663" s="144" t="s">
        <v>1669</v>
      </c>
      <c r="D663" s="144" t="s">
        <v>4407</v>
      </c>
      <c r="E663" s="144" t="s">
        <v>4408</v>
      </c>
      <c r="F663" s="144" t="s">
        <v>1132</v>
      </c>
      <c r="G663" s="144" t="s">
        <v>3432</v>
      </c>
      <c r="H663" s="144" t="s">
        <v>4409</v>
      </c>
      <c r="I663" s="161" t="s">
        <v>4410</v>
      </c>
      <c r="J663" s="144" t="s">
        <v>122</v>
      </c>
    </row>
    <row r="664" spans="1:10" ht="12.75">
      <c r="A664" s="144">
        <v>42578</v>
      </c>
      <c r="B664" s="144" t="s">
        <v>4411</v>
      </c>
      <c r="C664" s="144" t="s">
        <v>499</v>
      </c>
      <c r="D664" s="144" t="s">
        <v>4412</v>
      </c>
      <c r="E664" s="144" t="s">
        <v>4408</v>
      </c>
      <c r="F664" s="144" t="s">
        <v>2448</v>
      </c>
      <c r="G664" s="144" t="s">
        <v>3432</v>
      </c>
      <c r="H664" s="144" t="s">
        <v>4409</v>
      </c>
      <c r="I664" s="161" t="s">
        <v>4410</v>
      </c>
      <c r="J664" s="144" t="s">
        <v>122</v>
      </c>
    </row>
    <row r="665" spans="1:10" ht="12.75">
      <c r="A665" s="159">
        <v>42578</v>
      </c>
      <c r="B665" s="144" t="s">
        <v>4413</v>
      </c>
      <c r="C665" s="144" t="s">
        <v>499</v>
      </c>
      <c r="D665" s="144" t="s">
        <v>4414</v>
      </c>
      <c r="E665" s="144" t="s">
        <v>3899</v>
      </c>
      <c r="F665" s="144" t="s">
        <v>1132</v>
      </c>
      <c r="G665" s="144" t="s">
        <v>4415</v>
      </c>
      <c r="H665" s="162"/>
      <c r="I665" s="163"/>
      <c r="J665" s="162"/>
    </row>
    <row r="666" spans="1:10" ht="12.75">
      <c r="A666" s="162"/>
      <c r="B666" s="162"/>
      <c r="C666" s="144" t="s">
        <v>1669</v>
      </c>
      <c r="D666" s="144" t="s">
        <v>4414</v>
      </c>
      <c r="E666" s="144" t="s">
        <v>3899</v>
      </c>
      <c r="F666" s="144" t="s">
        <v>4416</v>
      </c>
      <c r="G666" s="144" t="s">
        <v>4415</v>
      </c>
      <c r="H666" s="162"/>
      <c r="I666" s="163"/>
      <c r="J666" s="162"/>
    </row>
    <row r="667" spans="1:10" ht="12.75">
      <c r="A667" s="162">
        <v>42578</v>
      </c>
      <c r="B667" s="162" t="s">
        <v>4417</v>
      </c>
      <c r="C667" s="144" t="s">
        <v>499</v>
      </c>
      <c r="D667" s="144" t="s">
        <v>4418</v>
      </c>
      <c r="E667" s="144" t="s">
        <v>4419</v>
      </c>
      <c r="F667" s="144" t="s">
        <v>1132</v>
      </c>
      <c r="G667" s="144" t="s">
        <v>3432</v>
      </c>
      <c r="H667" s="162" t="s">
        <v>4420</v>
      </c>
      <c r="I667" s="163" t="s">
        <v>4399</v>
      </c>
      <c r="J667" s="162" t="s">
        <v>122</v>
      </c>
    </row>
    <row r="668" spans="1:10" ht="12.75">
      <c r="A668" s="159">
        <v>42578</v>
      </c>
      <c r="B668" s="144" t="s">
        <v>4421</v>
      </c>
      <c r="C668" s="144" t="s">
        <v>499</v>
      </c>
      <c r="D668" s="144" t="s">
        <v>4422</v>
      </c>
      <c r="E668" s="144" t="s">
        <v>4423</v>
      </c>
      <c r="F668" s="144" t="s">
        <v>4424</v>
      </c>
      <c r="G668" s="144" t="s">
        <v>2771</v>
      </c>
      <c r="H668" s="144" t="s">
        <v>3476</v>
      </c>
      <c r="I668" s="161" t="s">
        <v>4425</v>
      </c>
      <c r="J668" s="144" t="s">
        <v>18</v>
      </c>
    </row>
    <row r="669" spans="1:10" ht="12.75">
      <c r="A669" s="159">
        <v>42578</v>
      </c>
      <c r="B669" s="144" t="s">
        <v>4426</v>
      </c>
      <c r="C669" s="144" t="s">
        <v>499</v>
      </c>
      <c r="D669" s="144" t="s">
        <v>4195</v>
      </c>
      <c r="E669" s="144" t="s">
        <v>3888</v>
      </c>
      <c r="F669" s="144" t="s">
        <v>1132</v>
      </c>
      <c r="G669" s="144" t="s">
        <v>3432</v>
      </c>
      <c r="H669" s="144" t="s">
        <v>4427</v>
      </c>
      <c r="I669" s="161" t="s">
        <v>4399</v>
      </c>
      <c r="J669" s="144" t="s">
        <v>18</v>
      </c>
    </row>
    <row r="670" spans="1:10" ht="25.5">
      <c r="A670" s="159">
        <v>42578</v>
      </c>
      <c r="B670" s="144" t="s">
        <v>4428</v>
      </c>
      <c r="C670" s="144" t="s">
        <v>499</v>
      </c>
      <c r="D670" s="144" t="s">
        <v>2446</v>
      </c>
      <c r="E670" s="144" t="s">
        <v>2447</v>
      </c>
      <c r="F670" s="144" t="s">
        <v>4429</v>
      </c>
      <c r="G670" s="144" t="s">
        <v>2771</v>
      </c>
      <c r="H670" s="144" t="s">
        <v>4430</v>
      </c>
      <c r="I670" s="161" t="s">
        <v>4431</v>
      </c>
      <c r="J670" s="144" t="s">
        <v>18</v>
      </c>
    </row>
    <row r="671" spans="1:10" ht="12.75">
      <c r="A671" s="159">
        <v>42578</v>
      </c>
      <c r="B671" s="144" t="s">
        <v>4432</v>
      </c>
      <c r="C671" s="144" t="s">
        <v>2310</v>
      </c>
      <c r="D671" s="144" t="s">
        <v>311</v>
      </c>
      <c r="E671" s="144" t="s">
        <v>2323</v>
      </c>
      <c r="F671" s="144" t="s">
        <v>78</v>
      </c>
      <c r="G671" s="144" t="s">
        <v>3432</v>
      </c>
      <c r="H671" s="144" t="s">
        <v>4433</v>
      </c>
      <c r="I671" s="161" t="s">
        <v>3434</v>
      </c>
      <c r="J671" s="144" t="s">
        <v>122</v>
      </c>
    </row>
    <row r="672" spans="1:10" ht="12.75">
      <c r="A672" s="159">
        <v>42578</v>
      </c>
      <c r="B672" s="144" t="s">
        <v>4434</v>
      </c>
      <c r="C672" s="144" t="s">
        <v>2310</v>
      </c>
      <c r="D672" s="144" t="s">
        <v>3790</v>
      </c>
      <c r="E672" s="144" t="s">
        <v>2541</v>
      </c>
      <c r="F672" s="144" t="s">
        <v>474</v>
      </c>
      <c r="G672" s="144" t="s">
        <v>2771</v>
      </c>
      <c r="H672" s="144" t="s">
        <v>4435</v>
      </c>
      <c r="I672" s="161" t="s">
        <v>4436</v>
      </c>
      <c r="J672" s="144" t="s">
        <v>122</v>
      </c>
    </row>
    <row r="673" spans="1:10" ht="12.75">
      <c r="A673" s="159"/>
      <c r="B673" s="144"/>
      <c r="C673" s="144"/>
      <c r="D673" s="144" t="s">
        <v>4437</v>
      </c>
      <c r="E673" s="144" t="s">
        <v>4438</v>
      </c>
      <c r="F673" s="144" t="s">
        <v>1132</v>
      </c>
      <c r="G673" s="144" t="s">
        <v>3432</v>
      </c>
      <c r="H673" s="144" t="s">
        <v>4439</v>
      </c>
      <c r="I673" s="161" t="s">
        <v>4440</v>
      </c>
      <c r="J673" s="144" t="s">
        <v>122</v>
      </c>
    </row>
    <row r="674" spans="1:10" ht="12.75">
      <c r="A674" s="209">
        <v>42578</v>
      </c>
      <c r="B674" s="210" t="s">
        <v>2098</v>
      </c>
      <c r="C674" s="210" t="s">
        <v>2310</v>
      </c>
      <c r="D674" s="210" t="s">
        <v>3405</v>
      </c>
      <c r="E674" s="210" t="s">
        <v>3400</v>
      </c>
      <c r="F674" s="210" t="s">
        <v>239</v>
      </c>
      <c r="G674" s="211"/>
      <c r="H674" s="211"/>
      <c r="I674" s="212"/>
      <c r="J674" s="211"/>
    </row>
    <row r="675" spans="1:10" ht="12.75">
      <c r="A675" s="159"/>
      <c r="B675" s="144"/>
      <c r="C675" s="144" t="s">
        <v>1848</v>
      </c>
      <c r="D675" s="144" t="s">
        <v>4441</v>
      </c>
      <c r="E675" s="144" t="s">
        <v>4442</v>
      </c>
      <c r="F675" s="144" t="s">
        <v>1132</v>
      </c>
      <c r="G675" s="144" t="s">
        <v>3432</v>
      </c>
      <c r="H675" s="144" t="s">
        <v>4443</v>
      </c>
      <c r="I675" s="161" t="s">
        <v>4357</v>
      </c>
      <c r="J675" s="144" t="s">
        <v>122</v>
      </c>
    </row>
    <row r="676" spans="1:10" ht="12.75">
      <c r="A676" s="159">
        <v>42578</v>
      </c>
      <c r="B676" s="144" t="s">
        <v>4400</v>
      </c>
      <c r="C676" s="144" t="s">
        <v>2310</v>
      </c>
      <c r="D676" s="144" t="s">
        <v>4444</v>
      </c>
      <c r="E676" s="144" t="s">
        <v>3716</v>
      </c>
      <c r="F676" s="144" t="s">
        <v>4076</v>
      </c>
      <c r="G676" s="144" t="s">
        <v>3432</v>
      </c>
      <c r="H676" s="144" t="s">
        <v>4445</v>
      </c>
      <c r="I676" s="161" t="s">
        <v>3434</v>
      </c>
      <c r="J676" s="144" t="s">
        <v>122</v>
      </c>
    </row>
    <row r="677" spans="1:10" ht="12.75">
      <c r="A677" s="211"/>
      <c r="B677" s="211"/>
      <c r="C677" s="210" t="s">
        <v>1848</v>
      </c>
      <c r="D677" s="210" t="s">
        <v>4446</v>
      </c>
      <c r="E677" s="210" t="s">
        <v>4447</v>
      </c>
      <c r="F677" s="210" t="s">
        <v>4448</v>
      </c>
      <c r="G677" s="186"/>
      <c r="H677" s="186"/>
      <c r="I677" s="188"/>
      <c r="J677" s="186"/>
    </row>
    <row r="678" spans="1:10" ht="12.75">
      <c r="A678" s="159">
        <v>42578</v>
      </c>
      <c r="B678" s="144" t="s">
        <v>4111</v>
      </c>
      <c r="C678" s="144" t="s">
        <v>2310</v>
      </c>
      <c r="D678" s="144" t="s">
        <v>3870</v>
      </c>
      <c r="E678" s="144" t="s">
        <v>3975</v>
      </c>
      <c r="F678" s="144" t="s">
        <v>4076</v>
      </c>
      <c r="G678" s="144" t="s">
        <v>3432</v>
      </c>
      <c r="H678" s="144" t="s">
        <v>4449</v>
      </c>
      <c r="I678" s="161" t="s">
        <v>4033</v>
      </c>
      <c r="J678" s="144" t="s">
        <v>3795</v>
      </c>
    </row>
    <row r="679" spans="1:10" ht="12.75">
      <c r="A679" s="159">
        <v>42578</v>
      </c>
      <c r="B679" s="144" t="s">
        <v>4450</v>
      </c>
      <c r="C679" s="144" t="s">
        <v>1859</v>
      </c>
      <c r="D679" s="144" t="s">
        <v>4451</v>
      </c>
      <c r="E679" s="144" t="s">
        <v>4452</v>
      </c>
      <c r="F679" s="144" t="s">
        <v>4453</v>
      </c>
      <c r="G679" s="144" t="s">
        <v>3432</v>
      </c>
      <c r="H679" s="144" t="s">
        <v>4433</v>
      </c>
      <c r="I679" s="161" t="s">
        <v>4454</v>
      </c>
      <c r="J679" s="144" t="s">
        <v>3795</v>
      </c>
    </row>
    <row r="680" spans="1:10" ht="12.75">
      <c r="A680" s="159">
        <v>42579</v>
      </c>
      <c r="B680" s="144" t="s">
        <v>4455</v>
      </c>
      <c r="C680" s="144" t="s">
        <v>2310</v>
      </c>
      <c r="D680" s="144" t="s">
        <v>4456</v>
      </c>
      <c r="E680" s="144" t="s">
        <v>4457</v>
      </c>
      <c r="F680" s="144" t="s">
        <v>4397</v>
      </c>
      <c r="G680" s="144" t="s">
        <v>3432</v>
      </c>
      <c r="H680" s="144" t="s">
        <v>3966</v>
      </c>
      <c r="I680" s="161" t="s">
        <v>3892</v>
      </c>
      <c r="J680" s="144" t="s">
        <v>3795</v>
      </c>
    </row>
    <row r="681" spans="1:10" ht="12.75">
      <c r="A681" s="159">
        <v>42579</v>
      </c>
      <c r="B681" s="144" t="s">
        <v>4458</v>
      </c>
      <c r="C681" s="144" t="s">
        <v>2310</v>
      </c>
      <c r="D681" s="144" t="s">
        <v>4459</v>
      </c>
      <c r="E681" s="144" t="s">
        <v>4460</v>
      </c>
      <c r="F681" s="144" t="s">
        <v>4076</v>
      </c>
      <c r="G681" s="144" t="s">
        <v>2771</v>
      </c>
      <c r="H681" s="144" t="s">
        <v>4461</v>
      </c>
      <c r="I681" s="161" t="s">
        <v>2889</v>
      </c>
      <c r="J681" s="144" t="s">
        <v>3795</v>
      </c>
    </row>
    <row r="682" spans="1:10" ht="12.75">
      <c r="A682" s="159">
        <v>42581</v>
      </c>
      <c r="B682" s="144" t="s">
        <v>4462</v>
      </c>
      <c r="C682" s="144" t="s">
        <v>2984</v>
      </c>
      <c r="D682" s="144" t="s">
        <v>4463</v>
      </c>
      <c r="E682" s="144" t="s">
        <v>4464</v>
      </c>
      <c r="F682" s="144" t="s">
        <v>4465</v>
      </c>
      <c r="G682" s="144" t="s">
        <v>588</v>
      </c>
      <c r="H682" s="144" t="s">
        <v>3700</v>
      </c>
      <c r="I682" s="161" t="s">
        <v>4466</v>
      </c>
      <c r="J682" s="144"/>
    </row>
    <row r="683" spans="1:10" ht="12.75">
      <c r="A683" s="159">
        <v>42581</v>
      </c>
      <c r="B683" s="144" t="s">
        <v>1135</v>
      </c>
      <c r="C683" s="144" t="s">
        <v>2552</v>
      </c>
      <c r="D683" s="144" t="s">
        <v>4467</v>
      </c>
      <c r="E683" s="144" t="s">
        <v>4468</v>
      </c>
      <c r="F683" s="144" t="s">
        <v>29</v>
      </c>
      <c r="G683" s="144" t="s">
        <v>588</v>
      </c>
      <c r="H683" s="144" t="s">
        <v>4469</v>
      </c>
      <c r="I683" s="161" t="s">
        <v>4470</v>
      </c>
      <c r="J683" s="144" t="s">
        <v>18</v>
      </c>
    </row>
    <row r="684" spans="1:10" ht="12.75">
      <c r="A684" s="211"/>
      <c r="B684" s="211"/>
      <c r="C684" s="211"/>
      <c r="D684" s="210" t="s">
        <v>4472</v>
      </c>
      <c r="E684" s="210" t="s">
        <v>4170</v>
      </c>
      <c r="F684" s="210" t="s">
        <v>3445</v>
      </c>
      <c r="G684" s="211"/>
      <c r="H684" s="211"/>
      <c r="I684" s="212"/>
      <c r="J684" s="211"/>
    </row>
    <row r="685" spans="1:10" ht="12.75">
      <c r="A685" s="211">
        <v>42581</v>
      </c>
      <c r="B685" s="211" t="s">
        <v>4473</v>
      </c>
      <c r="C685" s="211" t="s">
        <v>4243</v>
      </c>
      <c r="D685" s="210" t="s">
        <v>4472</v>
      </c>
      <c r="E685" s="210" t="s">
        <v>4170</v>
      </c>
      <c r="F685" s="210" t="s">
        <v>4076</v>
      </c>
      <c r="G685" s="211"/>
      <c r="H685" s="211"/>
      <c r="I685" s="212"/>
      <c r="J685" s="211"/>
    </row>
    <row r="686" spans="1:10" ht="25.5">
      <c r="A686" s="245">
        <v>42581</v>
      </c>
      <c r="B686" s="245" t="s">
        <v>4474</v>
      </c>
      <c r="C686" s="245" t="s">
        <v>4243</v>
      </c>
      <c r="D686" s="247" t="s">
        <v>4336</v>
      </c>
      <c r="E686" s="247" t="s">
        <v>3982</v>
      </c>
      <c r="F686" s="249" t="s">
        <v>4476</v>
      </c>
      <c r="G686" s="245"/>
      <c r="H686" s="245"/>
      <c r="I686" s="251"/>
      <c r="J686" s="245"/>
    </row>
    <row r="687" spans="1:10" ht="12.75">
      <c r="A687" s="211">
        <v>42581</v>
      </c>
      <c r="B687" s="211" t="s">
        <v>4480</v>
      </c>
      <c r="C687" s="211" t="s">
        <v>4243</v>
      </c>
      <c r="D687" s="210" t="s">
        <v>4481</v>
      </c>
      <c r="E687" s="210" t="s">
        <v>356</v>
      </c>
      <c r="F687" s="210" t="s">
        <v>4482</v>
      </c>
      <c r="G687" s="211"/>
      <c r="H687" s="211"/>
      <c r="I687" s="212"/>
      <c r="J687" s="211"/>
    </row>
    <row r="688" spans="1:10" ht="12.75">
      <c r="A688" s="209">
        <v>42581</v>
      </c>
      <c r="B688" s="210" t="s">
        <v>4483</v>
      </c>
      <c r="C688" s="210" t="s">
        <v>4243</v>
      </c>
      <c r="D688" s="210" t="s">
        <v>4484</v>
      </c>
      <c r="E688" s="210" t="s">
        <v>4485</v>
      </c>
      <c r="F688" s="210" t="s">
        <v>4076</v>
      </c>
      <c r="G688" s="211"/>
      <c r="H688" s="211"/>
      <c r="I688" s="212"/>
      <c r="J688" s="211"/>
    </row>
    <row r="689" spans="1:10" ht="12.75">
      <c r="A689" s="209">
        <v>42582</v>
      </c>
      <c r="B689" s="211"/>
      <c r="C689" s="210" t="s">
        <v>213</v>
      </c>
      <c r="D689" s="210" t="s">
        <v>4169</v>
      </c>
      <c r="E689" s="210" t="s">
        <v>4170</v>
      </c>
      <c r="F689" s="210" t="s">
        <v>4076</v>
      </c>
      <c r="G689" s="211"/>
      <c r="H689" s="211"/>
      <c r="I689" s="212"/>
      <c r="J689" s="211"/>
    </row>
    <row r="690" spans="1:10" ht="12.75">
      <c r="A690" s="209">
        <v>42582</v>
      </c>
      <c r="B690" s="211"/>
      <c r="C690" s="210" t="s">
        <v>213</v>
      </c>
      <c r="D690" s="210" t="s">
        <v>4487</v>
      </c>
      <c r="E690" s="210" t="s">
        <v>4488</v>
      </c>
      <c r="F690" s="210" t="s">
        <v>4208</v>
      </c>
      <c r="G690" s="211"/>
      <c r="H690" s="211"/>
      <c r="I690" s="212"/>
      <c r="J690" s="211"/>
    </row>
    <row r="691" spans="1:10" ht="12.75">
      <c r="A691" s="209">
        <v>42582</v>
      </c>
      <c r="B691" s="211"/>
      <c r="C691" s="210" t="s">
        <v>213</v>
      </c>
      <c r="D691" s="210" t="s">
        <v>3332</v>
      </c>
      <c r="E691" s="210" t="s">
        <v>3888</v>
      </c>
      <c r="F691" s="210" t="s">
        <v>4208</v>
      </c>
      <c r="G691" s="211"/>
      <c r="H691" s="211"/>
      <c r="I691" s="212"/>
      <c r="J691" s="211"/>
    </row>
    <row r="692" spans="1:10" ht="12.75">
      <c r="A692" s="159">
        <v>42583</v>
      </c>
      <c r="B692" s="144" t="s">
        <v>4493</v>
      </c>
      <c r="C692" s="144" t="s">
        <v>499</v>
      </c>
      <c r="D692" s="144" t="s">
        <v>4494</v>
      </c>
      <c r="E692" s="144" t="s">
        <v>2422</v>
      </c>
      <c r="F692" s="144" t="s">
        <v>4495</v>
      </c>
      <c r="G692" s="144" t="s">
        <v>3432</v>
      </c>
      <c r="H692" s="144" t="s">
        <v>4496</v>
      </c>
      <c r="I692" s="161" t="s">
        <v>4497</v>
      </c>
      <c r="J692" s="144" t="s">
        <v>122</v>
      </c>
    </row>
    <row r="693" spans="1:10" ht="12.75">
      <c r="A693" s="209">
        <v>42583</v>
      </c>
      <c r="B693" s="210" t="s">
        <v>4498</v>
      </c>
      <c r="C693" s="210" t="s">
        <v>1669</v>
      </c>
      <c r="D693" s="210" t="s">
        <v>4499</v>
      </c>
      <c r="E693" s="210" t="s">
        <v>4500</v>
      </c>
      <c r="F693" s="210" t="s">
        <v>4501</v>
      </c>
      <c r="G693" s="211"/>
      <c r="H693" s="211"/>
      <c r="I693" s="212"/>
      <c r="J693" s="211"/>
    </row>
    <row r="694" spans="1:10" ht="12.75">
      <c r="A694" s="159">
        <v>42583</v>
      </c>
      <c r="B694" s="144"/>
      <c r="C694" s="144" t="s">
        <v>1669</v>
      </c>
      <c r="D694" s="144" t="s">
        <v>4502</v>
      </c>
      <c r="E694" s="144" t="s">
        <v>2025</v>
      </c>
      <c r="F694" s="144" t="s">
        <v>4208</v>
      </c>
      <c r="G694" s="144" t="s">
        <v>3432</v>
      </c>
      <c r="H694" s="144" t="s">
        <v>4503</v>
      </c>
      <c r="I694" s="161" t="s">
        <v>4504</v>
      </c>
      <c r="J694" s="144"/>
    </row>
    <row r="695" spans="1:10" ht="12.75">
      <c r="A695" s="209">
        <v>42583</v>
      </c>
      <c r="B695" s="210" t="s">
        <v>4505</v>
      </c>
      <c r="C695" s="210" t="s">
        <v>1669</v>
      </c>
      <c r="D695" s="210" t="s">
        <v>11</v>
      </c>
      <c r="E695" s="210" t="s">
        <v>12</v>
      </c>
      <c r="F695" s="210" t="s">
        <v>1091</v>
      </c>
      <c r="G695" s="211"/>
      <c r="H695" s="211"/>
      <c r="I695" s="212"/>
      <c r="J695" s="211"/>
    </row>
    <row r="696" spans="1:10" ht="12.75">
      <c r="A696" s="209">
        <v>42583</v>
      </c>
      <c r="B696" s="210" t="s">
        <v>4506</v>
      </c>
      <c r="C696" s="210" t="s">
        <v>1669</v>
      </c>
      <c r="D696" s="210" t="s">
        <v>827</v>
      </c>
      <c r="E696" s="210" t="s">
        <v>829</v>
      </c>
      <c r="F696" s="210" t="s">
        <v>1091</v>
      </c>
      <c r="G696" s="211"/>
      <c r="H696" s="211"/>
      <c r="I696" s="212"/>
      <c r="J696" s="211"/>
    </row>
    <row r="697" spans="1:10" ht="12.75">
      <c r="A697" s="159">
        <v>42583</v>
      </c>
      <c r="B697" s="144" t="s">
        <v>4508</v>
      </c>
      <c r="C697" s="144" t="s">
        <v>499</v>
      </c>
      <c r="D697" s="144" t="s">
        <v>1969</v>
      </c>
      <c r="E697" s="144" t="s">
        <v>4509</v>
      </c>
      <c r="F697" s="144" t="s">
        <v>1132</v>
      </c>
      <c r="G697" s="144" t="s">
        <v>2771</v>
      </c>
      <c r="H697" s="144" t="s">
        <v>4511</v>
      </c>
      <c r="I697" s="161" t="s">
        <v>4513</v>
      </c>
      <c r="J697" s="144" t="s">
        <v>18</v>
      </c>
    </row>
    <row r="698" spans="1:10" ht="12.75">
      <c r="A698" s="209">
        <v>42583</v>
      </c>
      <c r="B698" s="210" t="s">
        <v>3761</v>
      </c>
      <c r="C698" s="210" t="s">
        <v>4515</v>
      </c>
      <c r="D698" s="210" t="s">
        <v>4516</v>
      </c>
      <c r="E698" s="210">
        <v>7876194583</v>
      </c>
      <c r="F698" s="210" t="s">
        <v>4517</v>
      </c>
      <c r="G698" s="211"/>
      <c r="H698" s="211"/>
      <c r="I698" s="212"/>
      <c r="J698" s="211"/>
    </row>
    <row r="699" spans="1:10" ht="12.75">
      <c r="A699" s="159">
        <v>42583</v>
      </c>
      <c r="B699" s="144" t="s">
        <v>2721</v>
      </c>
      <c r="C699" s="144" t="s">
        <v>1669</v>
      </c>
      <c r="D699" s="144" t="s">
        <v>4518</v>
      </c>
      <c r="E699" s="144" t="s">
        <v>4519</v>
      </c>
      <c r="F699" s="144" t="s">
        <v>4520</v>
      </c>
      <c r="G699" s="144" t="s">
        <v>2771</v>
      </c>
      <c r="H699" s="144" t="s">
        <v>4521</v>
      </c>
      <c r="I699" s="161" t="s">
        <v>4522</v>
      </c>
      <c r="J699" s="144" t="s">
        <v>18</v>
      </c>
    </row>
    <row r="700" spans="1:10" ht="12.75">
      <c r="A700" s="209">
        <v>42583</v>
      </c>
      <c r="B700" s="210" t="s">
        <v>4417</v>
      </c>
      <c r="C700" s="210" t="s">
        <v>499</v>
      </c>
      <c r="D700" s="210" t="s">
        <v>4523</v>
      </c>
      <c r="E700" s="210" t="s">
        <v>4524</v>
      </c>
      <c r="F700" s="210" t="s">
        <v>2448</v>
      </c>
      <c r="G700" s="211"/>
      <c r="H700" s="211"/>
      <c r="I700" s="212"/>
      <c r="J700" s="211"/>
    </row>
    <row r="701" spans="1:10" ht="12.75">
      <c r="A701" s="162"/>
      <c r="B701" s="144" t="s">
        <v>4525</v>
      </c>
      <c r="C701" s="144" t="s">
        <v>1669</v>
      </c>
      <c r="D701" s="144" t="s">
        <v>4526</v>
      </c>
      <c r="E701" s="144" t="s">
        <v>4527</v>
      </c>
      <c r="F701" s="144" t="s">
        <v>3186</v>
      </c>
      <c r="G701" s="144" t="s">
        <v>2771</v>
      </c>
      <c r="H701" s="144" t="s">
        <v>4528</v>
      </c>
      <c r="I701" s="161" t="s">
        <v>4529</v>
      </c>
      <c r="J701" s="144" t="s">
        <v>18</v>
      </c>
    </row>
    <row r="702" spans="1:10" ht="12.75">
      <c r="A702" s="162"/>
      <c r="B702" s="162"/>
      <c r="C702" s="162"/>
      <c r="D702" s="144" t="s">
        <v>4530</v>
      </c>
      <c r="E702" s="144" t="s">
        <v>4107</v>
      </c>
      <c r="F702" s="144" t="s">
        <v>1132</v>
      </c>
      <c r="G702" s="144" t="s">
        <v>2771</v>
      </c>
      <c r="H702" s="144" t="s">
        <v>4531</v>
      </c>
      <c r="I702" s="161" t="s">
        <v>4532</v>
      </c>
      <c r="J702" s="144" t="s">
        <v>18</v>
      </c>
    </row>
    <row r="703" spans="1:10" ht="12.75">
      <c r="A703" s="209">
        <v>42587</v>
      </c>
      <c r="B703" s="210" t="s">
        <v>4533</v>
      </c>
      <c r="C703" s="210" t="s">
        <v>4038</v>
      </c>
      <c r="D703" s="210" t="s">
        <v>4534</v>
      </c>
      <c r="E703" s="210" t="s">
        <v>4535</v>
      </c>
      <c r="F703" s="210" t="s">
        <v>2302</v>
      </c>
      <c r="G703" s="211"/>
      <c r="H703" s="211"/>
      <c r="I703" s="212"/>
      <c r="J703" s="211"/>
    </row>
    <row r="704" spans="1:10" ht="12.75">
      <c r="A704" s="165">
        <v>42589</v>
      </c>
      <c r="B704" s="144" t="s">
        <v>4539</v>
      </c>
      <c r="C704" s="144" t="s">
        <v>1763</v>
      </c>
      <c r="D704" s="144" t="s">
        <v>4481</v>
      </c>
      <c r="E704" s="144" t="s">
        <v>356</v>
      </c>
      <c r="F704" s="144" t="s">
        <v>488</v>
      </c>
      <c r="G704" s="144" t="s">
        <v>2771</v>
      </c>
      <c r="H704" s="144" t="s">
        <v>4540</v>
      </c>
      <c r="I704" s="161" t="s">
        <v>4541</v>
      </c>
      <c r="J704" s="144" t="s">
        <v>18</v>
      </c>
    </row>
    <row r="705" spans="1:10" ht="12.75">
      <c r="A705" s="262">
        <v>42589</v>
      </c>
      <c r="B705" s="210" t="s">
        <v>4542</v>
      </c>
      <c r="C705" s="210" t="s">
        <v>1763</v>
      </c>
      <c r="D705" s="210" t="s">
        <v>4543</v>
      </c>
      <c r="E705" s="210" t="s">
        <v>4544</v>
      </c>
      <c r="F705" s="210" t="s">
        <v>1914</v>
      </c>
      <c r="G705" s="211"/>
      <c r="H705" s="211"/>
      <c r="I705" s="212"/>
      <c r="J705" s="211"/>
    </row>
    <row r="706" spans="1:10" ht="12.75">
      <c r="A706" s="264">
        <v>42589</v>
      </c>
      <c r="B706" s="184" t="s">
        <v>4545</v>
      </c>
      <c r="C706" s="184" t="s">
        <v>1763</v>
      </c>
      <c r="D706" s="184" t="s">
        <v>4546</v>
      </c>
      <c r="E706" s="184" t="s">
        <v>4547</v>
      </c>
      <c r="F706" s="184" t="s">
        <v>1914</v>
      </c>
      <c r="G706" s="186"/>
      <c r="H706" s="186"/>
      <c r="I706" s="188"/>
      <c r="J706" s="186"/>
    </row>
    <row r="707" spans="1:10" ht="12.75">
      <c r="A707" s="264">
        <v>42589</v>
      </c>
      <c r="B707" s="266">
        <v>0.3527777777777778</v>
      </c>
      <c r="C707" s="184" t="s">
        <v>1763</v>
      </c>
      <c r="D707" s="184" t="s">
        <v>4548</v>
      </c>
      <c r="E707" s="184" t="s">
        <v>4549</v>
      </c>
      <c r="F707" s="184" t="s">
        <v>1914</v>
      </c>
      <c r="G707" s="186"/>
      <c r="H707" s="186"/>
      <c r="I707" s="188"/>
      <c r="J707" s="186"/>
    </row>
    <row r="708" spans="1:10" ht="12.75">
      <c r="A708" s="165">
        <v>42589</v>
      </c>
      <c r="B708" s="144" t="s">
        <v>4550</v>
      </c>
      <c r="C708" s="144" t="s">
        <v>1763</v>
      </c>
      <c r="D708" s="144" t="s">
        <v>4551</v>
      </c>
      <c r="E708" s="144" t="s">
        <v>4552</v>
      </c>
      <c r="F708" s="144"/>
      <c r="G708" s="144" t="s">
        <v>3432</v>
      </c>
      <c r="H708" s="144" t="s">
        <v>4553</v>
      </c>
      <c r="I708" s="161" t="s">
        <v>4033</v>
      </c>
      <c r="J708" s="144" t="s">
        <v>122</v>
      </c>
    </row>
    <row r="709" spans="1:10" ht="12.75">
      <c r="A709" s="267">
        <v>42593</v>
      </c>
      <c r="B709" s="268" t="s">
        <v>4554</v>
      </c>
      <c r="C709" s="268" t="s">
        <v>3432</v>
      </c>
      <c r="D709" s="268" t="s">
        <v>4472</v>
      </c>
      <c r="E709" s="268">
        <v>7875317888</v>
      </c>
      <c r="F709" s="268" t="s">
        <v>1301</v>
      </c>
      <c r="G709" s="268" t="s">
        <v>4515</v>
      </c>
      <c r="H709" s="268" t="s">
        <v>4554</v>
      </c>
      <c r="I709" s="269" t="s">
        <v>4555</v>
      </c>
      <c r="J709" s="268" t="s">
        <v>4556</v>
      </c>
    </row>
    <row r="710" spans="1:10" ht="12.75">
      <c r="A710" s="267">
        <v>42593</v>
      </c>
      <c r="B710" s="268" t="s">
        <v>4557</v>
      </c>
      <c r="C710" s="268" t="s">
        <v>3432</v>
      </c>
      <c r="D710" s="268" t="s">
        <v>4558</v>
      </c>
      <c r="E710" s="268">
        <v>7879873612</v>
      </c>
      <c r="F710" s="268" t="s">
        <v>1301</v>
      </c>
      <c r="G710" s="268" t="s">
        <v>4515</v>
      </c>
      <c r="H710" s="268" t="s">
        <v>4557</v>
      </c>
      <c r="I710" s="269" t="s">
        <v>4555</v>
      </c>
      <c r="J710" s="268" t="s">
        <v>4556</v>
      </c>
    </row>
    <row r="711" spans="1:10" ht="12.75">
      <c r="A711" s="270">
        <v>42593</v>
      </c>
      <c r="B711" s="271" t="s">
        <v>4559</v>
      </c>
      <c r="C711" s="271" t="s">
        <v>3432</v>
      </c>
      <c r="D711" s="271" t="s">
        <v>4560</v>
      </c>
      <c r="E711" s="271">
        <v>7873593504</v>
      </c>
      <c r="F711" s="271" t="s">
        <v>4561</v>
      </c>
      <c r="G711" s="271" t="s">
        <v>3432</v>
      </c>
      <c r="H711" s="271" t="s">
        <v>4559</v>
      </c>
      <c r="I711" s="272" t="s">
        <v>4562</v>
      </c>
      <c r="J711" s="271" t="s">
        <v>4563</v>
      </c>
    </row>
    <row r="712" spans="1:10" ht="12.75">
      <c r="A712" s="165">
        <v>42593</v>
      </c>
      <c r="B712" s="144" t="s">
        <v>4564</v>
      </c>
      <c r="C712" s="144" t="s">
        <v>3432</v>
      </c>
      <c r="D712" s="144" t="s">
        <v>4271</v>
      </c>
      <c r="E712" s="144">
        <v>9396285584</v>
      </c>
      <c r="F712" s="144" t="s">
        <v>4565</v>
      </c>
      <c r="G712" s="144" t="s">
        <v>3432</v>
      </c>
      <c r="H712" s="144" t="s">
        <v>4564</v>
      </c>
      <c r="I712" s="161" t="s">
        <v>4566</v>
      </c>
      <c r="J712" s="144" t="s">
        <v>122</v>
      </c>
    </row>
    <row r="713" spans="1:10" ht="12.75">
      <c r="A713" s="267">
        <v>42593</v>
      </c>
      <c r="B713" s="273" t="s">
        <v>4048</v>
      </c>
      <c r="C713" s="273" t="s">
        <v>3432</v>
      </c>
      <c r="D713" s="273" t="s">
        <v>4567</v>
      </c>
      <c r="E713" s="273">
        <v>7874257502</v>
      </c>
      <c r="F713" s="273" t="s">
        <v>4565</v>
      </c>
      <c r="G713" s="273" t="s">
        <v>3432</v>
      </c>
      <c r="H713" s="273" t="s">
        <v>4048</v>
      </c>
      <c r="I713" s="274" t="s">
        <v>4568</v>
      </c>
      <c r="J713" s="273" t="s">
        <v>4556</v>
      </c>
    </row>
    <row r="714" spans="1:10" ht="12.75">
      <c r="A714" s="186"/>
      <c r="B714" s="186"/>
      <c r="C714" s="186"/>
      <c r="D714" s="186"/>
      <c r="E714" s="186"/>
      <c r="F714" s="186"/>
      <c r="G714" s="186"/>
      <c r="H714" s="186"/>
      <c r="I714" s="188"/>
      <c r="J714" s="186"/>
    </row>
    <row r="715" spans="1:10" ht="25.5">
      <c r="A715" s="165">
        <v>42594</v>
      </c>
      <c r="B715" s="144" t="s">
        <v>3759</v>
      </c>
      <c r="C715" s="144" t="s">
        <v>3432</v>
      </c>
      <c r="D715" s="144" t="s">
        <v>4560</v>
      </c>
      <c r="E715" s="144">
        <v>7873593504</v>
      </c>
      <c r="F715" s="144" t="s">
        <v>2521</v>
      </c>
      <c r="G715" s="144" t="s">
        <v>3432</v>
      </c>
      <c r="H715" s="144" t="s">
        <v>4569</v>
      </c>
      <c r="I715" s="161" t="s">
        <v>4570</v>
      </c>
      <c r="J715" s="144" t="s">
        <v>122</v>
      </c>
    </row>
    <row r="716" spans="1:10" ht="12.75">
      <c r="A716" s="267">
        <v>42594</v>
      </c>
      <c r="B716" s="273" t="s">
        <v>4571</v>
      </c>
      <c r="C716" s="273" t="s">
        <v>3432</v>
      </c>
      <c r="D716" s="273" t="s">
        <v>442</v>
      </c>
      <c r="E716" s="273">
        <v>7875317888</v>
      </c>
      <c r="F716" s="273" t="s">
        <v>4572</v>
      </c>
      <c r="G716" s="273" t="s">
        <v>3432</v>
      </c>
      <c r="H716" s="273" t="s">
        <v>4571</v>
      </c>
      <c r="I716" s="274" t="s">
        <v>4555</v>
      </c>
      <c r="J716" s="273" t="s">
        <v>4556</v>
      </c>
    </row>
    <row r="717" spans="1:10" ht="25.5">
      <c r="A717" s="165">
        <v>42594</v>
      </c>
      <c r="B717" s="144" t="s">
        <v>4573</v>
      </c>
      <c r="C717" s="144" t="s">
        <v>3432</v>
      </c>
      <c r="D717" s="144" t="s">
        <v>4574</v>
      </c>
      <c r="E717" s="144">
        <v>7877101784</v>
      </c>
      <c r="F717" s="144" t="s">
        <v>4575</v>
      </c>
      <c r="G717" s="144" t="s">
        <v>3432</v>
      </c>
      <c r="H717" s="144" t="s">
        <v>4573</v>
      </c>
      <c r="I717" s="161" t="s">
        <v>4576</v>
      </c>
      <c r="J717" s="144" t="s">
        <v>122</v>
      </c>
    </row>
    <row r="718" spans="1:10" ht="12.75">
      <c r="A718" s="270">
        <v>42594</v>
      </c>
      <c r="B718" s="271" t="s">
        <v>4577</v>
      </c>
      <c r="C718" s="271" t="s">
        <v>3432</v>
      </c>
      <c r="D718" s="271" t="s">
        <v>4578</v>
      </c>
      <c r="E718" s="271">
        <v>7873073180</v>
      </c>
      <c r="F718" s="271" t="s">
        <v>4579</v>
      </c>
      <c r="G718" s="271" t="s">
        <v>3432</v>
      </c>
      <c r="H718" s="271" t="s">
        <v>4098</v>
      </c>
      <c r="I718" s="272" t="s">
        <v>4580</v>
      </c>
      <c r="J718" s="271" t="s">
        <v>4563</v>
      </c>
    </row>
    <row r="719" spans="1:10" ht="12.75">
      <c r="A719" s="270">
        <v>42594</v>
      </c>
      <c r="B719" s="271" t="s">
        <v>4581</v>
      </c>
      <c r="C719" s="271" t="s">
        <v>3432</v>
      </c>
      <c r="D719" s="271" t="s">
        <v>4582</v>
      </c>
      <c r="E719" s="271">
        <v>7874218906</v>
      </c>
      <c r="F719" s="271" t="s">
        <v>4583</v>
      </c>
      <c r="G719" s="271" t="s">
        <v>3432</v>
      </c>
      <c r="H719" s="271" t="s">
        <v>4581</v>
      </c>
      <c r="I719" s="272" t="s">
        <v>4584</v>
      </c>
      <c r="J719" s="271" t="s">
        <v>4563</v>
      </c>
    </row>
    <row r="720" spans="1:10" ht="12.75">
      <c r="A720" s="165">
        <v>42594</v>
      </c>
      <c r="B720" s="144" t="s">
        <v>4585</v>
      </c>
      <c r="C720" s="144" t="s">
        <v>3432</v>
      </c>
      <c r="D720" s="144" t="s">
        <v>4586</v>
      </c>
      <c r="E720" s="144">
        <v>9392699091</v>
      </c>
      <c r="F720" s="144" t="s">
        <v>4587</v>
      </c>
      <c r="G720" s="144" t="s">
        <v>3432</v>
      </c>
      <c r="H720" s="144" t="s">
        <v>4585</v>
      </c>
      <c r="I720" s="161" t="s">
        <v>4588</v>
      </c>
      <c r="J720" s="144" t="s">
        <v>122</v>
      </c>
    </row>
    <row r="721" spans="1:10" ht="12.75">
      <c r="A721" s="182">
        <v>42596</v>
      </c>
      <c r="B721" s="184" t="s">
        <v>4589</v>
      </c>
      <c r="C721" s="184" t="s">
        <v>2552</v>
      </c>
      <c r="D721" s="184" t="s">
        <v>4590</v>
      </c>
      <c r="E721" s="184" t="s">
        <v>3556</v>
      </c>
      <c r="F721" s="184" t="s">
        <v>4591</v>
      </c>
      <c r="G721" s="184" t="s">
        <v>3432</v>
      </c>
      <c r="H721" s="186"/>
      <c r="I721" s="188"/>
      <c r="J721" s="186"/>
    </row>
    <row r="722" spans="1:10" ht="12.75">
      <c r="A722" s="165">
        <v>42596</v>
      </c>
      <c r="B722" s="144" t="s">
        <v>4592</v>
      </c>
      <c r="C722" s="144" t="s">
        <v>2552</v>
      </c>
      <c r="D722" s="144" t="s">
        <v>4593</v>
      </c>
      <c r="E722" s="144" t="s">
        <v>27</v>
      </c>
      <c r="F722" s="144" t="s">
        <v>4591</v>
      </c>
      <c r="G722" s="144" t="s">
        <v>3432</v>
      </c>
      <c r="H722" s="144" t="s">
        <v>4594</v>
      </c>
      <c r="I722" s="161" t="s">
        <v>4595</v>
      </c>
      <c r="J722" s="144" t="s">
        <v>122</v>
      </c>
    </row>
    <row r="723" spans="1:10" ht="12.75">
      <c r="A723" s="182">
        <v>42596</v>
      </c>
      <c r="B723" s="184" t="s">
        <v>4596</v>
      </c>
      <c r="C723" s="184" t="s">
        <v>2552</v>
      </c>
      <c r="D723" s="184" t="s">
        <v>4597</v>
      </c>
      <c r="E723" s="184" t="s">
        <v>4598</v>
      </c>
      <c r="F723" s="184" t="s">
        <v>4599</v>
      </c>
      <c r="G723" s="186"/>
      <c r="H723" s="186"/>
      <c r="I723" s="188"/>
      <c r="J723" s="186"/>
    </row>
    <row r="724" spans="1:10" ht="12.75">
      <c r="A724" s="270">
        <v>42597</v>
      </c>
      <c r="B724" s="271" t="s">
        <v>4600</v>
      </c>
      <c r="C724" s="271" t="s">
        <v>1669</v>
      </c>
      <c r="D724" s="271" t="s">
        <v>4601</v>
      </c>
      <c r="E724" s="271" t="s">
        <v>3654</v>
      </c>
      <c r="F724" s="271" t="s">
        <v>4602</v>
      </c>
      <c r="G724" s="271" t="s">
        <v>3432</v>
      </c>
      <c r="H724" s="271" t="s">
        <v>4603</v>
      </c>
      <c r="I724" s="272" t="s">
        <v>4087</v>
      </c>
      <c r="J724" s="271" t="s">
        <v>4604</v>
      </c>
    </row>
    <row r="725" spans="1:10" ht="12.75">
      <c r="A725" s="165">
        <v>42597</v>
      </c>
      <c r="B725" s="144" t="s">
        <v>4605</v>
      </c>
      <c r="C725" s="144" t="s">
        <v>499</v>
      </c>
      <c r="D725" s="144" t="s">
        <v>4606</v>
      </c>
      <c r="E725" s="144" t="s">
        <v>3534</v>
      </c>
      <c r="F725" s="144" t="s">
        <v>4607</v>
      </c>
      <c r="G725" s="144" t="s">
        <v>3432</v>
      </c>
      <c r="H725" s="144" t="s">
        <v>4068</v>
      </c>
      <c r="I725" s="161" t="s">
        <v>4608</v>
      </c>
      <c r="J725" s="144" t="s">
        <v>122</v>
      </c>
    </row>
    <row r="726" spans="1:10" ht="12.75">
      <c r="A726" s="182">
        <v>42597</v>
      </c>
      <c r="B726" s="184" t="s">
        <v>4609</v>
      </c>
      <c r="C726" s="184" t="s">
        <v>3903</v>
      </c>
      <c r="D726" s="184" t="s">
        <v>4610</v>
      </c>
      <c r="E726" s="184" t="s">
        <v>4611</v>
      </c>
      <c r="F726" s="184" t="s">
        <v>4612</v>
      </c>
      <c r="G726" s="184" t="s">
        <v>3432</v>
      </c>
      <c r="H726" s="186"/>
      <c r="I726" s="188"/>
      <c r="J726" s="186"/>
    </row>
    <row r="727" spans="1:10" ht="12.75">
      <c r="A727" s="186"/>
      <c r="B727" s="186"/>
      <c r="C727" s="184" t="s">
        <v>1669</v>
      </c>
      <c r="D727" s="184" t="s">
        <v>4590</v>
      </c>
      <c r="E727" s="184" t="s">
        <v>3556</v>
      </c>
      <c r="F727" s="184" t="s">
        <v>4613</v>
      </c>
      <c r="G727" s="184" t="s">
        <v>3432</v>
      </c>
      <c r="H727" s="184" t="s">
        <v>4614</v>
      </c>
      <c r="I727" s="275" t="s">
        <v>4615</v>
      </c>
      <c r="J727" s="184" t="s">
        <v>122</v>
      </c>
    </row>
    <row r="728" spans="1:10" ht="12.75">
      <c r="A728" s="165"/>
      <c r="B728" s="144"/>
      <c r="C728" s="144" t="s">
        <v>1669</v>
      </c>
      <c r="D728" s="144" t="s">
        <v>4616</v>
      </c>
      <c r="E728" s="144" t="s">
        <v>4617</v>
      </c>
      <c r="F728" s="144" t="s">
        <v>156</v>
      </c>
      <c r="G728" s="144" t="s">
        <v>3432</v>
      </c>
      <c r="H728" s="144"/>
      <c r="I728" s="161" t="s">
        <v>3434</v>
      </c>
      <c r="J728" s="144" t="s">
        <v>122</v>
      </c>
    </row>
    <row r="729" spans="1:10" ht="12.75">
      <c r="A729" s="182">
        <v>42615</v>
      </c>
      <c r="B729" s="186"/>
      <c r="C729" s="184" t="s">
        <v>2296</v>
      </c>
      <c r="D729" s="186"/>
      <c r="E729" s="186"/>
      <c r="F729" s="186"/>
      <c r="G729" s="186"/>
      <c r="H729" s="186"/>
      <c r="I729" s="188"/>
      <c r="J729" s="186"/>
    </row>
    <row r="730" spans="1:10" ht="12.75">
      <c r="A730" s="182">
        <v>42615</v>
      </c>
      <c r="B730" s="184" t="s">
        <v>4618</v>
      </c>
      <c r="C730" s="184" t="s">
        <v>3903</v>
      </c>
      <c r="D730" s="184" t="s">
        <v>4619</v>
      </c>
      <c r="E730" s="184" t="s">
        <v>914</v>
      </c>
      <c r="F730" s="184" t="s">
        <v>78</v>
      </c>
      <c r="G730" s="186"/>
      <c r="H730" s="186"/>
      <c r="I730" s="188"/>
      <c r="J730" s="186"/>
    </row>
    <row r="731" spans="1:10" ht="12.75">
      <c r="A731" s="276">
        <v>42618</v>
      </c>
      <c r="B731" s="184" t="s">
        <v>4620</v>
      </c>
      <c r="C731" s="184" t="s">
        <v>1669</v>
      </c>
      <c r="D731" s="184" t="s">
        <v>4621</v>
      </c>
      <c r="E731" s="184" t="s">
        <v>4622</v>
      </c>
      <c r="F731" s="184" t="s">
        <v>78</v>
      </c>
      <c r="G731" s="186"/>
      <c r="H731" s="186"/>
      <c r="I731" s="188"/>
      <c r="J731" s="186"/>
    </row>
    <row r="732" spans="1:10" ht="12.75">
      <c r="A732" s="184" t="s">
        <v>4623</v>
      </c>
      <c r="B732" s="184" t="s">
        <v>4624</v>
      </c>
      <c r="C732" s="184" t="s">
        <v>499</v>
      </c>
      <c r="D732" s="184" t="s">
        <v>4625</v>
      </c>
      <c r="E732" s="184" t="s">
        <v>4626</v>
      </c>
      <c r="F732" s="184" t="s">
        <v>78</v>
      </c>
      <c r="G732" s="186"/>
      <c r="H732" s="186"/>
      <c r="I732" s="188"/>
      <c r="J732" s="186"/>
    </row>
    <row r="733" spans="1:10" ht="12.75">
      <c r="A733" s="182">
        <v>42561</v>
      </c>
      <c r="B733" s="184" t="s">
        <v>4627</v>
      </c>
      <c r="C733" s="184" t="s">
        <v>4628</v>
      </c>
      <c r="D733" s="184" t="s">
        <v>4629</v>
      </c>
      <c r="E733" s="186"/>
      <c r="F733" s="186"/>
      <c r="G733" s="186"/>
      <c r="H733" s="186"/>
      <c r="I733" s="188"/>
      <c r="J733" s="186"/>
    </row>
    <row r="734" spans="1:10" ht="12.75">
      <c r="A734" s="184" t="s">
        <v>4630</v>
      </c>
      <c r="B734" s="184" t="s">
        <v>4631</v>
      </c>
      <c r="C734" s="184" t="s">
        <v>499</v>
      </c>
      <c r="D734" s="184" t="s">
        <v>4632</v>
      </c>
      <c r="E734" s="184" t="s">
        <v>4633</v>
      </c>
      <c r="F734" s="184" t="s">
        <v>1132</v>
      </c>
      <c r="G734" s="186"/>
      <c r="H734" s="186"/>
      <c r="I734" s="188"/>
      <c r="J734" s="186"/>
    </row>
    <row r="735" spans="1:10" ht="12.75">
      <c r="A735" s="186"/>
      <c r="B735" s="184" t="s">
        <v>4634</v>
      </c>
      <c r="C735" s="184" t="s">
        <v>499</v>
      </c>
      <c r="D735" s="184" t="s">
        <v>3041</v>
      </c>
      <c r="E735" s="184" t="s">
        <v>2933</v>
      </c>
      <c r="F735" s="184" t="s">
        <v>1132</v>
      </c>
      <c r="G735" s="186"/>
      <c r="H735" s="186"/>
      <c r="I735" s="188"/>
      <c r="J735" s="186"/>
    </row>
    <row r="736" spans="1:10" ht="12.75">
      <c r="A736" s="264">
        <v>42684</v>
      </c>
      <c r="B736" s="184" t="s">
        <v>1440</v>
      </c>
      <c r="C736" s="184" t="s">
        <v>499</v>
      </c>
      <c r="D736" s="184" t="s">
        <v>4635</v>
      </c>
      <c r="E736" s="184" t="s">
        <v>4636</v>
      </c>
      <c r="F736" s="184" t="s">
        <v>1983</v>
      </c>
      <c r="G736" s="186"/>
      <c r="H736" s="186"/>
      <c r="I736" s="188"/>
      <c r="J736" s="186"/>
    </row>
    <row r="737" spans="1:10" ht="12.75">
      <c r="A737" s="182">
        <v>42710</v>
      </c>
      <c r="B737" s="184" t="s">
        <v>4637</v>
      </c>
      <c r="C737" s="184" t="s">
        <v>499</v>
      </c>
      <c r="D737" s="184" t="s">
        <v>2680</v>
      </c>
      <c r="E737" s="184" t="s">
        <v>4638</v>
      </c>
      <c r="F737" s="184" t="s">
        <v>1132</v>
      </c>
      <c r="G737" s="186"/>
      <c r="H737" s="186"/>
      <c r="I737" s="188"/>
      <c r="J737" s="186"/>
    </row>
    <row r="738" spans="1:10" ht="12.75">
      <c r="A738" s="182">
        <v>42711</v>
      </c>
      <c r="B738" s="184" t="s">
        <v>4639</v>
      </c>
      <c r="C738" s="184" t="s">
        <v>499</v>
      </c>
      <c r="D738" s="184" t="s">
        <v>4640</v>
      </c>
      <c r="E738" s="184" t="s">
        <v>4641</v>
      </c>
      <c r="F738" s="184" t="s">
        <v>1132</v>
      </c>
      <c r="G738" s="186"/>
      <c r="H738" s="186"/>
      <c r="I738" s="188"/>
      <c r="J738" s="186"/>
    </row>
    <row r="739" spans="1:10" ht="12.75">
      <c r="A739" s="182">
        <v>42737</v>
      </c>
      <c r="B739" s="184" t="s">
        <v>4642</v>
      </c>
      <c r="C739" s="184" t="s">
        <v>499</v>
      </c>
      <c r="D739" s="184" t="s">
        <v>4643</v>
      </c>
      <c r="E739" s="184" t="s">
        <v>4644</v>
      </c>
      <c r="F739" s="186"/>
      <c r="G739" s="186"/>
      <c r="H739" s="186"/>
      <c r="I739" s="188"/>
      <c r="J739" s="186"/>
    </row>
    <row r="740" spans="1:10" ht="12.75">
      <c r="A740" s="186"/>
      <c r="B740" s="186"/>
      <c r="C740" s="186"/>
      <c r="D740" s="186"/>
      <c r="E740" s="186"/>
      <c r="F740" s="186"/>
      <c r="G740" s="186"/>
      <c r="H740" s="186"/>
      <c r="I740" s="188"/>
      <c r="J740" s="186"/>
    </row>
    <row r="741" spans="1:10" ht="12.75">
      <c r="A741" s="186"/>
      <c r="B741" s="186"/>
      <c r="C741" s="186"/>
      <c r="D741" s="186"/>
      <c r="E741" s="186"/>
      <c r="F741" s="186"/>
      <c r="G741" s="186"/>
      <c r="H741" s="186"/>
      <c r="I741" s="188"/>
      <c r="J741" s="186"/>
    </row>
    <row r="742" spans="1:10" ht="12.75">
      <c r="A742" s="186"/>
      <c r="B742" s="186"/>
      <c r="C742" s="186"/>
      <c r="D742" s="186"/>
      <c r="E742" s="186"/>
      <c r="F742" s="186"/>
      <c r="G742" s="186"/>
      <c r="H742" s="186"/>
      <c r="I742" s="188"/>
      <c r="J742" s="186"/>
    </row>
    <row r="743" spans="1:10" ht="12.75">
      <c r="A743" s="186"/>
      <c r="B743" s="186"/>
      <c r="C743" s="186"/>
      <c r="D743" s="186"/>
      <c r="E743" s="186"/>
      <c r="F743" s="186"/>
      <c r="G743" s="186"/>
      <c r="H743" s="186"/>
      <c r="I743" s="188"/>
      <c r="J743" s="186"/>
    </row>
    <row r="744" spans="1:10" ht="12.75">
      <c r="A744" s="186"/>
      <c r="B744" s="186"/>
      <c r="C744" s="186"/>
      <c r="D744" s="186"/>
      <c r="E744" s="186"/>
      <c r="F744" s="186"/>
      <c r="G744" s="186"/>
      <c r="H744" s="186"/>
      <c r="I744" s="188"/>
      <c r="J744" s="186"/>
    </row>
    <row r="745" spans="1:10" ht="12.75">
      <c r="A745" s="186"/>
      <c r="B745" s="186"/>
      <c r="C745" s="186"/>
      <c r="D745" s="186"/>
      <c r="E745" s="186"/>
      <c r="F745" s="186"/>
      <c r="G745" s="186"/>
      <c r="H745" s="186"/>
      <c r="I745" s="188"/>
      <c r="J745" s="186"/>
    </row>
    <row r="746" spans="1:10" ht="12.75">
      <c r="A746" s="186"/>
      <c r="B746" s="186"/>
      <c r="C746" s="186"/>
      <c r="D746" s="186"/>
      <c r="E746" s="186"/>
      <c r="F746" s="186"/>
      <c r="G746" s="186"/>
      <c r="H746" s="186"/>
      <c r="I746" s="188"/>
      <c r="J746" s="186"/>
    </row>
    <row r="747" spans="1:10" ht="12.75">
      <c r="A747" s="186"/>
      <c r="B747" s="186"/>
      <c r="C747" s="186"/>
      <c r="D747" s="186"/>
      <c r="E747" s="186"/>
      <c r="F747" s="186"/>
      <c r="G747" s="186"/>
      <c r="H747" s="186"/>
      <c r="I747" s="188"/>
      <c r="J747" s="186"/>
    </row>
    <row r="748" spans="1:10" ht="12.75">
      <c r="A748" s="186"/>
      <c r="B748" s="186"/>
      <c r="C748" s="186"/>
      <c r="D748" s="186"/>
      <c r="E748" s="186"/>
      <c r="F748" s="186"/>
      <c r="G748" s="186"/>
      <c r="H748" s="186"/>
      <c r="I748" s="188"/>
      <c r="J748" s="186"/>
    </row>
    <row r="749" spans="1:10" ht="12.75">
      <c r="A749" s="186"/>
      <c r="B749" s="186"/>
      <c r="C749" s="186"/>
      <c r="D749" s="186"/>
      <c r="E749" s="186"/>
      <c r="F749" s="186"/>
      <c r="G749" s="186"/>
      <c r="H749" s="186"/>
      <c r="I749" s="188"/>
      <c r="J749" s="186"/>
    </row>
    <row r="750" spans="1:10" ht="12.75">
      <c r="A750" s="186"/>
      <c r="B750" s="186"/>
      <c r="C750" s="186"/>
      <c r="D750" s="186"/>
      <c r="E750" s="186"/>
      <c r="F750" s="186"/>
      <c r="G750" s="186"/>
      <c r="H750" s="186"/>
      <c r="I750" s="188"/>
      <c r="J750" s="186"/>
    </row>
    <row r="751" spans="1:10" ht="12.75">
      <c r="A751" s="186"/>
      <c r="B751" s="186"/>
      <c r="C751" s="186"/>
      <c r="D751" s="186"/>
      <c r="E751" s="186"/>
      <c r="F751" s="186"/>
      <c r="G751" s="186"/>
      <c r="H751" s="186"/>
      <c r="I751" s="188"/>
      <c r="J751" s="186"/>
    </row>
    <row r="752" spans="1:10" ht="12.75">
      <c r="A752" s="186"/>
      <c r="B752" s="186"/>
      <c r="C752" s="186"/>
      <c r="D752" s="186"/>
      <c r="E752" s="186"/>
      <c r="F752" s="186"/>
      <c r="G752" s="186"/>
      <c r="H752" s="186"/>
      <c r="I752" s="188"/>
      <c r="J752" s="186"/>
    </row>
    <row r="753" spans="1:10" ht="12.75">
      <c r="A753" s="186"/>
      <c r="B753" s="186"/>
      <c r="C753" s="186"/>
      <c r="D753" s="186"/>
      <c r="E753" s="186"/>
      <c r="F753" s="186"/>
      <c r="G753" s="186"/>
      <c r="H753" s="186"/>
      <c r="I753" s="188"/>
      <c r="J753" s="186"/>
    </row>
    <row r="754" spans="1:10" ht="12.75">
      <c r="A754" s="186"/>
      <c r="B754" s="186"/>
      <c r="C754" s="186"/>
      <c r="D754" s="186"/>
      <c r="E754" s="186"/>
      <c r="F754" s="186"/>
      <c r="G754" s="186"/>
      <c r="H754" s="186"/>
      <c r="I754" s="188"/>
      <c r="J754" s="186"/>
    </row>
    <row r="755" spans="1:10" ht="12.75">
      <c r="A755" s="186"/>
      <c r="B755" s="186"/>
      <c r="C755" s="186"/>
      <c r="D755" s="186"/>
      <c r="E755" s="186"/>
      <c r="F755" s="186"/>
      <c r="G755" s="186"/>
      <c r="H755" s="186"/>
      <c r="I755" s="188"/>
      <c r="J755" s="186"/>
    </row>
    <row r="756" spans="1:10" ht="12.75">
      <c r="A756" s="186"/>
      <c r="B756" s="186"/>
      <c r="C756" s="186"/>
      <c r="D756" s="186"/>
      <c r="E756" s="186"/>
      <c r="F756" s="186"/>
      <c r="G756" s="186"/>
      <c r="H756" s="186"/>
      <c r="I756" s="188"/>
      <c r="J756" s="186"/>
    </row>
    <row r="757" spans="1:10" ht="12.75">
      <c r="A757" s="186"/>
      <c r="B757" s="186"/>
      <c r="C757" s="186"/>
      <c r="D757" s="186"/>
      <c r="E757" s="186"/>
      <c r="F757" s="186"/>
      <c r="G757" s="186"/>
      <c r="H757" s="186"/>
      <c r="I757" s="188"/>
      <c r="J757" s="186"/>
    </row>
    <row r="758" spans="1:10" ht="12.75">
      <c r="A758" s="186"/>
      <c r="B758" s="186"/>
      <c r="C758" s="186"/>
      <c r="D758" s="186"/>
      <c r="E758" s="186"/>
      <c r="F758" s="186"/>
      <c r="G758" s="186"/>
      <c r="H758" s="186"/>
      <c r="I758" s="188"/>
      <c r="J758" s="186"/>
    </row>
    <row r="759" spans="1:10" ht="12.75">
      <c r="A759" s="186"/>
      <c r="B759" s="186"/>
      <c r="C759" s="186"/>
      <c r="D759" s="186"/>
      <c r="E759" s="186"/>
      <c r="F759" s="186"/>
      <c r="G759" s="186"/>
      <c r="H759" s="186"/>
      <c r="I759" s="188"/>
      <c r="J759" s="186"/>
    </row>
    <row r="760" spans="1:10" ht="12.75">
      <c r="A760" s="186"/>
      <c r="B760" s="186"/>
      <c r="C760" s="186"/>
      <c r="D760" s="186"/>
      <c r="E760" s="186"/>
      <c r="F760" s="186"/>
      <c r="G760" s="186"/>
      <c r="H760" s="186"/>
      <c r="I760" s="188"/>
      <c r="J760" s="186"/>
    </row>
    <row r="761" spans="1:10" ht="12.75">
      <c r="A761" s="186"/>
      <c r="B761" s="186"/>
      <c r="C761" s="186"/>
      <c r="D761" s="186"/>
      <c r="E761" s="186"/>
      <c r="F761" s="186"/>
      <c r="G761" s="186"/>
      <c r="H761" s="186"/>
      <c r="I761" s="188"/>
      <c r="J761" s="186"/>
    </row>
    <row r="762" spans="1:10" ht="12.75">
      <c r="A762" s="186"/>
      <c r="B762" s="186"/>
      <c r="C762" s="186"/>
      <c r="D762" s="186"/>
      <c r="E762" s="186"/>
      <c r="F762" s="186"/>
      <c r="G762" s="186"/>
      <c r="H762" s="186"/>
      <c r="I762" s="188"/>
      <c r="J762" s="186"/>
    </row>
    <row r="763" spans="1:10" ht="12.75">
      <c r="A763" s="186"/>
      <c r="B763" s="186"/>
      <c r="C763" s="186"/>
      <c r="D763" s="186"/>
      <c r="E763" s="186"/>
      <c r="F763" s="186"/>
      <c r="G763" s="186"/>
      <c r="H763" s="186"/>
      <c r="I763" s="188"/>
      <c r="J763" s="186"/>
    </row>
    <row r="764" spans="1:10" ht="12.75">
      <c r="A764" s="186"/>
      <c r="B764" s="186"/>
      <c r="C764" s="186"/>
      <c r="D764" s="186"/>
      <c r="E764" s="186"/>
      <c r="F764" s="186"/>
      <c r="G764" s="186"/>
      <c r="H764" s="186"/>
      <c r="I764" s="188"/>
      <c r="J764" s="186"/>
    </row>
    <row r="765" spans="1:10" ht="12.75">
      <c r="A765" s="186"/>
      <c r="B765" s="186"/>
      <c r="C765" s="186"/>
      <c r="D765" s="186"/>
      <c r="E765" s="186"/>
      <c r="F765" s="186"/>
      <c r="G765" s="186"/>
      <c r="H765" s="186"/>
      <c r="I765" s="188"/>
      <c r="J765" s="186"/>
    </row>
    <row r="766" spans="1:10" ht="12.75">
      <c r="A766" s="186"/>
      <c r="B766" s="186"/>
      <c r="C766" s="186"/>
      <c r="D766" s="186"/>
      <c r="E766" s="186"/>
      <c r="F766" s="186"/>
      <c r="G766" s="186"/>
      <c r="H766" s="186"/>
      <c r="I766" s="188"/>
      <c r="J766" s="186"/>
    </row>
    <row r="767" spans="1:10" ht="12.75">
      <c r="A767" s="186"/>
      <c r="B767" s="186"/>
      <c r="C767" s="186"/>
      <c r="D767" s="186"/>
      <c r="E767" s="186"/>
      <c r="F767" s="186"/>
      <c r="G767" s="186"/>
      <c r="H767" s="186"/>
      <c r="I767" s="188"/>
      <c r="J767" s="186"/>
    </row>
    <row r="768" spans="1:10" ht="12.75">
      <c r="A768" s="186"/>
      <c r="B768" s="186"/>
      <c r="C768" s="186"/>
      <c r="D768" s="186"/>
      <c r="E768" s="186"/>
      <c r="F768" s="186"/>
      <c r="G768" s="186"/>
      <c r="H768" s="186"/>
      <c r="I768" s="188"/>
      <c r="J768" s="186"/>
    </row>
    <row r="769" spans="1:10" ht="12.75">
      <c r="A769" s="186"/>
      <c r="B769" s="186"/>
      <c r="C769" s="186"/>
      <c r="D769" s="186"/>
      <c r="E769" s="186"/>
      <c r="F769" s="186"/>
      <c r="G769" s="186"/>
      <c r="H769" s="186"/>
      <c r="I769" s="188"/>
      <c r="J769" s="186"/>
    </row>
    <row r="770" spans="1:10" ht="12.75">
      <c r="A770" s="186"/>
      <c r="B770" s="186"/>
      <c r="C770" s="186"/>
      <c r="D770" s="186"/>
      <c r="E770" s="186"/>
      <c r="F770" s="186"/>
      <c r="G770" s="186"/>
      <c r="H770" s="186"/>
      <c r="I770" s="188"/>
      <c r="J770" s="186"/>
    </row>
    <row r="771" spans="1:10" ht="12.75">
      <c r="A771" s="186"/>
      <c r="B771" s="186"/>
      <c r="C771" s="186"/>
      <c r="D771" s="186"/>
      <c r="E771" s="186"/>
      <c r="F771" s="186"/>
      <c r="G771" s="186"/>
      <c r="H771" s="186"/>
      <c r="I771" s="188"/>
      <c r="J771" s="186"/>
    </row>
    <row r="772" spans="1:10" ht="12.75">
      <c r="A772" s="186"/>
      <c r="B772" s="186"/>
      <c r="C772" s="186"/>
      <c r="D772" s="186"/>
      <c r="E772" s="186"/>
      <c r="F772" s="186"/>
      <c r="G772" s="186"/>
      <c r="H772" s="186"/>
      <c r="I772" s="188"/>
      <c r="J772" s="186"/>
    </row>
    <row r="773" spans="1:10" ht="12.75">
      <c r="A773" s="186"/>
      <c r="B773" s="186"/>
      <c r="C773" s="186"/>
      <c r="D773" s="186"/>
      <c r="E773" s="186"/>
      <c r="F773" s="186"/>
      <c r="G773" s="186"/>
      <c r="H773" s="186"/>
      <c r="I773" s="188"/>
      <c r="J773" s="186"/>
    </row>
    <row r="774" spans="1:10" ht="12.75">
      <c r="A774" s="186"/>
      <c r="B774" s="186"/>
      <c r="C774" s="186"/>
      <c r="D774" s="186"/>
      <c r="E774" s="186"/>
      <c r="F774" s="186"/>
      <c r="G774" s="186"/>
      <c r="H774" s="186"/>
      <c r="I774" s="188"/>
      <c r="J774" s="186"/>
    </row>
    <row r="775" spans="1:10" ht="12.75">
      <c r="A775" s="186"/>
      <c r="B775" s="186"/>
      <c r="C775" s="186"/>
      <c r="D775" s="186"/>
      <c r="E775" s="186"/>
      <c r="F775" s="186"/>
      <c r="G775" s="186"/>
      <c r="H775" s="186"/>
      <c r="I775" s="188"/>
      <c r="J775" s="186"/>
    </row>
    <row r="776" spans="1:10" ht="12.75">
      <c r="A776" s="186"/>
      <c r="B776" s="186"/>
      <c r="C776" s="186"/>
      <c r="D776" s="186"/>
      <c r="E776" s="186"/>
      <c r="F776" s="186"/>
      <c r="G776" s="186"/>
      <c r="H776" s="186"/>
      <c r="I776" s="188"/>
      <c r="J776" s="186"/>
    </row>
    <row r="777" spans="1:10" ht="12.75">
      <c r="A777" s="186"/>
      <c r="B777" s="186"/>
      <c r="C777" s="186"/>
      <c r="D777" s="186"/>
      <c r="E777" s="186"/>
      <c r="F777" s="186"/>
      <c r="G777" s="186"/>
      <c r="H777" s="186"/>
      <c r="I777" s="188"/>
      <c r="J777" s="186"/>
    </row>
    <row r="778" spans="1:10" ht="12.75">
      <c r="A778" s="186"/>
      <c r="B778" s="186"/>
      <c r="C778" s="186"/>
      <c r="D778" s="186"/>
      <c r="E778" s="186"/>
      <c r="F778" s="186"/>
      <c r="G778" s="186"/>
      <c r="H778" s="186"/>
      <c r="I778" s="188"/>
      <c r="J778" s="186"/>
    </row>
    <row r="779" spans="1:10" ht="12.75">
      <c r="A779" s="186"/>
      <c r="B779" s="186"/>
      <c r="C779" s="186"/>
      <c r="D779" s="186"/>
      <c r="E779" s="186"/>
      <c r="F779" s="186"/>
      <c r="G779" s="186"/>
      <c r="H779" s="186"/>
      <c r="I779" s="188"/>
      <c r="J779" s="186"/>
    </row>
    <row r="780" spans="1:10" ht="12.75">
      <c r="A780" s="186"/>
      <c r="B780" s="186"/>
      <c r="C780" s="186"/>
      <c r="D780" s="186"/>
      <c r="E780" s="186"/>
      <c r="F780" s="186"/>
      <c r="G780" s="186"/>
      <c r="H780" s="186"/>
      <c r="I780" s="188"/>
      <c r="J780" s="186"/>
    </row>
    <row r="781" spans="1:10" ht="12.75">
      <c r="A781" s="186"/>
      <c r="B781" s="186"/>
      <c r="C781" s="186"/>
      <c r="D781" s="186"/>
      <c r="E781" s="186"/>
      <c r="F781" s="186"/>
      <c r="G781" s="186"/>
      <c r="H781" s="186"/>
      <c r="I781" s="188"/>
      <c r="J781" s="186"/>
    </row>
    <row r="782" spans="1:10" ht="12.75">
      <c r="A782" s="186"/>
      <c r="B782" s="186"/>
      <c r="C782" s="186"/>
      <c r="D782" s="186"/>
      <c r="E782" s="186"/>
      <c r="F782" s="186"/>
      <c r="G782" s="186"/>
      <c r="H782" s="186"/>
      <c r="I782" s="188"/>
      <c r="J782" s="186"/>
    </row>
    <row r="783" spans="1:10" ht="12.75">
      <c r="A783" s="186"/>
      <c r="B783" s="186"/>
      <c r="C783" s="186"/>
      <c r="D783" s="186"/>
      <c r="E783" s="186"/>
      <c r="F783" s="186"/>
      <c r="G783" s="186"/>
      <c r="H783" s="186"/>
      <c r="I783" s="188"/>
      <c r="J783" s="186"/>
    </row>
    <row r="784" spans="1:10" ht="12.75">
      <c r="A784" s="186"/>
      <c r="B784" s="186"/>
      <c r="C784" s="186"/>
      <c r="D784" s="186"/>
      <c r="E784" s="186"/>
      <c r="F784" s="186"/>
      <c r="G784" s="186"/>
      <c r="H784" s="186"/>
      <c r="I784" s="188"/>
      <c r="J784" s="186"/>
    </row>
    <row r="785" spans="1:10" ht="12.75">
      <c r="A785" s="186"/>
      <c r="B785" s="186"/>
      <c r="C785" s="186"/>
      <c r="D785" s="186"/>
      <c r="E785" s="186"/>
      <c r="F785" s="186"/>
      <c r="G785" s="186"/>
      <c r="H785" s="186"/>
      <c r="I785" s="188"/>
      <c r="J785" s="186"/>
    </row>
    <row r="786" spans="1:10" ht="12.75">
      <c r="A786" s="186"/>
      <c r="B786" s="186"/>
      <c r="C786" s="186"/>
      <c r="D786" s="186"/>
      <c r="E786" s="186"/>
      <c r="F786" s="186"/>
      <c r="G786" s="186"/>
      <c r="H786" s="186"/>
      <c r="I786" s="188"/>
      <c r="J786" s="186"/>
    </row>
    <row r="787" spans="1:10" ht="12.75">
      <c r="A787" s="186"/>
      <c r="B787" s="186"/>
      <c r="C787" s="186"/>
      <c r="D787" s="186"/>
      <c r="E787" s="186"/>
      <c r="F787" s="186"/>
      <c r="G787" s="186"/>
      <c r="H787" s="186"/>
      <c r="I787" s="188"/>
      <c r="J787" s="186"/>
    </row>
    <row r="788" spans="1:10" ht="12.75">
      <c r="A788" s="186"/>
      <c r="B788" s="186"/>
      <c r="C788" s="186"/>
      <c r="D788" s="186"/>
      <c r="E788" s="186"/>
      <c r="F788" s="186"/>
      <c r="G788" s="186"/>
      <c r="H788" s="186"/>
      <c r="I788" s="188"/>
      <c r="J788" s="186"/>
    </row>
    <row r="789" spans="1:10" ht="12.75">
      <c r="A789" s="186"/>
      <c r="B789" s="186"/>
      <c r="C789" s="186"/>
      <c r="D789" s="186"/>
      <c r="E789" s="186"/>
      <c r="F789" s="186"/>
      <c r="G789" s="186"/>
      <c r="H789" s="186"/>
      <c r="I789" s="188"/>
      <c r="J789" s="186"/>
    </row>
    <row r="790" spans="1:10" ht="12.75">
      <c r="A790" s="186"/>
      <c r="B790" s="186"/>
      <c r="C790" s="186"/>
      <c r="D790" s="186"/>
      <c r="E790" s="186"/>
      <c r="F790" s="186"/>
      <c r="G790" s="186"/>
      <c r="H790" s="186"/>
      <c r="I790" s="188"/>
      <c r="J790" s="186"/>
    </row>
    <row r="791" spans="1:10" ht="12.75">
      <c r="A791" s="186"/>
      <c r="B791" s="186"/>
      <c r="C791" s="186"/>
      <c r="D791" s="186"/>
      <c r="E791" s="186"/>
      <c r="F791" s="186"/>
      <c r="G791" s="186"/>
      <c r="H791" s="186"/>
      <c r="I791" s="188"/>
      <c r="J791" s="186"/>
    </row>
    <row r="792" spans="1:10" ht="12.75">
      <c r="A792" s="186"/>
      <c r="B792" s="186"/>
      <c r="C792" s="186"/>
      <c r="D792" s="186"/>
      <c r="E792" s="186"/>
      <c r="F792" s="186"/>
      <c r="G792" s="186"/>
      <c r="H792" s="186"/>
      <c r="I792" s="188"/>
      <c r="J792" s="186"/>
    </row>
    <row r="793" spans="1:10" ht="12.75">
      <c r="A793" s="186"/>
      <c r="B793" s="186"/>
      <c r="C793" s="186"/>
      <c r="D793" s="186"/>
      <c r="E793" s="186"/>
      <c r="F793" s="186"/>
      <c r="G793" s="186"/>
      <c r="H793" s="186"/>
      <c r="I793" s="188"/>
      <c r="J793" s="186"/>
    </row>
    <row r="794" spans="1:10" ht="12.75">
      <c r="A794" s="186"/>
      <c r="B794" s="186"/>
      <c r="C794" s="186"/>
      <c r="D794" s="186"/>
      <c r="E794" s="186"/>
      <c r="F794" s="186"/>
      <c r="G794" s="186"/>
      <c r="H794" s="186"/>
      <c r="I794" s="188"/>
      <c r="J794" s="186"/>
    </row>
    <row r="795" spans="1:10" ht="12.75">
      <c r="A795" s="186"/>
      <c r="B795" s="186"/>
      <c r="C795" s="186"/>
      <c r="D795" s="186"/>
      <c r="E795" s="186"/>
      <c r="F795" s="186"/>
      <c r="G795" s="186"/>
      <c r="H795" s="186"/>
      <c r="I795" s="188"/>
      <c r="J795" s="186"/>
    </row>
    <row r="796" spans="1:10" ht="12.75">
      <c r="A796" s="186"/>
      <c r="B796" s="186"/>
      <c r="C796" s="186"/>
      <c r="D796" s="186"/>
      <c r="E796" s="186"/>
      <c r="F796" s="186"/>
      <c r="G796" s="186"/>
      <c r="H796" s="186"/>
      <c r="I796" s="188"/>
      <c r="J796" s="186"/>
    </row>
    <row r="797" spans="1:10" ht="12.75">
      <c r="A797" s="186"/>
      <c r="B797" s="186"/>
      <c r="C797" s="186"/>
      <c r="D797" s="186"/>
      <c r="E797" s="186"/>
      <c r="F797" s="186"/>
      <c r="G797" s="186"/>
      <c r="H797" s="186"/>
      <c r="I797" s="188"/>
      <c r="J797" s="186"/>
    </row>
    <row r="798" spans="1:10" ht="12.75">
      <c r="A798" s="186"/>
      <c r="B798" s="186"/>
      <c r="C798" s="186"/>
      <c r="D798" s="186"/>
      <c r="E798" s="186"/>
      <c r="F798" s="186"/>
      <c r="G798" s="186"/>
      <c r="H798" s="186"/>
      <c r="I798" s="188"/>
      <c r="J798" s="186"/>
    </row>
    <row r="799" spans="1:10" ht="12.75">
      <c r="A799" s="186"/>
      <c r="B799" s="186"/>
      <c r="C799" s="186"/>
      <c r="D799" s="186"/>
      <c r="E799" s="186"/>
      <c r="F799" s="186"/>
      <c r="G799" s="186"/>
      <c r="H799" s="186"/>
      <c r="I799" s="188"/>
      <c r="J799" s="186"/>
    </row>
    <row r="800" spans="1:10" ht="12.75">
      <c r="A800" s="186"/>
      <c r="B800" s="186"/>
      <c r="C800" s="186"/>
      <c r="D800" s="186"/>
      <c r="E800" s="186"/>
      <c r="F800" s="186"/>
      <c r="G800" s="186"/>
      <c r="H800" s="186"/>
      <c r="I800" s="188"/>
      <c r="J800" s="186"/>
    </row>
    <row r="801" spans="1:10" ht="12.75">
      <c r="A801" s="186"/>
      <c r="B801" s="186"/>
      <c r="C801" s="186"/>
      <c r="D801" s="186"/>
      <c r="E801" s="186"/>
      <c r="F801" s="186"/>
      <c r="G801" s="186"/>
      <c r="H801" s="186"/>
      <c r="I801" s="188"/>
      <c r="J801" s="186"/>
    </row>
    <row r="802" spans="1:10" ht="12.75">
      <c r="A802" s="186"/>
      <c r="B802" s="186"/>
      <c r="C802" s="186"/>
      <c r="D802" s="186"/>
      <c r="E802" s="186"/>
      <c r="F802" s="186"/>
      <c r="G802" s="186"/>
      <c r="H802" s="186"/>
      <c r="I802" s="188"/>
      <c r="J802" s="186"/>
    </row>
    <row r="803" spans="1:10" ht="12.75">
      <c r="A803" s="186"/>
      <c r="B803" s="186"/>
      <c r="C803" s="186"/>
      <c r="D803" s="186"/>
      <c r="E803" s="186"/>
      <c r="F803" s="186"/>
      <c r="G803" s="186"/>
      <c r="H803" s="186"/>
      <c r="I803" s="188"/>
      <c r="J803" s="186"/>
    </row>
    <row r="804" spans="1:10" ht="12.75">
      <c r="A804" s="186"/>
      <c r="B804" s="186"/>
      <c r="C804" s="186"/>
      <c r="D804" s="186"/>
      <c r="E804" s="186"/>
      <c r="F804" s="186"/>
      <c r="G804" s="186"/>
      <c r="H804" s="186"/>
      <c r="I804" s="188"/>
      <c r="J804" s="186"/>
    </row>
    <row r="805" spans="1:10" ht="12.75">
      <c r="A805" s="186"/>
      <c r="B805" s="186"/>
      <c r="C805" s="186"/>
      <c r="D805" s="186"/>
      <c r="E805" s="186"/>
      <c r="F805" s="186"/>
      <c r="G805" s="186"/>
      <c r="H805" s="186"/>
      <c r="I805" s="188"/>
      <c r="J805" s="186"/>
    </row>
    <row r="806" spans="1:10" ht="12.75">
      <c r="A806" s="186"/>
      <c r="B806" s="186"/>
      <c r="C806" s="186"/>
      <c r="D806" s="186"/>
      <c r="E806" s="186"/>
      <c r="F806" s="186"/>
      <c r="G806" s="186"/>
      <c r="H806" s="186"/>
      <c r="I806" s="188"/>
      <c r="J806" s="186"/>
    </row>
    <row r="807" spans="1:10" ht="12.75">
      <c r="A807" s="186"/>
      <c r="B807" s="186"/>
      <c r="C807" s="186"/>
      <c r="D807" s="186"/>
      <c r="E807" s="186"/>
      <c r="F807" s="186"/>
      <c r="G807" s="186"/>
      <c r="H807" s="186"/>
      <c r="I807" s="188"/>
      <c r="J807" s="186"/>
    </row>
    <row r="808" spans="1:10" ht="12.75">
      <c r="A808" s="186"/>
      <c r="B808" s="186"/>
      <c r="C808" s="186"/>
      <c r="D808" s="186"/>
      <c r="E808" s="186"/>
      <c r="F808" s="186"/>
      <c r="G808" s="186"/>
      <c r="H808" s="186"/>
      <c r="I808" s="188"/>
      <c r="J808" s="186"/>
    </row>
    <row r="809" spans="1:10" ht="12.75">
      <c r="A809" s="186"/>
      <c r="B809" s="186"/>
      <c r="C809" s="186"/>
      <c r="D809" s="186"/>
      <c r="E809" s="186"/>
      <c r="F809" s="186"/>
      <c r="G809" s="186"/>
      <c r="H809" s="186"/>
      <c r="I809" s="188"/>
      <c r="J809" s="186"/>
    </row>
    <row r="810" spans="1:10" ht="12.75">
      <c r="A810" s="186"/>
      <c r="B810" s="186"/>
      <c r="C810" s="186"/>
      <c r="D810" s="186"/>
      <c r="E810" s="186"/>
      <c r="F810" s="186"/>
      <c r="G810" s="186"/>
      <c r="H810" s="186"/>
      <c r="I810" s="188"/>
      <c r="J810" s="186"/>
    </row>
    <row r="811" spans="1:10" ht="12.75">
      <c r="A811" s="186"/>
      <c r="B811" s="186"/>
      <c r="C811" s="186"/>
      <c r="D811" s="186"/>
      <c r="E811" s="186"/>
      <c r="F811" s="186"/>
      <c r="G811" s="186"/>
      <c r="H811" s="186"/>
      <c r="I811" s="188"/>
      <c r="J811" s="186"/>
    </row>
    <row r="812" spans="1:10" ht="12.75">
      <c r="A812" s="186"/>
      <c r="B812" s="186"/>
      <c r="C812" s="186"/>
      <c r="D812" s="186"/>
      <c r="E812" s="186"/>
      <c r="F812" s="186"/>
      <c r="G812" s="186"/>
      <c r="H812" s="186"/>
      <c r="I812" s="188"/>
      <c r="J812" s="186"/>
    </row>
    <row r="813" spans="1:10" ht="12.75">
      <c r="A813" s="186"/>
      <c r="B813" s="186"/>
      <c r="C813" s="186"/>
      <c r="D813" s="186"/>
      <c r="E813" s="186"/>
      <c r="F813" s="186"/>
      <c r="G813" s="186"/>
      <c r="H813" s="186"/>
      <c r="I813" s="188"/>
      <c r="J813" s="186"/>
    </row>
    <row r="814" spans="1:10" ht="12.75">
      <c r="A814" s="186"/>
      <c r="B814" s="186"/>
      <c r="C814" s="186"/>
      <c r="D814" s="186"/>
      <c r="E814" s="186"/>
      <c r="F814" s="186"/>
      <c r="G814" s="186"/>
      <c r="H814" s="186"/>
      <c r="I814" s="188"/>
      <c r="J814" s="186"/>
    </row>
    <row r="815" spans="1:10" ht="12.75">
      <c r="A815" s="186"/>
      <c r="B815" s="186"/>
      <c r="C815" s="186"/>
      <c r="D815" s="186"/>
      <c r="E815" s="186"/>
      <c r="F815" s="186"/>
      <c r="G815" s="186"/>
      <c r="H815" s="186"/>
      <c r="I815" s="188"/>
      <c r="J815" s="186"/>
    </row>
    <row r="816" spans="1:10" ht="12.75">
      <c r="A816" s="186"/>
      <c r="B816" s="186"/>
      <c r="C816" s="186"/>
      <c r="D816" s="186"/>
      <c r="E816" s="186"/>
      <c r="F816" s="186"/>
      <c r="G816" s="186"/>
      <c r="H816" s="186"/>
      <c r="I816" s="188"/>
      <c r="J816" s="186"/>
    </row>
    <row r="817" spans="1:10" ht="12.75">
      <c r="A817" s="186"/>
      <c r="B817" s="186"/>
      <c r="C817" s="186"/>
      <c r="D817" s="186"/>
      <c r="E817" s="186"/>
      <c r="F817" s="186"/>
      <c r="G817" s="186"/>
      <c r="H817" s="186"/>
      <c r="I817" s="188"/>
      <c r="J817" s="186"/>
    </row>
    <row r="818" spans="1:10" ht="12.75">
      <c r="A818" s="186"/>
      <c r="B818" s="186"/>
      <c r="C818" s="186"/>
      <c r="D818" s="186"/>
      <c r="E818" s="186"/>
      <c r="F818" s="186"/>
      <c r="G818" s="186"/>
      <c r="H818" s="186"/>
      <c r="I818" s="188"/>
      <c r="J818" s="186"/>
    </row>
    <row r="819" spans="1:10" ht="12.75">
      <c r="A819" s="186"/>
      <c r="B819" s="186"/>
      <c r="C819" s="186"/>
      <c r="D819" s="186"/>
      <c r="E819" s="186"/>
      <c r="F819" s="186"/>
      <c r="G819" s="186"/>
      <c r="H819" s="186"/>
      <c r="I819" s="188"/>
      <c r="J819" s="186"/>
    </row>
    <row r="820" spans="1:10" ht="12.75">
      <c r="A820" s="186"/>
      <c r="B820" s="186"/>
      <c r="C820" s="186"/>
      <c r="D820" s="186"/>
      <c r="E820" s="186"/>
      <c r="F820" s="186"/>
      <c r="G820" s="186"/>
      <c r="H820" s="186"/>
      <c r="I820" s="188"/>
      <c r="J820" s="186"/>
    </row>
    <row r="821" spans="1:10" ht="12.75">
      <c r="A821" s="186"/>
      <c r="B821" s="186"/>
      <c r="C821" s="186"/>
      <c r="D821" s="186"/>
      <c r="E821" s="186"/>
      <c r="F821" s="186"/>
      <c r="G821" s="186"/>
      <c r="H821" s="186"/>
      <c r="I821" s="188"/>
      <c r="J821" s="186"/>
    </row>
    <row r="822" spans="1:10" ht="12.75">
      <c r="A822" s="186"/>
      <c r="B822" s="186"/>
      <c r="C822" s="186"/>
      <c r="D822" s="186"/>
      <c r="E822" s="186"/>
      <c r="F822" s="186"/>
      <c r="G822" s="186"/>
      <c r="H822" s="186"/>
      <c r="I822" s="188"/>
      <c r="J822" s="186"/>
    </row>
    <row r="823" spans="1:10" ht="12.75">
      <c r="A823" s="186"/>
      <c r="B823" s="186"/>
      <c r="C823" s="186"/>
      <c r="D823" s="186"/>
      <c r="E823" s="186"/>
      <c r="F823" s="186"/>
      <c r="G823" s="186"/>
      <c r="H823" s="186"/>
      <c r="I823" s="188"/>
      <c r="J823" s="186"/>
    </row>
    <row r="824" spans="1:10" ht="12.75">
      <c r="A824" s="186"/>
      <c r="B824" s="186"/>
      <c r="C824" s="186"/>
      <c r="D824" s="186"/>
      <c r="E824" s="186"/>
      <c r="F824" s="186"/>
      <c r="G824" s="186"/>
      <c r="H824" s="186"/>
      <c r="I824" s="188"/>
      <c r="J824" s="186"/>
    </row>
    <row r="825" spans="1:10" ht="12.75">
      <c r="A825" s="186"/>
      <c r="B825" s="186"/>
      <c r="C825" s="186"/>
      <c r="D825" s="186"/>
      <c r="E825" s="186"/>
      <c r="F825" s="186"/>
      <c r="G825" s="186"/>
      <c r="H825" s="186"/>
      <c r="I825" s="188"/>
      <c r="J825" s="186"/>
    </row>
    <row r="826" spans="1:10" ht="12.75">
      <c r="A826" s="186"/>
      <c r="B826" s="186"/>
      <c r="C826" s="186"/>
      <c r="D826" s="186"/>
      <c r="E826" s="186"/>
      <c r="F826" s="186"/>
      <c r="G826" s="186"/>
      <c r="H826" s="186"/>
      <c r="I826" s="188"/>
      <c r="J826" s="186"/>
    </row>
    <row r="827" spans="1:10" ht="12.75">
      <c r="A827" s="186"/>
      <c r="B827" s="186"/>
      <c r="C827" s="186"/>
      <c r="D827" s="186"/>
      <c r="E827" s="186"/>
      <c r="F827" s="186"/>
      <c r="G827" s="186"/>
      <c r="H827" s="186"/>
      <c r="I827" s="188"/>
      <c r="J827" s="186"/>
    </row>
    <row r="828" spans="1:10" ht="12.75">
      <c r="A828" s="186"/>
      <c r="B828" s="186"/>
      <c r="C828" s="186"/>
      <c r="D828" s="186"/>
      <c r="E828" s="186"/>
      <c r="F828" s="186"/>
      <c r="G828" s="186"/>
      <c r="H828" s="186"/>
      <c r="I828" s="188"/>
      <c r="J828" s="186"/>
    </row>
    <row r="829" spans="1:10" ht="12.75">
      <c r="A829" s="186"/>
      <c r="B829" s="186"/>
      <c r="C829" s="186"/>
      <c r="D829" s="186"/>
      <c r="E829" s="186"/>
      <c r="F829" s="186"/>
      <c r="G829" s="186"/>
      <c r="H829" s="186"/>
      <c r="I829" s="188"/>
      <c r="J829" s="186"/>
    </row>
    <row r="830" spans="1:10" ht="12.75">
      <c r="A830" s="186"/>
      <c r="B830" s="186"/>
      <c r="C830" s="186"/>
      <c r="D830" s="186"/>
      <c r="E830" s="186"/>
      <c r="F830" s="186"/>
      <c r="G830" s="186"/>
      <c r="H830" s="186"/>
      <c r="I830" s="188"/>
      <c r="J830" s="186"/>
    </row>
    <row r="831" spans="1:10" ht="12.75">
      <c r="A831" s="186"/>
      <c r="B831" s="186"/>
      <c r="C831" s="186"/>
      <c r="D831" s="186"/>
      <c r="E831" s="186"/>
      <c r="F831" s="186"/>
      <c r="G831" s="186"/>
      <c r="H831" s="186"/>
      <c r="I831" s="188"/>
      <c r="J831" s="186"/>
    </row>
    <row r="832" spans="1:10" ht="12.75">
      <c r="A832" s="186"/>
      <c r="B832" s="186"/>
      <c r="C832" s="186"/>
      <c r="D832" s="186"/>
      <c r="E832" s="186"/>
      <c r="F832" s="186"/>
      <c r="G832" s="186"/>
      <c r="H832" s="186"/>
      <c r="I832" s="188"/>
      <c r="J832" s="186"/>
    </row>
    <row r="833" spans="1:10" ht="12.75">
      <c r="A833" s="186"/>
      <c r="B833" s="186"/>
      <c r="C833" s="186"/>
      <c r="D833" s="186"/>
      <c r="E833" s="186"/>
      <c r="F833" s="186"/>
      <c r="G833" s="186"/>
      <c r="H833" s="186"/>
      <c r="I833" s="188"/>
      <c r="J833" s="186"/>
    </row>
    <row r="834" spans="1:10" ht="12.75">
      <c r="A834" s="186"/>
      <c r="B834" s="186"/>
      <c r="C834" s="186"/>
      <c r="D834" s="186"/>
      <c r="E834" s="186"/>
      <c r="F834" s="186"/>
      <c r="G834" s="186"/>
      <c r="H834" s="186"/>
      <c r="I834" s="188"/>
      <c r="J834" s="186"/>
    </row>
    <row r="835" spans="1:10" ht="12.75">
      <c r="A835" s="186"/>
      <c r="B835" s="186"/>
      <c r="C835" s="186"/>
      <c r="D835" s="186"/>
      <c r="E835" s="186"/>
      <c r="F835" s="186"/>
      <c r="G835" s="186"/>
      <c r="H835" s="186"/>
      <c r="I835" s="188"/>
      <c r="J835" s="186"/>
    </row>
    <row r="836" spans="1:10" ht="12.75">
      <c r="A836" s="186"/>
      <c r="B836" s="186"/>
      <c r="C836" s="186"/>
      <c r="D836" s="186"/>
      <c r="E836" s="186"/>
      <c r="F836" s="186"/>
      <c r="G836" s="186"/>
      <c r="H836" s="186"/>
      <c r="I836" s="188"/>
      <c r="J836" s="186"/>
    </row>
    <row r="837" spans="1:10" ht="12.75">
      <c r="A837" s="186"/>
      <c r="B837" s="186"/>
      <c r="C837" s="186"/>
      <c r="D837" s="186"/>
      <c r="E837" s="186"/>
      <c r="F837" s="186"/>
      <c r="G837" s="186"/>
      <c r="H837" s="186"/>
      <c r="I837" s="188"/>
      <c r="J837" s="186"/>
    </row>
    <row r="838" spans="1:10" ht="12.75">
      <c r="A838" s="186"/>
      <c r="B838" s="186"/>
      <c r="C838" s="186"/>
      <c r="D838" s="186"/>
      <c r="E838" s="186"/>
      <c r="F838" s="186"/>
      <c r="G838" s="186"/>
      <c r="H838" s="186"/>
      <c r="I838" s="188"/>
      <c r="J838" s="186"/>
    </row>
    <row r="839" spans="1:10" ht="12.75">
      <c r="A839" s="186"/>
      <c r="B839" s="186"/>
      <c r="C839" s="186"/>
      <c r="D839" s="186"/>
      <c r="E839" s="186"/>
      <c r="F839" s="186"/>
      <c r="G839" s="186"/>
      <c r="H839" s="186"/>
      <c r="I839" s="188"/>
      <c r="J839" s="186"/>
    </row>
    <row r="840" spans="1:10" ht="12.75">
      <c r="A840" s="186"/>
      <c r="B840" s="186"/>
      <c r="C840" s="186"/>
      <c r="D840" s="186"/>
      <c r="E840" s="186"/>
      <c r="F840" s="186"/>
      <c r="G840" s="186"/>
      <c r="H840" s="186"/>
      <c r="I840" s="188"/>
      <c r="J840" s="186"/>
    </row>
    <row r="841" spans="1:10" ht="12.75">
      <c r="A841" s="186"/>
      <c r="B841" s="186"/>
      <c r="C841" s="186"/>
      <c r="D841" s="186"/>
      <c r="E841" s="186"/>
      <c r="F841" s="186"/>
      <c r="G841" s="186"/>
      <c r="H841" s="186"/>
      <c r="I841" s="188"/>
      <c r="J841" s="186"/>
    </row>
    <row r="842" spans="1:10" ht="12.75">
      <c r="A842" s="186"/>
      <c r="B842" s="186"/>
      <c r="C842" s="186"/>
      <c r="D842" s="186"/>
      <c r="E842" s="186"/>
      <c r="F842" s="186"/>
      <c r="G842" s="186"/>
      <c r="H842" s="186"/>
      <c r="I842" s="188"/>
      <c r="J842" s="186"/>
    </row>
    <row r="843" spans="1:10" ht="12.75">
      <c r="A843" s="186"/>
      <c r="B843" s="186"/>
      <c r="C843" s="186"/>
      <c r="D843" s="186"/>
      <c r="E843" s="186"/>
      <c r="F843" s="186"/>
      <c r="G843" s="186"/>
      <c r="H843" s="186"/>
      <c r="I843" s="188"/>
      <c r="J843" s="186"/>
    </row>
    <row r="844" spans="1:10" ht="12.75">
      <c r="A844" s="186"/>
      <c r="B844" s="186"/>
      <c r="C844" s="186"/>
      <c r="D844" s="186"/>
      <c r="E844" s="186"/>
      <c r="F844" s="186"/>
      <c r="G844" s="186"/>
      <c r="H844" s="186"/>
      <c r="I844" s="188"/>
      <c r="J844" s="186"/>
    </row>
    <row r="845" spans="1:10" ht="12.75">
      <c r="A845" s="186"/>
      <c r="B845" s="186"/>
      <c r="C845" s="186"/>
      <c r="D845" s="186"/>
      <c r="E845" s="186"/>
      <c r="F845" s="186"/>
      <c r="G845" s="186"/>
      <c r="H845" s="186"/>
      <c r="I845" s="188"/>
      <c r="J845" s="186"/>
    </row>
    <row r="846" spans="1:10" ht="12.75">
      <c r="A846" s="186"/>
      <c r="B846" s="186"/>
      <c r="C846" s="186"/>
      <c r="D846" s="186"/>
      <c r="E846" s="186"/>
      <c r="F846" s="186"/>
      <c r="G846" s="186"/>
      <c r="H846" s="186"/>
      <c r="I846" s="188"/>
      <c r="J846" s="186"/>
    </row>
    <row r="847" spans="1:10" ht="12.75">
      <c r="A847" s="186"/>
      <c r="B847" s="186"/>
      <c r="C847" s="186"/>
      <c r="D847" s="186"/>
      <c r="E847" s="186"/>
      <c r="F847" s="186"/>
      <c r="G847" s="186"/>
      <c r="H847" s="186"/>
      <c r="I847" s="188"/>
      <c r="J847" s="186"/>
    </row>
    <row r="848" spans="1:10" ht="12.75">
      <c r="A848" s="186"/>
      <c r="B848" s="186"/>
      <c r="C848" s="186"/>
      <c r="D848" s="186"/>
      <c r="E848" s="186"/>
      <c r="F848" s="186"/>
      <c r="G848" s="186"/>
      <c r="H848" s="186"/>
      <c r="I848" s="188"/>
      <c r="J848" s="186"/>
    </row>
    <row r="849" spans="1:10" ht="12.75">
      <c r="A849" s="186"/>
      <c r="B849" s="186"/>
      <c r="C849" s="186"/>
      <c r="D849" s="186"/>
      <c r="E849" s="186"/>
      <c r="F849" s="186"/>
      <c r="G849" s="186"/>
      <c r="H849" s="186"/>
      <c r="I849" s="188"/>
      <c r="J849" s="186"/>
    </row>
    <row r="850" spans="1:10" ht="12.75">
      <c r="A850" s="186"/>
      <c r="B850" s="186"/>
      <c r="C850" s="186"/>
      <c r="D850" s="186"/>
      <c r="E850" s="186"/>
      <c r="F850" s="186"/>
      <c r="G850" s="186"/>
      <c r="H850" s="186"/>
      <c r="I850" s="188"/>
      <c r="J850" s="186"/>
    </row>
    <row r="851" spans="1:10" ht="12.75">
      <c r="A851" s="186"/>
      <c r="B851" s="186"/>
      <c r="C851" s="186"/>
      <c r="D851" s="186"/>
      <c r="E851" s="186"/>
      <c r="F851" s="186"/>
      <c r="G851" s="186"/>
      <c r="H851" s="186"/>
      <c r="I851" s="188"/>
      <c r="J851" s="186"/>
    </row>
    <row r="852" spans="1:10" ht="12.75">
      <c r="A852" s="186"/>
      <c r="B852" s="186"/>
      <c r="C852" s="186"/>
      <c r="D852" s="186"/>
      <c r="E852" s="186"/>
      <c r="F852" s="186"/>
      <c r="G852" s="186"/>
      <c r="H852" s="186"/>
      <c r="I852" s="188"/>
      <c r="J852" s="186"/>
    </row>
    <row r="853" spans="1:10" ht="12.75">
      <c r="A853" s="186"/>
      <c r="B853" s="186"/>
      <c r="C853" s="186"/>
      <c r="D853" s="186"/>
      <c r="E853" s="186"/>
      <c r="F853" s="186"/>
      <c r="G853" s="186"/>
      <c r="H853" s="186"/>
      <c r="I853" s="188"/>
      <c r="J853" s="186"/>
    </row>
    <row r="854" spans="1:10" ht="12.75">
      <c r="A854" s="186"/>
      <c r="B854" s="186"/>
      <c r="C854" s="186"/>
      <c r="D854" s="186"/>
      <c r="E854" s="186"/>
      <c r="F854" s="186"/>
      <c r="G854" s="186"/>
      <c r="H854" s="186"/>
      <c r="I854" s="188"/>
      <c r="J854" s="186"/>
    </row>
    <row r="855" spans="1:10" ht="12.75">
      <c r="A855" s="186"/>
      <c r="B855" s="186"/>
      <c r="C855" s="186"/>
      <c r="D855" s="186"/>
      <c r="E855" s="186"/>
      <c r="F855" s="186"/>
      <c r="G855" s="186"/>
      <c r="H855" s="186"/>
      <c r="I855" s="188"/>
      <c r="J855" s="186"/>
    </row>
    <row r="856" spans="1:10" ht="12.75">
      <c r="A856" s="186"/>
      <c r="B856" s="186"/>
      <c r="C856" s="186"/>
      <c r="D856" s="186"/>
      <c r="E856" s="186"/>
      <c r="F856" s="186"/>
      <c r="G856" s="186"/>
      <c r="H856" s="186"/>
      <c r="I856" s="188"/>
      <c r="J856" s="186"/>
    </row>
    <row r="857" spans="1:10" ht="12.75">
      <c r="A857" s="186"/>
      <c r="B857" s="186"/>
      <c r="C857" s="186"/>
      <c r="D857" s="186"/>
      <c r="E857" s="186"/>
      <c r="F857" s="186"/>
      <c r="G857" s="186"/>
      <c r="H857" s="186"/>
      <c r="I857" s="188"/>
      <c r="J857" s="186"/>
    </row>
    <row r="858" spans="1:10" ht="12.75">
      <c r="A858" s="186"/>
      <c r="B858" s="186"/>
      <c r="C858" s="186"/>
      <c r="D858" s="186"/>
      <c r="E858" s="186"/>
      <c r="F858" s="186"/>
      <c r="G858" s="186"/>
      <c r="H858" s="186"/>
      <c r="I858" s="188"/>
      <c r="J858" s="186"/>
    </row>
    <row r="859" spans="1:10" ht="12.75">
      <c r="A859" s="186"/>
      <c r="B859" s="186"/>
      <c r="C859" s="186"/>
      <c r="D859" s="186"/>
      <c r="E859" s="186"/>
      <c r="F859" s="186"/>
      <c r="G859" s="186"/>
      <c r="H859" s="186"/>
      <c r="I859" s="188"/>
      <c r="J859" s="186"/>
    </row>
    <row r="860" spans="1:10" ht="12.75">
      <c r="A860" s="186"/>
      <c r="B860" s="186"/>
      <c r="C860" s="186"/>
      <c r="D860" s="186"/>
      <c r="E860" s="186"/>
      <c r="F860" s="186"/>
      <c r="G860" s="186"/>
      <c r="H860" s="186"/>
      <c r="I860" s="188"/>
      <c r="J860" s="186"/>
    </row>
    <row r="861" spans="1:10" ht="12.75">
      <c r="A861" s="186"/>
      <c r="B861" s="186"/>
      <c r="C861" s="186"/>
      <c r="D861" s="186"/>
      <c r="E861" s="186"/>
      <c r="F861" s="186"/>
      <c r="G861" s="186"/>
      <c r="H861" s="186"/>
      <c r="I861" s="188"/>
      <c r="J861" s="186"/>
    </row>
    <row r="862" spans="1:10" ht="12.75">
      <c r="A862" s="186"/>
      <c r="B862" s="186"/>
      <c r="C862" s="186"/>
      <c r="D862" s="186"/>
      <c r="E862" s="186"/>
      <c r="F862" s="186"/>
      <c r="G862" s="186"/>
      <c r="H862" s="186"/>
      <c r="I862" s="188"/>
      <c r="J862" s="186"/>
    </row>
    <row r="863" spans="1:10" ht="12.75">
      <c r="A863" s="186"/>
      <c r="B863" s="186"/>
      <c r="C863" s="186"/>
      <c r="D863" s="186"/>
      <c r="E863" s="186"/>
      <c r="F863" s="186"/>
      <c r="G863" s="186"/>
      <c r="H863" s="186"/>
      <c r="I863" s="188"/>
      <c r="J863" s="186"/>
    </row>
    <row r="864" spans="1:10" ht="12.75">
      <c r="A864" s="186"/>
      <c r="B864" s="186"/>
      <c r="C864" s="186"/>
      <c r="D864" s="186"/>
      <c r="E864" s="186"/>
      <c r="F864" s="186"/>
      <c r="G864" s="186"/>
      <c r="H864" s="186"/>
      <c r="I864" s="188"/>
      <c r="J864" s="186"/>
    </row>
    <row r="865" spans="1:10" ht="12.75">
      <c r="A865" s="186"/>
      <c r="B865" s="186"/>
      <c r="C865" s="186"/>
      <c r="D865" s="186"/>
      <c r="E865" s="186"/>
      <c r="F865" s="186"/>
      <c r="G865" s="186"/>
      <c r="H865" s="186"/>
      <c r="I865" s="188"/>
      <c r="J865" s="186"/>
    </row>
    <row r="866" spans="1:10" ht="12.75">
      <c r="A866" s="186"/>
      <c r="B866" s="186"/>
      <c r="C866" s="186"/>
      <c r="D866" s="186"/>
      <c r="E866" s="186"/>
      <c r="F866" s="186"/>
      <c r="G866" s="186"/>
      <c r="H866" s="186"/>
      <c r="I866" s="188"/>
      <c r="J866" s="186"/>
    </row>
    <row r="867" spans="1:10" ht="12.75">
      <c r="A867" s="186"/>
      <c r="B867" s="186"/>
      <c r="C867" s="186"/>
      <c r="D867" s="186"/>
      <c r="E867" s="186"/>
      <c r="F867" s="186"/>
      <c r="G867" s="186"/>
      <c r="H867" s="186"/>
      <c r="I867" s="188"/>
      <c r="J867" s="186"/>
    </row>
    <row r="868" spans="1:10" ht="12.75">
      <c r="A868" s="186"/>
      <c r="B868" s="186"/>
      <c r="C868" s="186"/>
      <c r="D868" s="186"/>
      <c r="E868" s="186"/>
      <c r="F868" s="186"/>
      <c r="G868" s="186"/>
      <c r="H868" s="186"/>
      <c r="I868" s="188"/>
      <c r="J868" s="186"/>
    </row>
    <row r="869" spans="1:10" ht="12.75">
      <c r="A869" s="186"/>
      <c r="B869" s="186"/>
      <c r="C869" s="186"/>
      <c r="D869" s="186"/>
      <c r="E869" s="186"/>
      <c r="F869" s="186"/>
      <c r="G869" s="186"/>
      <c r="H869" s="186"/>
      <c r="I869" s="188"/>
      <c r="J869" s="186"/>
    </row>
    <row r="870" spans="1:10" ht="12.75">
      <c r="A870" s="186"/>
      <c r="B870" s="186"/>
      <c r="C870" s="186"/>
      <c r="D870" s="186"/>
      <c r="E870" s="186"/>
      <c r="F870" s="186"/>
      <c r="G870" s="186"/>
      <c r="H870" s="186"/>
      <c r="I870" s="188"/>
      <c r="J870" s="186"/>
    </row>
    <row r="871" spans="1:10" ht="12.75">
      <c r="A871" s="186"/>
      <c r="B871" s="186"/>
      <c r="C871" s="186"/>
      <c r="D871" s="186"/>
      <c r="E871" s="186"/>
      <c r="F871" s="186"/>
      <c r="G871" s="186"/>
      <c r="H871" s="186"/>
      <c r="I871" s="188"/>
      <c r="J871" s="186"/>
    </row>
    <row r="872" spans="1:10" ht="12.75">
      <c r="A872" s="186"/>
      <c r="B872" s="186"/>
      <c r="C872" s="186"/>
      <c r="D872" s="186"/>
      <c r="E872" s="186"/>
      <c r="F872" s="186"/>
      <c r="G872" s="186"/>
      <c r="H872" s="186"/>
      <c r="I872" s="188"/>
      <c r="J872" s="186"/>
    </row>
    <row r="873" spans="1:10" ht="12.75">
      <c r="A873" s="186"/>
      <c r="B873" s="186"/>
      <c r="C873" s="186"/>
      <c r="D873" s="186"/>
      <c r="E873" s="186"/>
      <c r="F873" s="186"/>
      <c r="G873" s="186"/>
      <c r="H873" s="186"/>
      <c r="I873" s="188"/>
      <c r="J873" s="186"/>
    </row>
    <row r="874" spans="1:10" ht="12.75">
      <c r="A874" s="186"/>
      <c r="B874" s="186"/>
      <c r="C874" s="186"/>
      <c r="D874" s="186"/>
      <c r="E874" s="186"/>
      <c r="F874" s="186"/>
      <c r="G874" s="186"/>
      <c r="H874" s="186"/>
      <c r="I874" s="188"/>
      <c r="J874" s="186"/>
    </row>
    <row r="875" spans="1:10" ht="12.75">
      <c r="A875" s="186"/>
      <c r="B875" s="186"/>
      <c r="C875" s="186"/>
      <c r="D875" s="186"/>
      <c r="E875" s="186"/>
      <c r="F875" s="186"/>
      <c r="G875" s="186"/>
      <c r="H875" s="186"/>
      <c r="I875" s="188"/>
      <c r="J875" s="186"/>
    </row>
    <row r="876" spans="1:10" ht="12.75">
      <c r="A876" s="186"/>
      <c r="B876" s="186"/>
      <c r="C876" s="186"/>
      <c r="D876" s="186"/>
      <c r="E876" s="186"/>
      <c r="F876" s="186"/>
      <c r="G876" s="186"/>
      <c r="H876" s="186"/>
      <c r="I876" s="188"/>
      <c r="J876" s="186"/>
    </row>
    <row r="877" spans="1:10" ht="12.75">
      <c r="A877" s="186"/>
      <c r="B877" s="186"/>
      <c r="C877" s="186"/>
      <c r="D877" s="186"/>
      <c r="E877" s="186"/>
      <c r="F877" s="186"/>
      <c r="G877" s="186"/>
      <c r="H877" s="186"/>
      <c r="I877" s="188"/>
      <c r="J877" s="186"/>
    </row>
    <row r="878" spans="1:10" ht="12.75">
      <c r="A878" s="186"/>
      <c r="B878" s="186"/>
      <c r="C878" s="186"/>
      <c r="D878" s="186"/>
      <c r="E878" s="186"/>
      <c r="F878" s="186"/>
      <c r="G878" s="186"/>
      <c r="H878" s="186"/>
      <c r="I878" s="188"/>
      <c r="J878" s="186"/>
    </row>
    <row r="879" spans="1:10" ht="12.75">
      <c r="A879" s="186"/>
      <c r="B879" s="186"/>
      <c r="C879" s="186"/>
      <c r="D879" s="186"/>
      <c r="E879" s="186"/>
      <c r="F879" s="186"/>
      <c r="G879" s="186"/>
      <c r="H879" s="186"/>
      <c r="I879" s="188"/>
      <c r="J879" s="186"/>
    </row>
    <row r="880" spans="1:10" ht="12.75">
      <c r="A880" s="186"/>
      <c r="B880" s="186"/>
      <c r="C880" s="186"/>
      <c r="D880" s="186"/>
      <c r="E880" s="186"/>
      <c r="F880" s="186"/>
      <c r="G880" s="186"/>
      <c r="H880" s="186"/>
      <c r="I880" s="188"/>
      <c r="J880" s="186"/>
    </row>
    <row r="881" spans="1:10" ht="12.75">
      <c r="A881" s="186"/>
      <c r="B881" s="186"/>
      <c r="C881" s="186"/>
      <c r="D881" s="186"/>
      <c r="E881" s="186"/>
      <c r="F881" s="186"/>
      <c r="G881" s="186"/>
      <c r="H881" s="186"/>
      <c r="I881" s="188"/>
      <c r="J881" s="186"/>
    </row>
    <row r="882" spans="1:10" ht="12.75">
      <c r="A882" s="186"/>
      <c r="B882" s="186"/>
      <c r="C882" s="186"/>
      <c r="D882" s="186"/>
      <c r="E882" s="186"/>
      <c r="F882" s="186"/>
      <c r="G882" s="186"/>
      <c r="H882" s="186"/>
      <c r="I882" s="188"/>
      <c r="J882" s="186"/>
    </row>
    <row r="883" spans="1:10" ht="12.75">
      <c r="A883" s="186"/>
      <c r="B883" s="186"/>
      <c r="C883" s="186"/>
      <c r="D883" s="186"/>
      <c r="E883" s="186"/>
      <c r="F883" s="186"/>
      <c r="G883" s="186"/>
      <c r="H883" s="186"/>
      <c r="I883" s="188"/>
      <c r="J883" s="186"/>
    </row>
    <row r="884" spans="1:10" ht="12.75">
      <c r="A884" s="186"/>
      <c r="B884" s="186"/>
      <c r="C884" s="186"/>
      <c r="D884" s="186"/>
      <c r="E884" s="186"/>
      <c r="F884" s="186"/>
      <c r="G884" s="186"/>
      <c r="H884" s="186"/>
      <c r="I884" s="188"/>
      <c r="J884" s="186"/>
    </row>
    <row r="885" spans="1:10" ht="12.75">
      <c r="A885" s="186"/>
      <c r="B885" s="186"/>
      <c r="C885" s="186"/>
      <c r="D885" s="186"/>
      <c r="E885" s="186"/>
      <c r="F885" s="186"/>
      <c r="G885" s="186"/>
      <c r="H885" s="186"/>
      <c r="I885" s="188"/>
      <c r="J885" s="186"/>
    </row>
    <row r="886" spans="1:10" ht="12.75">
      <c r="A886" s="186"/>
      <c r="B886" s="186"/>
      <c r="C886" s="186"/>
      <c r="D886" s="186"/>
      <c r="E886" s="186"/>
      <c r="F886" s="186"/>
      <c r="G886" s="186"/>
      <c r="H886" s="186"/>
      <c r="I886" s="188"/>
      <c r="J886" s="186"/>
    </row>
    <row r="887" spans="1:10" ht="12.75">
      <c r="A887" s="186"/>
      <c r="B887" s="186"/>
      <c r="C887" s="186"/>
      <c r="D887" s="186"/>
      <c r="E887" s="186"/>
      <c r="F887" s="186"/>
      <c r="G887" s="186"/>
      <c r="H887" s="186"/>
      <c r="I887" s="188"/>
      <c r="J887" s="186"/>
    </row>
    <row r="888" spans="1:10" ht="12.75">
      <c r="A888" s="186"/>
      <c r="B888" s="186"/>
      <c r="C888" s="186"/>
      <c r="D888" s="186"/>
      <c r="E888" s="186"/>
      <c r="F888" s="186"/>
      <c r="G888" s="186"/>
      <c r="H888" s="186"/>
      <c r="I888" s="188"/>
      <c r="J888" s="186"/>
    </row>
    <row r="889" spans="1:10" ht="12.75">
      <c r="A889" s="186"/>
      <c r="B889" s="186"/>
      <c r="C889" s="186"/>
      <c r="D889" s="186"/>
      <c r="E889" s="186"/>
      <c r="F889" s="186"/>
      <c r="G889" s="186"/>
      <c r="H889" s="186"/>
      <c r="I889" s="188"/>
      <c r="J889" s="186"/>
    </row>
    <row r="890" spans="1:10" ht="12.75">
      <c r="A890" s="186"/>
      <c r="B890" s="186"/>
      <c r="C890" s="186"/>
      <c r="D890" s="186"/>
      <c r="E890" s="186"/>
      <c r="F890" s="186"/>
      <c r="G890" s="186"/>
      <c r="H890" s="186"/>
      <c r="I890" s="188"/>
      <c r="J890" s="186"/>
    </row>
    <row r="891" spans="1:10" ht="12.75">
      <c r="A891" s="186"/>
      <c r="B891" s="186"/>
      <c r="C891" s="186"/>
      <c r="D891" s="186"/>
      <c r="E891" s="186"/>
      <c r="F891" s="186"/>
      <c r="G891" s="186"/>
      <c r="H891" s="186"/>
      <c r="I891" s="188"/>
      <c r="J891" s="186"/>
    </row>
    <row r="892" spans="1:10" ht="12.75">
      <c r="A892" s="186"/>
      <c r="B892" s="186"/>
      <c r="C892" s="186"/>
      <c r="D892" s="186"/>
      <c r="E892" s="186"/>
      <c r="F892" s="186"/>
      <c r="G892" s="186"/>
      <c r="H892" s="186"/>
      <c r="I892" s="188"/>
      <c r="J892" s="186"/>
    </row>
    <row r="893" spans="1:10" ht="12.75">
      <c r="A893" s="186"/>
      <c r="B893" s="186"/>
      <c r="C893" s="186"/>
      <c r="D893" s="186"/>
      <c r="E893" s="186"/>
      <c r="F893" s="186"/>
      <c r="G893" s="186"/>
      <c r="H893" s="186"/>
      <c r="I893" s="188"/>
      <c r="J893" s="186"/>
    </row>
    <row r="894" spans="1:10" ht="12.75">
      <c r="A894" s="186"/>
      <c r="B894" s="186"/>
      <c r="C894" s="186"/>
      <c r="D894" s="186"/>
      <c r="E894" s="186"/>
      <c r="F894" s="186"/>
      <c r="G894" s="186"/>
      <c r="H894" s="186"/>
      <c r="I894" s="188"/>
      <c r="J894" s="186"/>
    </row>
    <row r="895" spans="1:10" ht="12.75">
      <c r="A895" s="186"/>
      <c r="B895" s="186"/>
      <c r="C895" s="186"/>
      <c r="D895" s="186"/>
      <c r="E895" s="186"/>
      <c r="F895" s="186"/>
      <c r="G895" s="186"/>
      <c r="H895" s="186"/>
      <c r="I895" s="188"/>
      <c r="J895" s="186"/>
    </row>
    <row r="896" spans="1:10" ht="12.75">
      <c r="A896" s="186"/>
      <c r="B896" s="186"/>
      <c r="C896" s="186"/>
      <c r="D896" s="186"/>
      <c r="E896" s="186"/>
      <c r="F896" s="186"/>
      <c r="G896" s="186"/>
      <c r="H896" s="186"/>
      <c r="I896" s="188"/>
      <c r="J896" s="186"/>
    </row>
    <row r="897" spans="1:10" ht="12.75">
      <c r="A897" s="186"/>
      <c r="B897" s="186"/>
      <c r="C897" s="186"/>
      <c r="D897" s="186"/>
      <c r="E897" s="186"/>
      <c r="F897" s="186"/>
      <c r="G897" s="186"/>
      <c r="H897" s="186"/>
      <c r="I897" s="188"/>
      <c r="J897" s="186"/>
    </row>
    <row r="898" spans="1:10" ht="12.75">
      <c r="A898" s="186"/>
      <c r="B898" s="186"/>
      <c r="C898" s="186"/>
      <c r="D898" s="186"/>
      <c r="E898" s="186"/>
      <c r="F898" s="186"/>
      <c r="G898" s="186"/>
      <c r="H898" s="186"/>
      <c r="I898" s="188"/>
      <c r="J898" s="186"/>
    </row>
    <row r="899" spans="1:10" ht="12.75">
      <c r="A899" s="186"/>
      <c r="B899" s="186"/>
      <c r="C899" s="186"/>
      <c r="D899" s="186"/>
      <c r="E899" s="186"/>
      <c r="F899" s="186"/>
      <c r="G899" s="186"/>
      <c r="H899" s="186"/>
      <c r="I899" s="188"/>
      <c r="J899" s="186"/>
    </row>
    <row r="900" spans="1:10" ht="12.75">
      <c r="A900" s="186"/>
      <c r="B900" s="186"/>
      <c r="C900" s="186"/>
      <c r="D900" s="186"/>
      <c r="E900" s="186"/>
      <c r="F900" s="186"/>
      <c r="G900" s="186"/>
      <c r="H900" s="186"/>
      <c r="I900" s="188"/>
      <c r="J900" s="186"/>
    </row>
    <row r="901" spans="1:10" ht="12.75">
      <c r="A901" s="186"/>
      <c r="B901" s="186"/>
      <c r="C901" s="186"/>
      <c r="D901" s="186"/>
      <c r="E901" s="186"/>
      <c r="F901" s="186"/>
      <c r="G901" s="186"/>
      <c r="H901" s="186"/>
      <c r="I901" s="188"/>
      <c r="J901" s="186"/>
    </row>
    <row r="902" spans="1:10" ht="12.75">
      <c r="A902" s="186"/>
      <c r="B902" s="186"/>
      <c r="C902" s="186"/>
      <c r="D902" s="186"/>
      <c r="E902" s="186"/>
      <c r="F902" s="186"/>
      <c r="G902" s="186"/>
      <c r="H902" s="186"/>
      <c r="I902" s="188"/>
      <c r="J902" s="186"/>
    </row>
    <row r="903" spans="1:10" ht="12.75">
      <c r="A903" s="186"/>
      <c r="B903" s="186"/>
      <c r="C903" s="186"/>
      <c r="D903" s="186"/>
      <c r="E903" s="186"/>
      <c r="F903" s="186"/>
      <c r="G903" s="186"/>
      <c r="H903" s="186"/>
      <c r="I903" s="188"/>
      <c r="J903" s="186"/>
    </row>
    <row r="904" spans="1:10" ht="12.75">
      <c r="A904" s="186"/>
      <c r="B904" s="186"/>
      <c r="C904" s="186"/>
      <c r="D904" s="186"/>
      <c r="E904" s="186"/>
      <c r="F904" s="186"/>
      <c r="G904" s="186"/>
      <c r="H904" s="186"/>
      <c r="I904" s="188"/>
      <c r="J904" s="186"/>
    </row>
    <row r="905" spans="1:10" ht="12.75">
      <c r="A905" s="186"/>
      <c r="B905" s="186"/>
      <c r="C905" s="186"/>
      <c r="D905" s="186"/>
      <c r="E905" s="186"/>
      <c r="F905" s="186"/>
      <c r="G905" s="186"/>
      <c r="H905" s="186"/>
      <c r="I905" s="188"/>
      <c r="J905" s="186"/>
    </row>
    <row r="906" spans="1:10" ht="12.75">
      <c r="A906" s="186"/>
      <c r="B906" s="186"/>
      <c r="C906" s="186"/>
      <c r="D906" s="186"/>
      <c r="E906" s="186"/>
      <c r="F906" s="186"/>
      <c r="G906" s="186"/>
      <c r="H906" s="186"/>
      <c r="I906" s="188"/>
      <c r="J906" s="186"/>
    </row>
    <row r="907" spans="1:10" ht="12.75">
      <c r="A907" s="186"/>
      <c r="B907" s="186"/>
      <c r="C907" s="186"/>
      <c r="D907" s="186"/>
      <c r="E907" s="186"/>
      <c r="F907" s="186"/>
      <c r="G907" s="186"/>
      <c r="H907" s="186"/>
      <c r="I907" s="188"/>
      <c r="J907" s="186"/>
    </row>
    <row r="908" spans="1:10" ht="12.75">
      <c r="A908" s="186"/>
      <c r="B908" s="186"/>
      <c r="C908" s="186"/>
      <c r="D908" s="186"/>
      <c r="E908" s="186"/>
      <c r="F908" s="186"/>
      <c r="G908" s="186"/>
      <c r="H908" s="186"/>
      <c r="I908" s="188"/>
      <c r="J908" s="186"/>
    </row>
    <row r="909" spans="1:10" ht="12.75">
      <c r="A909" s="186"/>
      <c r="B909" s="186"/>
      <c r="C909" s="186"/>
      <c r="D909" s="186"/>
      <c r="E909" s="186"/>
      <c r="F909" s="186"/>
      <c r="G909" s="186"/>
      <c r="H909" s="186"/>
      <c r="I909" s="188"/>
      <c r="J909" s="186"/>
    </row>
    <row r="910" spans="1:10" ht="12.75">
      <c r="A910" s="186"/>
      <c r="B910" s="186"/>
      <c r="C910" s="186"/>
      <c r="D910" s="186"/>
      <c r="E910" s="186"/>
      <c r="F910" s="186"/>
      <c r="G910" s="186"/>
      <c r="H910" s="186"/>
      <c r="I910" s="188"/>
      <c r="J910" s="186"/>
    </row>
    <row r="911" spans="1:10" ht="12.75">
      <c r="A911" s="186"/>
      <c r="B911" s="186"/>
      <c r="C911" s="186"/>
      <c r="D911" s="186"/>
      <c r="E911" s="186"/>
      <c r="F911" s="186"/>
      <c r="G911" s="186"/>
      <c r="H911" s="186"/>
      <c r="I911" s="188"/>
      <c r="J911" s="186"/>
    </row>
    <row r="912" spans="1:10" ht="12.75">
      <c r="A912" s="186"/>
      <c r="B912" s="186"/>
      <c r="C912" s="186"/>
      <c r="D912" s="186"/>
      <c r="E912" s="186"/>
      <c r="F912" s="186"/>
      <c r="G912" s="186"/>
      <c r="H912" s="186"/>
      <c r="I912" s="188"/>
      <c r="J912" s="186"/>
    </row>
    <row r="913" spans="1:10" ht="12.75">
      <c r="A913" s="186"/>
      <c r="B913" s="186"/>
      <c r="C913" s="186"/>
      <c r="D913" s="186"/>
      <c r="E913" s="186"/>
      <c r="F913" s="186"/>
      <c r="G913" s="186"/>
      <c r="H913" s="186"/>
      <c r="I913" s="188"/>
      <c r="J913" s="186"/>
    </row>
    <row r="914" spans="1:10" ht="12.75">
      <c r="A914" s="186"/>
      <c r="B914" s="186"/>
      <c r="C914" s="186"/>
      <c r="D914" s="186"/>
      <c r="E914" s="186"/>
      <c r="F914" s="186"/>
      <c r="G914" s="186"/>
      <c r="H914" s="186"/>
      <c r="I914" s="188"/>
      <c r="J914" s="186"/>
    </row>
    <row r="915" spans="1:10" ht="12.75">
      <c r="A915" s="186"/>
      <c r="B915" s="186"/>
      <c r="C915" s="186"/>
      <c r="D915" s="186"/>
      <c r="E915" s="186"/>
      <c r="F915" s="186"/>
      <c r="G915" s="186"/>
      <c r="H915" s="186"/>
      <c r="I915" s="188"/>
      <c r="J915" s="186"/>
    </row>
    <row r="916" spans="1:10" ht="12.75">
      <c r="A916" s="186"/>
      <c r="B916" s="186"/>
      <c r="C916" s="186"/>
      <c r="D916" s="186"/>
      <c r="E916" s="186"/>
      <c r="F916" s="186"/>
      <c r="G916" s="186"/>
      <c r="H916" s="186"/>
      <c r="I916" s="188"/>
      <c r="J916" s="186"/>
    </row>
    <row r="917" spans="1:10" ht="12.75">
      <c r="A917" s="186"/>
      <c r="B917" s="186"/>
      <c r="C917" s="186"/>
      <c r="D917" s="186"/>
      <c r="E917" s="186"/>
      <c r="F917" s="186"/>
      <c r="G917" s="186"/>
      <c r="H917" s="186"/>
      <c r="I917" s="188"/>
      <c r="J917" s="186"/>
    </row>
    <row r="918" spans="1:10" ht="12.75">
      <c r="A918" s="186"/>
      <c r="B918" s="186"/>
      <c r="C918" s="186"/>
      <c r="D918" s="186"/>
      <c r="E918" s="186"/>
      <c r="F918" s="186"/>
      <c r="G918" s="186"/>
      <c r="H918" s="186"/>
      <c r="I918" s="188"/>
      <c r="J918" s="186"/>
    </row>
    <row r="919" spans="1:10" ht="12.75">
      <c r="A919" s="186"/>
      <c r="B919" s="186"/>
      <c r="C919" s="186"/>
      <c r="D919" s="186"/>
      <c r="E919" s="186"/>
      <c r="F919" s="186"/>
      <c r="G919" s="186"/>
      <c r="H919" s="186"/>
      <c r="I919" s="188"/>
      <c r="J919" s="186"/>
    </row>
    <row r="920" spans="1:10" ht="12.75">
      <c r="A920" s="186"/>
      <c r="B920" s="186"/>
      <c r="C920" s="186"/>
      <c r="D920" s="186"/>
      <c r="E920" s="186"/>
      <c r="F920" s="186"/>
      <c r="G920" s="186"/>
      <c r="H920" s="186"/>
      <c r="I920" s="188"/>
      <c r="J920" s="186"/>
    </row>
    <row r="921" spans="1:10" ht="12.75">
      <c r="A921" s="186"/>
      <c r="B921" s="186"/>
      <c r="C921" s="186"/>
      <c r="D921" s="186"/>
      <c r="E921" s="186"/>
      <c r="F921" s="186"/>
      <c r="G921" s="186"/>
      <c r="H921" s="186"/>
      <c r="I921" s="188"/>
      <c r="J921" s="186"/>
    </row>
    <row r="922" spans="1:10" ht="12.75">
      <c r="A922" s="186"/>
      <c r="B922" s="186"/>
      <c r="C922" s="186"/>
      <c r="D922" s="186"/>
      <c r="E922" s="186"/>
      <c r="F922" s="186"/>
      <c r="G922" s="186"/>
      <c r="H922" s="186"/>
      <c r="I922" s="188"/>
      <c r="J922" s="186"/>
    </row>
    <row r="923" spans="1:10" ht="12.75">
      <c r="A923" s="186"/>
      <c r="B923" s="186"/>
      <c r="C923" s="186"/>
      <c r="D923" s="186"/>
      <c r="E923" s="186"/>
      <c r="F923" s="186"/>
      <c r="G923" s="186"/>
      <c r="H923" s="186"/>
      <c r="I923" s="188"/>
      <c r="J923" s="186"/>
    </row>
    <row r="924" spans="1:10" ht="12.75">
      <c r="A924" s="186"/>
      <c r="B924" s="186"/>
      <c r="C924" s="186"/>
      <c r="D924" s="186"/>
      <c r="E924" s="186"/>
      <c r="F924" s="186"/>
      <c r="G924" s="186"/>
      <c r="H924" s="186"/>
      <c r="I924" s="188"/>
      <c r="J924" s="186"/>
    </row>
    <row r="925" spans="1:10" ht="12.75">
      <c r="A925" s="186"/>
      <c r="B925" s="186"/>
      <c r="C925" s="186"/>
      <c r="D925" s="186"/>
      <c r="E925" s="186"/>
      <c r="F925" s="186"/>
      <c r="G925" s="186"/>
      <c r="H925" s="186"/>
      <c r="I925" s="188"/>
      <c r="J925" s="186"/>
    </row>
    <row r="926" spans="1:10" ht="12.75">
      <c r="A926" s="186"/>
      <c r="B926" s="186"/>
      <c r="C926" s="186"/>
      <c r="D926" s="186"/>
      <c r="E926" s="186"/>
      <c r="F926" s="186"/>
      <c r="G926" s="186"/>
      <c r="H926" s="186"/>
      <c r="I926" s="188"/>
      <c r="J926" s="186"/>
    </row>
    <row r="927" spans="1:10" ht="12.75">
      <c r="A927" s="186"/>
      <c r="B927" s="186"/>
      <c r="C927" s="186"/>
      <c r="D927" s="186"/>
      <c r="E927" s="186"/>
      <c r="F927" s="186"/>
      <c r="G927" s="186"/>
      <c r="H927" s="186"/>
      <c r="I927" s="188"/>
      <c r="J927" s="186"/>
    </row>
    <row r="928" spans="1:10" ht="12.75">
      <c r="A928" s="186"/>
      <c r="B928" s="186"/>
      <c r="C928" s="186"/>
      <c r="D928" s="186"/>
      <c r="E928" s="186"/>
      <c r="F928" s="186"/>
      <c r="G928" s="186"/>
      <c r="H928" s="186"/>
      <c r="I928" s="188"/>
      <c r="J928" s="186"/>
    </row>
    <row r="929" spans="1:10" ht="12.75">
      <c r="A929" s="186"/>
      <c r="B929" s="186"/>
      <c r="C929" s="186"/>
      <c r="D929" s="186"/>
      <c r="E929" s="186"/>
      <c r="F929" s="186"/>
      <c r="G929" s="186"/>
      <c r="H929" s="186"/>
      <c r="I929" s="188"/>
      <c r="J929" s="186"/>
    </row>
    <row r="930" spans="1:10" ht="12.75">
      <c r="A930" s="186"/>
      <c r="B930" s="186"/>
      <c r="C930" s="186"/>
      <c r="D930" s="186"/>
      <c r="E930" s="186"/>
      <c r="F930" s="186"/>
      <c r="G930" s="186"/>
      <c r="H930" s="186"/>
      <c r="I930" s="188"/>
      <c r="J930" s="186"/>
    </row>
    <row r="931" spans="1:10" ht="12.75">
      <c r="A931" s="186"/>
      <c r="B931" s="186"/>
      <c r="C931" s="186"/>
      <c r="D931" s="186"/>
      <c r="E931" s="186"/>
      <c r="F931" s="186"/>
      <c r="G931" s="186"/>
      <c r="H931" s="186"/>
      <c r="I931" s="188"/>
      <c r="J931" s="186"/>
    </row>
    <row r="932" spans="1:10" ht="12.75">
      <c r="A932" s="186"/>
      <c r="B932" s="186"/>
      <c r="C932" s="186"/>
      <c r="D932" s="186"/>
      <c r="E932" s="186"/>
      <c r="F932" s="186"/>
      <c r="G932" s="186"/>
      <c r="H932" s="186"/>
      <c r="I932" s="188"/>
      <c r="J932" s="186"/>
    </row>
    <row r="933" spans="1:10" ht="12.75">
      <c r="A933" s="186"/>
      <c r="B933" s="186"/>
      <c r="C933" s="186"/>
      <c r="D933" s="186"/>
      <c r="E933" s="186"/>
      <c r="F933" s="186"/>
      <c r="G933" s="186"/>
      <c r="H933" s="186"/>
      <c r="I933" s="188"/>
      <c r="J933" s="186"/>
    </row>
    <row r="934" spans="1:10" ht="12.75">
      <c r="A934" s="186"/>
      <c r="B934" s="186"/>
      <c r="C934" s="186"/>
      <c r="D934" s="186"/>
      <c r="E934" s="186"/>
      <c r="F934" s="186"/>
      <c r="G934" s="186"/>
      <c r="H934" s="186"/>
      <c r="I934" s="188"/>
      <c r="J934" s="186"/>
    </row>
    <row r="935" spans="1:10" ht="12.75">
      <c r="A935" s="186"/>
      <c r="B935" s="186"/>
      <c r="C935" s="186"/>
      <c r="D935" s="186"/>
      <c r="E935" s="186"/>
      <c r="F935" s="186"/>
      <c r="G935" s="186"/>
      <c r="H935" s="186"/>
      <c r="I935" s="188"/>
      <c r="J935" s="186"/>
    </row>
    <row r="936" spans="1:10" ht="12.75">
      <c r="A936" s="186"/>
      <c r="B936" s="186"/>
      <c r="C936" s="186"/>
      <c r="D936" s="186"/>
      <c r="E936" s="186"/>
      <c r="F936" s="186"/>
      <c r="G936" s="186"/>
      <c r="H936" s="186"/>
      <c r="I936" s="188"/>
      <c r="J936" s="186"/>
    </row>
    <row r="937" spans="1:10" ht="12.75">
      <c r="A937" s="186"/>
      <c r="B937" s="186"/>
      <c r="C937" s="186"/>
      <c r="D937" s="186"/>
      <c r="E937" s="186"/>
      <c r="F937" s="186"/>
      <c r="G937" s="186"/>
      <c r="H937" s="186"/>
      <c r="I937" s="188"/>
      <c r="J937" s="186"/>
    </row>
    <row r="938" spans="1:10" ht="12.75">
      <c r="A938" s="186"/>
      <c r="B938" s="186"/>
      <c r="C938" s="186"/>
      <c r="D938" s="186"/>
      <c r="E938" s="186"/>
      <c r="F938" s="186"/>
      <c r="G938" s="186"/>
      <c r="H938" s="186"/>
      <c r="I938" s="188"/>
      <c r="J938" s="186"/>
    </row>
    <row r="939" spans="1:10" ht="12.75">
      <c r="A939" s="186"/>
      <c r="B939" s="186"/>
      <c r="C939" s="186"/>
      <c r="D939" s="186"/>
      <c r="E939" s="186"/>
      <c r="F939" s="186"/>
      <c r="G939" s="186"/>
      <c r="H939" s="186"/>
      <c r="I939" s="188"/>
      <c r="J939" s="186"/>
    </row>
    <row r="940" spans="1:10" ht="12.75">
      <c r="A940" s="186"/>
      <c r="B940" s="186"/>
      <c r="C940" s="186"/>
      <c r="D940" s="186"/>
      <c r="E940" s="186"/>
      <c r="F940" s="186"/>
      <c r="G940" s="186"/>
      <c r="H940" s="186"/>
      <c r="I940" s="188"/>
      <c r="J940" s="186"/>
    </row>
    <row r="941" spans="1:10" ht="12.75">
      <c r="A941" s="186"/>
      <c r="B941" s="186"/>
      <c r="C941" s="186"/>
      <c r="D941" s="186"/>
      <c r="E941" s="186"/>
      <c r="F941" s="186"/>
      <c r="G941" s="186"/>
      <c r="H941" s="186"/>
      <c r="I941" s="188"/>
      <c r="J941" s="186"/>
    </row>
    <row r="942" spans="1:10" ht="12.75">
      <c r="A942" s="186"/>
      <c r="B942" s="186"/>
      <c r="C942" s="186"/>
      <c r="D942" s="186"/>
      <c r="E942" s="186"/>
      <c r="F942" s="186"/>
      <c r="G942" s="186"/>
      <c r="H942" s="186"/>
      <c r="I942" s="188"/>
      <c r="J942" s="186"/>
    </row>
    <row r="943" spans="1:10" ht="12.75">
      <c r="A943" s="186"/>
      <c r="B943" s="186"/>
      <c r="C943" s="186"/>
      <c r="D943" s="186"/>
      <c r="E943" s="186"/>
      <c r="F943" s="186"/>
      <c r="G943" s="186"/>
      <c r="H943" s="186"/>
      <c r="I943" s="188"/>
      <c r="J943" s="186"/>
    </row>
    <row r="944" spans="1:10" ht="12.75">
      <c r="A944" s="186"/>
      <c r="B944" s="186"/>
      <c r="C944" s="186"/>
      <c r="D944" s="186"/>
      <c r="E944" s="186"/>
      <c r="F944" s="186"/>
      <c r="G944" s="186"/>
      <c r="H944" s="186"/>
      <c r="I944" s="188"/>
      <c r="J944" s="186"/>
    </row>
    <row r="945" spans="1:10" ht="12.75">
      <c r="A945" s="186"/>
      <c r="B945" s="186"/>
      <c r="C945" s="186"/>
      <c r="D945" s="186"/>
      <c r="E945" s="186"/>
      <c r="F945" s="186"/>
      <c r="G945" s="186"/>
      <c r="H945" s="186"/>
      <c r="I945" s="188"/>
      <c r="J945" s="186"/>
    </row>
    <row r="946" spans="1:10" ht="12.75">
      <c r="A946" s="186"/>
      <c r="B946" s="186"/>
      <c r="C946" s="186"/>
      <c r="D946" s="186"/>
      <c r="E946" s="186"/>
      <c r="F946" s="186"/>
      <c r="G946" s="186"/>
      <c r="H946" s="186"/>
      <c r="I946" s="188"/>
      <c r="J946" s="186"/>
    </row>
    <row r="947" spans="1:10" ht="12.75">
      <c r="A947" s="186"/>
      <c r="B947" s="186"/>
      <c r="C947" s="186"/>
      <c r="D947" s="186"/>
      <c r="E947" s="186"/>
      <c r="F947" s="186"/>
      <c r="G947" s="186"/>
      <c r="H947" s="186"/>
      <c r="I947" s="188"/>
      <c r="J947" s="186"/>
    </row>
    <row r="948" spans="1:10" ht="12.75">
      <c r="A948" s="186"/>
      <c r="B948" s="186"/>
      <c r="C948" s="186"/>
      <c r="D948" s="186"/>
      <c r="E948" s="186"/>
      <c r="F948" s="186"/>
      <c r="G948" s="186"/>
      <c r="H948" s="186"/>
      <c r="I948" s="188"/>
      <c r="J948" s="186"/>
    </row>
    <row r="949" spans="1:10" ht="12.75">
      <c r="A949" s="186"/>
      <c r="B949" s="186"/>
      <c r="C949" s="186"/>
      <c r="D949" s="186"/>
      <c r="E949" s="186"/>
      <c r="F949" s="186"/>
      <c r="G949" s="186"/>
      <c r="H949" s="186"/>
      <c r="I949" s="188"/>
      <c r="J949" s="186"/>
    </row>
    <row r="950" spans="1:10" ht="12.75">
      <c r="A950" s="186"/>
      <c r="B950" s="186"/>
      <c r="C950" s="186"/>
      <c r="D950" s="186"/>
      <c r="E950" s="186"/>
      <c r="F950" s="186"/>
      <c r="G950" s="186"/>
      <c r="H950" s="186"/>
      <c r="I950" s="188"/>
      <c r="J950" s="186"/>
    </row>
    <row r="951" spans="1:10" ht="12.75">
      <c r="A951" s="186"/>
      <c r="B951" s="186"/>
      <c r="C951" s="186"/>
      <c r="D951" s="186"/>
      <c r="E951" s="186"/>
      <c r="F951" s="186"/>
      <c r="G951" s="186"/>
      <c r="H951" s="186"/>
      <c r="I951" s="188"/>
      <c r="J951" s="186"/>
    </row>
    <row r="952" spans="1:10" ht="12.75">
      <c r="A952" s="186"/>
      <c r="B952" s="186"/>
      <c r="C952" s="186"/>
      <c r="D952" s="186"/>
      <c r="E952" s="186"/>
      <c r="F952" s="186"/>
      <c r="G952" s="186"/>
      <c r="H952" s="186"/>
      <c r="I952" s="188"/>
      <c r="J952" s="186"/>
    </row>
    <row r="953" spans="1:10" ht="12.75">
      <c r="A953" s="186"/>
      <c r="B953" s="186"/>
      <c r="C953" s="186"/>
      <c r="D953" s="186"/>
      <c r="E953" s="186"/>
      <c r="F953" s="186"/>
      <c r="G953" s="186"/>
      <c r="H953" s="186"/>
      <c r="I953" s="188"/>
      <c r="J953" s="186"/>
    </row>
    <row r="954" spans="1:10" ht="12.75">
      <c r="A954" s="186"/>
      <c r="B954" s="186"/>
      <c r="C954" s="186"/>
      <c r="D954" s="186"/>
      <c r="E954" s="186"/>
      <c r="F954" s="186"/>
      <c r="G954" s="186"/>
      <c r="H954" s="186"/>
      <c r="I954" s="188"/>
      <c r="J954" s="186"/>
    </row>
    <row r="955" spans="1:10" ht="12.75">
      <c r="A955" s="186"/>
      <c r="B955" s="186"/>
      <c r="C955" s="186"/>
      <c r="D955" s="186"/>
      <c r="E955" s="186"/>
      <c r="F955" s="186"/>
      <c r="G955" s="186"/>
      <c r="H955" s="186"/>
      <c r="I955" s="188"/>
      <c r="J955" s="186"/>
    </row>
    <row r="956" spans="1:10" ht="12.75">
      <c r="A956" s="186"/>
      <c r="B956" s="186"/>
      <c r="C956" s="186"/>
      <c r="D956" s="186"/>
      <c r="E956" s="186"/>
      <c r="F956" s="186"/>
      <c r="G956" s="186"/>
      <c r="H956" s="186"/>
      <c r="I956" s="188"/>
      <c r="J956" s="186"/>
    </row>
    <row r="957" spans="1:10" ht="12.75">
      <c r="A957" s="186"/>
      <c r="B957" s="186"/>
      <c r="C957" s="186"/>
      <c r="D957" s="186"/>
      <c r="E957" s="186"/>
      <c r="F957" s="186"/>
      <c r="G957" s="186"/>
      <c r="H957" s="186"/>
      <c r="I957" s="188"/>
      <c r="J957" s="186"/>
    </row>
    <row r="958" spans="1:10" ht="12.75">
      <c r="A958" s="186"/>
      <c r="B958" s="186"/>
      <c r="C958" s="186"/>
      <c r="D958" s="186"/>
      <c r="E958" s="186"/>
      <c r="F958" s="186"/>
      <c r="G958" s="186"/>
      <c r="H958" s="186"/>
      <c r="I958" s="188"/>
      <c r="J958" s="186"/>
    </row>
    <row r="959" spans="1:10" ht="12.75">
      <c r="A959" s="186"/>
      <c r="B959" s="186"/>
      <c r="C959" s="186"/>
      <c r="D959" s="186"/>
      <c r="E959" s="186"/>
      <c r="F959" s="186"/>
      <c r="G959" s="186"/>
      <c r="H959" s="186"/>
      <c r="I959" s="188"/>
      <c r="J959" s="186"/>
    </row>
    <row r="960" spans="1:10" ht="12.75">
      <c r="A960" s="186"/>
      <c r="B960" s="186"/>
      <c r="C960" s="186"/>
      <c r="D960" s="186"/>
      <c r="E960" s="186"/>
      <c r="F960" s="186"/>
      <c r="G960" s="186"/>
      <c r="H960" s="186"/>
      <c r="I960" s="188"/>
      <c r="J960" s="186"/>
    </row>
    <row r="961" spans="1:10" ht="12.75">
      <c r="A961" s="186"/>
      <c r="B961" s="186"/>
      <c r="C961" s="186"/>
      <c r="D961" s="186"/>
      <c r="E961" s="186"/>
      <c r="F961" s="186"/>
      <c r="G961" s="186"/>
      <c r="H961" s="186"/>
      <c r="I961" s="188"/>
      <c r="J961" s="186"/>
    </row>
    <row r="962" spans="1:10" ht="12.75">
      <c r="A962" s="186"/>
      <c r="B962" s="186"/>
      <c r="C962" s="186"/>
      <c r="D962" s="186"/>
      <c r="E962" s="186"/>
      <c r="F962" s="186"/>
      <c r="G962" s="186"/>
      <c r="H962" s="186"/>
      <c r="I962" s="188"/>
      <c r="J962" s="186"/>
    </row>
    <row r="963" spans="1:10" ht="12.75">
      <c r="A963" s="186"/>
      <c r="B963" s="186"/>
      <c r="C963" s="186"/>
      <c r="D963" s="186"/>
      <c r="E963" s="186"/>
      <c r="F963" s="186"/>
      <c r="G963" s="186"/>
      <c r="H963" s="186"/>
      <c r="I963" s="188"/>
      <c r="J963" s="186"/>
    </row>
    <row r="964" spans="1:10" ht="12.75">
      <c r="A964" s="186"/>
      <c r="B964" s="186"/>
      <c r="C964" s="186"/>
      <c r="D964" s="186"/>
      <c r="E964" s="186"/>
      <c r="F964" s="186"/>
      <c r="G964" s="186"/>
      <c r="H964" s="186"/>
      <c r="I964" s="188"/>
      <c r="J964" s="186"/>
    </row>
    <row r="965" spans="1:10" ht="12.75">
      <c r="A965" s="186"/>
      <c r="B965" s="186"/>
      <c r="C965" s="186"/>
      <c r="D965" s="186"/>
      <c r="E965" s="186"/>
      <c r="F965" s="186"/>
      <c r="G965" s="186"/>
      <c r="H965" s="186"/>
      <c r="I965" s="188"/>
      <c r="J965" s="186"/>
    </row>
    <row r="966" spans="1:10" ht="12.75">
      <c r="A966" s="186"/>
      <c r="B966" s="186"/>
      <c r="C966" s="186"/>
      <c r="D966" s="186"/>
      <c r="E966" s="186"/>
      <c r="F966" s="186"/>
      <c r="G966" s="186"/>
      <c r="H966" s="186"/>
      <c r="I966" s="188"/>
      <c r="J966" s="186"/>
    </row>
    <row r="967" spans="1:10" ht="12.75">
      <c r="A967" s="186"/>
      <c r="B967" s="186"/>
      <c r="C967" s="186"/>
      <c r="D967" s="186"/>
      <c r="E967" s="186"/>
      <c r="F967" s="186"/>
      <c r="G967" s="186"/>
      <c r="H967" s="186"/>
      <c r="I967" s="188"/>
      <c r="J967" s="186"/>
    </row>
    <row r="968" spans="1:10" ht="12.75">
      <c r="A968" s="186"/>
      <c r="B968" s="186"/>
      <c r="C968" s="186"/>
      <c r="D968" s="186"/>
      <c r="E968" s="186"/>
      <c r="F968" s="186"/>
      <c r="G968" s="186"/>
      <c r="H968" s="186"/>
      <c r="I968" s="188"/>
      <c r="J968" s="186"/>
    </row>
    <row r="969" spans="1:10" ht="12.75">
      <c r="A969" s="186"/>
      <c r="B969" s="186"/>
      <c r="C969" s="186"/>
      <c r="D969" s="186"/>
      <c r="E969" s="186"/>
      <c r="F969" s="186"/>
      <c r="G969" s="186"/>
      <c r="H969" s="186"/>
      <c r="I969" s="188"/>
      <c r="J969" s="186"/>
    </row>
    <row r="970" spans="1:10" ht="12.75">
      <c r="A970" s="186"/>
      <c r="B970" s="186"/>
      <c r="C970" s="186"/>
      <c r="D970" s="186"/>
      <c r="E970" s="186"/>
      <c r="F970" s="186"/>
      <c r="G970" s="186"/>
      <c r="H970" s="186"/>
      <c r="I970" s="188"/>
      <c r="J970" s="186"/>
    </row>
    <row r="971" spans="1:10" ht="12.75">
      <c r="A971" s="186"/>
      <c r="B971" s="186"/>
      <c r="C971" s="186"/>
      <c r="D971" s="186"/>
      <c r="E971" s="186"/>
      <c r="F971" s="186"/>
      <c r="G971" s="186"/>
      <c r="H971" s="186"/>
      <c r="I971" s="188"/>
      <c r="J971" s="186"/>
    </row>
    <row r="972" spans="1:10" ht="12.75">
      <c r="A972" s="186"/>
      <c r="B972" s="186"/>
      <c r="C972" s="186"/>
      <c r="D972" s="186"/>
      <c r="E972" s="186"/>
      <c r="F972" s="186"/>
      <c r="G972" s="186"/>
      <c r="H972" s="186"/>
      <c r="I972" s="188"/>
      <c r="J972" s="186"/>
    </row>
    <row r="973" spans="1:10" ht="12.75">
      <c r="A973" s="186"/>
      <c r="B973" s="186"/>
      <c r="C973" s="186"/>
      <c r="D973" s="186"/>
      <c r="E973" s="186"/>
      <c r="F973" s="186"/>
      <c r="G973" s="186"/>
      <c r="H973" s="186"/>
      <c r="I973" s="188"/>
      <c r="J973" s="186"/>
    </row>
    <row r="974" spans="1:10" ht="12.75">
      <c r="A974" s="186"/>
      <c r="B974" s="186"/>
      <c r="C974" s="186"/>
      <c r="D974" s="186"/>
      <c r="E974" s="186"/>
      <c r="F974" s="186"/>
      <c r="G974" s="186"/>
      <c r="H974" s="186"/>
      <c r="I974" s="188"/>
      <c r="J974" s="186"/>
    </row>
    <row r="975" spans="1:10" ht="12.75">
      <c r="A975" s="186"/>
      <c r="B975" s="186"/>
      <c r="C975" s="186"/>
      <c r="D975" s="186"/>
      <c r="E975" s="186"/>
      <c r="F975" s="186"/>
      <c r="G975" s="186"/>
      <c r="H975" s="186"/>
      <c r="I975" s="188"/>
      <c r="J975" s="186"/>
    </row>
    <row r="976" spans="1:10" ht="12.75">
      <c r="A976" s="186"/>
      <c r="B976" s="186"/>
      <c r="C976" s="186"/>
      <c r="D976" s="186"/>
      <c r="E976" s="186"/>
      <c r="F976" s="186"/>
      <c r="G976" s="186"/>
      <c r="H976" s="186"/>
      <c r="I976" s="188"/>
      <c r="J976" s="186"/>
    </row>
    <row r="977" spans="1:10" ht="12.75">
      <c r="A977" s="186"/>
      <c r="B977" s="186"/>
      <c r="C977" s="186"/>
      <c r="D977" s="186"/>
      <c r="E977" s="186"/>
      <c r="F977" s="186"/>
      <c r="G977" s="186"/>
      <c r="H977" s="186"/>
      <c r="I977" s="188"/>
      <c r="J977" s="186"/>
    </row>
    <row r="978" spans="1:10" ht="12.75">
      <c r="A978" s="186"/>
      <c r="B978" s="186"/>
      <c r="C978" s="186"/>
      <c r="D978" s="186"/>
      <c r="E978" s="186"/>
      <c r="F978" s="186"/>
      <c r="G978" s="186"/>
      <c r="H978" s="186"/>
      <c r="I978" s="188"/>
      <c r="J978" s="186"/>
    </row>
    <row r="979" spans="1:10" ht="12.75">
      <c r="A979" s="186"/>
      <c r="B979" s="186"/>
      <c r="C979" s="186"/>
      <c r="D979" s="186"/>
      <c r="E979" s="186"/>
      <c r="F979" s="186"/>
      <c r="G979" s="186"/>
      <c r="H979" s="186"/>
      <c r="I979" s="188"/>
      <c r="J979" s="186"/>
    </row>
    <row r="980" spans="1:10" ht="12.75">
      <c r="A980" s="186"/>
      <c r="B980" s="186"/>
      <c r="C980" s="186"/>
      <c r="D980" s="186"/>
      <c r="E980" s="186"/>
      <c r="F980" s="186"/>
      <c r="G980" s="186"/>
      <c r="H980" s="186"/>
      <c r="I980" s="188"/>
      <c r="J980" s="186"/>
    </row>
    <row r="981" spans="1:10" ht="12.75">
      <c r="A981" s="186"/>
      <c r="B981" s="186"/>
      <c r="C981" s="186"/>
      <c r="D981" s="186"/>
      <c r="E981" s="186"/>
      <c r="F981" s="186"/>
      <c r="G981" s="186"/>
      <c r="H981" s="186"/>
      <c r="I981" s="188"/>
      <c r="J981" s="186"/>
    </row>
    <row r="982" spans="1:10" ht="12.75">
      <c r="A982" s="186"/>
      <c r="B982" s="186"/>
      <c r="C982" s="186"/>
      <c r="D982" s="186"/>
      <c r="E982" s="186"/>
      <c r="F982" s="186"/>
      <c r="G982" s="186"/>
      <c r="H982" s="186"/>
      <c r="I982" s="188"/>
      <c r="J982" s="186"/>
    </row>
    <row r="983" spans="1:10" ht="12.75">
      <c r="A983" s="186"/>
      <c r="B983" s="186"/>
      <c r="C983" s="186"/>
      <c r="D983" s="186"/>
      <c r="E983" s="186"/>
      <c r="F983" s="186"/>
      <c r="G983" s="186"/>
      <c r="H983" s="186"/>
      <c r="I983" s="188"/>
      <c r="J983" s="186"/>
    </row>
    <row r="984" spans="1:10" ht="12.75">
      <c r="A984" s="186"/>
      <c r="B984" s="186"/>
      <c r="C984" s="186"/>
      <c r="D984" s="186"/>
      <c r="E984" s="186"/>
      <c r="F984" s="186"/>
      <c r="G984" s="186"/>
      <c r="H984" s="186"/>
      <c r="I984" s="188"/>
      <c r="J984" s="186"/>
    </row>
    <row r="985" spans="1:10" ht="12.75">
      <c r="A985" s="186"/>
      <c r="B985" s="186"/>
      <c r="C985" s="186"/>
      <c r="D985" s="186"/>
      <c r="E985" s="186"/>
      <c r="F985" s="186"/>
      <c r="G985" s="186"/>
      <c r="H985" s="186"/>
      <c r="I985" s="188"/>
      <c r="J985" s="186"/>
    </row>
    <row r="986" spans="1:10" ht="12.75">
      <c r="A986" s="186"/>
      <c r="B986" s="186"/>
      <c r="C986" s="186"/>
      <c r="D986" s="186"/>
      <c r="E986" s="186"/>
      <c r="F986" s="186"/>
      <c r="G986" s="186"/>
      <c r="H986" s="186"/>
      <c r="I986" s="188"/>
      <c r="J986" s="186"/>
    </row>
    <row r="987" spans="1:10" ht="12.75">
      <c r="A987" s="186"/>
      <c r="B987" s="186"/>
      <c r="C987" s="186"/>
      <c r="D987" s="186"/>
      <c r="E987" s="186"/>
      <c r="F987" s="186"/>
      <c r="G987" s="186"/>
      <c r="H987" s="186"/>
      <c r="I987" s="188"/>
      <c r="J987" s="186"/>
    </row>
    <row r="988" spans="1:10" ht="12.75">
      <c r="A988" s="186"/>
      <c r="B988" s="186"/>
      <c r="C988" s="186"/>
      <c r="D988" s="186"/>
      <c r="E988" s="186"/>
      <c r="F988" s="186"/>
      <c r="G988" s="186"/>
      <c r="H988" s="186"/>
      <c r="I988" s="188"/>
      <c r="J988" s="186"/>
    </row>
    <row r="989" spans="1:10" ht="12.75">
      <c r="A989" s="186"/>
      <c r="B989" s="186"/>
      <c r="C989" s="186"/>
      <c r="D989" s="186"/>
      <c r="E989" s="186"/>
      <c r="F989" s="186"/>
      <c r="G989" s="186"/>
      <c r="H989" s="186"/>
      <c r="I989" s="188"/>
      <c r="J989" s="186"/>
    </row>
    <row r="990" spans="1:10" ht="12.75">
      <c r="A990" s="186"/>
      <c r="B990" s="186"/>
      <c r="C990" s="186"/>
      <c r="D990" s="186"/>
      <c r="E990" s="186"/>
      <c r="F990" s="186"/>
      <c r="G990" s="186"/>
      <c r="H990" s="186"/>
      <c r="I990" s="188"/>
      <c r="J990" s="186"/>
    </row>
    <row r="991" spans="1:10" ht="12.75">
      <c r="A991" s="186"/>
      <c r="B991" s="186"/>
      <c r="C991" s="186"/>
      <c r="D991" s="186"/>
      <c r="E991" s="186"/>
      <c r="F991" s="186"/>
      <c r="G991" s="186"/>
      <c r="H991" s="186"/>
      <c r="I991" s="188"/>
      <c r="J991" s="186"/>
    </row>
    <row r="992" spans="1:10" ht="12.75">
      <c r="A992" s="186"/>
      <c r="B992" s="186"/>
      <c r="C992" s="186"/>
      <c r="D992" s="186"/>
      <c r="E992" s="186"/>
      <c r="F992" s="186"/>
      <c r="G992" s="186"/>
      <c r="H992" s="186"/>
      <c r="I992" s="188"/>
      <c r="J992" s="186"/>
    </row>
    <row r="993" spans="1:10" ht="12.75">
      <c r="A993" s="186"/>
      <c r="B993" s="186"/>
      <c r="C993" s="186"/>
      <c r="D993" s="186"/>
      <c r="E993" s="186"/>
      <c r="F993" s="186"/>
      <c r="G993" s="186"/>
      <c r="H993" s="186"/>
      <c r="I993" s="188"/>
      <c r="J993" s="186"/>
    </row>
    <row r="994" spans="1:10" ht="12.75">
      <c r="A994" s="186"/>
      <c r="B994" s="186"/>
      <c r="C994" s="186"/>
      <c r="D994" s="186"/>
      <c r="E994" s="186"/>
      <c r="F994" s="186"/>
      <c r="G994" s="186"/>
      <c r="H994" s="186"/>
      <c r="I994" s="188"/>
      <c r="J994" s="186"/>
    </row>
    <row r="995" spans="1:10" ht="12.75">
      <c r="A995" s="186"/>
      <c r="B995" s="186"/>
      <c r="C995" s="186"/>
      <c r="D995" s="186"/>
      <c r="E995" s="186"/>
      <c r="F995" s="186"/>
      <c r="G995" s="186"/>
      <c r="H995" s="186"/>
      <c r="I995" s="188"/>
      <c r="J995" s="186"/>
    </row>
    <row r="996" spans="1:10" ht="12.75">
      <c r="A996" s="186"/>
      <c r="B996" s="186"/>
      <c r="C996" s="186"/>
      <c r="D996" s="186"/>
      <c r="E996" s="186"/>
      <c r="F996" s="186"/>
      <c r="G996" s="186"/>
      <c r="H996" s="186"/>
      <c r="I996" s="188"/>
      <c r="J996" s="186"/>
    </row>
    <row r="997" spans="1:10" ht="12.75">
      <c r="A997" s="186"/>
      <c r="B997" s="186"/>
      <c r="C997" s="186"/>
      <c r="D997" s="186"/>
      <c r="E997" s="186"/>
      <c r="F997" s="186"/>
      <c r="G997" s="186"/>
      <c r="H997" s="186"/>
      <c r="I997" s="188"/>
      <c r="J997" s="186"/>
    </row>
    <row r="998" spans="1:10" ht="12.75">
      <c r="A998" s="186"/>
      <c r="B998" s="186"/>
      <c r="C998" s="186"/>
      <c r="D998" s="186"/>
      <c r="E998" s="186"/>
      <c r="F998" s="186"/>
      <c r="G998" s="186"/>
      <c r="H998" s="186"/>
      <c r="I998" s="188"/>
      <c r="J998" s="186"/>
    </row>
    <row r="999" spans="1:10" ht="12.75">
      <c r="A999" s="186"/>
      <c r="B999" s="186"/>
      <c r="C999" s="186"/>
      <c r="D999" s="186"/>
      <c r="E999" s="186"/>
      <c r="F999" s="186"/>
      <c r="G999" s="186"/>
      <c r="H999" s="186"/>
      <c r="I999" s="188"/>
      <c r="J999" s="186"/>
    </row>
    <row r="1000" spans="1:10" ht="12.75">
      <c r="A1000" s="186"/>
      <c r="B1000" s="186"/>
      <c r="C1000" s="186"/>
      <c r="D1000" s="186"/>
      <c r="E1000" s="186"/>
      <c r="F1000" s="186"/>
      <c r="G1000" s="186"/>
      <c r="H1000" s="186"/>
      <c r="I1000" s="188"/>
      <c r="J1000" s="186"/>
    </row>
    <row r="1001" spans="1:10" ht="12.75">
      <c r="A1001" s="186"/>
      <c r="B1001" s="186"/>
      <c r="C1001" s="186"/>
      <c r="D1001" s="186"/>
      <c r="E1001" s="186"/>
      <c r="F1001" s="186"/>
      <c r="G1001" s="186"/>
      <c r="H1001" s="186"/>
      <c r="I1001" s="188"/>
      <c r="J1001" s="186"/>
    </row>
    <row r="1002" spans="1:10" ht="12.75">
      <c r="A1002" s="186"/>
      <c r="B1002" s="186"/>
      <c r="C1002" s="186"/>
      <c r="D1002" s="186"/>
      <c r="E1002" s="186"/>
      <c r="F1002" s="186"/>
      <c r="G1002" s="186"/>
      <c r="H1002" s="186"/>
      <c r="I1002" s="188"/>
      <c r="J1002" s="186"/>
    </row>
    <row r="1003" spans="1:10" ht="12.75">
      <c r="A1003" s="186"/>
      <c r="B1003" s="186"/>
      <c r="C1003" s="186"/>
      <c r="D1003" s="186"/>
      <c r="E1003" s="186"/>
      <c r="F1003" s="186"/>
      <c r="G1003" s="186"/>
      <c r="H1003" s="186"/>
      <c r="I1003" s="188"/>
      <c r="J1003" s="186"/>
    </row>
    <row r="1004" spans="1:10" ht="12.75">
      <c r="A1004" s="186"/>
      <c r="B1004" s="186"/>
      <c r="C1004" s="186"/>
      <c r="D1004" s="186"/>
      <c r="E1004" s="186"/>
      <c r="F1004" s="186"/>
      <c r="G1004" s="186"/>
      <c r="H1004" s="186"/>
      <c r="I1004" s="188"/>
      <c r="J1004" s="186"/>
    </row>
    <row r="1005" spans="1:10" ht="12.75">
      <c r="A1005" s="186"/>
      <c r="B1005" s="186"/>
      <c r="C1005" s="186"/>
      <c r="D1005" s="186"/>
      <c r="E1005" s="186"/>
      <c r="F1005" s="186"/>
      <c r="G1005" s="186"/>
      <c r="H1005" s="186"/>
      <c r="I1005" s="188"/>
      <c r="J1005" s="186"/>
    </row>
    <row r="1006" spans="1:10" ht="12.75">
      <c r="A1006" s="186"/>
      <c r="B1006" s="186"/>
      <c r="C1006" s="186"/>
      <c r="D1006" s="186"/>
      <c r="E1006" s="186"/>
      <c r="F1006" s="186"/>
      <c r="G1006" s="186"/>
      <c r="H1006" s="186"/>
      <c r="I1006" s="188"/>
      <c r="J1006" s="186"/>
    </row>
    <row r="1007" spans="1:10" ht="12.75">
      <c r="A1007" s="186"/>
      <c r="B1007" s="186"/>
      <c r="C1007" s="186"/>
      <c r="D1007" s="186"/>
      <c r="E1007" s="186"/>
      <c r="F1007" s="186"/>
      <c r="G1007" s="186"/>
      <c r="H1007" s="186"/>
      <c r="I1007" s="188"/>
      <c r="J1007" s="186"/>
    </row>
    <row r="1008" spans="1:10" ht="12.75">
      <c r="A1008" s="186"/>
      <c r="B1008" s="186"/>
      <c r="C1008" s="186"/>
      <c r="D1008" s="186"/>
      <c r="E1008" s="186"/>
      <c r="F1008" s="186"/>
      <c r="G1008" s="186"/>
      <c r="H1008" s="186"/>
      <c r="I1008" s="188"/>
      <c r="J1008" s="186"/>
    </row>
    <row r="1009" spans="1:10" ht="12.75">
      <c r="A1009" s="186"/>
      <c r="B1009" s="186"/>
      <c r="C1009" s="186"/>
      <c r="D1009" s="186"/>
      <c r="E1009" s="186"/>
      <c r="F1009" s="186"/>
      <c r="G1009" s="186"/>
      <c r="H1009" s="186"/>
      <c r="I1009" s="188"/>
      <c r="J1009" s="186"/>
    </row>
    <row r="1010" spans="1:10" ht="12.75">
      <c r="A1010" s="186"/>
      <c r="B1010" s="186"/>
      <c r="C1010" s="186"/>
      <c r="D1010" s="186"/>
      <c r="E1010" s="186"/>
      <c r="F1010" s="186"/>
      <c r="G1010" s="186"/>
      <c r="H1010" s="186"/>
      <c r="I1010" s="188"/>
      <c r="J1010" s="186"/>
    </row>
    <row r="1011" spans="1:10" ht="12.75">
      <c r="A1011" s="186"/>
      <c r="B1011" s="186"/>
      <c r="C1011" s="186"/>
      <c r="D1011" s="186"/>
      <c r="E1011" s="186"/>
      <c r="F1011" s="186"/>
      <c r="G1011" s="186"/>
      <c r="H1011" s="186"/>
      <c r="I1011" s="188"/>
      <c r="J1011" s="186"/>
    </row>
    <row r="1012" spans="1:10" ht="12.75">
      <c r="A1012" s="186"/>
      <c r="B1012" s="186"/>
      <c r="C1012" s="186"/>
      <c r="D1012" s="186"/>
      <c r="E1012" s="186"/>
      <c r="F1012" s="186"/>
      <c r="G1012" s="186"/>
      <c r="H1012" s="186"/>
      <c r="I1012" s="188"/>
      <c r="J1012" s="186"/>
    </row>
    <row r="1013" spans="1:10" ht="12.75">
      <c r="A1013" s="186"/>
      <c r="B1013" s="186"/>
      <c r="C1013" s="186"/>
      <c r="D1013" s="186"/>
      <c r="E1013" s="186"/>
      <c r="F1013" s="186"/>
      <c r="G1013" s="186"/>
      <c r="H1013" s="186"/>
      <c r="I1013" s="188"/>
      <c r="J1013" s="186"/>
    </row>
    <row r="1014" spans="1:10" ht="12.75">
      <c r="A1014" s="186"/>
      <c r="B1014" s="186"/>
      <c r="C1014" s="186"/>
      <c r="D1014" s="186"/>
      <c r="E1014" s="186"/>
      <c r="F1014" s="186"/>
      <c r="G1014" s="186"/>
      <c r="H1014" s="186"/>
      <c r="I1014" s="188"/>
      <c r="J1014" s="186"/>
    </row>
    <row r="1015" spans="1:10" ht="12.75">
      <c r="A1015" s="186"/>
      <c r="B1015" s="186"/>
      <c r="C1015" s="186"/>
      <c r="D1015" s="186"/>
      <c r="E1015" s="186"/>
      <c r="F1015" s="186"/>
      <c r="G1015" s="186"/>
      <c r="H1015" s="186"/>
      <c r="I1015" s="188"/>
      <c r="J1015" s="186"/>
    </row>
    <row r="1016" spans="1:10" ht="12.75">
      <c r="A1016" s="186"/>
      <c r="B1016" s="186"/>
      <c r="C1016" s="186"/>
      <c r="D1016" s="186"/>
      <c r="E1016" s="186"/>
      <c r="F1016" s="186"/>
      <c r="G1016" s="186"/>
      <c r="H1016" s="186"/>
      <c r="I1016" s="188"/>
      <c r="J1016" s="186"/>
    </row>
    <row r="1017" spans="1:10" ht="12.75">
      <c r="A1017" s="186"/>
      <c r="B1017" s="186"/>
      <c r="C1017" s="186"/>
      <c r="D1017" s="186"/>
      <c r="E1017" s="186"/>
      <c r="F1017" s="186"/>
      <c r="G1017" s="186"/>
      <c r="H1017" s="186"/>
      <c r="I1017" s="188"/>
      <c r="J1017" s="186"/>
    </row>
    <row r="1018" spans="1:10" ht="12.75">
      <c r="A1018" s="186"/>
      <c r="B1018" s="186"/>
      <c r="C1018" s="186"/>
      <c r="D1018" s="186"/>
      <c r="E1018" s="186"/>
      <c r="F1018" s="186"/>
      <c r="G1018" s="186"/>
      <c r="H1018" s="186"/>
      <c r="I1018" s="188"/>
      <c r="J1018" s="186"/>
    </row>
    <row r="1019" spans="1:10" ht="12.75">
      <c r="A1019" s="186"/>
      <c r="B1019" s="186"/>
      <c r="C1019" s="186"/>
      <c r="D1019" s="186"/>
      <c r="E1019" s="186"/>
      <c r="F1019" s="186"/>
      <c r="G1019" s="186"/>
      <c r="H1019" s="186"/>
      <c r="I1019" s="188"/>
      <c r="J1019" s="186"/>
    </row>
    <row r="1020" spans="1:10" ht="12.75">
      <c r="A1020" s="186"/>
      <c r="B1020" s="186"/>
      <c r="C1020" s="186"/>
      <c r="D1020" s="186"/>
      <c r="E1020" s="186"/>
      <c r="F1020" s="186"/>
      <c r="G1020" s="186"/>
      <c r="H1020" s="186"/>
      <c r="I1020" s="188"/>
      <c r="J1020" s="186"/>
    </row>
    <row r="1021" spans="1:10" ht="12.75">
      <c r="A1021" s="186"/>
      <c r="B1021" s="186"/>
      <c r="C1021" s="186"/>
      <c r="D1021" s="186"/>
      <c r="E1021" s="186"/>
      <c r="F1021" s="186"/>
      <c r="G1021" s="186"/>
      <c r="H1021" s="186"/>
      <c r="I1021" s="188"/>
      <c r="J1021" s="186"/>
    </row>
    <row r="1022" spans="1:10" ht="12.75">
      <c r="A1022" s="186"/>
      <c r="B1022" s="186"/>
      <c r="C1022" s="186"/>
      <c r="D1022" s="186"/>
      <c r="E1022" s="186"/>
      <c r="F1022" s="186"/>
      <c r="G1022" s="186"/>
      <c r="H1022" s="186"/>
      <c r="I1022" s="188"/>
      <c r="J1022" s="186"/>
    </row>
    <row r="1023" spans="1:10" ht="12.75">
      <c r="A1023" s="186"/>
      <c r="B1023" s="186"/>
      <c r="C1023" s="186"/>
      <c r="D1023" s="186"/>
      <c r="E1023" s="186"/>
      <c r="F1023" s="186"/>
      <c r="G1023" s="186"/>
      <c r="H1023" s="186"/>
      <c r="I1023" s="188"/>
      <c r="J1023" s="186"/>
    </row>
    <row r="1024" spans="1:10" ht="12.75">
      <c r="A1024" s="186"/>
      <c r="B1024" s="186"/>
      <c r="C1024" s="186"/>
      <c r="D1024" s="186"/>
      <c r="E1024" s="186"/>
      <c r="F1024" s="186"/>
      <c r="G1024" s="186"/>
      <c r="H1024" s="186"/>
      <c r="I1024" s="188"/>
      <c r="J1024" s="186"/>
    </row>
    <row r="1025" spans="1:10" ht="12.75">
      <c r="A1025" s="186"/>
      <c r="B1025" s="186"/>
      <c r="C1025" s="186"/>
      <c r="D1025" s="186"/>
      <c r="E1025" s="186"/>
      <c r="F1025" s="186"/>
      <c r="G1025" s="186"/>
      <c r="H1025" s="186"/>
      <c r="I1025" s="188"/>
      <c r="J1025" s="186"/>
    </row>
    <row r="1026" spans="1:10" ht="12.75">
      <c r="A1026" s="186"/>
      <c r="B1026" s="186"/>
      <c r="C1026" s="186"/>
      <c r="D1026" s="186"/>
      <c r="E1026" s="186"/>
      <c r="F1026" s="186"/>
      <c r="G1026" s="186"/>
      <c r="H1026" s="186"/>
      <c r="I1026" s="188"/>
      <c r="J1026" s="186"/>
    </row>
    <row r="1027" spans="1:10" ht="12.75">
      <c r="A1027" s="186"/>
      <c r="B1027" s="186"/>
      <c r="C1027" s="186"/>
      <c r="D1027" s="186"/>
      <c r="E1027" s="186"/>
      <c r="F1027" s="186"/>
      <c r="G1027" s="186"/>
      <c r="H1027" s="186"/>
      <c r="I1027" s="188"/>
      <c r="J1027" s="186"/>
    </row>
    <row r="1028" spans="1:10" ht="12.75">
      <c r="A1028" s="186"/>
      <c r="B1028" s="186"/>
      <c r="C1028" s="186"/>
      <c r="D1028" s="186"/>
      <c r="E1028" s="186"/>
      <c r="F1028" s="186"/>
      <c r="G1028" s="186"/>
      <c r="H1028" s="186"/>
      <c r="I1028" s="188"/>
      <c r="J1028" s="186"/>
    </row>
    <row r="1029" spans="1:10" ht="12.75">
      <c r="A1029" s="186"/>
      <c r="B1029" s="186"/>
      <c r="C1029" s="186"/>
      <c r="D1029" s="186"/>
      <c r="E1029" s="186"/>
      <c r="F1029" s="186"/>
      <c r="G1029" s="186"/>
      <c r="H1029" s="186"/>
      <c r="I1029" s="188"/>
      <c r="J1029" s="186"/>
    </row>
    <row r="1030" spans="1:10" ht="12.75">
      <c r="A1030" s="186"/>
      <c r="B1030" s="186"/>
      <c r="C1030" s="186"/>
      <c r="D1030" s="186"/>
      <c r="E1030" s="186"/>
      <c r="F1030" s="186"/>
      <c r="G1030" s="186"/>
      <c r="H1030" s="186"/>
      <c r="I1030" s="188"/>
      <c r="J1030" s="186"/>
    </row>
    <row r="1031" spans="1:10" ht="12.75">
      <c r="A1031" s="186"/>
      <c r="B1031" s="186"/>
      <c r="C1031" s="186"/>
      <c r="D1031" s="186"/>
      <c r="E1031" s="186"/>
      <c r="F1031" s="186"/>
      <c r="G1031" s="186"/>
      <c r="H1031" s="186"/>
      <c r="I1031" s="188"/>
      <c r="J1031" s="186"/>
    </row>
    <row r="1032" spans="1:10" ht="12.75">
      <c r="A1032" s="186"/>
      <c r="B1032" s="186"/>
      <c r="C1032" s="186"/>
      <c r="D1032" s="186"/>
      <c r="E1032" s="186"/>
      <c r="F1032" s="186"/>
      <c r="G1032" s="186"/>
      <c r="H1032" s="186"/>
      <c r="I1032" s="188"/>
      <c r="J1032" s="186"/>
    </row>
    <row r="1033" spans="1:10" ht="12.75">
      <c r="A1033" s="186"/>
      <c r="B1033" s="186"/>
      <c r="C1033" s="186"/>
      <c r="D1033" s="186"/>
      <c r="E1033" s="186"/>
      <c r="F1033" s="186"/>
      <c r="G1033" s="186"/>
      <c r="H1033" s="186"/>
      <c r="I1033" s="188"/>
      <c r="J1033" s="186"/>
    </row>
    <row r="1034" spans="1:10" ht="12.75">
      <c r="A1034" s="186"/>
      <c r="B1034" s="186"/>
      <c r="C1034" s="186"/>
      <c r="D1034" s="186"/>
      <c r="E1034" s="186"/>
      <c r="F1034" s="186"/>
      <c r="G1034" s="186"/>
      <c r="H1034" s="186"/>
      <c r="I1034" s="188"/>
      <c r="J1034" s="186"/>
    </row>
    <row r="1035" spans="1:10" ht="12.75">
      <c r="A1035" s="186"/>
      <c r="B1035" s="186"/>
      <c r="C1035" s="186"/>
      <c r="D1035" s="186"/>
      <c r="E1035" s="186"/>
      <c r="F1035" s="186"/>
      <c r="G1035" s="186"/>
      <c r="H1035" s="186"/>
      <c r="I1035" s="188"/>
      <c r="J1035" s="186"/>
    </row>
    <row r="1036" spans="1:10" ht="12.75">
      <c r="A1036" s="186"/>
      <c r="B1036" s="186"/>
      <c r="C1036" s="186"/>
      <c r="D1036" s="186"/>
      <c r="E1036" s="186"/>
      <c r="F1036" s="186"/>
      <c r="G1036" s="186"/>
      <c r="H1036" s="186"/>
      <c r="I1036" s="188"/>
      <c r="J1036" s="186"/>
    </row>
    <row r="1037" spans="1:10" ht="12.75">
      <c r="A1037" s="186"/>
      <c r="B1037" s="186"/>
      <c r="C1037" s="186"/>
      <c r="D1037" s="186"/>
      <c r="E1037" s="186"/>
      <c r="F1037" s="186"/>
      <c r="G1037" s="186"/>
      <c r="H1037" s="186"/>
      <c r="I1037" s="188"/>
      <c r="J1037" s="186"/>
    </row>
    <row r="1038" spans="1:10" ht="12.75">
      <c r="A1038" s="186"/>
      <c r="B1038" s="186"/>
      <c r="C1038" s="186"/>
      <c r="D1038" s="186"/>
      <c r="E1038" s="186"/>
      <c r="F1038" s="186"/>
      <c r="G1038" s="186"/>
      <c r="H1038" s="186"/>
      <c r="I1038" s="188"/>
      <c r="J1038" s="186"/>
    </row>
    <row r="1039" spans="1:10" ht="12.75">
      <c r="A1039" s="186"/>
      <c r="B1039" s="186"/>
      <c r="C1039" s="186"/>
      <c r="D1039" s="186"/>
      <c r="E1039" s="186"/>
      <c r="F1039" s="186"/>
      <c r="G1039" s="186"/>
      <c r="H1039" s="186"/>
      <c r="I1039" s="188"/>
      <c r="J1039" s="186"/>
    </row>
    <row r="1040" spans="1:10" ht="12.75">
      <c r="A1040" s="186"/>
      <c r="B1040" s="186"/>
      <c r="C1040" s="186"/>
      <c r="D1040" s="186"/>
      <c r="E1040" s="186"/>
      <c r="F1040" s="186"/>
      <c r="G1040" s="186"/>
      <c r="H1040" s="186"/>
      <c r="I1040" s="188"/>
      <c r="J1040" s="186"/>
    </row>
    <row r="1041" spans="1:10" ht="12.75">
      <c r="A1041" s="186"/>
      <c r="B1041" s="186"/>
      <c r="C1041" s="186"/>
      <c r="D1041" s="186"/>
      <c r="E1041" s="186"/>
      <c r="F1041" s="186"/>
      <c r="G1041" s="186"/>
      <c r="H1041" s="186"/>
      <c r="I1041" s="188"/>
      <c r="J1041" s="186"/>
    </row>
    <row r="1042" spans="1:10" ht="12.75">
      <c r="A1042" s="186"/>
      <c r="B1042" s="186"/>
      <c r="C1042" s="186"/>
      <c r="D1042" s="186"/>
      <c r="E1042" s="186"/>
      <c r="F1042" s="186"/>
      <c r="G1042" s="186"/>
      <c r="H1042" s="186"/>
      <c r="I1042" s="188"/>
      <c r="J1042" s="186"/>
    </row>
    <row r="1043" spans="1:10" ht="12.75">
      <c r="A1043" s="186"/>
      <c r="B1043" s="186"/>
      <c r="C1043" s="186"/>
      <c r="D1043" s="186"/>
      <c r="E1043" s="186"/>
      <c r="F1043" s="186"/>
      <c r="G1043" s="186"/>
      <c r="H1043" s="186"/>
      <c r="I1043" s="188"/>
      <c r="J1043" s="186"/>
    </row>
    <row r="1044" spans="1:10" ht="12.75">
      <c r="A1044" s="186"/>
      <c r="B1044" s="186"/>
      <c r="C1044" s="186"/>
      <c r="D1044" s="186"/>
      <c r="E1044" s="186"/>
      <c r="F1044" s="186"/>
      <c r="G1044" s="186"/>
      <c r="H1044" s="186"/>
      <c r="I1044" s="188"/>
      <c r="J1044" s="186"/>
    </row>
    <row r="1045" spans="1:10" ht="12.75">
      <c r="A1045" s="186"/>
      <c r="B1045" s="186"/>
      <c r="C1045" s="186"/>
      <c r="D1045" s="186"/>
      <c r="E1045" s="186"/>
      <c r="F1045" s="186"/>
      <c r="G1045" s="186"/>
      <c r="H1045" s="186"/>
      <c r="I1045" s="188"/>
      <c r="J1045" s="186"/>
    </row>
    <row r="1046" spans="1:10" ht="12.75">
      <c r="A1046" s="186"/>
      <c r="B1046" s="186"/>
      <c r="C1046" s="186"/>
      <c r="D1046" s="186"/>
      <c r="E1046" s="186"/>
      <c r="F1046" s="186"/>
      <c r="G1046" s="186"/>
      <c r="H1046" s="186"/>
      <c r="I1046" s="188"/>
      <c r="J1046" s="186"/>
    </row>
    <row r="1047" spans="1:10" ht="12.75">
      <c r="A1047" s="186"/>
      <c r="B1047" s="186"/>
      <c r="C1047" s="186"/>
      <c r="D1047" s="186"/>
      <c r="E1047" s="186"/>
      <c r="F1047" s="186"/>
      <c r="G1047" s="186"/>
      <c r="H1047" s="186"/>
      <c r="I1047" s="188"/>
      <c r="J1047" s="186"/>
    </row>
    <row r="1048" spans="1:10" ht="12.75">
      <c r="A1048" s="186"/>
      <c r="B1048" s="186"/>
      <c r="C1048" s="186"/>
      <c r="D1048" s="186"/>
      <c r="E1048" s="186"/>
      <c r="F1048" s="186"/>
      <c r="G1048" s="186"/>
      <c r="H1048" s="186"/>
      <c r="I1048" s="188"/>
      <c r="J1048" s="186"/>
    </row>
    <row r="1049" spans="1:10" ht="12.75">
      <c r="A1049" s="186"/>
      <c r="B1049" s="186"/>
      <c r="C1049" s="186"/>
      <c r="D1049" s="186"/>
      <c r="E1049" s="186"/>
      <c r="F1049" s="186"/>
      <c r="G1049" s="186"/>
      <c r="H1049" s="186"/>
      <c r="I1049" s="188"/>
      <c r="J1049" s="186"/>
    </row>
    <row r="1050" spans="1:10" ht="12.75">
      <c r="A1050" s="186"/>
      <c r="B1050" s="186"/>
      <c r="C1050" s="186"/>
      <c r="D1050" s="186"/>
      <c r="E1050" s="186"/>
      <c r="F1050" s="186"/>
      <c r="G1050" s="186"/>
      <c r="H1050" s="186"/>
      <c r="I1050" s="188"/>
      <c r="J1050" s="186"/>
    </row>
    <row r="1051" spans="1:10" ht="12.75">
      <c r="A1051" s="186"/>
      <c r="B1051" s="186"/>
      <c r="C1051" s="186"/>
      <c r="D1051" s="186"/>
      <c r="E1051" s="186"/>
      <c r="F1051" s="186"/>
      <c r="G1051" s="186"/>
      <c r="H1051" s="186"/>
      <c r="I1051" s="188"/>
      <c r="J1051" s="186"/>
    </row>
    <row r="1052" spans="1:10" ht="12.75">
      <c r="A1052" s="186"/>
      <c r="B1052" s="186"/>
      <c r="C1052" s="186"/>
      <c r="D1052" s="186"/>
      <c r="E1052" s="186"/>
      <c r="F1052" s="186"/>
      <c r="G1052" s="186"/>
      <c r="H1052" s="186"/>
      <c r="I1052" s="188"/>
      <c r="J1052" s="186"/>
    </row>
    <row r="1053" spans="1:10" ht="12.75">
      <c r="A1053" s="186"/>
      <c r="B1053" s="186"/>
      <c r="C1053" s="186"/>
      <c r="D1053" s="186"/>
      <c r="E1053" s="186"/>
      <c r="F1053" s="186"/>
      <c r="G1053" s="186"/>
      <c r="H1053" s="186"/>
      <c r="I1053" s="188"/>
      <c r="J1053" s="186"/>
    </row>
    <row r="1054" spans="1:10" ht="12.75">
      <c r="A1054" s="186"/>
      <c r="B1054" s="186"/>
      <c r="C1054" s="186"/>
      <c r="D1054" s="186"/>
      <c r="E1054" s="186"/>
      <c r="F1054" s="186"/>
      <c r="G1054" s="186"/>
      <c r="H1054" s="186"/>
      <c r="I1054" s="188"/>
      <c r="J1054" s="186"/>
    </row>
    <row r="1055" spans="1:10" ht="12.75">
      <c r="A1055" s="186"/>
      <c r="B1055" s="186"/>
      <c r="C1055" s="186"/>
      <c r="D1055" s="186"/>
      <c r="E1055" s="186"/>
      <c r="F1055" s="186"/>
      <c r="G1055" s="186"/>
      <c r="H1055" s="186"/>
      <c r="I1055" s="188"/>
      <c r="J1055" s="186"/>
    </row>
    <row r="1056" spans="1:10" ht="12.75">
      <c r="A1056" s="186"/>
      <c r="B1056" s="186"/>
      <c r="C1056" s="186"/>
      <c r="D1056" s="186"/>
      <c r="E1056" s="186"/>
      <c r="F1056" s="186"/>
      <c r="G1056" s="186"/>
      <c r="H1056" s="186"/>
      <c r="I1056" s="188"/>
      <c r="J1056" s="186"/>
    </row>
    <row r="1057" spans="1:10" ht="12.75">
      <c r="A1057" s="186"/>
      <c r="B1057" s="186"/>
      <c r="C1057" s="186"/>
      <c r="D1057" s="186"/>
      <c r="E1057" s="186"/>
      <c r="F1057" s="186"/>
      <c r="G1057" s="186"/>
      <c r="H1057" s="186"/>
      <c r="I1057" s="188"/>
      <c r="J1057" s="186"/>
    </row>
    <row r="1058" spans="1:10" ht="12.75">
      <c r="A1058" s="186"/>
      <c r="B1058" s="186"/>
      <c r="C1058" s="186"/>
      <c r="D1058" s="186"/>
      <c r="E1058" s="186"/>
      <c r="F1058" s="186"/>
      <c r="G1058" s="186"/>
      <c r="H1058" s="186"/>
      <c r="I1058" s="188"/>
      <c r="J1058" s="186"/>
    </row>
    <row r="1059" spans="1:10" ht="12.75">
      <c r="A1059" s="186"/>
      <c r="B1059" s="186"/>
      <c r="C1059" s="186"/>
      <c r="D1059" s="186"/>
      <c r="E1059" s="186"/>
      <c r="F1059" s="186"/>
      <c r="G1059" s="186"/>
      <c r="H1059" s="186"/>
      <c r="I1059" s="188"/>
      <c r="J1059" s="186"/>
    </row>
    <row r="1060" spans="1:10" ht="12.75">
      <c r="A1060" s="186"/>
      <c r="B1060" s="186"/>
      <c r="C1060" s="186"/>
      <c r="D1060" s="186"/>
      <c r="E1060" s="186"/>
      <c r="F1060" s="186"/>
      <c r="G1060" s="186"/>
      <c r="H1060" s="186"/>
      <c r="I1060" s="188"/>
      <c r="J1060" s="186"/>
    </row>
    <row r="1061" spans="1:10" ht="12.75">
      <c r="A1061" s="186"/>
      <c r="B1061" s="186"/>
      <c r="C1061" s="186"/>
      <c r="D1061" s="186"/>
      <c r="E1061" s="186"/>
      <c r="F1061" s="186"/>
      <c r="G1061" s="186"/>
      <c r="H1061" s="186"/>
      <c r="I1061" s="188"/>
      <c r="J1061" s="186"/>
    </row>
    <row r="1062" spans="1:10" ht="12.75">
      <c r="A1062" s="186"/>
      <c r="B1062" s="186"/>
      <c r="C1062" s="186"/>
      <c r="D1062" s="186"/>
      <c r="E1062" s="186"/>
      <c r="F1062" s="186"/>
      <c r="G1062" s="186"/>
      <c r="H1062" s="186"/>
      <c r="I1062" s="188"/>
      <c r="J1062" s="186"/>
    </row>
    <row r="1063" spans="1:10" ht="12.75">
      <c r="A1063" s="186"/>
      <c r="B1063" s="186"/>
      <c r="C1063" s="186"/>
      <c r="D1063" s="186"/>
      <c r="E1063" s="186"/>
      <c r="F1063" s="186"/>
      <c r="G1063" s="186"/>
      <c r="H1063" s="186"/>
      <c r="I1063" s="188"/>
      <c r="J1063" s="186"/>
    </row>
    <row r="1064" spans="1:10" ht="12.75">
      <c r="A1064" s="186"/>
      <c r="B1064" s="186"/>
      <c r="C1064" s="186"/>
      <c r="D1064" s="186"/>
      <c r="E1064" s="186"/>
      <c r="F1064" s="186"/>
      <c r="G1064" s="186"/>
      <c r="H1064" s="186"/>
      <c r="I1064" s="188"/>
      <c r="J1064" s="186"/>
    </row>
    <row r="1065" spans="1:10" ht="12.75">
      <c r="A1065" s="186"/>
      <c r="B1065" s="186"/>
      <c r="C1065" s="186"/>
      <c r="D1065" s="186"/>
      <c r="E1065" s="186"/>
      <c r="F1065" s="186"/>
      <c r="G1065" s="186"/>
      <c r="H1065" s="186"/>
      <c r="I1065" s="188"/>
      <c r="J1065" s="186"/>
    </row>
    <row r="1066" spans="1:10" ht="12.75">
      <c r="A1066" s="186"/>
      <c r="B1066" s="186"/>
      <c r="C1066" s="186"/>
      <c r="D1066" s="186"/>
      <c r="E1066" s="186"/>
      <c r="F1066" s="186"/>
      <c r="G1066" s="186"/>
      <c r="H1066" s="186"/>
      <c r="I1066" s="188"/>
      <c r="J1066" s="186"/>
    </row>
    <row r="1067" spans="1:10" ht="12.75">
      <c r="A1067" s="186"/>
      <c r="B1067" s="186"/>
      <c r="C1067" s="186"/>
      <c r="D1067" s="186"/>
      <c r="E1067" s="186"/>
      <c r="F1067" s="186"/>
      <c r="G1067" s="186"/>
      <c r="H1067" s="186"/>
      <c r="I1067" s="188"/>
      <c r="J1067" s="186"/>
    </row>
    <row r="1068" spans="1:10" ht="12.75">
      <c r="A1068" s="186"/>
      <c r="B1068" s="186"/>
      <c r="C1068" s="186"/>
      <c r="D1068" s="186"/>
      <c r="E1068" s="186"/>
      <c r="F1068" s="186"/>
      <c r="G1068" s="186"/>
      <c r="H1068" s="186"/>
      <c r="I1068" s="188"/>
      <c r="J1068" s="186"/>
    </row>
    <row r="1069" spans="1:10" ht="12.75">
      <c r="A1069" s="186"/>
      <c r="B1069" s="186"/>
      <c r="C1069" s="186"/>
      <c r="D1069" s="186"/>
      <c r="E1069" s="186"/>
      <c r="F1069" s="186"/>
      <c r="G1069" s="186"/>
      <c r="H1069" s="186"/>
      <c r="I1069" s="188"/>
      <c r="J1069" s="186"/>
    </row>
    <row r="1070" spans="1:10" ht="12.75">
      <c r="A1070" s="186"/>
      <c r="B1070" s="186"/>
      <c r="C1070" s="186"/>
      <c r="D1070" s="186"/>
      <c r="E1070" s="186"/>
      <c r="F1070" s="186"/>
      <c r="G1070" s="186"/>
      <c r="H1070" s="186"/>
      <c r="I1070" s="188"/>
      <c r="J1070" s="186"/>
    </row>
    <row r="1071" spans="1:10" ht="12.75">
      <c r="A1071" s="186"/>
      <c r="B1071" s="186"/>
      <c r="C1071" s="186"/>
      <c r="D1071" s="186"/>
      <c r="E1071" s="186"/>
      <c r="F1071" s="186"/>
      <c r="G1071" s="186"/>
      <c r="H1071" s="186"/>
      <c r="I1071" s="188"/>
      <c r="J1071" s="186"/>
    </row>
    <row r="1072" spans="1:10" ht="12.75">
      <c r="A1072" s="186"/>
      <c r="B1072" s="186"/>
      <c r="C1072" s="186"/>
      <c r="D1072" s="186"/>
      <c r="E1072" s="186"/>
      <c r="F1072" s="186"/>
      <c r="G1072" s="186"/>
      <c r="H1072" s="186"/>
      <c r="I1072" s="188"/>
      <c r="J1072" s="186"/>
    </row>
    <row r="1073" spans="1:10" ht="12.75">
      <c r="A1073" s="186"/>
      <c r="B1073" s="186"/>
      <c r="C1073" s="186"/>
      <c r="D1073" s="186"/>
      <c r="E1073" s="186"/>
      <c r="F1073" s="186"/>
      <c r="G1073" s="186"/>
      <c r="H1073" s="186"/>
      <c r="I1073" s="188"/>
      <c r="J1073" s="186"/>
    </row>
    <row r="1074" spans="1:10" ht="12.75">
      <c r="A1074" s="186"/>
      <c r="B1074" s="186"/>
      <c r="C1074" s="186"/>
      <c r="D1074" s="186"/>
      <c r="E1074" s="186"/>
      <c r="F1074" s="186"/>
      <c r="G1074" s="186"/>
      <c r="H1074" s="186"/>
      <c r="I1074" s="188"/>
      <c r="J1074" s="186"/>
    </row>
    <row r="1075" spans="1:10" ht="12.75">
      <c r="A1075" s="186"/>
      <c r="B1075" s="186"/>
      <c r="C1075" s="186"/>
      <c r="D1075" s="186"/>
      <c r="E1075" s="186"/>
      <c r="F1075" s="186"/>
      <c r="G1075" s="186"/>
      <c r="H1075" s="186"/>
      <c r="I1075" s="188"/>
      <c r="J1075" s="186"/>
    </row>
    <row r="1076" spans="1:10" ht="12.75">
      <c r="A1076" s="186"/>
      <c r="B1076" s="186"/>
      <c r="C1076" s="186"/>
      <c r="D1076" s="186"/>
      <c r="E1076" s="186"/>
      <c r="F1076" s="186"/>
      <c r="G1076" s="186"/>
      <c r="H1076" s="186"/>
      <c r="I1076" s="188"/>
      <c r="J1076" s="186"/>
    </row>
    <row r="1077" spans="1:10" ht="12.75">
      <c r="A1077" s="186"/>
      <c r="B1077" s="186"/>
      <c r="C1077" s="186"/>
      <c r="D1077" s="186"/>
      <c r="E1077" s="186"/>
      <c r="F1077" s="186"/>
      <c r="G1077" s="186"/>
      <c r="H1077" s="186"/>
      <c r="I1077" s="188"/>
      <c r="J1077" s="186"/>
    </row>
    <row r="1078" spans="1:10" ht="12.75">
      <c r="A1078" s="186"/>
      <c r="B1078" s="186"/>
      <c r="C1078" s="186"/>
      <c r="D1078" s="186"/>
      <c r="E1078" s="186"/>
      <c r="F1078" s="186"/>
      <c r="G1078" s="186"/>
      <c r="H1078" s="186"/>
      <c r="I1078" s="188"/>
      <c r="J1078" s="186"/>
    </row>
    <row r="1079" spans="1:10" ht="12.75">
      <c r="A1079" s="186"/>
      <c r="B1079" s="186"/>
      <c r="C1079" s="186"/>
      <c r="D1079" s="186"/>
      <c r="E1079" s="186"/>
      <c r="F1079" s="186"/>
      <c r="G1079" s="186"/>
      <c r="H1079" s="186"/>
      <c r="I1079" s="188"/>
      <c r="J1079" s="186"/>
    </row>
    <row r="1080" spans="1:10" ht="12.75">
      <c r="A1080" s="186"/>
      <c r="B1080" s="186"/>
      <c r="C1080" s="186"/>
      <c r="D1080" s="186"/>
      <c r="E1080" s="186"/>
      <c r="F1080" s="186"/>
      <c r="G1080" s="186"/>
      <c r="H1080" s="186"/>
      <c r="I1080" s="188"/>
      <c r="J1080" s="186"/>
    </row>
    <row r="1081" spans="1:10" ht="12.75">
      <c r="A1081" s="186"/>
      <c r="B1081" s="186"/>
      <c r="C1081" s="186"/>
      <c r="D1081" s="186"/>
      <c r="E1081" s="186"/>
      <c r="F1081" s="186"/>
      <c r="G1081" s="186"/>
      <c r="H1081" s="186"/>
      <c r="I1081" s="188"/>
      <c r="J1081" s="186"/>
    </row>
    <row r="1082" spans="1:10" ht="12.75">
      <c r="A1082" s="186"/>
      <c r="B1082" s="186"/>
      <c r="C1082" s="186"/>
      <c r="D1082" s="186"/>
      <c r="E1082" s="186"/>
      <c r="F1082" s="186"/>
      <c r="G1082" s="186"/>
      <c r="H1082" s="186"/>
      <c r="I1082" s="188"/>
      <c r="J1082" s="186"/>
    </row>
    <row r="1083" spans="1:10" ht="12.75">
      <c r="A1083" s="186"/>
      <c r="B1083" s="186"/>
      <c r="C1083" s="186"/>
      <c r="D1083" s="186"/>
      <c r="E1083" s="186"/>
      <c r="F1083" s="186"/>
      <c r="G1083" s="186"/>
      <c r="H1083" s="186"/>
      <c r="I1083" s="188"/>
      <c r="J1083" s="186"/>
    </row>
    <row r="1084" spans="1:10" ht="12.75">
      <c r="A1084" s="186"/>
      <c r="B1084" s="186"/>
      <c r="C1084" s="186"/>
      <c r="D1084" s="186"/>
      <c r="E1084" s="186"/>
      <c r="F1084" s="186"/>
      <c r="G1084" s="186"/>
      <c r="H1084" s="186"/>
      <c r="I1084" s="188"/>
      <c r="J1084" s="186"/>
    </row>
    <row r="1085" spans="1:10" ht="12.75">
      <c r="A1085" s="186"/>
      <c r="B1085" s="186"/>
      <c r="C1085" s="186"/>
      <c r="D1085" s="186"/>
      <c r="E1085" s="186"/>
      <c r="F1085" s="186"/>
      <c r="G1085" s="186"/>
      <c r="H1085" s="186"/>
      <c r="I1085" s="188"/>
      <c r="J1085" s="186"/>
    </row>
    <row r="1086" spans="1:10" ht="12.75">
      <c r="A1086" s="186"/>
      <c r="B1086" s="186"/>
      <c r="C1086" s="186"/>
      <c r="D1086" s="186"/>
      <c r="E1086" s="186"/>
      <c r="F1086" s="186"/>
      <c r="G1086" s="186"/>
      <c r="H1086" s="186"/>
      <c r="I1086" s="188"/>
      <c r="J1086" s="186"/>
    </row>
    <row r="1087" spans="1:10" ht="12.75">
      <c r="A1087" s="186"/>
      <c r="B1087" s="186"/>
      <c r="C1087" s="186"/>
      <c r="D1087" s="186"/>
      <c r="E1087" s="186"/>
      <c r="F1087" s="186"/>
      <c r="G1087" s="186"/>
      <c r="H1087" s="186"/>
      <c r="I1087" s="188"/>
      <c r="J1087" s="186"/>
    </row>
    <row r="1088" spans="1:10" ht="12.75">
      <c r="A1088" s="186"/>
      <c r="B1088" s="186"/>
      <c r="C1088" s="186"/>
      <c r="D1088" s="186"/>
      <c r="E1088" s="186"/>
      <c r="F1088" s="186"/>
      <c r="G1088" s="186"/>
      <c r="H1088" s="186"/>
      <c r="I1088" s="188"/>
      <c r="J1088" s="186"/>
    </row>
    <row r="1089" spans="1:10" ht="12.75">
      <c r="A1089" s="186"/>
      <c r="B1089" s="186"/>
      <c r="C1089" s="186"/>
      <c r="D1089" s="186"/>
      <c r="E1089" s="186"/>
      <c r="F1089" s="186"/>
      <c r="G1089" s="186"/>
      <c r="H1089" s="186"/>
      <c r="I1089" s="188"/>
      <c r="J1089" s="186"/>
    </row>
    <row r="1090" spans="1:10" ht="12.75">
      <c r="A1090" s="186"/>
      <c r="B1090" s="186"/>
      <c r="C1090" s="186"/>
      <c r="D1090" s="186"/>
      <c r="E1090" s="186"/>
      <c r="F1090" s="186"/>
      <c r="G1090" s="186"/>
      <c r="H1090" s="186"/>
      <c r="I1090" s="188"/>
      <c r="J1090" s="186"/>
    </row>
    <row r="1091" spans="1:10" ht="12.75">
      <c r="A1091" s="186"/>
      <c r="B1091" s="186"/>
      <c r="C1091" s="186"/>
      <c r="D1091" s="186"/>
      <c r="E1091" s="186"/>
      <c r="F1091" s="186"/>
      <c r="G1091" s="186"/>
      <c r="H1091" s="186"/>
      <c r="I1091" s="188"/>
      <c r="J1091" s="186"/>
    </row>
    <row r="1092" spans="1:10" ht="12.75">
      <c r="A1092" s="186"/>
      <c r="B1092" s="186"/>
      <c r="C1092" s="186"/>
      <c r="D1092" s="186"/>
      <c r="E1092" s="186"/>
      <c r="F1092" s="186"/>
      <c r="G1092" s="186"/>
      <c r="H1092" s="186"/>
      <c r="I1092" s="188"/>
      <c r="J1092" s="186"/>
    </row>
    <row r="1093" spans="1:10" ht="12.75">
      <c r="A1093" s="186"/>
      <c r="B1093" s="186"/>
      <c r="C1093" s="186"/>
      <c r="D1093" s="186"/>
      <c r="E1093" s="186"/>
      <c r="F1093" s="186"/>
      <c r="G1093" s="186"/>
      <c r="H1093" s="186"/>
      <c r="I1093" s="188"/>
      <c r="J1093" s="186"/>
    </row>
    <row r="1094" spans="1:10" ht="12.75">
      <c r="A1094" s="186"/>
      <c r="B1094" s="186"/>
      <c r="C1094" s="186"/>
      <c r="D1094" s="186"/>
      <c r="E1094" s="186"/>
      <c r="F1094" s="186"/>
      <c r="G1094" s="186"/>
      <c r="H1094" s="186"/>
      <c r="I1094" s="188"/>
      <c r="J1094" s="186"/>
    </row>
    <row r="1095" spans="1:10" ht="12.75">
      <c r="A1095" s="186"/>
      <c r="B1095" s="186"/>
      <c r="C1095" s="186"/>
      <c r="D1095" s="186"/>
      <c r="E1095" s="186"/>
      <c r="F1095" s="186"/>
      <c r="G1095" s="186"/>
      <c r="H1095" s="186"/>
      <c r="I1095" s="188"/>
      <c r="J1095" s="186"/>
    </row>
    <row r="1096" spans="1:10" ht="12.75">
      <c r="A1096" s="186"/>
      <c r="B1096" s="186"/>
      <c r="C1096" s="186"/>
      <c r="D1096" s="186"/>
      <c r="E1096" s="186"/>
      <c r="F1096" s="186"/>
      <c r="G1096" s="186"/>
      <c r="H1096" s="186"/>
      <c r="I1096" s="188"/>
      <c r="J1096" s="186"/>
    </row>
    <row r="1097" spans="1:10" ht="12.75">
      <c r="A1097" s="186"/>
      <c r="B1097" s="186"/>
      <c r="C1097" s="186"/>
      <c r="D1097" s="186"/>
      <c r="E1097" s="186"/>
      <c r="F1097" s="186"/>
      <c r="G1097" s="186"/>
      <c r="H1097" s="186"/>
      <c r="I1097" s="188"/>
      <c r="J1097" s="186"/>
    </row>
    <row r="1098" spans="1:10" ht="12.75">
      <c r="A1098" s="186"/>
      <c r="B1098" s="186"/>
      <c r="C1098" s="186"/>
      <c r="D1098" s="186"/>
      <c r="E1098" s="186"/>
      <c r="F1098" s="186"/>
      <c r="G1098" s="186"/>
      <c r="H1098" s="186"/>
      <c r="I1098" s="188"/>
      <c r="J1098" s="186"/>
    </row>
    <row r="1099" spans="1:10" ht="12.75">
      <c r="A1099" s="186"/>
      <c r="B1099" s="186"/>
      <c r="C1099" s="186"/>
      <c r="D1099" s="186"/>
      <c r="E1099" s="186"/>
      <c r="F1099" s="186"/>
      <c r="G1099" s="186"/>
      <c r="H1099" s="186"/>
      <c r="I1099" s="188"/>
      <c r="J1099" s="186"/>
    </row>
    <row r="1100" spans="1:10" ht="12.75">
      <c r="A1100" s="186"/>
      <c r="B1100" s="186"/>
      <c r="C1100" s="186"/>
      <c r="D1100" s="186"/>
      <c r="E1100" s="186"/>
      <c r="F1100" s="186"/>
      <c r="G1100" s="186"/>
      <c r="H1100" s="186"/>
      <c r="I1100" s="188"/>
      <c r="J1100" s="186"/>
    </row>
    <row r="1101" spans="1:10" ht="12.75">
      <c r="A1101" s="186"/>
      <c r="B1101" s="186"/>
      <c r="C1101" s="186"/>
      <c r="D1101" s="186"/>
      <c r="E1101" s="186"/>
      <c r="F1101" s="186"/>
      <c r="G1101" s="186"/>
      <c r="H1101" s="186"/>
      <c r="I1101" s="188"/>
      <c r="J1101" s="186"/>
    </row>
    <row r="1102" spans="1:10" ht="12.75">
      <c r="A1102" s="186"/>
      <c r="B1102" s="186"/>
      <c r="C1102" s="186"/>
      <c r="D1102" s="186"/>
      <c r="E1102" s="186"/>
      <c r="F1102" s="186"/>
      <c r="G1102" s="186"/>
      <c r="H1102" s="186"/>
      <c r="I1102" s="188"/>
      <c r="J1102" s="186"/>
    </row>
    <row r="1103" spans="1:10" ht="12.75">
      <c r="A1103" s="186"/>
      <c r="B1103" s="186"/>
      <c r="C1103" s="186"/>
      <c r="D1103" s="186"/>
      <c r="E1103" s="186"/>
      <c r="F1103" s="186"/>
      <c r="G1103" s="186"/>
      <c r="H1103" s="186"/>
      <c r="I1103" s="188"/>
      <c r="J1103" s="186"/>
    </row>
    <row r="1104" spans="1:10" ht="12.75">
      <c r="A1104" s="186"/>
      <c r="B1104" s="186"/>
      <c r="C1104" s="186"/>
      <c r="D1104" s="186"/>
      <c r="E1104" s="186"/>
      <c r="F1104" s="186"/>
      <c r="G1104" s="186"/>
      <c r="H1104" s="186"/>
      <c r="I1104" s="188"/>
      <c r="J1104" s="186"/>
    </row>
    <row r="1105" spans="1:10" ht="12.75">
      <c r="A1105" s="186"/>
      <c r="B1105" s="186"/>
      <c r="C1105" s="186"/>
      <c r="D1105" s="186"/>
      <c r="E1105" s="186"/>
      <c r="F1105" s="186"/>
      <c r="G1105" s="186"/>
      <c r="H1105" s="186"/>
      <c r="I1105" s="188"/>
      <c r="J1105" s="186"/>
    </row>
    <row r="1106" spans="1:10" ht="12.75">
      <c r="A1106" s="186"/>
      <c r="B1106" s="186"/>
      <c r="C1106" s="186"/>
      <c r="D1106" s="186"/>
      <c r="E1106" s="186"/>
      <c r="F1106" s="186"/>
      <c r="G1106" s="186"/>
      <c r="H1106" s="186"/>
      <c r="I1106" s="188"/>
      <c r="J1106" s="186"/>
    </row>
    <row r="1107" spans="1:10" ht="12.75">
      <c r="A1107" s="186"/>
      <c r="B1107" s="186"/>
      <c r="C1107" s="186"/>
      <c r="D1107" s="186"/>
      <c r="E1107" s="186"/>
      <c r="F1107" s="186"/>
      <c r="G1107" s="186"/>
      <c r="H1107" s="186"/>
      <c r="I1107" s="188"/>
      <c r="J1107" s="186"/>
    </row>
    <row r="1108" spans="1:10" ht="12.75">
      <c r="A1108" s="186"/>
      <c r="B1108" s="186"/>
      <c r="C1108" s="186"/>
      <c r="D1108" s="186"/>
      <c r="E1108" s="186"/>
      <c r="F1108" s="186"/>
      <c r="G1108" s="186"/>
      <c r="H1108" s="186"/>
      <c r="I1108" s="188"/>
      <c r="J1108" s="186"/>
    </row>
    <row r="1109" spans="1:10" ht="12.75">
      <c r="A1109" s="186"/>
      <c r="B1109" s="186"/>
      <c r="C1109" s="186"/>
      <c r="D1109" s="186"/>
      <c r="E1109" s="186"/>
      <c r="F1109" s="186"/>
      <c r="G1109" s="186"/>
      <c r="H1109" s="186"/>
      <c r="I1109" s="188"/>
      <c r="J1109" s="186"/>
    </row>
    <row r="1110" spans="1:10" ht="12.75">
      <c r="A1110" s="186"/>
      <c r="B1110" s="186"/>
      <c r="C1110" s="186"/>
      <c r="D1110" s="186"/>
      <c r="E1110" s="186"/>
      <c r="F1110" s="186"/>
      <c r="G1110" s="186"/>
      <c r="H1110" s="186"/>
      <c r="I1110" s="188"/>
      <c r="J1110" s="186"/>
    </row>
    <row r="1111" spans="1:10" ht="12.75">
      <c r="A1111" s="186"/>
      <c r="B1111" s="186"/>
      <c r="C1111" s="186"/>
      <c r="D1111" s="186"/>
      <c r="E1111" s="186"/>
      <c r="F1111" s="186"/>
      <c r="G1111" s="186"/>
      <c r="H1111" s="186"/>
      <c r="I1111" s="188"/>
      <c r="J1111" s="186"/>
    </row>
    <row r="1112" spans="1:10" ht="12.75">
      <c r="A1112" s="186"/>
      <c r="B1112" s="186"/>
      <c r="C1112" s="186"/>
      <c r="D1112" s="186"/>
      <c r="E1112" s="186"/>
      <c r="F1112" s="186"/>
      <c r="G1112" s="186"/>
      <c r="H1112" s="186"/>
      <c r="I1112" s="188"/>
      <c r="J1112" s="186"/>
    </row>
    <row r="1113" spans="1:10" ht="12.75">
      <c r="A1113" s="186"/>
      <c r="B1113" s="186"/>
      <c r="C1113" s="186"/>
      <c r="D1113" s="186"/>
      <c r="E1113" s="186"/>
      <c r="F1113" s="186"/>
      <c r="G1113" s="186"/>
      <c r="H1113" s="186"/>
      <c r="I1113" s="188"/>
      <c r="J1113" s="186"/>
    </row>
    <row r="1114" spans="1:10" ht="12.75">
      <c r="A1114" s="186"/>
      <c r="B1114" s="186"/>
      <c r="C1114" s="186"/>
      <c r="D1114" s="186"/>
      <c r="E1114" s="186"/>
      <c r="F1114" s="186"/>
      <c r="G1114" s="186"/>
      <c r="H1114" s="186"/>
      <c r="I1114" s="188"/>
      <c r="J1114" s="186"/>
    </row>
    <row r="1115" spans="1:10" ht="12.75">
      <c r="A1115" s="186"/>
      <c r="B1115" s="186"/>
      <c r="C1115" s="186"/>
      <c r="D1115" s="186"/>
      <c r="E1115" s="186"/>
      <c r="F1115" s="186"/>
      <c r="G1115" s="186"/>
      <c r="H1115" s="186"/>
      <c r="I1115" s="188"/>
      <c r="J1115" s="186"/>
    </row>
    <row r="1116" spans="1:10" ht="12.75">
      <c r="A1116" s="186"/>
      <c r="B1116" s="186"/>
      <c r="C1116" s="186"/>
      <c r="D1116" s="186"/>
      <c r="E1116" s="186"/>
      <c r="F1116" s="186"/>
      <c r="G1116" s="186"/>
      <c r="H1116" s="186"/>
      <c r="I1116" s="188"/>
      <c r="J1116" s="186"/>
    </row>
    <row r="1117" spans="1:10" ht="12.75">
      <c r="A1117" s="186"/>
      <c r="B1117" s="186"/>
      <c r="C1117" s="186"/>
      <c r="D1117" s="186"/>
      <c r="E1117" s="186"/>
      <c r="F1117" s="186"/>
      <c r="G1117" s="186"/>
      <c r="H1117" s="186"/>
      <c r="I1117" s="188"/>
      <c r="J1117" s="186"/>
    </row>
    <row r="1118" spans="1:10" ht="12.75">
      <c r="A1118" s="186"/>
      <c r="B1118" s="186"/>
      <c r="C1118" s="186"/>
      <c r="D1118" s="186"/>
      <c r="E1118" s="186"/>
      <c r="F1118" s="186"/>
      <c r="G1118" s="186"/>
      <c r="H1118" s="186"/>
      <c r="I1118" s="188"/>
      <c r="J1118" s="186"/>
    </row>
    <row r="1119" spans="1:10" ht="12.75">
      <c r="A1119" s="186"/>
      <c r="B1119" s="186"/>
      <c r="C1119" s="186"/>
      <c r="D1119" s="186"/>
      <c r="E1119" s="186"/>
      <c r="F1119" s="186"/>
      <c r="G1119" s="186"/>
      <c r="H1119" s="186"/>
      <c r="I1119" s="188"/>
      <c r="J1119" s="186"/>
    </row>
    <row r="1120" spans="1:10" ht="12.75">
      <c r="A1120" s="186"/>
      <c r="B1120" s="186"/>
      <c r="C1120" s="186"/>
      <c r="D1120" s="186"/>
      <c r="E1120" s="186"/>
      <c r="F1120" s="186"/>
      <c r="G1120" s="186"/>
      <c r="H1120" s="186"/>
      <c r="I1120" s="188"/>
      <c r="J1120" s="186"/>
    </row>
    <row r="1121" spans="1:10" ht="12.75">
      <c r="A1121" s="186"/>
      <c r="B1121" s="186"/>
      <c r="C1121" s="186"/>
      <c r="D1121" s="186"/>
      <c r="E1121" s="186"/>
      <c r="F1121" s="186"/>
      <c r="G1121" s="186"/>
      <c r="H1121" s="186"/>
      <c r="I1121" s="188"/>
      <c r="J1121" s="186"/>
    </row>
    <row r="1122" spans="1:10" ht="12.75">
      <c r="A1122" s="186"/>
      <c r="B1122" s="186"/>
      <c r="C1122" s="186"/>
      <c r="D1122" s="186"/>
      <c r="E1122" s="186"/>
      <c r="F1122" s="186"/>
      <c r="G1122" s="186"/>
      <c r="H1122" s="186"/>
      <c r="I1122" s="188"/>
      <c r="J1122" s="186"/>
    </row>
    <row r="1123" spans="1:10" ht="12.75">
      <c r="A1123" s="186"/>
      <c r="B1123" s="186"/>
      <c r="C1123" s="186"/>
      <c r="D1123" s="186"/>
      <c r="E1123" s="186"/>
      <c r="F1123" s="186"/>
      <c r="G1123" s="186"/>
      <c r="H1123" s="186"/>
      <c r="I1123" s="188"/>
      <c r="J1123" s="186"/>
    </row>
    <row r="1124" spans="1:10" ht="12.75">
      <c r="A1124" s="186"/>
      <c r="B1124" s="186"/>
      <c r="C1124" s="186"/>
      <c r="D1124" s="186"/>
      <c r="E1124" s="186"/>
      <c r="F1124" s="186"/>
      <c r="G1124" s="186"/>
      <c r="H1124" s="186"/>
      <c r="I1124" s="188"/>
      <c r="J1124" s="186"/>
    </row>
    <row r="1125" spans="1:10" ht="12.75">
      <c r="A1125" s="186"/>
      <c r="B1125" s="186"/>
      <c r="C1125" s="186"/>
      <c r="D1125" s="186"/>
      <c r="E1125" s="186"/>
      <c r="F1125" s="186"/>
      <c r="G1125" s="186"/>
      <c r="H1125" s="186"/>
      <c r="I1125" s="188"/>
      <c r="J1125" s="186"/>
    </row>
    <row r="1126" spans="1:10" ht="12.75">
      <c r="A1126" s="186"/>
      <c r="B1126" s="186"/>
      <c r="C1126" s="186"/>
      <c r="D1126" s="186"/>
      <c r="E1126" s="186"/>
      <c r="F1126" s="186"/>
      <c r="G1126" s="186"/>
      <c r="H1126" s="186"/>
      <c r="I1126" s="188"/>
      <c r="J1126" s="186"/>
    </row>
    <row r="1127" spans="1:10" ht="12.75">
      <c r="A1127" s="186"/>
      <c r="B1127" s="186"/>
      <c r="C1127" s="186"/>
      <c r="D1127" s="186"/>
      <c r="E1127" s="186"/>
      <c r="F1127" s="186"/>
      <c r="G1127" s="186"/>
      <c r="H1127" s="186"/>
      <c r="I1127" s="188"/>
      <c r="J1127" s="186"/>
    </row>
    <row r="1128" spans="1:10" ht="12.75">
      <c r="A1128" s="186"/>
      <c r="B1128" s="186"/>
      <c r="C1128" s="186"/>
      <c r="D1128" s="186"/>
      <c r="E1128" s="186"/>
      <c r="F1128" s="186"/>
      <c r="G1128" s="186"/>
      <c r="H1128" s="186"/>
      <c r="I1128" s="188"/>
      <c r="J1128" s="186"/>
    </row>
    <row r="1129" spans="1:10" ht="12.75">
      <c r="A1129" s="186"/>
      <c r="B1129" s="186"/>
      <c r="C1129" s="186"/>
      <c r="D1129" s="186"/>
      <c r="E1129" s="186"/>
      <c r="F1129" s="186"/>
      <c r="G1129" s="186"/>
      <c r="H1129" s="186"/>
      <c r="I1129" s="188"/>
      <c r="J1129" s="186"/>
    </row>
    <row r="1130" spans="1:10" ht="12.75">
      <c r="A1130" s="186"/>
      <c r="B1130" s="186"/>
      <c r="C1130" s="186"/>
      <c r="D1130" s="186"/>
      <c r="E1130" s="186"/>
      <c r="F1130" s="186"/>
      <c r="G1130" s="186"/>
      <c r="H1130" s="186"/>
      <c r="I1130" s="188"/>
      <c r="J1130" s="186"/>
    </row>
    <row r="1131" spans="1:10" ht="12.75">
      <c r="A1131" s="186"/>
      <c r="B1131" s="186"/>
      <c r="C1131" s="186"/>
      <c r="D1131" s="186"/>
      <c r="E1131" s="186"/>
      <c r="F1131" s="186"/>
      <c r="G1131" s="186"/>
      <c r="H1131" s="186"/>
      <c r="I1131" s="188"/>
      <c r="J1131" s="186"/>
    </row>
    <row r="1132" spans="1:10" ht="12.75">
      <c r="A1132" s="186"/>
      <c r="B1132" s="186"/>
      <c r="C1132" s="186"/>
      <c r="D1132" s="186"/>
      <c r="E1132" s="186"/>
      <c r="F1132" s="186"/>
      <c r="G1132" s="186"/>
      <c r="H1132" s="186"/>
      <c r="I1132" s="188"/>
      <c r="J1132" s="186"/>
    </row>
    <row r="1133" spans="1:10" ht="12.75">
      <c r="A1133" s="186"/>
      <c r="B1133" s="186"/>
      <c r="C1133" s="186"/>
      <c r="D1133" s="186"/>
      <c r="E1133" s="186"/>
      <c r="F1133" s="186"/>
      <c r="G1133" s="186"/>
      <c r="H1133" s="186"/>
      <c r="I1133" s="188"/>
      <c r="J1133" s="186"/>
    </row>
    <row r="1134" spans="1:10" ht="12.75">
      <c r="A1134" s="186"/>
      <c r="B1134" s="186"/>
      <c r="C1134" s="186"/>
      <c r="D1134" s="186"/>
      <c r="E1134" s="186"/>
      <c r="F1134" s="186"/>
      <c r="G1134" s="186"/>
      <c r="H1134" s="186"/>
      <c r="I1134" s="188"/>
      <c r="J1134" s="186"/>
    </row>
    <row r="1135" spans="1:10" ht="12.75">
      <c r="A1135" s="186"/>
      <c r="B1135" s="186"/>
      <c r="C1135" s="186"/>
      <c r="D1135" s="186"/>
      <c r="E1135" s="186"/>
      <c r="F1135" s="186"/>
      <c r="G1135" s="186"/>
      <c r="H1135" s="186"/>
      <c r="I1135" s="188"/>
      <c r="J1135" s="186"/>
    </row>
    <row r="1136" spans="1:10" ht="12.75">
      <c r="A1136" s="186"/>
      <c r="B1136" s="186"/>
      <c r="C1136" s="186"/>
      <c r="D1136" s="186"/>
      <c r="E1136" s="186"/>
      <c r="F1136" s="186"/>
      <c r="G1136" s="186"/>
      <c r="H1136" s="186"/>
      <c r="I1136" s="188"/>
      <c r="J1136" s="186"/>
    </row>
    <row r="1137" spans="1:10" ht="12.75">
      <c r="A1137" s="186"/>
      <c r="B1137" s="186"/>
      <c r="C1137" s="186"/>
      <c r="D1137" s="186"/>
      <c r="E1137" s="186"/>
      <c r="F1137" s="186"/>
      <c r="G1137" s="186"/>
      <c r="H1137" s="186"/>
      <c r="I1137" s="188"/>
      <c r="J1137" s="186"/>
    </row>
    <row r="1138" spans="1:10" ht="12.75">
      <c r="A1138" s="186"/>
      <c r="B1138" s="186"/>
      <c r="C1138" s="186"/>
      <c r="D1138" s="186"/>
      <c r="E1138" s="186"/>
      <c r="F1138" s="186"/>
      <c r="G1138" s="186"/>
      <c r="H1138" s="186"/>
      <c r="I1138" s="188"/>
      <c r="J1138" s="186"/>
    </row>
    <row r="1139" spans="1:10" ht="12.75">
      <c r="A1139" s="186"/>
      <c r="B1139" s="186"/>
      <c r="C1139" s="186"/>
      <c r="D1139" s="186"/>
      <c r="E1139" s="186"/>
      <c r="F1139" s="186"/>
      <c r="G1139" s="186"/>
      <c r="H1139" s="186"/>
      <c r="I1139" s="188"/>
      <c r="J1139" s="186"/>
    </row>
    <row r="1140" spans="1:10" ht="12.75">
      <c r="A1140" s="186"/>
      <c r="B1140" s="186"/>
      <c r="C1140" s="186"/>
      <c r="D1140" s="186"/>
      <c r="E1140" s="186"/>
      <c r="F1140" s="186"/>
      <c r="G1140" s="186"/>
      <c r="H1140" s="186"/>
      <c r="I1140" s="188"/>
      <c r="J1140" s="186"/>
    </row>
    <row r="1141" spans="1:10" ht="12.75">
      <c r="A1141" s="186"/>
      <c r="B1141" s="186"/>
      <c r="C1141" s="186"/>
      <c r="D1141" s="186"/>
      <c r="E1141" s="186"/>
      <c r="F1141" s="186"/>
      <c r="G1141" s="186"/>
      <c r="H1141" s="186"/>
      <c r="I1141" s="188"/>
      <c r="J1141" s="186"/>
    </row>
    <row r="1142" spans="1:10" ht="12.75">
      <c r="A1142" s="186"/>
      <c r="B1142" s="186"/>
      <c r="C1142" s="186"/>
      <c r="D1142" s="186"/>
      <c r="E1142" s="186"/>
      <c r="F1142" s="186"/>
      <c r="G1142" s="186"/>
      <c r="H1142" s="186"/>
      <c r="I1142" s="188"/>
      <c r="J1142" s="186"/>
    </row>
    <row r="1143" spans="1:10" ht="12.75">
      <c r="A1143" s="186"/>
      <c r="B1143" s="186"/>
      <c r="C1143" s="186"/>
      <c r="D1143" s="186"/>
      <c r="E1143" s="186"/>
      <c r="F1143" s="186"/>
      <c r="G1143" s="186"/>
      <c r="H1143" s="186"/>
      <c r="I1143" s="188"/>
      <c r="J1143" s="186"/>
    </row>
    <row r="1144" spans="1:10" ht="12.75">
      <c r="A1144" s="186"/>
      <c r="B1144" s="186"/>
      <c r="C1144" s="186"/>
      <c r="D1144" s="186"/>
      <c r="E1144" s="186"/>
      <c r="F1144" s="186"/>
      <c r="G1144" s="186"/>
      <c r="H1144" s="186"/>
      <c r="I1144" s="188"/>
      <c r="J1144" s="186"/>
    </row>
    <row r="1145" spans="1:10" ht="12.75">
      <c r="A1145" s="186"/>
      <c r="B1145" s="186"/>
      <c r="C1145" s="186"/>
      <c r="D1145" s="186"/>
      <c r="E1145" s="186"/>
      <c r="F1145" s="186"/>
      <c r="G1145" s="186"/>
      <c r="H1145" s="186"/>
      <c r="I1145" s="188"/>
      <c r="J1145" s="186"/>
    </row>
    <row r="1146" spans="1:10" ht="12.75">
      <c r="A1146" s="186"/>
      <c r="B1146" s="186"/>
      <c r="C1146" s="186"/>
      <c r="D1146" s="186"/>
      <c r="E1146" s="186"/>
      <c r="F1146" s="186"/>
      <c r="G1146" s="186"/>
      <c r="H1146" s="186"/>
      <c r="I1146" s="188"/>
      <c r="J1146" s="186"/>
    </row>
    <row r="1147" spans="1:10" ht="12.75">
      <c r="A1147" s="186"/>
      <c r="B1147" s="186"/>
      <c r="C1147" s="186"/>
      <c r="D1147" s="186"/>
      <c r="E1147" s="186"/>
      <c r="F1147" s="186"/>
      <c r="G1147" s="186"/>
      <c r="H1147" s="186"/>
      <c r="I1147" s="188"/>
      <c r="J1147" s="186"/>
    </row>
    <row r="1148" spans="1:10" ht="12.75">
      <c r="A1148" s="186"/>
      <c r="B1148" s="186"/>
      <c r="C1148" s="186"/>
      <c r="D1148" s="186"/>
      <c r="E1148" s="186"/>
      <c r="F1148" s="186"/>
      <c r="G1148" s="186"/>
      <c r="H1148" s="186"/>
      <c r="I1148" s="188"/>
      <c r="J1148" s="186"/>
    </row>
    <row r="1149" spans="1:10" ht="12.75">
      <c r="A1149" s="186"/>
      <c r="B1149" s="186"/>
      <c r="C1149" s="186"/>
      <c r="D1149" s="186"/>
      <c r="E1149" s="186"/>
      <c r="F1149" s="186"/>
      <c r="G1149" s="186"/>
      <c r="H1149" s="186"/>
      <c r="I1149" s="188"/>
      <c r="J1149" s="186"/>
    </row>
    <row r="1150" spans="1:10" ht="12.75">
      <c r="A1150" s="186"/>
      <c r="B1150" s="186"/>
      <c r="C1150" s="186"/>
      <c r="D1150" s="186"/>
      <c r="E1150" s="186"/>
      <c r="F1150" s="186"/>
      <c r="G1150" s="186"/>
      <c r="H1150" s="186"/>
      <c r="I1150" s="188"/>
      <c r="J1150" s="186"/>
    </row>
    <row r="1151" spans="1:10" ht="12.75">
      <c r="A1151" s="186"/>
      <c r="B1151" s="186"/>
      <c r="C1151" s="186"/>
      <c r="D1151" s="186"/>
      <c r="E1151" s="186"/>
      <c r="F1151" s="186"/>
      <c r="G1151" s="186"/>
      <c r="H1151" s="186"/>
      <c r="I1151" s="188"/>
      <c r="J1151" s="186"/>
    </row>
    <row r="1152" spans="1:10" ht="12.75">
      <c r="A1152" s="186"/>
      <c r="B1152" s="186"/>
      <c r="C1152" s="186"/>
      <c r="D1152" s="186"/>
      <c r="E1152" s="186"/>
      <c r="F1152" s="186"/>
      <c r="G1152" s="186"/>
      <c r="H1152" s="186"/>
      <c r="I1152" s="188"/>
      <c r="J1152" s="186"/>
    </row>
    <row r="1153" spans="1:10" ht="12.75">
      <c r="A1153" s="186"/>
      <c r="B1153" s="186"/>
      <c r="C1153" s="186"/>
      <c r="D1153" s="186"/>
      <c r="E1153" s="186"/>
      <c r="F1153" s="186"/>
      <c r="G1153" s="186"/>
      <c r="H1153" s="186"/>
      <c r="I1153" s="188"/>
      <c r="J1153" s="186"/>
    </row>
    <row r="1154" spans="1:10" ht="12.75">
      <c r="A1154" s="186"/>
      <c r="B1154" s="186"/>
      <c r="C1154" s="186"/>
      <c r="D1154" s="186"/>
      <c r="E1154" s="186"/>
      <c r="F1154" s="186"/>
      <c r="G1154" s="186"/>
      <c r="H1154" s="186"/>
      <c r="I1154" s="188"/>
      <c r="J1154" s="186"/>
    </row>
    <row r="1155" spans="1:10" ht="12.75">
      <c r="A1155" s="186"/>
      <c r="B1155" s="186"/>
      <c r="C1155" s="186"/>
      <c r="D1155" s="186"/>
      <c r="E1155" s="186"/>
      <c r="F1155" s="186"/>
      <c r="G1155" s="186"/>
      <c r="H1155" s="186"/>
      <c r="I1155" s="188"/>
      <c r="J1155" s="186"/>
    </row>
    <row r="1156" spans="1:10" ht="12.75">
      <c r="A1156" s="186"/>
      <c r="B1156" s="186"/>
      <c r="C1156" s="186"/>
      <c r="D1156" s="186"/>
      <c r="E1156" s="186"/>
      <c r="F1156" s="186"/>
      <c r="G1156" s="186"/>
      <c r="H1156" s="186"/>
      <c r="I1156" s="188"/>
      <c r="J1156" s="186"/>
    </row>
    <row r="1157" spans="1:10" ht="12.75">
      <c r="A1157" s="186"/>
      <c r="B1157" s="186"/>
      <c r="C1157" s="186"/>
      <c r="D1157" s="186"/>
      <c r="E1157" s="186"/>
      <c r="F1157" s="186"/>
      <c r="G1157" s="186"/>
      <c r="H1157" s="186"/>
      <c r="I1157" s="188"/>
      <c r="J1157" s="186"/>
    </row>
    <row r="1158" spans="1:10" ht="12.75">
      <c r="A1158" s="186"/>
      <c r="B1158" s="186"/>
      <c r="C1158" s="186"/>
      <c r="D1158" s="186"/>
      <c r="E1158" s="186"/>
      <c r="F1158" s="186"/>
      <c r="G1158" s="186"/>
      <c r="H1158" s="186"/>
      <c r="I1158" s="188"/>
      <c r="J1158" s="186"/>
    </row>
    <row r="1159" spans="1:10" ht="12.75">
      <c r="A1159" s="186"/>
      <c r="B1159" s="186"/>
      <c r="C1159" s="186"/>
      <c r="D1159" s="186"/>
      <c r="E1159" s="186"/>
      <c r="F1159" s="186"/>
      <c r="G1159" s="186"/>
      <c r="H1159" s="186"/>
      <c r="I1159" s="188"/>
      <c r="J1159" s="186"/>
    </row>
    <row r="1160" spans="1:10" ht="12.75">
      <c r="A1160" s="186"/>
      <c r="B1160" s="186"/>
      <c r="C1160" s="186"/>
      <c r="D1160" s="186"/>
      <c r="E1160" s="186"/>
      <c r="F1160" s="186"/>
      <c r="G1160" s="186"/>
      <c r="H1160" s="186"/>
      <c r="I1160" s="188"/>
      <c r="J1160" s="186"/>
    </row>
    <row r="1161" spans="1:10" ht="12.75">
      <c r="A1161" s="186"/>
      <c r="B1161" s="186"/>
      <c r="C1161" s="186"/>
      <c r="D1161" s="186"/>
      <c r="E1161" s="186"/>
      <c r="F1161" s="186"/>
      <c r="G1161" s="186"/>
      <c r="H1161" s="186"/>
      <c r="I1161" s="188"/>
      <c r="J1161" s="186"/>
    </row>
    <row r="1162" spans="1:10" ht="12.75">
      <c r="A1162" s="186"/>
      <c r="B1162" s="186"/>
      <c r="C1162" s="186"/>
      <c r="D1162" s="186"/>
      <c r="E1162" s="186"/>
      <c r="F1162" s="186"/>
      <c r="G1162" s="186"/>
      <c r="H1162" s="186"/>
      <c r="I1162" s="188"/>
      <c r="J1162" s="186"/>
    </row>
    <row r="1163" spans="1:10" ht="12.75">
      <c r="A1163" s="186"/>
      <c r="B1163" s="186"/>
      <c r="C1163" s="186"/>
      <c r="D1163" s="186"/>
      <c r="E1163" s="186"/>
      <c r="F1163" s="186"/>
      <c r="G1163" s="186"/>
      <c r="H1163" s="186"/>
      <c r="I1163" s="188"/>
      <c r="J1163" s="186"/>
    </row>
    <row r="1164" spans="1:10" ht="12.75">
      <c r="A1164" s="186"/>
      <c r="B1164" s="186"/>
      <c r="C1164" s="186"/>
      <c r="D1164" s="186"/>
      <c r="E1164" s="186"/>
      <c r="F1164" s="186"/>
      <c r="G1164" s="186"/>
      <c r="H1164" s="186"/>
      <c r="I1164" s="188"/>
      <c r="J1164" s="186"/>
    </row>
    <row r="1165" spans="1:10" ht="12.75">
      <c r="A1165" s="186"/>
      <c r="B1165" s="186"/>
      <c r="C1165" s="186"/>
      <c r="D1165" s="186"/>
      <c r="E1165" s="186"/>
      <c r="F1165" s="186"/>
      <c r="G1165" s="186"/>
      <c r="H1165" s="186"/>
      <c r="I1165" s="188"/>
      <c r="J1165" s="186"/>
    </row>
    <row r="1166" spans="1:10" ht="12.75">
      <c r="A1166" s="186"/>
      <c r="B1166" s="186"/>
      <c r="C1166" s="186"/>
      <c r="D1166" s="186"/>
      <c r="E1166" s="186"/>
      <c r="F1166" s="186"/>
      <c r="G1166" s="186"/>
      <c r="H1166" s="186"/>
      <c r="I1166" s="188"/>
      <c r="J1166" s="186"/>
    </row>
    <row r="1167" spans="1:10" ht="12.75">
      <c r="A1167" s="186"/>
      <c r="B1167" s="186"/>
      <c r="C1167" s="186"/>
      <c r="D1167" s="186"/>
      <c r="E1167" s="186"/>
      <c r="F1167" s="186"/>
      <c r="G1167" s="186"/>
      <c r="H1167" s="186"/>
      <c r="I1167" s="188"/>
      <c r="J1167" s="186"/>
    </row>
    <row r="1168" spans="1:10" ht="12.75">
      <c r="A1168" s="186"/>
      <c r="B1168" s="186"/>
      <c r="C1168" s="186"/>
      <c r="D1168" s="186"/>
      <c r="E1168" s="186"/>
      <c r="F1168" s="186"/>
      <c r="G1168" s="186"/>
      <c r="H1168" s="186"/>
      <c r="I1168" s="188"/>
      <c r="J1168" s="186"/>
    </row>
    <row r="1169" spans="1:10" ht="12.75">
      <c r="A1169" s="186"/>
      <c r="B1169" s="186"/>
      <c r="C1169" s="186"/>
      <c r="D1169" s="186"/>
      <c r="E1169" s="186"/>
      <c r="F1169" s="186"/>
      <c r="G1169" s="186"/>
      <c r="H1169" s="186"/>
      <c r="I1169" s="188"/>
      <c r="J1169" s="186"/>
    </row>
    <row r="1170" spans="1:10" ht="12.75">
      <c r="A1170" s="186"/>
      <c r="B1170" s="186"/>
      <c r="C1170" s="186"/>
      <c r="D1170" s="186"/>
      <c r="E1170" s="186"/>
      <c r="F1170" s="186"/>
      <c r="G1170" s="186"/>
      <c r="H1170" s="186"/>
      <c r="I1170" s="188"/>
      <c r="J1170" s="186"/>
    </row>
    <row r="1171" spans="1:10" ht="12.75">
      <c r="A1171" s="186"/>
      <c r="B1171" s="186"/>
      <c r="C1171" s="186"/>
      <c r="D1171" s="186"/>
      <c r="E1171" s="186"/>
      <c r="F1171" s="186"/>
      <c r="G1171" s="186"/>
      <c r="H1171" s="186"/>
      <c r="I1171" s="188"/>
      <c r="J1171" s="186"/>
    </row>
    <row r="1172" spans="1:10" ht="12.75">
      <c r="A1172" s="186"/>
      <c r="B1172" s="186"/>
      <c r="C1172" s="186"/>
      <c r="D1172" s="186"/>
      <c r="E1172" s="186"/>
      <c r="F1172" s="186"/>
      <c r="G1172" s="186"/>
      <c r="H1172" s="186"/>
      <c r="I1172" s="188"/>
      <c r="J1172" s="186"/>
    </row>
    <row r="1173" spans="1:10" ht="12.75">
      <c r="A1173" s="186"/>
      <c r="B1173" s="186"/>
      <c r="C1173" s="186"/>
      <c r="D1173" s="186"/>
      <c r="E1173" s="186"/>
      <c r="F1173" s="186"/>
      <c r="G1173" s="186"/>
      <c r="H1173" s="186"/>
      <c r="I1173" s="188"/>
      <c r="J1173" s="186"/>
    </row>
    <row r="1174" spans="1:10" ht="12.75">
      <c r="A1174" s="186"/>
      <c r="B1174" s="186"/>
      <c r="C1174" s="186"/>
      <c r="D1174" s="186"/>
      <c r="E1174" s="186"/>
      <c r="F1174" s="186"/>
      <c r="G1174" s="186"/>
      <c r="H1174" s="186"/>
      <c r="I1174" s="188"/>
      <c r="J1174" s="186"/>
    </row>
    <row r="1175" spans="1:10" ht="12.75">
      <c r="A1175" s="186"/>
      <c r="B1175" s="186"/>
      <c r="C1175" s="186"/>
      <c r="D1175" s="186"/>
      <c r="E1175" s="186"/>
      <c r="F1175" s="186"/>
      <c r="G1175" s="186"/>
      <c r="H1175" s="186"/>
      <c r="I1175" s="188"/>
      <c r="J1175" s="186"/>
    </row>
    <row r="1176" spans="1:10" ht="12.75">
      <c r="A1176" s="186"/>
      <c r="B1176" s="186"/>
      <c r="C1176" s="186"/>
      <c r="D1176" s="186"/>
      <c r="E1176" s="186"/>
      <c r="F1176" s="186"/>
      <c r="G1176" s="186"/>
      <c r="H1176" s="186"/>
      <c r="I1176" s="188"/>
      <c r="J1176" s="186"/>
    </row>
    <row r="1177" spans="1:10" ht="12.75">
      <c r="A1177" s="186"/>
      <c r="B1177" s="186"/>
      <c r="C1177" s="186"/>
      <c r="D1177" s="186"/>
      <c r="E1177" s="186"/>
      <c r="F1177" s="186"/>
      <c r="G1177" s="186"/>
      <c r="H1177" s="186"/>
      <c r="I1177" s="188"/>
      <c r="J1177" s="186"/>
    </row>
    <row r="1178" spans="1:10" ht="12.75">
      <c r="A1178" s="186"/>
      <c r="B1178" s="186"/>
      <c r="C1178" s="186"/>
      <c r="D1178" s="186"/>
      <c r="E1178" s="186"/>
      <c r="F1178" s="186"/>
      <c r="G1178" s="186"/>
      <c r="H1178" s="186"/>
      <c r="I1178" s="188"/>
      <c r="J1178" s="186"/>
    </row>
    <row r="1179" spans="1:10" ht="12.75">
      <c r="A1179" s="186"/>
      <c r="B1179" s="186"/>
      <c r="C1179" s="186"/>
      <c r="D1179" s="186"/>
      <c r="E1179" s="186"/>
      <c r="F1179" s="186"/>
      <c r="G1179" s="186"/>
      <c r="H1179" s="186"/>
      <c r="I1179" s="188"/>
      <c r="J1179" s="186"/>
    </row>
    <row r="1180" spans="1:10" ht="12.75">
      <c r="A1180" s="186"/>
      <c r="B1180" s="186"/>
      <c r="C1180" s="186"/>
      <c r="D1180" s="186"/>
      <c r="E1180" s="186"/>
      <c r="F1180" s="186"/>
      <c r="G1180" s="186"/>
      <c r="H1180" s="186"/>
      <c r="I1180" s="188"/>
      <c r="J1180" s="186"/>
    </row>
    <row r="1181" spans="1:10" ht="12.75">
      <c r="A1181" s="186"/>
      <c r="B1181" s="186"/>
      <c r="C1181" s="186"/>
      <c r="D1181" s="186"/>
      <c r="E1181" s="186"/>
      <c r="F1181" s="186"/>
      <c r="G1181" s="186"/>
      <c r="H1181" s="186"/>
      <c r="I1181" s="188"/>
      <c r="J1181" s="186"/>
    </row>
    <row r="1182" spans="1:10" ht="12.75">
      <c r="A1182" s="186"/>
      <c r="B1182" s="186"/>
      <c r="C1182" s="186"/>
      <c r="D1182" s="186"/>
      <c r="E1182" s="186"/>
      <c r="F1182" s="186"/>
      <c r="G1182" s="186"/>
      <c r="H1182" s="186"/>
      <c r="I1182" s="188"/>
      <c r="J1182" s="186"/>
    </row>
    <row r="1183" spans="1:10" ht="12.75">
      <c r="A1183" s="186"/>
      <c r="B1183" s="186"/>
      <c r="C1183" s="186"/>
      <c r="D1183" s="186"/>
      <c r="E1183" s="186"/>
      <c r="F1183" s="186"/>
      <c r="G1183" s="186"/>
      <c r="H1183" s="186"/>
      <c r="I1183" s="188"/>
      <c r="J1183" s="186"/>
    </row>
    <row r="1184" spans="1:10" ht="12.75">
      <c r="A1184" s="186"/>
      <c r="B1184" s="186"/>
      <c r="C1184" s="186"/>
      <c r="D1184" s="186"/>
      <c r="E1184" s="186"/>
      <c r="F1184" s="186"/>
      <c r="G1184" s="186"/>
      <c r="H1184" s="186"/>
      <c r="I1184" s="188"/>
      <c r="J1184" s="186"/>
    </row>
    <row r="1185" spans="1:10" ht="12.75">
      <c r="A1185" s="186"/>
      <c r="B1185" s="186"/>
      <c r="C1185" s="186"/>
      <c r="D1185" s="186"/>
      <c r="E1185" s="186"/>
      <c r="F1185" s="186"/>
      <c r="G1185" s="186"/>
      <c r="H1185" s="186"/>
      <c r="I1185" s="188"/>
      <c r="J1185" s="186"/>
    </row>
    <row r="1186" spans="1:10" ht="12.75">
      <c r="A1186" s="186"/>
      <c r="B1186" s="186"/>
      <c r="C1186" s="186"/>
      <c r="D1186" s="186"/>
      <c r="E1186" s="186"/>
      <c r="F1186" s="186"/>
      <c r="G1186" s="186"/>
      <c r="H1186" s="186"/>
      <c r="I1186" s="188"/>
      <c r="J1186" s="186"/>
    </row>
    <row r="1187" spans="1:10" ht="12.75">
      <c r="A1187" s="186"/>
      <c r="B1187" s="186"/>
      <c r="C1187" s="186"/>
      <c r="D1187" s="186"/>
      <c r="E1187" s="186"/>
      <c r="F1187" s="186"/>
      <c r="G1187" s="186"/>
      <c r="H1187" s="186"/>
      <c r="I1187" s="188"/>
      <c r="J1187" s="186"/>
    </row>
    <row r="1188" spans="1:10" ht="12.75">
      <c r="A1188" s="186"/>
      <c r="B1188" s="186"/>
      <c r="C1188" s="186"/>
      <c r="D1188" s="186"/>
      <c r="E1188" s="186"/>
      <c r="F1188" s="186"/>
      <c r="G1188" s="186"/>
      <c r="H1188" s="186"/>
      <c r="I1188" s="188"/>
      <c r="J1188" s="186"/>
    </row>
    <row r="1189" spans="1:10" ht="12.75">
      <c r="A1189" s="186"/>
      <c r="B1189" s="186"/>
      <c r="C1189" s="186"/>
      <c r="D1189" s="186"/>
      <c r="E1189" s="186"/>
      <c r="F1189" s="186"/>
      <c r="G1189" s="186"/>
      <c r="H1189" s="186"/>
      <c r="I1189" s="188"/>
      <c r="J1189" s="186"/>
    </row>
    <row r="1190" spans="1:10" ht="12.75">
      <c r="A1190" s="186"/>
      <c r="B1190" s="186"/>
      <c r="C1190" s="186"/>
      <c r="D1190" s="186"/>
      <c r="E1190" s="186"/>
      <c r="F1190" s="186"/>
      <c r="G1190" s="186"/>
      <c r="H1190" s="186"/>
      <c r="I1190" s="188"/>
      <c r="J1190" s="186"/>
    </row>
    <row r="1191" spans="1:10" ht="12.75">
      <c r="A1191" s="186"/>
      <c r="B1191" s="186"/>
      <c r="C1191" s="186"/>
      <c r="D1191" s="186"/>
      <c r="E1191" s="186"/>
      <c r="F1191" s="186"/>
      <c r="G1191" s="186"/>
      <c r="H1191" s="186"/>
      <c r="I1191" s="188"/>
      <c r="J1191" s="186"/>
    </row>
    <row r="1192" spans="1:10" ht="12.75">
      <c r="A1192" s="186"/>
      <c r="B1192" s="186"/>
      <c r="C1192" s="186"/>
      <c r="D1192" s="186"/>
      <c r="E1192" s="186"/>
      <c r="F1192" s="186"/>
      <c r="G1192" s="186"/>
      <c r="H1192" s="186"/>
      <c r="I1192" s="188"/>
      <c r="J1192" s="186"/>
    </row>
    <row r="1193" spans="1:10" ht="12.75">
      <c r="A1193" s="186"/>
      <c r="B1193" s="186"/>
      <c r="C1193" s="186"/>
      <c r="D1193" s="186"/>
      <c r="E1193" s="186"/>
      <c r="F1193" s="186"/>
      <c r="G1193" s="186"/>
      <c r="H1193" s="186"/>
      <c r="I1193" s="188"/>
      <c r="J1193" s="186"/>
    </row>
    <row r="1194" spans="1:10" ht="12.75">
      <c r="A1194" s="186"/>
      <c r="B1194" s="186"/>
      <c r="C1194" s="186"/>
      <c r="D1194" s="186"/>
      <c r="E1194" s="186"/>
      <c r="F1194" s="186"/>
      <c r="G1194" s="186"/>
      <c r="H1194" s="186"/>
      <c r="I1194" s="188"/>
      <c r="J1194" s="186"/>
    </row>
    <row r="1195" spans="1:10" ht="12.75">
      <c r="A1195" s="186"/>
      <c r="B1195" s="186"/>
      <c r="C1195" s="186"/>
      <c r="D1195" s="186"/>
      <c r="E1195" s="186"/>
      <c r="F1195" s="186"/>
      <c r="G1195" s="186"/>
      <c r="H1195" s="186"/>
      <c r="I1195" s="188"/>
      <c r="J1195" s="186"/>
    </row>
    <row r="1196" spans="1:10" ht="12.75">
      <c r="A1196" s="186"/>
      <c r="B1196" s="186"/>
      <c r="C1196" s="186"/>
      <c r="D1196" s="186"/>
      <c r="E1196" s="186"/>
      <c r="F1196" s="186"/>
      <c r="G1196" s="186"/>
      <c r="H1196" s="186"/>
      <c r="I1196" s="188"/>
      <c r="J1196" s="186"/>
    </row>
    <row r="1197" spans="1:10" ht="12.75">
      <c r="A1197" s="186"/>
      <c r="B1197" s="186"/>
      <c r="C1197" s="186"/>
      <c r="D1197" s="186"/>
      <c r="E1197" s="186"/>
      <c r="F1197" s="186"/>
      <c r="G1197" s="186"/>
      <c r="H1197" s="186"/>
      <c r="I1197" s="188"/>
      <c r="J1197" s="186"/>
    </row>
    <row r="1198" spans="1:10" ht="12.75">
      <c r="A1198" s="186"/>
      <c r="B1198" s="186"/>
      <c r="C1198" s="186"/>
      <c r="D1198" s="186"/>
      <c r="E1198" s="186"/>
      <c r="F1198" s="186"/>
      <c r="G1198" s="186"/>
      <c r="H1198" s="186"/>
      <c r="I1198" s="188"/>
      <c r="J1198" s="186"/>
    </row>
    <row r="1199" spans="1:10" ht="12.75">
      <c r="A1199" s="186"/>
      <c r="B1199" s="186"/>
      <c r="C1199" s="186"/>
      <c r="D1199" s="186"/>
      <c r="E1199" s="186"/>
      <c r="F1199" s="186"/>
      <c r="G1199" s="186"/>
      <c r="H1199" s="186"/>
      <c r="I1199" s="188"/>
      <c r="J1199" s="186"/>
    </row>
    <row r="1200" spans="1:10" ht="12.75">
      <c r="A1200" s="186"/>
      <c r="B1200" s="186"/>
      <c r="C1200" s="186"/>
      <c r="D1200" s="186"/>
      <c r="E1200" s="186"/>
      <c r="F1200" s="186"/>
      <c r="G1200" s="186"/>
      <c r="H1200" s="186"/>
      <c r="I1200" s="188"/>
      <c r="J1200" s="186"/>
    </row>
    <row r="1201" spans="1:10" ht="12.75">
      <c r="A1201" s="186"/>
      <c r="B1201" s="186"/>
      <c r="C1201" s="186"/>
      <c r="D1201" s="186"/>
      <c r="E1201" s="186"/>
      <c r="F1201" s="186"/>
      <c r="G1201" s="186"/>
      <c r="H1201" s="186"/>
      <c r="I1201" s="188"/>
      <c r="J1201" s="186"/>
    </row>
    <row r="1202" spans="1:10" ht="12.75">
      <c r="A1202" s="186"/>
      <c r="B1202" s="186"/>
      <c r="C1202" s="186"/>
      <c r="D1202" s="186"/>
      <c r="E1202" s="186"/>
      <c r="F1202" s="186"/>
      <c r="G1202" s="186"/>
      <c r="H1202" s="186"/>
      <c r="I1202" s="188"/>
      <c r="J1202" s="186"/>
    </row>
    <row r="1203" spans="1:10" ht="12.75">
      <c r="A1203" s="186"/>
      <c r="B1203" s="186"/>
      <c r="C1203" s="186"/>
      <c r="D1203" s="186"/>
      <c r="E1203" s="186"/>
      <c r="F1203" s="186"/>
      <c r="G1203" s="186"/>
      <c r="H1203" s="186"/>
      <c r="I1203" s="188"/>
      <c r="J1203" s="186"/>
    </row>
    <row r="1204" spans="1:10" ht="12.75">
      <c r="A1204" s="186"/>
      <c r="B1204" s="186"/>
      <c r="C1204" s="186"/>
      <c r="D1204" s="186"/>
      <c r="E1204" s="186"/>
      <c r="F1204" s="186"/>
      <c r="G1204" s="186"/>
      <c r="H1204" s="186"/>
      <c r="I1204" s="188"/>
      <c r="J1204" s="186"/>
    </row>
    <row r="1205" spans="1:10" ht="12.75">
      <c r="A1205" s="186"/>
      <c r="B1205" s="186"/>
      <c r="C1205" s="186"/>
      <c r="D1205" s="186"/>
      <c r="E1205" s="186"/>
      <c r="F1205" s="186"/>
      <c r="G1205" s="186"/>
      <c r="H1205" s="186"/>
      <c r="I1205" s="188"/>
      <c r="J1205" s="186"/>
    </row>
    <row r="1206" spans="1:10" ht="12.75">
      <c r="A1206" s="186"/>
      <c r="B1206" s="186"/>
      <c r="C1206" s="186"/>
      <c r="D1206" s="186"/>
      <c r="E1206" s="186"/>
      <c r="F1206" s="186"/>
      <c r="G1206" s="186"/>
      <c r="H1206" s="186"/>
      <c r="I1206" s="188"/>
      <c r="J1206" s="186"/>
    </row>
    <row r="1207" spans="1:10" ht="12.75">
      <c r="A1207" s="186"/>
      <c r="B1207" s="186"/>
      <c r="C1207" s="186"/>
      <c r="D1207" s="186"/>
      <c r="E1207" s="186"/>
      <c r="F1207" s="186"/>
      <c r="G1207" s="186"/>
      <c r="H1207" s="186"/>
      <c r="I1207" s="188"/>
      <c r="J1207" s="186"/>
    </row>
    <row r="1208" spans="1:10" ht="12.75">
      <c r="A1208" s="186"/>
      <c r="B1208" s="186"/>
      <c r="C1208" s="186"/>
      <c r="D1208" s="186"/>
      <c r="E1208" s="186"/>
      <c r="F1208" s="186"/>
      <c r="G1208" s="186"/>
      <c r="H1208" s="186"/>
      <c r="I1208" s="188"/>
      <c r="J1208" s="186"/>
    </row>
    <row r="1209" spans="1:10" ht="12.75">
      <c r="A1209" s="186"/>
      <c r="B1209" s="186"/>
      <c r="C1209" s="186"/>
      <c r="D1209" s="186"/>
      <c r="E1209" s="186"/>
      <c r="F1209" s="186"/>
      <c r="G1209" s="186"/>
      <c r="H1209" s="186"/>
      <c r="I1209" s="188"/>
      <c r="J1209" s="186"/>
    </row>
    <row r="1210" spans="1:10" ht="12.75">
      <c r="A1210" s="186"/>
      <c r="B1210" s="186"/>
      <c r="C1210" s="186"/>
      <c r="D1210" s="186"/>
      <c r="E1210" s="186"/>
      <c r="F1210" s="186"/>
      <c r="G1210" s="186"/>
      <c r="H1210" s="186"/>
      <c r="I1210" s="188"/>
      <c r="J1210" s="186"/>
    </row>
    <row r="1211" spans="1:10" ht="12.75">
      <c r="A1211" s="186"/>
      <c r="B1211" s="186"/>
      <c r="C1211" s="186"/>
      <c r="D1211" s="186"/>
      <c r="E1211" s="186"/>
      <c r="F1211" s="186"/>
      <c r="G1211" s="186"/>
      <c r="H1211" s="186"/>
      <c r="I1211" s="188"/>
      <c r="J1211" s="186"/>
    </row>
    <row r="1212" spans="1:10" ht="12.75">
      <c r="A1212" s="186"/>
      <c r="B1212" s="186"/>
      <c r="C1212" s="186"/>
      <c r="D1212" s="186"/>
      <c r="E1212" s="186"/>
      <c r="F1212" s="186"/>
      <c r="G1212" s="186"/>
      <c r="H1212" s="186"/>
      <c r="I1212" s="188"/>
      <c r="J1212" s="186"/>
    </row>
    <row r="1213" spans="1:10" ht="12.75">
      <c r="A1213" s="186"/>
      <c r="B1213" s="186"/>
      <c r="C1213" s="186"/>
      <c r="D1213" s="186"/>
      <c r="E1213" s="186"/>
      <c r="F1213" s="186"/>
      <c r="G1213" s="186"/>
      <c r="H1213" s="186"/>
      <c r="I1213" s="188"/>
      <c r="J1213" s="186"/>
    </row>
    <row r="1214" spans="1:10" ht="12.75">
      <c r="A1214" s="186"/>
      <c r="B1214" s="186"/>
      <c r="C1214" s="186"/>
      <c r="D1214" s="186"/>
      <c r="E1214" s="186"/>
      <c r="F1214" s="186"/>
      <c r="G1214" s="186"/>
      <c r="H1214" s="186"/>
      <c r="I1214" s="188"/>
      <c r="J1214" s="186"/>
    </row>
    <row r="1215" spans="1:10" ht="12.75">
      <c r="A1215" s="186"/>
      <c r="B1215" s="186"/>
      <c r="C1215" s="186"/>
      <c r="D1215" s="186"/>
      <c r="E1215" s="186"/>
      <c r="F1215" s="186"/>
      <c r="G1215" s="186"/>
      <c r="H1215" s="186"/>
      <c r="I1215" s="188"/>
      <c r="J1215" s="186"/>
    </row>
    <row r="1216" spans="1:10" ht="12.75">
      <c r="A1216" s="186"/>
      <c r="B1216" s="186"/>
      <c r="C1216" s="186"/>
      <c r="D1216" s="186"/>
      <c r="E1216" s="186"/>
      <c r="F1216" s="186"/>
      <c r="G1216" s="186"/>
      <c r="H1216" s="186"/>
      <c r="I1216" s="188"/>
      <c r="J1216" s="186"/>
    </row>
    <row r="1217" spans="1:10" ht="12.75">
      <c r="A1217" s="186"/>
      <c r="B1217" s="186"/>
      <c r="C1217" s="186"/>
      <c r="D1217" s="186"/>
      <c r="E1217" s="186"/>
      <c r="F1217" s="186"/>
      <c r="G1217" s="186"/>
      <c r="H1217" s="186"/>
      <c r="I1217" s="188"/>
      <c r="J1217" s="186"/>
    </row>
    <row r="1218" spans="1:10" ht="12.75">
      <c r="A1218" s="186"/>
      <c r="B1218" s="186"/>
      <c r="C1218" s="186"/>
      <c r="D1218" s="186"/>
      <c r="E1218" s="186"/>
      <c r="F1218" s="186"/>
      <c r="G1218" s="186"/>
      <c r="H1218" s="186"/>
      <c r="I1218" s="188"/>
      <c r="J1218" s="186"/>
    </row>
    <row r="1219" spans="1:10" ht="12.75">
      <c r="A1219" s="186"/>
      <c r="B1219" s="186"/>
      <c r="C1219" s="186"/>
      <c r="D1219" s="186"/>
      <c r="E1219" s="186"/>
      <c r="F1219" s="186"/>
      <c r="G1219" s="186"/>
      <c r="H1219" s="186"/>
      <c r="I1219" s="188"/>
      <c r="J1219" s="186"/>
    </row>
    <row r="1220" spans="1:10" ht="12.75">
      <c r="A1220" s="186"/>
      <c r="B1220" s="186"/>
      <c r="C1220" s="186"/>
      <c r="D1220" s="186"/>
      <c r="E1220" s="186"/>
      <c r="F1220" s="186"/>
      <c r="G1220" s="186"/>
      <c r="H1220" s="186"/>
      <c r="I1220" s="188"/>
      <c r="J1220" s="186"/>
    </row>
    <row r="1221" spans="1:10" ht="12.75">
      <c r="A1221" s="186"/>
      <c r="B1221" s="186"/>
      <c r="C1221" s="186"/>
      <c r="D1221" s="186"/>
      <c r="E1221" s="186"/>
      <c r="F1221" s="186"/>
      <c r="G1221" s="186"/>
      <c r="H1221" s="186"/>
      <c r="I1221" s="188"/>
      <c r="J1221" s="186"/>
    </row>
    <row r="1222" spans="1:10" ht="12.75">
      <c r="A1222" s="186"/>
      <c r="B1222" s="186"/>
      <c r="C1222" s="186"/>
      <c r="D1222" s="186"/>
      <c r="E1222" s="186"/>
      <c r="F1222" s="186"/>
      <c r="G1222" s="186"/>
      <c r="H1222" s="186"/>
      <c r="I1222" s="188"/>
      <c r="J1222" s="186"/>
    </row>
    <row r="1223" spans="1:10" ht="12.75">
      <c r="A1223" s="186"/>
      <c r="B1223" s="186"/>
      <c r="C1223" s="186"/>
      <c r="D1223" s="186"/>
      <c r="E1223" s="186"/>
      <c r="F1223" s="186"/>
      <c r="G1223" s="186"/>
      <c r="H1223" s="186"/>
      <c r="I1223" s="188"/>
      <c r="J1223" s="186"/>
    </row>
    <row r="1224" spans="1:10" ht="12.75">
      <c r="A1224" s="186"/>
      <c r="B1224" s="186"/>
      <c r="C1224" s="186"/>
      <c r="D1224" s="186"/>
      <c r="E1224" s="186"/>
      <c r="F1224" s="186"/>
      <c r="G1224" s="186"/>
      <c r="H1224" s="186"/>
      <c r="I1224" s="188"/>
      <c r="J1224" s="186"/>
    </row>
    <row r="1225" spans="1:10" ht="12.75">
      <c r="A1225" s="186"/>
      <c r="B1225" s="186"/>
      <c r="C1225" s="186"/>
      <c r="D1225" s="186"/>
      <c r="E1225" s="186"/>
      <c r="F1225" s="186"/>
      <c r="G1225" s="186"/>
      <c r="H1225" s="186"/>
      <c r="I1225" s="188"/>
      <c r="J1225" s="186"/>
    </row>
    <row r="1226" spans="1:10" ht="12.75">
      <c r="A1226" s="186"/>
      <c r="B1226" s="186"/>
      <c r="C1226" s="186"/>
      <c r="D1226" s="186"/>
      <c r="E1226" s="186"/>
      <c r="F1226" s="186"/>
      <c r="G1226" s="186"/>
      <c r="H1226" s="186"/>
      <c r="I1226" s="188"/>
      <c r="J1226" s="186"/>
    </row>
    <row r="1227" spans="1:10" ht="12.75">
      <c r="A1227" s="186"/>
      <c r="B1227" s="186"/>
      <c r="C1227" s="186"/>
      <c r="D1227" s="186"/>
      <c r="E1227" s="186"/>
      <c r="F1227" s="186"/>
      <c r="G1227" s="186"/>
      <c r="H1227" s="186"/>
      <c r="I1227" s="188"/>
      <c r="J1227" s="186"/>
    </row>
    <row r="1228" spans="1:10" ht="12.75">
      <c r="A1228" s="186"/>
      <c r="B1228" s="186"/>
      <c r="C1228" s="186"/>
      <c r="D1228" s="186"/>
      <c r="E1228" s="186"/>
      <c r="F1228" s="186"/>
      <c r="G1228" s="186"/>
      <c r="H1228" s="186"/>
      <c r="I1228" s="188"/>
      <c r="J1228" s="186"/>
    </row>
    <row r="1229" spans="1:10" ht="12.75">
      <c r="A1229" s="186"/>
      <c r="B1229" s="186"/>
      <c r="C1229" s="186"/>
      <c r="D1229" s="186"/>
      <c r="E1229" s="186"/>
      <c r="F1229" s="186"/>
      <c r="G1229" s="186"/>
      <c r="H1229" s="186"/>
      <c r="I1229" s="188"/>
      <c r="J1229" s="186"/>
    </row>
    <row r="1230" spans="1:10" ht="12.75">
      <c r="A1230" s="186"/>
      <c r="B1230" s="186"/>
      <c r="C1230" s="186"/>
      <c r="D1230" s="186"/>
      <c r="E1230" s="186"/>
      <c r="F1230" s="186"/>
      <c r="G1230" s="186"/>
      <c r="H1230" s="186"/>
      <c r="I1230" s="188"/>
      <c r="J1230" s="186"/>
    </row>
    <row r="1231" spans="1:10" ht="12.75">
      <c r="A1231" s="186"/>
      <c r="B1231" s="186"/>
      <c r="C1231" s="186"/>
      <c r="D1231" s="186"/>
      <c r="E1231" s="186"/>
      <c r="F1231" s="186"/>
      <c r="G1231" s="186"/>
      <c r="H1231" s="186"/>
      <c r="I1231" s="188"/>
      <c r="J1231" s="186"/>
    </row>
    <row r="1232" spans="1:10" ht="12.75">
      <c r="A1232" s="186"/>
      <c r="B1232" s="186"/>
      <c r="C1232" s="186"/>
      <c r="D1232" s="186"/>
      <c r="E1232" s="186"/>
      <c r="F1232" s="186"/>
      <c r="G1232" s="186"/>
      <c r="H1232" s="186"/>
      <c r="I1232" s="188"/>
      <c r="J1232" s="186"/>
    </row>
    <row r="1233" spans="1:10" ht="12.75">
      <c r="A1233" s="186"/>
      <c r="B1233" s="186"/>
      <c r="C1233" s="186"/>
      <c r="D1233" s="186"/>
      <c r="E1233" s="186"/>
      <c r="F1233" s="186"/>
      <c r="G1233" s="186"/>
      <c r="H1233" s="186"/>
      <c r="I1233" s="188"/>
      <c r="J1233" s="186"/>
    </row>
    <row r="1234" spans="1:10" ht="12.75">
      <c r="A1234" s="186"/>
      <c r="B1234" s="186"/>
      <c r="C1234" s="186"/>
      <c r="D1234" s="186"/>
      <c r="E1234" s="186"/>
      <c r="F1234" s="186"/>
      <c r="G1234" s="186"/>
      <c r="H1234" s="186"/>
      <c r="I1234" s="188"/>
      <c r="J1234" s="186"/>
    </row>
    <row r="1235" spans="1:10" ht="12.75">
      <c r="A1235" s="186"/>
      <c r="B1235" s="186"/>
      <c r="C1235" s="186"/>
      <c r="D1235" s="186"/>
      <c r="E1235" s="186"/>
      <c r="F1235" s="186"/>
      <c r="G1235" s="186"/>
      <c r="H1235" s="186"/>
      <c r="I1235" s="188"/>
      <c r="J1235" s="186"/>
    </row>
    <row r="1236" spans="1:10" ht="12.75">
      <c r="A1236" s="186"/>
      <c r="B1236" s="186"/>
      <c r="C1236" s="186"/>
      <c r="D1236" s="186"/>
      <c r="E1236" s="186"/>
      <c r="F1236" s="186"/>
      <c r="G1236" s="186"/>
      <c r="H1236" s="186"/>
      <c r="I1236" s="188"/>
      <c r="J1236" s="186"/>
    </row>
    <row r="1237" spans="1:10" ht="12.75">
      <c r="A1237" s="186"/>
      <c r="B1237" s="186"/>
      <c r="C1237" s="186"/>
      <c r="D1237" s="186"/>
      <c r="E1237" s="186"/>
      <c r="F1237" s="186"/>
      <c r="G1237" s="186"/>
      <c r="H1237" s="186"/>
      <c r="I1237" s="188"/>
      <c r="J1237" s="186"/>
    </row>
    <row r="1238" spans="1:10" ht="12.75">
      <c r="A1238" s="186"/>
      <c r="B1238" s="186"/>
      <c r="C1238" s="186"/>
      <c r="D1238" s="186"/>
      <c r="E1238" s="186"/>
      <c r="F1238" s="186"/>
      <c r="G1238" s="186"/>
      <c r="H1238" s="186"/>
      <c r="I1238" s="188"/>
      <c r="J1238" s="186"/>
    </row>
    <row r="1239" spans="1:10" ht="12.75">
      <c r="A1239" s="186"/>
      <c r="B1239" s="186"/>
      <c r="C1239" s="186"/>
      <c r="D1239" s="186"/>
      <c r="E1239" s="186"/>
      <c r="F1239" s="186"/>
      <c r="G1239" s="186"/>
      <c r="H1239" s="186"/>
      <c r="I1239" s="188"/>
      <c r="J1239" s="186"/>
    </row>
    <row r="1240" spans="1:10" ht="12.75">
      <c r="A1240" s="186"/>
      <c r="B1240" s="186"/>
      <c r="C1240" s="186"/>
      <c r="D1240" s="186"/>
      <c r="E1240" s="186"/>
      <c r="F1240" s="186"/>
      <c r="G1240" s="186"/>
      <c r="H1240" s="186"/>
      <c r="I1240" s="188"/>
      <c r="J1240" s="186"/>
    </row>
    <row r="1241" spans="1:10" ht="12.75">
      <c r="A1241" s="186"/>
      <c r="B1241" s="186"/>
      <c r="C1241" s="186"/>
      <c r="D1241" s="186"/>
      <c r="E1241" s="186"/>
      <c r="F1241" s="186"/>
      <c r="G1241" s="186"/>
      <c r="H1241" s="186"/>
      <c r="I1241" s="188"/>
      <c r="J1241" s="186"/>
    </row>
    <row r="1242" spans="1:10" ht="12.75">
      <c r="A1242" s="186"/>
      <c r="B1242" s="186"/>
      <c r="C1242" s="186"/>
      <c r="D1242" s="186"/>
      <c r="E1242" s="186"/>
      <c r="F1242" s="186"/>
      <c r="G1242" s="186"/>
      <c r="H1242" s="186"/>
      <c r="I1242" s="188"/>
      <c r="J1242" s="186"/>
    </row>
    <row r="1243" spans="1:10" ht="12.75">
      <c r="A1243" s="186"/>
      <c r="B1243" s="186"/>
      <c r="C1243" s="186"/>
      <c r="D1243" s="186"/>
      <c r="E1243" s="186"/>
      <c r="F1243" s="186"/>
      <c r="G1243" s="186"/>
      <c r="H1243" s="186"/>
      <c r="I1243" s="188"/>
      <c r="J1243" s="186"/>
    </row>
    <row r="1244" spans="1:10" ht="12.75">
      <c r="A1244" s="186"/>
      <c r="B1244" s="186"/>
      <c r="C1244" s="186"/>
      <c r="D1244" s="186"/>
      <c r="E1244" s="186"/>
      <c r="F1244" s="186"/>
      <c r="G1244" s="186"/>
      <c r="H1244" s="186"/>
      <c r="I1244" s="188"/>
      <c r="J1244" s="186"/>
    </row>
    <row r="1245" spans="1:10" ht="12.75">
      <c r="A1245" s="186"/>
      <c r="B1245" s="186"/>
      <c r="C1245" s="186"/>
      <c r="D1245" s="186"/>
      <c r="E1245" s="186"/>
      <c r="F1245" s="186"/>
      <c r="G1245" s="186"/>
      <c r="H1245" s="186"/>
      <c r="I1245" s="188"/>
      <c r="J1245" s="186"/>
    </row>
    <row r="1246" spans="1:10" ht="12.75">
      <c r="A1246" s="186"/>
      <c r="B1246" s="186"/>
      <c r="C1246" s="186"/>
      <c r="D1246" s="186"/>
      <c r="E1246" s="186"/>
      <c r="F1246" s="186"/>
      <c r="G1246" s="186"/>
      <c r="H1246" s="186"/>
      <c r="I1246" s="188"/>
      <c r="J1246" s="186"/>
    </row>
    <row r="1247" spans="1:10" ht="12.75">
      <c r="A1247" s="186"/>
      <c r="B1247" s="186"/>
      <c r="C1247" s="186"/>
      <c r="D1247" s="186"/>
      <c r="E1247" s="186"/>
      <c r="F1247" s="186"/>
      <c r="G1247" s="186"/>
      <c r="H1247" s="186"/>
      <c r="I1247" s="188"/>
      <c r="J1247" s="186"/>
    </row>
    <row r="1248" spans="1:10" ht="12.75">
      <c r="A1248" s="186"/>
      <c r="B1248" s="186"/>
      <c r="C1248" s="186"/>
      <c r="D1248" s="186"/>
      <c r="E1248" s="186"/>
      <c r="F1248" s="186"/>
      <c r="G1248" s="186"/>
      <c r="H1248" s="186"/>
      <c r="I1248" s="188"/>
      <c r="J1248" s="186"/>
    </row>
    <row r="1249" spans="1:10" ht="12.75">
      <c r="A1249" s="186"/>
      <c r="B1249" s="186"/>
      <c r="C1249" s="186"/>
      <c r="D1249" s="186"/>
      <c r="E1249" s="186"/>
      <c r="F1249" s="186"/>
      <c r="G1249" s="186"/>
      <c r="H1249" s="186"/>
      <c r="I1249" s="188"/>
      <c r="J1249" s="186"/>
    </row>
    <row r="1250" spans="1:10" ht="12.75">
      <c r="A1250" s="186"/>
      <c r="B1250" s="186"/>
      <c r="C1250" s="186"/>
      <c r="D1250" s="186"/>
      <c r="E1250" s="186"/>
      <c r="F1250" s="186"/>
      <c r="G1250" s="186"/>
      <c r="H1250" s="186"/>
      <c r="I1250" s="188"/>
      <c r="J1250" s="186"/>
    </row>
    <row r="1251" spans="1:10" ht="12.75">
      <c r="A1251" s="186"/>
      <c r="B1251" s="186"/>
      <c r="C1251" s="186"/>
      <c r="D1251" s="186"/>
      <c r="E1251" s="186"/>
      <c r="F1251" s="186"/>
      <c r="G1251" s="186"/>
      <c r="H1251" s="186"/>
      <c r="I1251" s="188"/>
      <c r="J1251" s="186"/>
    </row>
    <row r="1252" spans="1:10" ht="12.75">
      <c r="A1252" s="186"/>
      <c r="B1252" s="186"/>
      <c r="C1252" s="186"/>
      <c r="D1252" s="186"/>
      <c r="E1252" s="186"/>
      <c r="F1252" s="186"/>
      <c r="G1252" s="186"/>
      <c r="H1252" s="186"/>
      <c r="I1252" s="188"/>
      <c r="J1252" s="186"/>
    </row>
    <row r="1253" spans="1:10" ht="12.75">
      <c r="A1253" s="186"/>
      <c r="B1253" s="186"/>
      <c r="C1253" s="186"/>
      <c r="D1253" s="186"/>
      <c r="E1253" s="186"/>
      <c r="F1253" s="186"/>
      <c r="G1253" s="186"/>
      <c r="H1253" s="186"/>
      <c r="I1253" s="188"/>
      <c r="J1253" s="186"/>
    </row>
    <row r="1254" spans="1:10" ht="12.75">
      <c r="A1254" s="186"/>
      <c r="B1254" s="186"/>
      <c r="C1254" s="186"/>
      <c r="D1254" s="186"/>
      <c r="E1254" s="186"/>
      <c r="F1254" s="186"/>
      <c r="G1254" s="186"/>
      <c r="H1254" s="186"/>
      <c r="I1254" s="188"/>
      <c r="J1254" s="186"/>
    </row>
    <row r="1255" spans="1:10" ht="12.75">
      <c r="A1255" s="186"/>
      <c r="B1255" s="186"/>
      <c r="C1255" s="186"/>
      <c r="D1255" s="186"/>
      <c r="E1255" s="186"/>
      <c r="F1255" s="186"/>
      <c r="G1255" s="186"/>
      <c r="H1255" s="186"/>
      <c r="I1255" s="188"/>
      <c r="J1255" s="186"/>
    </row>
    <row r="1256" spans="1:10" ht="12.75">
      <c r="A1256" s="186"/>
      <c r="B1256" s="186"/>
      <c r="C1256" s="186"/>
      <c r="D1256" s="186"/>
      <c r="E1256" s="186"/>
      <c r="F1256" s="186"/>
      <c r="G1256" s="186"/>
      <c r="H1256" s="186"/>
      <c r="I1256" s="188"/>
      <c r="J1256" s="186"/>
    </row>
    <row r="1257" spans="1:10" ht="12.75">
      <c r="A1257" s="186"/>
      <c r="B1257" s="186"/>
      <c r="C1257" s="186"/>
      <c r="D1257" s="186"/>
      <c r="E1257" s="186"/>
      <c r="F1257" s="186"/>
      <c r="G1257" s="186"/>
      <c r="H1257" s="186"/>
      <c r="I1257" s="188"/>
      <c r="J1257" s="186"/>
    </row>
    <row r="1258" spans="1:10" ht="12.75">
      <c r="A1258" s="186"/>
      <c r="B1258" s="186"/>
      <c r="C1258" s="186"/>
      <c r="D1258" s="186"/>
      <c r="E1258" s="186"/>
      <c r="F1258" s="186"/>
      <c r="G1258" s="186"/>
      <c r="H1258" s="186"/>
      <c r="I1258" s="188"/>
      <c r="J1258" s="186"/>
    </row>
    <row r="1259" spans="1:10" ht="12.75">
      <c r="A1259" s="186"/>
      <c r="B1259" s="186"/>
      <c r="C1259" s="186"/>
      <c r="D1259" s="186"/>
      <c r="E1259" s="186"/>
      <c r="F1259" s="186"/>
      <c r="G1259" s="186"/>
      <c r="H1259" s="186"/>
      <c r="I1259" s="188"/>
      <c r="J1259" s="186"/>
    </row>
    <row r="1260" spans="1:10" ht="12.75">
      <c r="A1260" s="186"/>
      <c r="B1260" s="186"/>
      <c r="C1260" s="186"/>
      <c r="D1260" s="186"/>
      <c r="E1260" s="186"/>
      <c r="F1260" s="186"/>
      <c r="G1260" s="186"/>
      <c r="H1260" s="186"/>
      <c r="I1260" s="188"/>
      <c r="J1260" s="186"/>
    </row>
    <row r="1261" spans="1:10" ht="12.75">
      <c r="A1261" s="186"/>
      <c r="B1261" s="186"/>
      <c r="C1261" s="186"/>
      <c r="D1261" s="186"/>
      <c r="E1261" s="186"/>
      <c r="F1261" s="186"/>
      <c r="G1261" s="186"/>
      <c r="H1261" s="186"/>
      <c r="I1261" s="188"/>
      <c r="J1261" s="186"/>
    </row>
    <row r="1262" spans="1:10" ht="12.75">
      <c r="A1262" s="186"/>
      <c r="B1262" s="186"/>
      <c r="C1262" s="186"/>
      <c r="D1262" s="186"/>
      <c r="E1262" s="186"/>
      <c r="F1262" s="186"/>
      <c r="G1262" s="186"/>
      <c r="H1262" s="186"/>
      <c r="I1262" s="188"/>
      <c r="J1262" s="186"/>
    </row>
    <row r="1263" spans="1:10" ht="12.75">
      <c r="A1263" s="186"/>
      <c r="B1263" s="186"/>
      <c r="C1263" s="186"/>
      <c r="D1263" s="186"/>
      <c r="E1263" s="186"/>
      <c r="F1263" s="186"/>
      <c r="G1263" s="186"/>
      <c r="H1263" s="186"/>
      <c r="I1263" s="188"/>
      <c r="J1263" s="186"/>
    </row>
    <row r="1264" spans="1:10" ht="12.75">
      <c r="A1264" s="186"/>
      <c r="B1264" s="186"/>
      <c r="C1264" s="186"/>
      <c r="D1264" s="186"/>
      <c r="E1264" s="186"/>
      <c r="F1264" s="186"/>
      <c r="G1264" s="186"/>
      <c r="H1264" s="186"/>
      <c r="I1264" s="188"/>
      <c r="J1264" s="186"/>
    </row>
    <row r="1265" spans="1:10" ht="12.75">
      <c r="A1265" s="186"/>
      <c r="B1265" s="186"/>
      <c r="C1265" s="186"/>
      <c r="D1265" s="186"/>
      <c r="E1265" s="186"/>
      <c r="F1265" s="186"/>
      <c r="G1265" s="186"/>
      <c r="H1265" s="186"/>
      <c r="I1265" s="188"/>
      <c r="J1265" s="186"/>
    </row>
    <row r="1266" spans="1:10" ht="12.75">
      <c r="A1266" s="186"/>
      <c r="B1266" s="186"/>
      <c r="C1266" s="186"/>
      <c r="D1266" s="186"/>
      <c r="E1266" s="186"/>
      <c r="F1266" s="186"/>
      <c r="G1266" s="186"/>
      <c r="H1266" s="186"/>
      <c r="I1266" s="188"/>
      <c r="J1266" s="186"/>
    </row>
    <row r="1267" spans="1:10" ht="12.75">
      <c r="A1267" s="186"/>
      <c r="B1267" s="186"/>
      <c r="C1267" s="186"/>
      <c r="D1267" s="186"/>
      <c r="E1267" s="186"/>
      <c r="F1267" s="186"/>
      <c r="G1267" s="186"/>
      <c r="H1267" s="186"/>
      <c r="I1267" s="188"/>
      <c r="J1267" s="186"/>
    </row>
    <row r="1268" spans="1:10" ht="12.75">
      <c r="A1268" s="186"/>
      <c r="B1268" s="186"/>
      <c r="C1268" s="186"/>
      <c r="D1268" s="186"/>
      <c r="E1268" s="186"/>
      <c r="F1268" s="186"/>
      <c r="G1268" s="186"/>
      <c r="H1268" s="186"/>
      <c r="I1268" s="188"/>
      <c r="J1268" s="186"/>
    </row>
    <row r="1269" spans="1:10" ht="12.75">
      <c r="A1269" s="186"/>
      <c r="B1269" s="186"/>
      <c r="C1269" s="186"/>
      <c r="D1269" s="186"/>
      <c r="E1269" s="186"/>
      <c r="F1269" s="186"/>
      <c r="G1269" s="186"/>
      <c r="H1269" s="186"/>
      <c r="I1269" s="188"/>
      <c r="J1269" s="186"/>
    </row>
    <row r="1270" spans="1:10" ht="12.75">
      <c r="A1270" s="186"/>
      <c r="B1270" s="186"/>
      <c r="C1270" s="186"/>
      <c r="D1270" s="186"/>
      <c r="E1270" s="186"/>
      <c r="F1270" s="186"/>
      <c r="G1270" s="186"/>
      <c r="H1270" s="186"/>
      <c r="I1270" s="188"/>
      <c r="J1270" s="186"/>
    </row>
    <row r="1271" spans="1:10" ht="12.75">
      <c r="A1271" s="186"/>
      <c r="B1271" s="186"/>
      <c r="C1271" s="186"/>
      <c r="D1271" s="186"/>
      <c r="E1271" s="186"/>
      <c r="F1271" s="186"/>
      <c r="G1271" s="186"/>
      <c r="H1271" s="186"/>
      <c r="I1271" s="188"/>
      <c r="J1271" s="186"/>
    </row>
    <row r="1272" spans="1:10" ht="12.75">
      <c r="A1272" s="186"/>
      <c r="B1272" s="186"/>
      <c r="C1272" s="186"/>
      <c r="D1272" s="186"/>
      <c r="E1272" s="186"/>
      <c r="F1272" s="186"/>
      <c r="G1272" s="186"/>
      <c r="H1272" s="186"/>
      <c r="I1272" s="188"/>
      <c r="J1272" s="186"/>
    </row>
    <row r="1273" spans="1:10" ht="12.75">
      <c r="A1273" s="186"/>
      <c r="B1273" s="186"/>
      <c r="C1273" s="186"/>
      <c r="D1273" s="186"/>
      <c r="E1273" s="186"/>
      <c r="F1273" s="186"/>
      <c r="G1273" s="186"/>
      <c r="H1273" s="186"/>
      <c r="I1273" s="188"/>
      <c r="J1273" s="186"/>
    </row>
    <row r="1274" spans="1:10" ht="12.75">
      <c r="A1274" s="186"/>
      <c r="B1274" s="186"/>
      <c r="C1274" s="186"/>
      <c r="D1274" s="186"/>
      <c r="E1274" s="186"/>
      <c r="F1274" s="186"/>
      <c r="G1274" s="186"/>
      <c r="H1274" s="186"/>
      <c r="I1274" s="188"/>
      <c r="J1274" s="186"/>
    </row>
    <row r="1275" spans="1:10" ht="12.75">
      <c r="A1275" s="186"/>
      <c r="B1275" s="186"/>
      <c r="C1275" s="186"/>
      <c r="D1275" s="186"/>
      <c r="E1275" s="186"/>
      <c r="F1275" s="186"/>
      <c r="G1275" s="186"/>
      <c r="H1275" s="186"/>
      <c r="I1275" s="188"/>
      <c r="J1275" s="186"/>
    </row>
    <row r="1276" spans="1:10" ht="12.75">
      <c r="A1276" s="186"/>
      <c r="B1276" s="186"/>
      <c r="C1276" s="186"/>
      <c r="D1276" s="186"/>
      <c r="E1276" s="186"/>
      <c r="F1276" s="186"/>
      <c r="G1276" s="186"/>
      <c r="H1276" s="186"/>
      <c r="I1276" s="188"/>
      <c r="J1276" s="186"/>
    </row>
    <row r="1277" spans="1:10" ht="12.75">
      <c r="A1277" s="186"/>
      <c r="B1277" s="186"/>
      <c r="C1277" s="186"/>
      <c r="D1277" s="186"/>
      <c r="E1277" s="186"/>
      <c r="F1277" s="186"/>
      <c r="G1277" s="186"/>
      <c r="H1277" s="186"/>
      <c r="I1277" s="188"/>
      <c r="J1277" s="186"/>
    </row>
    <row r="1278" spans="1:10" ht="12.75">
      <c r="A1278" s="186"/>
      <c r="B1278" s="186"/>
      <c r="C1278" s="186"/>
      <c r="D1278" s="186"/>
      <c r="E1278" s="186"/>
      <c r="F1278" s="186"/>
      <c r="G1278" s="186"/>
      <c r="H1278" s="186"/>
      <c r="I1278" s="188"/>
      <c r="J1278" s="186"/>
    </row>
    <row r="1279" spans="1:10" ht="12.75">
      <c r="A1279" s="186"/>
      <c r="B1279" s="186"/>
      <c r="C1279" s="186"/>
      <c r="D1279" s="186"/>
      <c r="E1279" s="186"/>
      <c r="F1279" s="186"/>
      <c r="G1279" s="186"/>
      <c r="H1279" s="186"/>
      <c r="I1279" s="188"/>
      <c r="J1279" s="186"/>
    </row>
    <row r="1280" spans="1:10" ht="12.75">
      <c r="A1280" s="186"/>
      <c r="B1280" s="186"/>
      <c r="C1280" s="186"/>
      <c r="D1280" s="186"/>
      <c r="E1280" s="186"/>
      <c r="F1280" s="186"/>
      <c r="G1280" s="186"/>
      <c r="H1280" s="186"/>
      <c r="I1280" s="188"/>
      <c r="J1280" s="186"/>
    </row>
    <row r="1281" spans="1:10" ht="12.75">
      <c r="A1281" s="186"/>
      <c r="B1281" s="186"/>
      <c r="C1281" s="186"/>
      <c r="D1281" s="186"/>
      <c r="E1281" s="186"/>
      <c r="F1281" s="186"/>
      <c r="G1281" s="186"/>
      <c r="H1281" s="186"/>
      <c r="I1281" s="188"/>
      <c r="J1281" s="186"/>
    </row>
    <row r="1282" spans="1:10" ht="12.75">
      <c r="A1282" s="186"/>
      <c r="B1282" s="186"/>
      <c r="C1282" s="186"/>
      <c r="D1282" s="186"/>
      <c r="E1282" s="186"/>
      <c r="F1282" s="186"/>
      <c r="G1282" s="186"/>
      <c r="H1282" s="186"/>
      <c r="I1282" s="188"/>
      <c r="J1282" s="186"/>
    </row>
    <row r="1283" spans="1:10" ht="12.75">
      <c r="A1283" s="186"/>
      <c r="B1283" s="186"/>
      <c r="C1283" s="186"/>
      <c r="D1283" s="186"/>
      <c r="E1283" s="186"/>
      <c r="F1283" s="186"/>
      <c r="G1283" s="186"/>
      <c r="H1283" s="186"/>
      <c r="I1283" s="188"/>
      <c r="J1283" s="186"/>
    </row>
    <row r="1284" spans="1:10" ht="12.75">
      <c r="A1284" s="186"/>
      <c r="B1284" s="186"/>
      <c r="C1284" s="186"/>
      <c r="D1284" s="186"/>
      <c r="E1284" s="186"/>
      <c r="F1284" s="186"/>
      <c r="G1284" s="186"/>
      <c r="H1284" s="186"/>
      <c r="I1284" s="188"/>
      <c r="J1284" s="186"/>
    </row>
    <row r="1285" spans="1:10" ht="12.75">
      <c r="A1285" s="186"/>
      <c r="B1285" s="186"/>
      <c r="C1285" s="186"/>
      <c r="D1285" s="186"/>
      <c r="E1285" s="186"/>
      <c r="F1285" s="186"/>
      <c r="G1285" s="186"/>
      <c r="H1285" s="186"/>
      <c r="I1285" s="188"/>
      <c r="J1285" s="186"/>
    </row>
    <row r="1286" spans="1:10" ht="12.75">
      <c r="A1286" s="186"/>
      <c r="B1286" s="186"/>
      <c r="C1286" s="186"/>
      <c r="D1286" s="186"/>
      <c r="E1286" s="186"/>
      <c r="F1286" s="186"/>
      <c r="G1286" s="186"/>
      <c r="H1286" s="186"/>
      <c r="I1286" s="188"/>
      <c r="J1286" s="186"/>
    </row>
    <row r="1287" spans="1:10" ht="12.75">
      <c r="A1287" s="186"/>
      <c r="B1287" s="186"/>
      <c r="C1287" s="186"/>
      <c r="D1287" s="186"/>
      <c r="E1287" s="186"/>
      <c r="F1287" s="186"/>
      <c r="G1287" s="186"/>
      <c r="H1287" s="186"/>
      <c r="I1287" s="188"/>
      <c r="J1287" s="186"/>
    </row>
    <row r="1288" spans="1:10" ht="12.75">
      <c r="A1288" s="186"/>
      <c r="B1288" s="186"/>
      <c r="C1288" s="186"/>
      <c r="D1288" s="186"/>
      <c r="E1288" s="186"/>
      <c r="F1288" s="186"/>
      <c r="G1288" s="186"/>
      <c r="H1288" s="186"/>
      <c r="I1288" s="188"/>
      <c r="J1288" s="186"/>
    </row>
    <row r="1289" spans="1:10" ht="12.75">
      <c r="A1289" s="186"/>
      <c r="B1289" s="186"/>
      <c r="C1289" s="186"/>
      <c r="D1289" s="186"/>
      <c r="E1289" s="186"/>
      <c r="F1289" s="186"/>
      <c r="G1289" s="186"/>
      <c r="H1289" s="186"/>
      <c r="I1289" s="188"/>
      <c r="J1289" s="186"/>
    </row>
    <row r="1290" spans="1:10" ht="12.75">
      <c r="A1290" s="186"/>
      <c r="B1290" s="186"/>
      <c r="C1290" s="186"/>
      <c r="D1290" s="186"/>
      <c r="E1290" s="186"/>
      <c r="F1290" s="186"/>
      <c r="G1290" s="186"/>
      <c r="H1290" s="186"/>
      <c r="I1290" s="188"/>
      <c r="J1290" s="186"/>
    </row>
    <row r="1291" spans="1:10" ht="12.75">
      <c r="A1291" s="186"/>
      <c r="B1291" s="186"/>
      <c r="C1291" s="186"/>
      <c r="D1291" s="186"/>
      <c r="E1291" s="186"/>
      <c r="F1291" s="186"/>
      <c r="G1291" s="186"/>
      <c r="H1291" s="186"/>
      <c r="I1291" s="188"/>
      <c r="J1291" s="186"/>
    </row>
    <row r="1292" spans="1:10" ht="12.75">
      <c r="A1292" s="186"/>
      <c r="B1292" s="186"/>
      <c r="C1292" s="186"/>
      <c r="D1292" s="186"/>
      <c r="E1292" s="186"/>
      <c r="F1292" s="186"/>
      <c r="G1292" s="186"/>
      <c r="H1292" s="186"/>
      <c r="I1292" s="188"/>
      <c r="J1292" s="186"/>
    </row>
    <row r="1293" spans="1:10" ht="12.75">
      <c r="A1293" s="186"/>
      <c r="B1293" s="186"/>
      <c r="C1293" s="186"/>
      <c r="D1293" s="186"/>
      <c r="E1293" s="186"/>
      <c r="F1293" s="186"/>
      <c r="G1293" s="186"/>
      <c r="H1293" s="186"/>
      <c r="I1293" s="188"/>
      <c r="J1293" s="186"/>
    </row>
    <row r="1294" spans="1:10" ht="12.75">
      <c r="A1294" s="186"/>
      <c r="B1294" s="186"/>
      <c r="C1294" s="186"/>
      <c r="D1294" s="186"/>
      <c r="E1294" s="186"/>
      <c r="F1294" s="186"/>
      <c r="G1294" s="186"/>
      <c r="H1294" s="186"/>
      <c r="I1294" s="188"/>
      <c r="J1294" s="186"/>
    </row>
    <row r="1295" spans="1:10" ht="12.75">
      <c r="A1295" s="186"/>
      <c r="B1295" s="186"/>
      <c r="C1295" s="186"/>
      <c r="D1295" s="186"/>
      <c r="E1295" s="186"/>
      <c r="F1295" s="186"/>
      <c r="G1295" s="186"/>
      <c r="H1295" s="186"/>
      <c r="I1295" s="188"/>
      <c r="J1295" s="186"/>
    </row>
    <row r="1296" spans="1:10" ht="12.75">
      <c r="A1296" s="186"/>
      <c r="B1296" s="186"/>
      <c r="C1296" s="186"/>
      <c r="D1296" s="186"/>
      <c r="E1296" s="186"/>
      <c r="F1296" s="186"/>
      <c r="G1296" s="186"/>
      <c r="H1296" s="186"/>
      <c r="I1296" s="188"/>
      <c r="J1296" s="186"/>
    </row>
    <row r="1297" spans="1:10" ht="12.75">
      <c r="A1297" s="186"/>
      <c r="B1297" s="186"/>
      <c r="C1297" s="186"/>
      <c r="D1297" s="186"/>
      <c r="E1297" s="186"/>
      <c r="F1297" s="186"/>
      <c r="G1297" s="186"/>
      <c r="H1297" s="186"/>
      <c r="I1297" s="188"/>
      <c r="J1297" s="186"/>
    </row>
    <row r="1298" spans="1:10" ht="12.75">
      <c r="A1298" s="186"/>
      <c r="B1298" s="186"/>
      <c r="C1298" s="186"/>
      <c r="D1298" s="186"/>
      <c r="E1298" s="186"/>
      <c r="F1298" s="186"/>
      <c r="G1298" s="186"/>
      <c r="H1298" s="186"/>
      <c r="I1298" s="188"/>
      <c r="J1298" s="186"/>
    </row>
    <row r="1299" spans="1:10" ht="12.75">
      <c r="A1299" s="186"/>
      <c r="B1299" s="186"/>
      <c r="C1299" s="186"/>
      <c r="D1299" s="186"/>
      <c r="E1299" s="186"/>
      <c r="F1299" s="186"/>
      <c r="G1299" s="186"/>
      <c r="H1299" s="186"/>
      <c r="I1299" s="188"/>
      <c r="J1299" s="186"/>
    </row>
    <row r="1300" spans="1:10" ht="12.75">
      <c r="A1300" s="186"/>
      <c r="B1300" s="186"/>
      <c r="C1300" s="186"/>
      <c r="D1300" s="186"/>
      <c r="E1300" s="186"/>
      <c r="F1300" s="186"/>
      <c r="G1300" s="186"/>
      <c r="H1300" s="186"/>
      <c r="I1300" s="188"/>
      <c r="J1300" s="186"/>
    </row>
    <row r="1301" spans="1:10" ht="12.75">
      <c r="A1301" s="186"/>
      <c r="B1301" s="186"/>
      <c r="C1301" s="186"/>
      <c r="D1301" s="186"/>
      <c r="E1301" s="186"/>
      <c r="F1301" s="186"/>
      <c r="G1301" s="186"/>
      <c r="H1301" s="186"/>
      <c r="I1301" s="188"/>
      <c r="J1301" s="186"/>
    </row>
    <row r="1302" spans="1:10" ht="12.75">
      <c r="A1302" s="186"/>
      <c r="B1302" s="186"/>
      <c r="C1302" s="186"/>
      <c r="D1302" s="186"/>
      <c r="E1302" s="186"/>
      <c r="F1302" s="186"/>
      <c r="G1302" s="186"/>
      <c r="H1302" s="186"/>
      <c r="I1302" s="188"/>
      <c r="J1302" s="186"/>
    </row>
    <row r="1303" spans="1:10" ht="12.75">
      <c r="A1303" s="186"/>
      <c r="B1303" s="186"/>
      <c r="C1303" s="186"/>
      <c r="D1303" s="186"/>
      <c r="E1303" s="186"/>
      <c r="F1303" s="186"/>
      <c r="G1303" s="186"/>
      <c r="H1303" s="186"/>
      <c r="I1303" s="188"/>
      <c r="J1303" s="186"/>
    </row>
    <row r="1304" spans="1:10" ht="12.75">
      <c r="A1304" s="186"/>
      <c r="B1304" s="186"/>
      <c r="C1304" s="186"/>
      <c r="D1304" s="186"/>
      <c r="E1304" s="186"/>
      <c r="F1304" s="186"/>
      <c r="G1304" s="186"/>
      <c r="H1304" s="186"/>
      <c r="I1304" s="188"/>
      <c r="J1304" s="186"/>
    </row>
    <row r="1305" spans="1:10" ht="12.75">
      <c r="A1305" s="186"/>
      <c r="B1305" s="186"/>
      <c r="C1305" s="186"/>
      <c r="D1305" s="186"/>
      <c r="E1305" s="186"/>
      <c r="F1305" s="186"/>
      <c r="G1305" s="186"/>
      <c r="H1305" s="186"/>
      <c r="I1305" s="188"/>
      <c r="J1305" s="186"/>
    </row>
    <row r="1306" spans="1:10" ht="12.75">
      <c r="A1306" s="186"/>
      <c r="B1306" s="186"/>
      <c r="C1306" s="186"/>
      <c r="D1306" s="186"/>
      <c r="E1306" s="186"/>
      <c r="F1306" s="186"/>
      <c r="G1306" s="186"/>
      <c r="H1306" s="186"/>
      <c r="I1306" s="188"/>
      <c r="J1306" s="186"/>
    </row>
    <row r="1307" spans="1:10" ht="12.75">
      <c r="A1307" s="186"/>
      <c r="B1307" s="186"/>
      <c r="C1307" s="186"/>
      <c r="D1307" s="186"/>
      <c r="E1307" s="186"/>
      <c r="F1307" s="186"/>
      <c r="G1307" s="186"/>
      <c r="H1307" s="186"/>
      <c r="I1307" s="188"/>
      <c r="J1307" s="186"/>
    </row>
    <row r="1308" spans="1:10" ht="12.75">
      <c r="A1308" s="186"/>
      <c r="B1308" s="186"/>
      <c r="C1308" s="186"/>
      <c r="D1308" s="186"/>
      <c r="E1308" s="186"/>
      <c r="F1308" s="186"/>
      <c r="G1308" s="186"/>
      <c r="H1308" s="186"/>
      <c r="I1308" s="188"/>
      <c r="J1308" s="186"/>
    </row>
    <row r="1309" spans="1:10" ht="12.75">
      <c r="A1309" s="186"/>
      <c r="B1309" s="186"/>
      <c r="C1309" s="186"/>
      <c r="D1309" s="186"/>
      <c r="E1309" s="186"/>
      <c r="F1309" s="186"/>
      <c r="G1309" s="186"/>
      <c r="H1309" s="186"/>
      <c r="I1309" s="188"/>
      <c r="J1309" s="186"/>
    </row>
    <row r="1310" spans="1:10" ht="12.75">
      <c r="A1310" s="186"/>
      <c r="B1310" s="186"/>
      <c r="C1310" s="186"/>
      <c r="D1310" s="186"/>
      <c r="E1310" s="186"/>
      <c r="F1310" s="186"/>
      <c r="G1310" s="186"/>
      <c r="H1310" s="186"/>
      <c r="I1310" s="188"/>
      <c r="J1310" s="186"/>
    </row>
    <row r="1311" spans="1:10" ht="12.75">
      <c r="A1311" s="186"/>
      <c r="B1311" s="186"/>
      <c r="C1311" s="186"/>
      <c r="D1311" s="186"/>
      <c r="E1311" s="186"/>
      <c r="F1311" s="186"/>
      <c r="G1311" s="186"/>
      <c r="H1311" s="186"/>
      <c r="I1311" s="188"/>
      <c r="J1311" s="186"/>
    </row>
    <row r="1312" spans="1:10" ht="12.75">
      <c r="A1312" s="186"/>
      <c r="B1312" s="186"/>
      <c r="C1312" s="186"/>
      <c r="D1312" s="186"/>
      <c r="E1312" s="186"/>
      <c r="F1312" s="186"/>
      <c r="G1312" s="186"/>
      <c r="H1312" s="186"/>
      <c r="I1312" s="188"/>
      <c r="J1312" s="186"/>
    </row>
    <row r="1313" spans="1:10" ht="12.75">
      <c r="A1313" s="186"/>
      <c r="B1313" s="186"/>
      <c r="C1313" s="186"/>
      <c r="D1313" s="186"/>
      <c r="E1313" s="186"/>
      <c r="F1313" s="186"/>
      <c r="G1313" s="186"/>
      <c r="H1313" s="186"/>
      <c r="I1313" s="188"/>
      <c r="J1313" s="186"/>
    </row>
    <row r="1314" spans="1:10" ht="12.75">
      <c r="A1314" s="186"/>
      <c r="B1314" s="186"/>
      <c r="C1314" s="186"/>
      <c r="D1314" s="186"/>
      <c r="E1314" s="186"/>
      <c r="F1314" s="186"/>
      <c r="G1314" s="186"/>
      <c r="H1314" s="186"/>
      <c r="I1314" s="188"/>
      <c r="J1314" s="186"/>
    </row>
    <row r="1315" spans="1:10" ht="12.75">
      <c r="A1315" s="186"/>
      <c r="B1315" s="186"/>
      <c r="C1315" s="186"/>
      <c r="D1315" s="186"/>
      <c r="E1315" s="186"/>
      <c r="F1315" s="186"/>
      <c r="G1315" s="186"/>
      <c r="H1315" s="186"/>
      <c r="I1315" s="188"/>
      <c r="J1315" s="186"/>
    </row>
    <row r="1316" spans="1:10" ht="12.75">
      <c r="A1316" s="186"/>
      <c r="B1316" s="186"/>
      <c r="C1316" s="186"/>
      <c r="D1316" s="186"/>
      <c r="E1316" s="186"/>
      <c r="F1316" s="186"/>
      <c r="G1316" s="186"/>
      <c r="H1316" s="186"/>
      <c r="I1316" s="188"/>
      <c r="J1316" s="186"/>
    </row>
    <row r="1317" spans="1:10" ht="12.75">
      <c r="A1317" s="186"/>
      <c r="B1317" s="186"/>
      <c r="C1317" s="186"/>
      <c r="D1317" s="186"/>
      <c r="E1317" s="186"/>
      <c r="F1317" s="186"/>
      <c r="G1317" s="186"/>
      <c r="H1317" s="186"/>
      <c r="I1317" s="188"/>
      <c r="J1317" s="186"/>
    </row>
    <row r="1318" spans="1:10" ht="12.75">
      <c r="A1318" s="186"/>
      <c r="B1318" s="186"/>
      <c r="C1318" s="186"/>
      <c r="D1318" s="186"/>
      <c r="E1318" s="186"/>
      <c r="F1318" s="186"/>
      <c r="G1318" s="186"/>
      <c r="H1318" s="186"/>
      <c r="I1318" s="188"/>
      <c r="J1318" s="186"/>
    </row>
    <row r="1319" spans="1:10" ht="12.75">
      <c r="A1319" s="186"/>
      <c r="B1319" s="186"/>
      <c r="C1319" s="186"/>
      <c r="D1319" s="186"/>
      <c r="E1319" s="186"/>
      <c r="F1319" s="186"/>
      <c r="G1319" s="186"/>
      <c r="H1319" s="186"/>
      <c r="I1319" s="188"/>
      <c r="J1319" s="186"/>
    </row>
    <row r="1320" spans="1:10" ht="12.75">
      <c r="A1320" s="186"/>
      <c r="B1320" s="186"/>
      <c r="C1320" s="186"/>
      <c r="D1320" s="186"/>
      <c r="E1320" s="186"/>
      <c r="F1320" s="186"/>
      <c r="G1320" s="186"/>
      <c r="H1320" s="186"/>
      <c r="I1320" s="188"/>
      <c r="J1320" s="186"/>
    </row>
    <row r="1321" spans="1:10" ht="12.75">
      <c r="A1321" s="186"/>
      <c r="B1321" s="186"/>
      <c r="C1321" s="186"/>
      <c r="D1321" s="186"/>
      <c r="E1321" s="186"/>
      <c r="F1321" s="186"/>
      <c r="G1321" s="186"/>
      <c r="H1321" s="186"/>
      <c r="I1321" s="188"/>
      <c r="J1321" s="186"/>
    </row>
    <row r="1322" spans="1:10" ht="12.75">
      <c r="A1322" s="186"/>
      <c r="B1322" s="186"/>
      <c r="C1322" s="186"/>
      <c r="D1322" s="186"/>
      <c r="E1322" s="186"/>
      <c r="F1322" s="186"/>
      <c r="G1322" s="186"/>
      <c r="H1322" s="186"/>
      <c r="I1322" s="188"/>
      <c r="J1322" s="186"/>
    </row>
    <row r="1323" spans="1:10" ht="12.75">
      <c r="A1323" s="186"/>
      <c r="B1323" s="186"/>
      <c r="C1323" s="186"/>
      <c r="D1323" s="186"/>
      <c r="E1323" s="186"/>
      <c r="F1323" s="186"/>
      <c r="G1323" s="186"/>
      <c r="H1323" s="186"/>
      <c r="I1323" s="188"/>
      <c r="J1323" s="186"/>
    </row>
    <row r="1324" spans="1:10" ht="12.75">
      <c r="A1324" s="186"/>
      <c r="B1324" s="186"/>
      <c r="C1324" s="186"/>
      <c r="D1324" s="186"/>
      <c r="E1324" s="186"/>
      <c r="F1324" s="186"/>
      <c r="G1324" s="186"/>
      <c r="H1324" s="186"/>
      <c r="I1324" s="188"/>
      <c r="J1324" s="186"/>
    </row>
    <row r="1325" spans="1:10" ht="12.75">
      <c r="A1325" s="186"/>
      <c r="B1325" s="186"/>
      <c r="C1325" s="186"/>
      <c r="D1325" s="186"/>
      <c r="E1325" s="186"/>
      <c r="F1325" s="186"/>
      <c r="G1325" s="186"/>
      <c r="H1325" s="186"/>
      <c r="I1325" s="188"/>
      <c r="J1325" s="186"/>
    </row>
    <row r="1326" spans="1:10" ht="12.75">
      <c r="A1326" s="186"/>
      <c r="B1326" s="186"/>
      <c r="C1326" s="186"/>
      <c r="D1326" s="186"/>
      <c r="E1326" s="186"/>
      <c r="F1326" s="186"/>
      <c r="G1326" s="186"/>
      <c r="H1326" s="186"/>
      <c r="I1326" s="188"/>
      <c r="J1326" s="186"/>
    </row>
    <row r="1327" spans="1:10" ht="12.75">
      <c r="A1327" s="186"/>
      <c r="B1327" s="186"/>
      <c r="C1327" s="186"/>
      <c r="D1327" s="186"/>
      <c r="E1327" s="186"/>
      <c r="F1327" s="186"/>
      <c r="G1327" s="186"/>
      <c r="H1327" s="186"/>
      <c r="I1327" s="188"/>
      <c r="J1327" s="186"/>
    </row>
    <row r="1328" spans="1:10" ht="12.75">
      <c r="A1328" s="186"/>
      <c r="B1328" s="186"/>
      <c r="C1328" s="186"/>
      <c r="D1328" s="186"/>
      <c r="E1328" s="186"/>
      <c r="F1328" s="186"/>
      <c r="G1328" s="186"/>
      <c r="H1328" s="186"/>
      <c r="I1328" s="188"/>
      <c r="J1328" s="186"/>
    </row>
    <row r="1329" spans="1:10" ht="12.75">
      <c r="A1329" s="186"/>
      <c r="B1329" s="186"/>
      <c r="C1329" s="186"/>
      <c r="D1329" s="186"/>
      <c r="E1329" s="186"/>
      <c r="F1329" s="186"/>
      <c r="G1329" s="186"/>
      <c r="H1329" s="186"/>
      <c r="I1329" s="188"/>
      <c r="J1329" s="186"/>
    </row>
    <row r="1330" spans="1:10" ht="12.75">
      <c r="A1330" s="186"/>
      <c r="B1330" s="186"/>
      <c r="C1330" s="186"/>
      <c r="D1330" s="186"/>
      <c r="E1330" s="186"/>
      <c r="F1330" s="186"/>
      <c r="G1330" s="186"/>
      <c r="H1330" s="186"/>
      <c r="I1330" s="188"/>
      <c r="J1330" s="186"/>
    </row>
    <row r="1331" spans="1:10" ht="12.75">
      <c r="A1331" s="186"/>
      <c r="B1331" s="186"/>
      <c r="C1331" s="186"/>
      <c r="D1331" s="186"/>
      <c r="E1331" s="186"/>
      <c r="F1331" s="186"/>
      <c r="G1331" s="186"/>
      <c r="H1331" s="186"/>
      <c r="I1331" s="188"/>
      <c r="J1331" s="186"/>
    </row>
    <row r="1332" spans="1:10" ht="12.75">
      <c r="A1332" s="186"/>
      <c r="B1332" s="186"/>
      <c r="C1332" s="186"/>
      <c r="D1332" s="186"/>
      <c r="E1332" s="186"/>
      <c r="F1332" s="186"/>
      <c r="G1332" s="186"/>
      <c r="H1332" s="186"/>
      <c r="I1332" s="188"/>
      <c r="J1332" s="186"/>
    </row>
    <row r="1333" spans="1:10" ht="12.75">
      <c r="A1333" s="186"/>
      <c r="B1333" s="186"/>
      <c r="C1333" s="186"/>
      <c r="D1333" s="186"/>
      <c r="E1333" s="186"/>
      <c r="F1333" s="186"/>
      <c r="G1333" s="186"/>
      <c r="H1333" s="186"/>
      <c r="I1333" s="188"/>
      <c r="J1333" s="186"/>
    </row>
    <row r="1334" spans="1:10" ht="12.75">
      <c r="A1334" s="186"/>
      <c r="B1334" s="186"/>
      <c r="C1334" s="186"/>
      <c r="D1334" s="186"/>
      <c r="E1334" s="186"/>
      <c r="F1334" s="186"/>
      <c r="G1334" s="186"/>
      <c r="H1334" s="186"/>
      <c r="I1334" s="188"/>
      <c r="J1334" s="186"/>
    </row>
    <row r="1335" spans="1:10" ht="12.75">
      <c r="A1335" s="186"/>
      <c r="B1335" s="186"/>
      <c r="C1335" s="186"/>
      <c r="D1335" s="186"/>
      <c r="E1335" s="186"/>
      <c r="F1335" s="186"/>
      <c r="G1335" s="186"/>
      <c r="H1335" s="186"/>
      <c r="I1335" s="188"/>
      <c r="J1335" s="186"/>
    </row>
    <row r="1336" spans="1:10" ht="12.75">
      <c r="A1336" s="186"/>
      <c r="B1336" s="186"/>
      <c r="C1336" s="186"/>
      <c r="D1336" s="186"/>
      <c r="E1336" s="186"/>
      <c r="F1336" s="186"/>
      <c r="G1336" s="186"/>
      <c r="H1336" s="186"/>
      <c r="I1336" s="188"/>
      <c r="J1336" s="186"/>
    </row>
    <row r="1337" spans="1:10" ht="12.75">
      <c r="A1337" s="186"/>
      <c r="B1337" s="186"/>
      <c r="C1337" s="186"/>
      <c r="D1337" s="186"/>
      <c r="E1337" s="186"/>
      <c r="F1337" s="186"/>
      <c r="G1337" s="186"/>
      <c r="H1337" s="186"/>
      <c r="I1337" s="188"/>
      <c r="J1337" s="186"/>
    </row>
    <row r="1338" spans="1:10" ht="12.75">
      <c r="A1338" s="186"/>
      <c r="B1338" s="186"/>
      <c r="C1338" s="186"/>
      <c r="D1338" s="186"/>
      <c r="E1338" s="186"/>
      <c r="F1338" s="186"/>
      <c r="G1338" s="186"/>
      <c r="H1338" s="186"/>
      <c r="I1338" s="188"/>
      <c r="J1338" s="186"/>
    </row>
    <row r="1339" spans="1:10" ht="12.75">
      <c r="A1339" s="186"/>
      <c r="B1339" s="186"/>
      <c r="C1339" s="186"/>
      <c r="D1339" s="186"/>
      <c r="E1339" s="186"/>
      <c r="F1339" s="186"/>
      <c r="G1339" s="186"/>
      <c r="H1339" s="186"/>
      <c r="I1339" s="188"/>
      <c r="J1339" s="186"/>
    </row>
    <row r="1340" spans="1:10" ht="12.75">
      <c r="A1340" s="186"/>
      <c r="B1340" s="186"/>
      <c r="C1340" s="186"/>
      <c r="D1340" s="186"/>
      <c r="E1340" s="186"/>
      <c r="F1340" s="186"/>
      <c r="G1340" s="186"/>
      <c r="H1340" s="186"/>
      <c r="I1340" s="188"/>
      <c r="J1340" s="186"/>
    </row>
    <row r="1341" spans="1:10" ht="12.75">
      <c r="A1341" s="186"/>
      <c r="B1341" s="186"/>
      <c r="C1341" s="186"/>
      <c r="D1341" s="186"/>
      <c r="E1341" s="186"/>
      <c r="F1341" s="186"/>
      <c r="G1341" s="186"/>
      <c r="H1341" s="186"/>
      <c r="I1341" s="188"/>
      <c r="J1341" s="186"/>
    </row>
    <row r="1342" spans="1:10" ht="12.75">
      <c r="A1342" s="186"/>
      <c r="B1342" s="186"/>
      <c r="C1342" s="186"/>
      <c r="D1342" s="186"/>
      <c r="E1342" s="186"/>
      <c r="F1342" s="186"/>
      <c r="G1342" s="186"/>
      <c r="H1342" s="186"/>
      <c r="I1342" s="188"/>
      <c r="J1342" s="186"/>
    </row>
    <row r="1343" spans="1:10" ht="12.75">
      <c r="A1343" s="186"/>
      <c r="B1343" s="186"/>
      <c r="C1343" s="186"/>
      <c r="D1343" s="186"/>
      <c r="E1343" s="186"/>
      <c r="F1343" s="186"/>
      <c r="G1343" s="186"/>
      <c r="H1343" s="186"/>
      <c r="I1343" s="188"/>
      <c r="J1343" s="186"/>
    </row>
    <row r="1344" spans="1:10" ht="12.75">
      <c r="A1344" s="186"/>
      <c r="B1344" s="186"/>
      <c r="C1344" s="186"/>
      <c r="D1344" s="186"/>
      <c r="E1344" s="186"/>
      <c r="F1344" s="186"/>
      <c r="G1344" s="186"/>
      <c r="H1344" s="186"/>
      <c r="I1344" s="188"/>
      <c r="J1344" s="186"/>
    </row>
    <row r="1345" spans="1:10" ht="12.75">
      <c r="A1345" s="186"/>
      <c r="B1345" s="186"/>
      <c r="C1345" s="186"/>
      <c r="D1345" s="186"/>
      <c r="E1345" s="186"/>
      <c r="F1345" s="186"/>
      <c r="G1345" s="186"/>
      <c r="H1345" s="186"/>
      <c r="I1345" s="188"/>
      <c r="J1345" s="186"/>
    </row>
    <row r="1346" spans="1:10" ht="12.75">
      <c r="A1346" s="186"/>
      <c r="B1346" s="186"/>
      <c r="C1346" s="186"/>
      <c r="D1346" s="186"/>
      <c r="E1346" s="186"/>
      <c r="F1346" s="186"/>
      <c r="G1346" s="186"/>
      <c r="H1346" s="186"/>
      <c r="I1346" s="188"/>
      <c r="J1346" s="186"/>
    </row>
    <row r="1347" spans="1:10" ht="12.75">
      <c r="A1347" s="186"/>
      <c r="B1347" s="186"/>
      <c r="C1347" s="186"/>
      <c r="D1347" s="186"/>
      <c r="E1347" s="186"/>
      <c r="F1347" s="186"/>
      <c r="G1347" s="186"/>
      <c r="H1347" s="186"/>
      <c r="I1347" s="188"/>
      <c r="J1347" s="186"/>
    </row>
    <row r="1348" spans="1:10" ht="12.75">
      <c r="A1348" s="186"/>
      <c r="B1348" s="186"/>
      <c r="C1348" s="186"/>
      <c r="D1348" s="186"/>
      <c r="E1348" s="186"/>
      <c r="F1348" s="186"/>
      <c r="G1348" s="186"/>
      <c r="H1348" s="186"/>
      <c r="I1348" s="188"/>
      <c r="J1348" s="186"/>
    </row>
    <row r="1349" spans="1:10" ht="12.75">
      <c r="A1349" s="186"/>
      <c r="B1349" s="186"/>
      <c r="C1349" s="186"/>
      <c r="D1349" s="186"/>
      <c r="E1349" s="186"/>
      <c r="F1349" s="186"/>
      <c r="G1349" s="186"/>
      <c r="H1349" s="186"/>
      <c r="I1349" s="188"/>
      <c r="J1349" s="186"/>
    </row>
    <row r="1350" spans="1:10" ht="12.75">
      <c r="A1350" s="186"/>
      <c r="B1350" s="186"/>
      <c r="C1350" s="186"/>
      <c r="D1350" s="186"/>
      <c r="E1350" s="186"/>
      <c r="F1350" s="186"/>
      <c r="G1350" s="186"/>
      <c r="H1350" s="186"/>
      <c r="I1350" s="188"/>
      <c r="J1350" s="186"/>
    </row>
    <row r="1351" spans="1:10" ht="12.75">
      <c r="A1351" s="186"/>
      <c r="B1351" s="186"/>
      <c r="C1351" s="186"/>
      <c r="D1351" s="186"/>
      <c r="E1351" s="186"/>
      <c r="F1351" s="186"/>
      <c r="G1351" s="186"/>
      <c r="H1351" s="186"/>
      <c r="I1351" s="188"/>
      <c r="J1351" s="186"/>
    </row>
    <row r="1352" spans="1:10" ht="12.75">
      <c r="A1352" s="186"/>
      <c r="B1352" s="186"/>
      <c r="C1352" s="186"/>
      <c r="D1352" s="186"/>
      <c r="E1352" s="186"/>
      <c r="F1352" s="186"/>
      <c r="G1352" s="186"/>
      <c r="H1352" s="186"/>
      <c r="I1352" s="188"/>
      <c r="J1352" s="186"/>
    </row>
    <row r="1353" spans="1:10" ht="12.75">
      <c r="A1353" s="186"/>
      <c r="B1353" s="186"/>
      <c r="C1353" s="186"/>
      <c r="D1353" s="186"/>
      <c r="E1353" s="186"/>
      <c r="F1353" s="186"/>
      <c r="G1353" s="186"/>
      <c r="H1353" s="186"/>
      <c r="I1353" s="188"/>
      <c r="J1353" s="186"/>
    </row>
    <row r="1354" spans="1:10" ht="12.75">
      <c r="A1354" s="186"/>
      <c r="B1354" s="186"/>
      <c r="C1354" s="186"/>
      <c r="D1354" s="186"/>
      <c r="E1354" s="186"/>
      <c r="F1354" s="186"/>
      <c r="G1354" s="186"/>
      <c r="H1354" s="186"/>
      <c r="I1354" s="188"/>
      <c r="J1354" s="186"/>
    </row>
    <row r="1355" spans="1:10" ht="12.75">
      <c r="A1355" s="186"/>
      <c r="B1355" s="186"/>
      <c r="C1355" s="186"/>
      <c r="D1355" s="186"/>
      <c r="E1355" s="186"/>
      <c r="F1355" s="186"/>
      <c r="G1355" s="186"/>
      <c r="H1355" s="186"/>
      <c r="I1355" s="188"/>
      <c r="J1355" s="186"/>
    </row>
    <row r="1356" spans="1:10" ht="12.75">
      <c r="A1356" s="186"/>
      <c r="B1356" s="186"/>
      <c r="C1356" s="186"/>
      <c r="D1356" s="186"/>
      <c r="E1356" s="186"/>
      <c r="F1356" s="186"/>
      <c r="G1356" s="186"/>
      <c r="H1356" s="186"/>
      <c r="I1356" s="188"/>
      <c r="J1356" s="186"/>
    </row>
    <row r="1357" spans="1:10" ht="12.75">
      <c r="A1357" s="186"/>
      <c r="B1357" s="186"/>
      <c r="C1357" s="186"/>
      <c r="D1357" s="186"/>
      <c r="E1357" s="186"/>
      <c r="F1357" s="186"/>
      <c r="G1357" s="186"/>
      <c r="H1357" s="186"/>
      <c r="I1357" s="188"/>
      <c r="J1357" s="186"/>
    </row>
    <row r="1358" spans="1:10" ht="12.75">
      <c r="A1358" s="186"/>
      <c r="B1358" s="186"/>
      <c r="C1358" s="186"/>
      <c r="D1358" s="186"/>
      <c r="E1358" s="186"/>
      <c r="F1358" s="186"/>
      <c r="G1358" s="186"/>
      <c r="H1358" s="186"/>
      <c r="I1358" s="188"/>
      <c r="J1358" s="186"/>
    </row>
    <row r="1359" spans="1:10" ht="12.75">
      <c r="A1359" s="186"/>
      <c r="B1359" s="186"/>
      <c r="C1359" s="186"/>
      <c r="D1359" s="186"/>
      <c r="E1359" s="186"/>
      <c r="F1359" s="186"/>
      <c r="G1359" s="186"/>
      <c r="H1359" s="186"/>
      <c r="I1359" s="188"/>
      <c r="J1359" s="186"/>
    </row>
    <row r="1360" spans="1:10" ht="12.75">
      <c r="A1360" s="186"/>
      <c r="B1360" s="186"/>
      <c r="C1360" s="186"/>
      <c r="D1360" s="186"/>
      <c r="E1360" s="186"/>
      <c r="F1360" s="186"/>
      <c r="G1360" s="186"/>
      <c r="H1360" s="186"/>
      <c r="I1360" s="188"/>
      <c r="J1360" s="186"/>
    </row>
    <row r="1361" spans="1:10" ht="12.75">
      <c r="A1361" s="186"/>
      <c r="B1361" s="186"/>
      <c r="C1361" s="186"/>
      <c r="D1361" s="186"/>
      <c r="E1361" s="186"/>
      <c r="F1361" s="186"/>
      <c r="G1361" s="186"/>
      <c r="H1361" s="186"/>
      <c r="I1361" s="188"/>
      <c r="J1361" s="186"/>
    </row>
    <row r="1362" spans="1:10" ht="12.75">
      <c r="A1362" s="186"/>
      <c r="B1362" s="186"/>
      <c r="C1362" s="186"/>
      <c r="D1362" s="186"/>
      <c r="E1362" s="186"/>
      <c r="F1362" s="186"/>
      <c r="G1362" s="186"/>
      <c r="H1362" s="186"/>
      <c r="I1362" s="188"/>
      <c r="J1362" s="186"/>
    </row>
    <row r="1363" spans="1:10" ht="12.75">
      <c r="A1363" s="186"/>
      <c r="B1363" s="186"/>
      <c r="C1363" s="186"/>
      <c r="D1363" s="186"/>
      <c r="E1363" s="186"/>
      <c r="F1363" s="186"/>
      <c r="G1363" s="186"/>
      <c r="H1363" s="186"/>
      <c r="I1363" s="188"/>
      <c r="J1363" s="186"/>
    </row>
    <row r="1364" spans="1:10" ht="12.75">
      <c r="A1364" s="186"/>
      <c r="B1364" s="186"/>
      <c r="C1364" s="186"/>
      <c r="D1364" s="186"/>
      <c r="E1364" s="186"/>
      <c r="F1364" s="186"/>
      <c r="G1364" s="186"/>
      <c r="H1364" s="186"/>
      <c r="I1364" s="188"/>
      <c r="J1364" s="186"/>
    </row>
    <row r="1365" spans="1:10" ht="12.75">
      <c r="A1365" s="186"/>
      <c r="B1365" s="186"/>
      <c r="C1365" s="186"/>
      <c r="D1365" s="186"/>
      <c r="E1365" s="186"/>
      <c r="F1365" s="186"/>
      <c r="G1365" s="186"/>
      <c r="H1365" s="186"/>
      <c r="I1365" s="188"/>
      <c r="J1365" s="186"/>
    </row>
    <row r="1366" spans="1:10" ht="12.75">
      <c r="A1366" s="186"/>
      <c r="B1366" s="186"/>
      <c r="C1366" s="186"/>
      <c r="D1366" s="186"/>
      <c r="E1366" s="186"/>
      <c r="F1366" s="186"/>
      <c r="G1366" s="186"/>
      <c r="H1366" s="186"/>
      <c r="I1366" s="188"/>
      <c r="J1366" s="186"/>
    </row>
    <row r="1367" spans="1:10" ht="12.75">
      <c r="A1367" s="186"/>
      <c r="B1367" s="186"/>
      <c r="C1367" s="186"/>
      <c r="D1367" s="186"/>
      <c r="E1367" s="186"/>
      <c r="F1367" s="186"/>
      <c r="G1367" s="186"/>
      <c r="H1367" s="186"/>
      <c r="I1367" s="188"/>
      <c r="J1367" s="186"/>
    </row>
    <row r="1368" spans="1:10" ht="12.75">
      <c r="A1368" s="186"/>
      <c r="B1368" s="186"/>
      <c r="C1368" s="186"/>
      <c r="D1368" s="186"/>
      <c r="E1368" s="186"/>
      <c r="F1368" s="186"/>
      <c r="G1368" s="186"/>
      <c r="H1368" s="186"/>
      <c r="I1368" s="188"/>
      <c r="J1368" s="186"/>
    </row>
    <row r="1369" spans="1:10" ht="12.75">
      <c r="A1369" s="186"/>
      <c r="B1369" s="186"/>
      <c r="C1369" s="186"/>
      <c r="D1369" s="186"/>
      <c r="E1369" s="186"/>
      <c r="F1369" s="186"/>
      <c r="G1369" s="186"/>
      <c r="H1369" s="186"/>
      <c r="I1369" s="188"/>
      <c r="J1369" s="186"/>
    </row>
    <row r="1370" spans="1:10" ht="12.75">
      <c r="A1370" s="186"/>
      <c r="B1370" s="186"/>
      <c r="C1370" s="186"/>
      <c r="D1370" s="186"/>
      <c r="E1370" s="186"/>
      <c r="F1370" s="186"/>
      <c r="G1370" s="186"/>
      <c r="H1370" s="186"/>
      <c r="I1370" s="188"/>
      <c r="J1370" s="186"/>
    </row>
    <row r="1371" spans="1:10" ht="12.75">
      <c r="A1371" s="186"/>
      <c r="B1371" s="186"/>
      <c r="C1371" s="186"/>
      <c r="D1371" s="186"/>
      <c r="E1371" s="186"/>
      <c r="F1371" s="186"/>
      <c r="G1371" s="186"/>
      <c r="H1371" s="186"/>
      <c r="I1371" s="188"/>
      <c r="J1371" s="186"/>
    </row>
    <row r="1372" spans="1:10" ht="12.75">
      <c r="A1372" s="186"/>
      <c r="B1372" s="186"/>
      <c r="C1372" s="186"/>
      <c r="D1372" s="186"/>
      <c r="E1372" s="186"/>
      <c r="F1372" s="186"/>
      <c r="G1372" s="186"/>
      <c r="H1372" s="186"/>
      <c r="I1372" s="188"/>
      <c r="J1372" s="186"/>
    </row>
    <row r="1373" spans="1:10" ht="12.75">
      <c r="A1373" s="186"/>
      <c r="B1373" s="186"/>
      <c r="C1373" s="186"/>
      <c r="D1373" s="186"/>
      <c r="E1373" s="186"/>
      <c r="F1373" s="186"/>
      <c r="G1373" s="186"/>
      <c r="H1373" s="186"/>
      <c r="I1373" s="188"/>
      <c r="J1373" s="186"/>
    </row>
    <row r="1374" spans="1:10" ht="12.75">
      <c r="A1374" s="186"/>
      <c r="B1374" s="186"/>
      <c r="C1374" s="186"/>
      <c r="D1374" s="186"/>
      <c r="E1374" s="186"/>
      <c r="F1374" s="186"/>
      <c r="G1374" s="186"/>
      <c r="H1374" s="186"/>
      <c r="I1374" s="188"/>
      <c r="J1374" s="186"/>
    </row>
    <row r="1375" spans="1:10" ht="12.75">
      <c r="A1375" s="186"/>
      <c r="B1375" s="186"/>
      <c r="C1375" s="186"/>
      <c r="D1375" s="186"/>
      <c r="E1375" s="186"/>
      <c r="F1375" s="186"/>
      <c r="G1375" s="186"/>
      <c r="H1375" s="186"/>
      <c r="I1375" s="188"/>
      <c r="J1375" s="186"/>
    </row>
    <row r="1376" spans="1:10" ht="12.75">
      <c r="A1376" s="186"/>
      <c r="B1376" s="186"/>
      <c r="C1376" s="186"/>
      <c r="D1376" s="186"/>
      <c r="E1376" s="186"/>
      <c r="F1376" s="186"/>
      <c r="G1376" s="186"/>
      <c r="H1376" s="186"/>
      <c r="I1376" s="188"/>
      <c r="J1376" s="186"/>
    </row>
    <row r="1377" spans="1:10" ht="12.75">
      <c r="A1377" s="186"/>
      <c r="B1377" s="186"/>
      <c r="C1377" s="186"/>
      <c r="D1377" s="186"/>
      <c r="E1377" s="186"/>
      <c r="F1377" s="186"/>
      <c r="G1377" s="186"/>
      <c r="H1377" s="186"/>
      <c r="I1377" s="188"/>
      <c r="J1377" s="186"/>
    </row>
  </sheetData>
  <mergeCells count="4">
    <mergeCell ref="A2:J2"/>
    <mergeCell ref="A50:J50"/>
    <mergeCell ref="A136:J136"/>
    <mergeCell ref="A182:J18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1873"/>
  <sheetViews>
    <sheetView tabSelected="1" workbookViewId="0">
      <pane ySplit="2" topLeftCell="A3" activePane="bottomLeft" state="frozen"/>
      <selection pane="bottomLeft" activeCell="B16" sqref="B16"/>
    </sheetView>
  </sheetViews>
  <sheetFormatPr baseColWidth="10" defaultColWidth="14.42578125" defaultRowHeight="15.75" customHeight="1"/>
  <cols>
    <col min="1" max="1" width="31.85546875" customWidth="1"/>
    <col min="2" max="2" width="23.28515625" customWidth="1"/>
    <col min="3" max="3" width="22.5703125" customWidth="1"/>
    <col min="4" max="4" width="26.7109375" customWidth="1"/>
    <col min="5" max="5" width="18.140625" customWidth="1"/>
    <col min="6" max="6" width="72.140625" customWidth="1"/>
    <col min="8" max="8" width="17.42578125" customWidth="1"/>
    <col min="9" max="9" width="14.5703125" customWidth="1"/>
    <col min="10" max="10" width="89.28515625" hidden="1" customWidth="1"/>
    <col min="11" max="13" width="14.140625" customWidth="1"/>
    <col min="14" max="14" width="89.85546875" customWidth="1"/>
    <col min="15" max="15" width="18.140625" customWidth="1"/>
    <col min="16" max="16" width="22.7109375" customWidth="1"/>
    <col min="23" max="23" width="20.7109375" customWidth="1"/>
  </cols>
  <sheetData>
    <row r="1" spans="1:31" ht="15.75" customHeight="1">
      <c r="A1" s="1"/>
      <c r="B1" s="1"/>
      <c r="C1" s="1"/>
      <c r="D1" s="6"/>
      <c r="E1" s="1"/>
      <c r="F1" s="1"/>
      <c r="G1" s="8"/>
      <c r="H1" s="11"/>
      <c r="I1" s="19"/>
      <c r="J1" s="19"/>
      <c r="K1" s="546" t="s">
        <v>15</v>
      </c>
      <c r="L1" s="547"/>
      <c r="M1" s="547"/>
      <c r="N1" s="19"/>
      <c r="O1" s="19"/>
      <c r="P1" s="19"/>
      <c r="Q1" s="31"/>
      <c r="R1" s="31"/>
      <c r="S1" s="32"/>
      <c r="T1" s="32"/>
      <c r="U1" s="32"/>
      <c r="V1" s="32"/>
      <c r="W1" s="32"/>
      <c r="X1" s="32"/>
      <c r="Y1" s="32"/>
      <c r="Z1" s="32"/>
      <c r="AA1" s="32"/>
      <c r="AB1" s="32"/>
      <c r="AC1" s="32"/>
      <c r="AD1" s="32"/>
      <c r="AE1" s="32"/>
    </row>
    <row r="2" spans="1:31" ht="15.75" customHeight="1">
      <c r="A2" s="1" t="s">
        <v>37</v>
      </c>
      <c r="B2" s="1" t="s">
        <v>38</v>
      </c>
      <c r="C2" s="1" t="s">
        <v>39</v>
      </c>
      <c r="D2" s="6" t="s">
        <v>5</v>
      </c>
      <c r="E2" s="1" t="s">
        <v>40</v>
      </c>
      <c r="F2" s="1" t="s">
        <v>42</v>
      </c>
      <c r="G2" s="8" t="s">
        <v>44</v>
      </c>
      <c r="H2" s="11" t="s">
        <v>8</v>
      </c>
      <c r="I2" s="19" t="s">
        <v>47</v>
      </c>
      <c r="J2" s="19" t="s">
        <v>48</v>
      </c>
      <c r="K2" s="23" t="s">
        <v>49</v>
      </c>
      <c r="L2" s="19" t="s">
        <v>52</v>
      </c>
      <c r="M2" s="19" t="s">
        <v>54</v>
      </c>
      <c r="N2" s="19" t="s">
        <v>55</v>
      </c>
      <c r="O2" s="19" t="s">
        <v>57</v>
      </c>
      <c r="P2" s="19" t="s">
        <v>58</v>
      </c>
      <c r="Q2" s="31"/>
      <c r="R2" s="31"/>
      <c r="S2" s="32"/>
      <c r="T2" s="32"/>
      <c r="U2" s="32"/>
      <c r="V2" s="32"/>
      <c r="W2" s="32"/>
      <c r="X2" s="32"/>
      <c r="Y2" s="32"/>
      <c r="Z2" s="32"/>
      <c r="AA2" s="32"/>
      <c r="AB2" s="32"/>
      <c r="AC2" s="32"/>
      <c r="AD2" s="32"/>
      <c r="AE2" s="32"/>
    </row>
    <row r="3" spans="1:31" ht="15.75" customHeight="1">
      <c r="A3" s="37" t="s">
        <v>62</v>
      </c>
      <c r="B3" s="43" t="s">
        <v>75</v>
      </c>
      <c r="C3" s="45" t="s">
        <v>90</v>
      </c>
      <c r="D3" s="45" t="s">
        <v>100</v>
      </c>
      <c r="E3" s="48">
        <v>43832</v>
      </c>
      <c r="F3" s="43" t="s">
        <v>109</v>
      </c>
      <c r="G3" s="43" t="s">
        <v>114</v>
      </c>
      <c r="H3" s="51" t="s">
        <v>118</v>
      </c>
      <c r="I3" s="43" t="s">
        <v>126</v>
      </c>
      <c r="J3" s="31"/>
      <c r="K3" s="52">
        <v>43832</v>
      </c>
      <c r="L3" s="48">
        <v>43833</v>
      </c>
      <c r="M3" s="48">
        <v>43834</v>
      </c>
      <c r="N3" s="31"/>
      <c r="O3" s="31"/>
      <c r="P3" s="31"/>
      <c r="Q3" s="31" t="b">
        <f>IF(AND(OR(G2:G6=DATOS!C$8,G2:G6=DATOS!C$9),H2:H6=DATOS!B$4),ROW(G2:G6))</f>
        <v>0</v>
      </c>
      <c r="R3" s="31" t="e">
        <f t="shared" ref="R3:R13" ca="1" si="0">IF(AND((TODAY()-E2)&gt;=3,H2="SEGUIMIENTO"),"SEG","")</f>
        <v>#VALUE!</v>
      </c>
      <c r="S3" s="31" t="e">
        <f t="shared" ref="S3:S13" ca="1" si="1">IF(R3="SEG",TODAY()-E2,0)</f>
        <v>#VALUE!</v>
      </c>
      <c r="T3" s="32"/>
      <c r="U3" s="32"/>
      <c r="V3" s="32"/>
      <c r="W3" s="32"/>
      <c r="X3" s="32"/>
      <c r="Y3" s="32"/>
      <c r="Z3" s="32"/>
      <c r="AA3" s="32"/>
      <c r="AB3" s="32"/>
      <c r="AC3" s="32"/>
      <c r="AD3" s="32"/>
      <c r="AE3" s="32"/>
    </row>
    <row r="4" spans="1:31" ht="15.75" customHeight="1">
      <c r="A4" s="37" t="s">
        <v>210</v>
      </c>
      <c r="B4" s="43" t="s">
        <v>215</v>
      </c>
      <c r="C4" s="45" t="s">
        <v>216</v>
      </c>
      <c r="D4" s="45" t="s">
        <v>100</v>
      </c>
      <c r="E4" s="48">
        <v>43832</v>
      </c>
      <c r="F4" s="43" t="s">
        <v>220</v>
      </c>
      <c r="G4" s="43" t="s">
        <v>222</v>
      </c>
      <c r="H4" s="51" t="s">
        <v>223</v>
      </c>
      <c r="I4" s="43" t="s">
        <v>226</v>
      </c>
      <c r="J4" s="31"/>
      <c r="K4" s="55"/>
      <c r="L4" s="31"/>
      <c r="M4" s="31"/>
      <c r="N4" s="43" t="s">
        <v>234</v>
      </c>
      <c r="O4" s="48">
        <v>43832</v>
      </c>
      <c r="P4" s="43" t="s">
        <v>235</v>
      </c>
      <c r="Q4" s="31" t="b">
        <f>IF(AND(OR(G3:G7=DATOS!C$8,G3:G7=DATOS!C$9),H3:H7=DATOS!B$4),ROW(G3:G7))</f>
        <v>0</v>
      </c>
      <c r="R4" s="31" t="str">
        <f t="shared" ca="1" si="0"/>
        <v>SEG</v>
      </c>
      <c r="S4" s="31">
        <f t="shared" ca="1" si="1"/>
        <v>5</v>
      </c>
      <c r="T4" s="32"/>
      <c r="U4" s="32"/>
      <c r="V4" s="32"/>
      <c r="W4" s="32"/>
      <c r="X4" s="32"/>
      <c r="Y4" s="32"/>
      <c r="Z4" s="32"/>
      <c r="AA4" s="32"/>
      <c r="AB4" s="32"/>
      <c r="AC4" s="32"/>
      <c r="AD4" s="32"/>
      <c r="AE4" s="32"/>
    </row>
    <row r="5" spans="1:31" ht="15.75" customHeight="1">
      <c r="A5" s="37" t="s">
        <v>257</v>
      </c>
      <c r="B5" s="43" t="s">
        <v>261</v>
      </c>
      <c r="C5" s="45" t="s">
        <v>263</v>
      </c>
      <c r="D5" s="45" t="s">
        <v>266</v>
      </c>
      <c r="E5" s="48">
        <v>43832</v>
      </c>
      <c r="F5" s="43" t="s">
        <v>269</v>
      </c>
      <c r="G5" s="43" t="s">
        <v>271</v>
      </c>
      <c r="H5" s="51" t="s">
        <v>223</v>
      </c>
      <c r="I5" s="43" t="s">
        <v>273</v>
      </c>
      <c r="J5" s="31"/>
      <c r="K5" s="55"/>
      <c r="L5" s="31"/>
      <c r="M5" s="31"/>
      <c r="N5" s="43" t="s">
        <v>274</v>
      </c>
      <c r="O5" s="48">
        <v>43832</v>
      </c>
      <c r="P5" s="43" t="s">
        <v>276</v>
      </c>
      <c r="Q5" s="31" t="b">
        <f>IF(AND(OR(G4:G8=DATOS!C$8,G4:G8=DATOS!C$9),H4:H8=DATOS!B$4),ROW(G4:G8))</f>
        <v>0</v>
      </c>
      <c r="R5" s="31" t="str">
        <f t="shared" ca="1" si="0"/>
        <v/>
      </c>
      <c r="S5" s="31">
        <f t="shared" ca="1" si="1"/>
        <v>0</v>
      </c>
      <c r="T5" s="32"/>
      <c r="U5" s="32"/>
      <c r="V5" s="32"/>
      <c r="W5" s="32"/>
      <c r="X5" s="32"/>
      <c r="Y5" s="32"/>
      <c r="Z5" s="32"/>
      <c r="AA5" s="32"/>
      <c r="AB5" s="32"/>
      <c r="AC5" s="32"/>
      <c r="AD5" s="32"/>
      <c r="AE5" s="32"/>
    </row>
    <row r="6" spans="1:31" ht="15.75" customHeight="1">
      <c r="A6" s="37" t="s">
        <v>291</v>
      </c>
      <c r="B6" s="43" t="s">
        <v>293</v>
      </c>
      <c r="C6" s="45" t="s">
        <v>216</v>
      </c>
      <c r="D6" s="45" t="s">
        <v>266</v>
      </c>
      <c r="E6" s="48">
        <v>43863</v>
      </c>
      <c r="F6" s="43" t="s">
        <v>297</v>
      </c>
      <c r="G6" s="43" t="s">
        <v>222</v>
      </c>
      <c r="H6" s="51" t="s">
        <v>223</v>
      </c>
      <c r="I6" s="43" t="s">
        <v>226</v>
      </c>
      <c r="J6" s="31"/>
      <c r="K6" s="55"/>
      <c r="L6" s="31"/>
      <c r="M6" s="31"/>
      <c r="N6" s="43" t="s">
        <v>304</v>
      </c>
      <c r="O6" s="48">
        <v>43832</v>
      </c>
      <c r="P6" s="43" t="s">
        <v>276</v>
      </c>
      <c r="Q6" s="31" t="b">
        <f>IF(AND(OR(G5:G9=DATOS!C$8,G5:G9=DATOS!C$9),H5:H9=DATOS!B$4),ROW(G5:G9))</f>
        <v>0</v>
      </c>
      <c r="R6" s="31" t="str">
        <f t="shared" ca="1" si="0"/>
        <v/>
      </c>
      <c r="S6" s="31">
        <f t="shared" ca="1" si="1"/>
        <v>0</v>
      </c>
      <c r="T6" s="32"/>
      <c r="U6" s="32"/>
      <c r="V6" s="32"/>
      <c r="W6" s="32"/>
      <c r="X6" s="32"/>
      <c r="Y6" s="32"/>
      <c r="Z6" s="32"/>
      <c r="AA6" s="32"/>
      <c r="AB6" s="32"/>
      <c r="AC6" s="32"/>
      <c r="AD6" s="32"/>
      <c r="AE6" s="32"/>
    </row>
    <row r="7" spans="1:31" ht="15.75" customHeight="1">
      <c r="A7" s="37" t="s">
        <v>337</v>
      </c>
      <c r="B7" s="43" t="s">
        <v>339</v>
      </c>
      <c r="C7" s="45" t="s">
        <v>340</v>
      </c>
      <c r="D7" s="45" t="s">
        <v>100</v>
      </c>
      <c r="E7" s="48">
        <v>43832</v>
      </c>
      <c r="F7" s="43" t="s">
        <v>269</v>
      </c>
      <c r="G7" s="43" t="s">
        <v>271</v>
      </c>
      <c r="H7" s="51" t="s">
        <v>223</v>
      </c>
      <c r="I7" s="43" t="s">
        <v>226</v>
      </c>
      <c r="J7" s="31"/>
      <c r="K7" s="55"/>
      <c r="L7" s="31"/>
      <c r="M7" s="31"/>
      <c r="N7" s="43" t="s">
        <v>345</v>
      </c>
      <c r="O7" s="48">
        <v>43832</v>
      </c>
      <c r="P7" s="43" t="s">
        <v>347</v>
      </c>
      <c r="Q7" s="31" t="b">
        <f>IF(AND(OR(G6:G10=DATOS!C$8,G6:G10=DATOS!C$9),H6:H10=DATOS!B$4),ROW(G6:G10))</f>
        <v>0</v>
      </c>
      <c r="R7" s="31" t="str">
        <f t="shared" ca="1" si="0"/>
        <v/>
      </c>
      <c r="S7" s="31">
        <f t="shared" ca="1" si="1"/>
        <v>0</v>
      </c>
      <c r="T7" s="32"/>
      <c r="U7" s="32"/>
      <c r="V7" s="32"/>
      <c r="W7" s="32"/>
      <c r="X7" s="32"/>
      <c r="Y7" s="32"/>
      <c r="Z7" s="32"/>
      <c r="AA7" s="32"/>
      <c r="AB7" s="32"/>
      <c r="AC7" s="32"/>
      <c r="AD7" s="32"/>
      <c r="AE7" s="32"/>
    </row>
    <row r="8" spans="1:31" ht="15.75" customHeight="1">
      <c r="A8" s="37" t="s">
        <v>355</v>
      </c>
      <c r="B8" s="43" t="s">
        <v>358</v>
      </c>
      <c r="C8" s="45" t="s">
        <v>360</v>
      </c>
      <c r="D8" s="45" t="s">
        <v>266</v>
      </c>
      <c r="E8" s="48">
        <v>43832</v>
      </c>
      <c r="F8" s="43" t="s">
        <v>361</v>
      </c>
      <c r="G8" s="43" t="s">
        <v>362</v>
      </c>
      <c r="H8" s="51" t="s">
        <v>223</v>
      </c>
      <c r="I8" s="43" t="s">
        <v>226</v>
      </c>
      <c r="J8" s="31"/>
      <c r="K8" s="55"/>
      <c r="L8" s="31"/>
      <c r="M8" s="31"/>
      <c r="N8" s="43" t="s">
        <v>368</v>
      </c>
      <c r="O8" s="48">
        <v>43832</v>
      </c>
      <c r="P8" s="43" t="s">
        <v>235</v>
      </c>
      <c r="Q8" s="31" t="b">
        <f>IF(AND(OR(G7:G11=DATOS!C$8,G7:G11=DATOS!C$9),H7:H11=DATOS!B$4),ROW(G7:G11))</f>
        <v>0</v>
      </c>
      <c r="R8" s="31" t="str">
        <f t="shared" ca="1" si="0"/>
        <v/>
      </c>
      <c r="S8" s="31">
        <f t="shared" ca="1" si="1"/>
        <v>0</v>
      </c>
      <c r="T8" s="32"/>
      <c r="U8" s="32"/>
      <c r="V8" s="32"/>
      <c r="W8" s="32"/>
      <c r="X8" s="32"/>
      <c r="Y8" s="32"/>
      <c r="Z8" s="32"/>
      <c r="AA8" s="32"/>
      <c r="AB8" s="32"/>
      <c r="AC8" s="32"/>
      <c r="AD8" s="32"/>
      <c r="AE8" s="32"/>
    </row>
    <row r="9" spans="1:31" ht="15.75" customHeight="1">
      <c r="A9" s="37" t="s">
        <v>376</v>
      </c>
      <c r="B9" s="43" t="s">
        <v>379</v>
      </c>
      <c r="C9" s="45" t="s">
        <v>380</v>
      </c>
      <c r="D9" s="45" t="s">
        <v>100</v>
      </c>
      <c r="E9" s="48">
        <v>43832</v>
      </c>
      <c r="F9" s="43" t="s">
        <v>382</v>
      </c>
      <c r="G9" s="43" t="s">
        <v>384</v>
      </c>
      <c r="H9" s="51" t="s">
        <v>223</v>
      </c>
      <c r="I9" s="43" t="s">
        <v>226</v>
      </c>
      <c r="J9" s="31"/>
      <c r="K9" s="52">
        <v>43832</v>
      </c>
      <c r="L9" s="48">
        <v>43833</v>
      </c>
      <c r="M9" s="48">
        <v>43834</v>
      </c>
      <c r="N9" s="43" t="s">
        <v>388</v>
      </c>
      <c r="O9" s="48">
        <v>43834</v>
      </c>
      <c r="P9" s="43" t="s">
        <v>389</v>
      </c>
      <c r="Q9" s="31" t="b">
        <f>IF(AND(OR(G8:G12=DATOS!C$8,G8:G12=DATOS!C$9),H8:H12=DATOS!B$4),ROW(G8:G12))</f>
        <v>0</v>
      </c>
      <c r="R9" s="31" t="str">
        <f t="shared" ca="1" si="0"/>
        <v/>
      </c>
      <c r="S9" s="31">
        <f t="shared" ca="1" si="1"/>
        <v>0</v>
      </c>
      <c r="T9" s="32"/>
      <c r="U9" s="32"/>
      <c r="V9" s="32"/>
      <c r="W9" s="32"/>
      <c r="X9" s="32"/>
      <c r="Y9" s="32"/>
      <c r="Z9" s="32"/>
      <c r="AA9" s="32"/>
      <c r="AB9" s="32"/>
      <c r="AC9" s="32"/>
      <c r="AD9" s="32"/>
      <c r="AE9" s="32"/>
    </row>
    <row r="10" spans="1:31" ht="15.75" customHeight="1">
      <c r="A10" s="37" t="s">
        <v>410</v>
      </c>
      <c r="B10" s="43" t="s">
        <v>411</v>
      </c>
      <c r="C10" s="45" t="s">
        <v>414</v>
      </c>
      <c r="D10" s="45" t="s">
        <v>417</v>
      </c>
      <c r="E10" s="48">
        <v>43832</v>
      </c>
      <c r="F10" s="43" t="s">
        <v>421</v>
      </c>
      <c r="G10" s="43" t="s">
        <v>384</v>
      </c>
      <c r="H10" s="51" t="s">
        <v>223</v>
      </c>
      <c r="I10" s="43" t="s">
        <v>226</v>
      </c>
      <c r="J10" s="31"/>
      <c r="K10" s="52">
        <v>43832</v>
      </c>
      <c r="L10" s="48">
        <v>43833</v>
      </c>
      <c r="M10" s="48">
        <v>43834</v>
      </c>
      <c r="N10" s="43" t="s">
        <v>428</v>
      </c>
      <c r="O10" s="48">
        <v>43834</v>
      </c>
      <c r="P10" s="43" t="s">
        <v>389</v>
      </c>
      <c r="Q10" s="31" t="b">
        <f>IF(AND(OR(G9:G13=DATOS!C$8,G9:G13=DATOS!C$9),H9:H13=DATOS!B$4),ROW(G9:G13))</f>
        <v>0</v>
      </c>
      <c r="R10" s="31" t="str">
        <f t="shared" ca="1" si="0"/>
        <v/>
      </c>
      <c r="S10" s="31">
        <f t="shared" ca="1" si="1"/>
        <v>0</v>
      </c>
      <c r="T10" s="32"/>
      <c r="U10" s="32"/>
      <c r="V10" s="32"/>
      <c r="W10" s="32"/>
      <c r="X10" s="32"/>
      <c r="Y10" s="32"/>
      <c r="Z10" s="32"/>
      <c r="AA10" s="32"/>
      <c r="AB10" s="32"/>
      <c r="AC10" s="32"/>
      <c r="AD10" s="32"/>
      <c r="AE10" s="32"/>
    </row>
    <row r="11" spans="1:31" ht="15.75" customHeight="1">
      <c r="A11" s="37" t="s">
        <v>447</v>
      </c>
      <c r="B11" s="43" t="s">
        <v>450</v>
      </c>
      <c r="C11" s="45" t="s">
        <v>216</v>
      </c>
      <c r="D11" s="45" t="s">
        <v>417</v>
      </c>
      <c r="E11" s="48">
        <v>43832</v>
      </c>
      <c r="F11" s="43" t="s">
        <v>421</v>
      </c>
      <c r="G11" s="43" t="s">
        <v>271</v>
      </c>
      <c r="H11" s="51" t="s">
        <v>223</v>
      </c>
      <c r="I11" s="43" t="s">
        <v>226</v>
      </c>
      <c r="J11" s="31"/>
      <c r="K11" s="55"/>
      <c r="L11" s="31"/>
      <c r="M11" s="31"/>
      <c r="N11" s="43" t="s">
        <v>455</v>
      </c>
      <c r="O11" s="48">
        <v>43833</v>
      </c>
      <c r="P11" s="43" t="s">
        <v>347</v>
      </c>
      <c r="Q11" s="31" t="b">
        <f>IF(AND(OR(G10:G14=DATOS!C$8,G10:G14=DATOS!C$9),H10:H14=DATOS!B$4),ROW(G10:G14))</f>
        <v>0</v>
      </c>
      <c r="R11" s="31" t="str">
        <f t="shared" ca="1" si="0"/>
        <v/>
      </c>
      <c r="S11" s="31">
        <f t="shared" ca="1" si="1"/>
        <v>0</v>
      </c>
      <c r="T11" s="32"/>
      <c r="U11" s="32"/>
      <c r="V11" s="32"/>
      <c r="W11" s="32"/>
      <c r="X11" s="32"/>
      <c r="Y11" s="32"/>
      <c r="Z11" s="32"/>
      <c r="AA11" s="32"/>
      <c r="AB11" s="32"/>
      <c r="AC11" s="32"/>
      <c r="AD11" s="32"/>
      <c r="AE11" s="32"/>
    </row>
    <row r="12" spans="1:31" ht="15.75" customHeight="1">
      <c r="A12" s="37" t="s">
        <v>473</v>
      </c>
      <c r="B12" s="43" t="s">
        <v>476</v>
      </c>
      <c r="C12" s="45" t="s">
        <v>478</v>
      </c>
      <c r="D12" s="45" t="s">
        <v>266</v>
      </c>
      <c r="E12" s="48">
        <v>43833</v>
      </c>
      <c r="F12" s="43" t="s">
        <v>481</v>
      </c>
      <c r="G12" s="43" t="s">
        <v>483</v>
      </c>
      <c r="H12" s="51" t="s">
        <v>118</v>
      </c>
      <c r="I12" s="43" t="s">
        <v>126</v>
      </c>
      <c r="J12" s="31"/>
      <c r="K12" s="52">
        <v>43836</v>
      </c>
      <c r="L12" s="31"/>
      <c r="M12" s="31"/>
      <c r="N12" s="31"/>
      <c r="O12" s="31"/>
      <c r="P12" s="31"/>
      <c r="Q12" s="31">
        <f>IF(AND(OR(G11:G15=DATOS!C$8,G11:G15=DATOS!C$9),H11:H15=DATOS!B$4),ROW(G11:G15))</f>
        <v>11</v>
      </c>
      <c r="R12" s="31" t="str">
        <f t="shared" ca="1" si="0"/>
        <v/>
      </c>
      <c r="S12" s="31">
        <f t="shared" ca="1" si="1"/>
        <v>0</v>
      </c>
      <c r="T12" s="32"/>
      <c r="U12" s="32"/>
      <c r="V12" s="32"/>
      <c r="W12" s="32"/>
      <c r="X12" s="32"/>
      <c r="Y12" s="32"/>
      <c r="Z12" s="32"/>
      <c r="AA12" s="32"/>
      <c r="AB12" s="32"/>
      <c r="AC12" s="32"/>
      <c r="AD12" s="32"/>
      <c r="AE12" s="32"/>
    </row>
    <row r="13" spans="1:31" ht="15.75" customHeight="1">
      <c r="A13" s="37" t="s">
        <v>505</v>
      </c>
      <c r="B13" s="43" t="s">
        <v>507</v>
      </c>
      <c r="C13" s="45" t="s">
        <v>90</v>
      </c>
      <c r="D13" s="45" t="s">
        <v>417</v>
      </c>
      <c r="E13" s="48">
        <v>43833</v>
      </c>
      <c r="F13" s="43" t="s">
        <v>512</v>
      </c>
      <c r="G13" s="43" t="s">
        <v>114</v>
      </c>
      <c r="H13" s="51" t="s">
        <v>223</v>
      </c>
      <c r="I13" s="43" t="s">
        <v>273</v>
      </c>
      <c r="J13" s="31"/>
      <c r="K13" s="55"/>
      <c r="L13" s="31"/>
      <c r="M13" s="31"/>
      <c r="N13" s="43" t="s">
        <v>517</v>
      </c>
      <c r="O13" s="48">
        <v>43833</v>
      </c>
      <c r="P13" s="43" t="s">
        <v>520</v>
      </c>
      <c r="Q13" s="31" t="b">
        <f>IF(AND(OR(G12:G16=DATOS!C$8,G12:G16=DATOS!C$9),H12:H16=DATOS!B$4),ROW(G12:G16))</f>
        <v>0</v>
      </c>
      <c r="R13" s="31" t="str">
        <f t="shared" ca="1" si="0"/>
        <v>SEG</v>
      </c>
      <c r="S13" s="31">
        <f t="shared" ca="1" si="1"/>
        <v>4</v>
      </c>
      <c r="T13" s="32"/>
      <c r="U13" s="32"/>
      <c r="V13" s="32"/>
      <c r="W13" s="32"/>
      <c r="X13" s="32"/>
      <c r="Y13" s="32"/>
      <c r="Z13" s="32"/>
      <c r="AA13" s="32"/>
      <c r="AB13" s="32"/>
      <c r="AC13" s="32"/>
      <c r="AD13" s="32"/>
      <c r="AE13" s="32"/>
    </row>
    <row r="14" spans="1:31" ht="15.75" customHeight="1">
      <c r="A14" s="76" t="s">
        <v>535</v>
      </c>
      <c r="B14" s="43" t="s">
        <v>540</v>
      </c>
      <c r="C14" s="45" t="s">
        <v>216</v>
      </c>
      <c r="D14" s="45" t="s">
        <v>417</v>
      </c>
      <c r="E14" s="48">
        <v>43833</v>
      </c>
      <c r="F14" s="45" t="s">
        <v>421</v>
      </c>
      <c r="G14" s="51" t="s">
        <v>271</v>
      </c>
      <c r="H14" s="51" t="s">
        <v>223</v>
      </c>
      <c r="I14" s="43" t="s">
        <v>226</v>
      </c>
      <c r="J14" s="43"/>
      <c r="K14" s="43"/>
      <c r="L14" s="43"/>
      <c r="M14" s="43"/>
      <c r="N14" s="79" t="s">
        <v>517</v>
      </c>
      <c r="O14" s="48">
        <v>43833</v>
      </c>
      <c r="P14" s="43" t="s">
        <v>520</v>
      </c>
      <c r="Q14" s="31" t="b">
        <f>IF(AND(OR(G14:G15=DATOS!C$8,G14:G15=DATOS!C$9),H14:H15=DATOS!B$4),ROW(G14:G15))</f>
        <v>0</v>
      </c>
      <c r="R14" s="31" t="str">
        <f t="shared" ref="R14:R1532" ca="1" si="2">IF(AND((TODAY()-E14)&gt;=3,H14="SEGUIMIENTO"),"SEG","")</f>
        <v/>
      </c>
      <c r="S14" s="31">
        <f t="shared" ref="S14:S379" ca="1" si="3">IF(R14="SEG",TODAY()-E14,0)</f>
        <v>0</v>
      </c>
      <c r="T14" s="32"/>
      <c r="U14" s="32"/>
      <c r="V14" s="32"/>
      <c r="W14" s="32"/>
      <c r="X14" s="32"/>
      <c r="Y14" s="32"/>
      <c r="Z14" s="32"/>
      <c r="AA14" s="32"/>
      <c r="AB14" s="32"/>
      <c r="AC14" s="32"/>
      <c r="AD14" s="32"/>
      <c r="AE14" s="32"/>
    </row>
    <row r="15" spans="1:31" ht="15.75" customHeight="1">
      <c r="A15" s="76" t="s">
        <v>620</v>
      </c>
      <c r="B15" s="43" t="s">
        <v>622</v>
      </c>
      <c r="C15" s="45" t="s">
        <v>624</v>
      </c>
      <c r="D15" s="45" t="s">
        <v>100</v>
      </c>
      <c r="E15" s="48">
        <v>43834</v>
      </c>
      <c r="F15" s="45" t="s">
        <v>269</v>
      </c>
      <c r="G15" s="51" t="s">
        <v>271</v>
      </c>
      <c r="H15" s="51" t="s">
        <v>223</v>
      </c>
      <c r="I15" s="43" t="s">
        <v>638</v>
      </c>
      <c r="J15" s="43"/>
      <c r="K15" s="43"/>
      <c r="L15" s="43"/>
      <c r="M15" s="43"/>
      <c r="N15" s="43" t="s">
        <v>640</v>
      </c>
      <c r="O15" s="48">
        <v>43834</v>
      </c>
      <c r="P15" s="43" t="s">
        <v>347</v>
      </c>
      <c r="Q15" s="31" t="b">
        <f>IF(AND(OR(G15:G16=DATOS!C$8,G15:G16=DATOS!C$9),H15:H16=DATOS!B$4),ROW(G15:G16))</f>
        <v>0</v>
      </c>
      <c r="R15" s="31" t="str">
        <f t="shared" ca="1" si="2"/>
        <v/>
      </c>
      <c r="S15" s="31">
        <f t="shared" ca="1" si="3"/>
        <v>0</v>
      </c>
      <c r="T15" s="32"/>
      <c r="U15" s="32"/>
      <c r="V15" s="32"/>
      <c r="W15" s="32"/>
      <c r="X15" s="32"/>
      <c r="Y15" s="32"/>
      <c r="Z15" s="32"/>
      <c r="AA15" s="32"/>
      <c r="AB15" s="32"/>
      <c r="AC15" s="32"/>
      <c r="AD15" s="32"/>
      <c r="AE15" s="32"/>
    </row>
    <row r="16" spans="1:31" ht="15.75" customHeight="1">
      <c r="A16" s="76" t="s">
        <v>660</v>
      </c>
      <c r="B16" s="43" t="s">
        <v>662</v>
      </c>
      <c r="C16" s="45" t="s">
        <v>664</v>
      </c>
      <c r="D16" s="45" t="s">
        <v>100</v>
      </c>
      <c r="E16" s="48">
        <v>43834</v>
      </c>
      <c r="F16" s="45" t="s">
        <v>671</v>
      </c>
      <c r="G16" s="51" t="s">
        <v>114</v>
      </c>
      <c r="H16" s="51" t="s">
        <v>118</v>
      </c>
      <c r="I16" s="43" t="s">
        <v>226</v>
      </c>
      <c r="J16" s="31"/>
      <c r="K16" s="31"/>
      <c r="L16" s="31"/>
      <c r="M16" s="31"/>
      <c r="N16" s="43"/>
      <c r="O16" s="48"/>
      <c r="P16" s="43"/>
      <c r="Q16" s="31" t="b">
        <f>IF(AND(OR(G16:G17=DATOS!C$8,G16:G17=DATOS!C$9),H16:H17=DATOS!B$4),ROW(G16:G17))</f>
        <v>0</v>
      </c>
      <c r="R16" s="31" t="str">
        <f t="shared" ca="1" si="2"/>
        <v>SEG</v>
      </c>
      <c r="S16" s="31">
        <f t="shared" ca="1" si="3"/>
        <v>3</v>
      </c>
      <c r="T16" s="32"/>
      <c r="U16" s="32"/>
      <c r="V16" s="32"/>
      <c r="W16" s="32"/>
      <c r="X16" s="32"/>
      <c r="Y16" s="32"/>
      <c r="Z16" s="32"/>
      <c r="AA16" s="32"/>
      <c r="AB16" s="32"/>
      <c r="AC16" s="32"/>
      <c r="AD16" s="32"/>
      <c r="AE16" s="32"/>
    </row>
    <row r="17" spans="1:31" ht="15.75" customHeight="1">
      <c r="A17" s="76" t="s">
        <v>696</v>
      </c>
      <c r="B17" s="43" t="s">
        <v>698</v>
      </c>
      <c r="C17" s="45" t="s">
        <v>701</v>
      </c>
      <c r="D17" s="45" t="s">
        <v>417</v>
      </c>
      <c r="E17" s="48">
        <v>43834</v>
      </c>
      <c r="F17" s="45" t="s">
        <v>702</v>
      </c>
      <c r="G17" s="51" t="s">
        <v>271</v>
      </c>
      <c r="H17" s="51" t="s">
        <v>118</v>
      </c>
      <c r="I17" s="43" t="s">
        <v>226</v>
      </c>
      <c r="J17" s="43"/>
      <c r="K17" s="48">
        <v>43834</v>
      </c>
      <c r="L17" s="48">
        <v>43836</v>
      </c>
      <c r="M17" s="48">
        <v>43837</v>
      </c>
      <c r="N17" s="43"/>
      <c r="O17" s="31"/>
      <c r="P17" s="43"/>
      <c r="Q17" s="31" t="b">
        <f>IF(AND(OR(G17:G18=DATOS!C$8,G17:G18=DATOS!C$9),H17:H18=DATOS!B$4),ROW(G17:G18))</f>
        <v>0</v>
      </c>
      <c r="R17" s="31" t="str">
        <f t="shared" ca="1" si="2"/>
        <v>SEG</v>
      </c>
      <c r="S17" s="31">
        <f t="shared" ca="1" si="3"/>
        <v>3</v>
      </c>
      <c r="T17" s="32"/>
      <c r="U17" s="32"/>
      <c r="V17" s="32"/>
      <c r="W17" s="32"/>
      <c r="X17" s="32"/>
      <c r="Y17" s="32"/>
      <c r="Z17" s="32"/>
      <c r="AA17" s="32"/>
      <c r="AB17" s="32"/>
      <c r="AC17" s="32"/>
      <c r="AD17" s="32"/>
      <c r="AE17" s="32"/>
    </row>
    <row r="18" spans="1:31" ht="15.75" customHeight="1">
      <c r="A18" s="37" t="s">
        <v>447</v>
      </c>
      <c r="B18" s="43" t="s">
        <v>450</v>
      </c>
      <c r="C18" s="45" t="s">
        <v>216</v>
      </c>
      <c r="D18" s="45" t="s">
        <v>417</v>
      </c>
      <c r="E18" s="48">
        <v>43834</v>
      </c>
      <c r="F18" s="43" t="s">
        <v>421</v>
      </c>
      <c r="G18" s="43" t="s">
        <v>271</v>
      </c>
      <c r="H18" s="51" t="s">
        <v>223</v>
      </c>
      <c r="I18" s="43" t="s">
        <v>226</v>
      </c>
      <c r="J18" s="43"/>
      <c r="K18" s="43"/>
      <c r="L18" s="43"/>
      <c r="M18" s="43"/>
      <c r="N18" s="43" t="s">
        <v>751</v>
      </c>
      <c r="O18" s="81">
        <v>43834</v>
      </c>
      <c r="P18" s="43" t="s">
        <v>235</v>
      </c>
      <c r="Q18" s="31" t="b">
        <f>IF(AND(OR(G18:G19=DATOS!C$8,G18:G19=DATOS!C$9),H18:H19=DATOS!B$4),ROW(G18:G19))</f>
        <v>0</v>
      </c>
      <c r="R18" s="31" t="str">
        <f t="shared" ca="1" si="2"/>
        <v/>
      </c>
      <c r="S18" s="31">
        <f t="shared" ca="1" si="3"/>
        <v>0</v>
      </c>
      <c r="T18" s="32"/>
      <c r="U18" s="32"/>
      <c r="V18" s="32"/>
      <c r="W18" s="32"/>
      <c r="X18" s="32"/>
      <c r="Y18" s="32"/>
      <c r="Z18" s="32"/>
      <c r="AA18" s="32"/>
      <c r="AB18" s="32"/>
      <c r="AC18" s="32"/>
      <c r="AD18" s="32"/>
      <c r="AE18" s="32"/>
    </row>
    <row r="19" spans="1:31" ht="15.75" customHeight="1">
      <c r="A19" s="76" t="s">
        <v>777</v>
      </c>
      <c r="B19" s="43" t="s">
        <v>782</v>
      </c>
      <c r="C19" s="45" t="s">
        <v>785</v>
      </c>
      <c r="D19" s="45" t="s">
        <v>266</v>
      </c>
      <c r="E19" s="48">
        <v>43836</v>
      </c>
      <c r="F19" s="45" t="s">
        <v>361</v>
      </c>
      <c r="G19" s="51" t="s">
        <v>362</v>
      </c>
      <c r="H19" s="51" t="s">
        <v>223</v>
      </c>
      <c r="I19" s="43" t="s">
        <v>273</v>
      </c>
      <c r="J19" s="43"/>
      <c r="K19" s="43"/>
      <c r="L19" s="43"/>
      <c r="M19" s="43"/>
      <c r="N19" s="43" t="s">
        <v>274</v>
      </c>
      <c r="O19" s="48">
        <v>43836</v>
      </c>
      <c r="P19" s="43" t="s">
        <v>276</v>
      </c>
      <c r="Q19" s="31" t="b">
        <f>IF(AND(OR(G19:G20=DATOS!C$8,G19:G20=DATOS!C$9),H19:H20=DATOS!B$4),ROW(G19:G20))</f>
        <v>0</v>
      </c>
      <c r="R19" s="31" t="str">
        <f t="shared" ca="1" si="2"/>
        <v/>
      </c>
      <c r="S19" s="31">
        <f t="shared" ca="1" si="3"/>
        <v>0</v>
      </c>
      <c r="T19" s="32"/>
      <c r="U19" s="32"/>
      <c r="V19" s="32"/>
      <c r="W19" s="32"/>
      <c r="X19" s="32"/>
      <c r="Y19" s="32"/>
      <c r="Z19" s="32"/>
      <c r="AA19" s="32"/>
      <c r="AB19" s="32"/>
      <c r="AC19" s="32"/>
      <c r="AD19" s="32"/>
      <c r="AE19" s="32"/>
    </row>
    <row r="20" spans="1:31" ht="15.75" customHeight="1">
      <c r="A20" s="76" t="s">
        <v>811</v>
      </c>
      <c r="B20" s="43" t="s">
        <v>812</v>
      </c>
      <c r="C20" s="45" t="s">
        <v>90</v>
      </c>
      <c r="D20" s="45" t="s">
        <v>266</v>
      </c>
      <c r="E20" s="48">
        <v>43836</v>
      </c>
      <c r="F20" s="45" t="s">
        <v>361</v>
      </c>
      <c r="G20" s="51" t="s">
        <v>362</v>
      </c>
      <c r="H20" s="51" t="s">
        <v>118</v>
      </c>
      <c r="I20" s="43" t="s">
        <v>226</v>
      </c>
      <c r="J20" s="43"/>
      <c r="K20" s="43"/>
      <c r="L20" s="43"/>
      <c r="M20" s="43"/>
      <c r="N20" s="43"/>
      <c r="O20" s="31"/>
      <c r="P20" s="43"/>
      <c r="Q20" s="31" t="b">
        <f>IF(AND(OR(G20:G21=DATOS!C$8,G20:G21=DATOS!C$9),H20:H21=DATOS!B$4),ROW(G20:G21))</f>
        <v>0</v>
      </c>
      <c r="R20" s="31" t="str">
        <f t="shared" ca="1" si="2"/>
        <v/>
      </c>
      <c r="S20" s="31">
        <f t="shared" ca="1" si="3"/>
        <v>0</v>
      </c>
      <c r="T20" s="32"/>
      <c r="U20" s="32"/>
      <c r="V20" s="32"/>
      <c r="W20" s="32"/>
      <c r="X20" s="32"/>
      <c r="Y20" s="32"/>
      <c r="Z20" s="32"/>
      <c r="AA20" s="32"/>
      <c r="AB20" s="32"/>
      <c r="AC20" s="32"/>
      <c r="AD20" s="32"/>
      <c r="AE20" s="32"/>
    </row>
    <row r="21" spans="1:31" ht="15.75" customHeight="1">
      <c r="A21" s="76" t="s">
        <v>777</v>
      </c>
      <c r="B21" s="43" t="s">
        <v>782</v>
      </c>
      <c r="C21" s="45" t="s">
        <v>785</v>
      </c>
      <c r="D21" s="45" t="s">
        <v>266</v>
      </c>
      <c r="E21" s="83">
        <v>43836</v>
      </c>
      <c r="F21" s="45" t="s">
        <v>864</v>
      </c>
      <c r="G21" s="51" t="s">
        <v>271</v>
      </c>
      <c r="H21" s="51" t="s">
        <v>118</v>
      </c>
      <c r="I21" s="43" t="s">
        <v>273</v>
      </c>
      <c r="J21" s="84"/>
      <c r="K21" s="84"/>
      <c r="L21" s="84"/>
      <c r="M21" s="84"/>
      <c r="N21" s="84"/>
      <c r="O21" s="48"/>
      <c r="P21" s="43"/>
      <c r="Q21" s="31" t="b">
        <f>IF(AND(OR(G21:G22=DATOS!C$8,G21:G22=DATOS!C$9),H21:H22=DATOS!B$4),ROW(G21:G22))</f>
        <v>0</v>
      </c>
      <c r="R21" s="31" t="str">
        <f t="shared" ca="1" si="2"/>
        <v/>
      </c>
      <c r="S21" s="31">
        <f t="shared" ca="1" si="3"/>
        <v>0</v>
      </c>
      <c r="T21" s="32"/>
      <c r="U21" s="32"/>
      <c r="V21" s="32"/>
      <c r="W21" s="32"/>
      <c r="X21" s="32"/>
      <c r="Y21" s="32"/>
      <c r="Z21" s="32"/>
      <c r="AA21" s="32"/>
      <c r="AB21" s="32"/>
      <c r="AC21" s="32"/>
      <c r="AD21" s="32"/>
      <c r="AE21" s="32"/>
    </row>
    <row r="22" spans="1:31" ht="15.75" customHeight="1">
      <c r="A22" s="76" t="s">
        <v>894</v>
      </c>
      <c r="B22" s="43" t="s">
        <v>895</v>
      </c>
      <c r="C22" s="45" t="s">
        <v>898</v>
      </c>
      <c r="D22" s="45" t="s">
        <v>266</v>
      </c>
      <c r="E22" s="83">
        <v>43837</v>
      </c>
      <c r="F22" s="45" t="s">
        <v>864</v>
      </c>
      <c r="G22" s="51" t="s">
        <v>271</v>
      </c>
      <c r="H22" s="51" t="s">
        <v>118</v>
      </c>
      <c r="I22" s="43" t="s">
        <v>273</v>
      </c>
      <c r="J22" s="43"/>
      <c r="K22" s="43"/>
      <c r="L22" s="43"/>
      <c r="M22" s="43"/>
      <c r="N22" s="43"/>
      <c r="O22" s="48"/>
      <c r="P22" s="43"/>
      <c r="Q22" s="31" t="b">
        <f>IF(AND(OR(G22:G23=DATOS!C$8,G22:G23=DATOS!C$9),H22:H23=DATOS!B$4),ROW(G22:G23))</f>
        <v>0</v>
      </c>
      <c r="R22" s="31" t="str">
        <f t="shared" ca="1" si="2"/>
        <v/>
      </c>
      <c r="S22" s="31">
        <f t="shared" ca="1" si="3"/>
        <v>0</v>
      </c>
      <c r="T22" s="32"/>
      <c r="U22" s="32"/>
      <c r="V22" s="32"/>
      <c r="W22" s="32"/>
      <c r="X22" s="32"/>
      <c r="Y22" s="32"/>
      <c r="Z22" s="32"/>
      <c r="AA22" s="32"/>
      <c r="AB22" s="32"/>
      <c r="AC22" s="32"/>
      <c r="AD22" s="32"/>
      <c r="AE22" s="32"/>
    </row>
    <row r="23" spans="1:31" ht="15.75" customHeight="1">
      <c r="A23" s="76" t="s">
        <v>939</v>
      </c>
      <c r="B23" s="43" t="s">
        <v>941</v>
      </c>
      <c r="C23" s="45" t="s">
        <v>942</v>
      </c>
      <c r="D23" s="45" t="s">
        <v>417</v>
      </c>
      <c r="E23" s="83">
        <v>43837</v>
      </c>
      <c r="F23" s="45" t="s">
        <v>361</v>
      </c>
      <c r="G23" s="51" t="s">
        <v>362</v>
      </c>
      <c r="H23" s="51" t="s">
        <v>118</v>
      </c>
      <c r="I23" s="43" t="s">
        <v>226</v>
      </c>
      <c r="J23" s="43"/>
      <c r="K23" s="83">
        <v>43837</v>
      </c>
      <c r="L23" s="43"/>
      <c r="M23" s="43"/>
      <c r="N23" s="43"/>
      <c r="O23" s="48"/>
      <c r="P23" s="43"/>
      <c r="Q23" s="31" t="b">
        <f>IF(AND(OR(G23:G24=DATOS!C$8,G23:G24=DATOS!C$9),H23:H24=DATOS!B$4),ROW(G23:G24))</f>
        <v>0</v>
      </c>
      <c r="R23" s="31" t="str">
        <f t="shared" ca="1" si="2"/>
        <v/>
      </c>
      <c r="S23" s="31">
        <f t="shared" ca="1" si="3"/>
        <v>0</v>
      </c>
      <c r="T23" s="32"/>
      <c r="U23" s="32"/>
      <c r="V23" s="32"/>
      <c r="W23" s="32"/>
      <c r="X23" s="32"/>
      <c r="Y23" s="32"/>
      <c r="Z23" s="32"/>
      <c r="AA23" s="32"/>
      <c r="AB23" s="32"/>
      <c r="AC23" s="32"/>
      <c r="AD23" s="32"/>
      <c r="AE23" s="32"/>
    </row>
    <row r="24" spans="1:31" ht="15.75" customHeight="1">
      <c r="A24" s="76" t="s">
        <v>971</v>
      </c>
      <c r="B24" s="43" t="s">
        <v>973</v>
      </c>
      <c r="C24" s="45" t="s">
        <v>216</v>
      </c>
      <c r="D24" s="45" t="s">
        <v>417</v>
      </c>
      <c r="E24" s="83">
        <v>43837</v>
      </c>
      <c r="F24" s="45" t="s">
        <v>361</v>
      </c>
      <c r="G24" s="51" t="s">
        <v>362</v>
      </c>
      <c r="H24" s="51" t="s">
        <v>118</v>
      </c>
      <c r="I24" s="43" t="s">
        <v>226</v>
      </c>
      <c r="J24" s="43"/>
      <c r="K24" s="83">
        <v>43837</v>
      </c>
      <c r="L24" s="43"/>
      <c r="M24" s="43"/>
      <c r="N24" s="43"/>
      <c r="O24" s="48"/>
      <c r="P24" s="43"/>
      <c r="Q24" s="31" t="b">
        <f>IF(AND(OR(G24:G25=DATOS!C$8,G24:G25=DATOS!C$9),H24:H25=DATOS!B$4),ROW(G24:G25))</f>
        <v>0</v>
      </c>
      <c r="R24" s="31" t="str">
        <f t="shared" ca="1" si="2"/>
        <v/>
      </c>
      <c r="S24" s="31">
        <f t="shared" ca="1" si="3"/>
        <v>0</v>
      </c>
      <c r="T24" s="32"/>
      <c r="U24" s="32"/>
      <c r="V24" s="32"/>
      <c r="W24" s="32"/>
      <c r="X24" s="32"/>
      <c r="Y24" s="32"/>
      <c r="Z24" s="32"/>
      <c r="AA24" s="32"/>
      <c r="AB24" s="32"/>
      <c r="AC24" s="32"/>
      <c r="AD24" s="32"/>
      <c r="AE24" s="32"/>
    </row>
    <row r="25" spans="1:31" ht="15.75" customHeight="1">
      <c r="A25" s="76"/>
      <c r="B25" s="43"/>
      <c r="C25" s="45"/>
      <c r="D25" s="45"/>
      <c r="E25" s="83"/>
      <c r="F25" s="45"/>
      <c r="G25" s="51"/>
      <c r="H25" s="51"/>
      <c r="I25" s="43"/>
      <c r="J25" s="31"/>
      <c r="K25" s="31"/>
      <c r="L25" s="31"/>
      <c r="M25" s="31"/>
      <c r="N25" s="31"/>
      <c r="O25" s="31"/>
      <c r="P25" s="31"/>
      <c r="Q25" s="31" t="b">
        <f>IF(AND(OR(G25:G26=DATOS!C$8,G25:G26=DATOS!C$9),H25:H26=DATOS!B$4),ROW(G25:G26))</f>
        <v>0</v>
      </c>
      <c r="R25" s="31" t="str">
        <f t="shared" ca="1" si="2"/>
        <v/>
      </c>
      <c r="S25" s="31">
        <f t="shared" ca="1" si="3"/>
        <v>0</v>
      </c>
      <c r="T25" s="32"/>
      <c r="U25" s="32"/>
      <c r="V25" s="32"/>
      <c r="W25" s="32"/>
      <c r="X25" s="32"/>
      <c r="Y25" s="32"/>
      <c r="Z25" s="32"/>
      <c r="AA25" s="32"/>
      <c r="AB25" s="32"/>
      <c r="AC25" s="32"/>
      <c r="AD25" s="32"/>
      <c r="AE25" s="32"/>
    </row>
    <row r="26" spans="1:31" ht="15.75" customHeight="1">
      <c r="A26" s="76"/>
      <c r="B26" s="43"/>
      <c r="C26" s="45"/>
      <c r="D26" s="45"/>
      <c r="E26" s="83"/>
      <c r="F26" s="45"/>
      <c r="G26" s="51"/>
      <c r="H26" s="51"/>
      <c r="I26" s="43"/>
      <c r="J26" s="43"/>
      <c r="K26" s="43"/>
      <c r="L26" s="43"/>
      <c r="M26" s="43"/>
      <c r="N26" s="43"/>
      <c r="O26" s="31"/>
      <c r="P26" s="43"/>
      <c r="Q26" s="31" t="b">
        <f>IF(AND(OR(G26:G27=DATOS!C$8,G26:G27=DATOS!C$9),H26:H27=DATOS!B$4),ROW(G26:G27))</f>
        <v>0</v>
      </c>
      <c r="R26" s="31" t="str">
        <f t="shared" ca="1" si="2"/>
        <v/>
      </c>
      <c r="S26" s="31">
        <f t="shared" ca="1" si="3"/>
        <v>0</v>
      </c>
      <c r="T26" s="32"/>
      <c r="U26" s="32"/>
      <c r="V26" s="32"/>
      <c r="W26" s="32"/>
      <c r="X26" s="32"/>
      <c r="Y26" s="32"/>
      <c r="Z26" s="32"/>
      <c r="AA26" s="32"/>
      <c r="AB26" s="32"/>
      <c r="AC26" s="32"/>
      <c r="AD26" s="32"/>
      <c r="AE26" s="32"/>
    </row>
    <row r="27" spans="1:31" ht="15.75" customHeight="1">
      <c r="A27" s="76"/>
      <c r="B27" s="43"/>
      <c r="C27" s="45"/>
      <c r="D27" s="45"/>
      <c r="E27" s="83"/>
      <c r="F27" s="45"/>
      <c r="G27" s="51"/>
      <c r="H27" s="51"/>
      <c r="I27" s="43"/>
      <c r="J27" s="84"/>
      <c r="K27" s="84"/>
      <c r="L27" s="84"/>
      <c r="M27" s="84"/>
      <c r="N27" s="84"/>
      <c r="O27" s="48"/>
      <c r="P27" s="84"/>
      <c r="Q27" s="31" t="b">
        <f>IF(AND(OR(G27:G28=DATOS!C$8,G27:G28=DATOS!C$9),H27:H28=DATOS!B$4),ROW(G27:G28))</f>
        <v>0</v>
      </c>
      <c r="R27" s="31" t="str">
        <f t="shared" ca="1" si="2"/>
        <v/>
      </c>
      <c r="S27" s="31">
        <f t="shared" ca="1" si="3"/>
        <v>0</v>
      </c>
      <c r="T27" s="32"/>
      <c r="U27" s="32"/>
      <c r="V27" s="32"/>
      <c r="W27" s="32"/>
      <c r="X27" s="32"/>
      <c r="Y27" s="32"/>
      <c r="Z27" s="32"/>
      <c r="AA27" s="32"/>
      <c r="AB27" s="32"/>
      <c r="AC27" s="32"/>
      <c r="AD27" s="32"/>
      <c r="AE27" s="32"/>
    </row>
    <row r="28" spans="1:31" ht="15.75" customHeight="1">
      <c r="A28" s="76"/>
      <c r="B28" s="43"/>
      <c r="C28" s="45"/>
      <c r="D28" s="45"/>
      <c r="E28" s="83"/>
      <c r="F28" s="45"/>
      <c r="G28" s="51"/>
      <c r="H28" s="51"/>
      <c r="I28" s="43"/>
      <c r="J28" s="31"/>
      <c r="K28" s="31"/>
      <c r="L28" s="31"/>
      <c r="M28" s="31"/>
      <c r="N28" s="31"/>
      <c r="O28" s="31"/>
      <c r="P28" s="31"/>
      <c r="Q28" s="31" t="b">
        <f>IF(AND(OR(G28:G29=DATOS!C$8,G28:G29=DATOS!C$9),H28:H29=DATOS!B$4),ROW(G28:G29))</f>
        <v>0</v>
      </c>
      <c r="R28" s="31" t="str">
        <f t="shared" ca="1" si="2"/>
        <v/>
      </c>
      <c r="S28" s="31">
        <f t="shared" ca="1" si="3"/>
        <v>0</v>
      </c>
      <c r="T28" s="32"/>
      <c r="U28" s="32"/>
      <c r="V28" s="32"/>
      <c r="W28" s="32"/>
      <c r="X28" s="32"/>
      <c r="Y28" s="32"/>
      <c r="Z28" s="32"/>
      <c r="AA28" s="32"/>
      <c r="AB28" s="32"/>
      <c r="AC28" s="32"/>
      <c r="AD28" s="32"/>
      <c r="AE28" s="32"/>
    </row>
    <row r="29" spans="1:31" ht="15.75" customHeight="1">
      <c r="A29" s="76"/>
      <c r="B29" s="43"/>
      <c r="C29" s="45"/>
      <c r="D29" s="45"/>
      <c r="E29" s="83"/>
      <c r="F29" s="45"/>
      <c r="G29" s="51"/>
      <c r="H29" s="51"/>
      <c r="I29" s="43"/>
      <c r="J29" s="43"/>
      <c r="K29" s="43"/>
      <c r="L29" s="43"/>
      <c r="M29" s="43"/>
      <c r="N29" s="43"/>
      <c r="O29" s="81"/>
      <c r="P29" s="43"/>
      <c r="Q29" s="31" t="b">
        <f>IF(AND(OR(G29:G30=DATOS!C$8,G29:G30=DATOS!C$9),H29:H30=DATOS!B$4),ROW(G29:G30))</f>
        <v>0</v>
      </c>
      <c r="R29" s="31" t="str">
        <f t="shared" ca="1" si="2"/>
        <v/>
      </c>
      <c r="S29" s="31">
        <f t="shared" ca="1" si="3"/>
        <v>0</v>
      </c>
      <c r="T29" s="32"/>
      <c r="U29" s="32"/>
      <c r="V29" s="32"/>
      <c r="W29" s="32"/>
      <c r="X29" s="32"/>
      <c r="Y29" s="32"/>
      <c r="Z29" s="32"/>
      <c r="AA29" s="32"/>
      <c r="AB29" s="32"/>
      <c r="AC29" s="32"/>
      <c r="AD29" s="32"/>
      <c r="AE29" s="32"/>
    </row>
    <row r="30" spans="1:31" ht="15.75" customHeight="1">
      <c r="A30" s="76"/>
      <c r="B30" s="43"/>
      <c r="C30" s="45"/>
      <c r="D30" s="45"/>
      <c r="E30" s="83"/>
      <c r="F30" s="45"/>
      <c r="G30" s="51"/>
      <c r="H30" s="51"/>
      <c r="I30" s="43"/>
      <c r="J30" s="43"/>
      <c r="K30" s="43"/>
      <c r="L30" s="43"/>
      <c r="M30" s="43"/>
      <c r="N30" s="43"/>
      <c r="O30" s="48"/>
      <c r="P30" s="43"/>
      <c r="Q30" s="31" t="b">
        <f>IF(AND(OR(G30:G31=DATOS!C$8,G30:G31=DATOS!C$9),H30:H31=DATOS!B$4),ROW(G30:G31))</f>
        <v>0</v>
      </c>
      <c r="R30" s="31" t="str">
        <f t="shared" ca="1" si="2"/>
        <v/>
      </c>
      <c r="S30" s="31">
        <f t="shared" ca="1" si="3"/>
        <v>0</v>
      </c>
      <c r="T30" s="32"/>
      <c r="U30" s="32"/>
      <c r="V30" s="32"/>
      <c r="W30" s="32"/>
      <c r="X30" s="32"/>
      <c r="Y30" s="32"/>
      <c r="Z30" s="32"/>
      <c r="AA30" s="32"/>
      <c r="AB30" s="32"/>
      <c r="AC30" s="32"/>
      <c r="AD30" s="32"/>
      <c r="AE30" s="32"/>
    </row>
    <row r="31" spans="1:31" ht="15.75" customHeight="1">
      <c r="A31" s="76"/>
      <c r="B31" s="43"/>
      <c r="C31" s="45"/>
      <c r="D31" s="45"/>
      <c r="E31" s="83"/>
      <c r="F31" s="45"/>
      <c r="G31" s="51"/>
      <c r="H31" s="51"/>
      <c r="I31" s="43"/>
      <c r="J31" s="43"/>
      <c r="K31" s="43"/>
      <c r="L31" s="43"/>
      <c r="M31" s="43"/>
      <c r="N31" s="43"/>
      <c r="O31" s="48"/>
      <c r="P31" s="43"/>
      <c r="Q31" s="31" t="b">
        <f>IF(AND(OR(G31:G32=DATOS!C$8,G31:G32=DATOS!C$9),H31:H32=DATOS!B$4),ROW(G31:G32))</f>
        <v>0</v>
      </c>
      <c r="R31" s="31" t="str">
        <f t="shared" ca="1" si="2"/>
        <v/>
      </c>
      <c r="S31" s="31">
        <f t="shared" ca="1" si="3"/>
        <v>0</v>
      </c>
      <c r="T31" s="32"/>
      <c r="U31" s="32"/>
      <c r="V31" s="32"/>
      <c r="W31" s="32"/>
      <c r="X31" s="32"/>
      <c r="Y31" s="32"/>
      <c r="Z31" s="32"/>
      <c r="AA31" s="32"/>
      <c r="AB31" s="32"/>
      <c r="AC31" s="32"/>
      <c r="AD31" s="32"/>
      <c r="AE31" s="32"/>
    </row>
    <row r="32" spans="1:31" ht="15.75" customHeight="1">
      <c r="A32" s="37"/>
      <c r="B32" s="43"/>
      <c r="C32" s="45"/>
      <c r="D32" s="45"/>
      <c r="E32" s="48"/>
      <c r="F32" s="43"/>
      <c r="G32" s="51"/>
      <c r="H32" s="51"/>
      <c r="I32" s="43"/>
      <c r="J32" s="43"/>
      <c r="K32" s="43"/>
      <c r="L32" s="43"/>
      <c r="M32" s="43"/>
      <c r="N32" s="43"/>
      <c r="O32" s="48"/>
      <c r="P32" s="43"/>
      <c r="Q32" s="31" t="b">
        <f>IF(AND(OR(G32:G33=DATOS!C$8,G32:G33=DATOS!C$9),H32:H33=DATOS!B$4),ROW(G32:G33))</f>
        <v>0</v>
      </c>
      <c r="R32" s="31" t="str">
        <f t="shared" ca="1" si="2"/>
        <v/>
      </c>
      <c r="S32" s="31">
        <f t="shared" ca="1" si="3"/>
        <v>0</v>
      </c>
      <c r="T32" s="32"/>
      <c r="U32" s="32"/>
      <c r="V32" s="32"/>
      <c r="W32" s="32"/>
      <c r="X32" s="32"/>
      <c r="Y32" s="32"/>
      <c r="Z32" s="32"/>
      <c r="AA32" s="32"/>
      <c r="AB32" s="32"/>
      <c r="AC32" s="32"/>
      <c r="AD32" s="32"/>
      <c r="AE32" s="32"/>
    </row>
    <row r="33" spans="1:31" ht="12.75">
      <c r="A33" s="37"/>
      <c r="B33" s="43"/>
      <c r="C33" s="45"/>
      <c r="D33" s="45"/>
      <c r="E33" s="48"/>
      <c r="F33" s="43"/>
      <c r="G33" s="51"/>
      <c r="H33" s="51"/>
      <c r="I33" s="43"/>
      <c r="J33" s="43"/>
      <c r="K33" s="43"/>
      <c r="L33" s="43"/>
      <c r="M33" s="43"/>
      <c r="N33" s="43"/>
      <c r="O33" s="48"/>
      <c r="P33" s="43"/>
      <c r="Q33" s="31" t="b">
        <f>IF(AND(OR(G33:G34=DATOS!C$8,G33:G34=DATOS!C$9),H33:H34=DATOS!B$4),ROW(G33:G34))</f>
        <v>0</v>
      </c>
      <c r="R33" s="31" t="str">
        <f t="shared" ca="1" si="2"/>
        <v/>
      </c>
      <c r="S33" s="31">
        <f t="shared" ca="1" si="3"/>
        <v>0</v>
      </c>
      <c r="T33" s="32"/>
      <c r="U33" s="32"/>
      <c r="V33" s="32"/>
      <c r="W33" s="32"/>
      <c r="X33" s="32"/>
      <c r="Y33" s="32"/>
      <c r="Z33" s="32"/>
      <c r="AA33" s="32"/>
      <c r="AB33" s="32"/>
      <c r="AC33" s="32"/>
      <c r="AD33" s="32"/>
      <c r="AE33" s="32"/>
    </row>
    <row r="34" spans="1:31" ht="12.75">
      <c r="A34" s="76"/>
      <c r="B34" s="43"/>
      <c r="C34" s="45"/>
      <c r="D34" s="45"/>
      <c r="E34" s="83"/>
      <c r="F34" s="45"/>
      <c r="G34" s="51"/>
      <c r="H34" s="51"/>
      <c r="I34" s="43"/>
      <c r="J34" s="43"/>
      <c r="K34" s="43"/>
      <c r="L34" s="43"/>
      <c r="M34" s="43"/>
      <c r="N34" s="43"/>
      <c r="O34" s="31"/>
      <c r="P34" s="43"/>
      <c r="Q34" s="31" t="b">
        <f>IF(AND(OR(G34:G35=DATOS!C$8,G34:G35=DATOS!C$9),H34:H35=DATOS!B$4),ROW(G34:G35))</f>
        <v>0</v>
      </c>
      <c r="R34" s="31" t="str">
        <f t="shared" ca="1" si="2"/>
        <v/>
      </c>
      <c r="S34" s="31">
        <f t="shared" ca="1" si="3"/>
        <v>0</v>
      </c>
      <c r="T34" s="32"/>
      <c r="U34" s="32"/>
      <c r="V34" s="32"/>
      <c r="W34" s="32"/>
      <c r="X34" s="32"/>
      <c r="Y34" s="32"/>
      <c r="Z34" s="32"/>
      <c r="AA34" s="32"/>
      <c r="AB34" s="32"/>
      <c r="AC34" s="32"/>
      <c r="AD34" s="32"/>
      <c r="AE34" s="32"/>
    </row>
    <row r="35" spans="1:31" ht="12.75">
      <c r="A35" s="37"/>
      <c r="B35" s="43"/>
      <c r="C35" s="45"/>
      <c r="D35" s="45"/>
      <c r="E35" s="48"/>
      <c r="F35" s="43"/>
      <c r="G35" s="51"/>
      <c r="H35" s="51"/>
      <c r="I35" s="43"/>
      <c r="J35" s="43"/>
      <c r="K35" s="43"/>
      <c r="L35" s="43"/>
      <c r="M35" s="43"/>
      <c r="N35" s="43"/>
      <c r="O35" s="48"/>
      <c r="P35" s="43"/>
      <c r="Q35" s="31" t="b">
        <f>IF(AND(OR(G35:G36=DATOS!C$8,G35:G36=DATOS!C$9),H35:H36=DATOS!B$4),ROW(G35:G36))</f>
        <v>0</v>
      </c>
      <c r="R35" s="31" t="str">
        <f t="shared" ca="1" si="2"/>
        <v/>
      </c>
      <c r="S35" s="31">
        <f t="shared" ca="1" si="3"/>
        <v>0</v>
      </c>
      <c r="T35" s="32"/>
      <c r="U35" s="32"/>
      <c r="V35" s="32"/>
      <c r="W35" s="32"/>
      <c r="X35" s="32"/>
      <c r="Y35" s="32"/>
      <c r="Z35" s="32"/>
      <c r="AA35" s="32"/>
      <c r="AB35" s="32"/>
      <c r="AC35" s="32"/>
      <c r="AD35" s="32"/>
      <c r="AE35" s="32"/>
    </row>
    <row r="36" spans="1:31" ht="12.75">
      <c r="A36" s="76"/>
      <c r="B36" s="43"/>
      <c r="C36" s="45"/>
      <c r="D36" s="45"/>
      <c r="E36" s="83"/>
      <c r="F36" s="45"/>
      <c r="G36" s="51"/>
      <c r="H36" s="51"/>
      <c r="I36" s="43"/>
      <c r="J36" s="43"/>
      <c r="K36" s="43"/>
      <c r="L36" s="43"/>
      <c r="M36" s="43"/>
      <c r="N36" s="43"/>
      <c r="O36" s="48"/>
      <c r="P36" s="43"/>
      <c r="Q36" s="31" t="b">
        <f>IF(AND(OR(G36:G37=DATOS!C$8,G36:G37=DATOS!C$9),H36:H37=DATOS!B$4),ROW(G36:G37))</f>
        <v>0</v>
      </c>
      <c r="R36" s="31" t="str">
        <f t="shared" ca="1" si="2"/>
        <v/>
      </c>
      <c r="S36" s="31">
        <f t="shared" ca="1" si="3"/>
        <v>0</v>
      </c>
      <c r="T36" s="32"/>
      <c r="U36" s="32"/>
      <c r="V36" s="32"/>
      <c r="W36" s="32"/>
      <c r="X36" s="32"/>
      <c r="Y36" s="32"/>
      <c r="Z36" s="32"/>
      <c r="AA36" s="32"/>
      <c r="AB36" s="32"/>
      <c r="AC36" s="32"/>
      <c r="AD36" s="32"/>
      <c r="AE36" s="32"/>
    </row>
    <row r="37" spans="1:31" ht="12.75">
      <c r="A37" s="76"/>
      <c r="B37" s="43"/>
      <c r="C37" s="45"/>
      <c r="D37" s="45"/>
      <c r="E37" s="83"/>
      <c r="F37" s="45"/>
      <c r="G37" s="51"/>
      <c r="H37" s="51"/>
      <c r="I37" s="43"/>
      <c r="J37" s="43"/>
      <c r="K37" s="43"/>
      <c r="L37" s="43"/>
      <c r="M37" s="43"/>
      <c r="N37" s="43"/>
      <c r="O37" s="48"/>
      <c r="P37" s="43"/>
      <c r="Q37" s="31" t="b">
        <f>IF(AND(OR(G37:G38=DATOS!C$8,G37:G38=DATOS!C$9),H37:H38=DATOS!B$4),ROW(G37:G38))</f>
        <v>0</v>
      </c>
      <c r="R37" s="31" t="str">
        <f t="shared" ca="1" si="2"/>
        <v/>
      </c>
      <c r="S37" s="31">
        <f t="shared" ca="1" si="3"/>
        <v>0</v>
      </c>
      <c r="T37" s="32"/>
      <c r="U37" s="32"/>
      <c r="V37" s="32"/>
      <c r="W37" s="32"/>
      <c r="X37" s="32"/>
      <c r="Y37" s="32"/>
      <c r="Z37" s="32"/>
      <c r="AA37" s="32"/>
      <c r="AB37" s="32"/>
      <c r="AC37" s="32"/>
      <c r="AD37" s="32"/>
      <c r="AE37" s="32"/>
    </row>
    <row r="38" spans="1:31" ht="12.75">
      <c r="A38" s="37"/>
      <c r="B38" s="43"/>
      <c r="C38" s="45"/>
      <c r="D38" s="45"/>
      <c r="E38" s="48"/>
      <c r="F38" s="43"/>
      <c r="G38" s="51"/>
      <c r="H38" s="51"/>
      <c r="I38" s="43"/>
      <c r="J38" s="43"/>
      <c r="K38" s="43"/>
      <c r="L38" s="43"/>
      <c r="M38" s="43"/>
      <c r="N38" s="43"/>
      <c r="O38" s="48"/>
      <c r="P38" s="43"/>
      <c r="Q38" s="31" t="b">
        <f>IF(AND(OR(G38:G39=DATOS!C$8,G38:G39=DATOS!C$9),H38:H39=DATOS!B$4),ROW(G38:G39))</f>
        <v>0</v>
      </c>
      <c r="R38" s="31" t="str">
        <f t="shared" ca="1" si="2"/>
        <v/>
      </c>
      <c r="S38" s="31">
        <f t="shared" ca="1" si="3"/>
        <v>0</v>
      </c>
      <c r="T38" s="32"/>
      <c r="U38" s="32"/>
      <c r="V38" s="32"/>
      <c r="W38" s="32"/>
      <c r="X38" s="32"/>
      <c r="Y38" s="32"/>
      <c r="Z38" s="32"/>
      <c r="AA38" s="32"/>
      <c r="AB38" s="32"/>
      <c r="AC38" s="32"/>
      <c r="AD38" s="32"/>
      <c r="AE38" s="32"/>
    </row>
    <row r="39" spans="1:31" ht="12.75">
      <c r="A39" s="37"/>
      <c r="B39" s="43"/>
      <c r="C39" s="45"/>
      <c r="D39" s="45"/>
      <c r="E39" s="48"/>
      <c r="F39" s="43"/>
      <c r="G39" s="51"/>
      <c r="H39" s="51"/>
      <c r="I39" s="43"/>
      <c r="J39" s="43"/>
      <c r="K39" s="43"/>
      <c r="L39" s="43"/>
      <c r="M39" s="43"/>
      <c r="N39" s="43"/>
      <c r="O39" s="48"/>
      <c r="P39" s="43"/>
      <c r="Q39" s="31" t="b">
        <f>IF(AND(OR(G39:G40=DATOS!C$8,G39:G40=DATOS!C$9),H39:H40=DATOS!B$4),ROW(G39:G40))</f>
        <v>0</v>
      </c>
      <c r="R39" s="31" t="str">
        <f t="shared" ca="1" si="2"/>
        <v/>
      </c>
      <c r="S39" s="31">
        <f t="shared" ca="1" si="3"/>
        <v>0</v>
      </c>
      <c r="T39" s="32"/>
      <c r="U39" s="32"/>
      <c r="V39" s="32"/>
      <c r="W39" s="32"/>
      <c r="X39" s="32"/>
      <c r="Y39" s="32"/>
      <c r="Z39" s="32"/>
      <c r="AA39" s="32"/>
      <c r="AB39" s="32"/>
      <c r="AC39" s="32"/>
      <c r="AD39" s="32"/>
      <c r="AE39" s="32"/>
    </row>
    <row r="40" spans="1:31" ht="12.75">
      <c r="A40" s="37"/>
      <c r="B40" s="43"/>
      <c r="C40" s="45"/>
      <c r="D40" s="45"/>
      <c r="E40" s="48"/>
      <c r="F40" s="43"/>
      <c r="G40" s="51"/>
      <c r="H40" s="51"/>
      <c r="I40" s="43"/>
      <c r="J40" s="43"/>
      <c r="K40" s="43"/>
      <c r="L40" s="43"/>
      <c r="M40" s="43"/>
      <c r="N40" s="43"/>
      <c r="O40" s="48"/>
      <c r="P40" s="43"/>
      <c r="Q40" s="31" t="b">
        <f>IF(AND(OR(G40:G41=DATOS!C$8,G40:G41=DATOS!C$9),H40:H41=DATOS!B$4),ROW(G40:G41))</f>
        <v>0</v>
      </c>
      <c r="R40" s="31" t="str">
        <f t="shared" ca="1" si="2"/>
        <v/>
      </c>
      <c r="S40" s="31">
        <f t="shared" ca="1" si="3"/>
        <v>0</v>
      </c>
      <c r="T40" s="32"/>
      <c r="U40" s="32"/>
      <c r="V40" s="32"/>
      <c r="W40" s="32"/>
      <c r="X40" s="32"/>
      <c r="Y40" s="32"/>
      <c r="Z40" s="32"/>
      <c r="AA40" s="32"/>
      <c r="AB40" s="32"/>
      <c r="AC40" s="32"/>
      <c r="AD40" s="32"/>
      <c r="AE40" s="32"/>
    </row>
    <row r="41" spans="1:31" ht="12.75">
      <c r="A41" s="37"/>
      <c r="B41" s="43"/>
      <c r="C41" s="45"/>
      <c r="D41" s="45"/>
      <c r="E41" s="48"/>
      <c r="F41" s="43"/>
      <c r="G41" s="51"/>
      <c r="H41" s="51"/>
      <c r="I41" s="43"/>
      <c r="J41" s="43"/>
      <c r="K41" s="43"/>
      <c r="L41" s="43"/>
      <c r="M41" s="43"/>
      <c r="N41" s="43"/>
      <c r="O41" s="48"/>
      <c r="P41" s="43"/>
      <c r="Q41" s="31" t="b">
        <f>IF(AND(OR(G41:G42=DATOS!C$8,G41:G42=DATOS!C$9),H41:H42=DATOS!B$4),ROW(G41:G42))</f>
        <v>0</v>
      </c>
      <c r="R41" s="31" t="str">
        <f t="shared" ca="1" si="2"/>
        <v/>
      </c>
      <c r="S41" s="31">
        <f t="shared" ca="1" si="3"/>
        <v>0</v>
      </c>
      <c r="T41" s="32"/>
      <c r="U41" s="32"/>
      <c r="V41" s="32"/>
      <c r="W41" s="32"/>
      <c r="X41" s="32"/>
      <c r="Y41" s="32"/>
      <c r="Z41" s="32"/>
      <c r="AA41" s="32"/>
      <c r="AB41" s="32"/>
      <c r="AC41" s="32"/>
      <c r="AD41" s="32"/>
      <c r="AE41" s="32"/>
    </row>
    <row r="42" spans="1:31" ht="12.75">
      <c r="A42" s="37"/>
      <c r="B42" s="43"/>
      <c r="C42" s="45"/>
      <c r="D42" s="45"/>
      <c r="E42" s="48"/>
      <c r="F42" s="43"/>
      <c r="G42" s="51"/>
      <c r="H42" s="51"/>
      <c r="I42" s="43"/>
      <c r="J42" s="43"/>
      <c r="K42" s="43"/>
      <c r="L42" s="43"/>
      <c r="M42" s="43"/>
      <c r="N42" s="43"/>
      <c r="O42" s="48"/>
      <c r="P42" s="43"/>
      <c r="Q42" s="31" t="b">
        <f>IF(AND(OR(G42:G43=DATOS!C$8,G42:G43=DATOS!C$9),H42:H43=DATOS!B$4),ROW(G42:G43))</f>
        <v>0</v>
      </c>
      <c r="R42" s="31" t="str">
        <f t="shared" ca="1" si="2"/>
        <v/>
      </c>
      <c r="S42" s="31">
        <f t="shared" ca="1" si="3"/>
        <v>0</v>
      </c>
      <c r="T42" s="32"/>
      <c r="U42" s="32"/>
      <c r="V42" s="32"/>
      <c r="W42" s="32"/>
      <c r="X42" s="32"/>
      <c r="Y42" s="32"/>
      <c r="Z42" s="32"/>
      <c r="AA42" s="32"/>
      <c r="AB42" s="32"/>
      <c r="AC42" s="32"/>
      <c r="AD42" s="32"/>
      <c r="AE42" s="32"/>
    </row>
    <row r="43" spans="1:31" ht="12.75">
      <c r="A43" s="37"/>
      <c r="B43" s="43"/>
      <c r="C43" s="45"/>
      <c r="D43" s="45"/>
      <c r="E43" s="48"/>
      <c r="F43" s="43"/>
      <c r="G43" s="51"/>
      <c r="H43" s="51"/>
      <c r="I43" s="43"/>
      <c r="J43" s="43"/>
      <c r="K43" s="43"/>
      <c r="L43" s="43"/>
      <c r="M43" s="43"/>
      <c r="N43" s="31"/>
      <c r="O43" s="31"/>
      <c r="P43" s="31"/>
      <c r="Q43" s="31" t="b">
        <f>IF(AND(OR(G43:G44=DATOS!C$8,G43:G44=DATOS!C$9),H43:H44=DATOS!B$4),ROW(G43:G44))</f>
        <v>0</v>
      </c>
      <c r="R43" s="31" t="str">
        <f t="shared" ca="1" si="2"/>
        <v/>
      </c>
      <c r="S43" s="31">
        <f t="shared" ca="1" si="3"/>
        <v>0</v>
      </c>
      <c r="T43" s="32"/>
      <c r="U43" s="32"/>
      <c r="V43" s="32"/>
      <c r="W43" s="32"/>
      <c r="X43" s="32"/>
      <c r="Y43" s="32"/>
      <c r="Z43" s="32"/>
      <c r="AA43" s="32"/>
      <c r="AB43" s="32"/>
      <c r="AC43" s="32"/>
      <c r="AD43" s="32"/>
      <c r="AE43" s="32"/>
    </row>
    <row r="44" spans="1:31" ht="12.75">
      <c r="A44" s="37"/>
      <c r="B44" s="43"/>
      <c r="C44" s="45"/>
      <c r="D44" s="45"/>
      <c r="E44" s="48"/>
      <c r="F44" s="45"/>
      <c r="G44" s="51"/>
      <c r="H44" s="51"/>
      <c r="I44" s="43"/>
      <c r="J44" s="43"/>
      <c r="K44" s="43"/>
      <c r="L44" s="43"/>
      <c r="M44" s="43"/>
      <c r="N44" s="43"/>
      <c r="O44" s="48"/>
      <c r="P44" s="43"/>
      <c r="Q44" s="31" t="b">
        <f>IF(AND(OR(G44:G45=DATOS!C$8,G44:G45=DATOS!C$9),H44:H45=DATOS!B$4),ROW(G44:G45))</f>
        <v>0</v>
      </c>
      <c r="R44" s="31" t="str">
        <f t="shared" ca="1" si="2"/>
        <v/>
      </c>
      <c r="S44" s="31">
        <f t="shared" ca="1" si="3"/>
        <v>0</v>
      </c>
      <c r="T44" s="32"/>
      <c r="U44" s="32"/>
      <c r="V44" s="32"/>
      <c r="W44" s="32"/>
      <c r="X44" s="32"/>
      <c r="Y44" s="32"/>
      <c r="Z44" s="32"/>
      <c r="AA44" s="32"/>
      <c r="AB44" s="32"/>
      <c r="AC44" s="32"/>
      <c r="AD44" s="32"/>
      <c r="AE44" s="32"/>
    </row>
    <row r="45" spans="1:31" ht="12.75">
      <c r="A45" s="89"/>
      <c r="B45" s="43"/>
      <c r="C45" s="45"/>
      <c r="D45" s="45"/>
      <c r="E45" s="48"/>
      <c r="F45" s="43"/>
      <c r="G45" s="51"/>
      <c r="H45" s="51"/>
      <c r="I45" s="43"/>
      <c r="J45" s="43"/>
      <c r="K45" s="43"/>
      <c r="L45" s="43"/>
      <c r="M45" s="43"/>
      <c r="N45" s="43"/>
      <c r="O45" s="48"/>
      <c r="P45" s="43"/>
      <c r="Q45" s="31" t="b">
        <f>IF(AND(OR(G45:G46=DATOS!C$8,G45:G46=DATOS!C$9),H45:H46=DATOS!B$4),ROW(G45:G46))</f>
        <v>0</v>
      </c>
      <c r="R45" s="31" t="str">
        <f t="shared" ca="1" si="2"/>
        <v/>
      </c>
      <c r="S45" s="31">
        <f t="shared" ca="1" si="3"/>
        <v>0</v>
      </c>
      <c r="T45" s="32"/>
      <c r="U45" s="32"/>
      <c r="V45" s="32"/>
      <c r="W45" s="32"/>
      <c r="X45" s="32"/>
      <c r="Y45" s="32"/>
      <c r="Z45" s="32"/>
      <c r="AA45" s="32"/>
      <c r="AB45" s="32"/>
      <c r="AC45" s="32"/>
      <c r="AD45" s="32"/>
      <c r="AE45" s="32"/>
    </row>
    <row r="46" spans="1:31" ht="12.75">
      <c r="A46" s="76"/>
      <c r="B46" s="43"/>
      <c r="C46" s="45"/>
      <c r="D46" s="45"/>
      <c r="E46" s="48"/>
      <c r="F46" s="43"/>
      <c r="G46" s="51"/>
      <c r="H46" s="51"/>
      <c r="I46" s="43"/>
      <c r="J46" s="43"/>
      <c r="K46" s="43"/>
      <c r="L46" s="43"/>
      <c r="M46" s="43"/>
      <c r="N46" s="79"/>
      <c r="O46" s="48"/>
      <c r="P46" s="43"/>
      <c r="Q46" s="31" t="b">
        <f>IF(AND(OR(G46:G47=DATOS!C$8,G46:G47=DATOS!C$9),H46:H47=DATOS!B$4),ROW(G46:G47))</f>
        <v>0</v>
      </c>
      <c r="R46" s="31" t="str">
        <f t="shared" ca="1" si="2"/>
        <v/>
      </c>
      <c r="S46" s="31">
        <f t="shared" ca="1" si="3"/>
        <v>0</v>
      </c>
      <c r="T46" s="32"/>
      <c r="U46" s="32"/>
      <c r="V46" s="32"/>
      <c r="W46" s="32"/>
      <c r="X46" s="32"/>
      <c r="Y46" s="32"/>
      <c r="Z46" s="32"/>
      <c r="AA46" s="32"/>
      <c r="AB46" s="32"/>
      <c r="AC46" s="32"/>
      <c r="AD46" s="32"/>
      <c r="AE46" s="32"/>
    </row>
    <row r="47" spans="1:31" ht="12.75">
      <c r="A47" s="37"/>
      <c r="B47" s="43"/>
      <c r="C47" s="45"/>
      <c r="D47" s="45"/>
      <c r="E47" s="48"/>
      <c r="F47" s="43"/>
      <c r="G47" s="51"/>
      <c r="H47" s="51"/>
      <c r="I47" s="43"/>
      <c r="J47" s="43"/>
      <c r="K47" s="43"/>
      <c r="L47" s="43"/>
      <c r="M47" s="43"/>
      <c r="N47" s="43"/>
      <c r="O47" s="48"/>
      <c r="P47" s="43"/>
      <c r="Q47" s="31" t="b">
        <f>IF(AND(OR(G47:G48=DATOS!C$8,G47:G48=DATOS!C$9),H47:H48=DATOS!B$4),ROW(G47:G48))</f>
        <v>0</v>
      </c>
      <c r="R47" s="31" t="str">
        <f t="shared" ca="1" si="2"/>
        <v/>
      </c>
      <c r="S47" s="31">
        <f t="shared" ca="1" si="3"/>
        <v>0</v>
      </c>
      <c r="T47" s="32"/>
      <c r="U47" s="32"/>
      <c r="V47" s="32"/>
      <c r="W47" s="32"/>
      <c r="X47" s="32"/>
      <c r="Y47" s="32"/>
      <c r="Z47" s="32"/>
      <c r="AA47" s="32"/>
      <c r="AB47" s="32"/>
      <c r="AC47" s="32"/>
      <c r="AD47" s="32"/>
      <c r="AE47" s="32"/>
    </row>
    <row r="48" spans="1:31" ht="12.75">
      <c r="A48" s="37"/>
      <c r="B48" s="43"/>
      <c r="C48" s="45"/>
      <c r="D48" s="45"/>
      <c r="E48" s="48"/>
      <c r="F48" s="43"/>
      <c r="G48" s="51"/>
      <c r="H48" s="51"/>
      <c r="I48" s="43"/>
      <c r="J48" s="43"/>
      <c r="K48" s="43"/>
      <c r="L48" s="43"/>
      <c r="M48" s="43"/>
      <c r="N48" s="79"/>
      <c r="O48" s="48"/>
      <c r="P48" s="43"/>
      <c r="Q48" s="31" t="b">
        <f>IF(AND(OR(G48:G49=DATOS!C$8,G48:G49=DATOS!C$9),H48:H49=DATOS!B$4),ROW(G48:G49))</f>
        <v>0</v>
      </c>
      <c r="R48" s="31" t="str">
        <f t="shared" ca="1" si="2"/>
        <v/>
      </c>
      <c r="S48" s="31">
        <f t="shared" ca="1" si="3"/>
        <v>0</v>
      </c>
      <c r="T48" s="32"/>
      <c r="U48" s="32"/>
      <c r="V48" s="32"/>
      <c r="W48" s="32"/>
      <c r="X48" s="32"/>
      <c r="Y48" s="32"/>
      <c r="Z48" s="32"/>
      <c r="AA48" s="32"/>
      <c r="AB48" s="32"/>
      <c r="AC48" s="32"/>
      <c r="AD48" s="32"/>
      <c r="AE48" s="32"/>
    </row>
    <row r="49" spans="1:31" ht="12.75">
      <c r="A49" s="76"/>
      <c r="B49" s="43"/>
      <c r="C49" s="45"/>
      <c r="D49" s="45"/>
      <c r="E49" s="48"/>
      <c r="F49" s="43"/>
      <c r="G49" s="51"/>
      <c r="H49" s="51"/>
      <c r="I49" s="43"/>
      <c r="J49" s="43"/>
      <c r="K49" s="43"/>
      <c r="L49" s="43"/>
      <c r="M49" s="43"/>
      <c r="N49" s="43"/>
      <c r="O49" s="48"/>
      <c r="P49" s="43"/>
      <c r="Q49" s="31" t="b">
        <f>IF(AND(OR(G49:G50=DATOS!C$8,G49:G50=DATOS!C$9),H49:H50=DATOS!B$4),ROW(G49:G50))</f>
        <v>0</v>
      </c>
      <c r="R49" s="31" t="str">
        <f t="shared" ca="1" si="2"/>
        <v/>
      </c>
      <c r="S49" s="31">
        <f t="shared" ca="1" si="3"/>
        <v>0</v>
      </c>
      <c r="T49" s="32"/>
      <c r="U49" s="32"/>
      <c r="V49" s="32"/>
      <c r="W49" s="32"/>
      <c r="X49" s="32"/>
      <c r="Y49" s="32"/>
      <c r="Z49" s="32"/>
      <c r="AA49" s="32"/>
      <c r="AB49" s="32"/>
      <c r="AC49" s="32"/>
      <c r="AD49" s="32"/>
      <c r="AE49" s="32"/>
    </row>
    <row r="50" spans="1:31" ht="12.75">
      <c r="A50" s="37"/>
      <c r="B50" s="43"/>
      <c r="C50" s="45"/>
      <c r="D50" s="45"/>
      <c r="E50" s="48"/>
      <c r="F50" s="43"/>
      <c r="G50" s="51"/>
      <c r="H50" s="51"/>
      <c r="I50" s="43"/>
      <c r="J50" s="43"/>
      <c r="K50" s="43"/>
      <c r="L50" s="43"/>
      <c r="M50" s="43"/>
      <c r="N50" s="43"/>
      <c r="O50" s="48"/>
      <c r="P50" s="43"/>
      <c r="Q50" s="31" t="b">
        <f>IF(AND(OR(G50:G51=DATOS!C$8,G50:G51=DATOS!C$9),H50:H51=DATOS!B$4),ROW(G50:G51))</f>
        <v>0</v>
      </c>
      <c r="R50" s="31" t="str">
        <f t="shared" ca="1" si="2"/>
        <v/>
      </c>
      <c r="S50" s="31">
        <f t="shared" ca="1" si="3"/>
        <v>0</v>
      </c>
      <c r="T50" s="32"/>
      <c r="U50" s="32"/>
      <c r="V50" s="32"/>
      <c r="W50" s="32"/>
      <c r="X50" s="32"/>
      <c r="Y50" s="32"/>
      <c r="Z50" s="32"/>
      <c r="AA50" s="32"/>
      <c r="AB50" s="32"/>
      <c r="AC50" s="32"/>
      <c r="AD50" s="32"/>
      <c r="AE50" s="32"/>
    </row>
    <row r="51" spans="1:31" ht="12.75">
      <c r="A51" s="37"/>
      <c r="B51" s="43"/>
      <c r="C51" s="45"/>
      <c r="D51" s="45"/>
      <c r="E51" s="48"/>
      <c r="F51" s="43"/>
      <c r="G51" s="51"/>
      <c r="H51" s="51"/>
      <c r="I51" s="43"/>
      <c r="J51" s="43"/>
      <c r="K51" s="43"/>
      <c r="L51" s="43"/>
      <c r="M51" s="43"/>
      <c r="N51" s="43"/>
      <c r="O51" s="48"/>
      <c r="P51" s="43"/>
      <c r="Q51" s="31" t="b">
        <f>IF(AND(OR(G51:G52=DATOS!C$8,G51:G52=DATOS!C$9),H51:H52=DATOS!B$4),ROW(G51:G52))</f>
        <v>0</v>
      </c>
      <c r="R51" s="31" t="str">
        <f t="shared" ca="1" si="2"/>
        <v/>
      </c>
      <c r="S51" s="31">
        <f t="shared" ca="1" si="3"/>
        <v>0</v>
      </c>
      <c r="T51" s="32"/>
      <c r="U51" s="32"/>
      <c r="V51" s="32"/>
      <c r="W51" s="32"/>
      <c r="X51" s="32"/>
      <c r="Y51" s="32"/>
      <c r="Z51" s="32"/>
      <c r="AA51" s="32"/>
      <c r="AB51" s="32"/>
      <c r="AC51" s="32"/>
      <c r="AD51" s="32"/>
      <c r="AE51" s="32"/>
    </row>
    <row r="52" spans="1:31" ht="12.75">
      <c r="A52" s="89"/>
      <c r="B52" s="84"/>
      <c r="C52" s="45"/>
      <c r="D52" s="45"/>
      <c r="E52" s="48"/>
      <c r="F52" s="43"/>
      <c r="G52" s="51"/>
      <c r="H52" s="51"/>
      <c r="I52" s="43"/>
      <c r="J52" s="43"/>
      <c r="K52" s="43"/>
      <c r="L52" s="43"/>
      <c r="M52" s="43"/>
      <c r="N52" s="43"/>
      <c r="O52" s="48"/>
      <c r="P52" s="43"/>
      <c r="Q52" s="31" t="b">
        <f>IF(AND(OR(G52:G53=DATOS!C$8,G52:G53=DATOS!C$9),H52:H53=DATOS!B$4),ROW(G52:G53))</f>
        <v>0</v>
      </c>
      <c r="R52" s="31" t="str">
        <f t="shared" ca="1" si="2"/>
        <v/>
      </c>
      <c r="S52" s="31">
        <f t="shared" ca="1" si="3"/>
        <v>0</v>
      </c>
      <c r="T52" s="32"/>
      <c r="U52" s="32"/>
      <c r="V52" s="32"/>
      <c r="W52" s="32"/>
      <c r="X52" s="32"/>
      <c r="Y52" s="32"/>
      <c r="Z52" s="32"/>
      <c r="AA52" s="32"/>
      <c r="AB52" s="32"/>
      <c r="AC52" s="32"/>
      <c r="AD52" s="32"/>
      <c r="AE52" s="32"/>
    </row>
    <row r="53" spans="1:31" ht="12.75">
      <c r="A53" s="90"/>
      <c r="B53" s="43"/>
      <c r="C53" s="45"/>
      <c r="D53" s="45"/>
      <c r="E53" s="48"/>
      <c r="F53" s="45"/>
      <c r="G53" s="51"/>
      <c r="H53" s="51"/>
      <c r="I53" s="43"/>
      <c r="J53" s="43"/>
      <c r="K53" s="43"/>
      <c r="L53" s="43"/>
      <c r="M53" s="43"/>
      <c r="N53" s="43"/>
      <c r="O53" s="48"/>
      <c r="P53" s="43"/>
      <c r="Q53" s="31" t="b">
        <f>IF(AND(OR(G53:G54=DATOS!C$8,G53:G54=DATOS!C$9),H53:H54=DATOS!B$4),ROW(G53:G54))</f>
        <v>0</v>
      </c>
      <c r="R53" s="31" t="str">
        <f t="shared" ca="1" si="2"/>
        <v/>
      </c>
      <c r="S53" s="31">
        <f t="shared" ca="1" si="3"/>
        <v>0</v>
      </c>
      <c r="T53" s="32"/>
      <c r="U53" s="32"/>
      <c r="V53" s="32"/>
      <c r="W53" s="32"/>
      <c r="X53" s="32"/>
      <c r="Y53" s="32"/>
      <c r="Z53" s="32"/>
      <c r="AA53" s="32"/>
      <c r="AB53" s="32"/>
      <c r="AC53" s="32"/>
      <c r="AD53" s="32"/>
      <c r="AE53" s="32"/>
    </row>
    <row r="54" spans="1:31" ht="12.75">
      <c r="A54" s="37"/>
      <c r="B54" s="43"/>
      <c r="C54" s="45"/>
      <c r="D54" s="45"/>
      <c r="E54" s="48"/>
      <c r="F54" s="43"/>
      <c r="G54" s="51"/>
      <c r="H54" s="51"/>
      <c r="I54" s="43"/>
      <c r="J54" s="43"/>
      <c r="K54" s="43"/>
      <c r="L54" s="43"/>
      <c r="M54" s="43"/>
      <c r="N54" s="43"/>
      <c r="O54" s="48"/>
      <c r="P54" s="43"/>
      <c r="Q54" s="31" t="b">
        <f>IF(AND(OR(G54:G55=DATOS!C$8,G54:G55=DATOS!C$9),H54:H55=DATOS!B$4),ROW(G54:G55))</f>
        <v>0</v>
      </c>
      <c r="R54" s="31" t="str">
        <f t="shared" ca="1" si="2"/>
        <v/>
      </c>
      <c r="S54" s="31">
        <f t="shared" ca="1" si="3"/>
        <v>0</v>
      </c>
      <c r="T54" s="32"/>
      <c r="U54" s="32"/>
      <c r="V54" s="32"/>
      <c r="W54" s="32"/>
      <c r="X54" s="32"/>
      <c r="Y54" s="32"/>
      <c r="Z54" s="32"/>
      <c r="AA54" s="32"/>
      <c r="AB54" s="32"/>
      <c r="AC54" s="32"/>
      <c r="AD54" s="32"/>
      <c r="AE54" s="32"/>
    </row>
    <row r="55" spans="1:31" ht="12.75">
      <c r="A55" s="37"/>
      <c r="B55" s="43"/>
      <c r="C55" s="45"/>
      <c r="D55" s="45"/>
      <c r="E55" s="48"/>
      <c r="F55" s="43"/>
      <c r="G55" s="51"/>
      <c r="H55" s="51"/>
      <c r="I55" s="43"/>
      <c r="J55" s="43"/>
      <c r="K55" s="43"/>
      <c r="L55" s="43"/>
      <c r="M55" s="43"/>
      <c r="N55" s="43"/>
      <c r="O55" s="48"/>
      <c r="P55" s="43"/>
      <c r="Q55" s="31" t="b">
        <f>IF(AND(OR(G55:G56=DATOS!C$8,G55:G56=DATOS!C$9),H55:H56=DATOS!B$4),ROW(G55:G56))</f>
        <v>0</v>
      </c>
      <c r="R55" s="31" t="str">
        <f t="shared" ca="1" si="2"/>
        <v/>
      </c>
      <c r="S55" s="31">
        <f t="shared" ca="1" si="3"/>
        <v>0</v>
      </c>
      <c r="T55" s="32"/>
      <c r="U55" s="32"/>
      <c r="V55" s="32"/>
      <c r="W55" s="32"/>
      <c r="X55" s="32"/>
      <c r="Y55" s="32"/>
      <c r="Z55" s="32"/>
      <c r="AA55" s="32"/>
      <c r="AB55" s="32"/>
      <c r="AC55" s="32"/>
      <c r="AD55" s="32"/>
      <c r="AE55" s="32"/>
    </row>
    <row r="56" spans="1:31" ht="12.75">
      <c r="A56" s="37"/>
      <c r="B56" s="43"/>
      <c r="C56" s="45"/>
      <c r="D56" s="45"/>
      <c r="E56" s="48"/>
      <c r="F56" s="43"/>
      <c r="G56" s="51"/>
      <c r="H56" s="51"/>
      <c r="I56" s="43"/>
      <c r="J56" s="43"/>
      <c r="K56" s="43"/>
      <c r="L56" s="43"/>
      <c r="M56" s="43"/>
      <c r="N56" s="43"/>
      <c r="O56" s="48"/>
      <c r="P56" s="43"/>
      <c r="Q56" s="31" t="b">
        <f>IF(AND(OR(G56:G57=DATOS!C$8,G56:G57=DATOS!C$9),H56:H57=DATOS!B$4),ROW(G56:G57))</f>
        <v>0</v>
      </c>
      <c r="R56" s="31" t="str">
        <f t="shared" ca="1" si="2"/>
        <v/>
      </c>
      <c r="S56" s="31">
        <f t="shared" ca="1" si="3"/>
        <v>0</v>
      </c>
      <c r="T56" s="32"/>
      <c r="U56" s="32"/>
      <c r="V56" s="32"/>
      <c r="W56" s="32"/>
      <c r="X56" s="32"/>
      <c r="Y56" s="32"/>
      <c r="Z56" s="32"/>
      <c r="AA56" s="32"/>
      <c r="AB56" s="32"/>
      <c r="AC56" s="32"/>
      <c r="AD56" s="32"/>
      <c r="AE56" s="32"/>
    </row>
    <row r="57" spans="1:31" ht="12.75">
      <c r="A57" s="37"/>
      <c r="B57" s="43"/>
      <c r="C57" s="45"/>
      <c r="D57" s="45"/>
      <c r="E57" s="48"/>
      <c r="F57" s="43"/>
      <c r="G57" s="51"/>
      <c r="H57" s="51"/>
      <c r="I57" s="43"/>
      <c r="J57" s="43"/>
      <c r="K57" s="43"/>
      <c r="L57" s="43"/>
      <c r="M57" s="43"/>
      <c r="N57" s="43"/>
      <c r="O57" s="48"/>
      <c r="P57" s="43"/>
      <c r="Q57" s="31" t="b">
        <f>IF(AND(OR(G57:G58=DATOS!C$8,G57:G58=DATOS!C$9),H57:H58=DATOS!B$4),ROW(G57:G58))</f>
        <v>0</v>
      </c>
      <c r="R57" s="31" t="str">
        <f t="shared" ca="1" si="2"/>
        <v/>
      </c>
      <c r="S57" s="31">
        <f t="shared" ca="1" si="3"/>
        <v>0</v>
      </c>
      <c r="T57" s="32"/>
      <c r="U57" s="32"/>
      <c r="V57" s="32"/>
      <c r="W57" s="32"/>
      <c r="X57" s="32"/>
      <c r="Y57" s="32"/>
      <c r="Z57" s="32"/>
      <c r="AA57" s="32"/>
      <c r="AB57" s="32"/>
      <c r="AC57" s="32"/>
      <c r="AD57" s="32"/>
      <c r="AE57" s="32"/>
    </row>
    <row r="58" spans="1:31" ht="12.75">
      <c r="A58" s="37"/>
      <c r="B58" s="43"/>
      <c r="C58" s="45"/>
      <c r="D58" s="45"/>
      <c r="E58" s="48"/>
      <c r="F58" s="43"/>
      <c r="G58" s="51"/>
      <c r="H58" s="51"/>
      <c r="I58" s="43"/>
      <c r="J58" s="43"/>
      <c r="K58" s="43"/>
      <c r="L58" s="43"/>
      <c r="M58" s="43"/>
      <c r="N58" s="43"/>
      <c r="O58" s="48"/>
      <c r="P58" s="43"/>
      <c r="Q58" s="31" t="b">
        <f>IF(AND(OR(G58:G59=DATOS!C$8,G58:G59=DATOS!C$9),H58:H59=DATOS!B$4),ROW(G58:G59))</f>
        <v>0</v>
      </c>
      <c r="R58" s="31" t="str">
        <f t="shared" ca="1" si="2"/>
        <v/>
      </c>
      <c r="S58" s="31">
        <f t="shared" ca="1" si="3"/>
        <v>0</v>
      </c>
      <c r="T58" s="32"/>
      <c r="U58" s="32"/>
      <c r="V58" s="32"/>
      <c r="W58" s="32"/>
      <c r="X58" s="32"/>
      <c r="Y58" s="32"/>
      <c r="Z58" s="32"/>
      <c r="AA58" s="32"/>
      <c r="AB58" s="32"/>
      <c r="AC58" s="32"/>
      <c r="AD58" s="32"/>
      <c r="AE58" s="32"/>
    </row>
    <row r="59" spans="1:31" ht="12.75">
      <c r="A59" s="37"/>
      <c r="B59" s="43"/>
      <c r="C59" s="45"/>
      <c r="D59" s="45"/>
      <c r="E59" s="48"/>
      <c r="F59" s="43"/>
      <c r="G59" s="51"/>
      <c r="H59" s="51"/>
      <c r="I59" s="43"/>
      <c r="J59" s="43"/>
      <c r="K59" s="43"/>
      <c r="L59" s="43"/>
      <c r="M59" s="43"/>
      <c r="N59" s="43"/>
      <c r="O59" s="31"/>
      <c r="P59" s="43"/>
      <c r="Q59" s="31" t="b">
        <f>IF(AND(OR(G59:G60=DATOS!C$8,G59:G60=DATOS!C$9),H59:H60=DATOS!B$4),ROW(G59:G60))</f>
        <v>0</v>
      </c>
      <c r="R59" s="31" t="str">
        <f t="shared" ca="1" si="2"/>
        <v/>
      </c>
      <c r="S59" s="31">
        <f t="shared" ca="1" si="3"/>
        <v>0</v>
      </c>
      <c r="T59" s="32"/>
      <c r="U59" s="32"/>
      <c r="V59" s="32"/>
      <c r="W59" s="32"/>
      <c r="X59" s="32"/>
      <c r="Y59" s="32"/>
      <c r="Z59" s="32"/>
      <c r="AA59" s="32"/>
      <c r="AB59" s="32"/>
      <c r="AC59" s="32"/>
      <c r="AD59" s="32"/>
      <c r="AE59" s="32"/>
    </row>
    <row r="60" spans="1:31" ht="12.75">
      <c r="A60" s="37"/>
      <c r="B60" s="43"/>
      <c r="C60" s="45"/>
      <c r="D60" s="45"/>
      <c r="E60" s="48"/>
      <c r="F60" s="43"/>
      <c r="G60" s="51"/>
      <c r="H60" s="51"/>
      <c r="I60" s="43"/>
      <c r="J60" s="43"/>
      <c r="K60" s="43"/>
      <c r="L60" s="43"/>
      <c r="M60" s="43"/>
      <c r="N60" s="43"/>
      <c r="O60" s="31"/>
      <c r="P60" s="43"/>
      <c r="Q60" s="31" t="b">
        <f>IF(AND(OR(G60:G61=DATOS!C$8,G60:G61=DATOS!C$9),H60:H61=DATOS!B$4),ROW(G60:G61))</f>
        <v>0</v>
      </c>
      <c r="R60" s="31" t="str">
        <f t="shared" ca="1" si="2"/>
        <v/>
      </c>
      <c r="S60" s="31">
        <f t="shared" ca="1" si="3"/>
        <v>0</v>
      </c>
      <c r="T60" s="32"/>
      <c r="U60" s="32"/>
      <c r="V60" s="32"/>
      <c r="W60" s="32"/>
      <c r="X60" s="32"/>
      <c r="Y60" s="32"/>
      <c r="Z60" s="32"/>
      <c r="AA60" s="32"/>
      <c r="AB60" s="32"/>
      <c r="AC60" s="32"/>
      <c r="AD60" s="32"/>
      <c r="AE60" s="32"/>
    </row>
    <row r="61" spans="1:31" ht="12.75">
      <c r="A61" s="37"/>
      <c r="B61" s="43"/>
      <c r="C61" s="45"/>
      <c r="D61" s="45"/>
      <c r="E61" s="48"/>
      <c r="F61" s="43"/>
      <c r="G61" s="51"/>
      <c r="H61" s="51"/>
      <c r="I61" s="43"/>
      <c r="J61" s="43"/>
      <c r="K61" s="43"/>
      <c r="L61" s="43"/>
      <c r="M61" s="43"/>
      <c r="N61" s="43"/>
      <c r="O61" s="48"/>
      <c r="P61" s="43"/>
      <c r="Q61" s="31" t="b">
        <f>IF(AND(OR(G61:G62=DATOS!C$8,G61:G62=DATOS!C$9),H61:H62=DATOS!B$4),ROW(G61:G62))</f>
        <v>0</v>
      </c>
      <c r="R61" s="31" t="str">
        <f t="shared" ca="1" si="2"/>
        <v/>
      </c>
      <c r="S61" s="31">
        <f t="shared" ca="1" si="3"/>
        <v>0</v>
      </c>
      <c r="T61" s="32"/>
      <c r="U61" s="32"/>
      <c r="V61" s="32"/>
      <c r="W61" s="32"/>
      <c r="X61" s="32"/>
      <c r="Y61" s="32"/>
      <c r="Z61" s="32"/>
      <c r="AA61" s="32"/>
      <c r="AB61" s="32"/>
      <c r="AC61" s="32"/>
      <c r="AD61" s="32"/>
      <c r="AE61" s="32"/>
    </row>
    <row r="62" spans="1:31" ht="12.75">
      <c r="A62" s="37"/>
      <c r="B62" s="43"/>
      <c r="C62" s="45"/>
      <c r="D62" s="45"/>
      <c r="E62" s="48"/>
      <c r="F62" s="43"/>
      <c r="G62" s="51"/>
      <c r="H62" s="51"/>
      <c r="I62" s="43"/>
      <c r="J62" s="43"/>
      <c r="K62" s="43"/>
      <c r="L62" s="43"/>
      <c r="M62" s="43"/>
      <c r="N62" s="43"/>
      <c r="O62" s="48"/>
      <c r="P62" s="43"/>
      <c r="Q62" s="31" t="b">
        <f>IF(AND(OR(G62:G63=DATOS!C$8,G62:G63=DATOS!C$9),H62:H63=DATOS!B$4),ROW(G62:G63))</f>
        <v>0</v>
      </c>
      <c r="R62" s="31" t="str">
        <f t="shared" ca="1" si="2"/>
        <v/>
      </c>
      <c r="S62" s="31">
        <f t="shared" ca="1" si="3"/>
        <v>0</v>
      </c>
      <c r="T62" s="32"/>
      <c r="U62" s="32"/>
      <c r="V62" s="32"/>
      <c r="W62" s="32"/>
      <c r="X62" s="32"/>
      <c r="Y62" s="32"/>
      <c r="Z62" s="32"/>
      <c r="AA62" s="32"/>
      <c r="AB62" s="32"/>
      <c r="AC62" s="32"/>
      <c r="AD62" s="32"/>
      <c r="AE62" s="32"/>
    </row>
    <row r="63" spans="1:31" ht="12.75">
      <c r="A63" s="37"/>
      <c r="B63" s="43"/>
      <c r="C63" s="45"/>
      <c r="D63" s="45"/>
      <c r="E63" s="48"/>
      <c r="F63" s="43"/>
      <c r="G63" s="51"/>
      <c r="H63" s="51"/>
      <c r="I63" s="43"/>
      <c r="J63" s="43"/>
      <c r="K63" s="43"/>
      <c r="L63" s="43"/>
      <c r="M63" s="43"/>
      <c r="N63" s="43"/>
      <c r="O63" s="48"/>
      <c r="P63" s="43"/>
      <c r="Q63" s="31" t="b">
        <f>IF(AND(OR(G63:G64=DATOS!C$8,G63:G64=DATOS!C$9),H63:H64=DATOS!B$4),ROW(G63:G64))</f>
        <v>0</v>
      </c>
      <c r="R63" s="31" t="str">
        <f t="shared" ca="1" si="2"/>
        <v/>
      </c>
      <c r="S63" s="31">
        <f t="shared" ca="1" si="3"/>
        <v>0</v>
      </c>
      <c r="T63" s="32"/>
      <c r="U63" s="32"/>
      <c r="V63" s="32"/>
      <c r="W63" s="32"/>
      <c r="X63" s="32"/>
      <c r="Y63" s="32"/>
      <c r="Z63" s="32"/>
      <c r="AA63" s="32"/>
      <c r="AB63" s="32"/>
      <c r="AC63" s="32"/>
      <c r="AD63" s="32"/>
      <c r="AE63" s="32"/>
    </row>
    <row r="64" spans="1:31" ht="12.75">
      <c r="A64" s="37"/>
      <c r="B64" s="43"/>
      <c r="C64" s="45"/>
      <c r="D64" s="45"/>
      <c r="E64" s="48"/>
      <c r="F64" s="43"/>
      <c r="G64" s="51"/>
      <c r="H64" s="51"/>
      <c r="I64" s="43"/>
      <c r="J64" s="43"/>
      <c r="K64" s="43"/>
      <c r="L64" s="43"/>
      <c r="M64" s="43"/>
      <c r="N64" s="43"/>
      <c r="O64" s="48"/>
      <c r="P64" s="43"/>
      <c r="Q64" s="31" t="b">
        <f>IF(AND(OR(G64:G65=DATOS!C$8,G64:G65=DATOS!C$9),H64:H65=DATOS!B$4),ROW(G64:G65))</f>
        <v>0</v>
      </c>
      <c r="R64" s="31" t="str">
        <f t="shared" ca="1" si="2"/>
        <v/>
      </c>
      <c r="S64" s="31">
        <f t="shared" ca="1" si="3"/>
        <v>0</v>
      </c>
      <c r="T64" s="32"/>
      <c r="U64" s="32"/>
      <c r="V64" s="32"/>
      <c r="W64" s="32"/>
      <c r="X64" s="32"/>
      <c r="Y64" s="32"/>
      <c r="Z64" s="32"/>
      <c r="AA64" s="32"/>
      <c r="AB64" s="32"/>
      <c r="AC64" s="32"/>
      <c r="AD64" s="32"/>
      <c r="AE64" s="32"/>
    </row>
    <row r="65" spans="1:31" ht="12.75">
      <c r="A65" s="37"/>
      <c r="B65" s="43"/>
      <c r="C65" s="45"/>
      <c r="D65" s="45"/>
      <c r="E65" s="48"/>
      <c r="F65" s="43"/>
      <c r="G65" s="51"/>
      <c r="H65" s="51"/>
      <c r="I65" s="43"/>
      <c r="J65" s="43"/>
      <c r="K65" s="43"/>
      <c r="L65" s="43"/>
      <c r="M65" s="43"/>
      <c r="N65" s="43"/>
      <c r="O65" s="48"/>
      <c r="P65" s="43"/>
      <c r="Q65" s="31" t="b">
        <f>IF(AND(OR(G65:G66=DATOS!C$8,G65:G66=DATOS!C$9),H65:H66=DATOS!B$4),ROW(G65:G66))</f>
        <v>0</v>
      </c>
      <c r="R65" s="31" t="str">
        <f t="shared" ca="1" si="2"/>
        <v/>
      </c>
      <c r="S65" s="31">
        <f t="shared" ca="1" si="3"/>
        <v>0</v>
      </c>
      <c r="T65" s="32"/>
      <c r="U65" s="32"/>
      <c r="V65" s="32"/>
      <c r="W65" s="32"/>
      <c r="X65" s="32"/>
      <c r="Y65" s="32"/>
      <c r="Z65" s="32"/>
      <c r="AA65" s="32"/>
      <c r="AB65" s="32"/>
      <c r="AC65" s="32"/>
      <c r="AD65" s="32"/>
      <c r="AE65" s="32"/>
    </row>
    <row r="66" spans="1:31" ht="12.75">
      <c r="A66" s="37"/>
      <c r="B66" s="43"/>
      <c r="C66" s="45"/>
      <c r="D66" s="45"/>
      <c r="E66" s="48"/>
      <c r="F66" s="43"/>
      <c r="G66" s="51"/>
      <c r="H66" s="51"/>
      <c r="I66" s="43"/>
      <c r="J66" s="43"/>
      <c r="K66" s="43"/>
      <c r="L66" s="43"/>
      <c r="M66" s="43"/>
      <c r="N66" s="43"/>
      <c r="O66" s="48"/>
      <c r="P66" s="43"/>
      <c r="Q66" s="31" t="b">
        <f>IF(AND(OR(G66:G67=DATOS!C$8,G66:G67=DATOS!C$9),H66:H67=DATOS!B$4),ROW(G66:G67))</f>
        <v>0</v>
      </c>
      <c r="R66" s="31" t="str">
        <f t="shared" ca="1" si="2"/>
        <v/>
      </c>
      <c r="S66" s="31">
        <f t="shared" ca="1" si="3"/>
        <v>0</v>
      </c>
      <c r="T66" s="32"/>
      <c r="U66" s="32"/>
      <c r="V66" s="32"/>
      <c r="W66" s="32"/>
      <c r="X66" s="32"/>
      <c r="Y66" s="32"/>
      <c r="Z66" s="32"/>
      <c r="AA66" s="32"/>
      <c r="AB66" s="32"/>
      <c r="AC66" s="32"/>
      <c r="AD66" s="32"/>
      <c r="AE66" s="32"/>
    </row>
    <row r="67" spans="1:31" ht="12.75">
      <c r="A67" s="37"/>
      <c r="B67" s="43"/>
      <c r="C67" s="45"/>
      <c r="D67" s="45"/>
      <c r="E67" s="48"/>
      <c r="F67" s="43"/>
      <c r="G67" s="51"/>
      <c r="H67" s="51"/>
      <c r="I67" s="43"/>
      <c r="J67" s="43"/>
      <c r="K67" s="43"/>
      <c r="L67" s="43"/>
      <c r="M67" s="43"/>
      <c r="N67" s="43"/>
      <c r="O67" s="48"/>
      <c r="P67" s="43"/>
      <c r="Q67" s="31" t="b">
        <f>IF(AND(OR(G67:G68=DATOS!C$8,G67:G68=DATOS!C$9),H67:H68=DATOS!B$4),ROW(G67:G68))</f>
        <v>0</v>
      </c>
      <c r="R67" s="31" t="str">
        <f t="shared" ca="1" si="2"/>
        <v/>
      </c>
      <c r="S67" s="31">
        <f t="shared" ca="1" si="3"/>
        <v>0</v>
      </c>
      <c r="T67" s="32"/>
      <c r="U67" s="32"/>
      <c r="V67" s="32"/>
      <c r="W67" s="32"/>
      <c r="X67" s="32"/>
      <c r="Y67" s="32"/>
      <c r="Z67" s="32"/>
      <c r="AA67" s="32"/>
      <c r="AB67" s="32"/>
      <c r="AC67" s="32"/>
      <c r="AD67" s="32"/>
      <c r="AE67" s="32"/>
    </row>
    <row r="68" spans="1:31" ht="12.75">
      <c r="A68" s="37"/>
      <c r="B68" s="43"/>
      <c r="C68" s="45"/>
      <c r="D68" s="45"/>
      <c r="E68" s="48"/>
      <c r="F68" s="43"/>
      <c r="G68" s="51"/>
      <c r="H68" s="51"/>
      <c r="I68" s="43"/>
      <c r="J68" s="43"/>
      <c r="K68" s="43"/>
      <c r="L68" s="43"/>
      <c r="M68" s="43"/>
      <c r="N68" s="43"/>
      <c r="O68" s="48"/>
      <c r="P68" s="43"/>
      <c r="Q68" s="31" t="b">
        <f>IF(AND(OR(G68:G69=DATOS!C$8,G68:G69=DATOS!C$9),H68:H69=DATOS!B$4),ROW(G68:G69))</f>
        <v>0</v>
      </c>
      <c r="R68" s="31" t="str">
        <f t="shared" ca="1" si="2"/>
        <v/>
      </c>
      <c r="S68" s="31">
        <f t="shared" ca="1" si="3"/>
        <v>0</v>
      </c>
      <c r="T68" s="32"/>
      <c r="U68" s="32"/>
      <c r="V68" s="32"/>
      <c r="W68" s="32"/>
      <c r="X68" s="32"/>
      <c r="Y68" s="32"/>
      <c r="Z68" s="32"/>
      <c r="AA68" s="32"/>
      <c r="AB68" s="32"/>
      <c r="AC68" s="32"/>
      <c r="AD68" s="32"/>
      <c r="AE68" s="32"/>
    </row>
    <row r="69" spans="1:31" ht="12.75">
      <c r="A69" s="99"/>
      <c r="B69" s="43"/>
      <c r="C69" s="45"/>
      <c r="D69" s="45"/>
      <c r="E69" s="48"/>
      <c r="F69" s="43"/>
      <c r="G69" s="51"/>
      <c r="H69" s="51"/>
      <c r="I69" s="43"/>
      <c r="J69" s="43"/>
      <c r="K69" s="43"/>
      <c r="L69" s="43"/>
      <c r="M69" s="43"/>
      <c r="N69" s="43"/>
      <c r="O69" s="48"/>
      <c r="P69" s="43"/>
      <c r="Q69" s="31" t="b">
        <f>IF(AND(OR(G69:G70=DATOS!C$8,G69:G70=DATOS!C$9),H69:H70=DATOS!B$4),ROW(G69:G70))</f>
        <v>0</v>
      </c>
      <c r="R69" s="31" t="str">
        <f t="shared" ca="1" si="2"/>
        <v/>
      </c>
      <c r="S69" s="31">
        <f t="shared" ca="1" si="3"/>
        <v>0</v>
      </c>
      <c r="T69" s="32"/>
      <c r="U69" s="32"/>
      <c r="V69" s="32"/>
      <c r="W69" s="32"/>
      <c r="X69" s="32"/>
      <c r="Y69" s="32"/>
      <c r="Z69" s="32"/>
      <c r="AA69" s="32"/>
      <c r="AB69" s="32"/>
      <c r="AC69" s="32"/>
      <c r="AD69" s="32"/>
      <c r="AE69" s="32"/>
    </row>
    <row r="70" spans="1:31" ht="12.75">
      <c r="A70" s="37"/>
      <c r="B70" s="43"/>
      <c r="C70" s="45"/>
      <c r="D70" s="45"/>
      <c r="E70" s="48"/>
      <c r="F70" s="84"/>
      <c r="G70" s="51"/>
      <c r="H70" s="51"/>
      <c r="I70" s="43"/>
      <c r="J70" s="84"/>
      <c r="K70" s="84"/>
      <c r="L70" s="84"/>
      <c r="M70" s="84"/>
      <c r="N70" s="43"/>
      <c r="O70" s="48"/>
      <c r="P70" s="43"/>
      <c r="Q70" s="31" t="b">
        <f>IF(AND(OR(G70:G71=DATOS!C$8,G70:G71=DATOS!C$9),H70:H71=DATOS!B$4),ROW(G70:G71))</f>
        <v>0</v>
      </c>
      <c r="R70" s="31" t="str">
        <f t="shared" ca="1" si="2"/>
        <v/>
      </c>
      <c r="S70" s="31">
        <f t="shared" ca="1" si="3"/>
        <v>0</v>
      </c>
      <c r="T70" s="32"/>
      <c r="U70" s="32"/>
      <c r="V70" s="32"/>
      <c r="W70" s="32"/>
      <c r="X70" s="32"/>
      <c r="Y70" s="32"/>
      <c r="Z70" s="32"/>
      <c r="AA70" s="32"/>
      <c r="AB70" s="32"/>
      <c r="AC70" s="32"/>
      <c r="AD70" s="32"/>
      <c r="AE70" s="32"/>
    </row>
    <row r="71" spans="1:31" ht="12.75">
      <c r="A71" s="89"/>
      <c r="B71" s="43"/>
      <c r="C71" s="45"/>
      <c r="D71" s="45"/>
      <c r="E71" s="48"/>
      <c r="F71" s="43"/>
      <c r="G71" s="51"/>
      <c r="H71" s="51"/>
      <c r="I71" s="43"/>
      <c r="J71" s="43"/>
      <c r="K71" s="43"/>
      <c r="L71" s="43"/>
      <c r="M71" s="43"/>
      <c r="N71" s="43"/>
      <c r="O71" s="48"/>
      <c r="P71" s="43"/>
      <c r="Q71" s="31" t="b">
        <f>IF(AND(OR(G71:G72=DATOS!C$8,G71:G72=DATOS!C$9),H71:H72=DATOS!B$4),ROW(G71:G72))</f>
        <v>0</v>
      </c>
      <c r="R71" s="31" t="str">
        <f t="shared" ca="1" si="2"/>
        <v/>
      </c>
      <c r="S71" s="31">
        <f t="shared" ca="1" si="3"/>
        <v>0</v>
      </c>
      <c r="T71" s="32"/>
      <c r="U71" s="32"/>
      <c r="V71" s="32"/>
      <c r="W71" s="32"/>
      <c r="X71" s="32"/>
      <c r="Y71" s="32"/>
      <c r="Z71" s="32"/>
      <c r="AA71" s="32"/>
      <c r="AB71" s="32"/>
      <c r="AC71" s="32"/>
      <c r="AD71" s="32"/>
      <c r="AE71" s="32"/>
    </row>
    <row r="72" spans="1:31" ht="12.75">
      <c r="A72" s="37"/>
      <c r="B72" s="43"/>
      <c r="C72" s="45"/>
      <c r="D72" s="45"/>
      <c r="E72" s="48"/>
      <c r="F72" s="43"/>
      <c r="G72" s="51"/>
      <c r="H72" s="51"/>
      <c r="I72" s="43"/>
      <c r="J72" s="43"/>
      <c r="K72" s="43"/>
      <c r="L72" s="43"/>
      <c r="M72" s="43"/>
      <c r="N72" s="43"/>
      <c r="O72" s="48"/>
      <c r="P72" s="43"/>
      <c r="Q72" s="31" t="b">
        <f>IF(AND(OR(G72:G73=DATOS!C$8,G72:G73=DATOS!C$9),H72:H73=DATOS!B$4),ROW(G72:G73))</f>
        <v>0</v>
      </c>
      <c r="R72" s="31" t="str">
        <f t="shared" ca="1" si="2"/>
        <v/>
      </c>
      <c r="S72" s="31">
        <f t="shared" ca="1" si="3"/>
        <v>0</v>
      </c>
      <c r="T72" s="32"/>
      <c r="U72" s="32"/>
      <c r="V72" s="32"/>
      <c r="W72" s="32"/>
      <c r="X72" s="32"/>
      <c r="Y72" s="32"/>
      <c r="Z72" s="32"/>
      <c r="AA72" s="32"/>
      <c r="AB72" s="32"/>
      <c r="AC72" s="32"/>
      <c r="AD72" s="32"/>
      <c r="AE72" s="32"/>
    </row>
    <row r="73" spans="1:31" ht="12.75">
      <c r="A73" s="37"/>
      <c r="B73" s="43"/>
      <c r="C73" s="45"/>
      <c r="D73" s="45"/>
      <c r="E73" s="48"/>
      <c r="F73" s="43"/>
      <c r="G73" s="51"/>
      <c r="H73" s="51"/>
      <c r="I73" s="43"/>
      <c r="J73" s="43"/>
      <c r="K73" s="43"/>
      <c r="L73" s="43"/>
      <c r="M73" s="43"/>
      <c r="N73" s="43"/>
      <c r="O73" s="48"/>
      <c r="P73" s="43"/>
      <c r="Q73" s="31" t="b">
        <f>IF(AND(OR(G73:G74=DATOS!C$8,G73:G74=DATOS!C$9),H73:H74=DATOS!B$4),ROW(G73:G74))</f>
        <v>0</v>
      </c>
      <c r="R73" s="31" t="str">
        <f t="shared" ca="1" si="2"/>
        <v/>
      </c>
      <c r="S73" s="31">
        <f t="shared" ca="1" si="3"/>
        <v>0</v>
      </c>
      <c r="T73" s="32"/>
      <c r="U73" s="32"/>
      <c r="V73" s="32"/>
      <c r="W73" s="32"/>
      <c r="X73" s="32"/>
      <c r="Y73" s="32"/>
      <c r="Z73" s="32"/>
      <c r="AA73" s="32"/>
      <c r="AB73" s="32"/>
      <c r="AC73" s="32"/>
      <c r="AD73" s="32"/>
      <c r="AE73" s="32"/>
    </row>
    <row r="74" spans="1:31" ht="12.75">
      <c r="A74" s="100"/>
      <c r="B74" s="43"/>
      <c r="C74" s="45"/>
      <c r="D74" s="45"/>
      <c r="E74" s="48"/>
      <c r="F74" s="84"/>
      <c r="G74" s="51"/>
      <c r="H74" s="51"/>
      <c r="I74" s="43"/>
      <c r="J74" s="84"/>
      <c r="K74" s="84"/>
      <c r="L74" s="84"/>
      <c r="M74" s="84"/>
      <c r="N74" s="43"/>
      <c r="O74" s="48"/>
      <c r="P74" s="43"/>
      <c r="Q74" s="31" t="b">
        <f>IF(AND(OR(G74:G75=DATOS!C$8,G74:G75=DATOS!C$9),H74:H75=DATOS!B$4),ROW(G74:G75))</f>
        <v>0</v>
      </c>
      <c r="R74" s="31" t="str">
        <f t="shared" ca="1" si="2"/>
        <v/>
      </c>
      <c r="S74" s="31">
        <f t="shared" ca="1" si="3"/>
        <v>0</v>
      </c>
      <c r="T74" s="32"/>
      <c r="U74" s="32"/>
      <c r="V74" s="32"/>
      <c r="W74" s="32"/>
      <c r="X74" s="32"/>
      <c r="Y74" s="32"/>
      <c r="Z74" s="32"/>
      <c r="AA74" s="32"/>
      <c r="AB74" s="32"/>
      <c r="AC74" s="32"/>
      <c r="AD74" s="32"/>
      <c r="AE74" s="32"/>
    </row>
    <row r="75" spans="1:31" ht="12.75">
      <c r="A75" s="100"/>
      <c r="B75" s="43"/>
      <c r="C75" s="45"/>
      <c r="D75" s="45"/>
      <c r="E75" s="101"/>
      <c r="F75" s="84"/>
      <c r="G75" s="51"/>
      <c r="H75" s="51"/>
      <c r="I75" s="43"/>
      <c r="J75" s="84"/>
      <c r="K75" s="84"/>
      <c r="L75" s="84"/>
      <c r="M75" s="84"/>
      <c r="N75" s="43"/>
      <c r="O75" s="48"/>
      <c r="P75" s="43"/>
      <c r="Q75" s="31" t="b">
        <f>IF(AND(OR(G75:G76=DATOS!C$8,G75:G76=DATOS!C$9),H75:H76=DATOS!B$4),ROW(G75:G76))</f>
        <v>0</v>
      </c>
      <c r="R75" s="31" t="str">
        <f t="shared" ca="1" si="2"/>
        <v/>
      </c>
      <c r="S75" s="31">
        <f t="shared" ca="1" si="3"/>
        <v>0</v>
      </c>
      <c r="T75" s="32"/>
      <c r="U75" s="32"/>
      <c r="V75" s="32"/>
      <c r="W75" s="32"/>
      <c r="X75" s="32"/>
      <c r="Y75" s="32"/>
      <c r="Z75" s="32"/>
      <c r="AA75" s="32"/>
      <c r="AB75" s="32"/>
      <c r="AC75" s="32"/>
      <c r="AD75" s="32"/>
      <c r="AE75" s="32"/>
    </row>
    <row r="76" spans="1:31" ht="12.75">
      <c r="A76" s="37"/>
      <c r="B76" s="43"/>
      <c r="C76" s="45"/>
      <c r="D76" s="45"/>
      <c r="E76" s="101"/>
      <c r="F76" s="84"/>
      <c r="G76" s="51"/>
      <c r="H76" s="51"/>
      <c r="I76" s="43"/>
      <c r="J76" s="31"/>
      <c r="K76" s="31"/>
      <c r="L76" s="31"/>
      <c r="M76" s="31"/>
      <c r="N76" s="43"/>
      <c r="O76" s="48"/>
      <c r="P76" s="43"/>
      <c r="Q76" s="31" t="b">
        <f>IF(AND(OR(G76:G77=DATOS!C$8,G76:G77=DATOS!C$9),H76:H77=DATOS!B$4),ROW(G76:G77))</f>
        <v>0</v>
      </c>
      <c r="R76" s="31" t="str">
        <f t="shared" ca="1" si="2"/>
        <v/>
      </c>
      <c r="S76" s="31">
        <f t="shared" ca="1" si="3"/>
        <v>0</v>
      </c>
      <c r="T76" s="32"/>
      <c r="U76" s="32"/>
      <c r="V76" s="32"/>
      <c r="W76" s="32"/>
      <c r="X76" s="32"/>
      <c r="Y76" s="32"/>
      <c r="Z76" s="32"/>
      <c r="AA76" s="32"/>
      <c r="AB76" s="32"/>
      <c r="AC76" s="32"/>
      <c r="AD76" s="32"/>
      <c r="AE76" s="32"/>
    </row>
    <row r="77" spans="1:31" ht="12.75">
      <c r="A77" s="37"/>
      <c r="B77" s="43"/>
      <c r="C77" s="45"/>
      <c r="D77" s="45"/>
      <c r="E77" s="101"/>
      <c r="F77" s="84"/>
      <c r="G77" s="51"/>
      <c r="H77" s="51"/>
      <c r="I77" s="43"/>
      <c r="J77" s="84"/>
      <c r="K77" s="84"/>
      <c r="L77" s="84"/>
      <c r="M77" s="84"/>
      <c r="N77" s="43"/>
      <c r="O77" s="48"/>
      <c r="P77" s="43"/>
      <c r="Q77" s="31" t="b">
        <f>IF(AND(OR(G77:G78=DATOS!C$8,G77:G78=DATOS!C$9),H77:H78=DATOS!B$4),ROW(G77:G78))</f>
        <v>0</v>
      </c>
      <c r="R77" s="31" t="str">
        <f t="shared" ca="1" si="2"/>
        <v/>
      </c>
      <c r="S77" s="31">
        <f t="shared" ca="1" si="3"/>
        <v>0</v>
      </c>
      <c r="T77" s="32"/>
      <c r="U77" s="32"/>
      <c r="V77" s="32"/>
      <c r="W77" s="32"/>
      <c r="X77" s="32"/>
      <c r="Y77" s="32"/>
      <c r="Z77" s="32"/>
      <c r="AA77" s="32"/>
      <c r="AB77" s="32"/>
      <c r="AC77" s="32"/>
      <c r="AD77" s="32"/>
      <c r="AE77" s="32"/>
    </row>
    <row r="78" spans="1:31" ht="12.75">
      <c r="A78" s="37"/>
      <c r="B78" s="43"/>
      <c r="C78" s="45"/>
      <c r="D78" s="45"/>
      <c r="E78" s="101"/>
      <c r="F78" s="43"/>
      <c r="G78" s="51"/>
      <c r="H78" s="51"/>
      <c r="I78" s="43"/>
      <c r="J78" s="43"/>
      <c r="K78" s="43"/>
      <c r="L78" s="43"/>
      <c r="M78" s="43"/>
      <c r="N78" s="43"/>
      <c r="O78" s="48"/>
      <c r="P78" s="43"/>
      <c r="Q78" s="31" t="b">
        <f>IF(AND(OR(G78:G79=DATOS!C$8,G78:G79=DATOS!C$9),H78:H79=DATOS!B$4),ROW(G78:G79))</f>
        <v>0</v>
      </c>
      <c r="R78" s="31" t="str">
        <f t="shared" ca="1" si="2"/>
        <v/>
      </c>
      <c r="S78" s="31">
        <f t="shared" ca="1" si="3"/>
        <v>0</v>
      </c>
      <c r="T78" s="32"/>
      <c r="U78" s="32"/>
      <c r="V78" s="32"/>
      <c r="W78" s="32"/>
      <c r="X78" s="32"/>
      <c r="Y78" s="32"/>
      <c r="Z78" s="32"/>
      <c r="AA78" s="32"/>
      <c r="AB78" s="32"/>
      <c r="AC78" s="32"/>
      <c r="AD78" s="32"/>
      <c r="AE78" s="32"/>
    </row>
    <row r="79" spans="1:31" ht="12.75">
      <c r="A79" s="37"/>
      <c r="B79" s="43"/>
      <c r="C79" s="45"/>
      <c r="D79" s="45"/>
      <c r="E79" s="48"/>
      <c r="F79" s="43"/>
      <c r="G79" s="51"/>
      <c r="H79" s="51"/>
      <c r="I79" s="43"/>
      <c r="J79" s="43"/>
      <c r="K79" s="43"/>
      <c r="L79" s="43"/>
      <c r="M79" s="43"/>
      <c r="N79" s="43"/>
      <c r="O79" s="43"/>
      <c r="P79" s="43"/>
      <c r="Q79" s="31" t="b">
        <f>IF(AND(OR(G79:G80=DATOS!C$8,G79:G80=DATOS!C$9),H79:H80=DATOS!B$4),ROW(G79:G80))</f>
        <v>0</v>
      </c>
      <c r="R79" s="31" t="str">
        <f t="shared" ca="1" si="2"/>
        <v/>
      </c>
      <c r="S79" s="31">
        <f t="shared" ca="1" si="3"/>
        <v>0</v>
      </c>
      <c r="T79" s="32"/>
      <c r="U79" s="32"/>
      <c r="V79" s="32"/>
      <c r="W79" s="32"/>
      <c r="X79" s="32"/>
      <c r="Y79" s="32"/>
      <c r="Z79" s="32"/>
      <c r="AA79" s="32"/>
      <c r="AB79" s="32"/>
      <c r="AC79" s="32"/>
      <c r="AD79" s="32"/>
      <c r="AE79" s="32"/>
    </row>
    <row r="80" spans="1:31" ht="12.75">
      <c r="A80" s="37"/>
      <c r="B80" s="43"/>
      <c r="C80" s="45"/>
      <c r="D80" s="45"/>
      <c r="E80" s="48"/>
      <c r="F80" s="43"/>
      <c r="G80" s="51"/>
      <c r="H80" s="51"/>
      <c r="I80" s="43"/>
      <c r="J80" s="43"/>
      <c r="K80" s="43"/>
      <c r="L80" s="43"/>
      <c r="M80" s="43"/>
      <c r="N80" s="43"/>
      <c r="O80" s="48"/>
      <c r="P80" s="43"/>
      <c r="Q80" s="31" t="b">
        <f>IF(AND(OR(G80:G81=DATOS!C$8,G80:G81=DATOS!C$9),H80:H81=DATOS!B$4),ROW(G80:G81))</f>
        <v>0</v>
      </c>
      <c r="R80" s="31" t="str">
        <f t="shared" ca="1" si="2"/>
        <v/>
      </c>
      <c r="S80" s="31">
        <f t="shared" ca="1" si="3"/>
        <v>0</v>
      </c>
      <c r="T80" s="32"/>
      <c r="U80" s="32"/>
      <c r="V80" s="32"/>
      <c r="W80" s="32"/>
      <c r="X80" s="32"/>
      <c r="Y80" s="32"/>
      <c r="Z80" s="32"/>
      <c r="AA80" s="32"/>
      <c r="AB80" s="32"/>
      <c r="AC80" s="32"/>
      <c r="AD80" s="32"/>
      <c r="AE80" s="32"/>
    </row>
    <row r="81" spans="1:31" ht="12.75">
      <c r="A81" s="37"/>
      <c r="B81" s="43"/>
      <c r="C81" s="45"/>
      <c r="D81" s="45"/>
      <c r="E81" s="48"/>
      <c r="F81" s="43"/>
      <c r="G81" s="51"/>
      <c r="H81" s="51"/>
      <c r="I81" s="43"/>
      <c r="J81" s="43"/>
      <c r="K81" s="43"/>
      <c r="L81" s="43"/>
      <c r="M81" s="43"/>
      <c r="N81" s="43"/>
      <c r="O81" s="48"/>
      <c r="P81" s="43"/>
      <c r="Q81" s="31" t="b">
        <f>IF(AND(OR(G81:G82=DATOS!C$8,G81:G82=DATOS!C$9),H81:H82=DATOS!B$4),ROW(G81:G82))</f>
        <v>0</v>
      </c>
      <c r="R81" s="31" t="str">
        <f t="shared" ca="1" si="2"/>
        <v/>
      </c>
      <c r="S81" s="31">
        <f t="shared" ca="1" si="3"/>
        <v>0</v>
      </c>
      <c r="T81" s="32"/>
      <c r="U81" s="32"/>
      <c r="V81" s="32"/>
      <c r="W81" s="32"/>
      <c r="X81" s="32"/>
      <c r="Y81" s="32"/>
      <c r="Z81" s="32"/>
      <c r="AA81" s="32"/>
      <c r="AB81" s="32"/>
      <c r="AC81" s="32"/>
      <c r="AD81" s="32"/>
      <c r="AE81" s="32"/>
    </row>
    <row r="82" spans="1:31" ht="12.75">
      <c r="A82" s="37"/>
      <c r="B82" s="43"/>
      <c r="C82" s="45"/>
      <c r="D82" s="45"/>
      <c r="E82" s="48"/>
      <c r="F82" s="43"/>
      <c r="G82" s="51"/>
      <c r="H82" s="51"/>
      <c r="I82" s="43"/>
      <c r="J82" s="43"/>
      <c r="K82" s="43"/>
      <c r="L82" s="43"/>
      <c r="M82" s="43"/>
      <c r="N82" s="43"/>
      <c r="O82" s="48"/>
      <c r="P82" s="43"/>
      <c r="Q82" s="31" t="b">
        <f>IF(AND(OR(G82:G83=DATOS!C$8,G82:G83=DATOS!C$9),H82:H83=DATOS!B$4),ROW(G82:G83))</f>
        <v>0</v>
      </c>
      <c r="R82" s="31" t="str">
        <f t="shared" ca="1" si="2"/>
        <v/>
      </c>
      <c r="S82" s="31">
        <f t="shared" ca="1" si="3"/>
        <v>0</v>
      </c>
      <c r="T82" s="32"/>
      <c r="U82" s="32"/>
      <c r="V82" s="32"/>
      <c r="W82" s="32"/>
      <c r="X82" s="32"/>
      <c r="Y82" s="32"/>
      <c r="Z82" s="32"/>
      <c r="AA82" s="32"/>
      <c r="AB82" s="32"/>
      <c r="AC82" s="32"/>
      <c r="AD82" s="32"/>
      <c r="AE82" s="32"/>
    </row>
    <row r="83" spans="1:31" ht="12.75">
      <c r="A83" s="37"/>
      <c r="B83" s="43"/>
      <c r="C83" s="45"/>
      <c r="D83" s="45"/>
      <c r="E83" s="48"/>
      <c r="F83" s="43"/>
      <c r="G83" s="51"/>
      <c r="H83" s="51"/>
      <c r="I83" s="43"/>
      <c r="J83" s="43"/>
      <c r="K83" s="43"/>
      <c r="L83" s="43"/>
      <c r="M83" s="43"/>
      <c r="N83" s="43"/>
      <c r="O83" s="48"/>
      <c r="P83" s="43"/>
      <c r="Q83" s="31" t="b">
        <f>IF(AND(OR(G83=DATOS!C$8,G83=DATOS!C$9),H83=DATOS!B$4),ROW(G83))</f>
        <v>0</v>
      </c>
      <c r="R83" s="31" t="str">
        <f t="shared" ca="1" si="2"/>
        <v/>
      </c>
      <c r="S83" s="31">
        <f t="shared" ca="1" si="3"/>
        <v>0</v>
      </c>
      <c r="T83" s="32"/>
      <c r="U83" s="32"/>
      <c r="V83" s="32"/>
      <c r="W83" s="37"/>
      <c r="X83" s="31">
        <f>COUNTIF(G:G,W83)</f>
        <v>0</v>
      </c>
      <c r="Y83" s="31">
        <f>COUNTIFS(H:H,"SEGUIMIENTO",G:G,W83)</f>
        <v>0</v>
      </c>
      <c r="Z83" s="113">
        <f>COUNTIFS(H:H,"SOLUCIONADO",G:G,W83)</f>
        <v>0</v>
      </c>
      <c r="AA83" s="32"/>
      <c r="AB83" s="32"/>
      <c r="AC83" s="32"/>
      <c r="AD83" s="32"/>
      <c r="AE83" s="32"/>
    </row>
    <row r="84" spans="1:31" ht="12.75">
      <c r="A84" s="37"/>
      <c r="B84" s="43"/>
      <c r="C84" s="45"/>
      <c r="D84" s="45"/>
      <c r="E84" s="48"/>
      <c r="F84" s="43"/>
      <c r="G84" s="51"/>
      <c r="H84" s="51"/>
      <c r="I84" s="43"/>
      <c r="J84" s="43"/>
      <c r="K84" s="43"/>
      <c r="L84" s="43"/>
      <c r="M84" s="43"/>
      <c r="N84" s="43"/>
      <c r="O84" s="48"/>
      <c r="P84" s="43"/>
      <c r="Q84" s="31" t="b">
        <f>IF(AND(OR(G84:G85=DATOS!C$8,G84:G85=DATOS!C$9),H84:H85=DATOS!B$4),ROW(G84:G85))</f>
        <v>0</v>
      </c>
      <c r="R84" s="31" t="str">
        <f t="shared" ca="1" si="2"/>
        <v/>
      </c>
      <c r="S84" s="31">
        <f t="shared" ca="1" si="3"/>
        <v>0</v>
      </c>
      <c r="T84" s="32"/>
      <c r="U84" s="32"/>
      <c r="V84" s="32"/>
      <c r="W84" s="32"/>
      <c r="X84" s="32"/>
      <c r="Y84" s="32"/>
      <c r="Z84" s="32"/>
      <c r="AA84" s="32"/>
      <c r="AB84" s="32"/>
      <c r="AC84" s="32"/>
      <c r="AD84" s="32"/>
      <c r="AE84" s="32"/>
    </row>
    <row r="85" spans="1:31" ht="12.75">
      <c r="A85" s="37"/>
      <c r="B85" s="43"/>
      <c r="C85" s="45"/>
      <c r="D85" s="45"/>
      <c r="E85" s="48"/>
      <c r="F85" s="43"/>
      <c r="G85" s="51"/>
      <c r="H85" s="51"/>
      <c r="I85" s="43"/>
      <c r="J85" s="43"/>
      <c r="K85" s="43"/>
      <c r="L85" s="43"/>
      <c r="M85" s="43"/>
      <c r="N85" s="43"/>
      <c r="O85" s="48"/>
      <c r="P85" s="43"/>
      <c r="Q85" s="31" t="b">
        <f>IF(AND(OR(G85:G86=DATOS!C$8,G85:G86=DATOS!C$9),H85:H86=DATOS!B$4),ROW(G85:G86))</f>
        <v>0</v>
      </c>
      <c r="R85" s="31" t="str">
        <f t="shared" ca="1" si="2"/>
        <v/>
      </c>
      <c r="S85" s="31">
        <f t="shared" ca="1" si="3"/>
        <v>0</v>
      </c>
      <c r="T85" s="32"/>
      <c r="U85" s="32"/>
      <c r="V85" s="32"/>
      <c r="W85" s="32"/>
      <c r="X85" s="32"/>
      <c r="Y85" s="32"/>
      <c r="Z85" s="32"/>
      <c r="AA85" s="32"/>
      <c r="AB85" s="32"/>
      <c r="AC85" s="32"/>
      <c r="AD85" s="32"/>
      <c r="AE85" s="32"/>
    </row>
    <row r="86" spans="1:31" ht="12.75">
      <c r="A86" s="37"/>
      <c r="B86" s="43"/>
      <c r="C86" s="45"/>
      <c r="D86" s="45"/>
      <c r="E86" s="48"/>
      <c r="F86" s="43"/>
      <c r="G86" s="51"/>
      <c r="H86" s="51"/>
      <c r="I86" s="43"/>
      <c r="J86" s="43"/>
      <c r="K86" s="43"/>
      <c r="L86" s="43"/>
      <c r="M86" s="43"/>
      <c r="N86" s="43"/>
      <c r="O86" s="48"/>
      <c r="P86" s="43"/>
      <c r="Q86" s="31" t="b">
        <f>IF(AND(OR(G86:G87=DATOS!C$8,G86:G87=DATOS!C$9),H86:H87=DATOS!B$4),ROW(G86:G87))</f>
        <v>0</v>
      </c>
      <c r="R86" s="31" t="str">
        <f t="shared" ca="1" si="2"/>
        <v/>
      </c>
      <c r="S86" s="31">
        <f t="shared" ca="1" si="3"/>
        <v>0</v>
      </c>
      <c r="T86" s="32"/>
      <c r="U86" s="32"/>
      <c r="V86" s="32"/>
      <c r="W86" s="32"/>
      <c r="X86" s="32"/>
      <c r="Y86" s="32"/>
      <c r="Z86" s="32"/>
      <c r="AA86" s="32"/>
      <c r="AB86" s="32"/>
      <c r="AC86" s="32"/>
      <c r="AD86" s="32"/>
      <c r="AE86" s="32"/>
    </row>
    <row r="87" spans="1:31" ht="12.75">
      <c r="A87" s="37"/>
      <c r="B87" s="43"/>
      <c r="C87" s="45"/>
      <c r="D87" s="45"/>
      <c r="E87" s="48"/>
      <c r="F87" s="43"/>
      <c r="G87" s="51"/>
      <c r="H87" s="51"/>
      <c r="I87" s="43"/>
      <c r="J87" s="43"/>
      <c r="K87" s="43"/>
      <c r="L87" s="43"/>
      <c r="M87" s="43"/>
      <c r="N87" s="43"/>
      <c r="O87" s="48"/>
      <c r="P87" s="43"/>
      <c r="Q87" s="31" t="b">
        <f>IF(AND(OR(G87:G88=DATOS!C$8,G87:G88=DATOS!C$9),H87:H88=DATOS!B$4),ROW(G87:G88))</f>
        <v>0</v>
      </c>
      <c r="R87" s="31" t="str">
        <f t="shared" ca="1" si="2"/>
        <v/>
      </c>
      <c r="S87" s="31">
        <f t="shared" ca="1" si="3"/>
        <v>0</v>
      </c>
      <c r="T87" s="32"/>
      <c r="U87" s="32"/>
      <c r="V87" s="32"/>
      <c r="W87" s="37"/>
      <c r="X87" s="31">
        <f t="shared" ref="X87:X88" si="4">Y87+Z87</f>
        <v>0</v>
      </c>
      <c r="Y87" s="31">
        <f t="shared" ref="Y87:Y88" si="5">COUNTIFS(H:H,"SEGUIMIENTO",D:D,W87)</f>
        <v>0</v>
      </c>
      <c r="Z87" s="113">
        <f t="shared" ref="Z87:Z88" si="6">COUNTIFS(H:H,"SOLUCIONADO",D:D,W87)</f>
        <v>0</v>
      </c>
      <c r="AA87" s="32"/>
      <c r="AB87" s="32"/>
      <c r="AC87" s="32"/>
      <c r="AD87" s="32"/>
      <c r="AE87" s="32"/>
    </row>
    <row r="88" spans="1:31" ht="12.75">
      <c r="A88" s="37"/>
      <c r="B88" s="43"/>
      <c r="C88" s="45"/>
      <c r="D88" s="45"/>
      <c r="E88" s="48"/>
      <c r="F88" s="43"/>
      <c r="G88" s="51"/>
      <c r="H88" s="51"/>
      <c r="I88" s="43"/>
      <c r="J88" s="43"/>
      <c r="K88" s="43"/>
      <c r="L88" s="43"/>
      <c r="M88" s="43"/>
      <c r="N88" s="43"/>
      <c r="O88" s="48"/>
      <c r="P88" s="43"/>
      <c r="Q88" s="31" t="b">
        <f>IF(AND(OR(G88:G89=DATOS!C$8,G88:G89=DATOS!C$9),H88:H89=DATOS!B$4),ROW(G88:G89))</f>
        <v>0</v>
      </c>
      <c r="R88" s="31" t="str">
        <f t="shared" ca="1" si="2"/>
        <v/>
      </c>
      <c r="S88" s="31">
        <f t="shared" ca="1" si="3"/>
        <v>0</v>
      </c>
      <c r="T88" s="32"/>
      <c r="U88" s="32"/>
      <c r="V88" s="32"/>
      <c r="W88" s="37"/>
      <c r="X88" s="31">
        <f t="shared" si="4"/>
        <v>0</v>
      </c>
      <c r="Y88" s="31">
        <f t="shared" si="5"/>
        <v>0</v>
      </c>
      <c r="Z88" s="113">
        <f t="shared" si="6"/>
        <v>0</v>
      </c>
      <c r="AA88" s="32"/>
      <c r="AB88" s="32"/>
      <c r="AC88" s="32"/>
      <c r="AD88" s="32"/>
      <c r="AE88" s="32"/>
    </row>
    <row r="89" spans="1:31" ht="12.75">
      <c r="A89" s="37"/>
      <c r="B89" s="43"/>
      <c r="C89" s="45"/>
      <c r="D89" s="45"/>
      <c r="E89" s="48"/>
      <c r="F89" s="43"/>
      <c r="G89" s="51"/>
      <c r="H89" s="51"/>
      <c r="I89" s="43"/>
      <c r="J89" s="43"/>
      <c r="K89" s="43"/>
      <c r="L89" s="43"/>
      <c r="M89" s="43"/>
      <c r="N89" s="43"/>
      <c r="O89" s="48"/>
      <c r="P89" s="43"/>
      <c r="Q89" s="31" t="b">
        <f>IF(AND(OR(G89:G90=DATOS!C$8,G89:G90=DATOS!C$9),H89:H90=DATOS!B$4),ROW(G89:G90))</f>
        <v>0</v>
      </c>
      <c r="R89" s="31" t="str">
        <f t="shared" ca="1" si="2"/>
        <v/>
      </c>
      <c r="S89" s="31">
        <f t="shared" ca="1" si="3"/>
        <v>0</v>
      </c>
      <c r="T89" s="32"/>
      <c r="U89" s="32"/>
      <c r="V89" s="32"/>
      <c r="W89" s="32"/>
      <c r="X89" s="32"/>
      <c r="Y89" s="32"/>
      <c r="Z89" s="32"/>
      <c r="AA89" s="32"/>
      <c r="AB89" s="32"/>
      <c r="AC89" s="32"/>
      <c r="AD89" s="32"/>
      <c r="AE89" s="32"/>
    </row>
    <row r="90" spans="1:31" ht="12.75">
      <c r="A90" s="37"/>
      <c r="B90" s="43"/>
      <c r="C90" s="45"/>
      <c r="D90" s="45"/>
      <c r="E90" s="48"/>
      <c r="F90" s="43"/>
      <c r="G90" s="51"/>
      <c r="H90" s="51"/>
      <c r="I90" s="43"/>
      <c r="J90" s="84"/>
      <c r="K90" s="84"/>
      <c r="L90" s="84"/>
      <c r="M90" s="84"/>
      <c r="N90" s="84"/>
      <c r="O90" s="48"/>
      <c r="P90" s="43"/>
      <c r="Q90" s="31" t="b">
        <f>IF(AND(OR(G90:G91=DATOS!C$8,G90:G91=DATOS!C$9),H90:H91=DATOS!B$4),ROW(G90:G91))</f>
        <v>0</v>
      </c>
      <c r="R90" s="31" t="str">
        <f t="shared" ca="1" si="2"/>
        <v/>
      </c>
      <c r="S90" s="31">
        <f t="shared" ca="1" si="3"/>
        <v>0</v>
      </c>
      <c r="T90" s="32"/>
      <c r="U90" s="32"/>
      <c r="V90" s="32"/>
      <c r="W90" s="37"/>
      <c r="X90" s="31">
        <f>Y90+Z90</f>
        <v>0</v>
      </c>
      <c r="Y90" s="31">
        <f>COUNTIFS(H:H,"SEGUIMIENTO",D:D,W90)</f>
        <v>0</v>
      </c>
      <c r="Z90" s="113">
        <f>COUNTIFS(H:H,"SOLUCIONADO",D:D,W90)</f>
        <v>0</v>
      </c>
      <c r="AA90" s="32"/>
      <c r="AB90" s="32"/>
      <c r="AC90" s="32"/>
      <c r="AD90" s="32"/>
      <c r="AE90" s="32"/>
    </row>
    <row r="91" spans="1:31" ht="12.75">
      <c r="A91" s="37"/>
      <c r="B91" s="43"/>
      <c r="C91" s="45"/>
      <c r="D91" s="45"/>
      <c r="E91" s="48"/>
      <c r="F91" s="43"/>
      <c r="G91" s="51"/>
      <c r="H91" s="51"/>
      <c r="I91" s="43"/>
      <c r="J91" s="43"/>
      <c r="K91" s="43"/>
      <c r="L91" s="43"/>
      <c r="M91" s="43"/>
      <c r="N91" s="43"/>
      <c r="O91" s="31"/>
      <c r="P91" s="43"/>
      <c r="Q91" s="31" t="b">
        <f>IF(AND(OR(G91:G92=DATOS!C$8,G91:G92=DATOS!C$9),H91:H92=DATOS!B$4),ROW(G91:G92))</f>
        <v>0</v>
      </c>
      <c r="R91" s="31" t="str">
        <f t="shared" ca="1" si="2"/>
        <v/>
      </c>
      <c r="S91" s="31">
        <f t="shared" ca="1" si="3"/>
        <v>0</v>
      </c>
      <c r="T91" s="32"/>
      <c r="U91" s="32"/>
      <c r="V91" s="32"/>
      <c r="W91" s="32"/>
      <c r="X91" s="32"/>
      <c r="Y91" s="32"/>
      <c r="Z91" s="32"/>
      <c r="AA91" s="32"/>
      <c r="AB91" s="32"/>
      <c r="AC91" s="32"/>
      <c r="AD91" s="32"/>
      <c r="AE91" s="32"/>
    </row>
    <row r="92" spans="1:31" ht="12.75">
      <c r="A92" s="37"/>
      <c r="B92" s="43"/>
      <c r="C92" s="45"/>
      <c r="D92" s="45"/>
      <c r="E92" s="48"/>
      <c r="F92" s="43"/>
      <c r="G92" s="51"/>
      <c r="H92" s="51"/>
      <c r="I92" s="43"/>
      <c r="J92" s="43"/>
      <c r="K92" s="43"/>
      <c r="L92" s="43"/>
      <c r="M92" s="43"/>
      <c r="N92" s="43"/>
      <c r="O92" s="48"/>
      <c r="P92" s="43"/>
      <c r="Q92" s="31" t="b">
        <f>IF(AND(OR(G92:G93=DATOS!C$8,G92:G93=DATOS!C$9),H92:H93=DATOS!B$4),ROW(G92:G93))</f>
        <v>0</v>
      </c>
      <c r="R92" s="31" t="str">
        <f t="shared" ca="1" si="2"/>
        <v/>
      </c>
      <c r="S92" s="31">
        <f t="shared" ca="1" si="3"/>
        <v>0</v>
      </c>
      <c r="T92" s="32"/>
      <c r="U92" s="32"/>
      <c r="V92" s="32"/>
      <c r="W92" s="37"/>
      <c r="X92" s="31">
        <f t="shared" ref="X92:X93" si="7">Y92+Z92</f>
        <v>0</v>
      </c>
      <c r="Y92" s="31">
        <f t="shared" ref="Y92:Y93" si="8">COUNTIFS(H:H,"SEGUIMIENTO",D:D,W92)</f>
        <v>0</v>
      </c>
      <c r="Z92" s="113">
        <f t="shared" ref="Z92:Z93" si="9">COUNTIFS(H:H,"SOLUCIONADO",D:D,W92)</f>
        <v>0</v>
      </c>
      <c r="AA92" s="32"/>
      <c r="AB92" s="32"/>
      <c r="AC92" s="32"/>
      <c r="AD92" s="32"/>
      <c r="AE92" s="32"/>
    </row>
    <row r="93" spans="1:31" ht="12.75">
      <c r="A93" s="37"/>
      <c r="B93" s="43"/>
      <c r="C93" s="45"/>
      <c r="D93" s="45"/>
      <c r="E93" s="48"/>
      <c r="F93" s="43"/>
      <c r="G93" s="51"/>
      <c r="H93" s="51"/>
      <c r="I93" s="43"/>
      <c r="J93" s="43"/>
      <c r="K93" s="43"/>
      <c r="L93" s="43"/>
      <c r="M93" s="43"/>
      <c r="N93" s="43"/>
      <c r="O93" s="48"/>
      <c r="P93" s="43"/>
      <c r="Q93" s="31" t="b">
        <f>IF(AND(OR(G93:G94=DATOS!C$8,G93:G94=DATOS!C$9),H93:H94=DATOS!B$4),ROW(G93:G94))</f>
        <v>0</v>
      </c>
      <c r="R93" s="31" t="str">
        <f t="shared" ca="1" si="2"/>
        <v/>
      </c>
      <c r="S93" s="31">
        <f t="shared" ca="1" si="3"/>
        <v>0</v>
      </c>
      <c r="T93" s="32"/>
      <c r="U93" s="32"/>
      <c r="V93" s="32"/>
      <c r="W93" s="37"/>
      <c r="X93" s="31">
        <f t="shared" si="7"/>
        <v>0</v>
      </c>
      <c r="Y93" s="31">
        <f t="shared" si="8"/>
        <v>0</v>
      </c>
      <c r="Z93" s="113">
        <f t="shared" si="9"/>
        <v>0</v>
      </c>
      <c r="AA93" s="32"/>
      <c r="AB93" s="32"/>
      <c r="AC93" s="32"/>
      <c r="AD93" s="32"/>
      <c r="AE93" s="32"/>
    </row>
    <row r="94" spans="1:31" ht="12.75">
      <c r="A94" s="37"/>
      <c r="B94" s="43"/>
      <c r="C94" s="45"/>
      <c r="D94" s="45"/>
      <c r="E94" s="48"/>
      <c r="F94" s="43"/>
      <c r="G94" s="51"/>
      <c r="H94" s="51"/>
      <c r="I94" s="43"/>
      <c r="J94" s="43"/>
      <c r="K94" s="43"/>
      <c r="L94" s="43"/>
      <c r="M94" s="43"/>
      <c r="N94" s="43"/>
      <c r="O94" s="48"/>
      <c r="P94" s="43"/>
      <c r="Q94" s="31" t="b">
        <f>IF(AND(OR(G94:G95=DATOS!C$8,G94:G95=DATOS!C$9),H94:H95=DATOS!B$4),ROW(G94:G95))</f>
        <v>0</v>
      </c>
      <c r="R94" s="31" t="str">
        <f t="shared" ca="1" si="2"/>
        <v/>
      </c>
      <c r="S94" s="31">
        <f t="shared" ca="1" si="3"/>
        <v>0</v>
      </c>
      <c r="T94" s="32"/>
      <c r="U94" s="32"/>
      <c r="V94" s="32"/>
      <c r="W94" s="32"/>
      <c r="X94" s="32"/>
      <c r="Y94" s="32"/>
      <c r="Z94" s="32"/>
      <c r="AA94" s="32"/>
      <c r="AB94" s="32"/>
      <c r="AC94" s="32"/>
      <c r="AD94" s="32"/>
      <c r="AE94" s="32"/>
    </row>
    <row r="95" spans="1:31" ht="12.75">
      <c r="A95" s="37"/>
      <c r="B95" s="84"/>
      <c r="C95" s="45"/>
      <c r="D95" s="45"/>
      <c r="E95" s="48"/>
      <c r="F95" s="43"/>
      <c r="G95" s="51"/>
      <c r="H95" s="51"/>
      <c r="I95" s="43"/>
      <c r="J95" s="43"/>
      <c r="K95" s="43"/>
      <c r="L95" s="43"/>
      <c r="M95" s="43"/>
      <c r="N95" s="43"/>
      <c r="O95" s="48"/>
      <c r="P95" s="43"/>
      <c r="Q95" s="31" t="b">
        <f>IF(AND(OR(G95:G96=DATOS!C$8,G95:G96=DATOS!C$9),H95:H96=DATOS!B$4),ROW(G95:G96))</f>
        <v>0</v>
      </c>
      <c r="R95" s="31" t="str">
        <f t="shared" ca="1" si="2"/>
        <v/>
      </c>
      <c r="S95" s="31">
        <f t="shared" ca="1" si="3"/>
        <v>0</v>
      </c>
      <c r="T95" s="32"/>
      <c r="U95" s="32"/>
      <c r="V95" s="32"/>
      <c r="W95" s="32"/>
      <c r="X95" s="32"/>
      <c r="Y95" s="32"/>
      <c r="Z95" s="32"/>
      <c r="AA95" s="32"/>
      <c r="AB95" s="32"/>
      <c r="AC95" s="32"/>
      <c r="AD95" s="32"/>
      <c r="AE95" s="32"/>
    </row>
    <row r="96" spans="1:31" ht="12.75">
      <c r="A96" s="99"/>
      <c r="B96" s="84"/>
      <c r="C96" s="45"/>
      <c r="D96" s="45"/>
      <c r="E96" s="48"/>
      <c r="F96" s="43"/>
      <c r="G96" s="51"/>
      <c r="H96" s="51"/>
      <c r="I96" s="43"/>
      <c r="J96" s="79"/>
      <c r="K96" s="79"/>
      <c r="L96" s="79"/>
      <c r="M96" s="79"/>
      <c r="N96" s="43"/>
      <c r="O96" s="121"/>
      <c r="P96" s="43"/>
      <c r="Q96" s="31" t="b">
        <f>IF(AND(OR(G96:G97=DATOS!C$8,G96:G97=DATOS!C$9),H96:H97=DATOS!B$4),ROW(G96:G97))</f>
        <v>0</v>
      </c>
      <c r="R96" s="31" t="str">
        <f t="shared" ca="1" si="2"/>
        <v/>
      </c>
      <c r="S96" s="31">
        <f t="shared" ca="1" si="3"/>
        <v>0</v>
      </c>
      <c r="T96" s="32"/>
      <c r="U96" s="32"/>
      <c r="V96" s="32"/>
      <c r="W96" s="32"/>
      <c r="X96" s="32"/>
      <c r="Y96" s="32"/>
      <c r="Z96" s="32"/>
      <c r="AA96" s="32"/>
      <c r="AB96" s="32"/>
      <c r="AC96" s="32"/>
      <c r="AD96" s="32"/>
      <c r="AE96" s="32"/>
    </row>
    <row r="97" spans="1:31" ht="12.75">
      <c r="A97" s="37"/>
      <c r="B97" s="43"/>
      <c r="C97" s="45"/>
      <c r="D97" s="45"/>
      <c r="E97" s="48"/>
      <c r="F97" s="43"/>
      <c r="G97" s="51"/>
      <c r="H97" s="51"/>
      <c r="I97" s="43"/>
      <c r="J97" s="43"/>
      <c r="K97" s="43"/>
      <c r="L97" s="43"/>
      <c r="M97" s="43"/>
      <c r="N97" s="43"/>
      <c r="O97" s="31"/>
      <c r="P97" s="43"/>
      <c r="Q97" s="31" t="b">
        <f>IF(AND(OR(G97:G98=DATOS!C$8,G97:G98=DATOS!C$9),H97:H98=DATOS!B$4),ROW(G97:G98))</f>
        <v>0</v>
      </c>
      <c r="R97" s="31" t="str">
        <f t="shared" ca="1" si="2"/>
        <v/>
      </c>
      <c r="S97" s="31">
        <f t="shared" ca="1" si="3"/>
        <v>0</v>
      </c>
      <c r="T97" s="32"/>
      <c r="U97" s="32"/>
      <c r="V97" s="32"/>
      <c r="W97" s="32"/>
      <c r="X97" s="32"/>
      <c r="Y97" s="32"/>
      <c r="Z97" s="32"/>
      <c r="AA97" s="32"/>
      <c r="AB97" s="32"/>
      <c r="AC97" s="32"/>
      <c r="AD97" s="32"/>
      <c r="AE97" s="32"/>
    </row>
    <row r="98" spans="1:31" ht="12.75">
      <c r="A98" s="37"/>
      <c r="B98" s="43"/>
      <c r="C98" s="45"/>
      <c r="D98" s="45"/>
      <c r="E98" s="48"/>
      <c r="F98" s="43"/>
      <c r="G98" s="51"/>
      <c r="H98" s="51"/>
      <c r="I98" s="43"/>
      <c r="J98" s="43"/>
      <c r="K98" s="43"/>
      <c r="L98" s="43"/>
      <c r="M98" s="43"/>
      <c r="N98" s="43"/>
      <c r="O98" s="121"/>
      <c r="P98" s="43"/>
      <c r="Q98" s="31" t="b">
        <f>IF(AND(OR(G98:G99=DATOS!C$8,G98:G99=DATOS!C$9),H98:H99=DATOS!B$4),ROW(G98:G99))</f>
        <v>0</v>
      </c>
      <c r="R98" s="31" t="str">
        <f t="shared" ca="1" si="2"/>
        <v/>
      </c>
      <c r="S98" s="31">
        <f t="shared" ca="1" si="3"/>
        <v>0</v>
      </c>
      <c r="T98" s="32"/>
      <c r="U98" s="32"/>
      <c r="V98" s="32"/>
      <c r="W98" s="32"/>
      <c r="X98" s="32"/>
      <c r="Y98" s="32"/>
      <c r="Z98" s="32"/>
      <c r="AA98" s="32"/>
      <c r="AB98" s="32"/>
      <c r="AC98" s="32"/>
      <c r="AD98" s="32"/>
      <c r="AE98" s="32"/>
    </row>
    <row r="99" spans="1:31" ht="12.75">
      <c r="A99" s="37"/>
      <c r="B99" s="43"/>
      <c r="C99" s="45"/>
      <c r="D99" s="45"/>
      <c r="E99" s="48"/>
      <c r="F99" s="43"/>
      <c r="G99" s="51"/>
      <c r="H99" s="51"/>
      <c r="I99" s="43"/>
      <c r="J99" s="43"/>
      <c r="K99" s="43"/>
      <c r="L99" s="43"/>
      <c r="M99" s="43"/>
      <c r="N99" s="43"/>
      <c r="O99" s="48"/>
      <c r="P99" s="43"/>
      <c r="Q99" s="31" t="b">
        <f>IF(AND(OR(G99:G100=DATOS!C$8,G99:G100=DATOS!C$9),H99:H100=DATOS!B$4),ROW(G99:G100))</f>
        <v>0</v>
      </c>
      <c r="R99" s="31" t="str">
        <f t="shared" ca="1" si="2"/>
        <v/>
      </c>
      <c r="S99" s="31">
        <f t="shared" ca="1" si="3"/>
        <v>0</v>
      </c>
      <c r="T99" s="32"/>
      <c r="U99" s="32"/>
      <c r="V99" s="32"/>
      <c r="W99" s="32"/>
      <c r="X99" s="32"/>
      <c r="Y99" s="32"/>
      <c r="Z99" s="32"/>
      <c r="AA99" s="32"/>
      <c r="AB99" s="32"/>
      <c r="AC99" s="32"/>
      <c r="AD99" s="32"/>
      <c r="AE99" s="32"/>
    </row>
    <row r="100" spans="1:31" ht="12.75">
      <c r="A100" s="37"/>
      <c r="B100" s="43"/>
      <c r="C100" s="45"/>
      <c r="D100" s="45"/>
      <c r="E100" s="48"/>
      <c r="F100" s="43"/>
      <c r="G100" s="51"/>
      <c r="H100" s="51"/>
      <c r="I100" s="43"/>
      <c r="J100" s="43"/>
      <c r="K100" s="43"/>
      <c r="L100" s="43"/>
      <c r="M100" s="43"/>
      <c r="N100" s="43"/>
      <c r="O100" s="48"/>
      <c r="P100" s="43"/>
      <c r="Q100" s="31" t="b">
        <f>IF(AND(OR(G100:G101=DATOS!C$8,G100:G101=DATOS!C$9),H100:H101=DATOS!B$4),ROW(G100:G101))</f>
        <v>0</v>
      </c>
      <c r="R100" s="31" t="str">
        <f t="shared" ca="1" si="2"/>
        <v/>
      </c>
      <c r="S100" s="31">
        <f t="shared" ca="1" si="3"/>
        <v>0</v>
      </c>
      <c r="T100" s="32"/>
      <c r="U100" s="32"/>
      <c r="V100" s="32"/>
      <c r="W100" s="32"/>
      <c r="X100" s="32"/>
      <c r="Y100" s="32"/>
      <c r="Z100" s="32"/>
      <c r="AA100" s="32"/>
      <c r="AB100" s="32"/>
      <c r="AC100" s="32"/>
      <c r="AD100" s="32"/>
      <c r="AE100" s="32"/>
    </row>
    <row r="101" spans="1:31" ht="12.75">
      <c r="A101" s="130"/>
      <c r="B101" s="43"/>
      <c r="C101" s="45"/>
      <c r="D101" s="45"/>
      <c r="E101" s="48"/>
      <c r="F101" s="79"/>
      <c r="G101" s="51"/>
      <c r="H101" s="51"/>
      <c r="I101" s="43"/>
      <c r="J101" s="43"/>
      <c r="K101" s="43"/>
      <c r="L101" s="43"/>
      <c r="M101" s="43"/>
      <c r="N101" s="43"/>
      <c r="O101" s="121"/>
      <c r="P101" s="43"/>
      <c r="Q101" s="31" t="b">
        <f>IF(AND(OR(G101:G102=DATOS!C$8,G101:G102=DATOS!C$9),H101:H102=DATOS!B$4),ROW(G101:G102))</f>
        <v>0</v>
      </c>
      <c r="R101" s="31" t="str">
        <f t="shared" ca="1" si="2"/>
        <v/>
      </c>
      <c r="S101" s="31">
        <f t="shared" ca="1" si="3"/>
        <v>0</v>
      </c>
      <c r="T101" s="32"/>
      <c r="U101" s="32"/>
      <c r="V101" s="32"/>
      <c r="W101" s="32"/>
      <c r="X101" s="32"/>
      <c r="Y101" s="32"/>
      <c r="Z101" s="32"/>
      <c r="AA101" s="32"/>
      <c r="AB101" s="32"/>
      <c r="AC101" s="32"/>
      <c r="AD101" s="32"/>
      <c r="AE101" s="32"/>
    </row>
    <row r="102" spans="1:31" ht="12.75">
      <c r="A102" s="37"/>
      <c r="B102" s="43"/>
      <c r="C102" s="45"/>
      <c r="D102" s="45"/>
      <c r="E102" s="48"/>
      <c r="F102" s="43"/>
      <c r="G102" s="51"/>
      <c r="H102" s="51"/>
      <c r="I102" s="43"/>
      <c r="J102" s="43"/>
      <c r="K102" s="43"/>
      <c r="L102" s="43"/>
      <c r="M102" s="43"/>
      <c r="N102" s="43"/>
      <c r="O102" s="31"/>
      <c r="P102" s="43"/>
      <c r="Q102" s="31" t="b">
        <f>IF(AND(OR(G102:G103=DATOS!C$8,G102:G103=DATOS!C$9),H102:H103=DATOS!B$4),ROW(G102:G103))</f>
        <v>0</v>
      </c>
      <c r="R102" s="31" t="str">
        <f t="shared" ca="1" si="2"/>
        <v/>
      </c>
      <c r="S102" s="31">
        <f t="shared" ca="1" si="3"/>
        <v>0</v>
      </c>
      <c r="T102" s="32"/>
      <c r="U102" s="32"/>
      <c r="V102" s="32"/>
      <c r="W102" s="32"/>
      <c r="X102" s="32"/>
      <c r="Y102" s="32"/>
      <c r="Z102" s="32"/>
      <c r="AA102" s="32"/>
      <c r="AB102" s="32"/>
      <c r="AC102" s="32"/>
      <c r="AD102" s="32"/>
      <c r="AE102" s="32"/>
    </row>
    <row r="103" spans="1:31" ht="12.75">
      <c r="A103" s="37"/>
      <c r="B103" s="43"/>
      <c r="C103" s="45"/>
      <c r="D103" s="45"/>
      <c r="E103" s="48"/>
      <c r="F103" s="43"/>
      <c r="G103" s="51"/>
      <c r="H103" s="51"/>
      <c r="I103" s="43"/>
      <c r="J103" s="84"/>
      <c r="K103" s="84"/>
      <c r="L103" s="84"/>
      <c r="M103" s="84"/>
      <c r="N103" s="84"/>
      <c r="O103" s="48"/>
      <c r="P103" s="43"/>
      <c r="Q103" s="31" t="b">
        <f>IF(AND(OR(G103:G104=DATOS!C$8,G103:G104=DATOS!C$9),H103:H104=DATOS!B$4),ROW(G103:G104))</f>
        <v>0</v>
      </c>
      <c r="R103" s="31" t="str">
        <f t="shared" ca="1" si="2"/>
        <v/>
      </c>
      <c r="S103" s="31">
        <f t="shared" ca="1" si="3"/>
        <v>0</v>
      </c>
      <c r="T103" s="32"/>
      <c r="U103" s="32"/>
      <c r="V103" s="32"/>
      <c r="W103" s="32"/>
      <c r="X103" s="32"/>
      <c r="Y103" s="32"/>
      <c r="Z103" s="32"/>
      <c r="AA103" s="32"/>
      <c r="AB103" s="32"/>
      <c r="AC103" s="32"/>
      <c r="AD103" s="32"/>
      <c r="AE103" s="32"/>
    </row>
    <row r="104" spans="1:31" ht="12.75">
      <c r="A104" s="76"/>
      <c r="B104" s="43"/>
      <c r="C104" s="45"/>
      <c r="D104" s="45"/>
      <c r="E104" s="48"/>
      <c r="F104" s="43"/>
      <c r="G104" s="51"/>
      <c r="H104" s="51"/>
      <c r="I104" s="43"/>
      <c r="J104" s="84"/>
      <c r="K104" s="84"/>
      <c r="L104" s="84"/>
      <c r="M104" s="84"/>
      <c r="N104" s="45"/>
      <c r="O104" s="48"/>
      <c r="P104" s="43"/>
      <c r="Q104" s="31" t="b">
        <f>IF(AND(OR(G104:G105=DATOS!C$8,G104:G105=DATOS!C$9),H104:H105=DATOS!B$4),ROW(G104:G105))</f>
        <v>0</v>
      </c>
      <c r="R104" s="31" t="str">
        <f t="shared" ca="1" si="2"/>
        <v/>
      </c>
      <c r="S104" s="31">
        <f t="shared" ca="1" si="3"/>
        <v>0</v>
      </c>
      <c r="T104" s="32"/>
      <c r="U104" s="32"/>
      <c r="V104" s="32"/>
      <c r="W104" s="32"/>
      <c r="X104" s="32"/>
      <c r="Y104" s="32"/>
      <c r="Z104" s="32"/>
      <c r="AA104" s="32"/>
      <c r="AB104" s="32"/>
      <c r="AC104" s="32"/>
      <c r="AD104" s="32"/>
      <c r="AE104" s="32"/>
    </row>
    <row r="105" spans="1:31" ht="12.75">
      <c r="A105" s="99"/>
      <c r="B105" s="84"/>
      <c r="C105" s="45"/>
      <c r="D105" s="45"/>
      <c r="E105" s="48"/>
      <c r="F105" s="43"/>
      <c r="G105" s="51"/>
      <c r="H105" s="51"/>
      <c r="I105" s="43"/>
      <c r="J105" s="43"/>
      <c r="K105" s="43"/>
      <c r="L105" s="43"/>
      <c r="M105" s="43"/>
      <c r="N105" s="43"/>
      <c r="O105" s="48"/>
      <c r="P105" s="43"/>
      <c r="Q105" s="31" t="b">
        <f>IF(AND(OR(G105:G106=DATOS!C$8,G105:G106=DATOS!C$9),H105:H106=DATOS!B$4),ROW(G105:G106))</f>
        <v>0</v>
      </c>
      <c r="R105" s="31" t="str">
        <f t="shared" ca="1" si="2"/>
        <v/>
      </c>
      <c r="S105" s="31">
        <f t="shared" ca="1" si="3"/>
        <v>0</v>
      </c>
      <c r="T105" s="32"/>
      <c r="U105" s="32"/>
      <c r="V105" s="32"/>
      <c r="W105" s="32"/>
      <c r="X105" s="32"/>
      <c r="Y105" s="32"/>
      <c r="Z105" s="32"/>
      <c r="AA105" s="32"/>
      <c r="AB105" s="32"/>
      <c r="AC105" s="32"/>
      <c r="AD105" s="32"/>
      <c r="AE105" s="32"/>
    </row>
    <row r="106" spans="1:31" ht="12.75">
      <c r="A106" s="37"/>
      <c r="B106" s="43"/>
      <c r="C106" s="45"/>
      <c r="D106" s="45"/>
      <c r="E106" s="48"/>
      <c r="F106" s="43"/>
      <c r="G106" s="51"/>
      <c r="H106" s="51"/>
      <c r="I106" s="43"/>
      <c r="J106" s="43"/>
      <c r="K106" s="43"/>
      <c r="L106" s="43"/>
      <c r="M106" s="43"/>
      <c r="N106" s="84"/>
      <c r="O106" s="48"/>
      <c r="P106" s="43"/>
      <c r="Q106" s="31" t="b">
        <f>IF(AND(OR(G106:G107=DATOS!C$8,G106:G107=DATOS!C$9),H106:H107=DATOS!B$4),ROW(G106:G107))</f>
        <v>0</v>
      </c>
      <c r="R106" s="31" t="str">
        <f t="shared" ca="1" si="2"/>
        <v/>
      </c>
      <c r="S106" s="31">
        <f t="shared" ca="1" si="3"/>
        <v>0</v>
      </c>
      <c r="T106" s="32"/>
      <c r="U106" s="32"/>
      <c r="V106" s="32"/>
      <c r="W106" s="32"/>
      <c r="X106" s="32"/>
      <c r="Y106" s="32"/>
      <c r="Z106" s="32"/>
      <c r="AA106" s="32"/>
      <c r="AB106" s="32"/>
      <c r="AC106" s="32"/>
      <c r="AD106" s="32"/>
      <c r="AE106" s="32"/>
    </row>
    <row r="107" spans="1:31" ht="12.75">
      <c r="A107" s="37"/>
      <c r="B107" s="43"/>
      <c r="C107" s="45"/>
      <c r="D107" s="45"/>
      <c r="E107" s="48"/>
      <c r="F107" s="43"/>
      <c r="G107" s="51"/>
      <c r="H107" s="51"/>
      <c r="I107" s="43"/>
      <c r="J107" s="43"/>
      <c r="K107" s="43"/>
      <c r="L107" s="43"/>
      <c r="M107" s="43"/>
      <c r="N107" s="84"/>
      <c r="O107" s="48"/>
      <c r="P107" s="43"/>
      <c r="Q107" s="31" t="b">
        <f>IF(AND(OR(G107:G108=DATOS!C$8,G107:G108=DATOS!C$9),H107:H108=DATOS!B$4),ROW(G107:G108))</f>
        <v>0</v>
      </c>
      <c r="R107" s="31" t="str">
        <f t="shared" ca="1" si="2"/>
        <v/>
      </c>
      <c r="S107" s="31">
        <f t="shared" ca="1" si="3"/>
        <v>0</v>
      </c>
      <c r="T107" s="32"/>
      <c r="U107" s="32"/>
      <c r="V107" s="32"/>
      <c r="W107" s="32"/>
      <c r="X107" s="32"/>
      <c r="Y107" s="32"/>
      <c r="Z107" s="32"/>
      <c r="AA107" s="32"/>
      <c r="AB107" s="32"/>
      <c r="AC107" s="32"/>
      <c r="AD107" s="32"/>
      <c r="AE107" s="32"/>
    </row>
    <row r="108" spans="1:31" ht="12.75">
      <c r="A108" s="37"/>
      <c r="B108" s="43"/>
      <c r="C108" s="45"/>
      <c r="D108" s="45"/>
      <c r="E108" s="48"/>
      <c r="F108" s="43"/>
      <c r="G108" s="51"/>
      <c r="H108" s="51"/>
      <c r="I108" s="43"/>
      <c r="J108" s="43"/>
      <c r="K108" s="43"/>
      <c r="L108" s="43"/>
      <c r="M108" s="43"/>
      <c r="N108" s="43"/>
      <c r="O108" s="48"/>
      <c r="P108" s="43"/>
      <c r="Q108" s="31" t="b">
        <f>IF(AND(OR(G108:G109=DATOS!C$8,G108:G109=DATOS!C$9),H108:H109=DATOS!B$4),ROW(G108:G109))</f>
        <v>0</v>
      </c>
      <c r="R108" s="31" t="str">
        <f t="shared" ca="1" si="2"/>
        <v/>
      </c>
      <c r="S108" s="31">
        <f t="shared" ca="1" si="3"/>
        <v>0</v>
      </c>
      <c r="T108" s="32"/>
      <c r="U108" s="32"/>
      <c r="V108" s="32"/>
      <c r="W108" s="32"/>
      <c r="X108" s="32"/>
      <c r="Y108" s="32"/>
      <c r="Z108" s="32"/>
      <c r="AA108" s="32"/>
      <c r="AB108" s="32"/>
      <c r="AC108" s="32"/>
      <c r="AD108" s="32"/>
      <c r="AE108" s="32"/>
    </row>
    <row r="109" spans="1:31" ht="12.75">
      <c r="A109" s="37"/>
      <c r="B109" s="43"/>
      <c r="C109" s="45"/>
      <c r="D109" s="45"/>
      <c r="E109" s="48"/>
      <c r="F109" s="43"/>
      <c r="G109" s="51"/>
      <c r="H109" s="51"/>
      <c r="I109" s="43"/>
      <c r="J109" s="84"/>
      <c r="K109" s="84"/>
      <c r="L109" s="84"/>
      <c r="M109" s="84"/>
      <c r="N109" s="84"/>
      <c r="O109" s="48"/>
      <c r="P109" s="43"/>
      <c r="Q109" s="31" t="b">
        <f>IF(AND(OR(G109:G110=DATOS!C$8,G109:G110=DATOS!C$9),H109:H110=DATOS!B$4),ROW(G109:G110))</f>
        <v>0</v>
      </c>
      <c r="R109" s="31" t="str">
        <f t="shared" ca="1" si="2"/>
        <v/>
      </c>
      <c r="S109" s="31">
        <f t="shared" ca="1" si="3"/>
        <v>0</v>
      </c>
      <c r="T109" s="32"/>
      <c r="U109" s="32"/>
      <c r="V109" s="32"/>
      <c r="W109" s="32"/>
      <c r="X109" s="32"/>
      <c r="Y109" s="32"/>
      <c r="Z109" s="32"/>
      <c r="AA109" s="32"/>
      <c r="AB109" s="32"/>
      <c r="AC109" s="32"/>
      <c r="AD109" s="32"/>
      <c r="AE109" s="32"/>
    </row>
    <row r="110" spans="1:31" ht="12.75">
      <c r="A110" s="37"/>
      <c r="B110" s="43"/>
      <c r="C110" s="45"/>
      <c r="D110" s="45"/>
      <c r="E110" s="48"/>
      <c r="F110" s="43"/>
      <c r="G110" s="51"/>
      <c r="H110" s="51"/>
      <c r="I110" s="43"/>
      <c r="J110" s="43"/>
      <c r="K110" s="43"/>
      <c r="L110" s="43"/>
      <c r="M110" s="43"/>
      <c r="N110" s="43"/>
      <c r="O110" s="48"/>
      <c r="P110" s="43"/>
      <c r="Q110" s="31" t="b">
        <f>IF(AND(OR(G110:G111=DATOS!C$8,G110:G111=DATOS!C$9),H110:H111=DATOS!B$4),ROW(G110:G111))</f>
        <v>0</v>
      </c>
      <c r="R110" s="31" t="str">
        <f t="shared" ca="1" si="2"/>
        <v/>
      </c>
      <c r="S110" s="31">
        <f t="shared" ca="1" si="3"/>
        <v>0</v>
      </c>
      <c r="T110" s="32"/>
      <c r="U110" s="32"/>
      <c r="V110" s="32"/>
      <c r="W110" s="32"/>
      <c r="X110" s="32"/>
      <c r="Y110" s="32"/>
      <c r="Z110" s="32"/>
      <c r="AA110" s="32"/>
      <c r="AB110" s="32"/>
      <c r="AC110" s="32"/>
      <c r="AD110" s="32"/>
      <c r="AE110" s="32"/>
    </row>
    <row r="111" spans="1:31" ht="12.75">
      <c r="A111" s="76"/>
      <c r="B111" s="43"/>
      <c r="C111" s="45"/>
      <c r="D111" s="45"/>
      <c r="E111" s="48"/>
      <c r="F111" s="43"/>
      <c r="G111" s="51"/>
      <c r="H111" s="51"/>
      <c r="I111" s="43"/>
      <c r="J111" s="43"/>
      <c r="K111" s="43"/>
      <c r="L111" s="43"/>
      <c r="M111" s="43"/>
      <c r="N111" s="43"/>
      <c r="O111" s="48"/>
      <c r="P111" s="43"/>
      <c r="Q111" s="31" t="b">
        <f>IF(AND(OR(G111:G112=DATOS!C$8,G111:G112=DATOS!C$9),H111:H112=DATOS!B$4),ROW(G111:G112))</f>
        <v>0</v>
      </c>
      <c r="R111" s="31" t="str">
        <f t="shared" ca="1" si="2"/>
        <v/>
      </c>
      <c r="S111" s="31">
        <f t="shared" ca="1" si="3"/>
        <v>0</v>
      </c>
      <c r="T111" s="32"/>
      <c r="U111" s="32"/>
      <c r="V111" s="32"/>
      <c r="W111" s="32"/>
      <c r="X111" s="32"/>
      <c r="Y111" s="32"/>
      <c r="Z111" s="32"/>
      <c r="AA111" s="32"/>
      <c r="AB111" s="32"/>
      <c r="AC111" s="32"/>
      <c r="AD111" s="32"/>
      <c r="AE111" s="32"/>
    </row>
    <row r="112" spans="1:31" ht="12.75">
      <c r="A112" s="37"/>
      <c r="B112" s="43"/>
      <c r="C112" s="45"/>
      <c r="D112" s="45"/>
      <c r="E112" s="48"/>
      <c r="F112" s="43"/>
      <c r="G112" s="51"/>
      <c r="H112" s="51"/>
      <c r="I112" s="43"/>
      <c r="J112" s="43"/>
      <c r="K112" s="43"/>
      <c r="L112" s="43"/>
      <c r="M112" s="43"/>
      <c r="N112" s="43"/>
      <c r="O112" s="48"/>
      <c r="P112" s="43"/>
      <c r="Q112" s="31" t="b">
        <f>IF(AND(OR(G112:G113=DATOS!C$8,G112:G113=DATOS!C$9),H112:H113=DATOS!B$4),ROW(G112:G113))</f>
        <v>0</v>
      </c>
      <c r="R112" s="31" t="str">
        <f t="shared" ca="1" si="2"/>
        <v/>
      </c>
      <c r="S112" s="31">
        <f t="shared" ca="1" si="3"/>
        <v>0</v>
      </c>
      <c r="T112" s="32"/>
      <c r="U112" s="32"/>
      <c r="V112" s="32"/>
      <c r="W112" s="32"/>
      <c r="X112" s="32"/>
      <c r="Y112" s="32"/>
      <c r="Z112" s="32"/>
      <c r="AA112" s="32"/>
      <c r="AB112" s="32"/>
      <c r="AC112" s="32"/>
      <c r="AD112" s="32"/>
      <c r="AE112" s="32"/>
    </row>
    <row r="113" spans="1:31" ht="12.75">
      <c r="A113" s="37"/>
      <c r="B113" s="43"/>
      <c r="C113" s="45"/>
      <c r="D113" s="45"/>
      <c r="E113" s="48"/>
      <c r="F113" s="43"/>
      <c r="G113" s="51"/>
      <c r="H113" s="51"/>
      <c r="I113" s="43"/>
      <c r="J113" s="43"/>
      <c r="K113" s="43"/>
      <c r="L113" s="43"/>
      <c r="M113" s="43"/>
      <c r="N113" s="43"/>
      <c r="O113" s="48"/>
      <c r="P113" s="43"/>
      <c r="Q113" s="31" t="b">
        <f>IF(AND(OR(G113:G114=DATOS!C$8,G113:G114=DATOS!C$9),H113:H114=DATOS!B$4),ROW(G113:G114))</f>
        <v>0</v>
      </c>
      <c r="R113" s="31" t="str">
        <f t="shared" ca="1" si="2"/>
        <v/>
      </c>
      <c r="S113" s="31">
        <f t="shared" ca="1" si="3"/>
        <v>0</v>
      </c>
      <c r="T113" s="32"/>
      <c r="U113" s="32"/>
      <c r="V113" s="32"/>
      <c r="W113" s="32"/>
      <c r="X113" s="32"/>
      <c r="Y113" s="32"/>
      <c r="Z113" s="32"/>
      <c r="AA113" s="32"/>
      <c r="AB113" s="32"/>
      <c r="AC113" s="32"/>
      <c r="AD113" s="32"/>
      <c r="AE113" s="32"/>
    </row>
    <row r="114" spans="1:31" ht="12.75">
      <c r="A114" s="37"/>
      <c r="B114" s="43"/>
      <c r="C114" s="45"/>
      <c r="D114" s="45"/>
      <c r="E114" s="48"/>
      <c r="F114" s="43"/>
      <c r="G114" s="51"/>
      <c r="H114" s="51"/>
      <c r="I114" s="43"/>
      <c r="J114" s="43"/>
      <c r="K114" s="43"/>
      <c r="L114" s="43"/>
      <c r="M114" s="43"/>
      <c r="N114" s="43"/>
      <c r="O114" s="48"/>
      <c r="P114" s="43"/>
      <c r="Q114" s="31" t="b">
        <f>IF(AND(OR(G114:G115=DATOS!C$8,G114:G115=DATOS!C$9),H114:H115=DATOS!B$4),ROW(G114:G115))</f>
        <v>0</v>
      </c>
      <c r="R114" s="31" t="str">
        <f t="shared" ca="1" si="2"/>
        <v/>
      </c>
      <c r="S114" s="31">
        <f t="shared" ca="1" si="3"/>
        <v>0</v>
      </c>
      <c r="T114" s="32"/>
      <c r="U114" s="32"/>
      <c r="V114" s="32"/>
      <c r="W114" s="32"/>
      <c r="X114" s="32"/>
      <c r="Y114" s="32"/>
      <c r="Z114" s="32"/>
      <c r="AA114" s="32"/>
      <c r="AB114" s="32"/>
      <c r="AC114" s="32"/>
      <c r="AD114" s="32"/>
      <c r="AE114" s="32"/>
    </row>
    <row r="115" spans="1:31" ht="12.75">
      <c r="A115" s="37"/>
      <c r="B115" s="43"/>
      <c r="C115" s="45"/>
      <c r="D115" s="45"/>
      <c r="E115" s="48"/>
      <c r="F115" s="43"/>
      <c r="G115" s="51"/>
      <c r="H115" s="51"/>
      <c r="I115" s="43"/>
      <c r="J115" s="43"/>
      <c r="K115" s="43"/>
      <c r="L115" s="43"/>
      <c r="M115" s="43"/>
      <c r="N115" s="84"/>
      <c r="O115" s="31"/>
      <c r="P115" s="31"/>
      <c r="Q115" s="31" t="b">
        <f>IF(AND(OR(G115:G116=DATOS!C$8,G115:G116=DATOS!C$9),H115:H116=DATOS!B$4),ROW(G115:G116))</f>
        <v>0</v>
      </c>
      <c r="R115" s="31" t="str">
        <f t="shared" ca="1" si="2"/>
        <v/>
      </c>
      <c r="S115" s="31">
        <f t="shared" ca="1" si="3"/>
        <v>0</v>
      </c>
      <c r="T115" s="32"/>
      <c r="U115" s="32"/>
      <c r="V115" s="32"/>
      <c r="W115" s="32"/>
      <c r="X115" s="32"/>
      <c r="Y115" s="32"/>
      <c r="Z115" s="32"/>
      <c r="AA115" s="32"/>
      <c r="AB115" s="32"/>
      <c r="AC115" s="32"/>
      <c r="AD115" s="32"/>
      <c r="AE115" s="32"/>
    </row>
    <row r="116" spans="1:31" ht="12.75">
      <c r="A116" s="37"/>
      <c r="B116" s="43"/>
      <c r="C116" s="45"/>
      <c r="D116" s="45"/>
      <c r="E116" s="48"/>
      <c r="F116" s="43"/>
      <c r="G116" s="51"/>
      <c r="H116" s="51"/>
      <c r="I116" s="43"/>
      <c r="J116" s="43"/>
      <c r="K116" s="43"/>
      <c r="L116" s="43"/>
      <c r="M116" s="43"/>
      <c r="N116" s="43"/>
      <c r="O116" s="48"/>
      <c r="P116" s="43"/>
      <c r="Q116" s="31" t="b">
        <f>IF(AND(OR(G116:G117=DATOS!C$8,G116:G117=DATOS!C$9),H116:H117=DATOS!B$4),ROW(G116:G117))</f>
        <v>0</v>
      </c>
      <c r="R116" s="31" t="str">
        <f t="shared" ca="1" si="2"/>
        <v/>
      </c>
      <c r="S116" s="31">
        <f t="shared" ca="1" si="3"/>
        <v>0</v>
      </c>
      <c r="T116" s="32"/>
      <c r="U116" s="32"/>
      <c r="V116" s="32"/>
      <c r="W116" s="32"/>
      <c r="X116" s="32"/>
      <c r="Y116" s="32"/>
      <c r="Z116" s="32"/>
      <c r="AA116" s="32"/>
      <c r="AB116" s="32"/>
      <c r="AC116" s="32"/>
      <c r="AD116" s="32"/>
      <c r="AE116" s="32"/>
    </row>
    <row r="117" spans="1:31" ht="12.75">
      <c r="A117" s="37"/>
      <c r="B117" s="43"/>
      <c r="C117" s="45"/>
      <c r="D117" s="45"/>
      <c r="E117" s="48"/>
      <c r="F117" s="43"/>
      <c r="G117" s="51"/>
      <c r="H117" s="51"/>
      <c r="I117" s="43"/>
      <c r="J117" s="43"/>
      <c r="K117" s="43"/>
      <c r="L117" s="43"/>
      <c r="M117" s="43"/>
      <c r="N117" s="43"/>
      <c r="O117" s="48"/>
      <c r="P117" s="43"/>
      <c r="Q117" s="31" t="b">
        <f>IF(AND(OR(G117:G118=DATOS!C$8,G117:G118=DATOS!C$9),H117:H118=DATOS!B$4),ROW(G117:G118))</f>
        <v>0</v>
      </c>
      <c r="R117" s="31" t="str">
        <f t="shared" ca="1" si="2"/>
        <v/>
      </c>
      <c r="S117" s="31">
        <f t="shared" ca="1" si="3"/>
        <v>0</v>
      </c>
      <c r="T117" s="32"/>
      <c r="U117" s="32"/>
      <c r="V117" s="32"/>
      <c r="W117" s="32"/>
      <c r="X117" s="32"/>
      <c r="Y117" s="32"/>
      <c r="Z117" s="32"/>
      <c r="AA117" s="32"/>
      <c r="AB117" s="32"/>
      <c r="AC117" s="32"/>
      <c r="AD117" s="32"/>
      <c r="AE117" s="32"/>
    </row>
    <row r="118" spans="1:31" ht="12.75">
      <c r="A118" s="76"/>
      <c r="B118" s="43"/>
      <c r="C118" s="45"/>
      <c r="D118" s="45"/>
      <c r="E118" s="48"/>
      <c r="F118" s="43"/>
      <c r="G118" s="51"/>
      <c r="H118" s="51"/>
      <c r="I118" s="43"/>
      <c r="J118" s="142"/>
      <c r="K118" s="142"/>
      <c r="L118" s="142"/>
      <c r="M118" s="142"/>
      <c r="N118" s="142"/>
      <c r="O118" s="48"/>
      <c r="P118" s="43"/>
      <c r="Q118" s="31" t="b">
        <f>IF(AND(OR(G118:G119=DATOS!C$8,G118:G119=DATOS!C$9),H118:H119=DATOS!B$4),ROW(G118:G119))</f>
        <v>0</v>
      </c>
      <c r="R118" s="31" t="str">
        <f t="shared" ca="1" si="2"/>
        <v/>
      </c>
      <c r="S118" s="31">
        <f t="shared" ca="1" si="3"/>
        <v>0</v>
      </c>
      <c r="T118" s="32"/>
      <c r="U118" s="32"/>
      <c r="V118" s="32"/>
      <c r="W118" s="32"/>
      <c r="X118" s="32"/>
      <c r="Y118" s="32"/>
      <c r="Z118" s="32"/>
      <c r="AA118" s="32"/>
      <c r="AB118" s="32"/>
      <c r="AC118" s="32"/>
      <c r="AD118" s="32"/>
      <c r="AE118" s="32"/>
    </row>
    <row r="119" spans="1:31" ht="12.75">
      <c r="A119" s="89"/>
      <c r="B119" s="43"/>
      <c r="C119" s="45"/>
      <c r="D119" s="45"/>
      <c r="E119" s="48"/>
      <c r="F119" s="43"/>
      <c r="G119" s="51"/>
      <c r="H119" s="51"/>
      <c r="I119" s="43"/>
      <c r="J119" s="43"/>
      <c r="K119" s="43"/>
      <c r="L119" s="43"/>
      <c r="M119" s="43"/>
      <c r="N119" s="43"/>
      <c r="O119" s="48"/>
      <c r="P119" s="43"/>
      <c r="Q119" s="31" t="b">
        <f>IF(AND(OR(G119:G120=DATOS!C$8,G119:G120=DATOS!C$9),H119:H120=DATOS!B$4),ROW(G119:G120))</f>
        <v>0</v>
      </c>
      <c r="R119" s="31" t="str">
        <f t="shared" ca="1" si="2"/>
        <v/>
      </c>
      <c r="S119" s="31">
        <f t="shared" ca="1" si="3"/>
        <v>0</v>
      </c>
      <c r="T119" s="32"/>
      <c r="U119" s="32"/>
      <c r="V119" s="32"/>
      <c r="W119" s="32"/>
      <c r="X119" s="32"/>
      <c r="Y119" s="32"/>
      <c r="Z119" s="32"/>
      <c r="AA119" s="32"/>
      <c r="AB119" s="32"/>
      <c r="AC119" s="32"/>
      <c r="AD119" s="32"/>
      <c r="AE119" s="32"/>
    </row>
    <row r="120" spans="1:31" ht="12.75">
      <c r="A120" s="37"/>
      <c r="B120" s="43"/>
      <c r="C120" s="45"/>
      <c r="D120" s="45"/>
      <c r="E120" s="48"/>
      <c r="F120" s="43"/>
      <c r="G120" s="51"/>
      <c r="H120" s="51"/>
      <c r="I120" s="43"/>
      <c r="J120" s="43"/>
      <c r="K120" s="43"/>
      <c r="L120" s="43"/>
      <c r="M120" s="43"/>
      <c r="N120" s="43"/>
      <c r="O120" s="48"/>
      <c r="P120" s="43"/>
      <c r="Q120" s="31" t="b">
        <f>IF(AND(OR(G120:G121=DATOS!C$8,G120:G121=DATOS!C$9),H120:H121=DATOS!B$4),ROW(G120:G121))</f>
        <v>0</v>
      </c>
      <c r="R120" s="31" t="str">
        <f t="shared" ca="1" si="2"/>
        <v/>
      </c>
      <c r="S120" s="31">
        <f t="shared" ca="1" si="3"/>
        <v>0</v>
      </c>
      <c r="T120" s="32"/>
      <c r="U120" s="32"/>
      <c r="V120" s="32"/>
      <c r="W120" s="32"/>
      <c r="X120" s="32"/>
      <c r="Y120" s="32"/>
      <c r="Z120" s="32"/>
      <c r="AA120" s="32"/>
      <c r="AB120" s="32"/>
      <c r="AC120" s="32"/>
      <c r="AD120" s="32"/>
      <c r="AE120" s="32"/>
    </row>
    <row r="121" spans="1:31" ht="12.75">
      <c r="A121" s="37"/>
      <c r="B121" s="43"/>
      <c r="C121" s="45"/>
      <c r="D121" s="45"/>
      <c r="E121" s="48"/>
      <c r="F121" s="43"/>
      <c r="G121" s="51"/>
      <c r="H121" s="51"/>
      <c r="I121" s="43"/>
      <c r="J121" s="43"/>
      <c r="K121" s="43"/>
      <c r="L121" s="43"/>
      <c r="M121" s="43"/>
      <c r="N121" s="84"/>
      <c r="O121" s="48"/>
      <c r="P121" s="43"/>
      <c r="Q121" s="31" t="b">
        <f>IF(AND(OR(G121:G122=DATOS!C$8,G121:G122=DATOS!C$9),H121:H122=DATOS!B$4),ROW(G121:G122))</f>
        <v>0</v>
      </c>
      <c r="R121" s="31" t="str">
        <f t="shared" ca="1" si="2"/>
        <v/>
      </c>
      <c r="S121" s="31">
        <f t="shared" ca="1" si="3"/>
        <v>0</v>
      </c>
      <c r="T121" s="32"/>
      <c r="U121" s="32"/>
      <c r="V121" s="32"/>
      <c r="W121" s="32"/>
      <c r="X121" s="32"/>
      <c r="Y121" s="32"/>
      <c r="Z121" s="32"/>
      <c r="AA121" s="32"/>
      <c r="AB121" s="32"/>
      <c r="AC121" s="32"/>
      <c r="AD121" s="32"/>
      <c r="AE121" s="32"/>
    </row>
    <row r="122" spans="1:31" ht="12.75">
      <c r="A122" s="37"/>
      <c r="B122" s="43"/>
      <c r="C122" s="45"/>
      <c r="D122" s="45"/>
      <c r="E122" s="48"/>
      <c r="F122" s="43"/>
      <c r="G122" s="51"/>
      <c r="H122" s="51"/>
      <c r="I122" s="43"/>
      <c r="J122" s="43"/>
      <c r="K122" s="43"/>
      <c r="L122" s="43"/>
      <c r="M122" s="43"/>
      <c r="N122" s="43"/>
      <c r="O122" s="48"/>
      <c r="P122" s="43"/>
      <c r="Q122" s="31" t="b">
        <f>IF(AND(OR(G122:G123=DATOS!C$8,G122:G123=DATOS!C$9),H122:H123=DATOS!B$4),ROW(G122:G123))</f>
        <v>0</v>
      </c>
      <c r="R122" s="31" t="str">
        <f t="shared" ca="1" si="2"/>
        <v/>
      </c>
      <c r="S122" s="31">
        <f t="shared" ca="1" si="3"/>
        <v>0</v>
      </c>
      <c r="T122" s="32"/>
      <c r="U122" s="32"/>
      <c r="V122" s="32"/>
      <c r="W122" s="32"/>
      <c r="X122" s="32"/>
      <c r="Y122" s="32"/>
      <c r="Z122" s="32"/>
      <c r="AA122" s="32"/>
      <c r="AB122" s="32"/>
      <c r="AC122" s="32"/>
      <c r="AD122" s="32"/>
      <c r="AE122" s="32"/>
    </row>
    <row r="123" spans="1:31" ht="12.75">
      <c r="A123" s="37"/>
      <c r="B123" s="43"/>
      <c r="C123" s="45"/>
      <c r="D123" s="45"/>
      <c r="E123" s="48"/>
      <c r="F123" s="43"/>
      <c r="G123" s="51"/>
      <c r="H123" s="51"/>
      <c r="I123" s="43"/>
      <c r="J123" s="43"/>
      <c r="K123" s="43"/>
      <c r="L123" s="43"/>
      <c r="M123" s="43"/>
      <c r="N123" s="43"/>
      <c r="O123" s="48"/>
      <c r="P123" s="43"/>
      <c r="Q123" s="31" t="b">
        <f>IF(AND(OR(G123:G124=DATOS!C$8,G123:G124=DATOS!C$9),H123:H124=DATOS!B$4),ROW(G123:G124))</f>
        <v>0</v>
      </c>
      <c r="R123" s="31" t="str">
        <f t="shared" ca="1" si="2"/>
        <v/>
      </c>
      <c r="S123" s="31">
        <f t="shared" ca="1" si="3"/>
        <v>0</v>
      </c>
      <c r="T123" s="32"/>
      <c r="U123" s="32"/>
      <c r="V123" s="32"/>
      <c r="W123" s="32"/>
      <c r="X123" s="32"/>
      <c r="Y123" s="32"/>
      <c r="Z123" s="32"/>
      <c r="AA123" s="32"/>
      <c r="AB123" s="32"/>
      <c r="AC123" s="32"/>
      <c r="AD123" s="32"/>
      <c r="AE123" s="32"/>
    </row>
    <row r="124" spans="1:31" ht="12.75">
      <c r="A124" s="37"/>
      <c r="B124" s="43"/>
      <c r="C124" s="45"/>
      <c r="D124" s="45"/>
      <c r="E124" s="48"/>
      <c r="F124" s="43"/>
      <c r="G124" s="51"/>
      <c r="H124" s="51"/>
      <c r="I124" s="43"/>
      <c r="J124" s="43"/>
      <c r="K124" s="43"/>
      <c r="L124" s="43"/>
      <c r="M124" s="43"/>
      <c r="N124" s="43"/>
      <c r="O124" s="48"/>
      <c r="P124" s="43"/>
      <c r="Q124" s="31" t="b">
        <f>IF(AND(OR(G124:G125=DATOS!C$8,G124:G125=DATOS!C$9),H124:H125=DATOS!B$4),ROW(G124:G125))</f>
        <v>0</v>
      </c>
      <c r="R124" s="31" t="str">
        <f t="shared" ca="1" si="2"/>
        <v/>
      </c>
      <c r="S124" s="31">
        <f t="shared" ca="1" si="3"/>
        <v>0</v>
      </c>
      <c r="T124" s="32"/>
      <c r="U124" s="32"/>
      <c r="V124" s="32"/>
      <c r="W124" s="32"/>
      <c r="X124" s="32"/>
      <c r="Y124" s="32"/>
      <c r="Z124" s="32"/>
      <c r="AA124" s="32"/>
      <c r="AB124" s="32"/>
      <c r="AC124" s="32"/>
      <c r="AD124" s="32"/>
      <c r="AE124" s="32"/>
    </row>
    <row r="125" spans="1:31" ht="12.75">
      <c r="A125" s="37"/>
      <c r="B125" s="43"/>
      <c r="C125" s="45"/>
      <c r="D125" s="45"/>
      <c r="E125" s="48"/>
      <c r="F125" s="43"/>
      <c r="G125" s="51"/>
      <c r="H125" s="51"/>
      <c r="I125" s="43"/>
      <c r="J125" s="43"/>
      <c r="K125" s="43"/>
      <c r="L125" s="43"/>
      <c r="M125" s="43"/>
      <c r="N125" s="43"/>
      <c r="O125" s="48"/>
      <c r="P125" s="43"/>
      <c r="Q125" s="31" t="b">
        <f>IF(AND(OR(G125:G126=DATOS!C$8,G125:G126=DATOS!C$9),H125:H126=DATOS!B$4),ROW(G125:G126))</f>
        <v>0</v>
      </c>
      <c r="R125" s="31" t="str">
        <f t="shared" ca="1" si="2"/>
        <v/>
      </c>
      <c r="S125" s="31">
        <f t="shared" ca="1" si="3"/>
        <v>0</v>
      </c>
      <c r="T125" s="32"/>
      <c r="U125" s="32"/>
      <c r="V125" s="32"/>
      <c r="W125" s="32"/>
      <c r="X125" s="32"/>
      <c r="Y125" s="32"/>
      <c r="Z125" s="32"/>
      <c r="AA125" s="32"/>
      <c r="AB125" s="32"/>
      <c r="AC125" s="32"/>
      <c r="AD125" s="32"/>
      <c r="AE125" s="32"/>
    </row>
    <row r="126" spans="1:31" ht="12.75">
      <c r="A126" s="37"/>
      <c r="B126" s="43"/>
      <c r="C126" s="45"/>
      <c r="D126" s="45"/>
      <c r="E126" s="48"/>
      <c r="F126" s="43"/>
      <c r="G126" s="51"/>
      <c r="H126" s="51"/>
      <c r="I126" s="43"/>
      <c r="J126" s="43"/>
      <c r="K126" s="43"/>
      <c r="L126" s="43"/>
      <c r="M126" s="43"/>
      <c r="N126" s="43"/>
      <c r="O126" s="48"/>
      <c r="P126" s="43"/>
      <c r="Q126" s="31" t="b">
        <f>IF(AND(OR(G126:G127=DATOS!C$8,G126:G127=DATOS!C$9),H126:H127=DATOS!B$4),ROW(G126:G127))</f>
        <v>0</v>
      </c>
      <c r="R126" s="31" t="str">
        <f t="shared" ca="1" si="2"/>
        <v/>
      </c>
      <c r="S126" s="31">
        <f t="shared" ca="1" si="3"/>
        <v>0</v>
      </c>
      <c r="T126" s="32"/>
      <c r="U126" s="32"/>
      <c r="V126" s="32"/>
      <c r="W126" s="32"/>
      <c r="X126" s="32"/>
      <c r="Y126" s="32"/>
      <c r="Z126" s="32"/>
      <c r="AA126" s="32"/>
      <c r="AB126" s="32"/>
      <c r="AC126" s="32"/>
      <c r="AD126" s="32"/>
      <c r="AE126" s="32"/>
    </row>
    <row r="127" spans="1:31" ht="12.75">
      <c r="A127" s="76"/>
      <c r="B127" s="43"/>
      <c r="C127" s="45"/>
      <c r="D127" s="45"/>
      <c r="E127" s="48"/>
      <c r="F127" s="45"/>
      <c r="G127" s="51"/>
      <c r="H127" s="51"/>
      <c r="I127" s="43"/>
      <c r="J127" s="43"/>
      <c r="K127" s="43"/>
      <c r="L127" s="43"/>
      <c r="M127" s="43"/>
      <c r="N127" s="43"/>
      <c r="O127" s="48"/>
      <c r="P127" s="43"/>
      <c r="Q127" s="31" t="b">
        <f>IF(AND(OR(G127:G128=DATOS!C$8,G127:G128=DATOS!C$9),H127:H128=DATOS!B$4),ROW(G127:G128))</f>
        <v>0</v>
      </c>
      <c r="R127" s="31" t="str">
        <f t="shared" ca="1" si="2"/>
        <v/>
      </c>
      <c r="S127" s="31">
        <f t="shared" ca="1" si="3"/>
        <v>0</v>
      </c>
      <c r="T127" s="32"/>
      <c r="U127" s="32"/>
      <c r="V127" s="32"/>
      <c r="W127" s="32"/>
      <c r="X127" s="32"/>
      <c r="Y127" s="32"/>
      <c r="Z127" s="32"/>
      <c r="AA127" s="32"/>
      <c r="AB127" s="32"/>
      <c r="AC127" s="32"/>
      <c r="AD127" s="32"/>
      <c r="AE127" s="32"/>
    </row>
    <row r="128" spans="1:31" ht="12.75">
      <c r="A128" s="37"/>
      <c r="B128" s="43"/>
      <c r="C128" s="45"/>
      <c r="D128" s="45"/>
      <c r="E128" s="48"/>
      <c r="F128" s="43"/>
      <c r="G128" s="51"/>
      <c r="H128" s="51"/>
      <c r="I128" s="43"/>
      <c r="J128" s="43"/>
      <c r="K128" s="43"/>
      <c r="L128" s="43"/>
      <c r="M128" s="43"/>
      <c r="N128" s="43"/>
      <c r="O128" s="48"/>
      <c r="P128" s="43"/>
      <c r="Q128" s="31" t="b">
        <f>IF(AND(OR(G128:G129=DATOS!C$8,G128:G129=DATOS!C$9),H128:H129=DATOS!B$4),ROW(G128:G129))</f>
        <v>0</v>
      </c>
      <c r="R128" s="31" t="str">
        <f t="shared" ca="1" si="2"/>
        <v/>
      </c>
      <c r="S128" s="31">
        <f t="shared" ca="1" si="3"/>
        <v>0</v>
      </c>
      <c r="T128" s="32"/>
      <c r="U128" s="32"/>
      <c r="V128" s="32"/>
      <c r="W128" s="32"/>
      <c r="X128" s="32"/>
      <c r="Y128" s="32"/>
      <c r="Z128" s="32"/>
      <c r="AA128" s="32"/>
      <c r="AB128" s="32"/>
      <c r="AC128" s="32"/>
      <c r="AD128" s="32"/>
      <c r="AE128" s="32"/>
    </row>
    <row r="129" spans="1:31" ht="12.75">
      <c r="A129" s="37"/>
      <c r="B129" s="43"/>
      <c r="C129" s="45"/>
      <c r="D129" s="45"/>
      <c r="E129" s="48"/>
      <c r="F129" s="43"/>
      <c r="G129" s="51"/>
      <c r="H129" s="51"/>
      <c r="I129" s="43"/>
      <c r="J129" s="43"/>
      <c r="K129" s="43"/>
      <c r="L129" s="43"/>
      <c r="M129" s="43"/>
      <c r="N129" s="84"/>
      <c r="O129" s="48"/>
      <c r="P129" s="43"/>
      <c r="Q129" s="31" t="b">
        <f>IF(AND(OR(G129:G130=DATOS!C$8,G129:G130=DATOS!C$9),H129:H130=DATOS!B$4),ROW(G129:G130))</f>
        <v>0</v>
      </c>
      <c r="R129" s="31" t="str">
        <f t="shared" ca="1" si="2"/>
        <v/>
      </c>
      <c r="S129" s="31">
        <f t="shared" ca="1" si="3"/>
        <v>0</v>
      </c>
      <c r="T129" s="32"/>
      <c r="U129" s="32"/>
      <c r="V129" s="32"/>
      <c r="W129" s="32"/>
      <c r="X129" s="32"/>
      <c r="Y129" s="32"/>
      <c r="Z129" s="32"/>
      <c r="AA129" s="32"/>
      <c r="AB129" s="32"/>
      <c r="AC129" s="32"/>
      <c r="AD129" s="32"/>
      <c r="AE129" s="32"/>
    </row>
    <row r="130" spans="1:31" ht="12.75">
      <c r="A130" s="37"/>
      <c r="B130" s="43"/>
      <c r="C130" s="45"/>
      <c r="D130" s="45"/>
      <c r="E130" s="48"/>
      <c r="F130" s="43"/>
      <c r="G130" s="51"/>
      <c r="H130" s="51"/>
      <c r="I130" s="43"/>
      <c r="J130" s="43"/>
      <c r="K130" s="43"/>
      <c r="L130" s="43"/>
      <c r="M130" s="43"/>
      <c r="N130" s="43"/>
      <c r="O130" s="48"/>
      <c r="P130" s="43"/>
      <c r="Q130" s="31" t="b">
        <f>IF(AND(OR(G130:G131=DATOS!C$8,G130:G131=DATOS!C$9),H130:H131=DATOS!B$4),ROW(G130:G131))</f>
        <v>0</v>
      </c>
      <c r="R130" s="31" t="str">
        <f t="shared" ca="1" si="2"/>
        <v/>
      </c>
      <c r="S130" s="31">
        <f t="shared" ca="1" si="3"/>
        <v>0</v>
      </c>
      <c r="T130" s="32"/>
      <c r="U130" s="32"/>
      <c r="V130" s="32"/>
      <c r="W130" s="32"/>
      <c r="X130" s="32"/>
      <c r="Y130" s="32"/>
      <c r="Z130" s="32"/>
      <c r="AA130" s="32"/>
      <c r="AB130" s="32"/>
      <c r="AC130" s="32"/>
      <c r="AD130" s="32"/>
      <c r="AE130" s="32"/>
    </row>
    <row r="131" spans="1:31" ht="12.75">
      <c r="A131" s="37"/>
      <c r="B131" s="43"/>
      <c r="C131" s="45"/>
      <c r="D131" s="45"/>
      <c r="E131" s="48"/>
      <c r="F131" s="43"/>
      <c r="G131" s="51"/>
      <c r="H131" s="51"/>
      <c r="I131" s="43"/>
      <c r="J131" s="31"/>
      <c r="K131" s="31"/>
      <c r="L131" s="31"/>
      <c r="M131" s="31"/>
      <c r="N131" s="43"/>
      <c r="O131" s="48"/>
      <c r="P131" s="43"/>
      <c r="Q131" s="31" t="b">
        <f>IF(AND(OR(G131:G132=DATOS!C$8,G131:G132=DATOS!C$9),H131:H132=DATOS!B$4),ROW(G131:G132))</f>
        <v>0</v>
      </c>
      <c r="R131" s="31" t="str">
        <f t="shared" ca="1" si="2"/>
        <v/>
      </c>
      <c r="S131" s="31">
        <f t="shared" ca="1" si="3"/>
        <v>0</v>
      </c>
      <c r="T131" s="31"/>
      <c r="U131" s="160"/>
      <c r="V131" s="32"/>
      <c r="W131" s="43"/>
      <c r="X131" s="31"/>
      <c r="Y131" s="31"/>
      <c r="Z131" s="31"/>
      <c r="AA131" s="160"/>
      <c r="AB131" s="32"/>
      <c r="AC131" s="32"/>
      <c r="AD131" s="32"/>
      <c r="AE131" s="32"/>
    </row>
    <row r="132" spans="1:31" ht="12.75">
      <c r="A132" s="37"/>
      <c r="B132" s="43"/>
      <c r="C132" s="45"/>
      <c r="D132" s="45"/>
      <c r="E132" s="48"/>
      <c r="F132" s="43"/>
      <c r="G132" s="51"/>
      <c r="H132" s="51"/>
      <c r="I132" s="43"/>
      <c r="J132" s="43"/>
      <c r="K132" s="43"/>
      <c r="L132" s="43"/>
      <c r="M132" s="43"/>
      <c r="N132" s="43"/>
      <c r="O132" s="48"/>
      <c r="P132" s="43"/>
      <c r="Q132" s="31" t="b">
        <f>IF(AND(OR(G132:G133=DATOS!C$8,G132:G133=DATOS!C$9),H132:H133=DATOS!B$4),ROW(G132:G133))</f>
        <v>0</v>
      </c>
      <c r="R132" s="31" t="str">
        <f t="shared" ca="1" si="2"/>
        <v/>
      </c>
      <c r="S132" s="31">
        <f t="shared" ca="1" si="3"/>
        <v>0</v>
      </c>
      <c r="T132" s="31"/>
      <c r="U132" s="31"/>
      <c r="V132" s="32"/>
      <c r="W132" s="43"/>
      <c r="X132" s="31"/>
      <c r="Y132" s="31"/>
      <c r="Z132" s="31"/>
      <c r="AA132" s="160"/>
      <c r="AB132" s="32"/>
      <c r="AC132" s="32"/>
      <c r="AD132" s="32"/>
      <c r="AE132" s="32"/>
    </row>
    <row r="133" spans="1:31" ht="12.75">
      <c r="A133" s="37"/>
      <c r="B133" s="43"/>
      <c r="C133" s="45"/>
      <c r="D133" s="45"/>
      <c r="E133" s="48"/>
      <c r="F133" s="43"/>
      <c r="G133" s="51"/>
      <c r="H133" s="51"/>
      <c r="I133" s="43"/>
      <c r="J133" s="43"/>
      <c r="K133" s="43"/>
      <c r="L133" s="43"/>
      <c r="M133" s="43"/>
      <c r="N133" s="43"/>
      <c r="O133" s="48"/>
      <c r="P133" s="43"/>
      <c r="Q133" s="31" t="b">
        <f>IF(AND(OR(G133:G134=DATOS!C$8,G133:G134=DATOS!C$9),H133:H134=DATOS!B$4),ROW(G133:G134))</f>
        <v>0</v>
      </c>
      <c r="R133" s="31" t="str">
        <f t="shared" ca="1" si="2"/>
        <v/>
      </c>
      <c r="S133" s="31">
        <f t="shared" ca="1" si="3"/>
        <v>0</v>
      </c>
      <c r="T133" s="32"/>
      <c r="U133" s="32"/>
      <c r="V133" s="32"/>
      <c r="W133" s="32"/>
      <c r="X133" s="32"/>
      <c r="Y133" s="32"/>
      <c r="Z133" s="32"/>
      <c r="AA133" s="32"/>
      <c r="AB133" s="32"/>
      <c r="AC133" s="32"/>
      <c r="AD133" s="32"/>
      <c r="AE133" s="32"/>
    </row>
    <row r="134" spans="1:31" ht="12.75">
      <c r="A134" s="37"/>
      <c r="B134" s="43"/>
      <c r="C134" s="45"/>
      <c r="D134" s="45"/>
      <c r="E134" s="48"/>
      <c r="F134" s="43"/>
      <c r="G134" s="51"/>
      <c r="H134" s="51"/>
      <c r="I134" s="43"/>
      <c r="J134" s="43"/>
      <c r="K134" s="43"/>
      <c r="L134" s="43"/>
      <c r="M134" s="43"/>
      <c r="N134" s="43"/>
      <c r="O134" s="48"/>
      <c r="P134" s="43"/>
      <c r="Q134" s="31" t="b">
        <f>IF(AND(OR(G134:G135=DATOS!C$8,G134:G135=DATOS!C$9),H134:H135=DATOS!B$4),ROW(G134:G135))</f>
        <v>0</v>
      </c>
      <c r="R134" s="31" t="str">
        <f t="shared" ca="1" si="2"/>
        <v/>
      </c>
      <c r="S134" s="31">
        <f t="shared" ca="1" si="3"/>
        <v>0</v>
      </c>
      <c r="T134" s="32"/>
      <c r="U134" s="32"/>
      <c r="V134" s="32"/>
      <c r="W134" s="43"/>
      <c r="X134" s="31"/>
      <c r="Y134" s="31"/>
      <c r="Z134" s="31"/>
      <c r="AA134" s="160"/>
      <c r="AB134" s="32"/>
      <c r="AC134" s="32"/>
      <c r="AD134" s="32"/>
      <c r="AE134" s="32"/>
    </row>
    <row r="135" spans="1:31" ht="12.75">
      <c r="A135" s="37"/>
      <c r="B135" s="43"/>
      <c r="C135" s="45"/>
      <c r="D135" s="45"/>
      <c r="E135" s="48"/>
      <c r="F135" s="43"/>
      <c r="G135" s="51"/>
      <c r="H135" s="51"/>
      <c r="I135" s="43"/>
      <c r="J135" s="43"/>
      <c r="K135" s="43"/>
      <c r="L135" s="43"/>
      <c r="M135" s="43"/>
      <c r="N135" s="43"/>
      <c r="O135" s="48"/>
      <c r="P135" s="43"/>
      <c r="Q135" s="31" t="b">
        <f>IF(AND(OR(G135:G136=DATOS!C$8,G135:G136=DATOS!C$9),H135:H136=DATOS!B$4),ROW(G135:G136))</f>
        <v>0</v>
      </c>
      <c r="R135" s="31" t="str">
        <f t="shared" ca="1" si="2"/>
        <v/>
      </c>
      <c r="S135" s="31">
        <f t="shared" ca="1" si="3"/>
        <v>0</v>
      </c>
      <c r="T135" s="32"/>
      <c r="U135" s="32"/>
      <c r="V135" s="32"/>
      <c r="W135" s="43"/>
      <c r="X135" s="31"/>
      <c r="Y135" s="31"/>
      <c r="Z135" s="31"/>
      <c r="AA135" s="160"/>
      <c r="AB135" s="32"/>
      <c r="AC135" s="32"/>
      <c r="AD135" s="32"/>
      <c r="AE135" s="32"/>
    </row>
    <row r="136" spans="1:31" ht="12.75">
      <c r="A136" s="37"/>
      <c r="B136" s="164"/>
      <c r="C136" s="45"/>
      <c r="D136" s="45"/>
      <c r="E136" s="48"/>
      <c r="F136" s="43"/>
      <c r="G136" s="51"/>
      <c r="H136" s="51"/>
      <c r="I136" s="43"/>
      <c r="J136" s="43"/>
      <c r="K136" s="43"/>
      <c r="L136" s="43"/>
      <c r="M136" s="43"/>
      <c r="N136" s="43"/>
      <c r="O136" s="48"/>
      <c r="P136" s="43"/>
      <c r="Q136" s="31" t="b">
        <f>IF(AND(OR(G136:G137=DATOS!C$8,G136:G137=DATOS!C$9),H136:H137=DATOS!B$4),ROW(G136:G137))</f>
        <v>0</v>
      </c>
      <c r="R136" s="31" t="str">
        <f t="shared" ca="1" si="2"/>
        <v/>
      </c>
      <c r="S136" s="31">
        <f t="shared" ca="1" si="3"/>
        <v>0</v>
      </c>
      <c r="T136" s="32"/>
      <c r="U136" s="32"/>
      <c r="V136" s="32"/>
      <c r="W136" s="32"/>
      <c r="X136" s="32"/>
      <c r="Y136" s="32"/>
      <c r="Z136" s="32"/>
      <c r="AA136" s="32"/>
      <c r="AB136" s="32"/>
      <c r="AC136" s="32"/>
      <c r="AD136" s="32"/>
      <c r="AE136" s="32"/>
    </row>
    <row r="137" spans="1:31" ht="12.75">
      <c r="A137" s="37"/>
      <c r="B137" s="43"/>
      <c r="C137" s="45"/>
      <c r="D137" s="45"/>
      <c r="E137" s="48"/>
      <c r="F137" s="43"/>
      <c r="G137" s="51"/>
      <c r="H137" s="51"/>
      <c r="I137" s="43"/>
      <c r="J137" s="43"/>
      <c r="K137" s="43"/>
      <c r="L137" s="43"/>
      <c r="M137" s="43"/>
      <c r="N137" s="43"/>
      <c r="O137" s="48"/>
      <c r="P137" s="43"/>
      <c r="Q137" s="31" t="b">
        <f>IF(AND(OR(G137:G138=DATOS!C$8,G137:G138=DATOS!C$9),H137:H138=DATOS!B$4),ROW(G137:G138))</f>
        <v>0</v>
      </c>
      <c r="R137" s="31" t="str">
        <f t="shared" ca="1" si="2"/>
        <v/>
      </c>
      <c r="S137" s="31">
        <f t="shared" ca="1" si="3"/>
        <v>0</v>
      </c>
      <c r="T137" s="32"/>
      <c r="U137" s="32"/>
      <c r="V137" s="32"/>
      <c r="W137" s="32"/>
      <c r="X137" s="32"/>
      <c r="Y137" s="32"/>
      <c r="Z137" s="32"/>
      <c r="AA137" s="32"/>
      <c r="AB137" s="32"/>
      <c r="AC137" s="32"/>
      <c r="AD137" s="32"/>
      <c r="AE137" s="32"/>
    </row>
    <row r="138" spans="1:31" ht="12.75">
      <c r="A138" s="37"/>
      <c r="B138" s="43"/>
      <c r="C138" s="45"/>
      <c r="D138" s="45"/>
      <c r="E138" s="48"/>
      <c r="F138" s="43"/>
      <c r="G138" s="51"/>
      <c r="H138" s="51"/>
      <c r="I138" s="43"/>
      <c r="J138" s="43"/>
      <c r="K138" s="43"/>
      <c r="L138" s="43"/>
      <c r="M138" s="43"/>
      <c r="N138" s="43"/>
      <c r="O138" s="48"/>
      <c r="P138" s="43"/>
      <c r="Q138" s="31" t="b">
        <f>IF(AND(OR(G138:G139=DATOS!C$8,G138:G139=DATOS!C$9),H138:H139=DATOS!B$4),ROW(G138:G139))</f>
        <v>0</v>
      </c>
      <c r="R138" s="31" t="str">
        <f t="shared" ca="1" si="2"/>
        <v/>
      </c>
      <c r="S138" s="31">
        <f t="shared" ca="1" si="3"/>
        <v>0</v>
      </c>
      <c r="T138" s="32"/>
      <c r="U138" s="32"/>
      <c r="V138" s="32"/>
      <c r="W138" s="32"/>
      <c r="X138" s="32"/>
      <c r="Y138" s="32"/>
      <c r="Z138" s="32"/>
      <c r="AA138" s="32"/>
      <c r="AB138" s="32"/>
      <c r="AC138" s="32"/>
      <c r="AD138" s="32"/>
      <c r="AE138" s="32"/>
    </row>
    <row r="139" spans="1:31" ht="12.75">
      <c r="A139" s="89"/>
      <c r="B139" s="43"/>
      <c r="C139" s="45"/>
      <c r="D139" s="45"/>
      <c r="E139" s="48"/>
      <c r="F139" s="43"/>
      <c r="G139" s="51"/>
      <c r="H139" s="51"/>
      <c r="I139" s="43"/>
      <c r="J139" s="43"/>
      <c r="K139" s="43"/>
      <c r="L139" s="43"/>
      <c r="M139" s="43"/>
      <c r="N139" s="43"/>
      <c r="O139" s="48"/>
      <c r="P139" s="43"/>
      <c r="Q139" s="31" t="b">
        <f>IF(AND(OR(G139:G140=DATOS!C$8,G139:G140=DATOS!C$9),H139:H140=DATOS!B$4),ROW(G139:G140))</f>
        <v>0</v>
      </c>
      <c r="R139" s="31" t="str">
        <f t="shared" ca="1" si="2"/>
        <v/>
      </c>
      <c r="S139" s="31">
        <f t="shared" ca="1" si="3"/>
        <v>0</v>
      </c>
      <c r="T139" s="32"/>
      <c r="U139" s="32"/>
      <c r="V139" s="32"/>
      <c r="W139" s="32"/>
      <c r="X139" s="32"/>
      <c r="Y139" s="32"/>
      <c r="Z139" s="32"/>
      <c r="AA139" s="32"/>
      <c r="AB139" s="32"/>
      <c r="AC139" s="32"/>
      <c r="AD139" s="32"/>
      <c r="AE139" s="32"/>
    </row>
    <row r="140" spans="1:31" ht="12.75">
      <c r="A140" s="37"/>
      <c r="B140" s="43"/>
      <c r="C140" s="45"/>
      <c r="D140" s="45"/>
      <c r="E140" s="48"/>
      <c r="F140" s="43"/>
      <c r="G140" s="51"/>
      <c r="H140" s="51"/>
      <c r="I140" s="43"/>
      <c r="J140" s="43"/>
      <c r="K140" s="43"/>
      <c r="L140" s="43"/>
      <c r="M140" s="43"/>
      <c r="N140" s="43"/>
      <c r="O140" s="48"/>
      <c r="P140" s="43"/>
      <c r="Q140" s="31" t="b">
        <f>IF(AND(OR(G140:G141=DATOS!C$8,G140:G141=DATOS!C$9),H140:H141=DATOS!B$4),ROW(G140:G141))</f>
        <v>0</v>
      </c>
      <c r="R140" s="31" t="str">
        <f t="shared" ca="1" si="2"/>
        <v/>
      </c>
      <c r="S140" s="31">
        <f t="shared" ca="1" si="3"/>
        <v>0</v>
      </c>
      <c r="T140" s="32"/>
      <c r="U140" s="32"/>
      <c r="V140" s="32"/>
      <c r="W140" s="32"/>
      <c r="X140" s="32"/>
      <c r="Y140" s="32"/>
      <c r="Z140" s="32"/>
      <c r="AA140" s="32"/>
      <c r="AB140" s="32"/>
      <c r="AC140" s="32"/>
      <c r="AD140" s="32"/>
      <c r="AE140" s="32"/>
    </row>
    <row r="141" spans="1:31" ht="12.75">
      <c r="A141" s="76"/>
      <c r="B141" s="43"/>
      <c r="C141" s="45"/>
      <c r="D141" s="45"/>
      <c r="E141" s="48"/>
      <c r="F141" s="43"/>
      <c r="G141" s="51"/>
      <c r="H141" s="51"/>
      <c r="I141" s="43"/>
      <c r="J141" s="43"/>
      <c r="K141" s="43"/>
      <c r="L141" s="43"/>
      <c r="M141" s="43"/>
      <c r="N141" s="43"/>
      <c r="O141" s="48"/>
      <c r="P141" s="43"/>
      <c r="Q141" s="31" t="b">
        <f>IF(AND(OR(G141:G142=DATOS!C$8,G141:G142=DATOS!C$9),H141:H142=DATOS!B$4),ROW(G141:G142))</f>
        <v>0</v>
      </c>
      <c r="R141" s="31" t="str">
        <f t="shared" ca="1" si="2"/>
        <v/>
      </c>
      <c r="S141" s="31">
        <f t="shared" ca="1" si="3"/>
        <v>0</v>
      </c>
      <c r="T141" s="32"/>
      <c r="U141" s="32"/>
      <c r="V141" s="32"/>
      <c r="W141" s="32"/>
      <c r="X141" s="32"/>
      <c r="Y141" s="32"/>
      <c r="Z141" s="32"/>
      <c r="AA141" s="32"/>
      <c r="AB141" s="32"/>
      <c r="AC141" s="32"/>
      <c r="AD141" s="32"/>
      <c r="AE141" s="32"/>
    </row>
    <row r="142" spans="1:31" ht="12.75">
      <c r="A142" s="37"/>
      <c r="B142" s="43"/>
      <c r="C142" s="45"/>
      <c r="D142" s="45"/>
      <c r="E142" s="48"/>
      <c r="F142" s="43"/>
      <c r="G142" s="51"/>
      <c r="H142" s="51"/>
      <c r="I142" s="43"/>
      <c r="J142" s="99"/>
      <c r="K142" s="99"/>
      <c r="L142" s="99"/>
      <c r="M142" s="99"/>
      <c r="N142" s="99"/>
      <c r="O142" s="48"/>
      <c r="P142" s="43"/>
      <c r="Q142" s="31" t="b">
        <f>IF(AND(OR(G142:G143=DATOS!C$8,G142:G143=DATOS!C$9),H142:H143=DATOS!B$4),ROW(G142:G143))</f>
        <v>0</v>
      </c>
      <c r="R142" s="31" t="str">
        <f t="shared" ca="1" si="2"/>
        <v/>
      </c>
      <c r="S142" s="31">
        <f t="shared" ca="1" si="3"/>
        <v>0</v>
      </c>
      <c r="T142" s="32"/>
      <c r="U142" s="32"/>
      <c r="V142" s="32"/>
      <c r="W142" s="32"/>
      <c r="X142" s="32"/>
      <c r="Y142" s="32"/>
      <c r="Z142" s="32"/>
      <c r="AA142" s="32"/>
      <c r="AB142" s="32"/>
      <c r="AC142" s="32"/>
      <c r="AD142" s="32"/>
      <c r="AE142" s="32"/>
    </row>
    <row r="143" spans="1:31" ht="12.75">
      <c r="A143" s="37"/>
      <c r="B143" s="43"/>
      <c r="C143" s="45"/>
      <c r="D143" s="45"/>
      <c r="E143" s="48"/>
      <c r="F143" s="43"/>
      <c r="G143" s="51"/>
      <c r="H143" s="51"/>
      <c r="I143" s="43"/>
      <c r="J143" s="43"/>
      <c r="K143" s="43"/>
      <c r="L143" s="43"/>
      <c r="M143" s="43"/>
      <c r="N143" s="43"/>
      <c r="O143" s="48"/>
      <c r="P143" s="43"/>
      <c r="Q143" s="31" t="b">
        <f>IF(AND(OR(G143:G144=DATOS!C$8,G143:G144=DATOS!C$9),H143:H144=DATOS!B$4),ROW(G143:G144))</f>
        <v>0</v>
      </c>
      <c r="R143" s="31" t="str">
        <f t="shared" ca="1" si="2"/>
        <v/>
      </c>
      <c r="S143" s="31">
        <f t="shared" ca="1" si="3"/>
        <v>0</v>
      </c>
      <c r="T143" s="32"/>
      <c r="U143" s="32"/>
      <c r="V143" s="32"/>
      <c r="W143" s="32"/>
      <c r="X143" s="32"/>
      <c r="Y143" s="32"/>
      <c r="Z143" s="32"/>
      <c r="AA143" s="32"/>
      <c r="AB143" s="32"/>
      <c r="AC143" s="32"/>
      <c r="AD143" s="32"/>
      <c r="AE143" s="32"/>
    </row>
    <row r="144" spans="1:31" ht="12.75">
      <c r="A144" s="76"/>
      <c r="B144" s="43"/>
      <c r="C144" s="45"/>
      <c r="D144" s="45"/>
      <c r="E144" s="48"/>
      <c r="F144" s="43"/>
      <c r="G144" s="51"/>
      <c r="H144" s="51"/>
      <c r="I144" s="43"/>
      <c r="J144" s="43"/>
      <c r="K144" s="43"/>
      <c r="L144" s="43"/>
      <c r="M144" s="43"/>
      <c r="N144" s="43"/>
      <c r="O144" s="48"/>
      <c r="P144" s="43"/>
      <c r="Q144" s="31" t="b">
        <f>IF(AND(OR(G144:G145=DATOS!C$8,G144:G145=DATOS!C$9),H144:H145=DATOS!B$4),ROW(G144:G145))</f>
        <v>0</v>
      </c>
      <c r="R144" s="31" t="str">
        <f t="shared" ca="1" si="2"/>
        <v/>
      </c>
      <c r="S144" s="31">
        <f t="shared" ca="1" si="3"/>
        <v>0</v>
      </c>
      <c r="T144" s="32"/>
      <c r="U144" s="32"/>
      <c r="V144" s="32"/>
      <c r="W144" s="32"/>
      <c r="X144" s="32"/>
      <c r="Y144" s="32"/>
      <c r="Z144" s="32"/>
      <c r="AA144" s="32"/>
      <c r="AB144" s="32"/>
      <c r="AC144" s="32"/>
      <c r="AD144" s="32"/>
      <c r="AE144" s="32"/>
    </row>
    <row r="145" spans="1:31" ht="12.75">
      <c r="A145" s="37"/>
      <c r="B145" s="43"/>
      <c r="C145" s="45"/>
      <c r="D145" s="45"/>
      <c r="E145" s="48"/>
      <c r="F145" s="43"/>
      <c r="G145" s="51"/>
      <c r="H145" s="51"/>
      <c r="I145" s="43"/>
      <c r="J145" s="43"/>
      <c r="K145" s="43"/>
      <c r="L145" s="43"/>
      <c r="M145" s="43"/>
      <c r="N145" s="43"/>
      <c r="O145" s="48"/>
      <c r="P145" s="43"/>
      <c r="Q145" s="31" t="b">
        <f>IF(AND(OR(G145:G146=DATOS!C$8,G145:G146=DATOS!C$9),H145:H146=DATOS!B$4),ROW(G145:G146))</f>
        <v>0</v>
      </c>
      <c r="R145" s="31" t="str">
        <f t="shared" ca="1" si="2"/>
        <v/>
      </c>
      <c r="S145" s="31">
        <f t="shared" ca="1" si="3"/>
        <v>0</v>
      </c>
      <c r="T145" s="32"/>
      <c r="U145" s="32"/>
      <c r="V145" s="32"/>
      <c r="W145" s="32"/>
      <c r="X145" s="32"/>
      <c r="Y145" s="32"/>
      <c r="Z145" s="32"/>
      <c r="AA145" s="32"/>
      <c r="AB145" s="32"/>
      <c r="AC145" s="32"/>
      <c r="AD145" s="32"/>
      <c r="AE145" s="32"/>
    </row>
    <row r="146" spans="1:31" ht="12.75">
      <c r="A146" s="37"/>
      <c r="B146" s="43"/>
      <c r="C146" s="45"/>
      <c r="D146" s="45"/>
      <c r="E146" s="48"/>
      <c r="F146" s="43"/>
      <c r="G146" s="51"/>
      <c r="H146" s="51"/>
      <c r="I146" s="43"/>
      <c r="J146" s="43"/>
      <c r="K146" s="43"/>
      <c r="L146" s="43"/>
      <c r="M146" s="43"/>
      <c r="N146" s="43"/>
      <c r="O146" s="48"/>
      <c r="P146" s="43"/>
      <c r="Q146" s="31" t="b">
        <f>IF(AND(OR(G146:G147=DATOS!C$8,G146:G147=DATOS!C$9),H146:H147=DATOS!B$4),ROW(G146:G147))</f>
        <v>0</v>
      </c>
      <c r="R146" s="31" t="str">
        <f t="shared" ca="1" si="2"/>
        <v/>
      </c>
      <c r="S146" s="31">
        <f t="shared" ca="1" si="3"/>
        <v>0</v>
      </c>
      <c r="T146" s="32"/>
      <c r="U146" s="32"/>
      <c r="V146" s="32"/>
      <c r="W146" s="32"/>
      <c r="X146" s="32"/>
      <c r="Y146" s="32"/>
      <c r="Z146" s="32"/>
      <c r="AA146" s="32"/>
      <c r="AB146" s="32"/>
      <c r="AC146" s="32"/>
      <c r="AD146" s="32"/>
      <c r="AE146" s="32"/>
    </row>
    <row r="147" spans="1:31" ht="12.75">
      <c r="A147" s="37"/>
      <c r="B147" s="43"/>
      <c r="C147" s="45"/>
      <c r="D147" s="45"/>
      <c r="E147" s="101"/>
      <c r="F147" s="43"/>
      <c r="G147" s="51"/>
      <c r="H147" s="51"/>
      <c r="I147" s="43"/>
      <c r="J147" s="43"/>
      <c r="K147" s="43"/>
      <c r="L147" s="43"/>
      <c r="M147" s="43"/>
      <c r="N147" s="43"/>
      <c r="O147" s="48"/>
      <c r="P147" s="43"/>
      <c r="Q147" s="31" t="b">
        <f>IF(AND(OR(G147:G148=DATOS!C$8,G147:G148=DATOS!C$9),H147:H148=DATOS!B$4),ROW(G147:G148))</f>
        <v>0</v>
      </c>
      <c r="R147" s="31" t="str">
        <f t="shared" ca="1" si="2"/>
        <v/>
      </c>
      <c r="S147" s="31">
        <f t="shared" ca="1" si="3"/>
        <v>0</v>
      </c>
      <c r="T147" s="32"/>
      <c r="U147" s="32"/>
      <c r="V147" s="32"/>
      <c r="W147" s="32"/>
      <c r="X147" s="32"/>
      <c r="Y147" s="32"/>
      <c r="Z147" s="32"/>
      <c r="AA147" s="32"/>
      <c r="AB147" s="32"/>
      <c r="AC147" s="32"/>
      <c r="AD147" s="32"/>
      <c r="AE147" s="32"/>
    </row>
    <row r="148" spans="1:31" ht="12.75">
      <c r="A148" s="37"/>
      <c r="B148" s="43"/>
      <c r="C148" s="45"/>
      <c r="D148" s="45"/>
      <c r="E148" s="48"/>
      <c r="F148" s="43"/>
      <c r="G148" s="51"/>
      <c r="H148" s="51"/>
      <c r="I148" s="43"/>
      <c r="J148" s="43"/>
      <c r="K148" s="43"/>
      <c r="L148" s="43"/>
      <c r="M148" s="43"/>
      <c r="N148" s="43"/>
      <c r="O148" s="48"/>
      <c r="P148" s="43"/>
      <c r="Q148" s="31" t="b">
        <f>IF(AND(OR(G148:G149=DATOS!C$8,G148:G149=DATOS!C$9),H148:H149=DATOS!B$4),ROW(G148:G149))</f>
        <v>0</v>
      </c>
      <c r="R148" s="31" t="str">
        <f t="shared" ca="1" si="2"/>
        <v/>
      </c>
      <c r="S148" s="31">
        <f t="shared" ca="1" si="3"/>
        <v>0</v>
      </c>
      <c r="T148" s="32"/>
      <c r="U148" s="32"/>
      <c r="V148" s="32"/>
      <c r="W148" s="32"/>
      <c r="X148" s="32"/>
      <c r="Y148" s="32"/>
      <c r="Z148" s="32"/>
      <c r="AA148" s="32"/>
      <c r="AB148" s="32"/>
      <c r="AC148" s="32"/>
      <c r="AD148" s="32"/>
      <c r="AE148" s="32"/>
    </row>
    <row r="149" spans="1:31" ht="12.75">
      <c r="A149" s="37"/>
      <c r="B149" s="43"/>
      <c r="C149" s="45"/>
      <c r="D149" s="45"/>
      <c r="E149" s="101"/>
      <c r="F149" s="43"/>
      <c r="G149" s="51"/>
      <c r="H149" s="51"/>
      <c r="I149" s="43"/>
      <c r="J149" s="43"/>
      <c r="K149" s="43"/>
      <c r="L149" s="43"/>
      <c r="M149" s="43"/>
      <c r="N149" s="84"/>
      <c r="O149" s="48"/>
      <c r="P149" s="43"/>
      <c r="Q149" s="31" t="b">
        <f>IF(AND(OR(G149:G150=DATOS!C$8,G149:G150=DATOS!C$9),H149:H150=DATOS!B$4),ROW(G149:G150))</f>
        <v>0</v>
      </c>
      <c r="R149" s="31" t="str">
        <f t="shared" ca="1" si="2"/>
        <v/>
      </c>
      <c r="S149" s="31">
        <f t="shared" ca="1" si="3"/>
        <v>0</v>
      </c>
      <c r="T149" s="32"/>
      <c r="U149" s="32"/>
      <c r="V149" s="32"/>
      <c r="W149" s="32"/>
      <c r="X149" s="32"/>
      <c r="Y149" s="32"/>
      <c r="Z149" s="32"/>
      <c r="AA149" s="32"/>
      <c r="AB149" s="32"/>
      <c r="AC149" s="32"/>
      <c r="AD149" s="32"/>
      <c r="AE149" s="32"/>
    </row>
    <row r="150" spans="1:31" ht="12.75">
      <c r="A150" s="37"/>
      <c r="B150" s="43"/>
      <c r="C150" s="45"/>
      <c r="D150" s="45"/>
      <c r="E150" s="121"/>
      <c r="F150" s="43"/>
      <c r="G150" s="51"/>
      <c r="H150" s="51"/>
      <c r="I150" s="43"/>
      <c r="J150" s="84"/>
      <c r="K150" s="84"/>
      <c r="L150" s="84"/>
      <c r="M150" s="84"/>
      <c r="N150" s="84"/>
      <c r="O150" s="48"/>
      <c r="P150" s="43"/>
      <c r="Q150" s="31" t="b">
        <f>IF(AND(OR(G150:G151=DATOS!C$8,G150:G151=DATOS!C$9),H150:H151=DATOS!B$4),ROW(G150:G151))</f>
        <v>0</v>
      </c>
      <c r="R150" s="31" t="str">
        <f t="shared" ca="1" si="2"/>
        <v/>
      </c>
      <c r="S150" s="31">
        <f t="shared" ca="1" si="3"/>
        <v>0</v>
      </c>
      <c r="T150" s="32"/>
      <c r="U150" s="32"/>
      <c r="V150" s="32"/>
      <c r="W150" s="32"/>
      <c r="X150" s="32"/>
      <c r="Y150" s="32"/>
      <c r="Z150" s="32"/>
      <c r="AA150" s="32"/>
      <c r="AB150" s="32"/>
      <c r="AC150" s="32"/>
      <c r="AD150" s="32"/>
      <c r="AE150" s="32"/>
    </row>
    <row r="151" spans="1:31" ht="12.75">
      <c r="A151" s="99"/>
      <c r="B151" s="43"/>
      <c r="C151" s="84"/>
      <c r="D151" s="45"/>
      <c r="E151" s="121"/>
      <c r="F151" s="43"/>
      <c r="G151" s="51"/>
      <c r="H151" s="51"/>
      <c r="I151" s="43"/>
      <c r="J151" s="43"/>
      <c r="K151" s="43"/>
      <c r="L151" s="43"/>
      <c r="M151" s="43"/>
      <c r="N151" s="43"/>
      <c r="O151" s="48"/>
      <c r="P151" s="43"/>
      <c r="Q151" s="31" t="b">
        <f>IF(AND(OR(G151:G152=DATOS!C$8,G151:G152=DATOS!C$9),H151:H152=DATOS!B$4),ROW(G151:G152))</f>
        <v>0</v>
      </c>
      <c r="R151" s="31" t="str">
        <f t="shared" ca="1" si="2"/>
        <v/>
      </c>
      <c r="S151" s="31">
        <f t="shared" ca="1" si="3"/>
        <v>0</v>
      </c>
      <c r="T151" s="32"/>
      <c r="U151" s="32"/>
      <c r="V151" s="32"/>
      <c r="W151" s="32"/>
      <c r="X151" s="32"/>
      <c r="Y151" s="32"/>
      <c r="Z151" s="32"/>
      <c r="AA151" s="32"/>
      <c r="AB151" s="32"/>
      <c r="AC151" s="32"/>
      <c r="AD151" s="32"/>
      <c r="AE151" s="32"/>
    </row>
    <row r="152" spans="1:31" ht="12.75">
      <c r="A152" s="37"/>
      <c r="B152" s="43"/>
      <c r="C152" s="84"/>
      <c r="D152" s="45"/>
      <c r="E152" s="121"/>
      <c r="F152" s="43"/>
      <c r="G152" s="51"/>
      <c r="H152" s="51"/>
      <c r="I152" s="43"/>
      <c r="J152" s="43"/>
      <c r="K152" s="43"/>
      <c r="L152" s="43"/>
      <c r="M152" s="43"/>
      <c r="N152" s="84"/>
      <c r="O152" s="43"/>
      <c r="P152" s="43"/>
      <c r="Q152" s="31" t="b">
        <f>IF(AND(OR(G152:G153=DATOS!C$8,G152:G153=DATOS!C$9),H152:H153=DATOS!B$4),ROW(G152:G153))</f>
        <v>0</v>
      </c>
      <c r="R152" s="31" t="str">
        <f t="shared" ca="1" si="2"/>
        <v/>
      </c>
      <c r="S152" s="31">
        <f t="shared" ca="1" si="3"/>
        <v>0</v>
      </c>
      <c r="T152" s="32"/>
      <c r="U152" s="32"/>
      <c r="V152" s="32"/>
      <c r="W152" s="32"/>
      <c r="X152" s="32"/>
      <c r="Y152" s="32"/>
      <c r="Z152" s="32"/>
      <c r="AA152" s="32"/>
      <c r="AB152" s="32"/>
      <c r="AC152" s="32"/>
      <c r="AD152" s="32"/>
      <c r="AE152" s="32"/>
    </row>
    <row r="153" spans="1:31" ht="12.75">
      <c r="A153" s="37"/>
      <c r="B153" s="43"/>
      <c r="C153" s="45"/>
      <c r="D153" s="45"/>
      <c r="E153" s="121"/>
      <c r="F153" s="43"/>
      <c r="G153" s="51"/>
      <c r="H153" s="51"/>
      <c r="I153" s="43"/>
      <c r="J153" s="84"/>
      <c r="K153" s="84"/>
      <c r="L153" s="84"/>
      <c r="M153" s="84"/>
      <c r="N153" s="43"/>
      <c r="O153" s="48"/>
      <c r="P153" s="43"/>
      <c r="Q153" s="31" t="b">
        <f>IF(AND(OR(G153:G154=DATOS!C$8,G153:G154=DATOS!C$9),H153:H154=DATOS!B$4),ROW(G153:G154))</f>
        <v>0</v>
      </c>
      <c r="R153" s="31" t="str">
        <f t="shared" ca="1" si="2"/>
        <v/>
      </c>
      <c r="S153" s="31">
        <f t="shared" ca="1" si="3"/>
        <v>0</v>
      </c>
      <c r="T153" s="32"/>
      <c r="U153" s="32"/>
      <c r="V153" s="32"/>
      <c r="W153" s="32"/>
      <c r="X153" s="32"/>
      <c r="Y153" s="32"/>
      <c r="Z153" s="32"/>
      <c r="AA153" s="32"/>
      <c r="AB153" s="32"/>
      <c r="AC153" s="32"/>
      <c r="AD153" s="32"/>
      <c r="AE153" s="32"/>
    </row>
    <row r="154" spans="1:31" ht="12.75">
      <c r="A154" s="99"/>
      <c r="B154" s="43"/>
      <c r="C154" s="45"/>
      <c r="D154" s="45"/>
      <c r="E154" s="121"/>
      <c r="F154" s="43"/>
      <c r="G154" s="51"/>
      <c r="H154" s="51"/>
      <c r="I154" s="43"/>
      <c r="J154" s="43"/>
      <c r="K154" s="43"/>
      <c r="L154" s="43"/>
      <c r="M154" s="43"/>
      <c r="N154" s="43"/>
      <c r="O154" s="48"/>
      <c r="P154" s="43"/>
      <c r="Q154" s="31" t="b">
        <f>IF(AND(OR(G154:G155=DATOS!C$8,G154:G155=DATOS!C$9),H154:H155=DATOS!B$4),ROW(G154:G155))</f>
        <v>0</v>
      </c>
      <c r="R154" s="31" t="str">
        <f t="shared" ca="1" si="2"/>
        <v/>
      </c>
      <c r="S154" s="31">
        <f t="shared" ca="1" si="3"/>
        <v>0</v>
      </c>
      <c r="T154" s="32"/>
      <c r="U154" s="32"/>
      <c r="V154" s="32"/>
      <c r="W154" s="32"/>
      <c r="X154" s="32"/>
      <c r="Y154" s="32"/>
      <c r="Z154" s="32"/>
      <c r="AA154" s="32"/>
      <c r="AB154" s="32"/>
      <c r="AC154" s="32"/>
      <c r="AD154" s="32"/>
      <c r="AE154" s="32"/>
    </row>
    <row r="155" spans="1:31" ht="12.75">
      <c r="A155" s="37"/>
      <c r="B155" s="43"/>
      <c r="C155" s="45"/>
      <c r="D155" s="45"/>
      <c r="E155" s="121"/>
      <c r="F155" s="43"/>
      <c r="G155" s="51"/>
      <c r="H155" s="51"/>
      <c r="I155" s="43"/>
      <c r="J155" s="43"/>
      <c r="K155" s="43"/>
      <c r="L155" s="43"/>
      <c r="M155" s="43"/>
      <c r="N155" s="43"/>
      <c r="O155" s="48"/>
      <c r="P155" s="43"/>
      <c r="Q155" s="31" t="b">
        <f>IF(AND(OR(G155:G156=DATOS!C$8,G155:G156=DATOS!C$9),H155:H156=DATOS!B$4),ROW(G155:G156))</f>
        <v>0</v>
      </c>
      <c r="R155" s="31" t="str">
        <f t="shared" ca="1" si="2"/>
        <v/>
      </c>
      <c r="S155" s="31">
        <f t="shared" ca="1" si="3"/>
        <v>0</v>
      </c>
      <c r="T155" s="32"/>
      <c r="U155" s="32"/>
      <c r="V155" s="32"/>
      <c r="W155" s="32"/>
      <c r="X155" s="32"/>
      <c r="Y155" s="32"/>
      <c r="Z155" s="32"/>
      <c r="AA155" s="32"/>
      <c r="AB155" s="32"/>
      <c r="AC155" s="32"/>
      <c r="AD155" s="32"/>
      <c r="AE155" s="32"/>
    </row>
    <row r="156" spans="1:31" ht="12.75">
      <c r="A156" s="37"/>
      <c r="B156" s="43"/>
      <c r="C156" s="45"/>
      <c r="D156" s="45"/>
      <c r="E156" s="121"/>
      <c r="F156" s="43"/>
      <c r="G156" s="51"/>
      <c r="H156" s="51"/>
      <c r="I156" s="43"/>
      <c r="J156" s="43"/>
      <c r="K156" s="43"/>
      <c r="L156" s="43"/>
      <c r="M156" s="43"/>
      <c r="N156" s="43"/>
      <c r="O156" s="48"/>
      <c r="P156" s="43"/>
      <c r="Q156" s="31" t="b">
        <f>IF(AND(OR(G156:G157=DATOS!C$8,G156:G157=DATOS!C$9),H156:H157=DATOS!B$4),ROW(G156:G157))</f>
        <v>0</v>
      </c>
      <c r="R156" s="31" t="str">
        <f t="shared" ca="1" si="2"/>
        <v/>
      </c>
      <c r="S156" s="31">
        <f t="shared" ca="1" si="3"/>
        <v>0</v>
      </c>
      <c r="T156" s="32"/>
      <c r="U156" s="32"/>
      <c r="V156" s="32"/>
      <c r="W156" s="32"/>
      <c r="X156" s="32"/>
      <c r="Y156" s="32"/>
      <c r="Z156" s="32"/>
      <c r="AA156" s="32"/>
      <c r="AB156" s="32"/>
      <c r="AC156" s="32"/>
      <c r="AD156" s="32"/>
      <c r="AE156" s="32"/>
    </row>
    <row r="157" spans="1:31" ht="12.75">
      <c r="A157" s="37"/>
      <c r="B157" s="43"/>
      <c r="C157" s="45"/>
      <c r="D157" s="45"/>
      <c r="E157" s="48"/>
      <c r="F157" s="43"/>
      <c r="G157" s="51"/>
      <c r="H157" s="51"/>
      <c r="I157" s="43"/>
      <c r="J157" s="43"/>
      <c r="K157" s="43"/>
      <c r="L157" s="43"/>
      <c r="M157" s="43"/>
      <c r="N157" s="43"/>
      <c r="O157" s="48"/>
      <c r="P157" s="43"/>
      <c r="Q157" s="31" t="b">
        <f>IF(AND(OR(G157:G158=DATOS!C$8,G157:G158=DATOS!C$9),H157:H158=DATOS!B$4),ROW(G157:G158))</f>
        <v>0</v>
      </c>
      <c r="R157" s="31" t="str">
        <f t="shared" ca="1" si="2"/>
        <v/>
      </c>
      <c r="S157" s="31">
        <f t="shared" ca="1" si="3"/>
        <v>0</v>
      </c>
      <c r="T157" s="32"/>
      <c r="U157" s="32"/>
      <c r="V157" s="32"/>
      <c r="W157" s="32"/>
      <c r="X157" s="32"/>
      <c r="Y157" s="32"/>
      <c r="Z157" s="32"/>
      <c r="AA157" s="32"/>
      <c r="AB157" s="32"/>
      <c r="AC157" s="32"/>
      <c r="AD157" s="32"/>
      <c r="AE157" s="32"/>
    </row>
    <row r="158" spans="1:31" ht="12.75">
      <c r="A158" s="37"/>
      <c r="B158" s="43"/>
      <c r="C158" s="45"/>
      <c r="D158" s="45"/>
      <c r="E158" s="48"/>
      <c r="F158" s="43"/>
      <c r="G158" s="51"/>
      <c r="H158" s="51"/>
      <c r="I158" s="43"/>
      <c r="J158" s="43"/>
      <c r="K158" s="43"/>
      <c r="L158" s="43"/>
      <c r="M158" s="43"/>
      <c r="N158" s="43"/>
      <c r="O158" s="48"/>
      <c r="P158" s="43"/>
      <c r="Q158" s="31" t="b">
        <f>IF(AND(OR(G158:G159=DATOS!C$8,G158:G159=DATOS!C$9),H158:H159=DATOS!B$4),ROW(G158:G159))</f>
        <v>0</v>
      </c>
      <c r="R158" s="31" t="str">
        <f t="shared" ca="1" si="2"/>
        <v/>
      </c>
      <c r="S158" s="31">
        <f t="shared" ca="1" si="3"/>
        <v>0</v>
      </c>
      <c r="T158" s="32"/>
      <c r="U158" s="32"/>
      <c r="V158" s="32"/>
      <c r="W158" s="32"/>
      <c r="X158" s="37"/>
      <c r="Y158" s="37"/>
      <c r="Z158" s="37"/>
      <c r="AA158" s="32"/>
      <c r="AB158" s="32"/>
      <c r="AC158" s="32"/>
      <c r="AD158" s="32"/>
      <c r="AE158" s="32"/>
    </row>
    <row r="159" spans="1:31" ht="12.75">
      <c r="A159" s="37"/>
      <c r="B159" s="43"/>
      <c r="C159" s="45"/>
      <c r="D159" s="45"/>
      <c r="E159" s="48"/>
      <c r="F159" s="43"/>
      <c r="G159" s="51"/>
      <c r="H159" s="51"/>
      <c r="I159" s="43"/>
      <c r="J159" s="43"/>
      <c r="K159" s="43"/>
      <c r="L159" s="43"/>
      <c r="M159" s="43"/>
      <c r="N159" s="43"/>
      <c r="O159" s="31"/>
      <c r="P159" s="43"/>
      <c r="Q159" s="31" t="b">
        <f>IF(AND(OR(G159:G160=DATOS!C$8,G159:G160=DATOS!C$9),H159:H160=DATOS!B$4),ROW(G159:G160))</f>
        <v>0</v>
      </c>
      <c r="R159" s="31" t="str">
        <f t="shared" ca="1" si="2"/>
        <v/>
      </c>
      <c r="S159" s="31">
        <f t="shared" ca="1" si="3"/>
        <v>0</v>
      </c>
      <c r="T159" s="32"/>
      <c r="U159" s="32"/>
      <c r="V159" s="32"/>
      <c r="W159" s="32"/>
      <c r="X159" s="32"/>
      <c r="Y159" s="32"/>
      <c r="Z159" s="32"/>
      <c r="AA159" s="32"/>
      <c r="AB159" s="32"/>
      <c r="AC159" s="32"/>
      <c r="AD159" s="32"/>
      <c r="AE159" s="32"/>
    </row>
    <row r="160" spans="1:31" ht="12.75">
      <c r="A160" s="37"/>
      <c r="B160" s="43"/>
      <c r="C160" s="45"/>
      <c r="D160" s="45"/>
      <c r="E160" s="48"/>
      <c r="F160" s="43"/>
      <c r="G160" s="51"/>
      <c r="H160" s="51"/>
      <c r="I160" s="43"/>
      <c r="J160" s="43"/>
      <c r="K160" s="43"/>
      <c r="L160" s="43"/>
      <c r="M160" s="43"/>
      <c r="N160" s="43"/>
      <c r="O160" s="48"/>
      <c r="P160" s="43"/>
      <c r="Q160" s="31" t="b">
        <f>IF(AND(OR(G160:G161=DATOS!C$8,G160:G161=DATOS!C$9),H160:H161=DATOS!B$4),ROW(G160:G161))</f>
        <v>0</v>
      </c>
      <c r="R160" s="31" t="str">
        <f t="shared" ca="1" si="2"/>
        <v/>
      </c>
      <c r="S160" s="31">
        <f t="shared" ca="1" si="3"/>
        <v>0</v>
      </c>
      <c r="T160" s="32"/>
      <c r="U160" s="32"/>
      <c r="V160" s="32"/>
      <c r="W160" s="32"/>
      <c r="X160" s="32"/>
      <c r="Y160" s="32"/>
      <c r="Z160" s="32"/>
      <c r="AA160" s="32"/>
      <c r="AB160" s="32"/>
      <c r="AC160" s="32"/>
      <c r="AD160" s="32"/>
      <c r="AE160" s="32"/>
    </row>
    <row r="161" spans="1:31" ht="12.75">
      <c r="A161" s="37"/>
      <c r="B161" s="43"/>
      <c r="C161" s="45"/>
      <c r="D161" s="45"/>
      <c r="E161" s="48"/>
      <c r="F161" s="43"/>
      <c r="G161" s="51"/>
      <c r="H161" s="51"/>
      <c r="I161" s="43"/>
      <c r="J161" s="43"/>
      <c r="K161" s="43"/>
      <c r="L161" s="43"/>
      <c r="M161" s="43"/>
      <c r="N161" s="43"/>
      <c r="O161" s="48"/>
      <c r="P161" s="43"/>
      <c r="Q161" s="31" t="b">
        <f>IF(AND(OR(G161:G162=DATOS!C$8,G161:G162=DATOS!C$9),H161:H162=DATOS!B$4),ROW(G161:G162))</f>
        <v>0</v>
      </c>
      <c r="R161" s="31" t="str">
        <f t="shared" ca="1" si="2"/>
        <v/>
      </c>
      <c r="S161" s="31">
        <f t="shared" ca="1" si="3"/>
        <v>0</v>
      </c>
      <c r="T161" s="32"/>
      <c r="U161" s="32"/>
      <c r="V161" s="32"/>
      <c r="W161" s="32"/>
      <c r="X161" s="32"/>
      <c r="Y161" s="32"/>
      <c r="Z161" s="32"/>
      <c r="AA161" s="32"/>
      <c r="AB161" s="32"/>
      <c r="AC161" s="32"/>
      <c r="AD161" s="32"/>
      <c r="AE161" s="32"/>
    </row>
    <row r="162" spans="1:31" ht="12.75">
      <c r="A162" s="37"/>
      <c r="B162" s="43"/>
      <c r="C162" s="45"/>
      <c r="D162" s="45"/>
      <c r="E162" s="48"/>
      <c r="F162" s="43"/>
      <c r="G162" s="51"/>
      <c r="H162" s="51"/>
      <c r="I162" s="43"/>
      <c r="J162" s="43"/>
      <c r="K162" s="43"/>
      <c r="L162" s="43"/>
      <c r="M162" s="43"/>
      <c r="N162" s="43"/>
      <c r="O162" s="48"/>
      <c r="P162" s="43"/>
      <c r="Q162" s="31" t="b">
        <f>IF(AND(OR(G162:G163=DATOS!C$8,G162:G163=DATOS!C$9),H162:H163=DATOS!B$4),ROW(G162:G163))</f>
        <v>0</v>
      </c>
      <c r="R162" s="31" t="str">
        <f t="shared" ca="1" si="2"/>
        <v/>
      </c>
      <c r="S162" s="31">
        <f t="shared" ca="1" si="3"/>
        <v>0</v>
      </c>
      <c r="T162" s="32"/>
      <c r="U162" s="32"/>
      <c r="V162" s="32"/>
      <c r="W162" s="32"/>
      <c r="X162" s="32"/>
      <c r="Y162" s="32"/>
      <c r="Z162" s="32"/>
      <c r="AA162" s="32"/>
      <c r="AB162" s="32"/>
      <c r="AC162" s="32"/>
      <c r="AD162" s="32"/>
      <c r="AE162" s="32"/>
    </row>
    <row r="163" spans="1:31" ht="12.75">
      <c r="A163" s="37"/>
      <c r="B163" s="43"/>
      <c r="C163" s="45"/>
      <c r="D163" s="45"/>
      <c r="E163" s="48"/>
      <c r="F163" s="43"/>
      <c r="G163" s="51"/>
      <c r="H163" s="51"/>
      <c r="I163" s="43"/>
      <c r="J163" s="43"/>
      <c r="K163" s="43"/>
      <c r="L163" s="43"/>
      <c r="M163" s="43"/>
      <c r="N163" s="43"/>
      <c r="O163" s="31"/>
      <c r="P163" s="43"/>
      <c r="Q163" s="31" t="b">
        <f>IF(AND(OR(G163:G164=DATOS!C$8,G163:G164=DATOS!C$9),H163:H164=DATOS!B$4),ROW(G163:G164))</f>
        <v>0</v>
      </c>
      <c r="R163" s="31" t="str">
        <f t="shared" ca="1" si="2"/>
        <v/>
      </c>
      <c r="S163" s="31">
        <f t="shared" ca="1" si="3"/>
        <v>0</v>
      </c>
      <c r="T163" s="32"/>
      <c r="U163" s="32"/>
      <c r="V163" s="32"/>
      <c r="W163" s="32"/>
      <c r="X163" s="32"/>
      <c r="Y163" s="32"/>
      <c r="Z163" s="32"/>
      <c r="AA163" s="32"/>
      <c r="AB163" s="32"/>
      <c r="AC163" s="32"/>
      <c r="AD163" s="32"/>
      <c r="AE163" s="32"/>
    </row>
    <row r="164" spans="1:31" ht="12.75">
      <c r="A164" s="37"/>
      <c r="B164" s="43"/>
      <c r="C164" s="45"/>
      <c r="D164" s="45"/>
      <c r="E164" s="48"/>
      <c r="F164" s="43"/>
      <c r="G164" s="51"/>
      <c r="H164" s="51"/>
      <c r="I164" s="43"/>
      <c r="J164" s="43"/>
      <c r="K164" s="43"/>
      <c r="L164" s="43"/>
      <c r="M164" s="43"/>
      <c r="N164" s="43"/>
      <c r="O164" s="48"/>
      <c r="P164" s="43"/>
      <c r="Q164" s="31" t="b">
        <f>IF(AND(OR(G164:G165=DATOS!C$8,G164:G165=DATOS!C$9),H164:H165=DATOS!B$4),ROW(G164:G165))</f>
        <v>0</v>
      </c>
      <c r="R164" s="31" t="str">
        <f t="shared" ca="1" si="2"/>
        <v/>
      </c>
      <c r="S164" s="31">
        <f t="shared" ca="1" si="3"/>
        <v>0</v>
      </c>
      <c r="T164" s="32"/>
      <c r="U164" s="32"/>
      <c r="V164" s="32"/>
      <c r="W164" s="32"/>
      <c r="X164" s="32"/>
      <c r="Y164" s="32"/>
      <c r="Z164" s="32"/>
      <c r="AA164" s="32"/>
      <c r="AB164" s="32"/>
      <c r="AC164" s="32"/>
      <c r="AD164" s="32"/>
      <c r="AE164" s="32"/>
    </row>
    <row r="165" spans="1:31" ht="12.75">
      <c r="A165" s="99"/>
      <c r="B165" s="43"/>
      <c r="C165" s="84"/>
      <c r="D165" s="45"/>
      <c r="E165" s="48"/>
      <c r="F165" s="43"/>
      <c r="G165" s="51"/>
      <c r="H165" s="51"/>
      <c r="I165" s="43"/>
      <c r="J165" s="43"/>
      <c r="K165" s="43"/>
      <c r="L165" s="43"/>
      <c r="M165" s="43"/>
      <c r="N165" s="43"/>
      <c r="O165" s="48"/>
      <c r="P165" s="43"/>
      <c r="Q165" s="31" t="b">
        <f>IF(AND(OR(G165:G166=DATOS!C$8,G165:G166=DATOS!C$9),H165:H166=DATOS!B$4),ROW(G165:G166))</f>
        <v>0</v>
      </c>
      <c r="R165" s="31" t="str">
        <f t="shared" ca="1" si="2"/>
        <v/>
      </c>
      <c r="S165" s="31">
        <f t="shared" ca="1" si="3"/>
        <v>0</v>
      </c>
      <c r="T165" s="32"/>
      <c r="U165" s="32"/>
      <c r="V165" s="32"/>
      <c r="W165" s="32"/>
      <c r="X165" s="32"/>
      <c r="Y165" s="32"/>
      <c r="Z165" s="32"/>
      <c r="AA165" s="32"/>
      <c r="AB165" s="32"/>
      <c r="AC165" s="32"/>
      <c r="AD165" s="32"/>
      <c r="AE165" s="32"/>
    </row>
    <row r="166" spans="1:31" ht="12.75">
      <c r="A166" s="37"/>
      <c r="B166" s="43"/>
      <c r="C166" s="45"/>
      <c r="D166" s="45"/>
      <c r="E166" s="48"/>
      <c r="F166" s="43"/>
      <c r="G166" s="51"/>
      <c r="H166" s="51"/>
      <c r="I166" s="43"/>
      <c r="J166" s="43"/>
      <c r="K166" s="43"/>
      <c r="L166" s="43"/>
      <c r="M166" s="43"/>
      <c r="N166" s="43"/>
      <c r="O166" s="48"/>
      <c r="P166" s="43"/>
      <c r="Q166" s="31" t="b">
        <f>IF(AND(OR(G166:G167=DATOS!C$8,G166:G167=DATOS!C$9),H166:H167=DATOS!B$4),ROW(G166:G167))</f>
        <v>0</v>
      </c>
      <c r="R166" s="31" t="str">
        <f t="shared" ca="1" si="2"/>
        <v/>
      </c>
      <c r="S166" s="31">
        <f t="shared" ca="1" si="3"/>
        <v>0</v>
      </c>
      <c r="T166" s="32"/>
      <c r="U166" s="32"/>
      <c r="V166" s="32"/>
      <c r="W166" s="32"/>
      <c r="X166" s="32"/>
      <c r="Y166" s="32"/>
      <c r="Z166" s="32"/>
      <c r="AA166" s="32"/>
      <c r="AB166" s="32"/>
      <c r="AC166" s="32"/>
      <c r="AD166" s="32"/>
      <c r="AE166" s="32"/>
    </row>
    <row r="167" spans="1:31" ht="12.75">
      <c r="A167" s="37"/>
      <c r="B167" s="43"/>
      <c r="C167" s="45"/>
      <c r="D167" s="45"/>
      <c r="E167" s="48"/>
      <c r="F167" s="43"/>
      <c r="G167" s="51"/>
      <c r="H167" s="51"/>
      <c r="I167" s="43"/>
      <c r="J167" s="43"/>
      <c r="K167" s="43"/>
      <c r="L167" s="43"/>
      <c r="M167" s="43"/>
      <c r="N167" s="43"/>
      <c r="O167" s="48"/>
      <c r="P167" s="43"/>
      <c r="Q167" s="31" t="b">
        <f>IF(AND(OR(G167:G168=DATOS!C$8,G167:G168=DATOS!C$9),H167:H168=DATOS!B$4),ROW(G167:G168))</f>
        <v>0</v>
      </c>
      <c r="R167" s="31" t="str">
        <f t="shared" ca="1" si="2"/>
        <v/>
      </c>
      <c r="S167" s="31">
        <f t="shared" ca="1" si="3"/>
        <v>0</v>
      </c>
      <c r="T167" s="32"/>
      <c r="U167" s="32"/>
      <c r="V167" s="32"/>
      <c r="W167" s="32"/>
      <c r="X167" s="32"/>
      <c r="Y167" s="32"/>
      <c r="Z167" s="32"/>
      <c r="AA167" s="32"/>
      <c r="AB167" s="32"/>
      <c r="AC167" s="32"/>
      <c r="AD167" s="32"/>
      <c r="AE167" s="32"/>
    </row>
    <row r="168" spans="1:31" ht="12.75">
      <c r="A168" s="37"/>
      <c r="B168" s="43"/>
      <c r="C168" s="45"/>
      <c r="D168" s="45"/>
      <c r="E168" s="48"/>
      <c r="F168" s="43"/>
      <c r="G168" s="51"/>
      <c r="H168" s="51"/>
      <c r="I168" s="43"/>
      <c r="J168" s="43"/>
      <c r="K168" s="43"/>
      <c r="L168" s="43"/>
      <c r="M168" s="43"/>
      <c r="N168" s="43"/>
      <c r="O168" s="48"/>
      <c r="P168" s="43"/>
      <c r="Q168" s="31" t="b">
        <f>IF(AND(OR(G168:G169=DATOS!C$8,G168:G169=DATOS!C$9),H168:H169=DATOS!B$4),ROW(G168:G169))</f>
        <v>0</v>
      </c>
      <c r="R168" s="31" t="str">
        <f t="shared" ca="1" si="2"/>
        <v/>
      </c>
      <c r="S168" s="31">
        <f t="shared" ca="1" si="3"/>
        <v>0</v>
      </c>
      <c r="T168" s="32"/>
      <c r="U168" s="32"/>
      <c r="V168" s="32"/>
      <c r="W168" s="32"/>
      <c r="X168" s="32"/>
      <c r="Y168" s="32"/>
      <c r="Z168" s="32"/>
      <c r="AA168" s="32"/>
      <c r="AB168" s="32"/>
      <c r="AC168" s="32"/>
      <c r="AD168" s="32"/>
      <c r="AE168" s="32"/>
    </row>
    <row r="169" spans="1:31" ht="12.75">
      <c r="A169" s="37"/>
      <c r="B169" s="43"/>
      <c r="C169" s="45"/>
      <c r="D169" s="45"/>
      <c r="E169" s="48"/>
      <c r="F169" s="43"/>
      <c r="G169" s="51"/>
      <c r="H169" s="51"/>
      <c r="I169" s="43"/>
      <c r="J169" s="43"/>
      <c r="K169" s="43"/>
      <c r="L169" s="43"/>
      <c r="M169" s="43"/>
      <c r="N169" s="43"/>
      <c r="O169" s="48"/>
      <c r="P169" s="43"/>
      <c r="Q169" s="31" t="b">
        <f>IF(AND(OR(G169:G170=DATOS!C$8,G169:G170=DATOS!C$9),H169:H170=DATOS!B$4),ROW(G169:G170))</f>
        <v>0</v>
      </c>
      <c r="R169" s="31" t="str">
        <f t="shared" ca="1" si="2"/>
        <v/>
      </c>
      <c r="S169" s="31">
        <f t="shared" ca="1" si="3"/>
        <v>0</v>
      </c>
      <c r="T169" s="32"/>
      <c r="U169" s="32"/>
      <c r="V169" s="32"/>
      <c r="W169" s="32"/>
      <c r="X169" s="32"/>
      <c r="Y169" s="32"/>
      <c r="Z169" s="32"/>
      <c r="AA169" s="32"/>
      <c r="AB169" s="32"/>
      <c r="AC169" s="32"/>
      <c r="AD169" s="32"/>
      <c r="AE169" s="32"/>
    </row>
    <row r="170" spans="1:31" ht="12.75">
      <c r="A170" s="37"/>
      <c r="B170" s="43"/>
      <c r="C170" s="45"/>
      <c r="D170" s="45"/>
      <c r="E170" s="48"/>
      <c r="F170" s="43"/>
      <c r="G170" s="51"/>
      <c r="H170" s="51"/>
      <c r="I170" s="43"/>
      <c r="J170" s="43"/>
      <c r="K170" s="43"/>
      <c r="L170" s="43"/>
      <c r="M170" s="43"/>
      <c r="N170" s="43"/>
      <c r="O170" s="48"/>
      <c r="P170" s="43"/>
      <c r="Q170" s="31" t="b">
        <f>IF(AND(OR(G170:G171=DATOS!C$8,G170:G171=DATOS!C$9),H170:H171=DATOS!B$4),ROW(G170:G171))</f>
        <v>0</v>
      </c>
      <c r="R170" s="31" t="str">
        <f t="shared" ca="1" si="2"/>
        <v/>
      </c>
      <c r="S170" s="31">
        <f t="shared" ca="1" si="3"/>
        <v>0</v>
      </c>
      <c r="T170" s="32"/>
      <c r="U170" s="32"/>
      <c r="V170" s="32"/>
      <c r="W170" s="32"/>
      <c r="X170" s="32"/>
      <c r="Y170" s="32"/>
      <c r="Z170" s="32"/>
      <c r="AA170" s="32"/>
      <c r="AB170" s="32"/>
      <c r="AC170" s="32"/>
      <c r="AD170" s="32"/>
      <c r="AE170" s="32"/>
    </row>
    <row r="171" spans="1:31" ht="12.75">
      <c r="A171" s="37"/>
      <c r="B171" s="43"/>
      <c r="C171" s="45"/>
      <c r="D171" s="45"/>
      <c r="E171" s="48"/>
      <c r="F171" s="43"/>
      <c r="G171" s="51"/>
      <c r="H171" s="51"/>
      <c r="I171" s="43"/>
      <c r="J171" s="43"/>
      <c r="K171" s="43"/>
      <c r="L171" s="43"/>
      <c r="M171" s="43"/>
      <c r="N171" s="43"/>
      <c r="O171" s="48"/>
      <c r="P171" s="43"/>
      <c r="Q171" s="31" t="b">
        <f>IF(AND(OR(G171:G172=DATOS!C$8,G171:G172=DATOS!C$9),H171:H172=DATOS!B$4),ROW(G171:G172))</f>
        <v>0</v>
      </c>
      <c r="R171" s="31" t="str">
        <f t="shared" ca="1" si="2"/>
        <v/>
      </c>
      <c r="S171" s="31">
        <f t="shared" ca="1" si="3"/>
        <v>0</v>
      </c>
      <c r="T171" s="32"/>
      <c r="U171" s="32"/>
      <c r="V171" s="32"/>
      <c r="W171" s="32"/>
      <c r="X171" s="32"/>
      <c r="Y171" s="32"/>
      <c r="Z171" s="32"/>
      <c r="AA171" s="32"/>
      <c r="AB171" s="32"/>
      <c r="AC171" s="32"/>
      <c r="AD171" s="32"/>
      <c r="AE171" s="32"/>
    </row>
    <row r="172" spans="1:31" ht="12.75">
      <c r="A172" s="99"/>
      <c r="B172" s="43"/>
      <c r="C172" s="45"/>
      <c r="D172" s="45"/>
      <c r="E172" s="48"/>
      <c r="F172" s="43"/>
      <c r="G172" s="51"/>
      <c r="H172" s="51"/>
      <c r="I172" s="43"/>
      <c r="J172" s="43"/>
      <c r="K172" s="43"/>
      <c r="L172" s="43"/>
      <c r="M172" s="43"/>
      <c r="N172" s="43"/>
      <c r="O172" s="48"/>
      <c r="P172" s="43"/>
      <c r="Q172" s="31" t="b">
        <f>IF(AND(OR(G172:G173=DATOS!C$8,G172:G173=DATOS!C$9),H172:H173=DATOS!B$4),ROW(G172:G173))</f>
        <v>0</v>
      </c>
      <c r="R172" s="31" t="str">
        <f t="shared" ca="1" si="2"/>
        <v/>
      </c>
      <c r="S172" s="31">
        <f t="shared" ca="1" si="3"/>
        <v>0</v>
      </c>
      <c r="T172" s="32"/>
      <c r="U172" s="32"/>
      <c r="V172" s="32"/>
      <c r="W172" s="32"/>
      <c r="X172" s="32"/>
      <c r="Y172" s="32"/>
      <c r="Z172" s="32"/>
      <c r="AA172" s="32"/>
      <c r="AB172" s="32"/>
      <c r="AC172" s="32"/>
      <c r="AD172" s="32"/>
      <c r="AE172" s="32"/>
    </row>
    <row r="173" spans="1:31" ht="12.75">
      <c r="A173" s="37"/>
      <c r="B173" s="43"/>
      <c r="C173" s="45"/>
      <c r="D173" s="45"/>
      <c r="E173" s="48"/>
      <c r="F173" s="43"/>
      <c r="G173" s="51"/>
      <c r="H173" s="51"/>
      <c r="I173" s="43"/>
      <c r="J173" s="43"/>
      <c r="K173" s="43"/>
      <c r="L173" s="43"/>
      <c r="M173" s="43"/>
      <c r="N173" s="43"/>
      <c r="O173" s="48"/>
      <c r="P173" s="43"/>
      <c r="Q173" s="31" t="b">
        <f>IF(AND(OR(G173:G174=DATOS!C$8,G173:G174=DATOS!C$9),H173:H174=DATOS!B$4),ROW(G173:G174))</f>
        <v>0</v>
      </c>
      <c r="R173" s="31" t="str">
        <f t="shared" ca="1" si="2"/>
        <v/>
      </c>
      <c r="S173" s="31">
        <f t="shared" ca="1" si="3"/>
        <v>0</v>
      </c>
      <c r="T173" s="32"/>
      <c r="U173" s="32"/>
      <c r="V173" s="32"/>
      <c r="W173" s="32"/>
      <c r="X173" s="32"/>
      <c r="Y173" s="32"/>
      <c r="Z173" s="32"/>
      <c r="AA173" s="32"/>
      <c r="AB173" s="32"/>
      <c r="AC173" s="32"/>
      <c r="AD173" s="32"/>
      <c r="AE173" s="32"/>
    </row>
    <row r="174" spans="1:31" ht="12.75">
      <c r="A174" s="37"/>
      <c r="B174" s="43"/>
      <c r="C174" s="45"/>
      <c r="D174" s="45"/>
      <c r="E174" s="48"/>
      <c r="F174" s="43"/>
      <c r="G174" s="51"/>
      <c r="H174" s="51"/>
      <c r="I174" s="43"/>
      <c r="J174" s="43"/>
      <c r="K174" s="43"/>
      <c r="L174" s="43"/>
      <c r="M174" s="43"/>
      <c r="N174" s="43"/>
      <c r="O174" s="48"/>
      <c r="P174" s="43"/>
      <c r="Q174" s="31" t="b">
        <f>IF(AND(OR(G174:G175=DATOS!C$8,G174:G175=DATOS!C$9),H174:H175=DATOS!B$4),ROW(G174:G175))</f>
        <v>0</v>
      </c>
      <c r="R174" s="31" t="str">
        <f t="shared" ca="1" si="2"/>
        <v/>
      </c>
      <c r="S174" s="31">
        <f t="shared" ca="1" si="3"/>
        <v>0</v>
      </c>
      <c r="T174" s="32"/>
      <c r="U174" s="32"/>
      <c r="V174" s="32"/>
      <c r="W174" s="32"/>
      <c r="X174" s="32"/>
      <c r="Y174" s="32"/>
      <c r="Z174" s="32"/>
      <c r="AA174" s="32"/>
      <c r="AB174" s="32"/>
      <c r="AC174" s="32"/>
      <c r="AD174" s="32"/>
      <c r="AE174" s="32"/>
    </row>
    <row r="175" spans="1:31" ht="12.75">
      <c r="A175" s="37"/>
      <c r="B175" s="43"/>
      <c r="C175" s="45"/>
      <c r="D175" s="45"/>
      <c r="E175" s="48"/>
      <c r="F175" s="43"/>
      <c r="G175" s="51"/>
      <c r="H175" s="51"/>
      <c r="I175" s="43"/>
      <c r="J175" s="43"/>
      <c r="K175" s="52"/>
      <c r="L175" s="43"/>
      <c r="M175" s="43"/>
      <c r="N175" s="43"/>
      <c r="O175" s="48"/>
      <c r="P175" s="43"/>
      <c r="Q175" s="31" t="b">
        <f>IF(AND(OR(G175:G176=DATOS!C$8,G175:G176=DATOS!C$9),H175:H176=DATOS!B$4),ROW(G175:G176))</f>
        <v>0</v>
      </c>
      <c r="R175" s="31" t="str">
        <f t="shared" ca="1" si="2"/>
        <v/>
      </c>
      <c r="S175" s="31">
        <f t="shared" ca="1" si="3"/>
        <v>0</v>
      </c>
      <c r="T175" s="32"/>
      <c r="U175" s="32"/>
      <c r="V175" s="32"/>
      <c r="W175" s="32"/>
      <c r="X175" s="32"/>
      <c r="Y175" s="32"/>
      <c r="Z175" s="32"/>
      <c r="AA175" s="32"/>
      <c r="AB175" s="32"/>
      <c r="AC175" s="32"/>
      <c r="AD175" s="32"/>
      <c r="AE175" s="32"/>
    </row>
    <row r="176" spans="1:31" ht="12.75">
      <c r="A176" s="37"/>
      <c r="B176" s="43"/>
      <c r="C176" s="45"/>
      <c r="D176" s="45"/>
      <c r="E176" s="48"/>
      <c r="F176" s="43"/>
      <c r="G176" s="51"/>
      <c r="H176" s="51"/>
      <c r="I176" s="43"/>
      <c r="J176" s="43"/>
      <c r="K176" s="43"/>
      <c r="L176" s="43"/>
      <c r="M176" s="43"/>
      <c r="N176" s="43"/>
      <c r="O176" s="31"/>
      <c r="P176" s="31"/>
      <c r="Q176" s="31" t="b">
        <f>IF(AND(OR(G176:G177=DATOS!C$8,G176:G177=DATOS!C$9),H176:H177=DATOS!B$4),ROW(G176:G177))</f>
        <v>0</v>
      </c>
      <c r="R176" s="31" t="str">
        <f t="shared" ca="1" si="2"/>
        <v/>
      </c>
      <c r="S176" s="31">
        <f t="shared" ca="1" si="3"/>
        <v>0</v>
      </c>
      <c r="T176" s="32"/>
      <c r="U176" s="32"/>
      <c r="V176" s="32"/>
      <c r="W176" s="32"/>
      <c r="X176" s="32"/>
      <c r="Y176" s="32"/>
      <c r="Z176" s="32"/>
      <c r="AA176" s="32"/>
      <c r="AB176" s="32"/>
      <c r="AC176" s="32"/>
      <c r="AD176" s="32"/>
      <c r="AE176" s="32"/>
    </row>
    <row r="177" spans="1:31" ht="12.75">
      <c r="A177" s="37"/>
      <c r="B177" s="43"/>
      <c r="C177" s="45"/>
      <c r="D177" s="45"/>
      <c r="E177" s="48"/>
      <c r="F177" s="43"/>
      <c r="G177" s="51"/>
      <c r="H177" s="51"/>
      <c r="I177" s="43"/>
      <c r="J177" s="43"/>
      <c r="K177" s="43"/>
      <c r="L177" s="43"/>
      <c r="M177" s="43"/>
      <c r="N177" s="43"/>
      <c r="O177" s="31"/>
      <c r="P177" s="31"/>
      <c r="Q177" s="31" t="b">
        <f>IF(AND(OR(G177:G178=DATOS!C$8,G177:G178=DATOS!C$9),H177:H178=DATOS!B$4),ROW(G177:G178))</f>
        <v>0</v>
      </c>
      <c r="R177" s="31" t="str">
        <f t="shared" ca="1" si="2"/>
        <v/>
      </c>
      <c r="S177" s="31">
        <f t="shared" ca="1" si="3"/>
        <v>0</v>
      </c>
      <c r="T177" s="32"/>
      <c r="U177" s="32"/>
      <c r="V177" s="32"/>
      <c r="W177" s="32"/>
      <c r="X177" s="32"/>
      <c r="Y177" s="32"/>
      <c r="Z177" s="32"/>
      <c r="AA177" s="32"/>
      <c r="AB177" s="32"/>
      <c r="AC177" s="32"/>
      <c r="AD177" s="32"/>
      <c r="AE177" s="32"/>
    </row>
    <row r="178" spans="1:31" ht="12.75">
      <c r="A178" s="37"/>
      <c r="B178" s="43"/>
      <c r="C178" s="45"/>
      <c r="D178" s="45"/>
      <c r="E178" s="48"/>
      <c r="F178" s="43"/>
      <c r="G178" s="51"/>
      <c r="H178" s="51"/>
      <c r="I178" s="43"/>
      <c r="J178" s="43"/>
      <c r="K178" s="43"/>
      <c r="L178" s="43"/>
      <c r="M178" s="43"/>
      <c r="N178" s="43"/>
      <c r="O178" s="48"/>
      <c r="P178" s="43"/>
      <c r="Q178" s="31" t="b">
        <f>IF(AND(OR(G178:G179=DATOS!C$8,G178:G179=DATOS!C$9),H178:H179=DATOS!B$4),ROW(G178:G179))</f>
        <v>0</v>
      </c>
      <c r="R178" s="31" t="str">
        <f t="shared" ca="1" si="2"/>
        <v/>
      </c>
      <c r="S178" s="31">
        <f t="shared" ca="1" si="3"/>
        <v>0</v>
      </c>
      <c r="T178" s="32"/>
      <c r="U178" s="32"/>
      <c r="V178" s="32"/>
      <c r="W178" s="32"/>
      <c r="X178" s="32"/>
      <c r="Y178" s="32"/>
      <c r="Z178" s="32"/>
      <c r="AA178" s="32"/>
      <c r="AB178" s="32"/>
      <c r="AC178" s="32"/>
      <c r="AD178" s="32"/>
      <c r="AE178" s="32"/>
    </row>
    <row r="179" spans="1:31" ht="12.75">
      <c r="A179" s="37"/>
      <c r="B179" s="43"/>
      <c r="C179" s="45"/>
      <c r="D179" s="45"/>
      <c r="E179" s="48"/>
      <c r="F179" s="43"/>
      <c r="G179" s="51"/>
      <c r="H179" s="51"/>
      <c r="I179" s="43"/>
      <c r="J179" s="43"/>
      <c r="K179" s="43"/>
      <c r="L179" s="43"/>
      <c r="M179" s="43"/>
      <c r="N179" s="43"/>
      <c r="O179" s="48"/>
      <c r="P179" s="43"/>
      <c r="Q179" s="31" t="b">
        <f>IF(AND(OR(G179:G180=DATOS!C$8,G179:G180=DATOS!C$9),H179:H180=DATOS!B$4),ROW(G179:G180))</f>
        <v>0</v>
      </c>
      <c r="R179" s="31" t="str">
        <f t="shared" ca="1" si="2"/>
        <v/>
      </c>
      <c r="S179" s="31">
        <f t="shared" ca="1" si="3"/>
        <v>0</v>
      </c>
      <c r="T179" s="32"/>
      <c r="U179" s="32"/>
      <c r="V179" s="32"/>
      <c r="W179" s="32"/>
      <c r="X179" s="32"/>
      <c r="Y179" s="32"/>
      <c r="Z179" s="32"/>
      <c r="AA179" s="32"/>
      <c r="AB179" s="32"/>
      <c r="AC179" s="32"/>
      <c r="AD179" s="32"/>
      <c r="AE179" s="32"/>
    </row>
    <row r="180" spans="1:31" ht="12.75">
      <c r="A180" s="37"/>
      <c r="B180" s="43"/>
      <c r="C180" s="45"/>
      <c r="D180" s="45"/>
      <c r="E180" s="48"/>
      <c r="F180" s="43"/>
      <c r="G180" s="51"/>
      <c r="H180" s="51"/>
      <c r="I180" s="43"/>
      <c r="J180" s="43"/>
      <c r="K180" s="43"/>
      <c r="L180" s="43"/>
      <c r="M180" s="43"/>
      <c r="N180" s="43"/>
      <c r="O180" s="48"/>
      <c r="P180" s="43"/>
      <c r="Q180" s="31" t="b">
        <f>IF(AND(OR(G180:G181=DATOS!C$8,G180:G181=DATOS!C$9),H180:H181=DATOS!B$4),ROW(G180:G181))</f>
        <v>0</v>
      </c>
      <c r="R180" s="31" t="str">
        <f t="shared" ca="1" si="2"/>
        <v/>
      </c>
      <c r="S180" s="31">
        <f t="shared" ca="1" si="3"/>
        <v>0</v>
      </c>
      <c r="T180" s="32"/>
      <c r="U180" s="32"/>
      <c r="V180" s="32"/>
      <c r="W180" s="32"/>
      <c r="X180" s="32"/>
      <c r="Y180" s="32"/>
      <c r="Z180" s="32"/>
      <c r="AA180" s="32"/>
      <c r="AB180" s="32"/>
      <c r="AC180" s="32"/>
      <c r="AD180" s="32"/>
      <c r="AE180" s="32"/>
    </row>
    <row r="181" spans="1:31" ht="12.75">
      <c r="A181" s="37"/>
      <c r="B181" s="43"/>
      <c r="C181" s="45"/>
      <c r="D181" s="45"/>
      <c r="E181" s="48"/>
      <c r="F181" s="43"/>
      <c r="G181" s="51"/>
      <c r="H181" s="51"/>
      <c r="I181" s="43"/>
      <c r="J181" s="43"/>
      <c r="K181" s="43"/>
      <c r="L181" s="43"/>
      <c r="M181" s="43"/>
      <c r="N181" s="43"/>
      <c r="O181" s="48"/>
      <c r="P181" s="43"/>
      <c r="Q181" s="31" t="b">
        <f>IF(AND(OR(G181:G182=DATOS!C$8,G181:G182=DATOS!C$9),H181:H182=DATOS!B$4),ROW(G181:G182))</f>
        <v>0</v>
      </c>
      <c r="R181" s="31" t="str">
        <f t="shared" ca="1" si="2"/>
        <v/>
      </c>
      <c r="S181" s="31">
        <f t="shared" ca="1" si="3"/>
        <v>0</v>
      </c>
      <c r="T181" s="32"/>
      <c r="U181" s="32"/>
      <c r="V181" s="32"/>
      <c r="W181" s="32"/>
      <c r="X181" s="32"/>
      <c r="Y181" s="32"/>
      <c r="Z181" s="32"/>
      <c r="AA181" s="32"/>
      <c r="AB181" s="32"/>
      <c r="AC181" s="32"/>
      <c r="AD181" s="32"/>
      <c r="AE181" s="32"/>
    </row>
    <row r="182" spans="1:31" ht="12.75">
      <c r="A182" s="37"/>
      <c r="B182" s="43"/>
      <c r="C182" s="45"/>
      <c r="D182" s="45"/>
      <c r="E182" s="48"/>
      <c r="F182" s="43"/>
      <c r="G182" s="51"/>
      <c r="H182" s="51"/>
      <c r="I182" s="43"/>
      <c r="J182" s="43"/>
      <c r="K182" s="43"/>
      <c r="L182" s="43"/>
      <c r="M182" s="43"/>
      <c r="N182" s="43"/>
      <c r="O182" s="48"/>
      <c r="P182" s="43"/>
      <c r="Q182" s="31" t="b">
        <f>IF(AND(OR(G182:G183=DATOS!C$8,G182:G183=DATOS!C$9),H182:H183=DATOS!B$4),ROW(G182:G183))</f>
        <v>0</v>
      </c>
      <c r="R182" s="31" t="str">
        <f t="shared" ca="1" si="2"/>
        <v/>
      </c>
      <c r="S182" s="31">
        <f t="shared" ca="1" si="3"/>
        <v>0</v>
      </c>
      <c r="T182" s="32"/>
      <c r="U182" s="32"/>
      <c r="V182" s="32"/>
      <c r="W182" s="32"/>
      <c r="X182" s="32"/>
      <c r="Y182" s="32"/>
      <c r="Z182" s="32"/>
      <c r="AA182" s="32"/>
      <c r="AB182" s="32"/>
      <c r="AC182" s="32"/>
      <c r="AD182" s="32"/>
      <c r="AE182" s="32"/>
    </row>
    <row r="183" spans="1:31" ht="12.75">
      <c r="A183" s="76"/>
      <c r="B183" s="43"/>
      <c r="C183" s="45"/>
      <c r="D183" s="45"/>
      <c r="E183" s="48"/>
      <c r="F183" s="43"/>
      <c r="G183" s="51"/>
      <c r="H183" s="51"/>
      <c r="I183" s="43"/>
      <c r="J183" s="43"/>
      <c r="K183" s="43"/>
      <c r="L183" s="43"/>
      <c r="M183" s="43"/>
      <c r="N183" s="43"/>
      <c r="O183" s="48"/>
      <c r="P183" s="43"/>
      <c r="Q183" s="31" t="b">
        <f>IF(AND(OR(G183:G184=DATOS!C$8,G183:G184=DATOS!C$9),H183:H184=DATOS!B$4),ROW(G183:G184))</f>
        <v>0</v>
      </c>
      <c r="R183" s="31" t="str">
        <f t="shared" ca="1" si="2"/>
        <v/>
      </c>
      <c r="S183" s="31">
        <f t="shared" ca="1" si="3"/>
        <v>0</v>
      </c>
      <c r="T183" s="32"/>
      <c r="U183" s="32"/>
      <c r="V183" s="32"/>
      <c r="W183" s="32"/>
      <c r="X183" s="32"/>
      <c r="Y183" s="32"/>
      <c r="Z183" s="32"/>
      <c r="AA183" s="32"/>
      <c r="AB183" s="32"/>
      <c r="AC183" s="32"/>
      <c r="AD183" s="32"/>
      <c r="AE183" s="32"/>
    </row>
    <row r="184" spans="1:31" ht="12.75">
      <c r="A184" s="37"/>
      <c r="B184" s="43"/>
      <c r="C184" s="45"/>
      <c r="D184" s="45"/>
      <c r="E184" s="48"/>
      <c r="F184" s="43"/>
      <c r="G184" s="51"/>
      <c r="H184" s="51"/>
      <c r="I184" s="43"/>
      <c r="J184" s="43"/>
      <c r="K184" s="43"/>
      <c r="L184" s="43"/>
      <c r="M184" s="43"/>
      <c r="N184" s="43"/>
      <c r="O184" s="48"/>
      <c r="P184" s="43"/>
      <c r="Q184" s="31" t="b">
        <f>IF(AND(OR(G184:G185=DATOS!C$8,G184:G185=DATOS!C$9),H184:H185=DATOS!B$4),ROW(G184:G185))</f>
        <v>0</v>
      </c>
      <c r="R184" s="31" t="str">
        <f t="shared" ca="1" si="2"/>
        <v/>
      </c>
      <c r="S184" s="31">
        <f t="shared" ca="1" si="3"/>
        <v>0</v>
      </c>
      <c r="T184" s="32"/>
      <c r="U184" s="32"/>
      <c r="V184" s="32"/>
      <c r="W184" s="32"/>
      <c r="X184" s="32"/>
      <c r="Y184" s="32"/>
      <c r="Z184" s="32"/>
      <c r="AA184" s="32"/>
      <c r="AB184" s="32"/>
      <c r="AC184" s="32"/>
      <c r="AD184" s="32"/>
      <c r="AE184" s="32"/>
    </row>
    <row r="185" spans="1:31" ht="12.75">
      <c r="A185" s="37"/>
      <c r="B185" s="43"/>
      <c r="C185" s="45"/>
      <c r="D185" s="45"/>
      <c r="E185" s="48"/>
      <c r="F185" s="43"/>
      <c r="G185" s="51"/>
      <c r="H185" s="51"/>
      <c r="I185" s="43"/>
      <c r="J185" s="43"/>
      <c r="K185" s="43"/>
      <c r="L185" s="43"/>
      <c r="M185" s="43"/>
      <c r="N185" s="43"/>
      <c r="O185" s="48"/>
      <c r="P185" s="43"/>
      <c r="Q185" s="31" t="b">
        <f>IF(AND(OR(G185:G186=DATOS!C$8,G185:G186=DATOS!C$9),H185:H186=DATOS!B$4),ROW(G185:G186))</f>
        <v>0</v>
      </c>
      <c r="R185" s="31" t="str">
        <f t="shared" ca="1" si="2"/>
        <v/>
      </c>
      <c r="S185" s="31">
        <f t="shared" ca="1" si="3"/>
        <v>0</v>
      </c>
      <c r="T185" s="32"/>
      <c r="U185" s="32"/>
      <c r="V185" s="32"/>
      <c r="W185" s="32"/>
      <c r="X185" s="32"/>
      <c r="Y185" s="32"/>
      <c r="Z185" s="32"/>
      <c r="AA185" s="32"/>
      <c r="AB185" s="32"/>
      <c r="AC185" s="32"/>
      <c r="AD185" s="32"/>
      <c r="AE185" s="32"/>
    </row>
    <row r="186" spans="1:31" ht="12.75">
      <c r="A186" s="37"/>
      <c r="B186" s="43"/>
      <c r="C186" s="45"/>
      <c r="D186" s="45"/>
      <c r="E186" s="48"/>
      <c r="F186" s="43"/>
      <c r="G186" s="51"/>
      <c r="H186" s="51"/>
      <c r="I186" s="43"/>
      <c r="J186" s="43"/>
      <c r="K186" s="43"/>
      <c r="L186" s="43"/>
      <c r="M186" s="43"/>
      <c r="N186" s="43"/>
      <c r="O186" s="48"/>
      <c r="P186" s="43"/>
      <c r="Q186" s="31" t="b">
        <f>IF(AND(OR(G186:G187=DATOS!C$8,G186:G187=DATOS!C$9),H186:H187=DATOS!B$4),ROW(G186:G187))</f>
        <v>0</v>
      </c>
      <c r="R186" s="31" t="str">
        <f t="shared" ca="1" si="2"/>
        <v/>
      </c>
      <c r="S186" s="31">
        <f t="shared" ca="1" si="3"/>
        <v>0</v>
      </c>
      <c r="T186" s="32"/>
      <c r="U186" s="32"/>
      <c r="V186" s="32"/>
      <c r="W186" s="32"/>
      <c r="X186" s="32"/>
      <c r="Y186" s="32"/>
      <c r="Z186" s="32"/>
      <c r="AA186" s="32"/>
      <c r="AB186" s="32"/>
      <c r="AC186" s="32"/>
      <c r="AD186" s="32"/>
      <c r="AE186" s="32"/>
    </row>
    <row r="187" spans="1:31" ht="12.75">
      <c r="A187" s="37"/>
      <c r="B187" s="43"/>
      <c r="C187" s="45"/>
      <c r="D187" s="45"/>
      <c r="E187" s="48"/>
      <c r="F187" s="43"/>
      <c r="G187" s="51"/>
      <c r="H187" s="51"/>
      <c r="I187" s="43"/>
      <c r="J187" s="43"/>
      <c r="K187" s="43"/>
      <c r="L187" s="43"/>
      <c r="M187" s="43"/>
      <c r="N187" s="43"/>
      <c r="O187" s="48"/>
      <c r="P187" s="43"/>
      <c r="Q187" s="31" t="b">
        <f>IF(AND(OR(G187:G188=DATOS!C$8,G187:G188=DATOS!C$9),H187:H188=DATOS!B$4),ROW(G187:G188))</f>
        <v>0</v>
      </c>
      <c r="R187" s="31" t="str">
        <f t="shared" ca="1" si="2"/>
        <v/>
      </c>
      <c r="S187" s="31">
        <f t="shared" ca="1" si="3"/>
        <v>0</v>
      </c>
      <c r="T187" s="32"/>
      <c r="U187" s="32"/>
      <c r="V187" s="32"/>
      <c r="W187" s="32"/>
      <c r="X187" s="32"/>
      <c r="Y187" s="32"/>
      <c r="Z187" s="32"/>
      <c r="AA187" s="32"/>
      <c r="AB187" s="32"/>
      <c r="AC187" s="32"/>
      <c r="AD187" s="32"/>
      <c r="AE187" s="32"/>
    </row>
    <row r="188" spans="1:31" ht="12.75">
      <c r="A188" s="37"/>
      <c r="B188" s="43"/>
      <c r="C188" s="45"/>
      <c r="D188" s="45"/>
      <c r="E188" s="48"/>
      <c r="F188" s="43"/>
      <c r="G188" s="51"/>
      <c r="H188" s="51"/>
      <c r="I188" s="43"/>
      <c r="J188" s="43"/>
      <c r="K188" s="43"/>
      <c r="L188" s="43"/>
      <c r="M188" s="43"/>
      <c r="N188" s="43"/>
      <c r="O188" s="48"/>
      <c r="P188" s="43"/>
      <c r="Q188" s="31" t="b">
        <f>IF(AND(OR(G188:G189=DATOS!C$8,G188:G189=DATOS!C$9),H188:H189=DATOS!B$4),ROW(G188:G189))</f>
        <v>0</v>
      </c>
      <c r="R188" s="31" t="str">
        <f t="shared" ca="1" si="2"/>
        <v/>
      </c>
      <c r="S188" s="31">
        <f t="shared" ca="1" si="3"/>
        <v>0</v>
      </c>
      <c r="T188" s="32"/>
      <c r="U188" s="32"/>
      <c r="V188" s="32"/>
      <c r="W188" s="32"/>
      <c r="X188" s="32"/>
      <c r="Y188" s="32"/>
      <c r="Z188" s="32"/>
      <c r="AA188" s="32"/>
      <c r="AB188" s="32"/>
      <c r="AC188" s="32"/>
      <c r="AD188" s="32"/>
      <c r="AE188" s="32"/>
    </row>
    <row r="189" spans="1:31" ht="12.75">
      <c r="A189" s="37"/>
      <c r="B189" s="43"/>
      <c r="C189" s="45"/>
      <c r="D189" s="45"/>
      <c r="E189" s="48"/>
      <c r="F189" s="43"/>
      <c r="G189" s="51"/>
      <c r="H189" s="51"/>
      <c r="I189" s="43"/>
      <c r="J189" s="43"/>
      <c r="K189" s="43"/>
      <c r="L189" s="43"/>
      <c r="M189" s="43"/>
      <c r="N189" s="43"/>
      <c r="O189" s="48"/>
      <c r="P189" s="43"/>
      <c r="Q189" s="31" t="b">
        <f>IF(AND(OR(G189:G190=DATOS!C$8,G189:G190=DATOS!C$9),H189:H190=DATOS!B$4),ROW(G189:G190))</f>
        <v>0</v>
      </c>
      <c r="R189" s="31" t="str">
        <f t="shared" ca="1" si="2"/>
        <v/>
      </c>
      <c r="S189" s="31">
        <f t="shared" ca="1" si="3"/>
        <v>0</v>
      </c>
      <c r="T189" s="32"/>
      <c r="U189" s="32"/>
      <c r="V189" s="32"/>
      <c r="W189" s="32"/>
      <c r="X189" s="32"/>
      <c r="Y189" s="32"/>
      <c r="Z189" s="32"/>
      <c r="AA189" s="32"/>
      <c r="AB189" s="32"/>
      <c r="AC189" s="32"/>
      <c r="AD189" s="32"/>
      <c r="AE189" s="32"/>
    </row>
    <row r="190" spans="1:31" ht="12.75">
      <c r="A190" s="76"/>
      <c r="B190" s="43"/>
      <c r="C190" s="45"/>
      <c r="D190" s="45"/>
      <c r="E190" s="48"/>
      <c r="F190" s="45"/>
      <c r="G190" s="51"/>
      <c r="H190" s="51"/>
      <c r="I190" s="43"/>
      <c r="J190" s="43"/>
      <c r="K190" s="43"/>
      <c r="L190" s="43"/>
      <c r="M190" s="43"/>
      <c r="N190" s="43"/>
      <c r="O190" s="48"/>
      <c r="P190" s="43"/>
      <c r="Q190" s="31" t="b">
        <f>IF(AND(OR(G190:G191=DATOS!C$8,G190:G191=DATOS!C$9),H190:H191=DATOS!B$4),ROW(G190:G191))</f>
        <v>0</v>
      </c>
      <c r="R190" s="31" t="str">
        <f t="shared" ca="1" si="2"/>
        <v/>
      </c>
      <c r="S190" s="31">
        <f t="shared" ca="1" si="3"/>
        <v>0</v>
      </c>
      <c r="T190" s="32"/>
      <c r="U190" s="32"/>
      <c r="V190" s="32"/>
      <c r="W190" s="32"/>
      <c r="X190" s="32"/>
      <c r="Y190" s="32"/>
      <c r="Z190" s="32"/>
      <c r="AA190" s="32"/>
      <c r="AB190" s="32"/>
      <c r="AC190" s="32"/>
      <c r="AD190" s="32"/>
      <c r="AE190" s="32"/>
    </row>
    <row r="191" spans="1:31" ht="12.75">
      <c r="A191" s="37"/>
      <c r="B191" s="43"/>
      <c r="C191" s="45"/>
      <c r="D191" s="45"/>
      <c r="E191" s="48"/>
      <c r="F191" s="43"/>
      <c r="G191" s="51"/>
      <c r="H191" s="51"/>
      <c r="I191" s="43"/>
      <c r="J191" s="43"/>
      <c r="K191" s="43"/>
      <c r="L191" s="43"/>
      <c r="M191" s="43"/>
      <c r="N191" s="43"/>
      <c r="O191" s="31"/>
      <c r="P191" s="43"/>
      <c r="Q191" s="31" t="b">
        <f>IF(AND(OR(G191:G192=DATOS!C$8,G191:G192=DATOS!C$9),H191:H192=DATOS!B$4),ROW(G191:G192))</f>
        <v>0</v>
      </c>
      <c r="R191" s="31" t="str">
        <f t="shared" ca="1" si="2"/>
        <v/>
      </c>
      <c r="S191" s="31">
        <f t="shared" ca="1" si="3"/>
        <v>0</v>
      </c>
      <c r="T191" s="32"/>
      <c r="U191" s="32"/>
      <c r="V191" s="32"/>
      <c r="W191" s="32"/>
      <c r="X191" s="32"/>
      <c r="Y191" s="32"/>
      <c r="Z191" s="32"/>
      <c r="AA191" s="32"/>
      <c r="AB191" s="32"/>
      <c r="AC191" s="32"/>
      <c r="AD191" s="32"/>
      <c r="AE191" s="32"/>
    </row>
    <row r="192" spans="1:31" ht="12.75">
      <c r="A192" s="37"/>
      <c r="B192" s="43"/>
      <c r="C192" s="45"/>
      <c r="D192" s="45"/>
      <c r="E192" s="48"/>
      <c r="F192" s="43"/>
      <c r="G192" s="51"/>
      <c r="H192" s="51"/>
      <c r="I192" s="43"/>
      <c r="J192" s="43"/>
      <c r="K192" s="43"/>
      <c r="L192" s="43"/>
      <c r="M192" s="43"/>
      <c r="N192" s="43"/>
      <c r="O192" s="48"/>
      <c r="P192" s="43"/>
      <c r="Q192" s="31" t="b">
        <f>IF(AND(OR(G192:G193=DATOS!C$8,G192:G193=DATOS!C$9),H192:H193=DATOS!B$4),ROW(G192:G193))</f>
        <v>0</v>
      </c>
      <c r="R192" s="31" t="str">
        <f t="shared" ca="1" si="2"/>
        <v/>
      </c>
      <c r="S192" s="31">
        <f t="shared" ca="1" si="3"/>
        <v>0</v>
      </c>
      <c r="T192" s="32"/>
      <c r="U192" s="32"/>
      <c r="V192" s="32"/>
      <c r="W192" s="32"/>
      <c r="X192" s="32"/>
      <c r="Y192" s="32"/>
      <c r="Z192" s="32"/>
      <c r="AA192" s="32"/>
      <c r="AB192" s="32"/>
      <c r="AC192" s="32"/>
      <c r="AD192" s="32"/>
      <c r="AE192" s="32"/>
    </row>
    <row r="193" spans="1:31" ht="12.75">
      <c r="A193" s="37"/>
      <c r="B193" s="43"/>
      <c r="C193" s="45"/>
      <c r="D193" s="45"/>
      <c r="E193" s="48"/>
      <c r="F193" s="43"/>
      <c r="G193" s="51"/>
      <c r="H193" s="51"/>
      <c r="I193" s="43"/>
      <c r="J193" s="43"/>
      <c r="K193" s="43"/>
      <c r="L193" s="43"/>
      <c r="M193" s="43"/>
      <c r="N193" s="43"/>
      <c r="O193" s="48"/>
      <c r="P193" s="43"/>
      <c r="Q193" s="31" t="b">
        <f>IF(AND(OR(G193:G194=DATOS!C$8,G193:G194=DATOS!C$9),H193:H194=DATOS!B$4),ROW(G193:G194))</f>
        <v>0</v>
      </c>
      <c r="R193" s="31" t="str">
        <f t="shared" ca="1" si="2"/>
        <v/>
      </c>
      <c r="S193" s="31">
        <f t="shared" ca="1" si="3"/>
        <v>0</v>
      </c>
      <c r="T193" s="32"/>
      <c r="U193" s="32"/>
      <c r="V193" s="32"/>
      <c r="W193" s="32"/>
      <c r="X193" s="32"/>
      <c r="Y193" s="32"/>
      <c r="Z193" s="32"/>
      <c r="AA193" s="32"/>
      <c r="AB193" s="32"/>
      <c r="AC193" s="32"/>
      <c r="AD193" s="32"/>
      <c r="AE193" s="32"/>
    </row>
    <row r="194" spans="1:31" ht="12.75">
      <c r="A194" s="37"/>
      <c r="B194" s="43"/>
      <c r="C194" s="45"/>
      <c r="D194" s="45"/>
      <c r="E194" s="48"/>
      <c r="F194" s="43"/>
      <c r="G194" s="51"/>
      <c r="H194" s="51"/>
      <c r="I194" s="43"/>
      <c r="J194" s="43"/>
      <c r="K194" s="43"/>
      <c r="L194" s="43"/>
      <c r="M194" s="43"/>
      <c r="N194" s="43"/>
      <c r="O194" s="48"/>
      <c r="P194" s="43"/>
      <c r="Q194" s="31" t="b">
        <f>IF(AND(OR(G194:G195=DATOS!C$8,G194:G195=DATOS!C$9),H194:H195=DATOS!B$4),ROW(G194:G195))</f>
        <v>0</v>
      </c>
      <c r="R194" s="31" t="str">
        <f t="shared" ca="1" si="2"/>
        <v/>
      </c>
      <c r="S194" s="31">
        <f t="shared" ca="1" si="3"/>
        <v>0</v>
      </c>
      <c r="T194" s="32"/>
      <c r="U194" s="32"/>
      <c r="V194" s="32"/>
      <c r="W194" s="32"/>
      <c r="X194" s="32"/>
      <c r="Y194" s="32"/>
      <c r="Z194" s="32"/>
      <c r="AA194" s="32"/>
      <c r="AB194" s="32"/>
      <c r="AC194" s="32"/>
      <c r="AD194" s="32"/>
      <c r="AE194" s="32"/>
    </row>
    <row r="195" spans="1:31" ht="12.75">
      <c r="A195" s="37"/>
      <c r="B195" s="43"/>
      <c r="C195" s="45"/>
      <c r="D195" s="45"/>
      <c r="E195" s="48"/>
      <c r="F195" s="43"/>
      <c r="G195" s="51"/>
      <c r="H195" s="51"/>
      <c r="I195" s="43"/>
      <c r="J195" s="43"/>
      <c r="K195" s="43"/>
      <c r="L195" s="43"/>
      <c r="M195" s="43"/>
      <c r="N195" s="43"/>
      <c r="O195" s="48"/>
      <c r="P195" s="43"/>
      <c r="Q195" s="31" t="b">
        <f>IF(AND(OR(G195:G196=DATOS!C$8,G195:G196=DATOS!C$9),H195:H196=DATOS!B$4),ROW(G195:G196))</f>
        <v>0</v>
      </c>
      <c r="R195" s="31" t="str">
        <f t="shared" ca="1" si="2"/>
        <v/>
      </c>
      <c r="S195" s="31">
        <f t="shared" ca="1" si="3"/>
        <v>0</v>
      </c>
      <c r="T195" s="32"/>
      <c r="U195" s="32"/>
      <c r="V195" s="32"/>
      <c r="W195" s="32"/>
      <c r="X195" s="32"/>
      <c r="Y195" s="32"/>
      <c r="Z195" s="32"/>
      <c r="AA195" s="32"/>
      <c r="AB195" s="32"/>
      <c r="AC195" s="32"/>
      <c r="AD195" s="32"/>
      <c r="AE195" s="32"/>
    </row>
    <row r="196" spans="1:31" ht="12.75">
      <c r="A196" s="37"/>
      <c r="B196" s="43"/>
      <c r="C196" s="45"/>
      <c r="D196" s="45"/>
      <c r="E196" s="48"/>
      <c r="F196" s="43"/>
      <c r="G196" s="51"/>
      <c r="H196" s="51"/>
      <c r="I196" s="43"/>
      <c r="J196" s="43"/>
      <c r="K196" s="43"/>
      <c r="L196" s="43"/>
      <c r="M196" s="43"/>
      <c r="N196" s="84"/>
      <c r="O196" s="48"/>
      <c r="P196" s="43"/>
      <c r="Q196" s="31" t="b">
        <f>IF(AND(OR(G196:G197=DATOS!C$8,G196:G197=DATOS!C$9),H196:H197=DATOS!B$4),ROW(G196:G197))</f>
        <v>0</v>
      </c>
      <c r="R196" s="31" t="str">
        <f t="shared" ca="1" si="2"/>
        <v/>
      </c>
      <c r="S196" s="31">
        <f t="shared" ca="1" si="3"/>
        <v>0</v>
      </c>
      <c r="T196" s="32"/>
      <c r="U196" s="32"/>
      <c r="V196" s="32"/>
      <c r="W196" s="32"/>
      <c r="X196" s="32"/>
      <c r="Y196" s="32"/>
      <c r="Z196" s="32"/>
      <c r="AA196" s="32"/>
      <c r="AB196" s="32"/>
      <c r="AC196" s="32"/>
      <c r="AD196" s="32"/>
      <c r="AE196" s="32"/>
    </row>
    <row r="197" spans="1:31" ht="12.75">
      <c r="A197" s="37"/>
      <c r="B197" s="43"/>
      <c r="C197" s="45"/>
      <c r="D197" s="45"/>
      <c r="E197" s="48"/>
      <c r="F197" s="43"/>
      <c r="G197" s="51"/>
      <c r="H197" s="51"/>
      <c r="I197" s="43"/>
      <c r="J197" s="43"/>
      <c r="K197" s="43"/>
      <c r="L197" s="43"/>
      <c r="M197" s="43"/>
      <c r="N197" s="43"/>
      <c r="O197" s="48"/>
      <c r="P197" s="43"/>
      <c r="Q197" s="31" t="b">
        <f>IF(AND(OR(G197:G198=DATOS!C$8,G197:G198=DATOS!C$9),H197:H198=DATOS!B$4),ROW(G197:G198))</f>
        <v>0</v>
      </c>
      <c r="R197" s="31" t="str">
        <f t="shared" ca="1" si="2"/>
        <v/>
      </c>
      <c r="S197" s="31">
        <f t="shared" ca="1" si="3"/>
        <v>0</v>
      </c>
      <c r="T197" s="32"/>
      <c r="U197" s="32"/>
      <c r="V197" s="32"/>
      <c r="W197" s="32"/>
      <c r="X197" s="32"/>
      <c r="Y197" s="32"/>
      <c r="Z197" s="32"/>
      <c r="AA197" s="32"/>
      <c r="AB197" s="32"/>
      <c r="AC197" s="32"/>
      <c r="AD197" s="32"/>
      <c r="AE197" s="32"/>
    </row>
    <row r="198" spans="1:31" ht="12.75">
      <c r="A198" s="37"/>
      <c r="B198" s="43"/>
      <c r="C198" s="45"/>
      <c r="D198" s="45"/>
      <c r="E198" s="48"/>
      <c r="F198" s="43"/>
      <c r="G198" s="51"/>
      <c r="H198" s="51"/>
      <c r="I198" s="43"/>
      <c r="J198" s="43"/>
      <c r="K198" s="43"/>
      <c r="L198" s="43"/>
      <c r="M198" s="43"/>
      <c r="N198" s="43"/>
      <c r="O198" s="48"/>
      <c r="P198" s="43"/>
      <c r="Q198" s="31" t="b">
        <f>IF(AND(OR(G198:G199=DATOS!C$8,G198:G199=DATOS!C$9),H198:H199=DATOS!B$4),ROW(G198:G199))</f>
        <v>0</v>
      </c>
      <c r="R198" s="31" t="str">
        <f t="shared" ca="1" si="2"/>
        <v/>
      </c>
      <c r="S198" s="31">
        <f t="shared" ca="1" si="3"/>
        <v>0</v>
      </c>
      <c r="T198" s="32"/>
      <c r="U198" s="32"/>
      <c r="V198" s="32"/>
      <c r="W198" s="32"/>
      <c r="X198" s="32"/>
      <c r="Y198" s="32"/>
      <c r="Z198" s="32"/>
      <c r="AA198" s="32"/>
      <c r="AB198" s="32"/>
      <c r="AC198" s="32"/>
      <c r="AD198" s="32"/>
      <c r="AE198" s="32"/>
    </row>
    <row r="199" spans="1:31" ht="12.75">
      <c r="A199" s="76"/>
      <c r="B199" s="43"/>
      <c r="C199" s="45"/>
      <c r="D199" s="45"/>
      <c r="E199" s="48"/>
      <c r="F199" s="43"/>
      <c r="G199" s="51"/>
      <c r="H199" s="51"/>
      <c r="I199" s="43"/>
      <c r="J199" s="43"/>
      <c r="K199" s="43"/>
      <c r="L199" s="43"/>
      <c r="M199" s="43"/>
      <c r="N199" s="43"/>
      <c r="O199" s="48"/>
      <c r="P199" s="43"/>
      <c r="Q199" s="31" t="b">
        <f>IF(AND(OR(G199:G200=DATOS!C$8,G199:G200=DATOS!C$9),H199:H200=DATOS!B$4),ROW(G199:G200))</f>
        <v>0</v>
      </c>
      <c r="R199" s="31" t="str">
        <f t="shared" ca="1" si="2"/>
        <v/>
      </c>
      <c r="S199" s="31">
        <f t="shared" ca="1" si="3"/>
        <v>0</v>
      </c>
      <c r="T199" s="32"/>
      <c r="U199" s="32"/>
      <c r="V199" s="32"/>
      <c r="W199" s="32"/>
      <c r="X199" s="32"/>
      <c r="Y199" s="32"/>
      <c r="Z199" s="32"/>
      <c r="AA199" s="32"/>
      <c r="AB199" s="32"/>
      <c r="AC199" s="32"/>
      <c r="AD199" s="32"/>
      <c r="AE199" s="32"/>
    </row>
    <row r="200" spans="1:31" ht="12.75">
      <c r="A200" s="37"/>
      <c r="B200" s="43"/>
      <c r="C200" s="45"/>
      <c r="D200" s="45"/>
      <c r="E200" s="48"/>
      <c r="F200" s="43"/>
      <c r="G200" s="51"/>
      <c r="H200" s="51"/>
      <c r="I200" s="43"/>
      <c r="J200" s="43"/>
      <c r="K200" s="43"/>
      <c r="L200" s="43"/>
      <c r="M200" s="43"/>
      <c r="N200" s="164"/>
      <c r="O200" s="48"/>
      <c r="P200" s="43"/>
      <c r="Q200" s="31" t="b">
        <f>IF(AND(OR(G200:G201=DATOS!C$8,G200:G201=DATOS!C$9),H200:H201=DATOS!B$4),ROW(G200:G201))</f>
        <v>0</v>
      </c>
      <c r="R200" s="31" t="str">
        <f t="shared" ca="1" si="2"/>
        <v/>
      </c>
      <c r="S200" s="31">
        <f t="shared" ca="1" si="3"/>
        <v>0</v>
      </c>
      <c r="T200" s="32"/>
      <c r="U200" s="32"/>
      <c r="V200" s="32"/>
      <c r="W200" s="32"/>
      <c r="X200" s="32"/>
      <c r="Y200" s="32"/>
      <c r="Z200" s="32"/>
      <c r="AA200" s="32"/>
      <c r="AB200" s="32"/>
      <c r="AC200" s="32"/>
      <c r="AD200" s="32"/>
      <c r="AE200" s="32"/>
    </row>
    <row r="201" spans="1:31" ht="12.75">
      <c r="A201" s="37"/>
      <c r="B201" s="43"/>
      <c r="C201" s="45"/>
      <c r="D201" s="45"/>
      <c r="E201" s="48"/>
      <c r="F201" s="43"/>
      <c r="G201" s="51"/>
      <c r="H201" s="51"/>
      <c r="I201" s="43"/>
      <c r="J201" s="43"/>
      <c r="K201" s="43"/>
      <c r="L201" s="43"/>
      <c r="M201" s="43"/>
      <c r="N201" s="43"/>
      <c r="O201" s="48"/>
      <c r="P201" s="43"/>
      <c r="Q201" s="31" t="b">
        <f>IF(AND(OR(G201:G202=DATOS!C$8,G201:G202=DATOS!C$9),H201:H202=DATOS!B$4),ROW(G201:G202))</f>
        <v>0</v>
      </c>
      <c r="R201" s="31" t="str">
        <f t="shared" ca="1" si="2"/>
        <v/>
      </c>
      <c r="S201" s="31">
        <f t="shared" ca="1" si="3"/>
        <v>0</v>
      </c>
      <c r="T201" s="32"/>
      <c r="U201" s="32"/>
      <c r="V201" s="32"/>
      <c r="W201" s="32"/>
      <c r="X201" s="32"/>
      <c r="Y201" s="32"/>
      <c r="Z201" s="32"/>
      <c r="AA201" s="32"/>
      <c r="AB201" s="32"/>
      <c r="AC201" s="32"/>
      <c r="AD201" s="32"/>
      <c r="AE201" s="32"/>
    </row>
    <row r="202" spans="1:31" ht="12.75">
      <c r="A202" s="89"/>
      <c r="B202" s="43"/>
      <c r="C202" s="45"/>
      <c r="D202" s="45"/>
      <c r="E202" s="48"/>
      <c r="F202" s="43"/>
      <c r="G202" s="51"/>
      <c r="H202" s="51"/>
      <c r="I202" s="43"/>
      <c r="J202" s="84"/>
      <c r="K202" s="241"/>
      <c r="L202" s="84"/>
      <c r="M202" s="84"/>
      <c r="N202" s="84"/>
      <c r="O202" s="48"/>
      <c r="P202" s="43"/>
      <c r="Q202" s="31" t="b">
        <f>IF(AND(OR(G202:G203=DATOS!C$8,G202:G203=DATOS!C$9),H202:H203=DATOS!B$4),ROW(G202:G203))</f>
        <v>0</v>
      </c>
      <c r="R202" s="31" t="str">
        <f t="shared" ca="1" si="2"/>
        <v/>
      </c>
      <c r="S202" s="31">
        <f t="shared" ca="1" si="3"/>
        <v>0</v>
      </c>
      <c r="T202" s="32"/>
      <c r="U202" s="32"/>
      <c r="V202" s="32"/>
      <c r="W202" s="32"/>
      <c r="X202" s="32"/>
      <c r="Y202" s="32"/>
      <c r="Z202" s="32"/>
      <c r="AA202" s="32"/>
      <c r="AB202" s="32"/>
      <c r="AC202" s="32"/>
      <c r="AD202" s="32"/>
      <c r="AE202" s="32"/>
    </row>
    <row r="203" spans="1:31" ht="12.75">
      <c r="A203" s="37"/>
      <c r="B203" s="43"/>
      <c r="C203" s="45"/>
      <c r="D203" s="45"/>
      <c r="E203" s="48"/>
      <c r="F203" s="43"/>
      <c r="G203" s="51"/>
      <c r="H203" s="51"/>
      <c r="I203" s="43"/>
      <c r="J203" s="43"/>
      <c r="K203" s="43"/>
      <c r="L203" s="43"/>
      <c r="M203" s="43"/>
      <c r="N203" s="43"/>
      <c r="O203" s="48"/>
      <c r="P203" s="43"/>
      <c r="Q203" s="31" t="b">
        <f>IF(AND(OR(G203:G204=DATOS!C$8,G203:G204=DATOS!C$9),H203:H204=DATOS!B$4),ROW(G203:G204))</f>
        <v>0</v>
      </c>
      <c r="R203" s="31" t="str">
        <f t="shared" ca="1" si="2"/>
        <v/>
      </c>
      <c r="S203" s="31">
        <f t="shared" ca="1" si="3"/>
        <v>0</v>
      </c>
      <c r="T203" s="32"/>
      <c r="U203" s="32"/>
      <c r="V203" s="32"/>
      <c r="W203" s="32"/>
      <c r="X203" s="32"/>
      <c r="Y203" s="32"/>
      <c r="Z203" s="32"/>
      <c r="AA203" s="32"/>
      <c r="AB203" s="32"/>
      <c r="AC203" s="32"/>
      <c r="AD203" s="32"/>
      <c r="AE203" s="32"/>
    </row>
    <row r="204" spans="1:31" ht="12.75">
      <c r="A204" s="37"/>
      <c r="B204" s="43"/>
      <c r="C204" s="45"/>
      <c r="D204" s="45"/>
      <c r="E204" s="48"/>
      <c r="F204" s="43"/>
      <c r="G204" s="51"/>
      <c r="H204" s="51"/>
      <c r="I204" s="43"/>
      <c r="J204" s="43"/>
      <c r="K204" s="43"/>
      <c r="L204" s="43"/>
      <c r="M204" s="43"/>
      <c r="N204" s="43"/>
      <c r="O204" s="48"/>
      <c r="P204" s="43"/>
      <c r="Q204" s="31" t="b">
        <f>IF(AND(OR(G204=DATOS!C$8,G204=DATOS!C$9),H204=DATOS!B$4),ROW(G204))</f>
        <v>0</v>
      </c>
      <c r="R204" s="31" t="str">
        <f t="shared" ca="1" si="2"/>
        <v/>
      </c>
      <c r="S204" s="31">
        <f t="shared" ca="1" si="3"/>
        <v>0</v>
      </c>
      <c r="T204" s="32"/>
      <c r="U204" s="32"/>
      <c r="V204" s="32"/>
      <c r="W204" s="32"/>
      <c r="X204" s="32"/>
      <c r="Y204" s="32"/>
      <c r="Z204" s="32"/>
      <c r="AA204" s="32"/>
      <c r="AB204" s="32"/>
      <c r="AC204" s="32"/>
      <c r="AD204" s="32"/>
      <c r="AE204" s="32"/>
    </row>
    <row r="205" spans="1:31" ht="12.75">
      <c r="A205" s="37"/>
      <c r="B205" s="43"/>
      <c r="C205" s="45"/>
      <c r="D205" s="45"/>
      <c r="E205" s="48"/>
      <c r="F205" s="43"/>
      <c r="G205" s="51"/>
      <c r="H205" s="51"/>
      <c r="I205" s="43"/>
      <c r="J205" s="43"/>
      <c r="K205" s="43"/>
      <c r="L205" s="43"/>
      <c r="M205" s="43"/>
      <c r="N205" s="43"/>
      <c r="O205" s="48"/>
      <c r="P205" s="43"/>
      <c r="Q205" s="31" t="b">
        <f>IF(AND(OR(G205:G206=DATOS!C$8,G205:G206=DATOS!C$9),H205:H206=DATOS!B$4),ROW(G205:G206))</f>
        <v>0</v>
      </c>
      <c r="R205" s="31" t="str">
        <f t="shared" ca="1" si="2"/>
        <v/>
      </c>
      <c r="S205" s="31">
        <f t="shared" ca="1" si="3"/>
        <v>0</v>
      </c>
      <c r="T205" s="32"/>
      <c r="U205" s="32"/>
      <c r="V205" s="32"/>
      <c r="W205" s="32"/>
      <c r="X205" s="32"/>
      <c r="Y205" s="32"/>
      <c r="Z205" s="32"/>
      <c r="AA205" s="32"/>
      <c r="AB205" s="32"/>
      <c r="AC205" s="32"/>
      <c r="AD205" s="32"/>
      <c r="AE205" s="32"/>
    </row>
    <row r="206" spans="1:31" ht="12.75">
      <c r="A206" s="37"/>
      <c r="B206" s="164"/>
      <c r="C206" s="45"/>
      <c r="D206" s="45"/>
      <c r="E206" s="48"/>
      <c r="F206" s="43"/>
      <c r="G206" s="51"/>
      <c r="H206" s="51"/>
      <c r="I206" s="43"/>
      <c r="J206" s="43"/>
      <c r="K206" s="43"/>
      <c r="L206" s="43"/>
      <c r="M206" s="43"/>
      <c r="N206" s="43"/>
      <c r="O206" s="48"/>
      <c r="P206" s="43"/>
      <c r="Q206" s="31" t="b">
        <f>IF(AND(OR(G206:G207=DATOS!C$8,G206:G207=DATOS!C$9),H206:H207=DATOS!B$4),ROW(G206:G207))</f>
        <v>0</v>
      </c>
      <c r="R206" s="31" t="str">
        <f t="shared" ca="1" si="2"/>
        <v/>
      </c>
      <c r="S206" s="31">
        <f t="shared" ca="1" si="3"/>
        <v>0</v>
      </c>
      <c r="T206" s="32"/>
      <c r="U206" s="32"/>
      <c r="V206" s="32"/>
      <c r="W206" s="32"/>
      <c r="X206" s="32"/>
      <c r="Y206" s="32"/>
      <c r="Z206" s="32"/>
      <c r="AA206" s="32"/>
      <c r="AB206" s="32"/>
      <c r="AC206" s="32"/>
      <c r="AD206" s="32"/>
      <c r="AE206" s="32"/>
    </row>
    <row r="207" spans="1:31" ht="12.75">
      <c r="A207" s="37"/>
      <c r="B207" s="43"/>
      <c r="C207" s="45"/>
      <c r="D207" s="45"/>
      <c r="E207" s="48"/>
      <c r="F207" s="43"/>
      <c r="G207" s="51"/>
      <c r="H207" s="51"/>
      <c r="I207" s="43"/>
      <c r="J207" s="43"/>
      <c r="K207" s="43"/>
      <c r="L207" s="43"/>
      <c r="M207" s="43"/>
      <c r="N207" s="43"/>
      <c r="O207" s="48"/>
      <c r="P207" s="43"/>
      <c r="Q207" s="31" t="b">
        <f>IF(AND(OR(G207:G208=DATOS!C$8,G207:G208=DATOS!C$9),H207:H208=DATOS!B$4),ROW(G207:G208))</f>
        <v>0</v>
      </c>
      <c r="R207" s="31" t="str">
        <f t="shared" ca="1" si="2"/>
        <v/>
      </c>
      <c r="S207" s="31">
        <f t="shared" ca="1" si="3"/>
        <v>0</v>
      </c>
      <c r="T207" s="32"/>
      <c r="U207" s="32"/>
      <c r="V207" s="32"/>
      <c r="W207" s="32"/>
      <c r="X207" s="32"/>
      <c r="Y207" s="32"/>
      <c r="Z207" s="32"/>
      <c r="AA207" s="32"/>
      <c r="AB207" s="32"/>
      <c r="AC207" s="32"/>
      <c r="AD207" s="32"/>
      <c r="AE207" s="32"/>
    </row>
    <row r="208" spans="1:31" ht="12.75">
      <c r="A208" s="37"/>
      <c r="B208" s="43"/>
      <c r="C208" s="45"/>
      <c r="D208" s="45"/>
      <c r="E208" s="48"/>
      <c r="F208" s="43"/>
      <c r="G208" s="51"/>
      <c r="H208" s="51"/>
      <c r="I208" s="43"/>
      <c r="J208" s="43"/>
      <c r="K208" s="43"/>
      <c r="L208" s="43"/>
      <c r="M208" s="43"/>
      <c r="N208" s="43"/>
      <c r="O208" s="48"/>
      <c r="P208" s="43"/>
      <c r="Q208" s="31" t="b">
        <f>IF(AND(OR(G208:G209=DATOS!C$8,G208:G209=DATOS!C$9),H208:H209=DATOS!B$4),ROW(G208:G209))</f>
        <v>0</v>
      </c>
      <c r="R208" s="31" t="str">
        <f t="shared" ca="1" si="2"/>
        <v/>
      </c>
      <c r="S208" s="31">
        <f t="shared" ca="1" si="3"/>
        <v>0</v>
      </c>
      <c r="T208" s="32"/>
      <c r="U208" s="32"/>
      <c r="V208" s="32"/>
      <c r="W208" s="32"/>
      <c r="X208" s="32"/>
      <c r="Y208" s="32"/>
      <c r="Z208" s="32"/>
      <c r="AA208" s="32"/>
      <c r="AB208" s="32"/>
      <c r="AC208" s="32"/>
      <c r="AD208" s="32"/>
      <c r="AE208" s="32"/>
    </row>
    <row r="209" spans="1:31" ht="12.75">
      <c r="A209" s="37"/>
      <c r="B209" s="43"/>
      <c r="C209" s="45"/>
      <c r="D209" s="45"/>
      <c r="E209" s="48"/>
      <c r="F209" s="43"/>
      <c r="G209" s="51"/>
      <c r="H209" s="51"/>
      <c r="I209" s="43"/>
      <c r="J209" s="43"/>
      <c r="K209" s="43"/>
      <c r="L209" s="43"/>
      <c r="M209" s="43"/>
      <c r="N209" s="43"/>
      <c r="O209" s="48"/>
      <c r="P209" s="43"/>
      <c r="Q209" s="31" t="b">
        <f>IF(AND(OR(G209:G210=DATOS!C$8,G209:G210=DATOS!C$9),H209:H210=DATOS!B$4),ROW(G209:G210))</f>
        <v>0</v>
      </c>
      <c r="R209" s="31" t="str">
        <f t="shared" ca="1" si="2"/>
        <v/>
      </c>
      <c r="S209" s="31">
        <f t="shared" ca="1" si="3"/>
        <v>0</v>
      </c>
      <c r="T209" s="32"/>
      <c r="U209" s="32"/>
      <c r="V209" s="32"/>
      <c r="W209" s="32"/>
      <c r="X209" s="32"/>
      <c r="Y209" s="32"/>
      <c r="Z209" s="32"/>
      <c r="AA209" s="32"/>
      <c r="AB209" s="32"/>
      <c r="AC209" s="32"/>
      <c r="AD209" s="32"/>
      <c r="AE209" s="32"/>
    </row>
    <row r="210" spans="1:31" ht="12.75">
      <c r="A210" s="37"/>
      <c r="B210" s="43"/>
      <c r="C210" s="45"/>
      <c r="D210" s="45"/>
      <c r="E210" s="48"/>
      <c r="F210" s="43"/>
      <c r="G210" s="51"/>
      <c r="H210" s="51"/>
      <c r="I210" s="43"/>
      <c r="J210" s="43"/>
      <c r="K210" s="43"/>
      <c r="L210" s="43"/>
      <c r="M210" s="43"/>
      <c r="N210" s="43"/>
      <c r="O210" s="48"/>
      <c r="P210" s="43"/>
      <c r="Q210" s="31" t="b">
        <f>IF(AND(OR(G210:G211=DATOS!C$8,G210:G211=DATOS!C$9),H210:H211=DATOS!B$4),ROW(G210:G211))</f>
        <v>0</v>
      </c>
      <c r="R210" s="31" t="str">
        <f t="shared" ca="1" si="2"/>
        <v/>
      </c>
      <c r="S210" s="31">
        <f t="shared" ca="1" si="3"/>
        <v>0</v>
      </c>
      <c r="T210" s="32"/>
      <c r="U210" s="32"/>
      <c r="V210" s="32"/>
      <c r="W210" s="32"/>
      <c r="X210" s="32"/>
      <c r="Y210" s="32"/>
      <c r="Z210" s="32"/>
      <c r="AA210" s="32"/>
      <c r="AB210" s="32"/>
      <c r="AC210" s="32"/>
      <c r="AD210" s="32"/>
      <c r="AE210" s="32"/>
    </row>
    <row r="211" spans="1:31" ht="12.75">
      <c r="A211" s="37"/>
      <c r="B211" s="43"/>
      <c r="C211" s="45"/>
      <c r="D211" s="45"/>
      <c r="E211" s="48"/>
      <c r="F211" s="43"/>
      <c r="G211" s="51"/>
      <c r="H211" s="51"/>
      <c r="I211" s="43"/>
      <c r="J211" s="43"/>
      <c r="K211" s="43"/>
      <c r="L211" s="43"/>
      <c r="M211" s="43"/>
      <c r="N211" s="43"/>
      <c r="O211" s="48"/>
      <c r="P211" s="43"/>
      <c r="Q211" s="31" t="b">
        <f>IF(AND(OR(G211:G212=DATOS!C$8,G211:G212=DATOS!C$9),H211:H212=DATOS!B$4),ROW(G211:G212))</f>
        <v>0</v>
      </c>
      <c r="R211" s="31" t="str">
        <f t="shared" ca="1" si="2"/>
        <v/>
      </c>
      <c r="S211" s="31">
        <f t="shared" ca="1" si="3"/>
        <v>0</v>
      </c>
      <c r="T211" s="32"/>
      <c r="U211" s="32"/>
      <c r="V211" s="32"/>
      <c r="W211" s="32"/>
      <c r="X211" s="32"/>
      <c r="Y211" s="32"/>
      <c r="Z211" s="32"/>
      <c r="AA211" s="32"/>
      <c r="AB211" s="32"/>
      <c r="AC211" s="32"/>
      <c r="AD211" s="32"/>
      <c r="AE211" s="32"/>
    </row>
    <row r="212" spans="1:31" ht="12.75">
      <c r="A212" s="37"/>
      <c r="B212" s="43"/>
      <c r="C212" s="45"/>
      <c r="D212" s="45"/>
      <c r="E212" s="48"/>
      <c r="F212" s="43"/>
      <c r="G212" s="51"/>
      <c r="H212" s="51"/>
      <c r="I212" s="43"/>
      <c r="J212" s="43"/>
      <c r="K212" s="43"/>
      <c r="L212" s="43"/>
      <c r="M212" s="43"/>
      <c r="N212" s="43"/>
      <c r="O212" s="48"/>
      <c r="P212" s="43"/>
      <c r="Q212" s="31" t="b">
        <f>IF(AND(OR(G212:G213=DATOS!C$8,G212:G213=DATOS!C$9),H212:H213=DATOS!B$4),ROW(G212:G213))</f>
        <v>0</v>
      </c>
      <c r="R212" s="31" t="str">
        <f t="shared" ca="1" si="2"/>
        <v/>
      </c>
      <c r="S212" s="31">
        <f t="shared" ca="1" si="3"/>
        <v>0</v>
      </c>
      <c r="T212" s="32"/>
      <c r="U212" s="32"/>
      <c r="V212" s="32"/>
      <c r="W212" s="32"/>
      <c r="X212" s="32"/>
      <c r="Y212" s="32"/>
      <c r="Z212" s="32"/>
      <c r="AA212" s="32"/>
      <c r="AB212" s="32"/>
      <c r="AC212" s="32"/>
      <c r="AD212" s="32"/>
      <c r="AE212" s="32"/>
    </row>
    <row r="213" spans="1:31" ht="12.75">
      <c r="A213" s="37"/>
      <c r="B213" s="43"/>
      <c r="C213" s="45"/>
      <c r="D213" s="45"/>
      <c r="E213" s="48"/>
      <c r="F213" s="43"/>
      <c r="G213" s="51"/>
      <c r="H213" s="51"/>
      <c r="I213" s="43"/>
      <c r="J213" s="43"/>
      <c r="K213" s="43"/>
      <c r="L213" s="43"/>
      <c r="M213" s="43"/>
      <c r="N213" s="43"/>
      <c r="O213" s="48"/>
      <c r="P213" s="43"/>
      <c r="Q213" s="31" t="b">
        <f>IF(AND(OR(G213:G214=DATOS!C$8,G213:G214=DATOS!C$9),H213:H214=DATOS!B$4),ROW(G213:G214))</f>
        <v>0</v>
      </c>
      <c r="R213" s="31" t="str">
        <f t="shared" ca="1" si="2"/>
        <v/>
      </c>
      <c r="S213" s="31">
        <f t="shared" ca="1" si="3"/>
        <v>0</v>
      </c>
      <c r="T213" s="32"/>
      <c r="U213" s="32"/>
      <c r="V213" s="32"/>
      <c r="W213" s="32"/>
      <c r="X213" s="32"/>
      <c r="Y213" s="32"/>
      <c r="Z213" s="32"/>
      <c r="AA213" s="32"/>
      <c r="AB213" s="32"/>
      <c r="AC213" s="32"/>
      <c r="AD213" s="32"/>
      <c r="AE213" s="32"/>
    </row>
    <row r="214" spans="1:31" ht="12.75">
      <c r="A214" s="37"/>
      <c r="B214" s="43"/>
      <c r="C214" s="45"/>
      <c r="D214" s="45"/>
      <c r="E214" s="48"/>
      <c r="F214" s="43"/>
      <c r="G214" s="51"/>
      <c r="H214" s="51"/>
      <c r="I214" s="43"/>
      <c r="J214" s="43"/>
      <c r="K214" s="43"/>
      <c r="L214" s="43"/>
      <c r="M214" s="43"/>
      <c r="N214" s="43"/>
      <c r="O214" s="48"/>
      <c r="P214" s="43"/>
      <c r="Q214" s="31" t="b">
        <f>IF(AND(OR(G214:G215=DATOS!C$8,G214:G215=DATOS!C$9),H214:H215=DATOS!B$4),ROW(G214:G215))</f>
        <v>0</v>
      </c>
      <c r="R214" s="31" t="str">
        <f t="shared" ca="1" si="2"/>
        <v/>
      </c>
      <c r="S214" s="31">
        <f t="shared" ca="1" si="3"/>
        <v>0</v>
      </c>
      <c r="T214" s="32"/>
      <c r="U214" s="32"/>
      <c r="V214" s="32"/>
      <c r="W214" s="32"/>
      <c r="X214" s="32"/>
      <c r="Y214" s="32"/>
      <c r="Z214" s="32"/>
      <c r="AA214" s="32"/>
      <c r="AB214" s="32"/>
      <c r="AC214" s="32"/>
      <c r="AD214" s="32"/>
      <c r="AE214" s="32"/>
    </row>
    <row r="215" spans="1:31" ht="12.75">
      <c r="A215" s="99"/>
      <c r="B215" s="43"/>
      <c r="C215" s="45"/>
      <c r="D215" s="45"/>
      <c r="E215" s="48"/>
      <c r="F215" s="43"/>
      <c r="G215" s="51"/>
      <c r="H215" s="51"/>
      <c r="I215" s="43"/>
      <c r="J215" s="43"/>
      <c r="K215" s="43"/>
      <c r="L215" s="43"/>
      <c r="M215" s="43"/>
      <c r="N215" s="43"/>
      <c r="O215" s="48"/>
      <c r="P215" s="43"/>
      <c r="Q215" s="31" t="b">
        <f>IF(AND(OR(G215:G216=DATOS!C$8,G215:G216=DATOS!C$9),H215:H216=DATOS!B$4),ROW(G215:G216))</f>
        <v>0</v>
      </c>
      <c r="R215" s="31" t="str">
        <f t="shared" ca="1" si="2"/>
        <v/>
      </c>
      <c r="S215" s="31">
        <f t="shared" ca="1" si="3"/>
        <v>0</v>
      </c>
      <c r="T215" s="32"/>
      <c r="U215" s="32"/>
      <c r="V215" s="32"/>
      <c r="W215" s="32"/>
      <c r="X215" s="32"/>
      <c r="Y215" s="32"/>
      <c r="Z215" s="32"/>
      <c r="AA215" s="32"/>
      <c r="AB215" s="32"/>
      <c r="AC215" s="32"/>
      <c r="AD215" s="32"/>
      <c r="AE215" s="32"/>
    </row>
    <row r="216" spans="1:31" ht="12.75">
      <c r="A216" s="37"/>
      <c r="B216" s="43"/>
      <c r="C216" s="45"/>
      <c r="D216" s="45"/>
      <c r="E216" s="48"/>
      <c r="F216" s="43"/>
      <c r="G216" s="51"/>
      <c r="H216" s="51"/>
      <c r="I216" s="43"/>
      <c r="J216" s="43"/>
      <c r="K216" s="43"/>
      <c r="L216" s="43"/>
      <c r="M216" s="43"/>
      <c r="N216" s="43"/>
      <c r="O216" s="48"/>
      <c r="P216" s="43"/>
      <c r="Q216" s="31" t="b">
        <f>IF(AND(OR(G216:G217=DATOS!C$8,G216:G217=DATOS!C$9),H216:H217=DATOS!B$4),ROW(G216:G217))</f>
        <v>0</v>
      </c>
      <c r="R216" s="31" t="str">
        <f t="shared" ca="1" si="2"/>
        <v/>
      </c>
      <c r="S216" s="31">
        <f t="shared" ca="1" si="3"/>
        <v>0</v>
      </c>
      <c r="T216" s="32"/>
      <c r="U216" s="32"/>
      <c r="V216" s="32"/>
      <c r="W216" s="32"/>
      <c r="X216" s="32"/>
      <c r="Y216" s="32"/>
      <c r="Z216" s="32"/>
      <c r="AA216" s="32"/>
      <c r="AB216" s="32"/>
      <c r="AC216" s="32"/>
      <c r="AD216" s="32"/>
      <c r="AE216" s="32"/>
    </row>
    <row r="217" spans="1:31" ht="12.75">
      <c r="A217" s="37"/>
      <c r="B217" s="43"/>
      <c r="C217" s="45"/>
      <c r="D217" s="45"/>
      <c r="E217" s="48"/>
      <c r="F217" s="43"/>
      <c r="G217" s="51"/>
      <c r="H217" s="51"/>
      <c r="I217" s="43"/>
      <c r="J217" s="43"/>
      <c r="K217" s="43"/>
      <c r="L217" s="43"/>
      <c r="M217" s="43"/>
      <c r="N217" s="43"/>
      <c r="O217" s="48"/>
      <c r="P217" s="43"/>
      <c r="Q217" s="31" t="b">
        <f>IF(AND(OR(G217:G218=DATOS!C$8,G217:G218=DATOS!C$9),H217:H218=DATOS!B$4),ROW(G217:G218))</f>
        <v>0</v>
      </c>
      <c r="R217" s="31" t="str">
        <f t="shared" ca="1" si="2"/>
        <v/>
      </c>
      <c r="S217" s="31">
        <f t="shared" ca="1" si="3"/>
        <v>0</v>
      </c>
      <c r="T217" s="32"/>
      <c r="U217" s="32"/>
      <c r="V217" s="32"/>
      <c r="W217" s="32"/>
      <c r="X217" s="32"/>
      <c r="Y217" s="32"/>
      <c r="Z217" s="32"/>
      <c r="AA217" s="32"/>
      <c r="AB217" s="32"/>
      <c r="AC217" s="32"/>
      <c r="AD217" s="32"/>
      <c r="AE217" s="32"/>
    </row>
    <row r="218" spans="1:31" ht="12.75">
      <c r="A218" s="37"/>
      <c r="B218" s="43"/>
      <c r="C218" s="45"/>
      <c r="D218" s="45"/>
      <c r="E218" s="48"/>
      <c r="F218" s="43"/>
      <c r="G218" s="51"/>
      <c r="H218" s="51"/>
      <c r="I218" s="43"/>
      <c r="J218" s="43"/>
      <c r="K218" s="43"/>
      <c r="L218" s="43"/>
      <c r="M218" s="43"/>
      <c r="N218" s="43"/>
      <c r="O218" s="48"/>
      <c r="P218" s="43"/>
      <c r="Q218" s="31" t="b">
        <f>IF(AND(OR(G218:G219=DATOS!C$8,G218:G219=DATOS!C$9),H218:H219=DATOS!B$4),ROW(G218:G219))</f>
        <v>0</v>
      </c>
      <c r="R218" s="31" t="str">
        <f t="shared" ca="1" si="2"/>
        <v/>
      </c>
      <c r="S218" s="31">
        <f t="shared" ca="1" si="3"/>
        <v>0</v>
      </c>
      <c r="T218" s="32"/>
      <c r="U218" s="32"/>
      <c r="V218" s="32"/>
      <c r="W218" s="32"/>
      <c r="X218" s="32"/>
      <c r="Y218" s="32"/>
      <c r="Z218" s="32"/>
      <c r="AA218" s="32"/>
      <c r="AB218" s="32"/>
      <c r="AC218" s="32"/>
      <c r="AD218" s="32"/>
      <c r="AE218" s="32"/>
    </row>
    <row r="219" spans="1:31" ht="12.75">
      <c r="A219" s="37"/>
      <c r="B219" s="43"/>
      <c r="C219" s="45"/>
      <c r="D219" s="45"/>
      <c r="E219" s="48"/>
      <c r="F219" s="43"/>
      <c r="G219" s="51"/>
      <c r="H219" s="51"/>
      <c r="I219" s="43"/>
      <c r="J219" s="43"/>
      <c r="K219" s="43"/>
      <c r="L219" s="43"/>
      <c r="M219" s="43"/>
      <c r="N219" s="43"/>
      <c r="O219" s="48"/>
      <c r="P219" s="43"/>
      <c r="Q219" s="31" t="b">
        <f>IF(AND(OR(G219:G220=DATOS!C$8,G219:G220=DATOS!C$9),H219:H220=DATOS!B$4),ROW(G219:G220))</f>
        <v>0</v>
      </c>
      <c r="R219" s="31" t="str">
        <f t="shared" ca="1" si="2"/>
        <v/>
      </c>
      <c r="S219" s="31">
        <f t="shared" ca="1" si="3"/>
        <v>0</v>
      </c>
      <c r="T219" s="32"/>
      <c r="U219" s="32"/>
      <c r="V219" s="32"/>
      <c r="W219" s="32"/>
      <c r="X219" s="32"/>
      <c r="Y219" s="32"/>
      <c r="Z219" s="32"/>
      <c r="AA219" s="32"/>
      <c r="AB219" s="32"/>
      <c r="AC219" s="32"/>
      <c r="AD219" s="32"/>
      <c r="AE219" s="32"/>
    </row>
    <row r="220" spans="1:31" ht="12.75">
      <c r="A220" s="37"/>
      <c r="B220" s="43"/>
      <c r="C220" s="45"/>
      <c r="D220" s="45"/>
      <c r="E220" s="48"/>
      <c r="F220" s="43"/>
      <c r="G220" s="51"/>
      <c r="H220" s="51"/>
      <c r="I220" s="43"/>
      <c r="J220" s="43"/>
      <c r="K220" s="43"/>
      <c r="L220" s="43"/>
      <c r="M220" s="43"/>
      <c r="N220" s="43"/>
      <c r="O220" s="48"/>
      <c r="P220" s="43"/>
      <c r="Q220" s="31" t="b">
        <f>IF(AND(OR(G220:G221=DATOS!C$8,G220:G221=DATOS!C$9),H220:H221=DATOS!B$4),ROW(G220:G221))</f>
        <v>0</v>
      </c>
      <c r="R220" s="31" t="str">
        <f t="shared" ca="1" si="2"/>
        <v/>
      </c>
      <c r="S220" s="31">
        <f t="shared" ca="1" si="3"/>
        <v>0</v>
      </c>
      <c r="T220" s="32"/>
      <c r="U220" s="32"/>
      <c r="V220" s="32"/>
      <c r="W220" s="32"/>
      <c r="X220" s="32"/>
      <c r="Y220" s="32"/>
      <c r="Z220" s="32"/>
      <c r="AA220" s="32"/>
      <c r="AB220" s="32"/>
      <c r="AC220" s="32"/>
      <c r="AD220" s="32"/>
      <c r="AE220" s="32"/>
    </row>
    <row r="221" spans="1:31" ht="12.75">
      <c r="A221" s="37"/>
      <c r="B221" s="43"/>
      <c r="C221" s="45"/>
      <c r="D221" s="45"/>
      <c r="E221" s="48"/>
      <c r="F221" s="43"/>
      <c r="G221" s="51"/>
      <c r="H221" s="51"/>
      <c r="I221" s="43"/>
      <c r="J221" s="43"/>
      <c r="K221" s="43"/>
      <c r="L221" s="43"/>
      <c r="M221" s="43"/>
      <c r="N221" s="43"/>
      <c r="O221" s="48"/>
      <c r="P221" s="43"/>
      <c r="Q221" s="31" t="b">
        <f>IF(AND(OR(G221:G222=DATOS!C$8,G221:G222=DATOS!C$9),H221:H222=DATOS!B$4),ROW(G221:G222))</f>
        <v>0</v>
      </c>
      <c r="R221" s="31" t="str">
        <f t="shared" ca="1" si="2"/>
        <v/>
      </c>
      <c r="S221" s="31">
        <f t="shared" ca="1" si="3"/>
        <v>0</v>
      </c>
      <c r="T221" s="32"/>
      <c r="U221" s="32"/>
      <c r="V221" s="32"/>
      <c r="W221" s="32"/>
      <c r="X221" s="32"/>
      <c r="Y221" s="32"/>
      <c r="Z221" s="32"/>
      <c r="AA221" s="32"/>
      <c r="AB221" s="32"/>
      <c r="AC221" s="32"/>
      <c r="AD221" s="32"/>
      <c r="AE221" s="32"/>
    </row>
    <row r="222" spans="1:31" ht="12.75">
      <c r="A222" s="37"/>
      <c r="B222" s="43"/>
      <c r="C222" s="45"/>
      <c r="D222" s="45"/>
      <c r="E222" s="48"/>
      <c r="F222" s="43"/>
      <c r="G222" s="51"/>
      <c r="H222" s="51"/>
      <c r="I222" s="43"/>
      <c r="J222" s="43"/>
      <c r="K222" s="43"/>
      <c r="L222" s="43"/>
      <c r="M222" s="43"/>
      <c r="N222" s="43"/>
      <c r="O222" s="48"/>
      <c r="P222" s="43"/>
      <c r="Q222" s="31" t="b">
        <f>IF(AND(OR(G222:G223=DATOS!C$8,G222:G223=DATOS!C$9),H222:H223=DATOS!B$4),ROW(G222:G223))</f>
        <v>0</v>
      </c>
      <c r="R222" s="31" t="str">
        <f t="shared" ca="1" si="2"/>
        <v/>
      </c>
      <c r="S222" s="31">
        <f t="shared" ca="1" si="3"/>
        <v>0</v>
      </c>
      <c r="T222" s="32"/>
      <c r="U222" s="32"/>
      <c r="V222" s="32"/>
      <c r="W222" s="32"/>
      <c r="X222" s="32"/>
      <c r="Y222" s="32"/>
      <c r="Z222" s="32"/>
      <c r="AA222" s="32"/>
      <c r="AB222" s="32"/>
      <c r="AC222" s="32"/>
      <c r="AD222" s="32"/>
      <c r="AE222" s="32"/>
    </row>
    <row r="223" spans="1:31" ht="12.75">
      <c r="A223" s="37"/>
      <c r="B223" s="43"/>
      <c r="C223" s="45"/>
      <c r="D223" s="45"/>
      <c r="E223" s="48"/>
      <c r="F223" s="43"/>
      <c r="G223" s="51"/>
      <c r="H223" s="51"/>
      <c r="I223" s="43"/>
      <c r="J223" s="43"/>
      <c r="K223" s="43"/>
      <c r="L223" s="43"/>
      <c r="M223" s="43"/>
      <c r="N223" s="84"/>
      <c r="O223" s="48"/>
      <c r="P223" s="43"/>
      <c r="Q223" s="31" t="b">
        <f>IF(AND(OR(G223:G224=DATOS!C$8,G223:G224=DATOS!C$9),H223:H224=DATOS!B$4),ROW(G223:G224))</f>
        <v>0</v>
      </c>
      <c r="R223" s="31" t="str">
        <f t="shared" ca="1" si="2"/>
        <v/>
      </c>
      <c r="S223" s="31">
        <f t="shared" ca="1" si="3"/>
        <v>0</v>
      </c>
      <c r="T223" s="32"/>
      <c r="U223" s="32"/>
      <c r="V223" s="32"/>
      <c r="W223" s="32"/>
      <c r="X223" s="32"/>
      <c r="Y223" s="32"/>
      <c r="Z223" s="32"/>
      <c r="AA223" s="32"/>
      <c r="AB223" s="32"/>
      <c r="AC223" s="32"/>
      <c r="AD223" s="32"/>
      <c r="AE223" s="32"/>
    </row>
    <row r="224" spans="1:31" ht="12.75">
      <c r="A224" s="37"/>
      <c r="B224" s="43"/>
      <c r="C224" s="45"/>
      <c r="D224" s="45"/>
      <c r="E224" s="48"/>
      <c r="F224" s="43"/>
      <c r="G224" s="51"/>
      <c r="H224" s="51"/>
      <c r="I224" s="43"/>
      <c r="J224" s="43"/>
      <c r="K224" s="43"/>
      <c r="L224" s="43"/>
      <c r="M224" s="43"/>
      <c r="N224" s="43"/>
      <c r="O224" s="48"/>
      <c r="P224" s="43"/>
      <c r="Q224" s="31" t="b">
        <f>IF(AND(OR(G224:G225=DATOS!C$8,G224:G225=DATOS!C$9),H224:H225=DATOS!B$4),ROW(G224:G225))</f>
        <v>0</v>
      </c>
      <c r="R224" s="31" t="str">
        <f t="shared" ca="1" si="2"/>
        <v/>
      </c>
      <c r="S224" s="31">
        <f t="shared" ca="1" si="3"/>
        <v>0</v>
      </c>
      <c r="T224" s="32"/>
      <c r="U224" s="32"/>
      <c r="V224" s="32"/>
      <c r="W224" s="32"/>
      <c r="X224" s="32"/>
      <c r="Y224" s="32"/>
      <c r="Z224" s="32"/>
      <c r="AA224" s="32"/>
      <c r="AB224" s="32"/>
      <c r="AC224" s="32"/>
      <c r="AD224" s="32"/>
      <c r="AE224" s="32"/>
    </row>
    <row r="225" spans="1:31" ht="12.75">
      <c r="A225" s="37"/>
      <c r="B225" s="43"/>
      <c r="C225" s="45"/>
      <c r="D225" s="45"/>
      <c r="E225" s="48"/>
      <c r="F225" s="43"/>
      <c r="G225" s="51"/>
      <c r="H225" s="51"/>
      <c r="I225" s="43"/>
      <c r="J225" s="43"/>
      <c r="K225" s="43"/>
      <c r="L225" s="43"/>
      <c r="M225" s="43"/>
      <c r="N225" s="43"/>
      <c r="O225" s="48"/>
      <c r="P225" s="43"/>
      <c r="Q225" s="31" t="b">
        <f>IF(AND(OR(G225:G226=DATOS!C$8,G225:G226=DATOS!C$9),H225:H226=DATOS!B$4),ROW(G225:G226))</f>
        <v>0</v>
      </c>
      <c r="R225" s="31" t="str">
        <f t="shared" ca="1" si="2"/>
        <v/>
      </c>
      <c r="S225" s="31">
        <f t="shared" ca="1" si="3"/>
        <v>0</v>
      </c>
      <c r="T225" s="32"/>
      <c r="U225" s="32"/>
      <c r="V225" s="32"/>
      <c r="W225" s="32"/>
      <c r="X225" s="32"/>
      <c r="Y225" s="32"/>
      <c r="Z225" s="32"/>
      <c r="AA225" s="32"/>
      <c r="AB225" s="32"/>
      <c r="AC225" s="32"/>
      <c r="AD225" s="32"/>
      <c r="AE225" s="32"/>
    </row>
    <row r="226" spans="1:31" ht="12.75">
      <c r="A226" s="99"/>
      <c r="B226" s="43"/>
      <c r="C226" s="45"/>
      <c r="D226" s="45"/>
      <c r="E226" s="48"/>
      <c r="F226" s="43"/>
      <c r="G226" s="51"/>
      <c r="H226" s="51"/>
      <c r="I226" s="43"/>
      <c r="J226" s="43"/>
      <c r="K226" s="43"/>
      <c r="L226" s="43"/>
      <c r="M226" s="43"/>
      <c r="N226" s="43"/>
      <c r="O226" s="48"/>
      <c r="P226" s="43"/>
      <c r="Q226" s="31" t="b">
        <f>IF(AND(OR(G226:G227=DATOS!C$8,G226:G227=DATOS!C$9),H226:H227=DATOS!B$4),ROW(G226:G227))</f>
        <v>0</v>
      </c>
      <c r="R226" s="31" t="str">
        <f t="shared" ca="1" si="2"/>
        <v/>
      </c>
      <c r="S226" s="31">
        <f t="shared" ca="1" si="3"/>
        <v>0</v>
      </c>
      <c r="T226" s="32"/>
      <c r="U226" s="32"/>
      <c r="V226" s="32"/>
      <c r="W226" s="32"/>
      <c r="X226" s="32"/>
      <c r="Y226" s="32"/>
      <c r="Z226" s="32"/>
      <c r="AA226" s="32"/>
      <c r="AB226" s="32"/>
      <c r="AC226" s="32"/>
      <c r="AD226" s="32"/>
      <c r="AE226" s="32"/>
    </row>
    <row r="227" spans="1:31" ht="12.75">
      <c r="A227" s="37"/>
      <c r="B227" s="43"/>
      <c r="C227" s="45"/>
      <c r="D227" s="45"/>
      <c r="E227" s="48"/>
      <c r="F227" s="43"/>
      <c r="G227" s="51"/>
      <c r="H227" s="51"/>
      <c r="I227" s="43"/>
      <c r="J227" s="43"/>
      <c r="K227" s="43"/>
      <c r="L227" s="43"/>
      <c r="M227" s="43"/>
      <c r="N227" s="43"/>
      <c r="O227" s="48"/>
      <c r="P227" s="43"/>
      <c r="Q227" s="31" t="b">
        <f>IF(AND(OR(G227:G228=DATOS!C$8,G227:G228=DATOS!C$9),H227:H228=DATOS!B$4),ROW(G227:G228))</f>
        <v>0</v>
      </c>
      <c r="R227" s="31" t="str">
        <f t="shared" ca="1" si="2"/>
        <v/>
      </c>
      <c r="S227" s="31">
        <f t="shared" ca="1" si="3"/>
        <v>0</v>
      </c>
      <c r="T227" s="32"/>
      <c r="U227" s="32"/>
      <c r="V227" s="32"/>
      <c r="W227" s="32"/>
      <c r="X227" s="32"/>
      <c r="Y227" s="32"/>
      <c r="Z227" s="32"/>
      <c r="AA227" s="32"/>
      <c r="AB227" s="32"/>
      <c r="AC227" s="32"/>
      <c r="AD227" s="32"/>
      <c r="AE227" s="32"/>
    </row>
    <row r="228" spans="1:31" ht="12.75">
      <c r="A228" s="37"/>
      <c r="B228" s="43"/>
      <c r="C228" s="45"/>
      <c r="D228" s="45"/>
      <c r="E228" s="48"/>
      <c r="F228" s="43"/>
      <c r="G228" s="51"/>
      <c r="H228" s="51"/>
      <c r="I228" s="43"/>
      <c r="J228" s="43"/>
      <c r="K228" s="43"/>
      <c r="L228" s="43"/>
      <c r="M228" s="43"/>
      <c r="N228" s="43"/>
      <c r="O228" s="48"/>
      <c r="P228" s="43"/>
      <c r="Q228" s="31" t="b">
        <f>IF(AND(OR(G228:G229=DATOS!C$8,G228:G229=DATOS!C$9),H228:H229=DATOS!B$4),ROW(G228:G229))</f>
        <v>0</v>
      </c>
      <c r="R228" s="31" t="str">
        <f t="shared" ca="1" si="2"/>
        <v/>
      </c>
      <c r="S228" s="31">
        <f t="shared" ca="1" si="3"/>
        <v>0</v>
      </c>
      <c r="T228" s="32"/>
      <c r="U228" s="32"/>
      <c r="V228" s="32"/>
      <c r="W228" s="32"/>
      <c r="X228" s="32"/>
      <c r="Y228" s="32"/>
      <c r="Z228" s="32"/>
      <c r="AA228" s="32"/>
      <c r="AB228" s="32"/>
      <c r="AC228" s="32"/>
      <c r="AD228" s="32"/>
      <c r="AE228" s="32"/>
    </row>
    <row r="229" spans="1:31" ht="12.75">
      <c r="A229" s="89"/>
      <c r="B229" s="43"/>
      <c r="C229" s="45"/>
      <c r="D229" s="45"/>
      <c r="E229" s="48"/>
      <c r="F229" s="43"/>
      <c r="G229" s="51"/>
      <c r="H229" s="51"/>
      <c r="I229" s="43"/>
      <c r="J229" s="43"/>
      <c r="K229" s="43"/>
      <c r="L229" s="43"/>
      <c r="M229" s="43"/>
      <c r="N229" s="43"/>
      <c r="O229" s="48"/>
      <c r="P229" s="43"/>
      <c r="Q229" s="31" t="b">
        <f>IF(AND(OR(G229:G230=DATOS!C$8,G229:G230=DATOS!C$9),H229:H230=DATOS!B$4),ROW(G229:G230))</f>
        <v>0</v>
      </c>
      <c r="R229" s="31" t="str">
        <f t="shared" ca="1" si="2"/>
        <v/>
      </c>
      <c r="S229" s="31">
        <f t="shared" ca="1" si="3"/>
        <v>0</v>
      </c>
      <c r="T229" s="32"/>
      <c r="U229" s="32"/>
      <c r="V229" s="32"/>
      <c r="W229" s="32"/>
      <c r="X229" s="32"/>
      <c r="Y229" s="32"/>
      <c r="Z229" s="32"/>
      <c r="AA229" s="32"/>
      <c r="AB229" s="32"/>
      <c r="AC229" s="32"/>
      <c r="AD229" s="32"/>
      <c r="AE229" s="32"/>
    </row>
    <row r="230" spans="1:31" ht="12.75">
      <c r="A230" s="37"/>
      <c r="B230" s="43"/>
      <c r="C230" s="45"/>
      <c r="D230" s="45"/>
      <c r="E230" s="48"/>
      <c r="F230" s="43"/>
      <c r="G230" s="51"/>
      <c r="H230" s="51"/>
      <c r="I230" s="43"/>
      <c r="J230" s="43"/>
      <c r="K230" s="43"/>
      <c r="L230" s="43"/>
      <c r="M230" s="43"/>
      <c r="N230" s="43"/>
      <c r="O230" s="48"/>
      <c r="P230" s="43"/>
      <c r="Q230" s="31" t="b">
        <f>IF(AND(OR(G230:G231=DATOS!C$8,G230:G231=DATOS!C$9),H230:H231=DATOS!B$4),ROW(G230:G231))</f>
        <v>0</v>
      </c>
      <c r="R230" s="31" t="str">
        <f t="shared" ca="1" si="2"/>
        <v/>
      </c>
      <c r="S230" s="31">
        <f t="shared" ca="1" si="3"/>
        <v>0</v>
      </c>
      <c r="T230" s="32"/>
      <c r="U230" s="32"/>
      <c r="V230" s="32"/>
      <c r="W230" s="32"/>
      <c r="X230" s="32"/>
      <c r="Y230" s="32"/>
      <c r="Z230" s="32"/>
      <c r="AA230" s="32"/>
      <c r="AB230" s="32"/>
      <c r="AC230" s="32"/>
      <c r="AD230" s="32"/>
      <c r="AE230" s="32"/>
    </row>
    <row r="231" spans="1:31" ht="12.75">
      <c r="A231" s="37"/>
      <c r="B231" s="43"/>
      <c r="C231" s="45"/>
      <c r="D231" s="45"/>
      <c r="E231" s="48"/>
      <c r="F231" s="43"/>
      <c r="G231" s="51"/>
      <c r="H231" s="51"/>
      <c r="I231" s="43"/>
      <c r="J231" s="43"/>
      <c r="K231" s="43"/>
      <c r="L231" s="43"/>
      <c r="M231" s="43"/>
      <c r="N231" s="43"/>
      <c r="O231" s="48"/>
      <c r="P231" s="43"/>
      <c r="Q231" s="31" t="b">
        <f>IF(AND(OR(G231:G232=DATOS!C$8,G231:G232=DATOS!C$9),H231:H232=DATOS!B$4),ROW(G231:G232))</f>
        <v>0</v>
      </c>
      <c r="R231" s="31" t="str">
        <f t="shared" ca="1" si="2"/>
        <v/>
      </c>
      <c r="S231" s="31">
        <f t="shared" ca="1" si="3"/>
        <v>0</v>
      </c>
      <c r="T231" s="32"/>
      <c r="U231" s="32"/>
      <c r="V231" s="32"/>
      <c r="W231" s="32"/>
      <c r="X231" s="32"/>
      <c r="Y231" s="32"/>
      <c r="Z231" s="32"/>
      <c r="AA231" s="32"/>
      <c r="AB231" s="32"/>
      <c r="AC231" s="32"/>
      <c r="AD231" s="32"/>
      <c r="AE231" s="32"/>
    </row>
    <row r="232" spans="1:31" ht="12.75">
      <c r="A232" s="37"/>
      <c r="B232" s="43"/>
      <c r="C232" s="45"/>
      <c r="D232" s="45"/>
      <c r="E232" s="48"/>
      <c r="F232" s="43"/>
      <c r="G232" s="51"/>
      <c r="H232" s="51"/>
      <c r="I232" s="43"/>
      <c r="J232" s="43"/>
      <c r="K232" s="43"/>
      <c r="L232" s="43"/>
      <c r="M232" s="43"/>
      <c r="N232" s="43"/>
      <c r="O232" s="48"/>
      <c r="P232" s="43"/>
      <c r="Q232" s="31" t="b">
        <f>IF(AND(OR(G232=DATOS!C$8,G232=DATOS!C$9),H232=DATOS!B$4),ROW(G232))</f>
        <v>0</v>
      </c>
      <c r="R232" s="31" t="str">
        <f t="shared" ca="1" si="2"/>
        <v/>
      </c>
      <c r="S232" s="31">
        <f t="shared" ca="1" si="3"/>
        <v>0</v>
      </c>
      <c r="T232" s="32"/>
      <c r="U232" s="32"/>
      <c r="V232" s="32"/>
      <c r="W232" s="32"/>
      <c r="X232" s="32"/>
      <c r="Y232" s="32"/>
      <c r="Z232" s="32"/>
      <c r="AA232" s="32"/>
      <c r="AB232" s="32"/>
      <c r="AC232" s="32"/>
      <c r="AD232" s="32"/>
      <c r="AE232" s="32"/>
    </row>
    <row r="233" spans="1:31" ht="12.75">
      <c r="A233" s="89"/>
      <c r="B233" s="43"/>
      <c r="C233" s="45"/>
      <c r="D233" s="45"/>
      <c r="E233" s="48"/>
      <c r="F233" s="43"/>
      <c r="G233" s="51"/>
      <c r="H233" s="51"/>
      <c r="I233" s="43"/>
      <c r="J233" s="43"/>
      <c r="K233" s="43"/>
      <c r="L233" s="43"/>
      <c r="M233" s="43"/>
      <c r="N233" s="43"/>
      <c r="O233" s="48"/>
      <c r="P233" s="43"/>
      <c r="Q233" s="31" t="b">
        <f>IF(AND(OR(G233:G234=DATOS!C$8,G233:G234=DATOS!C$9),H233:H234=DATOS!B$4),ROW(G233:G234))</f>
        <v>0</v>
      </c>
      <c r="R233" s="31" t="str">
        <f t="shared" ca="1" si="2"/>
        <v/>
      </c>
      <c r="S233" s="31">
        <f t="shared" ca="1" si="3"/>
        <v>0</v>
      </c>
      <c r="T233" s="32"/>
      <c r="U233" s="32"/>
      <c r="V233" s="32"/>
      <c r="W233" s="32"/>
      <c r="X233" s="32"/>
      <c r="Y233" s="32"/>
      <c r="Z233" s="32"/>
      <c r="AA233" s="32"/>
      <c r="AB233" s="32"/>
      <c r="AC233" s="32"/>
      <c r="AD233" s="32"/>
      <c r="AE233" s="32"/>
    </row>
    <row r="234" spans="1:31" ht="12.75">
      <c r="A234" s="37"/>
      <c r="B234" s="43"/>
      <c r="C234" s="45"/>
      <c r="D234" s="45"/>
      <c r="E234" s="48"/>
      <c r="F234" s="43"/>
      <c r="G234" s="51"/>
      <c r="H234" s="51"/>
      <c r="I234" s="43"/>
      <c r="J234" s="43"/>
      <c r="K234" s="43"/>
      <c r="L234" s="43"/>
      <c r="M234" s="43"/>
      <c r="N234" s="43"/>
      <c r="O234" s="48"/>
      <c r="P234" s="43"/>
      <c r="Q234" s="31" t="b">
        <f>IF(AND(OR(G234:G235=DATOS!C$8,G234:G235=DATOS!C$9),H234:H235=DATOS!B$4),ROW(G234:G235))</f>
        <v>0</v>
      </c>
      <c r="R234" s="31" t="str">
        <f t="shared" ca="1" si="2"/>
        <v/>
      </c>
      <c r="S234" s="31">
        <f t="shared" ca="1" si="3"/>
        <v>0</v>
      </c>
      <c r="T234" s="32"/>
      <c r="U234" s="32"/>
      <c r="V234" s="32"/>
      <c r="W234" s="32"/>
      <c r="X234" s="32"/>
      <c r="Y234" s="32"/>
      <c r="Z234" s="32"/>
      <c r="AA234" s="32"/>
      <c r="AB234" s="32"/>
      <c r="AC234" s="32"/>
      <c r="AD234" s="32"/>
      <c r="AE234" s="32"/>
    </row>
    <row r="235" spans="1:31" ht="12.75">
      <c r="A235" s="37"/>
      <c r="B235" s="280"/>
      <c r="C235" s="45"/>
      <c r="D235" s="45"/>
      <c r="E235" s="48"/>
      <c r="F235" s="43"/>
      <c r="G235" s="51"/>
      <c r="H235" s="51"/>
      <c r="I235" s="43"/>
      <c r="J235" s="43"/>
      <c r="K235" s="43"/>
      <c r="L235" s="43"/>
      <c r="M235" s="43"/>
      <c r="N235" s="43"/>
      <c r="O235" s="48"/>
      <c r="P235" s="43"/>
      <c r="Q235" s="31" t="b">
        <f>IF(AND(OR(G235:G236=DATOS!C$8,G235:G236=DATOS!C$9),H235:H236=DATOS!B$4),ROW(G235:G236))</f>
        <v>0</v>
      </c>
      <c r="R235" s="31" t="str">
        <f t="shared" ca="1" si="2"/>
        <v/>
      </c>
      <c r="S235" s="31">
        <f t="shared" ca="1" si="3"/>
        <v>0</v>
      </c>
      <c r="T235" s="32"/>
      <c r="U235" s="32"/>
      <c r="V235" s="32"/>
      <c r="W235" s="32"/>
      <c r="X235" s="32"/>
      <c r="Y235" s="32"/>
      <c r="Z235" s="32"/>
      <c r="AA235" s="32"/>
      <c r="AB235" s="32"/>
      <c r="AC235" s="32"/>
      <c r="AD235" s="32"/>
      <c r="AE235" s="32"/>
    </row>
    <row r="236" spans="1:31" ht="12.75">
      <c r="A236" s="37"/>
      <c r="B236" s="43"/>
      <c r="C236" s="45"/>
      <c r="D236" s="45"/>
      <c r="E236" s="48"/>
      <c r="F236" s="43"/>
      <c r="G236" s="51"/>
      <c r="H236" s="51"/>
      <c r="I236" s="43"/>
      <c r="J236" s="43"/>
      <c r="K236" s="43"/>
      <c r="L236" s="43"/>
      <c r="M236" s="43"/>
      <c r="N236" s="43"/>
      <c r="O236" s="48"/>
      <c r="P236" s="43"/>
      <c r="Q236" s="31" t="b">
        <f>IF(AND(OR(G236:G237=DATOS!C$8,G236:G237=DATOS!C$9),H236:H237=DATOS!B$4),ROW(G236:G237))</f>
        <v>0</v>
      </c>
      <c r="R236" s="31" t="str">
        <f t="shared" ca="1" si="2"/>
        <v/>
      </c>
      <c r="S236" s="31">
        <f t="shared" ca="1" si="3"/>
        <v>0</v>
      </c>
      <c r="T236" s="32"/>
      <c r="U236" s="32"/>
      <c r="V236" s="32"/>
      <c r="W236" s="32"/>
      <c r="X236" s="32"/>
      <c r="Y236" s="32"/>
      <c r="Z236" s="32"/>
      <c r="AA236" s="32"/>
      <c r="AB236" s="32"/>
      <c r="AC236" s="32"/>
      <c r="AD236" s="32"/>
      <c r="AE236" s="32"/>
    </row>
    <row r="237" spans="1:31" ht="12.75">
      <c r="A237" s="89"/>
      <c r="B237" s="43"/>
      <c r="C237" s="45"/>
      <c r="D237" s="45"/>
      <c r="E237" s="48"/>
      <c r="F237" s="43"/>
      <c r="G237" s="51"/>
      <c r="H237" s="51"/>
      <c r="I237" s="43"/>
      <c r="J237" s="43"/>
      <c r="K237" s="43"/>
      <c r="L237" s="43"/>
      <c r="M237" s="43"/>
      <c r="N237" s="43"/>
      <c r="O237" s="48"/>
      <c r="P237" s="43"/>
      <c r="Q237" s="31" t="b">
        <f>IF(AND(OR(G237:G238=DATOS!C$8,G237:G238=DATOS!C$9),H237:H238=DATOS!B$4),ROW(G237:G238))</f>
        <v>0</v>
      </c>
      <c r="R237" s="31" t="str">
        <f t="shared" ca="1" si="2"/>
        <v/>
      </c>
      <c r="S237" s="31">
        <f t="shared" ca="1" si="3"/>
        <v>0</v>
      </c>
      <c r="T237" s="32"/>
      <c r="U237" s="32"/>
      <c r="V237" s="32"/>
      <c r="W237" s="32"/>
      <c r="X237" s="32"/>
      <c r="Y237" s="32"/>
      <c r="Z237" s="32"/>
      <c r="AA237" s="32"/>
      <c r="AB237" s="32"/>
      <c r="AC237" s="32"/>
      <c r="AD237" s="32"/>
      <c r="AE237" s="32"/>
    </row>
    <row r="238" spans="1:31" ht="12.75">
      <c r="A238" s="89"/>
      <c r="B238" s="43"/>
      <c r="C238" s="45"/>
      <c r="D238" s="45"/>
      <c r="E238" s="48"/>
      <c r="F238" s="43"/>
      <c r="G238" s="51"/>
      <c r="H238" s="51"/>
      <c r="I238" s="43"/>
      <c r="J238" s="43"/>
      <c r="K238" s="43"/>
      <c r="L238" s="43"/>
      <c r="M238" s="43"/>
      <c r="N238" s="43"/>
      <c r="O238" s="48"/>
      <c r="P238" s="43"/>
      <c r="Q238" s="31" t="b">
        <f>IF(AND(OR(G238:G239=DATOS!C$8,G238:G239=DATOS!C$9),H238:H239=DATOS!B$4),ROW(G238:G239))</f>
        <v>0</v>
      </c>
      <c r="R238" s="31" t="str">
        <f t="shared" ca="1" si="2"/>
        <v/>
      </c>
      <c r="S238" s="31">
        <f t="shared" ca="1" si="3"/>
        <v>0</v>
      </c>
      <c r="T238" s="32"/>
      <c r="U238" s="32"/>
      <c r="V238" s="32"/>
      <c r="W238" s="32"/>
      <c r="X238" s="32"/>
      <c r="Y238" s="32"/>
      <c r="Z238" s="32"/>
      <c r="AA238" s="32"/>
      <c r="AB238" s="32"/>
      <c r="AC238" s="32"/>
      <c r="AD238" s="32"/>
      <c r="AE238" s="32"/>
    </row>
    <row r="239" spans="1:31" ht="12.75">
      <c r="A239" s="37"/>
      <c r="B239" s="43"/>
      <c r="C239" s="45"/>
      <c r="D239" s="45"/>
      <c r="E239" s="48"/>
      <c r="F239" s="43"/>
      <c r="G239" s="51"/>
      <c r="H239" s="51"/>
      <c r="I239" s="43"/>
      <c r="J239" s="43"/>
      <c r="K239" s="43"/>
      <c r="L239" s="43"/>
      <c r="M239" s="43"/>
      <c r="N239" s="43"/>
      <c r="O239" s="48"/>
      <c r="P239" s="43"/>
      <c r="Q239" s="31" t="b">
        <f>IF(AND(OR(G239:G240=DATOS!C$8,G239:G240=DATOS!C$9),H239:H240=DATOS!B$4),ROW(G239:G240))</f>
        <v>0</v>
      </c>
      <c r="R239" s="31" t="str">
        <f t="shared" ca="1" si="2"/>
        <v/>
      </c>
      <c r="S239" s="31">
        <f t="shared" ca="1" si="3"/>
        <v>0</v>
      </c>
      <c r="T239" s="32"/>
      <c r="U239" s="32"/>
      <c r="V239" s="32"/>
      <c r="W239" s="32"/>
      <c r="X239" s="32"/>
      <c r="Y239" s="32"/>
      <c r="Z239" s="32"/>
      <c r="AA239" s="32"/>
      <c r="AB239" s="32"/>
      <c r="AC239" s="32"/>
      <c r="AD239" s="32"/>
      <c r="AE239" s="32"/>
    </row>
    <row r="240" spans="1:31" ht="12.75">
      <c r="A240" s="37"/>
      <c r="B240" s="43"/>
      <c r="C240" s="45"/>
      <c r="D240" s="45"/>
      <c r="E240" s="48"/>
      <c r="F240" s="43"/>
      <c r="G240" s="51"/>
      <c r="H240" s="51"/>
      <c r="I240" s="43"/>
      <c r="J240" s="43"/>
      <c r="K240" s="43"/>
      <c r="L240" s="43"/>
      <c r="M240" s="43"/>
      <c r="N240" s="43"/>
      <c r="O240" s="31"/>
      <c r="P240" s="43"/>
      <c r="Q240" s="31" t="b">
        <f>IF(AND(OR(G240:G241=DATOS!C$8,G240:G241=DATOS!C$9),H240:H241=DATOS!B$4),ROW(G240:G241))</f>
        <v>0</v>
      </c>
      <c r="R240" s="31" t="str">
        <f t="shared" ca="1" si="2"/>
        <v/>
      </c>
      <c r="S240" s="31">
        <f t="shared" ca="1" si="3"/>
        <v>0</v>
      </c>
      <c r="T240" s="32"/>
      <c r="U240" s="32"/>
      <c r="V240" s="32"/>
      <c r="W240" s="32"/>
      <c r="X240" s="32"/>
      <c r="Y240" s="32"/>
      <c r="Z240" s="32"/>
      <c r="AA240" s="32"/>
      <c r="AB240" s="32"/>
      <c r="AC240" s="32"/>
      <c r="AD240" s="32"/>
      <c r="AE240" s="32"/>
    </row>
    <row r="241" spans="1:31" ht="12.75">
      <c r="A241" s="37"/>
      <c r="B241" s="43"/>
      <c r="C241" s="45"/>
      <c r="D241" s="45"/>
      <c r="E241" s="48"/>
      <c r="F241" s="43"/>
      <c r="G241" s="51"/>
      <c r="H241" s="51"/>
      <c r="I241" s="43"/>
      <c r="J241" s="43"/>
      <c r="K241" s="52"/>
      <c r="L241" s="43"/>
      <c r="M241" s="43"/>
      <c r="N241" s="43"/>
      <c r="O241" s="121"/>
      <c r="P241" s="43"/>
      <c r="Q241" s="31" t="b">
        <f>IF(AND(OR(G241:G242=DATOS!C$8,G241:G242=DATOS!C$9),H241:H242=DATOS!B$4),ROW(G241:G242))</f>
        <v>0</v>
      </c>
      <c r="R241" s="31" t="str">
        <f t="shared" ca="1" si="2"/>
        <v/>
      </c>
      <c r="S241" s="31">
        <f t="shared" ca="1" si="3"/>
        <v>0</v>
      </c>
      <c r="T241" s="32"/>
      <c r="U241" s="32"/>
      <c r="V241" s="32"/>
      <c r="W241" s="32"/>
      <c r="X241" s="32"/>
      <c r="Y241" s="32"/>
      <c r="Z241" s="32"/>
      <c r="AA241" s="32"/>
      <c r="AB241" s="32"/>
      <c r="AC241" s="32"/>
      <c r="AD241" s="32"/>
      <c r="AE241" s="32"/>
    </row>
    <row r="242" spans="1:31" ht="12.75">
      <c r="A242" s="37"/>
      <c r="B242" s="43"/>
      <c r="C242" s="45"/>
      <c r="D242" s="45"/>
      <c r="E242" s="48"/>
      <c r="F242" s="43"/>
      <c r="G242" s="51"/>
      <c r="H242" s="51"/>
      <c r="I242" s="43"/>
      <c r="J242" s="43"/>
      <c r="K242" s="43"/>
      <c r="L242" s="43"/>
      <c r="M242" s="43"/>
      <c r="N242" s="43"/>
      <c r="O242" s="48"/>
      <c r="P242" s="43"/>
      <c r="Q242" s="31" t="b">
        <f>IF(AND(OR(G242:G243=DATOS!C$8,G242:G243=DATOS!C$9),H242:H243=DATOS!B$4),ROW(G242:G243))</f>
        <v>0</v>
      </c>
      <c r="R242" s="31" t="str">
        <f t="shared" ca="1" si="2"/>
        <v/>
      </c>
      <c r="S242" s="31">
        <f t="shared" ca="1" si="3"/>
        <v>0</v>
      </c>
      <c r="T242" s="32"/>
      <c r="U242" s="32"/>
      <c r="V242" s="32"/>
      <c r="W242" s="32"/>
      <c r="X242" s="32"/>
      <c r="Y242" s="32"/>
      <c r="Z242" s="32"/>
      <c r="AA242" s="32"/>
      <c r="AB242" s="32"/>
      <c r="AC242" s="32"/>
      <c r="AD242" s="32"/>
      <c r="AE242" s="32"/>
    </row>
    <row r="243" spans="1:31" ht="12.75">
      <c r="A243" s="37"/>
      <c r="B243" s="280"/>
      <c r="C243" s="45"/>
      <c r="D243" s="45"/>
      <c r="E243" s="48"/>
      <c r="F243" s="43"/>
      <c r="G243" s="51"/>
      <c r="H243" s="51"/>
      <c r="I243" s="43"/>
      <c r="J243" s="43"/>
      <c r="K243" s="43"/>
      <c r="L243" s="43"/>
      <c r="M243" s="43"/>
      <c r="N243" s="43"/>
      <c r="O243" s="48"/>
      <c r="P243" s="43"/>
      <c r="Q243" s="31" t="b">
        <f>IF(AND(OR(G243:G244=DATOS!C$8,G243:G244=DATOS!C$9),H243:H244=DATOS!B$4),ROW(G243:G244))</f>
        <v>0</v>
      </c>
      <c r="R243" s="31" t="str">
        <f t="shared" ca="1" si="2"/>
        <v/>
      </c>
      <c r="S243" s="31">
        <f t="shared" ca="1" si="3"/>
        <v>0</v>
      </c>
      <c r="T243" s="32"/>
      <c r="U243" s="32"/>
      <c r="V243" s="32"/>
      <c r="W243" s="32"/>
      <c r="X243" s="32"/>
      <c r="Y243" s="32"/>
      <c r="Z243" s="32"/>
      <c r="AA243" s="32"/>
      <c r="AB243" s="32"/>
      <c r="AC243" s="32"/>
      <c r="AD243" s="32"/>
      <c r="AE243" s="32"/>
    </row>
    <row r="244" spans="1:31" ht="12.75">
      <c r="A244" s="89"/>
      <c r="B244" s="43"/>
      <c r="C244" s="45"/>
      <c r="D244" s="45"/>
      <c r="E244" s="48"/>
      <c r="F244" s="43"/>
      <c r="G244" s="51"/>
      <c r="H244" s="51"/>
      <c r="I244" s="43"/>
      <c r="J244" s="43"/>
      <c r="K244" s="52"/>
      <c r="L244" s="43"/>
      <c r="M244" s="43"/>
      <c r="N244" s="43"/>
      <c r="O244" s="48"/>
      <c r="P244" s="43"/>
      <c r="Q244" s="31" t="b">
        <f>IF(AND(OR(G244:G245=DATOS!C$8,G244:G245=DATOS!C$9),H244:H245=DATOS!B$4),ROW(G244:G245))</f>
        <v>0</v>
      </c>
      <c r="R244" s="31" t="str">
        <f t="shared" ca="1" si="2"/>
        <v/>
      </c>
      <c r="S244" s="31">
        <f t="shared" ca="1" si="3"/>
        <v>0</v>
      </c>
      <c r="T244" s="32"/>
      <c r="U244" s="32"/>
      <c r="V244" s="32"/>
      <c r="W244" s="32"/>
      <c r="X244" s="32"/>
      <c r="Y244" s="32"/>
      <c r="Z244" s="32"/>
      <c r="AA244" s="32"/>
      <c r="AB244" s="32"/>
      <c r="AC244" s="32"/>
      <c r="AD244" s="32"/>
      <c r="AE244" s="32"/>
    </row>
    <row r="245" spans="1:31" ht="12.75">
      <c r="A245" s="89"/>
      <c r="B245" s="43"/>
      <c r="C245" s="45"/>
      <c r="D245" s="45"/>
      <c r="E245" s="48"/>
      <c r="F245" s="43"/>
      <c r="G245" s="51"/>
      <c r="H245" s="51"/>
      <c r="I245" s="43"/>
      <c r="J245" s="43"/>
      <c r="K245" s="43"/>
      <c r="L245" s="43"/>
      <c r="M245" s="43"/>
      <c r="N245" s="43"/>
      <c r="O245" s="48"/>
      <c r="P245" s="43"/>
      <c r="Q245" s="31" t="b">
        <f>IF(AND(OR(G245:G246=DATOS!C$8,G245:G246=DATOS!C$9),H245:H246=DATOS!B$4),ROW(G245:G246))</f>
        <v>0</v>
      </c>
      <c r="R245" s="31" t="str">
        <f t="shared" ca="1" si="2"/>
        <v/>
      </c>
      <c r="S245" s="31">
        <f t="shared" ca="1" si="3"/>
        <v>0</v>
      </c>
      <c r="T245" s="32"/>
      <c r="U245" s="32"/>
      <c r="V245" s="32"/>
      <c r="W245" s="32"/>
      <c r="X245" s="32"/>
      <c r="Y245" s="32"/>
      <c r="Z245" s="32"/>
      <c r="AA245" s="32"/>
      <c r="AB245" s="32"/>
      <c r="AC245" s="32"/>
      <c r="AD245" s="32"/>
      <c r="AE245" s="32"/>
    </row>
    <row r="246" spans="1:31" ht="12.75">
      <c r="A246" s="89"/>
      <c r="B246" s="43"/>
      <c r="C246" s="45"/>
      <c r="D246" s="45"/>
      <c r="E246" s="48"/>
      <c r="F246" s="43"/>
      <c r="G246" s="51"/>
      <c r="H246" s="51"/>
      <c r="I246" s="43"/>
      <c r="J246" s="43"/>
      <c r="K246" s="43"/>
      <c r="L246" s="43"/>
      <c r="M246" s="43"/>
      <c r="N246" s="43"/>
      <c r="O246" s="48"/>
      <c r="P246" s="43"/>
      <c r="Q246" s="31" t="b">
        <f>IF(AND(OR(G246:G247=DATOS!C$8,G246:G247=DATOS!C$9),H246:H247=DATOS!B$4),ROW(G246:G247))</f>
        <v>0</v>
      </c>
      <c r="R246" s="31" t="str">
        <f t="shared" ca="1" si="2"/>
        <v/>
      </c>
      <c r="S246" s="31">
        <f t="shared" ca="1" si="3"/>
        <v>0</v>
      </c>
      <c r="T246" s="32"/>
      <c r="U246" s="32"/>
      <c r="V246" s="32"/>
      <c r="W246" s="32"/>
      <c r="X246" s="32"/>
      <c r="Y246" s="32"/>
      <c r="Z246" s="32"/>
      <c r="AA246" s="32"/>
      <c r="AB246" s="32"/>
      <c r="AC246" s="32"/>
      <c r="AD246" s="32"/>
      <c r="AE246" s="32"/>
    </row>
    <row r="247" spans="1:31" ht="12.75">
      <c r="A247" s="37"/>
      <c r="B247" s="43"/>
      <c r="C247" s="45"/>
      <c r="D247" s="45"/>
      <c r="E247" s="48"/>
      <c r="F247" s="43"/>
      <c r="G247" s="51"/>
      <c r="H247" s="51"/>
      <c r="I247" s="43"/>
      <c r="J247" s="43"/>
      <c r="K247" s="43"/>
      <c r="L247" s="43"/>
      <c r="M247" s="43"/>
      <c r="N247" s="43"/>
      <c r="O247" s="48"/>
      <c r="P247" s="43"/>
      <c r="Q247" s="31" t="b">
        <f>IF(AND(OR(G247:G248=DATOS!C$8,G247:G248=DATOS!C$9),H247:H248=DATOS!B$4),ROW(G247:G248))</f>
        <v>0</v>
      </c>
      <c r="R247" s="31" t="str">
        <f t="shared" ca="1" si="2"/>
        <v/>
      </c>
      <c r="S247" s="31">
        <f t="shared" ca="1" si="3"/>
        <v>0</v>
      </c>
      <c r="T247" s="32"/>
      <c r="U247" s="32"/>
      <c r="V247" s="32"/>
      <c r="W247" s="32"/>
      <c r="X247" s="32"/>
      <c r="Y247" s="32"/>
      <c r="Z247" s="32"/>
      <c r="AA247" s="32"/>
      <c r="AB247" s="32"/>
      <c r="AC247" s="32"/>
      <c r="AD247" s="32"/>
      <c r="AE247" s="32"/>
    </row>
    <row r="248" spans="1:31" ht="12.75">
      <c r="A248" s="37"/>
      <c r="B248" s="43"/>
      <c r="C248" s="45"/>
      <c r="D248" s="45"/>
      <c r="E248" s="48"/>
      <c r="F248" s="43"/>
      <c r="G248" s="51"/>
      <c r="H248" s="51"/>
      <c r="I248" s="43"/>
      <c r="J248" s="43"/>
      <c r="K248" s="43"/>
      <c r="L248" s="43"/>
      <c r="M248" s="43"/>
      <c r="N248" s="84"/>
      <c r="O248" s="48"/>
      <c r="P248" s="43"/>
      <c r="Q248" s="31" t="b">
        <f>IF(AND(OR(G248:G249=DATOS!C$8,G248:G249=DATOS!C$9),H248:H249=DATOS!B$4),ROW(G248:G249))</f>
        <v>0</v>
      </c>
      <c r="R248" s="31" t="str">
        <f t="shared" ca="1" si="2"/>
        <v/>
      </c>
      <c r="S248" s="31">
        <f t="shared" ca="1" si="3"/>
        <v>0</v>
      </c>
      <c r="T248" s="32"/>
      <c r="U248" s="32"/>
      <c r="V248" s="32"/>
      <c r="W248" s="32"/>
      <c r="X248" s="32"/>
      <c r="Y248" s="32"/>
      <c r="Z248" s="32"/>
      <c r="AA248" s="32"/>
      <c r="AB248" s="32"/>
      <c r="AC248" s="32"/>
      <c r="AD248" s="32"/>
      <c r="AE248" s="32"/>
    </row>
    <row r="249" spans="1:31" ht="12.75">
      <c r="A249" s="37"/>
      <c r="B249" s="43"/>
      <c r="C249" s="45"/>
      <c r="D249" s="45"/>
      <c r="E249" s="48"/>
      <c r="F249" s="43"/>
      <c r="G249" s="51"/>
      <c r="H249" s="51"/>
      <c r="I249" s="43"/>
      <c r="J249" s="43"/>
      <c r="K249" s="43"/>
      <c r="L249" s="43"/>
      <c r="M249" s="43"/>
      <c r="N249" s="43"/>
      <c r="O249" s="31"/>
      <c r="P249" s="31"/>
      <c r="Q249" s="31" t="b">
        <f>IF(AND(OR(G249:G250=DATOS!C$8,G249:G250=DATOS!C$9),H249:H250=DATOS!B$4),ROW(G249:G250))</f>
        <v>0</v>
      </c>
      <c r="R249" s="31" t="str">
        <f t="shared" ca="1" si="2"/>
        <v/>
      </c>
      <c r="S249" s="31">
        <f t="shared" ca="1" si="3"/>
        <v>0</v>
      </c>
      <c r="T249" s="32"/>
      <c r="U249" s="32"/>
      <c r="V249" s="32"/>
      <c r="W249" s="32"/>
      <c r="X249" s="32"/>
      <c r="Y249" s="32"/>
      <c r="Z249" s="32"/>
      <c r="AA249" s="32"/>
      <c r="AB249" s="32"/>
      <c r="AC249" s="32"/>
      <c r="AD249" s="32"/>
      <c r="AE249" s="32"/>
    </row>
    <row r="250" spans="1:31" ht="12.75">
      <c r="A250" s="37"/>
      <c r="B250" s="43"/>
      <c r="C250" s="45"/>
      <c r="D250" s="45"/>
      <c r="E250" s="48"/>
      <c r="F250" s="43"/>
      <c r="G250" s="51"/>
      <c r="H250" s="51"/>
      <c r="I250" s="43"/>
      <c r="J250" s="43"/>
      <c r="K250" s="43"/>
      <c r="L250" s="43"/>
      <c r="M250" s="43"/>
      <c r="N250" s="43"/>
      <c r="O250" s="48"/>
      <c r="P250" s="43"/>
      <c r="Q250" s="31" t="b">
        <f>IF(AND(OR(G250:G251=DATOS!C$8,G250:G251=DATOS!C$9),H250:H251=DATOS!B$4),ROW(G250:G251))</f>
        <v>0</v>
      </c>
      <c r="R250" s="31" t="str">
        <f t="shared" ca="1" si="2"/>
        <v/>
      </c>
      <c r="S250" s="31">
        <f t="shared" ca="1" si="3"/>
        <v>0</v>
      </c>
      <c r="T250" s="32"/>
      <c r="U250" s="32"/>
      <c r="V250" s="32"/>
      <c r="W250" s="32"/>
      <c r="X250" s="32"/>
      <c r="Y250" s="32"/>
      <c r="Z250" s="32"/>
      <c r="AA250" s="32"/>
      <c r="AB250" s="32"/>
      <c r="AC250" s="32"/>
      <c r="AD250" s="32"/>
      <c r="AE250" s="32"/>
    </row>
    <row r="251" spans="1:31" ht="12.75">
      <c r="A251" s="37"/>
      <c r="B251" s="43"/>
      <c r="C251" s="45"/>
      <c r="D251" s="45"/>
      <c r="E251" s="48"/>
      <c r="F251" s="43"/>
      <c r="G251" s="51"/>
      <c r="H251" s="51"/>
      <c r="I251" s="43"/>
      <c r="J251" s="43"/>
      <c r="K251" s="43"/>
      <c r="L251" s="43"/>
      <c r="M251" s="43"/>
      <c r="N251" s="43"/>
      <c r="O251" s="48"/>
      <c r="P251" s="43"/>
      <c r="Q251" s="31" t="b">
        <f>IF(AND(OR(G251:G252=DATOS!C$8,G251:G252=DATOS!C$9),H251:H252=DATOS!B$4),ROW(G251:G252))</f>
        <v>0</v>
      </c>
      <c r="R251" s="31" t="str">
        <f t="shared" ca="1" si="2"/>
        <v/>
      </c>
      <c r="S251" s="31">
        <f t="shared" ca="1" si="3"/>
        <v>0</v>
      </c>
      <c r="T251" s="32"/>
      <c r="U251" s="32"/>
      <c r="V251" s="32"/>
      <c r="W251" s="32"/>
      <c r="X251" s="32"/>
      <c r="Y251" s="32"/>
      <c r="Z251" s="32"/>
      <c r="AA251" s="32"/>
      <c r="AB251" s="32"/>
      <c r="AC251" s="32"/>
      <c r="AD251" s="32"/>
      <c r="AE251" s="32"/>
    </row>
    <row r="252" spans="1:31" ht="12.75">
      <c r="A252" s="37"/>
      <c r="B252" s="43"/>
      <c r="C252" s="45"/>
      <c r="D252" s="45"/>
      <c r="E252" s="48"/>
      <c r="F252" s="43"/>
      <c r="G252" s="51"/>
      <c r="H252" s="51"/>
      <c r="I252" s="43"/>
      <c r="J252" s="43"/>
      <c r="K252" s="43"/>
      <c r="L252" s="43"/>
      <c r="M252" s="43"/>
      <c r="N252" s="43"/>
      <c r="O252" s="48"/>
      <c r="P252" s="43"/>
      <c r="Q252" s="31" t="b">
        <f>IF(AND(OR(G252:G253=DATOS!C$8,G252:G253=DATOS!C$9),H252:H253=DATOS!B$4),ROW(G252:G253))</f>
        <v>0</v>
      </c>
      <c r="R252" s="31" t="str">
        <f t="shared" ca="1" si="2"/>
        <v/>
      </c>
      <c r="S252" s="31">
        <f t="shared" ca="1" si="3"/>
        <v>0</v>
      </c>
      <c r="T252" s="32"/>
      <c r="U252" s="32"/>
      <c r="V252" s="32"/>
      <c r="W252" s="32"/>
      <c r="X252" s="32"/>
      <c r="Y252" s="32"/>
      <c r="Z252" s="32"/>
      <c r="AA252" s="32"/>
      <c r="AB252" s="32"/>
      <c r="AC252" s="32"/>
      <c r="AD252" s="32"/>
      <c r="AE252" s="32"/>
    </row>
    <row r="253" spans="1:31" ht="12.75">
      <c r="A253" s="37"/>
      <c r="B253" s="43"/>
      <c r="C253" s="45"/>
      <c r="D253" s="45"/>
      <c r="E253" s="48"/>
      <c r="F253" s="43"/>
      <c r="G253" s="51"/>
      <c r="H253" s="51"/>
      <c r="I253" s="43"/>
      <c r="J253" s="43"/>
      <c r="K253" s="43"/>
      <c r="L253" s="43"/>
      <c r="M253" s="43"/>
      <c r="N253" s="43"/>
      <c r="O253" s="48"/>
      <c r="P253" s="43"/>
      <c r="Q253" s="31" t="b">
        <f>IF(AND(OR(G253:G254=DATOS!C$8,G253:G254=DATOS!C$9),H253:H254=DATOS!B$4),ROW(G253:G254))</f>
        <v>0</v>
      </c>
      <c r="R253" s="31" t="str">
        <f t="shared" ca="1" si="2"/>
        <v/>
      </c>
      <c r="S253" s="31">
        <f t="shared" ca="1" si="3"/>
        <v>0</v>
      </c>
      <c r="T253" s="32"/>
      <c r="U253" s="32"/>
      <c r="V253" s="32"/>
      <c r="W253" s="32"/>
      <c r="X253" s="32"/>
      <c r="Y253" s="32"/>
      <c r="Z253" s="32"/>
      <c r="AA253" s="32"/>
      <c r="AB253" s="32"/>
      <c r="AC253" s="32"/>
      <c r="AD253" s="32"/>
      <c r="AE253" s="32"/>
    </row>
    <row r="254" spans="1:31" ht="12.75">
      <c r="A254" s="37"/>
      <c r="B254" s="43"/>
      <c r="C254" s="45"/>
      <c r="D254" s="45"/>
      <c r="E254" s="48"/>
      <c r="F254" s="84"/>
      <c r="G254" s="51"/>
      <c r="H254" s="51"/>
      <c r="I254" s="43"/>
      <c r="J254" s="43"/>
      <c r="K254" s="43"/>
      <c r="L254" s="43"/>
      <c r="M254" s="43"/>
      <c r="N254" s="43"/>
      <c r="O254" s="48"/>
      <c r="P254" s="43"/>
      <c r="Q254" s="31" t="b">
        <f>IF(AND(OR(G254:G255=DATOS!C$8,G254:G255=DATOS!C$9),H254:H255=DATOS!B$4),ROW(G254:G255))</f>
        <v>0</v>
      </c>
      <c r="R254" s="31" t="str">
        <f t="shared" ca="1" si="2"/>
        <v/>
      </c>
      <c r="S254" s="31">
        <f t="shared" ca="1" si="3"/>
        <v>0</v>
      </c>
      <c r="T254" s="32"/>
      <c r="U254" s="32"/>
      <c r="V254" s="32"/>
      <c r="W254" s="32"/>
      <c r="X254" s="32"/>
      <c r="Y254" s="32"/>
      <c r="Z254" s="32"/>
      <c r="AA254" s="32"/>
      <c r="AB254" s="32"/>
      <c r="AC254" s="32"/>
      <c r="AD254" s="32"/>
      <c r="AE254" s="32"/>
    </row>
    <row r="255" spans="1:31" ht="12.75">
      <c r="A255" s="37"/>
      <c r="B255" s="43"/>
      <c r="C255" s="45"/>
      <c r="D255" s="45"/>
      <c r="E255" s="48"/>
      <c r="F255" s="43"/>
      <c r="G255" s="51"/>
      <c r="H255" s="51"/>
      <c r="I255" s="43"/>
      <c r="J255" s="43"/>
      <c r="K255" s="43"/>
      <c r="L255" s="43"/>
      <c r="M255" s="43"/>
      <c r="N255" s="43"/>
      <c r="O255" s="48"/>
      <c r="P255" s="43"/>
      <c r="Q255" s="31" t="b">
        <f>IF(AND(OR(G255:G256=DATOS!C$8,G255:G256=DATOS!C$9),H255:H256=DATOS!B$4),ROW(G255:G256))</f>
        <v>0</v>
      </c>
      <c r="R255" s="31" t="str">
        <f t="shared" ca="1" si="2"/>
        <v/>
      </c>
      <c r="S255" s="31">
        <f t="shared" ca="1" si="3"/>
        <v>0</v>
      </c>
      <c r="T255" s="32"/>
      <c r="U255" s="32"/>
      <c r="V255" s="32"/>
      <c r="W255" s="32"/>
      <c r="X255" s="32"/>
      <c r="Y255" s="32"/>
      <c r="Z255" s="32"/>
      <c r="AA255" s="32"/>
      <c r="AB255" s="32"/>
      <c r="AC255" s="32"/>
      <c r="AD255" s="32"/>
      <c r="AE255" s="32"/>
    </row>
    <row r="256" spans="1:31" ht="12.75">
      <c r="A256" s="37"/>
      <c r="B256" s="43"/>
      <c r="C256" s="45"/>
      <c r="D256" s="45"/>
      <c r="E256" s="48"/>
      <c r="F256" s="43"/>
      <c r="G256" s="51"/>
      <c r="H256" s="51"/>
      <c r="I256" s="43"/>
      <c r="J256" s="43"/>
      <c r="K256" s="43"/>
      <c r="L256" s="43"/>
      <c r="M256" s="43"/>
      <c r="N256" s="43"/>
      <c r="O256" s="48"/>
      <c r="P256" s="43"/>
      <c r="Q256" s="31" t="b">
        <f>IF(AND(OR(G256:G257=DATOS!C$8,G256:G257=DATOS!C$9),H256:H257=DATOS!B$4),ROW(G256:G257))</f>
        <v>0</v>
      </c>
      <c r="R256" s="31" t="str">
        <f t="shared" ca="1" si="2"/>
        <v/>
      </c>
      <c r="S256" s="31">
        <f t="shared" ca="1" si="3"/>
        <v>0</v>
      </c>
      <c r="T256" s="32"/>
      <c r="U256" s="32"/>
      <c r="V256" s="32"/>
      <c r="W256" s="32"/>
      <c r="X256" s="32"/>
      <c r="Y256" s="32"/>
      <c r="Z256" s="32"/>
      <c r="AA256" s="32"/>
      <c r="AB256" s="32"/>
      <c r="AC256" s="32"/>
      <c r="AD256" s="32"/>
      <c r="AE256" s="32"/>
    </row>
    <row r="257" spans="1:31" ht="12.75">
      <c r="A257" s="37"/>
      <c r="B257" s="43"/>
      <c r="C257" s="45"/>
      <c r="D257" s="45"/>
      <c r="E257" s="48"/>
      <c r="F257" s="43"/>
      <c r="G257" s="51"/>
      <c r="H257" s="51"/>
      <c r="I257" s="43"/>
      <c r="J257" s="43"/>
      <c r="K257" s="43"/>
      <c r="L257" s="43"/>
      <c r="M257" s="43"/>
      <c r="N257" s="43"/>
      <c r="O257" s="48"/>
      <c r="P257" s="43"/>
      <c r="Q257" s="31" t="b">
        <f>IF(AND(OR(G257:G258=DATOS!C$8,G257:G258=DATOS!C$9),H257:H258=DATOS!B$4),ROW(G257:G258))</f>
        <v>0</v>
      </c>
      <c r="R257" s="31" t="str">
        <f t="shared" ca="1" si="2"/>
        <v/>
      </c>
      <c r="S257" s="31">
        <f t="shared" ca="1" si="3"/>
        <v>0</v>
      </c>
      <c r="T257" s="32"/>
      <c r="U257" s="32"/>
      <c r="V257" s="32"/>
      <c r="W257" s="32"/>
      <c r="X257" s="32"/>
      <c r="Y257" s="32"/>
      <c r="Z257" s="32"/>
      <c r="AA257" s="32"/>
      <c r="AB257" s="32"/>
      <c r="AC257" s="32"/>
      <c r="AD257" s="32"/>
      <c r="AE257" s="32"/>
    </row>
    <row r="258" spans="1:31" ht="12.75">
      <c r="A258" s="37"/>
      <c r="B258" s="43"/>
      <c r="C258" s="45"/>
      <c r="D258" s="45"/>
      <c r="E258" s="48"/>
      <c r="F258" s="43"/>
      <c r="G258" s="51"/>
      <c r="H258" s="51"/>
      <c r="I258" s="43"/>
      <c r="J258" s="43"/>
      <c r="K258" s="43"/>
      <c r="L258" s="43"/>
      <c r="M258" s="43"/>
      <c r="N258" s="43"/>
      <c r="O258" s="48"/>
      <c r="P258" s="43"/>
      <c r="Q258" s="31" t="b">
        <f>IF(AND(OR(G258:G259=DATOS!C$8,G258:G259=DATOS!C$9),H258:H259=DATOS!B$4),ROW(G258:G259))</f>
        <v>0</v>
      </c>
      <c r="R258" s="31" t="str">
        <f t="shared" ca="1" si="2"/>
        <v/>
      </c>
      <c r="S258" s="31">
        <f t="shared" ca="1" si="3"/>
        <v>0</v>
      </c>
      <c r="T258" s="32"/>
      <c r="U258" s="32"/>
      <c r="V258" s="32"/>
      <c r="W258" s="32"/>
      <c r="X258" s="32"/>
      <c r="Y258" s="32"/>
      <c r="Z258" s="32"/>
      <c r="AA258" s="32"/>
      <c r="AB258" s="32"/>
      <c r="AC258" s="32"/>
      <c r="AD258" s="32"/>
      <c r="AE258" s="32"/>
    </row>
    <row r="259" spans="1:31" ht="12.75">
      <c r="A259" s="37"/>
      <c r="B259" s="43"/>
      <c r="C259" s="45"/>
      <c r="D259" s="45"/>
      <c r="E259" s="48"/>
      <c r="F259" s="43"/>
      <c r="G259" s="51"/>
      <c r="H259" s="51"/>
      <c r="I259" s="43"/>
      <c r="J259" s="43"/>
      <c r="K259" s="43"/>
      <c r="L259" s="43"/>
      <c r="M259" s="43"/>
      <c r="N259" s="43"/>
      <c r="O259" s="48"/>
      <c r="P259" s="43"/>
      <c r="Q259" s="31" t="b">
        <f>IF(AND(OR(G259:G260=DATOS!C$8,G259:G260=DATOS!C$9),H259:H260=DATOS!B$4),ROW(G259:G260))</f>
        <v>0</v>
      </c>
      <c r="R259" s="31" t="str">
        <f t="shared" ca="1" si="2"/>
        <v/>
      </c>
      <c r="S259" s="31">
        <f t="shared" ca="1" si="3"/>
        <v>0</v>
      </c>
      <c r="T259" s="32"/>
      <c r="U259" s="32"/>
      <c r="V259" s="32"/>
      <c r="W259" s="32"/>
      <c r="X259" s="32"/>
      <c r="Y259" s="32"/>
      <c r="Z259" s="32"/>
      <c r="AA259" s="32"/>
      <c r="AB259" s="32"/>
      <c r="AC259" s="32"/>
      <c r="AD259" s="32"/>
      <c r="AE259" s="32"/>
    </row>
    <row r="260" spans="1:31" ht="12.75">
      <c r="A260" s="37"/>
      <c r="B260" s="43"/>
      <c r="C260" s="45"/>
      <c r="D260" s="45"/>
      <c r="E260" s="48"/>
      <c r="F260" s="43"/>
      <c r="G260" s="51"/>
      <c r="H260" s="51"/>
      <c r="I260" s="43"/>
      <c r="J260" s="43"/>
      <c r="K260" s="43"/>
      <c r="L260" s="43"/>
      <c r="M260" s="43"/>
      <c r="N260" s="43"/>
      <c r="O260" s="48"/>
      <c r="P260" s="43"/>
      <c r="Q260" s="31" t="b">
        <f>IF(AND(OR(G260:G261=DATOS!C$8,G260:G261=DATOS!C$9),H260:H261=DATOS!B$4),ROW(G260:G261))</f>
        <v>0</v>
      </c>
      <c r="R260" s="31" t="str">
        <f t="shared" ca="1" si="2"/>
        <v/>
      </c>
      <c r="S260" s="31">
        <f t="shared" ca="1" si="3"/>
        <v>0</v>
      </c>
      <c r="T260" s="32"/>
      <c r="U260" s="32"/>
      <c r="V260" s="32"/>
      <c r="W260" s="32"/>
      <c r="X260" s="32"/>
      <c r="Y260" s="32"/>
      <c r="Z260" s="32"/>
      <c r="AA260" s="32"/>
      <c r="AB260" s="32"/>
      <c r="AC260" s="32"/>
      <c r="AD260" s="32"/>
      <c r="AE260" s="32"/>
    </row>
    <row r="261" spans="1:31" ht="12.75">
      <c r="A261" s="37"/>
      <c r="B261" s="43"/>
      <c r="C261" s="45"/>
      <c r="D261" s="45"/>
      <c r="E261" s="48"/>
      <c r="F261" s="43"/>
      <c r="G261" s="51"/>
      <c r="H261" s="51"/>
      <c r="I261" s="43"/>
      <c r="J261" s="43"/>
      <c r="K261" s="43"/>
      <c r="L261" s="43"/>
      <c r="M261" s="43"/>
      <c r="N261" s="43"/>
      <c r="O261" s="48"/>
      <c r="P261" s="43"/>
      <c r="Q261" s="31" t="b">
        <f>IF(AND(OR(G261:G262=DATOS!C$8,G261:G262=DATOS!C$9),H261:H262=DATOS!B$4),ROW(G261:G262))</f>
        <v>0</v>
      </c>
      <c r="R261" s="31" t="str">
        <f t="shared" ca="1" si="2"/>
        <v/>
      </c>
      <c r="S261" s="31">
        <f t="shared" ca="1" si="3"/>
        <v>0</v>
      </c>
      <c r="T261" s="32"/>
      <c r="U261" s="32"/>
      <c r="V261" s="32"/>
      <c r="W261" s="32"/>
      <c r="X261" s="32"/>
      <c r="Y261" s="32"/>
      <c r="Z261" s="32"/>
      <c r="AA261" s="32"/>
      <c r="AB261" s="32"/>
      <c r="AC261" s="32"/>
      <c r="AD261" s="32"/>
      <c r="AE261" s="32"/>
    </row>
    <row r="262" spans="1:31" ht="12.75">
      <c r="A262" s="37"/>
      <c r="B262" s="43"/>
      <c r="C262" s="45"/>
      <c r="D262" s="45"/>
      <c r="E262" s="48"/>
      <c r="F262" s="43"/>
      <c r="G262" s="51"/>
      <c r="H262" s="51"/>
      <c r="I262" s="43"/>
      <c r="J262" s="43"/>
      <c r="K262" s="43"/>
      <c r="L262" s="43"/>
      <c r="M262" s="43"/>
      <c r="N262" s="43"/>
      <c r="O262" s="48"/>
      <c r="P262" s="43"/>
      <c r="Q262" s="31" t="b">
        <f>IF(AND(OR(G262:G269=DATOS!C$8,G262:G269=DATOS!C$9),H262:H269=DATOS!B$4),ROW(G262:G269))</f>
        <v>0</v>
      </c>
      <c r="R262" s="31" t="str">
        <f t="shared" ca="1" si="2"/>
        <v/>
      </c>
      <c r="S262" s="31">
        <f t="shared" ca="1" si="3"/>
        <v>0</v>
      </c>
      <c r="T262" s="32"/>
      <c r="U262" s="32"/>
      <c r="V262" s="32"/>
      <c r="W262" s="32"/>
      <c r="X262" s="32"/>
      <c r="Y262" s="32"/>
      <c r="Z262" s="32"/>
      <c r="AA262" s="32"/>
      <c r="AB262" s="32"/>
      <c r="AC262" s="32"/>
      <c r="AD262" s="32"/>
      <c r="AE262" s="32"/>
    </row>
    <row r="263" spans="1:31" ht="12.75">
      <c r="A263" s="37"/>
      <c r="B263" s="43"/>
      <c r="C263" s="45"/>
      <c r="D263" s="45"/>
      <c r="E263" s="48"/>
      <c r="F263" s="43"/>
      <c r="G263" s="51"/>
      <c r="H263" s="51"/>
      <c r="I263" s="43"/>
      <c r="J263" s="43"/>
      <c r="K263" s="43"/>
      <c r="L263" s="43"/>
      <c r="M263" s="43"/>
      <c r="N263" s="43"/>
      <c r="O263" s="48"/>
      <c r="P263" s="43"/>
      <c r="Q263" s="31" t="b">
        <f>IF(AND(OR(G263:G270=DATOS!C$8,G263:G270=DATOS!C$9),H263:H270=DATOS!B$4),ROW(G263:G270))</f>
        <v>0</v>
      </c>
      <c r="R263" s="31" t="str">
        <f t="shared" ca="1" si="2"/>
        <v/>
      </c>
      <c r="S263" s="31">
        <f t="shared" ca="1" si="3"/>
        <v>0</v>
      </c>
      <c r="T263" s="32"/>
      <c r="U263" s="32"/>
      <c r="V263" s="32"/>
      <c r="W263" s="32"/>
      <c r="X263" s="32"/>
      <c r="Y263" s="32"/>
      <c r="Z263" s="32"/>
      <c r="AA263" s="32"/>
      <c r="AB263" s="32"/>
      <c r="AC263" s="32"/>
      <c r="AD263" s="32"/>
      <c r="AE263" s="32"/>
    </row>
    <row r="264" spans="1:31" ht="12.75">
      <c r="A264" s="37"/>
      <c r="B264" s="43"/>
      <c r="C264" s="45"/>
      <c r="D264" s="45"/>
      <c r="E264" s="48"/>
      <c r="F264" s="43"/>
      <c r="G264" s="51"/>
      <c r="H264" s="51"/>
      <c r="I264" s="43"/>
      <c r="J264" s="43"/>
      <c r="K264" s="43"/>
      <c r="L264" s="43"/>
      <c r="M264" s="43"/>
      <c r="N264" s="43"/>
      <c r="O264" s="48"/>
      <c r="P264" s="43"/>
      <c r="Q264" s="31" t="b">
        <f>IF(AND(OR(G264:G271=DATOS!C$8,G264:G271=DATOS!C$9),H264:H271=DATOS!B$4),ROW(G264:G271))</f>
        <v>0</v>
      </c>
      <c r="R264" s="31" t="str">
        <f t="shared" ca="1" si="2"/>
        <v/>
      </c>
      <c r="S264" s="31">
        <f t="shared" ca="1" si="3"/>
        <v>0</v>
      </c>
      <c r="T264" s="32"/>
      <c r="U264" s="32"/>
      <c r="V264" s="32"/>
      <c r="W264" s="32"/>
      <c r="X264" s="32"/>
      <c r="Y264" s="32"/>
      <c r="Z264" s="32"/>
      <c r="AA264" s="32"/>
      <c r="AB264" s="32"/>
      <c r="AC264" s="32"/>
      <c r="AD264" s="32"/>
      <c r="AE264" s="32"/>
    </row>
    <row r="265" spans="1:31" ht="12.75">
      <c r="A265" s="37"/>
      <c r="B265" s="43"/>
      <c r="C265" s="45"/>
      <c r="D265" s="45"/>
      <c r="E265" s="48"/>
      <c r="F265" s="43"/>
      <c r="G265" s="51"/>
      <c r="H265" s="51"/>
      <c r="I265" s="43"/>
      <c r="J265" s="43"/>
      <c r="K265" s="43"/>
      <c r="L265" s="43"/>
      <c r="M265" s="43"/>
      <c r="N265" s="43"/>
      <c r="O265" s="48"/>
      <c r="P265" s="43"/>
      <c r="Q265" s="31" t="b">
        <f>IF(AND(OR(G265:G272=DATOS!C$8,G265:G272=DATOS!C$9),H265:H272=DATOS!B$4),ROW(G265:G272))</f>
        <v>0</v>
      </c>
      <c r="R265" s="31" t="str">
        <f t="shared" ca="1" si="2"/>
        <v/>
      </c>
      <c r="S265" s="31">
        <f t="shared" ca="1" si="3"/>
        <v>0</v>
      </c>
      <c r="T265" s="32"/>
      <c r="U265" s="32"/>
      <c r="V265" s="32"/>
      <c r="W265" s="32"/>
      <c r="X265" s="32"/>
      <c r="Y265" s="32"/>
      <c r="Z265" s="32"/>
      <c r="AA265" s="32"/>
      <c r="AB265" s="32"/>
      <c r="AC265" s="32"/>
      <c r="AD265" s="32"/>
      <c r="AE265" s="32"/>
    </row>
    <row r="266" spans="1:31" ht="12.75">
      <c r="A266" s="37"/>
      <c r="B266" s="43"/>
      <c r="C266" s="45"/>
      <c r="D266" s="45"/>
      <c r="E266" s="48"/>
      <c r="F266" s="43"/>
      <c r="G266" s="51"/>
      <c r="H266" s="51"/>
      <c r="I266" s="43"/>
      <c r="J266" s="43"/>
      <c r="K266" s="43"/>
      <c r="L266" s="43"/>
      <c r="M266" s="43"/>
      <c r="N266" s="43"/>
      <c r="O266" s="48"/>
      <c r="P266" s="43"/>
      <c r="Q266" s="31" t="b">
        <f>IF(AND(OR(G266:G273=DATOS!C$8,G266:G273=DATOS!C$9),H266:H273=DATOS!B$4),ROW(G266:G273))</f>
        <v>0</v>
      </c>
      <c r="R266" s="31" t="str">
        <f t="shared" ca="1" si="2"/>
        <v/>
      </c>
      <c r="S266" s="31">
        <f t="shared" ca="1" si="3"/>
        <v>0</v>
      </c>
      <c r="T266" s="32"/>
      <c r="U266" s="32"/>
      <c r="V266" s="32"/>
      <c r="W266" s="32"/>
      <c r="X266" s="32"/>
      <c r="Y266" s="32"/>
      <c r="Z266" s="32"/>
      <c r="AA266" s="32"/>
      <c r="AB266" s="32"/>
      <c r="AC266" s="32"/>
      <c r="AD266" s="32"/>
      <c r="AE266" s="32"/>
    </row>
    <row r="267" spans="1:31" ht="12.75">
      <c r="A267" s="37"/>
      <c r="B267" s="43"/>
      <c r="C267" s="45"/>
      <c r="D267" s="45"/>
      <c r="E267" s="48"/>
      <c r="F267" s="43"/>
      <c r="G267" s="51"/>
      <c r="H267" s="51"/>
      <c r="I267" s="43"/>
      <c r="J267" s="43"/>
      <c r="K267" s="43"/>
      <c r="L267" s="43"/>
      <c r="M267" s="43"/>
      <c r="N267" s="43"/>
      <c r="O267" s="48"/>
      <c r="P267" s="43"/>
      <c r="Q267" s="31" t="b">
        <f>IF(AND(OR(G267:G270=DATOS!C$8,G267:G270=DATOS!C$9),H267:H270=DATOS!B$4),ROW(G267:G270))</f>
        <v>0</v>
      </c>
      <c r="R267" s="31" t="str">
        <f t="shared" ca="1" si="2"/>
        <v/>
      </c>
      <c r="S267" s="31">
        <f t="shared" ca="1" si="3"/>
        <v>0</v>
      </c>
      <c r="T267" s="32"/>
      <c r="U267" s="32"/>
      <c r="V267" s="32"/>
      <c r="W267" s="32"/>
      <c r="X267" s="32"/>
      <c r="Y267" s="32"/>
      <c r="Z267" s="32"/>
      <c r="AA267" s="32"/>
      <c r="AB267" s="32"/>
      <c r="AC267" s="32"/>
      <c r="AD267" s="32"/>
      <c r="AE267" s="32"/>
    </row>
    <row r="268" spans="1:31" ht="12.75">
      <c r="A268" s="37"/>
      <c r="B268" s="43"/>
      <c r="C268" s="45"/>
      <c r="D268" s="45"/>
      <c r="E268" s="48"/>
      <c r="F268" s="43"/>
      <c r="G268" s="51"/>
      <c r="H268" s="51"/>
      <c r="I268" s="43"/>
      <c r="J268" s="43"/>
      <c r="K268" s="43"/>
      <c r="L268" s="43"/>
      <c r="M268" s="43"/>
      <c r="N268" s="43"/>
      <c r="O268" s="48"/>
      <c r="P268" s="43"/>
      <c r="Q268" s="31" t="b">
        <f>IF(AND(OR(G268:G275=DATOS!C$8,G268:G275=DATOS!C$9),H268:H275=DATOS!B$4),ROW(G268:G275))</f>
        <v>0</v>
      </c>
      <c r="R268" s="31" t="str">
        <f t="shared" ca="1" si="2"/>
        <v/>
      </c>
      <c r="S268" s="31">
        <f t="shared" ca="1" si="3"/>
        <v>0</v>
      </c>
      <c r="T268" s="32"/>
      <c r="U268" s="32"/>
      <c r="V268" s="32"/>
      <c r="W268" s="32"/>
      <c r="X268" s="32"/>
      <c r="Y268" s="32"/>
      <c r="Z268" s="32"/>
      <c r="AA268" s="32"/>
      <c r="AB268" s="32"/>
      <c r="AC268" s="32"/>
      <c r="AD268" s="32"/>
      <c r="AE268" s="32"/>
    </row>
    <row r="269" spans="1:31" ht="12.75">
      <c r="A269" s="37"/>
      <c r="B269" s="43"/>
      <c r="C269" s="45"/>
      <c r="D269" s="45"/>
      <c r="E269" s="48"/>
      <c r="F269" s="43"/>
      <c r="G269" s="51"/>
      <c r="H269" s="51"/>
      <c r="I269" s="43"/>
      <c r="J269" s="43"/>
      <c r="K269" s="43"/>
      <c r="L269" s="43"/>
      <c r="M269" s="43"/>
      <c r="N269" s="43"/>
      <c r="O269" s="48"/>
      <c r="P269" s="43"/>
      <c r="Q269" s="31" t="b">
        <f>IF(AND(OR(G269:G276=DATOS!C$8,G269:G276=DATOS!C$9),H269:H276=DATOS!B$4),ROW(G269:G276))</f>
        <v>0</v>
      </c>
      <c r="R269" s="31" t="str">
        <f t="shared" ca="1" si="2"/>
        <v/>
      </c>
      <c r="S269" s="31">
        <f t="shared" ca="1" si="3"/>
        <v>0</v>
      </c>
      <c r="T269" s="32"/>
      <c r="U269" s="32"/>
      <c r="V269" s="32"/>
      <c r="W269" s="32"/>
      <c r="X269" s="32"/>
      <c r="Y269" s="32"/>
      <c r="Z269" s="32"/>
      <c r="AA269" s="32"/>
      <c r="AB269" s="32"/>
      <c r="AC269" s="32"/>
      <c r="AD269" s="32"/>
      <c r="AE269" s="32"/>
    </row>
    <row r="270" spans="1:31" ht="12.75">
      <c r="A270" s="37"/>
      <c r="B270" s="43"/>
      <c r="C270" s="45"/>
      <c r="D270" s="45"/>
      <c r="E270" s="48"/>
      <c r="F270" s="43"/>
      <c r="G270" s="51"/>
      <c r="H270" s="51"/>
      <c r="I270" s="43"/>
      <c r="J270" s="43"/>
      <c r="K270" s="43"/>
      <c r="L270" s="43"/>
      <c r="M270" s="43"/>
      <c r="N270" s="43"/>
      <c r="O270" s="48"/>
      <c r="P270" s="43"/>
      <c r="Q270" s="31" t="b">
        <f>IF(AND(OR(G270:G273=DATOS!C$8,G270:G273=DATOS!C$9),H270:H273=DATOS!B$4),ROW(G270:G273))</f>
        <v>0</v>
      </c>
      <c r="R270" s="31" t="str">
        <f t="shared" ca="1" si="2"/>
        <v/>
      </c>
      <c r="S270" s="31">
        <f t="shared" ca="1" si="3"/>
        <v>0</v>
      </c>
      <c r="T270" s="32"/>
      <c r="U270" s="32"/>
      <c r="V270" s="32"/>
      <c r="W270" s="32"/>
      <c r="X270" s="32"/>
      <c r="Y270" s="32"/>
      <c r="Z270" s="32"/>
      <c r="AA270" s="32"/>
      <c r="AB270" s="32"/>
      <c r="AC270" s="32"/>
      <c r="AD270" s="32"/>
      <c r="AE270" s="32"/>
    </row>
    <row r="271" spans="1:31" ht="12.75">
      <c r="A271" s="37"/>
      <c r="B271" s="43"/>
      <c r="C271" s="45"/>
      <c r="D271" s="45"/>
      <c r="E271" s="48"/>
      <c r="F271" s="43"/>
      <c r="G271" s="51"/>
      <c r="H271" s="51"/>
      <c r="I271" s="43"/>
      <c r="J271" s="43"/>
      <c r="K271" s="43"/>
      <c r="L271" s="43"/>
      <c r="M271" s="43"/>
      <c r="N271" s="43"/>
      <c r="O271" s="48"/>
      <c r="P271" s="43"/>
      <c r="Q271" s="31" t="b">
        <f>IF(AND(OR(G271:G272=DATOS!C$8,G271:G272=DATOS!C$9),H271:H272=DATOS!B$4),ROW(G271:G272))</f>
        <v>0</v>
      </c>
      <c r="R271" s="31" t="str">
        <f t="shared" ca="1" si="2"/>
        <v/>
      </c>
      <c r="S271" s="31">
        <f t="shared" ca="1" si="3"/>
        <v>0</v>
      </c>
      <c r="T271" s="32"/>
      <c r="U271" s="32"/>
      <c r="V271" s="32"/>
      <c r="W271" s="32"/>
      <c r="X271" s="32"/>
      <c r="Y271" s="32"/>
      <c r="Z271" s="32"/>
      <c r="AA271" s="32"/>
      <c r="AB271" s="32"/>
      <c r="AC271" s="32"/>
      <c r="AD271" s="32"/>
      <c r="AE271" s="32"/>
    </row>
    <row r="272" spans="1:31" ht="12.75">
      <c r="A272" s="37"/>
      <c r="B272" s="43"/>
      <c r="C272" s="84"/>
      <c r="D272" s="45"/>
      <c r="E272" s="48"/>
      <c r="F272" s="43"/>
      <c r="G272" s="51"/>
      <c r="H272" s="51"/>
      <c r="I272" s="43"/>
      <c r="J272" s="43"/>
      <c r="K272" s="43"/>
      <c r="L272" s="43"/>
      <c r="M272" s="43"/>
      <c r="N272" s="43"/>
      <c r="O272" s="48"/>
      <c r="P272" s="43"/>
      <c r="Q272" s="31" t="b">
        <f>IF(AND(OR(G272:G273=DATOS!C$8,G272:G273=DATOS!C$9),H272:H273=DATOS!B$4),ROW(G272:G273))</f>
        <v>0</v>
      </c>
      <c r="R272" s="31" t="str">
        <f t="shared" ca="1" si="2"/>
        <v/>
      </c>
      <c r="S272" s="31">
        <f t="shared" ca="1" si="3"/>
        <v>0</v>
      </c>
      <c r="T272" s="32"/>
      <c r="U272" s="32"/>
      <c r="V272" s="32"/>
      <c r="W272" s="32"/>
      <c r="X272" s="32"/>
      <c r="Y272" s="32"/>
      <c r="Z272" s="32"/>
      <c r="AA272" s="32"/>
      <c r="AB272" s="32"/>
      <c r="AC272" s="32"/>
      <c r="AD272" s="32"/>
      <c r="AE272" s="32"/>
    </row>
    <row r="273" spans="1:31" ht="12.75">
      <c r="A273" s="37"/>
      <c r="B273" s="43"/>
      <c r="C273" s="45"/>
      <c r="D273" s="45"/>
      <c r="E273" s="48"/>
      <c r="F273" s="43"/>
      <c r="G273" s="51"/>
      <c r="H273" s="51"/>
      <c r="I273" s="43"/>
      <c r="J273" s="43"/>
      <c r="K273" s="43"/>
      <c r="L273" s="43"/>
      <c r="M273" s="43"/>
      <c r="N273" s="43"/>
      <c r="O273" s="48"/>
      <c r="P273" s="43"/>
      <c r="Q273" s="31" t="b">
        <f>IF(AND(OR(G273:G276=DATOS!C$8,G273:G276=DATOS!C$9),H273:H276=DATOS!B$4),ROW(G273:G276))</f>
        <v>0</v>
      </c>
      <c r="R273" s="31" t="str">
        <f t="shared" ca="1" si="2"/>
        <v/>
      </c>
      <c r="S273" s="31">
        <f t="shared" ca="1" si="3"/>
        <v>0</v>
      </c>
      <c r="T273" s="32"/>
      <c r="U273" s="32"/>
      <c r="V273" s="32"/>
      <c r="W273" s="32"/>
      <c r="X273" s="32"/>
      <c r="Y273" s="32"/>
      <c r="Z273" s="32"/>
      <c r="AA273" s="32"/>
      <c r="AB273" s="32"/>
      <c r="AC273" s="32"/>
      <c r="AD273" s="32"/>
      <c r="AE273" s="32"/>
    </row>
    <row r="274" spans="1:31" ht="12.75">
      <c r="A274" s="37"/>
      <c r="B274" s="43"/>
      <c r="C274" s="45"/>
      <c r="D274" s="45"/>
      <c r="E274" s="48"/>
      <c r="F274" s="43"/>
      <c r="G274" s="51"/>
      <c r="H274" s="51"/>
      <c r="I274" s="43"/>
      <c r="J274" s="43"/>
      <c r="K274" s="43"/>
      <c r="L274" s="43"/>
      <c r="M274" s="43"/>
      <c r="N274" s="43"/>
      <c r="O274" s="48"/>
      <c r="P274" s="43"/>
      <c r="Q274" s="31" t="b">
        <f>IF(AND(OR(G274:G275=DATOS!C$8,G274:G275=DATOS!C$9),H274:H275=DATOS!B$4),ROW(G274:G275))</f>
        <v>0</v>
      </c>
      <c r="R274" s="31" t="str">
        <f t="shared" ca="1" si="2"/>
        <v/>
      </c>
      <c r="S274" s="31">
        <f t="shared" ca="1" si="3"/>
        <v>0</v>
      </c>
      <c r="T274" s="32"/>
      <c r="U274" s="32"/>
      <c r="V274" s="32"/>
      <c r="W274" s="32"/>
      <c r="X274" s="32"/>
      <c r="Y274" s="32"/>
      <c r="Z274" s="32"/>
      <c r="AA274" s="32"/>
      <c r="AB274" s="32"/>
      <c r="AC274" s="32"/>
      <c r="AD274" s="32"/>
      <c r="AE274" s="32"/>
    </row>
    <row r="275" spans="1:31" ht="12.75">
      <c r="A275" s="37"/>
      <c r="B275" s="43"/>
      <c r="C275" s="45"/>
      <c r="D275" s="45"/>
      <c r="E275" s="48"/>
      <c r="F275" s="43"/>
      <c r="G275" s="51"/>
      <c r="H275" s="51"/>
      <c r="I275" s="43"/>
      <c r="J275" s="43"/>
      <c r="K275" s="43"/>
      <c r="L275" s="43"/>
      <c r="M275" s="43"/>
      <c r="N275" s="43"/>
      <c r="O275" s="48"/>
      <c r="P275" s="43"/>
      <c r="Q275" s="31" t="b">
        <f>IF(AND(OR(G275:G276=DATOS!C$8,G275:G276=DATOS!C$9),H275:H276=DATOS!B$4),ROW(G275:G276))</f>
        <v>0</v>
      </c>
      <c r="R275" s="31" t="str">
        <f t="shared" ca="1" si="2"/>
        <v/>
      </c>
      <c r="S275" s="31">
        <f t="shared" ca="1" si="3"/>
        <v>0</v>
      </c>
      <c r="T275" s="32"/>
      <c r="U275" s="32"/>
      <c r="V275" s="32"/>
      <c r="W275" s="32"/>
      <c r="X275" s="32"/>
      <c r="Y275" s="32"/>
      <c r="Z275" s="32"/>
      <c r="AA275" s="32"/>
      <c r="AB275" s="32"/>
      <c r="AC275" s="32"/>
      <c r="AD275" s="32"/>
      <c r="AE275" s="32"/>
    </row>
    <row r="276" spans="1:31" ht="12.75">
      <c r="A276" s="37"/>
      <c r="B276" s="43"/>
      <c r="C276" s="45"/>
      <c r="D276" s="45"/>
      <c r="E276" s="48"/>
      <c r="F276" s="43"/>
      <c r="G276" s="51"/>
      <c r="H276" s="51"/>
      <c r="I276" s="43"/>
      <c r="J276" s="43"/>
      <c r="K276" s="43"/>
      <c r="L276" s="43"/>
      <c r="M276" s="43"/>
      <c r="N276" s="43"/>
      <c r="O276" s="48"/>
      <c r="P276" s="43"/>
      <c r="Q276" s="31" t="b">
        <f>IF(AND(OR(G276:G277=DATOS!C$8,G276:G277=DATOS!C$9),H276:H277=DATOS!B$4),ROW(G276:G277))</f>
        <v>0</v>
      </c>
      <c r="R276" s="31" t="str">
        <f t="shared" ca="1" si="2"/>
        <v/>
      </c>
      <c r="S276" s="31">
        <f t="shared" ca="1" si="3"/>
        <v>0</v>
      </c>
      <c r="T276" s="32"/>
      <c r="U276" s="32"/>
      <c r="V276" s="32"/>
      <c r="W276" s="32"/>
      <c r="X276" s="32"/>
      <c r="Y276" s="32"/>
      <c r="Z276" s="32"/>
      <c r="AA276" s="32"/>
      <c r="AB276" s="32"/>
      <c r="AC276" s="32"/>
      <c r="AD276" s="32"/>
      <c r="AE276" s="32"/>
    </row>
    <row r="277" spans="1:31" ht="12.75">
      <c r="A277" s="37"/>
      <c r="B277" s="43"/>
      <c r="C277" s="45"/>
      <c r="D277" s="45"/>
      <c r="E277" s="48"/>
      <c r="F277" s="43"/>
      <c r="G277" s="51"/>
      <c r="H277" s="51"/>
      <c r="I277" s="43"/>
      <c r="J277" s="43"/>
      <c r="K277" s="43"/>
      <c r="L277" s="43"/>
      <c r="M277" s="43"/>
      <c r="N277" s="43"/>
      <c r="O277" s="48"/>
      <c r="P277" s="43"/>
      <c r="Q277" s="31" t="b">
        <f>IF(AND(OR(G277:G278=DATOS!C$8,G277:G278=DATOS!C$9),H277:H278=DATOS!B$4),ROW(G277:G278))</f>
        <v>0</v>
      </c>
      <c r="R277" s="31" t="str">
        <f t="shared" ca="1" si="2"/>
        <v/>
      </c>
      <c r="S277" s="31">
        <f t="shared" ca="1" si="3"/>
        <v>0</v>
      </c>
      <c r="T277" s="32"/>
      <c r="U277" s="32"/>
      <c r="V277" s="32"/>
      <c r="W277" s="32"/>
      <c r="X277" s="32"/>
      <c r="Y277" s="32"/>
      <c r="Z277" s="32"/>
      <c r="AA277" s="32"/>
      <c r="AB277" s="32"/>
      <c r="AC277" s="32"/>
      <c r="AD277" s="32"/>
      <c r="AE277" s="32"/>
    </row>
    <row r="278" spans="1:31" ht="12.75">
      <c r="A278" s="37"/>
      <c r="B278" s="43"/>
      <c r="C278" s="45"/>
      <c r="D278" s="45"/>
      <c r="E278" s="48"/>
      <c r="F278" s="43"/>
      <c r="G278" s="51"/>
      <c r="H278" s="51"/>
      <c r="I278" s="43"/>
      <c r="J278" s="43"/>
      <c r="K278" s="43"/>
      <c r="L278" s="43"/>
      <c r="M278" s="43"/>
      <c r="N278" s="43"/>
      <c r="O278" s="48"/>
      <c r="P278" s="43"/>
      <c r="Q278" s="31" t="b">
        <f>IF(AND(OR(G278:G279=DATOS!C$8,G278:G279=DATOS!C$9),H278:H279=DATOS!B$4),ROW(G278:G279))</f>
        <v>0</v>
      </c>
      <c r="R278" s="31" t="str">
        <f t="shared" ca="1" si="2"/>
        <v/>
      </c>
      <c r="S278" s="31">
        <f t="shared" ca="1" si="3"/>
        <v>0</v>
      </c>
      <c r="T278" s="32"/>
      <c r="U278" s="32"/>
      <c r="V278" s="32"/>
      <c r="W278" s="32"/>
      <c r="X278" s="32"/>
      <c r="Y278" s="32"/>
      <c r="Z278" s="32"/>
      <c r="AA278" s="32"/>
      <c r="AB278" s="32"/>
      <c r="AC278" s="32"/>
      <c r="AD278" s="32"/>
      <c r="AE278" s="32"/>
    </row>
    <row r="279" spans="1:31" ht="12.75">
      <c r="A279" s="37"/>
      <c r="B279" s="43"/>
      <c r="C279" s="45"/>
      <c r="D279" s="45"/>
      <c r="E279" s="48"/>
      <c r="F279" s="43"/>
      <c r="G279" s="51"/>
      <c r="H279" s="51"/>
      <c r="I279" s="43"/>
      <c r="J279" s="43"/>
      <c r="K279" s="43"/>
      <c r="L279" s="43"/>
      <c r="M279" s="43"/>
      <c r="N279" s="43"/>
      <c r="O279" s="48"/>
      <c r="P279" s="43"/>
      <c r="Q279" s="31" t="b">
        <f>IF(AND(OR(G279:G280=DATOS!C$8,G279:G280=DATOS!C$9),H279:H280=DATOS!B$4),ROW(G279:G280))</f>
        <v>0</v>
      </c>
      <c r="R279" s="31" t="str">
        <f t="shared" ca="1" si="2"/>
        <v/>
      </c>
      <c r="S279" s="31">
        <f t="shared" ca="1" si="3"/>
        <v>0</v>
      </c>
      <c r="T279" s="32"/>
      <c r="U279" s="32"/>
      <c r="V279" s="32"/>
      <c r="W279" s="32"/>
      <c r="X279" s="32"/>
      <c r="Y279" s="32"/>
      <c r="Z279" s="32"/>
      <c r="AA279" s="32"/>
      <c r="AB279" s="32"/>
      <c r="AC279" s="32"/>
      <c r="AD279" s="32"/>
      <c r="AE279" s="32"/>
    </row>
    <row r="280" spans="1:31" ht="12.75">
      <c r="A280" s="37"/>
      <c r="B280" s="43"/>
      <c r="C280" s="45"/>
      <c r="D280" s="45"/>
      <c r="E280" s="48"/>
      <c r="F280" s="43"/>
      <c r="G280" s="51"/>
      <c r="H280" s="51"/>
      <c r="I280" s="43"/>
      <c r="J280" s="43"/>
      <c r="K280" s="43"/>
      <c r="L280" s="43"/>
      <c r="M280" s="43"/>
      <c r="N280" s="43"/>
      <c r="O280" s="48"/>
      <c r="P280" s="43"/>
      <c r="Q280" s="31" t="b">
        <f>IF(AND(OR(G280:G281=DATOS!C$8,G280:G281=DATOS!C$9),H280:H281=DATOS!B$4),ROW(G280:G281))</f>
        <v>0</v>
      </c>
      <c r="R280" s="31" t="str">
        <f t="shared" ca="1" si="2"/>
        <v/>
      </c>
      <c r="S280" s="31">
        <f t="shared" ca="1" si="3"/>
        <v>0</v>
      </c>
      <c r="T280" s="32"/>
      <c r="U280" s="32"/>
      <c r="V280" s="32"/>
      <c r="W280" s="32"/>
      <c r="X280" s="32"/>
      <c r="Y280" s="32"/>
      <c r="Z280" s="32"/>
      <c r="AA280" s="32"/>
      <c r="AB280" s="32"/>
      <c r="AC280" s="32"/>
      <c r="AD280" s="32"/>
      <c r="AE280" s="32"/>
    </row>
    <row r="281" spans="1:31" ht="12.75">
      <c r="A281" s="37"/>
      <c r="B281" s="43"/>
      <c r="C281" s="45"/>
      <c r="D281" s="45"/>
      <c r="E281" s="48"/>
      <c r="F281" s="43"/>
      <c r="G281" s="51"/>
      <c r="H281" s="51"/>
      <c r="I281" s="43"/>
      <c r="J281" s="43"/>
      <c r="K281" s="43"/>
      <c r="L281" s="43"/>
      <c r="M281" s="43"/>
      <c r="N281" s="43"/>
      <c r="O281" s="48"/>
      <c r="P281" s="43"/>
      <c r="Q281" s="31" t="b">
        <f>IF(AND(OR(G281:G282=DATOS!C$8,G281:G282=DATOS!C$9),H281:H282=DATOS!B$4),ROW(G281:G282))</f>
        <v>0</v>
      </c>
      <c r="R281" s="31" t="str">
        <f t="shared" ca="1" si="2"/>
        <v/>
      </c>
      <c r="S281" s="31">
        <f t="shared" ca="1" si="3"/>
        <v>0</v>
      </c>
      <c r="T281" s="32"/>
      <c r="U281" s="32"/>
      <c r="V281" s="32"/>
      <c r="W281" s="32"/>
      <c r="X281" s="32"/>
      <c r="Y281" s="32"/>
      <c r="Z281" s="32"/>
      <c r="AA281" s="32"/>
      <c r="AB281" s="32"/>
      <c r="AC281" s="32"/>
      <c r="AD281" s="32"/>
      <c r="AE281" s="32"/>
    </row>
    <row r="282" spans="1:31" ht="12.75">
      <c r="A282" s="37"/>
      <c r="B282" s="43"/>
      <c r="C282" s="45"/>
      <c r="D282" s="45"/>
      <c r="E282" s="48"/>
      <c r="F282" s="43"/>
      <c r="G282" s="51"/>
      <c r="H282" s="51"/>
      <c r="I282" s="43"/>
      <c r="J282" s="43"/>
      <c r="K282" s="43"/>
      <c r="L282" s="43"/>
      <c r="M282" s="43"/>
      <c r="N282" s="43"/>
      <c r="O282" s="48"/>
      <c r="P282" s="43"/>
      <c r="Q282" s="31" t="b">
        <f>IF(AND(OR(G282:G283=DATOS!C$8,G282:G283=DATOS!C$9),H282:H283=DATOS!B$4),ROW(G282:G283))</f>
        <v>0</v>
      </c>
      <c r="R282" s="31" t="str">
        <f t="shared" ca="1" si="2"/>
        <v/>
      </c>
      <c r="S282" s="31">
        <f t="shared" ca="1" si="3"/>
        <v>0</v>
      </c>
      <c r="T282" s="32"/>
      <c r="U282" s="32"/>
      <c r="V282" s="32"/>
      <c r="W282" s="32"/>
      <c r="X282" s="32"/>
      <c r="Y282" s="32"/>
      <c r="Z282" s="32"/>
      <c r="AA282" s="32"/>
      <c r="AB282" s="32"/>
      <c r="AC282" s="32"/>
      <c r="AD282" s="32"/>
      <c r="AE282" s="32"/>
    </row>
    <row r="283" spans="1:31" ht="12.75">
      <c r="A283" s="37"/>
      <c r="B283" s="43"/>
      <c r="C283" s="45"/>
      <c r="D283" s="45"/>
      <c r="E283" s="48"/>
      <c r="F283" s="43"/>
      <c r="G283" s="51"/>
      <c r="H283" s="51"/>
      <c r="I283" s="43"/>
      <c r="J283" s="43"/>
      <c r="K283" s="43"/>
      <c r="L283" s="43"/>
      <c r="M283" s="43"/>
      <c r="N283" s="43"/>
      <c r="O283" s="48"/>
      <c r="P283" s="43"/>
      <c r="Q283" s="31" t="b">
        <f>IF(AND(OR(G283:G284=DATOS!C$8,G283:G284=DATOS!C$9),H283:H284=DATOS!B$4),ROW(G283:G284))</f>
        <v>0</v>
      </c>
      <c r="R283" s="31" t="str">
        <f t="shared" ca="1" si="2"/>
        <v/>
      </c>
      <c r="S283" s="31">
        <f t="shared" ca="1" si="3"/>
        <v>0</v>
      </c>
      <c r="T283" s="32"/>
      <c r="U283" s="32"/>
      <c r="V283" s="32"/>
      <c r="W283" s="32"/>
      <c r="X283" s="32"/>
      <c r="Y283" s="32"/>
      <c r="Z283" s="32"/>
      <c r="AA283" s="32"/>
      <c r="AB283" s="32"/>
      <c r="AC283" s="32"/>
      <c r="AD283" s="32"/>
      <c r="AE283" s="32"/>
    </row>
    <row r="284" spans="1:31" ht="12.75">
      <c r="A284" s="37"/>
      <c r="B284" s="43"/>
      <c r="C284" s="45"/>
      <c r="D284" s="45"/>
      <c r="E284" s="48"/>
      <c r="F284" s="43"/>
      <c r="G284" s="51"/>
      <c r="H284" s="51"/>
      <c r="I284" s="43"/>
      <c r="J284" s="43"/>
      <c r="K284" s="43"/>
      <c r="L284" s="43"/>
      <c r="M284" s="43"/>
      <c r="N284" s="43"/>
      <c r="O284" s="48"/>
      <c r="P284" s="43"/>
      <c r="Q284" s="31" t="b">
        <f>IF(AND(OR(G284:G285=DATOS!C$8,G284:G285=DATOS!C$9),H284:H285=DATOS!B$4),ROW(G284:G285))</f>
        <v>0</v>
      </c>
      <c r="R284" s="31" t="str">
        <f t="shared" ca="1" si="2"/>
        <v/>
      </c>
      <c r="S284" s="31">
        <f t="shared" ca="1" si="3"/>
        <v>0</v>
      </c>
      <c r="T284" s="32"/>
      <c r="U284" s="32"/>
      <c r="V284" s="32"/>
      <c r="W284" s="32"/>
      <c r="X284" s="32"/>
      <c r="Y284" s="32"/>
      <c r="Z284" s="32"/>
      <c r="AA284" s="32"/>
      <c r="AB284" s="32"/>
      <c r="AC284" s="32"/>
      <c r="AD284" s="32"/>
      <c r="AE284" s="32"/>
    </row>
    <row r="285" spans="1:31" ht="12.75">
      <c r="A285" s="37"/>
      <c r="B285" s="43"/>
      <c r="C285" s="45"/>
      <c r="D285" s="45"/>
      <c r="E285" s="48"/>
      <c r="F285" s="43"/>
      <c r="G285" s="51"/>
      <c r="H285" s="51"/>
      <c r="I285" s="43"/>
      <c r="J285" s="43"/>
      <c r="K285" s="43"/>
      <c r="L285" s="43"/>
      <c r="M285" s="43"/>
      <c r="N285" s="43"/>
      <c r="O285" s="48"/>
      <c r="P285" s="43"/>
      <c r="Q285" s="31" t="b">
        <f>IF(AND(OR(G285:G286=DATOS!C$8,G285:G286=DATOS!C$9),H285:H286=DATOS!B$4),ROW(G285:G286))</f>
        <v>0</v>
      </c>
      <c r="R285" s="31" t="str">
        <f t="shared" ca="1" si="2"/>
        <v/>
      </c>
      <c r="S285" s="31">
        <f t="shared" ca="1" si="3"/>
        <v>0</v>
      </c>
      <c r="T285" s="32"/>
      <c r="U285" s="32"/>
      <c r="V285" s="32"/>
      <c r="W285" s="32"/>
      <c r="X285" s="32"/>
      <c r="Y285" s="32"/>
      <c r="Z285" s="32"/>
      <c r="AA285" s="32"/>
      <c r="AB285" s="32"/>
      <c r="AC285" s="32"/>
      <c r="AD285" s="32"/>
      <c r="AE285" s="32"/>
    </row>
    <row r="286" spans="1:31" ht="12.75">
      <c r="A286" s="37"/>
      <c r="B286" s="43"/>
      <c r="C286" s="45"/>
      <c r="D286" s="45"/>
      <c r="E286" s="48"/>
      <c r="F286" s="43"/>
      <c r="G286" s="51"/>
      <c r="H286" s="51"/>
      <c r="I286" s="43"/>
      <c r="J286" s="43"/>
      <c r="K286" s="43"/>
      <c r="L286" s="43"/>
      <c r="M286" s="43"/>
      <c r="N286" s="43"/>
      <c r="O286" s="48"/>
      <c r="P286" s="43"/>
      <c r="Q286" s="31" t="b">
        <f>IF(AND(OR(G286:G287=DATOS!C$8,G286:G287=DATOS!C$9),H286:H287=DATOS!B$4),ROW(G286:G287))</f>
        <v>0</v>
      </c>
      <c r="R286" s="31" t="str">
        <f t="shared" ca="1" si="2"/>
        <v/>
      </c>
      <c r="S286" s="31">
        <f t="shared" ca="1" si="3"/>
        <v>0</v>
      </c>
      <c r="T286" s="32"/>
      <c r="U286" s="32"/>
      <c r="V286" s="32"/>
      <c r="W286" s="32"/>
      <c r="X286" s="32"/>
      <c r="Y286" s="32"/>
      <c r="Z286" s="32"/>
      <c r="AA286" s="32"/>
      <c r="AB286" s="32"/>
      <c r="AC286" s="32"/>
      <c r="AD286" s="32"/>
      <c r="AE286" s="32"/>
    </row>
    <row r="287" spans="1:31" ht="12.75">
      <c r="A287" s="37"/>
      <c r="B287" s="43"/>
      <c r="C287" s="45"/>
      <c r="D287" s="45"/>
      <c r="E287" s="48"/>
      <c r="F287" s="43"/>
      <c r="G287" s="51"/>
      <c r="H287" s="51"/>
      <c r="I287" s="43"/>
      <c r="J287" s="43"/>
      <c r="K287" s="43"/>
      <c r="L287" s="43"/>
      <c r="M287" s="43"/>
      <c r="N287" s="43"/>
      <c r="O287" s="48"/>
      <c r="P287" s="43"/>
      <c r="Q287" s="31" t="b">
        <f>IF(AND(OR(G287:G288=DATOS!C$8,G287:G288=DATOS!C$9),H287:H288=DATOS!B$4),ROW(G287:G288))</f>
        <v>0</v>
      </c>
      <c r="R287" s="31" t="str">
        <f t="shared" ca="1" si="2"/>
        <v/>
      </c>
      <c r="S287" s="31">
        <f t="shared" ca="1" si="3"/>
        <v>0</v>
      </c>
      <c r="T287" s="32"/>
      <c r="U287" s="32"/>
      <c r="V287" s="32"/>
      <c r="W287" s="32"/>
      <c r="X287" s="32"/>
      <c r="Y287" s="32"/>
      <c r="Z287" s="32"/>
      <c r="AA287" s="32"/>
      <c r="AB287" s="32"/>
      <c r="AC287" s="32"/>
      <c r="AD287" s="32"/>
      <c r="AE287" s="32"/>
    </row>
    <row r="288" spans="1:31" ht="12.75">
      <c r="A288" s="37"/>
      <c r="B288" s="43"/>
      <c r="C288" s="45"/>
      <c r="D288" s="45"/>
      <c r="E288" s="48"/>
      <c r="F288" s="43"/>
      <c r="G288" s="51"/>
      <c r="H288" s="51"/>
      <c r="I288" s="43"/>
      <c r="J288" s="43"/>
      <c r="K288" s="43"/>
      <c r="L288" s="43"/>
      <c r="M288" s="43"/>
      <c r="N288" s="43"/>
      <c r="O288" s="48"/>
      <c r="P288" s="43"/>
      <c r="Q288" s="31" t="b">
        <f>IF(AND(OR(G288:G289=DATOS!C$8,G288:G289=DATOS!C$9),H288:H289=DATOS!B$4),ROW(G288:G289))</f>
        <v>0</v>
      </c>
      <c r="R288" s="31" t="str">
        <f t="shared" ca="1" si="2"/>
        <v/>
      </c>
      <c r="S288" s="31">
        <f t="shared" ca="1" si="3"/>
        <v>0</v>
      </c>
      <c r="T288" s="32"/>
      <c r="U288" s="32"/>
      <c r="V288" s="32"/>
      <c r="W288" s="32"/>
      <c r="X288" s="32"/>
      <c r="Y288" s="32"/>
      <c r="Z288" s="32"/>
      <c r="AA288" s="32"/>
      <c r="AB288" s="32"/>
      <c r="AC288" s="32"/>
      <c r="AD288" s="32"/>
      <c r="AE288" s="32"/>
    </row>
    <row r="289" spans="1:31" ht="12.75">
      <c r="A289" s="37"/>
      <c r="B289" s="43"/>
      <c r="C289" s="45"/>
      <c r="D289" s="45"/>
      <c r="E289" s="48"/>
      <c r="F289" s="43"/>
      <c r="G289" s="51"/>
      <c r="H289" s="51"/>
      <c r="I289" s="43"/>
      <c r="J289" s="43"/>
      <c r="K289" s="43"/>
      <c r="L289" s="43"/>
      <c r="M289" s="43"/>
      <c r="N289" s="43"/>
      <c r="O289" s="48"/>
      <c r="P289" s="43"/>
      <c r="Q289" s="31" t="b">
        <f>IF(AND(OR(G289:G290=DATOS!C$8,G289:G290=DATOS!C$9),H289:H290=DATOS!B$4),ROW(G289:G290))</f>
        <v>0</v>
      </c>
      <c r="R289" s="31" t="str">
        <f t="shared" ca="1" si="2"/>
        <v/>
      </c>
      <c r="S289" s="31">
        <f t="shared" ca="1" si="3"/>
        <v>0</v>
      </c>
      <c r="T289" s="32"/>
      <c r="U289" s="32"/>
      <c r="V289" s="32"/>
      <c r="W289" s="32"/>
      <c r="X289" s="32"/>
      <c r="Y289" s="32"/>
      <c r="Z289" s="32"/>
      <c r="AA289" s="32"/>
      <c r="AB289" s="32"/>
      <c r="AC289" s="32"/>
      <c r="AD289" s="32"/>
      <c r="AE289" s="32"/>
    </row>
    <row r="290" spans="1:31" ht="12.75">
      <c r="A290" s="37"/>
      <c r="B290" s="43"/>
      <c r="C290" s="45"/>
      <c r="D290" s="45"/>
      <c r="E290" s="48"/>
      <c r="F290" s="43"/>
      <c r="G290" s="51"/>
      <c r="H290" s="51"/>
      <c r="I290" s="43"/>
      <c r="J290" s="43"/>
      <c r="K290" s="43"/>
      <c r="L290" s="43"/>
      <c r="M290" s="43"/>
      <c r="N290" s="43"/>
      <c r="O290" s="48"/>
      <c r="P290" s="43"/>
      <c r="Q290" s="31" t="b">
        <f>IF(AND(OR(G290:G291=DATOS!C$8,G290:G291=DATOS!C$9),H290:H291=DATOS!B$4),ROW(G290:G291))</f>
        <v>0</v>
      </c>
      <c r="R290" s="31" t="str">
        <f t="shared" ca="1" si="2"/>
        <v/>
      </c>
      <c r="S290" s="31">
        <f t="shared" ca="1" si="3"/>
        <v>0</v>
      </c>
      <c r="T290" s="32"/>
      <c r="U290" s="32"/>
      <c r="V290" s="32"/>
      <c r="W290" s="32"/>
      <c r="X290" s="32"/>
      <c r="Y290" s="32"/>
      <c r="Z290" s="32"/>
      <c r="AA290" s="32"/>
      <c r="AB290" s="32"/>
      <c r="AC290" s="32"/>
      <c r="AD290" s="32"/>
      <c r="AE290" s="32"/>
    </row>
    <row r="291" spans="1:31" ht="12.75">
      <c r="A291" s="37"/>
      <c r="B291" s="43"/>
      <c r="C291" s="45"/>
      <c r="D291" s="45"/>
      <c r="E291" s="48"/>
      <c r="F291" s="43"/>
      <c r="G291" s="51"/>
      <c r="H291" s="51"/>
      <c r="I291" s="43"/>
      <c r="J291" s="43"/>
      <c r="K291" s="43"/>
      <c r="L291" s="43"/>
      <c r="M291" s="43"/>
      <c r="N291" s="43"/>
      <c r="O291" s="48"/>
      <c r="P291" s="43"/>
      <c r="Q291" s="31" t="b">
        <f>IF(AND(OR(G291:G292=DATOS!C$8,G291:G292=DATOS!C$9),H291:H292=DATOS!B$4),ROW(G291:G292))</f>
        <v>0</v>
      </c>
      <c r="R291" s="31" t="str">
        <f t="shared" ca="1" si="2"/>
        <v/>
      </c>
      <c r="S291" s="31">
        <f t="shared" ca="1" si="3"/>
        <v>0</v>
      </c>
      <c r="T291" s="32"/>
      <c r="U291" s="32"/>
      <c r="V291" s="32"/>
      <c r="W291" s="32"/>
      <c r="X291" s="32"/>
      <c r="Y291" s="32"/>
      <c r="Z291" s="32"/>
      <c r="AA291" s="32"/>
      <c r="AB291" s="32"/>
      <c r="AC291" s="32"/>
      <c r="AD291" s="32"/>
      <c r="AE291" s="32"/>
    </row>
    <row r="292" spans="1:31" ht="12.75">
      <c r="A292" s="37"/>
      <c r="B292" s="43"/>
      <c r="C292" s="45"/>
      <c r="D292" s="45"/>
      <c r="E292" s="48"/>
      <c r="F292" s="43"/>
      <c r="G292" s="51"/>
      <c r="H292" s="51"/>
      <c r="I292" s="43"/>
      <c r="J292" s="43"/>
      <c r="K292" s="43"/>
      <c r="L292" s="43"/>
      <c r="M292" s="43"/>
      <c r="N292" s="43"/>
      <c r="O292" s="48"/>
      <c r="P292" s="43"/>
      <c r="Q292" s="31" t="b">
        <f>IF(AND(OR(G292:G293=DATOS!C$8,G292:G293=DATOS!C$9),H292:H293=DATOS!B$4),ROW(G292:G293))</f>
        <v>0</v>
      </c>
      <c r="R292" s="31" t="str">
        <f t="shared" ca="1" si="2"/>
        <v/>
      </c>
      <c r="S292" s="31">
        <f t="shared" ca="1" si="3"/>
        <v>0</v>
      </c>
      <c r="T292" s="32"/>
      <c r="U292" s="32"/>
      <c r="V292" s="32"/>
      <c r="W292" s="32"/>
      <c r="X292" s="32"/>
      <c r="Y292" s="32"/>
      <c r="Z292" s="32"/>
      <c r="AA292" s="32"/>
      <c r="AB292" s="32"/>
      <c r="AC292" s="32"/>
      <c r="AD292" s="32"/>
      <c r="AE292" s="32"/>
    </row>
    <row r="293" spans="1:31" ht="12.75">
      <c r="A293" s="37"/>
      <c r="B293" s="43"/>
      <c r="C293" s="45"/>
      <c r="D293" s="45"/>
      <c r="E293" s="48"/>
      <c r="F293" s="43"/>
      <c r="G293" s="51"/>
      <c r="H293" s="51"/>
      <c r="I293" s="43"/>
      <c r="J293" s="43"/>
      <c r="K293" s="43"/>
      <c r="L293" s="43"/>
      <c r="M293" s="43"/>
      <c r="N293" s="43"/>
      <c r="O293" s="48"/>
      <c r="P293" s="43"/>
      <c r="Q293" s="31" t="b">
        <f>IF(AND(OR(G293:G294=DATOS!C$8,G293:G294=DATOS!C$9),H293:H294=DATOS!B$4),ROW(G293:G294))</f>
        <v>0</v>
      </c>
      <c r="R293" s="31" t="str">
        <f t="shared" ca="1" si="2"/>
        <v/>
      </c>
      <c r="S293" s="31">
        <f t="shared" ca="1" si="3"/>
        <v>0</v>
      </c>
      <c r="T293" s="32"/>
      <c r="U293" s="32"/>
      <c r="V293" s="32"/>
      <c r="W293" s="32"/>
      <c r="X293" s="32"/>
      <c r="Y293" s="32"/>
      <c r="Z293" s="32"/>
      <c r="AA293" s="32"/>
      <c r="AB293" s="32"/>
      <c r="AC293" s="32"/>
      <c r="AD293" s="32"/>
      <c r="AE293" s="32"/>
    </row>
    <row r="294" spans="1:31" ht="12.75">
      <c r="A294" s="37"/>
      <c r="B294" s="43"/>
      <c r="C294" s="45"/>
      <c r="D294" s="45"/>
      <c r="E294" s="48"/>
      <c r="F294" s="43"/>
      <c r="G294" s="51"/>
      <c r="H294" s="51"/>
      <c r="I294" s="43"/>
      <c r="J294" s="43"/>
      <c r="K294" s="43"/>
      <c r="L294" s="43"/>
      <c r="M294" s="43"/>
      <c r="N294" s="43"/>
      <c r="O294" s="48"/>
      <c r="P294" s="43"/>
      <c r="Q294" s="31" t="b">
        <f>IF(AND(OR(G294:G295=DATOS!C$8,G294:G295=DATOS!C$9),H294:H295=DATOS!B$4),ROW(G294:G295))</f>
        <v>0</v>
      </c>
      <c r="R294" s="31" t="str">
        <f t="shared" ca="1" si="2"/>
        <v/>
      </c>
      <c r="S294" s="31">
        <f t="shared" ca="1" si="3"/>
        <v>0</v>
      </c>
      <c r="T294" s="32"/>
      <c r="U294" s="32"/>
      <c r="V294" s="32"/>
      <c r="W294" s="32"/>
      <c r="X294" s="32"/>
      <c r="Y294" s="32"/>
      <c r="Z294" s="32"/>
      <c r="AA294" s="32"/>
      <c r="AB294" s="32"/>
      <c r="AC294" s="32"/>
      <c r="AD294" s="32"/>
      <c r="AE294" s="32"/>
    </row>
    <row r="295" spans="1:31" ht="12.75">
      <c r="A295" s="37"/>
      <c r="B295" s="43"/>
      <c r="C295" s="45"/>
      <c r="D295" s="45"/>
      <c r="E295" s="48"/>
      <c r="F295" s="43"/>
      <c r="G295" s="51"/>
      <c r="H295" s="51"/>
      <c r="I295" s="43"/>
      <c r="J295" s="43"/>
      <c r="K295" s="43"/>
      <c r="L295" s="43"/>
      <c r="M295" s="43"/>
      <c r="N295" s="43"/>
      <c r="O295" s="48"/>
      <c r="P295" s="43"/>
      <c r="Q295" s="31" t="b">
        <f>IF(AND(OR(G295:G296=DATOS!C$8,G295:G296=DATOS!C$9),H295:H296=DATOS!B$4),ROW(G295:G296))</f>
        <v>0</v>
      </c>
      <c r="R295" s="31" t="str">
        <f t="shared" ca="1" si="2"/>
        <v/>
      </c>
      <c r="S295" s="31">
        <f t="shared" ca="1" si="3"/>
        <v>0</v>
      </c>
      <c r="T295" s="32"/>
      <c r="U295" s="32"/>
      <c r="V295" s="32"/>
      <c r="W295" s="32"/>
      <c r="X295" s="32"/>
      <c r="Y295" s="32"/>
      <c r="Z295" s="32"/>
      <c r="AA295" s="32"/>
      <c r="AB295" s="32"/>
      <c r="AC295" s="32"/>
      <c r="AD295" s="32"/>
      <c r="AE295" s="32"/>
    </row>
    <row r="296" spans="1:31" ht="12.75">
      <c r="A296" s="37"/>
      <c r="B296" s="43"/>
      <c r="C296" s="45"/>
      <c r="D296" s="45"/>
      <c r="E296" s="48"/>
      <c r="F296" s="43"/>
      <c r="G296" s="51"/>
      <c r="H296" s="51"/>
      <c r="I296" s="43"/>
      <c r="J296" s="31"/>
      <c r="K296" s="31"/>
      <c r="L296" s="31"/>
      <c r="M296" s="31"/>
      <c r="N296" s="43"/>
      <c r="O296" s="48"/>
      <c r="P296" s="43"/>
      <c r="Q296" s="31" t="b">
        <f>IF(AND(OR(G296:G297=DATOS!C$8,G296:G297=DATOS!C$9),H296:H297=DATOS!B$4),ROW(G296:G297))</f>
        <v>0</v>
      </c>
      <c r="R296" s="31" t="str">
        <f t="shared" ca="1" si="2"/>
        <v/>
      </c>
      <c r="S296" s="31">
        <f t="shared" ca="1" si="3"/>
        <v>0</v>
      </c>
      <c r="T296" s="32"/>
      <c r="U296" s="32"/>
      <c r="V296" s="32"/>
      <c r="W296" s="32"/>
      <c r="X296" s="32"/>
      <c r="Y296" s="32"/>
      <c r="Z296" s="32"/>
      <c r="AA296" s="32"/>
      <c r="AB296" s="32"/>
      <c r="AC296" s="32"/>
      <c r="AD296" s="32"/>
      <c r="AE296" s="32"/>
    </row>
    <row r="297" spans="1:31" ht="12.75">
      <c r="A297" s="37"/>
      <c r="B297" s="43"/>
      <c r="C297" s="45"/>
      <c r="D297" s="45"/>
      <c r="E297" s="48"/>
      <c r="F297" s="43"/>
      <c r="G297" s="51"/>
      <c r="H297" s="51"/>
      <c r="I297" s="43"/>
      <c r="J297" s="43"/>
      <c r="K297" s="43"/>
      <c r="L297" s="43"/>
      <c r="M297" s="43"/>
      <c r="N297" s="43"/>
      <c r="O297" s="48"/>
      <c r="P297" s="43"/>
      <c r="Q297" s="31" t="b">
        <f>IF(AND(OR(G297:G298=DATOS!C$8,G297:G298=DATOS!C$9),H297:H298=DATOS!B$4),ROW(G297:G298))</f>
        <v>0</v>
      </c>
      <c r="R297" s="31" t="str">
        <f t="shared" ca="1" si="2"/>
        <v/>
      </c>
      <c r="S297" s="31">
        <f t="shared" ca="1" si="3"/>
        <v>0</v>
      </c>
      <c r="T297" s="32"/>
      <c r="U297" s="32"/>
      <c r="V297" s="32"/>
      <c r="W297" s="32"/>
      <c r="X297" s="32"/>
      <c r="Y297" s="32"/>
      <c r="Z297" s="32"/>
      <c r="AA297" s="32"/>
      <c r="AB297" s="32"/>
      <c r="AC297" s="32"/>
      <c r="AD297" s="32"/>
      <c r="AE297" s="32"/>
    </row>
    <row r="298" spans="1:31" ht="12.75">
      <c r="A298" s="37"/>
      <c r="B298" s="43"/>
      <c r="C298" s="45"/>
      <c r="D298" s="45"/>
      <c r="E298" s="101"/>
      <c r="F298" s="43"/>
      <c r="G298" s="51"/>
      <c r="H298" s="51"/>
      <c r="I298" s="43"/>
      <c r="J298" s="43"/>
      <c r="K298" s="43"/>
      <c r="L298" s="43"/>
      <c r="M298" s="43"/>
      <c r="N298" s="43"/>
      <c r="O298" s="48"/>
      <c r="P298" s="43"/>
      <c r="Q298" s="31" t="b">
        <f>IF(AND(OR(G298:G299=DATOS!C$8,G298:G299=DATOS!C$9),H298:H299=DATOS!B$4),ROW(G298:G299))</f>
        <v>0</v>
      </c>
      <c r="R298" s="31" t="str">
        <f t="shared" ca="1" si="2"/>
        <v/>
      </c>
      <c r="S298" s="31">
        <f t="shared" ca="1" si="3"/>
        <v>0</v>
      </c>
      <c r="T298" s="32"/>
      <c r="U298" s="32"/>
      <c r="V298" s="32"/>
      <c r="W298" s="32"/>
      <c r="X298" s="32"/>
      <c r="Y298" s="32"/>
      <c r="Z298" s="32"/>
      <c r="AA298" s="32"/>
      <c r="AB298" s="32"/>
      <c r="AC298" s="32"/>
      <c r="AD298" s="32"/>
      <c r="AE298" s="32"/>
    </row>
    <row r="299" spans="1:31" ht="12.75">
      <c r="A299" s="37"/>
      <c r="B299" s="43"/>
      <c r="C299" s="45"/>
      <c r="D299" s="45"/>
      <c r="E299" s="101"/>
      <c r="F299" s="43"/>
      <c r="G299" s="51"/>
      <c r="H299" s="51"/>
      <c r="I299" s="43"/>
      <c r="J299" s="43"/>
      <c r="K299" s="43"/>
      <c r="L299" s="43"/>
      <c r="M299" s="43"/>
      <c r="N299" s="43"/>
      <c r="O299" s="48"/>
      <c r="P299" s="43"/>
      <c r="Q299" s="31" t="b">
        <f>IF(AND(OR(G299:G300=DATOS!C$8,G299:G300=DATOS!C$9),H299:H300=DATOS!B$4),ROW(G299:G300))</f>
        <v>0</v>
      </c>
      <c r="R299" s="31" t="str">
        <f t="shared" ca="1" si="2"/>
        <v/>
      </c>
      <c r="S299" s="31">
        <f t="shared" ca="1" si="3"/>
        <v>0</v>
      </c>
      <c r="T299" s="32"/>
      <c r="U299" s="32"/>
      <c r="V299" s="32"/>
      <c r="W299" s="32"/>
      <c r="X299" s="32"/>
      <c r="Y299" s="32"/>
      <c r="Z299" s="32"/>
      <c r="AA299" s="32"/>
      <c r="AB299" s="32"/>
      <c r="AC299" s="32"/>
      <c r="AD299" s="32"/>
      <c r="AE299" s="32"/>
    </row>
    <row r="300" spans="1:31" ht="12.75">
      <c r="A300" s="37"/>
      <c r="B300" s="43"/>
      <c r="C300" s="45"/>
      <c r="D300" s="45"/>
      <c r="E300" s="101"/>
      <c r="F300" s="43"/>
      <c r="G300" s="51"/>
      <c r="H300" s="51"/>
      <c r="I300" s="43"/>
      <c r="J300" s="43"/>
      <c r="K300" s="43"/>
      <c r="L300" s="43"/>
      <c r="M300" s="43"/>
      <c r="N300" s="43"/>
      <c r="O300" s="48"/>
      <c r="P300" s="43"/>
      <c r="Q300" s="31" t="b">
        <f>IF(AND(OR(G300:G301=DATOS!C$8,G300:G301=DATOS!C$9),H300:H301=DATOS!B$4),ROW(G300:G301))</f>
        <v>0</v>
      </c>
      <c r="R300" s="31" t="str">
        <f t="shared" ca="1" si="2"/>
        <v/>
      </c>
      <c r="S300" s="31">
        <f t="shared" ca="1" si="3"/>
        <v>0</v>
      </c>
      <c r="T300" s="32"/>
      <c r="U300" s="32"/>
      <c r="V300" s="32"/>
      <c r="W300" s="32"/>
      <c r="X300" s="32"/>
      <c r="Y300" s="32"/>
      <c r="Z300" s="32"/>
      <c r="AA300" s="32"/>
      <c r="AB300" s="32"/>
      <c r="AC300" s="32"/>
      <c r="AD300" s="32"/>
      <c r="AE300" s="32"/>
    </row>
    <row r="301" spans="1:31" ht="12.75">
      <c r="A301" s="37"/>
      <c r="B301" s="43"/>
      <c r="C301" s="45"/>
      <c r="D301" s="45"/>
      <c r="E301" s="101"/>
      <c r="F301" s="43"/>
      <c r="G301" s="51"/>
      <c r="H301" s="51"/>
      <c r="I301" s="43"/>
      <c r="J301" s="43"/>
      <c r="K301" s="43"/>
      <c r="L301" s="43"/>
      <c r="M301" s="43"/>
      <c r="N301" s="43"/>
      <c r="O301" s="48"/>
      <c r="P301" s="43"/>
      <c r="Q301" s="31" t="b">
        <f>IF(AND(OR(G301:G302=DATOS!C$8,G301:G302=DATOS!C$9),H301:H302=DATOS!B$4),ROW(G301:G302))</f>
        <v>0</v>
      </c>
      <c r="R301" s="31" t="str">
        <f t="shared" ca="1" si="2"/>
        <v/>
      </c>
      <c r="S301" s="31">
        <f t="shared" ca="1" si="3"/>
        <v>0</v>
      </c>
      <c r="T301" s="32"/>
      <c r="U301" s="32"/>
      <c r="V301" s="32"/>
      <c r="W301" s="32"/>
      <c r="X301" s="32"/>
      <c r="Y301" s="32"/>
      <c r="Z301" s="32"/>
      <c r="AA301" s="32"/>
      <c r="AB301" s="32"/>
      <c r="AC301" s="32"/>
      <c r="AD301" s="32"/>
      <c r="AE301" s="32"/>
    </row>
    <row r="302" spans="1:31" ht="12.75">
      <c r="A302" s="37"/>
      <c r="B302" s="43"/>
      <c r="C302" s="45"/>
      <c r="D302" s="45"/>
      <c r="E302" s="101"/>
      <c r="F302" s="43"/>
      <c r="G302" s="51"/>
      <c r="H302" s="51"/>
      <c r="I302" s="43"/>
      <c r="J302" s="43"/>
      <c r="K302" s="43"/>
      <c r="L302" s="43"/>
      <c r="M302" s="43"/>
      <c r="N302" s="43"/>
      <c r="O302" s="48"/>
      <c r="P302" s="43"/>
      <c r="Q302" s="31" t="b">
        <f>IF(AND(OR(G302:G303=DATOS!C$8,G302:G303=DATOS!C$9),H302:H303=DATOS!B$4),ROW(G302:G303))</f>
        <v>0</v>
      </c>
      <c r="R302" s="31" t="str">
        <f t="shared" ca="1" si="2"/>
        <v/>
      </c>
      <c r="S302" s="31">
        <f t="shared" ca="1" si="3"/>
        <v>0</v>
      </c>
      <c r="T302" s="32"/>
      <c r="U302" s="32"/>
      <c r="V302" s="32"/>
      <c r="W302" s="32"/>
      <c r="X302" s="32"/>
      <c r="Y302" s="32"/>
      <c r="Z302" s="32"/>
      <c r="AA302" s="32"/>
      <c r="AB302" s="32"/>
      <c r="AC302" s="32"/>
      <c r="AD302" s="32"/>
      <c r="AE302" s="32"/>
    </row>
    <row r="303" spans="1:31" ht="12.75">
      <c r="A303" s="37"/>
      <c r="B303" s="43"/>
      <c r="C303" s="45"/>
      <c r="D303" s="45"/>
      <c r="E303" s="101"/>
      <c r="F303" s="43"/>
      <c r="G303" s="51"/>
      <c r="H303" s="51"/>
      <c r="I303" s="43"/>
      <c r="J303" s="43"/>
      <c r="K303" s="43"/>
      <c r="L303" s="43"/>
      <c r="M303" s="43"/>
      <c r="N303" s="43"/>
      <c r="O303" s="48"/>
      <c r="P303" s="43"/>
      <c r="Q303" s="31" t="b">
        <f>IF(AND(OR(G303:G304=DATOS!C$8,G303:G304=DATOS!C$9),H303:H304=DATOS!B$4),ROW(G303:G304))</f>
        <v>0</v>
      </c>
      <c r="R303" s="31" t="str">
        <f t="shared" ca="1" si="2"/>
        <v/>
      </c>
      <c r="S303" s="31">
        <f t="shared" ca="1" si="3"/>
        <v>0</v>
      </c>
      <c r="T303" s="32"/>
      <c r="U303" s="32"/>
      <c r="V303" s="32"/>
      <c r="W303" s="32"/>
      <c r="X303" s="32"/>
      <c r="Y303" s="32"/>
      <c r="Z303" s="32"/>
      <c r="AA303" s="32"/>
      <c r="AB303" s="32"/>
      <c r="AC303" s="32"/>
      <c r="AD303" s="32"/>
      <c r="AE303" s="32"/>
    </row>
    <row r="304" spans="1:31" ht="12.75">
      <c r="A304" s="37"/>
      <c r="B304" s="43"/>
      <c r="C304" s="45"/>
      <c r="D304" s="45"/>
      <c r="E304" s="101"/>
      <c r="F304" s="43"/>
      <c r="G304" s="51"/>
      <c r="H304" s="51"/>
      <c r="I304" s="43"/>
      <c r="J304" s="43"/>
      <c r="K304" s="43"/>
      <c r="L304" s="43"/>
      <c r="M304" s="43"/>
      <c r="N304" s="43"/>
      <c r="O304" s="48"/>
      <c r="P304" s="43"/>
      <c r="Q304" s="31" t="b">
        <f>IF(AND(OR(G304:G305=DATOS!C$8,G304:G305=DATOS!C$9),H304:H305=DATOS!B$4),ROW(G304:G305))</f>
        <v>0</v>
      </c>
      <c r="R304" s="31" t="str">
        <f t="shared" ca="1" si="2"/>
        <v/>
      </c>
      <c r="S304" s="31">
        <f t="shared" ca="1" si="3"/>
        <v>0</v>
      </c>
      <c r="T304" s="32"/>
      <c r="U304" s="32"/>
      <c r="V304" s="32"/>
      <c r="W304" s="32"/>
      <c r="X304" s="32"/>
      <c r="Y304" s="32"/>
      <c r="Z304" s="32"/>
      <c r="AA304" s="32"/>
      <c r="AB304" s="32"/>
      <c r="AC304" s="32"/>
      <c r="AD304" s="32"/>
      <c r="AE304" s="32"/>
    </row>
    <row r="305" spans="1:31" ht="12.75">
      <c r="A305" s="37"/>
      <c r="B305" s="43"/>
      <c r="C305" s="45"/>
      <c r="D305" s="45"/>
      <c r="E305" s="48"/>
      <c r="F305" s="43"/>
      <c r="G305" s="51"/>
      <c r="H305" s="51"/>
      <c r="I305" s="43"/>
      <c r="J305" s="43"/>
      <c r="K305" s="43"/>
      <c r="L305" s="43"/>
      <c r="M305" s="43"/>
      <c r="N305" s="43"/>
      <c r="O305" s="48"/>
      <c r="P305" s="43"/>
      <c r="Q305" s="31" t="b">
        <f>IF(AND(OR(G305:G306=DATOS!C$8,G305:G306=DATOS!C$9),H305:H306=DATOS!B$4),ROW(G305:G306))</f>
        <v>0</v>
      </c>
      <c r="R305" s="31" t="str">
        <f t="shared" ca="1" si="2"/>
        <v/>
      </c>
      <c r="S305" s="31">
        <f t="shared" ca="1" si="3"/>
        <v>0</v>
      </c>
      <c r="T305" s="32"/>
      <c r="U305" s="32"/>
      <c r="V305" s="32"/>
      <c r="W305" s="32"/>
      <c r="X305" s="32"/>
      <c r="Y305" s="32"/>
      <c r="Z305" s="32"/>
      <c r="AA305" s="32"/>
      <c r="AB305" s="32"/>
      <c r="AC305" s="32"/>
      <c r="AD305" s="32"/>
      <c r="AE305" s="32"/>
    </row>
    <row r="306" spans="1:31" ht="12.75">
      <c r="A306" s="37"/>
      <c r="B306" s="43"/>
      <c r="C306" s="45"/>
      <c r="D306" s="45"/>
      <c r="E306" s="48"/>
      <c r="F306" s="43"/>
      <c r="G306" s="51"/>
      <c r="H306" s="51"/>
      <c r="I306" s="43"/>
      <c r="J306" s="43"/>
      <c r="K306" s="43"/>
      <c r="L306" s="43"/>
      <c r="M306" s="43"/>
      <c r="N306" s="43"/>
      <c r="O306" s="48"/>
      <c r="P306" s="43"/>
      <c r="Q306" s="31" t="b">
        <f>IF(AND(OR(G306:G307=DATOS!C$8,G306:G307=DATOS!C$9),H306:H307=DATOS!B$4),ROW(G306:G307))</f>
        <v>0</v>
      </c>
      <c r="R306" s="31" t="str">
        <f t="shared" ca="1" si="2"/>
        <v/>
      </c>
      <c r="S306" s="31">
        <f t="shared" ca="1" si="3"/>
        <v>0</v>
      </c>
      <c r="T306" s="32"/>
      <c r="U306" s="32"/>
      <c r="V306" s="32"/>
      <c r="W306" s="32"/>
      <c r="X306" s="32"/>
      <c r="Y306" s="32"/>
      <c r="Z306" s="32"/>
      <c r="AA306" s="32"/>
      <c r="AB306" s="32"/>
      <c r="AC306" s="32"/>
      <c r="AD306" s="32"/>
      <c r="AE306" s="32"/>
    </row>
    <row r="307" spans="1:31" ht="12.75">
      <c r="A307" s="37"/>
      <c r="B307" s="43"/>
      <c r="C307" s="45"/>
      <c r="D307" s="45"/>
      <c r="E307" s="48"/>
      <c r="F307" s="43"/>
      <c r="G307" s="51"/>
      <c r="H307" s="51"/>
      <c r="I307" s="43"/>
      <c r="J307" s="43"/>
      <c r="K307" s="43"/>
      <c r="L307" s="43"/>
      <c r="M307" s="43"/>
      <c r="N307" s="43"/>
      <c r="O307" s="48"/>
      <c r="P307" s="43"/>
      <c r="Q307" s="31" t="b">
        <f>IF(AND(OR(G307:G308=DATOS!C$8,G307:G308=DATOS!C$9),H307:H308=DATOS!B$4),ROW(G307:G308))</f>
        <v>0</v>
      </c>
      <c r="R307" s="31" t="str">
        <f t="shared" ca="1" si="2"/>
        <v/>
      </c>
      <c r="S307" s="31">
        <f t="shared" ca="1" si="3"/>
        <v>0</v>
      </c>
      <c r="T307" s="32"/>
      <c r="U307" s="32"/>
      <c r="V307" s="32"/>
      <c r="W307" s="32"/>
      <c r="X307" s="32"/>
      <c r="Y307" s="32"/>
      <c r="Z307" s="32"/>
      <c r="AA307" s="32"/>
      <c r="AB307" s="32"/>
      <c r="AC307" s="32"/>
      <c r="AD307" s="32"/>
      <c r="AE307" s="32"/>
    </row>
    <row r="308" spans="1:31" ht="12.75">
      <c r="A308" s="37"/>
      <c r="B308" s="43"/>
      <c r="C308" s="45"/>
      <c r="D308" s="45"/>
      <c r="E308" s="48"/>
      <c r="F308" s="43"/>
      <c r="G308" s="51"/>
      <c r="H308" s="51"/>
      <c r="I308" s="43"/>
      <c r="J308" s="43"/>
      <c r="K308" s="43"/>
      <c r="L308" s="43"/>
      <c r="M308" s="43"/>
      <c r="N308" s="43"/>
      <c r="O308" s="48"/>
      <c r="P308" s="43"/>
      <c r="Q308" s="31" t="b">
        <f>IF(AND(OR(G308:G309=DATOS!C$8,G308:G309=DATOS!C$9),H308:H309=DATOS!B$4),ROW(G308:G309))</f>
        <v>0</v>
      </c>
      <c r="R308" s="31" t="str">
        <f t="shared" ca="1" si="2"/>
        <v/>
      </c>
      <c r="S308" s="31">
        <f t="shared" ca="1" si="3"/>
        <v>0</v>
      </c>
      <c r="T308" s="32"/>
      <c r="U308" s="32"/>
      <c r="V308" s="32"/>
      <c r="W308" s="32"/>
      <c r="X308" s="32"/>
      <c r="Y308" s="32"/>
      <c r="Z308" s="32"/>
      <c r="AA308" s="32"/>
      <c r="AB308" s="32"/>
      <c r="AC308" s="32"/>
      <c r="AD308" s="32"/>
      <c r="AE308" s="32"/>
    </row>
    <row r="309" spans="1:31" ht="12.75">
      <c r="A309" s="37"/>
      <c r="B309" s="43"/>
      <c r="C309" s="45"/>
      <c r="D309" s="45"/>
      <c r="E309" s="48"/>
      <c r="F309" s="43"/>
      <c r="G309" s="51"/>
      <c r="H309" s="51"/>
      <c r="I309" s="43"/>
      <c r="J309" s="43"/>
      <c r="K309" s="43"/>
      <c r="L309" s="43"/>
      <c r="M309" s="43"/>
      <c r="N309" s="43"/>
      <c r="O309" s="48"/>
      <c r="P309" s="43"/>
      <c r="Q309" s="31" t="b">
        <f>IF(AND(OR(G309:G310=DATOS!C$8,G309:G310=DATOS!C$9),H309:H310=DATOS!B$4),ROW(G309:G310))</f>
        <v>0</v>
      </c>
      <c r="R309" s="31" t="str">
        <f t="shared" ca="1" si="2"/>
        <v/>
      </c>
      <c r="S309" s="31">
        <f t="shared" ca="1" si="3"/>
        <v>0</v>
      </c>
      <c r="T309" s="32"/>
      <c r="U309" s="32"/>
      <c r="V309" s="32"/>
      <c r="W309" s="32"/>
      <c r="X309" s="32"/>
      <c r="Y309" s="32"/>
      <c r="Z309" s="32"/>
      <c r="AA309" s="32"/>
      <c r="AB309" s="32"/>
      <c r="AC309" s="32"/>
      <c r="AD309" s="32"/>
      <c r="AE309" s="32"/>
    </row>
    <row r="310" spans="1:31" ht="12.75">
      <c r="A310" s="37"/>
      <c r="B310" s="43"/>
      <c r="C310" s="45"/>
      <c r="D310" s="45"/>
      <c r="E310" s="48"/>
      <c r="F310" s="43"/>
      <c r="G310" s="51"/>
      <c r="H310" s="51"/>
      <c r="I310" s="43"/>
      <c r="J310" s="43"/>
      <c r="K310" s="43"/>
      <c r="L310" s="43"/>
      <c r="M310" s="43"/>
      <c r="N310" s="43"/>
      <c r="O310" s="48"/>
      <c r="P310" s="43"/>
      <c r="Q310" s="31" t="b">
        <f>IF(AND(OR(G310:G311=DATOS!C$8,G310:G311=DATOS!C$9),H310:H311=DATOS!B$4),ROW(G310:G311))</f>
        <v>0</v>
      </c>
      <c r="R310" s="31" t="str">
        <f t="shared" ca="1" si="2"/>
        <v/>
      </c>
      <c r="S310" s="31">
        <f t="shared" ca="1" si="3"/>
        <v>0</v>
      </c>
      <c r="T310" s="32"/>
      <c r="U310" s="32"/>
      <c r="V310" s="32"/>
      <c r="W310" s="32"/>
      <c r="X310" s="32"/>
      <c r="Y310" s="32"/>
      <c r="Z310" s="32"/>
      <c r="AA310" s="32"/>
      <c r="AB310" s="32"/>
      <c r="AC310" s="32"/>
      <c r="AD310" s="32"/>
      <c r="AE310" s="32"/>
    </row>
    <row r="311" spans="1:31" ht="12.75">
      <c r="A311" s="37"/>
      <c r="B311" s="43"/>
      <c r="C311" s="45"/>
      <c r="D311" s="45"/>
      <c r="E311" s="48"/>
      <c r="F311" s="43"/>
      <c r="G311" s="51"/>
      <c r="H311" s="51"/>
      <c r="I311" s="43"/>
      <c r="J311" s="43"/>
      <c r="K311" s="43"/>
      <c r="L311" s="43"/>
      <c r="M311" s="43"/>
      <c r="N311" s="43"/>
      <c r="O311" s="48"/>
      <c r="P311" s="43"/>
      <c r="Q311" s="31" t="b">
        <f>IF(AND(OR(G311:G312=DATOS!C$8,G311:G312=DATOS!C$9),H311:H312=DATOS!B$4),ROW(G311:G312))</f>
        <v>0</v>
      </c>
      <c r="R311" s="31" t="str">
        <f t="shared" ca="1" si="2"/>
        <v/>
      </c>
      <c r="S311" s="31">
        <f t="shared" ca="1" si="3"/>
        <v>0</v>
      </c>
      <c r="T311" s="32"/>
      <c r="U311" s="32"/>
      <c r="V311" s="32"/>
      <c r="W311" s="32"/>
      <c r="X311" s="32"/>
      <c r="Y311" s="32"/>
      <c r="Z311" s="32"/>
      <c r="AA311" s="32"/>
      <c r="AB311" s="32"/>
      <c r="AC311" s="32"/>
      <c r="AD311" s="32"/>
      <c r="AE311" s="32"/>
    </row>
    <row r="312" spans="1:31" ht="12.75">
      <c r="A312" s="37"/>
      <c r="B312" s="43"/>
      <c r="C312" s="45"/>
      <c r="D312" s="45"/>
      <c r="E312" s="48"/>
      <c r="F312" s="43"/>
      <c r="G312" s="51"/>
      <c r="H312" s="51"/>
      <c r="I312" s="43"/>
      <c r="J312" s="43"/>
      <c r="K312" s="43"/>
      <c r="L312" s="43"/>
      <c r="M312" s="43"/>
      <c r="N312" s="43"/>
      <c r="O312" s="48"/>
      <c r="P312" s="43"/>
      <c r="Q312" s="31" t="b">
        <f>IF(AND(OR(G312:G313=DATOS!C$8,G312:G313=DATOS!C$9),H312:H313=DATOS!B$4),ROW(G312:G313))</f>
        <v>0</v>
      </c>
      <c r="R312" s="31" t="str">
        <f t="shared" ca="1" si="2"/>
        <v/>
      </c>
      <c r="S312" s="31">
        <f t="shared" ca="1" si="3"/>
        <v>0</v>
      </c>
      <c r="T312" s="32"/>
      <c r="U312" s="32"/>
      <c r="V312" s="32"/>
      <c r="W312" s="32"/>
      <c r="X312" s="32"/>
      <c r="Y312" s="32"/>
      <c r="Z312" s="32"/>
      <c r="AA312" s="32"/>
      <c r="AB312" s="32"/>
      <c r="AC312" s="32"/>
      <c r="AD312" s="32"/>
      <c r="AE312" s="32"/>
    </row>
    <row r="313" spans="1:31" ht="12.75">
      <c r="A313" s="37"/>
      <c r="B313" s="43"/>
      <c r="C313" s="45"/>
      <c r="D313" s="45"/>
      <c r="E313" s="48"/>
      <c r="F313" s="43"/>
      <c r="G313" s="51"/>
      <c r="H313" s="51"/>
      <c r="I313" s="43"/>
      <c r="J313" s="43"/>
      <c r="K313" s="43"/>
      <c r="L313" s="43"/>
      <c r="M313" s="43"/>
      <c r="N313" s="43"/>
      <c r="O313" s="48"/>
      <c r="P313" s="43"/>
      <c r="Q313" s="31" t="b">
        <f>IF(AND(OR(G313:G314=DATOS!C$8,G313:G314=DATOS!C$9),H313:H314=DATOS!B$4),ROW(G313:G314))</f>
        <v>0</v>
      </c>
      <c r="R313" s="31" t="str">
        <f t="shared" ca="1" si="2"/>
        <v/>
      </c>
      <c r="S313" s="31">
        <f t="shared" ca="1" si="3"/>
        <v>0</v>
      </c>
      <c r="T313" s="32"/>
      <c r="U313" s="32"/>
      <c r="V313" s="32"/>
      <c r="W313" s="32"/>
      <c r="X313" s="32"/>
      <c r="Y313" s="32"/>
      <c r="Z313" s="32"/>
      <c r="AA313" s="32"/>
      <c r="AB313" s="32"/>
      <c r="AC313" s="32"/>
      <c r="AD313" s="32"/>
      <c r="AE313" s="32"/>
    </row>
    <row r="314" spans="1:31" ht="12.75">
      <c r="A314" s="37"/>
      <c r="B314" s="43"/>
      <c r="C314" s="45"/>
      <c r="D314" s="45"/>
      <c r="E314" s="48"/>
      <c r="F314" s="43"/>
      <c r="G314" s="51"/>
      <c r="H314" s="51"/>
      <c r="I314" s="43"/>
      <c r="J314" s="43"/>
      <c r="K314" s="43"/>
      <c r="L314" s="43"/>
      <c r="M314" s="43"/>
      <c r="N314" s="43"/>
      <c r="O314" s="48"/>
      <c r="P314" s="43"/>
      <c r="Q314" s="31" t="b">
        <f>IF(AND(OR(G314:G315=DATOS!C$8,G314:G315=DATOS!C$9),H314:H315=DATOS!B$4),ROW(G314:G315))</f>
        <v>0</v>
      </c>
      <c r="R314" s="31" t="str">
        <f t="shared" ca="1" si="2"/>
        <v/>
      </c>
      <c r="S314" s="31">
        <f t="shared" ca="1" si="3"/>
        <v>0</v>
      </c>
      <c r="T314" s="32"/>
      <c r="U314" s="32"/>
      <c r="V314" s="32"/>
      <c r="W314" s="32"/>
      <c r="X314" s="32"/>
      <c r="Y314" s="32"/>
      <c r="Z314" s="32"/>
      <c r="AA314" s="32"/>
      <c r="AB314" s="32"/>
      <c r="AC314" s="32"/>
      <c r="AD314" s="32"/>
      <c r="AE314" s="32"/>
    </row>
    <row r="315" spans="1:31" ht="12.75">
      <c r="A315" s="37"/>
      <c r="B315" s="43"/>
      <c r="C315" s="45"/>
      <c r="D315" s="45"/>
      <c r="E315" s="48"/>
      <c r="F315" s="43"/>
      <c r="G315" s="51"/>
      <c r="H315" s="51"/>
      <c r="I315" s="43"/>
      <c r="J315" s="43"/>
      <c r="K315" s="43"/>
      <c r="L315" s="43"/>
      <c r="M315" s="43"/>
      <c r="N315" s="43"/>
      <c r="O315" s="48"/>
      <c r="P315" s="43"/>
      <c r="Q315" s="31" t="b">
        <f>IF(AND(OR(G315:G316=DATOS!C$8,G315:G316=DATOS!C$9),H315:H316=DATOS!B$4),ROW(G315:G316))</f>
        <v>0</v>
      </c>
      <c r="R315" s="31" t="str">
        <f t="shared" ca="1" si="2"/>
        <v/>
      </c>
      <c r="S315" s="31">
        <f t="shared" ca="1" si="3"/>
        <v>0</v>
      </c>
      <c r="T315" s="32"/>
      <c r="U315" s="32"/>
      <c r="V315" s="32"/>
      <c r="W315" s="32"/>
      <c r="X315" s="32"/>
      <c r="Y315" s="32"/>
      <c r="Z315" s="32"/>
      <c r="AA315" s="32"/>
      <c r="AB315" s="32"/>
      <c r="AC315" s="32"/>
      <c r="AD315" s="32"/>
      <c r="AE315" s="32"/>
    </row>
    <row r="316" spans="1:31" ht="12.75">
      <c r="A316" s="37"/>
      <c r="B316" s="43"/>
      <c r="C316" s="45"/>
      <c r="D316" s="45"/>
      <c r="E316" s="48"/>
      <c r="F316" s="43"/>
      <c r="G316" s="51"/>
      <c r="H316" s="51"/>
      <c r="I316" s="43"/>
      <c r="J316" s="43"/>
      <c r="K316" s="43"/>
      <c r="L316" s="43"/>
      <c r="M316" s="43"/>
      <c r="N316" s="43"/>
      <c r="O316" s="48"/>
      <c r="P316" s="43"/>
      <c r="Q316" s="31" t="b">
        <f>IF(AND(OR(G316:G317=DATOS!C$8,G316:G317=DATOS!C$9),H316:H317=DATOS!B$4),ROW(G316:G317))</f>
        <v>0</v>
      </c>
      <c r="R316" s="31" t="str">
        <f t="shared" ca="1" si="2"/>
        <v/>
      </c>
      <c r="S316" s="31">
        <f t="shared" ca="1" si="3"/>
        <v>0</v>
      </c>
      <c r="T316" s="32"/>
      <c r="U316" s="32"/>
      <c r="V316" s="32"/>
      <c r="W316" s="32"/>
      <c r="X316" s="32"/>
      <c r="Y316" s="32"/>
      <c r="Z316" s="32"/>
      <c r="AA316" s="32"/>
      <c r="AB316" s="32"/>
      <c r="AC316" s="32"/>
      <c r="AD316" s="32"/>
      <c r="AE316" s="32"/>
    </row>
    <row r="317" spans="1:31" ht="12.75">
      <c r="A317" s="37"/>
      <c r="B317" s="43"/>
      <c r="C317" s="45"/>
      <c r="D317" s="45"/>
      <c r="E317" s="48"/>
      <c r="F317" s="84"/>
      <c r="G317" s="51"/>
      <c r="H317" s="51"/>
      <c r="I317" s="43"/>
      <c r="J317" s="43"/>
      <c r="K317" s="43"/>
      <c r="L317" s="43"/>
      <c r="M317" s="43"/>
      <c r="N317" s="43"/>
      <c r="O317" s="48"/>
      <c r="P317" s="43"/>
      <c r="Q317" s="31" t="b">
        <f>IF(AND(OR(G317:G318=DATOS!C$8,G317:G318=DATOS!C$9),H317:H318=DATOS!B$4),ROW(G317:G318))</f>
        <v>0</v>
      </c>
      <c r="R317" s="31" t="str">
        <f t="shared" ca="1" si="2"/>
        <v/>
      </c>
      <c r="S317" s="31">
        <f t="shared" ca="1" si="3"/>
        <v>0</v>
      </c>
      <c r="T317" s="32"/>
      <c r="U317" s="32"/>
      <c r="V317" s="32"/>
      <c r="W317" s="32"/>
      <c r="X317" s="32"/>
      <c r="Y317" s="32"/>
      <c r="Z317" s="32"/>
      <c r="AA317" s="32"/>
      <c r="AB317" s="32"/>
      <c r="AC317" s="32"/>
      <c r="AD317" s="32"/>
      <c r="AE317" s="32"/>
    </row>
    <row r="318" spans="1:31" ht="12.75">
      <c r="A318" s="37"/>
      <c r="B318" s="43"/>
      <c r="C318" s="45"/>
      <c r="D318" s="45"/>
      <c r="E318" s="48"/>
      <c r="F318" s="43"/>
      <c r="G318" s="51"/>
      <c r="H318" s="51"/>
      <c r="I318" s="43"/>
      <c r="J318" s="48"/>
      <c r="K318" s="48"/>
      <c r="L318" s="48"/>
      <c r="M318" s="48"/>
      <c r="N318" s="43"/>
      <c r="O318" s="48"/>
      <c r="P318" s="43"/>
      <c r="Q318" s="31" t="b">
        <f>IF(AND(OR(G318:G320=DATOS!C$8,G318:G320=DATOS!C$9),H318:H320=DATOS!B$4),ROW(G318:G320))</f>
        <v>0</v>
      </c>
      <c r="R318" s="31" t="str">
        <f t="shared" ca="1" si="2"/>
        <v/>
      </c>
      <c r="S318" s="31">
        <f t="shared" ca="1" si="3"/>
        <v>0</v>
      </c>
      <c r="T318" s="32"/>
      <c r="U318" s="32"/>
      <c r="V318" s="32"/>
      <c r="W318" s="32"/>
      <c r="X318" s="32"/>
      <c r="Y318" s="32"/>
      <c r="Z318" s="32"/>
      <c r="AA318" s="32"/>
      <c r="AB318" s="32"/>
      <c r="AC318" s="32"/>
      <c r="AD318" s="32"/>
      <c r="AE318" s="32"/>
    </row>
    <row r="319" spans="1:31" ht="12.75">
      <c r="A319" s="37"/>
      <c r="B319" s="43"/>
      <c r="C319" s="45"/>
      <c r="D319" s="45"/>
      <c r="E319" s="48"/>
      <c r="F319" s="43"/>
      <c r="G319" s="51"/>
      <c r="H319" s="51"/>
      <c r="I319" s="43"/>
      <c r="J319" s="43"/>
      <c r="K319" s="43"/>
      <c r="L319" s="43"/>
      <c r="M319" s="43"/>
      <c r="N319" s="43"/>
      <c r="O319" s="48"/>
      <c r="P319" s="43"/>
      <c r="Q319" s="31" t="b">
        <f>IF(AND(OR(G319:G321=DATOS!C$8,G319:G321=DATOS!C$9),H319:H321=DATOS!B$4),ROW(G319:G321))</f>
        <v>0</v>
      </c>
      <c r="R319" s="31" t="str">
        <f t="shared" ca="1" si="2"/>
        <v/>
      </c>
      <c r="S319" s="31">
        <f t="shared" ca="1" si="3"/>
        <v>0</v>
      </c>
      <c r="T319" s="32"/>
      <c r="U319" s="32"/>
      <c r="V319" s="32"/>
      <c r="W319" s="32"/>
      <c r="X319" s="32"/>
      <c r="Y319" s="32"/>
      <c r="Z319" s="32"/>
      <c r="AA319" s="32"/>
      <c r="AB319" s="32"/>
      <c r="AC319" s="32"/>
      <c r="AD319" s="32"/>
      <c r="AE319" s="32"/>
    </row>
    <row r="320" spans="1:31" ht="12.75">
      <c r="A320" s="37"/>
      <c r="B320" s="43"/>
      <c r="C320" s="45"/>
      <c r="D320" s="45"/>
      <c r="E320" s="48"/>
      <c r="F320" s="43"/>
      <c r="G320" s="51"/>
      <c r="H320" s="51"/>
      <c r="I320" s="43"/>
      <c r="J320" s="43"/>
      <c r="K320" s="43"/>
      <c r="L320" s="43"/>
      <c r="M320" s="43"/>
      <c r="N320" s="43"/>
      <c r="O320" s="48"/>
      <c r="P320" s="43"/>
      <c r="Q320" s="31" t="b">
        <f>IF(AND(OR(G320:G321=DATOS!C$8,G320:G321=DATOS!C$9),H320:H321=DATOS!B$4),ROW(G320:G321))</f>
        <v>0</v>
      </c>
      <c r="R320" s="31" t="str">
        <f t="shared" ca="1" si="2"/>
        <v/>
      </c>
      <c r="S320" s="31">
        <f t="shared" ca="1" si="3"/>
        <v>0</v>
      </c>
      <c r="T320" s="32"/>
      <c r="U320" s="32"/>
      <c r="V320" s="32"/>
      <c r="W320" s="32"/>
      <c r="X320" s="32"/>
      <c r="Y320" s="32"/>
      <c r="Z320" s="32"/>
      <c r="AA320" s="32"/>
      <c r="AB320" s="32"/>
      <c r="AC320" s="32"/>
      <c r="AD320" s="32"/>
      <c r="AE320" s="32"/>
    </row>
    <row r="321" spans="1:31" ht="12.75">
      <c r="A321" s="37"/>
      <c r="B321" s="43"/>
      <c r="C321" s="45"/>
      <c r="D321" s="45"/>
      <c r="E321" s="48"/>
      <c r="F321" s="43"/>
      <c r="G321" s="51"/>
      <c r="H321" s="51"/>
      <c r="I321" s="43"/>
      <c r="J321" s="43"/>
      <c r="K321" s="43"/>
      <c r="L321" s="43"/>
      <c r="M321" s="43"/>
      <c r="N321" s="43"/>
      <c r="O321" s="31"/>
      <c r="P321" s="43"/>
      <c r="Q321" s="31" t="b">
        <f>IF(AND(OR(G321:G322=DATOS!C$8,G321:G322=DATOS!C$9),H321:H322=DATOS!B$4),ROW(G321:G322))</f>
        <v>0</v>
      </c>
      <c r="R321" s="31" t="str">
        <f t="shared" ca="1" si="2"/>
        <v/>
      </c>
      <c r="S321" s="31">
        <f t="shared" ca="1" si="3"/>
        <v>0</v>
      </c>
      <c r="T321" s="32"/>
      <c r="U321" s="32"/>
      <c r="V321" s="32"/>
      <c r="W321" s="32"/>
      <c r="X321" s="32"/>
      <c r="Y321" s="32"/>
      <c r="Z321" s="32"/>
      <c r="AA321" s="32"/>
      <c r="AB321" s="32"/>
      <c r="AC321" s="32"/>
      <c r="AD321" s="32"/>
      <c r="AE321" s="32"/>
    </row>
    <row r="322" spans="1:31" ht="12.75">
      <c r="A322" s="37"/>
      <c r="B322" s="43"/>
      <c r="C322" s="45"/>
      <c r="D322" s="45"/>
      <c r="E322" s="48"/>
      <c r="F322" s="43"/>
      <c r="G322" s="51"/>
      <c r="H322" s="51"/>
      <c r="I322" s="43"/>
      <c r="J322" s="43"/>
      <c r="K322" s="43"/>
      <c r="L322" s="43"/>
      <c r="M322" s="43"/>
      <c r="N322" s="43"/>
      <c r="O322" s="31"/>
      <c r="P322" s="43"/>
      <c r="Q322" s="31" t="b">
        <f>IF(AND(OR(G322:G323=DATOS!C$8,G322:G323=DATOS!C$9),H322:H323=DATOS!B$4),ROW(G322:G323))</f>
        <v>0</v>
      </c>
      <c r="R322" s="31" t="str">
        <f t="shared" ca="1" si="2"/>
        <v/>
      </c>
      <c r="S322" s="31">
        <f t="shared" ca="1" si="3"/>
        <v>0</v>
      </c>
      <c r="T322" s="32"/>
      <c r="U322" s="32"/>
      <c r="V322" s="32"/>
      <c r="W322" s="32"/>
      <c r="X322" s="32"/>
      <c r="Y322" s="32"/>
      <c r="Z322" s="32"/>
      <c r="AA322" s="32"/>
      <c r="AB322" s="32"/>
      <c r="AC322" s="32"/>
      <c r="AD322" s="32"/>
      <c r="AE322" s="32"/>
    </row>
    <row r="323" spans="1:31" ht="12.75">
      <c r="A323" s="37"/>
      <c r="B323" s="43"/>
      <c r="C323" s="45"/>
      <c r="D323" s="45"/>
      <c r="E323" s="48"/>
      <c r="F323" s="43"/>
      <c r="G323" s="51"/>
      <c r="H323" s="51"/>
      <c r="I323" s="43"/>
      <c r="J323" s="43"/>
      <c r="K323" s="43"/>
      <c r="L323" s="43"/>
      <c r="M323" s="43"/>
      <c r="N323" s="43"/>
      <c r="O323" s="31"/>
      <c r="P323" s="43"/>
      <c r="Q323" s="31" t="b">
        <f>IF(AND(OR(G323:G324=DATOS!C$8,G323:G324=DATOS!C$9),H323:H324=DATOS!B$4),ROW(G323:G324))</f>
        <v>0</v>
      </c>
      <c r="R323" s="31" t="str">
        <f t="shared" ca="1" si="2"/>
        <v/>
      </c>
      <c r="S323" s="31">
        <f t="shared" ca="1" si="3"/>
        <v>0</v>
      </c>
      <c r="T323" s="32"/>
      <c r="U323" s="32"/>
      <c r="V323" s="32"/>
      <c r="W323" s="32"/>
      <c r="X323" s="32"/>
      <c r="Y323" s="32"/>
      <c r="Z323" s="32"/>
      <c r="AA323" s="32"/>
      <c r="AB323" s="32"/>
      <c r="AC323" s="32"/>
      <c r="AD323" s="32"/>
      <c r="AE323" s="32"/>
    </row>
    <row r="324" spans="1:31" ht="12.75">
      <c r="A324" s="37"/>
      <c r="B324" s="43"/>
      <c r="C324" s="45"/>
      <c r="D324" s="45"/>
      <c r="E324" s="48"/>
      <c r="F324" s="43"/>
      <c r="G324" s="51"/>
      <c r="H324" s="51"/>
      <c r="I324" s="43"/>
      <c r="J324" s="43"/>
      <c r="K324" s="43"/>
      <c r="L324" s="43"/>
      <c r="M324" s="43"/>
      <c r="N324" s="84"/>
      <c r="O324" s="48"/>
      <c r="P324" s="43"/>
      <c r="Q324" s="31" t="b">
        <f>IF(AND(OR(G324:G325=DATOS!C$8,G324:G325=DATOS!C$9),H324:H325=DATOS!B$4),ROW(G324:G325))</f>
        <v>0</v>
      </c>
      <c r="R324" s="31" t="str">
        <f t="shared" ca="1" si="2"/>
        <v/>
      </c>
      <c r="S324" s="31">
        <f t="shared" ca="1" si="3"/>
        <v>0</v>
      </c>
      <c r="T324" s="32"/>
      <c r="U324" s="32"/>
      <c r="V324" s="32"/>
      <c r="W324" s="32"/>
      <c r="X324" s="32"/>
      <c r="Y324" s="32"/>
      <c r="Z324" s="32"/>
      <c r="AA324" s="32"/>
      <c r="AB324" s="32"/>
      <c r="AC324" s="32"/>
      <c r="AD324" s="32"/>
      <c r="AE324" s="32"/>
    </row>
    <row r="325" spans="1:31" ht="12.75">
      <c r="A325" s="37"/>
      <c r="B325" s="43"/>
      <c r="C325" s="45"/>
      <c r="D325" s="45"/>
      <c r="E325" s="48"/>
      <c r="F325" s="43"/>
      <c r="G325" s="51"/>
      <c r="H325" s="51"/>
      <c r="I325" s="43"/>
      <c r="J325" s="43"/>
      <c r="K325" s="43"/>
      <c r="L325" s="43"/>
      <c r="M325" s="43"/>
      <c r="N325" s="43"/>
      <c r="O325" s="48"/>
      <c r="P325" s="43"/>
      <c r="Q325" s="31" t="b">
        <f>IF(AND(OR(G325:G326=DATOS!C$8,G325:G326=DATOS!C$9),H325:H326=DATOS!B$4),ROW(G325:G326))</f>
        <v>0</v>
      </c>
      <c r="R325" s="31" t="str">
        <f t="shared" ca="1" si="2"/>
        <v/>
      </c>
      <c r="S325" s="31">
        <f t="shared" ca="1" si="3"/>
        <v>0</v>
      </c>
      <c r="T325" s="32"/>
      <c r="U325" s="32"/>
      <c r="V325" s="32"/>
      <c r="W325" s="32"/>
      <c r="X325" s="32"/>
      <c r="Y325" s="32"/>
      <c r="Z325" s="32"/>
      <c r="AA325" s="32"/>
      <c r="AB325" s="32"/>
      <c r="AC325" s="32"/>
      <c r="AD325" s="32"/>
      <c r="AE325" s="32"/>
    </row>
    <row r="326" spans="1:31" ht="12.75">
      <c r="A326" s="37"/>
      <c r="B326" s="43"/>
      <c r="C326" s="45"/>
      <c r="D326" s="45"/>
      <c r="E326" s="48"/>
      <c r="F326" s="43"/>
      <c r="G326" s="51"/>
      <c r="H326" s="51"/>
      <c r="I326" s="43"/>
      <c r="J326" s="43"/>
      <c r="K326" s="43"/>
      <c r="L326" s="43"/>
      <c r="M326" s="43"/>
      <c r="N326" s="43"/>
      <c r="O326" s="48"/>
      <c r="P326" s="43"/>
      <c r="Q326" s="31" t="b">
        <f>IF(AND(OR(G326:G327=DATOS!C$8,G326:G327=DATOS!C$9),H326:H327=DATOS!B$4),ROW(G326:G327))</f>
        <v>0</v>
      </c>
      <c r="R326" s="31" t="str">
        <f t="shared" ca="1" si="2"/>
        <v/>
      </c>
      <c r="S326" s="31">
        <f t="shared" ca="1" si="3"/>
        <v>0</v>
      </c>
      <c r="T326" s="32"/>
      <c r="U326" s="32"/>
      <c r="V326" s="32"/>
      <c r="W326" s="32"/>
      <c r="X326" s="32"/>
      <c r="Y326" s="32"/>
      <c r="Z326" s="32"/>
      <c r="AA326" s="32"/>
      <c r="AB326" s="32"/>
      <c r="AC326" s="32"/>
      <c r="AD326" s="32"/>
      <c r="AE326" s="32"/>
    </row>
    <row r="327" spans="1:31" ht="12.75">
      <c r="A327" s="37"/>
      <c r="B327" s="43"/>
      <c r="C327" s="45"/>
      <c r="D327" s="45"/>
      <c r="E327" s="48"/>
      <c r="F327" s="43"/>
      <c r="G327" s="51"/>
      <c r="H327" s="51"/>
      <c r="I327" s="43"/>
      <c r="J327" s="43"/>
      <c r="K327" s="43"/>
      <c r="L327" s="43"/>
      <c r="M327" s="43"/>
      <c r="N327" s="43"/>
      <c r="O327" s="48"/>
      <c r="P327" s="43"/>
      <c r="Q327" s="31" t="b">
        <f>IF(AND(OR(G327:G328=DATOS!C$8,G327:G328=DATOS!C$9),H327:H328=DATOS!B$4),ROW(G327:G328))</f>
        <v>0</v>
      </c>
      <c r="R327" s="31" t="str">
        <f t="shared" ca="1" si="2"/>
        <v/>
      </c>
      <c r="S327" s="31">
        <f t="shared" ca="1" si="3"/>
        <v>0</v>
      </c>
      <c r="T327" s="32"/>
      <c r="U327" s="32"/>
      <c r="V327" s="32"/>
      <c r="W327" s="32"/>
      <c r="X327" s="32"/>
      <c r="Y327" s="32"/>
      <c r="Z327" s="32"/>
      <c r="AA327" s="32"/>
      <c r="AB327" s="32"/>
      <c r="AC327" s="32"/>
      <c r="AD327" s="32"/>
      <c r="AE327" s="32"/>
    </row>
    <row r="328" spans="1:31" ht="12.75">
      <c r="A328" s="37"/>
      <c r="B328" s="43"/>
      <c r="C328" s="45"/>
      <c r="D328" s="45"/>
      <c r="E328" s="48"/>
      <c r="F328" s="43"/>
      <c r="G328" s="51"/>
      <c r="H328" s="51"/>
      <c r="I328" s="43"/>
      <c r="J328" s="43"/>
      <c r="K328" s="48"/>
      <c r="L328" s="48"/>
      <c r="M328" s="48"/>
      <c r="N328" s="43"/>
      <c r="O328" s="48"/>
      <c r="P328" s="43"/>
      <c r="Q328" s="31" t="b">
        <f>IF(AND(OR(G328:G329=DATOS!C$8,G328:G329=DATOS!C$9),H328:H329=DATOS!B$4),ROW(G328:G329))</f>
        <v>0</v>
      </c>
      <c r="R328" s="31" t="str">
        <f t="shared" ca="1" si="2"/>
        <v/>
      </c>
      <c r="S328" s="31">
        <f t="shared" ca="1" si="3"/>
        <v>0</v>
      </c>
      <c r="T328" s="32"/>
      <c r="U328" s="32"/>
      <c r="V328" s="32"/>
      <c r="W328" s="32"/>
      <c r="X328" s="32"/>
      <c r="Y328" s="32"/>
      <c r="Z328" s="32"/>
      <c r="AA328" s="32"/>
      <c r="AB328" s="32"/>
      <c r="AC328" s="32"/>
      <c r="AD328" s="32"/>
      <c r="AE328" s="32"/>
    </row>
    <row r="329" spans="1:31" ht="12.75">
      <c r="A329" s="37"/>
      <c r="B329" s="43"/>
      <c r="C329" s="45"/>
      <c r="D329" s="45"/>
      <c r="E329" s="48"/>
      <c r="F329" s="43"/>
      <c r="G329" s="51"/>
      <c r="H329" s="51"/>
      <c r="I329" s="43"/>
      <c r="J329" s="31"/>
      <c r="K329" s="31"/>
      <c r="L329" s="31"/>
      <c r="M329" s="31"/>
      <c r="N329" s="43"/>
      <c r="O329" s="306"/>
      <c r="P329" s="307"/>
      <c r="Q329" s="31" t="b">
        <f>IF(AND(OR(G329:G330=DATOS!C$8,G329:G330=DATOS!C$9),H329:H330=DATOS!B$4),ROW(G329:G330))</f>
        <v>0</v>
      </c>
      <c r="R329" s="31" t="str">
        <f t="shared" ca="1" si="2"/>
        <v/>
      </c>
      <c r="S329" s="31">
        <f t="shared" ca="1" si="3"/>
        <v>0</v>
      </c>
      <c r="T329" s="32"/>
      <c r="U329" s="32"/>
      <c r="V329" s="32"/>
      <c r="W329" s="32"/>
      <c r="X329" s="32"/>
      <c r="Y329" s="32"/>
      <c r="Z329" s="32"/>
      <c r="AA329" s="32"/>
      <c r="AB329" s="32"/>
      <c r="AC329" s="32"/>
      <c r="AD329" s="32"/>
      <c r="AE329" s="32"/>
    </row>
    <row r="330" spans="1:31" ht="12.75">
      <c r="A330" s="37"/>
      <c r="B330" s="43"/>
      <c r="C330" s="45"/>
      <c r="D330" s="45"/>
      <c r="E330" s="48"/>
      <c r="F330" s="43"/>
      <c r="G330" s="51"/>
      <c r="H330" s="51"/>
      <c r="I330" s="43"/>
      <c r="J330" s="31"/>
      <c r="K330" s="31"/>
      <c r="L330" s="31"/>
      <c r="M330" s="31"/>
      <c r="N330" s="43"/>
      <c r="O330" s="306"/>
      <c r="P330" s="43"/>
      <c r="Q330" s="31" t="b">
        <f>IF(AND(OR(G330:G331=DATOS!C$8,G330:G331=DATOS!C$9),H330:H331=DATOS!B$4),ROW(G330:G331))</f>
        <v>0</v>
      </c>
      <c r="R330" s="31" t="str">
        <f t="shared" ca="1" si="2"/>
        <v/>
      </c>
      <c r="S330" s="31">
        <f t="shared" ca="1" si="3"/>
        <v>0</v>
      </c>
      <c r="T330" s="32"/>
      <c r="U330" s="32"/>
      <c r="V330" s="32"/>
      <c r="W330" s="32"/>
      <c r="X330" s="32"/>
      <c r="Y330" s="32"/>
      <c r="Z330" s="32"/>
      <c r="AA330" s="32"/>
      <c r="AB330" s="32"/>
      <c r="AC330" s="32"/>
      <c r="AD330" s="32"/>
      <c r="AE330" s="32"/>
    </row>
    <row r="331" spans="1:31" ht="12.75">
      <c r="A331" s="37"/>
      <c r="B331" s="43"/>
      <c r="C331" s="45"/>
      <c r="D331" s="45"/>
      <c r="E331" s="48"/>
      <c r="F331" s="43"/>
      <c r="G331" s="51"/>
      <c r="H331" s="51"/>
      <c r="I331" s="43"/>
      <c r="J331" s="43"/>
      <c r="K331" s="31"/>
      <c r="L331" s="31"/>
      <c r="M331" s="31"/>
      <c r="N331" s="43"/>
      <c r="O331" s="306"/>
      <c r="P331" s="43"/>
      <c r="Q331" s="31" t="b">
        <f>IF(AND(OR(G331:G332=DATOS!C$8,G331:G332=DATOS!C$9),H331:H332=DATOS!B$4),ROW(G331:G332))</f>
        <v>0</v>
      </c>
      <c r="R331" s="31" t="str">
        <f t="shared" ca="1" si="2"/>
        <v/>
      </c>
      <c r="S331" s="31">
        <f t="shared" ca="1" si="3"/>
        <v>0</v>
      </c>
      <c r="T331" s="32"/>
      <c r="U331" s="32"/>
      <c r="V331" s="32"/>
      <c r="W331" s="32"/>
      <c r="X331" s="32"/>
      <c r="Y331" s="32"/>
      <c r="Z331" s="32"/>
      <c r="AA331" s="32"/>
      <c r="AB331" s="32"/>
      <c r="AC331" s="32"/>
      <c r="AD331" s="32"/>
      <c r="AE331" s="32"/>
    </row>
    <row r="332" spans="1:31" ht="12.75">
      <c r="A332" s="37"/>
      <c r="B332" s="43"/>
      <c r="C332" s="45"/>
      <c r="D332" s="45"/>
      <c r="E332" s="48"/>
      <c r="F332" s="43"/>
      <c r="G332" s="51"/>
      <c r="H332" s="51"/>
      <c r="I332" s="43"/>
      <c r="J332" s="43"/>
      <c r="K332" s="31"/>
      <c r="L332" s="31"/>
      <c r="M332" s="31"/>
      <c r="N332" s="43"/>
      <c r="O332" s="306"/>
      <c r="P332" s="43"/>
      <c r="Q332" s="31" t="b">
        <f>IF(AND(OR(G332:G333=DATOS!C$8,G332:G333=DATOS!C$9),H332:H333=DATOS!B$4),ROW(G332:G333))</f>
        <v>0</v>
      </c>
      <c r="R332" s="31" t="str">
        <f t="shared" ca="1" si="2"/>
        <v/>
      </c>
      <c r="S332" s="31">
        <f t="shared" ca="1" si="3"/>
        <v>0</v>
      </c>
      <c r="T332" s="32"/>
      <c r="U332" s="32"/>
      <c r="V332" s="32"/>
      <c r="W332" s="32"/>
      <c r="X332" s="32"/>
      <c r="Y332" s="32"/>
      <c r="Z332" s="32"/>
      <c r="AA332" s="32"/>
      <c r="AB332" s="32"/>
      <c r="AC332" s="32"/>
      <c r="AD332" s="32"/>
      <c r="AE332" s="32"/>
    </row>
    <row r="333" spans="1:31" ht="12.75">
      <c r="A333" s="37"/>
      <c r="B333" s="43"/>
      <c r="C333" s="45"/>
      <c r="D333" s="45"/>
      <c r="E333" s="48"/>
      <c r="F333" s="43"/>
      <c r="G333" s="51"/>
      <c r="H333" s="51"/>
      <c r="I333" s="43"/>
      <c r="J333" s="31"/>
      <c r="K333" s="48"/>
      <c r="L333" s="48"/>
      <c r="M333" s="31"/>
      <c r="N333" s="43"/>
      <c r="O333" s="48"/>
      <c r="P333" s="43"/>
      <c r="Q333" s="31" t="b">
        <f>IF(AND(OR(G333:G334=DATOS!C$8,G333:G334=DATOS!C$9),H333:H334=DATOS!B$4),ROW(G333:G334))</f>
        <v>0</v>
      </c>
      <c r="R333" s="31" t="str">
        <f t="shared" ca="1" si="2"/>
        <v/>
      </c>
      <c r="S333" s="31">
        <f t="shared" ca="1" si="3"/>
        <v>0</v>
      </c>
      <c r="T333" s="32"/>
      <c r="U333" s="32"/>
      <c r="V333" s="32"/>
      <c r="W333" s="32"/>
      <c r="X333" s="32"/>
      <c r="Y333" s="32"/>
      <c r="Z333" s="32"/>
      <c r="AA333" s="32"/>
      <c r="AB333" s="32"/>
      <c r="AC333" s="32"/>
      <c r="AD333" s="32"/>
      <c r="AE333" s="32"/>
    </row>
    <row r="334" spans="1:31" ht="12.75">
      <c r="A334" s="37"/>
      <c r="B334" s="43"/>
      <c r="C334" s="45"/>
      <c r="D334" s="45"/>
      <c r="E334" s="48"/>
      <c r="F334" s="43"/>
      <c r="G334" s="51"/>
      <c r="H334" s="51"/>
      <c r="I334" s="43"/>
      <c r="J334" s="43"/>
      <c r="K334" s="31"/>
      <c r="L334" s="31"/>
      <c r="M334" s="31"/>
      <c r="N334" s="43"/>
      <c r="O334" s="48"/>
      <c r="P334" s="43"/>
      <c r="Q334" s="31" t="b">
        <f>IF(AND(OR(G334:G335=DATOS!C$8,G334:G335=DATOS!C$9),H334:H335=DATOS!B$4),ROW(G334:G335))</f>
        <v>0</v>
      </c>
      <c r="R334" s="31" t="str">
        <f t="shared" ca="1" si="2"/>
        <v/>
      </c>
      <c r="S334" s="31">
        <f t="shared" ca="1" si="3"/>
        <v>0</v>
      </c>
      <c r="T334" s="32"/>
      <c r="U334" s="32"/>
      <c r="V334" s="32"/>
      <c r="W334" s="32"/>
      <c r="X334" s="32"/>
      <c r="Y334" s="32"/>
      <c r="Z334" s="32"/>
      <c r="AA334" s="32"/>
      <c r="AB334" s="32"/>
      <c r="AC334" s="32"/>
      <c r="AD334" s="32"/>
      <c r="AE334" s="32"/>
    </row>
    <row r="335" spans="1:31" ht="12.75">
      <c r="A335" s="37"/>
      <c r="B335" s="43"/>
      <c r="C335" s="45"/>
      <c r="D335" s="45"/>
      <c r="E335" s="48"/>
      <c r="F335" s="43"/>
      <c r="G335" s="51"/>
      <c r="H335" s="51"/>
      <c r="I335" s="43"/>
      <c r="J335" s="31"/>
      <c r="K335" s="52"/>
      <c r="L335" s="31"/>
      <c r="M335" s="31"/>
      <c r="N335" s="43"/>
      <c r="O335" s="48"/>
      <c r="P335" s="43"/>
      <c r="Q335" s="31" t="b">
        <f>IF(AND(OR(G335:G336=DATOS!C$8,G335:G336=DATOS!C$9),H335:H336=DATOS!B$4),ROW(G335:G336))</f>
        <v>0</v>
      </c>
      <c r="R335" s="31" t="str">
        <f t="shared" ca="1" si="2"/>
        <v/>
      </c>
      <c r="S335" s="31">
        <f t="shared" ca="1" si="3"/>
        <v>0</v>
      </c>
      <c r="T335" s="32"/>
      <c r="U335" s="32"/>
      <c r="V335" s="32"/>
      <c r="W335" s="32"/>
      <c r="X335" s="32"/>
      <c r="Y335" s="32"/>
      <c r="Z335" s="32"/>
      <c r="AA335" s="32"/>
      <c r="AB335" s="32"/>
      <c r="AC335" s="32"/>
      <c r="AD335" s="32"/>
      <c r="AE335" s="32"/>
    </row>
    <row r="336" spans="1:31" ht="12.75">
      <c r="A336" s="37"/>
      <c r="B336" s="43"/>
      <c r="C336" s="45"/>
      <c r="D336" s="45"/>
      <c r="E336" s="48"/>
      <c r="F336" s="43"/>
      <c r="G336" s="51"/>
      <c r="H336" s="51"/>
      <c r="I336" s="43"/>
      <c r="J336" s="43"/>
      <c r="K336" s="31"/>
      <c r="L336" s="31"/>
      <c r="M336" s="31"/>
      <c r="N336" s="43"/>
      <c r="O336" s="48"/>
      <c r="P336" s="43"/>
      <c r="Q336" s="31" t="b">
        <f>IF(AND(OR(G336:G337=DATOS!C$8,G336:G337=DATOS!C$9),H336:H337=DATOS!B$4),ROW(G336:G337))</f>
        <v>0</v>
      </c>
      <c r="R336" s="31" t="str">
        <f t="shared" ca="1" si="2"/>
        <v/>
      </c>
      <c r="S336" s="31">
        <f t="shared" ca="1" si="3"/>
        <v>0</v>
      </c>
      <c r="T336" s="32"/>
      <c r="U336" s="32"/>
      <c r="V336" s="32"/>
      <c r="W336" s="32"/>
      <c r="X336" s="32"/>
      <c r="Y336" s="32"/>
      <c r="Z336" s="32"/>
      <c r="AA336" s="32"/>
      <c r="AB336" s="32"/>
      <c r="AC336" s="32"/>
      <c r="AD336" s="32"/>
      <c r="AE336" s="32"/>
    </row>
    <row r="337" spans="1:31" ht="12.75">
      <c r="A337" s="37"/>
      <c r="B337" s="43"/>
      <c r="C337" s="45"/>
      <c r="D337" s="45"/>
      <c r="E337" s="48"/>
      <c r="F337" s="43"/>
      <c r="G337" s="51"/>
      <c r="H337" s="51"/>
      <c r="I337" s="43"/>
      <c r="J337" s="43"/>
      <c r="K337" s="31"/>
      <c r="L337" s="31"/>
      <c r="M337" s="31"/>
      <c r="N337" s="43"/>
      <c r="O337" s="48"/>
      <c r="P337" s="43"/>
      <c r="Q337" s="31" t="b">
        <f>IF(AND(OR(G337:G338=DATOS!C$8,G337:G338=DATOS!C$9),H337:H338=DATOS!B$4),ROW(G337:G338))</f>
        <v>0</v>
      </c>
      <c r="R337" s="31" t="str">
        <f t="shared" ca="1" si="2"/>
        <v/>
      </c>
      <c r="S337" s="31">
        <f t="shared" ca="1" si="3"/>
        <v>0</v>
      </c>
      <c r="T337" s="32"/>
      <c r="U337" s="32"/>
      <c r="V337" s="32"/>
      <c r="W337" s="32"/>
      <c r="X337" s="32"/>
      <c r="Y337" s="32"/>
      <c r="Z337" s="32"/>
      <c r="AA337" s="32"/>
      <c r="AB337" s="32"/>
      <c r="AC337" s="32"/>
      <c r="AD337" s="32"/>
      <c r="AE337" s="32"/>
    </row>
    <row r="338" spans="1:31" ht="12.75">
      <c r="A338" s="37"/>
      <c r="B338" s="43"/>
      <c r="C338" s="45"/>
      <c r="D338" s="45"/>
      <c r="E338" s="48"/>
      <c r="F338" s="43"/>
      <c r="G338" s="51"/>
      <c r="H338" s="51"/>
      <c r="I338" s="43"/>
      <c r="J338" s="43"/>
      <c r="K338" s="31"/>
      <c r="L338" s="31"/>
      <c r="M338" s="31"/>
      <c r="N338" s="43"/>
      <c r="O338" s="48"/>
      <c r="P338" s="307"/>
      <c r="Q338" s="31" t="b">
        <f>IF(AND(OR(G338:G339=DATOS!C$8,G338:G339=DATOS!C$9),H338:H339=DATOS!B$4),ROW(G338:G339))</f>
        <v>0</v>
      </c>
      <c r="R338" s="31" t="str">
        <f t="shared" ca="1" si="2"/>
        <v/>
      </c>
      <c r="S338" s="31">
        <f t="shared" ca="1" si="3"/>
        <v>0</v>
      </c>
      <c r="T338" s="32"/>
      <c r="U338" s="32"/>
      <c r="V338" s="32"/>
      <c r="W338" s="32"/>
      <c r="X338" s="32"/>
      <c r="Y338" s="32"/>
      <c r="Z338" s="32"/>
      <c r="AA338" s="32"/>
      <c r="AB338" s="32"/>
      <c r="AC338" s="32"/>
      <c r="AD338" s="32"/>
      <c r="AE338" s="32"/>
    </row>
    <row r="339" spans="1:31" ht="12.75">
      <c r="A339" s="37"/>
      <c r="B339" s="43"/>
      <c r="C339" s="45"/>
      <c r="D339" s="45"/>
      <c r="E339" s="48"/>
      <c r="F339" s="43"/>
      <c r="G339" s="51"/>
      <c r="H339" s="51"/>
      <c r="I339" s="43"/>
      <c r="J339" s="43"/>
      <c r="K339" s="52"/>
      <c r="L339" s="31"/>
      <c r="M339" s="31"/>
      <c r="N339" s="43"/>
      <c r="O339" s="48"/>
      <c r="P339" s="43"/>
      <c r="Q339" s="31" t="b">
        <f>IF(AND(OR(G339:G340=DATOS!C$8,G339:G340=DATOS!C$9),H339:H340=DATOS!B$4),ROW(G339:G340))</f>
        <v>0</v>
      </c>
      <c r="R339" s="31" t="str">
        <f t="shared" ca="1" si="2"/>
        <v/>
      </c>
      <c r="S339" s="31">
        <f t="shared" ca="1" si="3"/>
        <v>0</v>
      </c>
      <c r="T339" s="32"/>
      <c r="U339" s="32"/>
      <c r="V339" s="32"/>
      <c r="W339" s="32"/>
      <c r="X339" s="32"/>
      <c r="Y339" s="32"/>
      <c r="Z339" s="32"/>
      <c r="AA339" s="32"/>
      <c r="AB339" s="32"/>
      <c r="AC339" s="32"/>
      <c r="AD339" s="32"/>
      <c r="AE339" s="32"/>
    </row>
    <row r="340" spans="1:31" ht="12.75">
      <c r="A340" s="37"/>
      <c r="B340" s="43"/>
      <c r="C340" s="45"/>
      <c r="D340" s="45"/>
      <c r="E340" s="48"/>
      <c r="F340" s="43"/>
      <c r="G340" s="51"/>
      <c r="H340" s="51"/>
      <c r="I340" s="43"/>
      <c r="J340" s="43"/>
      <c r="K340" s="52"/>
      <c r="L340" s="31"/>
      <c r="M340" s="31"/>
      <c r="N340" s="84"/>
      <c r="O340" s="48"/>
      <c r="P340" s="43"/>
      <c r="Q340" s="31" t="b">
        <f>IF(AND(OR(G340:G341=DATOS!C$8,G340:G341=DATOS!C$9),H340:H341=DATOS!B$4),ROW(G340:G341))</f>
        <v>0</v>
      </c>
      <c r="R340" s="31" t="str">
        <f t="shared" ca="1" si="2"/>
        <v/>
      </c>
      <c r="S340" s="31">
        <f t="shared" ca="1" si="3"/>
        <v>0</v>
      </c>
      <c r="T340" s="32"/>
      <c r="U340" s="32"/>
      <c r="V340" s="32"/>
      <c r="W340" s="32"/>
      <c r="X340" s="32"/>
      <c r="Y340" s="32"/>
      <c r="Z340" s="32"/>
      <c r="AA340" s="32"/>
      <c r="AB340" s="32"/>
      <c r="AC340" s="32"/>
      <c r="AD340" s="32"/>
      <c r="AE340" s="32"/>
    </row>
    <row r="341" spans="1:31" ht="12.75">
      <c r="A341" s="37"/>
      <c r="B341" s="43"/>
      <c r="C341" s="45"/>
      <c r="D341" s="45"/>
      <c r="E341" s="48"/>
      <c r="F341" s="43"/>
      <c r="G341" s="51"/>
      <c r="H341" s="51"/>
      <c r="I341" s="43"/>
      <c r="J341" s="43"/>
      <c r="K341" s="52"/>
      <c r="L341" s="31"/>
      <c r="M341" s="31"/>
      <c r="N341" s="43"/>
      <c r="O341" s="48"/>
      <c r="P341" s="43"/>
      <c r="Q341" s="31" t="b">
        <f>IF(AND(OR(G341:G342=DATOS!C$8,G341:G342=DATOS!C$9),H341:H342=DATOS!B$4),ROW(G341:G342))</f>
        <v>0</v>
      </c>
      <c r="R341" s="31" t="str">
        <f t="shared" ca="1" si="2"/>
        <v/>
      </c>
      <c r="S341" s="31">
        <f t="shared" ca="1" si="3"/>
        <v>0</v>
      </c>
      <c r="T341" s="32"/>
      <c r="U341" s="32"/>
      <c r="V341" s="32"/>
      <c r="W341" s="32"/>
      <c r="X341" s="32"/>
      <c r="Y341" s="32"/>
      <c r="Z341" s="32"/>
      <c r="AA341" s="32"/>
      <c r="AB341" s="32"/>
      <c r="AC341" s="32"/>
      <c r="AD341" s="32"/>
      <c r="AE341" s="32"/>
    </row>
    <row r="342" spans="1:31" ht="12.75">
      <c r="A342" s="37"/>
      <c r="B342" s="43"/>
      <c r="C342" s="45"/>
      <c r="D342" s="45"/>
      <c r="E342" s="48"/>
      <c r="F342" s="43"/>
      <c r="G342" s="51"/>
      <c r="H342" s="51"/>
      <c r="I342" s="43"/>
      <c r="J342" s="43"/>
      <c r="K342" s="31"/>
      <c r="L342" s="31"/>
      <c r="M342" s="31"/>
      <c r="N342" s="43"/>
      <c r="O342" s="48"/>
      <c r="P342" s="43"/>
      <c r="Q342" s="31" t="b">
        <f>IF(AND(OR(G342:G343=DATOS!C$8,G342:G343=DATOS!C$9),H342:H343=DATOS!B$4),ROW(G342:G343))</f>
        <v>0</v>
      </c>
      <c r="R342" s="31" t="str">
        <f t="shared" ca="1" si="2"/>
        <v/>
      </c>
      <c r="S342" s="31">
        <f t="shared" ca="1" si="3"/>
        <v>0</v>
      </c>
      <c r="T342" s="32"/>
      <c r="U342" s="32"/>
      <c r="V342" s="32"/>
      <c r="W342" s="32"/>
      <c r="X342" s="32"/>
      <c r="Y342" s="32"/>
      <c r="Z342" s="32"/>
      <c r="AA342" s="32"/>
      <c r="AB342" s="32"/>
      <c r="AC342" s="32"/>
      <c r="AD342" s="32"/>
      <c r="AE342" s="32"/>
    </row>
    <row r="343" spans="1:31" ht="12.75">
      <c r="A343" s="37"/>
      <c r="B343" s="43"/>
      <c r="C343" s="45"/>
      <c r="D343" s="45"/>
      <c r="E343" s="48"/>
      <c r="F343" s="43"/>
      <c r="G343" s="51"/>
      <c r="H343" s="51"/>
      <c r="I343" s="43"/>
      <c r="J343" s="43"/>
      <c r="K343" s="31"/>
      <c r="L343" s="31"/>
      <c r="M343" s="31"/>
      <c r="N343" s="43"/>
      <c r="O343" s="48"/>
      <c r="P343" s="43"/>
      <c r="Q343" s="31" t="b">
        <f>IF(AND(OR(G343:G344=DATOS!C$8,G343:G344=DATOS!C$9),H343:H344=DATOS!B$4),ROW(G343:G344))</f>
        <v>0</v>
      </c>
      <c r="R343" s="31" t="str">
        <f t="shared" ca="1" si="2"/>
        <v/>
      </c>
      <c r="S343" s="31">
        <f t="shared" ca="1" si="3"/>
        <v>0</v>
      </c>
      <c r="T343" s="32"/>
      <c r="U343" s="32"/>
      <c r="V343" s="32"/>
      <c r="W343" s="32"/>
      <c r="X343" s="32"/>
      <c r="Y343" s="32"/>
      <c r="Z343" s="32"/>
      <c r="AA343" s="32"/>
      <c r="AB343" s="32"/>
      <c r="AC343" s="32"/>
      <c r="AD343" s="32"/>
      <c r="AE343" s="32"/>
    </row>
    <row r="344" spans="1:31" ht="12.75">
      <c r="A344" s="37"/>
      <c r="B344" s="43"/>
      <c r="C344" s="45"/>
      <c r="D344" s="45"/>
      <c r="E344" s="48"/>
      <c r="F344" s="43"/>
      <c r="G344" s="51"/>
      <c r="H344" s="51"/>
      <c r="I344" s="43"/>
      <c r="J344" s="43"/>
      <c r="K344" s="31"/>
      <c r="L344" s="31"/>
      <c r="M344" s="31"/>
      <c r="N344" s="43"/>
      <c r="O344" s="48"/>
      <c r="P344" s="43"/>
      <c r="Q344" s="31" t="b">
        <f>IF(AND(OR(G344:G345=DATOS!C$8,G344:G345=DATOS!C$9),H344:H345=DATOS!B$4),ROW(G344:G345))</f>
        <v>0</v>
      </c>
      <c r="R344" s="31" t="str">
        <f t="shared" ca="1" si="2"/>
        <v/>
      </c>
      <c r="S344" s="31">
        <f t="shared" ca="1" si="3"/>
        <v>0</v>
      </c>
      <c r="T344" s="32"/>
      <c r="U344" s="32"/>
      <c r="V344" s="32"/>
      <c r="W344" s="32"/>
      <c r="X344" s="32"/>
      <c r="Y344" s="32"/>
      <c r="Z344" s="32"/>
      <c r="AA344" s="32"/>
      <c r="AB344" s="32"/>
      <c r="AC344" s="32"/>
      <c r="AD344" s="32"/>
      <c r="AE344" s="32"/>
    </row>
    <row r="345" spans="1:31" ht="12.75">
      <c r="A345" s="37"/>
      <c r="B345" s="43"/>
      <c r="C345" s="45"/>
      <c r="D345" s="45"/>
      <c r="E345" s="48"/>
      <c r="F345" s="43"/>
      <c r="G345" s="51"/>
      <c r="H345" s="51"/>
      <c r="I345" s="43"/>
      <c r="J345" s="43"/>
      <c r="K345" s="55"/>
      <c r="L345" s="31"/>
      <c r="M345" s="31"/>
      <c r="N345" s="43"/>
      <c r="O345" s="31"/>
      <c r="P345" s="31"/>
      <c r="Q345" s="31" t="b">
        <f>IF(AND(OR(G345:G346=DATOS!C$8,G345:G346=DATOS!C$9),H345:H346=DATOS!B$4),ROW(G345:G346))</f>
        <v>0</v>
      </c>
      <c r="R345" s="31" t="str">
        <f t="shared" ca="1" si="2"/>
        <v/>
      </c>
      <c r="S345" s="31">
        <f t="shared" ca="1" si="3"/>
        <v>0</v>
      </c>
      <c r="T345" s="32"/>
      <c r="U345" s="32"/>
      <c r="V345" s="32"/>
      <c r="W345" s="32"/>
      <c r="X345" s="32"/>
      <c r="Y345" s="32"/>
      <c r="Z345" s="32"/>
      <c r="AA345" s="32"/>
      <c r="AB345" s="32"/>
      <c r="AC345" s="32"/>
      <c r="AD345" s="32"/>
      <c r="AE345" s="32"/>
    </row>
    <row r="346" spans="1:31" ht="12.75">
      <c r="A346" s="37"/>
      <c r="B346" s="43"/>
      <c r="C346" s="45"/>
      <c r="D346" s="45"/>
      <c r="E346" s="48"/>
      <c r="F346" s="43"/>
      <c r="G346" s="51"/>
      <c r="H346" s="51"/>
      <c r="I346" s="43"/>
      <c r="J346" s="43"/>
      <c r="K346" s="31"/>
      <c r="L346" s="31"/>
      <c r="M346" s="31"/>
      <c r="N346" s="43"/>
      <c r="O346" s="48"/>
      <c r="P346" s="43"/>
      <c r="Q346" s="31" t="b">
        <f>IF(AND(OR(G346:G347=DATOS!C$8,G346:G347=DATOS!C$9),H346:H347=DATOS!B$4),ROW(G346:G347))</f>
        <v>0</v>
      </c>
      <c r="R346" s="31" t="str">
        <f t="shared" ca="1" si="2"/>
        <v/>
      </c>
      <c r="S346" s="31">
        <f t="shared" ca="1" si="3"/>
        <v>0</v>
      </c>
      <c r="T346" s="32"/>
      <c r="U346" s="32"/>
      <c r="V346" s="32"/>
      <c r="W346" s="32"/>
      <c r="X346" s="32"/>
      <c r="Y346" s="32"/>
      <c r="Z346" s="32"/>
      <c r="AA346" s="32"/>
      <c r="AB346" s="32"/>
      <c r="AC346" s="32"/>
      <c r="AD346" s="32"/>
      <c r="AE346" s="32"/>
    </row>
    <row r="347" spans="1:31" ht="12.75">
      <c r="A347" s="37"/>
      <c r="B347" s="43"/>
      <c r="C347" s="45"/>
      <c r="D347" s="45"/>
      <c r="E347" s="48"/>
      <c r="F347" s="43"/>
      <c r="G347" s="51"/>
      <c r="H347" s="51"/>
      <c r="I347" s="43"/>
      <c r="J347" s="43"/>
      <c r="K347" s="55"/>
      <c r="L347" s="31"/>
      <c r="M347" s="31"/>
      <c r="N347" s="43"/>
      <c r="O347" s="48"/>
      <c r="P347" s="43"/>
      <c r="Q347" s="31" t="b">
        <f>IF(AND(OR(G347:G348=DATOS!C$8,G347:G348=DATOS!C$9),H347:H348=DATOS!B$4),ROW(G347:G348))</f>
        <v>0</v>
      </c>
      <c r="R347" s="31" t="str">
        <f t="shared" ca="1" si="2"/>
        <v/>
      </c>
      <c r="S347" s="31">
        <f t="shared" ca="1" si="3"/>
        <v>0</v>
      </c>
      <c r="T347" s="32"/>
      <c r="U347" s="32"/>
      <c r="V347" s="32"/>
      <c r="W347" s="32"/>
      <c r="X347" s="32"/>
      <c r="Y347" s="32"/>
      <c r="Z347" s="32"/>
      <c r="AA347" s="32"/>
      <c r="AB347" s="32"/>
      <c r="AC347" s="32"/>
      <c r="AD347" s="32"/>
      <c r="AE347" s="32"/>
    </row>
    <row r="348" spans="1:31" ht="12.75">
      <c r="A348" s="37"/>
      <c r="B348" s="43"/>
      <c r="C348" s="45"/>
      <c r="D348" s="45"/>
      <c r="E348" s="48"/>
      <c r="F348" s="43"/>
      <c r="G348" s="51"/>
      <c r="H348" s="51"/>
      <c r="I348" s="43"/>
      <c r="J348" s="43"/>
      <c r="K348" s="31"/>
      <c r="L348" s="31"/>
      <c r="M348" s="31"/>
      <c r="N348" s="43"/>
      <c r="O348" s="48"/>
      <c r="P348" s="43"/>
      <c r="Q348" s="31" t="b">
        <f>IF(AND(OR(G348:G349=DATOS!C$8,G348:G349=DATOS!C$9),H348:H349=DATOS!B$4),ROW(G348:G349))</f>
        <v>0</v>
      </c>
      <c r="R348" s="31" t="str">
        <f t="shared" ca="1" si="2"/>
        <v/>
      </c>
      <c r="S348" s="31">
        <f t="shared" ca="1" si="3"/>
        <v>0</v>
      </c>
      <c r="T348" s="32"/>
      <c r="U348" s="32"/>
      <c r="V348" s="32"/>
      <c r="W348" s="32"/>
      <c r="X348" s="32"/>
      <c r="Y348" s="32"/>
      <c r="Z348" s="32"/>
      <c r="AA348" s="32"/>
      <c r="AB348" s="32"/>
      <c r="AC348" s="32"/>
      <c r="AD348" s="32"/>
      <c r="AE348" s="32"/>
    </row>
    <row r="349" spans="1:31" ht="12.75">
      <c r="A349" s="37"/>
      <c r="B349" s="43"/>
      <c r="C349" s="45"/>
      <c r="D349" s="45"/>
      <c r="E349" s="48"/>
      <c r="F349" s="43"/>
      <c r="G349" s="51"/>
      <c r="H349" s="51"/>
      <c r="I349" s="43"/>
      <c r="J349" s="43"/>
      <c r="K349" s="31"/>
      <c r="L349" s="31"/>
      <c r="M349" s="31"/>
      <c r="N349" s="43"/>
      <c r="O349" s="48"/>
      <c r="P349" s="43"/>
      <c r="Q349" s="31" t="b">
        <f>IF(AND(OR(G349:G350=DATOS!C$8,G349:G350=DATOS!C$9),H349:H350=DATOS!B$4),ROW(G349:G350))</f>
        <v>0</v>
      </c>
      <c r="R349" s="31" t="str">
        <f t="shared" ca="1" si="2"/>
        <v/>
      </c>
      <c r="S349" s="31">
        <f t="shared" ca="1" si="3"/>
        <v>0</v>
      </c>
      <c r="T349" s="32"/>
      <c r="U349" s="32"/>
      <c r="V349" s="32"/>
      <c r="W349" s="32"/>
      <c r="X349" s="32"/>
      <c r="Y349" s="32"/>
      <c r="Z349" s="32"/>
      <c r="AA349" s="32"/>
      <c r="AB349" s="32"/>
      <c r="AC349" s="32"/>
      <c r="AD349" s="32"/>
      <c r="AE349" s="32"/>
    </row>
    <row r="350" spans="1:31" ht="12.75">
      <c r="A350" s="37"/>
      <c r="B350" s="43"/>
      <c r="C350" s="45"/>
      <c r="D350" s="45"/>
      <c r="E350" s="48"/>
      <c r="F350" s="43"/>
      <c r="G350" s="51"/>
      <c r="H350" s="51"/>
      <c r="I350" s="43"/>
      <c r="J350" s="31"/>
      <c r="K350" s="31"/>
      <c r="L350" s="31"/>
      <c r="M350" s="31"/>
      <c r="N350" s="43"/>
      <c r="O350" s="48"/>
      <c r="P350" s="43"/>
      <c r="Q350" s="31" t="b">
        <f>IF(AND(OR(G350:G351=DATOS!C$8,G350:G351=DATOS!C$9),H350:H351=DATOS!B$4),ROW(G350:G351))</f>
        <v>0</v>
      </c>
      <c r="R350" s="31" t="str">
        <f t="shared" ca="1" si="2"/>
        <v/>
      </c>
      <c r="S350" s="31">
        <f t="shared" ca="1" si="3"/>
        <v>0</v>
      </c>
      <c r="T350" s="32"/>
      <c r="U350" s="32"/>
      <c r="V350" s="32"/>
      <c r="W350" s="32"/>
      <c r="X350" s="32"/>
      <c r="Y350" s="32"/>
      <c r="Z350" s="32"/>
      <c r="AA350" s="32"/>
      <c r="AB350" s="32"/>
      <c r="AC350" s="32"/>
      <c r="AD350" s="32"/>
      <c r="AE350" s="32"/>
    </row>
    <row r="351" spans="1:31" ht="12.75">
      <c r="A351" s="37"/>
      <c r="B351" s="43"/>
      <c r="C351" s="45"/>
      <c r="D351" s="45"/>
      <c r="E351" s="48"/>
      <c r="F351" s="43"/>
      <c r="G351" s="51"/>
      <c r="H351" s="51"/>
      <c r="I351" s="43"/>
      <c r="J351" s="31"/>
      <c r="K351" s="52"/>
      <c r="L351" s="31"/>
      <c r="M351" s="31"/>
      <c r="N351" s="43"/>
      <c r="O351" s="48"/>
      <c r="P351" s="43"/>
      <c r="Q351" s="31" t="b">
        <f>IF(AND(OR(G351:G352=DATOS!C$8,G351:G352=DATOS!C$9),H351:H352=DATOS!B$4),ROW(G351:G352))</f>
        <v>0</v>
      </c>
      <c r="R351" s="31" t="str">
        <f t="shared" ca="1" si="2"/>
        <v/>
      </c>
      <c r="S351" s="31">
        <f t="shared" ca="1" si="3"/>
        <v>0</v>
      </c>
      <c r="T351" s="32"/>
      <c r="U351" s="32"/>
      <c r="V351" s="32"/>
      <c r="W351" s="32"/>
      <c r="X351" s="32"/>
      <c r="Y351" s="32"/>
      <c r="Z351" s="32"/>
      <c r="AA351" s="32"/>
      <c r="AB351" s="32"/>
      <c r="AC351" s="32"/>
      <c r="AD351" s="32"/>
      <c r="AE351" s="32"/>
    </row>
    <row r="352" spans="1:31" ht="12.75">
      <c r="A352" s="37"/>
      <c r="B352" s="43"/>
      <c r="C352" s="45"/>
      <c r="D352" s="45"/>
      <c r="E352" s="48"/>
      <c r="F352" s="43"/>
      <c r="G352" s="51"/>
      <c r="H352" s="51"/>
      <c r="I352" s="43"/>
      <c r="J352" s="43"/>
      <c r="K352" s="48"/>
      <c r="L352" s="52"/>
      <c r="M352" s="31"/>
      <c r="N352" s="43"/>
      <c r="O352" s="48"/>
      <c r="P352" s="43"/>
      <c r="Q352" s="31" t="b">
        <f>IF(AND(OR(G352:G353=DATOS!C$8,G352:G353=DATOS!C$9),H352:H353=DATOS!B$4),ROW(G352:G353))</f>
        <v>0</v>
      </c>
      <c r="R352" s="31" t="str">
        <f t="shared" ca="1" si="2"/>
        <v/>
      </c>
      <c r="S352" s="31">
        <f t="shared" ca="1" si="3"/>
        <v>0</v>
      </c>
      <c r="T352" s="32"/>
      <c r="U352" s="32"/>
      <c r="V352" s="32"/>
      <c r="W352" s="32"/>
      <c r="X352" s="32"/>
      <c r="Y352" s="32"/>
      <c r="Z352" s="32"/>
      <c r="AA352" s="32"/>
      <c r="AB352" s="32"/>
      <c r="AC352" s="32"/>
      <c r="AD352" s="32"/>
      <c r="AE352" s="32"/>
    </row>
    <row r="353" spans="1:31" ht="12.75">
      <c r="A353" s="37"/>
      <c r="B353" s="43"/>
      <c r="C353" s="45"/>
      <c r="D353" s="45"/>
      <c r="E353" s="48"/>
      <c r="F353" s="43"/>
      <c r="G353" s="51"/>
      <c r="H353" s="51"/>
      <c r="I353" s="43"/>
      <c r="J353" s="31"/>
      <c r="K353" s="31"/>
      <c r="L353" s="31"/>
      <c r="M353" s="31"/>
      <c r="N353" s="43"/>
      <c r="O353" s="48"/>
      <c r="P353" s="43"/>
      <c r="Q353" s="31" t="b">
        <f>IF(AND(OR(G353:G354=DATOS!C$8,G353:G354=DATOS!C$9),H353:H354=DATOS!B$4),ROW(G353:G354))</f>
        <v>0</v>
      </c>
      <c r="R353" s="31" t="str">
        <f t="shared" ca="1" si="2"/>
        <v/>
      </c>
      <c r="S353" s="31">
        <f t="shared" ca="1" si="3"/>
        <v>0</v>
      </c>
      <c r="T353" s="32"/>
      <c r="U353" s="32"/>
      <c r="V353" s="32"/>
      <c r="W353" s="32"/>
      <c r="X353" s="32"/>
      <c r="Y353" s="32"/>
      <c r="Z353" s="32"/>
      <c r="AA353" s="32"/>
      <c r="AB353" s="32"/>
      <c r="AC353" s="32"/>
      <c r="AD353" s="32"/>
      <c r="AE353" s="32"/>
    </row>
    <row r="354" spans="1:31" ht="12.75">
      <c r="A354" s="37"/>
      <c r="B354" s="43"/>
      <c r="C354" s="45"/>
      <c r="D354" s="45"/>
      <c r="E354" s="48"/>
      <c r="F354" s="43"/>
      <c r="G354" s="51"/>
      <c r="H354" s="51"/>
      <c r="I354" s="43"/>
      <c r="J354" s="43"/>
      <c r="K354" s="48"/>
      <c r="L354" s="31"/>
      <c r="M354" s="31"/>
      <c r="N354" s="43"/>
      <c r="O354" s="48"/>
      <c r="P354" s="43"/>
      <c r="Q354" s="31" t="b">
        <f>IF(AND(OR(G354:G358=DATOS!C$8,G354:G358=DATOS!C$9),H354:H358=DATOS!B$4),ROW(G354:G358))</f>
        <v>0</v>
      </c>
      <c r="R354" s="31" t="str">
        <f t="shared" ca="1" si="2"/>
        <v/>
      </c>
      <c r="S354" s="31">
        <f t="shared" ca="1" si="3"/>
        <v>0</v>
      </c>
      <c r="T354" s="32"/>
      <c r="U354" s="32"/>
      <c r="V354" s="32"/>
      <c r="W354" s="32"/>
      <c r="X354" s="32"/>
      <c r="Y354" s="32"/>
      <c r="Z354" s="32"/>
      <c r="AA354" s="32"/>
      <c r="AB354" s="32"/>
      <c r="AC354" s="32"/>
      <c r="AD354" s="32"/>
      <c r="AE354" s="32"/>
    </row>
    <row r="355" spans="1:31" ht="12.75">
      <c r="A355" s="37"/>
      <c r="B355" s="43"/>
      <c r="C355" s="45"/>
      <c r="D355" s="45"/>
      <c r="E355" s="48"/>
      <c r="F355" s="43"/>
      <c r="G355" s="43"/>
      <c r="H355" s="51"/>
      <c r="I355" s="43"/>
      <c r="J355" s="43"/>
      <c r="K355" s="52"/>
      <c r="L355" s="43"/>
      <c r="M355" s="43"/>
      <c r="N355" s="43"/>
      <c r="O355" s="31"/>
      <c r="P355" s="43"/>
      <c r="Q355" s="31" t="b">
        <f>IF(AND(OR(G355:G359=DATOS!C$8,G355:G359=DATOS!C$9),H355:H359=DATOS!B$4),ROW(G355:G359))</f>
        <v>0</v>
      </c>
      <c r="R355" s="31" t="str">
        <f t="shared" ca="1" si="2"/>
        <v/>
      </c>
      <c r="S355" s="31">
        <f t="shared" ca="1" si="3"/>
        <v>0</v>
      </c>
      <c r="T355" s="32"/>
      <c r="U355" s="32"/>
      <c r="V355" s="32"/>
      <c r="W355" s="32"/>
      <c r="X355" s="32"/>
      <c r="Y355" s="32"/>
      <c r="Z355" s="32"/>
      <c r="AA355" s="32"/>
      <c r="AB355" s="32"/>
      <c r="AC355" s="32"/>
      <c r="AD355" s="32"/>
      <c r="AE355" s="32"/>
    </row>
    <row r="356" spans="1:31" ht="12.75">
      <c r="A356" s="37"/>
      <c r="B356" s="43"/>
      <c r="C356" s="45"/>
      <c r="D356" s="45"/>
      <c r="E356" s="48"/>
      <c r="F356" s="43"/>
      <c r="G356" s="43"/>
      <c r="H356" s="51"/>
      <c r="I356" s="43"/>
      <c r="J356" s="31"/>
      <c r="K356" s="55"/>
      <c r="L356" s="31"/>
      <c r="M356" s="31"/>
      <c r="N356" s="43"/>
      <c r="O356" s="48"/>
      <c r="P356" s="43"/>
      <c r="Q356" s="31" t="b">
        <f>IF(AND(OR(G356:G360=DATOS!C$8,G356:G360=DATOS!C$9),H356:H360=DATOS!B$4),ROW(G356:G360))</f>
        <v>0</v>
      </c>
      <c r="R356" s="31" t="str">
        <f t="shared" ca="1" si="2"/>
        <v/>
      </c>
      <c r="S356" s="31">
        <f t="shared" ca="1" si="3"/>
        <v>0</v>
      </c>
      <c r="T356" s="32"/>
      <c r="U356" s="32"/>
      <c r="V356" s="32"/>
      <c r="W356" s="32"/>
      <c r="X356" s="32"/>
      <c r="Y356" s="32"/>
      <c r="Z356" s="32"/>
      <c r="AA356" s="32"/>
      <c r="AB356" s="32"/>
      <c r="AC356" s="32"/>
      <c r="AD356" s="32"/>
      <c r="AE356" s="32"/>
    </row>
    <row r="357" spans="1:31" ht="12.75">
      <c r="A357" s="37"/>
      <c r="B357" s="43"/>
      <c r="C357" s="45"/>
      <c r="D357" s="45"/>
      <c r="E357" s="48"/>
      <c r="F357" s="43"/>
      <c r="G357" s="43"/>
      <c r="H357" s="51"/>
      <c r="I357" s="43"/>
      <c r="J357" s="43"/>
      <c r="K357" s="48"/>
      <c r="L357" s="43"/>
      <c r="M357" s="43"/>
      <c r="N357" s="43"/>
      <c r="O357" s="48"/>
      <c r="P357" s="43"/>
      <c r="Q357" s="31" t="b">
        <f>IF(AND(OR(G357:G361=DATOS!C$8,G357:G361=DATOS!C$9),H357:H361=DATOS!B$4),ROW(G357:G361))</f>
        <v>0</v>
      </c>
      <c r="R357" s="31" t="str">
        <f t="shared" ca="1" si="2"/>
        <v/>
      </c>
      <c r="S357" s="31">
        <f t="shared" ca="1" si="3"/>
        <v>0</v>
      </c>
      <c r="T357" s="32"/>
      <c r="U357" s="32"/>
      <c r="V357" s="32"/>
      <c r="W357" s="32"/>
      <c r="X357" s="32"/>
      <c r="Y357" s="32"/>
      <c r="Z357" s="32"/>
      <c r="AA357" s="32"/>
      <c r="AB357" s="32"/>
      <c r="AC357" s="32"/>
      <c r="AD357" s="32"/>
      <c r="AE357" s="32"/>
    </row>
    <row r="358" spans="1:31" ht="12.75">
      <c r="A358" s="37"/>
      <c r="B358" s="43"/>
      <c r="C358" s="45"/>
      <c r="D358" s="45"/>
      <c r="E358" s="48"/>
      <c r="F358" s="43"/>
      <c r="G358" s="51"/>
      <c r="H358" s="51"/>
      <c r="I358" s="43"/>
      <c r="J358" s="43"/>
      <c r="K358" s="48"/>
      <c r="L358" s="31"/>
      <c r="M358" s="31"/>
      <c r="N358" s="43"/>
      <c r="O358" s="48"/>
      <c r="P358" s="43"/>
      <c r="Q358" s="31" t="b">
        <f>IF(AND(OR(G358:G362=DATOS!C$8,G358:G362=DATOS!C$9),H358:H362=DATOS!B$4),ROW(G358:G362))</f>
        <v>0</v>
      </c>
      <c r="R358" s="31" t="str">
        <f t="shared" ca="1" si="2"/>
        <v/>
      </c>
      <c r="S358" s="31">
        <f t="shared" ca="1" si="3"/>
        <v>0</v>
      </c>
      <c r="T358" s="32"/>
      <c r="U358" s="32"/>
      <c r="V358" s="32"/>
      <c r="W358" s="32"/>
      <c r="X358" s="32"/>
      <c r="Y358" s="32"/>
      <c r="Z358" s="32"/>
      <c r="AA358" s="32"/>
      <c r="AB358" s="32"/>
      <c r="AC358" s="32"/>
      <c r="AD358" s="32"/>
      <c r="AE358" s="32"/>
    </row>
    <row r="359" spans="1:31" ht="12.75">
      <c r="A359" s="37"/>
      <c r="B359" s="43"/>
      <c r="C359" s="45"/>
      <c r="D359" s="45"/>
      <c r="E359" s="48"/>
      <c r="F359" s="43"/>
      <c r="G359" s="51"/>
      <c r="H359" s="51"/>
      <c r="I359" s="43"/>
      <c r="J359" s="43"/>
      <c r="K359" s="31"/>
      <c r="L359" s="31"/>
      <c r="M359" s="31"/>
      <c r="N359" s="43"/>
      <c r="O359" s="48"/>
      <c r="P359" s="43"/>
      <c r="Q359" s="31" t="b">
        <f>IF(AND(OR(G359:G363=DATOS!C$8,G359:G363=DATOS!C$9),H359:H363=DATOS!B$4),ROW(G359:G363))</f>
        <v>0</v>
      </c>
      <c r="R359" s="31" t="str">
        <f t="shared" ca="1" si="2"/>
        <v/>
      </c>
      <c r="S359" s="31">
        <f t="shared" ca="1" si="3"/>
        <v>0</v>
      </c>
      <c r="T359" s="32"/>
      <c r="U359" s="32"/>
      <c r="V359" s="32"/>
      <c r="W359" s="32"/>
      <c r="X359" s="32"/>
      <c r="Y359" s="32"/>
      <c r="Z359" s="32"/>
      <c r="AA359" s="32"/>
      <c r="AB359" s="32"/>
      <c r="AC359" s="32"/>
      <c r="AD359" s="32"/>
      <c r="AE359" s="32"/>
    </row>
    <row r="360" spans="1:31" ht="12.75">
      <c r="A360" s="37"/>
      <c r="B360" s="43"/>
      <c r="C360" s="45"/>
      <c r="D360" s="45"/>
      <c r="E360" s="48"/>
      <c r="F360" s="43"/>
      <c r="G360" s="43"/>
      <c r="H360" s="51"/>
      <c r="I360" s="43"/>
      <c r="J360" s="43"/>
      <c r="K360" s="52"/>
      <c r="L360" s="43"/>
      <c r="M360" s="43"/>
      <c r="N360" s="43"/>
      <c r="O360" s="48"/>
      <c r="P360" s="43"/>
      <c r="Q360" s="31" t="b">
        <f>IF(AND(OR(G360:G364=DATOS!C$8,G360:G364=DATOS!C$9),H360:H364=DATOS!B$4),ROW(G360:G364))</f>
        <v>0</v>
      </c>
      <c r="R360" s="31" t="str">
        <f t="shared" ca="1" si="2"/>
        <v/>
      </c>
      <c r="S360" s="31">
        <f t="shared" ca="1" si="3"/>
        <v>0</v>
      </c>
      <c r="T360" s="32"/>
      <c r="U360" s="32"/>
      <c r="V360" s="32"/>
      <c r="W360" s="32"/>
      <c r="X360" s="32"/>
      <c r="Y360" s="32"/>
      <c r="Z360" s="32"/>
      <c r="AA360" s="32"/>
      <c r="AB360" s="32"/>
      <c r="AC360" s="32"/>
      <c r="AD360" s="32"/>
      <c r="AE360" s="32"/>
    </row>
    <row r="361" spans="1:31" ht="12.75">
      <c r="A361" s="37"/>
      <c r="B361" s="43"/>
      <c r="C361" s="45"/>
      <c r="D361" s="45"/>
      <c r="E361" s="48"/>
      <c r="F361" s="43"/>
      <c r="G361" s="43"/>
      <c r="H361" s="51"/>
      <c r="I361" s="43"/>
      <c r="J361" s="43"/>
      <c r="K361" s="52"/>
      <c r="L361" s="43"/>
      <c r="M361" s="43"/>
      <c r="N361" s="43"/>
      <c r="O361" s="48"/>
      <c r="P361" s="43"/>
      <c r="Q361" s="31" t="b">
        <f>IF(AND(OR(G361:G365=DATOS!C$8,G361:G365=DATOS!C$9),H361:H365=DATOS!B$4),ROW(G361:G365))</f>
        <v>0</v>
      </c>
      <c r="R361" s="31" t="str">
        <f t="shared" ca="1" si="2"/>
        <v/>
      </c>
      <c r="S361" s="31">
        <f t="shared" ca="1" si="3"/>
        <v>0</v>
      </c>
      <c r="T361" s="32"/>
      <c r="U361" s="32"/>
      <c r="V361" s="32"/>
      <c r="W361" s="32"/>
      <c r="X361" s="32"/>
      <c r="Y361" s="32"/>
      <c r="Z361" s="32"/>
      <c r="AA361" s="32"/>
      <c r="AB361" s="32"/>
      <c r="AC361" s="32"/>
      <c r="AD361" s="32"/>
      <c r="AE361" s="32"/>
    </row>
    <row r="362" spans="1:31" ht="12.75">
      <c r="A362" s="37"/>
      <c r="B362" s="43"/>
      <c r="C362" s="45"/>
      <c r="D362" s="45"/>
      <c r="E362" s="48"/>
      <c r="F362" s="43"/>
      <c r="G362" s="43"/>
      <c r="H362" s="51"/>
      <c r="I362" s="43"/>
      <c r="J362" s="43"/>
      <c r="K362" s="52"/>
      <c r="L362" s="43"/>
      <c r="M362" s="43"/>
      <c r="N362" s="43"/>
      <c r="O362" s="48"/>
      <c r="P362" s="43"/>
      <c r="Q362" s="31" t="b">
        <f>IF(AND(OR(G362:G366=DATOS!C$8,G362:G366=DATOS!C$9),H362:H366=DATOS!B$4),ROW(G362:G366))</f>
        <v>0</v>
      </c>
      <c r="R362" s="31" t="str">
        <f t="shared" ca="1" si="2"/>
        <v/>
      </c>
      <c r="S362" s="31">
        <f t="shared" ca="1" si="3"/>
        <v>0</v>
      </c>
      <c r="T362" s="32"/>
      <c r="U362" s="32"/>
      <c r="V362" s="32"/>
      <c r="W362" s="32"/>
      <c r="X362" s="32"/>
      <c r="Y362" s="32"/>
      <c r="Z362" s="32"/>
      <c r="AA362" s="32"/>
      <c r="AB362" s="32"/>
      <c r="AC362" s="32"/>
      <c r="AD362" s="32"/>
      <c r="AE362" s="32"/>
    </row>
    <row r="363" spans="1:31" ht="12.75">
      <c r="A363" s="37"/>
      <c r="B363" s="43"/>
      <c r="C363" s="45"/>
      <c r="D363" s="45"/>
      <c r="E363" s="48"/>
      <c r="F363" s="43"/>
      <c r="G363" s="43"/>
      <c r="H363" s="51"/>
      <c r="I363" s="43"/>
      <c r="J363" s="31"/>
      <c r="K363" s="55"/>
      <c r="L363" s="31"/>
      <c r="M363" s="31"/>
      <c r="N363" s="43"/>
      <c r="O363" s="48"/>
      <c r="P363" s="43"/>
      <c r="Q363" s="31" t="b">
        <f>IF(AND(OR(G363:G367=DATOS!C$8,G363:G367=DATOS!C$9),H363:H367=DATOS!B$4),ROW(G363:G367))</f>
        <v>0</v>
      </c>
      <c r="R363" s="31" t="str">
        <f t="shared" ca="1" si="2"/>
        <v/>
      </c>
      <c r="S363" s="31">
        <f t="shared" ca="1" si="3"/>
        <v>0</v>
      </c>
      <c r="T363" s="32"/>
      <c r="U363" s="32"/>
      <c r="V363" s="32"/>
      <c r="W363" s="32"/>
      <c r="X363" s="32"/>
      <c r="Y363" s="32"/>
      <c r="Z363" s="32"/>
      <c r="AA363" s="32"/>
      <c r="AB363" s="32"/>
      <c r="AC363" s="32"/>
      <c r="AD363" s="32"/>
      <c r="AE363" s="32"/>
    </row>
    <row r="364" spans="1:31" ht="12.75">
      <c r="A364" s="37"/>
      <c r="B364" s="43"/>
      <c r="C364" s="45"/>
      <c r="D364" s="45"/>
      <c r="E364" s="48"/>
      <c r="F364" s="43"/>
      <c r="G364" s="43"/>
      <c r="H364" s="51"/>
      <c r="I364" s="43"/>
      <c r="J364" s="43"/>
      <c r="K364" s="52"/>
      <c r="L364" s="43"/>
      <c r="M364" s="43"/>
      <c r="N364" s="43"/>
      <c r="O364" s="48"/>
      <c r="P364" s="43"/>
      <c r="Q364" s="31" t="b">
        <f>IF(AND(OR(G364:G368=DATOS!C$8,G364:G368=DATOS!C$9),H364:H368=DATOS!B$4),ROW(G364:G368))</f>
        <v>0</v>
      </c>
      <c r="R364" s="31" t="str">
        <f t="shared" ca="1" si="2"/>
        <v/>
      </c>
      <c r="S364" s="31">
        <f t="shared" ca="1" si="3"/>
        <v>0</v>
      </c>
      <c r="T364" s="32"/>
      <c r="U364" s="32"/>
      <c r="V364" s="32"/>
      <c r="W364" s="32"/>
      <c r="X364" s="32"/>
      <c r="Y364" s="32"/>
      <c r="Z364" s="32"/>
      <c r="AA364" s="32"/>
      <c r="AB364" s="32"/>
      <c r="AC364" s="32"/>
      <c r="AD364" s="32"/>
      <c r="AE364" s="32"/>
    </row>
    <row r="365" spans="1:31" ht="12.75">
      <c r="A365" s="37"/>
      <c r="B365" s="43"/>
      <c r="C365" s="45"/>
      <c r="D365" s="45"/>
      <c r="E365" s="48"/>
      <c r="F365" s="43"/>
      <c r="G365" s="43"/>
      <c r="H365" s="51"/>
      <c r="I365" s="43"/>
      <c r="J365" s="31"/>
      <c r="K365" s="52"/>
      <c r="L365" s="31"/>
      <c r="M365" s="31"/>
      <c r="N365" s="311"/>
      <c r="O365" s="48"/>
      <c r="P365" s="43"/>
      <c r="Q365" s="31" t="b">
        <f>IF(AND(OR(G365:G369=DATOS!C$8,G365:G369=DATOS!C$9),H365:H369=DATOS!B$4),ROW(G365:G369))</f>
        <v>0</v>
      </c>
      <c r="R365" s="31" t="str">
        <f t="shared" ca="1" si="2"/>
        <v/>
      </c>
      <c r="S365" s="31">
        <f t="shared" ca="1" si="3"/>
        <v>0</v>
      </c>
      <c r="T365" s="32"/>
      <c r="U365" s="32"/>
      <c r="V365" s="32"/>
      <c r="W365" s="32"/>
      <c r="X365" s="32"/>
      <c r="Y365" s="32"/>
      <c r="Z365" s="32"/>
      <c r="AA365" s="32"/>
      <c r="AB365" s="32"/>
      <c r="AC365" s="32"/>
      <c r="AD365" s="32"/>
      <c r="AE365" s="32"/>
    </row>
    <row r="366" spans="1:31" ht="12.75">
      <c r="A366" s="37"/>
      <c r="B366" s="43"/>
      <c r="C366" s="45"/>
      <c r="D366" s="45"/>
      <c r="E366" s="48"/>
      <c r="F366" s="43"/>
      <c r="G366" s="43"/>
      <c r="H366" s="51"/>
      <c r="I366" s="43"/>
      <c r="J366" s="43"/>
      <c r="K366" s="52"/>
      <c r="L366" s="48"/>
      <c r="M366" s="48"/>
      <c r="N366" s="43"/>
      <c r="O366" s="48"/>
      <c r="P366" s="43"/>
      <c r="Q366" s="31" t="b">
        <f>IF(AND(OR(G366:G370=DATOS!C$8,G366:G370=DATOS!C$9),H366:H370=DATOS!B$4),ROW(G366:G370))</f>
        <v>0</v>
      </c>
      <c r="R366" s="31" t="str">
        <f t="shared" ca="1" si="2"/>
        <v/>
      </c>
      <c r="S366" s="31">
        <f t="shared" ca="1" si="3"/>
        <v>0</v>
      </c>
      <c r="T366" s="32"/>
      <c r="U366" s="32"/>
      <c r="V366" s="32"/>
      <c r="W366" s="32"/>
      <c r="X366" s="32"/>
      <c r="Y366" s="32"/>
      <c r="Z366" s="32"/>
      <c r="AA366" s="32"/>
      <c r="AB366" s="32"/>
      <c r="AC366" s="32"/>
      <c r="AD366" s="32"/>
      <c r="AE366" s="32"/>
    </row>
    <row r="367" spans="1:31" ht="12.75">
      <c r="A367" s="37"/>
      <c r="B367" s="43"/>
      <c r="C367" s="45"/>
      <c r="D367" s="45"/>
      <c r="E367" s="48"/>
      <c r="F367" s="43"/>
      <c r="G367" s="43"/>
      <c r="H367" s="51"/>
      <c r="I367" s="43"/>
      <c r="J367" s="43"/>
      <c r="K367" s="52"/>
      <c r="L367" s="43"/>
      <c r="M367" s="43"/>
      <c r="N367" s="43"/>
      <c r="O367" s="31"/>
      <c r="P367" s="31"/>
      <c r="Q367" s="31" t="b">
        <f>IF(AND(OR(G367:G371=DATOS!C$8,G367:G371=DATOS!C$9),H367:H371=DATOS!B$4),ROW(G367:G371))</f>
        <v>0</v>
      </c>
      <c r="R367" s="31" t="str">
        <f t="shared" ca="1" si="2"/>
        <v/>
      </c>
      <c r="S367" s="31">
        <f t="shared" ca="1" si="3"/>
        <v>0</v>
      </c>
      <c r="T367" s="32"/>
      <c r="U367" s="32"/>
      <c r="V367" s="32"/>
      <c r="W367" s="32"/>
      <c r="X367" s="32"/>
      <c r="Y367" s="32"/>
      <c r="Z367" s="32"/>
      <c r="AA367" s="32"/>
      <c r="AB367" s="32"/>
      <c r="AC367" s="32"/>
      <c r="AD367" s="32"/>
      <c r="AE367" s="32"/>
    </row>
    <row r="368" spans="1:31" ht="12.75">
      <c r="A368" s="37"/>
      <c r="B368" s="43"/>
      <c r="C368" s="45"/>
      <c r="D368" s="45"/>
      <c r="E368" s="48"/>
      <c r="F368" s="43"/>
      <c r="G368" s="43"/>
      <c r="H368" s="51"/>
      <c r="I368" s="43"/>
      <c r="J368" s="43"/>
      <c r="K368" s="52"/>
      <c r="L368" s="43"/>
      <c r="M368" s="43"/>
      <c r="N368" s="43"/>
      <c r="O368" s="48"/>
      <c r="P368" s="43"/>
      <c r="Q368" s="31" t="b">
        <f>IF(AND(OR(G368:G372=DATOS!C$8,G368:G372=DATOS!C$9),H368:H372=DATOS!B$4),ROW(G368:G372))</f>
        <v>0</v>
      </c>
      <c r="R368" s="31" t="str">
        <f t="shared" ca="1" si="2"/>
        <v/>
      </c>
      <c r="S368" s="31">
        <f t="shared" ca="1" si="3"/>
        <v>0</v>
      </c>
      <c r="T368" s="32"/>
      <c r="U368" s="32"/>
      <c r="V368" s="32"/>
      <c r="W368" s="32"/>
      <c r="X368" s="32"/>
      <c r="Y368" s="32"/>
      <c r="Z368" s="32"/>
      <c r="AA368" s="32"/>
      <c r="AB368" s="32"/>
      <c r="AC368" s="32"/>
      <c r="AD368" s="32"/>
      <c r="AE368" s="32"/>
    </row>
    <row r="369" spans="1:31" ht="12.75">
      <c r="A369" s="37"/>
      <c r="B369" s="43"/>
      <c r="C369" s="45"/>
      <c r="D369" s="45"/>
      <c r="E369" s="48"/>
      <c r="F369" s="43"/>
      <c r="G369" s="43"/>
      <c r="H369" s="51"/>
      <c r="I369" s="43"/>
      <c r="J369" s="43"/>
      <c r="K369" s="52"/>
      <c r="L369" s="43"/>
      <c r="M369" s="43"/>
      <c r="N369" s="43"/>
      <c r="O369" s="48"/>
      <c r="P369" s="43"/>
      <c r="Q369" s="31" t="b">
        <f>IF(AND(OR(G369:G373=DATOS!C$8,G369:G373=DATOS!C$9),H369:H373=DATOS!B$4),ROW(G369:G373))</f>
        <v>0</v>
      </c>
      <c r="R369" s="31" t="str">
        <f t="shared" ca="1" si="2"/>
        <v/>
      </c>
      <c r="S369" s="31">
        <f t="shared" ca="1" si="3"/>
        <v>0</v>
      </c>
      <c r="T369" s="32"/>
      <c r="U369" s="32"/>
      <c r="V369" s="32"/>
      <c r="W369" s="32"/>
      <c r="X369" s="32"/>
      <c r="Y369" s="32"/>
      <c r="Z369" s="32"/>
      <c r="AA369" s="32"/>
      <c r="AB369" s="32"/>
      <c r="AC369" s="32"/>
      <c r="AD369" s="32"/>
      <c r="AE369" s="32"/>
    </row>
    <row r="370" spans="1:31" ht="12.75">
      <c r="A370" s="37"/>
      <c r="B370" s="43"/>
      <c r="C370" s="45"/>
      <c r="D370" s="45"/>
      <c r="E370" s="48"/>
      <c r="F370" s="43"/>
      <c r="G370" s="43"/>
      <c r="H370" s="51"/>
      <c r="I370" s="43"/>
      <c r="J370" s="43"/>
      <c r="K370" s="52"/>
      <c r="L370" s="43"/>
      <c r="M370" s="43"/>
      <c r="N370" s="43"/>
      <c r="O370" s="48"/>
      <c r="P370" s="43"/>
      <c r="Q370" s="31" t="b">
        <f>IF(AND(OR(G370:G374=DATOS!C$8,G370:G374=DATOS!C$9),H370:H374=DATOS!B$4),ROW(G370:G374))</f>
        <v>0</v>
      </c>
      <c r="R370" s="31" t="str">
        <f t="shared" ca="1" si="2"/>
        <v/>
      </c>
      <c r="S370" s="31">
        <f t="shared" ca="1" si="3"/>
        <v>0</v>
      </c>
      <c r="T370" s="32"/>
      <c r="U370" s="32"/>
      <c r="V370" s="32"/>
      <c r="W370" s="32"/>
      <c r="X370" s="32"/>
      <c r="Y370" s="32"/>
      <c r="Z370" s="32"/>
      <c r="AA370" s="32"/>
      <c r="AB370" s="32"/>
      <c r="AC370" s="32"/>
      <c r="AD370" s="32"/>
      <c r="AE370" s="32"/>
    </row>
    <row r="371" spans="1:31" ht="12.75">
      <c r="A371" s="37"/>
      <c r="B371" s="43"/>
      <c r="C371" s="45"/>
      <c r="D371" s="45"/>
      <c r="E371" s="48"/>
      <c r="F371" s="43"/>
      <c r="G371" s="43"/>
      <c r="H371" s="51"/>
      <c r="I371" s="43"/>
      <c r="J371" s="43"/>
      <c r="K371" s="52"/>
      <c r="L371" s="43"/>
      <c r="M371" s="43"/>
      <c r="N371" s="43"/>
      <c r="O371" s="48"/>
      <c r="P371" s="43"/>
      <c r="Q371" s="31" t="b">
        <f>IF(AND(OR(G371:G375=DATOS!C$8,G371:G375=DATOS!C$9),H371:H375=DATOS!B$4),ROW(G371:G375))</f>
        <v>0</v>
      </c>
      <c r="R371" s="31" t="str">
        <f t="shared" ca="1" si="2"/>
        <v/>
      </c>
      <c r="S371" s="31">
        <f t="shared" ca="1" si="3"/>
        <v>0</v>
      </c>
      <c r="T371" s="32"/>
      <c r="U371" s="32"/>
      <c r="V371" s="32"/>
      <c r="W371" s="32"/>
      <c r="X371" s="32"/>
      <c r="Y371" s="32"/>
      <c r="Z371" s="32"/>
      <c r="AA371" s="32"/>
      <c r="AB371" s="32"/>
      <c r="AC371" s="32"/>
      <c r="AD371" s="32"/>
      <c r="AE371" s="32"/>
    </row>
    <row r="372" spans="1:31" ht="12.75">
      <c r="A372" s="37"/>
      <c r="B372" s="43"/>
      <c r="C372" s="45"/>
      <c r="D372" s="45"/>
      <c r="E372" s="48"/>
      <c r="F372" s="43"/>
      <c r="G372" s="43"/>
      <c r="H372" s="51"/>
      <c r="I372" s="43"/>
      <c r="J372" s="43"/>
      <c r="K372" s="52"/>
      <c r="L372" s="43"/>
      <c r="M372" s="43"/>
      <c r="N372" s="43"/>
      <c r="O372" s="48"/>
      <c r="P372" s="43"/>
      <c r="Q372" s="31" t="b">
        <f>IF(AND(OR(G372:G376=DATOS!C$8,G372:G376=DATOS!C$9),H372:H376=DATOS!B$4),ROW(G372:G376))</f>
        <v>0</v>
      </c>
      <c r="R372" s="31" t="str">
        <f t="shared" ca="1" si="2"/>
        <v/>
      </c>
      <c r="S372" s="31">
        <f t="shared" ca="1" si="3"/>
        <v>0</v>
      </c>
      <c r="T372" s="32"/>
      <c r="U372" s="32"/>
      <c r="V372" s="32"/>
      <c r="W372" s="32"/>
      <c r="X372" s="32"/>
      <c r="Y372" s="32"/>
      <c r="Z372" s="32"/>
      <c r="AA372" s="32"/>
      <c r="AB372" s="32"/>
      <c r="AC372" s="32"/>
      <c r="AD372" s="32"/>
      <c r="AE372" s="32"/>
    </row>
    <row r="373" spans="1:31" ht="12.75">
      <c r="A373" s="37"/>
      <c r="B373" s="43"/>
      <c r="C373" s="45"/>
      <c r="D373" s="45"/>
      <c r="E373" s="48"/>
      <c r="F373" s="43"/>
      <c r="G373" s="43"/>
      <c r="H373" s="51"/>
      <c r="I373" s="43"/>
      <c r="J373" s="43"/>
      <c r="K373" s="52"/>
      <c r="L373" s="43"/>
      <c r="M373" s="43"/>
      <c r="N373" s="43"/>
      <c r="O373" s="48"/>
      <c r="P373" s="43"/>
      <c r="Q373" s="31" t="b">
        <f>IF(AND(OR(G373:G377=DATOS!C$8,G373:G377=DATOS!C$9),H373:H377=DATOS!B$4),ROW(G373:G377))</f>
        <v>0</v>
      </c>
      <c r="R373" s="31" t="str">
        <f t="shared" ca="1" si="2"/>
        <v/>
      </c>
      <c r="S373" s="31">
        <f t="shared" ca="1" si="3"/>
        <v>0</v>
      </c>
      <c r="T373" s="32"/>
      <c r="U373" s="32"/>
      <c r="V373" s="32"/>
      <c r="W373" s="32"/>
      <c r="X373" s="32"/>
      <c r="Y373" s="32"/>
      <c r="Z373" s="32"/>
      <c r="AA373" s="32"/>
      <c r="AB373" s="32"/>
      <c r="AC373" s="32"/>
      <c r="AD373" s="32"/>
      <c r="AE373" s="32"/>
    </row>
    <row r="374" spans="1:31" ht="12.75">
      <c r="A374" s="37"/>
      <c r="B374" s="43"/>
      <c r="C374" s="45"/>
      <c r="D374" s="45"/>
      <c r="E374" s="48"/>
      <c r="F374" s="43"/>
      <c r="G374" s="43"/>
      <c r="H374" s="51"/>
      <c r="I374" s="43"/>
      <c r="J374" s="79"/>
      <c r="K374" s="316"/>
      <c r="L374" s="79"/>
      <c r="M374" s="79"/>
      <c r="N374" s="43"/>
      <c r="O374" s="48"/>
      <c r="P374" s="43"/>
      <c r="Q374" s="31" t="b">
        <f>IF(AND(OR(G374:G378=DATOS!C$8,G374:G378=DATOS!C$9),H374:H378=DATOS!B$4),ROW(G374:G378))</f>
        <v>0</v>
      </c>
      <c r="R374" s="31" t="str">
        <f t="shared" ca="1" si="2"/>
        <v/>
      </c>
      <c r="S374" s="31">
        <f t="shared" ca="1" si="3"/>
        <v>0</v>
      </c>
      <c r="T374" s="32"/>
      <c r="U374" s="32"/>
      <c r="V374" s="32"/>
      <c r="W374" s="32"/>
      <c r="X374" s="32"/>
      <c r="Y374" s="32"/>
      <c r="Z374" s="32"/>
      <c r="AA374" s="32"/>
      <c r="AB374" s="32"/>
      <c r="AC374" s="32"/>
      <c r="AD374" s="32"/>
      <c r="AE374" s="32"/>
    </row>
    <row r="375" spans="1:31" ht="12.75">
      <c r="A375" s="37"/>
      <c r="B375" s="43"/>
      <c r="C375" s="45"/>
      <c r="D375" s="45"/>
      <c r="E375" s="48"/>
      <c r="F375" s="318"/>
      <c r="G375" s="43"/>
      <c r="H375" s="51"/>
      <c r="I375" s="43"/>
      <c r="J375" s="31"/>
      <c r="K375" s="55"/>
      <c r="L375" s="31"/>
      <c r="M375" s="31"/>
      <c r="N375" s="319"/>
      <c r="O375" s="48"/>
      <c r="P375" s="43"/>
      <c r="Q375" s="31" t="b">
        <f>IF(AND(OR(G375:G379=DATOS!C$8,G375:G379=DATOS!C$9),H375:H379=DATOS!B$4),ROW(G375:G379))</f>
        <v>0</v>
      </c>
      <c r="R375" s="31" t="str">
        <f t="shared" ca="1" si="2"/>
        <v/>
      </c>
      <c r="S375" s="31">
        <f t="shared" ca="1" si="3"/>
        <v>0</v>
      </c>
      <c r="T375" s="32"/>
      <c r="U375" s="32"/>
      <c r="V375" s="32"/>
      <c r="W375" s="32"/>
      <c r="X375" s="32"/>
      <c r="Y375" s="32"/>
      <c r="Z375" s="32"/>
      <c r="AA375" s="32"/>
      <c r="AB375" s="32"/>
      <c r="AC375" s="32"/>
      <c r="AD375" s="32"/>
      <c r="AE375" s="32"/>
    </row>
    <row r="376" spans="1:31" ht="12.75">
      <c r="A376" s="37"/>
      <c r="B376" s="43"/>
      <c r="C376" s="45"/>
      <c r="D376" s="45"/>
      <c r="E376" s="48"/>
      <c r="F376" s="43"/>
      <c r="G376" s="43"/>
      <c r="H376" s="51"/>
      <c r="I376" s="43"/>
      <c r="J376" s="31"/>
      <c r="K376" s="52"/>
      <c r="L376" s="48"/>
      <c r="M376" s="48"/>
      <c r="N376" s="43"/>
      <c r="O376" s="48"/>
      <c r="P376" s="31"/>
      <c r="Q376" s="31" t="b">
        <f>IF(AND(OR(G376:G380=DATOS!C$8,G376:G380=DATOS!C$9),H376:H380=DATOS!B$4),ROW(G376:G380))</f>
        <v>0</v>
      </c>
      <c r="R376" s="31" t="str">
        <f t="shared" ca="1" si="2"/>
        <v/>
      </c>
      <c r="S376" s="31">
        <f t="shared" ca="1" si="3"/>
        <v>0</v>
      </c>
      <c r="T376" s="32"/>
      <c r="U376" s="32"/>
      <c r="V376" s="32"/>
      <c r="W376" s="32"/>
      <c r="X376" s="32"/>
      <c r="Y376" s="32"/>
      <c r="Z376" s="32"/>
      <c r="AA376" s="32"/>
      <c r="AB376" s="32"/>
      <c r="AC376" s="32"/>
      <c r="AD376" s="32"/>
      <c r="AE376" s="32"/>
    </row>
    <row r="377" spans="1:31" ht="12.75">
      <c r="A377" s="37"/>
      <c r="B377" s="43"/>
      <c r="C377" s="45"/>
      <c r="D377" s="45"/>
      <c r="E377" s="48"/>
      <c r="F377" s="43"/>
      <c r="G377" s="43"/>
      <c r="H377" s="51"/>
      <c r="I377" s="43"/>
      <c r="J377" s="43"/>
      <c r="K377" s="52"/>
      <c r="L377" s="43"/>
      <c r="M377" s="43"/>
      <c r="N377" s="43"/>
      <c r="O377" s="48"/>
      <c r="P377" s="43"/>
      <c r="Q377" s="31" t="b">
        <f>IF(AND(OR(G377:G381=DATOS!C$8,G377:G381=DATOS!C$9),H377:H381=DATOS!B$4),ROW(G377:G381))</f>
        <v>0</v>
      </c>
      <c r="R377" s="31" t="str">
        <f t="shared" ca="1" si="2"/>
        <v/>
      </c>
      <c r="S377" s="31">
        <f t="shared" ca="1" si="3"/>
        <v>0</v>
      </c>
      <c r="T377" s="32"/>
      <c r="U377" s="32"/>
      <c r="V377" s="32"/>
      <c r="W377" s="32"/>
      <c r="X377" s="32"/>
      <c r="Y377" s="32"/>
      <c r="Z377" s="32"/>
      <c r="AA377" s="32"/>
      <c r="AB377" s="32"/>
      <c r="AC377" s="32"/>
      <c r="AD377" s="32"/>
      <c r="AE377" s="32"/>
    </row>
    <row r="378" spans="1:31" ht="12.75">
      <c r="A378" s="37"/>
      <c r="B378" s="43"/>
      <c r="C378" s="45"/>
      <c r="D378" s="45"/>
      <c r="E378" s="48"/>
      <c r="F378" s="43"/>
      <c r="G378" s="43"/>
      <c r="H378" s="51"/>
      <c r="I378" s="43"/>
      <c r="J378" s="31"/>
      <c r="K378" s="55"/>
      <c r="L378" s="31"/>
      <c r="M378" s="31"/>
      <c r="N378" s="43"/>
      <c r="O378" s="48"/>
      <c r="P378" s="43"/>
      <c r="Q378" s="31" t="b">
        <f>IF(AND(OR(G378:G382=DATOS!C$8,G378:G382=DATOS!C$9),H378:H382=DATOS!B$4),ROW(G378:G382))</f>
        <v>0</v>
      </c>
      <c r="R378" s="31" t="str">
        <f t="shared" ca="1" si="2"/>
        <v/>
      </c>
      <c r="S378" s="31">
        <f t="shared" ca="1" si="3"/>
        <v>0</v>
      </c>
      <c r="T378" s="32"/>
      <c r="U378" s="32"/>
      <c r="V378" s="32"/>
      <c r="W378" s="32"/>
      <c r="X378" s="32"/>
      <c r="Y378" s="32"/>
      <c r="Z378" s="32"/>
      <c r="AA378" s="32"/>
      <c r="AB378" s="32"/>
      <c r="AC378" s="32"/>
      <c r="AD378" s="32"/>
      <c r="AE378" s="32"/>
    </row>
    <row r="379" spans="1:31" ht="12.75">
      <c r="A379" s="37"/>
      <c r="B379" s="43"/>
      <c r="C379" s="45"/>
      <c r="D379" s="45"/>
      <c r="E379" s="48"/>
      <c r="F379" s="43"/>
      <c r="G379" s="43"/>
      <c r="H379" s="51"/>
      <c r="I379" s="43"/>
      <c r="J379" s="43"/>
      <c r="K379" s="52"/>
      <c r="L379" s="43"/>
      <c r="M379" s="43"/>
      <c r="N379" s="43"/>
      <c r="O379" s="48"/>
      <c r="P379" s="43"/>
      <c r="Q379" s="31" t="b">
        <f>IF(AND(OR(G379:G383=DATOS!C$8,G379:G383=DATOS!C$9),H379:H383=DATOS!B$4),ROW(G379:G383))</f>
        <v>0</v>
      </c>
      <c r="R379" s="31" t="str">
        <f t="shared" ca="1" si="2"/>
        <v/>
      </c>
      <c r="S379" s="31">
        <f t="shared" ca="1" si="3"/>
        <v>0</v>
      </c>
      <c r="T379" s="32"/>
      <c r="U379" s="32"/>
      <c r="V379" s="32"/>
      <c r="W379" s="32"/>
      <c r="X379" s="32"/>
      <c r="Y379" s="32"/>
      <c r="Z379" s="32"/>
      <c r="AA379" s="32"/>
      <c r="AB379" s="32"/>
      <c r="AC379" s="32"/>
      <c r="AD379" s="32"/>
      <c r="AE379" s="32"/>
    </row>
    <row r="380" spans="1:31" ht="12.75">
      <c r="A380" s="321"/>
      <c r="B380" s="322"/>
      <c r="C380" s="323"/>
      <c r="D380" s="45"/>
      <c r="E380" s="306"/>
      <c r="F380" s="322"/>
      <c r="G380" s="322"/>
      <c r="H380" s="324"/>
      <c r="I380" s="322"/>
      <c r="J380" s="321"/>
      <c r="K380" s="325"/>
      <c r="L380" s="322"/>
      <c r="M380" s="322"/>
      <c r="N380" s="322"/>
      <c r="O380" s="306"/>
      <c r="P380" s="322"/>
      <c r="Q380" s="31" t="b">
        <f>IF(AND(OR(G380:G384=DATOS!C$8,G380:G384=DATOS!C$9),H380:H384=DATOS!B$4),ROW(G380:G384))</f>
        <v>0</v>
      </c>
      <c r="R380" s="327" t="str">
        <f t="shared" ca="1" si="2"/>
        <v/>
      </c>
      <c r="S380" s="327"/>
      <c r="T380" s="327"/>
      <c r="U380" s="327"/>
      <c r="V380" s="327"/>
      <c r="W380" s="327"/>
      <c r="X380" s="327"/>
      <c r="Y380" s="327"/>
      <c r="Z380" s="327"/>
      <c r="AA380" s="327"/>
      <c r="AB380" s="327"/>
      <c r="AC380" s="327"/>
      <c r="AD380" s="327"/>
      <c r="AE380" s="327"/>
    </row>
    <row r="381" spans="1:31" ht="12.75">
      <c r="A381" s="37"/>
      <c r="B381" s="43"/>
      <c r="C381" s="45"/>
      <c r="D381" s="45"/>
      <c r="E381" s="48"/>
      <c r="F381" s="43"/>
      <c r="G381" s="43"/>
      <c r="H381" s="51"/>
      <c r="I381" s="43"/>
      <c r="J381" s="43"/>
      <c r="K381" s="52"/>
      <c r="L381" s="43"/>
      <c r="M381" s="43"/>
      <c r="N381" s="43"/>
      <c r="O381" s="48"/>
      <c r="P381" s="43"/>
      <c r="Q381" s="31" t="b">
        <f>IF(AND(OR(G381:G385=DATOS!C$8,G381:G385=DATOS!C$9),H381:H385=DATOS!B$4),ROW(G381:G385))</f>
        <v>0</v>
      </c>
      <c r="R381" s="31" t="str">
        <f t="shared" ca="1" si="2"/>
        <v/>
      </c>
      <c r="S381" s="31">
        <f t="shared" ref="S381:S1532" ca="1" si="10">IF(R381="SEG",TODAY()-E381,0)</f>
        <v>0</v>
      </c>
      <c r="T381" s="32"/>
      <c r="U381" s="32"/>
      <c r="V381" s="32"/>
      <c r="W381" s="32"/>
      <c r="X381" s="32"/>
      <c r="Y381" s="32"/>
      <c r="Z381" s="32"/>
      <c r="AA381" s="32"/>
      <c r="AB381" s="32"/>
      <c r="AC381" s="32"/>
      <c r="AD381" s="32"/>
      <c r="AE381" s="32"/>
    </row>
    <row r="382" spans="1:31" ht="12.75">
      <c r="A382" s="37"/>
      <c r="B382" s="43"/>
      <c r="C382" s="45"/>
      <c r="D382" s="45"/>
      <c r="E382" s="48"/>
      <c r="F382" s="43"/>
      <c r="G382" s="43"/>
      <c r="H382" s="51"/>
      <c r="I382" s="43"/>
      <c r="J382" s="31"/>
      <c r="K382" s="55"/>
      <c r="L382" s="31"/>
      <c r="M382" s="31"/>
      <c r="N382" s="31"/>
      <c r="O382" s="31"/>
      <c r="P382" s="31"/>
      <c r="Q382" s="31" t="b">
        <f>IF(AND(OR(G382:G386=DATOS!C$8,G382:G386=DATOS!C$9),H382:H386=DATOS!B$4),ROW(G382:G386))</f>
        <v>0</v>
      </c>
      <c r="R382" s="31" t="str">
        <f t="shared" ca="1" si="2"/>
        <v/>
      </c>
      <c r="S382" s="31">
        <f t="shared" ca="1" si="10"/>
        <v>0</v>
      </c>
      <c r="T382" s="32"/>
      <c r="U382" s="32"/>
      <c r="V382" s="32"/>
      <c r="W382" s="32"/>
      <c r="X382" s="32"/>
      <c r="Y382" s="32"/>
      <c r="Z382" s="32"/>
      <c r="AA382" s="32"/>
      <c r="AB382" s="32"/>
      <c r="AC382" s="32"/>
      <c r="AD382" s="32"/>
      <c r="AE382" s="32"/>
    </row>
    <row r="383" spans="1:31" ht="12.75">
      <c r="A383" s="37"/>
      <c r="B383" s="43"/>
      <c r="C383" s="45"/>
      <c r="D383" s="45"/>
      <c r="E383" s="48"/>
      <c r="F383" s="43"/>
      <c r="G383" s="43"/>
      <c r="H383" s="51"/>
      <c r="I383" s="43"/>
      <c r="J383" s="43"/>
      <c r="K383" s="52"/>
      <c r="L383" s="43"/>
      <c r="M383" s="43"/>
      <c r="N383" s="43"/>
      <c r="O383" s="48"/>
      <c r="P383" s="43"/>
      <c r="Q383" s="31" t="b">
        <f>IF(AND(OR(G383:G387=DATOS!C$8,G383:G387=DATOS!C$9),H383:H387=DATOS!B$4),ROW(G383:G387))</f>
        <v>0</v>
      </c>
      <c r="R383" s="31" t="str">
        <f t="shared" ca="1" si="2"/>
        <v/>
      </c>
      <c r="S383" s="31">
        <f t="shared" ca="1" si="10"/>
        <v>0</v>
      </c>
      <c r="T383" s="32"/>
      <c r="U383" s="32"/>
      <c r="V383" s="32"/>
      <c r="W383" s="32"/>
      <c r="X383" s="32"/>
      <c r="Y383" s="32"/>
      <c r="Z383" s="32"/>
      <c r="AA383" s="32"/>
      <c r="AB383" s="32"/>
      <c r="AC383" s="32"/>
      <c r="AD383" s="32"/>
      <c r="AE383" s="32"/>
    </row>
    <row r="384" spans="1:31" ht="12.75">
      <c r="A384" s="37"/>
      <c r="B384" s="43"/>
      <c r="C384" s="45"/>
      <c r="D384" s="45"/>
      <c r="E384" s="48"/>
      <c r="F384" s="43"/>
      <c r="G384" s="43"/>
      <c r="H384" s="51"/>
      <c r="I384" s="43"/>
      <c r="J384" s="43"/>
      <c r="K384" s="52"/>
      <c r="L384" s="48"/>
      <c r="M384" s="43"/>
      <c r="N384" s="43"/>
      <c r="O384" s="48"/>
      <c r="P384" s="43"/>
      <c r="Q384" s="31" t="b">
        <f>IF(AND(OR(G384:G388=DATOS!C$8,G384:G388=DATOS!C$9),H384:H388=DATOS!B$4),ROW(G384:G388))</f>
        <v>0</v>
      </c>
      <c r="R384" s="31" t="str">
        <f t="shared" ca="1" si="2"/>
        <v/>
      </c>
      <c r="S384" s="31">
        <f t="shared" ca="1" si="10"/>
        <v>0</v>
      </c>
      <c r="T384" s="32"/>
      <c r="U384" s="32"/>
      <c r="V384" s="32"/>
      <c r="W384" s="32"/>
      <c r="X384" s="32"/>
      <c r="Y384" s="32"/>
      <c r="Z384" s="32"/>
      <c r="AA384" s="32"/>
      <c r="AB384" s="32"/>
      <c r="AC384" s="32"/>
      <c r="AD384" s="32"/>
      <c r="AE384" s="32"/>
    </row>
    <row r="385" spans="1:31" ht="12.75">
      <c r="A385" s="37"/>
      <c r="B385" s="43"/>
      <c r="C385" s="45"/>
      <c r="D385" s="45"/>
      <c r="E385" s="48"/>
      <c r="F385" s="43"/>
      <c r="G385" s="43"/>
      <c r="H385" s="51"/>
      <c r="I385" s="43"/>
      <c r="J385" s="43"/>
      <c r="K385" s="52"/>
      <c r="L385" s="48"/>
      <c r="M385" s="48"/>
      <c r="N385" s="43"/>
      <c r="O385" s="48"/>
      <c r="P385" s="43"/>
      <c r="Q385" s="31" t="b">
        <f>IF(AND(OR(G385:G389=DATOS!C$8,G385:G389=DATOS!C$9),H385:H389=DATOS!B$4),ROW(G385:G389))</f>
        <v>0</v>
      </c>
      <c r="R385" s="31" t="str">
        <f t="shared" ca="1" si="2"/>
        <v/>
      </c>
      <c r="S385" s="31">
        <f t="shared" ca="1" si="10"/>
        <v>0</v>
      </c>
      <c r="T385" s="32"/>
      <c r="U385" s="32"/>
      <c r="V385" s="32"/>
      <c r="W385" s="32"/>
      <c r="X385" s="32"/>
      <c r="Y385" s="32"/>
      <c r="Z385" s="32"/>
      <c r="AA385" s="32"/>
      <c r="AB385" s="32"/>
      <c r="AC385" s="32"/>
      <c r="AD385" s="32"/>
      <c r="AE385" s="32"/>
    </row>
    <row r="386" spans="1:31" ht="12.75">
      <c r="A386" s="37"/>
      <c r="B386" s="43"/>
      <c r="C386" s="45"/>
      <c r="D386" s="45"/>
      <c r="E386" s="48"/>
      <c r="F386" s="43"/>
      <c r="G386" s="43"/>
      <c r="H386" s="51"/>
      <c r="I386" s="43"/>
      <c r="J386" s="43"/>
      <c r="K386" s="52"/>
      <c r="L386" s="43"/>
      <c r="M386" s="43"/>
      <c r="N386" s="43"/>
      <c r="O386" s="48"/>
      <c r="P386" s="43"/>
      <c r="Q386" s="31" t="b">
        <f>IF(AND(OR(G386:G390=DATOS!C$8,G386:G390=DATOS!C$9),H386:H390=DATOS!B$4),ROW(G386:G390))</f>
        <v>0</v>
      </c>
      <c r="R386" s="31" t="str">
        <f t="shared" ca="1" si="2"/>
        <v/>
      </c>
      <c r="S386" s="31">
        <f t="shared" ca="1" si="10"/>
        <v>0</v>
      </c>
      <c r="T386" s="32"/>
      <c r="U386" s="32"/>
      <c r="V386" s="32"/>
      <c r="W386" s="32"/>
      <c r="X386" s="32"/>
      <c r="Y386" s="32"/>
      <c r="Z386" s="32"/>
      <c r="AA386" s="32"/>
      <c r="AB386" s="32"/>
      <c r="AC386" s="32"/>
      <c r="AD386" s="32"/>
      <c r="AE386" s="32"/>
    </row>
    <row r="387" spans="1:31" ht="12.75">
      <c r="A387" s="37"/>
      <c r="B387" s="43"/>
      <c r="C387" s="45"/>
      <c r="D387" s="45"/>
      <c r="E387" s="48"/>
      <c r="F387" s="43"/>
      <c r="G387" s="43"/>
      <c r="H387" s="51"/>
      <c r="I387" s="43"/>
      <c r="J387" s="31"/>
      <c r="K387" s="52"/>
      <c r="L387" s="31"/>
      <c r="M387" s="31"/>
      <c r="N387" s="43"/>
      <c r="O387" s="48"/>
      <c r="P387" s="43"/>
      <c r="Q387" s="31" t="b">
        <f>IF(AND(OR(G387:G391=DATOS!C$8,G387:G391=DATOS!C$9),H387:H391=DATOS!B$4),ROW(G387:G391))</f>
        <v>0</v>
      </c>
      <c r="R387" s="31" t="str">
        <f t="shared" ca="1" si="2"/>
        <v/>
      </c>
      <c r="S387" s="31">
        <f t="shared" ca="1" si="10"/>
        <v>0</v>
      </c>
      <c r="T387" s="32"/>
      <c r="U387" s="32"/>
      <c r="V387" s="32"/>
      <c r="W387" s="32"/>
      <c r="X387" s="32"/>
      <c r="Y387" s="32"/>
      <c r="Z387" s="32"/>
      <c r="AA387" s="32"/>
      <c r="AB387" s="32"/>
      <c r="AC387" s="32"/>
      <c r="AD387" s="32"/>
      <c r="AE387" s="32"/>
    </row>
    <row r="388" spans="1:31" ht="12.75">
      <c r="A388" s="37"/>
      <c r="B388" s="43"/>
      <c r="C388" s="45"/>
      <c r="D388" s="45"/>
      <c r="E388" s="48"/>
      <c r="F388" s="43"/>
      <c r="G388" s="43"/>
      <c r="H388" s="51"/>
      <c r="I388" s="43"/>
      <c r="J388" s="43"/>
      <c r="K388" s="52"/>
      <c r="L388" s="43"/>
      <c r="M388" s="43"/>
      <c r="N388" s="43"/>
      <c r="O388" s="48"/>
      <c r="P388" s="43"/>
      <c r="Q388" s="31" t="b">
        <f>IF(AND(OR(G388:G392=DATOS!C$8,G388:G392=DATOS!C$9),H388:H392=DATOS!B$4),ROW(G388:G392))</f>
        <v>0</v>
      </c>
      <c r="R388" s="31" t="str">
        <f t="shared" ca="1" si="2"/>
        <v/>
      </c>
      <c r="S388" s="31">
        <f t="shared" ca="1" si="10"/>
        <v>0</v>
      </c>
      <c r="T388" s="32"/>
      <c r="U388" s="32"/>
      <c r="V388" s="32"/>
      <c r="W388" s="32"/>
      <c r="X388" s="32"/>
      <c r="Y388" s="32"/>
      <c r="Z388" s="32"/>
      <c r="AA388" s="32"/>
      <c r="AB388" s="32"/>
      <c r="AC388" s="32"/>
      <c r="AD388" s="32"/>
      <c r="AE388" s="32"/>
    </row>
    <row r="389" spans="1:31" ht="12.75">
      <c r="A389" s="37"/>
      <c r="B389" s="43"/>
      <c r="C389" s="45"/>
      <c r="D389" s="45"/>
      <c r="E389" s="48"/>
      <c r="F389" s="43"/>
      <c r="G389" s="43"/>
      <c r="H389" s="51"/>
      <c r="I389" s="43"/>
      <c r="J389" s="43"/>
      <c r="K389" s="52"/>
      <c r="L389" s="48"/>
      <c r="M389" s="43"/>
      <c r="N389" s="164"/>
      <c r="O389" s="48"/>
      <c r="P389" s="43"/>
      <c r="Q389" s="31" t="b">
        <f>IF(AND(OR(G389:G393=DATOS!C$8,G389:G393=DATOS!C$9),H389:H393=DATOS!B$4),ROW(G389:G393))</f>
        <v>0</v>
      </c>
      <c r="R389" s="31" t="str">
        <f t="shared" ca="1" si="2"/>
        <v/>
      </c>
      <c r="S389" s="31">
        <f t="shared" ca="1" si="10"/>
        <v>0</v>
      </c>
      <c r="T389" s="32"/>
      <c r="U389" s="32"/>
      <c r="V389" s="32"/>
      <c r="W389" s="32"/>
      <c r="X389" s="32"/>
      <c r="Y389" s="32"/>
      <c r="Z389" s="32"/>
      <c r="AA389" s="32"/>
      <c r="AB389" s="32"/>
      <c r="AC389" s="32"/>
      <c r="AD389" s="32"/>
      <c r="AE389" s="32"/>
    </row>
    <row r="390" spans="1:31" ht="12.75">
      <c r="A390" s="37"/>
      <c r="B390" s="43"/>
      <c r="C390" s="45"/>
      <c r="D390" s="45"/>
      <c r="E390" s="48"/>
      <c r="F390" s="43"/>
      <c r="G390" s="43"/>
      <c r="H390" s="51"/>
      <c r="I390" s="43"/>
      <c r="J390" s="43"/>
      <c r="K390" s="52"/>
      <c r="L390" s="43"/>
      <c r="M390" s="43"/>
      <c r="N390" s="43"/>
      <c r="O390" s="121"/>
      <c r="P390" s="43"/>
      <c r="Q390" s="31" t="b">
        <f>IF(AND(OR(G390:G394=DATOS!C$8,G390:G394=DATOS!C$9),H390:H394=DATOS!B$4),ROW(G390:G394))</f>
        <v>0</v>
      </c>
      <c r="R390" s="31" t="str">
        <f t="shared" ca="1" si="2"/>
        <v/>
      </c>
      <c r="S390" s="31">
        <f t="shared" ca="1" si="10"/>
        <v>0</v>
      </c>
      <c r="T390" s="32"/>
      <c r="U390" s="32"/>
      <c r="V390" s="32"/>
      <c r="W390" s="32"/>
      <c r="X390" s="32"/>
      <c r="Y390" s="32"/>
      <c r="Z390" s="32"/>
      <c r="AA390" s="32"/>
      <c r="AB390" s="32"/>
      <c r="AC390" s="32"/>
      <c r="AD390" s="32"/>
      <c r="AE390" s="32"/>
    </row>
    <row r="391" spans="1:31" ht="12.75">
      <c r="A391" s="329"/>
      <c r="B391" s="322"/>
      <c r="C391" s="323"/>
      <c r="D391" s="45"/>
      <c r="E391" s="306"/>
      <c r="F391" s="322"/>
      <c r="G391" s="322"/>
      <c r="H391" s="43"/>
      <c r="I391" s="322"/>
      <c r="J391" s="43"/>
      <c r="K391" s="48"/>
      <c r="L391" s="48"/>
      <c r="M391" s="48"/>
      <c r="N391" s="43"/>
      <c r="O391" s="48"/>
      <c r="P391" s="43"/>
      <c r="Q391" s="31" t="b">
        <f>IF(AND(OR(G391:G395=DATOS!C$8,G391:G395=DATOS!C$9),H391:H395=DATOS!B$4),ROW(G391:G395))</f>
        <v>0</v>
      </c>
      <c r="R391" s="31" t="str">
        <f t="shared" ca="1" si="2"/>
        <v/>
      </c>
      <c r="S391" s="31">
        <f t="shared" ca="1" si="10"/>
        <v>0</v>
      </c>
      <c r="T391" s="32"/>
      <c r="U391" s="32"/>
      <c r="V391" s="32"/>
      <c r="W391" s="32"/>
      <c r="X391" s="32"/>
      <c r="Y391" s="32"/>
      <c r="Z391" s="32"/>
      <c r="AA391" s="32"/>
      <c r="AB391" s="32"/>
      <c r="AC391" s="32"/>
      <c r="AD391" s="32"/>
      <c r="AE391" s="32"/>
    </row>
    <row r="392" spans="1:31" ht="12.75">
      <c r="A392" s="37"/>
      <c r="B392" s="43"/>
      <c r="C392" s="45"/>
      <c r="D392" s="45"/>
      <c r="E392" s="306"/>
      <c r="F392" s="43"/>
      <c r="G392" s="43"/>
      <c r="H392" s="51"/>
      <c r="I392" s="43"/>
      <c r="J392" s="43"/>
      <c r="K392" s="52"/>
      <c r="L392" s="43"/>
      <c r="M392" s="43"/>
      <c r="N392" s="43"/>
      <c r="O392" s="48"/>
      <c r="P392" s="43"/>
      <c r="Q392" s="31" t="b">
        <f>IF(AND(OR(G392:G396=DATOS!C$8,G392:G396=DATOS!C$9),H392:H396=DATOS!B$4),ROW(G392:G396))</f>
        <v>0</v>
      </c>
      <c r="R392" s="31" t="str">
        <f t="shared" ca="1" si="2"/>
        <v/>
      </c>
      <c r="S392" s="31">
        <f t="shared" ca="1" si="10"/>
        <v>0</v>
      </c>
      <c r="T392" s="32"/>
      <c r="U392" s="32"/>
      <c r="V392" s="32"/>
      <c r="W392" s="32"/>
      <c r="X392" s="32"/>
      <c r="Y392" s="32"/>
      <c r="Z392" s="32"/>
      <c r="AA392" s="32"/>
      <c r="AB392" s="32"/>
      <c r="AC392" s="32"/>
      <c r="AD392" s="32"/>
      <c r="AE392" s="32"/>
    </row>
    <row r="393" spans="1:31" ht="12.75">
      <c r="A393" s="37"/>
      <c r="B393" s="43"/>
      <c r="C393" s="45"/>
      <c r="D393" s="45"/>
      <c r="E393" s="306"/>
      <c r="F393" s="43"/>
      <c r="G393" s="43"/>
      <c r="H393" s="51"/>
      <c r="I393" s="43"/>
      <c r="J393" s="31"/>
      <c r="K393" s="52"/>
      <c r="L393" s="48"/>
      <c r="M393" s="48"/>
      <c r="N393" s="43"/>
      <c r="O393" s="48"/>
      <c r="P393" s="43"/>
      <c r="Q393" s="31" t="b">
        <f>IF(AND(OR(G393:G397=DATOS!C$8,G393:G397=DATOS!C$9),H393:H397=DATOS!B$4),ROW(G393:G397))</f>
        <v>0</v>
      </c>
      <c r="R393" s="31" t="str">
        <f t="shared" ca="1" si="2"/>
        <v/>
      </c>
      <c r="S393" s="31">
        <f t="shared" ca="1" si="10"/>
        <v>0</v>
      </c>
      <c r="T393" s="32"/>
      <c r="U393" s="32"/>
      <c r="V393" s="32"/>
      <c r="W393" s="32"/>
      <c r="X393" s="32"/>
      <c r="Y393" s="32"/>
      <c r="Z393" s="32"/>
      <c r="AA393" s="32"/>
      <c r="AB393" s="32"/>
      <c r="AC393" s="32"/>
      <c r="AD393" s="32"/>
      <c r="AE393" s="32"/>
    </row>
    <row r="394" spans="1:31" ht="12.75">
      <c r="A394" s="330"/>
      <c r="B394" s="43"/>
      <c r="C394" s="45"/>
      <c r="D394" s="45"/>
      <c r="E394" s="306"/>
      <c r="F394" s="43"/>
      <c r="G394" s="43"/>
      <c r="H394" s="51"/>
      <c r="I394" s="43"/>
      <c r="J394" s="43"/>
      <c r="K394" s="48"/>
      <c r="L394" s="48"/>
      <c r="M394" s="48"/>
      <c r="N394" s="43"/>
      <c r="O394" s="48"/>
      <c r="P394" s="43"/>
      <c r="Q394" s="31" t="b">
        <f>IF(AND(OR(G394:G398=DATOS!C$8,G394:G398=DATOS!C$9),H394:H398=DATOS!B$4),ROW(G394:G398))</f>
        <v>0</v>
      </c>
      <c r="R394" s="31" t="str">
        <f t="shared" ca="1" si="2"/>
        <v/>
      </c>
      <c r="S394" s="31">
        <f t="shared" ca="1" si="10"/>
        <v>0</v>
      </c>
      <c r="T394" s="32"/>
      <c r="U394" s="32"/>
      <c r="V394" s="32"/>
      <c r="W394" s="32"/>
      <c r="X394" s="32"/>
      <c r="Y394" s="32"/>
      <c r="Z394" s="32"/>
      <c r="AA394" s="32"/>
      <c r="AB394" s="32"/>
      <c r="AC394" s="32"/>
      <c r="AD394" s="32"/>
      <c r="AE394" s="32"/>
    </row>
    <row r="395" spans="1:31" ht="12.75">
      <c r="A395" s="37"/>
      <c r="B395" s="43"/>
      <c r="C395" s="45"/>
      <c r="D395" s="45"/>
      <c r="E395" s="48"/>
      <c r="F395" s="43"/>
      <c r="G395" s="43"/>
      <c r="H395" s="51"/>
      <c r="I395" s="43"/>
      <c r="J395" s="31"/>
      <c r="K395" s="55"/>
      <c r="L395" s="31"/>
      <c r="M395" s="31"/>
      <c r="N395" s="31"/>
      <c r="O395" s="48"/>
      <c r="P395" s="43"/>
      <c r="Q395" s="31" t="b">
        <f>IF(AND(OR(G395:G399=DATOS!C$8,G395:G399=DATOS!C$9),H395:H399=DATOS!B$4),ROW(G395:G399))</f>
        <v>0</v>
      </c>
      <c r="R395" s="31" t="str">
        <f t="shared" ca="1" si="2"/>
        <v/>
      </c>
      <c r="S395" s="31">
        <f t="shared" ca="1" si="10"/>
        <v>0</v>
      </c>
      <c r="T395" s="32"/>
      <c r="U395" s="32"/>
      <c r="V395" s="32"/>
      <c r="W395" s="32"/>
      <c r="X395" s="32"/>
      <c r="Y395" s="32"/>
      <c r="Z395" s="32"/>
      <c r="AA395" s="32"/>
      <c r="AB395" s="32"/>
      <c r="AC395" s="32"/>
      <c r="AD395" s="32"/>
      <c r="AE395" s="32"/>
    </row>
    <row r="396" spans="1:31" ht="12.75">
      <c r="A396" s="37"/>
      <c r="B396" s="43"/>
      <c r="C396" s="45"/>
      <c r="D396" s="45"/>
      <c r="E396" s="48"/>
      <c r="F396" s="43"/>
      <c r="G396" s="43"/>
      <c r="H396" s="51"/>
      <c r="I396" s="43"/>
      <c r="J396" s="43"/>
      <c r="K396" s="52"/>
      <c r="L396" s="43"/>
      <c r="M396" s="43"/>
      <c r="N396" s="43"/>
      <c r="O396" s="48"/>
      <c r="P396" s="43"/>
      <c r="Q396" s="31" t="b">
        <f>IF(AND(OR(G396:G400=DATOS!C$8,G396:G400=DATOS!C$9),H396:H400=DATOS!B$4),ROW(G396:G400))</f>
        <v>0</v>
      </c>
      <c r="R396" s="31" t="str">
        <f t="shared" ca="1" si="2"/>
        <v/>
      </c>
      <c r="S396" s="31">
        <f t="shared" ca="1" si="10"/>
        <v>0</v>
      </c>
      <c r="T396" s="32"/>
      <c r="U396" s="32"/>
      <c r="V396" s="32"/>
      <c r="W396" s="32"/>
      <c r="X396" s="32"/>
      <c r="Y396" s="32"/>
      <c r="Z396" s="32"/>
      <c r="AA396" s="32"/>
      <c r="AB396" s="32"/>
      <c r="AC396" s="32"/>
      <c r="AD396" s="32"/>
      <c r="AE396" s="32"/>
    </row>
    <row r="397" spans="1:31" ht="12.75">
      <c r="A397" s="37"/>
      <c r="B397" s="43"/>
      <c r="C397" s="45"/>
      <c r="D397" s="45"/>
      <c r="E397" s="48"/>
      <c r="F397" s="43"/>
      <c r="G397" s="43"/>
      <c r="H397" s="51"/>
      <c r="I397" s="43"/>
      <c r="J397" s="43"/>
      <c r="K397" s="52"/>
      <c r="L397" s="43"/>
      <c r="M397" s="43"/>
      <c r="N397" s="43"/>
      <c r="O397" s="48"/>
      <c r="P397" s="43"/>
      <c r="Q397" s="31" t="b">
        <f>IF(AND(OR(G397:G401=DATOS!C$8,G397:G401=DATOS!C$9),H397:H401=DATOS!B$4),ROW(G397:G401))</f>
        <v>0</v>
      </c>
      <c r="R397" s="31" t="str">
        <f t="shared" ca="1" si="2"/>
        <v/>
      </c>
      <c r="S397" s="31">
        <f t="shared" ca="1" si="10"/>
        <v>0</v>
      </c>
      <c r="T397" s="32"/>
      <c r="U397" s="32"/>
      <c r="V397" s="32"/>
      <c r="W397" s="32"/>
      <c r="X397" s="32"/>
      <c r="Y397" s="32"/>
      <c r="Z397" s="32"/>
      <c r="AA397" s="32"/>
      <c r="AB397" s="32"/>
      <c r="AC397" s="32"/>
      <c r="AD397" s="32"/>
      <c r="AE397" s="32"/>
    </row>
    <row r="398" spans="1:31" ht="12.75">
      <c r="A398" s="37"/>
      <c r="B398" s="43"/>
      <c r="C398" s="45"/>
      <c r="D398" s="45"/>
      <c r="E398" s="48"/>
      <c r="F398" s="43"/>
      <c r="G398" s="43"/>
      <c r="H398" s="51"/>
      <c r="I398" s="43"/>
      <c r="J398" s="43"/>
      <c r="K398" s="52"/>
      <c r="L398" s="48"/>
      <c r="M398" s="48"/>
      <c r="N398" s="43"/>
      <c r="O398" s="48"/>
      <c r="P398" s="43"/>
      <c r="Q398" s="31" t="b">
        <f>IF(AND(OR(G398:G402=DATOS!C$8,G398:G402=DATOS!C$9),H398:H402=DATOS!B$4),ROW(G398:G402))</f>
        <v>0</v>
      </c>
      <c r="R398" s="31" t="str">
        <f t="shared" ca="1" si="2"/>
        <v/>
      </c>
      <c r="S398" s="31">
        <f t="shared" ca="1" si="10"/>
        <v>0</v>
      </c>
      <c r="T398" s="32"/>
      <c r="U398" s="32"/>
      <c r="V398" s="32"/>
      <c r="W398" s="32"/>
      <c r="X398" s="32"/>
      <c r="Y398" s="32"/>
      <c r="Z398" s="32"/>
      <c r="AA398" s="32"/>
      <c r="AB398" s="32"/>
      <c r="AC398" s="32"/>
      <c r="AD398" s="32"/>
      <c r="AE398" s="32"/>
    </row>
    <row r="399" spans="1:31" ht="12.75">
      <c r="A399" s="37"/>
      <c r="B399" s="43"/>
      <c r="C399" s="45"/>
      <c r="D399" s="45"/>
      <c r="E399" s="48"/>
      <c r="F399" s="43"/>
      <c r="G399" s="43"/>
      <c r="H399" s="51"/>
      <c r="I399" s="43"/>
      <c r="J399" s="43"/>
      <c r="K399" s="52"/>
      <c r="L399" s="43"/>
      <c r="M399" s="43"/>
      <c r="N399" s="43"/>
      <c r="O399" s="48"/>
      <c r="P399" s="43"/>
      <c r="Q399" s="31" t="b">
        <f>IF(AND(OR(G399:G403=DATOS!C$8,G399:G403=DATOS!C$9),H399:H403=DATOS!B$4),ROW(G399:G403))</f>
        <v>0</v>
      </c>
      <c r="R399" s="31" t="str">
        <f t="shared" ca="1" si="2"/>
        <v/>
      </c>
      <c r="S399" s="31">
        <f t="shared" ca="1" si="10"/>
        <v>0</v>
      </c>
      <c r="T399" s="32"/>
      <c r="U399" s="32"/>
      <c r="V399" s="32"/>
      <c r="W399" s="32"/>
      <c r="X399" s="32"/>
      <c r="Y399" s="32"/>
      <c r="Z399" s="32"/>
      <c r="AA399" s="32"/>
      <c r="AB399" s="32"/>
      <c r="AC399" s="32"/>
      <c r="AD399" s="32"/>
      <c r="AE399" s="32"/>
    </row>
    <row r="400" spans="1:31" ht="12.75">
      <c r="A400" s="37"/>
      <c r="B400" s="43"/>
      <c r="C400" s="45"/>
      <c r="D400" s="45"/>
      <c r="E400" s="48"/>
      <c r="F400" s="43"/>
      <c r="G400" s="43"/>
      <c r="H400" s="51"/>
      <c r="I400" s="43"/>
      <c r="J400" s="31"/>
      <c r="K400" s="55"/>
      <c r="L400" s="31"/>
      <c r="M400" s="31"/>
      <c r="N400" s="43"/>
      <c r="O400" s="48"/>
      <c r="P400" s="43"/>
      <c r="Q400" s="31" t="b">
        <f>IF(AND(OR(G400:G404=DATOS!C$8,G400:G404=DATOS!C$9),H400:H404=DATOS!B$4),ROW(G400:G404))</f>
        <v>0</v>
      </c>
      <c r="R400" s="31" t="str">
        <f t="shared" ca="1" si="2"/>
        <v/>
      </c>
      <c r="S400" s="31">
        <f t="shared" ca="1" si="10"/>
        <v>0</v>
      </c>
      <c r="T400" s="32"/>
      <c r="U400" s="32"/>
      <c r="V400" s="32"/>
      <c r="W400" s="32"/>
      <c r="X400" s="32"/>
      <c r="Y400" s="32"/>
      <c r="Z400" s="32"/>
      <c r="AA400" s="32"/>
      <c r="AB400" s="32"/>
      <c r="AC400" s="32"/>
      <c r="AD400" s="32"/>
      <c r="AE400" s="32"/>
    </row>
    <row r="401" spans="1:31" ht="12.75">
      <c r="A401" s="37"/>
      <c r="B401" s="43"/>
      <c r="C401" s="45"/>
      <c r="D401" s="45"/>
      <c r="E401" s="48"/>
      <c r="F401" s="43"/>
      <c r="G401" s="43"/>
      <c r="H401" s="51"/>
      <c r="I401" s="43"/>
      <c r="J401" s="43"/>
      <c r="K401" s="52"/>
      <c r="L401" s="43"/>
      <c r="M401" s="43"/>
      <c r="N401" s="43"/>
      <c r="O401" s="48"/>
      <c r="P401" s="43"/>
      <c r="Q401" s="31" t="b">
        <f>IF(AND(OR(G401:G405=DATOS!C$8,G401:G405=DATOS!C$9),H401:H405=DATOS!B$4),ROW(G401:G405))</f>
        <v>0</v>
      </c>
      <c r="R401" s="31" t="str">
        <f t="shared" ca="1" si="2"/>
        <v/>
      </c>
      <c r="S401" s="31">
        <f t="shared" ca="1" si="10"/>
        <v>0</v>
      </c>
      <c r="T401" s="32"/>
      <c r="U401" s="32"/>
      <c r="V401" s="32"/>
      <c r="W401" s="32"/>
      <c r="X401" s="32"/>
      <c r="Y401" s="32"/>
      <c r="Z401" s="32"/>
      <c r="AA401" s="32"/>
      <c r="AB401" s="32"/>
      <c r="AC401" s="32"/>
      <c r="AD401" s="32"/>
      <c r="AE401" s="32"/>
    </row>
    <row r="402" spans="1:31" ht="12.75">
      <c r="A402" s="37"/>
      <c r="B402" s="164"/>
      <c r="C402" s="45"/>
      <c r="D402" s="45"/>
      <c r="E402" s="48"/>
      <c r="F402" s="43"/>
      <c r="G402" s="43"/>
      <c r="H402" s="51"/>
      <c r="I402" s="43"/>
      <c r="J402" s="43"/>
      <c r="K402" s="52"/>
      <c r="L402" s="43"/>
      <c r="M402" s="43"/>
      <c r="N402" s="43"/>
      <c r="O402" s="48"/>
      <c r="P402" s="43"/>
      <c r="Q402" s="31" t="b">
        <f>IF(AND(OR(G402:G406=DATOS!C$8,G402:G406=DATOS!C$9),H402:H406=DATOS!B$4),ROW(G402:G406))</f>
        <v>0</v>
      </c>
      <c r="R402" s="31" t="str">
        <f t="shared" ca="1" si="2"/>
        <v/>
      </c>
      <c r="S402" s="31">
        <f t="shared" ca="1" si="10"/>
        <v>0</v>
      </c>
      <c r="T402" s="32"/>
      <c r="U402" s="32"/>
      <c r="V402" s="32"/>
      <c r="W402" s="32"/>
      <c r="X402" s="32"/>
      <c r="Y402" s="32"/>
      <c r="Z402" s="32"/>
      <c r="AA402" s="32"/>
      <c r="AB402" s="32"/>
      <c r="AC402" s="32"/>
      <c r="AD402" s="32"/>
      <c r="AE402" s="32"/>
    </row>
    <row r="403" spans="1:31" ht="12.75">
      <c r="A403" s="37"/>
      <c r="B403" s="43"/>
      <c r="C403" s="45"/>
      <c r="D403" s="45"/>
      <c r="E403" s="48"/>
      <c r="F403" s="43"/>
      <c r="G403" s="43"/>
      <c r="H403" s="51"/>
      <c r="I403" s="43"/>
      <c r="J403" s="43"/>
      <c r="K403" s="52"/>
      <c r="L403" s="43"/>
      <c r="M403" s="43"/>
      <c r="N403" s="43"/>
      <c r="O403" s="48"/>
      <c r="P403" s="43"/>
      <c r="Q403" s="31" t="b">
        <f>IF(AND(OR(G403:G407=DATOS!C$8,G403:G407=DATOS!C$9),H403:H407=DATOS!B$4),ROW(G403:G407))</f>
        <v>0</v>
      </c>
      <c r="R403" s="31" t="str">
        <f t="shared" ca="1" si="2"/>
        <v/>
      </c>
      <c r="S403" s="31">
        <f t="shared" ca="1" si="10"/>
        <v>0</v>
      </c>
      <c r="T403" s="32"/>
      <c r="U403" s="32"/>
      <c r="V403" s="32"/>
      <c r="W403" s="32"/>
      <c r="X403" s="32"/>
      <c r="Y403" s="32"/>
      <c r="Z403" s="32"/>
      <c r="AA403" s="32"/>
      <c r="AB403" s="32"/>
      <c r="AC403" s="32"/>
      <c r="AD403" s="32"/>
      <c r="AE403" s="32"/>
    </row>
    <row r="404" spans="1:31" ht="12.75">
      <c r="A404" s="37"/>
      <c r="B404" s="43"/>
      <c r="C404" s="45"/>
      <c r="D404" s="45"/>
      <c r="E404" s="48"/>
      <c r="F404" s="43"/>
      <c r="G404" s="43"/>
      <c r="H404" s="51"/>
      <c r="I404" s="43"/>
      <c r="J404" s="43"/>
      <c r="K404" s="52"/>
      <c r="L404" s="43"/>
      <c r="M404" s="43"/>
      <c r="N404" s="43"/>
      <c r="O404" s="48"/>
      <c r="P404" s="43"/>
      <c r="Q404" s="31" t="b">
        <f>IF(AND(OR(G404:G408=DATOS!C$8,G404:G408=DATOS!C$9),H404:H408=DATOS!B$4),ROW(G404:G408))</f>
        <v>0</v>
      </c>
      <c r="R404" s="31" t="str">
        <f t="shared" ca="1" si="2"/>
        <v/>
      </c>
      <c r="S404" s="31">
        <f t="shared" ca="1" si="10"/>
        <v>0</v>
      </c>
      <c r="T404" s="32"/>
      <c r="U404" s="32"/>
      <c r="V404" s="32"/>
      <c r="W404" s="32"/>
      <c r="X404" s="32"/>
      <c r="Y404" s="32"/>
      <c r="Z404" s="32"/>
      <c r="AA404" s="32"/>
      <c r="AB404" s="32"/>
      <c r="AC404" s="32"/>
      <c r="AD404" s="32"/>
      <c r="AE404" s="32"/>
    </row>
    <row r="405" spans="1:31" ht="12.75">
      <c r="A405" s="37"/>
      <c r="B405" s="43"/>
      <c r="C405" s="45"/>
      <c r="D405" s="45"/>
      <c r="E405" s="48"/>
      <c r="F405" s="43"/>
      <c r="G405" s="43"/>
      <c r="H405" s="51"/>
      <c r="I405" s="43"/>
      <c r="J405" s="31"/>
      <c r="K405" s="55"/>
      <c r="L405" s="31"/>
      <c r="M405" s="31"/>
      <c r="N405" s="43"/>
      <c r="O405" s="48"/>
      <c r="P405" s="43"/>
      <c r="Q405" s="31" t="b">
        <f>IF(AND(OR(G405:G409=DATOS!C$8,G405:G409=DATOS!C$9),H405:H409=DATOS!B$4),ROW(G405:G409))</f>
        <v>0</v>
      </c>
      <c r="R405" s="31" t="str">
        <f t="shared" ca="1" si="2"/>
        <v/>
      </c>
      <c r="S405" s="31">
        <f t="shared" ca="1" si="10"/>
        <v>0</v>
      </c>
      <c r="T405" s="32"/>
      <c r="U405" s="32"/>
      <c r="V405" s="32"/>
      <c r="W405" s="32"/>
      <c r="X405" s="32"/>
      <c r="Y405" s="32"/>
      <c r="Z405" s="32"/>
      <c r="AA405" s="32"/>
      <c r="AB405" s="32"/>
      <c r="AC405" s="32"/>
      <c r="AD405" s="32"/>
      <c r="AE405" s="32"/>
    </row>
    <row r="406" spans="1:31" ht="12.75">
      <c r="A406" s="37"/>
      <c r="B406" s="43"/>
      <c r="C406" s="45"/>
      <c r="D406" s="45"/>
      <c r="E406" s="48"/>
      <c r="F406" s="43"/>
      <c r="G406" s="43"/>
      <c r="H406" s="51"/>
      <c r="I406" s="43"/>
      <c r="J406" s="31"/>
      <c r="K406" s="55"/>
      <c r="L406" s="31"/>
      <c r="M406" s="31"/>
      <c r="N406" s="43"/>
      <c r="O406" s="48"/>
      <c r="P406" s="43"/>
      <c r="Q406" s="31" t="b">
        <f>IF(AND(OR(G406:G410=DATOS!C$8,G406:G410=DATOS!C$9),H406:H410=DATOS!B$4),ROW(G406:G410))</f>
        <v>0</v>
      </c>
      <c r="R406" s="31" t="str">
        <f t="shared" ca="1" si="2"/>
        <v/>
      </c>
      <c r="S406" s="31">
        <f t="shared" ca="1" si="10"/>
        <v>0</v>
      </c>
      <c r="T406" s="32"/>
      <c r="U406" s="32"/>
      <c r="V406" s="32"/>
      <c r="W406" s="32"/>
      <c r="X406" s="32"/>
      <c r="Y406" s="32"/>
      <c r="Z406" s="32"/>
      <c r="AA406" s="32"/>
      <c r="AB406" s="32"/>
      <c r="AC406" s="32"/>
      <c r="AD406" s="32"/>
      <c r="AE406" s="32"/>
    </row>
    <row r="407" spans="1:31" ht="12.75">
      <c r="A407" s="37"/>
      <c r="B407" s="43"/>
      <c r="C407" s="45"/>
      <c r="D407" s="45"/>
      <c r="E407" s="48"/>
      <c r="F407" s="43"/>
      <c r="G407" s="43"/>
      <c r="H407" s="51"/>
      <c r="I407" s="43"/>
      <c r="J407" s="31"/>
      <c r="K407" s="52"/>
      <c r="L407" s="52"/>
      <c r="M407" s="48"/>
      <c r="N407" s="43"/>
      <c r="O407" s="48"/>
      <c r="P407" s="43"/>
      <c r="Q407" s="31" t="b">
        <f>IF(AND(OR(G407:G411=DATOS!C$8,G407:G411=DATOS!C$9),H407:H411=DATOS!B$4),ROW(G407:G411))</f>
        <v>0</v>
      </c>
      <c r="R407" s="31" t="str">
        <f t="shared" ca="1" si="2"/>
        <v/>
      </c>
      <c r="S407" s="31">
        <f t="shared" ca="1" si="10"/>
        <v>0</v>
      </c>
      <c r="T407" s="32"/>
      <c r="U407" s="32"/>
      <c r="V407" s="32"/>
      <c r="W407" s="32"/>
      <c r="X407" s="32"/>
      <c r="Y407" s="32"/>
      <c r="Z407" s="32"/>
      <c r="AA407" s="32"/>
      <c r="AB407" s="32"/>
      <c r="AC407" s="32"/>
      <c r="AD407" s="32"/>
      <c r="AE407" s="32"/>
    </row>
    <row r="408" spans="1:31" ht="12.75">
      <c r="A408" s="37"/>
      <c r="B408" s="43"/>
      <c r="C408" s="45"/>
      <c r="D408" s="45"/>
      <c r="E408" s="48"/>
      <c r="F408" s="43"/>
      <c r="G408" s="43"/>
      <c r="H408" s="51"/>
      <c r="I408" s="43"/>
      <c r="J408" s="31"/>
      <c r="K408" s="52"/>
      <c r="L408" s="43"/>
      <c r="M408" s="48"/>
      <c r="N408" s="43"/>
      <c r="O408" s="48"/>
      <c r="P408" s="43"/>
      <c r="Q408" s="31" t="b">
        <f>IF(AND(OR(G408:G412=DATOS!C$8,G408:G412=DATOS!C$9),H408:H412=DATOS!B$4),ROW(G408:G412))</f>
        <v>0</v>
      </c>
      <c r="R408" s="31" t="str">
        <f t="shared" ca="1" si="2"/>
        <v/>
      </c>
      <c r="S408" s="31">
        <f t="shared" ca="1" si="10"/>
        <v>0</v>
      </c>
      <c r="T408" s="32"/>
      <c r="U408" s="32"/>
      <c r="V408" s="32"/>
      <c r="W408" s="32"/>
      <c r="X408" s="32"/>
      <c r="Y408" s="32"/>
      <c r="Z408" s="32"/>
      <c r="AA408" s="32"/>
      <c r="AB408" s="32"/>
      <c r="AC408" s="32"/>
      <c r="AD408" s="32"/>
      <c r="AE408" s="32"/>
    </row>
    <row r="409" spans="1:31" ht="12.75">
      <c r="A409" s="37"/>
      <c r="B409" s="43"/>
      <c r="C409" s="45"/>
      <c r="D409" s="45"/>
      <c r="E409" s="48"/>
      <c r="F409" s="43"/>
      <c r="G409" s="43"/>
      <c r="H409" s="51"/>
      <c r="I409" s="43"/>
      <c r="J409" s="43"/>
      <c r="K409" s="52"/>
      <c r="L409" s="43"/>
      <c r="M409" s="43"/>
      <c r="N409" s="43"/>
      <c r="O409" s="48"/>
      <c r="P409" s="43"/>
      <c r="Q409" s="31" t="b">
        <f>IF(AND(OR(G409:G413=DATOS!C$8,G409:G413=DATOS!C$9),H409:H413=DATOS!B$4),ROW(G409:G413))</f>
        <v>0</v>
      </c>
      <c r="R409" s="31" t="str">
        <f t="shared" ca="1" si="2"/>
        <v/>
      </c>
      <c r="S409" s="31">
        <f t="shared" ca="1" si="10"/>
        <v>0</v>
      </c>
      <c r="T409" s="32"/>
      <c r="U409" s="32"/>
      <c r="V409" s="32"/>
      <c r="W409" s="32"/>
      <c r="X409" s="32"/>
      <c r="Y409" s="32"/>
      <c r="Z409" s="32"/>
      <c r="AA409" s="32"/>
      <c r="AB409" s="32"/>
      <c r="AC409" s="32"/>
      <c r="AD409" s="32"/>
      <c r="AE409" s="32"/>
    </row>
    <row r="410" spans="1:31" ht="12.75">
      <c r="A410" s="37"/>
      <c r="B410" s="43"/>
      <c r="C410" s="45"/>
      <c r="D410" s="45"/>
      <c r="E410" s="48"/>
      <c r="F410" s="43"/>
      <c r="G410" s="43"/>
      <c r="H410" s="51"/>
      <c r="I410" s="43"/>
      <c r="J410" s="31"/>
      <c r="K410" s="52"/>
      <c r="L410" s="31"/>
      <c r="M410" s="31"/>
      <c r="N410" s="43"/>
      <c r="O410" s="48"/>
      <c r="P410" s="43"/>
      <c r="Q410" s="31" t="b">
        <f>IF(AND(OR(G410:G414=DATOS!C$8,G410:G414=DATOS!C$9),H410:H414=DATOS!B$4),ROW(G410:G414))</f>
        <v>0</v>
      </c>
      <c r="R410" s="31" t="str">
        <f t="shared" ca="1" si="2"/>
        <v/>
      </c>
      <c r="S410" s="31">
        <f t="shared" ca="1" si="10"/>
        <v>0</v>
      </c>
      <c r="T410" s="32"/>
      <c r="U410" s="32"/>
      <c r="V410" s="32"/>
      <c r="W410" s="32"/>
      <c r="X410" s="32"/>
      <c r="Y410" s="32"/>
      <c r="Z410" s="32"/>
      <c r="AA410" s="32"/>
      <c r="AB410" s="32"/>
      <c r="AC410" s="32"/>
      <c r="AD410" s="32"/>
      <c r="AE410" s="32"/>
    </row>
    <row r="411" spans="1:31" ht="12.75">
      <c r="A411" s="37"/>
      <c r="B411" s="43"/>
      <c r="C411" s="45"/>
      <c r="D411" s="45"/>
      <c r="E411" s="48"/>
      <c r="F411" s="43"/>
      <c r="G411" s="43"/>
      <c r="H411" s="51"/>
      <c r="I411" s="43"/>
      <c r="J411" s="43"/>
      <c r="K411" s="52"/>
      <c r="L411" s="43"/>
      <c r="M411" s="43"/>
      <c r="N411" s="43"/>
      <c r="O411" s="48"/>
      <c r="P411" s="43"/>
      <c r="Q411" s="31" t="b">
        <f>IF(AND(OR(G411:G415=DATOS!C$8,G411:G415=DATOS!C$9),H411:H415=DATOS!B$4),ROW(G411:G415))</f>
        <v>0</v>
      </c>
      <c r="R411" s="31" t="str">
        <f t="shared" ca="1" si="2"/>
        <v/>
      </c>
      <c r="S411" s="31">
        <f t="shared" ca="1" si="10"/>
        <v>0</v>
      </c>
      <c r="T411" s="32"/>
      <c r="U411" s="32"/>
      <c r="V411" s="32"/>
      <c r="W411" s="32"/>
      <c r="X411" s="32"/>
      <c r="Y411" s="32"/>
      <c r="Z411" s="32"/>
      <c r="AA411" s="32"/>
      <c r="AB411" s="32"/>
      <c r="AC411" s="32"/>
      <c r="AD411" s="32"/>
      <c r="AE411" s="32"/>
    </row>
    <row r="412" spans="1:31" ht="12.75">
      <c r="A412" s="37"/>
      <c r="B412" s="43"/>
      <c r="C412" s="45"/>
      <c r="D412" s="45"/>
      <c r="E412" s="48"/>
      <c r="F412" s="43"/>
      <c r="G412" s="43"/>
      <c r="H412" s="51"/>
      <c r="I412" s="43"/>
      <c r="J412" s="43"/>
      <c r="K412" s="52"/>
      <c r="L412" s="43"/>
      <c r="M412" s="43"/>
      <c r="N412" s="43"/>
      <c r="O412" s="48"/>
      <c r="P412" s="43"/>
      <c r="Q412" s="31" t="b">
        <f>IF(AND(OR(G412:G416=DATOS!C$8,G412:G416=DATOS!C$9),H412:H416=DATOS!B$4),ROW(G412:G416))</f>
        <v>0</v>
      </c>
      <c r="R412" s="31" t="str">
        <f t="shared" ca="1" si="2"/>
        <v/>
      </c>
      <c r="S412" s="31">
        <f t="shared" ca="1" si="10"/>
        <v>0</v>
      </c>
      <c r="T412" s="32"/>
      <c r="U412" s="32"/>
      <c r="V412" s="32"/>
      <c r="W412" s="32"/>
      <c r="X412" s="32"/>
      <c r="Y412" s="32"/>
      <c r="Z412" s="32"/>
      <c r="AA412" s="32"/>
      <c r="AB412" s="32"/>
      <c r="AC412" s="32"/>
      <c r="AD412" s="32"/>
      <c r="AE412" s="32"/>
    </row>
    <row r="413" spans="1:31" ht="12.75">
      <c r="A413" s="37"/>
      <c r="B413" s="43"/>
      <c r="C413" s="45"/>
      <c r="D413" s="45"/>
      <c r="E413" s="48"/>
      <c r="F413" s="43"/>
      <c r="G413" s="43"/>
      <c r="H413" s="51"/>
      <c r="I413" s="43"/>
      <c r="J413" s="43"/>
      <c r="K413" s="52"/>
      <c r="L413" s="43"/>
      <c r="M413" s="43"/>
      <c r="N413" s="43"/>
      <c r="O413" s="48"/>
      <c r="P413" s="43"/>
      <c r="Q413" s="31" t="b">
        <f>IF(AND(OR(G413:G417=DATOS!C$8,G413:G417=DATOS!C$9),H413:H417=DATOS!B$4),ROW(G413:G417))</f>
        <v>0</v>
      </c>
      <c r="R413" s="31" t="str">
        <f t="shared" ca="1" si="2"/>
        <v/>
      </c>
      <c r="S413" s="31">
        <f t="shared" ca="1" si="10"/>
        <v>0</v>
      </c>
      <c r="T413" s="32"/>
      <c r="U413" s="32"/>
      <c r="V413" s="32"/>
      <c r="W413" s="32"/>
      <c r="X413" s="32"/>
      <c r="Y413" s="32"/>
      <c r="Z413" s="32"/>
      <c r="AA413" s="32"/>
      <c r="AB413" s="32"/>
      <c r="AC413" s="32"/>
      <c r="AD413" s="32"/>
      <c r="AE413" s="32"/>
    </row>
    <row r="414" spans="1:31" ht="12.75">
      <c r="A414" s="37"/>
      <c r="B414" s="43"/>
      <c r="C414" s="45"/>
      <c r="D414" s="45"/>
      <c r="E414" s="48"/>
      <c r="F414" s="43"/>
      <c r="G414" s="43"/>
      <c r="H414" s="51"/>
      <c r="I414" s="43"/>
      <c r="J414" s="31"/>
      <c r="K414" s="55"/>
      <c r="L414" s="31"/>
      <c r="M414" s="31"/>
      <c r="N414" s="43"/>
      <c r="O414" s="48"/>
      <c r="P414" s="43"/>
      <c r="Q414" s="31" t="b">
        <f>IF(AND(OR(G414:G418=DATOS!C$8,G414:G418=DATOS!C$9),H414:H418=DATOS!B$4),ROW(G414:G418))</f>
        <v>0</v>
      </c>
      <c r="R414" s="31" t="str">
        <f t="shared" ca="1" si="2"/>
        <v/>
      </c>
      <c r="S414" s="31">
        <f t="shared" ca="1" si="10"/>
        <v>0</v>
      </c>
      <c r="T414" s="32"/>
      <c r="U414" s="32"/>
      <c r="V414" s="32"/>
      <c r="W414" s="32"/>
      <c r="X414" s="32"/>
      <c r="Y414" s="32"/>
      <c r="Z414" s="32"/>
      <c r="AA414" s="32"/>
      <c r="AB414" s="32"/>
      <c r="AC414" s="32"/>
      <c r="AD414" s="32"/>
      <c r="AE414" s="32"/>
    </row>
    <row r="415" spans="1:31" ht="12.75">
      <c r="A415" s="37"/>
      <c r="B415" s="43"/>
      <c r="C415" s="45"/>
      <c r="D415" s="45"/>
      <c r="E415" s="48"/>
      <c r="F415" s="43"/>
      <c r="G415" s="43"/>
      <c r="H415" s="51"/>
      <c r="I415" s="43"/>
      <c r="J415" s="43"/>
      <c r="K415" s="52"/>
      <c r="L415" s="43"/>
      <c r="M415" s="43"/>
      <c r="N415" s="43"/>
      <c r="O415" s="48"/>
      <c r="P415" s="43"/>
      <c r="Q415" s="31" t="b">
        <f>IF(AND(OR(G415:G419=DATOS!C$8,G415:G419=DATOS!C$9),H415:H419=DATOS!B$4),ROW(G415:G419))</f>
        <v>0</v>
      </c>
      <c r="R415" s="31" t="str">
        <f t="shared" ca="1" si="2"/>
        <v/>
      </c>
      <c r="S415" s="31">
        <f t="shared" ca="1" si="10"/>
        <v>0</v>
      </c>
      <c r="T415" s="32"/>
      <c r="U415" s="32"/>
      <c r="V415" s="32"/>
      <c r="W415" s="32"/>
      <c r="X415" s="32"/>
      <c r="Y415" s="32"/>
      <c r="Z415" s="32"/>
      <c r="AA415" s="32"/>
      <c r="AB415" s="32"/>
      <c r="AC415" s="32"/>
      <c r="AD415" s="32"/>
      <c r="AE415" s="32"/>
    </row>
    <row r="416" spans="1:31" ht="12.75">
      <c r="A416" s="37"/>
      <c r="B416" s="43"/>
      <c r="C416" s="45"/>
      <c r="D416" s="45"/>
      <c r="E416" s="48"/>
      <c r="F416" s="43"/>
      <c r="G416" s="43"/>
      <c r="H416" s="51"/>
      <c r="I416" s="43"/>
      <c r="J416" s="43"/>
      <c r="K416" s="52"/>
      <c r="L416" s="43"/>
      <c r="M416" s="43"/>
      <c r="N416" s="43"/>
      <c r="O416" s="48"/>
      <c r="P416" s="43"/>
      <c r="Q416" s="31" t="b">
        <f>IF(AND(OR(G416:G420=DATOS!C$8,G416:G420=DATOS!C$9),H416:H420=DATOS!B$4),ROW(G416:G420))</f>
        <v>0</v>
      </c>
      <c r="R416" s="31" t="str">
        <f t="shared" ca="1" si="2"/>
        <v/>
      </c>
      <c r="S416" s="31">
        <f t="shared" ca="1" si="10"/>
        <v>0</v>
      </c>
      <c r="T416" s="32"/>
      <c r="U416" s="32"/>
      <c r="V416" s="32"/>
      <c r="W416" s="32"/>
      <c r="X416" s="32"/>
      <c r="Y416" s="32"/>
      <c r="Z416" s="32"/>
      <c r="AA416" s="32"/>
      <c r="AB416" s="32"/>
      <c r="AC416" s="32"/>
      <c r="AD416" s="32"/>
      <c r="AE416" s="32"/>
    </row>
    <row r="417" spans="1:31" ht="12.75">
      <c r="A417" s="37"/>
      <c r="B417" s="43"/>
      <c r="C417" s="45"/>
      <c r="D417" s="45"/>
      <c r="E417" s="48"/>
      <c r="F417" s="43"/>
      <c r="G417" s="43"/>
      <c r="H417" s="51"/>
      <c r="I417" s="43"/>
      <c r="J417" s="31"/>
      <c r="K417" s="52"/>
      <c r="L417" s="31"/>
      <c r="M417" s="31"/>
      <c r="N417" s="43"/>
      <c r="O417" s="48"/>
      <c r="P417" s="43"/>
      <c r="Q417" s="31" t="b">
        <f>IF(AND(OR(G417:G421=DATOS!C$8,G417:G421=DATOS!C$9),H417:H421=DATOS!B$4),ROW(G417:G421))</f>
        <v>0</v>
      </c>
      <c r="R417" s="31" t="str">
        <f t="shared" ca="1" si="2"/>
        <v/>
      </c>
      <c r="S417" s="31">
        <f t="shared" ca="1" si="10"/>
        <v>0</v>
      </c>
      <c r="T417" s="32"/>
      <c r="U417" s="32"/>
      <c r="V417" s="32"/>
      <c r="W417" s="32"/>
      <c r="X417" s="32"/>
      <c r="Y417" s="32"/>
      <c r="Z417" s="32"/>
      <c r="AA417" s="32"/>
      <c r="AB417" s="32"/>
      <c r="AC417" s="32"/>
      <c r="AD417" s="32"/>
      <c r="AE417" s="32"/>
    </row>
    <row r="418" spans="1:31" ht="12.75">
      <c r="A418" s="37"/>
      <c r="B418" s="43"/>
      <c r="C418" s="45"/>
      <c r="D418" s="45"/>
      <c r="E418" s="48"/>
      <c r="F418" s="43"/>
      <c r="G418" s="43"/>
      <c r="H418" s="51"/>
      <c r="I418" s="43"/>
      <c r="J418" s="43"/>
      <c r="K418" s="52"/>
      <c r="L418" s="43"/>
      <c r="M418" s="43"/>
      <c r="N418" s="43"/>
      <c r="O418" s="48"/>
      <c r="P418" s="43"/>
      <c r="Q418" s="31" t="b">
        <f>IF(AND(OR(G418:G422=DATOS!C$8,G418:G422=DATOS!C$9),H418:H422=DATOS!B$4),ROW(G418:G422))</f>
        <v>0</v>
      </c>
      <c r="R418" s="31" t="str">
        <f t="shared" ca="1" si="2"/>
        <v/>
      </c>
      <c r="S418" s="31">
        <f t="shared" ca="1" si="10"/>
        <v>0</v>
      </c>
      <c r="T418" s="32"/>
      <c r="U418" s="32"/>
      <c r="V418" s="32"/>
      <c r="W418" s="32"/>
      <c r="X418" s="32"/>
      <c r="Y418" s="32"/>
      <c r="Z418" s="32"/>
      <c r="AA418" s="32"/>
      <c r="AB418" s="32"/>
      <c r="AC418" s="32"/>
      <c r="AD418" s="32"/>
      <c r="AE418" s="32"/>
    </row>
    <row r="419" spans="1:31" ht="12.75">
      <c r="A419" s="37"/>
      <c r="B419" s="43"/>
      <c r="C419" s="45"/>
      <c r="D419" s="45"/>
      <c r="E419" s="48"/>
      <c r="F419" s="43"/>
      <c r="G419" s="43"/>
      <c r="H419" s="51"/>
      <c r="I419" s="43"/>
      <c r="J419" s="31"/>
      <c r="K419" s="52"/>
      <c r="L419" s="48"/>
      <c r="M419" s="48"/>
      <c r="N419" s="43"/>
      <c r="O419" s="48"/>
      <c r="P419" s="43"/>
      <c r="Q419" s="31" t="b">
        <f>IF(AND(OR(G419:G423=DATOS!C$8,G419:G423=DATOS!C$9),H419:H423=DATOS!B$4),ROW(G419:G423))</f>
        <v>0</v>
      </c>
      <c r="R419" s="31" t="str">
        <f t="shared" ca="1" si="2"/>
        <v/>
      </c>
      <c r="S419" s="31">
        <f t="shared" ca="1" si="10"/>
        <v>0</v>
      </c>
      <c r="T419" s="32"/>
      <c r="U419" s="32"/>
      <c r="V419" s="32"/>
      <c r="W419" s="32"/>
      <c r="X419" s="32"/>
      <c r="Y419" s="32"/>
      <c r="Z419" s="32"/>
      <c r="AA419" s="32"/>
      <c r="AB419" s="32"/>
      <c r="AC419" s="32"/>
      <c r="AD419" s="32"/>
      <c r="AE419" s="32"/>
    </row>
    <row r="420" spans="1:31" ht="12.75">
      <c r="A420" s="37"/>
      <c r="B420" s="43"/>
      <c r="C420" s="45"/>
      <c r="D420" s="45"/>
      <c r="E420" s="48"/>
      <c r="F420" s="43"/>
      <c r="G420" s="43"/>
      <c r="H420" s="51"/>
      <c r="I420" s="43"/>
      <c r="J420" s="43"/>
      <c r="K420" s="52"/>
      <c r="L420" s="43"/>
      <c r="M420" s="43"/>
      <c r="N420" s="43"/>
      <c r="O420" s="48"/>
      <c r="P420" s="43"/>
      <c r="Q420" s="31" t="b">
        <f>IF(AND(OR(G420:G424=DATOS!C$8,G420:G424=DATOS!C$9),H420:H424=DATOS!B$4),ROW(G420:G424))</f>
        <v>0</v>
      </c>
      <c r="R420" s="31" t="str">
        <f t="shared" ca="1" si="2"/>
        <v/>
      </c>
      <c r="S420" s="31">
        <f t="shared" ca="1" si="10"/>
        <v>0</v>
      </c>
      <c r="T420" s="32"/>
      <c r="U420" s="32"/>
      <c r="V420" s="32"/>
      <c r="W420" s="32"/>
      <c r="X420" s="32"/>
      <c r="Y420" s="32"/>
      <c r="Z420" s="32"/>
      <c r="AA420" s="32"/>
      <c r="AB420" s="32"/>
      <c r="AC420" s="32"/>
      <c r="AD420" s="32"/>
      <c r="AE420" s="32"/>
    </row>
    <row r="421" spans="1:31" ht="12.75">
      <c r="A421" s="99"/>
      <c r="B421" s="84"/>
      <c r="C421" s="45"/>
      <c r="D421" s="45"/>
      <c r="E421" s="48"/>
      <c r="F421" s="43"/>
      <c r="G421" s="43"/>
      <c r="H421" s="51"/>
      <c r="I421" s="43"/>
      <c r="J421" s="43"/>
      <c r="K421" s="52"/>
      <c r="L421" s="43"/>
      <c r="M421" s="43"/>
      <c r="N421" s="43"/>
      <c r="O421" s="48"/>
      <c r="P421" s="43"/>
      <c r="Q421" s="31" t="b">
        <f>IF(AND(OR(G421:G425=DATOS!C$8,G421:G425=DATOS!C$9),H421:H425=DATOS!B$4),ROW(G421:G425))</f>
        <v>0</v>
      </c>
      <c r="R421" s="31" t="str">
        <f t="shared" ca="1" si="2"/>
        <v/>
      </c>
      <c r="S421" s="31">
        <f t="shared" ca="1" si="10"/>
        <v>0</v>
      </c>
      <c r="T421" s="32"/>
      <c r="U421" s="32"/>
      <c r="V421" s="32"/>
      <c r="W421" s="32"/>
      <c r="X421" s="32"/>
      <c r="Y421" s="32"/>
      <c r="Z421" s="32"/>
      <c r="AA421" s="32"/>
      <c r="AB421" s="32"/>
      <c r="AC421" s="32"/>
      <c r="AD421" s="32"/>
      <c r="AE421" s="32"/>
    </row>
    <row r="422" spans="1:31" ht="12.75">
      <c r="A422" s="37"/>
      <c r="B422" s="43"/>
      <c r="C422" s="45"/>
      <c r="D422" s="45"/>
      <c r="E422" s="48"/>
      <c r="F422" s="43"/>
      <c r="G422" s="43"/>
      <c r="H422" s="51"/>
      <c r="I422" s="43"/>
      <c r="J422" s="43"/>
      <c r="K422" s="52"/>
      <c r="L422" s="43"/>
      <c r="M422" s="43"/>
      <c r="N422" s="43"/>
      <c r="O422" s="48"/>
      <c r="P422" s="43"/>
      <c r="Q422" s="31" t="b">
        <f>IF(AND(OR(G422:G426=DATOS!C$8,G422:G426=DATOS!C$9),H422:H426=DATOS!B$4),ROW(G422:G426))</f>
        <v>0</v>
      </c>
      <c r="R422" s="31" t="str">
        <f t="shared" ca="1" si="2"/>
        <v/>
      </c>
      <c r="S422" s="31">
        <f t="shared" ca="1" si="10"/>
        <v>0</v>
      </c>
      <c r="T422" s="32"/>
      <c r="U422" s="32"/>
      <c r="V422" s="32"/>
      <c r="W422" s="32"/>
      <c r="X422" s="32"/>
      <c r="Y422" s="32"/>
      <c r="Z422" s="32"/>
      <c r="AA422" s="32"/>
      <c r="AB422" s="32"/>
      <c r="AC422" s="32"/>
      <c r="AD422" s="32"/>
      <c r="AE422" s="32"/>
    </row>
    <row r="423" spans="1:31" ht="12.75">
      <c r="A423" s="37"/>
      <c r="B423" s="43"/>
      <c r="C423" s="45"/>
      <c r="D423" s="45"/>
      <c r="E423" s="48"/>
      <c r="F423" s="43"/>
      <c r="G423" s="43"/>
      <c r="H423" s="51"/>
      <c r="I423" s="43"/>
      <c r="J423" s="31"/>
      <c r="K423" s="52"/>
      <c r="L423" s="31"/>
      <c r="M423" s="31"/>
      <c r="N423" s="43"/>
      <c r="O423" s="48"/>
      <c r="P423" s="43"/>
      <c r="Q423" s="31" t="b">
        <f>IF(AND(OR(G423:G427=DATOS!C$8,G423:G427=DATOS!C$9),H423:H427=DATOS!B$4),ROW(G423:G427))</f>
        <v>0</v>
      </c>
      <c r="R423" s="31" t="str">
        <f t="shared" ca="1" si="2"/>
        <v/>
      </c>
      <c r="S423" s="31">
        <f t="shared" ca="1" si="10"/>
        <v>0</v>
      </c>
      <c r="T423" s="32"/>
      <c r="U423" s="32"/>
      <c r="V423" s="32"/>
      <c r="W423" s="32"/>
      <c r="X423" s="32"/>
      <c r="Y423" s="32"/>
      <c r="Z423" s="32"/>
      <c r="AA423" s="32"/>
      <c r="AB423" s="32"/>
      <c r="AC423" s="32"/>
      <c r="AD423" s="32"/>
      <c r="AE423" s="32"/>
    </row>
    <row r="424" spans="1:31" ht="12.75">
      <c r="A424" s="37"/>
      <c r="B424" s="43"/>
      <c r="C424" s="45"/>
      <c r="D424" s="45"/>
      <c r="E424" s="48"/>
      <c r="F424" s="43"/>
      <c r="G424" s="43"/>
      <c r="H424" s="51"/>
      <c r="I424" s="43"/>
      <c r="J424" s="43"/>
      <c r="K424" s="52"/>
      <c r="L424" s="43"/>
      <c r="M424" s="43"/>
      <c r="N424" s="43"/>
      <c r="O424" s="48"/>
      <c r="P424" s="43"/>
      <c r="Q424" s="31" t="b">
        <f>IF(AND(OR(G424:G428=DATOS!C$8,G424:G428=DATOS!C$9),H424:H428=DATOS!B$4),ROW(G424:G428))</f>
        <v>0</v>
      </c>
      <c r="R424" s="31" t="str">
        <f t="shared" ca="1" si="2"/>
        <v/>
      </c>
      <c r="S424" s="31">
        <f t="shared" ca="1" si="10"/>
        <v>0</v>
      </c>
      <c r="T424" s="32"/>
      <c r="U424" s="32"/>
      <c r="V424" s="32"/>
      <c r="W424" s="32"/>
      <c r="X424" s="32"/>
      <c r="Y424" s="32"/>
      <c r="Z424" s="32"/>
      <c r="AA424" s="32"/>
      <c r="AB424" s="32"/>
      <c r="AC424" s="32"/>
      <c r="AD424" s="32"/>
      <c r="AE424" s="32"/>
    </row>
    <row r="425" spans="1:31" ht="12.75">
      <c r="A425" s="37"/>
      <c r="B425" s="43"/>
      <c r="C425" s="45"/>
      <c r="D425" s="45"/>
      <c r="E425" s="48"/>
      <c r="F425" s="43"/>
      <c r="G425" s="43"/>
      <c r="H425" s="51"/>
      <c r="I425" s="43"/>
      <c r="J425" s="31"/>
      <c r="K425" s="52"/>
      <c r="L425" s="31"/>
      <c r="M425" s="31"/>
      <c r="N425" s="43"/>
      <c r="O425" s="48"/>
      <c r="P425" s="43"/>
      <c r="Q425" s="31" t="b">
        <f>IF(AND(OR(G425:G429=DATOS!C$8,G425:G429=DATOS!C$9),H425:H429=DATOS!B$4),ROW(G425:G429))</f>
        <v>0</v>
      </c>
      <c r="R425" s="31" t="str">
        <f t="shared" ca="1" si="2"/>
        <v/>
      </c>
      <c r="S425" s="31">
        <f t="shared" ca="1" si="10"/>
        <v>0</v>
      </c>
      <c r="T425" s="32"/>
      <c r="U425" s="32"/>
      <c r="V425" s="32"/>
      <c r="W425" s="32"/>
      <c r="X425" s="32"/>
      <c r="Y425" s="32"/>
      <c r="Z425" s="32"/>
      <c r="AA425" s="32"/>
      <c r="AB425" s="32"/>
      <c r="AC425" s="32"/>
      <c r="AD425" s="32"/>
      <c r="AE425" s="32"/>
    </row>
    <row r="426" spans="1:31" ht="12.75">
      <c r="A426" s="37"/>
      <c r="B426" s="43"/>
      <c r="C426" s="45"/>
      <c r="D426" s="45"/>
      <c r="E426" s="48"/>
      <c r="F426" s="43"/>
      <c r="G426" s="43"/>
      <c r="H426" s="51"/>
      <c r="I426" s="43"/>
      <c r="J426" s="43"/>
      <c r="K426" s="43"/>
      <c r="L426" s="48"/>
      <c r="M426" s="48"/>
      <c r="N426" s="43"/>
      <c r="O426" s="48"/>
      <c r="P426" s="43"/>
      <c r="Q426" s="31" t="b">
        <f>IF(AND(OR(G426:G430=DATOS!C$8,G426:G430=DATOS!C$9),H426:H430=DATOS!B$4),ROW(G426:G430))</f>
        <v>0</v>
      </c>
      <c r="R426" s="31" t="str">
        <f t="shared" ca="1" si="2"/>
        <v/>
      </c>
      <c r="S426" s="31">
        <f t="shared" ca="1" si="10"/>
        <v>0</v>
      </c>
      <c r="T426" s="32"/>
      <c r="U426" s="32"/>
      <c r="V426" s="32"/>
      <c r="W426" s="32"/>
      <c r="X426" s="32"/>
      <c r="Y426" s="32"/>
      <c r="Z426" s="32"/>
      <c r="AA426" s="32"/>
      <c r="AB426" s="32"/>
      <c r="AC426" s="32"/>
      <c r="AD426" s="32"/>
      <c r="AE426" s="32"/>
    </row>
    <row r="427" spans="1:31" ht="12.75">
      <c r="A427" s="37"/>
      <c r="B427" s="43"/>
      <c r="C427" s="45"/>
      <c r="D427" s="45"/>
      <c r="E427" s="48"/>
      <c r="F427" s="43"/>
      <c r="G427" s="43"/>
      <c r="H427" s="51"/>
      <c r="I427" s="43"/>
      <c r="J427" s="43"/>
      <c r="K427" s="52"/>
      <c r="L427" s="43"/>
      <c r="M427" s="43"/>
      <c r="N427" s="43"/>
      <c r="O427" s="48"/>
      <c r="P427" s="43"/>
      <c r="Q427" s="31" t="b">
        <f>IF(AND(OR(G427:G431=DATOS!C$8,G427:G431=DATOS!C$9),H427:H431=DATOS!B$4),ROW(G427:G431))</f>
        <v>0</v>
      </c>
      <c r="R427" s="31" t="str">
        <f t="shared" ca="1" si="2"/>
        <v/>
      </c>
      <c r="S427" s="31">
        <f t="shared" ca="1" si="10"/>
        <v>0</v>
      </c>
      <c r="T427" s="32"/>
      <c r="U427" s="32"/>
      <c r="V427" s="32"/>
      <c r="W427" s="32"/>
      <c r="X427" s="32"/>
      <c r="Y427" s="32"/>
      <c r="Z427" s="32"/>
      <c r="AA427" s="32"/>
      <c r="AB427" s="32"/>
      <c r="AC427" s="32"/>
      <c r="AD427" s="32"/>
      <c r="AE427" s="32"/>
    </row>
    <row r="428" spans="1:31" ht="12.75">
      <c r="A428" s="37"/>
      <c r="B428" s="43"/>
      <c r="C428" s="45"/>
      <c r="D428" s="45"/>
      <c r="E428" s="48"/>
      <c r="F428" s="43"/>
      <c r="G428" s="43"/>
      <c r="H428" s="51"/>
      <c r="I428" s="43"/>
      <c r="J428" s="43"/>
      <c r="K428" s="52"/>
      <c r="L428" s="43"/>
      <c r="M428" s="43"/>
      <c r="N428" s="43"/>
      <c r="O428" s="48"/>
      <c r="P428" s="43"/>
      <c r="Q428" s="31" t="b">
        <f>IF(AND(OR(G428:G432=DATOS!C$8,G428:G432=DATOS!C$9),H428:H432=DATOS!B$4),ROW(G428:G432))</f>
        <v>0</v>
      </c>
      <c r="R428" s="31" t="str">
        <f t="shared" ca="1" si="2"/>
        <v/>
      </c>
      <c r="S428" s="31">
        <f t="shared" ca="1" si="10"/>
        <v>0</v>
      </c>
      <c r="T428" s="32"/>
      <c r="U428" s="32"/>
      <c r="V428" s="32"/>
      <c r="W428" s="32"/>
      <c r="X428" s="32"/>
      <c r="Y428" s="32"/>
      <c r="Z428" s="32"/>
      <c r="AA428" s="32"/>
      <c r="AB428" s="32"/>
      <c r="AC428" s="32"/>
      <c r="AD428" s="32"/>
      <c r="AE428" s="32"/>
    </row>
    <row r="429" spans="1:31" ht="12.75">
      <c r="A429" s="37"/>
      <c r="B429" s="43"/>
      <c r="C429" s="45"/>
      <c r="D429" s="45"/>
      <c r="E429" s="48"/>
      <c r="F429" s="43"/>
      <c r="G429" s="43"/>
      <c r="H429" s="51"/>
      <c r="I429" s="43"/>
      <c r="J429" s="43"/>
      <c r="K429" s="52"/>
      <c r="L429" s="43"/>
      <c r="M429" s="43"/>
      <c r="N429" s="43"/>
      <c r="O429" s="48"/>
      <c r="P429" s="43"/>
      <c r="Q429" s="31" t="b">
        <f>IF(AND(OR(G429:G433=DATOS!C$8,G429:G433=DATOS!C$9),H429:H433=DATOS!B$4),ROW(G429:G433))</f>
        <v>0</v>
      </c>
      <c r="R429" s="31" t="str">
        <f t="shared" ca="1" si="2"/>
        <v/>
      </c>
      <c r="S429" s="31">
        <f t="shared" ca="1" si="10"/>
        <v>0</v>
      </c>
      <c r="T429" s="32"/>
      <c r="U429" s="32"/>
      <c r="V429" s="32"/>
      <c r="W429" s="32"/>
      <c r="X429" s="32"/>
      <c r="Y429" s="32"/>
      <c r="Z429" s="32"/>
      <c r="AA429" s="32"/>
      <c r="AB429" s="32"/>
      <c r="AC429" s="32"/>
      <c r="AD429" s="32"/>
      <c r="AE429" s="32"/>
    </row>
    <row r="430" spans="1:31" ht="12.75">
      <c r="A430" s="37"/>
      <c r="B430" s="43"/>
      <c r="C430" s="45"/>
      <c r="D430" s="45"/>
      <c r="E430" s="48"/>
      <c r="F430" s="43"/>
      <c r="G430" s="43"/>
      <c r="H430" s="51"/>
      <c r="I430" s="43"/>
      <c r="J430" s="43"/>
      <c r="K430" s="52"/>
      <c r="L430" s="43"/>
      <c r="M430" s="43"/>
      <c r="N430" s="43"/>
      <c r="O430" s="48"/>
      <c r="P430" s="43"/>
      <c r="Q430" s="31" t="b">
        <f>IF(AND(OR(G430:G433=DATOS!C$8,G430:G433=DATOS!C$9),H430:H433=DATOS!B$4),ROW(G430:G433))</f>
        <v>0</v>
      </c>
      <c r="R430" s="31" t="str">
        <f t="shared" ca="1" si="2"/>
        <v/>
      </c>
      <c r="S430" s="31">
        <f t="shared" ca="1" si="10"/>
        <v>0</v>
      </c>
      <c r="T430" s="32"/>
      <c r="U430" s="32"/>
      <c r="V430" s="32"/>
      <c r="W430" s="32"/>
      <c r="X430" s="32"/>
      <c r="Y430" s="32"/>
      <c r="Z430" s="32"/>
      <c r="AA430" s="32"/>
      <c r="AB430" s="32"/>
      <c r="AC430" s="32"/>
      <c r="AD430" s="32"/>
      <c r="AE430" s="32"/>
    </row>
    <row r="431" spans="1:31" ht="12.75">
      <c r="A431" s="37"/>
      <c r="B431" s="43"/>
      <c r="C431" s="45"/>
      <c r="D431" s="45"/>
      <c r="E431" s="48"/>
      <c r="F431" s="43"/>
      <c r="G431" s="43"/>
      <c r="H431" s="51"/>
      <c r="I431" s="43"/>
      <c r="J431" s="84"/>
      <c r="K431" s="241"/>
      <c r="L431" s="101"/>
      <c r="M431" s="84"/>
      <c r="N431" s="43"/>
      <c r="O431" s="48"/>
      <c r="P431" s="43"/>
      <c r="Q431" s="31" t="b">
        <f>IF(AND(OR(G431:G434=DATOS!C$8,G431:G434=DATOS!C$9),H431:H434=DATOS!B$4),ROW(G431:G434))</f>
        <v>0</v>
      </c>
      <c r="R431" s="31" t="str">
        <f t="shared" ca="1" si="2"/>
        <v/>
      </c>
      <c r="S431" s="31">
        <f t="shared" ca="1" si="10"/>
        <v>0</v>
      </c>
      <c r="T431" s="32"/>
      <c r="U431" s="32"/>
      <c r="V431" s="32"/>
      <c r="W431" s="32"/>
      <c r="X431" s="32"/>
      <c r="Y431" s="32"/>
      <c r="Z431" s="32"/>
      <c r="AA431" s="32"/>
      <c r="AB431" s="32"/>
      <c r="AC431" s="32"/>
      <c r="AD431" s="32"/>
      <c r="AE431" s="32"/>
    </row>
    <row r="432" spans="1:31" ht="12.75">
      <c r="A432" s="37"/>
      <c r="B432" s="43"/>
      <c r="C432" s="45"/>
      <c r="D432" s="45"/>
      <c r="E432" s="48"/>
      <c r="F432" s="43"/>
      <c r="G432" s="43"/>
      <c r="H432" s="51"/>
      <c r="I432" s="43"/>
      <c r="J432" s="43"/>
      <c r="K432" s="52"/>
      <c r="L432" s="43"/>
      <c r="M432" s="43"/>
      <c r="N432" s="43"/>
      <c r="O432" s="48"/>
      <c r="P432" s="43"/>
      <c r="Q432" s="31" t="b">
        <f>IF(AND(OR(G432:G435=DATOS!C$8,G432:G435=DATOS!C$9),H432:H435=DATOS!B$4),ROW(G432:G435))</f>
        <v>0</v>
      </c>
      <c r="R432" s="31" t="str">
        <f t="shared" ca="1" si="2"/>
        <v/>
      </c>
      <c r="S432" s="31">
        <f t="shared" ca="1" si="10"/>
        <v>0</v>
      </c>
      <c r="T432" s="32"/>
      <c r="U432" s="32"/>
      <c r="V432" s="32"/>
      <c r="W432" s="32"/>
      <c r="X432" s="32"/>
      <c r="Y432" s="32"/>
      <c r="Z432" s="32"/>
      <c r="AA432" s="32"/>
      <c r="AB432" s="32"/>
      <c r="AC432" s="32"/>
      <c r="AD432" s="32"/>
      <c r="AE432" s="32"/>
    </row>
    <row r="433" spans="1:31" ht="12.75">
      <c r="A433" s="37"/>
      <c r="B433" s="43"/>
      <c r="C433" s="45"/>
      <c r="D433" s="45"/>
      <c r="E433" s="48"/>
      <c r="F433" s="43"/>
      <c r="G433" s="43"/>
      <c r="H433" s="51"/>
      <c r="I433" s="43"/>
      <c r="J433" s="31"/>
      <c r="K433" s="55"/>
      <c r="L433" s="31"/>
      <c r="M433" s="31"/>
      <c r="N433" s="43"/>
      <c r="O433" s="48"/>
      <c r="P433" s="43"/>
      <c r="Q433" s="31" t="b">
        <f>IF(AND(OR(G433:G436=DATOS!C$8,G433:G436=DATOS!C$9),H433:H436=DATOS!B$4),ROW(G433:G436))</f>
        <v>0</v>
      </c>
      <c r="R433" s="31" t="str">
        <f t="shared" ca="1" si="2"/>
        <v/>
      </c>
      <c r="S433" s="31">
        <f t="shared" ca="1" si="10"/>
        <v>0</v>
      </c>
      <c r="T433" s="32"/>
      <c r="U433" s="32"/>
      <c r="V433" s="32"/>
      <c r="W433" s="32"/>
      <c r="X433" s="32"/>
      <c r="Y433" s="32"/>
      <c r="Z433" s="32"/>
      <c r="AA433" s="32"/>
      <c r="AB433" s="32"/>
      <c r="AC433" s="32"/>
      <c r="AD433" s="32"/>
      <c r="AE433" s="32"/>
    </row>
    <row r="434" spans="1:31" ht="12.75">
      <c r="A434" s="37"/>
      <c r="B434" s="43"/>
      <c r="C434" s="45"/>
      <c r="D434" s="45"/>
      <c r="E434" s="48"/>
      <c r="F434" s="43"/>
      <c r="G434" s="43"/>
      <c r="H434" s="51"/>
      <c r="I434" s="43"/>
      <c r="J434" s="31"/>
      <c r="K434" s="52"/>
      <c r="L434" s="31"/>
      <c r="M434" s="31"/>
      <c r="N434" s="43"/>
      <c r="O434" s="48"/>
      <c r="P434" s="43"/>
      <c r="Q434" s="31" t="b">
        <f>IF(AND(OR(G434:G438=DATOS!C$8,G434:G438=DATOS!C$9),H434:H438=DATOS!B$4),ROW(G434:G438))</f>
        <v>0</v>
      </c>
      <c r="R434" s="31" t="str">
        <f t="shared" ca="1" si="2"/>
        <v/>
      </c>
      <c r="S434" s="31">
        <f t="shared" ca="1" si="10"/>
        <v>0</v>
      </c>
      <c r="T434" s="32"/>
      <c r="U434" s="32"/>
      <c r="V434" s="32"/>
      <c r="W434" s="32"/>
      <c r="X434" s="32"/>
      <c r="Y434" s="32"/>
      <c r="Z434" s="32"/>
      <c r="AA434" s="32"/>
      <c r="AB434" s="32"/>
      <c r="AC434" s="32"/>
      <c r="AD434" s="32"/>
      <c r="AE434" s="32"/>
    </row>
    <row r="435" spans="1:31" ht="12.75">
      <c r="A435" s="37"/>
      <c r="B435" s="43"/>
      <c r="C435" s="45"/>
      <c r="D435" s="45"/>
      <c r="E435" s="48"/>
      <c r="F435" s="43"/>
      <c r="G435" s="43"/>
      <c r="H435" s="51"/>
      <c r="I435" s="43"/>
      <c r="J435" s="31"/>
      <c r="K435" s="52"/>
      <c r="L435" s="31"/>
      <c r="M435" s="31"/>
      <c r="N435" s="43"/>
      <c r="O435" s="48"/>
      <c r="P435" s="43"/>
      <c r="Q435" s="31" t="b">
        <f>IF(AND(OR(G435:G439=DATOS!C$8,G435:G439=DATOS!C$9),H435:H439=DATOS!B$4),ROW(G435:G439))</f>
        <v>0</v>
      </c>
      <c r="R435" s="31" t="str">
        <f t="shared" ca="1" si="2"/>
        <v/>
      </c>
      <c r="S435" s="31">
        <f t="shared" ca="1" si="10"/>
        <v>0</v>
      </c>
      <c r="T435" s="32"/>
      <c r="U435" s="32"/>
      <c r="V435" s="32"/>
      <c r="W435" s="32"/>
      <c r="X435" s="32"/>
      <c r="Y435" s="32"/>
      <c r="Z435" s="32"/>
      <c r="AA435" s="32"/>
      <c r="AB435" s="32"/>
      <c r="AC435" s="32"/>
      <c r="AD435" s="32"/>
      <c r="AE435" s="32"/>
    </row>
    <row r="436" spans="1:31" ht="12.75">
      <c r="A436" s="37"/>
      <c r="B436" s="43"/>
      <c r="C436" s="45"/>
      <c r="D436" s="45"/>
      <c r="E436" s="48"/>
      <c r="F436" s="43"/>
      <c r="G436" s="43"/>
      <c r="H436" s="51"/>
      <c r="I436" s="43"/>
      <c r="J436" s="43"/>
      <c r="K436" s="52"/>
      <c r="L436" s="48"/>
      <c r="M436" s="48"/>
      <c r="N436" s="43"/>
      <c r="O436" s="48"/>
      <c r="P436" s="43"/>
      <c r="Q436" s="31" t="b">
        <f>IF(AND(OR(G436:G440=DATOS!C$8,G436:G440=DATOS!C$9),H436:H440=DATOS!B$4),ROW(G436:G440))</f>
        <v>0</v>
      </c>
      <c r="R436" s="31" t="str">
        <f t="shared" ca="1" si="2"/>
        <v/>
      </c>
      <c r="S436" s="31">
        <f t="shared" ca="1" si="10"/>
        <v>0</v>
      </c>
      <c r="T436" s="32"/>
      <c r="U436" s="32"/>
      <c r="V436" s="32"/>
      <c r="W436" s="32"/>
      <c r="X436" s="32"/>
      <c r="Y436" s="32"/>
      <c r="Z436" s="32"/>
      <c r="AA436" s="32"/>
      <c r="AB436" s="32"/>
      <c r="AC436" s="32"/>
      <c r="AD436" s="32"/>
      <c r="AE436" s="32"/>
    </row>
    <row r="437" spans="1:31" ht="12.75">
      <c r="A437" s="37"/>
      <c r="B437" s="43"/>
      <c r="C437" s="45"/>
      <c r="D437" s="45"/>
      <c r="E437" s="48"/>
      <c r="F437" s="43"/>
      <c r="G437" s="43"/>
      <c r="H437" s="51"/>
      <c r="I437" s="43"/>
      <c r="J437" s="31"/>
      <c r="K437" s="55"/>
      <c r="L437" s="31"/>
      <c r="M437" s="31"/>
      <c r="N437" s="43"/>
      <c r="O437" s="48"/>
      <c r="P437" s="43"/>
      <c r="Q437" s="31" t="b">
        <f>IF(AND(OR(G437:G441=DATOS!C$8,G437:G441=DATOS!C$9),H437:H441=DATOS!B$4),ROW(G437:G441))</f>
        <v>0</v>
      </c>
      <c r="R437" s="31" t="str">
        <f t="shared" ca="1" si="2"/>
        <v/>
      </c>
      <c r="S437" s="31">
        <f t="shared" ca="1" si="10"/>
        <v>0</v>
      </c>
      <c r="T437" s="32"/>
      <c r="U437" s="32"/>
      <c r="V437" s="32"/>
      <c r="W437" s="32"/>
      <c r="X437" s="32"/>
      <c r="Y437" s="32"/>
      <c r="Z437" s="32"/>
      <c r="AA437" s="32"/>
      <c r="AB437" s="32"/>
      <c r="AC437" s="32"/>
      <c r="AD437" s="32"/>
      <c r="AE437" s="32"/>
    </row>
    <row r="438" spans="1:31" ht="12.75">
      <c r="A438" s="37"/>
      <c r="B438" s="43"/>
      <c r="C438" s="45"/>
      <c r="D438" s="45"/>
      <c r="E438" s="48"/>
      <c r="F438" s="43"/>
      <c r="G438" s="43"/>
      <c r="H438" s="51"/>
      <c r="I438" s="43"/>
      <c r="J438" s="43"/>
      <c r="K438" s="52"/>
      <c r="L438" s="43"/>
      <c r="M438" s="43"/>
      <c r="N438" s="43"/>
      <c r="O438" s="48"/>
      <c r="P438" s="43"/>
      <c r="Q438" s="31" t="b">
        <f>IF(AND(OR(G438:G442=DATOS!C$8,G438:G442=DATOS!C$9),H438:H442=DATOS!B$4),ROW(G438:G442))</f>
        <v>0</v>
      </c>
      <c r="R438" s="31" t="str">
        <f t="shared" ca="1" si="2"/>
        <v/>
      </c>
      <c r="S438" s="31">
        <f t="shared" ca="1" si="10"/>
        <v>0</v>
      </c>
      <c r="T438" s="32"/>
      <c r="U438" s="32"/>
      <c r="V438" s="32"/>
      <c r="W438" s="32"/>
      <c r="X438" s="32"/>
      <c r="Y438" s="32"/>
      <c r="Z438" s="32"/>
      <c r="AA438" s="32"/>
      <c r="AB438" s="32"/>
      <c r="AC438" s="32"/>
      <c r="AD438" s="32"/>
      <c r="AE438" s="32"/>
    </row>
    <row r="439" spans="1:31" ht="12.75">
      <c r="A439" s="37"/>
      <c r="B439" s="43"/>
      <c r="C439" s="45"/>
      <c r="D439" s="45"/>
      <c r="E439" s="48"/>
      <c r="F439" s="43"/>
      <c r="G439" s="43"/>
      <c r="H439" s="51"/>
      <c r="I439" s="43"/>
      <c r="J439" s="31"/>
      <c r="K439" s="52"/>
      <c r="L439" s="48"/>
      <c r="M439" s="31"/>
      <c r="N439" s="43"/>
      <c r="O439" s="48"/>
      <c r="P439" s="43"/>
      <c r="Q439" s="31" t="b">
        <f>IF(AND(OR(G439:G443=DATOS!C$8,G439:G443=DATOS!C$9),H439:H443=DATOS!B$4),ROW(G439:G443))</f>
        <v>0</v>
      </c>
      <c r="R439" s="31" t="str">
        <f t="shared" ca="1" si="2"/>
        <v/>
      </c>
      <c r="S439" s="31">
        <f t="shared" ca="1" si="10"/>
        <v>0</v>
      </c>
      <c r="T439" s="32"/>
      <c r="U439" s="32"/>
      <c r="V439" s="32"/>
      <c r="W439" s="32"/>
      <c r="X439" s="32"/>
      <c r="Y439" s="32"/>
      <c r="Z439" s="32"/>
      <c r="AA439" s="32"/>
      <c r="AB439" s="32"/>
      <c r="AC439" s="32"/>
      <c r="AD439" s="32"/>
      <c r="AE439" s="32"/>
    </row>
    <row r="440" spans="1:31" ht="12.75">
      <c r="A440" s="37"/>
      <c r="B440" s="43"/>
      <c r="C440" s="45"/>
      <c r="D440" s="45"/>
      <c r="E440" s="48"/>
      <c r="F440" s="43"/>
      <c r="G440" s="43"/>
      <c r="H440" s="51"/>
      <c r="I440" s="43"/>
      <c r="J440" s="43"/>
      <c r="K440" s="52"/>
      <c r="L440" s="43"/>
      <c r="M440" s="43"/>
      <c r="N440" s="43"/>
      <c r="O440" s="48"/>
      <c r="P440" s="43"/>
      <c r="Q440" s="31" t="b">
        <f>IF(AND(OR(G440:G444=DATOS!C$8,G440:G444=DATOS!C$9),H440:H444=DATOS!B$4),ROW(G440:G444))</f>
        <v>0</v>
      </c>
      <c r="R440" s="31" t="str">
        <f t="shared" ca="1" si="2"/>
        <v/>
      </c>
      <c r="S440" s="31">
        <f t="shared" ca="1" si="10"/>
        <v>0</v>
      </c>
      <c r="T440" s="32"/>
      <c r="U440" s="32"/>
      <c r="V440" s="32"/>
      <c r="W440" s="32"/>
      <c r="X440" s="32"/>
      <c r="Y440" s="32"/>
      <c r="Z440" s="32"/>
      <c r="AA440" s="32"/>
      <c r="AB440" s="32"/>
      <c r="AC440" s="32"/>
      <c r="AD440" s="32"/>
      <c r="AE440" s="32"/>
    </row>
    <row r="441" spans="1:31" ht="12.75">
      <c r="A441" s="37"/>
      <c r="B441" s="43"/>
      <c r="C441" s="45"/>
      <c r="D441" s="45"/>
      <c r="E441" s="48"/>
      <c r="F441" s="43"/>
      <c r="G441" s="43"/>
      <c r="H441" s="51"/>
      <c r="I441" s="43"/>
      <c r="J441" s="43"/>
      <c r="K441" s="52"/>
      <c r="L441" s="43"/>
      <c r="M441" s="43"/>
      <c r="N441" s="43"/>
      <c r="O441" s="48"/>
      <c r="P441" s="43"/>
      <c r="Q441" s="31" t="b">
        <f>IF(AND(OR(G441:G445=DATOS!C$8,G441:G445=DATOS!C$9),H441:H445=DATOS!B$4),ROW(G441:G445))</f>
        <v>0</v>
      </c>
      <c r="R441" s="31" t="str">
        <f t="shared" ca="1" si="2"/>
        <v/>
      </c>
      <c r="S441" s="31">
        <f t="shared" ca="1" si="10"/>
        <v>0</v>
      </c>
      <c r="T441" s="32"/>
      <c r="U441" s="32"/>
      <c r="V441" s="32"/>
      <c r="W441" s="32"/>
      <c r="X441" s="32"/>
      <c r="Y441" s="32"/>
      <c r="Z441" s="32"/>
      <c r="AA441" s="32"/>
      <c r="AB441" s="32"/>
      <c r="AC441" s="32"/>
      <c r="AD441" s="32"/>
      <c r="AE441" s="32"/>
    </row>
    <row r="442" spans="1:31" ht="12.75">
      <c r="A442" s="37"/>
      <c r="B442" s="43"/>
      <c r="C442" s="45"/>
      <c r="D442" s="45"/>
      <c r="E442" s="48"/>
      <c r="F442" s="43"/>
      <c r="G442" s="43"/>
      <c r="H442" s="51"/>
      <c r="I442" s="43"/>
      <c r="J442" s="31"/>
      <c r="K442" s="55"/>
      <c r="L442" s="31"/>
      <c r="M442" s="31"/>
      <c r="N442" s="43"/>
      <c r="O442" s="48"/>
      <c r="P442" s="43"/>
      <c r="Q442" s="31" t="b">
        <f>IF(AND(OR(G442:G446=DATOS!C$8,G442:G446=DATOS!C$9),H442:H446=DATOS!B$4),ROW(G442:G446))</f>
        <v>0</v>
      </c>
      <c r="R442" s="31" t="str">
        <f t="shared" ca="1" si="2"/>
        <v/>
      </c>
      <c r="S442" s="31">
        <f t="shared" ca="1" si="10"/>
        <v>0</v>
      </c>
      <c r="T442" s="32"/>
      <c r="U442" s="32"/>
      <c r="V442" s="32"/>
      <c r="W442" s="32"/>
      <c r="X442" s="32"/>
      <c r="Y442" s="32"/>
      <c r="Z442" s="32"/>
      <c r="AA442" s="32"/>
      <c r="AB442" s="32"/>
      <c r="AC442" s="32"/>
      <c r="AD442" s="32"/>
      <c r="AE442" s="32"/>
    </row>
    <row r="443" spans="1:31" ht="12.75">
      <c r="A443" s="37"/>
      <c r="B443" s="43"/>
      <c r="C443" s="45"/>
      <c r="D443" s="45"/>
      <c r="E443" s="48"/>
      <c r="F443" s="43"/>
      <c r="G443" s="43"/>
      <c r="H443" s="51"/>
      <c r="I443" s="43"/>
      <c r="J443" s="43"/>
      <c r="K443" s="52"/>
      <c r="L443" s="43"/>
      <c r="M443" s="43"/>
      <c r="N443" s="43"/>
      <c r="O443" s="48"/>
      <c r="P443" s="43"/>
      <c r="Q443" s="31" t="b">
        <f>IF(AND(OR(G443:G448=DATOS!C$8,G443:G448=DATOS!C$9),H443:H448=DATOS!B$4),ROW(G443:G448))</f>
        <v>0</v>
      </c>
      <c r="R443" s="31" t="str">
        <f t="shared" ca="1" si="2"/>
        <v/>
      </c>
      <c r="S443" s="31">
        <f t="shared" ca="1" si="10"/>
        <v>0</v>
      </c>
      <c r="T443" s="32"/>
      <c r="U443" s="32"/>
      <c r="V443" s="32"/>
      <c r="W443" s="32"/>
      <c r="X443" s="32"/>
      <c r="Y443" s="32"/>
      <c r="Z443" s="32"/>
      <c r="AA443" s="32"/>
      <c r="AB443" s="32"/>
      <c r="AC443" s="32"/>
      <c r="AD443" s="32"/>
      <c r="AE443" s="32"/>
    </row>
    <row r="444" spans="1:31" ht="12.75">
      <c r="A444" s="37"/>
      <c r="B444" s="43"/>
      <c r="C444" s="45"/>
      <c r="D444" s="45"/>
      <c r="E444" s="48"/>
      <c r="F444" s="43"/>
      <c r="G444" s="43"/>
      <c r="H444" s="51"/>
      <c r="I444" s="43"/>
      <c r="J444" s="31"/>
      <c r="K444" s="52"/>
      <c r="L444" s="31"/>
      <c r="M444" s="31"/>
      <c r="N444" s="43"/>
      <c r="O444" s="48"/>
      <c r="P444" s="43"/>
      <c r="Q444" s="31" t="b">
        <f>IF(AND(OR(G444:G449=DATOS!C$8,G444:G449=DATOS!C$9),H444:H449=DATOS!B$4),ROW(G444:G449))</f>
        <v>0</v>
      </c>
      <c r="R444" s="31" t="str">
        <f t="shared" ca="1" si="2"/>
        <v/>
      </c>
      <c r="S444" s="31">
        <f t="shared" ca="1" si="10"/>
        <v>0</v>
      </c>
      <c r="T444" s="32"/>
      <c r="U444" s="32"/>
      <c r="V444" s="32"/>
      <c r="W444" s="32"/>
      <c r="X444" s="32"/>
      <c r="Y444" s="32"/>
      <c r="Z444" s="32"/>
      <c r="AA444" s="32"/>
      <c r="AB444" s="32"/>
      <c r="AC444" s="32"/>
      <c r="AD444" s="32"/>
      <c r="AE444" s="32"/>
    </row>
    <row r="445" spans="1:31" ht="12.75">
      <c r="A445" s="37"/>
      <c r="B445" s="43"/>
      <c r="C445" s="45"/>
      <c r="D445" s="45"/>
      <c r="E445" s="48"/>
      <c r="F445" s="43"/>
      <c r="G445" s="43"/>
      <c r="H445" s="51"/>
      <c r="I445" s="43"/>
      <c r="J445" s="31"/>
      <c r="K445" s="55"/>
      <c r="L445" s="31"/>
      <c r="M445" s="31"/>
      <c r="N445" s="43"/>
      <c r="O445" s="48"/>
      <c r="P445" s="43"/>
      <c r="Q445" s="31" t="b">
        <f>IF(AND(OR(G445:G450=DATOS!C$8,G445:G450=DATOS!C$9),H445:H450=DATOS!B$4),ROW(G445:G450))</f>
        <v>0</v>
      </c>
      <c r="R445" s="31" t="str">
        <f t="shared" ca="1" si="2"/>
        <v/>
      </c>
      <c r="S445" s="31">
        <f t="shared" ca="1" si="10"/>
        <v>0</v>
      </c>
      <c r="T445" s="32"/>
      <c r="U445" s="32"/>
      <c r="V445" s="32"/>
      <c r="W445" s="32"/>
      <c r="X445" s="32"/>
      <c r="Y445" s="32"/>
      <c r="Z445" s="32"/>
      <c r="AA445" s="32"/>
      <c r="AB445" s="32"/>
      <c r="AC445" s="32"/>
      <c r="AD445" s="32"/>
      <c r="AE445" s="32"/>
    </row>
    <row r="446" spans="1:31" ht="12.75">
      <c r="A446" s="37"/>
      <c r="B446" s="43"/>
      <c r="C446" s="45"/>
      <c r="D446" s="45"/>
      <c r="E446" s="48"/>
      <c r="F446" s="43"/>
      <c r="G446" s="43"/>
      <c r="H446" s="51"/>
      <c r="I446" s="43"/>
      <c r="J446" s="31"/>
      <c r="K446" s="55"/>
      <c r="L446" s="31"/>
      <c r="M446" s="31"/>
      <c r="N446" s="43"/>
      <c r="O446" s="48"/>
      <c r="P446" s="43"/>
      <c r="Q446" s="31" t="b">
        <f>IF(AND(OR(G446:G451=DATOS!C$8,G446:G451=DATOS!C$9),H446:H451=DATOS!B$4),ROW(G446:G451))</f>
        <v>0</v>
      </c>
      <c r="R446" s="31" t="str">
        <f t="shared" ca="1" si="2"/>
        <v/>
      </c>
      <c r="S446" s="31">
        <f t="shared" ca="1" si="10"/>
        <v>0</v>
      </c>
      <c r="T446" s="32"/>
      <c r="U446" s="32"/>
      <c r="V446" s="32"/>
      <c r="W446" s="32"/>
      <c r="X446" s="32"/>
      <c r="Y446" s="32"/>
      <c r="Z446" s="32"/>
      <c r="AA446" s="32"/>
      <c r="AB446" s="32"/>
      <c r="AC446" s="32"/>
      <c r="AD446" s="32"/>
      <c r="AE446" s="32"/>
    </row>
    <row r="447" spans="1:31" ht="12.75">
      <c r="A447" s="37"/>
      <c r="B447" s="43"/>
      <c r="C447" s="45"/>
      <c r="D447" s="45"/>
      <c r="E447" s="48"/>
      <c r="F447" s="43"/>
      <c r="G447" s="43"/>
      <c r="H447" s="51"/>
      <c r="I447" s="43"/>
      <c r="J447" s="43"/>
      <c r="K447" s="52"/>
      <c r="L447" s="48"/>
      <c r="M447" s="43"/>
      <c r="N447" s="43"/>
      <c r="O447" s="31"/>
      <c r="P447" s="43"/>
      <c r="Q447" s="31" t="b">
        <f>IF(AND(OR(G447:G452=DATOS!C$8,G447:G452=DATOS!C$9),H447:H452=DATOS!B$4),ROW(G447:G452))</f>
        <v>0</v>
      </c>
      <c r="R447" s="31" t="str">
        <f t="shared" ca="1" si="2"/>
        <v/>
      </c>
      <c r="S447" s="31">
        <f t="shared" ca="1" si="10"/>
        <v>0</v>
      </c>
      <c r="T447" s="32"/>
      <c r="U447" s="32"/>
      <c r="V447" s="32"/>
      <c r="W447" s="32"/>
      <c r="X447" s="32"/>
      <c r="Y447" s="32"/>
      <c r="Z447" s="32"/>
      <c r="AA447" s="32"/>
      <c r="AB447" s="32"/>
      <c r="AC447" s="32"/>
      <c r="AD447" s="32"/>
      <c r="AE447" s="32"/>
    </row>
    <row r="448" spans="1:31" ht="12.75">
      <c r="A448" s="37"/>
      <c r="B448" s="43"/>
      <c r="C448" s="45"/>
      <c r="D448" s="45"/>
      <c r="E448" s="48"/>
      <c r="F448" s="43"/>
      <c r="G448" s="43"/>
      <c r="H448" s="51"/>
      <c r="I448" s="43"/>
      <c r="J448" s="43"/>
      <c r="K448" s="52"/>
      <c r="L448" s="48"/>
      <c r="M448" s="48"/>
      <c r="N448" s="43"/>
      <c r="O448" s="48"/>
      <c r="P448" s="322"/>
      <c r="Q448" s="31" t="b">
        <f>IF(AND(OR(G448:G453=DATOS!C$8,G448:G453=DATOS!C$9),H448:H453=DATOS!B$4),ROW(G448:G453))</f>
        <v>0</v>
      </c>
      <c r="R448" s="31" t="str">
        <f t="shared" ca="1" si="2"/>
        <v/>
      </c>
      <c r="S448" s="31">
        <f t="shared" ca="1" si="10"/>
        <v>0</v>
      </c>
      <c r="T448" s="32"/>
      <c r="U448" s="32"/>
      <c r="V448" s="32"/>
      <c r="W448" s="32"/>
      <c r="X448" s="32"/>
      <c r="Y448" s="32"/>
      <c r="Z448" s="32"/>
      <c r="AA448" s="32"/>
      <c r="AB448" s="32"/>
      <c r="AC448" s="32"/>
      <c r="AD448" s="32"/>
      <c r="AE448" s="32"/>
    </row>
    <row r="449" spans="1:31" ht="12.75">
      <c r="A449" s="37"/>
      <c r="B449" s="43"/>
      <c r="C449" s="45"/>
      <c r="D449" s="45"/>
      <c r="E449" s="48"/>
      <c r="F449" s="43"/>
      <c r="G449" s="43"/>
      <c r="H449" s="51"/>
      <c r="I449" s="43"/>
      <c r="J449" s="43"/>
      <c r="K449" s="52"/>
      <c r="L449" s="43"/>
      <c r="M449" s="43"/>
      <c r="N449" s="43"/>
      <c r="O449" s="48"/>
      <c r="P449" s="43"/>
      <c r="Q449" s="31" t="b">
        <f>IF(AND(OR(G449:G453=DATOS!C$8,G449:G453=DATOS!C$9),H449:H453=DATOS!B$4),ROW(G449:G453))</f>
        <v>0</v>
      </c>
      <c r="R449" s="31" t="str">
        <f t="shared" ca="1" si="2"/>
        <v/>
      </c>
      <c r="S449" s="31">
        <f t="shared" ca="1" si="10"/>
        <v>0</v>
      </c>
      <c r="T449" s="32"/>
      <c r="U449" s="32"/>
      <c r="V449" s="32"/>
      <c r="W449" s="32"/>
      <c r="X449" s="32"/>
      <c r="Y449" s="32"/>
      <c r="Z449" s="32"/>
      <c r="AA449" s="32"/>
      <c r="AB449" s="32"/>
      <c r="AC449" s="32"/>
      <c r="AD449" s="32"/>
      <c r="AE449" s="32"/>
    </row>
    <row r="450" spans="1:31" ht="12.75">
      <c r="A450" s="37"/>
      <c r="B450" s="43"/>
      <c r="C450" s="45"/>
      <c r="D450" s="45"/>
      <c r="E450" s="48"/>
      <c r="F450" s="43"/>
      <c r="G450" s="43"/>
      <c r="H450" s="51"/>
      <c r="I450" s="43"/>
      <c r="J450" s="31"/>
      <c r="K450" s="55"/>
      <c r="L450" s="31"/>
      <c r="M450" s="31"/>
      <c r="N450" s="43"/>
      <c r="O450" s="48"/>
      <c r="P450" s="43"/>
      <c r="Q450" s="31" t="b">
        <f>IF(AND(OR(G450:G454=DATOS!C$8,G450:G454=DATOS!C$9),H450:H454=DATOS!B$4),ROW(G450:G454))</f>
        <v>0</v>
      </c>
      <c r="R450" s="31" t="str">
        <f t="shared" ca="1" si="2"/>
        <v/>
      </c>
      <c r="S450" s="31">
        <f t="shared" ca="1" si="10"/>
        <v>0</v>
      </c>
      <c r="T450" s="32"/>
      <c r="U450" s="32"/>
      <c r="V450" s="32"/>
      <c r="W450" s="32"/>
      <c r="X450" s="32"/>
      <c r="Y450" s="32"/>
      <c r="Z450" s="32"/>
      <c r="AA450" s="32"/>
      <c r="AB450" s="32"/>
      <c r="AC450" s="32"/>
      <c r="AD450" s="32"/>
      <c r="AE450" s="32"/>
    </row>
    <row r="451" spans="1:31" ht="12.75">
      <c r="A451" s="37"/>
      <c r="B451" s="43"/>
      <c r="C451" s="45"/>
      <c r="D451" s="45"/>
      <c r="E451" s="48"/>
      <c r="F451" s="43"/>
      <c r="G451" s="43"/>
      <c r="H451" s="51"/>
      <c r="I451" s="43"/>
      <c r="J451" s="43"/>
      <c r="K451" s="52"/>
      <c r="L451" s="43"/>
      <c r="M451" s="43"/>
      <c r="N451" s="43"/>
      <c r="O451" s="31"/>
      <c r="P451" s="43"/>
      <c r="Q451" s="31" t="b">
        <f>IF(AND(OR(G451:G455=DATOS!C$8,G451:G455=DATOS!C$9),H451:H455=DATOS!B$4),ROW(G451:G455))</f>
        <v>0</v>
      </c>
      <c r="R451" s="31" t="str">
        <f t="shared" ca="1" si="2"/>
        <v/>
      </c>
      <c r="S451" s="31">
        <f t="shared" ca="1" si="10"/>
        <v>0</v>
      </c>
      <c r="T451" s="32"/>
      <c r="U451" s="32"/>
      <c r="V451" s="32"/>
      <c r="W451" s="32"/>
      <c r="X451" s="32"/>
      <c r="Y451" s="32"/>
      <c r="Z451" s="32"/>
      <c r="AA451" s="32"/>
      <c r="AB451" s="32"/>
      <c r="AC451" s="32"/>
      <c r="AD451" s="32"/>
      <c r="AE451" s="32"/>
    </row>
    <row r="452" spans="1:31" ht="12.75">
      <c r="A452" s="37"/>
      <c r="B452" s="43"/>
      <c r="C452" s="45"/>
      <c r="D452" s="45"/>
      <c r="E452" s="48"/>
      <c r="F452" s="43"/>
      <c r="G452" s="43"/>
      <c r="H452" s="51"/>
      <c r="I452" s="43"/>
      <c r="J452" s="43"/>
      <c r="K452" s="52"/>
      <c r="L452" s="43"/>
      <c r="M452" s="43"/>
      <c r="N452" s="43"/>
      <c r="O452" s="48"/>
      <c r="P452" s="43"/>
      <c r="Q452" s="31" t="b">
        <f>IF(AND(OR(G452:G456=DATOS!C$8,G452:G456=DATOS!C$9),H452:H456=DATOS!B$4),ROW(G452:G456))</f>
        <v>0</v>
      </c>
      <c r="R452" s="31" t="str">
        <f t="shared" ca="1" si="2"/>
        <v/>
      </c>
      <c r="S452" s="31">
        <f t="shared" ca="1" si="10"/>
        <v>0</v>
      </c>
      <c r="T452" s="32"/>
      <c r="U452" s="32"/>
      <c r="V452" s="32"/>
      <c r="W452" s="32"/>
      <c r="X452" s="32"/>
      <c r="Y452" s="32"/>
      <c r="Z452" s="32"/>
      <c r="AA452" s="32"/>
      <c r="AB452" s="32"/>
      <c r="AC452" s="32"/>
      <c r="AD452" s="32"/>
      <c r="AE452" s="32"/>
    </row>
    <row r="453" spans="1:31" ht="12.75">
      <c r="A453" s="37"/>
      <c r="B453" s="43"/>
      <c r="C453" s="45"/>
      <c r="D453" s="45"/>
      <c r="E453" s="48"/>
      <c r="F453" s="43"/>
      <c r="G453" s="43"/>
      <c r="H453" s="51"/>
      <c r="I453" s="43"/>
      <c r="J453" s="43"/>
      <c r="K453" s="52"/>
      <c r="L453" s="43"/>
      <c r="M453" s="43"/>
      <c r="N453" s="43"/>
      <c r="O453" s="48"/>
      <c r="P453" s="43"/>
      <c r="Q453" s="31" t="b">
        <f>IF(AND(OR(G453:G457=DATOS!C$8,G453:G457=DATOS!C$9),H453:H457=DATOS!B$4),ROW(G453:G457))</f>
        <v>0</v>
      </c>
      <c r="R453" s="31" t="str">
        <f t="shared" ca="1" si="2"/>
        <v/>
      </c>
      <c r="S453" s="31">
        <f t="shared" ca="1" si="10"/>
        <v>0</v>
      </c>
      <c r="T453" s="32"/>
      <c r="U453" s="32"/>
      <c r="V453" s="32"/>
      <c r="W453" s="32"/>
      <c r="X453" s="32"/>
      <c r="Y453" s="32"/>
      <c r="Z453" s="32"/>
      <c r="AA453" s="32"/>
      <c r="AB453" s="32"/>
      <c r="AC453" s="32"/>
      <c r="AD453" s="32"/>
      <c r="AE453" s="32"/>
    </row>
    <row r="454" spans="1:31" ht="12.75">
      <c r="A454" s="37"/>
      <c r="B454" s="43"/>
      <c r="C454" s="45"/>
      <c r="D454" s="45"/>
      <c r="E454" s="48"/>
      <c r="F454" s="43"/>
      <c r="G454" s="43"/>
      <c r="H454" s="51"/>
      <c r="I454" s="43"/>
      <c r="J454" s="43"/>
      <c r="K454" s="52"/>
      <c r="L454" s="43"/>
      <c r="M454" s="43"/>
      <c r="N454" s="43"/>
      <c r="O454" s="48"/>
      <c r="P454" s="84"/>
      <c r="Q454" s="31" t="b">
        <f>IF(AND(OR(G454:G458=DATOS!C$8,G454:G458=DATOS!C$9),H454:H458=DATOS!B$4),ROW(G454:G458))</f>
        <v>0</v>
      </c>
      <c r="R454" s="31" t="str">
        <f t="shared" ca="1" si="2"/>
        <v/>
      </c>
      <c r="S454" s="31">
        <f t="shared" ca="1" si="10"/>
        <v>0</v>
      </c>
      <c r="T454" s="32"/>
      <c r="U454" s="32"/>
      <c r="V454" s="32"/>
      <c r="W454" s="32"/>
      <c r="X454" s="32"/>
      <c r="Y454" s="32"/>
      <c r="Z454" s="32"/>
      <c r="AA454" s="32"/>
      <c r="AB454" s="32"/>
      <c r="AC454" s="32"/>
      <c r="AD454" s="32"/>
      <c r="AE454" s="32"/>
    </row>
    <row r="455" spans="1:31" ht="12.75">
      <c r="A455" s="76"/>
      <c r="B455" s="43"/>
      <c r="C455" s="45"/>
      <c r="D455" s="45"/>
      <c r="E455" s="48"/>
      <c r="F455" s="43"/>
      <c r="G455" s="43"/>
      <c r="H455" s="51"/>
      <c r="I455" s="43"/>
      <c r="J455" s="31"/>
      <c r="K455" s="52"/>
      <c r="L455" s="48"/>
      <c r="M455" s="48"/>
      <c r="N455" s="43"/>
      <c r="O455" s="31"/>
      <c r="P455" s="31"/>
      <c r="Q455" s="31" t="b">
        <f>IF(AND(OR(G455:G459=DATOS!C$8,G455:G459=DATOS!C$9),H455:H459=DATOS!B$4),ROW(G455:G459))</f>
        <v>0</v>
      </c>
      <c r="R455" s="31" t="str">
        <f t="shared" ca="1" si="2"/>
        <v/>
      </c>
      <c r="S455" s="31">
        <f t="shared" ca="1" si="10"/>
        <v>0</v>
      </c>
      <c r="T455" s="32"/>
      <c r="U455" s="32"/>
      <c r="V455" s="32"/>
      <c r="W455" s="32"/>
      <c r="X455" s="32"/>
      <c r="Y455" s="32"/>
      <c r="Z455" s="32"/>
      <c r="AA455" s="32"/>
      <c r="AB455" s="32"/>
      <c r="AC455" s="32"/>
      <c r="AD455" s="32"/>
      <c r="AE455" s="32"/>
    </row>
    <row r="456" spans="1:31" ht="12.75">
      <c r="A456" s="321"/>
      <c r="B456" s="322"/>
      <c r="C456" s="323"/>
      <c r="D456" s="323"/>
      <c r="E456" s="306"/>
      <c r="F456" s="322"/>
      <c r="G456" s="322"/>
      <c r="H456" s="324"/>
      <c r="I456" s="322"/>
      <c r="J456" s="321"/>
      <c r="K456" s="325"/>
      <c r="L456" s="321"/>
      <c r="M456" s="321"/>
      <c r="N456" s="322"/>
      <c r="O456" s="306"/>
      <c r="P456" s="322"/>
      <c r="Q456" s="31" t="b">
        <f>IF(AND(OR(G456:G460=DATOS!C$8,G456:G460=DATOS!C$9),H456:H460=DATOS!B$4),ROW(G456:G460))</f>
        <v>0</v>
      </c>
      <c r="R456" s="31" t="str">
        <f t="shared" ca="1" si="2"/>
        <v/>
      </c>
      <c r="S456" s="31">
        <f t="shared" ca="1" si="10"/>
        <v>0</v>
      </c>
      <c r="T456" s="32"/>
      <c r="U456" s="32"/>
      <c r="V456" s="32"/>
      <c r="W456" s="32"/>
      <c r="X456" s="32"/>
      <c r="Y456" s="32"/>
      <c r="Z456" s="32"/>
      <c r="AA456" s="32"/>
      <c r="AB456" s="32"/>
      <c r="AC456" s="32"/>
      <c r="AD456" s="32"/>
      <c r="AE456" s="32"/>
    </row>
    <row r="457" spans="1:31" ht="12.75">
      <c r="A457" s="321"/>
      <c r="B457" s="322"/>
      <c r="C457" s="323"/>
      <c r="D457" s="323"/>
      <c r="E457" s="306"/>
      <c r="F457" s="322"/>
      <c r="G457" s="322"/>
      <c r="H457" s="324"/>
      <c r="I457" s="322"/>
      <c r="J457" s="327"/>
      <c r="K457" s="325"/>
      <c r="L457" s="307"/>
      <c r="M457" s="307"/>
      <c r="N457" s="322"/>
      <c r="O457" s="306"/>
      <c r="P457" s="322"/>
      <c r="Q457" s="31" t="b">
        <f>IF(AND(OR(G457:G460=DATOS!C$8,G457:G460=DATOS!C$9),H457:H460=DATOS!B$4),ROW(G457:G460))</f>
        <v>0</v>
      </c>
      <c r="R457" s="31" t="str">
        <f t="shared" ca="1" si="2"/>
        <v/>
      </c>
      <c r="S457" s="31">
        <f t="shared" ca="1" si="10"/>
        <v>0</v>
      </c>
      <c r="T457" s="32"/>
      <c r="U457" s="32"/>
      <c r="V457" s="32"/>
      <c r="W457" s="32"/>
      <c r="X457" s="32"/>
      <c r="Y457" s="32"/>
      <c r="Z457" s="32"/>
      <c r="AA457" s="32"/>
      <c r="AB457" s="32"/>
      <c r="AC457" s="32"/>
      <c r="AD457" s="32"/>
      <c r="AE457" s="32"/>
    </row>
    <row r="458" spans="1:31" ht="12.75">
      <c r="A458" s="321"/>
      <c r="B458" s="322"/>
      <c r="C458" s="338"/>
      <c r="D458" s="338"/>
      <c r="E458" s="306"/>
      <c r="F458" s="322"/>
      <c r="G458" s="322"/>
      <c r="H458" s="322"/>
      <c r="I458" s="322"/>
      <c r="J458" s="321"/>
      <c r="K458" s="325"/>
      <c r="L458" s="321"/>
      <c r="M458" s="321"/>
      <c r="N458" s="322"/>
      <c r="O458" s="306"/>
      <c r="P458" s="322"/>
      <c r="Q458" s="31" t="b">
        <f>IF(AND(OR(G458:G461=DATOS!C$8,G458:G461=DATOS!C$9),H458:H461=DATOS!B$4),ROW(G458:G461))</f>
        <v>0</v>
      </c>
      <c r="R458" s="31" t="str">
        <f t="shared" ca="1" si="2"/>
        <v/>
      </c>
      <c r="S458" s="31">
        <f t="shared" ca="1" si="10"/>
        <v>0</v>
      </c>
      <c r="T458" s="32"/>
      <c r="U458" s="32"/>
      <c r="V458" s="32"/>
      <c r="W458" s="32"/>
      <c r="X458" s="32"/>
      <c r="Y458" s="32"/>
      <c r="Z458" s="32"/>
      <c r="AA458" s="32"/>
      <c r="AB458" s="32"/>
      <c r="AC458" s="32"/>
      <c r="AD458" s="32"/>
      <c r="AE458" s="32"/>
    </row>
    <row r="459" spans="1:31" ht="12.75">
      <c r="A459" s="90"/>
      <c r="B459" s="322"/>
      <c r="C459" s="323"/>
      <c r="D459" s="323"/>
      <c r="E459" s="306"/>
      <c r="F459" s="339"/>
      <c r="G459" s="339"/>
      <c r="H459" s="43"/>
      <c r="I459" s="322"/>
      <c r="J459" s="327"/>
      <c r="K459" s="340"/>
      <c r="L459" s="327"/>
      <c r="M459" s="327"/>
      <c r="N459" s="339"/>
      <c r="O459" s="341"/>
      <c r="P459" s="43"/>
      <c r="Q459" s="31" t="b">
        <f>IF(AND(OR(G459:G462=DATOS!C$8,G459:G462=DATOS!C$9),H459:H462=DATOS!B$4),ROW(G459:G462))</f>
        <v>0</v>
      </c>
      <c r="R459" s="31" t="str">
        <f t="shared" ca="1" si="2"/>
        <v/>
      </c>
      <c r="S459" s="31">
        <f t="shared" ca="1" si="10"/>
        <v>0</v>
      </c>
      <c r="T459" s="32"/>
      <c r="U459" s="32"/>
      <c r="V459" s="32"/>
      <c r="W459" s="32"/>
      <c r="X459" s="32"/>
      <c r="Y459" s="32"/>
      <c r="Z459" s="32"/>
      <c r="AA459" s="32"/>
      <c r="AB459" s="32"/>
      <c r="AC459" s="32"/>
      <c r="AD459" s="32"/>
      <c r="AE459" s="32"/>
    </row>
    <row r="460" spans="1:31" ht="12.75">
      <c r="A460" s="321"/>
      <c r="B460" s="322"/>
      <c r="C460" s="323"/>
      <c r="D460" s="323"/>
      <c r="E460" s="306"/>
      <c r="F460" s="322"/>
      <c r="G460" s="322"/>
      <c r="H460" s="324"/>
      <c r="I460" s="322"/>
      <c r="J460" s="327"/>
      <c r="K460" s="325"/>
      <c r="L460" s="307"/>
      <c r="M460" s="307"/>
      <c r="N460" s="322"/>
      <c r="O460" s="306"/>
      <c r="P460" s="322"/>
      <c r="Q460" s="31" t="b">
        <f>IF(AND(OR(G460:G463=DATOS!C$8,G460:G463=DATOS!C$9),H460:H463=DATOS!B$4),ROW(G460:G463))</f>
        <v>0</v>
      </c>
      <c r="R460" s="31" t="str">
        <f t="shared" ca="1" si="2"/>
        <v/>
      </c>
      <c r="S460" s="31">
        <f t="shared" ca="1" si="10"/>
        <v>0</v>
      </c>
      <c r="T460" s="32"/>
      <c r="U460" s="32"/>
      <c r="V460" s="32"/>
      <c r="W460" s="32"/>
      <c r="X460" s="32"/>
      <c r="Y460" s="32"/>
      <c r="Z460" s="32"/>
      <c r="AA460" s="32"/>
      <c r="AB460" s="32"/>
      <c r="AC460" s="32"/>
      <c r="AD460" s="32"/>
      <c r="AE460" s="32"/>
    </row>
    <row r="461" spans="1:31" ht="12.75">
      <c r="A461" s="329"/>
      <c r="B461" s="322"/>
      <c r="C461" s="323"/>
      <c r="D461" s="323"/>
      <c r="E461" s="306"/>
      <c r="F461" s="339"/>
      <c r="G461" s="322"/>
      <c r="H461" s="43"/>
      <c r="I461" s="322"/>
      <c r="J461" s="321"/>
      <c r="K461" s="325"/>
      <c r="L461" s="321"/>
      <c r="M461" s="321"/>
      <c r="N461" s="339"/>
      <c r="O461" s="341"/>
      <c r="P461" s="339"/>
      <c r="Q461" s="31" t="b">
        <f>IF(AND(OR(G461:G465=DATOS!C$8,G461:G465=DATOS!C$9),H461:H465=DATOS!B$4),ROW(G461:G465))</f>
        <v>0</v>
      </c>
      <c r="R461" s="31" t="str">
        <f t="shared" ca="1" si="2"/>
        <v/>
      </c>
      <c r="S461" s="31">
        <f t="shared" ca="1" si="10"/>
        <v>0</v>
      </c>
      <c r="T461" s="32"/>
      <c r="U461" s="32"/>
      <c r="V461" s="32"/>
      <c r="W461" s="32"/>
      <c r="X461" s="32"/>
      <c r="Y461" s="32"/>
      <c r="Z461" s="32"/>
      <c r="AA461" s="32"/>
      <c r="AB461" s="32"/>
      <c r="AC461" s="32"/>
      <c r="AD461" s="32"/>
      <c r="AE461" s="32"/>
    </row>
    <row r="462" spans="1:31" ht="12.75">
      <c r="A462" s="321"/>
      <c r="B462" s="322"/>
      <c r="C462" s="323"/>
      <c r="D462" s="323"/>
      <c r="E462" s="306"/>
      <c r="F462" s="339"/>
      <c r="G462" s="322"/>
      <c r="H462" s="43"/>
      <c r="I462" s="322"/>
      <c r="J462" s="327"/>
      <c r="K462" s="325"/>
      <c r="L462" s="327"/>
      <c r="M462" s="327"/>
      <c r="N462" s="339"/>
      <c r="O462" s="341"/>
      <c r="P462" s="339"/>
      <c r="Q462" s="31" t="b">
        <f>IF(AND(OR(G462:G466=DATOS!C$8,G462:G466=DATOS!C$9),H462:H466=DATOS!B$4),ROW(G462:G466))</f>
        <v>0</v>
      </c>
      <c r="R462" s="31" t="str">
        <f t="shared" ca="1" si="2"/>
        <v/>
      </c>
      <c r="S462" s="31">
        <f t="shared" ca="1" si="10"/>
        <v>0</v>
      </c>
      <c r="T462" s="32"/>
      <c r="U462" s="32"/>
      <c r="V462" s="32"/>
      <c r="W462" s="32"/>
      <c r="X462" s="32"/>
      <c r="Y462" s="32"/>
      <c r="Z462" s="32"/>
      <c r="AA462" s="32"/>
      <c r="AB462" s="32"/>
      <c r="AC462" s="32"/>
      <c r="AD462" s="32"/>
      <c r="AE462" s="32"/>
    </row>
    <row r="463" spans="1:31" ht="12.75">
      <c r="A463" s="329"/>
      <c r="B463" s="339"/>
      <c r="C463" s="79"/>
      <c r="D463" s="79"/>
      <c r="E463" s="341"/>
      <c r="F463" s="339"/>
      <c r="G463" s="339"/>
      <c r="H463" s="43"/>
      <c r="I463" s="339"/>
      <c r="J463" s="327"/>
      <c r="K463" s="325"/>
      <c r="L463" s="307"/>
      <c r="M463" s="307"/>
      <c r="N463" s="307"/>
      <c r="O463" s="306"/>
      <c r="P463" s="307"/>
      <c r="Q463" s="31" t="b">
        <f>IF(AND(OR(G463:G467=DATOS!C$8,G463:G467=DATOS!C$9),H463:H467=DATOS!B$4),ROW(G463:G467))</f>
        <v>0</v>
      </c>
      <c r="R463" s="31" t="str">
        <f t="shared" ca="1" si="2"/>
        <v/>
      </c>
      <c r="S463" s="31">
        <f t="shared" ca="1" si="10"/>
        <v>0</v>
      </c>
      <c r="T463" s="32"/>
      <c r="U463" s="32"/>
      <c r="V463" s="32"/>
      <c r="W463" s="32"/>
      <c r="X463" s="32"/>
      <c r="Y463" s="32"/>
      <c r="Z463" s="32"/>
      <c r="AA463" s="32"/>
      <c r="AB463" s="32"/>
      <c r="AC463" s="32"/>
      <c r="AD463" s="32"/>
      <c r="AE463" s="32"/>
    </row>
    <row r="464" spans="1:31" ht="12.75">
      <c r="A464" s="37"/>
      <c r="B464" s="43"/>
      <c r="C464" s="45"/>
      <c r="D464" s="45"/>
      <c r="E464" s="48"/>
      <c r="F464" s="43"/>
      <c r="G464" s="43"/>
      <c r="H464" s="51"/>
      <c r="I464" s="43"/>
      <c r="J464" s="43"/>
      <c r="K464" s="52"/>
      <c r="L464" s="43"/>
      <c r="M464" s="43"/>
      <c r="N464" s="43"/>
      <c r="O464" s="48"/>
      <c r="P464" s="43"/>
      <c r="Q464" s="31" t="b">
        <f>IF(AND(OR(G464:G468=DATOS!C$8,G464:G468=DATOS!C$9),H464:H468=DATOS!B$4),ROW(G464:G468))</f>
        <v>0</v>
      </c>
      <c r="R464" s="31" t="str">
        <f t="shared" ca="1" si="2"/>
        <v/>
      </c>
      <c r="S464" s="31">
        <f t="shared" ca="1" si="10"/>
        <v>0</v>
      </c>
      <c r="T464" s="32"/>
      <c r="U464" s="32"/>
      <c r="V464" s="32"/>
      <c r="W464" s="32"/>
      <c r="X464" s="32"/>
      <c r="Y464" s="32"/>
      <c r="Z464" s="32"/>
      <c r="AA464" s="32"/>
      <c r="AB464" s="32"/>
      <c r="AC464" s="32"/>
      <c r="AD464" s="32"/>
      <c r="AE464" s="32"/>
    </row>
    <row r="465" spans="1:31" ht="12.75">
      <c r="A465" s="37"/>
      <c r="B465" s="43"/>
      <c r="C465" s="45"/>
      <c r="D465" s="45"/>
      <c r="E465" s="48"/>
      <c r="F465" s="43"/>
      <c r="G465" s="43"/>
      <c r="H465" s="51"/>
      <c r="I465" s="43"/>
      <c r="J465" s="43"/>
      <c r="K465" s="48"/>
      <c r="L465" s="48"/>
      <c r="M465" s="48"/>
      <c r="N465" s="43"/>
      <c r="O465" s="48"/>
      <c r="P465" s="43"/>
      <c r="Q465" s="31" t="b">
        <f>IF(AND(OR(G465:G469=DATOS!C$8,G465:G469=DATOS!C$9),H465:H469=DATOS!B$4),ROW(G465:G469))</f>
        <v>0</v>
      </c>
      <c r="R465" s="31" t="str">
        <f t="shared" ca="1" si="2"/>
        <v/>
      </c>
      <c r="S465" s="31">
        <f t="shared" ca="1" si="10"/>
        <v>0</v>
      </c>
      <c r="T465" s="32"/>
      <c r="U465" s="32"/>
      <c r="V465" s="32"/>
      <c r="W465" s="32"/>
      <c r="X465" s="32"/>
      <c r="Y465" s="32"/>
      <c r="Z465" s="32"/>
      <c r="AA465" s="32"/>
      <c r="AB465" s="32"/>
      <c r="AC465" s="32"/>
      <c r="AD465" s="32"/>
      <c r="AE465" s="32"/>
    </row>
    <row r="466" spans="1:31" ht="12.75">
      <c r="A466" s="37"/>
      <c r="B466" s="43"/>
      <c r="C466" s="45"/>
      <c r="D466" s="45"/>
      <c r="E466" s="48"/>
      <c r="F466" s="43"/>
      <c r="G466" s="43"/>
      <c r="H466" s="51"/>
      <c r="I466" s="43"/>
      <c r="J466" s="43"/>
      <c r="K466" s="52"/>
      <c r="L466" s="43"/>
      <c r="M466" s="43"/>
      <c r="N466" s="43"/>
      <c r="O466" s="48"/>
      <c r="P466" s="43"/>
      <c r="Q466" s="31" t="b">
        <f>IF(AND(OR(G466:G470=DATOS!C$8,G466:G470=DATOS!C$9),H466:H470=DATOS!B$4),ROW(G466:G470))</f>
        <v>0</v>
      </c>
      <c r="R466" s="31" t="str">
        <f t="shared" ca="1" si="2"/>
        <v/>
      </c>
      <c r="S466" s="31">
        <f t="shared" ca="1" si="10"/>
        <v>0</v>
      </c>
      <c r="T466" s="32"/>
      <c r="U466" s="32"/>
      <c r="V466" s="32"/>
      <c r="W466" s="32"/>
      <c r="X466" s="32"/>
      <c r="Y466" s="32"/>
      <c r="Z466" s="32"/>
      <c r="AA466" s="32"/>
      <c r="AB466" s="32"/>
      <c r="AC466" s="32"/>
      <c r="AD466" s="32"/>
      <c r="AE466" s="32"/>
    </row>
    <row r="467" spans="1:31" ht="12.75">
      <c r="A467" s="37"/>
      <c r="B467" s="43"/>
      <c r="C467" s="45"/>
      <c r="D467" s="45"/>
      <c r="E467" s="48"/>
      <c r="F467" s="43"/>
      <c r="G467" s="43"/>
      <c r="H467" s="51"/>
      <c r="I467" s="43"/>
      <c r="J467" s="43"/>
      <c r="K467" s="52"/>
      <c r="L467" s="43"/>
      <c r="M467" s="43"/>
      <c r="N467" s="43"/>
      <c r="O467" s="48"/>
      <c r="P467" s="43"/>
      <c r="Q467" s="31" t="b">
        <f>IF(AND(OR(G467:G471=DATOS!C$8,G467:G471=DATOS!C$9),H467:H471=DATOS!B$4),ROW(G467:G471))</f>
        <v>0</v>
      </c>
      <c r="R467" s="31" t="str">
        <f t="shared" ca="1" si="2"/>
        <v/>
      </c>
      <c r="S467" s="31">
        <f t="shared" ca="1" si="10"/>
        <v>0</v>
      </c>
      <c r="T467" s="32"/>
      <c r="U467" s="32"/>
      <c r="V467" s="32"/>
      <c r="W467" s="32"/>
      <c r="X467" s="32"/>
      <c r="Y467" s="32"/>
      <c r="Z467" s="32"/>
      <c r="AA467" s="32"/>
      <c r="AB467" s="32"/>
      <c r="AC467" s="32"/>
      <c r="AD467" s="32"/>
      <c r="AE467" s="32"/>
    </row>
    <row r="468" spans="1:31" ht="12.75">
      <c r="A468" s="37"/>
      <c r="B468" s="43"/>
      <c r="C468" s="45"/>
      <c r="D468" s="45"/>
      <c r="E468" s="48"/>
      <c r="F468" s="43"/>
      <c r="G468" s="43"/>
      <c r="H468" s="51"/>
      <c r="I468" s="43"/>
      <c r="J468" s="43"/>
      <c r="K468" s="52"/>
      <c r="L468" s="43"/>
      <c r="M468" s="43"/>
      <c r="N468" s="43"/>
      <c r="O468" s="48"/>
      <c r="P468" s="43"/>
      <c r="Q468" s="31" t="b">
        <f>IF(AND(OR(G468:G472=DATOS!C$8,G468:G472=DATOS!C$9),H468:H472=DATOS!B$4),ROW(G468:G472))</f>
        <v>0</v>
      </c>
      <c r="R468" s="31" t="str">
        <f t="shared" ca="1" si="2"/>
        <v/>
      </c>
      <c r="S468" s="31">
        <f t="shared" ca="1" si="10"/>
        <v>0</v>
      </c>
      <c r="T468" s="32"/>
      <c r="U468" s="32"/>
      <c r="V468" s="32"/>
      <c r="W468" s="32"/>
      <c r="X468" s="32"/>
      <c r="Y468" s="32"/>
      <c r="Z468" s="32"/>
      <c r="AA468" s="32"/>
      <c r="AB468" s="32"/>
      <c r="AC468" s="32"/>
      <c r="AD468" s="32"/>
      <c r="AE468" s="32"/>
    </row>
    <row r="469" spans="1:31" ht="12.75">
      <c r="A469" s="37"/>
      <c r="B469" s="43"/>
      <c r="C469" s="45"/>
      <c r="D469" s="45"/>
      <c r="E469" s="48"/>
      <c r="F469" s="43"/>
      <c r="G469" s="43"/>
      <c r="H469" s="51"/>
      <c r="I469" s="43"/>
      <c r="J469" s="43"/>
      <c r="K469" s="52"/>
      <c r="L469" s="48"/>
      <c r="M469" s="48"/>
      <c r="N469" s="43"/>
      <c r="O469" s="48"/>
      <c r="P469" s="43"/>
      <c r="Q469" s="31" t="b">
        <f>IF(AND(OR(G469:G473=DATOS!C$8,G469:G473=DATOS!C$9),H469:H473=DATOS!B$4),ROW(G469:G473))</f>
        <v>0</v>
      </c>
      <c r="R469" s="31" t="str">
        <f t="shared" ca="1" si="2"/>
        <v/>
      </c>
      <c r="S469" s="31">
        <f t="shared" ca="1" si="10"/>
        <v>0</v>
      </c>
      <c r="T469" s="32"/>
      <c r="U469" s="32"/>
      <c r="V469" s="32"/>
      <c r="W469" s="32"/>
      <c r="X469" s="32"/>
      <c r="Y469" s="32"/>
      <c r="Z469" s="32"/>
      <c r="AA469" s="32"/>
      <c r="AB469" s="32"/>
      <c r="AC469" s="32"/>
      <c r="AD469" s="32"/>
      <c r="AE469" s="32"/>
    </row>
    <row r="470" spans="1:31" ht="12.75">
      <c r="A470" s="37"/>
      <c r="B470" s="43"/>
      <c r="C470" s="45"/>
      <c r="D470" s="45"/>
      <c r="E470" s="48"/>
      <c r="F470" s="43"/>
      <c r="G470" s="43"/>
      <c r="H470" s="51"/>
      <c r="I470" s="43"/>
      <c r="J470" s="43"/>
      <c r="K470" s="52"/>
      <c r="L470" s="48"/>
      <c r="M470" s="43"/>
      <c r="N470" s="43"/>
      <c r="O470" s="48"/>
      <c r="P470" s="43"/>
      <c r="Q470" s="31" t="b">
        <f>IF(AND(OR(G470:G474=DATOS!C$8,G470:G474=DATOS!C$9),H470:H474=DATOS!B$4),ROW(G470:G474))</f>
        <v>0</v>
      </c>
      <c r="R470" s="31" t="str">
        <f t="shared" ca="1" si="2"/>
        <v/>
      </c>
      <c r="S470" s="31">
        <f t="shared" ca="1" si="10"/>
        <v>0</v>
      </c>
      <c r="T470" s="32"/>
      <c r="U470" s="32"/>
      <c r="V470" s="32"/>
      <c r="W470" s="32"/>
      <c r="X470" s="32"/>
      <c r="Y470" s="32"/>
      <c r="Z470" s="32"/>
      <c r="AA470" s="32"/>
      <c r="AB470" s="32"/>
      <c r="AC470" s="32"/>
      <c r="AD470" s="32"/>
      <c r="AE470" s="32"/>
    </row>
    <row r="471" spans="1:31" ht="12.75">
      <c r="A471" s="37"/>
      <c r="B471" s="43"/>
      <c r="C471" s="45"/>
      <c r="D471" s="45"/>
      <c r="E471" s="48"/>
      <c r="F471" s="43"/>
      <c r="G471" s="43"/>
      <c r="H471" s="51"/>
      <c r="I471" s="43"/>
      <c r="J471" s="43"/>
      <c r="K471" s="52"/>
      <c r="L471" s="48"/>
      <c r="M471" s="48"/>
      <c r="N471" s="43"/>
      <c r="O471" s="48"/>
      <c r="P471" s="43"/>
      <c r="Q471" s="31" t="b">
        <f>IF(AND(OR(G471:G475=DATOS!C$8,G471:G475=DATOS!C$9),H471:H475=DATOS!B$4),ROW(G471:G475))</f>
        <v>0</v>
      </c>
      <c r="R471" s="31" t="str">
        <f t="shared" ca="1" si="2"/>
        <v/>
      </c>
      <c r="S471" s="31">
        <f t="shared" ca="1" si="10"/>
        <v>0</v>
      </c>
      <c r="T471" s="32"/>
      <c r="U471" s="32"/>
      <c r="V471" s="32"/>
      <c r="W471" s="32"/>
      <c r="X471" s="32"/>
      <c r="Y471" s="32"/>
      <c r="Z471" s="32"/>
      <c r="AA471" s="32"/>
      <c r="AB471" s="32"/>
      <c r="AC471" s="32"/>
      <c r="AD471" s="32"/>
      <c r="AE471" s="32"/>
    </row>
    <row r="472" spans="1:31" ht="12.75">
      <c r="A472" s="321"/>
      <c r="B472" s="322"/>
      <c r="C472" s="323"/>
      <c r="D472" s="323"/>
      <c r="E472" s="306"/>
      <c r="F472" s="322"/>
      <c r="G472" s="322"/>
      <c r="H472" s="324"/>
      <c r="I472" s="322"/>
      <c r="J472" s="321"/>
      <c r="K472" s="325"/>
      <c r="L472" s="322"/>
      <c r="M472" s="322"/>
      <c r="N472" s="322"/>
      <c r="O472" s="306"/>
      <c r="P472" s="322"/>
      <c r="Q472" s="31" t="b">
        <f>IF(AND(OR(G472:G476=DATOS!C$8,G472:G476=DATOS!C$9),H472:H476=DATOS!B$4),ROW(G472:G476))</f>
        <v>0</v>
      </c>
      <c r="R472" s="31" t="str">
        <f t="shared" ca="1" si="2"/>
        <v/>
      </c>
      <c r="S472" s="31">
        <f t="shared" ca="1" si="10"/>
        <v>0</v>
      </c>
      <c r="T472" s="32"/>
      <c r="U472" s="32"/>
      <c r="V472" s="32"/>
      <c r="W472" s="32"/>
      <c r="X472" s="32"/>
      <c r="Y472" s="32"/>
      <c r="Z472" s="32"/>
      <c r="AA472" s="32"/>
      <c r="AB472" s="32"/>
      <c r="AC472" s="32"/>
      <c r="AD472" s="32"/>
      <c r="AE472" s="32"/>
    </row>
    <row r="473" spans="1:31" ht="12.75">
      <c r="A473" s="321"/>
      <c r="B473" s="322"/>
      <c r="C473" s="323"/>
      <c r="D473" s="323"/>
      <c r="E473" s="306"/>
      <c r="F473" s="322"/>
      <c r="G473" s="322"/>
      <c r="H473" s="324"/>
      <c r="I473" s="322"/>
      <c r="J473" s="321"/>
      <c r="K473" s="325"/>
      <c r="L473" s="322"/>
      <c r="M473" s="322"/>
      <c r="N473" s="322"/>
      <c r="O473" s="306"/>
      <c r="P473" s="322"/>
      <c r="Q473" s="31" t="b">
        <f>IF(AND(OR(G473:G477=DATOS!C$8,G473:G477=DATOS!C$9),H473:H477=DATOS!B$4),ROW(G473:G477))</f>
        <v>0</v>
      </c>
      <c r="R473" s="31" t="str">
        <f t="shared" ca="1" si="2"/>
        <v/>
      </c>
      <c r="S473" s="31">
        <f t="shared" ca="1" si="10"/>
        <v>0</v>
      </c>
      <c r="T473" s="32"/>
      <c r="U473" s="32"/>
      <c r="V473" s="32"/>
      <c r="W473" s="32"/>
      <c r="X473" s="32"/>
      <c r="Y473" s="32"/>
      <c r="Z473" s="32"/>
      <c r="AA473" s="32"/>
      <c r="AB473" s="32"/>
      <c r="AC473" s="32"/>
      <c r="AD473" s="32"/>
      <c r="AE473" s="32"/>
    </row>
    <row r="474" spans="1:31" ht="12.75">
      <c r="A474" s="321"/>
      <c r="B474" s="339"/>
      <c r="C474" s="323"/>
      <c r="D474" s="323"/>
      <c r="E474" s="306"/>
      <c r="F474" s="322"/>
      <c r="G474" s="322"/>
      <c r="H474" s="43"/>
      <c r="I474" s="322"/>
      <c r="J474" s="327"/>
      <c r="K474" s="340"/>
      <c r="L474" s="341"/>
      <c r="M474" s="307"/>
      <c r="N474" s="339"/>
      <c r="O474" s="341"/>
      <c r="P474" s="339"/>
      <c r="Q474" s="31" t="b">
        <f>IF(AND(OR(G474:G478=DATOS!C$8,G474:G478=DATOS!C$9),H474:H478=DATOS!B$4),ROW(G474:G478))</f>
        <v>0</v>
      </c>
      <c r="R474" s="31" t="str">
        <f t="shared" ca="1" si="2"/>
        <v/>
      </c>
      <c r="S474" s="31">
        <f t="shared" ca="1" si="10"/>
        <v>0</v>
      </c>
      <c r="T474" s="32"/>
      <c r="U474" s="32"/>
      <c r="V474" s="32"/>
      <c r="W474" s="32"/>
      <c r="X474" s="32"/>
      <c r="Y474" s="32"/>
      <c r="Z474" s="32"/>
      <c r="AA474" s="32"/>
      <c r="AB474" s="32"/>
      <c r="AC474" s="32"/>
      <c r="AD474" s="32"/>
      <c r="AE474" s="32"/>
    </row>
    <row r="475" spans="1:31" ht="12.75">
      <c r="A475" s="37"/>
      <c r="B475" s="43"/>
      <c r="C475" s="45"/>
      <c r="D475" s="45"/>
      <c r="E475" s="48"/>
      <c r="F475" s="43"/>
      <c r="G475" s="43"/>
      <c r="H475" s="51"/>
      <c r="I475" s="43"/>
      <c r="J475" s="43"/>
      <c r="K475" s="52"/>
      <c r="L475" s="43"/>
      <c r="M475" s="43"/>
      <c r="N475" s="43"/>
      <c r="O475" s="48"/>
      <c r="P475" s="43"/>
      <c r="Q475" s="31" t="b">
        <f>IF(AND(OR(G475:G479=DATOS!C$8,G475:G479=DATOS!C$9),H475:H479=DATOS!B$4),ROW(G475:G479))</f>
        <v>0</v>
      </c>
      <c r="R475" s="31" t="str">
        <f t="shared" ca="1" si="2"/>
        <v/>
      </c>
      <c r="S475" s="31">
        <f t="shared" ca="1" si="10"/>
        <v>0</v>
      </c>
      <c r="T475" s="32"/>
      <c r="U475" s="32"/>
      <c r="V475" s="32"/>
      <c r="W475" s="32"/>
      <c r="X475" s="32"/>
      <c r="Y475" s="32"/>
      <c r="Z475" s="32"/>
      <c r="AA475" s="32"/>
      <c r="AB475" s="32"/>
      <c r="AC475" s="32"/>
      <c r="AD475" s="32"/>
      <c r="AE475" s="32"/>
    </row>
    <row r="476" spans="1:31" ht="12.75">
      <c r="A476" s="37"/>
      <c r="B476" s="43"/>
      <c r="C476" s="45"/>
      <c r="D476" s="45"/>
      <c r="E476" s="48"/>
      <c r="F476" s="43"/>
      <c r="G476" s="43"/>
      <c r="H476" s="51"/>
      <c r="I476" s="43"/>
      <c r="J476" s="43"/>
      <c r="K476" s="52"/>
      <c r="L476" s="43"/>
      <c r="M476" s="43"/>
      <c r="N476" s="43"/>
      <c r="O476" s="48"/>
      <c r="P476" s="43"/>
      <c r="Q476" s="31" t="b">
        <f>IF(AND(OR(G476:G480=DATOS!C$8,G476:G480=DATOS!C$9),H476:H480=DATOS!B$4),ROW(G476:G480))</f>
        <v>0</v>
      </c>
      <c r="R476" s="31" t="str">
        <f t="shared" ca="1" si="2"/>
        <v/>
      </c>
      <c r="S476" s="31">
        <f t="shared" ca="1" si="10"/>
        <v>0</v>
      </c>
      <c r="T476" s="32"/>
      <c r="U476" s="32"/>
      <c r="V476" s="32"/>
      <c r="W476" s="32"/>
      <c r="X476" s="32"/>
      <c r="Y476" s="32"/>
      <c r="Z476" s="32"/>
      <c r="AA476" s="32"/>
      <c r="AB476" s="32"/>
      <c r="AC476" s="32"/>
      <c r="AD476" s="32"/>
      <c r="AE476" s="32"/>
    </row>
    <row r="477" spans="1:31" ht="12.75">
      <c r="A477" s="37"/>
      <c r="B477" s="43"/>
      <c r="C477" s="45"/>
      <c r="D477" s="45"/>
      <c r="E477" s="48"/>
      <c r="F477" s="43"/>
      <c r="G477" s="43"/>
      <c r="H477" s="51"/>
      <c r="I477" s="43"/>
      <c r="J477" s="31"/>
      <c r="K477" s="52"/>
      <c r="L477" s="31"/>
      <c r="M477" s="31"/>
      <c r="N477" s="43"/>
      <c r="O477" s="48"/>
      <c r="P477" s="43"/>
      <c r="Q477" s="31" t="b">
        <f>IF(AND(OR(G477:G481=DATOS!C$8,G477:G481=DATOS!C$9),H477:H481=DATOS!B$4),ROW(G477:G481))</f>
        <v>0</v>
      </c>
      <c r="R477" s="31" t="str">
        <f t="shared" ca="1" si="2"/>
        <v/>
      </c>
      <c r="S477" s="31">
        <f t="shared" ca="1" si="10"/>
        <v>0</v>
      </c>
      <c r="T477" s="32"/>
      <c r="U477" s="32"/>
      <c r="V477" s="32"/>
      <c r="W477" s="32"/>
      <c r="X477" s="32"/>
      <c r="Y477" s="32"/>
      <c r="Z477" s="32"/>
      <c r="AA477" s="32"/>
      <c r="AB477" s="32"/>
      <c r="AC477" s="32"/>
      <c r="AD477" s="32"/>
      <c r="AE477" s="32"/>
    </row>
    <row r="478" spans="1:31" ht="12.75">
      <c r="A478" s="89"/>
      <c r="B478" s="43"/>
      <c r="C478" s="45"/>
      <c r="D478" s="45"/>
      <c r="E478" s="48"/>
      <c r="F478" s="43"/>
      <c r="G478" s="43"/>
      <c r="H478" s="51"/>
      <c r="I478" s="43"/>
      <c r="J478" s="43"/>
      <c r="K478" s="52"/>
      <c r="L478" s="43"/>
      <c r="M478" s="43"/>
      <c r="N478" s="43"/>
      <c r="O478" s="48"/>
      <c r="P478" s="43"/>
      <c r="Q478" s="31" t="b">
        <f>IF(AND(OR(G478:G482=DATOS!C$8,G478:G482=DATOS!C$9),H478:H482=DATOS!B$4),ROW(G478:G482))</f>
        <v>0</v>
      </c>
      <c r="R478" s="31" t="str">
        <f t="shared" ca="1" si="2"/>
        <v/>
      </c>
      <c r="S478" s="31">
        <f t="shared" ca="1" si="10"/>
        <v>0</v>
      </c>
      <c r="T478" s="32"/>
      <c r="U478" s="32"/>
      <c r="V478" s="32"/>
      <c r="W478" s="32"/>
      <c r="X478" s="32"/>
      <c r="Y478" s="32"/>
      <c r="Z478" s="32"/>
      <c r="AA478" s="32"/>
      <c r="AB478" s="32"/>
      <c r="AC478" s="32"/>
      <c r="AD478" s="32"/>
      <c r="AE478" s="32"/>
    </row>
    <row r="479" spans="1:31" ht="12.75">
      <c r="A479" s="37"/>
      <c r="B479" s="43"/>
      <c r="C479" s="45"/>
      <c r="D479" s="45"/>
      <c r="E479" s="48"/>
      <c r="F479" s="43"/>
      <c r="G479" s="43"/>
      <c r="H479" s="51"/>
      <c r="I479" s="43"/>
      <c r="J479" s="43"/>
      <c r="K479" s="52"/>
      <c r="L479" s="48"/>
      <c r="M479" s="48"/>
      <c r="N479" s="43"/>
      <c r="O479" s="48"/>
      <c r="P479" s="43"/>
      <c r="Q479" s="31" t="b">
        <f>IF(AND(OR(G479:G483=DATOS!C$8,G479:G483=DATOS!C$9),H479:H483=DATOS!B$4),ROW(G479:G483))</f>
        <v>0</v>
      </c>
      <c r="R479" s="31" t="str">
        <f t="shared" ca="1" si="2"/>
        <v/>
      </c>
      <c r="S479" s="31">
        <f t="shared" ca="1" si="10"/>
        <v>0</v>
      </c>
      <c r="T479" s="32"/>
      <c r="U479" s="32"/>
      <c r="V479" s="32"/>
      <c r="W479" s="32"/>
      <c r="X479" s="32"/>
      <c r="Y479" s="32"/>
      <c r="Z479" s="32"/>
      <c r="AA479" s="32"/>
      <c r="AB479" s="32"/>
      <c r="AC479" s="32"/>
      <c r="AD479" s="32"/>
      <c r="AE479" s="32"/>
    </row>
    <row r="480" spans="1:31" ht="12.75">
      <c r="A480" s="37"/>
      <c r="B480" s="43"/>
      <c r="C480" s="45"/>
      <c r="D480" s="45"/>
      <c r="E480" s="48"/>
      <c r="F480" s="43"/>
      <c r="G480" s="43"/>
      <c r="H480" s="51"/>
      <c r="I480" s="43"/>
      <c r="J480" s="43"/>
      <c r="K480" s="52"/>
      <c r="L480" s="48"/>
      <c r="M480" s="48"/>
      <c r="N480" s="43"/>
      <c r="O480" s="48"/>
      <c r="P480" s="43"/>
      <c r="Q480" s="31" t="b">
        <f>IF(AND(OR(G480:G484=DATOS!C$8,G480:G484=DATOS!C$9),H480:H484=DATOS!B$4),ROW(G480:G484))</f>
        <v>0</v>
      </c>
      <c r="R480" s="31" t="str">
        <f t="shared" ca="1" si="2"/>
        <v/>
      </c>
      <c r="S480" s="31">
        <f t="shared" ca="1" si="10"/>
        <v>0</v>
      </c>
      <c r="T480" s="32"/>
      <c r="U480" s="32"/>
      <c r="V480" s="32"/>
      <c r="W480" s="32"/>
      <c r="X480" s="32"/>
      <c r="Y480" s="32"/>
      <c r="Z480" s="32"/>
      <c r="AA480" s="32"/>
      <c r="AB480" s="32"/>
      <c r="AC480" s="32"/>
      <c r="AD480" s="32"/>
      <c r="AE480" s="32"/>
    </row>
    <row r="481" spans="1:31" ht="12.75">
      <c r="A481" s="37"/>
      <c r="B481" s="43"/>
      <c r="C481" s="45"/>
      <c r="D481" s="45"/>
      <c r="E481" s="48"/>
      <c r="F481" s="43"/>
      <c r="G481" s="43"/>
      <c r="H481" s="51"/>
      <c r="I481" s="43"/>
      <c r="J481" s="31"/>
      <c r="K481" s="55"/>
      <c r="L481" s="31"/>
      <c r="M481" s="31"/>
      <c r="N481" s="43"/>
      <c r="O481" s="48"/>
      <c r="P481" s="43"/>
      <c r="Q481" s="31" t="b">
        <f>IF(AND(OR(G481:G485=DATOS!C$8,G481:G485=DATOS!C$9),H481:H485=DATOS!B$4),ROW(G481:G485))</f>
        <v>0</v>
      </c>
      <c r="R481" s="31" t="str">
        <f t="shared" ca="1" si="2"/>
        <v/>
      </c>
      <c r="S481" s="31">
        <f t="shared" ca="1" si="10"/>
        <v>0</v>
      </c>
      <c r="T481" s="32"/>
      <c r="U481" s="32"/>
      <c r="V481" s="32"/>
      <c r="W481" s="32"/>
      <c r="X481" s="32"/>
      <c r="Y481" s="32"/>
      <c r="Z481" s="32"/>
      <c r="AA481" s="32"/>
      <c r="AB481" s="32"/>
      <c r="AC481" s="32"/>
      <c r="AD481" s="32"/>
      <c r="AE481" s="32"/>
    </row>
    <row r="482" spans="1:31" ht="12.75">
      <c r="A482" s="37"/>
      <c r="B482" s="43"/>
      <c r="C482" s="45"/>
      <c r="D482" s="45"/>
      <c r="E482" s="48"/>
      <c r="F482" s="43"/>
      <c r="G482" s="43"/>
      <c r="H482" s="51"/>
      <c r="I482" s="43"/>
      <c r="J482" s="43"/>
      <c r="K482" s="52"/>
      <c r="L482" s="48"/>
      <c r="M482" s="43"/>
      <c r="N482" s="43"/>
      <c r="O482" s="31"/>
      <c r="P482" s="43"/>
      <c r="Q482" s="31" t="b">
        <f>IF(AND(OR(G482:G486=DATOS!C$8,G482:G486=DATOS!C$9),H482:H486=DATOS!B$4),ROW(G482:G486))</f>
        <v>0</v>
      </c>
      <c r="R482" s="31" t="str">
        <f t="shared" ca="1" si="2"/>
        <v/>
      </c>
      <c r="S482" s="31">
        <f t="shared" ca="1" si="10"/>
        <v>0</v>
      </c>
      <c r="T482" s="32"/>
      <c r="U482" s="32"/>
      <c r="V482" s="32"/>
      <c r="W482" s="32"/>
      <c r="X482" s="32"/>
      <c r="Y482" s="32"/>
      <c r="Z482" s="32"/>
      <c r="AA482" s="32"/>
      <c r="AB482" s="32"/>
      <c r="AC482" s="32"/>
      <c r="AD482" s="32"/>
      <c r="AE482" s="32"/>
    </row>
    <row r="483" spans="1:31" ht="12.75">
      <c r="A483" s="37"/>
      <c r="B483" s="43"/>
      <c r="C483" s="45"/>
      <c r="D483" s="45"/>
      <c r="E483" s="48"/>
      <c r="F483" s="43"/>
      <c r="G483" s="43"/>
      <c r="H483" s="51"/>
      <c r="I483" s="43"/>
      <c r="J483" s="31"/>
      <c r="K483" s="55"/>
      <c r="L483" s="31"/>
      <c r="M483" s="31"/>
      <c r="N483" s="43"/>
      <c r="O483" s="48"/>
      <c r="P483" s="43"/>
      <c r="Q483" s="31" t="b">
        <f>IF(AND(OR(G483:G487=DATOS!C$8,G483:G487=DATOS!C$9),H483:H487=DATOS!B$4),ROW(G483:G487))</f>
        <v>0</v>
      </c>
      <c r="R483" s="31" t="str">
        <f t="shared" ca="1" si="2"/>
        <v/>
      </c>
      <c r="S483" s="31">
        <f t="shared" ca="1" si="10"/>
        <v>0</v>
      </c>
      <c r="T483" s="32"/>
      <c r="U483" s="32"/>
      <c r="V483" s="32"/>
      <c r="W483" s="32"/>
      <c r="X483" s="32"/>
      <c r="Y483" s="32"/>
      <c r="Z483" s="32"/>
      <c r="AA483" s="32"/>
      <c r="AB483" s="32"/>
      <c r="AC483" s="32"/>
      <c r="AD483" s="32"/>
      <c r="AE483" s="32"/>
    </row>
    <row r="484" spans="1:31" ht="12.75">
      <c r="A484" s="37"/>
      <c r="B484" s="43"/>
      <c r="C484" s="45"/>
      <c r="D484" s="45"/>
      <c r="E484" s="48"/>
      <c r="F484" s="43"/>
      <c r="G484" s="43"/>
      <c r="H484" s="51"/>
      <c r="I484" s="43"/>
      <c r="J484" s="31"/>
      <c r="K484" s="52"/>
      <c r="L484" s="31"/>
      <c r="M484" s="31"/>
      <c r="N484" s="43"/>
      <c r="O484" s="48"/>
      <c r="P484" s="43"/>
      <c r="Q484" s="31" t="b">
        <f>IF(AND(OR(G484:G488=DATOS!C$8,G484:G488=DATOS!C$9),H484:H488=DATOS!B$4),ROW(G484:G488))</f>
        <v>0</v>
      </c>
      <c r="R484" s="31" t="str">
        <f t="shared" ca="1" si="2"/>
        <v/>
      </c>
      <c r="S484" s="31">
        <f t="shared" ca="1" si="10"/>
        <v>0</v>
      </c>
      <c r="T484" s="32"/>
      <c r="U484" s="32"/>
      <c r="V484" s="32"/>
      <c r="W484" s="32"/>
      <c r="X484" s="32"/>
      <c r="Y484" s="32"/>
      <c r="Z484" s="32"/>
      <c r="AA484" s="32"/>
      <c r="AB484" s="32"/>
      <c r="AC484" s="32"/>
      <c r="AD484" s="32"/>
      <c r="AE484" s="32"/>
    </row>
    <row r="485" spans="1:31" ht="12.75">
      <c r="A485" s="37"/>
      <c r="B485" s="43"/>
      <c r="C485" s="45"/>
      <c r="D485" s="45"/>
      <c r="E485" s="48"/>
      <c r="F485" s="43"/>
      <c r="G485" s="43"/>
      <c r="H485" s="51"/>
      <c r="I485" s="43"/>
      <c r="J485" s="31"/>
      <c r="K485" s="55"/>
      <c r="L485" s="31"/>
      <c r="M485" s="31"/>
      <c r="N485" s="43"/>
      <c r="O485" s="48"/>
      <c r="P485" s="43"/>
      <c r="Q485" s="31" t="b">
        <f>IF(AND(OR(G485:G489=DATOS!C$8,G485:G489=DATOS!C$9),H485:H489=DATOS!B$4),ROW(G485:G489))</f>
        <v>0</v>
      </c>
      <c r="R485" s="31" t="str">
        <f t="shared" ca="1" si="2"/>
        <v/>
      </c>
      <c r="S485" s="31">
        <f t="shared" ca="1" si="10"/>
        <v>0</v>
      </c>
      <c r="T485" s="32"/>
      <c r="U485" s="32"/>
      <c r="V485" s="32"/>
      <c r="W485" s="32"/>
      <c r="X485" s="32"/>
      <c r="Y485" s="32"/>
      <c r="Z485" s="32"/>
      <c r="AA485" s="32"/>
      <c r="AB485" s="32"/>
      <c r="AC485" s="32"/>
      <c r="AD485" s="32"/>
      <c r="AE485" s="32"/>
    </row>
    <row r="486" spans="1:31" ht="12.75">
      <c r="A486" s="37"/>
      <c r="B486" s="43"/>
      <c r="C486" s="45"/>
      <c r="D486" s="45"/>
      <c r="E486" s="48"/>
      <c r="F486" s="43"/>
      <c r="G486" s="43"/>
      <c r="H486" s="51"/>
      <c r="I486" s="43"/>
      <c r="J486" s="43"/>
      <c r="K486" s="52"/>
      <c r="L486" s="43"/>
      <c r="M486" s="43"/>
      <c r="N486" s="43"/>
      <c r="O486" s="48"/>
      <c r="P486" s="43"/>
      <c r="Q486" s="31" t="b">
        <f>IF(AND(OR(G486:G490=DATOS!C$8,G486:G490=DATOS!C$9),H486:H490=DATOS!B$4),ROW(G486:G490))</f>
        <v>0</v>
      </c>
      <c r="R486" s="31" t="str">
        <f t="shared" ca="1" si="2"/>
        <v/>
      </c>
      <c r="S486" s="31">
        <f t="shared" ca="1" si="10"/>
        <v>0</v>
      </c>
      <c r="T486" s="32"/>
      <c r="U486" s="32"/>
      <c r="V486" s="32"/>
      <c r="W486" s="32"/>
      <c r="X486" s="32"/>
      <c r="Y486" s="32"/>
      <c r="Z486" s="32"/>
      <c r="AA486" s="32"/>
      <c r="AB486" s="32"/>
      <c r="AC486" s="32"/>
      <c r="AD486" s="32"/>
      <c r="AE486" s="32"/>
    </row>
    <row r="487" spans="1:31" ht="12.75">
      <c r="A487" s="37"/>
      <c r="B487" s="43"/>
      <c r="C487" s="45"/>
      <c r="D487" s="45"/>
      <c r="E487" s="48"/>
      <c r="F487" s="43"/>
      <c r="G487" s="43"/>
      <c r="H487" s="51"/>
      <c r="I487" s="43"/>
      <c r="J487" s="43"/>
      <c r="K487" s="52"/>
      <c r="L487" s="43"/>
      <c r="M487" s="43"/>
      <c r="N487" s="43"/>
      <c r="O487" s="48"/>
      <c r="P487" s="43"/>
      <c r="Q487" s="31" t="b">
        <f>IF(AND(OR(G487:G491=DATOS!C$8,G487:G491=DATOS!C$9),H487:H491=DATOS!B$4),ROW(G487:G491))</f>
        <v>0</v>
      </c>
      <c r="R487" s="31" t="str">
        <f t="shared" ca="1" si="2"/>
        <v/>
      </c>
      <c r="S487" s="31">
        <f t="shared" ca="1" si="10"/>
        <v>0</v>
      </c>
      <c r="T487" s="32"/>
      <c r="U487" s="32"/>
      <c r="V487" s="32"/>
      <c r="W487" s="32"/>
      <c r="X487" s="32"/>
      <c r="Y487" s="32"/>
      <c r="Z487" s="32"/>
      <c r="AA487" s="32"/>
      <c r="AB487" s="32"/>
      <c r="AC487" s="32"/>
      <c r="AD487" s="32"/>
      <c r="AE487" s="32"/>
    </row>
    <row r="488" spans="1:31" ht="12.75">
      <c r="A488" s="37"/>
      <c r="B488" s="43"/>
      <c r="C488" s="45"/>
      <c r="D488" s="45"/>
      <c r="E488" s="48"/>
      <c r="F488" s="43"/>
      <c r="G488" s="43"/>
      <c r="H488" s="51"/>
      <c r="I488" s="43"/>
      <c r="J488" s="43"/>
      <c r="K488" s="52"/>
      <c r="L488" s="48"/>
      <c r="M488" s="43"/>
      <c r="N488" s="43"/>
      <c r="O488" s="48"/>
      <c r="P488" s="43"/>
      <c r="Q488" s="31" t="b">
        <f>IF(AND(OR(G488:G492=DATOS!C$8,G488:G492=DATOS!C$9),H488:H492=DATOS!B$4),ROW(G488:G492))</f>
        <v>0</v>
      </c>
      <c r="R488" s="31" t="str">
        <f t="shared" ca="1" si="2"/>
        <v/>
      </c>
      <c r="S488" s="31">
        <f t="shared" ca="1" si="10"/>
        <v>0</v>
      </c>
      <c r="T488" s="32"/>
      <c r="U488" s="32"/>
      <c r="V488" s="32"/>
      <c r="W488" s="32"/>
      <c r="X488" s="32"/>
      <c r="Y488" s="32"/>
      <c r="Z488" s="32"/>
      <c r="AA488" s="32"/>
      <c r="AB488" s="32"/>
      <c r="AC488" s="32"/>
      <c r="AD488" s="32"/>
      <c r="AE488" s="32"/>
    </row>
    <row r="489" spans="1:31" ht="12.75">
      <c r="A489" s="37"/>
      <c r="B489" s="43"/>
      <c r="C489" s="45"/>
      <c r="D489" s="45"/>
      <c r="E489" s="48"/>
      <c r="F489" s="43"/>
      <c r="G489" s="43"/>
      <c r="H489" s="51"/>
      <c r="I489" s="43"/>
      <c r="J489" s="43"/>
      <c r="K489" s="52"/>
      <c r="L489" s="43"/>
      <c r="M489" s="43"/>
      <c r="N489" s="43"/>
      <c r="O489" s="48"/>
      <c r="P489" s="43"/>
      <c r="Q489" s="31" t="b">
        <f>IF(AND(OR(G489:G493=DATOS!C$8,G489:G493=DATOS!C$9),H489:H493=DATOS!B$4),ROW(G489:G493))</f>
        <v>0</v>
      </c>
      <c r="R489" s="31" t="str">
        <f t="shared" ca="1" si="2"/>
        <v/>
      </c>
      <c r="S489" s="31">
        <f t="shared" ca="1" si="10"/>
        <v>0</v>
      </c>
      <c r="T489" s="32"/>
      <c r="U489" s="32"/>
      <c r="V489" s="32"/>
      <c r="W489" s="32"/>
      <c r="X489" s="32"/>
      <c r="Y489" s="32"/>
      <c r="Z489" s="32"/>
      <c r="AA489" s="32"/>
      <c r="AB489" s="32"/>
      <c r="AC489" s="32"/>
      <c r="AD489" s="32"/>
      <c r="AE489" s="32"/>
    </row>
    <row r="490" spans="1:31" ht="12.75">
      <c r="A490" s="37"/>
      <c r="B490" s="43"/>
      <c r="C490" s="45"/>
      <c r="D490" s="45"/>
      <c r="E490" s="48"/>
      <c r="F490" s="43"/>
      <c r="G490" s="43"/>
      <c r="H490" s="51"/>
      <c r="I490" s="43"/>
      <c r="J490" s="43"/>
      <c r="K490" s="52"/>
      <c r="L490" s="43"/>
      <c r="M490" s="43"/>
      <c r="N490" s="43"/>
      <c r="O490" s="48"/>
      <c r="P490" s="43"/>
      <c r="Q490" s="31" t="b">
        <f>IF(AND(OR(G490:G494=DATOS!C$8,G490:G494=DATOS!C$9),H490:H494=DATOS!B$4),ROW(G490:G494))</f>
        <v>0</v>
      </c>
      <c r="R490" s="31" t="str">
        <f t="shared" ca="1" si="2"/>
        <v/>
      </c>
      <c r="S490" s="31">
        <f t="shared" ca="1" si="10"/>
        <v>0</v>
      </c>
      <c r="T490" s="32"/>
      <c r="U490" s="32"/>
      <c r="V490" s="32"/>
      <c r="W490" s="32"/>
      <c r="X490" s="32"/>
      <c r="Y490" s="32"/>
      <c r="Z490" s="32"/>
      <c r="AA490" s="32"/>
      <c r="AB490" s="32"/>
      <c r="AC490" s="32"/>
      <c r="AD490" s="32"/>
      <c r="AE490" s="32"/>
    </row>
    <row r="491" spans="1:31" ht="12.75">
      <c r="A491" s="37"/>
      <c r="B491" s="43"/>
      <c r="C491" s="45"/>
      <c r="D491" s="45"/>
      <c r="E491" s="48"/>
      <c r="F491" s="43"/>
      <c r="G491" s="43"/>
      <c r="H491" s="51"/>
      <c r="I491" s="43"/>
      <c r="J491" s="31"/>
      <c r="K491" s="55"/>
      <c r="L491" s="31"/>
      <c r="M491" s="31"/>
      <c r="N491" s="43"/>
      <c r="O491" s="121"/>
      <c r="P491" s="43"/>
      <c r="Q491" s="31" t="b">
        <f>IF(AND(OR(G491:G495=DATOS!C$8,G491:G495=DATOS!C$9),H491:H495=DATOS!B$4),ROW(G491:G495))</f>
        <v>0</v>
      </c>
      <c r="R491" s="31" t="str">
        <f t="shared" ca="1" si="2"/>
        <v/>
      </c>
      <c r="S491" s="31">
        <f t="shared" ca="1" si="10"/>
        <v>0</v>
      </c>
      <c r="T491" s="32"/>
      <c r="U491" s="32"/>
      <c r="V491" s="32"/>
      <c r="W491" s="32"/>
      <c r="X491" s="32"/>
      <c r="Y491" s="32"/>
      <c r="Z491" s="32"/>
      <c r="AA491" s="32"/>
      <c r="AB491" s="32"/>
      <c r="AC491" s="32"/>
      <c r="AD491" s="32"/>
      <c r="AE491" s="32"/>
    </row>
    <row r="492" spans="1:31" ht="12.75">
      <c r="A492" s="342"/>
      <c r="B492" s="43"/>
      <c r="C492" s="45"/>
      <c r="D492" s="45"/>
      <c r="E492" s="48"/>
      <c r="F492" s="43"/>
      <c r="G492" s="43"/>
      <c r="H492" s="51"/>
      <c r="I492" s="43"/>
      <c r="J492" s="31"/>
      <c r="K492" s="52"/>
      <c r="L492" s="31"/>
      <c r="M492" s="31"/>
      <c r="N492" s="43"/>
      <c r="O492" s="48"/>
      <c r="P492" s="43"/>
      <c r="Q492" s="31" t="b">
        <f>IF(AND(OR(G492:G496=DATOS!C$8,G492:G496=DATOS!C$9),H492:H496=DATOS!B$4),ROW(G492:G496))</f>
        <v>0</v>
      </c>
      <c r="R492" s="31" t="str">
        <f t="shared" ca="1" si="2"/>
        <v/>
      </c>
      <c r="S492" s="31">
        <f t="shared" ca="1" si="10"/>
        <v>0</v>
      </c>
      <c r="T492" s="32"/>
      <c r="U492" s="32"/>
      <c r="V492" s="32"/>
      <c r="W492" s="32"/>
      <c r="X492" s="32"/>
      <c r="Y492" s="32"/>
      <c r="Z492" s="32"/>
      <c r="AA492" s="32"/>
      <c r="AB492" s="32"/>
      <c r="AC492" s="32"/>
      <c r="AD492" s="32"/>
      <c r="AE492" s="32"/>
    </row>
    <row r="493" spans="1:31" ht="12.75">
      <c r="A493" s="37"/>
      <c r="B493" s="43"/>
      <c r="C493" s="45"/>
      <c r="D493" s="45"/>
      <c r="E493" s="48"/>
      <c r="F493" s="43"/>
      <c r="G493" s="43"/>
      <c r="H493" s="51"/>
      <c r="I493" s="43"/>
      <c r="J493" s="43"/>
      <c r="K493" s="52"/>
      <c r="L493" s="43"/>
      <c r="M493" s="43"/>
      <c r="N493" s="43"/>
      <c r="O493" s="48"/>
      <c r="P493" s="43"/>
      <c r="Q493" s="31" t="b">
        <f>IF(AND(OR(G493:G497=DATOS!C$8,G493:G497=DATOS!C$9),H493:H497=DATOS!B$4),ROW(G493:G497))</f>
        <v>0</v>
      </c>
      <c r="R493" s="31" t="str">
        <f t="shared" ca="1" si="2"/>
        <v/>
      </c>
      <c r="S493" s="31">
        <f t="shared" ca="1" si="10"/>
        <v>0</v>
      </c>
      <c r="T493" s="32"/>
      <c r="U493" s="32"/>
      <c r="V493" s="32"/>
      <c r="W493" s="32"/>
      <c r="X493" s="32"/>
      <c r="Y493" s="32"/>
      <c r="Z493" s="32"/>
      <c r="AA493" s="32"/>
      <c r="AB493" s="32"/>
      <c r="AC493" s="32"/>
      <c r="AD493" s="32"/>
      <c r="AE493" s="32"/>
    </row>
    <row r="494" spans="1:31" ht="12.75">
      <c r="A494" s="343"/>
      <c r="B494" s="51"/>
      <c r="C494" s="45"/>
      <c r="D494" s="45"/>
      <c r="E494" s="48"/>
      <c r="F494" s="43"/>
      <c r="G494" s="43"/>
      <c r="H494" s="51"/>
      <c r="I494" s="51"/>
      <c r="J494" s="330"/>
      <c r="K494" s="344"/>
      <c r="L494" s="330"/>
      <c r="M494" s="330"/>
      <c r="N494" s="43"/>
      <c r="O494" s="48"/>
      <c r="P494" s="43"/>
      <c r="Q494" s="31" t="b">
        <f>IF(AND(OR(G494:G498=DATOS!C$8,G494:G498=DATOS!C$9),H494:H498=DATOS!B$4),ROW(G494:G498))</f>
        <v>0</v>
      </c>
      <c r="R494" s="31" t="str">
        <f t="shared" ca="1" si="2"/>
        <v/>
      </c>
      <c r="S494" s="31">
        <f t="shared" ca="1" si="10"/>
        <v>0</v>
      </c>
      <c r="T494" s="32"/>
      <c r="U494" s="32"/>
      <c r="V494" s="32"/>
      <c r="W494" s="32"/>
      <c r="X494" s="32"/>
      <c r="Y494" s="32"/>
      <c r="Z494" s="32"/>
      <c r="AA494" s="32"/>
      <c r="AB494" s="32"/>
      <c r="AC494" s="32"/>
      <c r="AD494" s="32"/>
      <c r="AE494" s="32"/>
    </row>
    <row r="495" spans="1:31" ht="12.75">
      <c r="A495" s="37"/>
      <c r="B495" s="43"/>
      <c r="C495" s="45"/>
      <c r="D495" s="45"/>
      <c r="E495" s="48"/>
      <c r="F495" s="43"/>
      <c r="G495" s="43"/>
      <c r="H495" s="51"/>
      <c r="I495" s="43"/>
      <c r="J495" s="43"/>
      <c r="K495" s="52"/>
      <c r="L495" s="48"/>
      <c r="M495" s="48"/>
      <c r="N495" s="43"/>
      <c r="O495" s="121"/>
      <c r="P495" s="43"/>
      <c r="Q495" s="31" t="b">
        <f>IF(AND(OR(G495:G499=DATOS!C$8,G495:G499=DATOS!C$9),H495:H499=DATOS!B$4),ROW(G495:G499))</f>
        <v>0</v>
      </c>
      <c r="R495" s="31" t="str">
        <f t="shared" ca="1" si="2"/>
        <v/>
      </c>
      <c r="S495" s="31">
        <f t="shared" ca="1" si="10"/>
        <v>0</v>
      </c>
      <c r="T495" s="32"/>
      <c r="U495" s="32"/>
      <c r="V495" s="32"/>
      <c r="W495" s="32"/>
      <c r="X495" s="32"/>
      <c r="Y495" s="32"/>
      <c r="Z495" s="32"/>
      <c r="AA495" s="32"/>
      <c r="AB495" s="32"/>
      <c r="AC495" s="32"/>
      <c r="AD495" s="32"/>
      <c r="AE495" s="32"/>
    </row>
    <row r="496" spans="1:31" ht="12.75">
      <c r="A496" s="37"/>
      <c r="B496" s="43"/>
      <c r="C496" s="45"/>
      <c r="D496" s="45"/>
      <c r="E496" s="48"/>
      <c r="F496" s="43"/>
      <c r="G496" s="43"/>
      <c r="H496" s="51"/>
      <c r="I496" s="43"/>
      <c r="J496" s="31"/>
      <c r="K496" s="55"/>
      <c r="L496" s="31"/>
      <c r="M496" s="31"/>
      <c r="N496" s="43"/>
      <c r="O496" s="48"/>
      <c r="P496" s="43"/>
      <c r="Q496" s="31" t="b">
        <f>IF(AND(OR(G496:G500=DATOS!C$8,G496:G500=DATOS!C$9),H496:H500=DATOS!B$4),ROW(G496:G500))</f>
        <v>0</v>
      </c>
      <c r="R496" s="31" t="str">
        <f t="shared" ca="1" si="2"/>
        <v/>
      </c>
      <c r="S496" s="31">
        <f t="shared" ca="1" si="10"/>
        <v>0</v>
      </c>
      <c r="T496" s="32"/>
      <c r="U496" s="32"/>
      <c r="V496" s="32"/>
      <c r="W496" s="32"/>
      <c r="X496" s="32"/>
      <c r="Y496" s="32"/>
      <c r="Z496" s="32"/>
      <c r="AA496" s="32"/>
      <c r="AB496" s="32"/>
      <c r="AC496" s="32"/>
      <c r="AD496" s="32"/>
      <c r="AE496" s="32"/>
    </row>
    <row r="497" spans="1:31" ht="12.75">
      <c r="A497" s="37"/>
      <c r="B497" s="43"/>
      <c r="C497" s="45"/>
      <c r="D497" s="45"/>
      <c r="E497" s="48"/>
      <c r="F497" s="43"/>
      <c r="G497" s="43"/>
      <c r="H497" s="51"/>
      <c r="I497" s="43"/>
      <c r="J497" s="31"/>
      <c r="K497" s="55"/>
      <c r="L497" s="31"/>
      <c r="M497" s="31"/>
      <c r="N497" s="43"/>
      <c r="O497" s="31"/>
      <c r="P497" s="43"/>
      <c r="Q497" s="31" t="b">
        <f>IF(AND(OR(G497:G501=DATOS!C$8,G497:G501=DATOS!C$9),H497:H501=DATOS!B$4),ROW(G497:G501))</f>
        <v>0</v>
      </c>
      <c r="R497" s="31" t="str">
        <f t="shared" ca="1" si="2"/>
        <v/>
      </c>
      <c r="S497" s="31">
        <f t="shared" ca="1" si="10"/>
        <v>0</v>
      </c>
      <c r="T497" s="32"/>
      <c r="U497" s="32"/>
      <c r="V497" s="32"/>
      <c r="W497" s="32"/>
      <c r="X497" s="32"/>
      <c r="Y497" s="32"/>
      <c r="Z497" s="32"/>
      <c r="AA497" s="32"/>
      <c r="AB497" s="32"/>
      <c r="AC497" s="32"/>
      <c r="AD497" s="32"/>
      <c r="AE497" s="32"/>
    </row>
    <row r="498" spans="1:31" ht="12.75">
      <c r="A498" s="37"/>
      <c r="B498" s="43"/>
      <c r="C498" s="45"/>
      <c r="D498" s="45"/>
      <c r="E498" s="48"/>
      <c r="F498" s="43"/>
      <c r="G498" s="43"/>
      <c r="H498" s="51"/>
      <c r="I498" s="43"/>
      <c r="J498" s="43"/>
      <c r="K498" s="52"/>
      <c r="L498" s="43"/>
      <c r="M498" s="43"/>
      <c r="N498" s="43"/>
      <c r="O498" s="48"/>
      <c r="P498" s="43"/>
      <c r="Q498" s="31" t="b">
        <f>IF(AND(OR(G498:G502=DATOS!C$8,G498:G502=DATOS!C$9),H498:H502=DATOS!B$4),ROW(G498:G502))</f>
        <v>0</v>
      </c>
      <c r="R498" s="31" t="str">
        <f t="shared" ca="1" si="2"/>
        <v/>
      </c>
      <c r="S498" s="31">
        <f t="shared" ca="1" si="10"/>
        <v>0</v>
      </c>
      <c r="T498" s="32"/>
      <c r="U498" s="32"/>
      <c r="V498" s="32"/>
      <c r="W498" s="32"/>
      <c r="X498" s="32"/>
      <c r="Y498" s="32"/>
      <c r="Z498" s="32"/>
      <c r="AA498" s="32"/>
      <c r="AB498" s="32"/>
      <c r="AC498" s="32"/>
      <c r="AD498" s="32"/>
      <c r="AE498" s="32"/>
    </row>
    <row r="499" spans="1:31" ht="12.75">
      <c r="A499" s="37"/>
      <c r="B499" s="43"/>
      <c r="C499" s="45"/>
      <c r="D499" s="45"/>
      <c r="E499" s="48"/>
      <c r="F499" s="43"/>
      <c r="G499" s="43"/>
      <c r="H499" s="51"/>
      <c r="I499" s="43"/>
      <c r="J499" s="31"/>
      <c r="K499" s="55"/>
      <c r="L499" s="31"/>
      <c r="M499" s="31"/>
      <c r="N499" s="43"/>
      <c r="O499" s="48"/>
      <c r="P499" s="43"/>
      <c r="Q499" s="31" t="b">
        <f>IF(AND(OR(G499:G503=DATOS!C$8,G499:G503=DATOS!C$9),H499:H503=DATOS!B$4),ROW(G499:G503))</f>
        <v>0</v>
      </c>
      <c r="R499" s="31" t="str">
        <f t="shared" ca="1" si="2"/>
        <v/>
      </c>
      <c r="S499" s="31">
        <f t="shared" ca="1" si="10"/>
        <v>0</v>
      </c>
      <c r="T499" s="32"/>
      <c r="U499" s="32"/>
      <c r="V499" s="32"/>
      <c r="W499" s="32"/>
      <c r="X499" s="32"/>
      <c r="Y499" s="32"/>
      <c r="Z499" s="32"/>
      <c r="AA499" s="32"/>
      <c r="AB499" s="32"/>
      <c r="AC499" s="32"/>
      <c r="AD499" s="32"/>
      <c r="AE499" s="32"/>
    </row>
    <row r="500" spans="1:31" ht="12.75">
      <c r="A500" s="37"/>
      <c r="B500" s="43"/>
      <c r="C500" s="45"/>
      <c r="D500" s="45"/>
      <c r="E500" s="48"/>
      <c r="F500" s="43"/>
      <c r="G500" s="43"/>
      <c r="H500" s="51"/>
      <c r="I500" s="43"/>
      <c r="J500" s="43"/>
      <c r="K500" s="52"/>
      <c r="L500" s="43"/>
      <c r="M500" s="43"/>
      <c r="N500" s="43"/>
      <c r="O500" s="48"/>
      <c r="P500" s="43"/>
      <c r="Q500" s="31" t="b">
        <f>IF(AND(OR(G500:G504=DATOS!C$8,G500:G504=DATOS!C$9),H500:H504=DATOS!B$4),ROW(G500:G504))</f>
        <v>0</v>
      </c>
      <c r="R500" s="31" t="str">
        <f t="shared" ca="1" si="2"/>
        <v/>
      </c>
      <c r="S500" s="31">
        <f t="shared" ca="1" si="10"/>
        <v>0</v>
      </c>
      <c r="T500" s="32"/>
      <c r="U500" s="32"/>
      <c r="V500" s="32"/>
      <c r="W500" s="32"/>
      <c r="X500" s="32"/>
      <c r="Y500" s="32"/>
      <c r="Z500" s="32"/>
      <c r="AA500" s="32"/>
      <c r="AB500" s="32"/>
      <c r="AC500" s="32"/>
      <c r="AD500" s="32"/>
      <c r="AE500" s="32"/>
    </row>
    <row r="501" spans="1:31" ht="12.75">
      <c r="A501" s="76"/>
      <c r="B501" s="43"/>
      <c r="C501" s="45"/>
      <c r="D501" s="45"/>
      <c r="E501" s="48"/>
      <c r="F501" s="43"/>
      <c r="G501" s="43"/>
      <c r="H501" s="51"/>
      <c r="I501" s="43"/>
      <c r="J501" s="43"/>
      <c r="K501" s="52"/>
      <c r="L501" s="43"/>
      <c r="M501" s="43"/>
      <c r="N501" s="43"/>
      <c r="O501" s="31"/>
      <c r="P501" s="43"/>
      <c r="Q501" s="31" t="b">
        <f>IF(AND(OR(G501:G505=DATOS!C$8,G501:G505=DATOS!C$9),H501:H505=DATOS!B$4),ROW(G501:G505))</f>
        <v>0</v>
      </c>
      <c r="R501" s="31" t="str">
        <f t="shared" ca="1" si="2"/>
        <v/>
      </c>
      <c r="S501" s="31">
        <f t="shared" ca="1" si="10"/>
        <v>0</v>
      </c>
      <c r="T501" s="32"/>
      <c r="U501" s="32"/>
      <c r="V501" s="32"/>
      <c r="W501" s="32"/>
      <c r="X501" s="32"/>
      <c r="Y501" s="32"/>
      <c r="Z501" s="32"/>
      <c r="AA501" s="32"/>
      <c r="AB501" s="32"/>
      <c r="AC501" s="32"/>
      <c r="AD501" s="32"/>
      <c r="AE501" s="32"/>
    </row>
    <row r="502" spans="1:31" ht="12.75">
      <c r="A502" s="76"/>
      <c r="B502" s="43"/>
      <c r="C502" s="45"/>
      <c r="D502" s="45"/>
      <c r="E502" s="48"/>
      <c r="F502" s="43"/>
      <c r="G502" s="43"/>
      <c r="H502" s="51"/>
      <c r="I502" s="43"/>
      <c r="J502" s="43"/>
      <c r="K502" s="52"/>
      <c r="L502" s="43"/>
      <c r="M502" s="43"/>
      <c r="N502" s="84"/>
      <c r="O502" s="48"/>
      <c r="P502" s="43"/>
      <c r="Q502" s="31" t="b">
        <f>IF(AND(OR(G502:G506=DATOS!C$8,G502:G506=DATOS!C$9),H502:H506=DATOS!B$4),ROW(G502:G506))</f>
        <v>0</v>
      </c>
      <c r="R502" s="31" t="str">
        <f t="shared" ca="1" si="2"/>
        <v/>
      </c>
      <c r="S502" s="31">
        <f t="shared" ca="1" si="10"/>
        <v>0</v>
      </c>
      <c r="T502" s="32"/>
      <c r="U502" s="32"/>
      <c r="V502" s="32"/>
      <c r="W502" s="32"/>
      <c r="X502" s="32"/>
      <c r="Y502" s="32"/>
      <c r="Z502" s="32"/>
      <c r="AA502" s="32"/>
      <c r="AB502" s="32"/>
      <c r="AC502" s="32"/>
      <c r="AD502" s="32"/>
      <c r="AE502" s="32"/>
    </row>
    <row r="503" spans="1:31" ht="12.75">
      <c r="A503" s="37"/>
      <c r="B503" s="43"/>
      <c r="C503" s="45"/>
      <c r="D503" s="45"/>
      <c r="E503" s="48"/>
      <c r="F503" s="43"/>
      <c r="G503" s="43"/>
      <c r="H503" s="51"/>
      <c r="I503" s="43"/>
      <c r="J503" s="31"/>
      <c r="K503" s="52"/>
      <c r="L503" s="31"/>
      <c r="M503" s="31"/>
      <c r="N503" s="43"/>
      <c r="O503" s="48"/>
      <c r="P503" s="43"/>
      <c r="Q503" s="31" t="b">
        <f>IF(AND(OR(G503:G507=DATOS!C$8,G503:G507=DATOS!C$9),H503:H507=DATOS!B$4),ROW(G503:G507))</f>
        <v>0</v>
      </c>
      <c r="R503" s="31" t="str">
        <f t="shared" ca="1" si="2"/>
        <v/>
      </c>
      <c r="S503" s="31">
        <f t="shared" ca="1" si="10"/>
        <v>0</v>
      </c>
      <c r="T503" s="32"/>
      <c r="U503" s="32"/>
      <c r="V503" s="32"/>
      <c r="W503" s="32"/>
      <c r="X503" s="32"/>
      <c r="Y503" s="32"/>
      <c r="Z503" s="32"/>
      <c r="AA503" s="32"/>
      <c r="AB503" s="32"/>
      <c r="AC503" s="32"/>
      <c r="AD503" s="32"/>
      <c r="AE503" s="32"/>
    </row>
    <row r="504" spans="1:31" ht="12.75">
      <c r="A504" s="37"/>
      <c r="B504" s="43"/>
      <c r="C504" s="45"/>
      <c r="D504" s="45"/>
      <c r="E504" s="48"/>
      <c r="F504" s="43"/>
      <c r="G504" s="43"/>
      <c r="H504" s="51"/>
      <c r="I504" s="43"/>
      <c r="J504" s="43"/>
      <c r="K504" s="52"/>
      <c r="L504" s="48"/>
      <c r="M504" s="43"/>
      <c r="N504" s="43"/>
      <c r="O504" s="48"/>
      <c r="P504" s="43"/>
      <c r="Q504" s="31" t="b">
        <f>IF(AND(OR(G504:G508=DATOS!C$8,G504:G508=DATOS!C$9),H504:H508=DATOS!B$4),ROW(G504:G508))</f>
        <v>0</v>
      </c>
      <c r="R504" s="31" t="str">
        <f t="shared" ca="1" si="2"/>
        <v/>
      </c>
      <c r="S504" s="31">
        <f t="shared" ca="1" si="10"/>
        <v>0</v>
      </c>
      <c r="T504" s="32"/>
      <c r="U504" s="32"/>
      <c r="V504" s="32"/>
      <c r="W504" s="32"/>
      <c r="X504" s="32"/>
      <c r="Y504" s="32"/>
      <c r="Z504" s="32"/>
      <c r="AA504" s="32"/>
      <c r="AB504" s="32"/>
      <c r="AC504" s="32"/>
      <c r="AD504" s="32"/>
      <c r="AE504" s="32"/>
    </row>
    <row r="505" spans="1:31" ht="12.75">
      <c r="A505" s="37"/>
      <c r="B505" s="43"/>
      <c r="C505" s="45"/>
      <c r="D505" s="45"/>
      <c r="E505" s="48"/>
      <c r="F505" s="43"/>
      <c r="G505" s="43"/>
      <c r="H505" s="51"/>
      <c r="I505" s="43"/>
      <c r="J505" s="31"/>
      <c r="K505" s="55"/>
      <c r="L505" s="31"/>
      <c r="M505" s="31"/>
      <c r="N505" s="43"/>
      <c r="O505" s="48"/>
      <c r="P505" s="43"/>
      <c r="Q505" s="31" t="b">
        <f>IF(AND(OR(G505:G509=DATOS!C$8,G505:G509=DATOS!C$9),H505:H509=DATOS!B$4),ROW(G505:G509))</f>
        <v>0</v>
      </c>
      <c r="R505" s="31" t="str">
        <f t="shared" ca="1" si="2"/>
        <v/>
      </c>
      <c r="S505" s="31">
        <f t="shared" ca="1" si="10"/>
        <v>0</v>
      </c>
      <c r="T505" s="32"/>
      <c r="U505" s="32"/>
      <c r="V505" s="32"/>
      <c r="W505" s="32"/>
      <c r="X505" s="32"/>
      <c r="Y505" s="32"/>
      <c r="Z505" s="32"/>
      <c r="AA505" s="32"/>
      <c r="AB505" s="32"/>
      <c r="AC505" s="32"/>
      <c r="AD505" s="32"/>
      <c r="AE505" s="32"/>
    </row>
    <row r="506" spans="1:31" ht="12.75">
      <c r="A506" s="37"/>
      <c r="B506" s="43"/>
      <c r="C506" s="45"/>
      <c r="D506" s="45"/>
      <c r="E506" s="48"/>
      <c r="F506" s="43"/>
      <c r="G506" s="43"/>
      <c r="H506" s="51"/>
      <c r="I506" s="43"/>
      <c r="J506" s="31"/>
      <c r="K506" s="55"/>
      <c r="L506" s="31"/>
      <c r="M506" s="31"/>
      <c r="N506" s="43"/>
      <c r="O506" s="48"/>
      <c r="P506" s="43"/>
      <c r="Q506" s="31" t="b">
        <f>IF(AND(OR(G506:G510=DATOS!C$8,G506:G510=DATOS!C$9),H506:H510=DATOS!B$4),ROW(G506:G510))</f>
        <v>0</v>
      </c>
      <c r="R506" s="31" t="str">
        <f t="shared" ca="1" si="2"/>
        <v/>
      </c>
      <c r="S506" s="31">
        <f t="shared" ca="1" si="10"/>
        <v>0</v>
      </c>
      <c r="T506" s="32"/>
      <c r="U506" s="32"/>
      <c r="V506" s="32"/>
      <c r="W506" s="32"/>
      <c r="X506" s="32"/>
      <c r="Y506" s="32"/>
      <c r="Z506" s="32"/>
      <c r="AA506" s="32"/>
      <c r="AB506" s="32"/>
      <c r="AC506" s="32"/>
      <c r="AD506" s="32"/>
      <c r="AE506" s="32"/>
    </row>
    <row r="507" spans="1:31" ht="12.75">
      <c r="A507" s="37"/>
      <c r="B507" s="43"/>
      <c r="C507" s="45"/>
      <c r="D507" s="45"/>
      <c r="E507" s="48"/>
      <c r="F507" s="43"/>
      <c r="G507" s="43"/>
      <c r="H507" s="51"/>
      <c r="I507" s="43"/>
      <c r="J507" s="31"/>
      <c r="K507" s="52"/>
      <c r="L507" s="52"/>
      <c r="M507" s="31"/>
      <c r="N507" s="43"/>
      <c r="O507" s="48"/>
      <c r="P507" s="43"/>
      <c r="Q507" s="31" t="b">
        <f>IF(AND(OR(G507:G511=DATOS!C$8,G507:G511=DATOS!C$9),H507:H511=DATOS!B$4),ROW(G507:G511))</f>
        <v>0</v>
      </c>
      <c r="R507" s="31" t="str">
        <f t="shared" ca="1" si="2"/>
        <v/>
      </c>
      <c r="S507" s="31">
        <f t="shared" ca="1" si="10"/>
        <v>0</v>
      </c>
      <c r="T507" s="32"/>
      <c r="U507" s="32"/>
      <c r="V507" s="32"/>
      <c r="W507" s="32"/>
      <c r="X507" s="32"/>
      <c r="Y507" s="32"/>
      <c r="Z507" s="32"/>
      <c r="AA507" s="32"/>
      <c r="AB507" s="32"/>
      <c r="AC507" s="32"/>
      <c r="AD507" s="32"/>
      <c r="AE507" s="32"/>
    </row>
    <row r="508" spans="1:31" ht="12.75">
      <c r="A508" s="37"/>
      <c r="B508" s="43"/>
      <c r="C508" s="45"/>
      <c r="D508" s="45"/>
      <c r="E508" s="48"/>
      <c r="F508" s="43"/>
      <c r="G508" s="43"/>
      <c r="H508" s="51"/>
      <c r="I508" s="43"/>
      <c r="J508" s="43"/>
      <c r="K508" s="52"/>
      <c r="L508" s="43"/>
      <c r="M508" s="43"/>
      <c r="N508" s="43"/>
      <c r="O508" s="48"/>
      <c r="P508" s="43"/>
      <c r="Q508" s="31" t="b">
        <f>IF(AND(OR(G508:G512=DATOS!C$8,G508:G512=DATOS!C$9),H508:H512=DATOS!B$4),ROW(G508:G512))</f>
        <v>0</v>
      </c>
      <c r="R508" s="31" t="str">
        <f t="shared" ca="1" si="2"/>
        <v/>
      </c>
      <c r="S508" s="31">
        <f t="shared" ca="1" si="10"/>
        <v>0</v>
      </c>
      <c r="T508" s="32"/>
      <c r="U508" s="32"/>
      <c r="V508" s="32"/>
      <c r="W508" s="32"/>
      <c r="X508" s="32"/>
      <c r="Y508" s="32"/>
      <c r="Z508" s="32"/>
      <c r="AA508" s="32"/>
      <c r="AB508" s="32"/>
      <c r="AC508" s="32"/>
      <c r="AD508" s="32"/>
      <c r="AE508" s="32"/>
    </row>
    <row r="509" spans="1:31" ht="12.75">
      <c r="A509" s="37"/>
      <c r="B509" s="43"/>
      <c r="C509" s="45"/>
      <c r="D509" s="45"/>
      <c r="E509" s="48"/>
      <c r="F509" s="43"/>
      <c r="G509" s="43"/>
      <c r="H509" s="51"/>
      <c r="I509" s="43"/>
      <c r="J509" s="43"/>
      <c r="K509" s="52"/>
      <c r="L509" s="43"/>
      <c r="M509" s="43"/>
      <c r="N509" s="43"/>
      <c r="O509" s="48"/>
      <c r="P509" s="43"/>
      <c r="Q509" s="31" t="b">
        <f>IF(AND(OR(G509:G513=DATOS!C$8,G509:G513=DATOS!C$9),H509:H513=DATOS!B$4),ROW(G509:G513))</f>
        <v>0</v>
      </c>
      <c r="R509" s="31" t="str">
        <f t="shared" ca="1" si="2"/>
        <v/>
      </c>
      <c r="S509" s="31">
        <f t="shared" ca="1" si="10"/>
        <v>0</v>
      </c>
      <c r="T509" s="32"/>
      <c r="U509" s="32"/>
      <c r="V509" s="32"/>
      <c r="W509" s="32"/>
      <c r="X509" s="32"/>
      <c r="Y509" s="32"/>
      <c r="Z509" s="32"/>
      <c r="AA509" s="32"/>
      <c r="AB509" s="32"/>
      <c r="AC509" s="32"/>
      <c r="AD509" s="32"/>
      <c r="AE509" s="32"/>
    </row>
    <row r="510" spans="1:31" ht="12.75">
      <c r="A510" s="37"/>
      <c r="B510" s="43"/>
      <c r="C510" s="45"/>
      <c r="D510" s="45"/>
      <c r="E510" s="48"/>
      <c r="F510" s="43"/>
      <c r="G510" s="43"/>
      <c r="H510" s="51"/>
      <c r="I510" s="43"/>
      <c r="J510" s="43"/>
      <c r="K510" s="52"/>
      <c r="L510" s="43"/>
      <c r="M510" s="43"/>
      <c r="N510" s="43"/>
      <c r="O510" s="48"/>
      <c r="P510" s="43"/>
      <c r="Q510" s="31" t="b">
        <f>IF(AND(OR(G510:G514=DATOS!C$8,G510:G514=DATOS!C$9),H510:H514=DATOS!B$4),ROW(G510:G514))</f>
        <v>0</v>
      </c>
      <c r="R510" s="31" t="str">
        <f t="shared" ca="1" si="2"/>
        <v/>
      </c>
      <c r="S510" s="31">
        <f t="shared" ca="1" si="10"/>
        <v>0</v>
      </c>
      <c r="T510" s="32"/>
      <c r="U510" s="32"/>
      <c r="V510" s="32"/>
      <c r="W510" s="32"/>
      <c r="X510" s="32"/>
      <c r="Y510" s="32"/>
      <c r="Z510" s="32"/>
      <c r="AA510" s="32"/>
      <c r="AB510" s="32"/>
      <c r="AC510" s="32"/>
      <c r="AD510" s="32"/>
      <c r="AE510" s="32"/>
    </row>
    <row r="511" spans="1:31" ht="12.75">
      <c r="A511" s="37"/>
      <c r="B511" s="43"/>
      <c r="C511" s="45"/>
      <c r="D511" s="45"/>
      <c r="E511" s="48"/>
      <c r="F511" s="43"/>
      <c r="G511" s="43"/>
      <c r="H511" s="51"/>
      <c r="I511" s="43"/>
      <c r="J511" s="43"/>
      <c r="K511" s="52"/>
      <c r="L511" s="43"/>
      <c r="M511" s="43"/>
      <c r="N511" s="43"/>
      <c r="O511" s="48"/>
      <c r="P511" s="43"/>
      <c r="Q511" s="31" t="b">
        <f>IF(AND(OR(G511:G515=DATOS!C$8,G511:G515=DATOS!C$9),H511:H515=DATOS!B$4),ROW(G511:G515))</f>
        <v>0</v>
      </c>
      <c r="R511" s="31" t="str">
        <f t="shared" ca="1" si="2"/>
        <v/>
      </c>
      <c r="S511" s="31">
        <f t="shared" ca="1" si="10"/>
        <v>0</v>
      </c>
      <c r="T511" s="31"/>
      <c r="U511" s="32"/>
      <c r="V511" s="32"/>
      <c r="W511" s="32"/>
      <c r="X511" s="32"/>
      <c r="Y511" s="32"/>
      <c r="Z511" s="32"/>
      <c r="AA511" s="32"/>
      <c r="AB511" s="32"/>
      <c r="AC511" s="32"/>
      <c r="AD511" s="32"/>
      <c r="AE511" s="32"/>
    </row>
    <row r="512" spans="1:31" ht="12.75">
      <c r="A512" s="37"/>
      <c r="B512" s="43"/>
      <c r="C512" s="45"/>
      <c r="D512" s="45"/>
      <c r="E512" s="48"/>
      <c r="F512" s="43"/>
      <c r="G512" s="43"/>
      <c r="H512" s="51"/>
      <c r="I512" s="43"/>
      <c r="J512" s="43"/>
      <c r="K512" s="52"/>
      <c r="L512" s="43"/>
      <c r="M512" s="43"/>
      <c r="N512" s="43"/>
      <c r="O512" s="48"/>
      <c r="P512" s="43"/>
      <c r="Q512" s="31" t="b">
        <f>IF(AND(OR(G512:G516=DATOS!C$8,G512:G516=DATOS!C$9),H512:H516=DATOS!B$4),ROW(G512:G516))</f>
        <v>0</v>
      </c>
      <c r="R512" s="31" t="str">
        <f t="shared" ca="1" si="2"/>
        <v/>
      </c>
      <c r="S512" s="31">
        <f t="shared" ca="1" si="10"/>
        <v>0</v>
      </c>
      <c r="T512" s="32"/>
      <c r="U512" s="32"/>
      <c r="V512" s="32"/>
      <c r="W512" s="32"/>
      <c r="X512" s="32"/>
      <c r="Y512" s="32"/>
      <c r="Z512" s="32"/>
      <c r="AA512" s="32"/>
      <c r="AB512" s="32"/>
      <c r="AC512" s="32"/>
      <c r="AD512" s="32"/>
      <c r="AE512" s="32"/>
    </row>
    <row r="513" spans="1:31" ht="12.75">
      <c r="A513" s="37"/>
      <c r="B513" s="43"/>
      <c r="C513" s="45"/>
      <c r="D513" s="45"/>
      <c r="E513" s="48"/>
      <c r="F513" s="43"/>
      <c r="G513" s="43"/>
      <c r="H513" s="51"/>
      <c r="I513" s="43"/>
      <c r="J513" s="43"/>
      <c r="K513" s="52"/>
      <c r="L513" s="43"/>
      <c r="M513" s="43"/>
      <c r="N513" s="43"/>
      <c r="O513" s="48"/>
      <c r="P513" s="43"/>
      <c r="Q513" s="31" t="b">
        <f>IF(AND(OR(G513:G517=DATOS!C$8,G513:G517=DATOS!C$9),H513:H517=DATOS!B$4),ROW(G513:G517))</f>
        <v>0</v>
      </c>
      <c r="R513" s="31" t="str">
        <f t="shared" ca="1" si="2"/>
        <v/>
      </c>
      <c r="S513" s="31">
        <f t="shared" ca="1" si="10"/>
        <v>0</v>
      </c>
      <c r="T513" s="32"/>
      <c r="U513" s="32"/>
      <c r="V513" s="32"/>
      <c r="W513" s="32"/>
      <c r="X513" s="32"/>
      <c r="Y513" s="32"/>
      <c r="Z513" s="32"/>
      <c r="AA513" s="32"/>
      <c r="AB513" s="32"/>
      <c r="AC513" s="32"/>
      <c r="AD513" s="32"/>
      <c r="AE513" s="32"/>
    </row>
    <row r="514" spans="1:31" ht="12.75">
      <c r="A514" s="37"/>
      <c r="B514" s="43"/>
      <c r="C514" s="45"/>
      <c r="D514" s="45"/>
      <c r="E514" s="48"/>
      <c r="F514" s="280"/>
      <c r="G514" s="43"/>
      <c r="H514" s="51"/>
      <c r="I514" s="43"/>
      <c r="J514" s="43"/>
      <c r="K514" s="52"/>
      <c r="L514" s="43"/>
      <c r="M514" s="43"/>
      <c r="N514" s="43"/>
      <c r="O514" s="48"/>
      <c r="P514" s="43"/>
      <c r="Q514" s="31" t="b">
        <f>IF(AND(OR(G514:G518=DATOS!C$8,G514:G518=DATOS!C$9),H514:H518=DATOS!B$4),ROW(G514:G518))</f>
        <v>0</v>
      </c>
      <c r="R514" s="31" t="str">
        <f t="shared" ca="1" si="2"/>
        <v/>
      </c>
      <c r="S514" s="31">
        <f t="shared" ca="1" si="10"/>
        <v>0</v>
      </c>
      <c r="T514" s="32"/>
      <c r="U514" s="32"/>
      <c r="V514" s="32"/>
      <c r="W514" s="32"/>
      <c r="X514" s="32"/>
      <c r="Y514" s="32"/>
      <c r="Z514" s="32"/>
      <c r="AA514" s="32"/>
      <c r="AB514" s="32"/>
      <c r="AC514" s="32"/>
      <c r="AD514" s="32"/>
      <c r="AE514" s="32"/>
    </row>
    <row r="515" spans="1:31" ht="12.75">
      <c r="A515" s="37"/>
      <c r="B515" s="43"/>
      <c r="C515" s="45"/>
      <c r="D515" s="45"/>
      <c r="E515" s="48"/>
      <c r="F515" s="43"/>
      <c r="G515" s="43"/>
      <c r="H515" s="51"/>
      <c r="I515" s="43"/>
      <c r="J515" s="43"/>
      <c r="K515" s="52"/>
      <c r="L515" s="43"/>
      <c r="M515" s="43"/>
      <c r="N515" s="43"/>
      <c r="O515" s="48"/>
      <c r="P515" s="43"/>
      <c r="Q515" s="31" t="b">
        <f>IF(AND(OR(G515:G519=DATOS!C$8,G515:G519=DATOS!C$9),H515:H519=DATOS!B$4),ROW(G515:G519))</f>
        <v>0</v>
      </c>
      <c r="R515" s="31" t="str">
        <f t="shared" ca="1" si="2"/>
        <v/>
      </c>
      <c r="S515" s="31">
        <f t="shared" ca="1" si="10"/>
        <v>0</v>
      </c>
      <c r="T515" s="32"/>
      <c r="U515" s="32"/>
      <c r="V515" s="32"/>
      <c r="W515" s="32"/>
      <c r="X515" s="32"/>
      <c r="Y515" s="32"/>
      <c r="Z515" s="32"/>
      <c r="AA515" s="32"/>
      <c r="AB515" s="32"/>
      <c r="AC515" s="32"/>
      <c r="AD515" s="32"/>
      <c r="AE515" s="32"/>
    </row>
    <row r="516" spans="1:31" ht="12.75">
      <c r="A516" s="37"/>
      <c r="B516" s="43"/>
      <c r="C516" s="45"/>
      <c r="D516" s="45"/>
      <c r="E516" s="48"/>
      <c r="F516" s="43"/>
      <c r="G516" s="43"/>
      <c r="H516" s="51"/>
      <c r="I516" s="43"/>
      <c r="J516" s="31"/>
      <c r="K516" s="52"/>
      <c r="L516" s="31"/>
      <c r="M516" s="31"/>
      <c r="N516" s="43"/>
      <c r="O516" s="48"/>
      <c r="P516" s="43"/>
      <c r="Q516" s="31" t="b">
        <f>IF(AND(OR(G516:G520=DATOS!C$8,G516:G520=DATOS!C$9),H516:H520=DATOS!B$4),ROW(G516:G520))</f>
        <v>0</v>
      </c>
      <c r="R516" s="31" t="str">
        <f t="shared" ca="1" si="2"/>
        <v/>
      </c>
      <c r="S516" s="31">
        <f t="shared" ca="1" si="10"/>
        <v>0</v>
      </c>
      <c r="T516" s="32"/>
      <c r="U516" s="32"/>
      <c r="V516" s="32"/>
      <c r="W516" s="32"/>
      <c r="X516" s="32"/>
      <c r="Y516" s="32"/>
      <c r="Z516" s="32"/>
      <c r="AA516" s="32"/>
      <c r="AB516" s="32"/>
      <c r="AC516" s="32"/>
      <c r="AD516" s="32"/>
      <c r="AE516" s="32"/>
    </row>
    <row r="517" spans="1:31" ht="12.75">
      <c r="A517" s="37"/>
      <c r="B517" s="43"/>
      <c r="C517" s="45"/>
      <c r="D517" s="45"/>
      <c r="E517" s="48"/>
      <c r="F517" s="43"/>
      <c r="G517" s="43"/>
      <c r="H517" s="51"/>
      <c r="I517" s="43"/>
      <c r="J517" s="31"/>
      <c r="K517" s="52"/>
      <c r="L517" s="31"/>
      <c r="M517" s="31"/>
      <c r="N517" s="31"/>
      <c r="O517" s="48"/>
      <c r="P517" s="43"/>
      <c r="Q517" s="31" t="b">
        <f>IF(AND(OR(G517:G521=DATOS!C$8,G517:G521=DATOS!C$9),H517:H521=DATOS!B$4),ROW(G517:G521))</f>
        <v>0</v>
      </c>
      <c r="R517" s="31" t="str">
        <f t="shared" ca="1" si="2"/>
        <v/>
      </c>
      <c r="S517" s="31">
        <f t="shared" ca="1" si="10"/>
        <v>0</v>
      </c>
      <c r="T517" s="32"/>
      <c r="U517" s="32"/>
      <c r="V517" s="32"/>
      <c r="W517" s="32"/>
      <c r="X517" s="32"/>
      <c r="Y517" s="32"/>
      <c r="Z517" s="32"/>
      <c r="AA517" s="32"/>
      <c r="AB517" s="32"/>
      <c r="AC517" s="32"/>
      <c r="AD517" s="32"/>
      <c r="AE517" s="32"/>
    </row>
    <row r="518" spans="1:31" ht="12.75">
      <c r="A518" s="37"/>
      <c r="B518" s="43"/>
      <c r="C518" s="45"/>
      <c r="D518" s="45"/>
      <c r="E518" s="48"/>
      <c r="F518" s="43"/>
      <c r="G518" s="43"/>
      <c r="H518" s="51"/>
      <c r="I518" s="43"/>
      <c r="J518" s="43"/>
      <c r="K518" s="52"/>
      <c r="L518" s="43"/>
      <c r="M518" s="43"/>
      <c r="N518" s="43"/>
      <c r="O518" s="31"/>
      <c r="P518" s="43"/>
      <c r="Q518" s="31" t="b">
        <f>IF(AND(OR(G518:G522=DATOS!C$8,G518:G522=DATOS!C$9),H518:H522=DATOS!B$4),ROW(G518:G522))</f>
        <v>0</v>
      </c>
      <c r="R518" s="31" t="str">
        <f t="shared" ca="1" si="2"/>
        <v/>
      </c>
      <c r="S518" s="31">
        <f t="shared" ca="1" si="10"/>
        <v>0</v>
      </c>
      <c r="T518" s="32"/>
      <c r="U518" s="32"/>
      <c r="V518" s="32"/>
      <c r="W518" s="32"/>
      <c r="X518" s="32"/>
      <c r="Y518" s="32"/>
      <c r="Z518" s="32"/>
      <c r="AA518" s="32"/>
      <c r="AB518" s="32"/>
      <c r="AC518" s="32"/>
      <c r="AD518" s="32"/>
      <c r="AE518" s="32"/>
    </row>
    <row r="519" spans="1:31" ht="12.75">
      <c r="A519" s="37"/>
      <c r="B519" s="43"/>
      <c r="C519" s="45"/>
      <c r="D519" s="45"/>
      <c r="E519" s="48"/>
      <c r="F519" s="43"/>
      <c r="G519" s="43"/>
      <c r="H519" s="51"/>
      <c r="I519" s="43"/>
      <c r="J519" s="43"/>
      <c r="K519" s="52"/>
      <c r="L519" s="43"/>
      <c r="M519" s="43"/>
      <c r="N519" s="43"/>
      <c r="O519" s="48"/>
      <c r="P519" s="43"/>
      <c r="Q519" s="31" t="b">
        <f>IF(AND(OR(G519:G523=DATOS!C$8,G519:G523=DATOS!C$9),H519:H523=DATOS!B$4),ROW(G519:G523))</f>
        <v>0</v>
      </c>
      <c r="R519" s="31" t="str">
        <f t="shared" ca="1" si="2"/>
        <v/>
      </c>
      <c r="S519" s="31">
        <f t="shared" ca="1" si="10"/>
        <v>0</v>
      </c>
      <c r="T519" s="32"/>
      <c r="U519" s="32"/>
      <c r="V519" s="32"/>
      <c r="W519" s="32"/>
      <c r="X519" s="32"/>
      <c r="Y519" s="32"/>
      <c r="Z519" s="32"/>
      <c r="AA519" s="32"/>
      <c r="AB519" s="32"/>
      <c r="AC519" s="32"/>
      <c r="AD519" s="32"/>
      <c r="AE519" s="32"/>
    </row>
    <row r="520" spans="1:31" ht="12.75">
      <c r="A520" s="37"/>
      <c r="B520" s="43"/>
      <c r="C520" s="45"/>
      <c r="D520" s="45"/>
      <c r="E520" s="48"/>
      <c r="F520" s="43"/>
      <c r="G520" s="43"/>
      <c r="H520" s="51"/>
      <c r="I520" s="43"/>
      <c r="J520" s="43"/>
      <c r="K520" s="52"/>
      <c r="L520" s="43"/>
      <c r="M520" s="43"/>
      <c r="N520" s="43"/>
      <c r="O520" s="48"/>
      <c r="P520" s="43"/>
      <c r="Q520" s="31" t="b">
        <f>IF(AND(OR(G520:G524=DATOS!C$8,G520:G524=DATOS!C$9),H520:H524=DATOS!B$4),ROW(G520:G524))</f>
        <v>0</v>
      </c>
      <c r="R520" s="31" t="str">
        <f t="shared" ca="1" si="2"/>
        <v/>
      </c>
      <c r="S520" s="31">
        <f t="shared" ca="1" si="10"/>
        <v>0</v>
      </c>
      <c r="T520" s="32"/>
      <c r="U520" s="32"/>
      <c r="V520" s="32"/>
      <c r="W520" s="32"/>
      <c r="X520" s="32"/>
      <c r="Y520" s="32"/>
      <c r="Z520" s="32"/>
      <c r="AA520" s="32"/>
      <c r="AB520" s="32"/>
      <c r="AC520" s="32"/>
      <c r="AD520" s="32"/>
      <c r="AE520" s="32"/>
    </row>
    <row r="521" spans="1:31" ht="12.75">
      <c r="A521" s="37"/>
      <c r="B521" s="43"/>
      <c r="C521" s="45"/>
      <c r="D521" s="45"/>
      <c r="E521" s="48"/>
      <c r="F521" s="43"/>
      <c r="G521" s="43"/>
      <c r="H521" s="51"/>
      <c r="I521" s="43"/>
      <c r="J521" s="43"/>
      <c r="K521" s="52"/>
      <c r="L521" s="43"/>
      <c r="M521" s="43"/>
      <c r="N521" s="43"/>
      <c r="O521" s="48"/>
      <c r="P521" s="43"/>
      <c r="Q521" s="31" t="b">
        <f>IF(AND(OR(G521:G525=DATOS!C$8,G521:G525=DATOS!C$9),H521:H525=DATOS!B$4),ROW(G521:G525))</f>
        <v>0</v>
      </c>
      <c r="R521" s="31" t="str">
        <f t="shared" ca="1" si="2"/>
        <v/>
      </c>
      <c r="S521" s="31">
        <f t="shared" ca="1" si="10"/>
        <v>0</v>
      </c>
      <c r="T521" s="32"/>
      <c r="U521" s="32"/>
      <c r="V521" s="32"/>
      <c r="W521" s="32"/>
      <c r="X521" s="32"/>
      <c r="Y521" s="32"/>
      <c r="Z521" s="32"/>
      <c r="AA521" s="32"/>
      <c r="AB521" s="32"/>
      <c r="AC521" s="32"/>
      <c r="AD521" s="32"/>
      <c r="AE521" s="32"/>
    </row>
    <row r="522" spans="1:31" ht="12.75">
      <c r="A522" s="37"/>
      <c r="B522" s="43"/>
      <c r="C522" s="45"/>
      <c r="D522" s="45"/>
      <c r="E522" s="48"/>
      <c r="F522" s="43"/>
      <c r="G522" s="43"/>
      <c r="H522" s="51"/>
      <c r="I522" s="43"/>
      <c r="J522" s="31"/>
      <c r="K522" s="55"/>
      <c r="L522" s="31"/>
      <c r="M522" s="31"/>
      <c r="N522" s="43"/>
      <c r="O522" s="48"/>
      <c r="P522" s="43"/>
      <c r="Q522" s="31" t="b">
        <f>IF(AND(OR(G522:G526=DATOS!C$8,G522:G526=DATOS!C$9),H522:H526=DATOS!B$4),ROW(G522:G526))</f>
        <v>0</v>
      </c>
      <c r="R522" s="31" t="str">
        <f t="shared" ca="1" si="2"/>
        <v/>
      </c>
      <c r="S522" s="31">
        <f t="shared" ca="1" si="10"/>
        <v>0</v>
      </c>
      <c r="T522" s="32"/>
      <c r="U522" s="32"/>
      <c r="V522" s="32"/>
      <c r="W522" s="32"/>
      <c r="X522" s="32"/>
      <c r="Y522" s="32"/>
      <c r="Z522" s="32"/>
      <c r="AA522" s="32"/>
      <c r="AB522" s="32"/>
      <c r="AC522" s="32"/>
      <c r="AD522" s="32"/>
      <c r="AE522" s="32"/>
    </row>
    <row r="523" spans="1:31" ht="12.75">
      <c r="A523" s="37"/>
      <c r="B523" s="43"/>
      <c r="C523" s="45"/>
      <c r="D523" s="45"/>
      <c r="E523" s="48"/>
      <c r="F523" s="43"/>
      <c r="G523" s="43"/>
      <c r="H523" s="51"/>
      <c r="I523" s="43"/>
      <c r="J523" s="43"/>
      <c r="K523" s="52"/>
      <c r="L523" s="43"/>
      <c r="M523" s="43"/>
      <c r="N523" s="43"/>
      <c r="O523" s="48"/>
      <c r="P523" s="43"/>
      <c r="Q523" s="31" t="b">
        <f>IF(AND(OR(G523:G527=DATOS!C$8,G523:G527=DATOS!C$9),H523:H527=DATOS!B$4),ROW(G523:G527))</f>
        <v>0</v>
      </c>
      <c r="R523" s="31" t="str">
        <f t="shared" ca="1" si="2"/>
        <v/>
      </c>
      <c r="S523" s="31">
        <f t="shared" ca="1" si="10"/>
        <v>0</v>
      </c>
      <c r="T523" s="32"/>
      <c r="U523" s="32"/>
      <c r="V523" s="32"/>
      <c r="W523" s="32"/>
      <c r="X523" s="32"/>
      <c r="Y523" s="32"/>
      <c r="Z523" s="32"/>
      <c r="AA523" s="32"/>
      <c r="AB523" s="32"/>
      <c r="AC523" s="32"/>
      <c r="AD523" s="32"/>
      <c r="AE523" s="32"/>
    </row>
    <row r="524" spans="1:31" ht="12.75">
      <c r="A524" s="37"/>
      <c r="B524" s="43"/>
      <c r="C524" s="45"/>
      <c r="D524" s="45"/>
      <c r="E524" s="48"/>
      <c r="F524" s="43"/>
      <c r="G524" s="43"/>
      <c r="H524" s="51"/>
      <c r="I524" s="43"/>
      <c r="J524" s="31"/>
      <c r="K524" s="52"/>
      <c r="L524" s="31"/>
      <c r="M524" s="31"/>
      <c r="N524" s="43"/>
      <c r="O524" s="48"/>
      <c r="P524" s="43"/>
      <c r="Q524" s="31" t="b">
        <f>IF(AND(OR(G524:G528=DATOS!C$8,G524:G528=DATOS!C$9),H524:H528=DATOS!B$4),ROW(G524:G528))</f>
        <v>0</v>
      </c>
      <c r="R524" s="31" t="str">
        <f t="shared" ca="1" si="2"/>
        <v/>
      </c>
      <c r="S524" s="31">
        <f t="shared" ca="1" si="10"/>
        <v>0</v>
      </c>
      <c r="T524" s="32"/>
      <c r="U524" s="32"/>
      <c r="V524" s="32"/>
      <c r="W524" s="32"/>
      <c r="X524" s="32"/>
      <c r="Y524" s="32"/>
      <c r="Z524" s="32"/>
      <c r="AA524" s="32"/>
      <c r="AB524" s="32"/>
      <c r="AC524" s="32"/>
      <c r="AD524" s="32"/>
      <c r="AE524" s="32"/>
    </row>
    <row r="525" spans="1:31" ht="12.75">
      <c r="A525" s="37"/>
      <c r="B525" s="43"/>
      <c r="C525" s="45"/>
      <c r="D525" s="45"/>
      <c r="E525" s="48"/>
      <c r="F525" s="43"/>
      <c r="G525" s="43"/>
      <c r="H525" s="51"/>
      <c r="I525" s="43"/>
      <c r="J525" s="43"/>
      <c r="K525" s="52"/>
      <c r="L525" s="43"/>
      <c r="M525" s="43"/>
      <c r="N525" s="43"/>
      <c r="O525" s="48"/>
      <c r="P525" s="43"/>
      <c r="Q525" s="31" t="b">
        <f>IF(AND(OR(G525:G529=DATOS!C$8,G525:G529=DATOS!C$9),H525:H529=DATOS!B$4),ROW(G525:G529))</f>
        <v>0</v>
      </c>
      <c r="R525" s="31" t="str">
        <f t="shared" ca="1" si="2"/>
        <v/>
      </c>
      <c r="S525" s="31">
        <f t="shared" ca="1" si="10"/>
        <v>0</v>
      </c>
      <c r="T525" s="32"/>
      <c r="U525" s="32"/>
      <c r="V525" s="32"/>
      <c r="W525" s="32"/>
      <c r="X525" s="32"/>
      <c r="Y525" s="32"/>
      <c r="Z525" s="32"/>
      <c r="AA525" s="32"/>
      <c r="AB525" s="32"/>
      <c r="AC525" s="32"/>
      <c r="AD525" s="32"/>
      <c r="AE525" s="32"/>
    </row>
    <row r="526" spans="1:31" ht="12.75">
      <c r="A526" s="37"/>
      <c r="B526" s="43"/>
      <c r="C526" s="45"/>
      <c r="D526" s="45"/>
      <c r="E526" s="48"/>
      <c r="F526" s="43"/>
      <c r="G526" s="43"/>
      <c r="H526" s="51"/>
      <c r="I526" s="43"/>
      <c r="J526" s="43"/>
      <c r="K526" s="52"/>
      <c r="L526" s="43"/>
      <c r="M526" s="43"/>
      <c r="N526" s="43"/>
      <c r="O526" s="48"/>
      <c r="P526" s="43"/>
      <c r="Q526" s="31" t="b">
        <f>IF(AND(OR(G526:G530=DATOS!C$8,G526:G530=DATOS!C$9),H526:H530=DATOS!B$4),ROW(G526:G530))</f>
        <v>0</v>
      </c>
      <c r="R526" s="31" t="str">
        <f t="shared" ca="1" si="2"/>
        <v/>
      </c>
      <c r="S526" s="31">
        <f t="shared" ca="1" si="10"/>
        <v>0</v>
      </c>
      <c r="T526" s="32"/>
      <c r="U526" s="32"/>
      <c r="V526" s="32"/>
      <c r="W526" s="32"/>
      <c r="X526" s="32"/>
      <c r="Y526" s="32"/>
      <c r="Z526" s="32"/>
      <c r="AA526" s="32"/>
      <c r="AB526" s="32"/>
      <c r="AC526" s="32"/>
      <c r="AD526" s="32"/>
      <c r="AE526" s="32"/>
    </row>
    <row r="527" spans="1:31" ht="12.75">
      <c r="A527" s="37"/>
      <c r="B527" s="43"/>
      <c r="C527" s="45"/>
      <c r="D527" s="45"/>
      <c r="E527" s="48"/>
      <c r="F527" s="43"/>
      <c r="G527" s="43"/>
      <c r="H527" s="51"/>
      <c r="I527" s="43"/>
      <c r="J527" s="43"/>
      <c r="K527" s="52"/>
      <c r="L527" s="43"/>
      <c r="M527" s="43"/>
      <c r="N527" s="43"/>
      <c r="O527" s="48"/>
      <c r="P527" s="43"/>
      <c r="Q527" s="31" t="b">
        <f>IF(AND(OR(G527:G531=DATOS!C$8,G527:G531=DATOS!C$9),H527:H531=DATOS!B$4),ROW(G527:G531))</f>
        <v>0</v>
      </c>
      <c r="R527" s="31" t="str">
        <f t="shared" ca="1" si="2"/>
        <v/>
      </c>
      <c r="S527" s="31">
        <f t="shared" ca="1" si="10"/>
        <v>0</v>
      </c>
      <c r="T527" s="32"/>
      <c r="U527" s="32"/>
      <c r="V527" s="32"/>
      <c r="W527" s="32"/>
      <c r="X527" s="32"/>
      <c r="Y527" s="32"/>
      <c r="Z527" s="32"/>
      <c r="AA527" s="32"/>
      <c r="AB527" s="32"/>
      <c r="AC527" s="32"/>
      <c r="AD527" s="32"/>
      <c r="AE527" s="32"/>
    </row>
    <row r="528" spans="1:31" ht="12.75">
      <c r="A528" s="37"/>
      <c r="B528" s="43"/>
      <c r="C528" s="45"/>
      <c r="D528" s="45"/>
      <c r="E528" s="48"/>
      <c r="F528" s="43"/>
      <c r="G528" s="43"/>
      <c r="H528" s="51"/>
      <c r="I528" s="43"/>
      <c r="J528" s="31"/>
      <c r="K528" s="55"/>
      <c r="L528" s="31"/>
      <c r="M528" s="31"/>
      <c r="N528" s="43"/>
      <c r="O528" s="48"/>
      <c r="P528" s="43"/>
      <c r="Q528" s="31" t="b">
        <f>IF(AND(OR(G528:G532=DATOS!C$8,G528:G532=DATOS!C$9),H528:H532=DATOS!B$4),ROW(G528:G532))</f>
        <v>0</v>
      </c>
      <c r="R528" s="31" t="str">
        <f t="shared" ca="1" si="2"/>
        <v/>
      </c>
      <c r="S528" s="31">
        <f t="shared" ca="1" si="10"/>
        <v>0</v>
      </c>
      <c r="T528" s="32"/>
      <c r="U528" s="32"/>
      <c r="V528" s="32"/>
      <c r="W528" s="32"/>
      <c r="X528" s="32"/>
      <c r="Y528" s="32"/>
      <c r="Z528" s="32"/>
      <c r="AA528" s="32"/>
      <c r="AB528" s="32"/>
      <c r="AC528" s="32"/>
      <c r="AD528" s="32"/>
      <c r="AE528" s="32"/>
    </row>
    <row r="529" spans="1:31" ht="12.75">
      <c r="A529" s="37"/>
      <c r="B529" s="43"/>
      <c r="C529" s="45"/>
      <c r="D529" s="45"/>
      <c r="E529" s="48"/>
      <c r="F529" s="43"/>
      <c r="G529" s="43"/>
      <c r="H529" s="51"/>
      <c r="I529" s="43"/>
      <c r="J529" s="31"/>
      <c r="K529" s="52"/>
      <c r="L529" s="31"/>
      <c r="M529" s="31"/>
      <c r="N529" s="43"/>
      <c r="O529" s="48"/>
      <c r="P529" s="43"/>
      <c r="Q529" s="31" t="b">
        <f>IF(AND(OR(G529:G533=DATOS!C$8,G529:G533=DATOS!C$9),H529:H533=DATOS!B$4),ROW(G529:G533))</f>
        <v>0</v>
      </c>
      <c r="R529" s="31" t="str">
        <f t="shared" ca="1" si="2"/>
        <v/>
      </c>
      <c r="S529" s="31">
        <f t="shared" ca="1" si="10"/>
        <v>0</v>
      </c>
      <c r="T529" s="32"/>
      <c r="U529" s="32"/>
      <c r="V529" s="32"/>
      <c r="W529" s="32"/>
      <c r="X529" s="32"/>
      <c r="Y529" s="32"/>
      <c r="Z529" s="32"/>
      <c r="AA529" s="32"/>
      <c r="AB529" s="32"/>
      <c r="AC529" s="32"/>
      <c r="AD529" s="32"/>
      <c r="AE529" s="32"/>
    </row>
    <row r="530" spans="1:31" ht="12.75">
      <c r="A530" s="37"/>
      <c r="B530" s="43"/>
      <c r="C530" s="45"/>
      <c r="D530" s="45"/>
      <c r="E530" s="48"/>
      <c r="F530" s="43"/>
      <c r="G530" s="43"/>
      <c r="H530" s="51"/>
      <c r="I530" s="43"/>
      <c r="J530" s="43"/>
      <c r="K530" s="52"/>
      <c r="L530" s="43"/>
      <c r="M530" s="43"/>
      <c r="N530" s="43"/>
      <c r="O530" s="48"/>
      <c r="P530" s="43"/>
      <c r="Q530" s="31" t="b">
        <f>IF(AND(OR(G530:G534=DATOS!C$8,G530:G534=DATOS!C$9),H530:H534=DATOS!B$4),ROW(G530:G534))</f>
        <v>0</v>
      </c>
      <c r="R530" s="31" t="str">
        <f t="shared" ca="1" si="2"/>
        <v/>
      </c>
      <c r="S530" s="31">
        <f t="shared" ca="1" si="10"/>
        <v>0</v>
      </c>
      <c r="T530" s="32"/>
      <c r="U530" s="32"/>
      <c r="V530" s="32"/>
      <c r="W530" s="32"/>
      <c r="X530" s="32"/>
      <c r="Y530" s="32"/>
      <c r="Z530" s="32"/>
      <c r="AA530" s="32"/>
      <c r="AB530" s="32"/>
      <c r="AC530" s="32"/>
      <c r="AD530" s="32"/>
      <c r="AE530" s="32"/>
    </row>
    <row r="531" spans="1:31" ht="12.75">
      <c r="A531" s="37"/>
      <c r="B531" s="43"/>
      <c r="C531" s="45"/>
      <c r="D531" s="45"/>
      <c r="E531" s="48"/>
      <c r="F531" s="43"/>
      <c r="G531" s="43"/>
      <c r="H531" s="51"/>
      <c r="I531" s="43"/>
      <c r="J531" s="43"/>
      <c r="K531" s="52"/>
      <c r="L531" s="43"/>
      <c r="M531" s="43"/>
      <c r="N531" s="43"/>
      <c r="O531" s="48"/>
      <c r="P531" s="43"/>
      <c r="Q531" s="31" t="b">
        <f>IF(AND(OR(G531:G535=DATOS!C$8,G531:G535=DATOS!C$9),H531:H535=DATOS!B$4),ROW(G531:G535))</f>
        <v>0</v>
      </c>
      <c r="R531" s="31" t="str">
        <f t="shared" ca="1" si="2"/>
        <v/>
      </c>
      <c r="S531" s="31">
        <f t="shared" ca="1" si="10"/>
        <v>0</v>
      </c>
      <c r="T531" s="32"/>
      <c r="U531" s="32"/>
      <c r="V531" s="32"/>
      <c r="W531" s="32"/>
      <c r="X531" s="32"/>
      <c r="Y531" s="32"/>
      <c r="Z531" s="32"/>
      <c r="AA531" s="32"/>
      <c r="AB531" s="32"/>
      <c r="AC531" s="32"/>
      <c r="AD531" s="32"/>
      <c r="AE531" s="32"/>
    </row>
    <row r="532" spans="1:31" ht="12.75">
      <c r="A532" s="37"/>
      <c r="B532" s="43"/>
      <c r="C532" s="45"/>
      <c r="D532" s="45"/>
      <c r="E532" s="48"/>
      <c r="F532" s="43"/>
      <c r="G532" s="43"/>
      <c r="H532" s="51"/>
      <c r="I532" s="43"/>
      <c r="J532" s="43"/>
      <c r="K532" s="52"/>
      <c r="L532" s="43"/>
      <c r="M532" s="43"/>
      <c r="N532" s="43"/>
      <c r="O532" s="48"/>
      <c r="P532" s="43"/>
      <c r="Q532" s="31" t="b">
        <f>IF(AND(OR(G532:G536=DATOS!C$8,G532:G536=DATOS!C$9),H532:H536=DATOS!B$4),ROW(G532:G536))</f>
        <v>0</v>
      </c>
      <c r="R532" s="31" t="str">
        <f t="shared" ca="1" si="2"/>
        <v/>
      </c>
      <c r="S532" s="31">
        <f t="shared" ca="1" si="10"/>
        <v>0</v>
      </c>
      <c r="T532" s="32"/>
      <c r="U532" s="32"/>
      <c r="V532" s="32"/>
      <c r="W532" s="32"/>
      <c r="X532" s="32"/>
      <c r="Y532" s="32"/>
      <c r="Z532" s="32"/>
      <c r="AA532" s="32"/>
      <c r="AB532" s="32"/>
      <c r="AC532" s="32"/>
      <c r="AD532" s="32"/>
      <c r="AE532" s="32"/>
    </row>
    <row r="533" spans="1:31" ht="12.75">
      <c r="A533" s="37"/>
      <c r="B533" s="43"/>
      <c r="C533" s="45"/>
      <c r="D533" s="45"/>
      <c r="E533" s="48"/>
      <c r="F533" s="43"/>
      <c r="G533" s="43"/>
      <c r="H533" s="51"/>
      <c r="I533" s="43"/>
      <c r="J533" s="43"/>
      <c r="K533" s="52"/>
      <c r="L533" s="43"/>
      <c r="M533" s="43"/>
      <c r="N533" s="43"/>
      <c r="O533" s="48"/>
      <c r="P533" s="43"/>
      <c r="Q533" s="31" t="b">
        <f>IF(AND(OR(G533:G537=DATOS!C$8,G533:G537=DATOS!C$9),H533:H537=DATOS!B$4),ROW(G533:G537))</f>
        <v>0</v>
      </c>
      <c r="R533" s="31" t="str">
        <f t="shared" ca="1" si="2"/>
        <v/>
      </c>
      <c r="S533" s="31">
        <f t="shared" ca="1" si="10"/>
        <v>0</v>
      </c>
      <c r="T533" s="32"/>
      <c r="U533" s="32"/>
      <c r="V533" s="32"/>
      <c r="W533" s="32"/>
      <c r="X533" s="32"/>
      <c r="Y533" s="32"/>
      <c r="Z533" s="32"/>
      <c r="AA533" s="32"/>
      <c r="AB533" s="32"/>
      <c r="AC533" s="32"/>
      <c r="AD533" s="32"/>
      <c r="AE533" s="32"/>
    </row>
    <row r="534" spans="1:31" ht="12.75">
      <c r="A534" s="37"/>
      <c r="B534" s="43"/>
      <c r="C534" s="45"/>
      <c r="D534" s="45"/>
      <c r="E534" s="48"/>
      <c r="F534" s="43"/>
      <c r="G534" s="43"/>
      <c r="H534" s="51"/>
      <c r="I534" s="43"/>
      <c r="J534" s="43"/>
      <c r="K534" s="52"/>
      <c r="L534" s="43"/>
      <c r="M534" s="43"/>
      <c r="N534" s="43"/>
      <c r="O534" s="48"/>
      <c r="P534" s="43"/>
      <c r="Q534" s="31" t="b">
        <f>IF(AND(OR(G534:G538=DATOS!C$8,G534:G538=DATOS!C$9),H534:H538=DATOS!B$4),ROW(G534:G538))</f>
        <v>0</v>
      </c>
      <c r="R534" s="31" t="str">
        <f t="shared" ca="1" si="2"/>
        <v/>
      </c>
      <c r="S534" s="31">
        <f t="shared" ca="1" si="10"/>
        <v>0</v>
      </c>
      <c r="T534" s="32"/>
      <c r="U534" s="32"/>
      <c r="V534" s="32"/>
      <c r="W534" s="32"/>
      <c r="X534" s="32"/>
      <c r="Y534" s="32"/>
      <c r="Z534" s="32"/>
      <c r="AA534" s="32"/>
      <c r="AB534" s="32"/>
      <c r="AC534" s="32"/>
      <c r="AD534" s="32"/>
      <c r="AE534" s="32"/>
    </row>
    <row r="535" spans="1:31" ht="12.75">
      <c r="A535" s="346"/>
      <c r="B535" s="43"/>
      <c r="C535" s="45"/>
      <c r="D535" s="45"/>
      <c r="E535" s="48"/>
      <c r="F535" s="43"/>
      <c r="G535" s="43"/>
      <c r="H535" s="51"/>
      <c r="I535" s="43"/>
      <c r="J535" s="31"/>
      <c r="K535" s="55"/>
      <c r="L535" s="31"/>
      <c r="M535" s="31"/>
      <c r="N535" s="43"/>
      <c r="O535" s="48"/>
      <c r="P535" s="43"/>
      <c r="Q535" s="31" t="b">
        <f>IF(AND(OR(G535:G539=DATOS!C$8,G535:G539=DATOS!C$9),H535:H539=DATOS!B$4),ROW(G535:G539))</f>
        <v>0</v>
      </c>
      <c r="R535" s="31" t="str">
        <f t="shared" ca="1" si="2"/>
        <v/>
      </c>
      <c r="S535" s="31">
        <f t="shared" ca="1" si="10"/>
        <v>0</v>
      </c>
      <c r="T535" s="32"/>
      <c r="U535" s="32"/>
      <c r="V535" s="32"/>
      <c r="W535" s="32"/>
      <c r="X535" s="32"/>
      <c r="Y535" s="32"/>
      <c r="Z535" s="32"/>
      <c r="AA535" s="32"/>
      <c r="AB535" s="32"/>
      <c r="AC535" s="32"/>
      <c r="AD535" s="32"/>
      <c r="AE535" s="32"/>
    </row>
    <row r="536" spans="1:31" ht="12.75">
      <c r="A536" s="37"/>
      <c r="B536" s="43"/>
      <c r="C536" s="45"/>
      <c r="D536" s="45"/>
      <c r="E536" s="48"/>
      <c r="F536" s="43"/>
      <c r="G536" s="43"/>
      <c r="H536" s="51"/>
      <c r="I536" s="43"/>
      <c r="J536" s="31"/>
      <c r="K536" s="55"/>
      <c r="L536" s="31"/>
      <c r="M536" s="31"/>
      <c r="N536" s="43"/>
      <c r="O536" s="48"/>
      <c r="P536" s="43"/>
      <c r="Q536" s="31" t="b">
        <f>IF(AND(OR(G536:G540=DATOS!C$8,G536:G540=DATOS!C$9),H536:H540=DATOS!B$4),ROW(G536:G540))</f>
        <v>0</v>
      </c>
      <c r="R536" s="31" t="str">
        <f t="shared" ca="1" si="2"/>
        <v/>
      </c>
      <c r="S536" s="31">
        <f t="shared" ca="1" si="10"/>
        <v>0</v>
      </c>
      <c r="T536" s="32"/>
      <c r="U536" s="32"/>
      <c r="V536" s="32"/>
      <c r="W536" s="32"/>
      <c r="X536" s="32"/>
      <c r="Y536" s="32"/>
      <c r="Z536" s="32"/>
      <c r="AA536" s="32"/>
      <c r="AB536" s="32"/>
      <c r="AC536" s="32"/>
      <c r="AD536" s="32"/>
      <c r="AE536" s="32"/>
    </row>
    <row r="537" spans="1:31" ht="12.75">
      <c r="A537" s="37"/>
      <c r="B537" s="43"/>
      <c r="C537" s="45"/>
      <c r="D537" s="45"/>
      <c r="E537" s="48"/>
      <c r="F537" s="43"/>
      <c r="G537" s="43"/>
      <c r="H537" s="51"/>
      <c r="I537" s="43"/>
      <c r="J537" s="43"/>
      <c r="K537" s="52"/>
      <c r="L537" s="48"/>
      <c r="M537" s="43"/>
      <c r="N537" s="43"/>
      <c r="O537" s="48"/>
      <c r="P537" s="43"/>
      <c r="Q537" s="31" t="b">
        <f>IF(AND(OR(G537:G541=DATOS!C$8,G537:G541=DATOS!C$9),H537:H541=DATOS!B$4),ROW(G537:G541))</f>
        <v>0</v>
      </c>
      <c r="R537" s="31" t="str">
        <f t="shared" ca="1" si="2"/>
        <v/>
      </c>
      <c r="S537" s="31">
        <f t="shared" ca="1" si="10"/>
        <v>0</v>
      </c>
      <c r="T537" s="32"/>
      <c r="U537" s="32"/>
      <c r="V537" s="32"/>
      <c r="W537" s="32"/>
      <c r="X537" s="32"/>
      <c r="Y537" s="32"/>
      <c r="Z537" s="32"/>
      <c r="AA537" s="32"/>
      <c r="AB537" s="32"/>
      <c r="AC537" s="32"/>
      <c r="AD537" s="32"/>
      <c r="AE537" s="32"/>
    </row>
    <row r="538" spans="1:31" ht="12.75">
      <c r="A538" s="37"/>
      <c r="B538" s="43"/>
      <c r="C538" s="45"/>
      <c r="D538" s="45"/>
      <c r="E538" s="48"/>
      <c r="F538" s="43"/>
      <c r="G538" s="43"/>
      <c r="H538" s="51"/>
      <c r="I538" s="43"/>
      <c r="J538" s="31"/>
      <c r="K538" s="52"/>
      <c r="L538" s="31"/>
      <c r="M538" s="31"/>
      <c r="N538" s="43"/>
      <c r="O538" s="48"/>
      <c r="P538" s="43"/>
      <c r="Q538" s="31" t="b">
        <f>IF(AND(OR(G538:G542=DATOS!C$8,G538:G542=DATOS!C$9),H538:H542=DATOS!B$4),ROW(G538:G542))</f>
        <v>0</v>
      </c>
      <c r="R538" s="31" t="str">
        <f t="shared" ca="1" si="2"/>
        <v/>
      </c>
      <c r="S538" s="31">
        <f t="shared" ca="1" si="10"/>
        <v>0</v>
      </c>
      <c r="T538" s="32"/>
      <c r="U538" s="32"/>
      <c r="V538" s="32"/>
      <c r="W538" s="32"/>
      <c r="X538" s="32"/>
      <c r="Y538" s="32"/>
      <c r="Z538" s="32"/>
      <c r="AA538" s="32"/>
      <c r="AB538" s="32"/>
      <c r="AC538" s="32"/>
      <c r="AD538" s="32"/>
      <c r="AE538" s="32"/>
    </row>
    <row r="539" spans="1:31" ht="12.75">
      <c r="A539" s="37"/>
      <c r="B539" s="43"/>
      <c r="C539" s="45"/>
      <c r="D539" s="45"/>
      <c r="E539" s="48"/>
      <c r="F539" s="43"/>
      <c r="G539" s="43"/>
      <c r="H539" s="51"/>
      <c r="I539" s="43"/>
      <c r="J539" s="43"/>
      <c r="K539" s="52"/>
      <c r="L539" s="43"/>
      <c r="M539" s="43"/>
      <c r="N539" s="43"/>
      <c r="O539" s="48"/>
      <c r="P539" s="43"/>
      <c r="Q539" s="31" t="b">
        <f>IF(AND(OR(G539:G543=DATOS!C$8,G539:G543=DATOS!C$9),H539:H543=DATOS!B$4),ROW(G539:G543))</f>
        <v>0</v>
      </c>
      <c r="R539" s="31" t="str">
        <f t="shared" ca="1" si="2"/>
        <v/>
      </c>
      <c r="S539" s="31">
        <f t="shared" ca="1" si="10"/>
        <v>0</v>
      </c>
      <c r="T539" s="32"/>
      <c r="U539" s="32"/>
      <c r="V539" s="32"/>
      <c r="W539" s="32"/>
      <c r="X539" s="32"/>
      <c r="Y539" s="32"/>
      <c r="Z539" s="32"/>
      <c r="AA539" s="32"/>
      <c r="AB539" s="32"/>
      <c r="AC539" s="32"/>
      <c r="AD539" s="32"/>
      <c r="AE539" s="32"/>
    </row>
    <row r="540" spans="1:31" ht="12.75">
      <c r="A540" s="37"/>
      <c r="B540" s="43"/>
      <c r="C540" s="45"/>
      <c r="D540" s="45"/>
      <c r="E540" s="48"/>
      <c r="F540" s="43"/>
      <c r="G540" s="43"/>
      <c r="H540" s="51"/>
      <c r="I540" s="43"/>
      <c r="J540" s="43"/>
      <c r="K540" s="52"/>
      <c r="L540" s="43"/>
      <c r="M540" s="43"/>
      <c r="N540" s="43"/>
      <c r="O540" s="48"/>
      <c r="P540" s="43"/>
      <c r="Q540" s="31" t="b">
        <f>IF(AND(OR(G540:G544=DATOS!C$8,G540:G544=DATOS!C$9),H540:H544=DATOS!B$4),ROW(G540:G544))</f>
        <v>0</v>
      </c>
      <c r="R540" s="31" t="str">
        <f t="shared" ca="1" si="2"/>
        <v/>
      </c>
      <c r="S540" s="31">
        <f t="shared" ca="1" si="10"/>
        <v>0</v>
      </c>
      <c r="T540" s="32"/>
      <c r="U540" s="32"/>
      <c r="V540" s="32"/>
      <c r="W540" s="32"/>
      <c r="X540" s="32"/>
      <c r="Y540" s="32"/>
      <c r="Z540" s="32"/>
      <c r="AA540" s="32"/>
      <c r="AB540" s="32"/>
      <c r="AC540" s="32"/>
      <c r="AD540" s="32"/>
      <c r="AE540" s="32"/>
    </row>
    <row r="541" spans="1:31" ht="12.75">
      <c r="A541" s="37"/>
      <c r="B541" s="43"/>
      <c r="C541" s="45"/>
      <c r="D541" s="45"/>
      <c r="E541" s="48"/>
      <c r="F541" s="43"/>
      <c r="G541" s="43"/>
      <c r="H541" s="51"/>
      <c r="I541" s="43"/>
      <c r="J541" s="43"/>
      <c r="K541" s="52"/>
      <c r="L541" s="43"/>
      <c r="M541" s="43"/>
      <c r="N541" s="43"/>
      <c r="O541" s="48"/>
      <c r="P541" s="43"/>
      <c r="Q541" s="31" t="b">
        <f>IF(AND(OR(G541:G545=DATOS!C$8,G541:G545=DATOS!C$9),H541:H545=DATOS!B$4),ROW(G541:G545))</f>
        <v>0</v>
      </c>
      <c r="R541" s="31" t="str">
        <f t="shared" ca="1" si="2"/>
        <v/>
      </c>
      <c r="S541" s="31">
        <f t="shared" ca="1" si="10"/>
        <v>0</v>
      </c>
      <c r="T541" s="32"/>
      <c r="U541" s="32"/>
      <c r="V541" s="32"/>
      <c r="W541" s="32"/>
      <c r="X541" s="32"/>
      <c r="Y541" s="32"/>
      <c r="Z541" s="32"/>
      <c r="AA541" s="32"/>
      <c r="AB541" s="32"/>
      <c r="AC541" s="32"/>
      <c r="AD541" s="32"/>
      <c r="AE541" s="32"/>
    </row>
    <row r="542" spans="1:31" ht="12.75">
      <c r="A542" s="37"/>
      <c r="B542" s="43"/>
      <c r="C542" s="45"/>
      <c r="D542" s="45"/>
      <c r="E542" s="48"/>
      <c r="F542" s="43"/>
      <c r="G542" s="43"/>
      <c r="H542" s="51"/>
      <c r="I542" s="43"/>
      <c r="J542" s="31"/>
      <c r="K542" s="55"/>
      <c r="L542" s="31"/>
      <c r="M542" s="31"/>
      <c r="N542" s="43"/>
      <c r="O542" s="48"/>
      <c r="P542" s="43"/>
      <c r="Q542" s="31" t="b">
        <f>IF(AND(OR(G542:G546=DATOS!C$8,G542:G546=DATOS!C$9),H542:H546=DATOS!B$4),ROW(G542:G546))</f>
        <v>0</v>
      </c>
      <c r="R542" s="31" t="str">
        <f t="shared" ca="1" si="2"/>
        <v/>
      </c>
      <c r="S542" s="31">
        <f t="shared" ca="1" si="10"/>
        <v>0</v>
      </c>
      <c r="T542" s="32"/>
      <c r="U542" s="32"/>
      <c r="V542" s="32"/>
      <c r="W542" s="32"/>
      <c r="X542" s="32"/>
      <c r="Y542" s="32"/>
      <c r="Z542" s="32"/>
      <c r="AA542" s="32"/>
      <c r="AB542" s="32"/>
      <c r="AC542" s="32"/>
      <c r="AD542" s="32"/>
      <c r="AE542" s="32"/>
    </row>
    <row r="543" spans="1:31" ht="12.75">
      <c r="A543" s="37"/>
      <c r="B543" s="43"/>
      <c r="C543" s="45"/>
      <c r="D543" s="45"/>
      <c r="E543" s="48"/>
      <c r="F543" s="43"/>
      <c r="G543" s="43"/>
      <c r="H543" s="51"/>
      <c r="I543" s="43"/>
      <c r="J543" s="43"/>
      <c r="K543" s="52"/>
      <c r="L543" s="43"/>
      <c r="M543" s="43"/>
      <c r="N543" s="43"/>
      <c r="O543" s="48"/>
      <c r="P543" s="43"/>
      <c r="Q543" s="31" t="b">
        <f>IF(AND(OR(G543:G547=DATOS!C$8,G543:G547=DATOS!C$9),H543:H547=DATOS!B$4),ROW(G543:G547))</f>
        <v>0</v>
      </c>
      <c r="R543" s="31" t="str">
        <f t="shared" ca="1" si="2"/>
        <v/>
      </c>
      <c r="S543" s="31">
        <f t="shared" ca="1" si="10"/>
        <v>0</v>
      </c>
      <c r="T543" s="32"/>
      <c r="U543" s="32"/>
      <c r="V543" s="32"/>
      <c r="W543" s="32"/>
      <c r="X543" s="32"/>
      <c r="Y543" s="32"/>
      <c r="Z543" s="32"/>
      <c r="AA543" s="32"/>
      <c r="AB543" s="32"/>
      <c r="AC543" s="32"/>
      <c r="AD543" s="32"/>
      <c r="AE543" s="32"/>
    </row>
    <row r="544" spans="1:31" ht="12.75">
      <c r="A544" s="37"/>
      <c r="B544" s="43"/>
      <c r="C544" s="45"/>
      <c r="D544" s="45"/>
      <c r="E544" s="48"/>
      <c r="F544" s="43"/>
      <c r="G544" s="43"/>
      <c r="H544" s="51"/>
      <c r="I544" s="43"/>
      <c r="J544" s="43"/>
      <c r="K544" s="52"/>
      <c r="L544" s="48"/>
      <c r="M544" s="48"/>
      <c r="N544" s="43"/>
      <c r="O544" s="48"/>
      <c r="P544" s="43"/>
      <c r="Q544" s="31" t="b">
        <f>IF(AND(OR(G544:G548=DATOS!C$8,G544:G548=DATOS!C$9),H544:H548=DATOS!B$4),ROW(G544:G548))</f>
        <v>0</v>
      </c>
      <c r="R544" s="31" t="str">
        <f t="shared" ca="1" si="2"/>
        <v/>
      </c>
      <c r="S544" s="31">
        <f t="shared" ca="1" si="10"/>
        <v>0</v>
      </c>
      <c r="T544" s="32"/>
      <c r="U544" s="32"/>
      <c r="V544" s="32"/>
      <c r="W544" s="32"/>
      <c r="X544" s="32"/>
      <c r="Y544" s="32"/>
      <c r="Z544" s="32"/>
      <c r="AA544" s="32"/>
      <c r="AB544" s="32"/>
      <c r="AC544" s="32"/>
      <c r="AD544" s="32"/>
      <c r="AE544" s="32"/>
    </row>
    <row r="545" spans="1:31" ht="12.75">
      <c r="A545" s="99"/>
      <c r="B545" s="43"/>
      <c r="C545" s="45"/>
      <c r="D545" s="45"/>
      <c r="E545" s="48"/>
      <c r="F545" s="43"/>
      <c r="G545" s="43"/>
      <c r="H545" s="51"/>
      <c r="I545" s="43"/>
      <c r="J545" s="43"/>
      <c r="K545" s="52"/>
      <c r="L545" s="43"/>
      <c r="M545" s="43"/>
      <c r="N545" s="43"/>
      <c r="O545" s="48"/>
      <c r="P545" s="43"/>
      <c r="Q545" s="31" t="b">
        <f>IF(AND(OR(G545:G549=DATOS!C$8,G545:G549=DATOS!C$9),H545:H549=DATOS!B$4),ROW(G545:G549))</f>
        <v>0</v>
      </c>
      <c r="R545" s="31" t="str">
        <f t="shared" ca="1" si="2"/>
        <v/>
      </c>
      <c r="S545" s="31">
        <f t="shared" ca="1" si="10"/>
        <v>0</v>
      </c>
      <c r="T545" s="32"/>
      <c r="U545" s="32"/>
      <c r="V545" s="32"/>
      <c r="W545" s="32"/>
      <c r="X545" s="32"/>
      <c r="Y545" s="32"/>
      <c r="Z545" s="32"/>
      <c r="AA545" s="32"/>
      <c r="AB545" s="32"/>
      <c r="AC545" s="32"/>
      <c r="AD545" s="32"/>
      <c r="AE545" s="32"/>
    </row>
    <row r="546" spans="1:31" ht="12.75">
      <c r="A546" s="37"/>
      <c r="B546" s="43"/>
      <c r="C546" s="45"/>
      <c r="D546" s="45"/>
      <c r="E546" s="83"/>
      <c r="F546" s="43"/>
      <c r="G546" s="43"/>
      <c r="H546" s="51"/>
      <c r="I546" s="43"/>
      <c r="J546" s="43"/>
      <c r="K546" s="52"/>
      <c r="L546" s="43"/>
      <c r="M546" s="43"/>
      <c r="N546" s="43"/>
      <c r="O546" s="48"/>
      <c r="P546" s="43"/>
      <c r="Q546" s="31" t="b">
        <f>IF(AND(OR(G546:G550=DATOS!C$8,G546:G550=DATOS!C$9),H546:H550=DATOS!B$4),ROW(G546:G550))</f>
        <v>0</v>
      </c>
      <c r="R546" s="31" t="str">
        <f t="shared" ca="1" si="2"/>
        <v/>
      </c>
      <c r="S546" s="31">
        <f t="shared" ca="1" si="10"/>
        <v>0</v>
      </c>
      <c r="T546" s="32"/>
      <c r="U546" s="32"/>
      <c r="V546" s="32"/>
      <c r="W546" s="32"/>
      <c r="X546" s="32"/>
      <c r="Y546" s="32"/>
      <c r="Z546" s="32"/>
      <c r="AA546" s="32"/>
      <c r="AB546" s="32"/>
      <c r="AC546" s="32"/>
      <c r="AD546" s="32"/>
      <c r="AE546" s="32"/>
    </row>
    <row r="547" spans="1:31" ht="12.75">
      <c r="A547" s="347"/>
      <c r="B547" s="51"/>
      <c r="C547" s="45"/>
      <c r="D547" s="45"/>
      <c r="E547" s="83"/>
      <c r="F547" s="51"/>
      <c r="G547" s="43"/>
      <c r="H547" s="51"/>
      <c r="I547" s="51"/>
      <c r="J547" s="51"/>
      <c r="K547" s="348"/>
      <c r="L547" s="51"/>
      <c r="M547" s="51"/>
      <c r="N547" s="45"/>
      <c r="O547" s="48"/>
      <c r="P547" s="43"/>
      <c r="Q547" s="31" t="b">
        <f>IF(AND(OR(G547:G551=DATOS!C$8,G547:G551=DATOS!C$9),H547:H551=DATOS!B$4),ROW(G547:G551))</f>
        <v>0</v>
      </c>
      <c r="R547" s="31" t="str">
        <f t="shared" ca="1" si="2"/>
        <v/>
      </c>
      <c r="S547" s="31">
        <f t="shared" ca="1" si="10"/>
        <v>0</v>
      </c>
      <c r="T547" s="349"/>
      <c r="U547" s="349"/>
      <c r="V547" s="349"/>
      <c r="W547" s="349"/>
      <c r="X547" s="349"/>
      <c r="Y547" s="349"/>
      <c r="Z547" s="349"/>
      <c r="AA547" s="349"/>
      <c r="AB547" s="349"/>
      <c r="AC547" s="349"/>
      <c r="AD547" s="349"/>
      <c r="AE547" s="349"/>
    </row>
    <row r="548" spans="1:31" ht="12.75">
      <c r="A548" s="37"/>
      <c r="B548" s="43"/>
      <c r="C548" s="45"/>
      <c r="D548" s="45"/>
      <c r="E548" s="48"/>
      <c r="F548" s="43"/>
      <c r="G548" s="43"/>
      <c r="H548" s="51"/>
      <c r="I548" s="43"/>
      <c r="J548" s="43"/>
      <c r="K548" s="52"/>
      <c r="L548" s="43"/>
      <c r="M548" s="43"/>
      <c r="N548" s="43"/>
      <c r="O548" s="48"/>
      <c r="P548" s="43"/>
      <c r="Q548" s="31" t="b">
        <f>IF(AND(OR(G548:G552=DATOS!C$8,G548:G552=DATOS!C$9),H548:H552=DATOS!B$4),ROW(G548:G552))</f>
        <v>0</v>
      </c>
      <c r="R548" s="31" t="str">
        <f t="shared" ca="1" si="2"/>
        <v/>
      </c>
      <c r="S548" s="31">
        <f t="shared" ca="1" si="10"/>
        <v>0</v>
      </c>
      <c r="T548" s="32"/>
      <c r="U548" s="32"/>
      <c r="V548" s="32"/>
      <c r="W548" s="32"/>
      <c r="X548" s="32"/>
      <c r="Y548" s="32"/>
      <c r="Z548" s="32"/>
      <c r="AA548" s="32"/>
      <c r="AB548" s="32"/>
      <c r="AC548" s="32"/>
      <c r="AD548" s="32"/>
      <c r="AE548" s="32"/>
    </row>
    <row r="549" spans="1:31" ht="12.75">
      <c r="A549" s="37"/>
      <c r="B549" s="43"/>
      <c r="C549" s="45"/>
      <c r="D549" s="45"/>
      <c r="E549" s="48"/>
      <c r="F549" s="43"/>
      <c r="G549" s="43"/>
      <c r="H549" s="51"/>
      <c r="I549" s="43"/>
      <c r="J549" s="43"/>
      <c r="K549" s="52"/>
      <c r="L549" s="48"/>
      <c r="M549" s="43"/>
      <c r="N549" s="43"/>
      <c r="O549" s="48"/>
      <c r="P549" s="43"/>
      <c r="Q549" s="31" t="b">
        <f>IF(AND(OR(G549:G553=DATOS!C$8,G549:G553=DATOS!C$9),H549:H553=DATOS!B$4),ROW(G549:G553))</f>
        <v>0</v>
      </c>
      <c r="R549" s="31" t="str">
        <f t="shared" ca="1" si="2"/>
        <v/>
      </c>
      <c r="S549" s="31">
        <f t="shared" ca="1" si="10"/>
        <v>0</v>
      </c>
      <c r="T549" s="32"/>
      <c r="U549" s="32"/>
      <c r="V549" s="32"/>
      <c r="W549" s="32"/>
      <c r="X549" s="32"/>
      <c r="Y549" s="32"/>
      <c r="Z549" s="32"/>
      <c r="AA549" s="32"/>
      <c r="AB549" s="32"/>
      <c r="AC549" s="32"/>
      <c r="AD549" s="32"/>
      <c r="AE549" s="32"/>
    </row>
    <row r="550" spans="1:31" ht="12.75">
      <c r="A550" s="37"/>
      <c r="B550" s="43"/>
      <c r="C550" s="45"/>
      <c r="D550" s="45"/>
      <c r="E550" s="48"/>
      <c r="F550" s="43"/>
      <c r="G550" s="43"/>
      <c r="H550" s="51"/>
      <c r="I550" s="43"/>
      <c r="J550" s="43"/>
      <c r="K550" s="52"/>
      <c r="L550" s="43"/>
      <c r="M550" s="43"/>
      <c r="N550" s="43"/>
      <c r="O550" s="31"/>
      <c r="P550" s="43"/>
      <c r="Q550" s="31" t="b">
        <f>IF(AND(OR(G550:G554=DATOS!C$8,G550:G554=DATOS!C$9),H550:H554=DATOS!B$4),ROW(G550:G554))</f>
        <v>0</v>
      </c>
      <c r="R550" s="31" t="str">
        <f t="shared" ca="1" si="2"/>
        <v/>
      </c>
      <c r="S550" s="31">
        <f t="shared" ca="1" si="10"/>
        <v>0</v>
      </c>
      <c r="T550" s="32"/>
      <c r="U550" s="32"/>
      <c r="V550" s="32"/>
      <c r="W550" s="32"/>
      <c r="X550" s="32"/>
      <c r="Y550" s="32"/>
      <c r="Z550" s="32"/>
      <c r="AA550" s="32"/>
      <c r="AB550" s="32"/>
      <c r="AC550" s="32"/>
      <c r="AD550" s="32"/>
      <c r="AE550" s="32"/>
    </row>
    <row r="551" spans="1:31" ht="12.75">
      <c r="A551" s="37"/>
      <c r="B551" s="43"/>
      <c r="C551" s="45"/>
      <c r="D551" s="45"/>
      <c r="E551" s="48"/>
      <c r="F551" s="43"/>
      <c r="G551" s="43"/>
      <c r="H551" s="51"/>
      <c r="I551" s="43"/>
      <c r="J551" s="43"/>
      <c r="K551" s="52"/>
      <c r="L551" s="43"/>
      <c r="M551" s="43"/>
      <c r="N551" s="43"/>
      <c r="O551" s="48"/>
      <c r="P551" s="43"/>
      <c r="Q551" s="31" t="b">
        <f>IF(AND(OR(G551:G555=DATOS!C$8,G551:G555=DATOS!C$9),H551:H555=DATOS!B$4),ROW(G551:G555))</f>
        <v>0</v>
      </c>
      <c r="R551" s="31" t="str">
        <f t="shared" ca="1" si="2"/>
        <v/>
      </c>
      <c r="S551" s="31">
        <f t="shared" ca="1" si="10"/>
        <v>0</v>
      </c>
      <c r="T551" s="32"/>
      <c r="U551" s="32"/>
      <c r="V551" s="32"/>
      <c r="W551" s="32"/>
      <c r="X551" s="32"/>
      <c r="Y551" s="32"/>
      <c r="Z551" s="32"/>
      <c r="AA551" s="32"/>
      <c r="AB551" s="32"/>
      <c r="AC551" s="32"/>
      <c r="AD551" s="32"/>
      <c r="AE551" s="32"/>
    </row>
    <row r="552" spans="1:31" ht="12.75">
      <c r="A552" s="37"/>
      <c r="B552" s="43"/>
      <c r="C552" s="45"/>
      <c r="D552" s="45"/>
      <c r="E552" s="48"/>
      <c r="F552" s="43"/>
      <c r="G552" s="43"/>
      <c r="H552" s="51"/>
      <c r="I552" s="43"/>
      <c r="J552" s="43"/>
      <c r="K552" s="52"/>
      <c r="L552" s="43"/>
      <c r="M552" s="43"/>
      <c r="N552" s="43"/>
      <c r="O552" s="48"/>
      <c r="P552" s="43"/>
      <c r="Q552" s="31" t="b">
        <f>IF(AND(OR(G552:G556=DATOS!C$8,G552:G556=DATOS!C$9),H552:H556=DATOS!B$4),ROW(G552:G556))</f>
        <v>0</v>
      </c>
      <c r="R552" s="31" t="str">
        <f t="shared" ca="1" si="2"/>
        <v/>
      </c>
      <c r="S552" s="31">
        <f t="shared" ca="1" si="10"/>
        <v>0</v>
      </c>
      <c r="T552" s="32"/>
      <c r="U552" s="32"/>
      <c r="V552" s="32"/>
      <c r="W552" s="32"/>
      <c r="X552" s="32"/>
      <c r="Y552" s="32"/>
      <c r="Z552" s="32"/>
      <c r="AA552" s="32"/>
      <c r="AB552" s="32"/>
      <c r="AC552" s="32"/>
      <c r="AD552" s="32"/>
      <c r="AE552" s="32"/>
    </row>
    <row r="553" spans="1:31" ht="12.75">
      <c r="A553" s="37"/>
      <c r="B553" s="43"/>
      <c r="C553" s="45"/>
      <c r="D553" s="45"/>
      <c r="E553" s="48"/>
      <c r="F553" s="43"/>
      <c r="G553" s="43"/>
      <c r="H553" s="51"/>
      <c r="I553" s="43"/>
      <c r="J553" s="43"/>
      <c r="K553" s="52"/>
      <c r="L553" s="43"/>
      <c r="M553" s="43"/>
      <c r="N553" s="43"/>
      <c r="O553" s="48"/>
      <c r="P553" s="43"/>
      <c r="Q553" s="31" t="b">
        <f>IF(AND(OR(G553:G557=DATOS!C$8,G553:G557=DATOS!C$9),H553:H557=DATOS!B$4),ROW(G553:G557))</f>
        <v>0</v>
      </c>
      <c r="R553" s="31" t="str">
        <f t="shared" ca="1" si="2"/>
        <v/>
      </c>
      <c r="S553" s="31">
        <f t="shared" ca="1" si="10"/>
        <v>0</v>
      </c>
      <c r="T553" s="32"/>
      <c r="U553" s="32"/>
      <c r="V553" s="32"/>
      <c r="W553" s="32"/>
      <c r="X553" s="32"/>
      <c r="Y553" s="32"/>
      <c r="Z553" s="32"/>
      <c r="AA553" s="32"/>
      <c r="AB553" s="32"/>
      <c r="AC553" s="32"/>
      <c r="AD553" s="32"/>
      <c r="AE553" s="32"/>
    </row>
    <row r="554" spans="1:31" ht="12.75">
      <c r="A554" s="37"/>
      <c r="B554" s="43"/>
      <c r="C554" s="45"/>
      <c r="D554" s="45"/>
      <c r="E554" s="48"/>
      <c r="F554" s="43"/>
      <c r="G554" s="43"/>
      <c r="H554" s="51"/>
      <c r="I554" s="43"/>
      <c r="J554" s="43"/>
      <c r="K554" s="52"/>
      <c r="L554" s="48"/>
      <c r="M554" s="48"/>
      <c r="N554" s="43"/>
      <c r="O554" s="48"/>
      <c r="P554" s="43"/>
      <c r="Q554" s="31" t="b">
        <f>IF(AND(OR(G554:G558=DATOS!C$8,G554:G558=DATOS!C$9),H554:H558=DATOS!B$4),ROW(G554:G558))</f>
        <v>0</v>
      </c>
      <c r="R554" s="31" t="str">
        <f t="shared" ca="1" si="2"/>
        <v/>
      </c>
      <c r="S554" s="31">
        <f t="shared" ca="1" si="10"/>
        <v>0</v>
      </c>
      <c r="T554" s="32"/>
      <c r="U554" s="32"/>
      <c r="V554" s="32"/>
      <c r="W554" s="32"/>
      <c r="X554" s="32"/>
      <c r="Y554" s="32"/>
      <c r="Z554" s="32"/>
      <c r="AA554" s="32"/>
      <c r="AB554" s="32"/>
      <c r="AC554" s="32"/>
      <c r="AD554" s="32"/>
      <c r="AE554" s="32"/>
    </row>
    <row r="555" spans="1:31" ht="12.75">
      <c r="A555" s="99"/>
      <c r="B555" s="43"/>
      <c r="C555" s="45"/>
      <c r="D555" s="45"/>
      <c r="E555" s="48"/>
      <c r="F555" s="43"/>
      <c r="G555" s="43"/>
      <c r="H555" s="51"/>
      <c r="I555" s="43"/>
      <c r="J555" s="31"/>
      <c r="K555" s="52"/>
      <c r="L555" s="48"/>
      <c r="M555" s="31"/>
      <c r="N555" s="339"/>
      <c r="O555" s="48"/>
      <c r="P555" s="339"/>
      <c r="Q555" s="31" t="b">
        <f>IF(AND(OR(G555:G559=DATOS!C$8,G555:G559=DATOS!C$9),H555:H559=DATOS!B$4),ROW(G555:G559))</f>
        <v>0</v>
      </c>
      <c r="R555" s="31" t="str">
        <f t="shared" ca="1" si="2"/>
        <v/>
      </c>
      <c r="S555" s="31">
        <f t="shared" ca="1" si="10"/>
        <v>0</v>
      </c>
      <c r="T555" s="32"/>
      <c r="U555" s="32"/>
      <c r="V555" s="32"/>
      <c r="W555" s="32"/>
      <c r="X555" s="32"/>
      <c r="Y555" s="32"/>
      <c r="Z555" s="32"/>
      <c r="AA555" s="32"/>
      <c r="AB555" s="32"/>
      <c r="AC555" s="32"/>
      <c r="AD555" s="32"/>
      <c r="AE555" s="32"/>
    </row>
    <row r="556" spans="1:31" ht="12.75">
      <c r="A556" s="37"/>
      <c r="B556" s="43"/>
      <c r="C556" s="45"/>
      <c r="D556" s="45"/>
      <c r="E556" s="48"/>
      <c r="F556" s="43"/>
      <c r="G556" s="43"/>
      <c r="H556" s="51"/>
      <c r="I556" s="43"/>
      <c r="J556" s="43"/>
      <c r="K556" s="52"/>
      <c r="L556" s="43"/>
      <c r="M556" s="43"/>
      <c r="N556" s="43"/>
      <c r="O556" s="48"/>
      <c r="P556" s="43"/>
      <c r="Q556" s="31" t="b">
        <f>IF(AND(OR(G556:G560=DATOS!C$8,G556:G560=DATOS!C$9),H556:H560=DATOS!B$4),ROW(G556:G560))</f>
        <v>0</v>
      </c>
      <c r="R556" s="31" t="str">
        <f t="shared" ca="1" si="2"/>
        <v/>
      </c>
      <c r="S556" s="31">
        <f t="shared" ca="1" si="10"/>
        <v>0</v>
      </c>
      <c r="T556" s="32"/>
      <c r="U556" s="32"/>
      <c r="V556" s="32"/>
      <c r="W556" s="32"/>
      <c r="X556" s="32"/>
      <c r="Y556" s="32"/>
      <c r="Z556" s="32"/>
      <c r="AA556" s="32"/>
      <c r="AB556" s="32"/>
      <c r="AC556" s="32"/>
      <c r="AD556" s="32"/>
      <c r="AE556" s="32"/>
    </row>
    <row r="557" spans="1:31" ht="12.75">
      <c r="A557" s="321"/>
      <c r="B557" s="339"/>
      <c r="C557" s="323"/>
      <c r="D557" s="323"/>
      <c r="E557" s="306"/>
      <c r="F557" s="322"/>
      <c r="G557" s="322"/>
      <c r="H557" s="43"/>
      <c r="I557" s="322"/>
      <c r="J557" s="321"/>
      <c r="K557" s="325"/>
      <c r="L557" s="322"/>
      <c r="M557" s="322"/>
      <c r="N557" s="339"/>
      <c r="O557" s="341"/>
      <c r="P557" s="339"/>
      <c r="Q557" s="31" t="b">
        <f>IF(AND(OR(G557:G561=DATOS!C$8,G557:G561=DATOS!C$9),H557:H561=DATOS!B$4),ROW(G557:G561))</f>
        <v>0</v>
      </c>
      <c r="R557" s="31" t="str">
        <f t="shared" ca="1" si="2"/>
        <v/>
      </c>
      <c r="S557" s="31">
        <f t="shared" ca="1" si="10"/>
        <v>0</v>
      </c>
      <c r="T557" s="327"/>
      <c r="U557" s="327"/>
      <c r="V557" s="327"/>
      <c r="W557" s="327"/>
      <c r="X557" s="327"/>
      <c r="Y557" s="327"/>
      <c r="Z557" s="327"/>
      <c r="AA557" s="327"/>
      <c r="AB557" s="327"/>
      <c r="AC557" s="327"/>
      <c r="AD557" s="327"/>
      <c r="AE557" s="327"/>
    </row>
    <row r="558" spans="1:31" ht="12.75">
      <c r="A558" s="37"/>
      <c r="B558" s="43"/>
      <c r="C558" s="45"/>
      <c r="D558" s="45"/>
      <c r="E558" s="306"/>
      <c r="F558" s="43"/>
      <c r="G558" s="43"/>
      <c r="H558" s="51"/>
      <c r="I558" s="43"/>
      <c r="J558" s="43"/>
      <c r="K558" s="52"/>
      <c r="L558" s="52"/>
      <c r="M558" s="48"/>
      <c r="N558" s="43"/>
      <c r="O558" s="48"/>
      <c r="P558" s="43"/>
      <c r="Q558" s="31" t="b">
        <f>IF(AND(OR(G558:G562=DATOS!C$8,G558:G562=DATOS!C$9),H558:H562=DATOS!B$4),ROW(G558:G562))</f>
        <v>0</v>
      </c>
      <c r="R558" s="31" t="str">
        <f t="shared" ca="1" si="2"/>
        <v/>
      </c>
      <c r="S558" s="31">
        <f t="shared" ca="1" si="10"/>
        <v>0</v>
      </c>
      <c r="T558" s="32"/>
      <c r="U558" s="32"/>
      <c r="V558" s="32"/>
      <c r="W558" s="32"/>
      <c r="X558" s="32"/>
      <c r="Y558" s="32"/>
      <c r="Z558" s="32"/>
      <c r="AA558" s="32"/>
      <c r="AB558" s="32"/>
      <c r="AC558" s="32"/>
      <c r="AD558" s="32"/>
      <c r="AE558" s="32"/>
    </row>
    <row r="559" spans="1:31" ht="12.75">
      <c r="A559" s="37"/>
      <c r="B559" s="43"/>
      <c r="C559" s="45"/>
      <c r="D559" s="45"/>
      <c r="E559" s="48"/>
      <c r="F559" s="43"/>
      <c r="G559" s="43"/>
      <c r="H559" s="51"/>
      <c r="I559" s="43"/>
      <c r="J559" s="43"/>
      <c r="K559" s="52"/>
      <c r="L559" s="43"/>
      <c r="M559" s="43"/>
      <c r="N559" s="43"/>
      <c r="O559" s="48"/>
      <c r="P559" s="43"/>
      <c r="Q559" s="31" t="b">
        <f>IF(AND(OR(G559:G563=DATOS!C$8,G559:G563=DATOS!C$9),H559:H563=DATOS!B$4),ROW(G559:G563))</f>
        <v>0</v>
      </c>
      <c r="R559" s="31" t="str">
        <f t="shared" ca="1" si="2"/>
        <v/>
      </c>
      <c r="S559" s="31">
        <f t="shared" ca="1" si="10"/>
        <v>0</v>
      </c>
      <c r="T559" s="32"/>
      <c r="U559" s="32"/>
      <c r="V559" s="32"/>
      <c r="W559" s="32"/>
      <c r="X559" s="32"/>
      <c r="Y559" s="32"/>
      <c r="Z559" s="32"/>
      <c r="AA559" s="32"/>
      <c r="AB559" s="32"/>
      <c r="AC559" s="32"/>
      <c r="AD559" s="32"/>
      <c r="AE559" s="32"/>
    </row>
    <row r="560" spans="1:31" ht="12.75">
      <c r="A560" s="37"/>
      <c r="B560" s="43"/>
      <c r="C560" s="45"/>
      <c r="D560" s="45"/>
      <c r="E560" s="48"/>
      <c r="F560" s="43"/>
      <c r="G560" s="43"/>
      <c r="H560" s="51"/>
      <c r="I560" s="43"/>
      <c r="J560" s="43"/>
      <c r="K560" s="52"/>
      <c r="L560" s="48"/>
      <c r="M560" s="48"/>
      <c r="N560" s="43"/>
      <c r="O560" s="48"/>
      <c r="P560" s="43"/>
      <c r="Q560" s="31" t="b">
        <f>IF(AND(OR(G560:G564=DATOS!C$8,G560:G564=DATOS!C$9),H560:H564=DATOS!B$4),ROW(G560:G564))</f>
        <v>0</v>
      </c>
      <c r="R560" s="31" t="str">
        <f t="shared" ca="1" si="2"/>
        <v/>
      </c>
      <c r="S560" s="31">
        <f t="shared" ca="1" si="10"/>
        <v>0</v>
      </c>
      <c r="T560" s="32"/>
      <c r="U560" s="32"/>
      <c r="V560" s="32"/>
      <c r="W560" s="32"/>
      <c r="X560" s="32"/>
      <c r="Y560" s="32"/>
      <c r="Z560" s="32"/>
      <c r="AA560" s="32"/>
      <c r="AB560" s="32"/>
      <c r="AC560" s="32"/>
      <c r="AD560" s="32"/>
      <c r="AE560" s="32"/>
    </row>
    <row r="561" spans="1:31" ht="12.75">
      <c r="A561" s="37"/>
      <c r="B561" s="43"/>
      <c r="C561" s="45"/>
      <c r="D561" s="45"/>
      <c r="E561" s="48"/>
      <c r="F561" s="43"/>
      <c r="G561" s="43"/>
      <c r="H561" s="51"/>
      <c r="I561" s="43"/>
      <c r="J561" s="43"/>
      <c r="K561" s="52"/>
      <c r="L561" s="43"/>
      <c r="M561" s="43"/>
      <c r="N561" s="43"/>
      <c r="O561" s="48"/>
      <c r="P561" s="43"/>
      <c r="Q561" s="31" t="b">
        <f>IF(AND(OR(G561:G565=DATOS!C$8,G561:G565=DATOS!C$9),H561:H565=DATOS!B$4),ROW(G561:G565))</f>
        <v>0</v>
      </c>
      <c r="R561" s="31" t="str">
        <f t="shared" ca="1" si="2"/>
        <v/>
      </c>
      <c r="S561" s="31">
        <f t="shared" ca="1" si="10"/>
        <v>0</v>
      </c>
      <c r="T561" s="32"/>
      <c r="U561" s="32"/>
      <c r="V561" s="32"/>
      <c r="W561" s="32"/>
      <c r="X561" s="32"/>
      <c r="Y561" s="32"/>
      <c r="Z561" s="32"/>
      <c r="AA561" s="32"/>
      <c r="AB561" s="32"/>
      <c r="AC561" s="32"/>
      <c r="AD561" s="32"/>
      <c r="AE561" s="32"/>
    </row>
    <row r="562" spans="1:31" ht="12.75">
      <c r="A562" s="37"/>
      <c r="B562" s="43"/>
      <c r="C562" s="45"/>
      <c r="D562" s="45"/>
      <c r="E562" s="48"/>
      <c r="F562" s="43"/>
      <c r="G562" s="43"/>
      <c r="H562" s="51"/>
      <c r="I562" s="43"/>
      <c r="J562" s="43"/>
      <c r="K562" s="52"/>
      <c r="L562" s="43"/>
      <c r="M562" s="43"/>
      <c r="N562" s="43"/>
      <c r="O562" s="48"/>
      <c r="P562" s="43"/>
      <c r="Q562" s="31" t="b">
        <f>IF(AND(OR(G562:G566=DATOS!C$8,G562:G566=DATOS!C$9),H562:H566=DATOS!B$4),ROW(G562:G566))</f>
        <v>0</v>
      </c>
      <c r="R562" s="31" t="str">
        <f t="shared" ca="1" si="2"/>
        <v/>
      </c>
      <c r="S562" s="31">
        <f t="shared" ca="1" si="10"/>
        <v>0</v>
      </c>
      <c r="T562" s="32"/>
      <c r="U562" s="32"/>
      <c r="V562" s="32"/>
      <c r="W562" s="32"/>
      <c r="X562" s="32"/>
      <c r="Y562" s="32"/>
      <c r="Z562" s="32"/>
      <c r="AA562" s="32"/>
      <c r="AB562" s="32"/>
      <c r="AC562" s="32"/>
      <c r="AD562" s="32"/>
      <c r="AE562" s="32"/>
    </row>
    <row r="563" spans="1:31" ht="12.75">
      <c r="A563" s="37"/>
      <c r="B563" s="43"/>
      <c r="C563" s="45"/>
      <c r="D563" s="45"/>
      <c r="E563" s="48"/>
      <c r="F563" s="43"/>
      <c r="G563" s="43"/>
      <c r="H563" s="51"/>
      <c r="I563" s="43"/>
      <c r="J563" s="43"/>
      <c r="K563" s="52"/>
      <c r="L563" s="43"/>
      <c r="M563" s="43"/>
      <c r="N563" s="43"/>
      <c r="O563" s="48"/>
      <c r="P563" s="43"/>
      <c r="Q563" s="31" t="b">
        <f>IF(AND(OR(G563:G567=DATOS!C$8,G563:G567=DATOS!C$9),H563:H567=DATOS!B$4),ROW(G563:G567))</f>
        <v>0</v>
      </c>
      <c r="R563" s="31" t="str">
        <f t="shared" ca="1" si="2"/>
        <v/>
      </c>
      <c r="S563" s="31">
        <f t="shared" ca="1" si="10"/>
        <v>0</v>
      </c>
      <c r="T563" s="32"/>
      <c r="U563" s="32"/>
      <c r="V563" s="32"/>
      <c r="W563" s="32"/>
      <c r="X563" s="32"/>
      <c r="Y563" s="32"/>
      <c r="Z563" s="32"/>
      <c r="AA563" s="32"/>
      <c r="AB563" s="32"/>
      <c r="AC563" s="32"/>
      <c r="AD563" s="32"/>
      <c r="AE563" s="32"/>
    </row>
    <row r="564" spans="1:31" ht="12.75">
      <c r="A564" s="37"/>
      <c r="B564" s="43"/>
      <c r="C564" s="45"/>
      <c r="D564" s="45"/>
      <c r="E564" s="48"/>
      <c r="F564" s="43"/>
      <c r="G564" s="43"/>
      <c r="H564" s="51"/>
      <c r="I564" s="43"/>
      <c r="J564" s="43"/>
      <c r="K564" s="52"/>
      <c r="L564" s="48"/>
      <c r="M564" s="43"/>
      <c r="N564" s="43"/>
      <c r="O564" s="48"/>
      <c r="P564" s="43"/>
      <c r="Q564" s="31" t="b">
        <f>IF(AND(OR(G564:G568=DATOS!C$8,G564:G568=DATOS!C$9),H564:H568=DATOS!B$4),ROW(G564:G568))</f>
        <v>0</v>
      </c>
      <c r="R564" s="31" t="str">
        <f t="shared" ca="1" si="2"/>
        <v/>
      </c>
      <c r="S564" s="31">
        <f t="shared" ca="1" si="10"/>
        <v>0</v>
      </c>
      <c r="T564" s="32"/>
      <c r="U564" s="32"/>
      <c r="V564" s="32"/>
      <c r="W564" s="32"/>
      <c r="X564" s="32"/>
      <c r="Y564" s="32"/>
      <c r="Z564" s="32"/>
      <c r="AA564" s="32"/>
      <c r="AB564" s="32"/>
      <c r="AC564" s="32"/>
      <c r="AD564" s="32"/>
      <c r="AE564" s="32"/>
    </row>
    <row r="565" spans="1:31" ht="12.75">
      <c r="A565" s="99"/>
      <c r="B565" s="51"/>
      <c r="C565" s="45"/>
      <c r="D565" s="45"/>
      <c r="E565" s="48"/>
      <c r="F565" s="43"/>
      <c r="G565" s="43"/>
      <c r="H565" s="51"/>
      <c r="I565" s="43"/>
      <c r="J565" s="31"/>
      <c r="K565" s="55"/>
      <c r="L565" s="31"/>
      <c r="M565" s="31"/>
      <c r="N565" s="43"/>
      <c r="O565" s="48"/>
      <c r="P565" s="43"/>
      <c r="Q565" s="31" t="b">
        <f>IF(AND(OR(G565:G569=DATOS!C$8,G565:G569=DATOS!C$9),H565:H569=DATOS!B$4),ROW(G565:G569))</f>
        <v>0</v>
      </c>
      <c r="R565" s="31" t="str">
        <f t="shared" ca="1" si="2"/>
        <v/>
      </c>
      <c r="S565" s="31">
        <f t="shared" ca="1" si="10"/>
        <v>0</v>
      </c>
      <c r="T565" s="32"/>
      <c r="U565" s="32"/>
      <c r="V565" s="32"/>
      <c r="W565" s="32"/>
      <c r="X565" s="32"/>
      <c r="Y565" s="32"/>
      <c r="Z565" s="32"/>
      <c r="AA565" s="32"/>
      <c r="AB565" s="32"/>
      <c r="AC565" s="32"/>
      <c r="AD565" s="32"/>
      <c r="AE565" s="32"/>
    </row>
    <row r="566" spans="1:31" ht="12.75">
      <c r="A566" s="37"/>
      <c r="B566" s="43"/>
      <c r="C566" s="45"/>
      <c r="D566" s="45"/>
      <c r="E566" s="48"/>
      <c r="F566" s="43"/>
      <c r="G566" s="43"/>
      <c r="H566" s="51"/>
      <c r="I566" s="43"/>
      <c r="J566" s="43"/>
      <c r="K566" s="52"/>
      <c r="L566" s="43"/>
      <c r="M566" s="43"/>
      <c r="N566" s="43"/>
      <c r="O566" s="48"/>
      <c r="P566" s="43"/>
      <c r="Q566" s="31" t="b">
        <f>IF(AND(OR(G566:G570=DATOS!C$8,G566:G570=DATOS!C$9),H566:H570=DATOS!B$4),ROW(G566:G570))</f>
        <v>0</v>
      </c>
      <c r="R566" s="31" t="str">
        <f t="shared" ca="1" si="2"/>
        <v/>
      </c>
      <c r="S566" s="31">
        <f t="shared" ca="1" si="10"/>
        <v>0</v>
      </c>
      <c r="T566" s="32"/>
      <c r="U566" s="32"/>
      <c r="V566" s="32"/>
      <c r="W566" s="32"/>
      <c r="X566" s="32"/>
      <c r="Y566" s="32"/>
      <c r="Z566" s="32"/>
      <c r="AA566" s="32"/>
      <c r="AB566" s="32"/>
      <c r="AC566" s="32"/>
      <c r="AD566" s="32"/>
      <c r="AE566" s="32"/>
    </row>
    <row r="567" spans="1:31" ht="12.75">
      <c r="A567" s="321"/>
      <c r="B567" s="322"/>
      <c r="C567" s="323"/>
      <c r="D567" s="323"/>
      <c r="E567" s="306"/>
      <c r="F567" s="339"/>
      <c r="G567" s="339"/>
      <c r="H567" s="43"/>
      <c r="I567" s="322"/>
      <c r="J567" s="321"/>
      <c r="K567" s="325"/>
      <c r="L567" s="322"/>
      <c r="M567" s="322"/>
      <c r="N567" s="339"/>
      <c r="O567" s="48"/>
      <c r="P567" s="339"/>
      <c r="Q567" s="31" t="b">
        <f>IF(AND(OR(G567:G571=DATOS!C$8,G567:G571=DATOS!C$9),H567:H571=DATOS!B$4),ROW(G567:G571))</f>
        <v>0</v>
      </c>
      <c r="R567" s="31" t="str">
        <f t="shared" ca="1" si="2"/>
        <v/>
      </c>
      <c r="S567" s="31">
        <f t="shared" ca="1" si="10"/>
        <v>0</v>
      </c>
      <c r="T567" s="32"/>
      <c r="U567" s="32"/>
      <c r="V567" s="32"/>
      <c r="W567" s="32"/>
      <c r="X567" s="32"/>
      <c r="Y567" s="32"/>
      <c r="Z567" s="32"/>
      <c r="AA567" s="32"/>
      <c r="AB567" s="32"/>
      <c r="AC567" s="32"/>
      <c r="AD567" s="32"/>
      <c r="AE567" s="32"/>
    </row>
    <row r="568" spans="1:31" ht="12.75">
      <c r="A568" s="321"/>
      <c r="B568" s="322"/>
      <c r="C568" s="323"/>
      <c r="D568" s="323"/>
      <c r="E568" s="306"/>
      <c r="F568" s="322"/>
      <c r="G568" s="322"/>
      <c r="H568" s="324"/>
      <c r="I568" s="322"/>
      <c r="J568" s="321"/>
      <c r="K568" s="325"/>
      <c r="L568" s="322"/>
      <c r="M568" s="322"/>
      <c r="N568" s="322"/>
      <c r="O568" s="306"/>
      <c r="P568" s="322"/>
      <c r="Q568" s="31" t="b">
        <f>IF(AND(OR(G568:G572=DATOS!C$8,G568:G572=DATOS!C$9),H568:H572=DATOS!B$4),ROW(G568:G572))</f>
        <v>0</v>
      </c>
      <c r="R568" s="31" t="str">
        <f t="shared" ca="1" si="2"/>
        <v/>
      </c>
      <c r="S568" s="31">
        <f t="shared" ca="1" si="10"/>
        <v>0</v>
      </c>
      <c r="T568" s="32"/>
      <c r="U568" s="32"/>
      <c r="V568" s="32"/>
      <c r="W568" s="32"/>
      <c r="X568" s="32"/>
      <c r="Y568" s="32"/>
      <c r="Z568" s="32"/>
      <c r="AA568" s="32"/>
      <c r="AB568" s="32"/>
      <c r="AC568" s="32"/>
      <c r="AD568" s="32"/>
      <c r="AE568" s="32"/>
    </row>
    <row r="569" spans="1:31" ht="12.75">
      <c r="A569" s="321"/>
      <c r="B569" s="322"/>
      <c r="C569" s="323"/>
      <c r="D569" s="323"/>
      <c r="E569" s="306"/>
      <c r="F569" s="322"/>
      <c r="G569" s="322"/>
      <c r="H569" s="43"/>
      <c r="I569" s="322"/>
      <c r="J569" s="321"/>
      <c r="K569" s="329"/>
      <c r="L569" s="322"/>
      <c r="M569" s="322"/>
      <c r="N569" s="339"/>
      <c r="O569" s="351"/>
      <c r="P569" s="43"/>
      <c r="Q569" s="31" t="b">
        <f>IF(AND(OR(G569:G573=DATOS!C$8,G569:G573=DATOS!C$9),H569:H573=DATOS!B$4),ROW(G569:G573))</f>
        <v>0</v>
      </c>
      <c r="R569" s="31" t="str">
        <f t="shared" ca="1" si="2"/>
        <v/>
      </c>
      <c r="S569" s="31">
        <f t="shared" ca="1" si="10"/>
        <v>0</v>
      </c>
      <c r="T569" s="32"/>
      <c r="U569" s="32"/>
      <c r="V569" s="32"/>
      <c r="W569" s="32"/>
      <c r="X569" s="32"/>
      <c r="Y569" s="32"/>
      <c r="Z569" s="32"/>
      <c r="AA569" s="32"/>
      <c r="AB569" s="32"/>
      <c r="AC569" s="32"/>
      <c r="AD569" s="32"/>
      <c r="AE569" s="32"/>
    </row>
    <row r="570" spans="1:31" ht="12.75">
      <c r="A570" s="321"/>
      <c r="B570" s="322"/>
      <c r="C570" s="323"/>
      <c r="D570" s="323"/>
      <c r="E570" s="306"/>
      <c r="F570" s="339"/>
      <c r="G570" s="339"/>
      <c r="H570" s="43"/>
      <c r="I570" s="322"/>
      <c r="J570" s="321"/>
      <c r="K570" s="325"/>
      <c r="L570" s="321"/>
      <c r="M570" s="321"/>
      <c r="N570" s="339"/>
      <c r="O570" s="351"/>
      <c r="P570" s="43"/>
      <c r="Q570" s="31" t="b">
        <f>IF(AND(OR(G570:G574=DATOS!C$8,G570:G574=DATOS!C$9),H570:H574=DATOS!B$4),ROW(G570:G574))</f>
        <v>0</v>
      </c>
      <c r="R570" s="31" t="str">
        <f t="shared" ca="1" si="2"/>
        <v/>
      </c>
      <c r="S570" s="31">
        <f t="shared" ca="1" si="10"/>
        <v>0</v>
      </c>
      <c r="T570" s="32"/>
      <c r="U570" s="32"/>
      <c r="V570" s="32"/>
      <c r="W570" s="32"/>
      <c r="X570" s="32"/>
      <c r="Y570" s="32"/>
      <c r="Z570" s="32"/>
      <c r="AA570" s="32"/>
      <c r="AB570" s="32"/>
      <c r="AC570" s="32"/>
      <c r="AD570" s="32"/>
      <c r="AE570" s="32"/>
    </row>
    <row r="571" spans="1:31" ht="12.75">
      <c r="A571" s="321"/>
      <c r="B571" s="322"/>
      <c r="C571" s="323"/>
      <c r="D571" s="323"/>
      <c r="E571" s="306"/>
      <c r="F571" s="322"/>
      <c r="G571" s="322"/>
      <c r="H571" s="324"/>
      <c r="I571" s="322"/>
      <c r="J571" s="321"/>
      <c r="K571" s="325"/>
      <c r="L571" s="321"/>
      <c r="M571" s="321"/>
      <c r="N571" s="322"/>
      <c r="O571" s="306"/>
      <c r="P571" s="322"/>
      <c r="Q571" s="31" t="b">
        <f>IF(AND(OR(G571:G575=DATOS!C$8,G571:G575=DATOS!C$9),H571:H575=DATOS!B$4),ROW(G571:G575))</f>
        <v>0</v>
      </c>
      <c r="R571" s="31" t="str">
        <f t="shared" ca="1" si="2"/>
        <v/>
      </c>
      <c r="S571" s="31">
        <f t="shared" ca="1" si="10"/>
        <v>0</v>
      </c>
      <c r="T571" s="32"/>
      <c r="U571" s="32"/>
      <c r="V571" s="32"/>
      <c r="W571" s="32"/>
      <c r="X571" s="32"/>
      <c r="Y571" s="32"/>
      <c r="Z571" s="32"/>
      <c r="AA571" s="32"/>
      <c r="AB571" s="32"/>
      <c r="AC571" s="32"/>
      <c r="AD571" s="32"/>
      <c r="AE571" s="32"/>
    </row>
    <row r="572" spans="1:31" ht="12.75">
      <c r="A572" s="329"/>
      <c r="B572" s="322"/>
      <c r="C572" s="323"/>
      <c r="D572" s="323"/>
      <c r="E572" s="306"/>
      <c r="F572" s="322"/>
      <c r="G572" s="339"/>
      <c r="H572" s="43"/>
      <c r="I572" s="322"/>
      <c r="J572" s="321"/>
      <c r="K572" s="325"/>
      <c r="L572" s="322"/>
      <c r="M572" s="322"/>
      <c r="N572" s="339"/>
      <c r="O572" s="351"/>
      <c r="P572" s="339"/>
      <c r="Q572" s="31" t="b">
        <f>IF(AND(OR(G572:G576=DATOS!C$8,G572:G576=DATOS!C$9),H572:H576=DATOS!B$4),ROW(G572:G576))</f>
        <v>0</v>
      </c>
      <c r="R572" s="31" t="str">
        <f t="shared" ca="1" si="2"/>
        <v/>
      </c>
      <c r="S572" s="31">
        <f t="shared" ca="1" si="10"/>
        <v>0</v>
      </c>
      <c r="T572" s="32"/>
      <c r="U572" s="32"/>
      <c r="V572" s="32"/>
      <c r="W572" s="32"/>
      <c r="X572" s="32"/>
      <c r="Y572" s="32"/>
      <c r="Z572" s="32"/>
      <c r="AA572" s="32"/>
      <c r="AB572" s="32"/>
      <c r="AC572" s="32"/>
      <c r="AD572" s="32"/>
      <c r="AE572" s="32"/>
    </row>
    <row r="573" spans="1:31" ht="12.75">
      <c r="A573" s="37"/>
      <c r="B573" s="43"/>
      <c r="C573" s="45"/>
      <c r="D573" s="45"/>
      <c r="E573" s="48"/>
      <c r="F573" s="43"/>
      <c r="G573" s="43"/>
      <c r="H573" s="51"/>
      <c r="I573" s="43"/>
      <c r="J573" s="43"/>
      <c r="K573" s="52"/>
      <c r="L573" s="43"/>
      <c r="M573" s="43"/>
      <c r="N573" s="43"/>
      <c r="O573" s="351"/>
      <c r="P573" s="43"/>
      <c r="Q573" s="31" t="b">
        <f>IF(AND(OR(G573:G577=DATOS!C$8,G573:G577=DATOS!C$9),H573:H577=DATOS!B$4),ROW(G573:G577))</f>
        <v>0</v>
      </c>
      <c r="R573" s="31" t="str">
        <f t="shared" ca="1" si="2"/>
        <v/>
      </c>
      <c r="S573" s="31">
        <f t="shared" ca="1" si="10"/>
        <v>0</v>
      </c>
      <c r="T573" s="32"/>
      <c r="U573" s="32"/>
      <c r="V573" s="32"/>
      <c r="W573" s="32"/>
      <c r="X573" s="32"/>
      <c r="Y573" s="32"/>
      <c r="Z573" s="32"/>
      <c r="AA573" s="32"/>
      <c r="AB573" s="32"/>
      <c r="AC573" s="32"/>
      <c r="AD573" s="32"/>
      <c r="AE573" s="32"/>
    </row>
    <row r="574" spans="1:31" ht="12.75">
      <c r="A574" s="37"/>
      <c r="B574" s="43"/>
      <c r="C574" s="45"/>
      <c r="D574" s="45"/>
      <c r="E574" s="48"/>
      <c r="F574" s="43"/>
      <c r="G574" s="43"/>
      <c r="H574" s="51"/>
      <c r="I574" s="43"/>
      <c r="J574" s="43"/>
      <c r="K574" s="52"/>
      <c r="L574" s="43"/>
      <c r="M574" s="43"/>
      <c r="N574" s="43"/>
      <c r="O574" s="48"/>
      <c r="P574" s="43"/>
      <c r="Q574" s="31" t="b">
        <f>IF(AND(OR(G574:G578=DATOS!C$8,G574:G578=DATOS!C$9),H574:H578=DATOS!B$4),ROW(G574:G578))</f>
        <v>0</v>
      </c>
      <c r="R574" s="31" t="str">
        <f t="shared" ca="1" si="2"/>
        <v/>
      </c>
      <c r="S574" s="31">
        <f t="shared" ca="1" si="10"/>
        <v>0</v>
      </c>
      <c r="T574" s="32"/>
      <c r="U574" s="32"/>
      <c r="V574" s="32"/>
      <c r="W574" s="32"/>
      <c r="X574" s="32"/>
      <c r="Y574" s="32"/>
      <c r="Z574" s="32"/>
      <c r="AA574" s="32"/>
      <c r="AB574" s="32"/>
      <c r="AC574" s="32"/>
      <c r="AD574" s="32"/>
      <c r="AE574" s="32"/>
    </row>
    <row r="575" spans="1:31" ht="12.75">
      <c r="A575" s="37"/>
      <c r="B575" s="43"/>
      <c r="C575" s="45"/>
      <c r="D575" s="45"/>
      <c r="E575" s="48"/>
      <c r="F575" s="43"/>
      <c r="G575" s="43"/>
      <c r="H575" s="51"/>
      <c r="I575" s="43"/>
      <c r="J575" s="43"/>
      <c r="K575" s="43"/>
      <c r="L575" s="43"/>
      <c r="M575" s="43"/>
      <c r="N575" s="43"/>
      <c r="O575" s="48"/>
      <c r="P575" s="43"/>
      <c r="Q575" s="31" t="b">
        <f>IF(AND(OR(G575:G579=DATOS!C$8,G575:G579=DATOS!C$9),H575:H579=DATOS!B$4),ROW(G575:G579))</f>
        <v>0</v>
      </c>
      <c r="R575" s="31" t="str">
        <f t="shared" ca="1" si="2"/>
        <v/>
      </c>
      <c r="S575" s="31">
        <f t="shared" ca="1" si="10"/>
        <v>0</v>
      </c>
      <c r="T575" s="32"/>
      <c r="U575" s="32"/>
      <c r="V575" s="32"/>
      <c r="W575" s="32"/>
      <c r="X575" s="32"/>
      <c r="Y575" s="32"/>
      <c r="Z575" s="32"/>
      <c r="AA575" s="32"/>
      <c r="AB575" s="32"/>
      <c r="AC575" s="32"/>
      <c r="AD575" s="32"/>
      <c r="AE575" s="32"/>
    </row>
    <row r="576" spans="1:31" ht="12.75">
      <c r="A576" s="37"/>
      <c r="B576" s="43"/>
      <c r="C576" s="45"/>
      <c r="D576" s="45"/>
      <c r="E576" s="48"/>
      <c r="F576" s="43"/>
      <c r="G576" s="43"/>
      <c r="H576" s="51"/>
      <c r="I576" s="43"/>
      <c r="J576" s="43"/>
      <c r="K576" s="52"/>
      <c r="L576" s="43"/>
      <c r="M576" s="43"/>
      <c r="N576" s="43"/>
      <c r="O576" s="48"/>
      <c r="P576" s="43"/>
      <c r="Q576" s="31" t="b">
        <f>IF(AND(OR(G576:G580=DATOS!C$8,G576:G580=DATOS!C$9),H576:H580=DATOS!B$4),ROW(G576:G580))</f>
        <v>0</v>
      </c>
      <c r="R576" s="31" t="str">
        <f t="shared" ca="1" si="2"/>
        <v/>
      </c>
      <c r="S576" s="31">
        <f t="shared" ca="1" si="10"/>
        <v>0</v>
      </c>
      <c r="T576" s="32"/>
      <c r="U576" s="32"/>
      <c r="V576" s="32"/>
      <c r="W576" s="32"/>
      <c r="X576" s="32"/>
      <c r="Y576" s="32"/>
      <c r="Z576" s="32"/>
      <c r="AA576" s="32"/>
      <c r="AB576" s="32"/>
      <c r="AC576" s="32"/>
      <c r="AD576" s="32"/>
      <c r="AE576" s="32"/>
    </row>
    <row r="577" spans="1:31" ht="12.75">
      <c r="A577" s="37"/>
      <c r="B577" s="43"/>
      <c r="C577" s="45"/>
      <c r="D577" s="45"/>
      <c r="E577" s="48"/>
      <c r="F577" s="43"/>
      <c r="G577" s="43"/>
      <c r="H577" s="51"/>
      <c r="I577" s="43"/>
      <c r="J577" s="43"/>
      <c r="K577" s="52"/>
      <c r="L577" s="43"/>
      <c r="M577" s="43"/>
      <c r="N577" s="43"/>
      <c r="O577" s="48"/>
      <c r="P577" s="43"/>
      <c r="Q577" s="31" t="b">
        <f>IF(AND(OR(G577:G581=DATOS!C$8,G577:G581=DATOS!C$9),H577:H581=DATOS!B$4),ROW(G577:G581))</f>
        <v>0</v>
      </c>
      <c r="R577" s="31" t="str">
        <f t="shared" ca="1" si="2"/>
        <v/>
      </c>
      <c r="S577" s="31">
        <f t="shared" ca="1" si="10"/>
        <v>0</v>
      </c>
      <c r="T577" s="32"/>
      <c r="U577" s="32"/>
      <c r="V577" s="32"/>
      <c r="W577" s="32"/>
      <c r="X577" s="32"/>
      <c r="Y577" s="32"/>
      <c r="Z577" s="32"/>
      <c r="AA577" s="32"/>
      <c r="AB577" s="32"/>
      <c r="AC577" s="32"/>
      <c r="AD577" s="32"/>
      <c r="AE577" s="32"/>
    </row>
    <row r="578" spans="1:31" ht="12.75">
      <c r="A578" s="37"/>
      <c r="B578" s="43"/>
      <c r="C578" s="45"/>
      <c r="D578" s="45"/>
      <c r="E578" s="48"/>
      <c r="F578" s="43"/>
      <c r="G578" s="43"/>
      <c r="H578" s="51"/>
      <c r="I578" s="43"/>
      <c r="J578" s="43"/>
      <c r="K578" s="52"/>
      <c r="L578" s="48"/>
      <c r="M578" s="43"/>
      <c r="N578" s="43"/>
      <c r="O578" s="48"/>
      <c r="P578" s="43"/>
      <c r="Q578" s="31" t="b">
        <f>IF(AND(OR(G578:G582=DATOS!C$8,G578:G582=DATOS!C$9),H578:H582=DATOS!B$4),ROW(G578:G582))</f>
        <v>0</v>
      </c>
      <c r="R578" s="31" t="str">
        <f t="shared" ca="1" si="2"/>
        <v/>
      </c>
      <c r="S578" s="31">
        <f t="shared" ca="1" si="10"/>
        <v>0</v>
      </c>
      <c r="T578" s="32"/>
      <c r="U578" s="32"/>
      <c r="V578" s="32"/>
      <c r="W578" s="32"/>
      <c r="X578" s="32"/>
      <c r="Y578" s="32"/>
      <c r="Z578" s="32"/>
      <c r="AA578" s="32"/>
      <c r="AB578" s="32"/>
      <c r="AC578" s="32"/>
      <c r="AD578" s="32"/>
      <c r="AE578" s="32"/>
    </row>
    <row r="579" spans="1:31" ht="12.75">
      <c r="A579" s="37"/>
      <c r="B579" s="43"/>
      <c r="C579" s="45"/>
      <c r="D579" s="45"/>
      <c r="E579" s="48"/>
      <c r="F579" s="43"/>
      <c r="G579" s="43"/>
      <c r="H579" s="51"/>
      <c r="I579" s="43"/>
      <c r="J579" s="43"/>
      <c r="K579" s="52"/>
      <c r="L579" s="52"/>
      <c r="M579" s="48"/>
      <c r="N579" s="43"/>
      <c r="O579" s="48"/>
      <c r="P579" s="43"/>
      <c r="Q579" s="31" t="b">
        <f>IF(AND(OR(G579:G583=DATOS!C$8,G579:G583=DATOS!C$9),H579:H583=DATOS!B$4),ROW(G579:G583))</f>
        <v>0</v>
      </c>
      <c r="R579" s="31" t="str">
        <f t="shared" ca="1" si="2"/>
        <v/>
      </c>
      <c r="S579" s="31">
        <f t="shared" ca="1" si="10"/>
        <v>0</v>
      </c>
      <c r="T579" s="32"/>
      <c r="U579" s="32"/>
      <c r="V579" s="32"/>
      <c r="W579" s="32"/>
      <c r="X579" s="32"/>
      <c r="Y579" s="32"/>
      <c r="Z579" s="32"/>
      <c r="AA579" s="32"/>
      <c r="AB579" s="32"/>
      <c r="AC579" s="32"/>
      <c r="AD579" s="32"/>
      <c r="AE579" s="32"/>
    </row>
    <row r="580" spans="1:31" ht="12.75">
      <c r="A580" s="37"/>
      <c r="B580" s="322"/>
      <c r="C580" s="323"/>
      <c r="D580" s="45"/>
      <c r="E580" s="48"/>
      <c r="F580" s="43"/>
      <c r="G580" s="43"/>
      <c r="H580" s="51"/>
      <c r="I580" s="43"/>
      <c r="J580" s="43"/>
      <c r="K580" s="52"/>
      <c r="L580" s="43"/>
      <c r="M580" s="43"/>
      <c r="N580" s="43"/>
      <c r="O580" s="48"/>
      <c r="P580" s="43"/>
      <c r="Q580" s="31" t="b">
        <f>IF(AND(OR(G580:G584=DATOS!C$8,G580:G584=DATOS!C$9),H580:H584=DATOS!B$4),ROW(G580:G584))</f>
        <v>0</v>
      </c>
      <c r="R580" s="31" t="str">
        <f t="shared" ca="1" si="2"/>
        <v/>
      </c>
      <c r="S580" s="31">
        <f t="shared" ca="1" si="10"/>
        <v>0</v>
      </c>
      <c r="T580" s="32"/>
      <c r="U580" s="32"/>
      <c r="V580" s="32"/>
      <c r="W580" s="32"/>
      <c r="X580" s="32"/>
      <c r="Y580" s="32"/>
      <c r="Z580" s="32"/>
      <c r="AA580" s="32"/>
      <c r="AB580" s="32"/>
      <c r="AC580" s="32"/>
      <c r="AD580" s="32"/>
      <c r="AE580" s="32"/>
    </row>
    <row r="581" spans="1:31" ht="12.75">
      <c r="A581" s="37"/>
      <c r="B581" s="43"/>
      <c r="C581" s="45"/>
      <c r="D581" s="45"/>
      <c r="E581" s="48"/>
      <c r="F581" s="43"/>
      <c r="G581" s="43"/>
      <c r="H581" s="51"/>
      <c r="I581" s="43"/>
      <c r="J581" s="43"/>
      <c r="K581" s="52"/>
      <c r="L581" s="48"/>
      <c r="M581" s="48"/>
      <c r="N581" s="84"/>
      <c r="O581" s="48"/>
      <c r="P581" s="43"/>
      <c r="Q581" s="31" t="b">
        <f>IF(AND(OR(G581:G585=DATOS!C$8,G581:G585=DATOS!C$9),H581:H585=DATOS!B$4),ROW(G581:G585))</f>
        <v>0</v>
      </c>
      <c r="R581" s="31" t="str">
        <f t="shared" ca="1" si="2"/>
        <v/>
      </c>
      <c r="S581" s="31">
        <f t="shared" ca="1" si="10"/>
        <v>0</v>
      </c>
      <c r="T581" s="32"/>
      <c r="U581" s="32"/>
      <c r="V581" s="32"/>
      <c r="W581" s="32"/>
      <c r="X581" s="32"/>
      <c r="Y581" s="32"/>
      <c r="Z581" s="32"/>
      <c r="AA581" s="32"/>
      <c r="AB581" s="32"/>
      <c r="AC581" s="32"/>
      <c r="AD581" s="32"/>
      <c r="AE581" s="32"/>
    </row>
    <row r="582" spans="1:31" ht="12.75">
      <c r="A582" s="37"/>
      <c r="B582" s="43"/>
      <c r="C582" s="45"/>
      <c r="D582" s="45"/>
      <c r="E582" s="48"/>
      <c r="F582" s="43"/>
      <c r="G582" s="43"/>
      <c r="H582" s="51"/>
      <c r="I582" s="43"/>
      <c r="J582" s="43"/>
      <c r="K582" s="52"/>
      <c r="L582" s="43"/>
      <c r="M582" s="43"/>
      <c r="N582" s="43"/>
      <c r="O582" s="48"/>
      <c r="P582" s="43"/>
      <c r="Q582" s="31" t="b">
        <f>IF(AND(OR(G582:G586=DATOS!C$8,G582:G586=DATOS!C$9),H582:H586=DATOS!B$4),ROW(G582:G586))</f>
        <v>0</v>
      </c>
      <c r="R582" s="31" t="str">
        <f t="shared" ca="1" si="2"/>
        <v/>
      </c>
      <c r="S582" s="31">
        <f t="shared" ca="1" si="10"/>
        <v>0</v>
      </c>
      <c r="T582" s="32"/>
      <c r="U582" s="32"/>
      <c r="V582" s="32"/>
      <c r="W582" s="32"/>
      <c r="X582" s="32"/>
      <c r="Y582" s="32"/>
      <c r="Z582" s="32"/>
      <c r="AA582" s="32"/>
      <c r="AB582" s="32"/>
      <c r="AC582" s="32"/>
      <c r="AD582" s="32"/>
      <c r="AE582" s="32"/>
    </row>
    <row r="583" spans="1:31" ht="12.75">
      <c r="A583" s="37"/>
      <c r="B583" s="43"/>
      <c r="C583" s="45"/>
      <c r="D583" s="45"/>
      <c r="E583" s="48"/>
      <c r="F583" s="43"/>
      <c r="G583" s="43"/>
      <c r="H583" s="51"/>
      <c r="I583" s="43"/>
      <c r="J583" s="43"/>
      <c r="K583" s="52"/>
      <c r="L583" s="43"/>
      <c r="M583" s="43"/>
      <c r="N583" s="43"/>
      <c r="O583" s="48"/>
      <c r="P583" s="43"/>
      <c r="Q583" s="31" t="b">
        <f>IF(AND(OR(G583:G587=DATOS!C$8,G583:G587=DATOS!C$9),H583:H587=DATOS!B$4),ROW(G583:G587))</f>
        <v>0</v>
      </c>
      <c r="R583" s="31" t="str">
        <f t="shared" ca="1" si="2"/>
        <v/>
      </c>
      <c r="S583" s="31">
        <f t="shared" ca="1" si="10"/>
        <v>0</v>
      </c>
      <c r="T583" s="32"/>
      <c r="U583" s="32"/>
      <c r="V583" s="32"/>
      <c r="W583" s="32"/>
      <c r="X583" s="32"/>
      <c r="Y583" s="32"/>
      <c r="Z583" s="32"/>
      <c r="AA583" s="32"/>
      <c r="AB583" s="32"/>
      <c r="AC583" s="32"/>
      <c r="AD583" s="32"/>
      <c r="AE583" s="32"/>
    </row>
    <row r="584" spans="1:31" ht="12.75">
      <c r="A584" s="37"/>
      <c r="B584" s="43"/>
      <c r="C584" s="45"/>
      <c r="D584" s="45"/>
      <c r="E584" s="48"/>
      <c r="F584" s="43"/>
      <c r="G584" s="43"/>
      <c r="H584" s="51"/>
      <c r="I584" s="43"/>
      <c r="J584" s="43"/>
      <c r="K584" s="52"/>
      <c r="L584" s="43"/>
      <c r="M584" s="43"/>
      <c r="N584" s="43"/>
      <c r="O584" s="48"/>
      <c r="P584" s="339"/>
      <c r="Q584" s="31" t="b">
        <f>IF(AND(OR(G584:G588=DATOS!C$8,G584:G588=DATOS!C$9),H584:H588=DATOS!B$4),ROW(G584:G588))</f>
        <v>0</v>
      </c>
      <c r="R584" s="31" t="str">
        <f t="shared" ca="1" si="2"/>
        <v/>
      </c>
      <c r="S584" s="31">
        <f t="shared" ca="1" si="10"/>
        <v>0</v>
      </c>
      <c r="T584" s="32"/>
      <c r="U584" s="32"/>
      <c r="V584" s="32"/>
      <c r="W584" s="32"/>
      <c r="X584" s="32"/>
      <c r="Y584" s="32"/>
      <c r="Z584" s="32"/>
      <c r="AA584" s="32"/>
      <c r="AB584" s="32"/>
      <c r="AC584" s="32"/>
      <c r="AD584" s="32"/>
      <c r="AE584" s="32"/>
    </row>
    <row r="585" spans="1:31" ht="12.75">
      <c r="A585" s="37"/>
      <c r="B585" s="43"/>
      <c r="C585" s="45"/>
      <c r="D585" s="45"/>
      <c r="E585" s="48"/>
      <c r="F585" s="43"/>
      <c r="G585" s="43"/>
      <c r="H585" s="51"/>
      <c r="I585" s="43"/>
      <c r="J585" s="43"/>
      <c r="K585" s="52"/>
      <c r="L585" s="43"/>
      <c r="M585" s="43"/>
      <c r="N585" s="43"/>
      <c r="O585" s="48"/>
      <c r="P585" s="43"/>
      <c r="Q585" s="31" t="b">
        <f>IF(AND(OR(G585:G589=DATOS!C$8,G585:G589=DATOS!C$9),H585:H589=DATOS!B$4),ROW(G585:G589))</f>
        <v>0</v>
      </c>
      <c r="R585" s="31" t="str">
        <f t="shared" ca="1" si="2"/>
        <v/>
      </c>
      <c r="S585" s="31">
        <f t="shared" ca="1" si="10"/>
        <v>0</v>
      </c>
      <c r="T585" s="32"/>
      <c r="U585" s="32"/>
      <c r="V585" s="32"/>
      <c r="W585" s="32"/>
      <c r="X585" s="32"/>
      <c r="Y585" s="32"/>
      <c r="Z585" s="32"/>
      <c r="AA585" s="32"/>
      <c r="AB585" s="32"/>
      <c r="AC585" s="32"/>
      <c r="AD585" s="32"/>
      <c r="AE585" s="32"/>
    </row>
    <row r="586" spans="1:31" ht="12.75">
      <c r="A586" s="37"/>
      <c r="B586" s="43"/>
      <c r="C586" s="45"/>
      <c r="D586" s="45"/>
      <c r="E586" s="48"/>
      <c r="F586" s="43"/>
      <c r="G586" s="43"/>
      <c r="H586" s="51"/>
      <c r="I586" s="43"/>
      <c r="J586" s="43"/>
      <c r="K586" s="52"/>
      <c r="L586" s="43"/>
      <c r="M586" s="43"/>
      <c r="N586" s="43"/>
      <c r="O586" s="48"/>
      <c r="P586" s="43"/>
      <c r="Q586" s="31" t="b">
        <f>IF(AND(OR(G586:G590=DATOS!C$8,G586:G590=DATOS!C$9),H586:H590=DATOS!B$4),ROW(G586:G590))</f>
        <v>0</v>
      </c>
      <c r="R586" s="31" t="str">
        <f t="shared" ca="1" si="2"/>
        <v/>
      </c>
      <c r="S586" s="31">
        <f t="shared" ca="1" si="10"/>
        <v>0</v>
      </c>
      <c r="T586" s="32"/>
      <c r="U586" s="32"/>
      <c r="V586" s="32"/>
      <c r="W586" s="32"/>
      <c r="X586" s="32"/>
      <c r="Y586" s="32"/>
      <c r="Z586" s="32"/>
      <c r="AA586" s="32"/>
      <c r="AB586" s="32"/>
      <c r="AC586" s="32"/>
      <c r="AD586" s="32"/>
      <c r="AE586" s="32"/>
    </row>
    <row r="587" spans="1:31" ht="12.75">
      <c r="A587" s="37"/>
      <c r="B587" s="43"/>
      <c r="C587" s="45"/>
      <c r="D587" s="45"/>
      <c r="E587" s="48"/>
      <c r="F587" s="43"/>
      <c r="G587" s="43"/>
      <c r="H587" s="51"/>
      <c r="I587" s="43"/>
      <c r="J587" s="43"/>
      <c r="K587" s="52"/>
      <c r="L587" s="43"/>
      <c r="M587" s="43"/>
      <c r="N587" s="43"/>
      <c r="O587" s="48"/>
      <c r="P587" s="43"/>
      <c r="Q587" s="31" t="b">
        <f>IF(AND(OR(G587:G591=DATOS!C$8,G587:G591=DATOS!C$9),H587:H591=DATOS!B$4),ROW(G587:G591))</f>
        <v>0</v>
      </c>
      <c r="R587" s="31" t="str">
        <f t="shared" ca="1" si="2"/>
        <v/>
      </c>
      <c r="S587" s="31">
        <f t="shared" ca="1" si="10"/>
        <v>0</v>
      </c>
      <c r="T587" s="32"/>
      <c r="U587" s="32"/>
      <c r="V587" s="32"/>
      <c r="W587" s="32"/>
      <c r="X587" s="32"/>
      <c r="Y587" s="32"/>
      <c r="Z587" s="32"/>
      <c r="AA587" s="32"/>
      <c r="AB587" s="32"/>
      <c r="AC587" s="32"/>
      <c r="AD587" s="32"/>
      <c r="AE587" s="32"/>
    </row>
    <row r="588" spans="1:31" ht="12.75">
      <c r="A588" s="37"/>
      <c r="B588" s="43"/>
      <c r="C588" s="45"/>
      <c r="D588" s="45"/>
      <c r="E588" s="48"/>
      <c r="F588" s="43"/>
      <c r="G588" s="43"/>
      <c r="H588" s="51"/>
      <c r="I588" s="43"/>
      <c r="J588" s="31"/>
      <c r="K588" s="55"/>
      <c r="L588" s="31"/>
      <c r="M588" s="31"/>
      <c r="N588" s="43"/>
      <c r="O588" s="351"/>
      <c r="P588" s="43"/>
      <c r="Q588" s="31" t="b">
        <f>IF(AND(OR(G588:G592=DATOS!C$8,G588:G592=DATOS!C$9),H588:H592=DATOS!B$4),ROW(G588:G592))</f>
        <v>0</v>
      </c>
      <c r="R588" s="31" t="str">
        <f t="shared" ca="1" si="2"/>
        <v/>
      </c>
      <c r="S588" s="31">
        <f t="shared" ca="1" si="10"/>
        <v>0</v>
      </c>
      <c r="T588" s="32"/>
      <c r="U588" s="32"/>
      <c r="V588" s="32"/>
      <c r="W588" s="32"/>
      <c r="X588" s="32"/>
      <c r="Y588" s="32"/>
      <c r="Z588" s="32"/>
      <c r="AA588" s="32"/>
      <c r="AB588" s="32"/>
      <c r="AC588" s="32"/>
      <c r="AD588" s="32"/>
      <c r="AE588" s="32"/>
    </row>
    <row r="589" spans="1:31" ht="12.75">
      <c r="A589" s="37"/>
      <c r="B589" s="43"/>
      <c r="C589" s="45"/>
      <c r="D589" s="45"/>
      <c r="E589" s="48"/>
      <c r="F589" s="43"/>
      <c r="G589" s="43"/>
      <c r="H589" s="51"/>
      <c r="I589" s="43"/>
      <c r="J589" s="43"/>
      <c r="K589" s="52"/>
      <c r="L589" s="43"/>
      <c r="M589" s="43"/>
      <c r="N589" s="43"/>
      <c r="O589" s="48"/>
      <c r="P589" s="43"/>
      <c r="Q589" s="31" t="b">
        <f>IF(AND(OR(G589:G593=DATOS!C$8,G589:G593=DATOS!C$9),H589:H593=DATOS!B$4),ROW(G589:G593))</f>
        <v>0</v>
      </c>
      <c r="R589" s="31" t="str">
        <f t="shared" ca="1" si="2"/>
        <v/>
      </c>
      <c r="S589" s="31">
        <f t="shared" ca="1" si="10"/>
        <v>0</v>
      </c>
      <c r="T589" s="32"/>
      <c r="U589" s="32"/>
      <c r="V589" s="32"/>
      <c r="W589" s="32"/>
      <c r="X589" s="32"/>
      <c r="Y589" s="32"/>
      <c r="Z589" s="32"/>
      <c r="AA589" s="32"/>
      <c r="AB589" s="32"/>
      <c r="AC589" s="32"/>
      <c r="AD589" s="32"/>
      <c r="AE589" s="32"/>
    </row>
    <row r="590" spans="1:31" ht="12.75">
      <c r="A590" s="37"/>
      <c r="B590" s="43"/>
      <c r="C590" s="45"/>
      <c r="D590" s="45"/>
      <c r="E590" s="48"/>
      <c r="F590" s="43"/>
      <c r="G590" s="43"/>
      <c r="H590" s="51"/>
      <c r="I590" s="43"/>
      <c r="J590" s="43"/>
      <c r="K590" s="52"/>
      <c r="L590" s="43"/>
      <c r="M590" s="43"/>
      <c r="N590" s="43"/>
      <c r="O590" s="48"/>
      <c r="P590" s="43"/>
      <c r="Q590" s="31" t="b">
        <f>IF(AND(OR(G590:G594=DATOS!C$8,G590:G594=DATOS!C$9),H590:H594=DATOS!B$4),ROW(G590:G594))</f>
        <v>0</v>
      </c>
      <c r="R590" s="31" t="str">
        <f t="shared" ca="1" si="2"/>
        <v/>
      </c>
      <c r="S590" s="31">
        <f t="shared" ca="1" si="10"/>
        <v>0</v>
      </c>
      <c r="T590" s="32"/>
      <c r="U590" s="32"/>
      <c r="V590" s="32"/>
      <c r="W590" s="32"/>
      <c r="X590" s="32"/>
      <c r="Y590" s="32"/>
      <c r="Z590" s="32"/>
      <c r="AA590" s="32"/>
      <c r="AB590" s="32"/>
      <c r="AC590" s="32"/>
      <c r="AD590" s="32"/>
      <c r="AE590" s="32"/>
    </row>
    <row r="591" spans="1:31" ht="12.75">
      <c r="A591" s="37"/>
      <c r="B591" s="43"/>
      <c r="C591" s="45"/>
      <c r="D591" s="45"/>
      <c r="E591" s="48"/>
      <c r="F591" s="43"/>
      <c r="G591" s="43"/>
      <c r="H591" s="51"/>
      <c r="I591" s="43"/>
      <c r="J591" s="43"/>
      <c r="K591" s="52"/>
      <c r="L591" s="43"/>
      <c r="M591" s="43"/>
      <c r="N591" s="43"/>
      <c r="O591" s="48"/>
      <c r="P591" s="43"/>
      <c r="Q591" s="31" t="b">
        <f>IF(AND(OR(G591:G595=DATOS!C$8,G591:G595=DATOS!C$9),H591:H595=DATOS!B$4),ROW(G591:G595))</f>
        <v>0</v>
      </c>
      <c r="R591" s="31" t="str">
        <f t="shared" ca="1" si="2"/>
        <v/>
      </c>
      <c r="S591" s="31">
        <f t="shared" ca="1" si="10"/>
        <v>0</v>
      </c>
      <c r="T591" s="32"/>
      <c r="U591" s="32"/>
      <c r="V591" s="32"/>
      <c r="W591" s="32"/>
      <c r="X591" s="32"/>
      <c r="Y591" s="32"/>
      <c r="Z591" s="32"/>
      <c r="AA591" s="32"/>
      <c r="AB591" s="32"/>
      <c r="AC591" s="32"/>
      <c r="AD591" s="32"/>
      <c r="AE591" s="32"/>
    </row>
    <row r="592" spans="1:31" ht="12.75">
      <c r="A592" s="37"/>
      <c r="B592" s="43"/>
      <c r="C592" s="45"/>
      <c r="D592" s="45"/>
      <c r="E592" s="48"/>
      <c r="F592" s="43"/>
      <c r="G592" s="43"/>
      <c r="H592" s="51"/>
      <c r="I592" s="43"/>
      <c r="J592" s="43"/>
      <c r="K592" s="52"/>
      <c r="L592" s="43"/>
      <c r="M592" s="43"/>
      <c r="N592" s="43"/>
      <c r="O592" s="48"/>
      <c r="P592" s="43"/>
      <c r="Q592" s="31" t="b">
        <f>IF(AND(OR(G592:G596=DATOS!C$8,G592:G596=DATOS!C$9),H592:H596=DATOS!B$4),ROW(G592:G596))</f>
        <v>0</v>
      </c>
      <c r="R592" s="31" t="str">
        <f t="shared" ca="1" si="2"/>
        <v/>
      </c>
      <c r="S592" s="31">
        <f t="shared" ca="1" si="10"/>
        <v>0</v>
      </c>
      <c r="T592" s="32"/>
      <c r="U592" s="32"/>
      <c r="V592" s="32"/>
      <c r="W592" s="32"/>
      <c r="X592" s="32"/>
      <c r="Y592" s="32"/>
      <c r="Z592" s="32"/>
      <c r="AA592" s="32"/>
      <c r="AB592" s="32"/>
      <c r="AC592" s="32"/>
      <c r="AD592" s="32"/>
      <c r="AE592" s="32"/>
    </row>
    <row r="593" spans="1:31" ht="12.75">
      <c r="A593" s="99"/>
      <c r="B593" s="43"/>
      <c r="C593" s="45"/>
      <c r="D593" s="45"/>
      <c r="E593" s="48"/>
      <c r="F593" s="43"/>
      <c r="G593" s="43"/>
      <c r="H593" s="51"/>
      <c r="I593" s="43"/>
      <c r="J593" s="43"/>
      <c r="K593" s="52"/>
      <c r="L593" s="43"/>
      <c r="M593" s="43"/>
      <c r="N593" s="43"/>
      <c r="O593" s="48"/>
      <c r="P593" s="43"/>
      <c r="Q593" s="31" t="b">
        <f>IF(AND(OR(G593:G597=DATOS!C$8,G593:G597=DATOS!C$9),H593:H597=DATOS!B$4),ROW(G593:G597))</f>
        <v>0</v>
      </c>
      <c r="R593" s="31" t="str">
        <f t="shared" ca="1" si="2"/>
        <v/>
      </c>
      <c r="S593" s="31">
        <f t="shared" ca="1" si="10"/>
        <v>0</v>
      </c>
      <c r="T593" s="32"/>
      <c r="U593" s="32"/>
      <c r="V593" s="32"/>
      <c r="W593" s="32"/>
      <c r="X593" s="32"/>
      <c r="Y593" s="32"/>
      <c r="Z593" s="32"/>
      <c r="AA593" s="32"/>
      <c r="AB593" s="32"/>
      <c r="AC593" s="32"/>
      <c r="AD593" s="32"/>
      <c r="AE593" s="32"/>
    </row>
    <row r="594" spans="1:31" ht="12.75">
      <c r="A594" s="37"/>
      <c r="B594" s="43"/>
      <c r="C594" s="45"/>
      <c r="D594" s="45"/>
      <c r="E594" s="48"/>
      <c r="F594" s="43"/>
      <c r="G594" s="43"/>
      <c r="H594" s="51"/>
      <c r="I594" s="43"/>
      <c r="J594" s="43"/>
      <c r="K594" s="52"/>
      <c r="L594" s="43"/>
      <c r="M594" s="43"/>
      <c r="N594" s="43"/>
      <c r="O594" s="48"/>
      <c r="P594" s="43"/>
      <c r="Q594" s="31" t="b">
        <f>IF(AND(OR(G594:G598=DATOS!C$8,G594:G598=DATOS!C$9),H594:H598=DATOS!B$4),ROW(G594:G598))</f>
        <v>0</v>
      </c>
      <c r="R594" s="31" t="str">
        <f t="shared" ca="1" si="2"/>
        <v/>
      </c>
      <c r="S594" s="31">
        <f t="shared" ca="1" si="10"/>
        <v>0</v>
      </c>
      <c r="T594" s="32"/>
      <c r="U594" s="32"/>
      <c r="V594" s="32"/>
      <c r="W594" s="32"/>
      <c r="X594" s="32"/>
      <c r="Y594" s="32"/>
      <c r="Z594" s="32"/>
      <c r="AA594" s="32"/>
      <c r="AB594" s="32"/>
      <c r="AC594" s="32"/>
      <c r="AD594" s="32"/>
      <c r="AE594" s="32"/>
    </row>
    <row r="595" spans="1:31" ht="12.75">
      <c r="A595" s="37"/>
      <c r="B595" s="43"/>
      <c r="C595" s="45"/>
      <c r="D595" s="45"/>
      <c r="E595" s="48"/>
      <c r="F595" s="43"/>
      <c r="G595" s="43"/>
      <c r="H595" s="51"/>
      <c r="I595" s="43"/>
      <c r="J595" s="43"/>
      <c r="K595" s="52"/>
      <c r="L595" s="43"/>
      <c r="M595" s="43"/>
      <c r="N595" s="43"/>
      <c r="O595" s="48"/>
      <c r="P595" s="43"/>
      <c r="Q595" s="31" t="b">
        <f>IF(AND(OR(G595:G599=DATOS!C$8,G595:G599=DATOS!C$9),H595:H599=DATOS!B$4),ROW(G595:G599))</f>
        <v>0</v>
      </c>
      <c r="R595" s="31" t="str">
        <f t="shared" ca="1" si="2"/>
        <v/>
      </c>
      <c r="S595" s="31">
        <f t="shared" ca="1" si="10"/>
        <v>0</v>
      </c>
      <c r="T595" s="32"/>
      <c r="U595" s="32"/>
      <c r="V595" s="32"/>
      <c r="W595" s="32"/>
      <c r="X595" s="32"/>
      <c r="Y595" s="32"/>
      <c r="Z595" s="32"/>
      <c r="AA595" s="32"/>
      <c r="AB595" s="32"/>
      <c r="AC595" s="32"/>
      <c r="AD595" s="32"/>
      <c r="AE595" s="32"/>
    </row>
    <row r="596" spans="1:31" ht="12.75">
      <c r="A596" s="37"/>
      <c r="B596" s="43"/>
      <c r="C596" s="45"/>
      <c r="D596" s="45"/>
      <c r="E596" s="48"/>
      <c r="F596" s="43"/>
      <c r="G596" s="43"/>
      <c r="H596" s="51"/>
      <c r="I596" s="43"/>
      <c r="J596" s="43"/>
      <c r="K596" s="52"/>
      <c r="L596" s="43"/>
      <c r="M596" s="43"/>
      <c r="N596" s="43"/>
      <c r="O596" s="48"/>
      <c r="P596" s="43"/>
      <c r="Q596" s="31" t="b">
        <f>IF(AND(OR(G596:G600=DATOS!C$8,G596:G600=DATOS!C$9),H596:H600=DATOS!B$4),ROW(G596:G600))</f>
        <v>0</v>
      </c>
      <c r="R596" s="31" t="str">
        <f t="shared" ca="1" si="2"/>
        <v/>
      </c>
      <c r="S596" s="31">
        <f t="shared" ca="1" si="10"/>
        <v>0</v>
      </c>
      <c r="T596" s="32"/>
      <c r="U596" s="32"/>
      <c r="V596" s="32"/>
      <c r="W596" s="32"/>
      <c r="X596" s="32"/>
      <c r="Y596" s="32"/>
      <c r="Z596" s="32"/>
      <c r="AA596" s="32"/>
      <c r="AB596" s="32"/>
      <c r="AC596" s="32"/>
      <c r="AD596" s="32"/>
      <c r="AE596" s="32"/>
    </row>
    <row r="597" spans="1:31" ht="12.75">
      <c r="A597" s="37"/>
      <c r="B597" s="43"/>
      <c r="C597" s="45"/>
      <c r="D597" s="45"/>
      <c r="E597" s="48"/>
      <c r="F597" s="43"/>
      <c r="G597" s="43"/>
      <c r="H597" s="51"/>
      <c r="I597" s="43"/>
      <c r="J597" s="31"/>
      <c r="K597" s="55"/>
      <c r="L597" s="31"/>
      <c r="M597" s="31"/>
      <c r="N597" s="43"/>
      <c r="O597" s="48"/>
      <c r="P597" s="43"/>
      <c r="Q597" s="31" t="b">
        <f>IF(AND(OR(G597:G601=DATOS!C$8,G597:G601=DATOS!C$9),H597:H601=DATOS!B$4),ROW(G597:G601))</f>
        <v>0</v>
      </c>
      <c r="R597" s="31" t="str">
        <f t="shared" ca="1" si="2"/>
        <v/>
      </c>
      <c r="S597" s="31">
        <f t="shared" ca="1" si="10"/>
        <v>0</v>
      </c>
      <c r="T597" s="32"/>
      <c r="U597" s="32"/>
      <c r="V597" s="32"/>
      <c r="W597" s="32"/>
      <c r="X597" s="32"/>
      <c r="Y597" s="32"/>
      <c r="Z597" s="32"/>
      <c r="AA597" s="32"/>
      <c r="AB597" s="32"/>
      <c r="AC597" s="32"/>
      <c r="AD597" s="32"/>
      <c r="AE597" s="32"/>
    </row>
    <row r="598" spans="1:31" ht="12.75">
      <c r="A598" s="37"/>
      <c r="B598" s="43"/>
      <c r="C598" s="45"/>
      <c r="D598" s="45"/>
      <c r="E598" s="48"/>
      <c r="F598" s="43"/>
      <c r="G598" s="43"/>
      <c r="H598" s="51"/>
      <c r="I598" s="43"/>
      <c r="J598" s="31"/>
      <c r="K598" s="52"/>
      <c r="L598" s="31"/>
      <c r="M598" s="31"/>
      <c r="N598" s="43"/>
      <c r="O598" s="48"/>
      <c r="P598" s="43"/>
      <c r="Q598" s="31" t="b">
        <f>IF(AND(OR(G598:G602=DATOS!C$8,G598:G602=DATOS!C$9),H598:H602=DATOS!B$4),ROW(G598:G602))</f>
        <v>0</v>
      </c>
      <c r="R598" s="31" t="str">
        <f t="shared" ca="1" si="2"/>
        <v/>
      </c>
      <c r="S598" s="31">
        <f t="shared" ca="1" si="10"/>
        <v>0</v>
      </c>
      <c r="T598" s="32"/>
      <c r="U598" s="32"/>
      <c r="V598" s="32"/>
      <c r="W598" s="32"/>
      <c r="X598" s="32"/>
      <c r="Y598" s="32"/>
      <c r="Z598" s="32"/>
      <c r="AA598" s="32"/>
      <c r="AB598" s="32"/>
      <c r="AC598" s="32"/>
      <c r="AD598" s="32"/>
      <c r="AE598" s="32"/>
    </row>
    <row r="599" spans="1:31" ht="12.75">
      <c r="A599" s="37"/>
      <c r="B599" s="43"/>
      <c r="C599" s="45"/>
      <c r="D599" s="45"/>
      <c r="E599" s="48"/>
      <c r="F599" s="43"/>
      <c r="G599" s="43"/>
      <c r="H599" s="51"/>
      <c r="I599" s="43"/>
      <c r="J599" s="43"/>
      <c r="K599" s="52"/>
      <c r="L599" s="43"/>
      <c r="M599" s="43"/>
      <c r="N599" s="43"/>
      <c r="O599" s="48"/>
      <c r="P599" s="43"/>
      <c r="Q599" s="31" t="b">
        <f>IF(AND(OR(G599:G603=DATOS!C$8,G599:G603=DATOS!C$9),H599:H603=DATOS!B$4),ROW(G599:G603))</f>
        <v>0</v>
      </c>
      <c r="R599" s="31" t="str">
        <f t="shared" ca="1" si="2"/>
        <v/>
      </c>
      <c r="S599" s="31">
        <f t="shared" ca="1" si="10"/>
        <v>0</v>
      </c>
      <c r="T599" s="32"/>
      <c r="U599" s="32"/>
      <c r="V599" s="32"/>
      <c r="W599" s="32"/>
      <c r="X599" s="32"/>
      <c r="Y599" s="32"/>
      <c r="Z599" s="32"/>
      <c r="AA599" s="32"/>
      <c r="AB599" s="32"/>
      <c r="AC599" s="32"/>
      <c r="AD599" s="32"/>
      <c r="AE599" s="32"/>
    </row>
    <row r="600" spans="1:31" ht="12.75">
      <c r="A600" s="37"/>
      <c r="B600" s="43"/>
      <c r="C600" s="45"/>
      <c r="D600" s="45"/>
      <c r="E600" s="48"/>
      <c r="F600" s="43"/>
      <c r="G600" s="43"/>
      <c r="H600" s="51"/>
      <c r="I600" s="43"/>
      <c r="J600" s="43"/>
      <c r="K600" s="52"/>
      <c r="L600" s="43"/>
      <c r="M600" s="43"/>
      <c r="N600" s="43"/>
      <c r="O600" s="48"/>
      <c r="P600" s="43"/>
      <c r="Q600" s="31" t="b">
        <f>IF(AND(OR(G600:G604=DATOS!C$8,G600:G604=DATOS!C$9),H600:H604=DATOS!B$4),ROW(G600:G604))</f>
        <v>0</v>
      </c>
      <c r="R600" s="31" t="str">
        <f t="shared" ca="1" si="2"/>
        <v/>
      </c>
      <c r="S600" s="31">
        <f t="shared" ca="1" si="10"/>
        <v>0</v>
      </c>
      <c r="T600" s="32"/>
      <c r="U600" s="32"/>
      <c r="V600" s="32"/>
      <c r="W600" s="32"/>
      <c r="X600" s="32"/>
      <c r="Y600" s="32"/>
      <c r="Z600" s="32"/>
      <c r="AA600" s="32"/>
      <c r="AB600" s="32"/>
      <c r="AC600" s="32"/>
      <c r="AD600" s="32"/>
      <c r="AE600" s="32"/>
    </row>
    <row r="601" spans="1:31" ht="12.75">
      <c r="A601" s="37"/>
      <c r="B601" s="43"/>
      <c r="C601" s="45"/>
      <c r="D601" s="45"/>
      <c r="E601" s="48"/>
      <c r="F601" s="43"/>
      <c r="G601" s="43"/>
      <c r="H601" s="51"/>
      <c r="I601" s="43"/>
      <c r="J601" s="43"/>
      <c r="K601" s="52"/>
      <c r="L601" s="43"/>
      <c r="M601" s="43"/>
      <c r="N601" s="43"/>
      <c r="O601" s="48"/>
      <c r="P601" s="43"/>
      <c r="Q601" s="31" t="b">
        <f>IF(AND(OR(G601:G605=DATOS!C$8,G601:G605=DATOS!C$9),H601:H605=DATOS!B$4),ROW(G601:G605))</f>
        <v>0</v>
      </c>
      <c r="R601" s="31" t="str">
        <f t="shared" ca="1" si="2"/>
        <v/>
      </c>
      <c r="S601" s="31">
        <f t="shared" ca="1" si="10"/>
        <v>0</v>
      </c>
      <c r="T601" s="32"/>
      <c r="U601" s="32"/>
      <c r="V601" s="32"/>
      <c r="W601" s="32"/>
      <c r="X601" s="32"/>
      <c r="Y601" s="32"/>
      <c r="Z601" s="32"/>
      <c r="AA601" s="32"/>
      <c r="AB601" s="32"/>
      <c r="AC601" s="32"/>
      <c r="AD601" s="32"/>
      <c r="AE601" s="32"/>
    </row>
    <row r="602" spans="1:31" ht="12.75">
      <c r="A602" s="99"/>
      <c r="B602" s="43"/>
      <c r="C602" s="45"/>
      <c r="D602" s="45"/>
      <c r="E602" s="48"/>
      <c r="F602" s="43"/>
      <c r="G602" s="43"/>
      <c r="H602" s="51"/>
      <c r="I602" s="43"/>
      <c r="J602" s="43"/>
      <c r="K602" s="52"/>
      <c r="L602" s="43"/>
      <c r="M602" s="43"/>
      <c r="N602" s="43"/>
      <c r="O602" s="48"/>
      <c r="P602" s="43"/>
      <c r="Q602" s="31" t="b">
        <f>IF(AND(OR(G602:G606=DATOS!C$8,G602:G606=DATOS!C$9),H602:H606=DATOS!B$4),ROW(G602:G606))</f>
        <v>0</v>
      </c>
      <c r="R602" s="31" t="str">
        <f t="shared" ca="1" si="2"/>
        <v/>
      </c>
      <c r="S602" s="31">
        <f t="shared" ca="1" si="10"/>
        <v>0</v>
      </c>
      <c r="T602" s="32"/>
      <c r="U602" s="32"/>
      <c r="V602" s="32"/>
      <c r="W602" s="32"/>
      <c r="X602" s="32"/>
      <c r="Y602" s="32"/>
      <c r="Z602" s="32"/>
      <c r="AA602" s="32"/>
      <c r="AB602" s="32"/>
      <c r="AC602" s="32"/>
      <c r="AD602" s="32"/>
      <c r="AE602" s="32"/>
    </row>
    <row r="603" spans="1:31" ht="12.75">
      <c r="A603" s="37"/>
      <c r="B603" s="43"/>
      <c r="C603" s="45"/>
      <c r="D603" s="45"/>
      <c r="E603" s="48"/>
      <c r="F603" s="43"/>
      <c r="G603" s="43"/>
      <c r="H603" s="51"/>
      <c r="I603" s="43"/>
      <c r="J603" s="43"/>
      <c r="K603" s="52"/>
      <c r="L603" s="43"/>
      <c r="M603" s="43"/>
      <c r="N603" s="43"/>
      <c r="O603" s="48"/>
      <c r="P603" s="43"/>
      <c r="Q603" s="31" t="b">
        <f>IF(AND(OR(G603:G607=DATOS!C$8,G603:G607=DATOS!C$9),H603:H607=DATOS!B$4),ROW(G603:G607))</f>
        <v>0</v>
      </c>
      <c r="R603" s="31" t="str">
        <f t="shared" ca="1" si="2"/>
        <v/>
      </c>
      <c r="S603" s="31">
        <f t="shared" ca="1" si="10"/>
        <v>0</v>
      </c>
      <c r="T603" s="32"/>
      <c r="U603" s="32"/>
      <c r="V603" s="32"/>
      <c r="W603" s="32"/>
      <c r="X603" s="32"/>
      <c r="Y603" s="32"/>
      <c r="Z603" s="32"/>
      <c r="AA603" s="32"/>
      <c r="AB603" s="32"/>
      <c r="AC603" s="32"/>
      <c r="AD603" s="32"/>
      <c r="AE603" s="32"/>
    </row>
    <row r="604" spans="1:31" ht="12.75">
      <c r="A604" s="37"/>
      <c r="B604" s="43"/>
      <c r="C604" s="45"/>
      <c r="D604" s="45"/>
      <c r="E604" s="48"/>
      <c r="F604" s="43"/>
      <c r="G604" s="43"/>
      <c r="H604" s="51"/>
      <c r="I604" s="43"/>
      <c r="J604" s="31"/>
      <c r="K604" s="55"/>
      <c r="L604" s="31"/>
      <c r="M604" s="31"/>
      <c r="N604" s="43"/>
      <c r="O604" s="48"/>
      <c r="P604" s="43"/>
      <c r="Q604" s="31" t="b">
        <f>IF(AND(OR(G604:G608=DATOS!C$8,G604:G608=DATOS!C$9),H604:H608=DATOS!B$4),ROW(G604:G608))</f>
        <v>0</v>
      </c>
      <c r="R604" s="31" t="str">
        <f t="shared" ca="1" si="2"/>
        <v/>
      </c>
      <c r="S604" s="31">
        <f t="shared" ca="1" si="10"/>
        <v>0</v>
      </c>
      <c r="T604" s="32"/>
      <c r="U604" s="32"/>
      <c r="V604" s="32"/>
      <c r="W604" s="32"/>
      <c r="X604" s="32"/>
      <c r="Y604" s="32"/>
      <c r="Z604" s="32"/>
      <c r="AA604" s="32"/>
      <c r="AB604" s="32"/>
      <c r="AC604" s="32"/>
      <c r="AD604" s="32"/>
      <c r="AE604" s="32"/>
    </row>
    <row r="605" spans="1:31" ht="12.75">
      <c r="A605" s="37"/>
      <c r="B605" s="43"/>
      <c r="C605" s="45"/>
      <c r="D605" s="45"/>
      <c r="E605" s="48"/>
      <c r="F605" s="43"/>
      <c r="G605" s="43"/>
      <c r="H605" s="51"/>
      <c r="I605" s="43"/>
      <c r="J605" s="43"/>
      <c r="K605" s="52"/>
      <c r="L605" s="43"/>
      <c r="M605" s="43"/>
      <c r="N605" s="43"/>
      <c r="O605" s="48"/>
      <c r="P605" s="43"/>
      <c r="Q605" s="31" t="b">
        <f>IF(AND(OR(G605:G609=DATOS!C$8,G605:G609=DATOS!C$9),H605:H609=DATOS!B$4),ROW(G605:G609))</f>
        <v>0</v>
      </c>
      <c r="R605" s="31" t="str">
        <f t="shared" ca="1" si="2"/>
        <v/>
      </c>
      <c r="S605" s="31">
        <f t="shared" ca="1" si="10"/>
        <v>0</v>
      </c>
      <c r="T605" s="32"/>
      <c r="U605" s="32"/>
      <c r="V605" s="32"/>
      <c r="W605" s="32"/>
      <c r="X605" s="32"/>
      <c r="Y605" s="32"/>
      <c r="Z605" s="32"/>
      <c r="AA605" s="32"/>
      <c r="AB605" s="32"/>
      <c r="AC605" s="32"/>
      <c r="AD605" s="32"/>
      <c r="AE605" s="32"/>
    </row>
    <row r="606" spans="1:31" ht="12.75">
      <c r="A606" s="37"/>
      <c r="B606" s="43"/>
      <c r="C606" s="45"/>
      <c r="D606" s="45"/>
      <c r="E606" s="48"/>
      <c r="F606" s="43"/>
      <c r="G606" s="43"/>
      <c r="H606" s="51"/>
      <c r="I606" s="43"/>
      <c r="J606" s="43"/>
      <c r="K606" s="52"/>
      <c r="L606" s="43"/>
      <c r="M606" s="43"/>
      <c r="N606" s="43"/>
      <c r="O606" s="48"/>
      <c r="P606" s="43"/>
      <c r="Q606" s="31" t="b">
        <f>IF(AND(OR(G606:G610=DATOS!C$8,G606:G610=DATOS!C$9),H606:H610=DATOS!B$4),ROW(G606:G610))</f>
        <v>0</v>
      </c>
      <c r="R606" s="31" t="str">
        <f t="shared" ca="1" si="2"/>
        <v/>
      </c>
      <c r="S606" s="31">
        <f t="shared" ca="1" si="10"/>
        <v>0</v>
      </c>
      <c r="T606" s="32"/>
      <c r="U606" s="32"/>
      <c r="V606" s="32"/>
      <c r="W606" s="32"/>
      <c r="X606" s="32"/>
      <c r="Y606" s="32"/>
      <c r="Z606" s="32"/>
      <c r="AA606" s="32"/>
      <c r="AB606" s="32"/>
      <c r="AC606" s="32"/>
      <c r="AD606" s="32"/>
      <c r="AE606" s="32"/>
    </row>
    <row r="607" spans="1:31" ht="12.75">
      <c r="A607" s="37"/>
      <c r="B607" s="43"/>
      <c r="C607" s="45"/>
      <c r="D607" s="45"/>
      <c r="E607" s="48"/>
      <c r="F607" s="43"/>
      <c r="G607" s="43"/>
      <c r="H607" s="51"/>
      <c r="I607" s="43"/>
      <c r="J607" s="31"/>
      <c r="K607" s="52"/>
      <c r="L607" s="31"/>
      <c r="M607" s="31"/>
      <c r="N607" s="43"/>
      <c r="O607" s="48"/>
      <c r="P607" s="43"/>
      <c r="Q607" s="31" t="b">
        <f>IF(AND(OR(G607:G611=DATOS!C$8,G607:G611=DATOS!C$9),H607:H611=DATOS!B$4),ROW(G607:G611))</f>
        <v>0</v>
      </c>
      <c r="R607" s="31" t="str">
        <f t="shared" ca="1" si="2"/>
        <v/>
      </c>
      <c r="S607" s="31">
        <f t="shared" ca="1" si="10"/>
        <v>0</v>
      </c>
      <c r="T607" s="32"/>
      <c r="U607" s="32"/>
      <c r="V607" s="32"/>
      <c r="W607" s="32"/>
      <c r="X607" s="32"/>
      <c r="Y607" s="32"/>
      <c r="Z607" s="32"/>
      <c r="AA607" s="32"/>
      <c r="AB607" s="32"/>
      <c r="AC607" s="32"/>
      <c r="AD607" s="32"/>
      <c r="AE607" s="32"/>
    </row>
    <row r="608" spans="1:31" ht="12.75">
      <c r="A608" s="37"/>
      <c r="B608" s="43"/>
      <c r="C608" s="45"/>
      <c r="D608" s="45"/>
      <c r="E608" s="48"/>
      <c r="F608" s="43"/>
      <c r="G608" s="43"/>
      <c r="H608" s="51"/>
      <c r="I608" s="43"/>
      <c r="J608" s="43"/>
      <c r="K608" s="52"/>
      <c r="L608" s="43"/>
      <c r="M608" s="43"/>
      <c r="N608" s="43"/>
      <c r="O608" s="48"/>
      <c r="P608" s="43"/>
      <c r="Q608" s="31" t="b">
        <f>IF(AND(OR(G608:G612=DATOS!C$8,G608:G612=DATOS!C$9),H608:H612=DATOS!B$4),ROW(G608:G612))</f>
        <v>0</v>
      </c>
      <c r="R608" s="31" t="str">
        <f t="shared" ca="1" si="2"/>
        <v/>
      </c>
      <c r="S608" s="31">
        <f t="shared" ca="1" si="10"/>
        <v>0</v>
      </c>
      <c r="T608" s="32"/>
      <c r="U608" s="32"/>
      <c r="V608" s="32"/>
      <c r="W608" s="32"/>
      <c r="X608" s="32"/>
      <c r="Y608" s="32"/>
      <c r="Z608" s="32"/>
      <c r="AA608" s="32"/>
      <c r="AB608" s="32"/>
      <c r="AC608" s="32"/>
      <c r="AD608" s="32"/>
      <c r="AE608" s="32"/>
    </row>
    <row r="609" spans="1:31" ht="12.75">
      <c r="A609" s="37"/>
      <c r="B609" s="43"/>
      <c r="C609" s="45"/>
      <c r="D609" s="45"/>
      <c r="E609" s="48"/>
      <c r="F609" s="43"/>
      <c r="G609" s="43"/>
      <c r="H609" s="51"/>
      <c r="I609" s="43"/>
      <c r="J609" s="43"/>
      <c r="K609" s="52"/>
      <c r="L609" s="48"/>
      <c r="M609" s="43"/>
      <c r="N609" s="43"/>
      <c r="O609" s="48"/>
      <c r="P609" s="43"/>
      <c r="Q609" s="31" t="b">
        <f>IF(AND(OR(G609:G613=DATOS!C$8,G609:G613=DATOS!C$9),H609:H613=DATOS!B$4),ROW(G609:G613))</f>
        <v>0</v>
      </c>
      <c r="R609" s="31" t="str">
        <f t="shared" ca="1" si="2"/>
        <v/>
      </c>
      <c r="S609" s="31">
        <f t="shared" ca="1" si="10"/>
        <v>0</v>
      </c>
      <c r="T609" s="32"/>
      <c r="U609" s="32"/>
      <c r="V609" s="32"/>
      <c r="W609" s="32"/>
      <c r="X609" s="32"/>
      <c r="Y609" s="32"/>
      <c r="Z609" s="32"/>
      <c r="AA609" s="32"/>
      <c r="AB609" s="32"/>
      <c r="AC609" s="32"/>
      <c r="AD609" s="32"/>
      <c r="AE609" s="32"/>
    </row>
    <row r="610" spans="1:31" ht="12.75">
      <c r="A610" s="37"/>
      <c r="B610" s="43"/>
      <c r="C610" s="45"/>
      <c r="D610" s="45"/>
      <c r="E610" s="48"/>
      <c r="F610" s="43"/>
      <c r="G610" s="43"/>
      <c r="H610" s="51"/>
      <c r="I610" s="43"/>
      <c r="J610" s="43"/>
      <c r="K610" s="52"/>
      <c r="L610" s="43"/>
      <c r="M610" s="43"/>
      <c r="N610" s="43"/>
      <c r="O610" s="48"/>
      <c r="P610" s="43"/>
      <c r="Q610" s="31" t="b">
        <f>IF(AND(OR(G610:G614=DATOS!C$8,G610:G614=DATOS!C$9),H610:H614=DATOS!B$4),ROW(G610:G614))</f>
        <v>0</v>
      </c>
      <c r="R610" s="31" t="str">
        <f t="shared" ca="1" si="2"/>
        <v/>
      </c>
      <c r="S610" s="31">
        <f t="shared" ca="1" si="10"/>
        <v>0</v>
      </c>
      <c r="T610" s="32"/>
      <c r="U610" s="32"/>
      <c r="V610" s="32"/>
      <c r="W610" s="32"/>
      <c r="X610" s="32"/>
      <c r="Y610" s="32"/>
      <c r="Z610" s="32"/>
      <c r="AA610" s="32"/>
      <c r="AB610" s="32"/>
      <c r="AC610" s="32"/>
      <c r="AD610" s="32"/>
      <c r="AE610" s="32"/>
    </row>
    <row r="611" spans="1:31" ht="12.75">
      <c r="A611" s="37"/>
      <c r="B611" s="43"/>
      <c r="C611" s="45"/>
      <c r="D611" s="45"/>
      <c r="E611" s="48"/>
      <c r="F611" s="43"/>
      <c r="G611" s="43"/>
      <c r="H611" s="51"/>
      <c r="I611" s="43"/>
      <c r="J611" s="43"/>
      <c r="K611" s="52"/>
      <c r="L611" s="43"/>
      <c r="M611" s="43"/>
      <c r="N611" s="43"/>
      <c r="O611" s="48"/>
      <c r="P611" s="43"/>
      <c r="Q611" s="31" t="b">
        <f>IF(AND(OR(G611:G615=DATOS!C$8,G611:G615=DATOS!C$9),H611:H615=DATOS!B$4),ROW(G611:G615))</f>
        <v>0</v>
      </c>
      <c r="R611" s="31" t="str">
        <f t="shared" ca="1" si="2"/>
        <v/>
      </c>
      <c r="S611" s="31">
        <f t="shared" ca="1" si="10"/>
        <v>0</v>
      </c>
      <c r="T611" s="32"/>
      <c r="U611" s="32"/>
      <c r="V611" s="32"/>
      <c r="W611" s="32"/>
      <c r="X611" s="32"/>
      <c r="Y611" s="32"/>
      <c r="Z611" s="32"/>
      <c r="AA611" s="32"/>
      <c r="AB611" s="32"/>
      <c r="AC611" s="32"/>
      <c r="AD611" s="32"/>
      <c r="AE611" s="32"/>
    </row>
    <row r="612" spans="1:31" ht="12.75">
      <c r="A612" s="37"/>
      <c r="B612" s="43"/>
      <c r="C612" s="45"/>
      <c r="D612" s="45"/>
      <c r="E612" s="48"/>
      <c r="F612" s="43"/>
      <c r="G612" s="43"/>
      <c r="H612" s="51"/>
      <c r="I612" s="43"/>
      <c r="J612" s="43"/>
      <c r="K612" s="52"/>
      <c r="L612" s="43"/>
      <c r="M612" s="43"/>
      <c r="N612" s="43"/>
      <c r="O612" s="48"/>
      <c r="P612" s="43"/>
      <c r="Q612" s="31" t="b">
        <f>IF(AND(OR(G612:G616=DATOS!C$8,G612:G616=DATOS!C$9),H612:H616=DATOS!B$4),ROW(G612:G616))</f>
        <v>0</v>
      </c>
      <c r="R612" s="31" t="str">
        <f t="shared" ca="1" si="2"/>
        <v/>
      </c>
      <c r="S612" s="31">
        <f t="shared" ca="1" si="10"/>
        <v>0</v>
      </c>
      <c r="T612" s="32"/>
      <c r="U612" s="32"/>
      <c r="V612" s="32"/>
      <c r="W612" s="32"/>
      <c r="X612" s="32"/>
      <c r="Y612" s="32"/>
      <c r="Z612" s="32"/>
      <c r="AA612" s="32"/>
      <c r="AB612" s="32"/>
      <c r="AC612" s="32"/>
      <c r="AD612" s="32"/>
      <c r="AE612" s="32"/>
    </row>
    <row r="613" spans="1:31" ht="12.75">
      <c r="A613" s="321"/>
      <c r="B613" s="322"/>
      <c r="C613" s="323"/>
      <c r="D613" s="323"/>
      <c r="E613" s="306"/>
      <c r="F613" s="322"/>
      <c r="G613" s="322"/>
      <c r="H613" s="324"/>
      <c r="I613" s="322"/>
      <c r="J613" s="321"/>
      <c r="K613" s="325"/>
      <c r="L613" s="322"/>
      <c r="M613" s="322"/>
      <c r="N613" s="339"/>
      <c r="O613" s="353"/>
      <c r="P613" s="322"/>
      <c r="Q613" s="31" t="b">
        <f>IF(AND(OR(G613:G617=DATOS!C$8,G613:G617=DATOS!C$9),H613:H617=DATOS!B$4),ROW(G613:G617))</f>
        <v>0</v>
      </c>
      <c r="R613" s="31" t="str">
        <f t="shared" ca="1" si="2"/>
        <v/>
      </c>
      <c r="S613" s="31">
        <f t="shared" ca="1" si="10"/>
        <v>0</v>
      </c>
      <c r="T613" s="327"/>
      <c r="U613" s="327"/>
      <c r="V613" s="327"/>
      <c r="W613" s="327"/>
      <c r="X613" s="327"/>
      <c r="Y613" s="327"/>
      <c r="Z613" s="327"/>
      <c r="AA613" s="327"/>
      <c r="AB613" s="327"/>
      <c r="AC613" s="327"/>
      <c r="AD613" s="327"/>
      <c r="AE613" s="327"/>
    </row>
    <row r="614" spans="1:31" ht="12.75">
      <c r="A614" s="37"/>
      <c r="B614" s="43"/>
      <c r="C614" s="45"/>
      <c r="D614" s="45"/>
      <c r="E614" s="48"/>
      <c r="F614" s="43"/>
      <c r="G614" s="43"/>
      <c r="H614" s="51"/>
      <c r="I614" s="43"/>
      <c r="J614" s="43"/>
      <c r="K614" s="52"/>
      <c r="L614" s="43"/>
      <c r="M614" s="43"/>
      <c r="N614" s="43"/>
      <c r="O614" s="48"/>
      <c r="P614" s="322"/>
      <c r="Q614" s="31" t="b">
        <f>IF(AND(OR(G614:G618=DATOS!C$8,G614:G618=DATOS!C$9),H614:H618=DATOS!B$4),ROW(G614:G618))</f>
        <v>0</v>
      </c>
      <c r="R614" s="31" t="str">
        <f t="shared" ca="1" si="2"/>
        <v/>
      </c>
      <c r="S614" s="31">
        <f t="shared" ca="1" si="10"/>
        <v>0</v>
      </c>
      <c r="T614" s="32"/>
      <c r="U614" s="32"/>
      <c r="V614" s="32"/>
      <c r="W614" s="32"/>
      <c r="X614" s="32"/>
      <c r="Y614" s="32"/>
      <c r="Z614" s="32"/>
      <c r="AA614" s="32"/>
      <c r="AB614" s="32"/>
      <c r="AC614" s="32"/>
      <c r="AD614" s="32"/>
      <c r="AE614" s="32"/>
    </row>
    <row r="615" spans="1:31" ht="12.75">
      <c r="A615" s="37"/>
      <c r="B615" s="43"/>
      <c r="C615" s="45"/>
      <c r="D615" s="45"/>
      <c r="E615" s="48"/>
      <c r="F615" s="43"/>
      <c r="G615" s="43"/>
      <c r="H615" s="51"/>
      <c r="I615" s="43"/>
      <c r="J615" s="43"/>
      <c r="K615" s="52"/>
      <c r="L615" s="43"/>
      <c r="M615" s="43"/>
      <c r="N615" s="43"/>
      <c r="O615" s="48"/>
      <c r="P615" s="43"/>
      <c r="Q615" s="31" t="b">
        <f>IF(AND(OR(G615:G619=DATOS!C$8,G615:G619=DATOS!C$9),H615:H619=DATOS!B$4),ROW(G615:G619))</f>
        <v>0</v>
      </c>
      <c r="R615" s="31" t="str">
        <f t="shared" ca="1" si="2"/>
        <v/>
      </c>
      <c r="S615" s="31">
        <f t="shared" ca="1" si="10"/>
        <v>0</v>
      </c>
      <c r="T615" s="32"/>
      <c r="U615" s="32"/>
      <c r="V615" s="32"/>
      <c r="W615" s="32"/>
      <c r="X615" s="32"/>
      <c r="Y615" s="32"/>
      <c r="Z615" s="32"/>
      <c r="AA615" s="32"/>
      <c r="AB615" s="32"/>
      <c r="AC615" s="32"/>
      <c r="AD615" s="32"/>
      <c r="AE615" s="32"/>
    </row>
    <row r="616" spans="1:31" ht="12.75">
      <c r="A616" s="37"/>
      <c r="B616" s="43"/>
      <c r="C616" s="45"/>
      <c r="D616" s="45"/>
      <c r="E616" s="48"/>
      <c r="F616" s="43"/>
      <c r="G616" s="43"/>
      <c r="H616" s="51"/>
      <c r="I616" s="43"/>
      <c r="J616" s="43"/>
      <c r="K616" s="52"/>
      <c r="L616" s="43"/>
      <c r="M616" s="43"/>
      <c r="N616" s="43"/>
      <c r="O616" s="48"/>
      <c r="P616" s="43"/>
      <c r="Q616" s="31" t="b">
        <f>IF(AND(OR(G616:G620=DATOS!C$8,G616:G620=DATOS!C$9),H616:H620=DATOS!B$4),ROW(G616:G620))</f>
        <v>0</v>
      </c>
      <c r="R616" s="31" t="str">
        <f t="shared" ca="1" si="2"/>
        <v/>
      </c>
      <c r="S616" s="31">
        <f t="shared" ca="1" si="10"/>
        <v>0</v>
      </c>
      <c r="T616" s="32"/>
      <c r="U616" s="32"/>
      <c r="V616" s="32"/>
      <c r="W616" s="32"/>
      <c r="X616" s="32"/>
      <c r="Y616" s="32"/>
      <c r="Z616" s="32"/>
      <c r="AA616" s="32"/>
      <c r="AB616" s="32"/>
      <c r="AC616" s="32"/>
      <c r="AD616" s="32"/>
      <c r="AE616" s="32"/>
    </row>
    <row r="617" spans="1:31" ht="12.75">
      <c r="A617" s="37"/>
      <c r="B617" s="43"/>
      <c r="C617" s="45"/>
      <c r="D617" s="45"/>
      <c r="E617" s="48"/>
      <c r="F617" s="43"/>
      <c r="G617" s="43"/>
      <c r="H617" s="51"/>
      <c r="I617" s="43"/>
      <c r="J617" s="43"/>
      <c r="K617" s="52"/>
      <c r="L617" s="43"/>
      <c r="M617" s="43"/>
      <c r="N617" s="43"/>
      <c r="O617" s="48"/>
      <c r="P617" s="43"/>
      <c r="Q617" s="31" t="b">
        <f>IF(AND(OR(G617:G621=DATOS!C$8,G617:G621=DATOS!C$9),H617:H621=DATOS!B$4),ROW(G617:G621))</f>
        <v>0</v>
      </c>
      <c r="R617" s="31" t="str">
        <f t="shared" ca="1" si="2"/>
        <v/>
      </c>
      <c r="S617" s="31">
        <f t="shared" ca="1" si="10"/>
        <v>0</v>
      </c>
      <c r="T617" s="32"/>
      <c r="U617" s="32"/>
      <c r="V617" s="32"/>
      <c r="W617" s="32"/>
      <c r="X617" s="32"/>
      <c r="Y617" s="32"/>
      <c r="Z617" s="32"/>
      <c r="AA617" s="32"/>
      <c r="AB617" s="32"/>
      <c r="AC617" s="32"/>
      <c r="AD617" s="32"/>
      <c r="AE617" s="32"/>
    </row>
    <row r="618" spans="1:31" ht="12.75">
      <c r="A618" s="37"/>
      <c r="B618" s="43"/>
      <c r="C618" s="45"/>
      <c r="D618" s="45"/>
      <c r="E618" s="48"/>
      <c r="F618" s="43"/>
      <c r="G618" s="43"/>
      <c r="H618" s="51"/>
      <c r="I618" s="43"/>
      <c r="J618" s="43"/>
      <c r="K618" s="52"/>
      <c r="L618" s="48"/>
      <c r="M618" s="48"/>
      <c r="N618" s="43"/>
      <c r="O618" s="48"/>
      <c r="P618" s="43"/>
      <c r="Q618" s="31" t="b">
        <f>IF(AND(OR(G618:G622=DATOS!C$8,G618:G622=DATOS!C$9),H618:H622=DATOS!B$4),ROW(G618:G622))</f>
        <v>0</v>
      </c>
      <c r="R618" s="31" t="str">
        <f t="shared" ca="1" si="2"/>
        <v/>
      </c>
      <c r="S618" s="31">
        <f t="shared" ca="1" si="10"/>
        <v>0</v>
      </c>
      <c r="T618" s="32"/>
      <c r="U618" s="32"/>
      <c r="V618" s="32"/>
      <c r="W618" s="32"/>
      <c r="X618" s="32"/>
      <c r="Y618" s="32"/>
      <c r="Z618" s="32"/>
      <c r="AA618" s="32"/>
      <c r="AB618" s="32"/>
      <c r="AC618" s="32"/>
      <c r="AD618" s="32"/>
      <c r="AE618" s="32"/>
    </row>
    <row r="619" spans="1:31" ht="12.75">
      <c r="A619" s="99"/>
      <c r="B619" s="43"/>
      <c r="C619" s="45"/>
      <c r="D619" s="45"/>
      <c r="E619" s="48"/>
      <c r="F619" s="43"/>
      <c r="G619" s="43"/>
      <c r="H619" s="51"/>
      <c r="I619" s="43"/>
      <c r="J619" s="43"/>
      <c r="K619" s="52"/>
      <c r="L619" s="43"/>
      <c r="M619" s="43"/>
      <c r="N619" s="43"/>
      <c r="O619" s="48"/>
      <c r="P619" s="43"/>
      <c r="Q619" s="31" t="b">
        <f>IF(AND(OR(G619:G623=DATOS!C$8,G619:G623=DATOS!C$9),H619:H623=DATOS!B$4),ROW(G619:G623))</f>
        <v>0</v>
      </c>
      <c r="R619" s="31" t="str">
        <f t="shared" ca="1" si="2"/>
        <v/>
      </c>
      <c r="S619" s="31">
        <f t="shared" ca="1" si="10"/>
        <v>0</v>
      </c>
      <c r="T619" s="32"/>
      <c r="U619" s="32"/>
      <c r="V619" s="32"/>
      <c r="W619" s="32"/>
      <c r="X619" s="32"/>
      <c r="Y619" s="32"/>
      <c r="Z619" s="32"/>
      <c r="AA619" s="32"/>
      <c r="AB619" s="32"/>
      <c r="AC619" s="32"/>
      <c r="AD619" s="32"/>
      <c r="AE619" s="32"/>
    </row>
    <row r="620" spans="1:31" ht="12.75">
      <c r="A620" s="37"/>
      <c r="B620" s="43"/>
      <c r="C620" s="45"/>
      <c r="D620" s="45"/>
      <c r="E620" s="48"/>
      <c r="F620" s="43"/>
      <c r="G620" s="43"/>
      <c r="H620" s="51"/>
      <c r="I620" s="43"/>
      <c r="J620" s="43"/>
      <c r="K620" s="52"/>
      <c r="L620" s="43"/>
      <c r="M620" s="43"/>
      <c r="N620" s="43"/>
      <c r="O620" s="48"/>
      <c r="P620" s="43"/>
      <c r="Q620" s="31" t="b">
        <f>IF(AND(OR(G620:G624=DATOS!C$8,G620:G624=DATOS!C$9),H620:H624=DATOS!B$4),ROW(G620:G624))</f>
        <v>0</v>
      </c>
      <c r="R620" s="31" t="str">
        <f t="shared" ca="1" si="2"/>
        <v/>
      </c>
      <c r="S620" s="31">
        <f t="shared" ca="1" si="10"/>
        <v>0</v>
      </c>
      <c r="T620" s="32"/>
      <c r="U620" s="32"/>
      <c r="V620" s="32"/>
      <c r="W620" s="32"/>
      <c r="X620" s="32"/>
      <c r="Y620" s="32"/>
      <c r="Z620" s="32"/>
      <c r="AA620" s="32"/>
      <c r="AB620" s="32"/>
      <c r="AC620" s="32"/>
      <c r="AD620" s="32"/>
      <c r="AE620" s="32"/>
    </row>
    <row r="621" spans="1:31" ht="12.75">
      <c r="A621" s="37"/>
      <c r="B621" s="43"/>
      <c r="C621" s="45"/>
      <c r="D621" s="45"/>
      <c r="E621" s="48"/>
      <c r="F621" s="43"/>
      <c r="G621" s="43"/>
      <c r="H621" s="51"/>
      <c r="I621" s="43"/>
      <c r="J621" s="43"/>
      <c r="K621" s="52"/>
      <c r="L621" s="43"/>
      <c r="M621" s="43"/>
      <c r="N621" s="43"/>
      <c r="O621" s="48"/>
      <c r="P621" s="43"/>
      <c r="Q621" s="31" t="b">
        <f>IF(AND(OR(G621:G625=DATOS!C$8,G621:G625=DATOS!C$9),H621:H625=DATOS!B$4),ROW(G621:G625))</f>
        <v>0</v>
      </c>
      <c r="R621" s="31" t="str">
        <f t="shared" ca="1" si="2"/>
        <v/>
      </c>
      <c r="S621" s="31">
        <f t="shared" ca="1" si="10"/>
        <v>0</v>
      </c>
      <c r="T621" s="32"/>
      <c r="U621" s="32"/>
      <c r="V621" s="32"/>
      <c r="W621" s="32"/>
      <c r="X621" s="32"/>
      <c r="Y621" s="32"/>
      <c r="Z621" s="32"/>
      <c r="AA621" s="32"/>
      <c r="AB621" s="32"/>
      <c r="AC621" s="32"/>
      <c r="AD621" s="32"/>
      <c r="AE621" s="32"/>
    </row>
    <row r="622" spans="1:31" ht="12.75">
      <c r="A622" s="37"/>
      <c r="B622" s="43"/>
      <c r="C622" s="45"/>
      <c r="D622" s="45"/>
      <c r="E622" s="48"/>
      <c r="F622" s="43"/>
      <c r="G622" s="43"/>
      <c r="H622" s="51"/>
      <c r="I622" s="43"/>
      <c r="J622" s="43"/>
      <c r="K622" s="52"/>
      <c r="L622" s="43"/>
      <c r="M622" s="43"/>
      <c r="N622" s="43"/>
      <c r="O622" s="48"/>
      <c r="P622" s="43"/>
      <c r="Q622" s="31" t="b">
        <f>IF(AND(OR(G622:G626=DATOS!C$8,G622:G626=DATOS!C$9),H622:H626=DATOS!B$4),ROW(G622:G626))</f>
        <v>0</v>
      </c>
      <c r="R622" s="31" t="str">
        <f t="shared" ca="1" si="2"/>
        <v/>
      </c>
      <c r="S622" s="31">
        <f t="shared" ca="1" si="10"/>
        <v>0</v>
      </c>
      <c r="T622" s="32"/>
      <c r="U622" s="32"/>
      <c r="V622" s="32"/>
      <c r="W622" s="32"/>
      <c r="X622" s="32"/>
      <c r="Y622" s="32"/>
      <c r="Z622" s="32"/>
      <c r="AA622" s="32"/>
      <c r="AB622" s="32"/>
      <c r="AC622" s="32"/>
      <c r="AD622" s="32"/>
      <c r="AE622" s="32"/>
    </row>
    <row r="623" spans="1:31" ht="12.75">
      <c r="A623" s="37"/>
      <c r="B623" s="43"/>
      <c r="C623" s="45"/>
      <c r="D623" s="45"/>
      <c r="E623" s="48"/>
      <c r="F623" s="43"/>
      <c r="G623" s="43"/>
      <c r="H623" s="51"/>
      <c r="I623" s="43"/>
      <c r="J623" s="43"/>
      <c r="K623" s="52"/>
      <c r="L623" s="43"/>
      <c r="M623" s="43"/>
      <c r="N623" s="43"/>
      <c r="O623" s="48"/>
      <c r="P623" s="43"/>
      <c r="Q623" s="31" t="b">
        <f>IF(AND(OR(G623:G627=DATOS!C$8,G623:G627=DATOS!C$9),H623:H627=DATOS!B$4),ROW(G623:G627))</f>
        <v>0</v>
      </c>
      <c r="R623" s="31" t="str">
        <f t="shared" ca="1" si="2"/>
        <v/>
      </c>
      <c r="S623" s="31">
        <f t="shared" ca="1" si="10"/>
        <v>0</v>
      </c>
      <c r="T623" s="32"/>
      <c r="U623" s="32"/>
      <c r="V623" s="32"/>
      <c r="W623" s="32"/>
      <c r="X623" s="32"/>
      <c r="Y623" s="32"/>
      <c r="Z623" s="32"/>
      <c r="AA623" s="32"/>
      <c r="AB623" s="32"/>
      <c r="AC623" s="32"/>
      <c r="AD623" s="32"/>
      <c r="AE623" s="32"/>
    </row>
    <row r="624" spans="1:31" ht="12.75">
      <c r="A624" s="37"/>
      <c r="B624" s="43"/>
      <c r="C624" s="45"/>
      <c r="D624" s="45"/>
      <c r="E624" s="48"/>
      <c r="F624" s="43"/>
      <c r="G624" s="43"/>
      <c r="H624" s="51"/>
      <c r="I624" s="43"/>
      <c r="J624" s="43"/>
      <c r="K624" s="52"/>
      <c r="L624" s="43"/>
      <c r="M624" s="43"/>
      <c r="N624" s="43"/>
      <c r="O624" s="48"/>
      <c r="P624" s="43"/>
      <c r="Q624" s="31" t="b">
        <f>IF(AND(OR(G624:G628=DATOS!C$8,G624:G628=DATOS!C$9),H624:H628=DATOS!B$4),ROW(G624:G628))</f>
        <v>0</v>
      </c>
      <c r="R624" s="31" t="str">
        <f t="shared" ca="1" si="2"/>
        <v/>
      </c>
      <c r="S624" s="31">
        <f t="shared" ca="1" si="10"/>
        <v>0</v>
      </c>
      <c r="T624" s="32"/>
      <c r="U624" s="32"/>
      <c r="V624" s="32"/>
      <c r="W624" s="32"/>
      <c r="X624" s="32"/>
      <c r="Y624" s="32"/>
      <c r="Z624" s="32"/>
      <c r="AA624" s="32"/>
      <c r="AB624" s="32"/>
      <c r="AC624" s="32"/>
      <c r="AD624" s="32"/>
      <c r="AE624" s="32"/>
    </row>
    <row r="625" spans="1:31" ht="12.75">
      <c r="A625" s="37"/>
      <c r="B625" s="43"/>
      <c r="C625" s="45"/>
      <c r="D625" s="45"/>
      <c r="E625" s="48"/>
      <c r="F625" s="43"/>
      <c r="G625" s="43"/>
      <c r="H625" s="51"/>
      <c r="I625" s="43"/>
      <c r="J625" s="43"/>
      <c r="K625" s="52"/>
      <c r="L625" s="43"/>
      <c r="M625" s="43"/>
      <c r="N625" s="43"/>
      <c r="O625" s="48"/>
      <c r="P625" s="43"/>
      <c r="Q625" s="31" t="b">
        <f>IF(AND(OR(G625:G629=DATOS!C$8,G625:G629=DATOS!C$9),H625:H629=DATOS!B$4),ROW(G625:G629))</f>
        <v>0</v>
      </c>
      <c r="R625" s="31" t="str">
        <f t="shared" ca="1" si="2"/>
        <v/>
      </c>
      <c r="S625" s="31">
        <f t="shared" ca="1" si="10"/>
        <v>0</v>
      </c>
      <c r="T625" s="32"/>
      <c r="U625" s="32"/>
      <c r="V625" s="32"/>
      <c r="W625" s="32"/>
      <c r="X625" s="32"/>
      <c r="Y625" s="32"/>
      <c r="Z625" s="32"/>
      <c r="AA625" s="32"/>
      <c r="AB625" s="32"/>
      <c r="AC625" s="32"/>
      <c r="AD625" s="32"/>
      <c r="AE625" s="32"/>
    </row>
    <row r="626" spans="1:31" ht="12.75">
      <c r="A626" s="37"/>
      <c r="B626" s="43"/>
      <c r="C626" s="45"/>
      <c r="D626" s="45"/>
      <c r="E626" s="48"/>
      <c r="F626" s="43"/>
      <c r="G626" s="43"/>
      <c r="H626" s="51"/>
      <c r="I626" s="43"/>
      <c r="J626" s="43"/>
      <c r="K626" s="52"/>
      <c r="L626" s="43"/>
      <c r="M626" s="43"/>
      <c r="N626" s="43"/>
      <c r="O626" s="48"/>
      <c r="P626" s="43"/>
      <c r="Q626" s="31" t="b">
        <f>IF(AND(OR(G626:G630=DATOS!C$8,G626:G630=DATOS!C$9),H626:H630=DATOS!B$4),ROW(G626:G630))</f>
        <v>0</v>
      </c>
      <c r="R626" s="31" t="str">
        <f t="shared" ca="1" si="2"/>
        <v/>
      </c>
      <c r="S626" s="31">
        <f t="shared" ca="1" si="10"/>
        <v>0</v>
      </c>
      <c r="T626" s="32"/>
      <c r="U626" s="32"/>
      <c r="V626" s="32"/>
      <c r="W626" s="32"/>
      <c r="X626" s="32"/>
      <c r="Y626" s="32"/>
      <c r="Z626" s="32"/>
      <c r="AA626" s="32"/>
      <c r="AB626" s="32"/>
      <c r="AC626" s="32"/>
      <c r="AD626" s="32"/>
      <c r="AE626" s="32"/>
    </row>
    <row r="627" spans="1:31" ht="12.75">
      <c r="A627" s="37"/>
      <c r="B627" s="43"/>
      <c r="C627" s="45"/>
      <c r="D627" s="45"/>
      <c r="E627" s="48"/>
      <c r="F627" s="84"/>
      <c r="G627" s="43"/>
      <c r="H627" s="51"/>
      <c r="I627" s="43"/>
      <c r="J627" s="43"/>
      <c r="K627" s="52"/>
      <c r="L627" s="48"/>
      <c r="M627" s="48"/>
      <c r="N627" s="311"/>
      <c r="O627" s="48"/>
      <c r="P627" s="43"/>
      <c r="Q627" s="31" t="b">
        <f>IF(AND(OR(G627:G631=DATOS!C$8,G627:G631=DATOS!C$9),H627:H631=DATOS!B$4),ROW(G627:G631))</f>
        <v>0</v>
      </c>
      <c r="R627" s="31" t="str">
        <f t="shared" ca="1" si="2"/>
        <v/>
      </c>
      <c r="S627" s="31">
        <f t="shared" ca="1" si="10"/>
        <v>0</v>
      </c>
      <c r="T627" s="32"/>
      <c r="U627" s="32"/>
      <c r="V627" s="32"/>
      <c r="W627" s="32"/>
      <c r="X627" s="32"/>
      <c r="Y627" s="32"/>
      <c r="Z627" s="32"/>
      <c r="AA627" s="32"/>
      <c r="AB627" s="32"/>
      <c r="AC627" s="32"/>
      <c r="AD627" s="32"/>
      <c r="AE627" s="32"/>
    </row>
    <row r="628" spans="1:31" ht="12.75">
      <c r="A628" s="37"/>
      <c r="B628" s="43"/>
      <c r="C628" s="45"/>
      <c r="D628" s="45"/>
      <c r="E628" s="48"/>
      <c r="F628" s="43"/>
      <c r="G628" s="43"/>
      <c r="H628" s="51"/>
      <c r="I628" s="43"/>
      <c r="J628" s="43"/>
      <c r="K628" s="52"/>
      <c r="L628" s="43"/>
      <c r="M628" s="43"/>
      <c r="N628" s="43"/>
      <c r="O628" s="48"/>
      <c r="P628" s="43"/>
      <c r="Q628" s="31" t="b">
        <f>IF(AND(OR(G628:G632=DATOS!C$8,G628:G632=DATOS!C$9),H628:H632=DATOS!B$4),ROW(G628:G632))</f>
        <v>0</v>
      </c>
      <c r="R628" s="31" t="str">
        <f t="shared" ca="1" si="2"/>
        <v/>
      </c>
      <c r="S628" s="31">
        <f t="shared" ca="1" si="10"/>
        <v>0</v>
      </c>
      <c r="T628" s="32"/>
      <c r="U628" s="32"/>
      <c r="V628" s="32"/>
      <c r="W628" s="32"/>
      <c r="X628" s="32"/>
      <c r="Y628" s="32"/>
      <c r="Z628" s="32"/>
      <c r="AA628" s="32"/>
      <c r="AB628" s="32"/>
      <c r="AC628" s="32"/>
      <c r="AD628" s="32"/>
      <c r="AE628" s="32"/>
    </row>
    <row r="629" spans="1:31" ht="12.75">
      <c r="A629" s="37"/>
      <c r="B629" s="43"/>
      <c r="C629" s="45"/>
      <c r="D629" s="45"/>
      <c r="E629" s="48"/>
      <c r="F629" s="43"/>
      <c r="G629" s="43"/>
      <c r="H629" s="51"/>
      <c r="I629" s="43"/>
      <c r="J629" s="43"/>
      <c r="K629" s="52"/>
      <c r="L629" s="43"/>
      <c r="M629" s="43"/>
      <c r="N629" s="43"/>
      <c r="O629" s="48"/>
      <c r="P629" s="43"/>
      <c r="Q629" s="31" t="b">
        <f>IF(AND(OR(G629:G633=DATOS!C$8,G629:G633=DATOS!C$9),H629:H633=DATOS!B$4),ROW(G629:G633))</f>
        <v>0</v>
      </c>
      <c r="R629" s="31" t="str">
        <f t="shared" ca="1" si="2"/>
        <v/>
      </c>
      <c r="S629" s="31">
        <f t="shared" ca="1" si="10"/>
        <v>0</v>
      </c>
      <c r="T629" s="32"/>
      <c r="U629" s="32"/>
      <c r="V629" s="32"/>
      <c r="W629" s="32"/>
      <c r="X629" s="32"/>
      <c r="Y629" s="32"/>
      <c r="Z629" s="32"/>
      <c r="AA629" s="32"/>
      <c r="AB629" s="32"/>
      <c r="AC629" s="32"/>
      <c r="AD629" s="32"/>
      <c r="AE629" s="32"/>
    </row>
    <row r="630" spans="1:31" ht="12.75">
      <c r="A630" s="37"/>
      <c r="B630" s="43"/>
      <c r="C630" s="45"/>
      <c r="D630" s="45"/>
      <c r="E630" s="48"/>
      <c r="F630" s="43"/>
      <c r="G630" s="43"/>
      <c r="H630" s="51"/>
      <c r="I630" s="43"/>
      <c r="J630" s="43"/>
      <c r="K630" s="52"/>
      <c r="L630" s="43"/>
      <c r="M630" s="43"/>
      <c r="N630" s="43"/>
      <c r="O630" s="48"/>
      <c r="P630" s="43"/>
      <c r="Q630" s="31" t="b">
        <f>IF(AND(OR(G630:G634=DATOS!C$8,G630:G634=DATOS!C$9),H630:H634=DATOS!B$4),ROW(G630:G634))</f>
        <v>0</v>
      </c>
      <c r="R630" s="31" t="str">
        <f t="shared" ca="1" si="2"/>
        <v/>
      </c>
      <c r="S630" s="31">
        <f t="shared" ca="1" si="10"/>
        <v>0</v>
      </c>
      <c r="T630" s="32"/>
      <c r="U630" s="32"/>
      <c r="V630" s="32"/>
      <c r="W630" s="32"/>
      <c r="X630" s="32"/>
      <c r="Y630" s="32"/>
      <c r="Z630" s="32"/>
      <c r="AA630" s="32"/>
      <c r="AB630" s="32"/>
      <c r="AC630" s="32"/>
      <c r="AD630" s="32"/>
      <c r="AE630" s="32"/>
    </row>
    <row r="631" spans="1:31" ht="12.75">
      <c r="A631" s="37"/>
      <c r="B631" s="43"/>
      <c r="C631" s="45"/>
      <c r="D631" s="45"/>
      <c r="E631" s="48"/>
      <c r="F631" s="43"/>
      <c r="G631" s="43"/>
      <c r="H631" s="51"/>
      <c r="I631" s="43"/>
      <c r="J631" s="43"/>
      <c r="K631" s="52"/>
      <c r="L631" s="43"/>
      <c r="M631" s="43"/>
      <c r="N631" s="43"/>
      <c r="O631" s="48"/>
      <c r="P631" s="43"/>
      <c r="Q631" s="31" t="b">
        <f>IF(AND(OR(G631:G635=DATOS!C$8,G631:G635=DATOS!C$9),H631:H635=DATOS!B$4),ROW(G631:G635))</f>
        <v>0</v>
      </c>
      <c r="R631" s="31" t="str">
        <f t="shared" ca="1" si="2"/>
        <v/>
      </c>
      <c r="S631" s="31">
        <f t="shared" ca="1" si="10"/>
        <v>0</v>
      </c>
      <c r="T631" s="32"/>
      <c r="U631" s="32"/>
      <c r="V631" s="32"/>
      <c r="W631" s="32"/>
      <c r="X631" s="32"/>
      <c r="Y631" s="32"/>
      <c r="Z631" s="32"/>
      <c r="AA631" s="32"/>
      <c r="AB631" s="32"/>
      <c r="AC631" s="32"/>
      <c r="AD631" s="32"/>
      <c r="AE631" s="32"/>
    </row>
    <row r="632" spans="1:31" ht="12.75">
      <c r="A632" s="37"/>
      <c r="B632" s="43"/>
      <c r="C632" s="45"/>
      <c r="D632" s="45"/>
      <c r="E632" s="48"/>
      <c r="F632" s="43"/>
      <c r="G632" s="43"/>
      <c r="H632" s="51"/>
      <c r="I632" s="43"/>
      <c r="J632" s="43"/>
      <c r="K632" s="52"/>
      <c r="L632" s="43"/>
      <c r="M632" s="43"/>
      <c r="N632" s="43"/>
      <c r="O632" s="48"/>
      <c r="P632" s="43"/>
      <c r="Q632" s="31" t="b">
        <f>IF(AND(OR(G632:G636=DATOS!C$8,G632:G636=DATOS!C$9),H632:H636=DATOS!B$4),ROW(G632:G636))</f>
        <v>0</v>
      </c>
      <c r="R632" s="31" t="str">
        <f t="shared" ca="1" si="2"/>
        <v/>
      </c>
      <c r="S632" s="31">
        <f t="shared" ca="1" si="10"/>
        <v>0</v>
      </c>
      <c r="T632" s="32"/>
      <c r="U632" s="32"/>
      <c r="V632" s="32"/>
      <c r="W632" s="32"/>
      <c r="X632" s="32"/>
      <c r="Y632" s="32"/>
      <c r="Z632" s="32"/>
      <c r="AA632" s="32"/>
      <c r="AB632" s="32"/>
      <c r="AC632" s="32"/>
      <c r="AD632" s="32"/>
      <c r="AE632" s="32"/>
    </row>
    <row r="633" spans="1:31" ht="12.75">
      <c r="A633" s="321"/>
      <c r="B633" s="322"/>
      <c r="C633" s="323"/>
      <c r="D633" s="323"/>
      <c r="E633" s="306"/>
      <c r="F633" s="322"/>
      <c r="G633" s="322"/>
      <c r="H633" s="324"/>
      <c r="I633" s="322"/>
      <c r="J633" s="321"/>
      <c r="K633" s="325"/>
      <c r="L633" s="322"/>
      <c r="M633" s="322"/>
      <c r="N633" s="322"/>
      <c r="O633" s="353"/>
      <c r="P633" s="322"/>
      <c r="Q633" s="31" t="b">
        <f>IF(AND(OR(G633:G637=DATOS!C$8,G633:G637=DATOS!C$9),H633:H637=DATOS!B$4),ROW(G633:G637))</f>
        <v>0</v>
      </c>
      <c r="R633" s="31" t="str">
        <f t="shared" ca="1" si="2"/>
        <v/>
      </c>
      <c r="S633" s="31">
        <f t="shared" ca="1" si="10"/>
        <v>0</v>
      </c>
      <c r="T633" s="327"/>
      <c r="U633" s="327"/>
      <c r="V633" s="327"/>
      <c r="W633" s="327"/>
      <c r="X633" s="327"/>
      <c r="Y633" s="327"/>
      <c r="Z633" s="327"/>
      <c r="AA633" s="327"/>
      <c r="AB633" s="327"/>
      <c r="AC633" s="327"/>
      <c r="AD633" s="327"/>
      <c r="AE633" s="327"/>
    </row>
    <row r="634" spans="1:31" ht="12.75">
      <c r="A634" s="37"/>
      <c r="B634" s="43"/>
      <c r="C634" s="45"/>
      <c r="D634" s="45"/>
      <c r="E634" s="306"/>
      <c r="F634" s="43"/>
      <c r="G634" s="43"/>
      <c r="H634" s="51"/>
      <c r="I634" s="43"/>
      <c r="J634" s="43"/>
      <c r="K634" s="52"/>
      <c r="L634" s="43"/>
      <c r="M634" s="43"/>
      <c r="N634" s="84"/>
      <c r="O634" s="48"/>
      <c r="P634" s="339"/>
      <c r="Q634" s="31" t="b">
        <f>IF(AND(OR(G634:G638=DATOS!C$8,G634:G638=DATOS!C$9),H634:H638=DATOS!B$4),ROW(G634:G638))</f>
        <v>0</v>
      </c>
      <c r="R634" s="31" t="str">
        <f t="shared" ca="1" si="2"/>
        <v/>
      </c>
      <c r="S634" s="31">
        <f t="shared" ca="1" si="10"/>
        <v>0</v>
      </c>
      <c r="T634" s="32"/>
      <c r="U634" s="32"/>
      <c r="V634" s="32"/>
      <c r="W634" s="32"/>
      <c r="X634" s="32"/>
      <c r="Y634" s="32"/>
      <c r="Z634" s="32"/>
      <c r="AA634" s="32"/>
      <c r="AB634" s="32"/>
      <c r="AC634" s="32"/>
      <c r="AD634" s="32"/>
      <c r="AE634" s="32"/>
    </row>
    <row r="635" spans="1:31" ht="12.75">
      <c r="A635" s="37"/>
      <c r="B635" s="43"/>
      <c r="C635" s="45"/>
      <c r="D635" s="45"/>
      <c r="E635" s="48"/>
      <c r="F635" s="43"/>
      <c r="G635" s="43"/>
      <c r="H635" s="51"/>
      <c r="I635" s="43"/>
      <c r="J635" s="31"/>
      <c r="K635" s="55"/>
      <c r="L635" s="31"/>
      <c r="M635" s="31"/>
      <c r="N635" s="280"/>
      <c r="O635" s="48"/>
      <c r="P635" s="339"/>
      <c r="Q635" s="31" t="b">
        <f>IF(AND(OR(G635:G639=DATOS!C$8,G635:G639=DATOS!C$9),H635:H639=DATOS!B$4),ROW(G635:G639))</f>
        <v>0</v>
      </c>
      <c r="R635" s="31" t="str">
        <f t="shared" ca="1" si="2"/>
        <v/>
      </c>
      <c r="S635" s="31">
        <f t="shared" ca="1" si="10"/>
        <v>0</v>
      </c>
      <c r="T635" s="32"/>
      <c r="U635" s="32"/>
      <c r="V635" s="32"/>
      <c r="W635" s="32"/>
      <c r="X635" s="32"/>
      <c r="Y635" s="32"/>
      <c r="Z635" s="32"/>
      <c r="AA635" s="32"/>
      <c r="AB635" s="32"/>
      <c r="AC635" s="32"/>
      <c r="AD635" s="32"/>
      <c r="AE635" s="32"/>
    </row>
    <row r="636" spans="1:31" ht="12.75">
      <c r="A636" s="99"/>
      <c r="B636" s="43"/>
      <c r="C636" s="45"/>
      <c r="D636" s="45"/>
      <c r="E636" s="48"/>
      <c r="F636" s="43"/>
      <c r="G636" s="43"/>
      <c r="H636" s="51"/>
      <c r="I636" s="43"/>
      <c r="J636" s="31"/>
      <c r="K636" s="52"/>
      <c r="L636" s="48"/>
      <c r="M636" s="31"/>
      <c r="N636" s="43"/>
      <c r="O636" s="48"/>
      <c r="P636" s="43"/>
      <c r="Q636" s="31" t="b">
        <f>IF(AND(OR(G636:G640=DATOS!C$8,G636:G640=DATOS!C$9),H636:H640=DATOS!B$4),ROW(G636:G640))</f>
        <v>0</v>
      </c>
      <c r="R636" s="31" t="str">
        <f t="shared" ca="1" si="2"/>
        <v/>
      </c>
      <c r="S636" s="31">
        <f t="shared" ca="1" si="10"/>
        <v>0</v>
      </c>
      <c r="T636" s="32"/>
      <c r="U636" s="32"/>
      <c r="V636" s="32"/>
      <c r="W636" s="32"/>
      <c r="X636" s="32"/>
      <c r="Y636" s="32"/>
      <c r="Z636" s="32"/>
      <c r="AA636" s="32"/>
      <c r="AB636" s="32"/>
      <c r="AC636" s="32"/>
      <c r="AD636" s="32"/>
      <c r="AE636" s="32"/>
    </row>
    <row r="637" spans="1:31" ht="12.75">
      <c r="A637" s="37"/>
      <c r="B637" s="43"/>
      <c r="C637" s="45"/>
      <c r="D637" s="45"/>
      <c r="E637" s="48"/>
      <c r="F637" s="43"/>
      <c r="G637" s="43"/>
      <c r="H637" s="51"/>
      <c r="I637" s="43"/>
      <c r="J637" s="43"/>
      <c r="K637" s="52"/>
      <c r="L637" s="43"/>
      <c r="M637" s="43"/>
      <c r="N637" s="43"/>
      <c r="O637" s="48"/>
      <c r="P637" s="43"/>
      <c r="Q637" s="31" t="b">
        <f>IF(AND(OR(G637:G641=DATOS!C$8,G637:G641=DATOS!C$9),H637:H641=DATOS!B$4),ROW(G637:G641))</f>
        <v>0</v>
      </c>
      <c r="R637" s="31" t="str">
        <f t="shared" ca="1" si="2"/>
        <v/>
      </c>
      <c r="S637" s="31">
        <f t="shared" ca="1" si="10"/>
        <v>0</v>
      </c>
      <c r="T637" s="32"/>
      <c r="U637" s="32"/>
      <c r="V637" s="32"/>
      <c r="W637" s="32"/>
      <c r="X637" s="32"/>
      <c r="Y637" s="32"/>
      <c r="Z637" s="32"/>
      <c r="AA637" s="32"/>
      <c r="AB637" s="32"/>
      <c r="AC637" s="32"/>
      <c r="AD637" s="32"/>
      <c r="AE637" s="32"/>
    </row>
    <row r="638" spans="1:31" ht="12.75">
      <c r="A638" s="37"/>
      <c r="B638" s="43"/>
      <c r="C638" s="45"/>
      <c r="D638" s="45"/>
      <c r="E638" s="48"/>
      <c r="F638" s="43"/>
      <c r="G638" s="43"/>
      <c r="H638" s="51"/>
      <c r="I638" s="43"/>
      <c r="J638" s="43"/>
      <c r="K638" s="52"/>
      <c r="L638" s="43"/>
      <c r="M638" s="43"/>
      <c r="N638" s="43"/>
      <c r="O638" s="48"/>
      <c r="P638" s="43"/>
      <c r="Q638" s="31" t="b">
        <f>IF(AND(OR(G638:G642=DATOS!C$8,G638:G642=DATOS!C$9),H638:H642=DATOS!B$4),ROW(G638:G642))</f>
        <v>0</v>
      </c>
      <c r="R638" s="31" t="str">
        <f t="shared" ca="1" si="2"/>
        <v/>
      </c>
      <c r="S638" s="31">
        <f t="shared" ca="1" si="10"/>
        <v>0</v>
      </c>
      <c r="T638" s="32"/>
      <c r="U638" s="32"/>
      <c r="V638" s="32"/>
      <c r="W638" s="32"/>
      <c r="X638" s="32"/>
      <c r="Y638" s="32"/>
      <c r="Z638" s="32"/>
      <c r="AA638" s="32"/>
      <c r="AB638" s="32"/>
      <c r="AC638" s="32"/>
      <c r="AD638" s="32"/>
      <c r="AE638" s="32"/>
    </row>
    <row r="639" spans="1:31" ht="12.75">
      <c r="A639" s="99"/>
      <c r="B639" s="84"/>
      <c r="C639" s="45"/>
      <c r="D639" s="45"/>
      <c r="E639" s="48"/>
      <c r="F639" s="43"/>
      <c r="G639" s="43"/>
      <c r="H639" s="51"/>
      <c r="I639" s="43"/>
      <c r="J639" s="43"/>
      <c r="K639" s="52"/>
      <c r="L639" s="43"/>
      <c r="M639" s="43"/>
      <c r="N639" s="43"/>
      <c r="O639" s="48"/>
      <c r="P639" s="43"/>
      <c r="Q639" s="31" t="b">
        <f>IF(AND(OR(G639:G643=DATOS!C$8,G639:G643=DATOS!C$9),H639:H643=DATOS!B$4),ROW(G639:G643))</f>
        <v>0</v>
      </c>
      <c r="R639" s="31" t="str">
        <f t="shared" ca="1" si="2"/>
        <v/>
      </c>
      <c r="S639" s="31">
        <f t="shared" ca="1" si="10"/>
        <v>0</v>
      </c>
      <c r="T639" s="32"/>
      <c r="U639" s="32"/>
      <c r="V639" s="32"/>
      <c r="W639" s="32"/>
      <c r="X639" s="32"/>
      <c r="Y639" s="32"/>
      <c r="Z639" s="32"/>
      <c r="AA639" s="32"/>
      <c r="AB639" s="32"/>
      <c r="AC639" s="32"/>
      <c r="AD639" s="32"/>
      <c r="AE639" s="32"/>
    </row>
    <row r="640" spans="1:31" ht="12.75">
      <c r="A640" s="37"/>
      <c r="B640" s="43"/>
      <c r="C640" s="45"/>
      <c r="D640" s="45"/>
      <c r="E640" s="48"/>
      <c r="F640" s="43"/>
      <c r="G640" s="43"/>
      <c r="H640" s="51"/>
      <c r="I640" s="43"/>
      <c r="J640" s="43"/>
      <c r="K640" s="52"/>
      <c r="L640" s="43"/>
      <c r="M640" s="43"/>
      <c r="N640" s="311"/>
      <c r="O640" s="48"/>
      <c r="P640" s="43"/>
      <c r="Q640" s="31" t="b">
        <f>IF(AND(OR(G640:G644=DATOS!C$8,G640:G644=DATOS!C$9),H640:H644=DATOS!B$4),ROW(G640:G644))</f>
        <v>0</v>
      </c>
      <c r="R640" s="31" t="str">
        <f t="shared" ca="1" si="2"/>
        <v/>
      </c>
      <c r="S640" s="31">
        <f t="shared" ca="1" si="10"/>
        <v>0</v>
      </c>
      <c r="T640" s="32"/>
      <c r="U640" s="32"/>
      <c r="V640" s="32"/>
      <c r="W640" s="32"/>
      <c r="X640" s="32"/>
      <c r="Y640" s="32"/>
      <c r="Z640" s="32"/>
      <c r="AA640" s="32"/>
      <c r="AB640" s="32"/>
      <c r="AC640" s="32"/>
      <c r="AD640" s="32"/>
      <c r="AE640" s="32"/>
    </row>
    <row r="641" spans="1:31" ht="12.75">
      <c r="A641" s="37"/>
      <c r="B641" s="43"/>
      <c r="C641" s="45"/>
      <c r="D641" s="45"/>
      <c r="E641" s="48"/>
      <c r="F641" s="43"/>
      <c r="G641" s="43"/>
      <c r="H641" s="51"/>
      <c r="I641" s="43"/>
      <c r="J641" s="43"/>
      <c r="K641" s="52"/>
      <c r="L641" s="48"/>
      <c r="M641" s="48"/>
      <c r="N641" s="43"/>
      <c r="O641" s="48"/>
      <c r="P641" s="43"/>
      <c r="Q641" s="31" t="b">
        <f>IF(AND(OR(G641:G645=DATOS!C$8,G641:G645=DATOS!C$9),H641:H645=DATOS!B$4),ROW(G641:G645))</f>
        <v>0</v>
      </c>
      <c r="R641" s="31" t="str">
        <f t="shared" ca="1" si="2"/>
        <v/>
      </c>
      <c r="S641" s="31">
        <f t="shared" ca="1" si="10"/>
        <v>0</v>
      </c>
      <c r="T641" s="32"/>
      <c r="U641" s="32"/>
      <c r="V641" s="32"/>
      <c r="W641" s="32"/>
      <c r="X641" s="32"/>
      <c r="Y641" s="32"/>
      <c r="Z641" s="32"/>
      <c r="AA641" s="32"/>
      <c r="AB641" s="32"/>
      <c r="AC641" s="32"/>
      <c r="AD641" s="32"/>
      <c r="AE641" s="32"/>
    </row>
    <row r="642" spans="1:31" ht="12.75">
      <c r="A642" s="37"/>
      <c r="B642" s="43"/>
      <c r="C642" s="45"/>
      <c r="D642" s="45"/>
      <c r="E642" s="48"/>
      <c r="F642" s="43"/>
      <c r="G642" s="43"/>
      <c r="H642" s="51"/>
      <c r="I642" s="43"/>
      <c r="J642" s="43"/>
      <c r="K642" s="52"/>
      <c r="L642" s="43"/>
      <c r="M642" s="43"/>
      <c r="N642" s="43"/>
      <c r="O642" s="48"/>
      <c r="P642" s="43"/>
      <c r="Q642" s="31" t="b">
        <f>IF(AND(OR(G642:G646=DATOS!C$8,G642:G646=DATOS!C$9),H642:H646=DATOS!B$4),ROW(G642:G646))</f>
        <v>0</v>
      </c>
      <c r="R642" s="31" t="str">
        <f t="shared" ca="1" si="2"/>
        <v/>
      </c>
      <c r="S642" s="31">
        <f t="shared" ca="1" si="10"/>
        <v>0</v>
      </c>
      <c r="T642" s="32"/>
      <c r="U642" s="32"/>
      <c r="V642" s="32"/>
      <c r="W642" s="32"/>
      <c r="X642" s="32"/>
      <c r="Y642" s="32"/>
      <c r="Z642" s="32"/>
      <c r="AA642" s="32"/>
      <c r="AB642" s="32"/>
      <c r="AC642" s="32"/>
      <c r="AD642" s="32"/>
      <c r="AE642" s="32"/>
    </row>
    <row r="643" spans="1:31" ht="12.75">
      <c r="A643" s="37"/>
      <c r="B643" s="43"/>
      <c r="C643" s="45"/>
      <c r="D643" s="45"/>
      <c r="E643" s="48"/>
      <c r="F643" s="43"/>
      <c r="G643" s="43"/>
      <c r="H643" s="51"/>
      <c r="I643" s="43"/>
      <c r="J643" s="43"/>
      <c r="K643" s="52"/>
      <c r="L643" s="43"/>
      <c r="M643" s="43"/>
      <c r="N643" s="43"/>
      <c r="O643" s="48"/>
      <c r="P643" s="43"/>
      <c r="Q643" s="31" t="b">
        <f>IF(AND(OR(G643:G647=DATOS!C$8,G643:G647=DATOS!C$9),H643:H647=DATOS!B$4),ROW(G643:G647))</f>
        <v>0</v>
      </c>
      <c r="R643" s="31" t="str">
        <f t="shared" ca="1" si="2"/>
        <v/>
      </c>
      <c r="S643" s="31">
        <f t="shared" ca="1" si="10"/>
        <v>0</v>
      </c>
      <c r="T643" s="32"/>
      <c r="U643" s="32"/>
      <c r="V643" s="32"/>
      <c r="W643" s="32"/>
      <c r="X643" s="32"/>
      <c r="Y643" s="32"/>
      <c r="Z643" s="32"/>
      <c r="AA643" s="32"/>
      <c r="AB643" s="32"/>
      <c r="AC643" s="32"/>
      <c r="AD643" s="32"/>
      <c r="AE643" s="32"/>
    </row>
    <row r="644" spans="1:31" ht="12.75">
      <c r="A644" s="37"/>
      <c r="B644" s="43"/>
      <c r="C644" s="45"/>
      <c r="D644" s="45"/>
      <c r="E644" s="48"/>
      <c r="F644" s="43"/>
      <c r="G644" s="43"/>
      <c r="H644" s="51"/>
      <c r="I644" s="43"/>
      <c r="J644" s="43"/>
      <c r="K644" s="52"/>
      <c r="L644" s="43"/>
      <c r="M644" s="43"/>
      <c r="N644" s="43"/>
      <c r="O644" s="48"/>
      <c r="P644" s="43"/>
      <c r="Q644" s="31" t="b">
        <f>IF(AND(OR(G644:G648=DATOS!C$8,G644:G648=DATOS!C$9),H644:H648=DATOS!B$4),ROW(G644:G648))</f>
        <v>0</v>
      </c>
      <c r="R644" s="31" t="str">
        <f t="shared" ca="1" si="2"/>
        <v/>
      </c>
      <c r="S644" s="31">
        <f t="shared" ca="1" si="10"/>
        <v>0</v>
      </c>
      <c r="T644" s="32"/>
      <c r="U644" s="32"/>
      <c r="V644" s="32"/>
      <c r="W644" s="32"/>
      <c r="X644" s="32"/>
      <c r="Y644" s="32"/>
      <c r="Z644" s="32"/>
      <c r="AA644" s="32"/>
      <c r="AB644" s="32"/>
      <c r="AC644" s="32"/>
      <c r="AD644" s="32"/>
      <c r="AE644" s="32"/>
    </row>
    <row r="645" spans="1:31" ht="12.75">
      <c r="A645" s="37"/>
      <c r="B645" s="43"/>
      <c r="C645" s="45"/>
      <c r="D645" s="45"/>
      <c r="E645" s="48"/>
      <c r="F645" s="43"/>
      <c r="G645" s="43"/>
      <c r="H645" s="51"/>
      <c r="I645" s="43"/>
      <c r="J645" s="43"/>
      <c r="K645" s="52"/>
      <c r="L645" s="43"/>
      <c r="M645" s="43"/>
      <c r="N645" s="43"/>
      <c r="O645" s="48"/>
      <c r="P645" s="43"/>
      <c r="Q645" s="31" t="b">
        <f>IF(AND(OR(G645:G649=DATOS!C$8,G645:G649=DATOS!C$9),H645:H649=DATOS!B$4),ROW(G645:G649))</f>
        <v>0</v>
      </c>
      <c r="R645" s="31" t="str">
        <f t="shared" ca="1" si="2"/>
        <v/>
      </c>
      <c r="S645" s="31">
        <f t="shared" ca="1" si="10"/>
        <v>0</v>
      </c>
      <c r="T645" s="32"/>
      <c r="U645" s="32"/>
      <c r="V645" s="32"/>
      <c r="W645" s="32"/>
      <c r="X645" s="32"/>
      <c r="Y645" s="32"/>
      <c r="Z645" s="32"/>
      <c r="AA645" s="32"/>
      <c r="AB645" s="32"/>
      <c r="AC645" s="32"/>
      <c r="AD645" s="32"/>
      <c r="AE645" s="32"/>
    </row>
    <row r="646" spans="1:31" ht="12.75">
      <c r="A646" s="37"/>
      <c r="B646" s="43"/>
      <c r="C646" s="45"/>
      <c r="D646" s="45"/>
      <c r="E646" s="48"/>
      <c r="F646" s="43"/>
      <c r="G646" s="43"/>
      <c r="H646" s="51"/>
      <c r="I646" s="43"/>
      <c r="J646" s="43"/>
      <c r="K646" s="52"/>
      <c r="L646" s="43"/>
      <c r="M646" s="43"/>
      <c r="N646" s="43"/>
      <c r="O646" s="48"/>
      <c r="P646" s="43"/>
      <c r="Q646" s="31" t="b">
        <f>IF(AND(OR(G646:G650=DATOS!C$8,G646:G650=DATOS!C$9),H646:H650=DATOS!B$4),ROW(G646:G650))</f>
        <v>0</v>
      </c>
      <c r="R646" s="31" t="str">
        <f t="shared" ca="1" si="2"/>
        <v/>
      </c>
      <c r="S646" s="31">
        <f t="shared" ca="1" si="10"/>
        <v>0</v>
      </c>
      <c r="T646" s="32"/>
      <c r="U646" s="32"/>
      <c r="V646" s="32"/>
      <c r="W646" s="32"/>
      <c r="X646" s="32"/>
      <c r="Y646" s="32"/>
      <c r="Z646" s="32"/>
      <c r="AA646" s="32"/>
      <c r="AB646" s="32"/>
      <c r="AC646" s="32"/>
      <c r="AD646" s="32"/>
      <c r="AE646" s="32"/>
    </row>
    <row r="647" spans="1:31" ht="12.75">
      <c r="A647" s="37"/>
      <c r="B647" s="43"/>
      <c r="C647" s="45"/>
      <c r="D647" s="45"/>
      <c r="E647" s="48"/>
      <c r="F647" s="43"/>
      <c r="G647" s="43"/>
      <c r="H647" s="51"/>
      <c r="I647" s="43"/>
      <c r="J647" s="43"/>
      <c r="K647" s="52"/>
      <c r="L647" s="48"/>
      <c r="M647" s="43"/>
      <c r="N647" s="43"/>
      <c r="O647" s="48"/>
      <c r="P647" s="43"/>
      <c r="Q647" s="31" t="b">
        <f>IF(AND(OR(G647:G650=DATOS!C$8,G647:G650=DATOS!C$9),H647:H650=DATOS!B$4),ROW(G647:G650))</f>
        <v>0</v>
      </c>
      <c r="R647" s="31" t="str">
        <f t="shared" ca="1" si="2"/>
        <v/>
      </c>
      <c r="S647" s="31">
        <f t="shared" ca="1" si="10"/>
        <v>0</v>
      </c>
      <c r="T647" s="32"/>
      <c r="U647" s="32"/>
      <c r="V647" s="32"/>
      <c r="W647" s="32"/>
      <c r="X647" s="32"/>
      <c r="Y647" s="32"/>
      <c r="Z647" s="32"/>
      <c r="AA647" s="32"/>
      <c r="AB647" s="32"/>
      <c r="AC647" s="32"/>
      <c r="AD647" s="32"/>
      <c r="AE647" s="32"/>
    </row>
    <row r="648" spans="1:31" ht="12.75">
      <c r="A648" s="37"/>
      <c r="B648" s="43"/>
      <c r="C648" s="45"/>
      <c r="D648" s="45"/>
      <c r="E648" s="48"/>
      <c r="F648" s="43"/>
      <c r="G648" s="43"/>
      <c r="H648" s="51"/>
      <c r="I648" s="43"/>
      <c r="J648" s="43"/>
      <c r="K648" s="52"/>
      <c r="L648" s="43"/>
      <c r="M648" s="43"/>
      <c r="N648" s="43"/>
      <c r="O648" s="48"/>
      <c r="P648" s="43"/>
      <c r="Q648" s="31" t="b">
        <f>IF(AND(OR(G648:G651=DATOS!C$8,G648:G651=DATOS!C$9),H648:H651=DATOS!B$4),ROW(G648:G651))</f>
        <v>0</v>
      </c>
      <c r="R648" s="31" t="str">
        <f t="shared" ca="1" si="2"/>
        <v/>
      </c>
      <c r="S648" s="31">
        <f t="shared" ca="1" si="10"/>
        <v>0</v>
      </c>
      <c r="T648" s="32"/>
      <c r="U648" s="32"/>
      <c r="V648" s="32"/>
      <c r="W648" s="32"/>
      <c r="X648" s="32"/>
      <c r="Y648" s="32"/>
      <c r="Z648" s="32"/>
      <c r="AA648" s="32"/>
      <c r="AB648" s="32"/>
      <c r="AC648" s="32"/>
      <c r="AD648" s="32"/>
      <c r="AE648" s="32"/>
    </row>
    <row r="649" spans="1:31" ht="12.75">
      <c r="A649" s="37"/>
      <c r="B649" s="43"/>
      <c r="C649" s="45"/>
      <c r="D649" s="45"/>
      <c r="E649" s="48"/>
      <c r="F649" s="43"/>
      <c r="G649" s="43"/>
      <c r="H649" s="51"/>
      <c r="I649" s="43"/>
      <c r="J649" s="31"/>
      <c r="K649" s="55"/>
      <c r="L649" s="31"/>
      <c r="M649" s="31"/>
      <c r="N649" s="43"/>
      <c r="O649" s="48"/>
      <c r="P649" s="43"/>
      <c r="Q649" s="31" t="b">
        <f>IF(AND(OR(G649:G652=DATOS!C$8,G649:G652=DATOS!C$9),H649:H652=DATOS!B$4),ROW(G649:G652))</f>
        <v>0</v>
      </c>
      <c r="R649" s="31" t="str">
        <f t="shared" ca="1" si="2"/>
        <v/>
      </c>
      <c r="S649" s="31">
        <f t="shared" ca="1" si="10"/>
        <v>0</v>
      </c>
      <c r="T649" s="32"/>
      <c r="U649" s="32"/>
      <c r="V649" s="32"/>
      <c r="W649" s="32"/>
      <c r="X649" s="32"/>
      <c r="Y649" s="32"/>
      <c r="Z649" s="32"/>
      <c r="AA649" s="32"/>
      <c r="AB649" s="32"/>
      <c r="AC649" s="32"/>
      <c r="AD649" s="32"/>
      <c r="AE649" s="32"/>
    </row>
    <row r="650" spans="1:31" ht="12.75">
      <c r="A650" s="37"/>
      <c r="B650" s="43"/>
      <c r="C650" s="45"/>
      <c r="D650" s="45"/>
      <c r="E650" s="48"/>
      <c r="F650" s="43"/>
      <c r="G650" s="43"/>
      <c r="H650" s="51"/>
      <c r="I650" s="43"/>
      <c r="J650" s="43"/>
      <c r="K650" s="52"/>
      <c r="L650" s="43"/>
      <c r="M650" s="43"/>
      <c r="N650" s="43"/>
      <c r="O650" s="48"/>
      <c r="P650" s="43"/>
      <c r="Q650" s="31" t="b">
        <f>IF(AND(OR(G650:G653=DATOS!C$8,G650:G653=DATOS!C$9),H650:H653=DATOS!B$4),ROW(G650:G653))</f>
        <v>0</v>
      </c>
      <c r="R650" s="31" t="str">
        <f t="shared" ca="1" si="2"/>
        <v/>
      </c>
      <c r="S650" s="31">
        <f t="shared" ca="1" si="10"/>
        <v>0</v>
      </c>
      <c r="T650" s="32"/>
      <c r="U650" s="32"/>
      <c r="V650" s="32"/>
      <c r="W650" s="32"/>
      <c r="X650" s="32"/>
      <c r="Y650" s="32"/>
      <c r="Z650" s="32"/>
      <c r="AA650" s="32"/>
      <c r="AB650" s="32"/>
      <c r="AC650" s="32"/>
      <c r="AD650" s="32"/>
      <c r="AE650" s="32"/>
    </row>
    <row r="651" spans="1:31" ht="12.75">
      <c r="A651" s="37"/>
      <c r="B651" s="43"/>
      <c r="C651" s="45"/>
      <c r="D651" s="45"/>
      <c r="E651" s="48"/>
      <c r="F651" s="43"/>
      <c r="G651" s="43"/>
      <c r="H651" s="51"/>
      <c r="I651" s="43"/>
      <c r="J651" s="43"/>
      <c r="K651" s="52"/>
      <c r="L651" s="48"/>
      <c r="M651" s="43"/>
      <c r="N651" s="43"/>
      <c r="O651" s="48"/>
      <c r="P651" s="43"/>
      <c r="Q651" s="31" t="b">
        <f>IF(AND(OR(G651:G655=DATOS!C$8,G651:G655=DATOS!C$9),H651:H655=DATOS!B$4),ROW(G651:G655))</f>
        <v>0</v>
      </c>
      <c r="R651" s="31" t="str">
        <f t="shared" ca="1" si="2"/>
        <v/>
      </c>
      <c r="S651" s="31">
        <f t="shared" ca="1" si="10"/>
        <v>0</v>
      </c>
      <c r="T651" s="32"/>
      <c r="U651" s="32"/>
      <c r="V651" s="32"/>
      <c r="W651" s="32"/>
      <c r="X651" s="32"/>
      <c r="Y651" s="32"/>
      <c r="Z651" s="32"/>
      <c r="AA651" s="32"/>
      <c r="AB651" s="32"/>
      <c r="AC651" s="32"/>
      <c r="AD651" s="32"/>
      <c r="AE651" s="32"/>
    </row>
    <row r="652" spans="1:31" ht="12.75">
      <c r="A652" s="37"/>
      <c r="B652" s="43"/>
      <c r="C652" s="45"/>
      <c r="D652" s="45"/>
      <c r="E652" s="48"/>
      <c r="F652" s="43"/>
      <c r="G652" s="43"/>
      <c r="H652" s="51"/>
      <c r="I652" s="43"/>
      <c r="J652" s="43"/>
      <c r="K652" s="52"/>
      <c r="L652" s="43"/>
      <c r="M652" s="43"/>
      <c r="N652" s="43"/>
      <c r="O652" s="48"/>
      <c r="P652" s="43"/>
      <c r="Q652" s="31" t="b">
        <f>IF(AND(OR(G652:G656=DATOS!C$8,G652:G656=DATOS!C$9),H652:H656=DATOS!B$4),ROW(G652:G656))</f>
        <v>0</v>
      </c>
      <c r="R652" s="31" t="str">
        <f t="shared" ca="1" si="2"/>
        <v/>
      </c>
      <c r="S652" s="31">
        <f t="shared" ca="1" si="10"/>
        <v>0</v>
      </c>
      <c r="T652" s="32"/>
      <c r="U652" s="32"/>
      <c r="V652" s="32"/>
      <c r="W652" s="32"/>
      <c r="X652" s="32"/>
      <c r="Y652" s="32"/>
      <c r="Z652" s="32"/>
      <c r="AA652" s="32"/>
      <c r="AB652" s="32"/>
      <c r="AC652" s="32"/>
      <c r="AD652" s="32"/>
      <c r="AE652" s="32"/>
    </row>
    <row r="653" spans="1:31" ht="12.75">
      <c r="A653" s="37"/>
      <c r="B653" s="43"/>
      <c r="C653" s="45"/>
      <c r="D653" s="45"/>
      <c r="E653" s="48"/>
      <c r="F653" s="43"/>
      <c r="G653" s="43"/>
      <c r="H653" s="51"/>
      <c r="I653" s="43"/>
      <c r="J653" s="31"/>
      <c r="K653" s="52"/>
      <c r="L653" s="31"/>
      <c r="M653" s="31"/>
      <c r="N653" s="43"/>
      <c r="O653" s="48"/>
      <c r="P653" s="43"/>
      <c r="Q653" s="31" t="b">
        <f>IF(AND(OR(G653:G657=DATOS!C$8,G653:G657=DATOS!C$9),H653:H657=DATOS!B$4),ROW(G653:G657))</f>
        <v>0</v>
      </c>
      <c r="R653" s="31" t="str">
        <f t="shared" ca="1" si="2"/>
        <v/>
      </c>
      <c r="S653" s="31">
        <f t="shared" ca="1" si="10"/>
        <v>0</v>
      </c>
      <c r="T653" s="32"/>
      <c r="U653" s="32"/>
      <c r="V653" s="32"/>
      <c r="W653" s="32"/>
      <c r="X653" s="32"/>
      <c r="Y653" s="32"/>
      <c r="Z653" s="32"/>
      <c r="AA653" s="32"/>
      <c r="AB653" s="32"/>
      <c r="AC653" s="32"/>
      <c r="AD653" s="32"/>
      <c r="AE653" s="32"/>
    </row>
    <row r="654" spans="1:31" ht="12.75">
      <c r="A654" s="37"/>
      <c r="B654" s="43"/>
      <c r="C654" s="45"/>
      <c r="D654" s="45"/>
      <c r="E654" s="48"/>
      <c r="F654" s="43"/>
      <c r="G654" s="43"/>
      <c r="H654" s="51"/>
      <c r="I654" s="43"/>
      <c r="J654" s="43"/>
      <c r="K654" s="52"/>
      <c r="L654" s="43"/>
      <c r="M654" s="43"/>
      <c r="N654" s="43"/>
      <c r="O654" s="48"/>
      <c r="P654" s="43"/>
      <c r="Q654" s="31" t="b">
        <f>IF(AND(OR(G654:G658=DATOS!C$8,G654:G658=DATOS!C$9),H654:H658=DATOS!B$4),ROW(G654:G658))</f>
        <v>0</v>
      </c>
      <c r="R654" s="31" t="str">
        <f t="shared" ca="1" si="2"/>
        <v/>
      </c>
      <c r="S654" s="31">
        <f t="shared" ca="1" si="10"/>
        <v>0</v>
      </c>
      <c r="T654" s="32"/>
      <c r="U654" s="32"/>
      <c r="V654" s="32"/>
      <c r="W654" s="32"/>
      <c r="X654" s="32"/>
      <c r="Y654" s="32"/>
      <c r="Z654" s="32"/>
      <c r="AA654" s="32"/>
      <c r="AB654" s="32"/>
      <c r="AC654" s="32"/>
      <c r="AD654" s="32"/>
      <c r="AE654" s="32"/>
    </row>
    <row r="655" spans="1:31" ht="12.75">
      <c r="A655" s="37"/>
      <c r="B655" s="43"/>
      <c r="C655" s="45"/>
      <c r="D655" s="45"/>
      <c r="E655" s="48"/>
      <c r="F655" s="43"/>
      <c r="G655" s="43"/>
      <c r="H655" s="51"/>
      <c r="I655" s="43"/>
      <c r="J655" s="43"/>
      <c r="K655" s="52"/>
      <c r="L655" s="43"/>
      <c r="M655" s="43"/>
      <c r="N655" s="43"/>
      <c r="O655" s="48"/>
      <c r="P655" s="43"/>
      <c r="Q655" s="31" t="b">
        <f>IF(AND(OR(G655:G659=DATOS!C$8,G655:G659=DATOS!C$9),H655:H659=DATOS!B$4),ROW(G655:G659))</f>
        <v>0</v>
      </c>
      <c r="R655" s="31" t="str">
        <f t="shared" ca="1" si="2"/>
        <v/>
      </c>
      <c r="S655" s="31">
        <f t="shared" ca="1" si="10"/>
        <v>0</v>
      </c>
      <c r="T655" s="32"/>
      <c r="U655" s="32"/>
      <c r="V655" s="32"/>
      <c r="W655" s="32"/>
      <c r="X655" s="32"/>
      <c r="Y655" s="32"/>
      <c r="Z655" s="32"/>
      <c r="AA655" s="32"/>
      <c r="AB655" s="32"/>
      <c r="AC655" s="32"/>
      <c r="AD655" s="32"/>
      <c r="AE655" s="32"/>
    </row>
    <row r="656" spans="1:31" ht="12.75">
      <c r="A656" s="37"/>
      <c r="B656" s="43"/>
      <c r="C656" s="45"/>
      <c r="D656" s="45"/>
      <c r="E656" s="48"/>
      <c r="F656" s="43"/>
      <c r="G656" s="43"/>
      <c r="H656" s="51"/>
      <c r="I656" s="43"/>
      <c r="J656" s="43"/>
      <c r="K656" s="52"/>
      <c r="L656" s="43"/>
      <c r="M656" s="43"/>
      <c r="N656" s="43"/>
      <c r="O656" s="48"/>
      <c r="P656" s="43"/>
      <c r="Q656" s="31" t="b">
        <f>IF(AND(OR(G656:G660=DATOS!C$8,G656:G660=DATOS!C$9),H656:H660=DATOS!B$4),ROW(G656:G660))</f>
        <v>0</v>
      </c>
      <c r="R656" s="31" t="str">
        <f t="shared" ca="1" si="2"/>
        <v/>
      </c>
      <c r="S656" s="31">
        <f t="shared" ca="1" si="10"/>
        <v>0</v>
      </c>
      <c r="T656" s="32"/>
      <c r="U656" s="32"/>
      <c r="V656" s="32"/>
      <c r="W656" s="32"/>
      <c r="X656" s="32"/>
      <c r="Y656" s="32"/>
      <c r="Z656" s="32"/>
      <c r="AA656" s="32"/>
      <c r="AB656" s="32"/>
      <c r="AC656" s="32"/>
      <c r="AD656" s="32"/>
      <c r="AE656" s="32"/>
    </row>
    <row r="657" spans="1:31" ht="12.75">
      <c r="A657" s="37"/>
      <c r="B657" s="43"/>
      <c r="C657" s="45"/>
      <c r="D657" s="45"/>
      <c r="E657" s="48"/>
      <c r="F657" s="43"/>
      <c r="G657" s="43"/>
      <c r="H657" s="51"/>
      <c r="I657" s="43"/>
      <c r="J657" s="43"/>
      <c r="K657" s="52"/>
      <c r="L657" s="43"/>
      <c r="M657" s="43"/>
      <c r="N657" s="43"/>
      <c r="O657" s="48"/>
      <c r="P657" s="43"/>
      <c r="Q657" s="31" t="b">
        <f>IF(AND(OR(G657:G661=DATOS!C$8,G657:G661=DATOS!C$9),H657:H661=DATOS!B$4),ROW(G657:G661))</f>
        <v>0</v>
      </c>
      <c r="R657" s="31" t="str">
        <f t="shared" ca="1" si="2"/>
        <v/>
      </c>
      <c r="S657" s="31">
        <f t="shared" ca="1" si="10"/>
        <v>0</v>
      </c>
      <c r="T657" s="32"/>
      <c r="U657" s="32"/>
      <c r="V657" s="32"/>
      <c r="W657" s="32"/>
      <c r="X657" s="32"/>
      <c r="Y657" s="32"/>
      <c r="Z657" s="32"/>
      <c r="AA657" s="32"/>
      <c r="AB657" s="32"/>
      <c r="AC657" s="32"/>
      <c r="AD657" s="32"/>
      <c r="AE657" s="32"/>
    </row>
    <row r="658" spans="1:31" ht="12.75">
      <c r="A658" s="37"/>
      <c r="B658" s="43"/>
      <c r="C658" s="45"/>
      <c r="D658" s="45"/>
      <c r="E658" s="48"/>
      <c r="F658" s="43"/>
      <c r="G658" s="43"/>
      <c r="H658" s="51"/>
      <c r="I658" s="43"/>
      <c r="J658" s="43"/>
      <c r="K658" s="43"/>
      <c r="L658" s="43"/>
      <c r="M658" s="43"/>
      <c r="N658" s="43"/>
      <c r="O658" s="48"/>
      <c r="P658" s="43"/>
      <c r="Q658" s="31" t="b">
        <f>IF(AND(OR(G658:G662=DATOS!C$8,G658:G662=DATOS!C$9),H658:H662=DATOS!B$4),ROW(G658:G662))</f>
        <v>0</v>
      </c>
      <c r="R658" s="31" t="str">
        <f t="shared" ca="1" si="2"/>
        <v/>
      </c>
      <c r="S658" s="31">
        <f t="shared" ca="1" si="10"/>
        <v>0</v>
      </c>
      <c r="T658" s="32"/>
      <c r="U658" s="32"/>
      <c r="V658" s="32"/>
      <c r="W658" s="32"/>
      <c r="X658" s="32"/>
      <c r="Y658" s="32"/>
      <c r="Z658" s="32"/>
      <c r="AA658" s="32"/>
      <c r="AB658" s="32"/>
      <c r="AC658" s="32"/>
      <c r="AD658" s="32"/>
      <c r="AE658" s="32"/>
    </row>
    <row r="659" spans="1:31" ht="12.75">
      <c r="A659" s="37"/>
      <c r="B659" s="43"/>
      <c r="C659" s="45"/>
      <c r="D659" s="45"/>
      <c r="E659" s="48"/>
      <c r="F659" s="43"/>
      <c r="G659" s="43"/>
      <c r="H659" s="51"/>
      <c r="I659" s="43"/>
      <c r="J659" s="43"/>
      <c r="K659" s="52"/>
      <c r="L659" s="43"/>
      <c r="M659" s="43"/>
      <c r="N659" s="43"/>
      <c r="O659" s="48"/>
      <c r="P659" s="43"/>
      <c r="Q659" s="31" t="b">
        <f>IF(AND(OR(G659:G663=DATOS!C$8,G659:G663=DATOS!C$9),H659:H663=DATOS!B$4),ROW(G659:G663))</f>
        <v>0</v>
      </c>
      <c r="R659" s="31" t="str">
        <f t="shared" ca="1" si="2"/>
        <v/>
      </c>
      <c r="S659" s="31">
        <f t="shared" ca="1" si="10"/>
        <v>0</v>
      </c>
      <c r="T659" s="32"/>
      <c r="U659" s="32"/>
      <c r="V659" s="32"/>
      <c r="W659" s="32"/>
      <c r="X659" s="32"/>
      <c r="Y659" s="32"/>
      <c r="Z659" s="32"/>
      <c r="AA659" s="32"/>
      <c r="AB659" s="32"/>
      <c r="AC659" s="32"/>
      <c r="AD659" s="32"/>
      <c r="AE659" s="32"/>
    </row>
    <row r="660" spans="1:31" ht="12.75">
      <c r="A660" s="37"/>
      <c r="B660" s="43"/>
      <c r="C660" s="45"/>
      <c r="D660" s="45"/>
      <c r="E660" s="48"/>
      <c r="F660" s="43"/>
      <c r="G660" s="43"/>
      <c r="H660" s="51"/>
      <c r="I660" s="43"/>
      <c r="J660" s="43"/>
      <c r="K660" s="52"/>
      <c r="L660" s="43"/>
      <c r="M660" s="43"/>
      <c r="N660" s="43"/>
      <c r="O660" s="48"/>
      <c r="P660" s="43"/>
      <c r="Q660" s="31" t="b">
        <f>IF(AND(OR(G660:G664=DATOS!C$8,G660:G664=DATOS!C$9),H660:H664=DATOS!B$4),ROW(G660:G664))</f>
        <v>0</v>
      </c>
      <c r="R660" s="31" t="str">
        <f t="shared" ca="1" si="2"/>
        <v/>
      </c>
      <c r="S660" s="31">
        <f t="shared" ca="1" si="10"/>
        <v>0</v>
      </c>
      <c r="T660" s="32"/>
      <c r="U660" s="32"/>
      <c r="V660" s="32"/>
      <c r="W660" s="32"/>
      <c r="X660" s="32"/>
      <c r="Y660" s="32"/>
      <c r="Z660" s="32"/>
      <c r="AA660" s="32"/>
      <c r="AB660" s="32"/>
      <c r="AC660" s="32"/>
      <c r="AD660" s="32"/>
      <c r="AE660" s="32"/>
    </row>
    <row r="661" spans="1:31" ht="12.75">
      <c r="A661" s="37"/>
      <c r="B661" s="43"/>
      <c r="C661" s="45"/>
      <c r="D661" s="45"/>
      <c r="E661" s="48"/>
      <c r="F661" s="43"/>
      <c r="G661" s="43"/>
      <c r="H661" s="51"/>
      <c r="I661" s="43"/>
      <c r="J661" s="43"/>
      <c r="K661" s="52"/>
      <c r="L661" s="43"/>
      <c r="M661" s="43"/>
      <c r="N661" s="43"/>
      <c r="O661" s="48"/>
      <c r="P661" s="43"/>
      <c r="Q661" s="31" t="b">
        <f>IF(AND(OR(G661:G665=DATOS!C$8,G661:G665=DATOS!C$9),H661:H665=DATOS!B$4),ROW(G661:G665))</f>
        <v>0</v>
      </c>
      <c r="R661" s="31" t="str">
        <f t="shared" ca="1" si="2"/>
        <v/>
      </c>
      <c r="S661" s="31">
        <f t="shared" ca="1" si="10"/>
        <v>0</v>
      </c>
      <c r="T661" s="32"/>
      <c r="U661" s="32"/>
      <c r="V661" s="32"/>
      <c r="W661" s="32"/>
      <c r="X661" s="32"/>
      <c r="Y661" s="32"/>
      <c r="Z661" s="32"/>
      <c r="AA661" s="32"/>
      <c r="AB661" s="32"/>
      <c r="AC661" s="32"/>
      <c r="AD661" s="32"/>
      <c r="AE661" s="32"/>
    </row>
    <row r="662" spans="1:31" ht="12.75">
      <c r="A662" s="37"/>
      <c r="B662" s="43"/>
      <c r="C662" s="45"/>
      <c r="D662" s="45"/>
      <c r="E662" s="48"/>
      <c r="F662" s="43"/>
      <c r="G662" s="43"/>
      <c r="H662" s="51"/>
      <c r="I662" s="43"/>
      <c r="J662" s="31"/>
      <c r="K662" s="55"/>
      <c r="L662" s="31"/>
      <c r="M662" s="31"/>
      <c r="N662" s="43"/>
      <c r="O662" s="121"/>
      <c r="P662" s="43"/>
      <c r="Q662" s="31" t="b">
        <f>IF(AND(OR(G662:G666=DATOS!C$8,G662:G666=DATOS!C$9),H662:H666=DATOS!B$4),ROW(G662:G666))</f>
        <v>0</v>
      </c>
      <c r="R662" s="31" t="str">
        <f t="shared" ca="1" si="2"/>
        <v/>
      </c>
      <c r="S662" s="31">
        <f t="shared" ca="1" si="10"/>
        <v>0</v>
      </c>
      <c r="T662" s="32"/>
      <c r="U662" s="32"/>
      <c r="V662" s="32"/>
      <c r="W662" s="32"/>
      <c r="X662" s="32"/>
      <c r="Y662" s="32"/>
      <c r="Z662" s="32"/>
      <c r="AA662" s="32"/>
      <c r="AB662" s="32"/>
      <c r="AC662" s="32"/>
      <c r="AD662" s="32"/>
      <c r="AE662" s="32"/>
    </row>
    <row r="663" spans="1:31" ht="12.75">
      <c r="A663" s="37"/>
      <c r="B663" s="43"/>
      <c r="C663" s="45"/>
      <c r="D663" s="45"/>
      <c r="E663" s="48"/>
      <c r="F663" s="43"/>
      <c r="G663" s="43"/>
      <c r="H663" s="51"/>
      <c r="I663" s="43"/>
      <c r="J663" s="43"/>
      <c r="K663" s="52"/>
      <c r="L663" s="43"/>
      <c r="M663" s="43"/>
      <c r="N663" s="43"/>
      <c r="O663" s="48"/>
      <c r="P663" s="43"/>
      <c r="Q663" s="31" t="b">
        <f>IF(AND(OR(G663:G667=DATOS!C$8,G663:G667=DATOS!C$9),H663:H667=DATOS!B$4),ROW(G663:G667))</f>
        <v>0</v>
      </c>
      <c r="R663" s="31" t="str">
        <f t="shared" ca="1" si="2"/>
        <v/>
      </c>
      <c r="S663" s="31">
        <f t="shared" ca="1" si="10"/>
        <v>0</v>
      </c>
      <c r="T663" s="32"/>
      <c r="U663" s="32"/>
      <c r="V663" s="32"/>
      <c r="W663" s="32"/>
      <c r="X663" s="32"/>
      <c r="Y663" s="32"/>
      <c r="Z663" s="32"/>
      <c r="AA663" s="32"/>
      <c r="AB663" s="32"/>
      <c r="AC663" s="32"/>
      <c r="AD663" s="32"/>
      <c r="AE663" s="32"/>
    </row>
    <row r="664" spans="1:31" ht="12.75">
      <c r="A664" s="37"/>
      <c r="B664" s="43"/>
      <c r="C664" s="45"/>
      <c r="D664" s="45"/>
      <c r="E664" s="48"/>
      <c r="F664" s="43"/>
      <c r="G664" s="43"/>
      <c r="H664" s="51"/>
      <c r="I664" s="43"/>
      <c r="J664" s="43"/>
      <c r="K664" s="52"/>
      <c r="L664" s="48"/>
      <c r="M664" s="43"/>
      <c r="N664" s="43"/>
      <c r="O664" s="48"/>
      <c r="P664" s="43"/>
      <c r="Q664" s="31" t="b">
        <f>IF(AND(OR(G664:G668=DATOS!C$8,G664:G668=DATOS!C$9),H664:H668=DATOS!B$4),ROW(G664:G668))</f>
        <v>0</v>
      </c>
      <c r="R664" s="31" t="str">
        <f t="shared" ca="1" si="2"/>
        <v/>
      </c>
      <c r="S664" s="31">
        <f t="shared" ca="1" si="10"/>
        <v>0</v>
      </c>
      <c r="T664" s="32"/>
      <c r="U664" s="32"/>
      <c r="V664" s="32"/>
      <c r="W664" s="32"/>
      <c r="X664" s="32"/>
      <c r="Y664" s="32"/>
      <c r="Z664" s="32"/>
      <c r="AA664" s="32"/>
      <c r="AB664" s="32"/>
      <c r="AC664" s="32"/>
      <c r="AD664" s="32"/>
      <c r="AE664" s="32"/>
    </row>
    <row r="665" spans="1:31" ht="12.75">
      <c r="A665" s="37"/>
      <c r="B665" s="43"/>
      <c r="C665" s="45"/>
      <c r="D665" s="45"/>
      <c r="E665" s="48"/>
      <c r="F665" s="43"/>
      <c r="G665" s="43"/>
      <c r="H665" s="51"/>
      <c r="I665" s="43"/>
      <c r="J665" s="43"/>
      <c r="K665" s="52"/>
      <c r="L665" s="43"/>
      <c r="M665" s="43"/>
      <c r="N665" s="43"/>
      <c r="O665" s="48"/>
      <c r="P665" s="43"/>
      <c r="Q665" s="31" t="b">
        <f>IF(AND(OR(G665:G669=DATOS!C$8,G665:G669=DATOS!C$9),H665:H669=DATOS!B$4),ROW(G665:G669))</f>
        <v>0</v>
      </c>
      <c r="R665" s="31" t="str">
        <f t="shared" ca="1" si="2"/>
        <v/>
      </c>
      <c r="S665" s="31">
        <f t="shared" ca="1" si="10"/>
        <v>0</v>
      </c>
      <c r="T665" s="32"/>
      <c r="U665" s="32"/>
      <c r="V665" s="32"/>
      <c r="W665" s="32"/>
      <c r="X665" s="32"/>
      <c r="Y665" s="32"/>
      <c r="Z665" s="32"/>
      <c r="AA665" s="32"/>
      <c r="AB665" s="32"/>
      <c r="AC665" s="32"/>
      <c r="AD665" s="32"/>
      <c r="AE665" s="32"/>
    </row>
    <row r="666" spans="1:31" ht="12.75">
      <c r="A666" s="37"/>
      <c r="B666" s="84"/>
      <c r="C666" s="45"/>
      <c r="D666" s="45"/>
      <c r="E666" s="48"/>
      <c r="F666" s="43"/>
      <c r="G666" s="43"/>
      <c r="H666" s="51"/>
      <c r="I666" s="43"/>
      <c r="J666" s="43"/>
      <c r="K666" s="52"/>
      <c r="L666" s="43"/>
      <c r="M666" s="43"/>
      <c r="N666" s="43"/>
      <c r="O666" s="48"/>
      <c r="P666" s="43"/>
      <c r="Q666" s="31" t="b">
        <f>IF(AND(OR(G666:G670=DATOS!C$8,G666:G670=DATOS!C$9),H666:H670=DATOS!B$4),ROW(G666:G670))</f>
        <v>0</v>
      </c>
      <c r="R666" s="31" t="str">
        <f t="shared" ca="1" si="2"/>
        <v/>
      </c>
      <c r="S666" s="31">
        <f t="shared" ca="1" si="10"/>
        <v>0</v>
      </c>
      <c r="T666" s="32"/>
      <c r="U666" s="32"/>
      <c r="V666" s="32"/>
      <c r="W666" s="32"/>
      <c r="X666" s="32"/>
      <c r="Y666" s="32"/>
      <c r="Z666" s="32"/>
      <c r="AA666" s="32"/>
      <c r="AB666" s="32"/>
      <c r="AC666" s="32"/>
      <c r="AD666" s="32"/>
      <c r="AE666" s="32"/>
    </row>
    <row r="667" spans="1:31" ht="12.75">
      <c r="A667" s="37"/>
      <c r="B667" s="43"/>
      <c r="C667" s="45"/>
      <c r="D667" s="45"/>
      <c r="E667" s="48"/>
      <c r="F667" s="43"/>
      <c r="G667" s="43"/>
      <c r="H667" s="51"/>
      <c r="I667" s="43"/>
      <c r="J667" s="31"/>
      <c r="K667" s="52"/>
      <c r="L667" s="48"/>
      <c r="M667" s="31"/>
      <c r="N667" s="43"/>
      <c r="O667" s="48"/>
      <c r="P667" s="43"/>
      <c r="Q667" s="31" t="b">
        <f>IF(AND(OR(G667:G671=DATOS!C$8,G667:G671=DATOS!C$9),H667:H671=DATOS!B$4),ROW(G667:G671))</f>
        <v>0</v>
      </c>
      <c r="R667" s="31" t="str">
        <f t="shared" ca="1" si="2"/>
        <v/>
      </c>
      <c r="S667" s="31">
        <f t="shared" ca="1" si="10"/>
        <v>0</v>
      </c>
      <c r="T667" s="32"/>
      <c r="U667" s="32"/>
      <c r="V667" s="32"/>
      <c r="W667" s="32"/>
      <c r="X667" s="32"/>
      <c r="Y667" s="32"/>
      <c r="Z667" s="32"/>
      <c r="AA667" s="32"/>
      <c r="AB667" s="32"/>
      <c r="AC667" s="32"/>
      <c r="AD667" s="32"/>
      <c r="AE667" s="32"/>
    </row>
    <row r="668" spans="1:31" ht="12.75">
      <c r="A668" s="37"/>
      <c r="B668" s="43"/>
      <c r="C668" s="45"/>
      <c r="D668" s="45"/>
      <c r="E668" s="48"/>
      <c r="F668" s="43"/>
      <c r="G668" s="43"/>
      <c r="H668" s="51"/>
      <c r="I668" s="43"/>
      <c r="J668" s="43"/>
      <c r="K668" s="52"/>
      <c r="L668" s="43"/>
      <c r="M668" s="43"/>
      <c r="N668" s="43"/>
      <c r="O668" s="48"/>
      <c r="P668" s="43"/>
      <c r="Q668" s="31" t="b">
        <f>IF(AND(OR(G668:G672=DATOS!C$8,G668:G672=DATOS!C$9),H668:H672=DATOS!B$4),ROW(G668:G672))</f>
        <v>0</v>
      </c>
      <c r="R668" s="31" t="str">
        <f t="shared" ca="1" si="2"/>
        <v/>
      </c>
      <c r="S668" s="31">
        <f t="shared" ca="1" si="10"/>
        <v>0</v>
      </c>
      <c r="T668" s="32"/>
      <c r="U668" s="32"/>
      <c r="V668" s="32"/>
      <c r="W668" s="32"/>
      <c r="X668" s="32"/>
      <c r="Y668" s="32"/>
      <c r="Z668" s="32"/>
      <c r="AA668" s="32"/>
      <c r="AB668" s="32"/>
      <c r="AC668" s="32"/>
      <c r="AD668" s="32"/>
      <c r="AE668" s="32"/>
    </row>
    <row r="669" spans="1:31" ht="12.75">
      <c r="A669" s="37"/>
      <c r="B669" s="43"/>
      <c r="C669" s="45"/>
      <c r="D669" s="45"/>
      <c r="E669" s="48"/>
      <c r="F669" s="43"/>
      <c r="G669" s="43"/>
      <c r="H669" s="51"/>
      <c r="I669" s="43"/>
      <c r="J669" s="43"/>
      <c r="K669" s="52"/>
      <c r="L669" s="43"/>
      <c r="M669" s="43"/>
      <c r="N669" s="43"/>
      <c r="O669" s="48"/>
      <c r="P669" s="43"/>
      <c r="Q669" s="31" t="b">
        <f>IF(AND(OR(G669:G673=DATOS!C$8,G669:G673=DATOS!C$9),H669:H673=DATOS!B$4),ROW(G669:G673))</f>
        <v>0</v>
      </c>
      <c r="R669" s="31" t="str">
        <f t="shared" ca="1" si="2"/>
        <v/>
      </c>
      <c r="S669" s="31">
        <f t="shared" ca="1" si="10"/>
        <v>0</v>
      </c>
      <c r="T669" s="32"/>
      <c r="U669" s="32"/>
      <c r="V669" s="32"/>
      <c r="W669" s="32"/>
      <c r="X669" s="32"/>
      <c r="Y669" s="32"/>
      <c r="Z669" s="32"/>
      <c r="AA669" s="32"/>
      <c r="AB669" s="32"/>
      <c r="AC669" s="32"/>
      <c r="AD669" s="32"/>
      <c r="AE669" s="32"/>
    </row>
    <row r="670" spans="1:31" ht="12.75">
      <c r="A670" s="37"/>
      <c r="B670" s="43"/>
      <c r="C670" s="45"/>
      <c r="D670" s="45"/>
      <c r="E670" s="48"/>
      <c r="F670" s="43"/>
      <c r="G670" s="43"/>
      <c r="H670" s="51"/>
      <c r="I670" s="43"/>
      <c r="J670" s="43"/>
      <c r="K670" s="52"/>
      <c r="L670" s="43"/>
      <c r="M670" s="43"/>
      <c r="N670" s="43"/>
      <c r="O670" s="48"/>
      <c r="P670" s="43"/>
      <c r="Q670" s="31" t="b">
        <f>IF(AND(OR(G670:G674=DATOS!C$8,G670:G674=DATOS!C$9),H670:H674=DATOS!B$4),ROW(G670:G674))</f>
        <v>0</v>
      </c>
      <c r="R670" s="31" t="str">
        <f t="shared" ca="1" si="2"/>
        <v/>
      </c>
      <c r="S670" s="31">
        <f t="shared" ca="1" si="10"/>
        <v>0</v>
      </c>
      <c r="T670" s="32"/>
      <c r="U670" s="32"/>
      <c r="V670" s="32"/>
      <c r="W670" s="32"/>
      <c r="X670" s="32"/>
      <c r="Y670" s="32"/>
      <c r="Z670" s="32"/>
      <c r="AA670" s="32"/>
      <c r="AB670" s="32"/>
      <c r="AC670" s="32"/>
      <c r="AD670" s="32"/>
      <c r="AE670" s="32"/>
    </row>
    <row r="671" spans="1:31" ht="12.75">
      <c r="A671" s="37"/>
      <c r="B671" s="43"/>
      <c r="C671" s="45"/>
      <c r="D671" s="45"/>
      <c r="E671" s="48"/>
      <c r="F671" s="43"/>
      <c r="G671" s="43"/>
      <c r="H671" s="51"/>
      <c r="I671" s="43"/>
      <c r="J671" s="43"/>
      <c r="K671" s="52"/>
      <c r="L671" s="43"/>
      <c r="M671" s="43"/>
      <c r="N671" s="43"/>
      <c r="O671" s="48"/>
      <c r="P671" s="43"/>
      <c r="Q671" s="31" t="b">
        <f>IF(AND(OR(G671:G675=DATOS!C$8,G671:G675=DATOS!C$9),H671:H675=DATOS!B$4),ROW(G671:G675))</f>
        <v>0</v>
      </c>
      <c r="R671" s="31" t="str">
        <f t="shared" ca="1" si="2"/>
        <v/>
      </c>
      <c r="S671" s="31">
        <f t="shared" ca="1" si="10"/>
        <v>0</v>
      </c>
      <c r="T671" s="32"/>
      <c r="U671" s="32"/>
      <c r="V671" s="32"/>
      <c r="W671" s="32"/>
      <c r="X671" s="32"/>
      <c r="Y671" s="32"/>
      <c r="Z671" s="32"/>
      <c r="AA671" s="32"/>
      <c r="AB671" s="32"/>
      <c r="AC671" s="32"/>
      <c r="AD671" s="32"/>
      <c r="AE671" s="32"/>
    </row>
    <row r="672" spans="1:31" ht="12.75">
      <c r="A672" s="37"/>
      <c r="B672" s="43"/>
      <c r="C672" s="45"/>
      <c r="D672" s="45"/>
      <c r="E672" s="48"/>
      <c r="F672" s="43"/>
      <c r="G672" s="43"/>
      <c r="H672" s="51"/>
      <c r="I672" s="43"/>
      <c r="J672" s="43"/>
      <c r="K672" s="52"/>
      <c r="L672" s="48"/>
      <c r="M672" s="48"/>
      <c r="N672" s="43"/>
      <c r="O672" s="121"/>
      <c r="P672" s="43"/>
      <c r="Q672" s="31" t="b">
        <f>IF(AND(OR(G672:G676=DATOS!C$8,G672:G676=DATOS!C$9),H672:H676=DATOS!B$4),ROW(G672:G676))</f>
        <v>0</v>
      </c>
      <c r="R672" s="31" t="str">
        <f t="shared" ca="1" si="2"/>
        <v/>
      </c>
      <c r="S672" s="31">
        <f t="shared" ca="1" si="10"/>
        <v>0</v>
      </c>
      <c r="T672" s="32"/>
      <c r="U672" s="32"/>
      <c r="V672" s="32"/>
      <c r="W672" s="32"/>
      <c r="X672" s="32"/>
      <c r="Y672" s="32"/>
      <c r="Z672" s="32"/>
      <c r="AA672" s="32"/>
      <c r="AB672" s="32"/>
      <c r="AC672" s="32"/>
      <c r="AD672" s="32"/>
      <c r="AE672" s="32"/>
    </row>
    <row r="673" spans="1:31" ht="12.75">
      <c r="A673" s="37"/>
      <c r="B673" s="43"/>
      <c r="C673" s="45"/>
      <c r="D673" s="45"/>
      <c r="E673" s="48"/>
      <c r="F673" s="43"/>
      <c r="G673" s="43"/>
      <c r="H673" s="51"/>
      <c r="I673" s="43"/>
      <c r="J673" s="43"/>
      <c r="K673" s="52"/>
      <c r="L673" s="43"/>
      <c r="M673" s="43"/>
      <c r="N673" s="43"/>
      <c r="O673" s="48"/>
      <c r="P673" s="43"/>
      <c r="Q673" s="31" t="b">
        <f>IF(AND(OR(G673:G677=DATOS!C$8,G673:G677=DATOS!C$9),H673:H677=DATOS!B$4),ROW(G673:G677))</f>
        <v>0</v>
      </c>
      <c r="R673" s="31" t="str">
        <f t="shared" ca="1" si="2"/>
        <v/>
      </c>
      <c r="S673" s="31">
        <f t="shared" ca="1" si="10"/>
        <v>0</v>
      </c>
      <c r="T673" s="32"/>
      <c r="U673" s="32"/>
      <c r="V673" s="32"/>
      <c r="W673" s="32"/>
      <c r="X673" s="32"/>
      <c r="Y673" s="32"/>
      <c r="Z673" s="32"/>
      <c r="AA673" s="32"/>
      <c r="AB673" s="32"/>
      <c r="AC673" s="32"/>
      <c r="AD673" s="32"/>
      <c r="AE673" s="32"/>
    </row>
    <row r="674" spans="1:31" ht="12.75">
      <c r="A674" s="37"/>
      <c r="B674" s="43"/>
      <c r="C674" s="45"/>
      <c r="D674" s="45"/>
      <c r="E674" s="48"/>
      <c r="F674" s="43"/>
      <c r="G674" s="43"/>
      <c r="H674" s="51"/>
      <c r="I674" s="43"/>
      <c r="J674" s="43"/>
      <c r="K674" s="52"/>
      <c r="L674" s="43"/>
      <c r="M674" s="43"/>
      <c r="N674" s="43"/>
      <c r="O674" s="48"/>
      <c r="P674" s="43"/>
      <c r="Q674" s="31" t="b">
        <f>IF(AND(OR(G674:G678=DATOS!C$8,G674:G678=DATOS!C$9),H674:H678=DATOS!B$4),ROW(G674:G678))</f>
        <v>0</v>
      </c>
      <c r="R674" s="31" t="str">
        <f t="shared" ca="1" si="2"/>
        <v/>
      </c>
      <c r="S674" s="31">
        <f t="shared" ca="1" si="10"/>
        <v>0</v>
      </c>
      <c r="T674" s="32"/>
      <c r="U674" s="32"/>
      <c r="V674" s="32"/>
      <c r="W674" s="32"/>
      <c r="X674" s="32"/>
      <c r="Y674" s="32"/>
      <c r="Z674" s="32"/>
      <c r="AA674" s="32"/>
      <c r="AB674" s="32"/>
      <c r="AC674" s="32"/>
      <c r="AD674" s="32"/>
      <c r="AE674" s="32"/>
    </row>
    <row r="675" spans="1:31" ht="12.75">
      <c r="A675" s="37"/>
      <c r="B675" s="43"/>
      <c r="C675" s="45"/>
      <c r="D675" s="45"/>
      <c r="E675" s="48"/>
      <c r="F675" s="43"/>
      <c r="G675" s="43"/>
      <c r="H675" s="51"/>
      <c r="I675" s="43"/>
      <c r="J675" s="31"/>
      <c r="K675" s="55"/>
      <c r="L675" s="31"/>
      <c r="M675" s="31"/>
      <c r="N675" s="43"/>
      <c r="O675" s="48"/>
      <c r="P675" s="43"/>
      <c r="Q675" s="31" t="b">
        <f>IF(AND(OR(G675:G679=DATOS!C$8,G675:G679=DATOS!C$9),H675:H679=DATOS!B$4),ROW(G675:G679))</f>
        <v>0</v>
      </c>
      <c r="R675" s="31" t="str">
        <f t="shared" ca="1" si="2"/>
        <v/>
      </c>
      <c r="S675" s="31">
        <f t="shared" ca="1" si="10"/>
        <v>0</v>
      </c>
      <c r="T675" s="32"/>
      <c r="U675" s="32"/>
      <c r="V675" s="32"/>
      <c r="W675" s="32"/>
      <c r="X675" s="32"/>
      <c r="Y675" s="32"/>
      <c r="Z675" s="32"/>
      <c r="AA675" s="32"/>
      <c r="AB675" s="32"/>
      <c r="AC675" s="32"/>
      <c r="AD675" s="32"/>
      <c r="AE675" s="32"/>
    </row>
    <row r="676" spans="1:31" ht="12.75">
      <c r="A676" s="37"/>
      <c r="B676" s="43"/>
      <c r="C676" s="45"/>
      <c r="D676" s="45"/>
      <c r="E676" s="48"/>
      <c r="F676" s="43"/>
      <c r="G676" s="43"/>
      <c r="H676" s="51"/>
      <c r="I676" s="43"/>
      <c r="J676" s="43"/>
      <c r="K676" s="52"/>
      <c r="L676" s="43"/>
      <c r="M676" s="43"/>
      <c r="N676" s="43"/>
      <c r="O676" s="48"/>
      <c r="P676" s="43"/>
      <c r="Q676" s="31" t="b">
        <f>IF(AND(OR(G676:G680=DATOS!C$8,G676:G680=DATOS!C$9),H676:H680=DATOS!B$4),ROW(G676:G680))</f>
        <v>0</v>
      </c>
      <c r="R676" s="31" t="str">
        <f t="shared" ca="1" si="2"/>
        <v/>
      </c>
      <c r="S676" s="31">
        <f t="shared" ca="1" si="10"/>
        <v>0</v>
      </c>
      <c r="T676" s="32"/>
      <c r="U676" s="32"/>
      <c r="V676" s="32"/>
      <c r="W676" s="32"/>
      <c r="X676" s="32"/>
      <c r="Y676" s="32"/>
      <c r="Z676" s="32"/>
      <c r="AA676" s="32"/>
      <c r="AB676" s="32"/>
      <c r="AC676" s="32"/>
      <c r="AD676" s="32"/>
      <c r="AE676" s="32"/>
    </row>
    <row r="677" spans="1:31" ht="12.75">
      <c r="A677" s="37"/>
      <c r="B677" s="43"/>
      <c r="C677" s="45"/>
      <c r="D677" s="45"/>
      <c r="E677" s="48"/>
      <c r="F677" s="43"/>
      <c r="G677" s="43"/>
      <c r="H677" s="51"/>
      <c r="I677" s="43"/>
      <c r="J677" s="43"/>
      <c r="K677" s="52"/>
      <c r="L677" s="43"/>
      <c r="M677" s="43"/>
      <c r="N677" s="43"/>
      <c r="O677" s="48"/>
      <c r="P677" s="43"/>
      <c r="Q677" s="31" t="b">
        <f>IF(AND(OR(G677:G681=DATOS!C$8,G677:G681=DATOS!C$9),H677:H681=DATOS!B$4),ROW(G677:G681))</f>
        <v>0</v>
      </c>
      <c r="R677" s="31" t="str">
        <f t="shared" ca="1" si="2"/>
        <v/>
      </c>
      <c r="S677" s="31">
        <f t="shared" ca="1" si="10"/>
        <v>0</v>
      </c>
      <c r="T677" s="32"/>
      <c r="U677" s="32"/>
      <c r="V677" s="32"/>
      <c r="W677" s="32"/>
      <c r="X677" s="32"/>
      <c r="Y677" s="32"/>
      <c r="Z677" s="32"/>
      <c r="AA677" s="32"/>
      <c r="AB677" s="32"/>
      <c r="AC677" s="32"/>
      <c r="AD677" s="32"/>
      <c r="AE677" s="32"/>
    </row>
    <row r="678" spans="1:31" ht="12.75">
      <c r="A678" s="37"/>
      <c r="B678" s="43"/>
      <c r="C678" s="45"/>
      <c r="D678" s="45"/>
      <c r="E678" s="48"/>
      <c r="F678" s="43"/>
      <c r="G678" s="43"/>
      <c r="H678" s="51"/>
      <c r="I678" s="43"/>
      <c r="J678" s="43"/>
      <c r="K678" s="52"/>
      <c r="L678" s="43"/>
      <c r="M678" s="43"/>
      <c r="N678" s="84"/>
      <c r="O678" s="121"/>
      <c r="P678" s="43"/>
      <c r="Q678" s="31" t="b">
        <f>IF(AND(OR(G678:G682=DATOS!C$8,G678:G682=DATOS!C$9),H678:H682=DATOS!B$4),ROW(G678:G682))</f>
        <v>0</v>
      </c>
      <c r="R678" s="31" t="str">
        <f t="shared" ca="1" si="2"/>
        <v/>
      </c>
      <c r="S678" s="31">
        <f t="shared" ca="1" si="10"/>
        <v>0</v>
      </c>
      <c r="T678" s="32"/>
      <c r="U678" s="32"/>
      <c r="V678" s="32"/>
      <c r="W678" s="32"/>
      <c r="X678" s="32"/>
      <c r="Y678" s="32"/>
      <c r="Z678" s="32"/>
      <c r="AA678" s="32"/>
      <c r="AB678" s="32"/>
      <c r="AC678" s="32"/>
      <c r="AD678" s="32"/>
      <c r="AE678" s="32"/>
    </row>
    <row r="679" spans="1:31" ht="12.75">
      <c r="A679" s="37"/>
      <c r="B679" s="43"/>
      <c r="C679" s="45"/>
      <c r="D679" s="45"/>
      <c r="E679" s="48"/>
      <c r="F679" s="43"/>
      <c r="G679" s="43"/>
      <c r="H679" s="51"/>
      <c r="I679" s="43"/>
      <c r="J679" s="31"/>
      <c r="K679" s="48"/>
      <c r="L679" s="48"/>
      <c r="M679" s="31"/>
      <c r="N679" s="43"/>
      <c r="O679" s="48"/>
      <c r="P679" s="43"/>
      <c r="Q679" s="31" t="b">
        <f>IF(AND(OR(G679:G683=DATOS!C$8,G679:G683=DATOS!C$9),H679:H683=DATOS!B$4),ROW(G679:G683))</f>
        <v>0</v>
      </c>
      <c r="R679" s="31" t="str">
        <f t="shared" ca="1" si="2"/>
        <v/>
      </c>
      <c r="S679" s="31">
        <f t="shared" ca="1" si="10"/>
        <v>0</v>
      </c>
      <c r="T679" s="32"/>
      <c r="U679" s="32"/>
      <c r="V679" s="32"/>
      <c r="W679" s="32"/>
      <c r="X679" s="32"/>
      <c r="Y679" s="32"/>
      <c r="Z679" s="32"/>
      <c r="AA679" s="32"/>
      <c r="AB679" s="32"/>
      <c r="AC679" s="32"/>
      <c r="AD679" s="32"/>
      <c r="AE679" s="32"/>
    </row>
    <row r="680" spans="1:31" ht="12.75">
      <c r="A680" s="37"/>
      <c r="B680" s="43"/>
      <c r="C680" s="45"/>
      <c r="D680" s="45"/>
      <c r="E680" s="48"/>
      <c r="F680" s="43"/>
      <c r="G680" s="43"/>
      <c r="H680" s="51"/>
      <c r="I680" s="43"/>
      <c r="J680" s="43"/>
      <c r="K680" s="52"/>
      <c r="L680" s="43"/>
      <c r="M680" s="43"/>
      <c r="N680" s="43"/>
      <c r="O680" s="121"/>
      <c r="P680" s="43"/>
      <c r="Q680" s="31" t="b">
        <f>IF(AND(OR(G680:G684=DATOS!C$8,G680:G684=DATOS!C$9),H680:H684=DATOS!B$4),ROW(G680:G684))</f>
        <v>0</v>
      </c>
      <c r="R680" s="31" t="str">
        <f t="shared" ca="1" si="2"/>
        <v/>
      </c>
      <c r="S680" s="31">
        <f t="shared" ca="1" si="10"/>
        <v>0</v>
      </c>
      <c r="T680" s="32"/>
      <c r="U680" s="32"/>
      <c r="V680" s="32"/>
      <c r="W680" s="32"/>
      <c r="X680" s="32"/>
      <c r="Y680" s="32"/>
      <c r="Z680" s="32"/>
      <c r="AA680" s="32"/>
      <c r="AB680" s="32"/>
      <c r="AC680" s="32"/>
      <c r="AD680" s="32"/>
      <c r="AE680" s="32"/>
    </row>
    <row r="681" spans="1:31" ht="12.75">
      <c r="A681" s="37"/>
      <c r="B681" s="43"/>
      <c r="C681" s="45"/>
      <c r="D681" s="45"/>
      <c r="E681" s="48"/>
      <c r="F681" s="43"/>
      <c r="G681" s="43"/>
      <c r="H681" s="51"/>
      <c r="I681" s="43"/>
      <c r="J681" s="43"/>
      <c r="K681" s="52"/>
      <c r="L681" s="43"/>
      <c r="M681" s="43"/>
      <c r="N681" s="43"/>
      <c r="O681" s="121"/>
      <c r="P681" s="43"/>
      <c r="Q681" s="31" t="b">
        <f>IF(AND(OR(G681:G685=DATOS!C$8,G681:G685=DATOS!C$9),H681:H685=DATOS!B$4),ROW(G681:G685))</f>
        <v>0</v>
      </c>
      <c r="R681" s="31" t="str">
        <f t="shared" ca="1" si="2"/>
        <v/>
      </c>
      <c r="S681" s="31">
        <f t="shared" ca="1" si="10"/>
        <v>0</v>
      </c>
      <c r="T681" s="32"/>
      <c r="U681" s="32"/>
      <c r="V681" s="32"/>
      <c r="W681" s="32"/>
      <c r="X681" s="32"/>
      <c r="Y681" s="32"/>
      <c r="Z681" s="32"/>
      <c r="AA681" s="32"/>
      <c r="AB681" s="32"/>
      <c r="AC681" s="32"/>
      <c r="AD681" s="32"/>
      <c r="AE681" s="32"/>
    </row>
    <row r="682" spans="1:31" ht="12.75">
      <c r="A682" s="37"/>
      <c r="B682" s="43"/>
      <c r="C682" s="45"/>
      <c r="D682" s="45"/>
      <c r="E682" s="48"/>
      <c r="F682" s="43"/>
      <c r="G682" s="43"/>
      <c r="H682" s="51"/>
      <c r="I682" s="43"/>
      <c r="J682" s="43"/>
      <c r="K682" s="52"/>
      <c r="L682" s="43"/>
      <c r="M682" s="43"/>
      <c r="N682" s="43"/>
      <c r="O682" s="48"/>
      <c r="P682" s="43"/>
      <c r="Q682" s="31" t="b">
        <f>IF(AND(OR(G682:G686=DATOS!C$8,G682:G686=DATOS!C$9),H682:H686=DATOS!B$4),ROW(G682:G686))</f>
        <v>0</v>
      </c>
      <c r="R682" s="31" t="str">
        <f t="shared" ca="1" si="2"/>
        <v/>
      </c>
      <c r="S682" s="31">
        <f t="shared" ca="1" si="10"/>
        <v>0</v>
      </c>
      <c r="T682" s="32"/>
      <c r="U682" s="32"/>
      <c r="V682" s="32"/>
      <c r="W682" s="32"/>
      <c r="X682" s="32"/>
      <c r="Y682" s="32"/>
      <c r="Z682" s="32"/>
      <c r="AA682" s="32"/>
      <c r="AB682" s="32"/>
      <c r="AC682" s="32"/>
      <c r="AD682" s="32"/>
      <c r="AE682" s="32"/>
    </row>
    <row r="683" spans="1:31" ht="12.75">
      <c r="A683" s="37"/>
      <c r="B683" s="43"/>
      <c r="C683" s="45"/>
      <c r="D683" s="45"/>
      <c r="E683" s="48"/>
      <c r="F683" s="311"/>
      <c r="G683" s="43"/>
      <c r="H683" s="51"/>
      <c r="I683" s="43"/>
      <c r="J683" s="43"/>
      <c r="K683" s="52"/>
      <c r="L683" s="43"/>
      <c r="M683" s="43"/>
      <c r="N683" s="43"/>
      <c r="O683" s="48"/>
      <c r="P683" s="43"/>
      <c r="Q683" s="31" t="b">
        <f>IF(AND(OR(G683:G687=DATOS!C$8,G683:G687=DATOS!C$9),H683:H687=DATOS!B$4),ROW(G683:G687))</f>
        <v>0</v>
      </c>
      <c r="R683" s="31" t="str">
        <f t="shared" ca="1" si="2"/>
        <v/>
      </c>
      <c r="S683" s="31">
        <f t="shared" ca="1" si="10"/>
        <v>0</v>
      </c>
      <c r="T683" s="32"/>
      <c r="U683" s="32"/>
      <c r="V683" s="32"/>
      <c r="W683" s="32"/>
      <c r="X683" s="32"/>
      <c r="Y683" s="32"/>
      <c r="Z683" s="32"/>
      <c r="AA683" s="32"/>
      <c r="AB683" s="32"/>
      <c r="AC683" s="32"/>
      <c r="AD683" s="32"/>
      <c r="AE683" s="32"/>
    </row>
    <row r="684" spans="1:31" ht="12.75">
      <c r="A684" s="37"/>
      <c r="B684" s="280"/>
      <c r="C684" s="45"/>
      <c r="D684" s="45"/>
      <c r="E684" s="48"/>
      <c r="F684" s="43"/>
      <c r="G684" s="43"/>
      <c r="H684" s="51"/>
      <c r="I684" s="43"/>
      <c r="J684" s="43"/>
      <c r="K684" s="52"/>
      <c r="L684" s="43"/>
      <c r="M684" s="43"/>
      <c r="N684" s="84"/>
      <c r="O684" s="48"/>
      <c r="P684" s="43"/>
      <c r="Q684" s="31" t="b">
        <f>IF(AND(OR(G684:G688=DATOS!C$8,G684:G688=DATOS!C$9),H684:H688=DATOS!B$4),ROW(G684:G688))</f>
        <v>0</v>
      </c>
      <c r="R684" s="31" t="str">
        <f t="shared" ca="1" si="2"/>
        <v/>
      </c>
      <c r="S684" s="31">
        <f t="shared" ca="1" si="10"/>
        <v>0</v>
      </c>
      <c r="T684" s="32"/>
      <c r="U684" s="32"/>
      <c r="V684" s="32"/>
      <c r="W684" s="32"/>
      <c r="X684" s="32"/>
      <c r="Y684" s="32"/>
      <c r="Z684" s="32"/>
      <c r="AA684" s="32"/>
      <c r="AB684" s="32"/>
      <c r="AC684" s="32"/>
      <c r="AD684" s="32"/>
      <c r="AE684" s="32"/>
    </row>
    <row r="685" spans="1:31" ht="12.75">
      <c r="A685" s="37"/>
      <c r="B685" s="43"/>
      <c r="C685" s="45"/>
      <c r="D685" s="45"/>
      <c r="E685" s="48"/>
      <c r="F685" s="43"/>
      <c r="G685" s="43"/>
      <c r="H685" s="51"/>
      <c r="I685" s="43"/>
      <c r="J685" s="43"/>
      <c r="K685" s="52"/>
      <c r="L685" s="43"/>
      <c r="M685" s="43"/>
      <c r="N685" s="43"/>
      <c r="O685" s="48"/>
      <c r="P685" s="43"/>
      <c r="Q685" s="31" t="b">
        <f>IF(AND(OR(G685:G689=DATOS!C$8,G685:G689=DATOS!C$9),H685:H689=DATOS!B$4),ROW(G685:G689))</f>
        <v>0</v>
      </c>
      <c r="R685" s="31" t="str">
        <f t="shared" ca="1" si="2"/>
        <v/>
      </c>
      <c r="S685" s="31">
        <f t="shared" ca="1" si="10"/>
        <v>0</v>
      </c>
      <c r="T685" s="32"/>
      <c r="U685" s="32"/>
      <c r="V685" s="32"/>
      <c r="W685" s="32"/>
      <c r="X685" s="32"/>
      <c r="Y685" s="32"/>
      <c r="Z685" s="32"/>
      <c r="AA685" s="32"/>
      <c r="AB685" s="32"/>
      <c r="AC685" s="32"/>
      <c r="AD685" s="32"/>
      <c r="AE685" s="32"/>
    </row>
    <row r="686" spans="1:31" ht="12.75">
      <c r="A686" s="37"/>
      <c r="B686" s="43"/>
      <c r="C686" s="45"/>
      <c r="D686" s="45"/>
      <c r="E686" s="48"/>
      <c r="F686" s="43"/>
      <c r="G686" s="43"/>
      <c r="H686" s="51"/>
      <c r="I686" s="43"/>
      <c r="J686" s="43"/>
      <c r="K686" s="52"/>
      <c r="L686" s="43"/>
      <c r="M686" s="43"/>
      <c r="N686" s="84"/>
      <c r="O686" s="48"/>
      <c r="P686" s="43"/>
      <c r="Q686" s="31" t="b">
        <f>IF(AND(OR(G686:G690=DATOS!C$8,G686:G690=DATOS!C$9),H686:H690=DATOS!B$4),ROW(G686:G690))</f>
        <v>0</v>
      </c>
      <c r="R686" s="31" t="str">
        <f t="shared" ca="1" si="2"/>
        <v/>
      </c>
      <c r="S686" s="31">
        <f t="shared" ca="1" si="10"/>
        <v>0</v>
      </c>
      <c r="T686" s="32"/>
      <c r="U686" s="32"/>
      <c r="V686" s="32"/>
      <c r="W686" s="32"/>
      <c r="X686" s="32"/>
      <c r="Y686" s="32"/>
      <c r="Z686" s="32"/>
      <c r="AA686" s="32"/>
      <c r="AB686" s="32"/>
      <c r="AC686" s="32"/>
      <c r="AD686" s="32"/>
      <c r="AE686" s="32"/>
    </row>
    <row r="687" spans="1:31" ht="12.75">
      <c r="A687" s="37"/>
      <c r="B687" s="43"/>
      <c r="C687" s="45"/>
      <c r="D687" s="45"/>
      <c r="E687" s="48"/>
      <c r="F687" s="43"/>
      <c r="G687" s="43"/>
      <c r="H687" s="51"/>
      <c r="I687" s="43"/>
      <c r="J687" s="43"/>
      <c r="K687" s="52"/>
      <c r="L687" s="43"/>
      <c r="M687" s="43"/>
      <c r="N687" s="43"/>
      <c r="O687" s="48"/>
      <c r="P687" s="43"/>
      <c r="Q687" s="31" t="b">
        <f>IF(AND(OR(G687:G691=DATOS!C$8,G687:G691=DATOS!C$9),H687:H691=DATOS!B$4),ROW(G687:G691))</f>
        <v>0</v>
      </c>
      <c r="R687" s="31" t="str">
        <f t="shared" ca="1" si="2"/>
        <v/>
      </c>
      <c r="S687" s="31">
        <f t="shared" ca="1" si="10"/>
        <v>0</v>
      </c>
      <c r="T687" s="32"/>
      <c r="U687" s="32"/>
      <c r="V687" s="32"/>
      <c r="W687" s="32"/>
      <c r="X687" s="32"/>
      <c r="Y687" s="32"/>
      <c r="Z687" s="32"/>
      <c r="AA687" s="32"/>
      <c r="AB687" s="32"/>
      <c r="AC687" s="32"/>
      <c r="AD687" s="32"/>
      <c r="AE687" s="32"/>
    </row>
    <row r="688" spans="1:31" ht="12.75">
      <c r="A688" s="37"/>
      <c r="B688" s="43"/>
      <c r="C688" s="45"/>
      <c r="D688" s="45"/>
      <c r="E688" s="48"/>
      <c r="F688" s="43"/>
      <c r="G688" s="43"/>
      <c r="H688" s="51"/>
      <c r="I688" s="43"/>
      <c r="J688" s="43"/>
      <c r="K688" s="52"/>
      <c r="L688" s="43"/>
      <c r="M688" s="43"/>
      <c r="N688" s="43"/>
      <c r="O688" s="48"/>
      <c r="P688" s="43"/>
      <c r="Q688" s="31" t="b">
        <f>IF(AND(OR(G688:G692=DATOS!C$8,G688:G692=DATOS!C$9),H688:H692=DATOS!B$4),ROW(G688:G692))</f>
        <v>0</v>
      </c>
      <c r="R688" s="31" t="str">
        <f t="shared" ca="1" si="2"/>
        <v/>
      </c>
      <c r="S688" s="31">
        <f t="shared" ca="1" si="10"/>
        <v>0</v>
      </c>
      <c r="T688" s="32"/>
      <c r="U688" s="32"/>
      <c r="V688" s="32"/>
      <c r="W688" s="32"/>
      <c r="X688" s="32"/>
      <c r="Y688" s="32"/>
      <c r="Z688" s="32"/>
      <c r="AA688" s="32"/>
      <c r="AB688" s="32"/>
      <c r="AC688" s="32"/>
      <c r="AD688" s="32"/>
      <c r="AE688" s="32"/>
    </row>
    <row r="689" spans="1:31" ht="12.75">
      <c r="A689" s="37"/>
      <c r="B689" s="43"/>
      <c r="C689" s="45"/>
      <c r="D689" s="45"/>
      <c r="E689" s="48"/>
      <c r="F689" s="43"/>
      <c r="G689" s="43"/>
      <c r="H689" s="51"/>
      <c r="I689" s="43"/>
      <c r="J689" s="43"/>
      <c r="K689" s="52"/>
      <c r="L689" s="43"/>
      <c r="M689" s="43"/>
      <c r="N689" s="43"/>
      <c r="O689" s="48"/>
      <c r="P689" s="43"/>
      <c r="Q689" s="31" t="b">
        <f>IF(AND(OR(G689:G693=DATOS!C$8,G689:G693=DATOS!C$9),H689:H693=DATOS!B$4),ROW(G689:G693))</f>
        <v>0</v>
      </c>
      <c r="R689" s="31" t="str">
        <f t="shared" ca="1" si="2"/>
        <v/>
      </c>
      <c r="S689" s="31">
        <f t="shared" ca="1" si="10"/>
        <v>0</v>
      </c>
      <c r="T689" s="32"/>
      <c r="U689" s="32"/>
      <c r="V689" s="32"/>
      <c r="W689" s="32"/>
      <c r="X689" s="32"/>
      <c r="Y689" s="32"/>
      <c r="Z689" s="32"/>
      <c r="AA689" s="32"/>
      <c r="AB689" s="32"/>
      <c r="AC689" s="32"/>
      <c r="AD689" s="32"/>
      <c r="AE689" s="32"/>
    </row>
    <row r="690" spans="1:31" ht="12.75">
      <c r="A690" s="37"/>
      <c r="B690" s="43"/>
      <c r="C690" s="45"/>
      <c r="D690" s="45"/>
      <c r="E690" s="48"/>
      <c r="F690" s="43"/>
      <c r="G690" s="43"/>
      <c r="H690" s="51"/>
      <c r="I690" s="43"/>
      <c r="J690" s="43"/>
      <c r="K690" s="52"/>
      <c r="L690" s="43"/>
      <c r="M690" s="43"/>
      <c r="N690" s="43"/>
      <c r="O690" s="48"/>
      <c r="P690" s="43"/>
      <c r="Q690" s="31" t="b">
        <f>IF(AND(OR(G690:G694=DATOS!C$8,G690:G694=DATOS!C$9),H690:H694=DATOS!B$4),ROW(G690:G694))</f>
        <v>0</v>
      </c>
      <c r="R690" s="31" t="str">
        <f t="shared" ca="1" si="2"/>
        <v/>
      </c>
      <c r="S690" s="31">
        <f t="shared" ca="1" si="10"/>
        <v>0</v>
      </c>
      <c r="T690" s="32"/>
      <c r="U690" s="32"/>
      <c r="V690" s="32"/>
      <c r="W690" s="32"/>
      <c r="X690" s="32"/>
      <c r="Y690" s="32"/>
      <c r="Z690" s="32"/>
      <c r="AA690" s="32"/>
      <c r="AB690" s="32"/>
      <c r="AC690" s="32"/>
      <c r="AD690" s="32"/>
      <c r="AE690" s="32"/>
    </row>
    <row r="691" spans="1:31" ht="12.75">
      <c r="A691" s="37"/>
      <c r="B691" s="43"/>
      <c r="C691" s="45"/>
      <c r="D691" s="45"/>
      <c r="E691" s="48"/>
      <c r="F691" s="43"/>
      <c r="G691" s="43"/>
      <c r="H691" s="51"/>
      <c r="I691" s="43"/>
      <c r="J691" s="43"/>
      <c r="K691" s="52"/>
      <c r="L691" s="43"/>
      <c r="M691" s="43"/>
      <c r="N691" s="43"/>
      <c r="O691" s="48"/>
      <c r="P691" s="43"/>
      <c r="Q691" s="31" t="b">
        <f>IF(AND(OR(G691:G695=DATOS!C$8,G691:G695=DATOS!C$9),H691:H695=DATOS!B$4),ROW(G691:G695))</f>
        <v>0</v>
      </c>
      <c r="R691" s="31" t="str">
        <f t="shared" ca="1" si="2"/>
        <v/>
      </c>
      <c r="S691" s="31">
        <f t="shared" ca="1" si="10"/>
        <v>0</v>
      </c>
      <c r="T691" s="32"/>
      <c r="U691" s="32"/>
      <c r="V691" s="32"/>
      <c r="W691" s="32"/>
      <c r="X691" s="32"/>
      <c r="Y691" s="32"/>
      <c r="Z691" s="32"/>
      <c r="AA691" s="32"/>
      <c r="AB691" s="32"/>
      <c r="AC691" s="32"/>
      <c r="AD691" s="32"/>
      <c r="AE691" s="32"/>
    </row>
    <row r="692" spans="1:31" ht="12.75">
      <c r="A692" s="355"/>
      <c r="B692" s="43"/>
      <c r="C692" s="45"/>
      <c r="D692" s="45"/>
      <c r="E692" s="48"/>
      <c r="F692" s="43"/>
      <c r="G692" s="43"/>
      <c r="H692" s="51"/>
      <c r="I692" s="43"/>
      <c r="J692" s="43"/>
      <c r="K692" s="52"/>
      <c r="L692" s="43"/>
      <c r="M692" s="43"/>
      <c r="N692" s="43"/>
      <c r="O692" s="48"/>
      <c r="P692" s="43"/>
      <c r="Q692" s="31" t="b">
        <f>IF(AND(OR(G692:G696=DATOS!C$8,G692:G696=DATOS!C$9),H692:H696=DATOS!B$4),ROW(G692:G696))</f>
        <v>0</v>
      </c>
      <c r="R692" s="31" t="str">
        <f t="shared" ca="1" si="2"/>
        <v/>
      </c>
      <c r="S692" s="31">
        <f t="shared" ca="1" si="10"/>
        <v>0</v>
      </c>
      <c r="T692" s="32"/>
      <c r="U692" s="32"/>
      <c r="V692" s="32"/>
      <c r="W692" s="32"/>
      <c r="X692" s="32"/>
      <c r="Y692" s="32"/>
      <c r="Z692" s="32"/>
      <c r="AA692" s="32"/>
      <c r="AB692" s="32"/>
      <c r="AC692" s="32"/>
      <c r="AD692" s="32"/>
      <c r="AE692" s="32"/>
    </row>
    <row r="693" spans="1:31" ht="12.75">
      <c r="A693" s="37"/>
      <c r="B693" s="43"/>
      <c r="C693" s="45"/>
      <c r="D693" s="45"/>
      <c r="E693" s="48"/>
      <c r="F693" s="43"/>
      <c r="G693" s="43"/>
      <c r="H693" s="51"/>
      <c r="I693" s="43"/>
      <c r="J693" s="43"/>
      <c r="K693" s="52"/>
      <c r="L693" s="43"/>
      <c r="M693" s="43"/>
      <c r="N693" s="84"/>
      <c r="O693" s="48"/>
      <c r="P693" s="43"/>
      <c r="Q693" s="31" t="b">
        <f>IF(AND(OR(G693:G697=DATOS!C$8,G693:G697=DATOS!C$9),H693:H697=DATOS!B$4),ROW(G693:G697))</f>
        <v>0</v>
      </c>
      <c r="R693" s="31" t="str">
        <f t="shared" ca="1" si="2"/>
        <v/>
      </c>
      <c r="S693" s="31">
        <f t="shared" ca="1" si="10"/>
        <v>0</v>
      </c>
      <c r="T693" s="32"/>
      <c r="U693" s="32"/>
      <c r="V693" s="32"/>
      <c r="W693" s="32"/>
      <c r="X693" s="32"/>
      <c r="Y693" s="32"/>
      <c r="Z693" s="32"/>
      <c r="AA693" s="32"/>
      <c r="AB693" s="32"/>
      <c r="AC693" s="32"/>
      <c r="AD693" s="32"/>
      <c r="AE693" s="32"/>
    </row>
    <row r="694" spans="1:31" ht="12.75">
      <c r="A694" s="37"/>
      <c r="B694" s="43"/>
      <c r="C694" s="45"/>
      <c r="D694" s="45"/>
      <c r="E694" s="48"/>
      <c r="F694" s="43"/>
      <c r="G694" s="43"/>
      <c r="H694" s="51"/>
      <c r="I694" s="43"/>
      <c r="J694" s="43"/>
      <c r="K694" s="52"/>
      <c r="L694" s="43"/>
      <c r="M694" s="43"/>
      <c r="N694" s="43"/>
      <c r="O694" s="48"/>
      <c r="P694" s="43"/>
      <c r="Q694" s="31" t="b">
        <f>IF(AND(OR(G694:G698=DATOS!C$8,G694:G698=DATOS!C$9),H694:H698=DATOS!B$4),ROW(G694:G698))</f>
        <v>0</v>
      </c>
      <c r="R694" s="31" t="str">
        <f t="shared" ca="1" si="2"/>
        <v/>
      </c>
      <c r="S694" s="31">
        <f t="shared" ca="1" si="10"/>
        <v>0</v>
      </c>
      <c r="T694" s="32"/>
      <c r="U694" s="32"/>
      <c r="V694" s="32"/>
      <c r="W694" s="32"/>
      <c r="X694" s="32"/>
      <c r="Y694" s="32"/>
      <c r="Z694" s="32"/>
      <c r="AA694" s="32"/>
      <c r="AB694" s="32"/>
      <c r="AC694" s="32"/>
      <c r="AD694" s="32"/>
      <c r="AE694" s="32"/>
    </row>
    <row r="695" spans="1:31" ht="12.75">
      <c r="A695" s="37"/>
      <c r="B695" s="43"/>
      <c r="C695" s="45"/>
      <c r="D695" s="45"/>
      <c r="E695" s="48"/>
      <c r="F695" s="43"/>
      <c r="G695" s="43"/>
      <c r="H695" s="51"/>
      <c r="I695" s="43"/>
      <c r="J695" s="43"/>
      <c r="K695" s="52"/>
      <c r="L695" s="43"/>
      <c r="M695" s="43"/>
      <c r="N695" s="43"/>
      <c r="O695" s="48"/>
      <c r="P695" s="43"/>
      <c r="Q695" s="31" t="b">
        <f>IF(AND(OR(G695:G699=DATOS!C$8,G695:G699=DATOS!C$9),H695:H699=DATOS!B$4),ROW(G695:G699))</f>
        <v>0</v>
      </c>
      <c r="R695" s="31" t="str">
        <f t="shared" ca="1" si="2"/>
        <v/>
      </c>
      <c r="S695" s="31">
        <f t="shared" ca="1" si="10"/>
        <v>0</v>
      </c>
      <c r="T695" s="32"/>
      <c r="U695" s="32"/>
      <c r="V695" s="32"/>
      <c r="W695" s="32"/>
      <c r="X695" s="32"/>
      <c r="Y695" s="32"/>
      <c r="Z695" s="32"/>
      <c r="AA695" s="32"/>
      <c r="AB695" s="32"/>
      <c r="AC695" s="32"/>
      <c r="AD695" s="32"/>
      <c r="AE695" s="32"/>
    </row>
    <row r="696" spans="1:31" ht="12.75">
      <c r="A696" s="37"/>
      <c r="B696" s="43"/>
      <c r="C696" s="45"/>
      <c r="D696" s="45"/>
      <c r="E696" s="48"/>
      <c r="F696" s="43"/>
      <c r="G696" s="43"/>
      <c r="H696" s="51"/>
      <c r="I696" s="43"/>
      <c r="J696" s="43"/>
      <c r="K696" s="52"/>
      <c r="L696" s="43"/>
      <c r="M696" s="43"/>
      <c r="N696" s="43"/>
      <c r="O696" s="52"/>
      <c r="P696" s="43"/>
      <c r="Q696" s="31" t="b">
        <f>IF(AND(OR(G696:G700=DATOS!C$8,G696:G700=DATOS!C$9),H696:H700=DATOS!B$4),ROW(G696:G700))</f>
        <v>0</v>
      </c>
      <c r="R696" s="31" t="str">
        <f t="shared" ca="1" si="2"/>
        <v/>
      </c>
      <c r="S696" s="31">
        <f t="shared" ca="1" si="10"/>
        <v>0</v>
      </c>
      <c r="T696" s="32"/>
      <c r="U696" s="32"/>
      <c r="V696" s="32"/>
      <c r="W696" s="32"/>
      <c r="X696" s="32"/>
      <c r="Y696" s="32"/>
      <c r="Z696" s="32"/>
      <c r="AA696" s="32"/>
      <c r="AB696" s="32"/>
      <c r="AC696" s="32"/>
      <c r="AD696" s="32"/>
      <c r="AE696" s="32"/>
    </row>
    <row r="697" spans="1:31" ht="12.75">
      <c r="A697" s="99"/>
      <c r="B697" s="43"/>
      <c r="C697" s="45"/>
      <c r="D697" s="45"/>
      <c r="E697" s="48"/>
      <c r="F697" s="43"/>
      <c r="G697" s="43"/>
      <c r="H697" s="51"/>
      <c r="I697" s="43"/>
      <c r="J697" s="43"/>
      <c r="K697" s="52"/>
      <c r="L697" s="43"/>
      <c r="M697" s="43"/>
      <c r="N697" s="43"/>
      <c r="O697" s="48"/>
      <c r="P697" s="43"/>
      <c r="Q697" s="31" t="b">
        <f>IF(AND(OR(G697:G701=DATOS!C$8,G697:G701=DATOS!C$9),H697:H701=DATOS!B$4),ROW(G697:G701))</f>
        <v>0</v>
      </c>
      <c r="R697" s="31" t="str">
        <f t="shared" ca="1" si="2"/>
        <v/>
      </c>
      <c r="S697" s="31">
        <f t="shared" ca="1" si="10"/>
        <v>0</v>
      </c>
      <c r="T697" s="32"/>
      <c r="U697" s="32"/>
      <c r="V697" s="32"/>
      <c r="W697" s="32"/>
      <c r="X697" s="32"/>
      <c r="Y697" s="32"/>
      <c r="Z697" s="32"/>
      <c r="AA697" s="32"/>
      <c r="AB697" s="32"/>
      <c r="AC697" s="32"/>
      <c r="AD697" s="32"/>
      <c r="AE697" s="32"/>
    </row>
    <row r="698" spans="1:31" ht="12.75">
      <c r="A698" s="37"/>
      <c r="B698" s="43"/>
      <c r="C698" s="45"/>
      <c r="D698" s="45"/>
      <c r="E698" s="48"/>
      <c r="F698" s="43"/>
      <c r="G698" s="43"/>
      <c r="H698" s="51"/>
      <c r="I698" s="43"/>
      <c r="J698" s="31"/>
      <c r="K698" s="55"/>
      <c r="L698" s="31"/>
      <c r="M698" s="31"/>
      <c r="N698" s="43"/>
      <c r="O698" s="48"/>
      <c r="P698" s="43"/>
      <c r="Q698" s="31" t="b">
        <f>IF(AND(OR(G698:G702=DATOS!C$8,G698:G702=DATOS!C$9),H698:H702=DATOS!B$4),ROW(G698:G702))</f>
        <v>0</v>
      </c>
      <c r="R698" s="31" t="str">
        <f t="shared" ca="1" si="2"/>
        <v/>
      </c>
      <c r="S698" s="31">
        <f t="shared" ca="1" si="10"/>
        <v>0</v>
      </c>
      <c r="T698" s="32"/>
      <c r="U698" s="32"/>
      <c r="V698" s="32"/>
      <c r="W698" s="32"/>
      <c r="X698" s="32"/>
      <c r="Y698" s="32"/>
      <c r="Z698" s="32"/>
      <c r="AA698" s="32"/>
      <c r="AB698" s="32"/>
      <c r="AC698" s="32"/>
      <c r="AD698" s="32"/>
      <c r="AE698" s="32"/>
    </row>
    <row r="699" spans="1:31" ht="12.75">
      <c r="A699" s="37"/>
      <c r="B699" s="43"/>
      <c r="C699" s="45"/>
      <c r="D699" s="45"/>
      <c r="E699" s="48"/>
      <c r="F699" s="43"/>
      <c r="G699" s="43"/>
      <c r="H699" s="51"/>
      <c r="I699" s="43"/>
      <c r="J699" s="43"/>
      <c r="K699" s="52"/>
      <c r="L699" s="43"/>
      <c r="M699" s="43"/>
      <c r="N699" s="43"/>
      <c r="O699" s="48"/>
      <c r="P699" s="43"/>
      <c r="Q699" s="31" t="b">
        <f>IF(AND(OR(G699:G703=DATOS!C$8,G699:G703=DATOS!C$9),H699:H703=DATOS!B$4),ROW(G699:G703))</f>
        <v>0</v>
      </c>
      <c r="R699" s="31" t="str">
        <f t="shared" ca="1" si="2"/>
        <v/>
      </c>
      <c r="S699" s="31">
        <f t="shared" ca="1" si="10"/>
        <v>0</v>
      </c>
      <c r="T699" s="32"/>
      <c r="U699" s="32"/>
      <c r="V699" s="32"/>
      <c r="W699" s="32"/>
      <c r="X699" s="32"/>
      <c r="Y699" s="32"/>
      <c r="Z699" s="32"/>
      <c r="AA699" s="32"/>
      <c r="AB699" s="32"/>
      <c r="AC699" s="32"/>
      <c r="AD699" s="32"/>
      <c r="AE699" s="32"/>
    </row>
    <row r="700" spans="1:31" ht="12.75">
      <c r="A700" s="321"/>
      <c r="B700" s="322"/>
      <c r="C700" s="323"/>
      <c r="D700" s="323"/>
      <c r="E700" s="306"/>
      <c r="F700" s="322"/>
      <c r="G700" s="322"/>
      <c r="H700" s="324"/>
      <c r="I700" s="322"/>
      <c r="J700" s="321"/>
      <c r="K700" s="325"/>
      <c r="L700" s="322"/>
      <c r="M700" s="322"/>
      <c r="N700" s="322"/>
      <c r="O700" s="48"/>
      <c r="P700" s="322"/>
      <c r="Q700" s="31" t="b">
        <f>IF(AND(OR(G700:G704=DATOS!C$8,G700:G704=DATOS!C$9),H700:H704=DATOS!B$4),ROW(G700:G704))</f>
        <v>0</v>
      </c>
      <c r="R700" s="31" t="str">
        <f t="shared" ca="1" si="2"/>
        <v/>
      </c>
      <c r="S700" s="31">
        <f t="shared" ca="1" si="10"/>
        <v>0</v>
      </c>
      <c r="T700" s="32"/>
      <c r="U700" s="32"/>
      <c r="V700" s="32"/>
      <c r="W700" s="32"/>
      <c r="X700" s="32"/>
      <c r="Y700" s="32"/>
      <c r="Z700" s="32"/>
      <c r="AA700" s="32"/>
      <c r="AB700" s="32"/>
      <c r="AC700" s="32"/>
      <c r="AD700" s="32"/>
      <c r="AE700" s="32"/>
    </row>
    <row r="701" spans="1:31" ht="12.75">
      <c r="A701" s="329"/>
      <c r="B701" s="322"/>
      <c r="C701" s="323"/>
      <c r="D701" s="323"/>
      <c r="E701" s="306"/>
      <c r="F701" s="322"/>
      <c r="G701" s="339"/>
      <c r="H701" s="43"/>
      <c r="I701" s="322"/>
      <c r="J701" s="321"/>
      <c r="K701" s="340"/>
      <c r="L701" s="339"/>
      <c r="M701" s="341"/>
      <c r="N701" s="339"/>
      <c r="O701" s="351"/>
      <c r="P701" s="43"/>
      <c r="Q701" s="31" t="b">
        <f>IF(AND(OR(G701:G705=DATOS!C$8,G701:G705=DATOS!C$9),H701:H705=DATOS!B$4),ROW(G701:G705))</f>
        <v>0</v>
      </c>
      <c r="R701" s="31" t="str">
        <f t="shared" ca="1" si="2"/>
        <v/>
      </c>
      <c r="S701" s="31">
        <f t="shared" ca="1" si="10"/>
        <v>0</v>
      </c>
      <c r="T701" s="32"/>
      <c r="U701" s="32"/>
      <c r="V701" s="32"/>
      <c r="W701" s="32"/>
      <c r="X701" s="32"/>
      <c r="Y701" s="32"/>
      <c r="Z701" s="32"/>
      <c r="AA701" s="32"/>
      <c r="AB701" s="32"/>
      <c r="AC701" s="32"/>
      <c r="AD701" s="32"/>
      <c r="AE701" s="32"/>
    </row>
    <row r="702" spans="1:31" ht="12.75">
      <c r="A702" s="37"/>
      <c r="B702" s="43"/>
      <c r="C702" s="45"/>
      <c r="D702" s="45"/>
      <c r="E702" s="306"/>
      <c r="F702" s="43"/>
      <c r="G702" s="43"/>
      <c r="H702" s="51"/>
      <c r="I702" s="43"/>
      <c r="J702" s="43"/>
      <c r="K702" s="52"/>
      <c r="L702" s="48"/>
      <c r="M702" s="48"/>
      <c r="N702" s="43"/>
      <c r="O702" s="121"/>
      <c r="P702" s="43"/>
      <c r="Q702" s="31" t="b">
        <f>IF(AND(OR(G702:G706=DATOS!C$8,G702:G706=DATOS!C$9),H702:H706=DATOS!B$4),ROW(G702:G706))</f>
        <v>0</v>
      </c>
      <c r="R702" s="31" t="str">
        <f t="shared" ca="1" si="2"/>
        <v/>
      </c>
      <c r="S702" s="31">
        <f t="shared" ca="1" si="10"/>
        <v>0</v>
      </c>
      <c r="T702" s="32"/>
      <c r="U702" s="32"/>
      <c r="V702" s="32"/>
      <c r="W702" s="32"/>
      <c r="X702" s="32"/>
      <c r="Y702" s="32"/>
      <c r="Z702" s="32"/>
      <c r="AA702" s="32"/>
      <c r="AB702" s="32"/>
      <c r="AC702" s="32"/>
      <c r="AD702" s="32"/>
      <c r="AE702" s="32"/>
    </row>
    <row r="703" spans="1:31" ht="12.75">
      <c r="A703" s="37"/>
      <c r="B703" s="43"/>
      <c r="C703" s="45"/>
      <c r="D703" s="45"/>
      <c r="E703" s="306"/>
      <c r="F703" s="43"/>
      <c r="G703" s="43"/>
      <c r="H703" s="51"/>
      <c r="I703" s="43"/>
      <c r="J703" s="43"/>
      <c r="K703" s="52"/>
      <c r="L703" s="43"/>
      <c r="M703" s="43"/>
      <c r="N703" s="43"/>
      <c r="O703" s="48"/>
      <c r="P703" s="43"/>
      <c r="Q703" s="31" t="b">
        <f>IF(AND(OR(G703:G707=DATOS!C$8,G703:G707=DATOS!C$9),H703:H707=DATOS!B$4),ROW(G703:G707))</f>
        <v>0</v>
      </c>
      <c r="R703" s="31" t="str">
        <f t="shared" ca="1" si="2"/>
        <v/>
      </c>
      <c r="S703" s="31">
        <f t="shared" ca="1" si="10"/>
        <v>0</v>
      </c>
      <c r="T703" s="32"/>
      <c r="U703" s="32"/>
      <c r="V703" s="32"/>
      <c r="W703" s="32"/>
      <c r="X703" s="32"/>
      <c r="Y703" s="32"/>
      <c r="Z703" s="32"/>
      <c r="AA703" s="32"/>
      <c r="AB703" s="32"/>
      <c r="AC703" s="32"/>
      <c r="AD703" s="32"/>
      <c r="AE703" s="32"/>
    </row>
    <row r="704" spans="1:31" ht="12.75">
      <c r="A704" s="37"/>
      <c r="B704" s="43"/>
      <c r="C704" s="45"/>
      <c r="D704" s="45"/>
      <c r="E704" s="306"/>
      <c r="F704" s="43"/>
      <c r="G704" s="43"/>
      <c r="H704" s="51"/>
      <c r="I704" s="43"/>
      <c r="J704" s="43"/>
      <c r="K704" s="52"/>
      <c r="L704" s="43"/>
      <c r="M704" s="43"/>
      <c r="N704" s="43"/>
      <c r="O704" s="121"/>
      <c r="P704" s="43"/>
      <c r="Q704" s="31" t="b">
        <f>IF(AND(OR(G704:G708=DATOS!C$8,G704:G708=DATOS!C$9),H704:H708=DATOS!B$4),ROW(G704:G708))</f>
        <v>0</v>
      </c>
      <c r="R704" s="31" t="str">
        <f t="shared" ca="1" si="2"/>
        <v/>
      </c>
      <c r="S704" s="31">
        <f t="shared" ca="1" si="10"/>
        <v>0</v>
      </c>
      <c r="T704" s="32"/>
      <c r="U704" s="32"/>
      <c r="V704" s="32"/>
      <c r="W704" s="32"/>
      <c r="X704" s="32"/>
      <c r="Y704" s="32"/>
      <c r="Z704" s="32"/>
      <c r="AA704" s="32"/>
      <c r="AB704" s="32"/>
      <c r="AC704" s="32"/>
      <c r="AD704" s="32"/>
      <c r="AE704" s="32"/>
    </row>
    <row r="705" spans="1:31" ht="12.75">
      <c r="A705" s="37"/>
      <c r="B705" s="43"/>
      <c r="C705" s="45"/>
      <c r="D705" s="45"/>
      <c r="E705" s="306"/>
      <c r="F705" s="43"/>
      <c r="G705" s="43"/>
      <c r="H705" s="51"/>
      <c r="I705" s="43"/>
      <c r="J705" s="31"/>
      <c r="K705" s="55"/>
      <c r="L705" s="31"/>
      <c r="M705" s="31"/>
      <c r="N705" s="43"/>
      <c r="O705" s="121"/>
      <c r="P705" s="43"/>
      <c r="Q705" s="31" t="b">
        <f>IF(AND(OR(G705:G709=DATOS!C$8,G705:G709=DATOS!C$9),H705:H709=DATOS!B$4),ROW(G705:G709))</f>
        <v>0</v>
      </c>
      <c r="R705" s="31" t="str">
        <f t="shared" ca="1" si="2"/>
        <v/>
      </c>
      <c r="S705" s="31">
        <f t="shared" ca="1" si="10"/>
        <v>0</v>
      </c>
      <c r="T705" s="32"/>
      <c r="U705" s="32"/>
      <c r="V705" s="32"/>
      <c r="W705" s="32"/>
      <c r="X705" s="32"/>
      <c r="Y705" s="32"/>
      <c r="Z705" s="32"/>
      <c r="AA705" s="32"/>
      <c r="AB705" s="32"/>
      <c r="AC705" s="32"/>
      <c r="AD705" s="32"/>
      <c r="AE705" s="32"/>
    </row>
    <row r="706" spans="1:31" ht="12.75">
      <c r="A706" s="37"/>
      <c r="B706" s="43"/>
      <c r="C706" s="45"/>
      <c r="D706" s="45"/>
      <c r="E706" s="48"/>
      <c r="F706" s="43"/>
      <c r="G706" s="43"/>
      <c r="H706" s="51"/>
      <c r="I706" s="43"/>
      <c r="J706" s="43"/>
      <c r="K706" s="52"/>
      <c r="L706" s="43"/>
      <c r="M706" s="43"/>
      <c r="N706" s="43"/>
      <c r="O706" s="121"/>
      <c r="P706" s="322"/>
      <c r="Q706" s="31" t="b">
        <f>IF(AND(OR(G706:G710=DATOS!C$8,G706:G710=DATOS!C$9),H706:H710=DATOS!B$4),ROW(G706:G710))</f>
        <v>0</v>
      </c>
      <c r="R706" s="31" t="str">
        <f t="shared" ca="1" si="2"/>
        <v/>
      </c>
      <c r="S706" s="31">
        <f t="shared" ca="1" si="10"/>
        <v>0</v>
      </c>
      <c r="T706" s="32"/>
      <c r="U706" s="32"/>
      <c r="V706" s="32"/>
      <c r="W706" s="32"/>
      <c r="X706" s="32"/>
      <c r="Y706" s="32"/>
      <c r="Z706" s="32"/>
      <c r="AA706" s="32"/>
      <c r="AB706" s="32"/>
      <c r="AC706" s="32"/>
      <c r="AD706" s="32"/>
      <c r="AE706" s="32"/>
    </row>
    <row r="707" spans="1:31" ht="12.75">
      <c r="A707" s="37"/>
      <c r="B707" s="43"/>
      <c r="C707" s="45"/>
      <c r="D707" s="45"/>
      <c r="E707" s="48"/>
      <c r="F707" s="43"/>
      <c r="G707" s="43"/>
      <c r="H707" s="51"/>
      <c r="I707" s="43"/>
      <c r="J707" s="43"/>
      <c r="K707" s="52"/>
      <c r="L707" s="43"/>
      <c r="M707" s="43"/>
      <c r="N707" s="43"/>
      <c r="O707" s="121"/>
      <c r="P707" s="322"/>
      <c r="Q707" s="31" t="b">
        <f>IF(AND(OR(G707:G711=DATOS!C$8,G707:G711=DATOS!C$9),H707:H711=DATOS!B$4),ROW(G707:G711))</f>
        <v>0</v>
      </c>
      <c r="R707" s="31" t="str">
        <f t="shared" ca="1" si="2"/>
        <v/>
      </c>
      <c r="S707" s="31">
        <f t="shared" ca="1" si="10"/>
        <v>0</v>
      </c>
      <c r="T707" s="32"/>
      <c r="U707" s="32"/>
      <c r="V707" s="32"/>
      <c r="W707" s="32"/>
      <c r="X707" s="32"/>
      <c r="Y707" s="32"/>
      <c r="Z707" s="32"/>
      <c r="AA707" s="32"/>
      <c r="AB707" s="32"/>
      <c r="AC707" s="32"/>
      <c r="AD707" s="32"/>
      <c r="AE707" s="32"/>
    </row>
    <row r="708" spans="1:31" ht="12.75">
      <c r="A708" s="37"/>
      <c r="B708" s="43"/>
      <c r="C708" s="45"/>
      <c r="D708" s="45"/>
      <c r="E708" s="48"/>
      <c r="F708" s="43"/>
      <c r="G708" s="43"/>
      <c r="H708" s="51"/>
      <c r="I708" s="43"/>
      <c r="J708" s="43"/>
      <c r="K708" s="52"/>
      <c r="L708" s="43"/>
      <c r="M708" s="43"/>
      <c r="N708" s="43"/>
      <c r="O708" s="121"/>
      <c r="P708" s="43"/>
      <c r="Q708" s="31" t="b">
        <f>IF(AND(OR(G708:G712=DATOS!C$8,G708:G712=DATOS!C$9),H708:H712=DATOS!B$4),ROW(G708:G712))</f>
        <v>0</v>
      </c>
      <c r="R708" s="31" t="str">
        <f t="shared" ca="1" si="2"/>
        <v/>
      </c>
      <c r="S708" s="31">
        <f t="shared" ca="1" si="10"/>
        <v>0</v>
      </c>
      <c r="T708" s="32"/>
      <c r="U708" s="32"/>
      <c r="V708" s="32"/>
      <c r="W708" s="32"/>
      <c r="X708" s="32"/>
      <c r="Y708" s="32"/>
      <c r="Z708" s="32"/>
      <c r="AA708" s="32"/>
      <c r="AB708" s="32"/>
      <c r="AC708" s="32"/>
      <c r="AD708" s="32"/>
      <c r="AE708" s="32"/>
    </row>
    <row r="709" spans="1:31" ht="12.75">
      <c r="A709" s="37"/>
      <c r="B709" s="43"/>
      <c r="C709" s="45"/>
      <c r="D709" s="45"/>
      <c r="E709" s="48"/>
      <c r="F709" s="43"/>
      <c r="G709" s="43"/>
      <c r="H709" s="51"/>
      <c r="I709" s="43"/>
      <c r="J709" s="43"/>
      <c r="K709" s="52"/>
      <c r="L709" s="43"/>
      <c r="M709" s="43"/>
      <c r="N709" s="43"/>
      <c r="O709" s="121"/>
      <c r="P709" s="43"/>
      <c r="Q709" s="31" t="b">
        <f>IF(AND(OR(G709:G713=DATOS!C$8,G709:G713=DATOS!C$9),H709:H713=DATOS!B$4),ROW(G709:G713))</f>
        <v>0</v>
      </c>
      <c r="R709" s="31" t="str">
        <f t="shared" ca="1" si="2"/>
        <v/>
      </c>
      <c r="S709" s="31">
        <f t="shared" ca="1" si="10"/>
        <v>0</v>
      </c>
      <c r="T709" s="32"/>
      <c r="U709" s="32"/>
      <c r="V709" s="32"/>
      <c r="W709" s="32"/>
      <c r="X709" s="32"/>
      <c r="Y709" s="32"/>
      <c r="Z709" s="32"/>
      <c r="AA709" s="32"/>
      <c r="AB709" s="32"/>
      <c r="AC709" s="32"/>
      <c r="AD709" s="32"/>
      <c r="AE709" s="32"/>
    </row>
    <row r="710" spans="1:31" ht="12.75">
      <c r="A710" s="37"/>
      <c r="B710" s="43"/>
      <c r="C710" s="45"/>
      <c r="D710" s="45"/>
      <c r="E710" s="48"/>
      <c r="F710" s="43"/>
      <c r="G710" s="43"/>
      <c r="H710" s="51"/>
      <c r="I710" s="43"/>
      <c r="J710" s="43"/>
      <c r="K710" s="52"/>
      <c r="L710" s="43"/>
      <c r="M710" s="43"/>
      <c r="N710" s="43"/>
      <c r="O710" s="121"/>
      <c r="P710" s="322"/>
      <c r="Q710" s="31" t="b">
        <f>IF(AND(OR(G710:G714=DATOS!C$8,G710:G714=DATOS!C$9),H710:H714=DATOS!B$4),ROW(G710:G714))</f>
        <v>0</v>
      </c>
      <c r="R710" s="31" t="str">
        <f t="shared" ca="1" si="2"/>
        <v/>
      </c>
      <c r="S710" s="31">
        <f t="shared" ca="1" si="10"/>
        <v>0</v>
      </c>
      <c r="T710" s="32"/>
      <c r="U710" s="32"/>
      <c r="V710" s="32"/>
      <c r="W710" s="32"/>
      <c r="X710" s="32"/>
      <c r="Y710" s="32"/>
      <c r="Z710" s="32"/>
      <c r="AA710" s="32"/>
      <c r="AB710" s="32"/>
      <c r="AC710" s="32"/>
      <c r="AD710" s="32"/>
      <c r="AE710" s="32"/>
    </row>
    <row r="711" spans="1:31" ht="12.75">
      <c r="A711" s="37"/>
      <c r="B711" s="43"/>
      <c r="C711" s="45"/>
      <c r="D711" s="45"/>
      <c r="E711" s="48"/>
      <c r="F711" s="43"/>
      <c r="G711" s="43"/>
      <c r="H711" s="51"/>
      <c r="I711" s="43"/>
      <c r="J711" s="31"/>
      <c r="K711" s="55"/>
      <c r="L711" s="31"/>
      <c r="M711" s="31"/>
      <c r="N711" s="43"/>
      <c r="O711" s="121"/>
      <c r="P711" s="322"/>
      <c r="Q711" s="31" t="b">
        <f>IF(AND(OR(G711:G715=DATOS!C$8,G711:G715=DATOS!C$9),H711:H715=DATOS!B$4),ROW(G711:G715))</f>
        <v>0</v>
      </c>
      <c r="R711" s="31" t="str">
        <f t="shared" ca="1" si="2"/>
        <v/>
      </c>
      <c r="S711" s="31">
        <f t="shared" ca="1" si="10"/>
        <v>0</v>
      </c>
      <c r="T711" s="32"/>
      <c r="U711" s="32"/>
      <c r="V711" s="32"/>
      <c r="W711" s="32"/>
      <c r="X711" s="32"/>
      <c r="Y711" s="32"/>
      <c r="Z711" s="32"/>
      <c r="AA711" s="32"/>
      <c r="AB711" s="32"/>
      <c r="AC711" s="32"/>
      <c r="AD711" s="32"/>
      <c r="AE711" s="32"/>
    </row>
    <row r="712" spans="1:31" ht="12.75">
      <c r="A712" s="37"/>
      <c r="B712" s="43"/>
      <c r="C712" s="45"/>
      <c r="D712" s="45"/>
      <c r="E712" s="48"/>
      <c r="F712" s="43"/>
      <c r="G712" s="43"/>
      <c r="H712" s="51"/>
      <c r="I712" s="43"/>
      <c r="J712" s="43"/>
      <c r="K712" s="52"/>
      <c r="L712" s="43"/>
      <c r="M712" s="43"/>
      <c r="N712" s="43"/>
      <c r="O712" s="121"/>
      <c r="P712" s="43"/>
      <c r="Q712" s="31" t="b">
        <f>IF(AND(OR(G712:G716=DATOS!C$8,G712:G716=DATOS!C$9),H712:H716=DATOS!B$4),ROW(G712:G716))</f>
        <v>0</v>
      </c>
      <c r="R712" s="31" t="str">
        <f t="shared" ca="1" si="2"/>
        <v/>
      </c>
      <c r="S712" s="31">
        <f t="shared" ca="1" si="10"/>
        <v>0</v>
      </c>
      <c r="T712" s="32"/>
      <c r="U712" s="32"/>
      <c r="V712" s="32"/>
      <c r="W712" s="32"/>
      <c r="X712" s="32"/>
      <c r="Y712" s="32"/>
      <c r="Z712" s="32"/>
      <c r="AA712" s="32"/>
      <c r="AB712" s="32"/>
      <c r="AC712" s="32"/>
      <c r="AD712" s="32"/>
      <c r="AE712" s="32"/>
    </row>
    <row r="713" spans="1:31" ht="12.75">
      <c r="A713" s="37"/>
      <c r="B713" s="43"/>
      <c r="C713" s="45"/>
      <c r="D713" s="45"/>
      <c r="E713" s="48"/>
      <c r="F713" s="43"/>
      <c r="G713" s="43"/>
      <c r="H713" s="51"/>
      <c r="I713" s="43"/>
      <c r="J713" s="43"/>
      <c r="K713" s="52"/>
      <c r="L713" s="43"/>
      <c r="M713" s="43"/>
      <c r="N713" s="43"/>
      <c r="O713" s="48"/>
      <c r="P713" s="43"/>
      <c r="Q713" s="31" t="b">
        <f>IF(AND(OR(G713:G717=DATOS!C$8,G713:G717=DATOS!C$9),H713:H717=DATOS!B$4),ROW(G713:G717))</f>
        <v>0</v>
      </c>
      <c r="R713" s="31" t="str">
        <f t="shared" ca="1" si="2"/>
        <v/>
      </c>
      <c r="S713" s="31">
        <f t="shared" ca="1" si="10"/>
        <v>0</v>
      </c>
      <c r="T713" s="32"/>
      <c r="U713" s="32"/>
      <c r="V713" s="32"/>
      <c r="W713" s="32"/>
      <c r="X713" s="32"/>
      <c r="Y713" s="32"/>
      <c r="Z713" s="32"/>
      <c r="AA713" s="32"/>
      <c r="AB713" s="32"/>
      <c r="AC713" s="32"/>
      <c r="AD713" s="32"/>
      <c r="AE713" s="32"/>
    </row>
    <row r="714" spans="1:31" ht="12.75">
      <c r="A714" s="37"/>
      <c r="B714" s="43"/>
      <c r="C714" s="45"/>
      <c r="D714" s="45"/>
      <c r="E714" s="48"/>
      <c r="F714" s="43"/>
      <c r="G714" s="43"/>
      <c r="H714" s="51"/>
      <c r="I714" s="43"/>
      <c r="J714" s="43"/>
      <c r="K714" s="52"/>
      <c r="L714" s="43"/>
      <c r="M714" s="43"/>
      <c r="N714" s="43"/>
      <c r="O714" s="121"/>
      <c r="P714" s="43"/>
      <c r="Q714" s="31" t="b">
        <f>IF(AND(OR(G714:G718=DATOS!C$8,G714:G718=DATOS!C$9),H714:H718=DATOS!B$4),ROW(G714:G718))</f>
        <v>0</v>
      </c>
      <c r="R714" s="31" t="str">
        <f t="shared" ca="1" si="2"/>
        <v/>
      </c>
      <c r="S714" s="31">
        <f t="shared" ca="1" si="10"/>
        <v>0</v>
      </c>
      <c r="T714" s="32"/>
      <c r="U714" s="32"/>
      <c r="V714" s="32"/>
      <c r="W714" s="32"/>
      <c r="X714" s="32"/>
      <c r="Y714" s="32"/>
      <c r="Z714" s="32"/>
      <c r="AA714" s="32"/>
      <c r="AB714" s="32"/>
      <c r="AC714" s="32"/>
      <c r="AD714" s="32"/>
      <c r="AE714" s="32"/>
    </row>
    <row r="715" spans="1:31" ht="12.75">
      <c r="A715" s="37"/>
      <c r="B715" s="43"/>
      <c r="C715" s="45"/>
      <c r="D715" s="45"/>
      <c r="E715" s="48"/>
      <c r="F715" s="43"/>
      <c r="G715" s="43"/>
      <c r="H715" s="51"/>
      <c r="I715" s="43"/>
      <c r="J715" s="43"/>
      <c r="K715" s="52"/>
      <c r="L715" s="43"/>
      <c r="M715" s="43"/>
      <c r="N715" s="43"/>
      <c r="O715" s="121"/>
      <c r="P715" s="43"/>
      <c r="Q715" s="31" t="b">
        <f>IF(AND(OR(G715:G719=DATOS!C$8,G715:G719=DATOS!C$9),H715:H719=DATOS!B$4),ROW(G715:G719))</f>
        <v>0</v>
      </c>
      <c r="R715" s="31" t="str">
        <f t="shared" ca="1" si="2"/>
        <v/>
      </c>
      <c r="S715" s="31">
        <f t="shared" ca="1" si="10"/>
        <v>0</v>
      </c>
      <c r="T715" s="32"/>
      <c r="U715" s="32"/>
      <c r="V715" s="32"/>
      <c r="W715" s="32"/>
      <c r="X715" s="32"/>
      <c r="Y715" s="32"/>
      <c r="Z715" s="32"/>
      <c r="AA715" s="32"/>
      <c r="AB715" s="32"/>
      <c r="AC715" s="32"/>
      <c r="AD715" s="32"/>
      <c r="AE715" s="32"/>
    </row>
    <row r="716" spans="1:31" ht="12.75">
      <c r="A716" s="37"/>
      <c r="B716" s="43"/>
      <c r="C716" s="45"/>
      <c r="D716" s="45"/>
      <c r="E716" s="48"/>
      <c r="F716" s="43"/>
      <c r="G716" s="43"/>
      <c r="H716" s="51"/>
      <c r="I716" s="43"/>
      <c r="J716" s="43"/>
      <c r="K716" s="52"/>
      <c r="L716" s="48"/>
      <c r="M716" s="48"/>
      <c r="N716" s="43"/>
      <c r="O716" s="121"/>
      <c r="P716" s="43"/>
      <c r="Q716" s="31" t="b">
        <f>IF(AND(OR(G716:G720=DATOS!C$8,G716:G720=DATOS!C$9),H716:H720=DATOS!B$4),ROW(G716:G720))</f>
        <v>0</v>
      </c>
      <c r="R716" s="31" t="str">
        <f t="shared" ca="1" si="2"/>
        <v/>
      </c>
      <c r="S716" s="31">
        <f t="shared" ca="1" si="10"/>
        <v>0</v>
      </c>
      <c r="T716" s="32"/>
      <c r="U716" s="32"/>
      <c r="V716" s="32"/>
      <c r="W716" s="32"/>
      <c r="X716" s="32"/>
      <c r="Y716" s="32"/>
      <c r="Z716" s="32"/>
      <c r="AA716" s="32"/>
      <c r="AB716" s="32"/>
      <c r="AC716" s="32"/>
      <c r="AD716" s="32"/>
      <c r="AE716" s="32"/>
    </row>
    <row r="717" spans="1:31" ht="12.75">
      <c r="A717" s="37"/>
      <c r="B717" s="43"/>
      <c r="C717" s="45"/>
      <c r="D717" s="45"/>
      <c r="E717" s="48"/>
      <c r="F717" s="43"/>
      <c r="G717" s="43"/>
      <c r="H717" s="51"/>
      <c r="I717" s="43"/>
      <c r="J717" s="43"/>
      <c r="K717" s="52"/>
      <c r="L717" s="43"/>
      <c r="M717" s="43"/>
      <c r="N717" s="43"/>
      <c r="O717" s="121"/>
      <c r="P717" s="43"/>
      <c r="Q717" s="31" t="b">
        <f>IF(AND(OR(G717:G721=DATOS!C$8,G717:G721=DATOS!C$9),H717:H721=DATOS!B$4),ROW(G717:G721))</f>
        <v>0</v>
      </c>
      <c r="R717" s="31" t="str">
        <f t="shared" ca="1" si="2"/>
        <v/>
      </c>
      <c r="S717" s="31">
        <f t="shared" ca="1" si="10"/>
        <v>0</v>
      </c>
      <c r="T717" s="32"/>
      <c r="U717" s="32"/>
      <c r="V717" s="32"/>
      <c r="W717" s="32"/>
      <c r="X717" s="32"/>
      <c r="Y717" s="32"/>
      <c r="Z717" s="32"/>
      <c r="AA717" s="32"/>
      <c r="AB717" s="32"/>
      <c r="AC717" s="32"/>
      <c r="AD717" s="32"/>
      <c r="AE717" s="32"/>
    </row>
    <row r="718" spans="1:31" ht="12.75">
      <c r="A718" s="37"/>
      <c r="B718" s="43"/>
      <c r="C718" s="45"/>
      <c r="D718" s="45"/>
      <c r="E718" s="48"/>
      <c r="F718" s="43"/>
      <c r="G718" s="43"/>
      <c r="H718" s="51"/>
      <c r="I718" s="43"/>
      <c r="J718" s="43"/>
      <c r="K718" s="52"/>
      <c r="L718" s="43"/>
      <c r="M718" s="43"/>
      <c r="N718" s="43"/>
      <c r="O718" s="121"/>
      <c r="P718" s="43"/>
      <c r="Q718" s="31" t="b">
        <f>IF(AND(OR(G718:G722=DATOS!C$8,G718:G722=DATOS!C$9),H718:H722=DATOS!B$4),ROW(G718:G722))</f>
        <v>0</v>
      </c>
      <c r="R718" s="31" t="str">
        <f t="shared" ca="1" si="2"/>
        <v/>
      </c>
      <c r="S718" s="31">
        <f t="shared" ca="1" si="10"/>
        <v>0</v>
      </c>
      <c r="T718" s="32"/>
      <c r="U718" s="32"/>
      <c r="V718" s="32"/>
      <c r="W718" s="32"/>
      <c r="X718" s="32"/>
      <c r="Y718" s="32"/>
      <c r="Z718" s="32"/>
      <c r="AA718" s="32"/>
      <c r="AB718" s="32"/>
      <c r="AC718" s="32"/>
      <c r="AD718" s="32"/>
      <c r="AE718" s="32"/>
    </row>
    <row r="719" spans="1:31" ht="12.75">
      <c r="A719" s="37"/>
      <c r="B719" s="43"/>
      <c r="C719" s="45"/>
      <c r="D719" s="45"/>
      <c r="E719" s="48"/>
      <c r="F719" s="43"/>
      <c r="G719" s="43"/>
      <c r="H719" s="51"/>
      <c r="I719" s="43"/>
      <c r="J719" s="43"/>
      <c r="K719" s="52"/>
      <c r="L719" s="43"/>
      <c r="M719" s="43"/>
      <c r="N719" s="43"/>
      <c r="O719" s="121"/>
      <c r="P719" s="43"/>
      <c r="Q719" s="31" t="b">
        <f>IF(AND(OR(G719:G723=DATOS!C$8,G719:G723=DATOS!C$9),H719:H723=DATOS!B$4),ROW(G719:G723))</f>
        <v>0</v>
      </c>
      <c r="R719" s="31" t="str">
        <f t="shared" ca="1" si="2"/>
        <v/>
      </c>
      <c r="S719" s="31">
        <f t="shared" ca="1" si="10"/>
        <v>0</v>
      </c>
      <c r="T719" s="32"/>
      <c r="U719" s="32"/>
      <c r="V719" s="32"/>
      <c r="W719" s="32"/>
      <c r="X719" s="32"/>
      <c r="Y719" s="32"/>
      <c r="Z719" s="32"/>
      <c r="AA719" s="32"/>
      <c r="AB719" s="32"/>
      <c r="AC719" s="32"/>
      <c r="AD719" s="32"/>
      <c r="AE719" s="32"/>
    </row>
    <row r="720" spans="1:31" ht="12.75">
      <c r="A720" s="37"/>
      <c r="B720" s="43"/>
      <c r="C720" s="45"/>
      <c r="D720" s="45"/>
      <c r="E720" s="48"/>
      <c r="F720" s="43"/>
      <c r="G720" s="43"/>
      <c r="H720" s="51"/>
      <c r="I720" s="43"/>
      <c r="J720" s="43"/>
      <c r="K720" s="52"/>
      <c r="L720" s="43"/>
      <c r="M720" s="43"/>
      <c r="N720" s="43"/>
      <c r="O720" s="121"/>
      <c r="P720" s="43"/>
      <c r="Q720" s="31" t="b">
        <f>IF(AND(OR(G720:G724=DATOS!C$8,G720:G724=DATOS!C$9),H720:H724=DATOS!B$4),ROW(G720:G724))</f>
        <v>0</v>
      </c>
      <c r="R720" s="31" t="str">
        <f t="shared" ca="1" si="2"/>
        <v/>
      </c>
      <c r="S720" s="31">
        <f t="shared" ca="1" si="10"/>
        <v>0</v>
      </c>
      <c r="T720" s="32"/>
      <c r="U720" s="32"/>
      <c r="V720" s="32"/>
      <c r="W720" s="32"/>
      <c r="X720" s="32"/>
      <c r="Y720" s="32"/>
      <c r="Z720" s="32"/>
      <c r="AA720" s="32"/>
      <c r="AB720" s="32"/>
      <c r="AC720" s="32"/>
      <c r="AD720" s="32"/>
      <c r="AE720" s="32"/>
    </row>
    <row r="721" spans="1:31" ht="12.75">
      <c r="A721" s="37"/>
      <c r="B721" s="43"/>
      <c r="C721" s="45"/>
      <c r="D721" s="45"/>
      <c r="E721" s="48"/>
      <c r="F721" s="43"/>
      <c r="G721" s="43"/>
      <c r="H721" s="51"/>
      <c r="I721" s="43"/>
      <c r="J721" s="43"/>
      <c r="K721" s="52"/>
      <c r="L721" s="48"/>
      <c r="M721" s="48"/>
      <c r="N721" s="43"/>
      <c r="O721" s="121"/>
      <c r="P721" s="43"/>
      <c r="Q721" s="31" t="b">
        <f>IF(AND(OR(G721:G725=DATOS!C$8,G721:G725=DATOS!C$9),H721:H725=DATOS!B$4),ROW(G721:G725))</f>
        <v>0</v>
      </c>
      <c r="R721" s="31" t="str">
        <f t="shared" ca="1" si="2"/>
        <v/>
      </c>
      <c r="S721" s="31">
        <f t="shared" ca="1" si="10"/>
        <v>0</v>
      </c>
      <c r="T721" s="32"/>
      <c r="U721" s="32"/>
      <c r="V721" s="32"/>
      <c r="W721" s="32"/>
      <c r="X721" s="32"/>
      <c r="Y721" s="32"/>
      <c r="Z721" s="32"/>
      <c r="AA721" s="32"/>
      <c r="AB721" s="32"/>
      <c r="AC721" s="32"/>
      <c r="AD721" s="32"/>
      <c r="AE721" s="32"/>
    </row>
    <row r="722" spans="1:31" ht="12.75">
      <c r="A722" s="37"/>
      <c r="B722" s="43"/>
      <c r="C722" s="45"/>
      <c r="D722" s="45"/>
      <c r="E722" s="48"/>
      <c r="F722" s="43"/>
      <c r="G722" s="43"/>
      <c r="H722" s="51"/>
      <c r="I722" s="43"/>
      <c r="J722" s="43"/>
      <c r="K722" s="52"/>
      <c r="L722" s="43"/>
      <c r="M722" s="43"/>
      <c r="N722" s="43"/>
      <c r="O722" s="121"/>
      <c r="P722" s="43"/>
      <c r="Q722" s="31" t="b">
        <f>IF(AND(OR(G722:G726=DATOS!C$8,G722:G726=DATOS!C$9),H722:H726=DATOS!B$4),ROW(G722:G726))</f>
        <v>0</v>
      </c>
      <c r="R722" s="31" t="str">
        <f t="shared" ca="1" si="2"/>
        <v/>
      </c>
      <c r="S722" s="31">
        <f t="shared" ca="1" si="10"/>
        <v>0</v>
      </c>
      <c r="T722" s="32"/>
      <c r="U722" s="32"/>
      <c r="V722" s="32"/>
      <c r="W722" s="32"/>
      <c r="X722" s="32"/>
      <c r="Y722" s="32"/>
      <c r="Z722" s="32"/>
      <c r="AA722" s="32"/>
      <c r="AB722" s="32"/>
      <c r="AC722" s="32"/>
      <c r="AD722" s="32"/>
      <c r="AE722" s="32"/>
    </row>
    <row r="723" spans="1:31" ht="12.75">
      <c r="A723" s="37"/>
      <c r="B723" s="43"/>
      <c r="C723" s="45"/>
      <c r="D723" s="45"/>
      <c r="E723" s="48"/>
      <c r="F723" s="43"/>
      <c r="G723" s="43"/>
      <c r="H723" s="51"/>
      <c r="I723" s="43"/>
      <c r="J723" s="43"/>
      <c r="K723" s="52"/>
      <c r="L723" s="43"/>
      <c r="M723" s="43"/>
      <c r="N723" s="43"/>
      <c r="O723" s="121"/>
      <c r="P723" s="43"/>
      <c r="Q723" s="31" t="b">
        <f>IF(AND(OR(G723:G727=DATOS!C$8,G723:G727=DATOS!C$9),H723:H727=DATOS!B$4),ROW(G723:G727))</f>
        <v>0</v>
      </c>
      <c r="R723" s="31" t="str">
        <f t="shared" ca="1" si="2"/>
        <v/>
      </c>
      <c r="S723" s="31">
        <f t="shared" ca="1" si="10"/>
        <v>0</v>
      </c>
      <c r="T723" s="32"/>
      <c r="U723" s="32"/>
      <c r="V723" s="32"/>
      <c r="W723" s="32"/>
      <c r="X723" s="32"/>
      <c r="Y723" s="32"/>
      <c r="Z723" s="32"/>
      <c r="AA723" s="32"/>
      <c r="AB723" s="32"/>
      <c r="AC723" s="32"/>
      <c r="AD723" s="32"/>
      <c r="AE723" s="32"/>
    </row>
    <row r="724" spans="1:31" ht="12.75">
      <c r="A724" s="37"/>
      <c r="B724" s="43"/>
      <c r="C724" s="45"/>
      <c r="D724" s="45"/>
      <c r="E724" s="48"/>
      <c r="F724" s="43"/>
      <c r="G724" s="43"/>
      <c r="H724" s="51"/>
      <c r="I724" s="43"/>
      <c r="J724" s="43"/>
      <c r="K724" s="52"/>
      <c r="L724" s="43"/>
      <c r="M724" s="43"/>
      <c r="N724" s="43"/>
      <c r="O724" s="48"/>
      <c r="P724" s="43"/>
      <c r="Q724" s="31" t="b">
        <f>IF(AND(OR(G724:G728=DATOS!C$8,G724:G728=DATOS!C$9),H724:H728=DATOS!B$4),ROW(G724:G728))</f>
        <v>0</v>
      </c>
      <c r="R724" s="31" t="str">
        <f t="shared" ca="1" si="2"/>
        <v/>
      </c>
      <c r="S724" s="31">
        <f t="shared" ca="1" si="10"/>
        <v>0</v>
      </c>
      <c r="T724" s="32"/>
      <c r="U724" s="32"/>
      <c r="V724" s="32"/>
      <c r="W724" s="32"/>
      <c r="X724" s="32"/>
      <c r="Y724" s="32"/>
      <c r="Z724" s="32"/>
      <c r="AA724" s="32"/>
      <c r="AB724" s="32"/>
      <c r="AC724" s="32"/>
      <c r="AD724" s="32"/>
      <c r="AE724" s="32"/>
    </row>
    <row r="725" spans="1:31" ht="12.75">
      <c r="A725" s="37"/>
      <c r="B725" s="43"/>
      <c r="C725" s="45"/>
      <c r="D725" s="45"/>
      <c r="E725" s="48"/>
      <c r="F725" s="43"/>
      <c r="G725" s="43"/>
      <c r="H725" s="51"/>
      <c r="I725" s="43"/>
      <c r="J725" s="43"/>
      <c r="K725" s="52"/>
      <c r="L725" s="43"/>
      <c r="M725" s="43"/>
      <c r="N725" s="43"/>
      <c r="O725" s="121"/>
      <c r="P725" s="43"/>
      <c r="Q725" s="31" t="b">
        <f>IF(AND(OR(G725:G729=DATOS!C$8,G725:G729=DATOS!C$9),H725:H729=DATOS!B$4),ROW(G725:G729))</f>
        <v>0</v>
      </c>
      <c r="R725" s="31" t="str">
        <f t="shared" ca="1" si="2"/>
        <v/>
      </c>
      <c r="S725" s="31">
        <f t="shared" ca="1" si="10"/>
        <v>0</v>
      </c>
      <c r="T725" s="32"/>
      <c r="U725" s="32"/>
      <c r="V725" s="32"/>
      <c r="W725" s="32"/>
      <c r="X725" s="32"/>
      <c r="Y725" s="32"/>
      <c r="Z725" s="32"/>
      <c r="AA725" s="32"/>
      <c r="AB725" s="32"/>
      <c r="AC725" s="32"/>
      <c r="AD725" s="32"/>
      <c r="AE725" s="32"/>
    </row>
    <row r="726" spans="1:31" ht="12.75">
      <c r="A726" s="37"/>
      <c r="B726" s="43"/>
      <c r="C726" s="45"/>
      <c r="D726" s="45"/>
      <c r="E726" s="48"/>
      <c r="F726" s="43"/>
      <c r="G726" s="43"/>
      <c r="H726" s="51"/>
      <c r="I726" s="43"/>
      <c r="J726" s="43"/>
      <c r="K726" s="52"/>
      <c r="L726" s="43"/>
      <c r="M726" s="43"/>
      <c r="N726" s="43"/>
      <c r="O726" s="121"/>
      <c r="P726" s="43"/>
      <c r="Q726" s="31" t="b">
        <f>IF(AND(OR(G726:G730=DATOS!C$8,G726:G730=DATOS!C$9),H726:H730=DATOS!B$4),ROW(G726:G730))</f>
        <v>0</v>
      </c>
      <c r="R726" s="31" t="str">
        <f t="shared" ca="1" si="2"/>
        <v/>
      </c>
      <c r="S726" s="31">
        <f t="shared" ca="1" si="10"/>
        <v>0</v>
      </c>
      <c r="T726" s="32"/>
      <c r="U726" s="32"/>
      <c r="V726" s="32"/>
      <c r="W726" s="32"/>
      <c r="X726" s="32"/>
      <c r="Y726" s="32"/>
      <c r="Z726" s="32"/>
      <c r="AA726" s="32"/>
      <c r="AB726" s="32"/>
      <c r="AC726" s="32"/>
      <c r="AD726" s="32"/>
      <c r="AE726" s="32"/>
    </row>
    <row r="727" spans="1:31" ht="12.75">
      <c r="A727" s="37"/>
      <c r="B727" s="43"/>
      <c r="C727" s="45"/>
      <c r="D727" s="45"/>
      <c r="E727" s="48"/>
      <c r="F727" s="43"/>
      <c r="G727" s="43"/>
      <c r="H727" s="51"/>
      <c r="I727" s="43"/>
      <c r="J727" s="43"/>
      <c r="K727" s="52"/>
      <c r="L727" s="43"/>
      <c r="M727" s="43"/>
      <c r="N727" s="43"/>
      <c r="O727" s="121"/>
      <c r="P727" s="43"/>
      <c r="Q727" s="31" t="b">
        <f>IF(AND(OR(G727:G731=DATOS!C$8,G727:G731=DATOS!C$9),H727:H731=DATOS!B$4),ROW(G727:G731))</f>
        <v>0</v>
      </c>
      <c r="R727" s="31" t="str">
        <f t="shared" ca="1" si="2"/>
        <v/>
      </c>
      <c r="S727" s="31">
        <f t="shared" ca="1" si="10"/>
        <v>0</v>
      </c>
      <c r="T727" s="32"/>
      <c r="U727" s="32"/>
      <c r="V727" s="32"/>
      <c r="W727" s="32"/>
      <c r="X727" s="32"/>
      <c r="Y727" s="32"/>
      <c r="Z727" s="32"/>
      <c r="AA727" s="32"/>
      <c r="AB727" s="32"/>
      <c r="AC727" s="32"/>
      <c r="AD727" s="32"/>
      <c r="AE727" s="32"/>
    </row>
    <row r="728" spans="1:31" ht="12.75">
      <c r="A728" s="37"/>
      <c r="B728" s="43"/>
      <c r="C728" s="45"/>
      <c r="D728" s="45"/>
      <c r="E728" s="48"/>
      <c r="F728" s="43"/>
      <c r="G728" s="43"/>
      <c r="H728" s="51"/>
      <c r="I728" s="43"/>
      <c r="J728" s="43"/>
      <c r="K728" s="52"/>
      <c r="L728" s="43"/>
      <c r="M728" s="43"/>
      <c r="N728" s="43"/>
      <c r="O728" s="121"/>
      <c r="P728" s="43"/>
      <c r="Q728" s="31" t="b">
        <f>IF(AND(OR(G728:G732=DATOS!C$8,G728:G732=DATOS!C$9),H728:H732=DATOS!B$4),ROW(G728:G732))</f>
        <v>0</v>
      </c>
      <c r="R728" s="31" t="str">
        <f t="shared" ca="1" si="2"/>
        <v/>
      </c>
      <c r="S728" s="31">
        <f t="shared" ca="1" si="10"/>
        <v>0</v>
      </c>
      <c r="T728" s="32"/>
      <c r="U728" s="32"/>
      <c r="V728" s="32"/>
      <c r="W728" s="32"/>
      <c r="X728" s="32"/>
      <c r="Y728" s="32"/>
      <c r="Z728" s="32"/>
      <c r="AA728" s="32"/>
      <c r="AB728" s="32"/>
      <c r="AC728" s="32"/>
      <c r="AD728" s="32"/>
      <c r="AE728" s="32"/>
    </row>
    <row r="729" spans="1:31" ht="12.75">
      <c r="A729" s="37"/>
      <c r="B729" s="43"/>
      <c r="C729" s="45"/>
      <c r="D729" s="45"/>
      <c r="E729" s="48"/>
      <c r="F729" s="43"/>
      <c r="G729" s="43"/>
      <c r="H729" s="51"/>
      <c r="I729" s="43"/>
      <c r="J729" s="43"/>
      <c r="K729" s="52"/>
      <c r="L729" s="43"/>
      <c r="M729" s="43"/>
      <c r="N729" s="43"/>
      <c r="O729" s="121"/>
      <c r="P729" s="43"/>
      <c r="Q729" s="31" t="b">
        <f>IF(AND(OR(G729:G733=DATOS!C$8,G729:G733=DATOS!C$9),H729:H733=DATOS!B$4),ROW(G729:G733))</f>
        <v>0</v>
      </c>
      <c r="R729" s="31" t="str">
        <f t="shared" ca="1" si="2"/>
        <v/>
      </c>
      <c r="S729" s="31">
        <f t="shared" ca="1" si="10"/>
        <v>0</v>
      </c>
      <c r="T729" s="32"/>
      <c r="U729" s="32"/>
      <c r="V729" s="32"/>
      <c r="W729" s="32"/>
      <c r="X729" s="32"/>
      <c r="Y729" s="32"/>
      <c r="Z729" s="32"/>
      <c r="AA729" s="32"/>
      <c r="AB729" s="32"/>
      <c r="AC729" s="32"/>
      <c r="AD729" s="32"/>
      <c r="AE729" s="32"/>
    </row>
    <row r="730" spans="1:31" ht="12.75">
      <c r="A730" s="37"/>
      <c r="B730" s="43"/>
      <c r="C730" s="45"/>
      <c r="D730" s="45"/>
      <c r="E730" s="48"/>
      <c r="F730" s="43"/>
      <c r="G730" s="43"/>
      <c r="H730" s="51"/>
      <c r="I730" s="43"/>
      <c r="J730" s="43"/>
      <c r="K730" s="52"/>
      <c r="L730" s="43"/>
      <c r="M730" s="43"/>
      <c r="N730" s="43"/>
      <c r="O730" s="121"/>
      <c r="P730" s="43"/>
      <c r="Q730" s="31" t="b">
        <f>IF(AND(OR(G730:G734=DATOS!C$8,G730:G734=DATOS!C$9),H730:H734=DATOS!B$4),ROW(G730:G734))</f>
        <v>0</v>
      </c>
      <c r="R730" s="31" t="str">
        <f t="shared" ca="1" si="2"/>
        <v/>
      </c>
      <c r="S730" s="31">
        <f t="shared" ca="1" si="10"/>
        <v>0</v>
      </c>
      <c r="T730" s="32"/>
      <c r="U730" s="32"/>
      <c r="V730" s="32"/>
      <c r="W730" s="32"/>
      <c r="X730" s="32"/>
      <c r="Y730" s="32"/>
      <c r="Z730" s="32"/>
      <c r="AA730" s="32"/>
      <c r="AB730" s="32"/>
      <c r="AC730" s="32"/>
      <c r="AD730" s="32"/>
      <c r="AE730" s="32"/>
    </row>
    <row r="731" spans="1:31" ht="12.75">
      <c r="A731" s="37"/>
      <c r="B731" s="43"/>
      <c r="C731" s="45"/>
      <c r="D731" s="45"/>
      <c r="E731" s="48"/>
      <c r="F731" s="43"/>
      <c r="G731" s="43"/>
      <c r="H731" s="51"/>
      <c r="I731" s="43"/>
      <c r="J731" s="43"/>
      <c r="K731" s="52"/>
      <c r="L731" s="43"/>
      <c r="M731" s="43"/>
      <c r="N731" s="43"/>
      <c r="O731" s="48"/>
      <c r="P731" s="43"/>
      <c r="Q731" s="31" t="b">
        <f>IF(AND(OR(G731:G735=DATOS!C$8,G731:G735=DATOS!C$9),H731:H735=DATOS!B$4),ROW(G731:G735))</f>
        <v>0</v>
      </c>
      <c r="R731" s="31" t="str">
        <f t="shared" ca="1" si="2"/>
        <v/>
      </c>
      <c r="S731" s="31">
        <f t="shared" ca="1" si="10"/>
        <v>0</v>
      </c>
      <c r="T731" s="32"/>
      <c r="U731" s="32"/>
      <c r="V731" s="32"/>
      <c r="W731" s="32"/>
      <c r="X731" s="32"/>
      <c r="Y731" s="32"/>
      <c r="Z731" s="32"/>
      <c r="AA731" s="32"/>
      <c r="AB731" s="32"/>
      <c r="AC731" s="32"/>
      <c r="AD731" s="32"/>
      <c r="AE731" s="32"/>
    </row>
    <row r="732" spans="1:31" ht="12.75">
      <c r="A732" s="37"/>
      <c r="B732" s="43"/>
      <c r="C732" s="45"/>
      <c r="D732" s="45"/>
      <c r="E732" s="48"/>
      <c r="F732" s="43"/>
      <c r="G732" s="43"/>
      <c r="H732" s="51"/>
      <c r="I732" s="43"/>
      <c r="J732" s="43"/>
      <c r="K732" s="52"/>
      <c r="L732" s="48"/>
      <c r="M732" s="48"/>
      <c r="N732" s="43"/>
      <c r="O732" s="121"/>
      <c r="P732" s="43"/>
      <c r="Q732" s="31" t="b">
        <f>IF(AND(OR(G732:G736=DATOS!C$8,G732:G736=DATOS!C$9),H732:H736=DATOS!B$4),ROW(G732:G736))</f>
        <v>0</v>
      </c>
      <c r="R732" s="31" t="str">
        <f t="shared" ca="1" si="2"/>
        <v/>
      </c>
      <c r="S732" s="31">
        <f t="shared" ca="1" si="10"/>
        <v>0</v>
      </c>
      <c r="T732" s="32"/>
      <c r="U732" s="32"/>
      <c r="V732" s="32"/>
      <c r="W732" s="32"/>
      <c r="X732" s="32"/>
      <c r="Y732" s="32"/>
      <c r="Z732" s="32"/>
      <c r="AA732" s="32"/>
      <c r="AB732" s="32"/>
      <c r="AC732" s="32"/>
      <c r="AD732" s="32"/>
      <c r="AE732" s="32"/>
    </row>
    <row r="733" spans="1:31" ht="12.75">
      <c r="A733" s="37"/>
      <c r="B733" s="43"/>
      <c r="C733" s="45"/>
      <c r="D733" s="45"/>
      <c r="E733" s="48"/>
      <c r="F733" s="43"/>
      <c r="G733" s="43"/>
      <c r="H733" s="51"/>
      <c r="I733" s="43"/>
      <c r="J733" s="43"/>
      <c r="K733" s="52"/>
      <c r="L733" s="43"/>
      <c r="M733" s="43"/>
      <c r="N733" s="43"/>
      <c r="O733" s="121"/>
      <c r="P733" s="43"/>
      <c r="Q733" s="31" t="b">
        <f>IF(AND(OR(G733:G737=DATOS!C$8,G733:G737=DATOS!C$9),H733:H737=DATOS!B$4),ROW(G733:G737))</f>
        <v>0</v>
      </c>
      <c r="R733" s="31" t="str">
        <f t="shared" ca="1" si="2"/>
        <v/>
      </c>
      <c r="S733" s="31">
        <f t="shared" ca="1" si="10"/>
        <v>0</v>
      </c>
      <c r="T733" s="32"/>
      <c r="U733" s="32"/>
      <c r="V733" s="32"/>
      <c r="W733" s="32"/>
      <c r="X733" s="32"/>
      <c r="Y733" s="32"/>
      <c r="Z733" s="32"/>
      <c r="AA733" s="32"/>
      <c r="AB733" s="32"/>
      <c r="AC733" s="32"/>
      <c r="AD733" s="32"/>
      <c r="AE733" s="32"/>
    </row>
    <row r="734" spans="1:31" ht="12.75">
      <c r="A734" s="37"/>
      <c r="B734" s="43"/>
      <c r="C734" s="45"/>
      <c r="D734" s="45"/>
      <c r="E734" s="48"/>
      <c r="F734" s="43"/>
      <c r="G734" s="43"/>
      <c r="H734" s="51"/>
      <c r="I734" s="43"/>
      <c r="J734" s="31"/>
      <c r="K734" s="52"/>
      <c r="L734" s="31"/>
      <c r="M734" s="31"/>
      <c r="N734" s="43"/>
      <c r="O734" s="121"/>
      <c r="P734" s="43"/>
      <c r="Q734" s="31" t="b">
        <f>IF(AND(OR(G734:G738=DATOS!C$8,G734:G738=DATOS!C$9),H734:H738=DATOS!B$4),ROW(G734:G738))</f>
        <v>0</v>
      </c>
      <c r="R734" s="31" t="str">
        <f t="shared" ca="1" si="2"/>
        <v/>
      </c>
      <c r="S734" s="31">
        <f t="shared" ca="1" si="10"/>
        <v>0</v>
      </c>
      <c r="T734" s="32"/>
      <c r="U734" s="32"/>
      <c r="V734" s="32"/>
      <c r="W734" s="32"/>
      <c r="X734" s="32"/>
      <c r="Y734" s="32"/>
      <c r="Z734" s="32"/>
      <c r="AA734" s="32"/>
      <c r="AB734" s="32"/>
      <c r="AC734" s="32"/>
      <c r="AD734" s="32"/>
      <c r="AE734" s="32"/>
    </row>
    <row r="735" spans="1:31" ht="12.75">
      <c r="A735" s="37"/>
      <c r="B735" s="43"/>
      <c r="C735" s="45"/>
      <c r="D735" s="45"/>
      <c r="E735" s="48"/>
      <c r="F735" s="43"/>
      <c r="G735" s="43"/>
      <c r="H735" s="51"/>
      <c r="I735" s="43"/>
      <c r="J735" s="43"/>
      <c r="K735" s="52"/>
      <c r="L735" s="43"/>
      <c r="M735" s="43"/>
      <c r="N735" s="43"/>
      <c r="O735" s="48"/>
      <c r="P735" s="43"/>
      <c r="Q735" s="31" t="b">
        <f>IF(AND(OR(G735:G739=DATOS!C$8,G735:G739=DATOS!C$9),H735:H739=DATOS!B$4),ROW(G735:G739))</f>
        <v>0</v>
      </c>
      <c r="R735" s="31" t="str">
        <f t="shared" ca="1" si="2"/>
        <v/>
      </c>
      <c r="S735" s="31">
        <f t="shared" ca="1" si="10"/>
        <v>0</v>
      </c>
      <c r="T735" s="32"/>
      <c r="U735" s="32"/>
      <c r="V735" s="32"/>
      <c r="W735" s="32"/>
      <c r="X735" s="32"/>
      <c r="Y735" s="32"/>
      <c r="Z735" s="32"/>
      <c r="AA735" s="32"/>
      <c r="AB735" s="32"/>
      <c r="AC735" s="32"/>
      <c r="AD735" s="32"/>
      <c r="AE735" s="32"/>
    </row>
    <row r="736" spans="1:31" ht="12.75">
      <c r="A736" s="37"/>
      <c r="B736" s="43"/>
      <c r="C736" s="45"/>
      <c r="D736" s="45"/>
      <c r="E736" s="48"/>
      <c r="F736" s="43"/>
      <c r="G736" s="43"/>
      <c r="H736" s="51"/>
      <c r="I736" s="43"/>
      <c r="J736" s="43"/>
      <c r="K736" s="52"/>
      <c r="L736" s="43"/>
      <c r="M736" s="43"/>
      <c r="N736" s="43"/>
      <c r="O736" s="121"/>
      <c r="P736" s="43"/>
      <c r="Q736" s="31" t="b">
        <f>IF(AND(OR(G736:G740=DATOS!C$8,G736:G740=DATOS!C$9),H736:H740=DATOS!B$4),ROW(G736:G740))</f>
        <v>0</v>
      </c>
      <c r="R736" s="31" t="str">
        <f t="shared" ca="1" si="2"/>
        <v/>
      </c>
      <c r="S736" s="31">
        <f t="shared" ca="1" si="10"/>
        <v>0</v>
      </c>
      <c r="T736" s="32"/>
      <c r="U736" s="32"/>
      <c r="V736" s="32"/>
      <c r="W736" s="32"/>
      <c r="X736" s="32"/>
      <c r="Y736" s="32"/>
      <c r="Z736" s="32"/>
      <c r="AA736" s="32"/>
      <c r="AB736" s="32"/>
      <c r="AC736" s="32"/>
      <c r="AD736" s="32"/>
      <c r="AE736" s="32"/>
    </row>
    <row r="737" spans="1:31" ht="12.75">
      <c r="A737" s="37"/>
      <c r="B737" s="43"/>
      <c r="C737" s="45"/>
      <c r="D737" s="45"/>
      <c r="E737" s="48"/>
      <c r="F737" s="43"/>
      <c r="G737" s="43"/>
      <c r="H737" s="51"/>
      <c r="I737" s="43"/>
      <c r="J737" s="43"/>
      <c r="K737" s="121"/>
      <c r="L737" s="48"/>
      <c r="M737" s="48"/>
      <c r="N737" s="43"/>
      <c r="O737" s="121"/>
      <c r="P737" s="43"/>
      <c r="Q737" s="31" t="b">
        <f>IF(AND(OR(G737:G741=DATOS!C$8,G737:G741=DATOS!C$9),H737:H741=DATOS!B$4),ROW(G737:G741))</f>
        <v>0</v>
      </c>
      <c r="R737" s="31" t="str">
        <f t="shared" ca="1" si="2"/>
        <v/>
      </c>
      <c r="S737" s="31">
        <f t="shared" ca="1" si="10"/>
        <v>0</v>
      </c>
      <c r="T737" s="32"/>
      <c r="U737" s="32"/>
      <c r="V737" s="32"/>
      <c r="W737" s="32"/>
      <c r="X737" s="32"/>
      <c r="Y737" s="32"/>
      <c r="Z737" s="32"/>
      <c r="AA737" s="32"/>
      <c r="AB737" s="32"/>
      <c r="AC737" s="32"/>
      <c r="AD737" s="32"/>
      <c r="AE737" s="32"/>
    </row>
    <row r="738" spans="1:31" ht="12.75">
      <c r="A738" s="37"/>
      <c r="B738" s="43"/>
      <c r="C738" s="45"/>
      <c r="D738" s="45"/>
      <c r="E738" s="48"/>
      <c r="F738" s="43"/>
      <c r="G738" s="43"/>
      <c r="H738" s="51"/>
      <c r="I738" s="43"/>
      <c r="J738" s="43"/>
      <c r="K738" s="52"/>
      <c r="L738" s="48"/>
      <c r="M738" s="48"/>
      <c r="N738" s="43"/>
      <c r="O738" s="48"/>
      <c r="P738" s="43"/>
      <c r="Q738" s="31" t="b">
        <f>IF(AND(OR(G738:G742=DATOS!C$8,G738:G742=DATOS!C$9),H738:H742=DATOS!B$4),ROW(G738:G742))</f>
        <v>0</v>
      </c>
      <c r="R738" s="31" t="str">
        <f t="shared" ca="1" si="2"/>
        <v/>
      </c>
      <c r="S738" s="31">
        <f t="shared" ca="1" si="10"/>
        <v>0</v>
      </c>
      <c r="T738" s="32"/>
      <c r="U738" s="32"/>
      <c r="V738" s="32"/>
      <c r="W738" s="32"/>
      <c r="X738" s="32"/>
      <c r="Y738" s="32"/>
      <c r="Z738" s="32"/>
      <c r="AA738" s="32"/>
      <c r="AB738" s="32"/>
      <c r="AC738" s="32"/>
      <c r="AD738" s="32"/>
      <c r="AE738" s="32"/>
    </row>
    <row r="739" spans="1:31" ht="12.75">
      <c r="A739" s="37"/>
      <c r="B739" s="43"/>
      <c r="C739" s="45"/>
      <c r="D739" s="45"/>
      <c r="E739" s="48"/>
      <c r="F739" s="43"/>
      <c r="G739" s="43"/>
      <c r="H739" s="51"/>
      <c r="I739" s="43"/>
      <c r="J739" s="43"/>
      <c r="K739" s="52"/>
      <c r="L739" s="48"/>
      <c r="M739" s="48"/>
      <c r="N739" s="43"/>
      <c r="O739" s="121"/>
      <c r="P739" s="43"/>
      <c r="Q739" s="31" t="b">
        <f>IF(AND(OR(G739:G743=DATOS!C$8,G739:G743=DATOS!C$9),H739:H743=DATOS!B$4),ROW(G739:G743))</f>
        <v>0</v>
      </c>
      <c r="R739" s="31" t="str">
        <f t="shared" ca="1" si="2"/>
        <v/>
      </c>
      <c r="S739" s="31">
        <f t="shared" ca="1" si="10"/>
        <v>0</v>
      </c>
      <c r="T739" s="32"/>
      <c r="U739" s="32"/>
      <c r="V739" s="32"/>
      <c r="W739" s="32"/>
      <c r="X739" s="32"/>
      <c r="Y739" s="32"/>
      <c r="Z739" s="32"/>
      <c r="AA739" s="32"/>
      <c r="AB739" s="32"/>
      <c r="AC739" s="32"/>
      <c r="AD739" s="32"/>
      <c r="AE739" s="32"/>
    </row>
    <row r="740" spans="1:31" ht="12.75">
      <c r="A740" s="37"/>
      <c r="B740" s="43"/>
      <c r="C740" s="45"/>
      <c r="D740" s="45"/>
      <c r="E740" s="48"/>
      <c r="F740" s="43"/>
      <c r="G740" s="43"/>
      <c r="H740" s="51"/>
      <c r="I740" s="43"/>
      <c r="J740" s="31"/>
      <c r="K740" s="55"/>
      <c r="L740" s="31"/>
      <c r="M740" s="31"/>
      <c r="N740" s="43"/>
      <c r="O740" s="121"/>
      <c r="P740" s="43"/>
      <c r="Q740" s="31" t="b">
        <f>IF(AND(OR(G740:G744=DATOS!C$8,G740:G744=DATOS!C$9),H740:H744=DATOS!B$4),ROW(G740:G744))</f>
        <v>0</v>
      </c>
      <c r="R740" s="31" t="str">
        <f t="shared" ca="1" si="2"/>
        <v/>
      </c>
      <c r="S740" s="31">
        <f t="shared" ca="1" si="10"/>
        <v>0</v>
      </c>
      <c r="T740" s="32"/>
      <c r="U740" s="32"/>
      <c r="V740" s="32"/>
      <c r="W740" s="32"/>
      <c r="X740" s="32"/>
      <c r="Y740" s="32"/>
      <c r="Z740" s="32"/>
      <c r="AA740" s="32"/>
      <c r="AB740" s="32"/>
      <c r="AC740" s="32"/>
      <c r="AD740" s="32"/>
      <c r="AE740" s="32"/>
    </row>
    <row r="741" spans="1:31" ht="12.75">
      <c r="A741" s="37"/>
      <c r="B741" s="43"/>
      <c r="C741" s="45"/>
      <c r="D741" s="45"/>
      <c r="E741" s="48"/>
      <c r="F741" s="43"/>
      <c r="G741" s="43"/>
      <c r="H741" s="51"/>
      <c r="I741" s="43"/>
      <c r="J741" s="43"/>
      <c r="K741" s="52"/>
      <c r="L741" s="43"/>
      <c r="M741" s="43"/>
      <c r="N741" s="43"/>
      <c r="O741" s="121"/>
      <c r="P741" s="43"/>
      <c r="Q741" s="31" t="b">
        <f>IF(AND(OR(G741:G745=DATOS!C$8,G741:G745=DATOS!C$9),H741:H745=DATOS!B$4),ROW(G741:G745))</f>
        <v>0</v>
      </c>
      <c r="R741" s="31" t="str">
        <f t="shared" ca="1" si="2"/>
        <v/>
      </c>
      <c r="S741" s="31">
        <f t="shared" ca="1" si="10"/>
        <v>0</v>
      </c>
      <c r="T741" s="32"/>
      <c r="U741" s="32"/>
      <c r="V741" s="32"/>
      <c r="W741" s="32"/>
      <c r="X741" s="32"/>
      <c r="Y741" s="32"/>
      <c r="Z741" s="32"/>
      <c r="AA741" s="32"/>
      <c r="AB741" s="32"/>
      <c r="AC741" s="32"/>
      <c r="AD741" s="32"/>
      <c r="AE741" s="32"/>
    </row>
    <row r="742" spans="1:31" ht="12.75">
      <c r="A742" s="37"/>
      <c r="B742" s="43"/>
      <c r="C742" s="45"/>
      <c r="D742" s="45"/>
      <c r="E742" s="48"/>
      <c r="F742" s="43"/>
      <c r="G742" s="43"/>
      <c r="H742" s="51"/>
      <c r="I742" s="43"/>
      <c r="J742" s="43"/>
      <c r="K742" s="52"/>
      <c r="L742" s="43"/>
      <c r="M742" s="43"/>
      <c r="N742" s="43"/>
      <c r="O742" s="121"/>
      <c r="P742" s="43"/>
      <c r="Q742" s="31" t="b">
        <f>IF(AND(OR(G742:G746=DATOS!C$8,G742:G746=DATOS!C$9),H742:H746=DATOS!B$4),ROW(G742:G746))</f>
        <v>0</v>
      </c>
      <c r="R742" s="31" t="str">
        <f t="shared" ca="1" si="2"/>
        <v/>
      </c>
      <c r="S742" s="31">
        <f t="shared" ca="1" si="10"/>
        <v>0</v>
      </c>
      <c r="T742" s="32"/>
      <c r="U742" s="32"/>
      <c r="V742" s="32"/>
      <c r="W742" s="32"/>
      <c r="X742" s="32"/>
      <c r="Y742" s="32"/>
      <c r="Z742" s="32"/>
      <c r="AA742" s="32"/>
      <c r="AB742" s="32"/>
      <c r="AC742" s="32"/>
      <c r="AD742" s="32"/>
      <c r="AE742" s="32"/>
    </row>
    <row r="743" spans="1:31" ht="12.75">
      <c r="A743" s="37"/>
      <c r="B743" s="43"/>
      <c r="C743" s="45"/>
      <c r="D743" s="45"/>
      <c r="E743" s="48"/>
      <c r="F743" s="43"/>
      <c r="G743" s="43"/>
      <c r="H743" s="51"/>
      <c r="I743" s="43"/>
      <c r="J743" s="43"/>
      <c r="K743" s="52"/>
      <c r="L743" s="48"/>
      <c r="M743" s="48"/>
      <c r="N743" s="43"/>
      <c r="O743" s="121"/>
      <c r="P743" s="43"/>
      <c r="Q743" s="31" t="b">
        <f>IF(AND(OR(G743:G747=DATOS!C$8,G743:G747=DATOS!C$9),H743:H747=DATOS!B$4),ROW(G743:G747))</f>
        <v>0</v>
      </c>
      <c r="R743" s="31" t="str">
        <f t="shared" ca="1" si="2"/>
        <v/>
      </c>
      <c r="S743" s="31">
        <f t="shared" ca="1" si="10"/>
        <v>0</v>
      </c>
      <c r="T743" s="32"/>
      <c r="U743" s="32"/>
      <c r="V743" s="32"/>
      <c r="W743" s="32"/>
      <c r="X743" s="32"/>
      <c r="Y743" s="32"/>
      <c r="Z743" s="32"/>
      <c r="AA743" s="32"/>
      <c r="AB743" s="32"/>
      <c r="AC743" s="32"/>
      <c r="AD743" s="32"/>
      <c r="AE743" s="32"/>
    </row>
    <row r="744" spans="1:31" ht="12.75">
      <c r="A744" s="37"/>
      <c r="B744" s="43"/>
      <c r="C744" s="45"/>
      <c r="D744" s="45"/>
      <c r="E744" s="48"/>
      <c r="F744" s="43"/>
      <c r="G744" s="43"/>
      <c r="H744" s="51"/>
      <c r="I744" s="43"/>
      <c r="J744" s="43"/>
      <c r="K744" s="52"/>
      <c r="L744" s="43"/>
      <c r="M744" s="43"/>
      <c r="N744" s="43"/>
      <c r="O744" s="121"/>
      <c r="P744" s="43"/>
      <c r="Q744" s="31" t="b">
        <f>IF(AND(OR(G744:G748=DATOS!C$8,G744:G748=DATOS!C$9),H744:H748=DATOS!B$4),ROW(G744:G748))</f>
        <v>0</v>
      </c>
      <c r="R744" s="31" t="str">
        <f t="shared" ca="1" si="2"/>
        <v/>
      </c>
      <c r="S744" s="31">
        <f t="shared" ca="1" si="10"/>
        <v>0</v>
      </c>
      <c r="T744" s="32"/>
      <c r="U744" s="32"/>
      <c r="V744" s="32"/>
      <c r="W744" s="32"/>
      <c r="X744" s="32"/>
      <c r="Y744" s="32"/>
      <c r="Z744" s="32"/>
      <c r="AA744" s="32"/>
      <c r="AB744" s="32"/>
      <c r="AC744" s="32"/>
      <c r="AD744" s="32"/>
      <c r="AE744" s="32"/>
    </row>
    <row r="745" spans="1:31" ht="12.75">
      <c r="A745" s="37"/>
      <c r="B745" s="43"/>
      <c r="C745" s="45"/>
      <c r="D745" s="45"/>
      <c r="E745" s="48"/>
      <c r="F745" s="43"/>
      <c r="G745" s="43"/>
      <c r="H745" s="51"/>
      <c r="I745" s="43"/>
      <c r="J745" s="43"/>
      <c r="K745" s="52"/>
      <c r="L745" s="43"/>
      <c r="M745" s="43"/>
      <c r="N745" s="43"/>
      <c r="O745" s="48"/>
      <c r="P745" s="43"/>
      <c r="Q745" s="31" t="b">
        <f>IF(AND(OR(G745:G749=DATOS!C$8,G745:G749=DATOS!C$9),H745:H749=DATOS!B$4),ROW(G745:G749))</f>
        <v>0</v>
      </c>
      <c r="R745" s="31" t="str">
        <f t="shared" ca="1" si="2"/>
        <v/>
      </c>
      <c r="S745" s="31">
        <f t="shared" ca="1" si="10"/>
        <v>0</v>
      </c>
      <c r="T745" s="32"/>
      <c r="U745" s="32"/>
      <c r="V745" s="32"/>
      <c r="W745" s="32"/>
      <c r="X745" s="32"/>
      <c r="Y745" s="32"/>
      <c r="Z745" s="32"/>
      <c r="AA745" s="32"/>
      <c r="AB745" s="32"/>
      <c r="AC745" s="32"/>
      <c r="AD745" s="32"/>
      <c r="AE745" s="32"/>
    </row>
    <row r="746" spans="1:31" ht="12.75">
      <c r="A746" s="37"/>
      <c r="B746" s="43"/>
      <c r="C746" s="45"/>
      <c r="D746" s="45"/>
      <c r="E746" s="48"/>
      <c r="F746" s="43"/>
      <c r="G746" s="43"/>
      <c r="H746" s="51"/>
      <c r="I746" s="43"/>
      <c r="J746" s="43"/>
      <c r="K746" s="52"/>
      <c r="L746" s="43"/>
      <c r="M746" s="43"/>
      <c r="N746" s="43"/>
      <c r="O746" s="31"/>
      <c r="P746" s="43"/>
      <c r="Q746" s="31" t="b">
        <f>IF(AND(OR(G746:G750=DATOS!C$8,G746:G750=DATOS!C$9),H746:H750=DATOS!B$4),ROW(G746:G750))</f>
        <v>0</v>
      </c>
      <c r="R746" s="31" t="str">
        <f t="shared" ca="1" si="2"/>
        <v/>
      </c>
      <c r="S746" s="31">
        <f t="shared" ca="1" si="10"/>
        <v>0</v>
      </c>
      <c r="T746" s="32"/>
      <c r="U746" s="32"/>
      <c r="V746" s="32"/>
      <c r="W746" s="32"/>
      <c r="X746" s="32"/>
      <c r="Y746" s="32"/>
      <c r="Z746" s="32"/>
      <c r="AA746" s="32"/>
      <c r="AB746" s="32"/>
      <c r="AC746" s="32"/>
      <c r="AD746" s="32"/>
      <c r="AE746" s="32"/>
    </row>
    <row r="747" spans="1:31" ht="12.75">
      <c r="A747" s="37"/>
      <c r="B747" s="43"/>
      <c r="C747" s="45"/>
      <c r="D747" s="45"/>
      <c r="E747" s="48"/>
      <c r="F747" s="43"/>
      <c r="G747" s="43"/>
      <c r="H747" s="51"/>
      <c r="I747" s="43"/>
      <c r="J747" s="43"/>
      <c r="K747" s="52"/>
      <c r="L747" s="43"/>
      <c r="M747" s="43"/>
      <c r="N747" s="43"/>
      <c r="O747" s="121"/>
      <c r="P747" s="43"/>
      <c r="Q747" s="31" t="b">
        <f>IF(AND(OR(G747:G751=DATOS!C$8,G747:G751=DATOS!C$9),H747:H751=DATOS!B$4),ROW(G747:G751))</f>
        <v>0</v>
      </c>
      <c r="R747" s="31" t="str">
        <f t="shared" ca="1" si="2"/>
        <v/>
      </c>
      <c r="S747" s="31">
        <f t="shared" ca="1" si="10"/>
        <v>0</v>
      </c>
      <c r="T747" s="32"/>
      <c r="U747" s="32"/>
      <c r="V747" s="32"/>
      <c r="W747" s="32"/>
      <c r="X747" s="32"/>
      <c r="Y747" s="32"/>
      <c r="Z747" s="32"/>
      <c r="AA747" s="32"/>
      <c r="AB747" s="32"/>
      <c r="AC747" s="32"/>
      <c r="AD747" s="32"/>
      <c r="AE747" s="32"/>
    </row>
    <row r="748" spans="1:31" ht="12.75">
      <c r="A748" s="90"/>
      <c r="B748" s="43"/>
      <c r="C748" s="45"/>
      <c r="D748" s="45"/>
      <c r="E748" s="48"/>
      <c r="F748" s="43"/>
      <c r="G748" s="43"/>
      <c r="H748" s="51"/>
      <c r="I748" s="43"/>
      <c r="J748" s="43"/>
      <c r="K748" s="52"/>
      <c r="L748" s="43"/>
      <c r="M748" s="43"/>
      <c r="N748" s="43"/>
      <c r="O748" s="121"/>
      <c r="P748" s="43"/>
      <c r="Q748" s="31" t="b">
        <f>IF(AND(OR(G748:G752=DATOS!C$8,G748:G752=DATOS!C$9),H748:H752=DATOS!B$4),ROW(G748:G752))</f>
        <v>0</v>
      </c>
      <c r="R748" s="31" t="str">
        <f t="shared" ca="1" si="2"/>
        <v/>
      </c>
      <c r="S748" s="31">
        <f t="shared" ca="1" si="10"/>
        <v>0</v>
      </c>
      <c r="T748" s="32"/>
      <c r="U748" s="32"/>
      <c r="V748" s="32"/>
      <c r="W748" s="32"/>
      <c r="X748" s="32"/>
      <c r="Y748" s="32"/>
      <c r="Z748" s="32"/>
      <c r="AA748" s="32"/>
      <c r="AB748" s="32"/>
      <c r="AC748" s="32"/>
      <c r="AD748" s="32"/>
      <c r="AE748" s="32"/>
    </row>
    <row r="749" spans="1:31" ht="12.75">
      <c r="A749" s="37"/>
      <c r="B749" s="43"/>
      <c r="C749" s="45"/>
      <c r="D749" s="45"/>
      <c r="E749" s="48"/>
      <c r="F749" s="43"/>
      <c r="G749" s="43"/>
      <c r="H749" s="51"/>
      <c r="I749" s="43"/>
      <c r="J749" s="43"/>
      <c r="K749" s="52"/>
      <c r="L749" s="43"/>
      <c r="M749" s="43"/>
      <c r="N749" s="43"/>
      <c r="O749" s="121"/>
      <c r="P749" s="43"/>
      <c r="Q749" s="31" t="b">
        <f>IF(AND(OR(G749:G753=DATOS!C$8,G749:G753=DATOS!C$9),H749:H753=DATOS!B$4),ROW(G749:G753))</f>
        <v>0</v>
      </c>
      <c r="R749" s="31" t="str">
        <f t="shared" ca="1" si="2"/>
        <v/>
      </c>
      <c r="S749" s="31">
        <f t="shared" ca="1" si="10"/>
        <v>0</v>
      </c>
      <c r="T749" s="32"/>
      <c r="U749" s="32"/>
      <c r="V749" s="32"/>
      <c r="W749" s="32"/>
      <c r="X749" s="32"/>
      <c r="Y749" s="32"/>
      <c r="Z749" s="32"/>
      <c r="AA749" s="32"/>
      <c r="AB749" s="32"/>
      <c r="AC749" s="32"/>
      <c r="AD749" s="32"/>
      <c r="AE749" s="32"/>
    </row>
    <row r="750" spans="1:31" ht="12.75">
      <c r="A750" s="37"/>
      <c r="B750" s="43"/>
      <c r="C750" s="45"/>
      <c r="D750" s="45"/>
      <c r="E750" s="48"/>
      <c r="F750" s="43"/>
      <c r="G750" s="43"/>
      <c r="H750" s="51"/>
      <c r="I750" s="43"/>
      <c r="J750" s="43"/>
      <c r="K750" s="52"/>
      <c r="L750" s="43"/>
      <c r="M750" s="43"/>
      <c r="N750" s="43"/>
      <c r="O750" s="121"/>
      <c r="P750" s="43"/>
      <c r="Q750" s="31" t="b">
        <f>IF(AND(OR(G750:G753=DATOS!C$8,G750:G753=DATOS!C$9),H750:H753=DATOS!B$4),ROW(G750:G753))</f>
        <v>0</v>
      </c>
      <c r="R750" s="31" t="str">
        <f t="shared" ca="1" si="2"/>
        <v/>
      </c>
      <c r="S750" s="31">
        <f t="shared" ca="1" si="10"/>
        <v>0</v>
      </c>
      <c r="T750" s="32"/>
      <c r="U750" s="32"/>
      <c r="V750" s="32"/>
      <c r="W750" s="32"/>
      <c r="X750" s="32"/>
      <c r="Y750" s="32"/>
      <c r="Z750" s="32"/>
      <c r="AA750" s="32"/>
      <c r="AB750" s="32"/>
      <c r="AC750" s="32"/>
      <c r="AD750" s="32"/>
      <c r="AE750" s="32"/>
    </row>
    <row r="751" spans="1:31" ht="12.75">
      <c r="A751" s="37"/>
      <c r="B751" s="43"/>
      <c r="C751" s="45"/>
      <c r="D751" s="45"/>
      <c r="E751" s="48"/>
      <c r="F751" s="43"/>
      <c r="G751" s="43"/>
      <c r="H751" s="51"/>
      <c r="I751" s="43"/>
      <c r="J751" s="43"/>
      <c r="K751" s="52"/>
      <c r="L751" s="48"/>
      <c r="M751" s="43"/>
      <c r="N751" s="43"/>
      <c r="O751" s="121"/>
      <c r="P751" s="43"/>
      <c r="Q751" s="31" t="b">
        <f>IF(AND(OR(G751:G754=DATOS!C$8,G751:G754=DATOS!C$9),H751:H754=DATOS!B$4),ROW(G751:G754))</f>
        <v>0</v>
      </c>
      <c r="R751" s="31" t="str">
        <f t="shared" ca="1" si="2"/>
        <v/>
      </c>
      <c r="S751" s="31">
        <f t="shared" ca="1" si="10"/>
        <v>0</v>
      </c>
      <c r="T751" s="32"/>
      <c r="U751" s="32"/>
      <c r="V751" s="32"/>
      <c r="W751" s="32"/>
      <c r="X751" s="32"/>
      <c r="Y751" s="32"/>
      <c r="Z751" s="32"/>
      <c r="AA751" s="32"/>
      <c r="AB751" s="32"/>
      <c r="AC751" s="32"/>
      <c r="AD751" s="32"/>
      <c r="AE751" s="32"/>
    </row>
    <row r="752" spans="1:31" ht="12.75">
      <c r="A752" s="37"/>
      <c r="B752" s="43"/>
      <c r="C752" s="45"/>
      <c r="D752" s="45"/>
      <c r="E752" s="48"/>
      <c r="F752" s="43"/>
      <c r="G752" s="43"/>
      <c r="H752" s="51"/>
      <c r="I752" s="43"/>
      <c r="J752" s="31"/>
      <c r="K752" s="55"/>
      <c r="L752" s="31"/>
      <c r="M752" s="31"/>
      <c r="N752" s="43"/>
      <c r="O752" s="48"/>
      <c r="P752" s="43"/>
      <c r="Q752" s="31" t="b">
        <f>IF(AND(OR(G752:G755=DATOS!C$8,G752:G755=DATOS!C$9),H752:H755=DATOS!B$4),ROW(G752:G755))</f>
        <v>0</v>
      </c>
      <c r="R752" s="31" t="str">
        <f t="shared" ca="1" si="2"/>
        <v/>
      </c>
      <c r="S752" s="31">
        <f t="shared" ca="1" si="10"/>
        <v>0</v>
      </c>
      <c r="T752" s="32"/>
      <c r="U752" s="32"/>
      <c r="V752" s="32"/>
      <c r="W752" s="32"/>
      <c r="X752" s="32"/>
      <c r="Y752" s="32"/>
      <c r="Z752" s="32"/>
      <c r="AA752" s="32"/>
      <c r="AB752" s="32"/>
      <c r="AC752" s="32"/>
      <c r="AD752" s="32"/>
      <c r="AE752" s="32"/>
    </row>
    <row r="753" spans="1:31" ht="12.75">
      <c r="A753" s="37"/>
      <c r="B753" s="43"/>
      <c r="C753" s="45"/>
      <c r="D753" s="45"/>
      <c r="E753" s="48"/>
      <c r="F753" s="43"/>
      <c r="G753" s="43"/>
      <c r="H753" s="51"/>
      <c r="I753" s="43"/>
      <c r="J753" s="43"/>
      <c r="K753" s="52"/>
      <c r="L753" s="43"/>
      <c r="M753" s="43"/>
      <c r="N753" s="43"/>
      <c r="O753" s="48"/>
      <c r="P753" s="43"/>
      <c r="Q753" s="31" t="b">
        <f>IF(AND(OR(G753:G756=DATOS!C$8,G753:G756=DATOS!C$9),H753:H756=DATOS!B$4),ROW(G753:G756))</f>
        <v>0</v>
      </c>
      <c r="R753" s="31" t="str">
        <f t="shared" ca="1" si="2"/>
        <v/>
      </c>
      <c r="S753" s="31">
        <f t="shared" ca="1" si="10"/>
        <v>0</v>
      </c>
      <c r="T753" s="32"/>
      <c r="U753" s="32"/>
      <c r="V753" s="32"/>
      <c r="W753" s="32"/>
      <c r="X753" s="32"/>
      <c r="Y753" s="32"/>
      <c r="Z753" s="32"/>
      <c r="AA753" s="32"/>
      <c r="AB753" s="32"/>
      <c r="AC753" s="32"/>
      <c r="AD753" s="32"/>
      <c r="AE753" s="32"/>
    </row>
    <row r="754" spans="1:31" ht="12.75">
      <c r="A754" s="37"/>
      <c r="B754" s="43"/>
      <c r="C754" s="45"/>
      <c r="D754" s="45"/>
      <c r="E754" s="48"/>
      <c r="F754" s="43"/>
      <c r="G754" s="43"/>
      <c r="H754" s="51"/>
      <c r="I754" s="43"/>
      <c r="J754" s="43"/>
      <c r="K754" s="52"/>
      <c r="L754" s="43"/>
      <c r="M754" s="43"/>
      <c r="N754" s="43"/>
      <c r="O754" s="48"/>
      <c r="P754" s="43"/>
      <c r="Q754" s="31" t="b">
        <f>IF(AND(OR(G754:G758=DATOS!C$8,G754:G758=DATOS!C$9),H754:H758=DATOS!B$4),ROW(G754:G758))</f>
        <v>0</v>
      </c>
      <c r="R754" s="31" t="str">
        <f t="shared" ca="1" si="2"/>
        <v/>
      </c>
      <c r="S754" s="31">
        <f t="shared" ca="1" si="10"/>
        <v>0</v>
      </c>
      <c r="T754" s="32"/>
      <c r="U754" s="32"/>
      <c r="V754" s="32"/>
      <c r="W754" s="32"/>
      <c r="X754" s="32"/>
      <c r="Y754" s="32"/>
      <c r="Z754" s="32"/>
      <c r="AA754" s="32"/>
      <c r="AB754" s="32"/>
      <c r="AC754" s="32"/>
      <c r="AD754" s="32"/>
      <c r="AE754" s="32"/>
    </row>
    <row r="755" spans="1:31" ht="12.75">
      <c r="A755" s="37"/>
      <c r="B755" s="43"/>
      <c r="C755" s="45"/>
      <c r="D755" s="45"/>
      <c r="E755" s="48"/>
      <c r="F755" s="43"/>
      <c r="G755" s="43"/>
      <c r="H755" s="51"/>
      <c r="I755" s="43"/>
      <c r="J755" s="43"/>
      <c r="K755" s="52"/>
      <c r="L755" s="48"/>
      <c r="M755" s="48"/>
      <c r="N755" s="43"/>
      <c r="O755" s="48"/>
      <c r="P755" s="43"/>
      <c r="Q755" s="31" t="b">
        <f>IF(AND(OR(G755:G759=DATOS!C$8,G755:G759=DATOS!C$9),H755:H759=DATOS!B$4),ROW(G755:G759))</f>
        <v>0</v>
      </c>
      <c r="R755" s="31" t="str">
        <f t="shared" ca="1" si="2"/>
        <v/>
      </c>
      <c r="S755" s="31">
        <f t="shared" ca="1" si="10"/>
        <v>0</v>
      </c>
      <c r="T755" s="32"/>
      <c r="U755" s="32"/>
      <c r="V755" s="32"/>
      <c r="W755" s="32"/>
      <c r="X755" s="32"/>
      <c r="Y755" s="32"/>
      <c r="Z755" s="32"/>
      <c r="AA755" s="32"/>
      <c r="AB755" s="32"/>
      <c r="AC755" s="32"/>
      <c r="AD755" s="32"/>
      <c r="AE755" s="32"/>
    </row>
    <row r="756" spans="1:31" ht="12.75">
      <c r="A756" s="37"/>
      <c r="B756" s="43"/>
      <c r="C756" s="45"/>
      <c r="D756" s="45"/>
      <c r="E756" s="48"/>
      <c r="F756" s="43"/>
      <c r="G756" s="43"/>
      <c r="H756" s="51"/>
      <c r="I756" s="43"/>
      <c r="J756" s="43"/>
      <c r="K756" s="52"/>
      <c r="L756" s="43"/>
      <c r="M756" s="43"/>
      <c r="N756" s="43"/>
      <c r="O756" s="121"/>
      <c r="P756" s="43"/>
      <c r="Q756" s="31" t="b">
        <f>IF(AND(OR(G756:G760=DATOS!C$8,G756:G760=DATOS!C$9),H756:H760=DATOS!B$4),ROW(G756:G760))</f>
        <v>0</v>
      </c>
      <c r="R756" s="31" t="str">
        <f t="shared" ca="1" si="2"/>
        <v/>
      </c>
      <c r="S756" s="31">
        <f t="shared" ca="1" si="10"/>
        <v>0</v>
      </c>
      <c r="T756" s="32"/>
      <c r="U756" s="32"/>
      <c r="V756" s="32"/>
      <c r="W756" s="32"/>
      <c r="X756" s="32"/>
      <c r="Y756" s="32"/>
      <c r="Z756" s="32"/>
      <c r="AA756" s="32"/>
      <c r="AB756" s="32"/>
      <c r="AC756" s="32"/>
      <c r="AD756" s="32"/>
      <c r="AE756" s="32"/>
    </row>
    <row r="757" spans="1:31" ht="12.75">
      <c r="A757" s="37"/>
      <c r="B757" s="43"/>
      <c r="C757" s="45"/>
      <c r="D757" s="45"/>
      <c r="E757" s="48"/>
      <c r="F757" s="43"/>
      <c r="G757" s="43"/>
      <c r="H757" s="51"/>
      <c r="I757" s="43"/>
      <c r="J757" s="43"/>
      <c r="K757" s="52"/>
      <c r="L757" s="43"/>
      <c r="M757" s="43"/>
      <c r="N757" s="43"/>
      <c r="O757" s="48"/>
      <c r="P757" s="43"/>
      <c r="Q757" s="31" t="b">
        <f>IF(AND(OR(G757:G761=DATOS!C$8,G757:G761=DATOS!C$9),H757:H761=DATOS!B$4),ROW(G757:G761))</f>
        <v>0</v>
      </c>
      <c r="R757" s="31" t="str">
        <f t="shared" ca="1" si="2"/>
        <v/>
      </c>
      <c r="S757" s="31">
        <f t="shared" ca="1" si="10"/>
        <v>0</v>
      </c>
      <c r="T757" s="32"/>
      <c r="U757" s="32"/>
      <c r="V757" s="32"/>
      <c r="W757" s="32"/>
      <c r="X757" s="32"/>
      <c r="Y757" s="32"/>
      <c r="Z757" s="32"/>
      <c r="AA757" s="32"/>
      <c r="AB757" s="32"/>
      <c r="AC757" s="32"/>
      <c r="AD757" s="32"/>
      <c r="AE757" s="32"/>
    </row>
    <row r="758" spans="1:31" ht="12.75">
      <c r="A758" s="37"/>
      <c r="B758" s="43"/>
      <c r="C758" s="45"/>
      <c r="D758" s="45"/>
      <c r="E758" s="48"/>
      <c r="F758" s="43"/>
      <c r="G758" s="43"/>
      <c r="H758" s="51"/>
      <c r="I758" s="43"/>
      <c r="J758" s="43"/>
      <c r="K758" s="52"/>
      <c r="L758" s="43"/>
      <c r="M758" s="43"/>
      <c r="N758" s="43"/>
      <c r="O758" s="48"/>
      <c r="P758" s="31"/>
      <c r="Q758" s="31" t="b">
        <f>IF(AND(OR(G758:G762=DATOS!C$8,G758:G762=DATOS!C$9),H758:H762=DATOS!B$4),ROW(G758:G762))</f>
        <v>0</v>
      </c>
      <c r="R758" s="31" t="str">
        <f t="shared" ca="1" si="2"/>
        <v/>
      </c>
      <c r="S758" s="31">
        <f t="shared" ca="1" si="10"/>
        <v>0</v>
      </c>
      <c r="T758" s="32"/>
      <c r="U758" s="32"/>
      <c r="V758" s="32"/>
      <c r="W758" s="32"/>
      <c r="X758" s="32"/>
      <c r="Y758" s="32"/>
      <c r="Z758" s="32"/>
      <c r="AA758" s="32"/>
      <c r="AB758" s="32"/>
      <c r="AC758" s="32"/>
      <c r="AD758" s="32"/>
      <c r="AE758" s="32"/>
    </row>
    <row r="759" spans="1:31" ht="12.75">
      <c r="A759" s="90"/>
      <c r="B759" s="43"/>
      <c r="C759" s="45"/>
      <c r="D759" s="45"/>
      <c r="E759" s="48"/>
      <c r="F759" s="43"/>
      <c r="G759" s="43"/>
      <c r="H759" s="51"/>
      <c r="I759" s="43"/>
      <c r="J759" s="43"/>
      <c r="K759" s="52"/>
      <c r="L759" s="43"/>
      <c r="M759" s="43"/>
      <c r="N759" s="43"/>
      <c r="O759" s="48"/>
      <c r="P759" s="43"/>
      <c r="Q759" s="31" t="b">
        <f>IF(AND(OR(G759:G763=DATOS!C$8,G759:G763=DATOS!C$9),H759:H763=DATOS!B$4),ROW(G759:G763))</f>
        <v>0</v>
      </c>
      <c r="R759" s="31" t="str">
        <f t="shared" ca="1" si="2"/>
        <v/>
      </c>
      <c r="S759" s="31">
        <f t="shared" ca="1" si="10"/>
        <v>0</v>
      </c>
      <c r="T759" s="32"/>
      <c r="U759" s="32"/>
      <c r="V759" s="32"/>
      <c r="W759" s="32"/>
      <c r="X759" s="32"/>
      <c r="Y759" s="32"/>
      <c r="Z759" s="32"/>
      <c r="AA759" s="32"/>
      <c r="AB759" s="32"/>
      <c r="AC759" s="32"/>
      <c r="AD759" s="32"/>
      <c r="AE759" s="32"/>
    </row>
    <row r="760" spans="1:31" ht="12.75">
      <c r="A760" s="99"/>
      <c r="B760" s="43"/>
      <c r="C760" s="45"/>
      <c r="D760" s="45"/>
      <c r="E760" s="48"/>
      <c r="F760" s="43"/>
      <c r="G760" s="43"/>
      <c r="H760" s="51"/>
      <c r="I760" s="43"/>
      <c r="J760" s="31"/>
      <c r="K760" s="52"/>
      <c r="L760" s="31"/>
      <c r="M760" s="31"/>
      <c r="N760" s="43"/>
      <c r="O760" s="121"/>
      <c r="P760" s="43"/>
      <c r="Q760" s="31" t="b">
        <f>IF(AND(OR(G760:G764=DATOS!C$8,G760:G764=DATOS!C$9),H760:H764=DATOS!B$4),ROW(G760:G764))</f>
        <v>0</v>
      </c>
      <c r="R760" s="31" t="str">
        <f t="shared" ca="1" si="2"/>
        <v/>
      </c>
      <c r="S760" s="31">
        <f t="shared" ca="1" si="10"/>
        <v>0</v>
      </c>
      <c r="T760" s="32"/>
      <c r="U760" s="32"/>
      <c r="V760" s="32"/>
      <c r="W760" s="32"/>
      <c r="X760" s="32"/>
      <c r="Y760" s="32"/>
      <c r="Z760" s="32"/>
      <c r="AA760" s="32"/>
      <c r="AB760" s="32"/>
      <c r="AC760" s="32"/>
      <c r="AD760" s="32"/>
      <c r="AE760" s="32"/>
    </row>
    <row r="761" spans="1:31" ht="12.75">
      <c r="A761" s="37"/>
      <c r="B761" s="43"/>
      <c r="C761" s="45"/>
      <c r="D761" s="45"/>
      <c r="E761" s="48"/>
      <c r="F761" s="43"/>
      <c r="G761" s="43"/>
      <c r="H761" s="51"/>
      <c r="I761" s="43"/>
      <c r="J761" s="43"/>
      <c r="K761" s="52"/>
      <c r="L761" s="43"/>
      <c r="M761" s="43"/>
      <c r="N761" s="43"/>
      <c r="O761" s="48"/>
      <c r="P761" s="43"/>
      <c r="Q761" s="31" t="b">
        <f>IF(AND(OR(G761:G765=DATOS!C$8,G761:G765=DATOS!C$9),H761:H765=DATOS!B$4),ROW(G761:G765))</f>
        <v>0</v>
      </c>
      <c r="R761" s="31" t="str">
        <f t="shared" ca="1" si="2"/>
        <v/>
      </c>
      <c r="S761" s="31">
        <f t="shared" ca="1" si="10"/>
        <v>0</v>
      </c>
      <c r="T761" s="32"/>
      <c r="U761" s="32"/>
      <c r="V761" s="32"/>
      <c r="W761" s="32"/>
      <c r="X761" s="32"/>
      <c r="Y761" s="32"/>
      <c r="Z761" s="32"/>
      <c r="AA761" s="32"/>
      <c r="AB761" s="32"/>
      <c r="AC761" s="32"/>
      <c r="AD761" s="32"/>
      <c r="AE761" s="32"/>
    </row>
    <row r="762" spans="1:31" ht="12.75">
      <c r="A762" s="37"/>
      <c r="B762" s="43"/>
      <c r="C762" s="45"/>
      <c r="D762" s="45"/>
      <c r="E762" s="48"/>
      <c r="F762" s="43"/>
      <c r="G762" s="43"/>
      <c r="H762" s="51"/>
      <c r="I762" s="43"/>
      <c r="J762" s="31"/>
      <c r="K762" s="55"/>
      <c r="L762" s="31"/>
      <c r="M762" s="31"/>
      <c r="N762" s="43"/>
      <c r="O762" s="121"/>
      <c r="P762" s="43"/>
      <c r="Q762" s="31" t="b">
        <f>IF(AND(OR(G762:G766=DATOS!C$8,G762:G766=DATOS!C$9),H762:H766=DATOS!B$4),ROW(G762:G766))</f>
        <v>0</v>
      </c>
      <c r="R762" s="31" t="str">
        <f t="shared" ca="1" si="2"/>
        <v/>
      </c>
      <c r="S762" s="31">
        <f t="shared" ca="1" si="10"/>
        <v>0</v>
      </c>
      <c r="T762" s="32"/>
      <c r="U762" s="32"/>
      <c r="V762" s="32"/>
      <c r="W762" s="32"/>
      <c r="X762" s="32"/>
      <c r="Y762" s="32"/>
      <c r="Z762" s="32"/>
      <c r="AA762" s="32"/>
      <c r="AB762" s="32"/>
      <c r="AC762" s="32"/>
      <c r="AD762" s="32"/>
      <c r="AE762" s="32"/>
    </row>
    <row r="763" spans="1:31" ht="12.75">
      <c r="A763" s="37"/>
      <c r="B763" s="43"/>
      <c r="C763" s="45"/>
      <c r="D763" s="45"/>
      <c r="E763" s="48"/>
      <c r="F763" s="43"/>
      <c r="G763" s="43"/>
      <c r="H763" s="51"/>
      <c r="I763" s="43"/>
      <c r="J763" s="31"/>
      <c r="K763" s="52"/>
      <c r="L763" s="48"/>
      <c r="M763" s="48"/>
      <c r="N763" s="43"/>
      <c r="O763" s="48"/>
      <c r="P763" s="43"/>
      <c r="Q763" s="31" t="b">
        <f>IF(AND(OR(G763:G767=DATOS!C$8,G763:G767=DATOS!C$9),H763:H767=DATOS!B$4),ROW(G763:G767))</f>
        <v>0</v>
      </c>
      <c r="R763" s="31" t="str">
        <f t="shared" ca="1" si="2"/>
        <v/>
      </c>
      <c r="S763" s="31">
        <f t="shared" ca="1" si="10"/>
        <v>0</v>
      </c>
      <c r="T763" s="32"/>
      <c r="U763" s="32"/>
      <c r="V763" s="32"/>
      <c r="W763" s="32"/>
      <c r="X763" s="32"/>
      <c r="Y763" s="32"/>
      <c r="Z763" s="32"/>
      <c r="AA763" s="32"/>
      <c r="AB763" s="32"/>
      <c r="AC763" s="32"/>
      <c r="AD763" s="32"/>
      <c r="AE763" s="32"/>
    </row>
    <row r="764" spans="1:31" ht="12.75">
      <c r="A764" s="37"/>
      <c r="B764" s="43"/>
      <c r="C764" s="45"/>
      <c r="D764" s="45"/>
      <c r="E764" s="48"/>
      <c r="F764" s="43"/>
      <c r="G764" s="43"/>
      <c r="H764" s="51"/>
      <c r="I764" s="43"/>
      <c r="J764" s="31"/>
      <c r="K764" s="55"/>
      <c r="L764" s="31"/>
      <c r="M764" s="31"/>
      <c r="N764" s="43"/>
      <c r="O764" s="48"/>
      <c r="P764" s="43"/>
      <c r="Q764" s="31" t="b">
        <f>IF(AND(OR(G764:G768=DATOS!C$8,G764:G768=DATOS!C$9),H764:H768=DATOS!B$4),ROW(G764:G768))</f>
        <v>0</v>
      </c>
      <c r="R764" s="31" t="str">
        <f t="shared" ca="1" si="2"/>
        <v/>
      </c>
      <c r="S764" s="31">
        <f t="shared" ca="1" si="10"/>
        <v>0</v>
      </c>
      <c r="T764" s="32"/>
      <c r="U764" s="32"/>
      <c r="V764" s="32"/>
      <c r="W764" s="32"/>
      <c r="X764" s="32"/>
      <c r="Y764" s="32"/>
      <c r="Z764" s="32"/>
      <c r="AA764" s="32"/>
      <c r="AB764" s="32"/>
      <c r="AC764" s="32"/>
      <c r="AD764" s="32"/>
      <c r="AE764" s="32"/>
    </row>
    <row r="765" spans="1:31" ht="12.75">
      <c r="A765" s="37"/>
      <c r="B765" s="43"/>
      <c r="C765" s="45"/>
      <c r="D765" s="45"/>
      <c r="E765" s="48"/>
      <c r="F765" s="43"/>
      <c r="G765" s="43"/>
      <c r="H765" s="51"/>
      <c r="I765" s="43"/>
      <c r="J765" s="31"/>
      <c r="K765" s="55"/>
      <c r="L765" s="31"/>
      <c r="M765" s="31"/>
      <c r="N765" s="31"/>
      <c r="O765" s="31"/>
      <c r="P765" s="31"/>
      <c r="Q765" s="31" t="b">
        <f>IF(AND(OR(G765:G769=DATOS!C$8,G765:G769=DATOS!C$9),H765:H769=DATOS!B$4),ROW(G765:G769))</f>
        <v>0</v>
      </c>
      <c r="R765" s="31" t="str">
        <f t="shared" ca="1" si="2"/>
        <v/>
      </c>
      <c r="S765" s="31">
        <f t="shared" ca="1" si="10"/>
        <v>0</v>
      </c>
      <c r="T765" s="32"/>
      <c r="U765" s="32"/>
      <c r="V765" s="32"/>
      <c r="W765" s="32"/>
      <c r="X765" s="32"/>
      <c r="Y765" s="32"/>
      <c r="Z765" s="32"/>
      <c r="AA765" s="32"/>
      <c r="AB765" s="32"/>
      <c r="AC765" s="32"/>
      <c r="AD765" s="32"/>
      <c r="AE765" s="32"/>
    </row>
    <row r="766" spans="1:31" ht="12.75">
      <c r="A766" s="37"/>
      <c r="B766" s="43"/>
      <c r="C766" s="45"/>
      <c r="D766" s="45"/>
      <c r="E766" s="48"/>
      <c r="F766" s="43"/>
      <c r="G766" s="43"/>
      <c r="H766" s="51"/>
      <c r="I766" s="43"/>
      <c r="J766" s="31"/>
      <c r="K766" s="52"/>
      <c r="L766" s="31"/>
      <c r="M766" s="31"/>
      <c r="N766" s="43"/>
      <c r="O766" s="48"/>
      <c r="P766" s="43"/>
      <c r="Q766" s="31" t="b">
        <f>IF(AND(OR(G766:G770=DATOS!C$8,G766:G770=DATOS!C$9),H766:H770=DATOS!B$4),ROW(G766:G770))</f>
        <v>0</v>
      </c>
      <c r="R766" s="31" t="str">
        <f t="shared" ca="1" si="2"/>
        <v/>
      </c>
      <c r="S766" s="31">
        <f t="shared" ca="1" si="10"/>
        <v>0</v>
      </c>
      <c r="T766" s="32"/>
      <c r="U766" s="32"/>
      <c r="V766" s="32"/>
      <c r="W766" s="32"/>
      <c r="X766" s="32"/>
      <c r="Y766" s="32"/>
      <c r="Z766" s="32"/>
      <c r="AA766" s="32"/>
      <c r="AB766" s="32"/>
      <c r="AC766" s="32"/>
      <c r="AD766" s="32"/>
      <c r="AE766" s="32"/>
    </row>
    <row r="767" spans="1:31" ht="12.75">
      <c r="A767" s="37"/>
      <c r="B767" s="43"/>
      <c r="C767" s="45"/>
      <c r="D767" s="45"/>
      <c r="E767" s="48"/>
      <c r="F767" s="43"/>
      <c r="G767" s="43"/>
      <c r="H767" s="51"/>
      <c r="I767" s="43"/>
      <c r="J767" s="43"/>
      <c r="K767" s="52"/>
      <c r="L767" s="43"/>
      <c r="M767" s="43"/>
      <c r="N767" s="43"/>
      <c r="O767" s="48"/>
      <c r="P767" s="43"/>
      <c r="Q767" s="31" t="b">
        <f>IF(AND(OR(G767:G771=DATOS!C$8,G767:G771=DATOS!C$9),H767:H771=DATOS!B$4),ROW(G767:G771))</f>
        <v>0</v>
      </c>
      <c r="R767" s="31" t="str">
        <f t="shared" ca="1" si="2"/>
        <v/>
      </c>
      <c r="S767" s="31">
        <f t="shared" ca="1" si="10"/>
        <v>0</v>
      </c>
      <c r="T767" s="32"/>
      <c r="U767" s="32"/>
      <c r="V767" s="32"/>
      <c r="W767" s="32"/>
      <c r="X767" s="32"/>
      <c r="Y767" s="32"/>
      <c r="Z767" s="32"/>
      <c r="AA767" s="32"/>
      <c r="AB767" s="32"/>
      <c r="AC767" s="32"/>
      <c r="AD767" s="32"/>
      <c r="AE767" s="32"/>
    </row>
    <row r="768" spans="1:31" ht="12.75">
      <c r="A768" s="37"/>
      <c r="B768" s="43"/>
      <c r="C768" s="45"/>
      <c r="D768" s="45"/>
      <c r="E768" s="48"/>
      <c r="F768" s="43"/>
      <c r="G768" s="43"/>
      <c r="H768" s="51"/>
      <c r="I768" s="43"/>
      <c r="J768" s="43"/>
      <c r="K768" s="52"/>
      <c r="L768" s="43"/>
      <c r="M768" s="43"/>
      <c r="N768" s="43"/>
      <c r="O768" s="121"/>
      <c r="P768" s="43"/>
      <c r="Q768" s="31" t="b">
        <f>IF(AND(OR(G768:G772=DATOS!C$8,G768:G772=DATOS!C$9),H768:H772=DATOS!B$4),ROW(G768:G772))</f>
        <v>0</v>
      </c>
      <c r="R768" s="31" t="str">
        <f t="shared" ca="1" si="2"/>
        <v/>
      </c>
      <c r="S768" s="31">
        <f t="shared" ca="1" si="10"/>
        <v>0</v>
      </c>
      <c r="T768" s="32"/>
      <c r="U768" s="32"/>
      <c r="V768" s="32"/>
      <c r="W768" s="32"/>
      <c r="X768" s="32"/>
      <c r="Y768" s="32"/>
      <c r="Z768" s="32"/>
      <c r="AA768" s="32"/>
      <c r="AB768" s="32"/>
      <c r="AC768" s="32"/>
      <c r="AD768" s="32"/>
      <c r="AE768" s="32"/>
    </row>
    <row r="769" spans="1:31" ht="12.75">
      <c r="A769" s="37"/>
      <c r="B769" s="43"/>
      <c r="C769" s="45"/>
      <c r="D769" s="45"/>
      <c r="E769" s="48"/>
      <c r="F769" s="43"/>
      <c r="G769" s="43"/>
      <c r="H769" s="51"/>
      <c r="I769" s="43"/>
      <c r="J769" s="43"/>
      <c r="K769" s="52"/>
      <c r="L769" s="43"/>
      <c r="M769" s="43"/>
      <c r="N769" s="43"/>
      <c r="O769" s="48"/>
      <c r="P769" s="43"/>
      <c r="Q769" s="31" t="b">
        <f>IF(AND(OR(G769:G773=DATOS!C$8,G769:G773=DATOS!C$9),H769:H773=DATOS!B$4),ROW(G769:G773))</f>
        <v>0</v>
      </c>
      <c r="R769" s="31" t="str">
        <f t="shared" ca="1" si="2"/>
        <v/>
      </c>
      <c r="S769" s="31">
        <f t="shared" ca="1" si="10"/>
        <v>0</v>
      </c>
      <c r="T769" s="32"/>
      <c r="U769" s="32"/>
      <c r="V769" s="32"/>
      <c r="W769" s="32"/>
      <c r="X769" s="32"/>
      <c r="Y769" s="32"/>
      <c r="Z769" s="32"/>
      <c r="AA769" s="32"/>
      <c r="AB769" s="32"/>
      <c r="AC769" s="32"/>
      <c r="AD769" s="32"/>
      <c r="AE769" s="32"/>
    </row>
    <row r="770" spans="1:31" ht="12.75">
      <c r="A770" s="37"/>
      <c r="B770" s="43"/>
      <c r="C770" s="45"/>
      <c r="D770" s="45"/>
      <c r="E770" s="48"/>
      <c r="F770" s="43"/>
      <c r="G770" s="43"/>
      <c r="H770" s="51"/>
      <c r="I770" s="43"/>
      <c r="J770" s="43"/>
      <c r="K770" s="52"/>
      <c r="L770" s="43"/>
      <c r="M770" s="43"/>
      <c r="N770" s="43"/>
      <c r="O770" s="121"/>
      <c r="P770" s="43"/>
      <c r="Q770" s="31" t="b">
        <f>IF(AND(OR(G770:G774=DATOS!C$8,G770:G774=DATOS!C$9),H770:H774=DATOS!B$4),ROW(G770:G774))</f>
        <v>0</v>
      </c>
      <c r="R770" s="31" t="str">
        <f t="shared" ca="1" si="2"/>
        <v/>
      </c>
      <c r="S770" s="31">
        <f t="shared" ca="1" si="10"/>
        <v>0</v>
      </c>
      <c r="T770" s="32"/>
      <c r="U770" s="32"/>
      <c r="V770" s="32"/>
      <c r="W770" s="32"/>
      <c r="X770" s="32"/>
      <c r="Y770" s="32"/>
      <c r="Z770" s="32"/>
      <c r="AA770" s="32"/>
      <c r="AB770" s="32"/>
      <c r="AC770" s="32"/>
      <c r="AD770" s="32"/>
      <c r="AE770" s="32"/>
    </row>
    <row r="771" spans="1:31" ht="12.75">
      <c r="A771" s="37"/>
      <c r="B771" s="43"/>
      <c r="C771" s="45"/>
      <c r="D771" s="45"/>
      <c r="E771" s="48"/>
      <c r="F771" s="43"/>
      <c r="G771" s="43"/>
      <c r="H771" s="51"/>
      <c r="I771" s="43"/>
      <c r="J771" s="43"/>
      <c r="K771" s="52"/>
      <c r="L771" s="43"/>
      <c r="M771" s="43"/>
      <c r="N771" s="43"/>
      <c r="O771" s="48"/>
      <c r="P771" s="43"/>
      <c r="Q771" s="31" t="b">
        <f>IF(AND(OR(G771:G775=DATOS!C$8,G771:G775=DATOS!C$9),H771:H775=DATOS!B$4),ROW(G771:G775))</f>
        <v>0</v>
      </c>
      <c r="R771" s="31" t="str">
        <f t="shared" ca="1" si="2"/>
        <v/>
      </c>
      <c r="S771" s="31">
        <f t="shared" ca="1" si="10"/>
        <v>0</v>
      </c>
      <c r="T771" s="32"/>
      <c r="U771" s="32"/>
      <c r="V771" s="32"/>
      <c r="W771" s="32"/>
      <c r="X771" s="32"/>
      <c r="Y771" s="32"/>
      <c r="Z771" s="32"/>
      <c r="AA771" s="32"/>
      <c r="AB771" s="32"/>
      <c r="AC771" s="32"/>
      <c r="AD771" s="32"/>
      <c r="AE771" s="37"/>
    </row>
    <row r="772" spans="1:31" ht="12.75">
      <c r="A772" s="37"/>
      <c r="B772" s="43"/>
      <c r="C772" s="45"/>
      <c r="D772" s="45"/>
      <c r="E772" s="48"/>
      <c r="F772" s="43"/>
      <c r="G772" s="43"/>
      <c r="H772" s="51"/>
      <c r="I772" s="43"/>
      <c r="J772" s="43"/>
      <c r="K772" s="52"/>
      <c r="L772" s="43"/>
      <c r="M772" s="43"/>
      <c r="N772" s="43"/>
      <c r="O772" s="48"/>
      <c r="P772" s="43"/>
      <c r="Q772" s="31" t="b">
        <f>IF(AND(OR(G772:G776=DATOS!C$8,G772:G776=DATOS!C$9),H772:H776=DATOS!B$4),ROW(G772:G776))</f>
        <v>0</v>
      </c>
      <c r="R772" s="31" t="str">
        <f t="shared" ca="1" si="2"/>
        <v/>
      </c>
      <c r="S772" s="31">
        <f t="shared" ca="1" si="10"/>
        <v>0</v>
      </c>
      <c r="T772" s="32"/>
      <c r="U772" s="32"/>
      <c r="V772" s="32"/>
      <c r="W772" s="32"/>
      <c r="X772" s="32"/>
      <c r="Y772" s="32"/>
      <c r="Z772" s="32"/>
      <c r="AA772" s="32"/>
      <c r="AB772" s="32"/>
      <c r="AC772" s="32"/>
      <c r="AD772" s="32"/>
      <c r="AE772" s="32"/>
    </row>
    <row r="773" spans="1:31" ht="12.75">
      <c r="A773" s="37"/>
      <c r="B773" s="43"/>
      <c r="C773" s="45"/>
      <c r="D773" s="45"/>
      <c r="E773" s="48"/>
      <c r="F773" s="43"/>
      <c r="G773" s="43"/>
      <c r="H773" s="51"/>
      <c r="I773" s="43"/>
      <c r="J773" s="43"/>
      <c r="K773" s="52"/>
      <c r="L773" s="48"/>
      <c r="M773" s="43"/>
      <c r="N773" s="43"/>
      <c r="O773" s="81"/>
      <c r="P773" s="43"/>
      <c r="Q773" s="31" t="b">
        <f>IF(AND(OR(G773:G777=DATOS!C$8,G773:G777=DATOS!C$9),H773:H777=DATOS!B$4),ROW(G773:G777))</f>
        <v>0</v>
      </c>
      <c r="R773" s="31" t="str">
        <f t="shared" ca="1" si="2"/>
        <v/>
      </c>
      <c r="S773" s="31">
        <f t="shared" ca="1" si="10"/>
        <v>0</v>
      </c>
      <c r="T773" s="32"/>
      <c r="U773" s="32"/>
      <c r="V773" s="32"/>
      <c r="W773" s="32"/>
      <c r="X773" s="32"/>
      <c r="Y773" s="32"/>
      <c r="Z773" s="32"/>
      <c r="AA773" s="32"/>
      <c r="AB773" s="32"/>
      <c r="AC773" s="32"/>
      <c r="AD773" s="32"/>
      <c r="AE773" s="32"/>
    </row>
    <row r="774" spans="1:31" ht="12.75">
      <c r="A774" s="37"/>
      <c r="B774" s="43"/>
      <c r="C774" s="45"/>
      <c r="D774" s="45"/>
      <c r="E774" s="48"/>
      <c r="F774" s="43"/>
      <c r="G774" s="43"/>
      <c r="H774" s="51"/>
      <c r="I774" s="43"/>
      <c r="J774" s="43"/>
      <c r="K774" s="52"/>
      <c r="L774" s="43"/>
      <c r="M774" s="43"/>
      <c r="N774" s="43"/>
      <c r="O774" s="121"/>
      <c r="P774" s="43"/>
      <c r="Q774" s="31" t="b">
        <f>IF(AND(OR(G774:G778=DATOS!C$8,G774:G778=DATOS!C$9),H774:H778=DATOS!B$4),ROW(G774:G778))</f>
        <v>0</v>
      </c>
      <c r="R774" s="31" t="str">
        <f t="shared" ca="1" si="2"/>
        <v/>
      </c>
      <c r="S774" s="31">
        <f t="shared" ca="1" si="10"/>
        <v>0</v>
      </c>
      <c r="T774" s="32"/>
      <c r="U774" s="32"/>
      <c r="V774" s="32"/>
      <c r="W774" s="32"/>
      <c r="X774" s="32"/>
      <c r="Y774" s="32"/>
      <c r="Z774" s="32"/>
      <c r="AA774" s="32"/>
      <c r="AB774" s="32"/>
      <c r="AC774" s="32"/>
      <c r="AD774" s="32"/>
      <c r="AE774" s="32"/>
    </row>
    <row r="775" spans="1:31" ht="12.75">
      <c r="A775" s="37"/>
      <c r="B775" s="43"/>
      <c r="C775" s="45"/>
      <c r="D775" s="45"/>
      <c r="E775" s="48"/>
      <c r="F775" s="43"/>
      <c r="G775" s="43"/>
      <c r="H775" s="51"/>
      <c r="I775" s="43"/>
      <c r="J775" s="43"/>
      <c r="K775" s="52"/>
      <c r="L775" s="43"/>
      <c r="M775" s="43"/>
      <c r="N775" s="43"/>
      <c r="O775" s="48"/>
      <c r="P775" s="43"/>
      <c r="Q775" s="31" t="b">
        <f>IF(AND(OR(G775:G779=DATOS!C$8,G775:G779=DATOS!C$9),H775:H779=DATOS!B$4),ROW(G775:G779))</f>
        <v>0</v>
      </c>
      <c r="R775" s="31" t="str">
        <f t="shared" ca="1" si="2"/>
        <v/>
      </c>
      <c r="S775" s="31">
        <f t="shared" ca="1" si="10"/>
        <v>0</v>
      </c>
      <c r="T775" s="32"/>
      <c r="U775" s="32"/>
      <c r="V775" s="32"/>
      <c r="W775" s="32"/>
      <c r="X775" s="32"/>
      <c r="Y775" s="32"/>
      <c r="Z775" s="32"/>
      <c r="AA775" s="32"/>
      <c r="AB775" s="32"/>
      <c r="AC775" s="32"/>
      <c r="AD775" s="32"/>
      <c r="AE775" s="32"/>
    </row>
    <row r="776" spans="1:31" ht="12.75">
      <c r="A776" s="37"/>
      <c r="B776" s="43"/>
      <c r="C776" s="45"/>
      <c r="D776" s="45"/>
      <c r="E776" s="48"/>
      <c r="F776" s="43"/>
      <c r="G776" s="43"/>
      <c r="H776" s="51"/>
      <c r="I776" s="43"/>
      <c r="J776" s="43"/>
      <c r="K776" s="52"/>
      <c r="L776" s="43"/>
      <c r="M776" s="43"/>
      <c r="N776" s="84"/>
      <c r="O776" s="121"/>
      <c r="P776" s="43"/>
      <c r="Q776" s="31" t="b">
        <f>IF(AND(OR(G776:G780=DATOS!C$8,G776:G780=DATOS!C$9),H776:H780=DATOS!B$4),ROW(G776:G780))</f>
        <v>0</v>
      </c>
      <c r="R776" s="31" t="str">
        <f t="shared" ca="1" si="2"/>
        <v/>
      </c>
      <c r="S776" s="31">
        <f t="shared" ca="1" si="10"/>
        <v>0</v>
      </c>
      <c r="T776" s="32"/>
      <c r="U776" s="32"/>
      <c r="V776" s="32"/>
      <c r="W776" s="32"/>
      <c r="X776" s="32"/>
      <c r="Y776" s="32"/>
      <c r="Z776" s="32"/>
      <c r="AA776" s="32"/>
      <c r="AB776" s="32"/>
      <c r="AC776" s="32"/>
      <c r="AD776" s="32"/>
      <c r="AE776" s="32"/>
    </row>
    <row r="777" spans="1:31" ht="12.75">
      <c r="A777" s="37"/>
      <c r="B777" s="43"/>
      <c r="C777" s="45"/>
      <c r="D777" s="45"/>
      <c r="E777" s="48"/>
      <c r="F777" s="43"/>
      <c r="G777" s="43"/>
      <c r="H777" s="51"/>
      <c r="I777" s="43"/>
      <c r="J777" s="43"/>
      <c r="K777" s="52"/>
      <c r="L777" s="43"/>
      <c r="M777" s="43"/>
      <c r="N777" s="43"/>
      <c r="O777" s="121"/>
      <c r="P777" s="43"/>
      <c r="Q777" s="31" t="b">
        <f>IF(AND(OR(G777:G781=DATOS!C$8,G777:G781=DATOS!C$9),H777:H781=DATOS!B$4),ROW(G777:G781))</f>
        <v>0</v>
      </c>
      <c r="R777" s="31" t="str">
        <f t="shared" ca="1" si="2"/>
        <v/>
      </c>
      <c r="S777" s="31">
        <f t="shared" ca="1" si="10"/>
        <v>0</v>
      </c>
      <c r="T777" s="32"/>
      <c r="U777" s="32"/>
      <c r="V777" s="32"/>
      <c r="W777" s="32"/>
      <c r="X777" s="32"/>
      <c r="Y777" s="32"/>
      <c r="Z777" s="32"/>
      <c r="AA777" s="32"/>
      <c r="AB777" s="32"/>
      <c r="AC777" s="32"/>
      <c r="AD777" s="32"/>
      <c r="AE777" s="32"/>
    </row>
    <row r="778" spans="1:31" ht="12.75">
      <c r="A778" s="37"/>
      <c r="B778" s="43"/>
      <c r="C778" s="45"/>
      <c r="D778" s="45"/>
      <c r="E778" s="48"/>
      <c r="F778" s="43"/>
      <c r="G778" s="43"/>
      <c r="H778" s="51"/>
      <c r="I778" s="43"/>
      <c r="J778" s="31"/>
      <c r="K778" s="52"/>
      <c r="L778" s="31"/>
      <c r="M778" s="31"/>
      <c r="N778" s="43"/>
      <c r="O778" s="48"/>
      <c r="P778" s="43"/>
      <c r="Q778" s="31" t="b">
        <f>IF(AND(OR(G778:G782=DATOS!C$8,G778:G782=DATOS!C$9),H778:H782=DATOS!B$4),ROW(G778:G782))</f>
        <v>0</v>
      </c>
      <c r="R778" s="31" t="str">
        <f t="shared" ca="1" si="2"/>
        <v/>
      </c>
      <c r="S778" s="31">
        <f t="shared" ca="1" si="10"/>
        <v>0</v>
      </c>
      <c r="T778" s="32"/>
      <c r="U778" s="32"/>
      <c r="V778" s="32"/>
      <c r="W778" s="32"/>
      <c r="X778" s="32"/>
      <c r="Y778" s="32"/>
      <c r="Z778" s="32"/>
      <c r="AA778" s="32"/>
      <c r="AB778" s="32"/>
      <c r="AC778" s="32"/>
      <c r="AD778" s="32"/>
      <c r="AE778" s="32"/>
    </row>
    <row r="779" spans="1:31" ht="12.75">
      <c r="A779" s="37"/>
      <c r="B779" s="43"/>
      <c r="C779" s="45"/>
      <c r="D779" s="45"/>
      <c r="E779" s="48"/>
      <c r="F779" s="43"/>
      <c r="G779" s="43"/>
      <c r="H779" s="51"/>
      <c r="I779" s="43"/>
      <c r="J779" s="43"/>
      <c r="K779" s="52"/>
      <c r="L779" s="43"/>
      <c r="M779" s="43"/>
      <c r="N779" s="43"/>
      <c r="O779" s="48"/>
      <c r="P779" s="43"/>
      <c r="Q779" s="31" t="b">
        <f>IF(AND(OR(G779:G783=DATOS!C$8,G779:G783=DATOS!C$9),H779:H783=DATOS!B$4),ROW(G779:G783))</f>
        <v>0</v>
      </c>
      <c r="R779" s="31" t="str">
        <f t="shared" ca="1" si="2"/>
        <v/>
      </c>
      <c r="S779" s="31">
        <f t="shared" ca="1" si="10"/>
        <v>0</v>
      </c>
      <c r="T779" s="32"/>
      <c r="U779" s="32"/>
      <c r="V779" s="32"/>
      <c r="W779" s="32"/>
      <c r="X779" s="32"/>
      <c r="Y779" s="32"/>
      <c r="Z779" s="32"/>
      <c r="AA779" s="32"/>
      <c r="AB779" s="32"/>
      <c r="AC779" s="32"/>
      <c r="AD779" s="32"/>
      <c r="AE779" s="32"/>
    </row>
    <row r="780" spans="1:31" ht="12.75">
      <c r="A780" s="37"/>
      <c r="B780" s="43"/>
      <c r="C780" s="45"/>
      <c r="D780" s="45"/>
      <c r="E780" s="48"/>
      <c r="F780" s="43"/>
      <c r="G780" s="43"/>
      <c r="H780" s="51"/>
      <c r="I780" s="43"/>
      <c r="J780" s="31"/>
      <c r="K780" s="52"/>
      <c r="L780" s="48"/>
      <c r="M780" s="48"/>
      <c r="N780" s="43"/>
      <c r="O780" s="48"/>
      <c r="P780" s="43"/>
      <c r="Q780" s="31" t="b">
        <f>IF(AND(OR(G780:G784=DATOS!C$8,G780:G784=DATOS!C$9),H780:H784=DATOS!B$4),ROW(G780:G784))</f>
        <v>0</v>
      </c>
      <c r="R780" s="31" t="str">
        <f t="shared" ca="1" si="2"/>
        <v/>
      </c>
      <c r="S780" s="31">
        <f t="shared" ca="1" si="10"/>
        <v>0</v>
      </c>
      <c r="T780" s="32"/>
      <c r="U780" s="32"/>
      <c r="V780" s="32"/>
      <c r="W780" s="32"/>
      <c r="X780" s="32"/>
      <c r="Y780" s="32"/>
      <c r="Z780" s="32"/>
      <c r="AA780" s="32"/>
      <c r="AB780" s="32"/>
      <c r="AC780" s="32"/>
      <c r="AD780" s="32"/>
      <c r="AE780" s="32"/>
    </row>
    <row r="781" spans="1:31" ht="12.75">
      <c r="A781" s="37"/>
      <c r="B781" s="280"/>
      <c r="C781" s="45"/>
      <c r="D781" s="45"/>
      <c r="E781" s="48"/>
      <c r="F781" s="43"/>
      <c r="G781" s="43"/>
      <c r="H781" s="51"/>
      <c r="I781" s="43"/>
      <c r="J781" s="31"/>
      <c r="K781" s="52"/>
      <c r="L781" s="48"/>
      <c r="M781" s="31"/>
      <c r="N781" s="43"/>
      <c r="O781" s="48"/>
      <c r="P781" s="43"/>
      <c r="Q781" s="31" t="b">
        <f>IF(AND(OR(G781:G785=DATOS!C$8,G781:G785=DATOS!C$9),H781:H785=DATOS!B$4),ROW(G781:G785))</f>
        <v>0</v>
      </c>
      <c r="R781" s="31" t="str">
        <f t="shared" ca="1" si="2"/>
        <v/>
      </c>
      <c r="S781" s="31">
        <f t="shared" ca="1" si="10"/>
        <v>0</v>
      </c>
      <c r="T781" s="32"/>
      <c r="U781" s="32"/>
      <c r="V781" s="32"/>
      <c r="W781" s="32"/>
      <c r="X781" s="32"/>
      <c r="Y781" s="32"/>
      <c r="Z781" s="32"/>
      <c r="AA781" s="32"/>
      <c r="AB781" s="32"/>
      <c r="AC781" s="32"/>
      <c r="AD781" s="32"/>
      <c r="AE781" s="32"/>
    </row>
    <row r="782" spans="1:31" ht="12.75">
      <c r="A782" s="37"/>
      <c r="B782" s="43"/>
      <c r="C782" s="45"/>
      <c r="D782" s="45"/>
      <c r="E782" s="48"/>
      <c r="F782" s="43"/>
      <c r="G782" s="43"/>
      <c r="H782" s="51"/>
      <c r="I782" s="43"/>
      <c r="J782" s="31"/>
      <c r="K782" s="52"/>
      <c r="L782" s="48"/>
      <c r="M782" s="31"/>
      <c r="N782" s="43"/>
      <c r="O782" s="48"/>
      <c r="P782" s="43"/>
      <c r="Q782" s="31" t="b">
        <f>IF(AND(OR(G782:G786=DATOS!C$8,G782:G786=DATOS!C$9),H782:H786=DATOS!B$4),ROW(G782:G786))</f>
        <v>0</v>
      </c>
      <c r="R782" s="31" t="str">
        <f t="shared" ca="1" si="2"/>
        <v/>
      </c>
      <c r="S782" s="31">
        <f t="shared" ca="1" si="10"/>
        <v>0</v>
      </c>
      <c r="T782" s="32"/>
      <c r="U782" s="32"/>
      <c r="V782" s="32"/>
      <c r="W782" s="32"/>
      <c r="X782" s="32"/>
      <c r="Y782" s="32"/>
      <c r="Z782" s="32"/>
      <c r="AA782" s="32"/>
      <c r="AB782" s="32"/>
      <c r="AC782" s="32"/>
      <c r="AD782" s="32"/>
      <c r="AE782" s="32"/>
    </row>
    <row r="783" spans="1:31" ht="12.75">
      <c r="A783" s="37"/>
      <c r="B783" s="43"/>
      <c r="C783" s="45"/>
      <c r="D783" s="45"/>
      <c r="E783" s="48"/>
      <c r="F783" s="43"/>
      <c r="G783" s="43"/>
      <c r="H783" s="51"/>
      <c r="I783" s="43"/>
      <c r="J783" s="31"/>
      <c r="K783" s="52"/>
      <c r="L783" s="31"/>
      <c r="M783" s="31"/>
      <c r="N783" s="43"/>
      <c r="O783" s="48"/>
      <c r="P783" s="43"/>
      <c r="Q783" s="31" t="b">
        <f>IF(AND(OR(G783:G787=DATOS!C$8,G783:G787=DATOS!C$9),H783:H787=DATOS!B$4),ROW(G783:G787))</f>
        <v>0</v>
      </c>
      <c r="R783" s="31" t="str">
        <f t="shared" ca="1" si="2"/>
        <v/>
      </c>
      <c r="S783" s="31">
        <f t="shared" ca="1" si="10"/>
        <v>0</v>
      </c>
      <c r="T783" s="32"/>
      <c r="U783" s="32"/>
      <c r="V783" s="32"/>
      <c r="W783" s="32"/>
      <c r="X783" s="32"/>
      <c r="Y783" s="32"/>
      <c r="Z783" s="32"/>
      <c r="AA783" s="32"/>
      <c r="AB783" s="32"/>
      <c r="AC783" s="32"/>
      <c r="AD783" s="32"/>
      <c r="AE783" s="32"/>
    </row>
    <row r="784" spans="1:31" ht="12.75">
      <c r="A784" s="37"/>
      <c r="B784" s="43"/>
      <c r="C784" s="45"/>
      <c r="D784" s="45"/>
      <c r="E784" s="48"/>
      <c r="F784" s="43"/>
      <c r="G784" s="43"/>
      <c r="H784" s="51"/>
      <c r="I784" s="43"/>
      <c r="J784" s="31"/>
      <c r="K784" s="55"/>
      <c r="L784" s="31"/>
      <c r="M784" s="31"/>
      <c r="N784" s="43"/>
      <c r="O784" s="48"/>
      <c r="P784" s="43"/>
      <c r="Q784" s="31" t="b">
        <f>IF(AND(OR(G784:G788=DATOS!C$8,G784:G788=DATOS!C$9),H784:H788=DATOS!B$4),ROW(G784:G788))</f>
        <v>0</v>
      </c>
      <c r="R784" s="31" t="str">
        <f t="shared" ca="1" si="2"/>
        <v/>
      </c>
      <c r="S784" s="31">
        <f t="shared" ca="1" si="10"/>
        <v>0</v>
      </c>
      <c r="T784" s="32"/>
      <c r="U784" s="32"/>
      <c r="V784" s="32"/>
      <c r="W784" s="32"/>
      <c r="X784" s="32"/>
      <c r="Y784" s="32"/>
      <c r="Z784" s="32"/>
      <c r="AA784" s="32"/>
      <c r="AB784" s="32"/>
      <c r="AC784" s="32"/>
      <c r="AD784" s="32"/>
      <c r="AE784" s="32"/>
    </row>
    <row r="785" spans="1:31" ht="12.75">
      <c r="A785" s="37"/>
      <c r="B785" s="43"/>
      <c r="C785" s="45"/>
      <c r="D785" s="45"/>
      <c r="E785" s="48"/>
      <c r="F785" s="43"/>
      <c r="G785" s="43"/>
      <c r="H785" s="51"/>
      <c r="I785" s="43"/>
      <c r="J785" s="43"/>
      <c r="K785" s="52"/>
      <c r="L785" s="43"/>
      <c r="M785" s="43"/>
      <c r="N785" s="43"/>
      <c r="O785" s="121"/>
      <c r="P785" s="43"/>
      <c r="Q785" s="31" t="b">
        <f>IF(AND(OR(G785:G789=DATOS!C$8,G785:G789=DATOS!C$9),H785:H789=DATOS!B$4),ROW(G785:G789))</f>
        <v>0</v>
      </c>
      <c r="R785" s="31" t="str">
        <f t="shared" ca="1" si="2"/>
        <v/>
      </c>
      <c r="S785" s="31">
        <f t="shared" ca="1" si="10"/>
        <v>0</v>
      </c>
      <c r="T785" s="32"/>
      <c r="U785" s="32"/>
      <c r="V785" s="32"/>
      <c r="W785" s="32"/>
      <c r="X785" s="32"/>
      <c r="Y785" s="32"/>
      <c r="Z785" s="32"/>
      <c r="AA785" s="32"/>
      <c r="AB785" s="32"/>
      <c r="AC785" s="32"/>
      <c r="AD785" s="32"/>
      <c r="AE785" s="32"/>
    </row>
    <row r="786" spans="1:31" ht="12.75">
      <c r="A786" s="37"/>
      <c r="B786" s="43"/>
      <c r="C786" s="45"/>
      <c r="D786" s="45"/>
      <c r="E786" s="48"/>
      <c r="F786" s="43"/>
      <c r="G786" s="43"/>
      <c r="H786" s="51"/>
      <c r="I786" s="43"/>
      <c r="J786" s="43"/>
      <c r="K786" s="52"/>
      <c r="L786" s="43"/>
      <c r="M786" s="43"/>
      <c r="N786" s="43"/>
      <c r="O786" s="121"/>
      <c r="P786" s="43"/>
      <c r="Q786" s="31" t="b">
        <f>IF(AND(OR(G786:G790=DATOS!C$8,G786:G790=DATOS!C$9),H786:H790=DATOS!B$4),ROW(G786:G790))</f>
        <v>0</v>
      </c>
      <c r="R786" s="31" t="str">
        <f t="shared" ca="1" si="2"/>
        <v/>
      </c>
      <c r="S786" s="31">
        <f t="shared" ca="1" si="10"/>
        <v>0</v>
      </c>
      <c r="T786" s="32"/>
      <c r="U786" s="32"/>
      <c r="V786" s="32"/>
      <c r="W786" s="32"/>
      <c r="X786" s="32"/>
      <c r="Y786" s="32"/>
      <c r="Z786" s="32"/>
      <c r="AA786" s="32"/>
      <c r="AB786" s="32"/>
      <c r="AC786" s="32"/>
      <c r="AD786" s="32"/>
      <c r="AE786" s="32"/>
    </row>
    <row r="787" spans="1:31" ht="12.75">
      <c r="A787" s="37"/>
      <c r="B787" s="43"/>
      <c r="C787" s="45"/>
      <c r="D787" s="45"/>
      <c r="E787" s="48"/>
      <c r="F787" s="43"/>
      <c r="G787" s="43"/>
      <c r="H787" s="51"/>
      <c r="I787" s="43"/>
      <c r="J787" s="43"/>
      <c r="K787" s="52"/>
      <c r="L787" s="48"/>
      <c r="M787" s="48"/>
      <c r="N787" s="43"/>
      <c r="O787" s="48"/>
      <c r="P787" s="43"/>
      <c r="Q787" s="31" t="b">
        <f>IF(AND(OR(G787:G791=DATOS!C$8,G787:G791=DATOS!C$9),H787:H791=DATOS!B$4),ROW(G787:G791))</f>
        <v>0</v>
      </c>
      <c r="R787" s="31" t="str">
        <f t="shared" ca="1" si="2"/>
        <v/>
      </c>
      <c r="S787" s="31">
        <f t="shared" ca="1" si="10"/>
        <v>0</v>
      </c>
      <c r="T787" s="32"/>
      <c r="U787" s="32"/>
      <c r="V787" s="32"/>
      <c r="W787" s="32"/>
      <c r="X787" s="32"/>
      <c r="Y787" s="32"/>
      <c r="Z787" s="32"/>
      <c r="AA787" s="32"/>
      <c r="AB787" s="32"/>
      <c r="AC787" s="32"/>
      <c r="AD787" s="32"/>
      <c r="AE787" s="32"/>
    </row>
    <row r="788" spans="1:31" ht="12.75">
      <c r="A788" s="37"/>
      <c r="B788" s="43"/>
      <c r="C788" s="45"/>
      <c r="D788" s="45"/>
      <c r="E788" s="121"/>
      <c r="F788" s="43"/>
      <c r="G788" s="43"/>
      <c r="H788" s="51"/>
      <c r="I788" s="43"/>
      <c r="J788" s="43"/>
      <c r="K788" s="52"/>
      <c r="L788" s="43"/>
      <c r="M788" s="43"/>
      <c r="N788" s="43"/>
      <c r="O788" s="48"/>
      <c r="P788" s="43"/>
      <c r="Q788" s="31" t="b">
        <f>IF(AND(OR(G788:G792=DATOS!C$8,G788:G792=DATOS!C$9),H788:H792=DATOS!B$4),ROW(G788:G792))</f>
        <v>0</v>
      </c>
      <c r="R788" s="31" t="str">
        <f t="shared" ca="1" si="2"/>
        <v/>
      </c>
      <c r="S788" s="31">
        <f t="shared" ca="1" si="10"/>
        <v>0</v>
      </c>
      <c r="T788" s="32"/>
      <c r="U788" s="32"/>
      <c r="V788" s="32"/>
      <c r="W788" s="32"/>
      <c r="X788" s="32"/>
      <c r="Y788" s="32"/>
      <c r="Z788" s="32"/>
      <c r="AA788" s="32"/>
      <c r="AB788" s="32"/>
      <c r="AC788" s="32"/>
      <c r="AD788" s="32"/>
      <c r="AE788" s="32"/>
    </row>
    <row r="789" spans="1:31" ht="12.75">
      <c r="A789" s="37"/>
      <c r="B789" s="43"/>
      <c r="C789" s="45"/>
      <c r="D789" s="45"/>
      <c r="E789" s="48"/>
      <c r="F789" s="43"/>
      <c r="G789" s="43"/>
      <c r="H789" s="51"/>
      <c r="I789" s="43"/>
      <c r="J789" s="31"/>
      <c r="K789" s="52"/>
      <c r="L789" s="48"/>
      <c r="M789" s="48"/>
      <c r="N789" s="43"/>
      <c r="O789" s="48"/>
      <c r="P789" s="43"/>
      <c r="Q789" s="31" t="b">
        <f>IF(AND(OR(G789:G793=DATOS!C$8,G789:G793=DATOS!C$9),H789:H793=DATOS!B$4),ROW(G789:G793))</f>
        <v>0</v>
      </c>
      <c r="R789" s="31" t="str">
        <f t="shared" ca="1" si="2"/>
        <v/>
      </c>
      <c r="S789" s="31">
        <f t="shared" ca="1" si="10"/>
        <v>0</v>
      </c>
      <c r="T789" s="32"/>
      <c r="U789" s="32"/>
      <c r="V789" s="32"/>
      <c r="W789" s="32"/>
      <c r="X789" s="32"/>
      <c r="Y789" s="32"/>
      <c r="Z789" s="32"/>
      <c r="AA789" s="32"/>
      <c r="AB789" s="32"/>
      <c r="AC789" s="32"/>
      <c r="AD789" s="32"/>
      <c r="AE789" s="32"/>
    </row>
    <row r="790" spans="1:31" ht="12.75">
      <c r="A790" s="37"/>
      <c r="B790" s="43"/>
      <c r="C790" s="45"/>
      <c r="D790" s="45"/>
      <c r="E790" s="121"/>
      <c r="F790" s="43"/>
      <c r="G790" s="43"/>
      <c r="H790" s="51"/>
      <c r="I790" s="43"/>
      <c r="J790" s="43"/>
      <c r="K790" s="52"/>
      <c r="L790" s="43"/>
      <c r="M790" s="43"/>
      <c r="N790" s="43"/>
      <c r="O790" s="48"/>
      <c r="P790" s="43"/>
      <c r="Q790" s="31" t="b">
        <f>IF(AND(OR(G790:G794=DATOS!C$8,G790:G794=DATOS!C$9),H790:H794=DATOS!B$4),ROW(G790:G794))</f>
        <v>0</v>
      </c>
      <c r="R790" s="31" t="str">
        <f t="shared" ca="1" si="2"/>
        <v/>
      </c>
      <c r="S790" s="31">
        <f t="shared" ca="1" si="10"/>
        <v>0</v>
      </c>
      <c r="T790" s="32"/>
      <c r="U790" s="32"/>
      <c r="V790" s="32"/>
      <c r="W790" s="32"/>
      <c r="X790" s="32"/>
      <c r="Y790" s="32"/>
      <c r="Z790" s="32"/>
      <c r="AA790" s="32"/>
      <c r="AB790" s="32"/>
      <c r="AC790" s="32"/>
      <c r="AD790" s="32"/>
      <c r="AE790" s="32"/>
    </row>
    <row r="791" spans="1:31" ht="12.75">
      <c r="A791" s="37"/>
      <c r="B791" s="43"/>
      <c r="C791" s="45"/>
      <c r="D791" s="45"/>
      <c r="E791" s="121"/>
      <c r="F791" s="43"/>
      <c r="G791" s="43"/>
      <c r="H791" s="51"/>
      <c r="I791" s="43"/>
      <c r="J791" s="43"/>
      <c r="K791" s="52"/>
      <c r="L791" s="43"/>
      <c r="M791" s="43"/>
      <c r="N791" s="43"/>
      <c r="O791" s="48"/>
      <c r="P791" s="43"/>
      <c r="Q791" s="31" t="b">
        <f>IF(AND(OR(G791:G795=DATOS!C$8,G791:G795=DATOS!C$9),H791:H795=DATOS!B$4),ROW(G791:G795))</f>
        <v>0</v>
      </c>
      <c r="R791" s="31" t="str">
        <f t="shared" ca="1" si="2"/>
        <v/>
      </c>
      <c r="S791" s="31">
        <f t="shared" ca="1" si="10"/>
        <v>0</v>
      </c>
      <c r="T791" s="32"/>
      <c r="U791" s="32"/>
      <c r="V791" s="32"/>
      <c r="W791" s="32"/>
      <c r="X791" s="32"/>
      <c r="Y791" s="32"/>
      <c r="Z791" s="32"/>
      <c r="AA791" s="32"/>
      <c r="AB791" s="32"/>
      <c r="AC791" s="32"/>
      <c r="AD791" s="32"/>
      <c r="AE791" s="32"/>
    </row>
    <row r="792" spans="1:31" ht="12.75">
      <c r="A792" s="37"/>
      <c r="B792" s="43"/>
      <c r="C792" s="45"/>
      <c r="D792" s="45"/>
      <c r="E792" s="121"/>
      <c r="F792" s="43"/>
      <c r="G792" s="43"/>
      <c r="H792" s="51"/>
      <c r="I792" s="43"/>
      <c r="J792" s="43"/>
      <c r="K792" s="52"/>
      <c r="L792" s="43"/>
      <c r="M792" s="43"/>
      <c r="N792" s="43"/>
      <c r="O792" s="48"/>
      <c r="P792" s="43"/>
      <c r="Q792" s="31" t="b">
        <f>IF(AND(OR(G792:G796=DATOS!C$8,G792:G796=DATOS!C$9),H792:H796=DATOS!B$4),ROW(G792:G796))</f>
        <v>0</v>
      </c>
      <c r="R792" s="31" t="str">
        <f t="shared" ca="1" si="2"/>
        <v/>
      </c>
      <c r="S792" s="31">
        <f t="shared" ca="1" si="10"/>
        <v>0</v>
      </c>
      <c r="T792" s="32"/>
      <c r="U792" s="32"/>
      <c r="V792" s="32"/>
      <c r="W792" s="32"/>
      <c r="X792" s="32"/>
      <c r="Y792" s="32"/>
      <c r="Z792" s="32"/>
      <c r="AA792" s="32"/>
      <c r="AB792" s="32"/>
      <c r="AC792" s="32"/>
      <c r="AD792" s="32"/>
      <c r="AE792" s="32"/>
    </row>
    <row r="793" spans="1:31" ht="12.75">
      <c r="A793" s="37"/>
      <c r="B793" s="43"/>
      <c r="C793" s="45"/>
      <c r="D793" s="45"/>
      <c r="E793" s="121"/>
      <c r="F793" s="43"/>
      <c r="G793" s="43"/>
      <c r="H793" s="51"/>
      <c r="I793" s="43"/>
      <c r="J793" s="43"/>
      <c r="K793" s="52"/>
      <c r="L793" s="43"/>
      <c r="M793" s="43"/>
      <c r="N793" s="43"/>
      <c r="O793" s="121"/>
      <c r="P793" s="43"/>
      <c r="Q793" s="31" t="b">
        <f>IF(AND(OR(G793:G797=DATOS!C$8,G793:G797=DATOS!C$9),H793:H797=DATOS!B$4),ROW(G793:G797))</f>
        <v>0</v>
      </c>
      <c r="R793" s="31" t="str">
        <f t="shared" ca="1" si="2"/>
        <v/>
      </c>
      <c r="S793" s="31">
        <f t="shared" ca="1" si="10"/>
        <v>0</v>
      </c>
      <c r="T793" s="32"/>
      <c r="U793" s="32"/>
      <c r="V793" s="32"/>
      <c r="W793" s="32"/>
      <c r="X793" s="32"/>
      <c r="Y793" s="32"/>
      <c r="Z793" s="32"/>
      <c r="AA793" s="32"/>
      <c r="AB793" s="32"/>
      <c r="AC793" s="32"/>
      <c r="AD793" s="32"/>
      <c r="AE793" s="32"/>
    </row>
    <row r="794" spans="1:31" ht="12.75">
      <c r="A794" s="37"/>
      <c r="B794" s="43"/>
      <c r="C794" s="45"/>
      <c r="D794" s="45"/>
      <c r="E794" s="121"/>
      <c r="F794" s="43"/>
      <c r="G794" s="43"/>
      <c r="H794" s="51"/>
      <c r="I794" s="43"/>
      <c r="J794" s="31"/>
      <c r="K794" s="55"/>
      <c r="L794" s="31"/>
      <c r="M794" s="31"/>
      <c r="N794" s="43"/>
      <c r="O794" s="121"/>
      <c r="P794" s="43"/>
      <c r="Q794" s="31" t="b">
        <f>IF(AND(OR(G794:G798=DATOS!C$8,G794:G798=DATOS!C$9),H794:H798=DATOS!B$4),ROW(G794:G798))</f>
        <v>0</v>
      </c>
      <c r="R794" s="31" t="str">
        <f t="shared" ca="1" si="2"/>
        <v/>
      </c>
      <c r="S794" s="31">
        <f t="shared" ca="1" si="10"/>
        <v>0</v>
      </c>
      <c r="T794" s="32"/>
      <c r="U794" s="32"/>
      <c r="V794" s="32"/>
      <c r="W794" s="32"/>
      <c r="X794" s="32"/>
      <c r="Y794" s="32"/>
      <c r="Z794" s="32"/>
      <c r="AA794" s="32"/>
      <c r="AB794" s="32"/>
      <c r="AC794" s="32"/>
      <c r="AD794" s="32"/>
      <c r="AE794" s="32"/>
    </row>
    <row r="795" spans="1:31" ht="12.75">
      <c r="A795" s="37"/>
      <c r="B795" s="43"/>
      <c r="C795" s="45"/>
      <c r="D795" s="45"/>
      <c r="E795" s="121"/>
      <c r="F795" s="43"/>
      <c r="G795" s="43"/>
      <c r="H795" s="51"/>
      <c r="I795" s="43"/>
      <c r="J795" s="43"/>
      <c r="K795" s="52"/>
      <c r="L795" s="43"/>
      <c r="M795" s="43"/>
      <c r="N795" s="43"/>
      <c r="O795" s="121"/>
      <c r="P795" s="43"/>
      <c r="Q795" s="31" t="b">
        <f>IF(AND(OR(G795:G799=DATOS!C$8,G795:G799=DATOS!C$9),H795:H799=DATOS!B$4),ROW(G795:G799))</f>
        <v>0</v>
      </c>
      <c r="R795" s="31" t="str">
        <f t="shared" ca="1" si="2"/>
        <v/>
      </c>
      <c r="S795" s="31">
        <f t="shared" ca="1" si="10"/>
        <v>0</v>
      </c>
      <c r="T795" s="32"/>
      <c r="U795" s="32"/>
      <c r="V795" s="32"/>
      <c r="W795" s="32"/>
      <c r="X795" s="32"/>
      <c r="Y795" s="32"/>
      <c r="Z795" s="32"/>
      <c r="AA795" s="32"/>
      <c r="AB795" s="32"/>
      <c r="AC795" s="32"/>
      <c r="AD795" s="32"/>
      <c r="AE795" s="32"/>
    </row>
    <row r="796" spans="1:31" ht="12.75">
      <c r="A796" s="37"/>
      <c r="B796" s="43"/>
      <c r="C796" s="45"/>
      <c r="D796" s="45"/>
      <c r="E796" s="48"/>
      <c r="F796" s="43"/>
      <c r="G796" s="43"/>
      <c r="H796" s="51"/>
      <c r="I796" s="43"/>
      <c r="J796" s="31"/>
      <c r="K796" s="52"/>
      <c r="L796" s="31"/>
      <c r="M796" s="31"/>
      <c r="N796" s="43"/>
      <c r="O796" s="48"/>
      <c r="P796" s="43"/>
      <c r="Q796" s="31" t="b">
        <f>IF(AND(OR(G796:G800=DATOS!C$8,G796:G800=DATOS!C$9),H796:H800=DATOS!B$4),ROW(G796:G800))</f>
        <v>0</v>
      </c>
      <c r="R796" s="31" t="str">
        <f t="shared" ca="1" si="2"/>
        <v/>
      </c>
      <c r="S796" s="31">
        <f t="shared" ca="1" si="10"/>
        <v>0</v>
      </c>
      <c r="T796" s="32"/>
      <c r="U796" s="32"/>
      <c r="V796" s="32"/>
      <c r="W796" s="32"/>
      <c r="X796" s="32"/>
      <c r="Y796" s="32"/>
      <c r="Z796" s="32"/>
      <c r="AA796" s="32"/>
      <c r="AB796" s="32"/>
      <c r="AC796" s="32"/>
      <c r="AD796" s="32"/>
      <c r="AE796" s="32"/>
    </row>
    <row r="797" spans="1:31" ht="12.75">
      <c r="A797" s="37"/>
      <c r="B797" s="43"/>
      <c r="C797" s="45"/>
      <c r="D797" s="45"/>
      <c r="E797" s="121"/>
      <c r="F797" s="43"/>
      <c r="G797" s="43"/>
      <c r="H797" s="51"/>
      <c r="I797" s="43"/>
      <c r="J797" s="31"/>
      <c r="K797" s="55"/>
      <c r="L797" s="31"/>
      <c r="M797" s="31"/>
      <c r="N797" s="43"/>
      <c r="O797" s="48"/>
      <c r="P797" s="43"/>
      <c r="Q797" s="31" t="b">
        <f>IF(AND(OR(G797:G801=DATOS!C$8,G797:G801=DATOS!C$9),H797:H801=DATOS!B$4),ROW(G797:G801))</f>
        <v>0</v>
      </c>
      <c r="R797" s="31" t="str">
        <f t="shared" ca="1" si="2"/>
        <v/>
      </c>
      <c r="S797" s="31">
        <f t="shared" ca="1" si="10"/>
        <v>0</v>
      </c>
      <c r="T797" s="32"/>
      <c r="U797" s="32"/>
      <c r="V797" s="32"/>
      <c r="W797" s="32"/>
      <c r="X797" s="32"/>
      <c r="Y797" s="32"/>
      <c r="Z797" s="32"/>
      <c r="AA797" s="32"/>
      <c r="AB797" s="32"/>
      <c r="AC797" s="32"/>
      <c r="AD797" s="32"/>
      <c r="AE797" s="32"/>
    </row>
    <row r="798" spans="1:31" ht="12.75">
      <c r="A798" s="37"/>
      <c r="B798" s="43"/>
      <c r="C798" s="45"/>
      <c r="D798" s="45"/>
      <c r="E798" s="121"/>
      <c r="F798" s="43"/>
      <c r="G798" s="43"/>
      <c r="H798" s="51"/>
      <c r="I798" s="43"/>
      <c r="J798" s="31"/>
      <c r="K798" s="55"/>
      <c r="L798" s="31"/>
      <c r="M798" s="31"/>
      <c r="N798" s="43"/>
      <c r="O798" s="48"/>
      <c r="P798" s="43"/>
      <c r="Q798" s="31" t="b">
        <f>IF(AND(OR(G798:G802=DATOS!C$8,G798:G802=DATOS!C$9),H798:H802=DATOS!B$4),ROW(G798:G802))</f>
        <v>0</v>
      </c>
      <c r="R798" s="31" t="str">
        <f t="shared" ca="1" si="2"/>
        <v/>
      </c>
      <c r="S798" s="31">
        <f t="shared" ca="1" si="10"/>
        <v>0</v>
      </c>
      <c r="T798" s="32"/>
      <c r="U798" s="32"/>
      <c r="V798" s="32"/>
      <c r="W798" s="32"/>
      <c r="X798" s="32"/>
      <c r="Y798" s="32"/>
      <c r="Z798" s="32"/>
      <c r="AA798" s="32"/>
      <c r="AB798" s="32"/>
      <c r="AC798" s="32"/>
      <c r="AD798" s="32"/>
      <c r="AE798" s="32"/>
    </row>
    <row r="799" spans="1:31" ht="12.75">
      <c r="A799" s="37"/>
      <c r="B799" s="43"/>
      <c r="C799" s="45"/>
      <c r="D799" s="45"/>
      <c r="E799" s="48"/>
      <c r="F799" s="43"/>
      <c r="G799" s="43"/>
      <c r="H799" s="51"/>
      <c r="I799" s="43"/>
      <c r="J799" s="31"/>
      <c r="K799" s="52"/>
      <c r="L799" s="31"/>
      <c r="M799" s="31"/>
      <c r="N799" s="43"/>
      <c r="O799" s="48"/>
      <c r="P799" s="31"/>
      <c r="Q799" s="31" t="b">
        <f>IF(AND(OR(G799:G803=DATOS!C$8,G799:G803=DATOS!C$9),H799:H803=DATOS!B$4),ROW(G799:G803))</f>
        <v>0</v>
      </c>
      <c r="R799" s="31" t="str">
        <f t="shared" ca="1" si="2"/>
        <v/>
      </c>
      <c r="S799" s="31">
        <f t="shared" ca="1" si="10"/>
        <v>0</v>
      </c>
      <c r="T799" s="32"/>
      <c r="U799" s="32"/>
      <c r="V799" s="32"/>
      <c r="W799" s="32"/>
      <c r="X799" s="32"/>
      <c r="Y799" s="32"/>
      <c r="Z799" s="32"/>
      <c r="AA799" s="32"/>
      <c r="AB799" s="32"/>
      <c r="AC799" s="32"/>
      <c r="AD799" s="32"/>
      <c r="AE799" s="32"/>
    </row>
    <row r="800" spans="1:31" ht="12.75">
      <c r="A800" s="37"/>
      <c r="B800" s="43"/>
      <c r="C800" s="45"/>
      <c r="D800" s="45"/>
      <c r="E800" s="121"/>
      <c r="F800" s="43"/>
      <c r="G800" s="43"/>
      <c r="H800" s="51"/>
      <c r="I800" s="43"/>
      <c r="J800" s="31"/>
      <c r="K800" s="55"/>
      <c r="L800" s="31"/>
      <c r="M800" s="31"/>
      <c r="N800" s="43"/>
      <c r="O800" s="48"/>
      <c r="P800" s="43"/>
      <c r="Q800" s="31" t="b">
        <f>IF(AND(OR(G800:G804=DATOS!C$8,G800:G804=DATOS!C$9),H800:H804=DATOS!B$4),ROW(G800:G804))</f>
        <v>0</v>
      </c>
      <c r="R800" s="31" t="str">
        <f t="shared" ca="1" si="2"/>
        <v/>
      </c>
      <c r="S800" s="31">
        <f t="shared" ca="1" si="10"/>
        <v>0</v>
      </c>
      <c r="T800" s="32"/>
      <c r="U800" s="32"/>
      <c r="V800" s="32"/>
      <c r="W800" s="32"/>
      <c r="X800" s="32"/>
      <c r="Y800" s="32"/>
      <c r="Z800" s="32"/>
      <c r="AA800" s="32"/>
      <c r="AB800" s="32"/>
      <c r="AC800" s="32"/>
      <c r="AD800" s="32"/>
      <c r="AE800" s="32"/>
    </row>
    <row r="801" spans="1:31" ht="12.75">
      <c r="A801" s="37"/>
      <c r="B801" s="43"/>
      <c r="C801" s="45"/>
      <c r="D801" s="45"/>
      <c r="E801" s="121"/>
      <c r="F801" s="43"/>
      <c r="G801" s="43"/>
      <c r="H801" s="51"/>
      <c r="I801" s="43"/>
      <c r="J801" s="43"/>
      <c r="K801" s="52"/>
      <c r="L801" s="43"/>
      <c r="M801" s="43"/>
      <c r="N801" s="43"/>
      <c r="O801" s="121"/>
      <c r="P801" s="43"/>
      <c r="Q801" s="31" t="b">
        <f>IF(AND(OR(G801:G805=DATOS!C$8,G801:G805=DATOS!C$9),H801:H805=DATOS!B$4),ROW(G801:G805))</f>
        <v>0</v>
      </c>
      <c r="R801" s="31" t="str">
        <f t="shared" ca="1" si="2"/>
        <v/>
      </c>
      <c r="S801" s="31">
        <f t="shared" ca="1" si="10"/>
        <v>0</v>
      </c>
      <c r="T801" s="32"/>
      <c r="U801" s="32"/>
      <c r="V801" s="32"/>
      <c r="W801" s="32"/>
      <c r="X801" s="32"/>
      <c r="Y801" s="32"/>
      <c r="Z801" s="32"/>
      <c r="AA801" s="32"/>
      <c r="AB801" s="32"/>
      <c r="AC801" s="32"/>
      <c r="AD801" s="32"/>
      <c r="AE801" s="32"/>
    </row>
    <row r="802" spans="1:31" ht="12.75">
      <c r="A802" s="37"/>
      <c r="B802" s="43"/>
      <c r="C802" s="45"/>
      <c r="D802" s="45"/>
      <c r="E802" s="121"/>
      <c r="F802" s="43"/>
      <c r="G802" s="43"/>
      <c r="H802" s="51"/>
      <c r="I802" s="43"/>
      <c r="J802" s="43"/>
      <c r="K802" s="52"/>
      <c r="L802" s="43"/>
      <c r="M802" s="43"/>
      <c r="N802" s="43"/>
      <c r="O802" s="121"/>
      <c r="P802" s="43"/>
      <c r="Q802" s="31" t="b">
        <f>IF(AND(OR(G802:G806=DATOS!C$8,G802:G806=DATOS!C$9),H802:H806=DATOS!B$4),ROW(G802:G806))</f>
        <v>0</v>
      </c>
      <c r="R802" s="31" t="str">
        <f t="shared" ca="1" si="2"/>
        <v/>
      </c>
      <c r="S802" s="31">
        <f t="shared" ca="1" si="10"/>
        <v>0</v>
      </c>
      <c r="T802" s="32"/>
      <c r="U802" s="32"/>
      <c r="V802" s="32"/>
      <c r="W802" s="32"/>
      <c r="X802" s="32"/>
      <c r="Y802" s="32"/>
      <c r="Z802" s="32"/>
      <c r="AA802" s="32"/>
      <c r="AB802" s="32"/>
      <c r="AC802" s="32"/>
      <c r="AD802" s="32"/>
      <c r="AE802" s="32"/>
    </row>
    <row r="803" spans="1:31" ht="12.75">
      <c r="A803" s="37"/>
      <c r="B803" s="43"/>
      <c r="C803" s="45"/>
      <c r="D803" s="45"/>
      <c r="E803" s="121"/>
      <c r="F803" s="43"/>
      <c r="G803" s="43"/>
      <c r="H803" s="51"/>
      <c r="I803" s="43"/>
      <c r="J803" s="43"/>
      <c r="K803" s="52"/>
      <c r="L803" s="43"/>
      <c r="M803" s="43"/>
      <c r="N803" s="43"/>
      <c r="O803" s="121"/>
      <c r="P803" s="43"/>
      <c r="Q803" s="31" t="b">
        <f>IF(AND(OR(G803:G807=DATOS!C$8,G803:G807=DATOS!C$9),H803:H807=DATOS!B$4),ROW(G803:G807))</f>
        <v>0</v>
      </c>
      <c r="R803" s="31" t="str">
        <f t="shared" ca="1" si="2"/>
        <v/>
      </c>
      <c r="S803" s="31">
        <f t="shared" ca="1" si="10"/>
        <v>0</v>
      </c>
      <c r="T803" s="32"/>
      <c r="U803" s="32"/>
      <c r="V803" s="32"/>
      <c r="W803" s="32"/>
      <c r="X803" s="32"/>
      <c r="Y803" s="32"/>
      <c r="Z803" s="32"/>
      <c r="AA803" s="32"/>
      <c r="AB803" s="32"/>
      <c r="AC803" s="32"/>
      <c r="AD803" s="32"/>
      <c r="AE803" s="32"/>
    </row>
    <row r="804" spans="1:31" ht="12.75">
      <c r="A804" s="37"/>
      <c r="B804" s="43"/>
      <c r="C804" s="45"/>
      <c r="D804" s="45"/>
      <c r="E804" s="121"/>
      <c r="F804" s="43"/>
      <c r="G804" s="43"/>
      <c r="H804" s="51"/>
      <c r="I804" s="43"/>
      <c r="J804" s="79"/>
      <c r="K804" s="316"/>
      <c r="L804" s="79"/>
      <c r="M804" s="79"/>
      <c r="N804" s="84"/>
      <c r="O804" s="121"/>
      <c r="P804" s="43"/>
      <c r="Q804" s="31" t="b">
        <f>IF(AND(OR(G804:G808=DATOS!C$8,G804:G808=DATOS!C$9),H804:H808=DATOS!B$4),ROW(G804:G808))</f>
        <v>0</v>
      </c>
      <c r="R804" s="31" t="str">
        <f t="shared" ca="1" si="2"/>
        <v/>
      </c>
      <c r="S804" s="31">
        <f t="shared" ca="1" si="10"/>
        <v>0</v>
      </c>
      <c r="T804" s="32"/>
      <c r="U804" s="32"/>
      <c r="V804" s="32"/>
      <c r="W804" s="32"/>
      <c r="X804" s="32"/>
      <c r="Y804" s="32"/>
      <c r="Z804" s="32"/>
      <c r="AA804" s="32"/>
      <c r="AB804" s="32"/>
      <c r="AC804" s="32"/>
      <c r="AD804" s="32"/>
      <c r="AE804" s="32"/>
    </row>
    <row r="805" spans="1:31" ht="12.75">
      <c r="A805" s="37"/>
      <c r="B805" s="43"/>
      <c r="C805" s="45"/>
      <c r="D805" s="45"/>
      <c r="E805" s="48"/>
      <c r="F805" s="43"/>
      <c r="G805" s="43"/>
      <c r="H805" s="51"/>
      <c r="I805" s="43"/>
      <c r="J805" s="43"/>
      <c r="K805" s="52"/>
      <c r="L805" s="43"/>
      <c r="M805" s="43"/>
      <c r="N805" s="43"/>
      <c r="O805" s="48"/>
      <c r="P805" s="43"/>
      <c r="Q805" s="31" t="b">
        <f>IF(AND(OR(G805:G809=DATOS!C$8,G805:G809=DATOS!C$9),H805:H809=DATOS!B$4),ROW(G805:G809))</f>
        <v>0</v>
      </c>
      <c r="R805" s="31" t="str">
        <f t="shared" ca="1" si="2"/>
        <v/>
      </c>
      <c r="S805" s="31">
        <f t="shared" ca="1" si="10"/>
        <v>0</v>
      </c>
      <c r="T805" s="32"/>
      <c r="U805" s="32"/>
      <c r="V805" s="32"/>
      <c r="W805" s="32"/>
      <c r="X805" s="32"/>
      <c r="Y805" s="32"/>
      <c r="Z805" s="32"/>
      <c r="AA805" s="32"/>
      <c r="AB805" s="32"/>
      <c r="AC805" s="32"/>
      <c r="AD805" s="32"/>
      <c r="AE805" s="32"/>
    </row>
    <row r="806" spans="1:31" ht="12.75">
      <c r="A806" s="37"/>
      <c r="B806" s="43"/>
      <c r="C806" s="45"/>
      <c r="D806" s="45"/>
      <c r="E806" s="48"/>
      <c r="F806" s="43"/>
      <c r="G806" s="43"/>
      <c r="H806" s="51"/>
      <c r="I806" s="43"/>
      <c r="J806" s="31"/>
      <c r="K806" s="55"/>
      <c r="L806" s="31"/>
      <c r="M806" s="31"/>
      <c r="N806" s="43"/>
      <c r="O806" s="48"/>
      <c r="P806" s="43"/>
      <c r="Q806" s="31" t="b">
        <f>IF(AND(OR(G806:G810=DATOS!C$8,G806:G810=DATOS!C$9),H806:H810=DATOS!B$4),ROW(G806:G810))</f>
        <v>0</v>
      </c>
      <c r="R806" s="31" t="str">
        <f t="shared" ca="1" si="2"/>
        <v/>
      </c>
      <c r="S806" s="31">
        <f t="shared" ca="1" si="10"/>
        <v>0</v>
      </c>
      <c r="T806" s="32"/>
      <c r="U806" s="32"/>
      <c r="V806" s="32"/>
      <c r="W806" s="32"/>
      <c r="X806" s="32"/>
      <c r="Y806" s="32"/>
      <c r="Z806" s="32"/>
      <c r="AA806" s="32"/>
      <c r="AB806" s="32"/>
      <c r="AC806" s="32"/>
      <c r="AD806" s="32"/>
      <c r="AE806" s="32"/>
    </row>
    <row r="807" spans="1:31" ht="12.75">
      <c r="A807" s="37"/>
      <c r="B807" s="43"/>
      <c r="C807" s="45"/>
      <c r="D807" s="45"/>
      <c r="E807" s="121"/>
      <c r="F807" s="43"/>
      <c r="G807" s="43"/>
      <c r="H807" s="51"/>
      <c r="I807" s="43"/>
      <c r="J807" s="31"/>
      <c r="K807" s="55"/>
      <c r="L807" s="31"/>
      <c r="M807" s="31"/>
      <c r="N807" s="43"/>
      <c r="O807" s="48"/>
      <c r="P807" s="43"/>
      <c r="Q807" s="31" t="b">
        <f>IF(AND(OR(G807:G811=DATOS!C$8,G807:G811=DATOS!C$9),H807:H811=DATOS!B$4),ROW(G807:G811))</f>
        <v>0</v>
      </c>
      <c r="R807" s="31" t="str">
        <f t="shared" ca="1" si="2"/>
        <v/>
      </c>
      <c r="S807" s="31">
        <f t="shared" ca="1" si="10"/>
        <v>0</v>
      </c>
      <c r="T807" s="32"/>
      <c r="U807" s="32"/>
      <c r="V807" s="32"/>
      <c r="W807" s="32"/>
      <c r="X807" s="32"/>
      <c r="Y807" s="32"/>
      <c r="Z807" s="32"/>
      <c r="AA807" s="32"/>
      <c r="AB807" s="32"/>
      <c r="AC807" s="32"/>
      <c r="AD807" s="32"/>
      <c r="AE807" s="32"/>
    </row>
    <row r="808" spans="1:31" ht="12.75">
      <c r="A808" s="37"/>
      <c r="B808" s="43"/>
      <c r="C808" s="45"/>
      <c r="D808" s="45"/>
      <c r="E808" s="121"/>
      <c r="F808" s="43"/>
      <c r="G808" s="43"/>
      <c r="H808" s="51"/>
      <c r="I808" s="43"/>
      <c r="J808" s="43"/>
      <c r="K808" s="52"/>
      <c r="L808" s="43"/>
      <c r="M808" s="43"/>
      <c r="N808" s="43"/>
      <c r="O808" s="121"/>
      <c r="P808" s="43"/>
      <c r="Q808" s="31" t="b">
        <f>IF(AND(OR(G808:G812=DATOS!C$8,G808:G812=DATOS!C$9),H808:H812=DATOS!B$4),ROW(G808:G812))</f>
        <v>0</v>
      </c>
      <c r="R808" s="31" t="str">
        <f t="shared" ca="1" si="2"/>
        <v/>
      </c>
      <c r="S808" s="31">
        <f t="shared" ca="1" si="10"/>
        <v>0</v>
      </c>
      <c r="T808" s="32"/>
      <c r="U808" s="32"/>
      <c r="V808" s="32"/>
      <c r="W808" s="32"/>
      <c r="X808" s="32"/>
      <c r="Y808" s="32"/>
      <c r="Z808" s="32"/>
      <c r="AA808" s="32"/>
      <c r="AB808" s="32"/>
      <c r="AC808" s="32"/>
      <c r="AD808" s="32"/>
      <c r="AE808" s="32"/>
    </row>
    <row r="809" spans="1:31" ht="12.75">
      <c r="A809" s="37"/>
      <c r="B809" s="43"/>
      <c r="C809" s="45"/>
      <c r="D809" s="45"/>
      <c r="E809" s="48"/>
      <c r="F809" s="43"/>
      <c r="G809" s="43"/>
      <c r="H809" s="51"/>
      <c r="I809" s="43"/>
      <c r="J809" s="31"/>
      <c r="K809" s="55"/>
      <c r="L809" s="31"/>
      <c r="M809" s="31"/>
      <c r="N809" s="43"/>
      <c r="O809" s="48"/>
      <c r="P809" s="43"/>
      <c r="Q809" s="31" t="b">
        <f>IF(AND(OR(G809:G813=DATOS!C$8,G809:G813=DATOS!C$9),H809:H813=DATOS!B$4),ROW(G809:G813))</f>
        <v>0</v>
      </c>
      <c r="R809" s="31" t="str">
        <f t="shared" ca="1" si="2"/>
        <v/>
      </c>
      <c r="S809" s="31">
        <f t="shared" ca="1" si="10"/>
        <v>0</v>
      </c>
      <c r="T809" s="32"/>
      <c r="U809" s="32"/>
      <c r="V809" s="32"/>
      <c r="W809" s="32"/>
      <c r="X809" s="32"/>
      <c r="Y809" s="32"/>
      <c r="Z809" s="32"/>
      <c r="AA809" s="32"/>
      <c r="AB809" s="32"/>
      <c r="AC809" s="32"/>
      <c r="AD809" s="32"/>
      <c r="AE809" s="32"/>
    </row>
    <row r="810" spans="1:31" ht="12.75">
      <c r="A810" s="37"/>
      <c r="B810" s="43"/>
      <c r="C810" s="45"/>
      <c r="D810" s="45"/>
      <c r="E810" s="48"/>
      <c r="F810" s="43"/>
      <c r="G810" s="43"/>
      <c r="H810" s="51"/>
      <c r="I810" s="43"/>
      <c r="J810" s="43"/>
      <c r="K810" s="52"/>
      <c r="L810" s="48"/>
      <c r="M810" s="48"/>
      <c r="N810" s="43"/>
      <c r="O810" s="48"/>
      <c r="P810" s="43"/>
      <c r="Q810" s="31" t="b">
        <f>IF(AND(OR(G810:G814=DATOS!C$8,G810:G814=DATOS!C$9),H810:H814=DATOS!B$4),ROW(G810:G814))</f>
        <v>0</v>
      </c>
      <c r="R810" s="31" t="str">
        <f t="shared" ca="1" si="2"/>
        <v/>
      </c>
      <c r="S810" s="31">
        <f t="shared" ca="1" si="10"/>
        <v>0</v>
      </c>
      <c r="T810" s="32"/>
      <c r="U810" s="32"/>
      <c r="V810" s="32"/>
      <c r="W810" s="32"/>
      <c r="X810" s="32"/>
      <c r="Y810" s="32"/>
      <c r="Z810" s="32"/>
      <c r="AA810" s="32"/>
      <c r="AB810" s="32"/>
      <c r="AC810" s="32"/>
      <c r="AD810" s="32"/>
      <c r="AE810" s="32"/>
    </row>
    <row r="811" spans="1:31" ht="12.75">
      <c r="A811" s="321"/>
      <c r="B811" s="322"/>
      <c r="C811" s="323"/>
      <c r="D811" s="323"/>
      <c r="E811" s="306"/>
      <c r="F811" s="322"/>
      <c r="G811" s="322"/>
      <c r="H811" s="43"/>
      <c r="I811" s="322"/>
      <c r="J811" s="31"/>
      <c r="K811" s="55"/>
      <c r="L811" s="31"/>
      <c r="M811" s="31"/>
      <c r="N811" s="43"/>
      <c r="O811" s="48"/>
      <c r="P811" s="43"/>
      <c r="Q811" s="31" t="b">
        <f>IF(AND(OR(G811:G815=DATOS!C$8,G811:G815=DATOS!C$9),H811:H815=DATOS!B$4),ROW(G811:G815))</f>
        <v>0</v>
      </c>
      <c r="R811" s="31" t="str">
        <f t="shared" ca="1" si="2"/>
        <v/>
      </c>
      <c r="S811" s="31">
        <f t="shared" ca="1" si="10"/>
        <v>0</v>
      </c>
      <c r="T811" s="32"/>
      <c r="U811" s="32"/>
      <c r="V811" s="32"/>
      <c r="W811" s="32"/>
      <c r="X811" s="32"/>
      <c r="Y811" s="32"/>
      <c r="Z811" s="32"/>
      <c r="AA811" s="32"/>
      <c r="AB811" s="32"/>
      <c r="AC811" s="32"/>
      <c r="AD811" s="32"/>
      <c r="AE811" s="32"/>
    </row>
    <row r="812" spans="1:31" ht="12.75">
      <c r="A812" s="37"/>
      <c r="B812" s="43"/>
      <c r="C812" s="45"/>
      <c r="D812" s="45"/>
      <c r="E812" s="48"/>
      <c r="F812" s="43"/>
      <c r="G812" s="43"/>
      <c r="H812" s="51"/>
      <c r="I812" s="43"/>
      <c r="J812" s="43"/>
      <c r="K812" s="52"/>
      <c r="L812" s="43"/>
      <c r="M812" s="43"/>
      <c r="N812" s="43"/>
      <c r="O812" s="48"/>
      <c r="P812" s="43"/>
      <c r="Q812" s="31" t="b">
        <f>IF(AND(OR(G812:G816=DATOS!C$8,G812:G816=DATOS!C$9),H812:H816=DATOS!B$4),ROW(G812:G816))</f>
        <v>0</v>
      </c>
      <c r="R812" s="31" t="str">
        <f t="shared" ca="1" si="2"/>
        <v/>
      </c>
      <c r="S812" s="31">
        <f t="shared" ca="1" si="10"/>
        <v>0</v>
      </c>
      <c r="T812" s="32"/>
      <c r="U812" s="32"/>
      <c r="V812" s="32"/>
      <c r="W812" s="32"/>
      <c r="X812" s="32"/>
      <c r="Y812" s="32"/>
      <c r="Z812" s="32"/>
      <c r="AA812" s="32"/>
      <c r="AB812" s="32"/>
      <c r="AC812" s="32"/>
      <c r="AD812" s="32"/>
      <c r="AE812" s="32"/>
    </row>
    <row r="813" spans="1:31" ht="12.75">
      <c r="A813" s="37"/>
      <c r="B813" s="43"/>
      <c r="C813" s="45"/>
      <c r="D813" s="45"/>
      <c r="E813" s="48"/>
      <c r="F813" s="43"/>
      <c r="G813" s="43"/>
      <c r="H813" s="51"/>
      <c r="I813" s="43"/>
      <c r="J813" s="31"/>
      <c r="K813" s="55"/>
      <c r="L813" s="31"/>
      <c r="M813" s="31"/>
      <c r="N813" s="43"/>
      <c r="O813" s="48"/>
      <c r="P813" s="43"/>
      <c r="Q813" s="31" t="b">
        <f>IF(AND(OR(G813:G817=DATOS!C$8,G813:G817=DATOS!C$9),H813:H817=DATOS!B$4),ROW(G813:G817))</f>
        <v>0</v>
      </c>
      <c r="R813" s="31" t="str">
        <f t="shared" ca="1" si="2"/>
        <v/>
      </c>
      <c r="S813" s="31">
        <f t="shared" ca="1" si="10"/>
        <v>0</v>
      </c>
      <c r="T813" s="32"/>
      <c r="U813" s="32"/>
      <c r="V813" s="32"/>
      <c r="W813" s="32"/>
      <c r="X813" s="32"/>
      <c r="Y813" s="32"/>
      <c r="Z813" s="32"/>
      <c r="AA813" s="32"/>
      <c r="AB813" s="32"/>
      <c r="AC813" s="32"/>
      <c r="AD813" s="32"/>
      <c r="AE813" s="32"/>
    </row>
    <row r="814" spans="1:31" ht="12.75">
      <c r="A814" s="37"/>
      <c r="B814" s="43"/>
      <c r="C814" s="45"/>
      <c r="D814" s="45"/>
      <c r="E814" s="48"/>
      <c r="F814" s="43"/>
      <c r="G814" s="43"/>
      <c r="H814" s="51"/>
      <c r="I814" s="43"/>
      <c r="J814" s="43"/>
      <c r="K814" s="52"/>
      <c r="L814" s="43"/>
      <c r="M814" s="43"/>
      <c r="N814" s="43"/>
      <c r="O814" s="48"/>
      <c r="P814" s="43"/>
      <c r="Q814" s="31" t="b">
        <f>IF(AND(OR(G814:G818=DATOS!C$8,G814:G818=DATOS!C$9),H814:H818=DATOS!B$4),ROW(G814:G818))</f>
        <v>0</v>
      </c>
      <c r="R814" s="31" t="str">
        <f t="shared" ca="1" si="2"/>
        <v/>
      </c>
      <c r="S814" s="31">
        <f t="shared" ca="1" si="10"/>
        <v>0</v>
      </c>
      <c r="T814" s="32"/>
      <c r="U814" s="32"/>
      <c r="V814" s="32"/>
      <c r="W814" s="32"/>
      <c r="X814" s="32"/>
      <c r="Y814" s="32"/>
      <c r="Z814" s="32"/>
      <c r="AA814" s="32"/>
      <c r="AB814" s="32"/>
      <c r="AC814" s="32"/>
      <c r="AD814" s="32"/>
      <c r="AE814" s="32"/>
    </row>
    <row r="815" spans="1:31" ht="12.75">
      <c r="A815" s="37"/>
      <c r="B815" s="43"/>
      <c r="C815" s="45"/>
      <c r="D815" s="45"/>
      <c r="E815" s="48"/>
      <c r="F815" s="43"/>
      <c r="G815" s="43"/>
      <c r="H815" s="51"/>
      <c r="I815" s="43"/>
      <c r="J815" s="31"/>
      <c r="K815" s="55"/>
      <c r="L815" s="31"/>
      <c r="M815" s="31"/>
      <c r="N815" s="43"/>
      <c r="O815" s="48"/>
      <c r="P815" s="43"/>
      <c r="Q815" s="31" t="b">
        <f>IF(AND(OR(G815:G819=DATOS!C$8,G815:G819=DATOS!C$9),H815:H819=DATOS!B$4),ROW(G815:G819))</f>
        <v>0</v>
      </c>
      <c r="R815" s="31" t="str">
        <f t="shared" ca="1" si="2"/>
        <v/>
      </c>
      <c r="S815" s="31">
        <f t="shared" ca="1" si="10"/>
        <v>0</v>
      </c>
      <c r="T815" s="32"/>
      <c r="U815" s="32"/>
      <c r="V815" s="32"/>
      <c r="W815" s="32"/>
      <c r="X815" s="32"/>
      <c r="Y815" s="32"/>
      <c r="Z815" s="32"/>
      <c r="AA815" s="32"/>
      <c r="AB815" s="32"/>
      <c r="AC815" s="32"/>
      <c r="AD815" s="32"/>
      <c r="AE815" s="32"/>
    </row>
    <row r="816" spans="1:31" ht="12.75">
      <c r="A816" s="37"/>
      <c r="B816" s="43"/>
      <c r="C816" s="45"/>
      <c r="D816" s="45"/>
      <c r="E816" s="48"/>
      <c r="F816" s="43"/>
      <c r="G816" s="43"/>
      <c r="H816" s="51"/>
      <c r="I816" s="43"/>
      <c r="J816" s="43"/>
      <c r="K816" s="52"/>
      <c r="L816" s="43"/>
      <c r="M816" s="43"/>
      <c r="N816" s="43"/>
      <c r="O816" s="48"/>
      <c r="P816" s="43"/>
      <c r="Q816" s="31" t="b">
        <f>IF(AND(OR(G816:G820=DATOS!C$8,G816:G820=DATOS!C$9),H816:H820=DATOS!B$4),ROW(G816:G820))</f>
        <v>0</v>
      </c>
      <c r="R816" s="31" t="str">
        <f t="shared" ca="1" si="2"/>
        <v/>
      </c>
      <c r="S816" s="31">
        <f t="shared" ca="1" si="10"/>
        <v>0</v>
      </c>
      <c r="T816" s="32"/>
      <c r="U816" s="32"/>
      <c r="V816" s="32"/>
      <c r="W816" s="32"/>
      <c r="X816" s="32"/>
      <c r="Y816" s="32"/>
      <c r="Z816" s="32"/>
      <c r="AA816" s="32"/>
      <c r="AB816" s="32"/>
      <c r="AC816" s="32"/>
      <c r="AD816" s="32"/>
      <c r="AE816" s="32"/>
    </row>
    <row r="817" spans="1:31" ht="12.75">
      <c r="A817" s="37"/>
      <c r="B817" s="43"/>
      <c r="C817" s="45"/>
      <c r="D817" s="45"/>
      <c r="E817" s="48"/>
      <c r="F817" s="43"/>
      <c r="G817" s="43"/>
      <c r="H817" s="51"/>
      <c r="I817" s="43"/>
      <c r="J817" s="43"/>
      <c r="K817" s="52"/>
      <c r="L817" s="43"/>
      <c r="M817" s="43"/>
      <c r="N817" s="43"/>
      <c r="O817" s="48"/>
      <c r="P817" s="43"/>
      <c r="Q817" s="31" t="b">
        <f>IF(AND(OR(G817:G821=DATOS!C$8,G817:G821=DATOS!C$9),H817:H821=DATOS!B$4),ROW(G817:G821))</f>
        <v>0</v>
      </c>
      <c r="R817" s="31" t="str">
        <f t="shared" ca="1" si="2"/>
        <v/>
      </c>
      <c r="S817" s="31">
        <f t="shared" ca="1" si="10"/>
        <v>0</v>
      </c>
      <c r="T817" s="32"/>
      <c r="U817" s="32"/>
      <c r="V817" s="32"/>
      <c r="W817" s="32"/>
      <c r="X817" s="32"/>
      <c r="Y817" s="32"/>
      <c r="Z817" s="32"/>
      <c r="AA817" s="32"/>
      <c r="AB817" s="32"/>
      <c r="AC817" s="32"/>
      <c r="AD817" s="32"/>
      <c r="AE817" s="32"/>
    </row>
    <row r="818" spans="1:31" ht="12.75">
      <c r="A818" s="37"/>
      <c r="B818" s="43"/>
      <c r="C818" s="45"/>
      <c r="D818" s="45"/>
      <c r="E818" s="48"/>
      <c r="F818" s="43"/>
      <c r="G818" s="43"/>
      <c r="H818" s="51"/>
      <c r="I818" s="43"/>
      <c r="J818" s="31"/>
      <c r="K818" s="52"/>
      <c r="L818" s="48"/>
      <c r="M818" s="48"/>
      <c r="N818" s="43"/>
      <c r="O818" s="48"/>
      <c r="P818" s="43"/>
      <c r="Q818" s="31" t="b">
        <f>IF(AND(OR(G818:G822=DATOS!C$8,G818:G822=DATOS!C$9),H818:H822=DATOS!B$4),ROW(G818:G822))</f>
        <v>0</v>
      </c>
      <c r="R818" s="31" t="str">
        <f t="shared" ca="1" si="2"/>
        <v/>
      </c>
      <c r="S818" s="31">
        <f t="shared" ca="1" si="10"/>
        <v>0</v>
      </c>
      <c r="T818" s="32"/>
      <c r="U818" s="32"/>
      <c r="V818" s="32"/>
      <c r="W818" s="32"/>
      <c r="X818" s="32"/>
      <c r="Y818" s="32"/>
      <c r="Z818" s="32"/>
      <c r="AA818" s="32"/>
      <c r="AB818" s="32"/>
      <c r="AC818" s="32"/>
      <c r="AD818" s="32"/>
      <c r="AE818" s="32"/>
    </row>
    <row r="819" spans="1:31" ht="12.75">
      <c r="A819" s="37"/>
      <c r="B819" s="43"/>
      <c r="C819" s="45"/>
      <c r="D819" s="45"/>
      <c r="E819" s="48"/>
      <c r="F819" s="43"/>
      <c r="G819" s="43"/>
      <c r="H819" s="51"/>
      <c r="I819" s="43"/>
      <c r="J819" s="43"/>
      <c r="K819" s="52"/>
      <c r="L819" s="48"/>
      <c r="M819" s="43"/>
      <c r="N819" s="43"/>
      <c r="O819" s="48"/>
      <c r="P819" s="43"/>
      <c r="Q819" s="31" t="b">
        <f>IF(AND(OR(G819:G823=DATOS!C$8,G819:G823=DATOS!C$9),H819:H823=DATOS!B$4),ROW(G819:G823))</f>
        <v>0</v>
      </c>
      <c r="R819" s="31" t="str">
        <f t="shared" ca="1" si="2"/>
        <v/>
      </c>
      <c r="S819" s="31">
        <f t="shared" ca="1" si="10"/>
        <v>0</v>
      </c>
      <c r="T819" s="32"/>
      <c r="U819" s="32"/>
      <c r="V819" s="32"/>
      <c r="W819" s="32"/>
      <c r="X819" s="32"/>
      <c r="Y819" s="32"/>
      <c r="Z819" s="32"/>
      <c r="AA819" s="32"/>
      <c r="AB819" s="32"/>
      <c r="AC819" s="32"/>
      <c r="AD819" s="32"/>
      <c r="AE819" s="32"/>
    </row>
    <row r="820" spans="1:31" ht="12.75">
      <c r="A820" s="37"/>
      <c r="B820" s="43"/>
      <c r="C820" s="45"/>
      <c r="D820" s="45"/>
      <c r="E820" s="48"/>
      <c r="F820" s="43"/>
      <c r="G820" s="43"/>
      <c r="H820" s="51"/>
      <c r="I820" s="43"/>
      <c r="J820" s="43"/>
      <c r="K820" s="52"/>
      <c r="L820" s="43"/>
      <c r="M820" s="43"/>
      <c r="N820" s="43"/>
      <c r="O820" s="48"/>
      <c r="P820" s="43"/>
      <c r="Q820" s="31" t="b">
        <f>IF(AND(OR(G820:G824=DATOS!C$8,G820:G824=DATOS!C$9),H820:H824=DATOS!B$4),ROW(G820:G824))</f>
        <v>0</v>
      </c>
      <c r="R820" s="31" t="str">
        <f t="shared" ca="1" si="2"/>
        <v/>
      </c>
      <c r="S820" s="31">
        <f t="shared" ca="1" si="10"/>
        <v>0</v>
      </c>
      <c r="T820" s="32"/>
      <c r="U820" s="32"/>
      <c r="V820" s="32"/>
      <c r="W820" s="32"/>
      <c r="X820" s="32"/>
      <c r="Y820" s="32"/>
      <c r="Z820" s="32"/>
      <c r="AA820" s="32"/>
      <c r="AB820" s="32"/>
      <c r="AC820" s="32"/>
      <c r="AD820" s="32"/>
      <c r="AE820" s="32"/>
    </row>
    <row r="821" spans="1:31" ht="12.75">
      <c r="A821" s="37"/>
      <c r="B821" s="43"/>
      <c r="C821" s="45"/>
      <c r="D821" s="45"/>
      <c r="E821" s="48"/>
      <c r="F821" s="43"/>
      <c r="G821" s="43"/>
      <c r="H821" s="51"/>
      <c r="I821" s="43"/>
      <c r="J821" s="43"/>
      <c r="K821" s="52"/>
      <c r="L821" s="43"/>
      <c r="M821" s="43"/>
      <c r="N821" s="43"/>
      <c r="O821" s="48"/>
      <c r="P821" s="43"/>
      <c r="Q821" s="31" t="b">
        <f>IF(AND(OR(G821:G825=DATOS!C$8,G821:G825=DATOS!C$9),H821:H825=DATOS!B$4),ROW(G821:G825))</f>
        <v>0</v>
      </c>
      <c r="R821" s="31" t="str">
        <f t="shared" ca="1" si="2"/>
        <v/>
      </c>
      <c r="S821" s="31">
        <f t="shared" ca="1" si="10"/>
        <v>0</v>
      </c>
      <c r="T821" s="32"/>
      <c r="U821" s="32"/>
      <c r="V821" s="32"/>
      <c r="W821" s="32"/>
      <c r="X821" s="32"/>
      <c r="Y821" s="32"/>
      <c r="Z821" s="32"/>
      <c r="AA821" s="32"/>
      <c r="AB821" s="32"/>
      <c r="AC821" s="32"/>
      <c r="AD821" s="32"/>
      <c r="AE821" s="32"/>
    </row>
    <row r="822" spans="1:31" ht="12.75">
      <c r="A822" s="37"/>
      <c r="B822" s="43"/>
      <c r="C822" s="45"/>
      <c r="D822" s="45"/>
      <c r="E822" s="48"/>
      <c r="F822" s="43"/>
      <c r="G822" s="43"/>
      <c r="H822" s="51"/>
      <c r="I822" s="43"/>
      <c r="J822" s="43"/>
      <c r="K822" s="52"/>
      <c r="L822" s="43"/>
      <c r="M822" s="43"/>
      <c r="N822" s="43"/>
      <c r="O822" s="48"/>
      <c r="P822" s="43"/>
      <c r="Q822" s="31" t="b">
        <f>IF(AND(OR(G822:G826=DATOS!C$8,G822:G826=DATOS!C$9),H822:H826=DATOS!B$4),ROW(G822:G826))</f>
        <v>0</v>
      </c>
      <c r="R822" s="31" t="str">
        <f t="shared" ca="1" si="2"/>
        <v/>
      </c>
      <c r="S822" s="31">
        <f t="shared" ca="1" si="10"/>
        <v>0</v>
      </c>
      <c r="T822" s="32"/>
      <c r="U822" s="32"/>
      <c r="V822" s="32"/>
      <c r="W822" s="32"/>
      <c r="X822" s="32"/>
      <c r="Y822" s="32"/>
      <c r="Z822" s="32"/>
      <c r="AA822" s="32"/>
      <c r="AB822" s="32"/>
      <c r="AC822" s="32"/>
      <c r="AD822" s="32"/>
      <c r="AE822" s="32"/>
    </row>
    <row r="823" spans="1:31" ht="12.75">
      <c r="A823" s="37"/>
      <c r="B823" s="43"/>
      <c r="C823" s="45"/>
      <c r="D823" s="45"/>
      <c r="E823" s="48"/>
      <c r="F823" s="43"/>
      <c r="G823" s="43"/>
      <c r="H823" s="51"/>
      <c r="I823" s="43"/>
      <c r="J823" s="43"/>
      <c r="K823" s="52"/>
      <c r="L823" s="43"/>
      <c r="M823" s="43"/>
      <c r="N823" s="43"/>
      <c r="O823" s="48"/>
      <c r="P823" s="43"/>
      <c r="Q823" s="31" t="b">
        <f>IF(AND(OR(G823:G827=DATOS!C$8,G823:G827=DATOS!C$9),H823:H827=DATOS!B$4),ROW(G823:G827))</f>
        <v>0</v>
      </c>
      <c r="R823" s="31" t="str">
        <f t="shared" ca="1" si="2"/>
        <v/>
      </c>
      <c r="S823" s="31">
        <f t="shared" ca="1" si="10"/>
        <v>0</v>
      </c>
      <c r="T823" s="32"/>
      <c r="U823" s="32"/>
      <c r="V823" s="32"/>
      <c r="W823" s="32"/>
      <c r="X823" s="32"/>
      <c r="Y823" s="32"/>
      <c r="Z823" s="32"/>
      <c r="AA823" s="32"/>
      <c r="AB823" s="32"/>
      <c r="AC823" s="32"/>
      <c r="AD823" s="32"/>
      <c r="AE823" s="32"/>
    </row>
    <row r="824" spans="1:31" ht="12.75">
      <c r="A824" s="37"/>
      <c r="B824" s="43"/>
      <c r="C824" s="45"/>
      <c r="D824" s="45"/>
      <c r="E824" s="48"/>
      <c r="F824" s="43"/>
      <c r="G824" s="43"/>
      <c r="H824" s="51"/>
      <c r="I824" s="43"/>
      <c r="J824" s="43"/>
      <c r="K824" s="52"/>
      <c r="L824" s="43"/>
      <c r="M824" s="43"/>
      <c r="N824" s="43"/>
      <c r="O824" s="48"/>
      <c r="P824" s="43"/>
      <c r="Q824" s="31" t="b">
        <f>IF(AND(OR(G824:G828=DATOS!C$8,G824:G828=DATOS!C$9),H824:H828=DATOS!B$4),ROW(G824:G828))</f>
        <v>0</v>
      </c>
      <c r="R824" s="31" t="str">
        <f t="shared" ca="1" si="2"/>
        <v/>
      </c>
      <c r="S824" s="31">
        <f t="shared" ca="1" si="10"/>
        <v>0</v>
      </c>
      <c r="T824" s="32"/>
      <c r="U824" s="32"/>
      <c r="V824" s="32"/>
      <c r="W824" s="32"/>
      <c r="X824" s="32"/>
      <c r="Y824" s="32"/>
      <c r="Z824" s="32"/>
      <c r="AA824" s="32"/>
      <c r="AB824" s="32"/>
      <c r="AC824" s="32"/>
      <c r="AD824" s="32"/>
      <c r="AE824" s="32"/>
    </row>
    <row r="825" spans="1:31" ht="12.75">
      <c r="A825" s="37"/>
      <c r="B825" s="43"/>
      <c r="C825" s="45"/>
      <c r="D825" s="45"/>
      <c r="E825" s="48"/>
      <c r="F825" s="43"/>
      <c r="G825" s="43"/>
      <c r="H825" s="51"/>
      <c r="I825" s="43"/>
      <c r="J825" s="43"/>
      <c r="K825" s="52"/>
      <c r="L825" s="43"/>
      <c r="M825" s="43"/>
      <c r="N825" s="43"/>
      <c r="O825" s="48"/>
      <c r="P825" s="43"/>
      <c r="Q825" s="31" t="b">
        <f>IF(AND(OR(G825:G829=DATOS!C$8,G825:G829=DATOS!C$9),H825:H829=DATOS!B$4),ROW(G825:G829))</f>
        <v>0</v>
      </c>
      <c r="R825" s="31" t="str">
        <f t="shared" ca="1" si="2"/>
        <v/>
      </c>
      <c r="S825" s="31">
        <f t="shared" ca="1" si="10"/>
        <v>0</v>
      </c>
      <c r="T825" s="32"/>
      <c r="U825" s="32"/>
      <c r="V825" s="32"/>
      <c r="W825" s="32"/>
      <c r="X825" s="32"/>
      <c r="Y825" s="32"/>
      <c r="Z825" s="32"/>
      <c r="AA825" s="32"/>
      <c r="AB825" s="32"/>
      <c r="AC825" s="32"/>
      <c r="AD825" s="32"/>
      <c r="AE825" s="32"/>
    </row>
    <row r="826" spans="1:31" ht="12.75">
      <c r="A826" s="37"/>
      <c r="B826" s="43"/>
      <c r="C826" s="45"/>
      <c r="D826" s="45"/>
      <c r="E826" s="48"/>
      <c r="F826" s="43"/>
      <c r="G826" s="43"/>
      <c r="H826" s="51"/>
      <c r="I826" s="43"/>
      <c r="J826" s="43"/>
      <c r="K826" s="52"/>
      <c r="L826" s="43"/>
      <c r="M826" s="43"/>
      <c r="N826" s="43"/>
      <c r="O826" s="48"/>
      <c r="P826" s="43"/>
      <c r="Q826" s="31" t="b">
        <f>IF(AND(OR(G826:G830=DATOS!C$8,G826:G830=DATOS!C$9),H826:H830=DATOS!B$4),ROW(G826:G830))</f>
        <v>0</v>
      </c>
      <c r="R826" s="31" t="str">
        <f t="shared" ca="1" si="2"/>
        <v/>
      </c>
      <c r="S826" s="31">
        <f t="shared" ca="1" si="10"/>
        <v>0</v>
      </c>
      <c r="T826" s="32"/>
      <c r="U826" s="32"/>
      <c r="V826" s="32"/>
      <c r="W826" s="32"/>
      <c r="X826" s="32"/>
      <c r="Y826" s="32"/>
      <c r="Z826" s="32"/>
      <c r="AA826" s="32"/>
      <c r="AB826" s="32"/>
      <c r="AC826" s="32"/>
      <c r="AD826" s="32"/>
      <c r="AE826" s="32"/>
    </row>
    <row r="827" spans="1:31" ht="12.75">
      <c r="A827" s="37"/>
      <c r="B827" s="43"/>
      <c r="C827" s="45"/>
      <c r="D827" s="45"/>
      <c r="E827" s="48"/>
      <c r="F827" s="43"/>
      <c r="G827" s="43"/>
      <c r="H827" s="51"/>
      <c r="I827" s="43"/>
      <c r="J827" s="31"/>
      <c r="K827" s="55"/>
      <c r="L827" s="31"/>
      <c r="M827" s="31"/>
      <c r="N827" s="43"/>
      <c r="O827" s="48"/>
      <c r="P827" s="43"/>
      <c r="Q827" s="31" t="b">
        <f>IF(AND(OR(G827:G831=DATOS!C$8,G827:G831=DATOS!C$9),H827:H831=DATOS!B$4),ROW(G827:G831))</f>
        <v>0</v>
      </c>
      <c r="R827" s="31" t="str">
        <f t="shared" ca="1" si="2"/>
        <v/>
      </c>
      <c r="S827" s="31">
        <f t="shared" ca="1" si="10"/>
        <v>0</v>
      </c>
      <c r="T827" s="32"/>
      <c r="U827" s="32"/>
      <c r="V827" s="32"/>
      <c r="W827" s="32"/>
      <c r="X827" s="32"/>
      <c r="Y827" s="32"/>
      <c r="Z827" s="32"/>
      <c r="AA827" s="32"/>
      <c r="AB827" s="32"/>
      <c r="AC827" s="32"/>
      <c r="AD827" s="32"/>
      <c r="AE827" s="32"/>
    </row>
    <row r="828" spans="1:31" ht="12.75">
      <c r="A828" s="37"/>
      <c r="B828" s="43"/>
      <c r="C828" s="45"/>
      <c r="D828" s="45"/>
      <c r="E828" s="48"/>
      <c r="F828" s="43"/>
      <c r="G828" s="43"/>
      <c r="H828" s="51"/>
      <c r="I828" s="43"/>
      <c r="J828" s="43"/>
      <c r="K828" s="52"/>
      <c r="L828" s="43"/>
      <c r="M828" s="43"/>
      <c r="N828" s="43"/>
      <c r="O828" s="48"/>
      <c r="P828" s="43"/>
      <c r="Q828" s="31" t="b">
        <f>IF(AND(OR(G828:G832=DATOS!C$8,G828:G832=DATOS!C$9),H828:H832=DATOS!B$4),ROW(G828:G832))</f>
        <v>0</v>
      </c>
      <c r="R828" s="31" t="str">
        <f t="shared" ca="1" si="2"/>
        <v/>
      </c>
      <c r="S828" s="31">
        <f t="shared" ca="1" si="10"/>
        <v>0</v>
      </c>
      <c r="T828" s="32"/>
      <c r="U828" s="32"/>
      <c r="V828" s="32"/>
      <c r="W828" s="32"/>
      <c r="X828" s="32"/>
      <c r="Y828" s="32"/>
      <c r="Z828" s="32"/>
      <c r="AA828" s="32"/>
      <c r="AB828" s="32"/>
      <c r="AC828" s="32"/>
      <c r="AD828" s="32"/>
      <c r="AE828" s="32"/>
    </row>
    <row r="829" spans="1:31" ht="12.75">
      <c r="A829" s="37"/>
      <c r="B829" s="43"/>
      <c r="C829" s="45"/>
      <c r="D829" s="45"/>
      <c r="E829" s="48"/>
      <c r="F829" s="43"/>
      <c r="G829" s="43"/>
      <c r="H829" s="51"/>
      <c r="I829" s="43"/>
      <c r="J829" s="43"/>
      <c r="K829" s="52"/>
      <c r="L829" s="43"/>
      <c r="M829" s="43"/>
      <c r="N829" s="43"/>
      <c r="O829" s="48"/>
      <c r="P829" s="43"/>
      <c r="Q829" s="31" t="b">
        <f>IF(AND(OR(G829:G833=DATOS!C$8,G829:G833=DATOS!C$9),H829:H833=DATOS!B$4),ROW(G829:G833))</f>
        <v>0</v>
      </c>
      <c r="R829" s="31" t="str">
        <f t="shared" ca="1" si="2"/>
        <v/>
      </c>
      <c r="S829" s="31">
        <f t="shared" ca="1" si="10"/>
        <v>0</v>
      </c>
      <c r="T829" s="32"/>
      <c r="U829" s="32"/>
      <c r="V829" s="32"/>
      <c r="W829" s="32"/>
      <c r="X829" s="32"/>
      <c r="Y829" s="32"/>
      <c r="Z829" s="32"/>
      <c r="AA829" s="32"/>
      <c r="AB829" s="32"/>
      <c r="AC829" s="32"/>
      <c r="AD829" s="32"/>
      <c r="AE829" s="32"/>
    </row>
    <row r="830" spans="1:31" ht="12.75">
      <c r="A830" s="37"/>
      <c r="B830" s="43"/>
      <c r="C830" s="45"/>
      <c r="D830" s="45"/>
      <c r="E830" s="48"/>
      <c r="F830" s="43"/>
      <c r="G830" s="43"/>
      <c r="H830" s="51"/>
      <c r="I830" s="43"/>
      <c r="J830" s="43"/>
      <c r="K830" s="52"/>
      <c r="L830" s="43"/>
      <c r="M830" s="43"/>
      <c r="N830" s="43"/>
      <c r="O830" s="48"/>
      <c r="P830" s="43"/>
      <c r="Q830" s="31" t="b">
        <f>IF(AND(OR(G830:G834=DATOS!C$8,G830:G834=DATOS!C$9),H830:H834=DATOS!B$4),ROW(G830:G834))</f>
        <v>0</v>
      </c>
      <c r="R830" s="31" t="str">
        <f t="shared" ca="1" si="2"/>
        <v/>
      </c>
      <c r="S830" s="31">
        <f t="shared" ca="1" si="10"/>
        <v>0</v>
      </c>
      <c r="T830" s="32"/>
      <c r="U830" s="32"/>
      <c r="V830" s="32"/>
      <c r="W830" s="32"/>
      <c r="X830" s="32"/>
      <c r="Y830" s="32"/>
      <c r="Z830" s="32"/>
      <c r="AA830" s="32"/>
      <c r="AB830" s="32"/>
      <c r="AC830" s="32"/>
      <c r="AD830" s="32"/>
      <c r="AE830" s="32"/>
    </row>
    <row r="831" spans="1:31" ht="12.75">
      <c r="A831" s="37"/>
      <c r="B831" s="43"/>
      <c r="C831" s="45"/>
      <c r="D831" s="45"/>
      <c r="E831" s="48"/>
      <c r="F831" s="43"/>
      <c r="G831" s="43"/>
      <c r="H831" s="51"/>
      <c r="I831" s="43"/>
      <c r="J831" s="43"/>
      <c r="K831" s="52"/>
      <c r="L831" s="43"/>
      <c r="M831" s="43"/>
      <c r="N831" s="43"/>
      <c r="O831" s="48"/>
      <c r="P831" s="43"/>
      <c r="Q831" s="31" t="b">
        <f>IF(AND(OR(G831:G835=DATOS!C$8,G831:G835=DATOS!C$9),H831:H835=DATOS!B$4),ROW(G831:G835))</f>
        <v>0</v>
      </c>
      <c r="R831" s="31" t="str">
        <f t="shared" ca="1" si="2"/>
        <v/>
      </c>
      <c r="S831" s="31">
        <f t="shared" ca="1" si="10"/>
        <v>0</v>
      </c>
      <c r="T831" s="32"/>
      <c r="U831" s="32"/>
      <c r="V831" s="32"/>
      <c r="W831" s="32"/>
      <c r="X831" s="32"/>
      <c r="Y831" s="32"/>
      <c r="Z831" s="32"/>
      <c r="AA831" s="32"/>
      <c r="AB831" s="32"/>
      <c r="AC831" s="32"/>
      <c r="AD831" s="32"/>
      <c r="AE831" s="32"/>
    </row>
    <row r="832" spans="1:31" ht="12.75">
      <c r="A832" s="37"/>
      <c r="B832" s="43"/>
      <c r="C832" s="45"/>
      <c r="D832" s="45"/>
      <c r="E832" s="48"/>
      <c r="F832" s="43"/>
      <c r="G832" s="43"/>
      <c r="H832" s="51"/>
      <c r="I832" s="43"/>
      <c r="J832" s="31"/>
      <c r="K832" s="52"/>
      <c r="L832" s="31"/>
      <c r="M832" s="31"/>
      <c r="N832" s="43"/>
      <c r="O832" s="48"/>
      <c r="P832" s="43"/>
      <c r="Q832" s="31" t="b">
        <f>IF(AND(OR(G832:G836=DATOS!C$8,G832:G836=DATOS!C$9),H832:H836=DATOS!B$4),ROW(G832:G836))</f>
        <v>0</v>
      </c>
      <c r="R832" s="31" t="str">
        <f t="shared" ca="1" si="2"/>
        <v/>
      </c>
      <c r="S832" s="31">
        <f t="shared" ca="1" si="10"/>
        <v>0</v>
      </c>
      <c r="T832" s="32"/>
      <c r="U832" s="32"/>
      <c r="V832" s="32"/>
      <c r="W832" s="32"/>
      <c r="X832" s="32"/>
      <c r="Y832" s="32"/>
      <c r="Z832" s="32"/>
      <c r="AA832" s="32"/>
      <c r="AB832" s="32"/>
      <c r="AC832" s="32"/>
      <c r="AD832" s="32"/>
      <c r="AE832" s="32"/>
    </row>
    <row r="833" spans="1:31" ht="12.75">
      <c r="A833" s="37"/>
      <c r="B833" s="43"/>
      <c r="C833" s="45"/>
      <c r="D833" s="45"/>
      <c r="E833" s="48"/>
      <c r="F833" s="43"/>
      <c r="G833" s="43"/>
      <c r="H833" s="51"/>
      <c r="I833" s="43"/>
      <c r="J833" s="43"/>
      <c r="K833" s="52"/>
      <c r="L833" s="43"/>
      <c r="M833" s="43"/>
      <c r="N833" s="43"/>
      <c r="O833" s="121"/>
      <c r="P833" s="43"/>
      <c r="Q833" s="31" t="b">
        <f>IF(AND(OR(G833:G837=DATOS!C$8,G833:G837=DATOS!C$9),H833:H837=DATOS!B$4),ROW(G833:G837))</f>
        <v>0</v>
      </c>
      <c r="R833" s="31" t="str">
        <f t="shared" ca="1" si="2"/>
        <v/>
      </c>
      <c r="S833" s="31">
        <f t="shared" ca="1" si="10"/>
        <v>0</v>
      </c>
      <c r="T833" s="32"/>
      <c r="U833" s="32"/>
      <c r="V833" s="32"/>
      <c r="W833" s="32"/>
      <c r="X833" s="32"/>
      <c r="Y833" s="32"/>
      <c r="Z833" s="32"/>
      <c r="AA833" s="32"/>
      <c r="AB833" s="32"/>
      <c r="AC833" s="32"/>
      <c r="AD833" s="32"/>
      <c r="AE833" s="32"/>
    </row>
    <row r="834" spans="1:31" ht="12.75">
      <c r="A834" s="37"/>
      <c r="B834" s="43"/>
      <c r="C834" s="45"/>
      <c r="D834" s="45"/>
      <c r="E834" s="48"/>
      <c r="F834" s="43"/>
      <c r="G834" s="43"/>
      <c r="H834" s="51"/>
      <c r="I834" s="43"/>
      <c r="J834" s="43"/>
      <c r="K834" s="52"/>
      <c r="L834" s="48"/>
      <c r="M834" s="43"/>
      <c r="N834" s="43"/>
      <c r="O834" s="48"/>
      <c r="P834" s="43"/>
      <c r="Q834" s="31" t="b">
        <f>IF(AND(OR(G834:G838=DATOS!C$8,G834:G838=DATOS!C$9),H834:H838=DATOS!B$4),ROW(G834:G838))</f>
        <v>0</v>
      </c>
      <c r="R834" s="31" t="str">
        <f t="shared" ca="1" si="2"/>
        <v/>
      </c>
      <c r="S834" s="31">
        <f t="shared" ca="1" si="10"/>
        <v>0</v>
      </c>
      <c r="T834" s="32"/>
      <c r="U834" s="32"/>
      <c r="V834" s="32"/>
      <c r="W834" s="32"/>
      <c r="X834" s="32"/>
      <c r="Y834" s="32"/>
      <c r="Z834" s="32"/>
      <c r="AA834" s="32"/>
      <c r="AB834" s="32"/>
      <c r="AC834" s="32"/>
      <c r="AD834" s="32"/>
      <c r="AE834" s="32"/>
    </row>
    <row r="835" spans="1:31" ht="12.75">
      <c r="A835" s="37"/>
      <c r="B835" s="43"/>
      <c r="C835" s="45"/>
      <c r="D835" s="45"/>
      <c r="E835" s="48"/>
      <c r="F835" s="43"/>
      <c r="G835" s="43"/>
      <c r="H835" s="51"/>
      <c r="I835" s="43"/>
      <c r="J835" s="43"/>
      <c r="K835" s="52"/>
      <c r="L835" s="43"/>
      <c r="M835" s="43"/>
      <c r="N835" s="43"/>
      <c r="O835" s="48"/>
      <c r="P835" s="43"/>
      <c r="Q835" s="31" t="b">
        <f>IF(AND(OR(G835:G839=DATOS!C$8,G835:G839=DATOS!C$9),H835:H839=DATOS!B$4),ROW(G835:G839))</f>
        <v>0</v>
      </c>
      <c r="R835" s="31" t="str">
        <f t="shared" ca="1" si="2"/>
        <v/>
      </c>
      <c r="S835" s="31">
        <f t="shared" ca="1" si="10"/>
        <v>0</v>
      </c>
      <c r="T835" s="32"/>
      <c r="U835" s="32"/>
      <c r="V835" s="32"/>
      <c r="W835" s="32"/>
      <c r="X835" s="32"/>
      <c r="Y835" s="32"/>
      <c r="Z835" s="32"/>
      <c r="AA835" s="32"/>
      <c r="AB835" s="32"/>
      <c r="AC835" s="32"/>
      <c r="AD835" s="32"/>
      <c r="AE835" s="32"/>
    </row>
    <row r="836" spans="1:31" ht="12.75">
      <c r="A836" s="37"/>
      <c r="B836" s="43"/>
      <c r="C836" s="45"/>
      <c r="D836" s="45"/>
      <c r="E836" s="48"/>
      <c r="F836" s="43"/>
      <c r="G836" s="43"/>
      <c r="H836" s="51"/>
      <c r="I836" s="43"/>
      <c r="J836" s="43"/>
      <c r="K836" s="52"/>
      <c r="L836" s="48"/>
      <c r="M836" s="43"/>
      <c r="N836" s="43"/>
      <c r="O836" s="48"/>
      <c r="P836" s="43"/>
      <c r="Q836" s="31" t="b">
        <f>IF(AND(OR(G836:G840=DATOS!C$8,G836:G840=DATOS!C$9),H836:H840=DATOS!B$4),ROW(G836:G840))</f>
        <v>0</v>
      </c>
      <c r="R836" s="31" t="str">
        <f t="shared" ca="1" si="2"/>
        <v/>
      </c>
      <c r="S836" s="31">
        <f t="shared" ca="1" si="10"/>
        <v>0</v>
      </c>
      <c r="T836" s="32"/>
      <c r="U836" s="32"/>
      <c r="V836" s="32"/>
      <c r="W836" s="32"/>
      <c r="X836" s="32"/>
      <c r="Y836" s="32"/>
      <c r="Z836" s="32"/>
      <c r="AA836" s="32"/>
      <c r="AB836" s="32"/>
      <c r="AC836" s="32"/>
      <c r="AD836" s="32"/>
      <c r="AE836" s="32"/>
    </row>
    <row r="837" spans="1:31" ht="12.75">
      <c r="A837" s="37"/>
      <c r="B837" s="43"/>
      <c r="C837" s="45"/>
      <c r="D837" s="45"/>
      <c r="E837" s="48"/>
      <c r="F837" s="43"/>
      <c r="G837" s="43"/>
      <c r="H837" s="51"/>
      <c r="I837" s="43"/>
      <c r="J837" s="43"/>
      <c r="K837" s="52"/>
      <c r="L837" s="43"/>
      <c r="M837" s="43"/>
      <c r="N837" s="43"/>
      <c r="O837" s="48"/>
      <c r="P837" s="43"/>
      <c r="Q837" s="31" t="b">
        <f>IF(AND(OR(G837:G841=DATOS!C$8,G837:G841=DATOS!C$9),H837:H841=DATOS!B$4),ROW(G837:G841))</f>
        <v>0</v>
      </c>
      <c r="R837" s="31" t="str">
        <f t="shared" ca="1" si="2"/>
        <v/>
      </c>
      <c r="S837" s="31">
        <f t="shared" ca="1" si="10"/>
        <v>0</v>
      </c>
      <c r="T837" s="32"/>
      <c r="U837" s="32"/>
      <c r="V837" s="32"/>
      <c r="W837" s="32"/>
      <c r="X837" s="32"/>
      <c r="Y837" s="32"/>
      <c r="Z837" s="32"/>
      <c r="AA837" s="32"/>
      <c r="AB837" s="32"/>
      <c r="AC837" s="32"/>
      <c r="AD837" s="32"/>
      <c r="AE837" s="32"/>
    </row>
    <row r="838" spans="1:31" ht="12.75">
      <c r="A838" s="37"/>
      <c r="B838" s="43"/>
      <c r="C838" s="45"/>
      <c r="D838" s="45"/>
      <c r="E838" s="48"/>
      <c r="F838" s="43"/>
      <c r="G838" s="43"/>
      <c r="H838" s="51"/>
      <c r="I838" s="43"/>
      <c r="J838" s="43"/>
      <c r="K838" s="52"/>
      <c r="L838" s="43"/>
      <c r="M838" s="43"/>
      <c r="N838" s="43"/>
      <c r="O838" s="48"/>
      <c r="P838" s="43"/>
      <c r="Q838" s="31" t="b">
        <f>IF(AND(OR(G838:G842=DATOS!C$8,G838:G842=DATOS!C$9),H838:H842=DATOS!B$4),ROW(G838:G842))</f>
        <v>0</v>
      </c>
      <c r="R838" s="31" t="str">
        <f t="shared" ca="1" si="2"/>
        <v/>
      </c>
      <c r="S838" s="31">
        <f t="shared" ca="1" si="10"/>
        <v>0</v>
      </c>
      <c r="T838" s="32"/>
      <c r="U838" s="32"/>
      <c r="V838" s="32"/>
      <c r="W838" s="32"/>
      <c r="X838" s="32"/>
      <c r="Y838" s="32"/>
      <c r="Z838" s="32"/>
      <c r="AA838" s="32"/>
      <c r="AB838" s="32"/>
      <c r="AC838" s="32"/>
      <c r="AD838" s="32"/>
      <c r="AE838" s="32"/>
    </row>
    <row r="839" spans="1:31" ht="12.75">
      <c r="A839" s="37"/>
      <c r="B839" s="43"/>
      <c r="C839" s="45"/>
      <c r="D839" s="45"/>
      <c r="E839" s="48"/>
      <c r="F839" s="43"/>
      <c r="G839" s="43"/>
      <c r="H839" s="51"/>
      <c r="I839" s="43"/>
      <c r="J839" s="43"/>
      <c r="K839" s="52"/>
      <c r="L839" s="43"/>
      <c r="M839" s="43"/>
      <c r="N839" s="43"/>
      <c r="O839" s="48"/>
      <c r="P839" s="43"/>
      <c r="Q839" s="31" t="b">
        <f>IF(AND(OR(G839:G843=DATOS!C$8,G839:G843=DATOS!C$9),H839:H843=DATOS!B$4),ROW(G839:G843))</f>
        <v>0</v>
      </c>
      <c r="R839" s="31" t="str">
        <f t="shared" ca="1" si="2"/>
        <v/>
      </c>
      <c r="S839" s="31">
        <f t="shared" ca="1" si="10"/>
        <v>0</v>
      </c>
      <c r="T839" s="32"/>
      <c r="U839" s="32"/>
      <c r="V839" s="32"/>
      <c r="W839" s="32"/>
      <c r="X839" s="32"/>
      <c r="Y839" s="32"/>
      <c r="Z839" s="32"/>
      <c r="AA839" s="32"/>
      <c r="AB839" s="32"/>
      <c r="AC839" s="32"/>
      <c r="AD839" s="32"/>
      <c r="AE839" s="32"/>
    </row>
    <row r="840" spans="1:31" ht="12.75">
      <c r="A840" s="37"/>
      <c r="B840" s="43"/>
      <c r="C840" s="45"/>
      <c r="D840" s="45"/>
      <c r="E840" s="48"/>
      <c r="F840" s="43"/>
      <c r="G840" s="43"/>
      <c r="H840" s="51"/>
      <c r="I840" s="43"/>
      <c r="J840" s="31"/>
      <c r="K840" s="52"/>
      <c r="L840" s="31"/>
      <c r="M840" s="31"/>
      <c r="N840" s="43"/>
      <c r="O840" s="48"/>
      <c r="P840" s="43"/>
      <c r="Q840" s="31" t="b">
        <f>IF(AND(OR(G840:G844=DATOS!C$8,G840:G844=DATOS!C$9),H840:H844=DATOS!B$4),ROW(G840:G844))</f>
        <v>0</v>
      </c>
      <c r="R840" s="31" t="str">
        <f t="shared" ca="1" si="2"/>
        <v/>
      </c>
      <c r="S840" s="31">
        <f t="shared" ca="1" si="10"/>
        <v>0</v>
      </c>
      <c r="T840" s="32"/>
      <c r="U840" s="32"/>
      <c r="V840" s="32"/>
      <c r="W840" s="32"/>
      <c r="X840" s="32"/>
      <c r="Y840" s="32"/>
      <c r="Z840" s="32"/>
      <c r="AA840" s="32"/>
      <c r="AB840" s="32"/>
      <c r="AC840" s="32"/>
      <c r="AD840" s="32"/>
      <c r="AE840" s="32"/>
    </row>
    <row r="841" spans="1:31" ht="12.75">
      <c r="A841" s="37"/>
      <c r="B841" s="43"/>
      <c r="C841" s="45"/>
      <c r="D841" s="45"/>
      <c r="E841" s="48"/>
      <c r="F841" s="43"/>
      <c r="G841" s="43"/>
      <c r="H841" s="51"/>
      <c r="I841" s="43"/>
      <c r="J841" s="43"/>
      <c r="K841" s="52"/>
      <c r="L841" s="48"/>
      <c r="M841" s="43"/>
      <c r="N841" s="43"/>
      <c r="O841" s="48"/>
      <c r="P841" s="43"/>
      <c r="Q841" s="31" t="b">
        <f>IF(AND(OR(G841:G845=DATOS!C$8,G841:G845=DATOS!C$9),H841:H845=DATOS!B$4),ROW(G841:G845))</f>
        <v>0</v>
      </c>
      <c r="R841" s="31" t="str">
        <f t="shared" ca="1" si="2"/>
        <v/>
      </c>
      <c r="S841" s="31">
        <f t="shared" ca="1" si="10"/>
        <v>0</v>
      </c>
      <c r="T841" s="32"/>
      <c r="U841" s="32"/>
      <c r="V841" s="32"/>
      <c r="W841" s="32"/>
      <c r="X841" s="32"/>
      <c r="Y841" s="32"/>
      <c r="Z841" s="32"/>
      <c r="AA841" s="32"/>
      <c r="AB841" s="32"/>
      <c r="AC841" s="32"/>
      <c r="AD841" s="32"/>
      <c r="AE841" s="32"/>
    </row>
    <row r="842" spans="1:31" ht="12.75">
      <c r="A842" s="37"/>
      <c r="B842" s="43"/>
      <c r="C842" s="45"/>
      <c r="D842" s="45"/>
      <c r="E842" s="48"/>
      <c r="F842" s="43"/>
      <c r="G842" s="43"/>
      <c r="H842" s="51"/>
      <c r="I842" s="43"/>
      <c r="J842" s="43"/>
      <c r="K842" s="52"/>
      <c r="L842" s="43"/>
      <c r="M842" s="43"/>
      <c r="N842" s="43"/>
      <c r="O842" s="48"/>
      <c r="P842" s="43"/>
      <c r="Q842" s="31" t="b">
        <f>IF(AND(OR(G842:G846=DATOS!C$8,G842:G846=DATOS!C$9),H842:H846=DATOS!B$4),ROW(G842:G846))</f>
        <v>0</v>
      </c>
      <c r="R842" s="31" t="str">
        <f t="shared" ca="1" si="2"/>
        <v/>
      </c>
      <c r="S842" s="31">
        <f t="shared" ca="1" si="10"/>
        <v>0</v>
      </c>
      <c r="T842" s="32"/>
      <c r="U842" s="32"/>
      <c r="V842" s="32"/>
      <c r="W842" s="32"/>
      <c r="X842" s="32"/>
      <c r="Y842" s="32"/>
      <c r="Z842" s="32"/>
      <c r="AA842" s="32"/>
      <c r="AB842" s="32"/>
      <c r="AC842" s="32"/>
      <c r="AD842" s="32"/>
      <c r="AE842" s="32"/>
    </row>
    <row r="843" spans="1:31" ht="12.75">
      <c r="A843" s="37"/>
      <c r="B843" s="43"/>
      <c r="C843" s="45"/>
      <c r="D843" s="45"/>
      <c r="E843" s="48"/>
      <c r="F843" s="43"/>
      <c r="G843" s="43"/>
      <c r="H843" s="51"/>
      <c r="I843" s="43"/>
      <c r="J843" s="31"/>
      <c r="K843" s="52"/>
      <c r="L843" s="48"/>
      <c r="M843" s="48"/>
      <c r="N843" s="43"/>
      <c r="O843" s="48"/>
      <c r="P843" s="43"/>
      <c r="Q843" s="31" t="b">
        <f>IF(AND(OR(G843:G847=DATOS!C$8,G843:G847=DATOS!C$9),H843:H847=DATOS!B$4),ROW(G843:G847))</f>
        <v>0</v>
      </c>
      <c r="R843" s="31" t="str">
        <f t="shared" ca="1" si="2"/>
        <v/>
      </c>
      <c r="S843" s="31">
        <f t="shared" ca="1" si="10"/>
        <v>0</v>
      </c>
      <c r="T843" s="32"/>
      <c r="U843" s="32"/>
      <c r="V843" s="32"/>
      <c r="W843" s="32"/>
      <c r="X843" s="32"/>
      <c r="Y843" s="32"/>
      <c r="Z843" s="32"/>
      <c r="AA843" s="32"/>
      <c r="AB843" s="32"/>
      <c r="AC843" s="32"/>
      <c r="AD843" s="32"/>
      <c r="AE843" s="32"/>
    </row>
    <row r="844" spans="1:31" ht="12.75">
      <c r="A844" s="37"/>
      <c r="B844" s="43"/>
      <c r="C844" s="45"/>
      <c r="D844" s="45"/>
      <c r="E844" s="48"/>
      <c r="F844" s="43"/>
      <c r="G844" s="43"/>
      <c r="H844" s="51"/>
      <c r="I844" s="43"/>
      <c r="J844" s="43"/>
      <c r="K844" s="52"/>
      <c r="L844" s="48"/>
      <c r="M844" s="43"/>
      <c r="N844" s="43"/>
      <c r="O844" s="48"/>
      <c r="P844" s="43"/>
      <c r="Q844" s="31" t="b">
        <f>IF(AND(OR(G844:G848=DATOS!C$8,G844:G848=DATOS!C$9),H844:H848=DATOS!B$4),ROW(G844:G848))</f>
        <v>0</v>
      </c>
      <c r="R844" s="31" t="str">
        <f t="shared" ca="1" si="2"/>
        <v/>
      </c>
      <c r="S844" s="31">
        <f t="shared" ca="1" si="10"/>
        <v>0</v>
      </c>
      <c r="T844" s="32"/>
      <c r="U844" s="32"/>
      <c r="V844" s="32"/>
      <c r="W844" s="32"/>
      <c r="X844" s="32"/>
      <c r="Y844" s="32"/>
      <c r="Z844" s="32"/>
      <c r="AA844" s="32"/>
      <c r="AB844" s="32"/>
      <c r="AC844" s="32"/>
      <c r="AD844" s="32"/>
      <c r="AE844" s="32"/>
    </row>
    <row r="845" spans="1:31" ht="12.75">
      <c r="A845" s="37"/>
      <c r="B845" s="43"/>
      <c r="C845" s="45"/>
      <c r="D845" s="45"/>
      <c r="E845" s="48"/>
      <c r="F845" s="43"/>
      <c r="G845" s="43"/>
      <c r="H845" s="51"/>
      <c r="I845" s="43"/>
      <c r="J845" s="43"/>
      <c r="K845" s="52"/>
      <c r="L845" s="43"/>
      <c r="M845" s="43"/>
      <c r="N845" s="43"/>
      <c r="O845" s="48"/>
      <c r="P845" s="43"/>
      <c r="Q845" s="31" t="b">
        <f>IF(AND(OR(G845:G849=DATOS!C$8,G845:G849=DATOS!C$9),H845:H849=DATOS!B$4),ROW(G845:G849))</f>
        <v>0</v>
      </c>
      <c r="R845" s="31" t="str">
        <f t="shared" ca="1" si="2"/>
        <v/>
      </c>
      <c r="S845" s="31">
        <f t="shared" ca="1" si="10"/>
        <v>0</v>
      </c>
      <c r="T845" s="32"/>
      <c r="U845" s="32"/>
      <c r="V845" s="32"/>
      <c r="W845" s="32"/>
      <c r="X845" s="32"/>
      <c r="Y845" s="32"/>
      <c r="Z845" s="32"/>
      <c r="AA845" s="32"/>
      <c r="AB845" s="32"/>
      <c r="AC845" s="32"/>
      <c r="AD845" s="32"/>
      <c r="AE845" s="32"/>
    </row>
    <row r="846" spans="1:31" ht="12.75">
      <c r="A846" s="37"/>
      <c r="B846" s="43"/>
      <c r="C846" s="45"/>
      <c r="D846" s="45"/>
      <c r="E846" s="101"/>
      <c r="F846" s="43"/>
      <c r="G846" s="43"/>
      <c r="H846" s="51"/>
      <c r="I846" s="43"/>
      <c r="J846" s="31"/>
      <c r="K846" s="55"/>
      <c r="L846" s="31"/>
      <c r="M846" s="31"/>
      <c r="N846" s="43"/>
      <c r="O846" s="48"/>
      <c r="P846" s="43"/>
      <c r="Q846" s="31" t="b">
        <f>IF(AND(OR(G846:G850=DATOS!C$8,G846:G850=DATOS!C$9),H846:H850=DATOS!B$4),ROW(G846:G850))</f>
        <v>0</v>
      </c>
      <c r="R846" s="31" t="str">
        <f t="shared" ca="1" si="2"/>
        <v/>
      </c>
      <c r="S846" s="31">
        <f t="shared" ca="1" si="10"/>
        <v>0</v>
      </c>
      <c r="T846" s="32"/>
      <c r="U846" s="32"/>
      <c r="V846" s="32"/>
      <c r="W846" s="32"/>
      <c r="X846" s="32"/>
      <c r="Y846" s="32"/>
      <c r="Z846" s="32"/>
      <c r="AA846" s="32"/>
      <c r="AB846" s="32"/>
      <c r="AC846" s="32"/>
      <c r="AD846" s="32"/>
      <c r="AE846" s="32"/>
    </row>
    <row r="847" spans="1:31" ht="12.75">
      <c r="A847" s="37"/>
      <c r="B847" s="43"/>
      <c r="C847" s="45"/>
      <c r="D847" s="45"/>
      <c r="E847" s="101"/>
      <c r="F847" s="43"/>
      <c r="G847" s="43"/>
      <c r="H847" s="51"/>
      <c r="I847" s="43"/>
      <c r="J847" s="43"/>
      <c r="K847" s="52"/>
      <c r="L847" s="48"/>
      <c r="M847" s="43"/>
      <c r="N847" s="43"/>
      <c r="O847" s="48"/>
      <c r="P847" s="43"/>
      <c r="Q847" s="31" t="b">
        <f>IF(AND(OR(G847:G851=DATOS!C$8,G847:G851=DATOS!C$9),H847:H851=DATOS!B$4),ROW(G847:G851))</f>
        <v>0</v>
      </c>
      <c r="R847" s="31" t="str">
        <f t="shared" ca="1" si="2"/>
        <v/>
      </c>
      <c r="S847" s="31">
        <f t="shared" ca="1" si="10"/>
        <v>0</v>
      </c>
      <c r="T847" s="32"/>
      <c r="U847" s="32"/>
      <c r="V847" s="32"/>
      <c r="W847" s="32"/>
      <c r="X847" s="32"/>
      <c r="Y847" s="32"/>
      <c r="Z847" s="32"/>
      <c r="AA847" s="32"/>
      <c r="AB847" s="32"/>
      <c r="AC847" s="32"/>
      <c r="AD847" s="32"/>
      <c r="AE847" s="32"/>
    </row>
    <row r="848" spans="1:31" ht="12.75">
      <c r="A848" s="37"/>
      <c r="B848" s="43"/>
      <c r="C848" s="45"/>
      <c r="D848" s="45"/>
      <c r="E848" s="48"/>
      <c r="F848" s="43"/>
      <c r="G848" s="43"/>
      <c r="H848" s="51"/>
      <c r="I848" s="43"/>
      <c r="J848" s="43"/>
      <c r="K848" s="52"/>
      <c r="L848" s="43"/>
      <c r="M848" s="43"/>
      <c r="N848" s="43"/>
      <c r="O848" s="48"/>
      <c r="P848" s="43"/>
      <c r="Q848" s="31" t="b">
        <f>IF(AND(OR(G848:G852=DATOS!C$8,G848:G852=DATOS!C$9),H848:H852=DATOS!B$4),ROW(G848:G852))</f>
        <v>0</v>
      </c>
      <c r="R848" s="31" t="str">
        <f t="shared" ca="1" si="2"/>
        <v/>
      </c>
      <c r="S848" s="31">
        <f t="shared" ca="1" si="10"/>
        <v>0</v>
      </c>
      <c r="T848" s="32"/>
      <c r="U848" s="32"/>
      <c r="V848" s="32"/>
      <c r="W848" s="32"/>
      <c r="X848" s="32"/>
      <c r="Y848" s="32"/>
      <c r="Z848" s="32"/>
      <c r="AA848" s="32"/>
      <c r="AB848" s="32"/>
      <c r="AC848" s="32"/>
      <c r="AD848" s="32"/>
      <c r="AE848" s="32"/>
    </row>
    <row r="849" spans="1:31" ht="12.75">
      <c r="A849" s="37"/>
      <c r="B849" s="43"/>
      <c r="C849" s="45"/>
      <c r="D849" s="45"/>
      <c r="E849" s="48"/>
      <c r="F849" s="43"/>
      <c r="G849" s="43"/>
      <c r="H849" s="51"/>
      <c r="I849" s="43"/>
      <c r="J849" s="31"/>
      <c r="K849" s="55"/>
      <c r="L849" s="31"/>
      <c r="M849" s="31"/>
      <c r="N849" s="84"/>
      <c r="O849" s="48"/>
      <c r="P849" s="43"/>
      <c r="Q849" s="31" t="b">
        <f>IF(AND(OR(G849:G853=DATOS!C$8,G849:G853=DATOS!C$9),H849:H853=DATOS!B$4),ROW(G849:G853))</f>
        <v>0</v>
      </c>
      <c r="R849" s="31" t="str">
        <f t="shared" ca="1" si="2"/>
        <v/>
      </c>
      <c r="S849" s="31">
        <f t="shared" ca="1" si="10"/>
        <v>0</v>
      </c>
      <c r="T849" s="32"/>
      <c r="U849" s="32"/>
      <c r="V849" s="32"/>
      <c r="W849" s="32"/>
      <c r="X849" s="32"/>
      <c r="Y849" s="32"/>
      <c r="Z849" s="32"/>
      <c r="AA849" s="32"/>
      <c r="AB849" s="32"/>
      <c r="AC849" s="32"/>
      <c r="AD849" s="32"/>
      <c r="AE849" s="32"/>
    </row>
    <row r="850" spans="1:31" ht="12.75">
      <c r="A850" s="37"/>
      <c r="B850" s="43"/>
      <c r="C850" s="45"/>
      <c r="D850" s="45"/>
      <c r="E850" s="48"/>
      <c r="F850" s="43"/>
      <c r="G850" s="43"/>
      <c r="H850" s="51"/>
      <c r="I850" s="43"/>
      <c r="J850" s="31"/>
      <c r="K850" s="55"/>
      <c r="L850" s="31"/>
      <c r="M850" s="31"/>
      <c r="N850" s="84"/>
      <c r="O850" s="48"/>
      <c r="P850" s="43"/>
      <c r="Q850" s="31" t="b">
        <f>IF(AND(OR(G850:G854=DATOS!C$8,G850:G854=DATOS!C$9),H850:H854=DATOS!B$4),ROW(G850:G854))</f>
        <v>0</v>
      </c>
      <c r="R850" s="31" t="str">
        <f t="shared" ca="1" si="2"/>
        <v/>
      </c>
      <c r="S850" s="31">
        <f t="shared" ca="1" si="10"/>
        <v>0</v>
      </c>
      <c r="T850" s="32"/>
      <c r="U850" s="32"/>
      <c r="V850" s="32"/>
      <c r="W850" s="32"/>
      <c r="X850" s="32"/>
      <c r="Y850" s="32"/>
      <c r="Z850" s="32"/>
      <c r="AA850" s="32"/>
      <c r="AB850" s="32"/>
      <c r="AC850" s="32"/>
      <c r="AD850" s="32"/>
      <c r="AE850" s="32"/>
    </row>
    <row r="851" spans="1:31" ht="12.75">
      <c r="A851" s="37"/>
      <c r="B851" s="43"/>
      <c r="C851" s="45"/>
      <c r="D851" s="45"/>
      <c r="E851" s="48"/>
      <c r="F851" s="43"/>
      <c r="G851" s="43"/>
      <c r="H851" s="51"/>
      <c r="I851" s="43"/>
      <c r="J851" s="31"/>
      <c r="K851" s="55"/>
      <c r="L851" s="31"/>
      <c r="M851" s="31"/>
      <c r="N851" s="43"/>
      <c r="O851" s="48"/>
      <c r="P851" s="43"/>
      <c r="Q851" s="31" t="b">
        <f>IF(AND(OR(G851:G855=DATOS!C$8,G851:G855=DATOS!C$9),H851:H855=DATOS!B$4),ROW(G851:G855))</f>
        <v>0</v>
      </c>
      <c r="R851" s="31" t="str">
        <f t="shared" ca="1" si="2"/>
        <v/>
      </c>
      <c r="S851" s="31">
        <f t="shared" ca="1" si="10"/>
        <v>0</v>
      </c>
      <c r="T851" s="32"/>
      <c r="U851" s="32"/>
      <c r="V851" s="32"/>
      <c r="W851" s="32"/>
      <c r="X851" s="32"/>
      <c r="Y851" s="32"/>
      <c r="Z851" s="32"/>
      <c r="AA851" s="32"/>
      <c r="AB851" s="32"/>
      <c r="AC851" s="32"/>
      <c r="AD851" s="32"/>
      <c r="AE851" s="32"/>
    </row>
    <row r="852" spans="1:31" ht="12.75">
      <c r="A852" s="37"/>
      <c r="B852" s="43"/>
      <c r="C852" s="45"/>
      <c r="D852" s="45"/>
      <c r="E852" s="48"/>
      <c r="F852" s="43"/>
      <c r="G852" s="43"/>
      <c r="H852" s="51"/>
      <c r="I852" s="43"/>
      <c r="J852" s="43"/>
      <c r="K852" s="52"/>
      <c r="L852" s="43"/>
      <c r="M852" s="43"/>
      <c r="N852" s="43"/>
      <c r="O852" s="48"/>
      <c r="P852" s="43"/>
      <c r="Q852" s="31" t="b">
        <f>IF(AND(OR(G852:G856=DATOS!C$8,G852:G856=DATOS!C$9),H852:H856=DATOS!B$4),ROW(G852:G856))</f>
        <v>0</v>
      </c>
      <c r="R852" s="31" t="str">
        <f t="shared" ca="1" si="2"/>
        <v/>
      </c>
      <c r="S852" s="31">
        <f t="shared" ca="1" si="10"/>
        <v>0</v>
      </c>
      <c r="T852" s="32"/>
      <c r="U852" s="32"/>
      <c r="V852" s="32"/>
      <c r="W852" s="32"/>
      <c r="X852" s="32"/>
      <c r="Y852" s="32"/>
      <c r="Z852" s="32"/>
      <c r="AA852" s="32"/>
      <c r="AB852" s="32"/>
      <c r="AC852" s="32"/>
      <c r="AD852" s="32"/>
      <c r="AE852" s="32"/>
    </row>
    <row r="853" spans="1:31" ht="12.75">
      <c r="A853" s="37"/>
      <c r="B853" s="43"/>
      <c r="C853" s="45"/>
      <c r="D853" s="45"/>
      <c r="E853" s="48"/>
      <c r="F853" s="43"/>
      <c r="G853" s="43"/>
      <c r="H853" s="51"/>
      <c r="I853" s="43"/>
      <c r="J853" s="31"/>
      <c r="K853" s="55"/>
      <c r="L853" s="31"/>
      <c r="M853" s="31"/>
      <c r="N853" s="43"/>
      <c r="O853" s="48"/>
      <c r="P853" s="43"/>
      <c r="Q853" s="31" t="b">
        <f>IF(AND(OR(G853:G857=DATOS!C$8,G853:G857=DATOS!C$9),H853:H857=DATOS!B$4),ROW(G853:G857))</f>
        <v>0</v>
      </c>
      <c r="R853" s="31" t="str">
        <f t="shared" ca="1" si="2"/>
        <v/>
      </c>
      <c r="S853" s="31">
        <f t="shared" ca="1" si="10"/>
        <v>0</v>
      </c>
      <c r="T853" s="32"/>
      <c r="U853" s="32"/>
      <c r="V853" s="32"/>
      <c r="W853" s="32"/>
      <c r="X853" s="32"/>
      <c r="Y853" s="32"/>
      <c r="Z853" s="32"/>
      <c r="AA853" s="32"/>
      <c r="AB853" s="32"/>
      <c r="AC853" s="32"/>
      <c r="AD853" s="32"/>
      <c r="AE853" s="32"/>
    </row>
    <row r="854" spans="1:31" ht="12.75">
      <c r="A854" s="37"/>
      <c r="B854" s="43"/>
      <c r="C854" s="45"/>
      <c r="D854" s="45"/>
      <c r="E854" s="48"/>
      <c r="F854" s="43"/>
      <c r="G854" s="43"/>
      <c r="H854" s="51"/>
      <c r="I854" s="43"/>
      <c r="J854" s="43"/>
      <c r="K854" s="52"/>
      <c r="L854" s="43"/>
      <c r="M854" s="43"/>
      <c r="N854" s="43"/>
      <c r="O854" s="48"/>
      <c r="P854" s="43"/>
      <c r="Q854" s="31" t="b">
        <f>IF(AND(OR(G854:G858=DATOS!C$8,G854:G858=DATOS!C$9),H854:H858=DATOS!B$4),ROW(G854:G858))</f>
        <v>0</v>
      </c>
      <c r="R854" s="31" t="str">
        <f t="shared" ca="1" si="2"/>
        <v/>
      </c>
      <c r="S854" s="31">
        <f t="shared" ca="1" si="10"/>
        <v>0</v>
      </c>
      <c r="T854" s="32"/>
      <c r="U854" s="32"/>
      <c r="V854" s="32"/>
      <c r="W854" s="32"/>
      <c r="X854" s="32"/>
      <c r="Y854" s="32"/>
      <c r="Z854" s="32"/>
      <c r="AA854" s="32"/>
      <c r="AB854" s="32"/>
      <c r="AC854" s="32"/>
      <c r="AD854" s="32"/>
      <c r="AE854" s="32"/>
    </row>
    <row r="855" spans="1:31" ht="12.75">
      <c r="A855" s="37"/>
      <c r="B855" s="43"/>
      <c r="C855" s="45"/>
      <c r="D855" s="45"/>
      <c r="E855" s="48"/>
      <c r="F855" s="43"/>
      <c r="G855" s="43"/>
      <c r="H855" s="51"/>
      <c r="I855" s="43"/>
      <c r="J855" s="43"/>
      <c r="K855" s="52"/>
      <c r="L855" s="43"/>
      <c r="M855" s="43"/>
      <c r="N855" s="43"/>
      <c r="O855" s="48"/>
      <c r="P855" s="43"/>
      <c r="Q855" s="31" t="b">
        <f>IF(AND(OR(G855:G859=DATOS!C$8,G855:G859=DATOS!C$9),H855:H859=DATOS!B$4),ROW(G855:G859))</f>
        <v>0</v>
      </c>
      <c r="R855" s="31" t="str">
        <f t="shared" ca="1" si="2"/>
        <v/>
      </c>
      <c r="S855" s="31">
        <f t="shared" ca="1" si="10"/>
        <v>0</v>
      </c>
      <c r="T855" s="32"/>
      <c r="U855" s="32"/>
      <c r="V855" s="32"/>
      <c r="W855" s="32"/>
      <c r="X855" s="32"/>
      <c r="Y855" s="32"/>
      <c r="Z855" s="32"/>
      <c r="AA855" s="32"/>
      <c r="AB855" s="32"/>
      <c r="AC855" s="32"/>
      <c r="AD855" s="32"/>
      <c r="AE855" s="32"/>
    </row>
    <row r="856" spans="1:31" ht="12.75">
      <c r="A856" s="37"/>
      <c r="B856" s="43"/>
      <c r="C856" s="45"/>
      <c r="D856" s="45"/>
      <c r="E856" s="48"/>
      <c r="F856" s="43"/>
      <c r="G856" s="43"/>
      <c r="H856" s="51"/>
      <c r="I856" s="43"/>
      <c r="J856" s="31"/>
      <c r="K856" s="55"/>
      <c r="L856" s="31"/>
      <c r="M856" s="31"/>
      <c r="N856" s="43"/>
      <c r="O856" s="48"/>
      <c r="P856" s="43"/>
      <c r="Q856" s="31" t="b">
        <f>IF(AND(OR(G856:G860=DATOS!C$8,G856:G860=DATOS!C$9),H856:H860=DATOS!B$4),ROW(G856:G860))</f>
        <v>0</v>
      </c>
      <c r="R856" s="31" t="str">
        <f t="shared" ca="1" si="2"/>
        <v/>
      </c>
      <c r="S856" s="31">
        <f t="shared" ca="1" si="10"/>
        <v>0</v>
      </c>
      <c r="T856" s="32"/>
      <c r="U856" s="32"/>
      <c r="V856" s="32"/>
      <c r="W856" s="32"/>
      <c r="X856" s="32"/>
      <c r="Y856" s="32"/>
      <c r="Z856" s="32"/>
      <c r="AA856" s="32"/>
      <c r="AB856" s="32"/>
      <c r="AC856" s="32"/>
      <c r="AD856" s="32"/>
      <c r="AE856" s="32"/>
    </row>
    <row r="857" spans="1:31" ht="12.75">
      <c r="A857" s="37"/>
      <c r="B857" s="43"/>
      <c r="C857" s="45"/>
      <c r="D857" s="45"/>
      <c r="E857" s="48"/>
      <c r="F857" s="43"/>
      <c r="G857" s="43"/>
      <c r="H857" s="51"/>
      <c r="I857" s="43"/>
      <c r="J857" s="43"/>
      <c r="K857" s="52"/>
      <c r="L857" s="43"/>
      <c r="M857" s="43"/>
      <c r="N857" s="43"/>
      <c r="O857" s="48"/>
      <c r="P857" s="43"/>
      <c r="Q857" s="31" t="b">
        <f>IF(AND(OR(G857:G861=DATOS!C$8,G857:G861=DATOS!C$9),H857:H861=DATOS!B$4),ROW(G857:G861))</f>
        <v>0</v>
      </c>
      <c r="R857" s="31" t="str">
        <f t="shared" ca="1" si="2"/>
        <v/>
      </c>
      <c r="S857" s="31">
        <f t="shared" ca="1" si="10"/>
        <v>0</v>
      </c>
      <c r="T857" s="32"/>
      <c r="U857" s="32"/>
      <c r="V857" s="32"/>
      <c r="W857" s="32"/>
      <c r="X857" s="32"/>
      <c r="Y857" s="32"/>
      <c r="Z857" s="32"/>
      <c r="AA857" s="32"/>
      <c r="AB857" s="32"/>
      <c r="AC857" s="32"/>
      <c r="AD857" s="32"/>
      <c r="AE857" s="32"/>
    </row>
    <row r="858" spans="1:31" ht="12.75">
      <c r="A858" s="99"/>
      <c r="B858" s="43"/>
      <c r="C858" s="45"/>
      <c r="D858" s="45"/>
      <c r="E858" s="48"/>
      <c r="F858" s="43"/>
      <c r="G858" s="43"/>
      <c r="H858" s="51"/>
      <c r="I858" s="43"/>
      <c r="J858" s="43"/>
      <c r="K858" s="52"/>
      <c r="L858" s="48"/>
      <c r="M858" s="48"/>
      <c r="N858" s="43"/>
      <c r="O858" s="121"/>
      <c r="P858" s="43"/>
      <c r="Q858" s="31" t="b">
        <f>IF(AND(OR(G858:G862=DATOS!C$8,G858:G862=DATOS!C$9),H858:H862=DATOS!B$4),ROW(G858:G862))</f>
        <v>0</v>
      </c>
      <c r="R858" s="31" t="str">
        <f t="shared" ca="1" si="2"/>
        <v/>
      </c>
      <c r="S858" s="31">
        <f t="shared" ca="1" si="10"/>
        <v>0</v>
      </c>
      <c r="T858" s="32"/>
      <c r="U858" s="32"/>
      <c r="V858" s="32"/>
      <c r="W858" s="32"/>
      <c r="X858" s="32"/>
      <c r="Y858" s="32"/>
      <c r="Z858" s="32"/>
      <c r="AA858" s="32"/>
      <c r="AB858" s="32"/>
      <c r="AC858" s="32"/>
      <c r="AD858" s="32"/>
      <c r="AE858" s="32"/>
    </row>
    <row r="859" spans="1:31" ht="12.75">
      <c r="A859" s="37"/>
      <c r="B859" s="43"/>
      <c r="C859" s="45"/>
      <c r="D859" s="45"/>
      <c r="E859" s="48"/>
      <c r="F859" s="43"/>
      <c r="G859" s="43"/>
      <c r="H859" s="51"/>
      <c r="I859" s="43"/>
      <c r="J859" s="31"/>
      <c r="K859" s="55"/>
      <c r="L859" s="31"/>
      <c r="M859" s="31"/>
      <c r="N859" s="43"/>
      <c r="O859" s="48"/>
      <c r="P859" s="43"/>
      <c r="Q859" s="31" t="b">
        <f>IF(AND(OR(G859:G863=DATOS!C$8,G859:G863=DATOS!C$9),H859:H863=DATOS!B$4),ROW(G859:G863))</f>
        <v>0</v>
      </c>
      <c r="R859" s="31" t="str">
        <f t="shared" ca="1" si="2"/>
        <v/>
      </c>
      <c r="S859" s="31">
        <f t="shared" ca="1" si="10"/>
        <v>0</v>
      </c>
      <c r="T859" s="32"/>
      <c r="U859" s="32"/>
      <c r="V859" s="32"/>
      <c r="W859" s="32"/>
      <c r="X859" s="32"/>
      <c r="Y859" s="32"/>
      <c r="Z859" s="32"/>
      <c r="AA859" s="32"/>
      <c r="AB859" s="32"/>
      <c r="AC859" s="32"/>
      <c r="AD859" s="32"/>
      <c r="AE859" s="32"/>
    </row>
    <row r="860" spans="1:31" ht="12.75">
      <c r="A860" s="37"/>
      <c r="B860" s="43"/>
      <c r="C860" s="45"/>
      <c r="D860" s="45"/>
      <c r="E860" s="48"/>
      <c r="F860" s="43"/>
      <c r="G860" s="43"/>
      <c r="H860" s="51"/>
      <c r="I860" s="43"/>
      <c r="J860" s="43"/>
      <c r="K860" s="52"/>
      <c r="L860" s="43"/>
      <c r="M860" s="43"/>
      <c r="N860" s="43"/>
      <c r="O860" s="48"/>
      <c r="P860" s="43"/>
      <c r="Q860" s="31" t="b">
        <f>IF(AND(OR(G860:G864=DATOS!C$8,G860:G864=DATOS!C$9),H860:H864=DATOS!B$4),ROW(G860:G864))</f>
        <v>0</v>
      </c>
      <c r="R860" s="31" t="str">
        <f t="shared" ca="1" si="2"/>
        <v/>
      </c>
      <c r="S860" s="31">
        <f t="shared" ca="1" si="10"/>
        <v>0</v>
      </c>
      <c r="T860" s="32"/>
      <c r="U860" s="32"/>
      <c r="V860" s="32"/>
      <c r="W860" s="32"/>
      <c r="X860" s="32"/>
      <c r="Y860" s="32"/>
      <c r="Z860" s="32"/>
      <c r="AA860" s="32"/>
      <c r="AB860" s="32"/>
      <c r="AC860" s="32"/>
      <c r="AD860" s="32"/>
      <c r="AE860" s="32"/>
    </row>
    <row r="861" spans="1:31" ht="12.75">
      <c r="A861" s="37"/>
      <c r="B861" s="43"/>
      <c r="C861" s="45"/>
      <c r="D861" s="45"/>
      <c r="E861" s="48"/>
      <c r="F861" s="43"/>
      <c r="G861" s="43"/>
      <c r="H861" s="51"/>
      <c r="I861" s="43"/>
      <c r="J861" s="43"/>
      <c r="K861" s="52"/>
      <c r="L861" s="43"/>
      <c r="M861" s="43"/>
      <c r="N861" s="43"/>
      <c r="O861" s="48"/>
      <c r="P861" s="43"/>
      <c r="Q861" s="31" t="b">
        <f>IF(AND(OR(G861:G865=DATOS!C$8,G861:G865=DATOS!C$9),H861:H865=DATOS!B$4),ROW(G861:G865))</f>
        <v>0</v>
      </c>
      <c r="R861" s="31" t="str">
        <f t="shared" ca="1" si="2"/>
        <v/>
      </c>
      <c r="S861" s="31">
        <f t="shared" ca="1" si="10"/>
        <v>0</v>
      </c>
      <c r="T861" s="32"/>
      <c r="U861" s="32"/>
      <c r="V861" s="32"/>
      <c r="W861" s="32"/>
      <c r="X861" s="32"/>
      <c r="Y861" s="32"/>
      <c r="Z861" s="32"/>
      <c r="AA861" s="32"/>
      <c r="AB861" s="32"/>
      <c r="AC861" s="32"/>
      <c r="AD861" s="32"/>
      <c r="AE861" s="32"/>
    </row>
    <row r="862" spans="1:31" ht="12.75">
      <c r="A862" s="37"/>
      <c r="B862" s="43"/>
      <c r="C862" s="45"/>
      <c r="D862" s="45"/>
      <c r="E862" s="48"/>
      <c r="F862" s="43"/>
      <c r="G862" s="43"/>
      <c r="H862" s="51"/>
      <c r="I862" s="43"/>
      <c r="J862" s="43"/>
      <c r="K862" s="52"/>
      <c r="L862" s="43"/>
      <c r="M862" s="43"/>
      <c r="N862" s="43"/>
      <c r="O862" s="48"/>
      <c r="P862" s="43"/>
      <c r="Q862" s="31" t="b">
        <f>IF(AND(OR(G862:G866=DATOS!C$8,G862:G866=DATOS!C$9),H862:H866=DATOS!B$4),ROW(G862:G866))</f>
        <v>0</v>
      </c>
      <c r="R862" s="31" t="str">
        <f t="shared" ca="1" si="2"/>
        <v/>
      </c>
      <c r="S862" s="31">
        <f t="shared" ca="1" si="10"/>
        <v>0</v>
      </c>
      <c r="T862" s="32"/>
      <c r="U862" s="32"/>
      <c r="V862" s="32"/>
      <c r="W862" s="32"/>
      <c r="X862" s="32"/>
      <c r="Y862" s="32"/>
      <c r="Z862" s="32"/>
      <c r="AA862" s="32"/>
      <c r="AB862" s="32"/>
      <c r="AC862" s="32"/>
      <c r="AD862" s="32"/>
      <c r="AE862" s="32"/>
    </row>
    <row r="863" spans="1:31" ht="12.75">
      <c r="A863" s="37"/>
      <c r="B863" s="43"/>
      <c r="C863" s="45"/>
      <c r="D863" s="45"/>
      <c r="E863" s="48"/>
      <c r="F863" s="43"/>
      <c r="G863" s="43"/>
      <c r="H863" s="51"/>
      <c r="I863" s="43"/>
      <c r="J863" s="43"/>
      <c r="K863" s="52"/>
      <c r="L863" s="43"/>
      <c r="M863" s="43"/>
      <c r="N863" s="43"/>
      <c r="O863" s="48"/>
      <c r="P863" s="43"/>
      <c r="Q863" s="31" t="b">
        <f>IF(AND(OR(G863:G867=DATOS!C$8,G863:G867=DATOS!C$9),H863:H867=DATOS!B$4),ROW(G863:G867))</f>
        <v>0</v>
      </c>
      <c r="R863" s="31" t="str">
        <f t="shared" ca="1" si="2"/>
        <v/>
      </c>
      <c r="S863" s="31">
        <f t="shared" ca="1" si="10"/>
        <v>0</v>
      </c>
      <c r="T863" s="32"/>
      <c r="U863" s="32"/>
      <c r="V863" s="32"/>
      <c r="W863" s="32"/>
      <c r="X863" s="32"/>
      <c r="Y863" s="32"/>
      <c r="Z863" s="32"/>
      <c r="AA863" s="32"/>
      <c r="AB863" s="32"/>
      <c r="AC863" s="32"/>
      <c r="AD863" s="32"/>
      <c r="AE863" s="32"/>
    </row>
    <row r="864" spans="1:31" ht="12.75">
      <c r="A864" s="37"/>
      <c r="B864" s="43"/>
      <c r="C864" s="45"/>
      <c r="D864" s="45"/>
      <c r="E864" s="48"/>
      <c r="F864" s="43"/>
      <c r="G864" s="43"/>
      <c r="H864" s="51"/>
      <c r="I864" s="43"/>
      <c r="J864" s="43"/>
      <c r="K864" s="52"/>
      <c r="L864" s="43"/>
      <c r="M864" s="43"/>
      <c r="N864" s="43"/>
      <c r="O864" s="48"/>
      <c r="P864" s="43"/>
      <c r="Q864" s="31" t="b">
        <f>IF(AND(OR(G864:G868=DATOS!C$8,G864:G868=DATOS!C$9),H864:H868=DATOS!B$4),ROW(G864:G868))</f>
        <v>0</v>
      </c>
      <c r="R864" s="31" t="str">
        <f t="shared" ca="1" si="2"/>
        <v/>
      </c>
      <c r="S864" s="31">
        <f t="shared" ca="1" si="10"/>
        <v>0</v>
      </c>
      <c r="T864" s="32"/>
      <c r="U864" s="32"/>
      <c r="V864" s="32"/>
      <c r="W864" s="32"/>
      <c r="X864" s="32"/>
      <c r="Y864" s="32"/>
      <c r="Z864" s="32"/>
      <c r="AA864" s="32"/>
      <c r="AB864" s="32"/>
      <c r="AC864" s="32"/>
      <c r="AD864" s="32"/>
      <c r="AE864" s="32"/>
    </row>
    <row r="865" spans="1:31" ht="12.75">
      <c r="A865" s="37"/>
      <c r="B865" s="43"/>
      <c r="C865" s="45"/>
      <c r="D865" s="45"/>
      <c r="E865" s="48"/>
      <c r="F865" s="43"/>
      <c r="G865" s="43"/>
      <c r="H865" s="51"/>
      <c r="I865" s="43"/>
      <c r="J865" s="31"/>
      <c r="K865" s="55"/>
      <c r="L865" s="31"/>
      <c r="M865" s="31"/>
      <c r="N865" s="43"/>
      <c r="O865" s="121"/>
      <c r="P865" s="43"/>
      <c r="Q865" s="31" t="b">
        <f>IF(AND(OR(G865:G869=DATOS!C$8,G865:G869=DATOS!C$9),H865:H869=DATOS!B$4),ROW(G865:G869))</f>
        <v>0</v>
      </c>
      <c r="R865" s="31" t="str">
        <f t="shared" ca="1" si="2"/>
        <v/>
      </c>
      <c r="S865" s="31">
        <f t="shared" ca="1" si="10"/>
        <v>0</v>
      </c>
      <c r="T865" s="32"/>
      <c r="U865" s="32"/>
      <c r="V865" s="32"/>
      <c r="W865" s="32"/>
      <c r="X865" s="32"/>
      <c r="Y865" s="32"/>
      <c r="Z865" s="32"/>
      <c r="AA865" s="32"/>
      <c r="AB865" s="32"/>
      <c r="AC865" s="32"/>
      <c r="AD865" s="32"/>
      <c r="AE865" s="32"/>
    </row>
    <row r="866" spans="1:31" ht="12.75">
      <c r="A866" s="37"/>
      <c r="B866" s="43"/>
      <c r="C866" s="45"/>
      <c r="D866" s="45"/>
      <c r="E866" s="48"/>
      <c r="F866" s="43"/>
      <c r="G866" s="43"/>
      <c r="H866" s="51"/>
      <c r="I866" s="43"/>
      <c r="J866" s="31"/>
      <c r="K866" s="55"/>
      <c r="L866" s="31"/>
      <c r="M866" s="31"/>
      <c r="N866" s="43"/>
      <c r="O866" s="48"/>
      <c r="P866" s="43"/>
      <c r="Q866" s="31" t="b">
        <f>IF(AND(OR(G866:G870=DATOS!C$8,G866:G870=DATOS!C$9),H866:H870=DATOS!B$4),ROW(G866:G870))</f>
        <v>0</v>
      </c>
      <c r="R866" s="31" t="str">
        <f t="shared" ca="1" si="2"/>
        <v/>
      </c>
      <c r="S866" s="31">
        <f t="shared" ca="1" si="10"/>
        <v>0</v>
      </c>
      <c r="T866" s="32"/>
      <c r="U866" s="32"/>
      <c r="V866" s="32"/>
      <c r="W866" s="32"/>
      <c r="X866" s="32"/>
      <c r="Y866" s="32"/>
      <c r="Z866" s="32"/>
      <c r="AA866" s="32"/>
      <c r="AB866" s="32"/>
      <c r="AC866" s="32"/>
      <c r="AD866" s="32"/>
      <c r="AE866" s="32"/>
    </row>
    <row r="867" spans="1:31" ht="12.75">
      <c r="A867" s="99"/>
      <c r="B867" s="43"/>
      <c r="C867" s="45"/>
      <c r="D867" s="45"/>
      <c r="E867" s="48"/>
      <c r="F867" s="43"/>
      <c r="G867" s="43"/>
      <c r="H867" s="51"/>
      <c r="I867" s="43"/>
      <c r="J867" s="31"/>
      <c r="K867" s="55"/>
      <c r="L867" s="31"/>
      <c r="M867" s="31"/>
      <c r="N867" s="43"/>
      <c r="O867" s="121"/>
      <c r="P867" s="43"/>
      <c r="Q867" s="31" t="b">
        <f>IF(AND(OR(G867:G871=DATOS!C$8,G867:G871=DATOS!C$9),H867:H871=DATOS!B$4),ROW(G867:G871))</f>
        <v>0</v>
      </c>
      <c r="R867" s="31" t="str">
        <f t="shared" ca="1" si="2"/>
        <v/>
      </c>
      <c r="S867" s="31">
        <f t="shared" ca="1" si="10"/>
        <v>0</v>
      </c>
      <c r="T867" s="32"/>
      <c r="U867" s="32"/>
      <c r="V867" s="32"/>
      <c r="W867" s="32"/>
      <c r="X867" s="32"/>
      <c r="Y867" s="32"/>
      <c r="Z867" s="32"/>
      <c r="AA867" s="32"/>
      <c r="AB867" s="32"/>
      <c r="AC867" s="32"/>
      <c r="AD867" s="32"/>
      <c r="AE867" s="32"/>
    </row>
    <row r="868" spans="1:31" ht="12.75">
      <c r="A868" s="99"/>
      <c r="B868" s="43"/>
      <c r="C868" s="45"/>
      <c r="D868" s="45"/>
      <c r="E868" s="48"/>
      <c r="F868" s="43"/>
      <c r="G868" s="43"/>
      <c r="H868" s="51"/>
      <c r="I868" s="43"/>
      <c r="J868" s="43"/>
      <c r="K868" s="52"/>
      <c r="L868" s="43"/>
      <c r="M868" s="43"/>
      <c r="N868" s="43"/>
      <c r="O868" s="48"/>
      <c r="P868" s="43"/>
      <c r="Q868" s="31" t="b">
        <f>IF(AND(OR(G868:G872=DATOS!C$8,G868:G872=DATOS!C$9),H868:H872=DATOS!B$4),ROW(G868:G872))</f>
        <v>0</v>
      </c>
      <c r="R868" s="31" t="str">
        <f t="shared" ca="1" si="2"/>
        <v/>
      </c>
      <c r="S868" s="31">
        <f t="shared" ca="1" si="10"/>
        <v>0</v>
      </c>
      <c r="T868" s="32"/>
      <c r="U868" s="32"/>
      <c r="V868" s="32"/>
      <c r="W868" s="32"/>
      <c r="X868" s="32"/>
      <c r="Y868" s="32"/>
      <c r="Z868" s="32"/>
      <c r="AA868" s="32"/>
      <c r="AB868" s="32"/>
      <c r="AC868" s="32"/>
      <c r="AD868" s="32"/>
      <c r="AE868" s="32"/>
    </row>
    <row r="869" spans="1:31" ht="12.75">
      <c r="A869" s="37"/>
      <c r="B869" s="43"/>
      <c r="C869" s="45"/>
      <c r="D869" s="45"/>
      <c r="E869" s="48"/>
      <c r="F869" s="43"/>
      <c r="G869" s="43"/>
      <c r="H869" s="51"/>
      <c r="I869" s="43"/>
      <c r="J869" s="43"/>
      <c r="K869" s="52"/>
      <c r="L869" s="43"/>
      <c r="M869" s="43"/>
      <c r="N869" s="43"/>
      <c r="O869" s="48"/>
      <c r="P869" s="43"/>
      <c r="Q869" s="31" t="b">
        <f>IF(AND(OR(G869:G873=DATOS!C$8,G869:G873=DATOS!C$9),H869:H873=DATOS!B$4),ROW(G869:G873))</f>
        <v>0</v>
      </c>
      <c r="R869" s="31" t="str">
        <f t="shared" ca="1" si="2"/>
        <v/>
      </c>
      <c r="S869" s="31">
        <f t="shared" ca="1" si="10"/>
        <v>0</v>
      </c>
      <c r="T869" s="32"/>
      <c r="U869" s="32"/>
      <c r="V869" s="32"/>
      <c r="W869" s="32"/>
      <c r="X869" s="32"/>
      <c r="Y869" s="32"/>
      <c r="Z869" s="32"/>
      <c r="AA869" s="32"/>
      <c r="AB869" s="32"/>
      <c r="AC869" s="32"/>
      <c r="AD869" s="32"/>
      <c r="AE869" s="32"/>
    </row>
    <row r="870" spans="1:31" ht="12.75">
      <c r="A870" s="37"/>
      <c r="B870" s="43"/>
      <c r="C870" s="45"/>
      <c r="D870" s="45"/>
      <c r="E870" s="48"/>
      <c r="F870" s="43"/>
      <c r="G870" s="43"/>
      <c r="H870" s="51"/>
      <c r="I870" s="43"/>
      <c r="J870" s="43"/>
      <c r="K870" s="52"/>
      <c r="L870" s="43"/>
      <c r="M870" s="43"/>
      <c r="N870" s="43"/>
      <c r="O870" s="48"/>
      <c r="P870" s="43"/>
      <c r="Q870" s="31" t="b">
        <f>IF(AND(OR(G870:G874=DATOS!C$8,G870:G874=DATOS!C$9),H870:H874=DATOS!B$4),ROW(G870:G874))</f>
        <v>0</v>
      </c>
      <c r="R870" s="31" t="str">
        <f t="shared" ca="1" si="2"/>
        <v/>
      </c>
      <c r="S870" s="31">
        <f t="shared" ca="1" si="10"/>
        <v>0</v>
      </c>
      <c r="T870" s="32"/>
      <c r="U870" s="32"/>
      <c r="V870" s="32"/>
      <c r="W870" s="32"/>
      <c r="X870" s="32"/>
      <c r="Y870" s="32"/>
      <c r="Z870" s="32"/>
      <c r="AA870" s="32"/>
      <c r="AB870" s="32"/>
      <c r="AC870" s="32"/>
      <c r="AD870" s="32"/>
      <c r="AE870" s="32"/>
    </row>
    <row r="871" spans="1:31" ht="12.75">
      <c r="A871" s="37"/>
      <c r="B871" s="43"/>
      <c r="C871" s="45"/>
      <c r="D871" s="45"/>
      <c r="E871" s="48"/>
      <c r="F871" s="43"/>
      <c r="G871" s="43"/>
      <c r="H871" s="51"/>
      <c r="I871" s="43"/>
      <c r="J871" s="43"/>
      <c r="K871" s="52"/>
      <c r="L871" s="43"/>
      <c r="M871" s="43"/>
      <c r="N871" s="43"/>
      <c r="O871" s="48"/>
      <c r="P871" s="43"/>
      <c r="Q871" s="31" t="b">
        <f>IF(AND(OR(G871:G875=DATOS!C$8,G871:G875=DATOS!C$9),H871:H875=DATOS!B$4),ROW(G871:G875))</f>
        <v>0</v>
      </c>
      <c r="R871" s="31" t="str">
        <f t="shared" ca="1" si="2"/>
        <v/>
      </c>
      <c r="S871" s="31">
        <f t="shared" ca="1" si="10"/>
        <v>0</v>
      </c>
      <c r="T871" s="32"/>
      <c r="U871" s="32"/>
      <c r="V871" s="32"/>
      <c r="W871" s="32"/>
      <c r="X871" s="32"/>
      <c r="Y871" s="32"/>
      <c r="Z871" s="32"/>
      <c r="AA871" s="32"/>
      <c r="AB871" s="32"/>
      <c r="AC871" s="32"/>
      <c r="AD871" s="32"/>
      <c r="AE871" s="32"/>
    </row>
    <row r="872" spans="1:31" ht="12.75">
      <c r="A872" s="37"/>
      <c r="B872" s="43"/>
      <c r="C872" s="45"/>
      <c r="D872" s="45"/>
      <c r="E872" s="48"/>
      <c r="F872" s="43"/>
      <c r="G872" s="43"/>
      <c r="H872" s="51"/>
      <c r="I872" s="43"/>
      <c r="J872" s="31"/>
      <c r="K872" s="55"/>
      <c r="L872" s="31"/>
      <c r="M872" s="31"/>
      <c r="N872" s="43"/>
      <c r="O872" s="121"/>
      <c r="P872" s="43"/>
      <c r="Q872" s="31" t="b">
        <f>IF(AND(OR(G872:G876=DATOS!C$8,G872:G876=DATOS!C$9),H872:H876=DATOS!B$4),ROW(G872:G876))</f>
        <v>0</v>
      </c>
      <c r="R872" s="31" t="str">
        <f t="shared" ca="1" si="2"/>
        <v/>
      </c>
      <c r="S872" s="31">
        <f t="shared" ca="1" si="10"/>
        <v>0</v>
      </c>
      <c r="T872" s="32"/>
      <c r="U872" s="32"/>
      <c r="V872" s="32"/>
      <c r="W872" s="32"/>
      <c r="X872" s="32"/>
      <c r="Y872" s="32"/>
      <c r="Z872" s="32"/>
      <c r="AA872" s="32"/>
      <c r="AB872" s="32"/>
      <c r="AC872" s="32"/>
      <c r="AD872" s="32"/>
      <c r="AE872" s="32"/>
    </row>
    <row r="873" spans="1:31" ht="12.75">
      <c r="A873" s="37"/>
      <c r="B873" s="43"/>
      <c r="C873" s="45"/>
      <c r="D873" s="45"/>
      <c r="E873" s="48"/>
      <c r="F873" s="43"/>
      <c r="G873" s="43"/>
      <c r="H873" s="51"/>
      <c r="I873" s="43"/>
      <c r="J873" s="43"/>
      <c r="K873" s="52"/>
      <c r="L873" s="43"/>
      <c r="M873" s="43"/>
      <c r="N873" s="43"/>
      <c r="O873" s="121"/>
      <c r="P873" s="43"/>
      <c r="Q873" s="31" t="b">
        <f>IF(AND(OR(G873:G877=DATOS!C$8,G873:G877=DATOS!C$9),H873:H877=DATOS!B$4),ROW(G873:G877))</f>
        <v>0</v>
      </c>
      <c r="R873" s="31" t="str">
        <f t="shared" ca="1" si="2"/>
        <v/>
      </c>
      <c r="S873" s="31">
        <f t="shared" ca="1" si="10"/>
        <v>0</v>
      </c>
      <c r="T873" s="32"/>
      <c r="U873" s="32"/>
      <c r="V873" s="32"/>
      <c r="W873" s="32"/>
      <c r="X873" s="32"/>
      <c r="Y873" s="32"/>
      <c r="Z873" s="32"/>
      <c r="AA873" s="32"/>
      <c r="AB873" s="32"/>
      <c r="AC873" s="32"/>
      <c r="AD873" s="32"/>
      <c r="AE873" s="32"/>
    </row>
    <row r="874" spans="1:31" ht="12.75">
      <c r="A874" s="37"/>
      <c r="B874" s="43"/>
      <c r="C874" s="45"/>
      <c r="D874" s="45"/>
      <c r="E874" s="48"/>
      <c r="F874" s="43"/>
      <c r="G874" s="43"/>
      <c r="H874" s="51"/>
      <c r="I874" s="43"/>
      <c r="J874" s="43"/>
      <c r="K874" s="52"/>
      <c r="L874" s="43"/>
      <c r="M874" s="43"/>
      <c r="N874" s="43"/>
      <c r="O874" s="121"/>
      <c r="P874" s="43"/>
      <c r="Q874" s="31" t="b">
        <f>IF(AND(OR(G874:G878=DATOS!C$8,G874:G878=DATOS!C$9),H874:H878=DATOS!B$4),ROW(G874:G878))</f>
        <v>0</v>
      </c>
      <c r="R874" s="31" t="str">
        <f t="shared" ca="1" si="2"/>
        <v/>
      </c>
      <c r="S874" s="31">
        <f t="shared" ca="1" si="10"/>
        <v>0</v>
      </c>
      <c r="T874" s="32"/>
      <c r="U874" s="32"/>
      <c r="V874" s="32"/>
      <c r="W874" s="32"/>
      <c r="X874" s="32"/>
      <c r="Y874" s="32"/>
      <c r="Z874" s="32"/>
      <c r="AA874" s="32"/>
      <c r="AB874" s="32"/>
      <c r="AC874" s="32"/>
      <c r="AD874" s="32"/>
      <c r="AE874" s="32"/>
    </row>
    <row r="875" spans="1:31" ht="12.75">
      <c r="A875" s="37"/>
      <c r="B875" s="43"/>
      <c r="C875" s="45"/>
      <c r="D875" s="45"/>
      <c r="E875" s="101"/>
      <c r="F875" s="43"/>
      <c r="G875" s="43"/>
      <c r="H875" s="51"/>
      <c r="I875" s="43"/>
      <c r="J875" s="31"/>
      <c r="K875" s="55"/>
      <c r="L875" s="31"/>
      <c r="M875" s="31"/>
      <c r="N875" s="43"/>
      <c r="O875" s="121"/>
      <c r="P875" s="43"/>
      <c r="Q875" s="31" t="b">
        <f>IF(AND(OR(G875:G879=DATOS!C$8,G875:G879=DATOS!C$9),H875:H879=DATOS!B$4),ROW(G875:G879))</f>
        <v>0</v>
      </c>
      <c r="R875" s="31" t="str">
        <f t="shared" ca="1" si="2"/>
        <v/>
      </c>
      <c r="S875" s="31">
        <f t="shared" ca="1" si="10"/>
        <v>0</v>
      </c>
      <c r="T875" s="32"/>
      <c r="U875" s="32"/>
      <c r="V875" s="32"/>
      <c r="W875" s="32"/>
      <c r="X875" s="32"/>
      <c r="Y875" s="32"/>
      <c r="Z875" s="32"/>
      <c r="AA875" s="32"/>
      <c r="AB875" s="32"/>
      <c r="AC875" s="32"/>
      <c r="AD875" s="32"/>
      <c r="AE875" s="32"/>
    </row>
    <row r="876" spans="1:31" ht="12.75">
      <c r="A876" s="37"/>
      <c r="B876" s="43"/>
      <c r="C876" s="45"/>
      <c r="D876" s="45"/>
      <c r="E876" s="101"/>
      <c r="F876" s="43"/>
      <c r="G876" s="43"/>
      <c r="H876" s="51"/>
      <c r="I876" s="43"/>
      <c r="J876" s="31"/>
      <c r="K876" s="55"/>
      <c r="L876" s="31"/>
      <c r="M876" s="31"/>
      <c r="N876" s="43"/>
      <c r="O876" s="121"/>
      <c r="P876" s="43"/>
      <c r="Q876" s="31" t="b">
        <f>IF(AND(OR(G876:G880=DATOS!C$8,G876:G880=DATOS!C$9),H876:H880=DATOS!B$4),ROW(G876:G880))</f>
        <v>0</v>
      </c>
      <c r="R876" s="31" t="str">
        <f t="shared" ca="1" si="2"/>
        <v/>
      </c>
      <c r="S876" s="31">
        <f t="shared" ca="1" si="10"/>
        <v>0</v>
      </c>
      <c r="T876" s="32"/>
      <c r="U876" s="32"/>
      <c r="V876" s="32"/>
      <c r="W876" s="32"/>
      <c r="X876" s="32"/>
      <c r="Y876" s="32"/>
      <c r="Z876" s="32"/>
      <c r="AA876" s="32"/>
      <c r="AB876" s="32"/>
      <c r="AC876" s="32"/>
      <c r="AD876" s="32"/>
      <c r="AE876" s="32"/>
    </row>
    <row r="877" spans="1:31" ht="12.75">
      <c r="A877" s="37"/>
      <c r="B877" s="43"/>
      <c r="C877" s="45"/>
      <c r="D877" s="45"/>
      <c r="E877" s="101"/>
      <c r="F877" s="43"/>
      <c r="G877" s="43"/>
      <c r="H877" s="51"/>
      <c r="I877" s="43"/>
      <c r="J877" s="31"/>
      <c r="K877" s="55"/>
      <c r="L877" s="31"/>
      <c r="M877" s="31"/>
      <c r="N877" s="43"/>
      <c r="O877" s="121"/>
      <c r="P877" s="43"/>
      <c r="Q877" s="31" t="b">
        <f>IF(AND(OR(G877:G881=DATOS!C$8,G877:G881=DATOS!C$9),H877:H881=DATOS!B$4),ROW(G877:G881))</f>
        <v>0</v>
      </c>
      <c r="R877" s="31" t="str">
        <f t="shared" ca="1" si="2"/>
        <v/>
      </c>
      <c r="S877" s="31">
        <f t="shared" ca="1" si="10"/>
        <v>0</v>
      </c>
      <c r="T877" s="32"/>
      <c r="U877" s="32"/>
      <c r="V877" s="32"/>
      <c r="W877" s="32"/>
      <c r="X877" s="32"/>
      <c r="Y877" s="32"/>
      <c r="Z877" s="32"/>
      <c r="AA877" s="32"/>
      <c r="AB877" s="32"/>
      <c r="AC877" s="32"/>
      <c r="AD877" s="32"/>
      <c r="AE877" s="32"/>
    </row>
    <row r="878" spans="1:31" ht="12.75">
      <c r="A878" s="37"/>
      <c r="B878" s="43"/>
      <c r="C878" s="45"/>
      <c r="D878" s="45"/>
      <c r="E878" s="101"/>
      <c r="F878" s="43"/>
      <c r="G878" s="43"/>
      <c r="H878" s="51"/>
      <c r="I878" s="43"/>
      <c r="J878" s="43"/>
      <c r="K878" s="52"/>
      <c r="L878" s="43"/>
      <c r="M878" s="43"/>
      <c r="N878" s="43"/>
      <c r="O878" s="121"/>
      <c r="P878" s="43"/>
      <c r="Q878" s="31" t="b">
        <f>IF(AND(OR(G878:G882=DATOS!C$8,G878:G882=DATOS!C$9),H878:H882=DATOS!B$4),ROW(G878:G882))</f>
        <v>0</v>
      </c>
      <c r="R878" s="31" t="str">
        <f t="shared" ca="1" si="2"/>
        <v/>
      </c>
      <c r="S878" s="31">
        <f t="shared" ca="1" si="10"/>
        <v>0</v>
      </c>
      <c r="T878" s="32"/>
      <c r="U878" s="32"/>
      <c r="V878" s="32"/>
      <c r="W878" s="32"/>
      <c r="X878" s="32"/>
      <c r="Y878" s="32"/>
      <c r="Z878" s="32"/>
      <c r="AA878" s="32"/>
      <c r="AB878" s="32"/>
      <c r="AC878" s="32"/>
      <c r="AD878" s="32"/>
      <c r="AE878" s="32"/>
    </row>
    <row r="879" spans="1:31" ht="12.75">
      <c r="A879" s="37"/>
      <c r="B879" s="43"/>
      <c r="C879" s="45"/>
      <c r="D879" s="45"/>
      <c r="E879" s="101"/>
      <c r="F879" s="43"/>
      <c r="G879" s="43"/>
      <c r="H879" s="51"/>
      <c r="I879" s="43"/>
      <c r="J879" s="43"/>
      <c r="K879" s="52"/>
      <c r="L879" s="43"/>
      <c r="M879" s="43"/>
      <c r="N879" s="43"/>
      <c r="O879" s="121"/>
      <c r="P879" s="43"/>
      <c r="Q879" s="31" t="b">
        <f>IF(AND(OR(G879:G883=DATOS!C$8,G879:G883=DATOS!C$9),H879:H883=DATOS!B$4),ROW(G879:G883))</f>
        <v>0</v>
      </c>
      <c r="R879" s="31" t="str">
        <f t="shared" ca="1" si="2"/>
        <v/>
      </c>
      <c r="S879" s="31">
        <f t="shared" ca="1" si="10"/>
        <v>0</v>
      </c>
      <c r="T879" s="32"/>
      <c r="U879" s="32"/>
      <c r="V879" s="32"/>
      <c r="W879" s="32"/>
      <c r="X879" s="32"/>
      <c r="Y879" s="32"/>
      <c r="Z879" s="32"/>
      <c r="AA879" s="32"/>
      <c r="AB879" s="32"/>
      <c r="AC879" s="32"/>
      <c r="AD879" s="32"/>
      <c r="AE879" s="32"/>
    </row>
    <row r="880" spans="1:31" ht="12.75">
      <c r="A880" s="37"/>
      <c r="B880" s="43"/>
      <c r="C880" s="45"/>
      <c r="D880" s="45"/>
      <c r="E880" s="101"/>
      <c r="F880" s="43"/>
      <c r="G880" s="43"/>
      <c r="H880" s="51"/>
      <c r="I880" s="43"/>
      <c r="J880" s="43"/>
      <c r="K880" s="52"/>
      <c r="L880" s="43"/>
      <c r="M880" s="43"/>
      <c r="N880" s="43"/>
      <c r="O880" s="121"/>
      <c r="P880" s="43"/>
      <c r="Q880" s="31" t="b">
        <f>IF(AND(OR(G880:G884=DATOS!C$8,G880:G884=DATOS!C$9),H880:H884=DATOS!B$4),ROW(G880:G884))</f>
        <v>0</v>
      </c>
      <c r="R880" s="31" t="str">
        <f t="shared" ca="1" si="2"/>
        <v/>
      </c>
      <c r="S880" s="31">
        <f t="shared" ca="1" si="10"/>
        <v>0</v>
      </c>
      <c r="T880" s="32"/>
      <c r="U880" s="32"/>
      <c r="V880" s="32"/>
      <c r="W880" s="32"/>
      <c r="X880" s="32"/>
      <c r="Y880" s="32"/>
      <c r="Z880" s="32"/>
      <c r="AA880" s="32"/>
      <c r="AB880" s="32"/>
      <c r="AC880" s="32"/>
      <c r="AD880" s="32"/>
      <c r="AE880" s="32"/>
    </row>
    <row r="881" spans="1:31" ht="12.75">
      <c r="A881" s="37"/>
      <c r="B881" s="43"/>
      <c r="C881" s="45"/>
      <c r="D881" s="45"/>
      <c r="E881" s="101"/>
      <c r="F881" s="43"/>
      <c r="G881" s="43"/>
      <c r="H881" s="51"/>
      <c r="I881" s="43"/>
      <c r="J881" s="43"/>
      <c r="K881" s="52"/>
      <c r="L881" s="43"/>
      <c r="M881" s="43"/>
      <c r="N881" s="43"/>
      <c r="O881" s="121"/>
      <c r="P881" s="43"/>
      <c r="Q881" s="31" t="b">
        <f>IF(AND(OR(G881:G885=DATOS!C$8,G881:G885=DATOS!C$9),H881:H885=DATOS!B$4),ROW(G881:G885))</f>
        <v>0</v>
      </c>
      <c r="R881" s="31" t="str">
        <f t="shared" ca="1" si="2"/>
        <v/>
      </c>
      <c r="S881" s="31">
        <f t="shared" ca="1" si="10"/>
        <v>0</v>
      </c>
      <c r="T881" s="32"/>
      <c r="U881" s="32"/>
      <c r="V881" s="32"/>
      <c r="W881" s="32"/>
      <c r="X881" s="32"/>
      <c r="Y881" s="32"/>
      <c r="Z881" s="32"/>
      <c r="AA881" s="32"/>
      <c r="AB881" s="32"/>
      <c r="AC881" s="32"/>
      <c r="AD881" s="32"/>
      <c r="AE881" s="32"/>
    </row>
    <row r="882" spans="1:31" ht="12.75">
      <c r="A882" s="37"/>
      <c r="B882" s="43"/>
      <c r="C882" s="45"/>
      <c r="D882" s="45"/>
      <c r="E882" s="101"/>
      <c r="F882" s="43"/>
      <c r="G882" s="43"/>
      <c r="H882" s="51"/>
      <c r="I882" s="43"/>
      <c r="J882" s="43"/>
      <c r="K882" s="52"/>
      <c r="L882" s="43"/>
      <c r="M882" s="43"/>
      <c r="N882" s="43"/>
      <c r="O882" s="121"/>
      <c r="P882" s="43"/>
      <c r="Q882" s="31" t="b">
        <f>IF(AND(OR(G882:G886=DATOS!C$8,G882:G886=DATOS!C$9),H882:H886=DATOS!B$4),ROW(G882:G886))</f>
        <v>0</v>
      </c>
      <c r="R882" s="31" t="str">
        <f t="shared" ca="1" si="2"/>
        <v/>
      </c>
      <c r="S882" s="31">
        <f t="shared" ca="1" si="10"/>
        <v>0</v>
      </c>
      <c r="T882" s="32"/>
      <c r="U882" s="32"/>
      <c r="V882" s="32"/>
      <c r="W882" s="32"/>
      <c r="X882" s="32"/>
      <c r="Y882" s="32"/>
      <c r="Z882" s="32"/>
      <c r="AA882" s="32"/>
      <c r="AB882" s="32"/>
      <c r="AC882" s="32"/>
      <c r="AD882" s="32"/>
      <c r="AE882" s="32"/>
    </row>
    <row r="883" spans="1:31" ht="12.75">
      <c r="A883" s="37"/>
      <c r="B883" s="43"/>
      <c r="C883" s="45"/>
      <c r="D883" s="45"/>
      <c r="E883" s="101"/>
      <c r="F883" s="43"/>
      <c r="G883" s="43"/>
      <c r="H883" s="51"/>
      <c r="I883" s="43"/>
      <c r="J883" s="43"/>
      <c r="K883" s="52"/>
      <c r="L883" s="43"/>
      <c r="M883" s="43"/>
      <c r="N883" s="43"/>
      <c r="O883" s="121"/>
      <c r="P883" s="43"/>
      <c r="Q883" s="31" t="b">
        <f>IF(AND(OR(G883:G887=DATOS!C$8,G883:G887=DATOS!C$9),H883:H887=DATOS!B$4),ROW(G883:G887))</f>
        <v>0</v>
      </c>
      <c r="R883" s="31" t="str">
        <f t="shared" ca="1" si="2"/>
        <v/>
      </c>
      <c r="S883" s="31">
        <f t="shared" ca="1" si="10"/>
        <v>0</v>
      </c>
      <c r="T883" s="32"/>
      <c r="U883" s="32"/>
      <c r="V883" s="32"/>
      <c r="W883" s="32"/>
      <c r="X883" s="32"/>
      <c r="Y883" s="32"/>
      <c r="Z883" s="32"/>
      <c r="AA883" s="32"/>
      <c r="AB883" s="32"/>
      <c r="AC883" s="32"/>
      <c r="AD883" s="32"/>
      <c r="AE883" s="32"/>
    </row>
    <row r="884" spans="1:31" ht="12.75">
      <c r="A884" s="37"/>
      <c r="B884" s="43"/>
      <c r="C884" s="45"/>
      <c r="D884" s="45"/>
      <c r="E884" s="101"/>
      <c r="F884" s="43"/>
      <c r="G884" s="43"/>
      <c r="H884" s="51"/>
      <c r="I884" s="43"/>
      <c r="J884" s="43"/>
      <c r="K884" s="52"/>
      <c r="L884" s="43"/>
      <c r="M884" s="43"/>
      <c r="N884" s="43"/>
      <c r="O884" s="121"/>
      <c r="P884" s="43"/>
      <c r="Q884" s="31" t="b">
        <f>IF(AND(OR(G884:G888=DATOS!C$8,G884:G888=DATOS!C$9),H884:H888=DATOS!B$4),ROW(G884:G888))</f>
        <v>0</v>
      </c>
      <c r="R884" s="31" t="str">
        <f t="shared" ca="1" si="2"/>
        <v/>
      </c>
      <c r="S884" s="31">
        <f t="shared" ca="1" si="10"/>
        <v>0</v>
      </c>
      <c r="T884" s="32"/>
      <c r="U884" s="32"/>
      <c r="V884" s="32"/>
      <c r="W884" s="32"/>
      <c r="X884" s="32"/>
      <c r="Y884" s="32"/>
      <c r="Z884" s="32"/>
      <c r="AA884" s="32"/>
      <c r="AB884" s="32"/>
      <c r="AC884" s="32"/>
      <c r="AD884" s="32"/>
      <c r="AE884" s="32"/>
    </row>
    <row r="885" spans="1:31" ht="12.75">
      <c r="A885" s="37"/>
      <c r="B885" s="360"/>
      <c r="C885" s="45"/>
      <c r="D885" s="45"/>
      <c r="E885" s="101"/>
      <c r="F885" s="43"/>
      <c r="G885" s="43"/>
      <c r="H885" s="51"/>
      <c r="I885" s="43"/>
      <c r="J885" s="43"/>
      <c r="K885" s="52"/>
      <c r="L885" s="43"/>
      <c r="M885" s="43"/>
      <c r="N885" s="43"/>
      <c r="O885" s="121"/>
      <c r="P885" s="43"/>
      <c r="Q885" s="31" t="b">
        <f>IF(AND(OR(G885:G889=DATOS!C$8,G885:G889=DATOS!C$9),H885:H889=DATOS!B$4),ROW(G885:G889))</f>
        <v>0</v>
      </c>
      <c r="R885" s="31" t="str">
        <f t="shared" ca="1" si="2"/>
        <v/>
      </c>
      <c r="S885" s="31">
        <f t="shared" ca="1" si="10"/>
        <v>0</v>
      </c>
      <c r="T885" s="32"/>
      <c r="U885" s="32"/>
      <c r="V885" s="32"/>
      <c r="W885" s="32"/>
      <c r="X885" s="32"/>
      <c r="Y885" s="32"/>
      <c r="Z885" s="32"/>
      <c r="AA885" s="32"/>
      <c r="AB885" s="32"/>
      <c r="AC885" s="32"/>
      <c r="AD885" s="32"/>
      <c r="AE885" s="32"/>
    </row>
    <row r="886" spans="1:31" ht="12.75">
      <c r="A886" s="37"/>
      <c r="B886" s="43"/>
      <c r="C886" s="45"/>
      <c r="D886" s="45"/>
      <c r="E886" s="101"/>
      <c r="F886" s="43"/>
      <c r="G886" s="43"/>
      <c r="H886" s="51"/>
      <c r="I886" s="43"/>
      <c r="J886" s="31"/>
      <c r="K886" s="52"/>
      <c r="L886" s="48"/>
      <c r="M886" s="31"/>
      <c r="N886" s="43"/>
      <c r="O886" s="121"/>
      <c r="P886" s="43"/>
      <c r="Q886" s="31" t="b">
        <f>IF(AND(OR(G886:G890=DATOS!C$8,G886:G890=DATOS!C$9),H886:H890=DATOS!B$4),ROW(G886:G890))</f>
        <v>0</v>
      </c>
      <c r="R886" s="31" t="str">
        <f t="shared" ca="1" si="2"/>
        <v/>
      </c>
      <c r="S886" s="31">
        <f t="shared" ca="1" si="10"/>
        <v>0</v>
      </c>
      <c r="T886" s="32"/>
      <c r="U886" s="32"/>
      <c r="V886" s="32"/>
      <c r="W886" s="32"/>
      <c r="X886" s="32"/>
      <c r="Y886" s="32"/>
      <c r="Z886" s="32"/>
      <c r="AA886" s="32"/>
      <c r="AB886" s="32"/>
      <c r="AC886" s="32"/>
      <c r="AD886" s="32"/>
      <c r="AE886" s="32"/>
    </row>
    <row r="887" spans="1:31" ht="12.75">
      <c r="A887" s="37"/>
      <c r="B887" s="43"/>
      <c r="C887" s="45"/>
      <c r="D887" s="45"/>
      <c r="E887" s="101"/>
      <c r="F887" s="43"/>
      <c r="G887" s="43"/>
      <c r="H887" s="51"/>
      <c r="I887" s="43"/>
      <c r="J887" s="31"/>
      <c r="K887" s="55"/>
      <c r="L887" s="31"/>
      <c r="M887" s="31"/>
      <c r="N887" s="43"/>
      <c r="O887" s="121"/>
      <c r="P887" s="43"/>
      <c r="Q887" s="31" t="b">
        <f>IF(AND(OR(G887:G891=DATOS!C$8,G887:G891=DATOS!C$9),H887:H891=DATOS!B$4),ROW(G887:G891))</f>
        <v>0</v>
      </c>
      <c r="R887" s="31" t="str">
        <f t="shared" ca="1" si="2"/>
        <v/>
      </c>
      <c r="S887" s="31">
        <f t="shared" ca="1" si="10"/>
        <v>0</v>
      </c>
      <c r="T887" s="32"/>
      <c r="U887" s="32"/>
      <c r="V887" s="32"/>
      <c r="W887" s="32"/>
      <c r="X887" s="32"/>
      <c r="Y887" s="32"/>
      <c r="Z887" s="32"/>
      <c r="AA887" s="32"/>
      <c r="AB887" s="32"/>
      <c r="AC887" s="32"/>
      <c r="AD887" s="32"/>
      <c r="AE887" s="32"/>
    </row>
    <row r="888" spans="1:31" ht="12.75">
      <c r="A888" s="37"/>
      <c r="B888" s="43"/>
      <c r="C888" s="45"/>
      <c r="D888" s="45"/>
      <c r="E888" s="101"/>
      <c r="F888" s="43"/>
      <c r="G888" s="43"/>
      <c r="H888" s="51"/>
      <c r="I888" s="43"/>
      <c r="J888" s="43"/>
      <c r="K888" s="52"/>
      <c r="L888" s="43"/>
      <c r="M888" s="43"/>
      <c r="N888" s="43"/>
      <c r="O888" s="361"/>
      <c r="P888" s="43"/>
      <c r="Q888" s="31" t="b">
        <f>IF(AND(OR(G888:G892=DATOS!C$8,G888:G892=DATOS!C$9),H888:H892=DATOS!B$4),ROW(G888:G892))</f>
        <v>0</v>
      </c>
      <c r="R888" s="31" t="str">
        <f t="shared" ca="1" si="2"/>
        <v/>
      </c>
      <c r="S888" s="31">
        <f t="shared" ca="1" si="10"/>
        <v>0</v>
      </c>
      <c r="T888" s="32"/>
      <c r="U888" s="32"/>
      <c r="V888" s="32"/>
      <c r="W888" s="32"/>
      <c r="X888" s="32"/>
      <c r="Y888" s="32"/>
      <c r="Z888" s="32"/>
      <c r="AA888" s="32"/>
      <c r="AB888" s="32"/>
      <c r="AC888" s="32"/>
      <c r="AD888" s="32"/>
      <c r="AE888" s="32"/>
    </row>
    <row r="889" spans="1:31" ht="12.75">
      <c r="A889" s="37"/>
      <c r="B889" s="43"/>
      <c r="C889" s="45"/>
      <c r="D889" s="45"/>
      <c r="E889" s="101"/>
      <c r="F889" s="43"/>
      <c r="G889" s="43"/>
      <c r="H889" s="51"/>
      <c r="I889" s="43"/>
      <c r="J889" s="31"/>
      <c r="K889" s="52"/>
      <c r="L889" s="48"/>
      <c r="M889" s="43"/>
      <c r="N889" s="43"/>
      <c r="O889" s="43"/>
      <c r="P889" s="43"/>
      <c r="Q889" s="31" t="b">
        <f>IF(AND(OR(G889:G893=DATOS!C$8,G889:G893=DATOS!C$9),H889:H893=DATOS!B$4),ROW(G889:G893))</f>
        <v>0</v>
      </c>
      <c r="R889" s="31" t="str">
        <f t="shared" ca="1" si="2"/>
        <v/>
      </c>
      <c r="S889" s="31">
        <f t="shared" ca="1" si="10"/>
        <v>0</v>
      </c>
      <c r="T889" s="32"/>
      <c r="U889" s="32"/>
      <c r="V889" s="32"/>
      <c r="W889" s="32"/>
      <c r="X889" s="32"/>
      <c r="Y889" s="32"/>
      <c r="Z889" s="32"/>
      <c r="AA889" s="32"/>
      <c r="AB889" s="32"/>
      <c r="AC889" s="32"/>
      <c r="AD889" s="32"/>
      <c r="AE889" s="32"/>
    </row>
    <row r="890" spans="1:31" ht="12.75">
      <c r="A890" s="37"/>
      <c r="B890" s="43"/>
      <c r="C890" s="45"/>
      <c r="D890" s="45"/>
      <c r="E890" s="101"/>
      <c r="F890" s="43"/>
      <c r="G890" s="43"/>
      <c r="H890" s="51"/>
      <c r="I890" s="43"/>
      <c r="J890" s="43"/>
      <c r="K890" s="52"/>
      <c r="L890" s="43"/>
      <c r="M890" s="43"/>
      <c r="N890" s="43"/>
      <c r="O890" s="121"/>
      <c r="P890" s="43"/>
      <c r="Q890" s="31" t="b">
        <f>IF(AND(OR(G890:G894=DATOS!C$8,G890:G894=DATOS!C$9),H890:H894=DATOS!B$4),ROW(G890:G894))</f>
        <v>0</v>
      </c>
      <c r="R890" s="31" t="str">
        <f t="shared" ca="1" si="2"/>
        <v/>
      </c>
      <c r="S890" s="31">
        <f t="shared" ca="1" si="10"/>
        <v>0</v>
      </c>
      <c r="T890" s="32"/>
      <c r="U890" s="32"/>
      <c r="V890" s="32"/>
      <c r="W890" s="32"/>
      <c r="X890" s="32"/>
      <c r="Y890" s="32"/>
      <c r="Z890" s="32"/>
      <c r="AA890" s="32"/>
      <c r="AB890" s="32"/>
      <c r="AC890" s="32"/>
      <c r="AD890" s="32"/>
      <c r="AE890" s="32"/>
    </row>
    <row r="891" spans="1:31" ht="12.75">
      <c r="A891" s="37"/>
      <c r="B891" s="43"/>
      <c r="C891" s="45"/>
      <c r="D891" s="45"/>
      <c r="E891" s="101"/>
      <c r="F891" s="43"/>
      <c r="G891" s="43"/>
      <c r="H891" s="51"/>
      <c r="I891" s="43"/>
      <c r="J891" s="31"/>
      <c r="K891" s="52"/>
      <c r="L891" s="48"/>
      <c r="M891" s="31"/>
      <c r="N891" s="43"/>
      <c r="O891" s="121"/>
      <c r="P891" s="43"/>
      <c r="Q891" s="31" t="b">
        <f>IF(AND(OR(G891:G895=DATOS!C$8,G891:G895=DATOS!C$9),H891:H895=DATOS!B$4),ROW(G891:G895))</f>
        <v>0</v>
      </c>
      <c r="R891" s="31" t="str">
        <f t="shared" ca="1" si="2"/>
        <v/>
      </c>
      <c r="S891" s="31">
        <f t="shared" ca="1" si="10"/>
        <v>0</v>
      </c>
      <c r="T891" s="32"/>
      <c r="U891" s="32"/>
      <c r="V891" s="32"/>
      <c r="W891" s="32"/>
      <c r="X891" s="32"/>
      <c r="Y891" s="32"/>
      <c r="Z891" s="32"/>
      <c r="AA891" s="32"/>
      <c r="AB891" s="32"/>
      <c r="AC891" s="32"/>
      <c r="AD891" s="32"/>
      <c r="AE891" s="32"/>
    </row>
    <row r="892" spans="1:31" ht="12.75">
      <c r="A892" s="37"/>
      <c r="B892" s="43"/>
      <c r="C892" s="45"/>
      <c r="D892" s="45"/>
      <c r="E892" s="101"/>
      <c r="F892" s="43"/>
      <c r="G892" s="43"/>
      <c r="H892" s="51"/>
      <c r="I892" s="43"/>
      <c r="J892" s="31"/>
      <c r="K892" s="55"/>
      <c r="L892" s="31"/>
      <c r="M892" s="31"/>
      <c r="N892" s="43"/>
      <c r="O892" s="48"/>
      <c r="P892" s="43"/>
      <c r="Q892" s="31" t="b">
        <f>IF(AND(OR(G892:G896=DATOS!C$8,G892:G896=DATOS!C$9),H892:H896=DATOS!B$4),ROW(G892:G896))</f>
        <v>0</v>
      </c>
      <c r="R892" s="31" t="str">
        <f t="shared" ca="1" si="2"/>
        <v/>
      </c>
      <c r="S892" s="31">
        <f t="shared" ca="1" si="10"/>
        <v>0</v>
      </c>
      <c r="T892" s="32"/>
      <c r="U892" s="32"/>
      <c r="V892" s="32"/>
      <c r="W892" s="32"/>
      <c r="X892" s="32"/>
      <c r="Y892" s="32"/>
      <c r="Z892" s="32"/>
      <c r="AA892" s="32"/>
      <c r="AB892" s="32"/>
      <c r="AC892" s="32"/>
      <c r="AD892" s="32"/>
      <c r="AE892" s="32"/>
    </row>
    <row r="893" spans="1:31" ht="12.75">
      <c r="A893" s="37"/>
      <c r="B893" s="43"/>
      <c r="C893" s="45"/>
      <c r="D893" s="45"/>
      <c r="E893" s="101"/>
      <c r="F893" s="43"/>
      <c r="G893" s="43"/>
      <c r="H893" s="51"/>
      <c r="I893" s="43"/>
      <c r="J893" s="31"/>
      <c r="K893" s="55"/>
      <c r="L893" s="31"/>
      <c r="M893" s="31"/>
      <c r="N893" s="43"/>
      <c r="O893" s="48"/>
      <c r="P893" s="43"/>
      <c r="Q893" s="31" t="b">
        <f>IF(AND(OR(G893:G897=DATOS!C$8,G893:G897=DATOS!C$9),H893:H897=DATOS!B$4),ROW(G893:G897))</f>
        <v>0</v>
      </c>
      <c r="R893" s="31" t="str">
        <f t="shared" ca="1" si="2"/>
        <v/>
      </c>
      <c r="S893" s="31">
        <f t="shared" ca="1" si="10"/>
        <v>0</v>
      </c>
      <c r="T893" s="32"/>
      <c r="U893" s="32"/>
      <c r="V893" s="32"/>
      <c r="W893" s="32"/>
      <c r="X893" s="32"/>
      <c r="Y893" s="32"/>
      <c r="Z893" s="32"/>
      <c r="AA893" s="32"/>
      <c r="AB893" s="32"/>
      <c r="AC893" s="32"/>
      <c r="AD893" s="32"/>
      <c r="AE893" s="32"/>
    </row>
    <row r="894" spans="1:31" ht="12.75">
      <c r="A894" s="37"/>
      <c r="B894" s="43"/>
      <c r="C894" s="45"/>
      <c r="D894" s="45"/>
      <c r="E894" s="101"/>
      <c r="F894" s="43"/>
      <c r="G894" s="43"/>
      <c r="H894" s="51"/>
      <c r="I894" s="43"/>
      <c r="J894" s="31"/>
      <c r="K894" s="55"/>
      <c r="L894" s="31"/>
      <c r="M894" s="31"/>
      <c r="N894" s="43"/>
      <c r="O894" s="48"/>
      <c r="P894" s="43"/>
      <c r="Q894" s="31" t="b">
        <f>IF(AND(OR(G894:G898=DATOS!C$8,G894:G898=DATOS!C$9),H894:H898=DATOS!B$4),ROW(G894:G898))</f>
        <v>0</v>
      </c>
      <c r="R894" s="31" t="str">
        <f t="shared" ca="1" si="2"/>
        <v/>
      </c>
      <c r="S894" s="31">
        <f t="shared" ca="1" si="10"/>
        <v>0</v>
      </c>
      <c r="T894" s="32"/>
      <c r="U894" s="32"/>
      <c r="V894" s="32"/>
      <c r="W894" s="32"/>
      <c r="X894" s="32"/>
      <c r="Y894" s="32"/>
      <c r="Z894" s="32"/>
      <c r="AA894" s="32"/>
      <c r="AB894" s="32"/>
      <c r="AC894" s="32"/>
      <c r="AD894" s="32"/>
      <c r="AE894" s="32"/>
    </row>
    <row r="895" spans="1:31" ht="12.75">
      <c r="A895" s="99"/>
      <c r="B895" s="43"/>
      <c r="C895" s="45"/>
      <c r="D895" s="45"/>
      <c r="E895" s="101"/>
      <c r="F895" s="43"/>
      <c r="G895" s="43"/>
      <c r="H895" s="51"/>
      <c r="I895" s="43"/>
      <c r="J895" s="43"/>
      <c r="K895" s="52"/>
      <c r="L895" s="43"/>
      <c r="M895" s="43"/>
      <c r="N895" s="43"/>
      <c r="O895" s="48"/>
      <c r="P895" s="43"/>
      <c r="Q895" s="31" t="b">
        <f>IF(AND(OR(G895:G899=DATOS!C$8,G895:G899=DATOS!C$9),H895:H899=DATOS!B$4),ROW(G895:G899))</f>
        <v>0</v>
      </c>
      <c r="R895" s="31" t="str">
        <f t="shared" ca="1" si="2"/>
        <v/>
      </c>
      <c r="S895" s="31">
        <f t="shared" ca="1" si="10"/>
        <v>0</v>
      </c>
      <c r="T895" s="32"/>
      <c r="U895" s="32"/>
      <c r="V895" s="32"/>
      <c r="W895" s="32"/>
      <c r="X895" s="32"/>
      <c r="Y895" s="32"/>
      <c r="Z895" s="32"/>
      <c r="AA895" s="32"/>
      <c r="AB895" s="32"/>
      <c r="AC895" s="32"/>
      <c r="AD895" s="32"/>
      <c r="AE895" s="32"/>
    </row>
    <row r="896" spans="1:31" ht="12.75">
      <c r="A896" s="37"/>
      <c r="B896" s="43"/>
      <c r="C896" s="45"/>
      <c r="D896" s="45"/>
      <c r="E896" s="101"/>
      <c r="F896" s="43"/>
      <c r="G896" s="43"/>
      <c r="H896" s="51"/>
      <c r="I896" s="43"/>
      <c r="J896" s="31"/>
      <c r="K896" s="55"/>
      <c r="L896" s="31"/>
      <c r="M896" s="31"/>
      <c r="N896" s="43"/>
      <c r="O896" s="48"/>
      <c r="P896" s="43"/>
      <c r="Q896" s="31" t="b">
        <f>IF(AND(OR(G896:G900=DATOS!C$8,G896:G900=DATOS!C$9),H896:H900=DATOS!B$4),ROW(G896:G900))</f>
        <v>0</v>
      </c>
      <c r="R896" s="31" t="str">
        <f t="shared" ca="1" si="2"/>
        <v/>
      </c>
      <c r="S896" s="31">
        <f t="shared" ca="1" si="10"/>
        <v>0</v>
      </c>
      <c r="T896" s="32"/>
      <c r="U896" s="32"/>
      <c r="V896" s="32"/>
      <c r="W896" s="32"/>
      <c r="X896" s="32"/>
      <c r="Y896" s="32"/>
      <c r="Z896" s="32"/>
      <c r="AA896" s="32"/>
      <c r="AB896" s="32"/>
      <c r="AC896" s="32"/>
      <c r="AD896" s="32"/>
      <c r="AE896" s="32"/>
    </row>
    <row r="897" spans="1:31" ht="12.75">
      <c r="A897" s="37"/>
      <c r="B897" s="43"/>
      <c r="C897" s="45"/>
      <c r="D897" s="45"/>
      <c r="E897" s="101"/>
      <c r="F897" s="43"/>
      <c r="G897" s="43"/>
      <c r="H897" s="51"/>
      <c r="I897" s="43"/>
      <c r="J897" s="31"/>
      <c r="K897" s="55"/>
      <c r="L897" s="31"/>
      <c r="M897" s="31"/>
      <c r="N897" s="43"/>
      <c r="O897" s="48"/>
      <c r="P897" s="43"/>
      <c r="Q897" s="31" t="b">
        <f>IF(AND(OR(G897:G901=DATOS!C$8,G897:G901=DATOS!C$9),H897:H901=DATOS!B$4),ROW(G897:G901))</f>
        <v>0</v>
      </c>
      <c r="R897" s="31" t="str">
        <f t="shared" ca="1" si="2"/>
        <v/>
      </c>
      <c r="S897" s="31">
        <f t="shared" ca="1" si="10"/>
        <v>0</v>
      </c>
      <c r="T897" s="32"/>
      <c r="U897" s="32"/>
      <c r="V897" s="32"/>
      <c r="W897" s="32"/>
      <c r="X897" s="32"/>
      <c r="Y897" s="32"/>
      <c r="Z897" s="32"/>
      <c r="AA897" s="32"/>
      <c r="AB897" s="32"/>
      <c r="AC897" s="32"/>
      <c r="AD897" s="32"/>
      <c r="AE897" s="32"/>
    </row>
    <row r="898" spans="1:31" ht="12.75">
      <c r="A898" s="37"/>
      <c r="B898" s="43"/>
      <c r="C898" s="45"/>
      <c r="D898" s="45"/>
      <c r="E898" s="101"/>
      <c r="F898" s="43"/>
      <c r="G898" s="43"/>
      <c r="H898" s="51"/>
      <c r="I898" s="43"/>
      <c r="J898" s="31"/>
      <c r="K898" s="55"/>
      <c r="L898" s="31"/>
      <c r="M898" s="31"/>
      <c r="N898" s="43"/>
      <c r="O898" s="48"/>
      <c r="P898" s="43"/>
      <c r="Q898" s="31" t="b">
        <f>IF(AND(OR(G898:G902=DATOS!C$8,G898:G902=DATOS!C$9),H898:H902=DATOS!B$4),ROW(G898:G902))</f>
        <v>0</v>
      </c>
      <c r="R898" s="31" t="str">
        <f t="shared" ca="1" si="2"/>
        <v/>
      </c>
      <c r="S898" s="31">
        <f t="shared" ca="1" si="10"/>
        <v>0</v>
      </c>
      <c r="T898" s="32"/>
      <c r="U898" s="32"/>
      <c r="V898" s="32"/>
      <c r="W898" s="32"/>
      <c r="X898" s="32"/>
      <c r="Y898" s="32"/>
      <c r="Z898" s="32"/>
      <c r="AA898" s="32"/>
      <c r="AB898" s="32"/>
      <c r="AC898" s="32"/>
      <c r="AD898" s="32"/>
      <c r="AE898" s="32"/>
    </row>
    <row r="899" spans="1:31" ht="12.75">
      <c r="A899" s="37"/>
      <c r="B899" s="43"/>
      <c r="C899" s="45"/>
      <c r="D899" s="45"/>
      <c r="E899" s="101"/>
      <c r="F899" s="43"/>
      <c r="G899" s="43"/>
      <c r="H899" s="51"/>
      <c r="I899" s="43"/>
      <c r="J899" s="31"/>
      <c r="K899" s="55"/>
      <c r="L899" s="31"/>
      <c r="M899" s="31"/>
      <c r="N899" s="43"/>
      <c r="O899" s="48"/>
      <c r="P899" s="43"/>
      <c r="Q899" s="31" t="b">
        <f>IF(AND(OR(G899:G903=DATOS!C$8,G899:G903=DATOS!C$9),H899:H903=DATOS!B$4),ROW(G899:G903))</f>
        <v>0</v>
      </c>
      <c r="R899" s="31" t="str">
        <f t="shared" ca="1" si="2"/>
        <v/>
      </c>
      <c r="S899" s="31">
        <f t="shared" ca="1" si="10"/>
        <v>0</v>
      </c>
      <c r="T899" s="32"/>
      <c r="U899" s="32"/>
      <c r="V899" s="32"/>
      <c r="W899" s="32"/>
      <c r="X899" s="32"/>
      <c r="Y899" s="32"/>
      <c r="Z899" s="32"/>
      <c r="AA899" s="32"/>
      <c r="AB899" s="32"/>
      <c r="AC899" s="32"/>
      <c r="AD899" s="32"/>
      <c r="AE899" s="32"/>
    </row>
    <row r="900" spans="1:31" ht="12.75">
      <c r="A900" s="37"/>
      <c r="B900" s="43"/>
      <c r="C900" s="45"/>
      <c r="D900" s="45"/>
      <c r="E900" s="101"/>
      <c r="F900" s="43"/>
      <c r="G900" s="43"/>
      <c r="H900" s="51"/>
      <c r="I900" s="43"/>
      <c r="J900" s="43"/>
      <c r="K900" s="52"/>
      <c r="L900" s="43"/>
      <c r="M900" s="43"/>
      <c r="N900" s="43"/>
      <c r="O900" s="48"/>
      <c r="P900" s="43"/>
      <c r="Q900" s="31" t="b">
        <f>IF(AND(OR(G900:G904=DATOS!C$8,G900:G904=DATOS!C$9),H900:H904=DATOS!B$4),ROW(G900:G904))</f>
        <v>0</v>
      </c>
      <c r="R900" s="31" t="str">
        <f t="shared" ca="1" si="2"/>
        <v/>
      </c>
      <c r="S900" s="31">
        <f t="shared" ca="1" si="10"/>
        <v>0</v>
      </c>
      <c r="T900" s="32"/>
      <c r="U900" s="32"/>
      <c r="V900" s="32"/>
      <c r="W900" s="32"/>
      <c r="X900" s="32"/>
      <c r="Y900" s="32"/>
      <c r="Z900" s="32"/>
      <c r="AA900" s="32"/>
      <c r="AB900" s="32"/>
      <c r="AC900" s="32"/>
      <c r="AD900" s="32"/>
      <c r="AE900" s="32"/>
    </row>
    <row r="901" spans="1:31" ht="12.75">
      <c r="A901" s="37"/>
      <c r="B901" s="43"/>
      <c r="C901" s="45"/>
      <c r="D901" s="45"/>
      <c r="E901" s="101"/>
      <c r="F901" s="43"/>
      <c r="G901" s="43"/>
      <c r="H901" s="51"/>
      <c r="I901" s="43"/>
      <c r="J901" s="79"/>
      <c r="K901" s="316"/>
      <c r="L901" s="79"/>
      <c r="M901" s="79"/>
      <c r="N901" s="43"/>
      <c r="O901" s="48"/>
      <c r="P901" s="43"/>
      <c r="Q901" s="31" t="b">
        <f>IF(AND(OR(G901:G905=DATOS!C$8,G901:G905=DATOS!C$9),H901:H905=DATOS!B$4),ROW(G901:G905))</f>
        <v>0</v>
      </c>
      <c r="R901" s="31" t="str">
        <f t="shared" ca="1" si="2"/>
        <v/>
      </c>
      <c r="S901" s="31">
        <f t="shared" ca="1" si="10"/>
        <v>0</v>
      </c>
      <c r="T901" s="32"/>
      <c r="U901" s="32"/>
      <c r="V901" s="32"/>
      <c r="W901" s="32"/>
      <c r="X901" s="32"/>
      <c r="Y901" s="32"/>
      <c r="Z901" s="32"/>
      <c r="AA901" s="32"/>
      <c r="AB901" s="32"/>
      <c r="AC901" s="32"/>
      <c r="AD901" s="32"/>
      <c r="AE901" s="32"/>
    </row>
    <row r="902" spans="1:31" ht="12.75">
      <c r="A902" s="37"/>
      <c r="B902" s="43"/>
      <c r="C902" s="45"/>
      <c r="D902" s="45"/>
      <c r="E902" s="101"/>
      <c r="F902" s="43"/>
      <c r="G902" s="43"/>
      <c r="H902" s="51"/>
      <c r="I902" s="43"/>
      <c r="J902" s="43"/>
      <c r="K902" s="52"/>
      <c r="L902" s="43"/>
      <c r="M902" s="43"/>
      <c r="N902" s="43"/>
      <c r="O902" s="48"/>
      <c r="P902" s="43"/>
      <c r="Q902" s="31" t="b">
        <f>IF(AND(OR(G902:G906=DATOS!C$8,G902:G906=DATOS!C$9),H902:H906=DATOS!B$4),ROW(G902:G906))</f>
        <v>0</v>
      </c>
      <c r="R902" s="31" t="str">
        <f t="shared" ca="1" si="2"/>
        <v/>
      </c>
      <c r="S902" s="31">
        <f t="shared" ca="1" si="10"/>
        <v>0</v>
      </c>
      <c r="T902" s="32"/>
      <c r="U902" s="32"/>
      <c r="V902" s="32"/>
      <c r="W902" s="32"/>
      <c r="X902" s="32"/>
      <c r="Y902" s="32"/>
      <c r="Z902" s="32"/>
      <c r="AA902" s="32"/>
      <c r="AB902" s="32"/>
      <c r="AC902" s="32"/>
      <c r="AD902" s="32"/>
      <c r="AE902" s="32"/>
    </row>
    <row r="903" spans="1:31" ht="12.75">
      <c r="A903" s="37"/>
      <c r="B903" s="43"/>
      <c r="C903" s="45"/>
      <c r="D903" s="45"/>
      <c r="E903" s="101"/>
      <c r="F903" s="43"/>
      <c r="G903" s="43"/>
      <c r="H903" s="51"/>
      <c r="I903" s="43"/>
      <c r="J903" s="84"/>
      <c r="K903" s="241"/>
      <c r="L903" s="84"/>
      <c r="M903" s="84"/>
      <c r="N903" s="43"/>
      <c r="O903" s="48"/>
      <c r="P903" s="43"/>
      <c r="Q903" s="31" t="b">
        <f>IF(AND(OR(G903:G907=DATOS!C$8,G903:G907=DATOS!C$9),H903:H907=DATOS!B$4),ROW(G903:G907))</f>
        <v>0</v>
      </c>
      <c r="R903" s="31" t="str">
        <f t="shared" ca="1" si="2"/>
        <v/>
      </c>
      <c r="S903" s="31">
        <f t="shared" ca="1" si="10"/>
        <v>0</v>
      </c>
      <c r="T903" s="32"/>
      <c r="U903" s="32"/>
      <c r="V903" s="32"/>
      <c r="W903" s="32"/>
      <c r="X903" s="32"/>
      <c r="Y903" s="32"/>
      <c r="Z903" s="32"/>
      <c r="AA903" s="32"/>
      <c r="AB903" s="32"/>
      <c r="AC903" s="32"/>
      <c r="AD903" s="32"/>
      <c r="AE903" s="32"/>
    </row>
    <row r="904" spans="1:31" ht="12.75">
      <c r="A904" s="99"/>
      <c r="B904" s="43"/>
      <c r="C904" s="45"/>
      <c r="D904" s="45"/>
      <c r="E904" s="101"/>
      <c r="F904" s="43"/>
      <c r="G904" s="43"/>
      <c r="H904" s="51"/>
      <c r="I904" s="43"/>
      <c r="J904" s="43"/>
      <c r="K904" s="52"/>
      <c r="L904" s="43"/>
      <c r="M904" s="43"/>
      <c r="N904" s="43"/>
      <c r="O904" s="48"/>
      <c r="P904" s="43"/>
      <c r="Q904" s="31" t="b">
        <f>IF(AND(OR(G904:G908=DATOS!C$8,G904:G908=DATOS!C$9),H904:H908=DATOS!B$4),ROW(G904:G908))</f>
        <v>0</v>
      </c>
      <c r="R904" s="31" t="str">
        <f t="shared" ca="1" si="2"/>
        <v/>
      </c>
      <c r="S904" s="31">
        <f t="shared" ca="1" si="10"/>
        <v>0</v>
      </c>
      <c r="T904" s="32"/>
      <c r="U904" s="32"/>
      <c r="V904" s="32"/>
      <c r="W904" s="32"/>
      <c r="X904" s="32"/>
      <c r="Y904" s="32"/>
      <c r="Z904" s="32"/>
      <c r="AA904" s="32"/>
      <c r="AB904" s="32"/>
      <c r="AC904" s="32"/>
      <c r="AD904" s="32"/>
      <c r="AE904" s="32"/>
    </row>
    <row r="905" spans="1:31" ht="12.75">
      <c r="A905" s="99"/>
      <c r="B905" s="43"/>
      <c r="C905" s="45"/>
      <c r="D905" s="45"/>
      <c r="E905" s="101"/>
      <c r="F905" s="43"/>
      <c r="G905" s="43"/>
      <c r="H905" s="51"/>
      <c r="I905" s="43"/>
      <c r="J905" s="31"/>
      <c r="K905" s="55"/>
      <c r="L905" s="31"/>
      <c r="M905" s="31"/>
      <c r="N905" s="43"/>
      <c r="O905" s="48"/>
      <c r="P905" s="43"/>
      <c r="Q905" s="31" t="b">
        <f>IF(AND(OR(G905:G909=DATOS!C$8,G905:G909=DATOS!C$9),H905:H909=DATOS!B$4),ROW(G905:G909))</f>
        <v>0</v>
      </c>
      <c r="R905" s="31" t="str">
        <f t="shared" ca="1" si="2"/>
        <v/>
      </c>
      <c r="S905" s="31">
        <f t="shared" ca="1" si="10"/>
        <v>0</v>
      </c>
      <c r="T905" s="32"/>
      <c r="U905" s="32"/>
      <c r="V905" s="32"/>
      <c r="W905" s="32"/>
      <c r="X905" s="32"/>
      <c r="Y905" s="32"/>
      <c r="Z905" s="32"/>
      <c r="AA905" s="32"/>
      <c r="AB905" s="32"/>
      <c r="AC905" s="32"/>
      <c r="AD905" s="32"/>
      <c r="AE905" s="32"/>
    </row>
    <row r="906" spans="1:31" ht="12.75">
      <c r="A906" s="37"/>
      <c r="B906" s="43"/>
      <c r="C906" s="45"/>
      <c r="D906" s="45"/>
      <c r="E906" s="101"/>
      <c r="F906" s="43"/>
      <c r="G906" s="43"/>
      <c r="H906" s="51"/>
      <c r="I906" s="43"/>
      <c r="J906" s="43"/>
      <c r="K906" s="52"/>
      <c r="L906" s="43"/>
      <c r="M906" s="43"/>
      <c r="N906" s="43"/>
      <c r="O906" s="48"/>
      <c r="P906" s="43"/>
      <c r="Q906" s="31" t="b">
        <f>IF(AND(OR(G906:G910=DATOS!C$8,G906:G910=DATOS!C$9),H906:H910=DATOS!B$4),ROW(G906:G910))</f>
        <v>0</v>
      </c>
      <c r="R906" s="31" t="str">
        <f t="shared" ca="1" si="2"/>
        <v/>
      </c>
      <c r="S906" s="31">
        <f t="shared" ca="1" si="10"/>
        <v>0</v>
      </c>
      <c r="T906" s="32"/>
      <c r="U906" s="32"/>
      <c r="V906" s="32"/>
      <c r="W906" s="32"/>
      <c r="X906" s="32"/>
      <c r="Y906" s="32"/>
      <c r="Z906" s="32"/>
      <c r="AA906" s="32"/>
      <c r="AB906" s="32"/>
      <c r="AC906" s="32"/>
      <c r="AD906" s="32"/>
      <c r="AE906" s="32"/>
    </row>
    <row r="907" spans="1:31" ht="12.75">
      <c r="A907" s="37"/>
      <c r="B907" s="43"/>
      <c r="C907" s="45"/>
      <c r="D907" s="45"/>
      <c r="E907" s="101"/>
      <c r="F907" s="43"/>
      <c r="G907" s="43"/>
      <c r="H907" s="51"/>
      <c r="I907" s="43"/>
      <c r="J907" s="31"/>
      <c r="K907" s="55"/>
      <c r="L907" s="31"/>
      <c r="M907" s="31"/>
      <c r="N907" s="43"/>
      <c r="O907" s="48"/>
      <c r="P907" s="43"/>
      <c r="Q907" s="31" t="b">
        <f>IF(AND(OR(G907:G911=DATOS!C$8,G907:G911=DATOS!C$9),H907:H911=DATOS!B$4),ROW(G907:G911))</f>
        <v>0</v>
      </c>
      <c r="R907" s="31" t="str">
        <f t="shared" ca="1" si="2"/>
        <v/>
      </c>
      <c r="S907" s="31">
        <f t="shared" ca="1" si="10"/>
        <v>0</v>
      </c>
      <c r="T907" s="32"/>
      <c r="U907" s="32"/>
      <c r="V907" s="32"/>
      <c r="W907" s="32"/>
      <c r="X907" s="32"/>
      <c r="Y907" s="32"/>
      <c r="Z907" s="32"/>
      <c r="AA907" s="32"/>
      <c r="AB907" s="32"/>
      <c r="AC907" s="32"/>
      <c r="AD907" s="32"/>
      <c r="AE907" s="32"/>
    </row>
    <row r="908" spans="1:31" ht="12.75">
      <c r="A908" s="37"/>
      <c r="B908" s="43"/>
      <c r="C908" s="45"/>
      <c r="D908" s="45"/>
      <c r="E908" s="101"/>
      <c r="F908" s="43"/>
      <c r="G908" s="43"/>
      <c r="H908" s="51"/>
      <c r="I908" s="43"/>
      <c r="J908" s="31"/>
      <c r="K908" s="55"/>
      <c r="L908" s="31"/>
      <c r="M908" s="31"/>
      <c r="N908" s="43"/>
      <c r="O908" s="48"/>
      <c r="P908" s="43"/>
      <c r="Q908" s="31" t="b">
        <f>IF(AND(OR(G908:G912=DATOS!C$8,G908:G912=DATOS!C$9),H908:H912=DATOS!B$4),ROW(G908:G912))</f>
        <v>0</v>
      </c>
      <c r="R908" s="31" t="str">
        <f t="shared" ca="1" si="2"/>
        <v/>
      </c>
      <c r="S908" s="31">
        <f t="shared" ca="1" si="10"/>
        <v>0</v>
      </c>
      <c r="T908" s="32"/>
      <c r="U908" s="32"/>
      <c r="V908" s="32"/>
      <c r="W908" s="32"/>
      <c r="X908" s="32"/>
      <c r="Y908" s="32"/>
      <c r="Z908" s="32"/>
      <c r="AA908" s="32"/>
      <c r="AB908" s="32"/>
      <c r="AC908" s="32"/>
      <c r="AD908" s="32"/>
      <c r="AE908" s="32"/>
    </row>
    <row r="909" spans="1:31" ht="12.75">
      <c r="A909" s="99"/>
      <c r="B909" s="43"/>
      <c r="C909" s="45"/>
      <c r="D909" s="45"/>
      <c r="E909" s="101"/>
      <c r="F909" s="43"/>
      <c r="G909" s="43"/>
      <c r="H909" s="51"/>
      <c r="I909" s="43"/>
      <c r="J909" s="43"/>
      <c r="K909" s="52"/>
      <c r="L909" s="43"/>
      <c r="M909" s="43"/>
      <c r="N909" s="43"/>
      <c r="O909" s="48"/>
      <c r="P909" s="43"/>
      <c r="Q909" s="31" t="b">
        <f>IF(AND(OR(G909:G913=DATOS!C$8,G909:G913=DATOS!C$9),H909:H913=DATOS!B$4),ROW(G909:G913))</f>
        <v>0</v>
      </c>
      <c r="R909" s="31" t="str">
        <f t="shared" ca="1" si="2"/>
        <v/>
      </c>
      <c r="S909" s="31">
        <f t="shared" ca="1" si="10"/>
        <v>0</v>
      </c>
      <c r="T909" s="32"/>
      <c r="U909" s="32"/>
      <c r="V909" s="32"/>
      <c r="W909" s="32"/>
      <c r="X909" s="32"/>
      <c r="Y909" s="32"/>
      <c r="Z909" s="32"/>
      <c r="AA909" s="32"/>
      <c r="AB909" s="32"/>
      <c r="AC909" s="32"/>
      <c r="AD909" s="32"/>
      <c r="AE909" s="32"/>
    </row>
    <row r="910" spans="1:31" ht="12.75">
      <c r="A910" s="37"/>
      <c r="B910" s="43"/>
      <c r="C910" s="45"/>
      <c r="D910" s="45"/>
      <c r="E910" s="101"/>
      <c r="F910" s="43"/>
      <c r="G910" s="43"/>
      <c r="H910" s="51"/>
      <c r="I910" s="43"/>
      <c r="J910" s="43"/>
      <c r="K910" s="52"/>
      <c r="L910" s="48"/>
      <c r="M910" s="48"/>
      <c r="N910" s="43"/>
      <c r="O910" s="48"/>
      <c r="P910" s="43"/>
      <c r="Q910" s="31" t="b">
        <f>IF(AND(OR(G910:G914=DATOS!C$8,G910:G914=DATOS!C$9),H910:H914=DATOS!B$4),ROW(G910:G914))</f>
        <v>0</v>
      </c>
      <c r="R910" s="31" t="str">
        <f t="shared" ca="1" si="2"/>
        <v/>
      </c>
      <c r="S910" s="31">
        <f t="shared" ca="1" si="10"/>
        <v>0</v>
      </c>
      <c r="T910" s="32"/>
      <c r="U910" s="32"/>
      <c r="V910" s="32"/>
      <c r="W910" s="32"/>
      <c r="X910" s="32"/>
      <c r="Y910" s="32"/>
      <c r="Z910" s="32"/>
      <c r="AA910" s="32"/>
      <c r="AB910" s="32"/>
      <c r="AC910" s="32"/>
      <c r="AD910" s="32"/>
      <c r="AE910" s="32"/>
    </row>
    <row r="911" spans="1:31" ht="12.75">
      <c r="A911" s="99"/>
      <c r="B911" s="43"/>
      <c r="C911" s="45"/>
      <c r="D911" s="45"/>
      <c r="E911" s="101"/>
      <c r="F911" s="43"/>
      <c r="G911" s="43"/>
      <c r="H911" s="51"/>
      <c r="I911" s="43"/>
      <c r="J911" s="31"/>
      <c r="K911" s="55"/>
      <c r="L911" s="31"/>
      <c r="M911" s="31"/>
      <c r="N911" s="43"/>
      <c r="O911" s="48"/>
      <c r="P911" s="43"/>
      <c r="Q911" s="31" t="b">
        <f>IF(AND(OR(G911:G915=DATOS!C$8,G911:G915=DATOS!C$9),H911:H915=DATOS!B$4),ROW(G911:G915))</f>
        <v>0</v>
      </c>
      <c r="R911" s="31" t="str">
        <f t="shared" ca="1" si="2"/>
        <v/>
      </c>
      <c r="S911" s="31">
        <f t="shared" ca="1" si="10"/>
        <v>0</v>
      </c>
      <c r="T911" s="32"/>
      <c r="U911" s="32"/>
      <c r="V911" s="32"/>
      <c r="W911" s="32"/>
      <c r="X911" s="32"/>
      <c r="Y911" s="32"/>
      <c r="Z911" s="32"/>
      <c r="AA911" s="32"/>
      <c r="AB911" s="32"/>
      <c r="AC911" s="32"/>
      <c r="AD911" s="32"/>
      <c r="AE911" s="32"/>
    </row>
    <row r="912" spans="1:31" ht="12.75">
      <c r="A912" s="37"/>
      <c r="B912" s="43"/>
      <c r="C912" s="45"/>
      <c r="D912" s="45"/>
      <c r="E912" s="101"/>
      <c r="F912" s="43"/>
      <c r="G912" s="43"/>
      <c r="H912" s="51"/>
      <c r="I912" s="43"/>
      <c r="J912" s="43"/>
      <c r="K912" s="52"/>
      <c r="L912" s="43"/>
      <c r="M912" s="43"/>
      <c r="N912" s="43"/>
      <c r="O912" s="121"/>
      <c r="P912" s="43"/>
      <c r="Q912" s="31" t="b">
        <f>IF(AND(OR(G912:G916=DATOS!C$8,G912:G916=DATOS!C$9),H912:H916=DATOS!B$4),ROW(G912:G916))</f>
        <v>0</v>
      </c>
      <c r="R912" s="31" t="str">
        <f t="shared" ca="1" si="2"/>
        <v/>
      </c>
      <c r="S912" s="31">
        <f t="shared" ca="1" si="10"/>
        <v>0</v>
      </c>
      <c r="T912" s="32"/>
      <c r="U912" s="32"/>
      <c r="V912" s="32"/>
      <c r="W912" s="32"/>
      <c r="X912" s="32"/>
      <c r="Y912" s="32"/>
      <c r="Z912" s="32"/>
      <c r="AA912" s="32"/>
      <c r="AB912" s="32"/>
      <c r="AC912" s="32"/>
      <c r="AD912" s="32"/>
      <c r="AE912" s="32"/>
    </row>
    <row r="913" spans="1:31" ht="12.75">
      <c r="A913" s="37"/>
      <c r="B913" s="43"/>
      <c r="C913" s="45"/>
      <c r="D913" s="45"/>
      <c r="E913" s="101"/>
      <c r="F913" s="43"/>
      <c r="G913" s="43"/>
      <c r="H913" s="51"/>
      <c r="I913" s="43"/>
      <c r="J913" s="43"/>
      <c r="K913" s="52"/>
      <c r="L913" s="43"/>
      <c r="M913" s="43"/>
      <c r="N913" s="43"/>
      <c r="O913" s="121"/>
      <c r="P913" s="43"/>
      <c r="Q913" s="31" t="b">
        <f>IF(AND(OR(G913:G917=DATOS!C$8,G913:G917=DATOS!C$9),H913:H917=DATOS!B$4),ROW(G913:G917))</f>
        <v>0</v>
      </c>
      <c r="R913" s="31" t="str">
        <f t="shared" ca="1" si="2"/>
        <v/>
      </c>
      <c r="S913" s="31">
        <f t="shared" ca="1" si="10"/>
        <v>0</v>
      </c>
      <c r="T913" s="32"/>
      <c r="U913" s="32"/>
      <c r="V913" s="32"/>
      <c r="W913" s="32"/>
      <c r="X913" s="32"/>
      <c r="Y913" s="32"/>
      <c r="Z913" s="32"/>
      <c r="AA913" s="32"/>
      <c r="AB913" s="32"/>
      <c r="AC913" s="32"/>
      <c r="AD913" s="32"/>
      <c r="AE913" s="32"/>
    </row>
    <row r="914" spans="1:31" ht="12.75">
      <c r="A914" s="99"/>
      <c r="B914" s="43"/>
      <c r="C914" s="45"/>
      <c r="D914" s="45"/>
      <c r="E914" s="101"/>
      <c r="F914" s="43"/>
      <c r="G914" s="43"/>
      <c r="H914" s="51"/>
      <c r="I914" s="43"/>
      <c r="J914" s="31"/>
      <c r="K914" s="52"/>
      <c r="L914" s="48"/>
      <c r="M914" s="31"/>
      <c r="N914" s="43"/>
      <c r="O914" s="48"/>
      <c r="P914" s="43"/>
      <c r="Q914" s="31" t="b">
        <f>IF(AND(OR(G914:G918=DATOS!C$8,G914:G918=DATOS!C$9),H914:H918=DATOS!B$4),ROW(G914:G918))</f>
        <v>0</v>
      </c>
      <c r="R914" s="31" t="str">
        <f t="shared" ca="1" si="2"/>
        <v/>
      </c>
      <c r="S914" s="31">
        <f t="shared" ca="1" si="10"/>
        <v>0</v>
      </c>
      <c r="T914" s="32"/>
      <c r="U914" s="32"/>
      <c r="V914" s="32"/>
      <c r="W914" s="32"/>
      <c r="X914" s="32"/>
      <c r="Y914" s="32"/>
      <c r="Z914" s="32"/>
      <c r="AA914" s="32"/>
      <c r="AB914" s="32"/>
      <c r="AC914" s="32"/>
      <c r="AD914" s="32"/>
      <c r="AE914" s="32"/>
    </row>
    <row r="915" spans="1:31" ht="12.75">
      <c r="A915" s="37"/>
      <c r="B915" s="43"/>
      <c r="C915" s="45"/>
      <c r="D915" s="45"/>
      <c r="E915" s="101"/>
      <c r="F915" s="43"/>
      <c r="G915" s="43"/>
      <c r="H915" s="51"/>
      <c r="I915" s="43"/>
      <c r="J915" s="31"/>
      <c r="K915" s="55"/>
      <c r="L915" s="31"/>
      <c r="M915" s="31"/>
      <c r="N915" s="43"/>
      <c r="O915" s="48"/>
      <c r="P915" s="43"/>
      <c r="Q915" s="31" t="b">
        <f>IF(AND(OR(G915:G919=DATOS!C$8,G915:G919=DATOS!C$9),H915:H919=DATOS!B$4),ROW(G915:G919))</f>
        <v>0</v>
      </c>
      <c r="R915" s="31" t="str">
        <f t="shared" ca="1" si="2"/>
        <v/>
      </c>
      <c r="S915" s="31">
        <f t="shared" ca="1" si="10"/>
        <v>0</v>
      </c>
      <c r="T915" s="32"/>
      <c r="U915" s="32"/>
      <c r="V915" s="32"/>
      <c r="W915" s="32"/>
      <c r="X915" s="32"/>
      <c r="Y915" s="32"/>
      <c r="Z915" s="32"/>
      <c r="AA915" s="32"/>
      <c r="AB915" s="32"/>
      <c r="AC915" s="32"/>
      <c r="AD915" s="32"/>
      <c r="AE915" s="32"/>
    </row>
    <row r="916" spans="1:31" ht="12.75">
      <c r="A916" s="37"/>
      <c r="B916" s="43"/>
      <c r="C916" s="45"/>
      <c r="D916" s="45"/>
      <c r="E916" s="101"/>
      <c r="F916" s="43"/>
      <c r="G916" s="43"/>
      <c r="H916" s="51"/>
      <c r="I916" s="43"/>
      <c r="J916" s="43"/>
      <c r="K916" s="52"/>
      <c r="L916" s="43"/>
      <c r="M916" s="43"/>
      <c r="N916" s="43"/>
      <c r="O916" s="121"/>
      <c r="P916" s="43"/>
      <c r="Q916" s="31" t="b">
        <f>IF(AND(OR(G916:G920=DATOS!C$8,G916:G920=DATOS!C$9),H916:H920=DATOS!B$4),ROW(G916:G920))</f>
        <v>0</v>
      </c>
      <c r="R916" s="31" t="str">
        <f t="shared" ca="1" si="2"/>
        <v/>
      </c>
      <c r="S916" s="31">
        <f t="shared" ca="1" si="10"/>
        <v>0</v>
      </c>
      <c r="T916" s="32"/>
      <c r="U916" s="32"/>
      <c r="V916" s="32"/>
      <c r="W916" s="32"/>
      <c r="X916" s="32"/>
      <c r="Y916" s="32"/>
      <c r="Z916" s="32"/>
      <c r="AA916" s="32"/>
      <c r="AB916" s="32"/>
      <c r="AC916" s="32"/>
      <c r="AD916" s="32"/>
      <c r="AE916" s="32"/>
    </row>
    <row r="917" spans="1:31" ht="12.75">
      <c r="A917" s="37"/>
      <c r="B917" s="43"/>
      <c r="C917" s="45"/>
      <c r="D917" s="45"/>
      <c r="E917" s="101"/>
      <c r="F917" s="43"/>
      <c r="G917" s="43"/>
      <c r="H917" s="51"/>
      <c r="I917" s="43"/>
      <c r="J917" s="31"/>
      <c r="K917" s="55"/>
      <c r="L917" s="31"/>
      <c r="M917" s="31"/>
      <c r="N917" s="43"/>
      <c r="O917" s="48"/>
      <c r="P917" s="43"/>
      <c r="Q917" s="31" t="b">
        <f>IF(AND(OR(G917:G921=DATOS!C$8,G917:G921=DATOS!C$9),H917:H921=DATOS!B$4),ROW(G917:G921))</f>
        <v>0</v>
      </c>
      <c r="R917" s="31" t="str">
        <f t="shared" ca="1" si="2"/>
        <v/>
      </c>
      <c r="S917" s="31">
        <f t="shared" ca="1" si="10"/>
        <v>0</v>
      </c>
      <c r="T917" s="32"/>
      <c r="U917" s="32"/>
      <c r="V917" s="32"/>
      <c r="W917" s="32"/>
      <c r="X917" s="32"/>
      <c r="Y917" s="32"/>
      <c r="Z917" s="32"/>
      <c r="AA917" s="32"/>
      <c r="AB917" s="32"/>
      <c r="AC917" s="32"/>
      <c r="AD917" s="32"/>
      <c r="AE917" s="32"/>
    </row>
    <row r="918" spans="1:31" ht="12.75">
      <c r="A918" s="99"/>
      <c r="B918" s="43"/>
      <c r="C918" s="45"/>
      <c r="D918" s="45"/>
      <c r="E918" s="101"/>
      <c r="F918" s="43"/>
      <c r="G918" s="43"/>
      <c r="H918" s="51"/>
      <c r="I918" s="43"/>
      <c r="J918" s="31"/>
      <c r="K918" s="55"/>
      <c r="L918" s="31"/>
      <c r="M918" s="31"/>
      <c r="N918" s="43"/>
      <c r="O918" s="48"/>
      <c r="P918" s="43"/>
      <c r="Q918" s="31" t="b">
        <f>IF(AND(OR(G918:G922=DATOS!C$8,G918:G922=DATOS!C$9),H918:H922=DATOS!B$4),ROW(G918:G922))</f>
        <v>0</v>
      </c>
      <c r="R918" s="31" t="str">
        <f t="shared" ca="1" si="2"/>
        <v/>
      </c>
      <c r="S918" s="31">
        <f t="shared" ca="1" si="10"/>
        <v>0</v>
      </c>
      <c r="T918" s="32"/>
      <c r="U918" s="32"/>
      <c r="V918" s="32"/>
      <c r="W918" s="32"/>
      <c r="X918" s="32"/>
      <c r="Y918" s="32"/>
      <c r="Z918" s="32"/>
      <c r="AA918" s="32"/>
      <c r="AB918" s="32"/>
      <c r="AC918" s="32"/>
      <c r="AD918" s="32"/>
      <c r="AE918" s="32"/>
    </row>
    <row r="919" spans="1:31" ht="12.75">
      <c r="A919" s="99"/>
      <c r="B919" s="43"/>
      <c r="C919" s="45"/>
      <c r="D919" s="45"/>
      <c r="E919" s="101"/>
      <c r="F919" s="43"/>
      <c r="G919" s="43"/>
      <c r="H919" s="51"/>
      <c r="I919" s="43"/>
      <c r="J919" s="43"/>
      <c r="K919" s="52"/>
      <c r="L919" s="43"/>
      <c r="M919" s="43"/>
      <c r="N919" s="43"/>
      <c r="O919" s="48"/>
      <c r="P919" s="43"/>
      <c r="Q919" s="31" t="b">
        <f>IF(AND(OR(G919:G923=DATOS!C$8,G919:G923=DATOS!C$9),H919:H923=DATOS!B$4),ROW(G919:G923))</f>
        <v>0</v>
      </c>
      <c r="R919" s="31" t="str">
        <f t="shared" ca="1" si="2"/>
        <v/>
      </c>
      <c r="S919" s="31">
        <f t="shared" ca="1" si="10"/>
        <v>0</v>
      </c>
      <c r="T919" s="32"/>
      <c r="U919" s="32"/>
      <c r="V919" s="32"/>
      <c r="W919" s="32"/>
      <c r="X919" s="32"/>
      <c r="Y919" s="32"/>
      <c r="Z919" s="32"/>
      <c r="AA919" s="32"/>
      <c r="AB919" s="32"/>
      <c r="AC919" s="32"/>
      <c r="AD919" s="32"/>
      <c r="AE919" s="32"/>
    </row>
    <row r="920" spans="1:31" ht="12.75">
      <c r="A920" s="99"/>
      <c r="B920" s="43"/>
      <c r="C920" s="45"/>
      <c r="D920" s="45"/>
      <c r="E920" s="101"/>
      <c r="F920" s="43"/>
      <c r="G920" s="43"/>
      <c r="H920" s="51"/>
      <c r="I920" s="43"/>
      <c r="J920" s="79"/>
      <c r="K920" s="316"/>
      <c r="L920" s="79"/>
      <c r="M920" s="79"/>
      <c r="N920" s="43"/>
      <c r="O920" s="48"/>
      <c r="P920" s="43"/>
      <c r="Q920" s="31" t="b">
        <f>IF(AND(OR(G920:G924=DATOS!C$8,G920:G924=DATOS!C$9),H920:H924=DATOS!B$4),ROW(G920:G924))</f>
        <v>0</v>
      </c>
      <c r="R920" s="31" t="str">
        <f t="shared" ca="1" si="2"/>
        <v/>
      </c>
      <c r="S920" s="31">
        <f t="shared" ca="1" si="10"/>
        <v>0</v>
      </c>
      <c r="T920" s="32"/>
      <c r="U920" s="32"/>
      <c r="V920" s="32"/>
      <c r="W920" s="32"/>
      <c r="X920" s="32"/>
      <c r="Y920" s="32"/>
      <c r="Z920" s="32"/>
      <c r="AA920" s="32"/>
      <c r="AB920" s="32"/>
      <c r="AC920" s="32"/>
      <c r="AD920" s="32"/>
      <c r="AE920" s="32"/>
    </row>
    <row r="921" spans="1:31" ht="12.75">
      <c r="A921" s="37"/>
      <c r="B921" s="43"/>
      <c r="C921" s="45"/>
      <c r="D921" s="45"/>
      <c r="E921" s="101"/>
      <c r="F921" s="43"/>
      <c r="G921" s="43"/>
      <c r="H921" s="51"/>
      <c r="I921" s="43"/>
      <c r="J921" s="43"/>
      <c r="K921" s="52"/>
      <c r="L921" s="43"/>
      <c r="M921" s="43"/>
      <c r="N921" s="43"/>
      <c r="O921" s="121"/>
      <c r="P921" s="43"/>
      <c r="Q921" s="31" t="b">
        <f>IF(AND(OR(G921:G925=DATOS!C$8,G921:G925=DATOS!C$9),H921:H925=DATOS!B$4),ROW(G921:G925))</f>
        <v>0</v>
      </c>
      <c r="R921" s="31" t="str">
        <f t="shared" ca="1" si="2"/>
        <v/>
      </c>
      <c r="S921" s="31">
        <f t="shared" ca="1" si="10"/>
        <v>0</v>
      </c>
      <c r="T921" s="32"/>
      <c r="U921" s="32"/>
      <c r="V921" s="32"/>
      <c r="W921" s="32"/>
      <c r="X921" s="32"/>
      <c r="Y921" s="32"/>
      <c r="Z921" s="32"/>
      <c r="AA921" s="32"/>
      <c r="AB921" s="32"/>
      <c r="AC921" s="32"/>
      <c r="AD921" s="32"/>
      <c r="AE921" s="32"/>
    </row>
    <row r="922" spans="1:31" ht="12.75">
      <c r="A922" s="99"/>
      <c r="B922" s="43"/>
      <c r="C922" s="45"/>
      <c r="D922" s="45"/>
      <c r="E922" s="101"/>
      <c r="F922" s="43"/>
      <c r="G922" s="43"/>
      <c r="H922" s="51"/>
      <c r="I922" s="43"/>
      <c r="J922" s="43"/>
      <c r="K922" s="52"/>
      <c r="L922" s="43"/>
      <c r="M922" s="43"/>
      <c r="N922" s="43"/>
      <c r="O922" s="48"/>
      <c r="P922" s="43"/>
      <c r="Q922" s="31" t="b">
        <f>IF(AND(OR(G922:G926=DATOS!C$8,G922:G926=DATOS!C$9),H922:H926=DATOS!B$4),ROW(G922:G926))</f>
        <v>0</v>
      </c>
      <c r="R922" s="31" t="str">
        <f t="shared" ca="1" si="2"/>
        <v/>
      </c>
      <c r="S922" s="31">
        <f t="shared" ca="1" si="10"/>
        <v>0</v>
      </c>
      <c r="T922" s="32"/>
      <c r="U922" s="32"/>
      <c r="V922" s="32"/>
      <c r="W922" s="32"/>
      <c r="X922" s="32"/>
      <c r="Y922" s="32"/>
      <c r="Z922" s="32"/>
      <c r="AA922" s="32"/>
      <c r="AB922" s="32"/>
      <c r="AC922" s="32"/>
      <c r="AD922" s="32"/>
      <c r="AE922" s="32"/>
    </row>
    <row r="923" spans="1:31" ht="12.75">
      <c r="A923" s="99"/>
      <c r="B923" s="43"/>
      <c r="C923" s="45"/>
      <c r="D923" s="45"/>
      <c r="E923" s="101"/>
      <c r="F923" s="43"/>
      <c r="G923" s="43"/>
      <c r="H923" s="51"/>
      <c r="I923" s="43"/>
      <c r="J923" s="43"/>
      <c r="K923" s="52"/>
      <c r="L923" s="43"/>
      <c r="M923" s="43"/>
      <c r="N923" s="31"/>
      <c r="O923" s="31"/>
      <c r="P923" s="31"/>
      <c r="Q923" s="31" t="b">
        <f>IF(AND(OR(G923:G927=DATOS!C$8,G923:G927=DATOS!C$9),H923:H927=DATOS!B$4),ROW(G923:G927))</f>
        <v>0</v>
      </c>
      <c r="R923" s="31" t="str">
        <f t="shared" ca="1" si="2"/>
        <v/>
      </c>
      <c r="S923" s="31">
        <f t="shared" ca="1" si="10"/>
        <v>0</v>
      </c>
      <c r="T923" s="32"/>
      <c r="U923" s="32"/>
      <c r="V923" s="32"/>
      <c r="W923" s="32"/>
      <c r="X923" s="32"/>
      <c r="Y923" s="32"/>
      <c r="Z923" s="32"/>
      <c r="AA923" s="32"/>
      <c r="AB923" s="32"/>
      <c r="AC923" s="32"/>
      <c r="AD923" s="32"/>
      <c r="AE923" s="32"/>
    </row>
    <row r="924" spans="1:31" ht="12.75">
      <c r="A924" s="37"/>
      <c r="B924" s="43"/>
      <c r="C924" s="45"/>
      <c r="D924" s="45"/>
      <c r="E924" s="101"/>
      <c r="F924" s="43"/>
      <c r="G924" s="43"/>
      <c r="H924" s="51"/>
      <c r="I924" s="43"/>
      <c r="J924" s="43"/>
      <c r="K924" s="52"/>
      <c r="L924" s="43"/>
      <c r="M924" s="43"/>
      <c r="N924" s="43"/>
      <c r="O924" s="121"/>
      <c r="P924" s="43"/>
      <c r="Q924" s="31" t="b">
        <f>IF(AND(OR(G924:G928=DATOS!C$8,G924:G928=DATOS!C$9),H924:H928=DATOS!B$4),ROW(G924:G928))</f>
        <v>0</v>
      </c>
      <c r="R924" s="31" t="str">
        <f t="shared" ca="1" si="2"/>
        <v/>
      </c>
      <c r="S924" s="31">
        <f t="shared" ca="1" si="10"/>
        <v>0</v>
      </c>
      <c r="T924" s="32"/>
      <c r="U924" s="32"/>
      <c r="V924" s="32"/>
      <c r="W924" s="32"/>
      <c r="X924" s="32"/>
      <c r="Y924" s="32"/>
      <c r="Z924" s="32"/>
      <c r="AA924" s="32"/>
      <c r="AB924" s="32"/>
      <c r="AC924" s="32"/>
      <c r="AD924" s="32"/>
      <c r="AE924" s="32"/>
    </row>
    <row r="925" spans="1:31" ht="12.75">
      <c r="A925" s="37"/>
      <c r="B925" s="43"/>
      <c r="C925" s="45"/>
      <c r="D925" s="45"/>
      <c r="E925" s="101"/>
      <c r="F925" s="43"/>
      <c r="G925" s="43"/>
      <c r="H925" s="51"/>
      <c r="I925" s="43"/>
      <c r="J925" s="43"/>
      <c r="K925" s="52"/>
      <c r="L925" s="43"/>
      <c r="M925" s="43"/>
      <c r="N925" s="43"/>
      <c r="O925" s="121"/>
      <c r="P925" s="43"/>
      <c r="Q925" s="31" t="b">
        <f>IF(AND(OR(G925:G929=DATOS!C$8,G925:G929=DATOS!C$9),H925:H929=DATOS!B$4),ROW(G925:G929))</f>
        <v>0</v>
      </c>
      <c r="R925" s="31" t="str">
        <f t="shared" ca="1" si="2"/>
        <v/>
      </c>
      <c r="S925" s="31">
        <f t="shared" ca="1" si="10"/>
        <v>0</v>
      </c>
      <c r="T925" s="32"/>
      <c r="U925" s="32"/>
      <c r="V925" s="32"/>
      <c r="W925" s="32"/>
      <c r="X925" s="32"/>
      <c r="Y925" s="32"/>
      <c r="Z925" s="32"/>
      <c r="AA925" s="32"/>
      <c r="AB925" s="32"/>
      <c r="AC925" s="32"/>
      <c r="AD925" s="32"/>
      <c r="AE925" s="32"/>
    </row>
    <row r="926" spans="1:31" ht="12.75">
      <c r="A926" s="99"/>
      <c r="B926" s="43"/>
      <c r="C926" s="45"/>
      <c r="D926" s="45"/>
      <c r="E926" s="101"/>
      <c r="F926" s="43"/>
      <c r="G926" s="43"/>
      <c r="H926" s="51"/>
      <c r="I926" s="43"/>
      <c r="J926" s="31"/>
      <c r="K926" s="52"/>
      <c r="L926" s="48"/>
      <c r="M926" s="48"/>
      <c r="N926" s="43"/>
      <c r="O926" s="48"/>
      <c r="P926" s="43"/>
      <c r="Q926" s="31" t="b">
        <f>IF(AND(OR(G926:G930=DATOS!C$8,G926:G930=DATOS!C$9),H926:H930=DATOS!B$4),ROW(G926:G930))</f>
        <v>0</v>
      </c>
      <c r="R926" s="31" t="str">
        <f t="shared" ca="1" si="2"/>
        <v/>
      </c>
      <c r="S926" s="31">
        <f t="shared" ca="1" si="10"/>
        <v>0</v>
      </c>
      <c r="T926" s="32"/>
      <c r="U926" s="32"/>
      <c r="V926" s="32"/>
      <c r="W926" s="32"/>
      <c r="X926" s="32"/>
      <c r="Y926" s="32"/>
      <c r="Z926" s="32"/>
      <c r="AA926" s="32"/>
      <c r="AB926" s="32"/>
      <c r="AC926" s="32"/>
      <c r="AD926" s="32"/>
      <c r="AE926" s="32"/>
    </row>
    <row r="927" spans="1:31" ht="12.75">
      <c r="A927" s="37"/>
      <c r="B927" s="43"/>
      <c r="C927" s="45"/>
      <c r="D927" s="45"/>
      <c r="E927" s="101"/>
      <c r="F927" s="43"/>
      <c r="G927" s="43"/>
      <c r="H927" s="51"/>
      <c r="I927" s="43"/>
      <c r="J927" s="43"/>
      <c r="K927" s="52"/>
      <c r="L927" s="48"/>
      <c r="M927" s="43"/>
      <c r="N927" s="43"/>
      <c r="O927" s="121"/>
      <c r="P927" s="43"/>
      <c r="Q927" s="31" t="b">
        <f>IF(AND(OR(G927:G931=DATOS!C$8,G927:G931=DATOS!C$9),H927:H931=DATOS!B$4),ROW(G927:G931))</f>
        <v>0</v>
      </c>
      <c r="R927" s="31" t="str">
        <f t="shared" ca="1" si="2"/>
        <v/>
      </c>
      <c r="S927" s="31">
        <f t="shared" ca="1" si="10"/>
        <v>0</v>
      </c>
      <c r="T927" s="32"/>
      <c r="U927" s="32"/>
      <c r="V927" s="32"/>
      <c r="W927" s="32"/>
      <c r="X927" s="32"/>
      <c r="Y927" s="32"/>
      <c r="Z927" s="32"/>
      <c r="AA927" s="32"/>
      <c r="AB927" s="32"/>
      <c r="AC927" s="32"/>
      <c r="AD927" s="32"/>
      <c r="AE927" s="32"/>
    </row>
    <row r="928" spans="1:31" ht="12.75">
      <c r="A928" s="37"/>
      <c r="B928" s="43"/>
      <c r="C928" s="45"/>
      <c r="D928" s="45"/>
      <c r="E928" s="101"/>
      <c r="F928" s="43"/>
      <c r="G928" s="43"/>
      <c r="H928" s="51"/>
      <c r="I928" s="43"/>
      <c r="J928" s="43"/>
      <c r="K928" s="52"/>
      <c r="L928" s="43"/>
      <c r="M928" s="43"/>
      <c r="N928" s="43"/>
      <c r="O928" s="121"/>
      <c r="P928" s="43"/>
      <c r="Q928" s="31" t="b">
        <f>IF(AND(OR(G928:G932=DATOS!C$8,G928:G932=DATOS!C$9),H928:H932=DATOS!B$4),ROW(G928:G932))</f>
        <v>0</v>
      </c>
      <c r="R928" s="31" t="str">
        <f t="shared" ca="1" si="2"/>
        <v/>
      </c>
      <c r="S928" s="31">
        <f t="shared" ca="1" si="10"/>
        <v>0</v>
      </c>
      <c r="T928" s="32"/>
      <c r="U928" s="32"/>
      <c r="V928" s="32"/>
      <c r="W928" s="32"/>
      <c r="X928" s="32"/>
      <c r="Y928" s="32"/>
      <c r="Z928" s="32"/>
      <c r="AA928" s="32"/>
      <c r="AB928" s="32"/>
      <c r="AC928" s="32"/>
      <c r="AD928" s="32"/>
      <c r="AE928" s="32"/>
    </row>
    <row r="929" spans="1:31" ht="12.75">
      <c r="A929" s="37"/>
      <c r="B929" s="43"/>
      <c r="C929" s="45"/>
      <c r="D929" s="45"/>
      <c r="E929" s="101"/>
      <c r="F929" s="43"/>
      <c r="G929" s="43"/>
      <c r="H929" s="51"/>
      <c r="I929" s="43"/>
      <c r="J929" s="43"/>
      <c r="K929" s="52"/>
      <c r="L929" s="43"/>
      <c r="M929" s="43"/>
      <c r="N929" s="43"/>
      <c r="O929" s="121"/>
      <c r="P929" s="43"/>
      <c r="Q929" s="31" t="b">
        <f>IF(AND(OR(G929:G933=DATOS!C$8,G929:G933=DATOS!C$9),H929:H933=DATOS!B$4),ROW(G929:G933))</f>
        <v>0</v>
      </c>
      <c r="R929" s="31" t="str">
        <f t="shared" ca="1" si="2"/>
        <v/>
      </c>
      <c r="S929" s="31">
        <f t="shared" ca="1" si="10"/>
        <v>0</v>
      </c>
      <c r="T929" s="32"/>
      <c r="U929" s="32"/>
      <c r="V929" s="32"/>
      <c r="W929" s="32"/>
      <c r="X929" s="32"/>
      <c r="Y929" s="32"/>
      <c r="Z929" s="32"/>
      <c r="AA929" s="32"/>
      <c r="AB929" s="32"/>
      <c r="AC929" s="32"/>
      <c r="AD929" s="32"/>
      <c r="AE929" s="32"/>
    </row>
    <row r="930" spans="1:31" ht="12.75">
      <c r="A930" s="37"/>
      <c r="B930" s="43"/>
      <c r="C930" s="45"/>
      <c r="D930" s="45"/>
      <c r="E930" s="101"/>
      <c r="F930" s="43"/>
      <c r="G930" s="43"/>
      <c r="H930" s="51"/>
      <c r="I930" s="43"/>
      <c r="J930" s="43"/>
      <c r="K930" s="52"/>
      <c r="L930" s="48"/>
      <c r="M930" s="43"/>
      <c r="N930" s="43"/>
      <c r="O930" s="121"/>
      <c r="P930" s="43"/>
      <c r="Q930" s="31" t="b">
        <f>IF(AND(OR(G930:G934=DATOS!C$8,G930:G934=DATOS!C$9),H930:H934=DATOS!B$4),ROW(G930:G934))</f>
        <v>0</v>
      </c>
      <c r="R930" s="31" t="str">
        <f t="shared" ca="1" si="2"/>
        <v/>
      </c>
      <c r="S930" s="31">
        <f t="shared" ca="1" si="10"/>
        <v>0</v>
      </c>
      <c r="T930" s="32"/>
      <c r="U930" s="32"/>
      <c r="V930" s="32"/>
      <c r="W930" s="32"/>
      <c r="X930" s="32"/>
      <c r="Y930" s="32"/>
      <c r="Z930" s="32"/>
      <c r="AA930" s="32"/>
      <c r="AB930" s="32"/>
      <c r="AC930" s="32"/>
      <c r="AD930" s="32"/>
      <c r="AE930" s="32"/>
    </row>
    <row r="931" spans="1:31" ht="12.75">
      <c r="A931" s="37"/>
      <c r="B931" s="43"/>
      <c r="C931" s="45"/>
      <c r="D931" s="45"/>
      <c r="E931" s="101"/>
      <c r="F931" s="43"/>
      <c r="G931" s="43"/>
      <c r="H931" s="51"/>
      <c r="I931" s="43"/>
      <c r="J931" s="31"/>
      <c r="K931" s="55"/>
      <c r="L931" s="31"/>
      <c r="M931" s="31"/>
      <c r="N931" s="43"/>
      <c r="O931" s="48"/>
      <c r="P931" s="43"/>
      <c r="Q931" s="31" t="b">
        <f>IF(AND(OR(G931:G935=DATOS!C$8,G931:G935=DATOS!C$9),H931:H935=DATOS!B$4),ROW(G931:G935))</f>
        <v>0</v>
      </c>
      <c r="R931" s="31" t="str">
        <f t="shared" ca="1" si="2"/>
        <v/>
      </c>
      <c r="S931" s="31">
        <f t="shared" ca="1" si="10"/>
        <v>0</v>
      </c>
      <c r="T931" s="32"/>
      <c r="U931" s="32"/>
      <c r="V931" s="32"/>
      <c r="W931" s="32"/>
      <c r="X931" s="32"/>
      <c r="Y931" s="32"/>
      <c r="Z931" s="32"/>
      <c r="AA931" s="32"/>
      <c r="AB931" s="32"/>
      <c r="AC931" s="32"/>
      <c r="AD931" s="32"/>
      <c r="AE931" s="32"/>
    </row>
    <row r="932" spans="1:31" ht="12.75">
      <c r="A932" s="99"/>
      <c r="B932" s="43"/>
      <c r="C932" s="45"/>
      <c r="D932" s="45"/>
      <c r="E932" s="101"/>
      <c r="F932" s="43"/>
      <c r="G932" s="43"/>
      <c r="H932" s="51"/>
      <c r="I932" s="43"/>
      <c r="J932" s="31"/>
      <c r="K932" s="52"/>
      <c r="L932" s="31"/>
      <c r="M932" s="31"/>
      <c r="N932" s="43"/>
      <c r="O932" s="48"/>
      <c r="P932" s="43"/>
      <c r="Q932" s="31" t="b">
        <f>IF(AND(OR(G932:G936=DATOS!C$8,G932:G936=DATOS!C$9),H932:H936=DATOS!B$4),ROW(G932:G936))</f>
        <v>0</v>
      </c>
      <c r="R932" s="31" t="str">
        <f t="shared" ca="1" si="2"/>
        <v/>
      </c>
      <c r="S932" s="31">
        <f t="shared" ca="1" si="10"/>
        <v>0</v>
      </c>
      <c r="T932" s="32"/>
      <c r="U932" s="32"/>
      <c r="V932" s="32"/>
      <c r="W932" s="32"/>
      <c r="X932" s="32"/>
      <c r="Y932" s="32"/>
      <c r="Z932" s="32"/>
      <c r="AA932" s="32"/>
      <c r="AB932" s="32"/>
      <c r="AC932" s="32"/>
      <c r="AD932" s="32"/>
      <c r="AE932" s="32"/>
    </row>
    <row r="933" spans="1:31" ht="12.75">
      <c r="A933" s="99"/>
      <c r="B933" s="43"/>
      <c r="C933" s="45"/>
      <c r="D933" s="45"/>
      <c r="E933" s="101"/>
      <c r="F933" s="43"/>
      <c r="G933" s="43"/>
      <c r="H933" s="51"/>
      <c r="I933" s="43"/>
      <c r="J933" s="31"/>
      <c r="K933" s="55"/>
      <c r="L933" s="31"/>
      <c r="M933" s="31"/>
      <c r="N933" s="43"/>
      <c r="O933" s="48"/>
      <c r="P933" s="43"/>
      <c r="Q933" s="31" t="b">
        <f>IF(AND(OR(G933:G937=DATOS!C$8,G933:G937=DATOS!C$9),H933:H937=DATOS!B$4),ROW(G933:G937))</f>
        <v>0</v>
      </c>
      <c r="R933" s="31" t="str">
        <f t="shared" ca="1" si="2"/>
        <v/>
      </c>
      <c r="S933" s="31">
        <f t="shared" ca="1" si="10"/>
        <v>0</v>
      </c>
      <c r="T933" s="32"/>
      <c r="U933" s="32"/>
      <c r="V933" s="32"/>
      <c r="W933" s="32"/>
      <c r="X933" s="32"/>
      <c r="Y933" s="32"/>
      <c r="Z933" s="32"/>
      <c r="AA933" s="32"/>
      <c r="AB933" s="32"/>
      <c r="AC933" s="32"/>
      <c r="AD933" s="32"/>
      <c r="AE933" s="32"/>
    </row>
    <row r="934" spans="1:31" ht="12.75">
      <c r="A934" s="37"/>
      <c r="B934" s="43"/>
      <c r="C934" s="45"/>
      <c r="D934" s="45"/>
      <c r="E934" s="101"/>
      <c r="F934" s="43"/>
      <c r="G934" s="43"/>
      <c r="H934" s="51"/>
      <c r="I934" s="43"/>
      <c r="J934" s="43"/>
      <c r="K934" s="52"/>
      <c r="L934" s="43"/>
      <c r="M934" s="43"/>
      <c r="N934" s="43"/>
      <c r="O934" s="121"/>
      <c r="P934" s="43"/>
      <c r="Q934" s="31" t="b">
        <f>IF(AND(OR(G934:G938=DATOS!C$8,G934:G938=DATOS!C$9),H934:H938=DATOS!B$4),ROW(G934:G938))</f>
        <v>0</v>
      </c>
      <c r="R934" s="31" t="str">
        <f t="shared" ca="1" si="2"/>
        <v/>
      </c>
      <c r="S934" s="31">
        <f t="shared" ca="1" si="10"/>
        <v>0</v>
      </c>
      <c r="T934" s="32"/>
      <c r="U934" s="32"/>
      <c r="V934" s="32"/>
      <c r="W934" s="32"/>
      <c r="X934" s="32"/>
      <c r="Y934" s="32"/>
      <c r="Z934" s="32"/>
      <c r="AA934" s="32"/>
      <c r="AB934" s="32"/>
      <c r="AC934" s="32"/>
      <c r="AD934" s="32"/>
      <c r="AE934" s="32"/>
    </row>
    <row r="935" spans="1:31" ht="12.75">
      <c r="A935" s="37"/>
      <c r="B935" s="43"/>
      <c r="C935" s="45"/>
      <c r="D935" s="45"/>
      <c r="E935" s="52"/>
      <c r="F935" s="43"/>
      <c r="G935" s="43"/>
      <c r="H935" s="51"/>
      <c r="I935" s="43"/>
      <c r="J935" s="43"/>
      <c r="K935" s="52"/>
      <c r="L935" s="362"/>
      <c r="M935" s="48"/>
      <c r="N935" s="43"/>
      <c r="O935" s="43"/>
      <c r="P935" s="43"/>
      <c r="Q935" s="31" t="b">
        <f>IF(AND(OR(G935:G939=DATOS!C$8,G935:G939=DATOS!C$9),H935:H939=DATOS!B$4),ROW(G935:G939))</f>
        <v>0</v>
      </c>
      <c r="R935" s="31" t="str">
        <f t="shared" ca="1" si="2"/>
        <v/>
      </c>
      <c r="S935" s="31">
        <f t="shared" ca="1" si="10"/>
        <v>0</v>
      </c>
      <c r="T935" s="32"/>
      <c r="U935" s="32"/>
      <c r="V935" s="32"/>
      <c r="W935" s="32"/>
      <c r="X935" s="32"/>
      <c r="Y935" s="32"/>
      <c r="Z935" s="32"/>
      <c r="AA935" s="32"/>
      <c r="AB935" s="32"/>
      <c r="AC935" s="32"/>
      <c r="AD935" s="32"/>
      <c r="AE935" s="32"/>
    </row>
    <row r="936" spans="1:31" ht="12.75">
      <c r="A936" s="99"/>
      <c r="B936" s="43"/>
      <c r="C936" s="45"/>
      <c r="D936" s="45"/>
      <c r="E936" s="52"/>
      <c r="F936" s="43"/>
      <c r="G936" s="43"/>
      <c r="H936" s="51"/>
      <c r="I936" s="43"/>
      <c r="J936" s="43"/>
      <c r="K936" s="52"/>
      <c r="L936" s="43"/>
      <c r="M936" s="43"/>
      <c r="N936" s="43"/>
      <c r="O936" s="121"/>
      <c r="P936" s="43"/>
      <c r="Q936" s="31" t="b">
        <f>IF(AND(OR(G936:G940=DATOS!C$8,G936:G940=DATOS!C$9),H936:H940=DATOS!B$4),ROW(G936:G940))</f>
        <v>0</v>
      </c>
      <c r="R936" s="31" t="str">
        <f t="shared" ca="1" si="2"/>
        <v/>
      </c>
      <c r="S936" s="31">
        <f t="shared" ca="1" si="10"/>
        <v>0</v>
      </c>
      <c r="T936" s="32"/>
      <c r="U936" s="32"/>
      <c r="V936" s="32"/>
      <c r="W936" s="32"/>
      <c r="X936" s="32"/>
      <c r="Y936" s="32"/>
      <c r="Z936" s="32"/>
      <c r="AA936" s="32"/>
      <c r="AB936" s="32"/>
      <c r="AC936" s="32"/>
      <c r="AD936" s="32"/>
      <c r="AE936" s="32"/>
    </row>
    <row r="937" spans="1:31" ht="12.75">
      <c r="A937" s="37"/>
      <c r="B937" s="43"/>
      <c r="C937" s="45"/>
      <c r="D937" s="45"/>
      <c r="E937" s="52"/>
      <c r="F937" s="43"/>
      <c r="G937" s="43"/>
      <c r="H937" s="51"/>
      <c r="I937" s="43"/>
      <c r="J937" s="31"/>
      <c r="K937" s="55"/>
      <c r="L937" s="31"/>
      <c r="M937" s="31"/>
      <c r="N937" s="43"/>
      <c r="O937" s="48"/>
      <c r="P937" s="43"/>
      <c r="Q937" s="31" t="b">
        <f>IF(AND(OR(G937:G941=DATOS!C$8,G937:G941=DATOS!C$9),H937:H941=DATOS!B$4),ROW(G937:G941))</f>
        <v>0</v>
      </c>
      <c r="R937" s="31" t="str">
        <f t="shared" ca="1" si="2"/>
        <v/>
      </c>
      <c r="S937" s="31">
        <f t="shared" ca="1" si="10"/>
        <v>0</v>
      </c>
      <c r="T937" s="32"/>
      <c r="U937" s="32"/>
      <c r="V937" s="32"/>
      <c r="W937" s="32"/>
      <c r="X937" s="32"/>
      <c r="Y937" s="32"/>
      <c r="Z937" s="32"/>
      <c r="AA937" s="32"/>
      <c r="AB937" s="32"/>
      <c r="AC937" s="32"/>
      <c r="AD937" s="32"/>
      <c r="AE937" s="32"/>
    </row>
    <row r="938" spans="1:31" ht="12.75">
      <c r="A938" s="37"/>
      <c r="B938" s="43"/>
      <c r="C938" s="45"/>
      <c r="D938" s="45"/>
      <c r="E938" s="52"/>
      <c r="F938" s="43"/>
      <c r="G938" s="43"/>
      <c r="H938" s="51"/>
      <c r="I938" s="43"/>
      <c r="J938" s="43"/>
      <c r="K938" s="52"/>
      <c r="L938" s="43"/>
      <c r="M938" s="43"/>
      <c r="N938" s="43"/>
      <c r="O938" s="48"/>
      <c r="P938" s="43"/>
      <c r="Q938" s="31" t="b">
        <f>IF(AND(OR(G938:G942=DATOS!C$8,G938:G942=DATOS!C$9),H938:H942=DATOS!B$4),ROW(G938:G942))</f>
        <v>0</v>
      </c>
      <c r="R938" s="31" t="str">
        <f t="shared" ca="1" si="2"/>
        <v/>
      </c>
      <c r="S938" s="31">
        <f t="shared" ca="1" si="10"/>
        <v>0</v>
      </c>
      <c r="T938" s="32"/>
      <c r="U938" s="32"/>
      <c r="V938" s="32"/>
      <c r="W938" s="32"/>
      <c r="X938" s="32"/>
      <c r="Y938" s="32"/>
      <c r="Z938" s="32"/>
      <c r="AA938" s="32"/>
      <c r="AB938" s="32"/>
      <c r="AC938" s="32"/>
      <c r="AD938" s="32"/>
      <c r="AE938" s="32"/>
    </row>
    <row r="939" spans="1:31" ht="12.75">
      <c r="A939" s="37"/>
      <c r="B939" s="43"/>
      <c r="C939" s="45"/>
      <c r="D939" s="45"/>
      <c r="E939" s="52"/>
      <c r="F939" s="43"/>
      <c r="G939" s="43"/>
      <c r="H939" s="51"/>
      <c r="I939" s="43"/>
      <c r="J939" s="363"/>
      <c r="K939" s="364"/>
      <c r="L939" s="363"/>
      <c r="M939" s="363"/>
      <c r="N939" s="43"/>
      <c r="O939" s="121"/>
      <c r="P939" s="43"/>
      <c r="Q939" s="31" t="b">
        <f>IF(AND(OR(G939:G943=DATOS!C$8,G939:G943=DATOS!C$9),H939:H943=DATOS!B$4),ROW(G939:G943))</f>
        <v>0</v>
      </c>
      <c r="R939" s="31" t="str">
        <f t="shared" ca="1" si="2"/>
        <v/>
      </c>
      <c r="S939" s="31">
        <f t="shared" ca="1" si="10"/>
        <v>0</v>
      </c>
      <c r="T939" s="32"/>
      <c r="U939" s="32"/>
      <c r="V939" s="32"/>
      <c r="W939" s="32"/>
      <c r="X939" s="32"/>
      <c r="Y939" s="32"/>
      <c r="Z939" s="32"/>
      <c r="AA939" s="32"/>
      <c r="AB939" s="32"/>
      <c r="AC939" s="32"/>
      <c r="AD939" s="32"/>
      <c r="AE939" s="32"/>
    </row>
    <row r="940" spans="1:31" ht="12.75">
      <c r="A940" s="37"/>
      <c r="B940" s="43"/>
      <c r="C940" s="45"/>
      <c r="D940" s="45"/>
      <c r="E940" s="52"/>
      <c r="F940" s="43"/>
      <c r="G940" s="43"/>
      <c r="H940" s="51"/>
      <c r="I940" s="43"/>
      <c r="J940" s="43"/>
      <c r="K940" s="52"/>
      <c r="L940" s="43"/>
      <c r="M940" s="43"/>
      <c r="N940" s="43"/>
      <c r="O940" s="48"/>
      <c r="P940" s="43"/>
      <c r="Q940" s="31" t="b">
        <f>IF(AND(OR(G940:G944=DATOS!C$8,G940:G944=DATOS!C$9),H940:H944=DATOS!B$4),ROW(G940:G944))</f>
        <v>0</v>
      </c>
      <c r="R940" s="31" t="str">
        <f t="shared" ca="1" si="2"/>
        <v/>
      </c>
      <c r="S940" s="31">
        <f t="shared" ca="1" si="10"/>
        <v>0</v>
      </c>
      <c r="T940" s="32"/>
      <c r="U940" s="32"/>
      <c r="V940" s="32"/>
      <c r="W940" s="32"/>
      <c r="X940" s="32"/>
      <c r="Y940" s="32"/>
      <c r="Z940" s="32"/>
      <c r="AA940" s="32"/>
      <c r="AB940" s="32"/>
      <c r="AC940" s="32"/>
      <c r="AD940" s="32"/>
      <c r="AE940" s="32"/>
    </row>
    <row r="941" spans="1:31" ht="12.75">
      <c r="A941" s="37"/>
      <c r="B941" s="43"/>
      <c r="C941" s="45"/>
      <c r="D941" s="45"/>
      <c r="E941" s="52"/>
      <c r="F941" s="43"/>
      <c r="G941" s="43"/>
      <c r="H941" s="51"/>
      <c r="I941" s="43"/>
      <c r="J941" s="43"/>
      <c r="K941" s="52"/>
      <c r="L941" s="43"/>
      <c r="M941" s="43"/>
      <c r="N941" s="43"/>
      <c r="O941" s="48"/>
      <c r="P941" s="43"/>
      <c r="Q941" s="31" t="b">
        <f>IF(AND(OR(G941:G945=DATOS!C$8,G941:G945=DATOS!C$9),H941:H945=DATOS!B$4),ROW(G941:G945))</f>
        <v>0</v>
      </c>
      <c r="R941" s="31" t="str">
        <f t="shared" ca="1" si="2"/>
        <v/>
      </c>
      <c r="S941" s="31">
        <f t="shared" ca="1" si="10"/>
        <v>0</v>
      </c>
      <c r="T941" s="32"/>
      <c r="U941" s="32"/>
      <c r="V941" s="32"/>
      <c r="W941" s="32"/>
      <c r="X941" s="32"/>
      <c r="Y941" s="32"/>
      <c r="Z941" s="32"/>
      <c r="AA941" s="32"/>
      <c r="AB941" s="32"/>
      <c r="AC941" s="32"/>
      <c r="AD941" s="32"/>
      <c r="AE941" s="32"/>
    </row>
    <row r="942" spans="1:31" ht="12.75">
      <c r="A942" s="99"/>
      <c r="B942" s="43"/>
      <c r="C942" s="45"/>
      <c r="D942" s="45"/>
      <c r="E942" s="52"/>
      <c r="F942" s="43"/>
      <c r="G942" s="43"/>
      <c r="H942" s="51"/>
      <c r="I942" s="43"/>
      <c r="J942" s="31"/>
      <c r="K942" s="55"/>
      <c r="L942" s="31"/>
      <c r="M942" s="31"/>
      <c r="N942" s="43"/>
      <c r="O942" s="48"/>
      <c r="P942" s="43"/>
      <c r="Q942" s="31" t="b">
        <f>IF(AND(OR(G942:G946=DATOS!C$8,G942:G946=DATOS!C$9),H942:H946=DATOS!B$4),ROW(G942:G946))</f>
        <v>0</v>
      </c>
      <c r="R942" s="31" t="str">
        <f t="shared" ca="1" si="2"/>
        <v/>
      </c>
      <c r="S942" s="31">
        <f t="shared" ca="1" si="10"/>
        <v>0</v>
      </c>
      <c r="T942" s="32"/>
      <c r="U942" s="32"/>
      <c r="V942" s="32"/>
      <c r="W942" s="32"/>
      <c r="X942" s="32"/>
      <c r="Y942" s="32"/>
      <c r="Z942" s="32"/>
      <c r="AA942" s="32"/>
      <c r="AB942" s="32"/>
      <c r="AC942" s="32"/>
      <c r="AD942" s="32"/>
      <c r="AE942" s="32"/>
    </row>
    <row r="943" spans="1:31" ht="12.75">
      <c r="A943" s="99"/>
      <c r="B943" s="43"/>
      <c r="C943" s="45"/>
      <c r="D943" s="45"/>
      <c r="E943" s="52"/>
      <c r="F943" s="43"/>
      <c r="G943" s="43"/>
      <c r="H943" s="51"/>
      <c r="I943" s="43"/>
      <c r="J943" s="43"/>
      <c r="K943" s="52"/>
      <c r="L943" s="43"/>
      <c r="M943" s="43"/>
      <c r="N943" s="43"/>
      <c r="O943" s="48"/>
      <c r="P943" s="43"/>
      <c r="Q943" s="31" t="b">
        <f>IF(AND(OR(G943:G947=DATOS!C$8,G943:G947=DATOS!C$9),H943:H947=DATOS!B$4),ROW(G943:G947))</f>
        <v>0</v>
      </c>
      <c r="R943" s="31" t="str">
        <f t="shared" ca="1" si="2"/>
        <v/>
      </c>
      <c r="S943" s="31">
        <f t="shared" ca="1" si="10"/>
        <v>0</v>
      </c>
      <c r="T943" s="32"/>
      <c r="U943" s="32"/>
      <c r="V943" s="32"/>
      <c r="W943" s="32"/>
      <c r="X943" s="32"/>
      <c r="Y943" s="32"/>
      <c r="Z943" s="32"/>
      <c r="AA943" s="32"/>
      <c r="AB943" s="32"/>
      <c r="AC943" s="32"/>
      <c r="AD943" s="32"/>
      <c r="AE943" s="32"/>
    </row>
    <row r="944" spans="1:31" ht="12.75">
      <c r="A944" s="99"/>
      <c r="B944" s="43"/>
      <c r="C944" s="45"/>
      <c r="D944" s="45"/>
      <c r="E944" s="52"/>
      <c r="F944" s="43"/>
      <c r="G944" s="43"/>
      <c r="H944" s="51"/>
      <c r="I944" s="43"/>
      <c r="J944" s="31"/>
      <c r="K944" s="55"/>
      <c r="L944" s="31"/>
      <c r="M944" s="31"/>
      <c r="N944" s="43"/>
      <c r="O944" s="48"/>
      <c r="P944" s="43"/>
      <c r="Q944" s="31" t="b">
        <f>IF(AND(OR(G944:G948=DATOS!C$8,G944:G948=DATOS!C$9),H944:H948=DATOS!B$4),ROW(G944:G948))</f>
        <v>0</v>
      </c>
      <c r="R944" s="31" t="str">
        <f t="shared" ca="1" si="2"/>
        <v/>
      </c>
      <c r="S944" s="31">
        <f t="shared" ca="1" si="10"/>
        <v>0</v>
      </c>
      <c r="T944" s="32"/>
      <c r="U944" s="32"/>
      <c r="V944" s="32"/>
      <c r="W944" s="32"/>
      <c r="X944" s="32"/>
      <c r="Y944" s="32"/>
      <c r="Z944" s="32"/>
      <c r="AA944" s="32"/>
      <c r="AB944" s="32"/>
      <c r="AC944" s="32"/>
      <c r="AD944" s="32"/>
      <c r="AE944" s="32"/>
    </row>
    <row r="945" spans="1:31" ht="12.75">
      <c r="A945" s="37"/>
      <c r="B945" s="43"/>
      <c r="C945" s="45"/>
      <c r="D945" s="45"/>
      <c r="E945" s="52"/>
      <c r="F945" s="43"/>
      <c r="G945" s="43"/>
      <c r="H945" s="51"/>
      <c r="I945" s="43"/>
      <c r="J945" s="31"/>
      <c r="K945" s="55"/>
      <c r="L945" s="31"/>
      <c r="M945" s="31"/>
      <c r="N945" s="43"/>
      <c r="O945" s="48"/>
      <c r="P945" s="43"/>
      <c r="Q945" s="31" t="b">
        <f>IF(AND(OR(G945:G949=DATOS!C$8,G945:G949=DATOS!C$9),H945:H949=DATOS!B$4),ROW(G945:G949))</f>
        <v>0</v>
      </c>
      <c r="R945" s="31" t="str">
        <f t="shared" ca="1" si="2"/>
        <v/>
      </c>
      <c r="S945" s="31">
        <f t="shared" ca="1" si="10"/>
        <v>0</v>
      </c>
      <c r="T945" s="32"/>
      <c r="U945" s="32"/>
      <c r="V945" s="32"/>
      <c r="W945" s="32"/>
      <c r="X945" s="32"/>
      <c r="Y945" s="32"/>
      <c r="Z945" s="32"/>
      <c r="AA945" s="32"/>
      <c r="AB945" s="32"/>
      <c r="AC945" s="32"/>
      <c r="AD945" s="32"/>
      <c r="AE945" s="32"/>
    </row>
    <row r="946" spans="1:31" ht="12.75">
      <c r="A946" s="99"/>
      <c r="B946" s="43"/>
      <c r="C946" s="45"/>
      <c r="D946" s="45"/>
      <c r="E946" s="52"/>
      <c r="F946" s="43"/>
      <c r="G946" s="43"/>
      <c r="H946" s="51"/>
      <c r="I946" s="43"/>
      <c r="J946" s="43"/>
      <c r="K946" s="52"/>
      <c r="L946" s="43"/>
      <c r="M946" s="43"/>
      <c r="N946" s="43"/>
      <c r="O946" s="48"/>
      <c r="P946" s="43"/>
      <c r="Q946" s="31" t="b">
        <f>IF(AND(OR(G946:G950=DATOS!C$8,G946:G950=DATOS!C$9),H946:H950=DATOS!B$4),ROW(G946:G950))</f>
        <v>0</v>
      </c>
      <c r="R946" s="31" t="str">
        <f t="shared" ca="1" si="2"/>
        <v/>
      </c>
      <c r="S946" s="31">
        <f t="shared" ca="1" si="10"/>
        <v>0</v>
      </c>
      <c r="T946" s="32"/>
      <c r="U946" s="32"/>
      <c r="V946" s="32"/>
      <c r="W946" s="32"/>
      <c r="X946" s="32"/>
      <c r="Y946" s="32"/>
      <c r="Z946" s="32"/>
      <c r="AA946" s="32"/>
      <c r="AB946" s="32"/>
      <c r="AC946" s="32"/>
      <c r="AD946" s="32"/>
      <c r="AE946" s="32"/>
    </row>
    <row r="947" spans="1:31" ht="12.75">
      <c r="A947" s="99"/>
      <c r="B947" s="43"/>
      <c r="C947" s="45"/>
      <c r="D947" s="45"/>
      <c r="E947" s="52"/>
      <c r="F947" s="43"/>
      <c r="G947" s="43"/>
      <c r="H947" s="51"/>
      <c r="I947" s="43"/>
      <c r="J947" s="31"/>
      <c r="K947" s="55"/>
      <c r="L947" s="31"/>
      <c r="M947" s="31"/>
      <c r="N947" s="43"/>
      <c r="O947" s="48"/>
      <c r="P947" s="43"/>
      <c r="Q947" s="31" t="b">
        <f>IF(AND(OR(G947:G951=DATOS!C$8,G947:G951=DATOS!C$9),H947:H951=DATOS!B$4),ROW(G947:G951))</f>
        <v>0</v>
      </c>
      <c r="R947" s="31" t="str">
        <f t="shared" ca="1" si="2"/>
        <v/>
      </c>
      <c r="S947" s="31">
        <f t="shared" ca="1" si="10"/>
        <v>0</v>
      </c>
      <c r="T947" s="32"/>
      <c r="U947" s="32"/>
      <c r="V947" s="32"/>
      <c r="W947" s="32"/>
      <c r="X947" s="32"/>
      <c r="Y947" s="32"/>
      <c r="Z947" s="32"/>
      <c r="AA947" s="32"/>
      <c r="AB947" s="32"/>
      <c r="AC947" s="32"/>
      <c r="AD947" s="32"/>
      <c r="AE947" s="32"/>
    </row>
    <row r="948" spans="1:31" ht="12.75">
      <c r="A948" s="99"/>
      <c r="B948" s="43"/>
      <c r="C948" s="45"/>
      <c r="D948" s="45"/>
      <c r="E948" s="52"/>
      <c r="F948" s="43"/>
      <c r="G948" s="43"/>
      <c r="H948" s="51"/>
      <c r="I948" s="43"/>
      <c r="J948" s="31"/>
      <c r="K948" s="52"/>
      <c r="L948" s="31"/>
      <c r="M948" s="31"/>
      <c r="N948" s="43"/>
      <c r="O948" s="48"/>
      <c r="P948" s="43"/>
      <c r="Q948" s="31" t="b">
        <f>IF(AND(OR(G948:G952=DATOS!C$8,G948:G952=DATOS!C$9),H948:H952=DATOS!B$4),ROW(G948:G952))</f>
        <v>0</v>
      </c>
      <c r="R948" s="31" t="str">
        <f t="shared" ca="1" si="2"/>
        <v/>
      </c>
      <c r="S948" s="31">
        <f t="shared" ca="1" si="10"/>
        <v>0</v>
      </c>
      <c r="T948" s="32"/>
      <c r="U948" s="32"/>
      <c r="V948" s="32"/>
      <c r="W948" s="32"/>
      <c r="X948" s="32"/>
      <c r="Y948" s="32"/>
      <c r="Z948" s="32"/>
      <c r="AA948" s="32"/>
      <c r="AB948" s="32"/>
      <c r="AC948" s="32"/>
      <c r="AD948" s="32"/>
      <c r="AE948" s="32"/>
    </row>
    <row r="949" spans="1:31" ht="12.75">
      <c r="A949" s="37"/>
      <c r="B949" s="43"/>
      <c r="C949" s="45"/>
      <c r="D949" s="45"/>
      <c r="E949" s="52"/>
      <c r="F949" s="43"/>
      <c r="G949" s="43"/>
      <c r="H949" s="51"/>
      <c r="I949" s="43"/>
      <c r="J949" s="43"/>
      <c r="K949" s="52"/>
      <c r="L949" s="48"/>
      <c r="M949" s="48"/>
      <c r="N949" s="43"/>
      <c r="O949" s="48"/>
      <c r="P949" s="43"/>
      <c r="Q949" s="31" t="b">
        <f>IF(AND(OR(G949:G953=DATOS!C$8,G949:G953=DATOS!C$9),H949:H953=DATOS!B$4),ROW(G949:G953))</f>
        <v>0</v>
      </c>
      <c r="R949" s="31" t="str">
        <f t="shared" ca="1" si="2"/>
        <v/>
      </c>
      <c r="S949" s="31">
        <f t="shared" ca="1" si="10"/>
        <v>0</v>
      </c>
      <c r="T949" s="32"/>
      <c r="U949" s="32"/>
      <c r="V949" s="32"/>
      <c r="W949" s="32"/>
      <c r="X949" s="32"/>
      <c r="Y949" s="32"/>
      <c r="Z949" s="32"/>
      <c r="AA949" s="32"/>
      <c r="AB949" s="32"/>
      <c r="AC949" s="32"/>
      <c r="AD949" s="32"/>
      <c r="AE949" s="32"/>
    </row>
    <row r="950" spans="1:31" ht="12.75">
      <c r="A950" s="37"/>
      <c r="B950" s="43"/>
      <c r="C950" s="45"/>
      <c r="D950" s="45"/>
      <c r="E950" s="52"/>
      <c r="F950" s="43"/>
      <c r="G950" s="43"/>
      <c r="H950" s="51"/>
      <c r="I950" s="43"/>
      <c r="J950" s="31"/>
      <c r="K950" s="55"/>
      <c r="L950" s="31"/>
      <c r="M950" s="31"/>
      <c r="N950" s="43"/>
      <c r="O950" s="48"/>
      <c r="P950" s="43"/>
      <c r="Q950" s="31" t="b">
        <f>IF(AND(OR(G950:G954=DATOS!C$8,G950:G954=DATOS!C$9),H950:H954=DATOS!B$4),ROW(G950:G954))</f>
        <v>0</v>
      </c>
      <c r="R950" s="31" t="str">
        <f t="shared" ca="1" si="2"/>
        <v/>
      </c>
      <c r="S950" s="31">
        <f t="shared" ca="1" si="10"/>
        <v>0</v>
      </c>
      <c r="T950" s="32"/>
      <c r="U950" s="32"/>
      <c r="V950" s="32"/>
      <c r="W950" s="32"/>
      <c r="X950" s="32"/>
      <c r="Y950" s="32"/>
      <c r="Z950" s="32"/>
      <c r="AA950" s="32"/>
      <c r="AB950" s="32"/>
      <c r="AC950" s="32"/>
      <c r="AD950" s="32"/>
      <c r="AE950" s="32"/>
    </row>
    <row r="951" spans="1:31" ht="12.75">
      <c r="A951" s="99"/>
      <c r="B951" s="43"/>
      <c r="C951" s="45"/>
      <c r="D951" s="45"/>
      <c r="E951" s="52"/>
      <c r="F951" s="43"/>
      <c r="G951" s="43"/>
      <c r="H951" s="51"/>
      <c r="I951" s="43"/>
      <c r="J951" s="31"/>
      <c r="K951" s="55"/>
      <c r="L951" s="31"/>
      <c r="M951" s="31"/>
      <c r="N951" s="43"/>
      <c r="O951" s="48"/>
      <c r="P951" s="43"/>
      <c r="Q951" s="31" t="b">
        <f>IF(AND(OR(G951:G955=DATOS!C$8,G951:G955=DATOS!C$9),H951:H955=DATOS!B$4),ROW(G951:G955))</f>
        <v>0</v>
      </c>
      <c r="R951" s="31" t="str">
        <f t="shared" ca="1" si="2"/>
        <v/>
      </c>
      <c r="S951" s="31">
        <f t="shared" ca="1" si="10"/>
        <v>0</v>
      </c>
      <c r="T951" s="32"/>
      <c r="U951" s="32"/>
      <c r="V951" s="32"/>
      <c r="W951" s="32"/>
      <c r="X951" s="32"/>
      <c r="Y951" s="32"/>
      <c r="Z951" s="32"/>
      <c r="AA951" s="32"/>
      <c r="AB951" s="32"/>
      <c r="AC951" s="32"/>
      <c r="AD951" s="32"/>
      <c r="AE951" s="32"/>
    </row>
    <row r="952" spans="1:31" ht="12.75">
      <c r="A952" s="37"/>
      <c r="B952" s="43"/>
      <c r="C952" s="45"/>
      <c r="D952" s="45"/>
      <c r="E952" s="52"/>
      <c r="F952" s="43"/>
      <c r="G952" s="43"/>
      <c r="H952" s="51"/>
      <c r="I952" s="43"/>
      <c r="J952" s="31"/>
      <c r="K952" s="55"/>
      <c r="L952" s="31"/>
      <c r="M952" s="31"/>
      <c r="N952" s="365"/>
      <c r="O952" s="121"/>
      <c r="P952" s="43"/>
      <c r="Q952" s="31" t="b">
        <f>IF(AND(OR(G952:G956=DATOS!C$8,G952:G956=DATOS!C$9),H952:H956=DATOS!B$4),ROW(G952:G956))</f>
        <v>0</v>
      </c>
      <c r="R952" s="31" t="str">
        <f t="shared" ca="1" si="2"/>
        <v/>
      </c>
      <c r="S952" s="31">
        <f t="shared" ca="1" si="10"/>
        <v>0</v>
      </c>
      <c r="T952" s="32"/>
      <c r="U952" s="32"/>
      <c r="V952" s="32"/>
      <c r="W952" s="32"/>
      <c r="X952" s="32"/>
      <c r="Y952" s="32"/>
      <c r="Z952" s="32"/>
      <c r="AA952" s="32"/>
      <c r="AB952" s="32"/>
      <c r="AC952" s="32"/>
      <c r="AD952" s="32"/>
      <c r="AE952" s="32"/>
    </row>
    <row r="953" spans="1:31" ht="12.75">
      <c r="A953" s="99"/>
      <c r="B953" s="43"/>
      <c r="C953" s="45"/>
      <c r="D953" s="45"/>
      <c r="E953" s="52"/>
      <c r="F953" s="43"/>
      <c r="G953" s="43"/>
      <c r="H953" s="51"/>
      <c r="I953" s="43"/>
      <c r="J953" s="31"/>
      <c r="K953" s="52"/>
      <c r="L953" s="48"/>
      <c r="M953" s="48"/>
      <c r="N953" s="43"/>
      <c r="O953" s="48"/>
      <c r="P953" s="43"/>
      <c r="Q953" s="31" t="b">
        <f>IF(AND(OR(G953:G957=DATOS!C$8,G953:G957=DATOS!C$9),H953:H957=DATOS!B$4),ROW(G953:G957))</f>
        <v>0</v>
      </c>
      <c r="R953" s="31" t="str">
        <f t="shared" ca="1" si="2"/>
        <v/>
      </c>
      <c r="S953" s="31">
        <f t="shared" ca="1" si="10"/>
        <v>0</v>
      </c>
      <c r="T953" s="32"/>
      <c r="U953" s="32"/>
      <c r="V953" s="32"/>
      <c r="W953" s="32"/>
      <c r="X953" s="32"/>
      <c r="Y953" s="32"/>
      <c r="Z953" s="32"/>
      <c r="AA953" s="32"/>
      <c r="AB953" s="32"/>
      <c r="AC953" s="32"/>
      <c r="AD953" s="32"/>
      <c r="AE953" s="32"/>
    </row>
    <row r="954" spans="1:31" ht="12.75">
      <c r="A954" s="37"/>
      <c r="B954" s="184"/>
      <c r="C954" s="45"/>
      <c r="D954" s="45"/>
      <c r="E954" s="52"/>
      <c r="F954" s="43"/>
      <c r="G954" s="43"/>
      <c r="H954" s="51"/>
      <c r="I954" s="43"/>
      <c r="J954" s="43"/>
      <c r="K954" s="52"/>
      <c r="L954" s="43"/>
      <c r="M954" s="43"/>
      <c r="N954" s="43"/>
      <c r="O954" s="121"/>
      <c r="P954" s="43"/>
      <c r="Q954" s="31" t="b">
        <f>IF(AND(OR(G954:G958=DATOS!C$8,G954:G958=DATOS!C$9),H954:H958=DATOS!B$4),ROW(G954:G958))</f>
        <v>0</v>
      </c>
      <c r="R954" s="31" t="str">
        <f t="shared" ca="1" si="2"/>
        <v/>
      </c>
      <c r="S954" s="31">
        <f t="shared" ca="1" si="10"/>
        <v>0</v>
      </c>
      <c r="T954" s="32"/>
      <c r="U954" s="32"/>
      <c r="V954" s="32"/>
      <c r="W954" s="32"/>
      <c r="X954" s="32"/>
      <c r="Y954" s="32"/>
      <c r="Z954" s="32"/>
      <c r="AA954" s="32"/>
      <c r="AB954" s="32"/>
      <c r="AC954" s="32"/>
      <c r="AD954" s="32"/>
      <c r="AE954" s="32"/>
    </row>
    <row r="955" spans="1:31" ht="12.75">
      <c r="A955" s="37"/>
      <c r="B955" s="43"/>
      <c r="C955" s="45"/>
      <c r="D955" s="45"/>
      <c r="E955" s="101"/>
      <c r="F955" s="43"/>
      <c r="G955" s="43"/>
      <c r="H955" s="51"/>
      <c r="I955" s="43"/>
      <c r="J955" s="31"/>
      <c r="K955" s="52"/>
      <c r="L955" s="31"/>
      <c r="M955" s="31"/>
      <c r="N955" s="43"/>
      <c r="O955" s="48"/>
      <c r="P955" s="43"/>
      <c r="Q955" s="31" t="b">
        <f>IF(AND(OR(G955:G959=DATOS!C$8,G955:G959=DATOS!C$9),H955:H959=DATOS!B$4),ROW(G955:G959))</f>
        <v>0</v>
      </c>
      <c r="R955" s="31" t="str">
        <f t="shared" ca="1" si="2"/>
        <v/>
      </c>
      <c r="S955" s="31">
        <f t="shared" ca="1" si="10"/>
        <v>0</v>
      </c>
      <c r="T955" s="32"/>
      <c r="U955" s="32"/>
      <c r="V955" s="32"/>
      <c r="W955" s="32"/>
      <c r="X955" s="32"/>
      <c r="Y955" s="32"/>
      <c r="Z955" s="32"/>
      <c r="AA955" s="32"/>
      <c r="AB955" s="32"/>
      <c r="AC955" s="32"/>
      <c r="AD955" s="32"/>
      <c r="AE955" s="32"/>
    </row>
    <row r="956" spans="1:31" ht="12.75">
      <c r="A956" s="37"/>
      <c r="B956" s="43"/>
      <c r="C956" s="45"/>
      <c r="D956" s="45"/>
      <c r="E956" s="101"/>
      <c r="F956" s="43"/>
      <c r="G956" s="43"/>
      <c r="H956" s="51"/>
      <c r="I956" s="43"/>
      <c r="J956" s="43"/>
      <c r="K956" s="52"/>
      <c r="L956" s="43"/>
      <c r="M956" s="43"/>
      <c r="N956" s="43"/>
      <c r="O956" s="121"/>
      <c r="P956" s="43"/>
      <c r="Q956" s="31" t="b">
        <f>IF(AND(OR(G956:G960=DATOS!C$8,G956:G960=DATOS!C$9),H956:H960=DATOS!B$4),ROW(G956:G960))</f>
        <v>0</v>
      </c>
      <c r="R956" s="31" t="str">
        <f t="shared" ca="1" si="2"/>
        <v/>
      </c>
      <c r="S956" s="31">
        <f t="shared" ca="1" si="10"/>
        <v>0</v>
      </c>
      <c r="T956" s="32"/>
      <c r="U956" s="32"/>
      <c r="V956" s="32"/>
      <c r="W956" s="32"/>
      <c r="X956" s="32"/>
      <c r="Y956" s="32"/>
      <c r="Z956" s="32"/>
      <c r="AA956" s="32"/>
      <c r="AB956" s="32"/>
      <c r="AC956" s="32"/>
      <c r="AD956" s="32"/>
      <c r="AE956" s="32"/>
    </row>
    <row r="957" spans="1:31" ht="12.75">
      <c r="A957" s="37"/>
      <c r="B957" s="43"/>
      <c r="C957" s="45"/>
      <c r="D957" s="45"/>
      <c r="E957" s="101"/>
      <c r="F957" s="43"/>
      <c r="G957" s="43"/>
      <c r="H957" s="51"/>
      <c r="I957" s="43"/>
      <c r="J957" s="31"/>
      <c r="K957" s="52"/>
      <c r="L957" s="52"/>
      <c r="M957" s="31"/>
      <c r="N957" s="43"/>
      <c r="O957" s="121"/>
      <c r="P957" s="43"/>
      <c r="Q957" s="31" t="b">
        <f>IF(AND(OR(G957:G961=DATOS!C$8,G957:G961=DATOS!C$9),H957:H961=DATOS!B$4),ROW(G957:G961))</f>
        <v>0</v>
      </c>
      <c r="R957" s="31" t="str">
        <f t="shared" ca="1" si="2"/>
        <v/>
      </c>
      <c r="S957" s="31">
        <f t="shared" ca="1" si="10"/>
        <v>0</v>
      </c>
      <c r="T957" s="32"/>
      <c r="U957" s="32"/>
      <c r="V957" s="32"/>
      <c r="W957" s="32"/>
      <c r="X957" s="32"/>
      <c r="Y957" s="32"/>
      <c r="Z957" s="32"/>
      <c r="AA957" s="32"/>
      <c r="AB957" s="32"/>
      <c r="AC957" s="32"/>
      <c r="AD957" s="32"/>
      <c r="AE957" s="32"/>
    </row>
    <row r="958" spans="1:31" ht="12.75">
      <c r="A958" s="37"/>
      <c r="B958" s="43"/>
      <c r="C958" s="45"/>
      <c r="D958" s="45"/>
      <c r="E958" s="101"/>
      <c r="F958" s="43"/>
      <c r="G958" s="43"/>
      <c r="H958" s="51"/>
      <c r="I958" s="43"/>
      <c r="J958" s="43"/>
      <c r="K958" s="52"/>
      <c r="L958" s="43"/>
      <c r="M958" s="43"/>
      <c r="N958" s="43"/>
      <c r="O958" s="121"/>
      <c r="P958" s="43"/>
      <c r="Q958" s="31" t="b">
        <f>IF(AND(OR(G958:G962=DATOS!C$8,G958:G962=DATOS!C$9),H958:H962=DATOS!B$4),ROW(G958:G962))</f>
        <v>0</v>
      </c>
      <c r="R958" s="31" t="str">
        <f t="shared" ca="1" si="2"/>
        <v/>
      </c>
      <c r="S958" s="31">
        <f t="shared" ca="1" si="10"/>
        <v>0</v>
      </c>
      <c r="T958" s="32"/>
      <c r="U958" s="32"/>
      <c r="V958" s="32"/>
      <c r="W958" s="32"/>
      <c r="X958" s="32"/>
      <c r="Y958" s="32"/>
      <c r="Z958" s="32"/>
      <c r="AA958" s="32"/>
      <c r="AB958" s="32"/>
      <c r="AC958" s="32"/>
      <c r="AD958" s="32"/>
      <c r="AE958" s="32"/>
    </row>
    <row r="959" spans="1:31" ht="12.75">
      <c r="A959" s="37"/>
      <c r="B959" s="43"/>
      <c r="C959" s="45"/>
      <c r="D959" s="45"/>
      <c r="E959" s="101"/>
      <c r="F959" s="43"/>
      <c r="G959" s="43"/>
      <c r="H959" s="51"/>
      <c r="I959" s="43"/>
      <c r="J959" s="31"/>
      <c r="K959" s="55"/>
      <c r="L959" s="31"/>
      <c r="M959" s="31"/>
      <c r="N959" s="43"/>
      <c r="O959" s="121"/>
      <c r="P959" s="43"/>
      <c r="Q959" s="31" t="b">
        <f>IF(AND(OR(G959:G963=DATOS!C$8,G959:G963=DATOS!C$9),H959:H963=DATOS!B$4),ROW(G959:G963))</f>
        <v>0</v>
      </c>
      <c r="R959" s="31" t="str">
        <f t="shared" ca="1" si="2"/>
        <v/>
      </c>
      <c r="S959" s="31">
        <f t="shared" ca="1" si="10"/>
        <v>0</v>
      </c>
      <c r="T959" s="32"/>
      <c r="U959" s="32"/>
      <c r="V959" s="32"/>
      <c r="W959" s="32"/>
      <c r="X959" s="32"/>
      <c r="Y959" s="32"/>
      <c r="Z959" s="32"/>
      <c r="AA959" s="32"/>
      <c r="AB959" s="32"/>
      <c r="AC959" s="32"/>
      <c r="AD959" s="32"/>
      <c r="AE959" s="32"/>
    </row>
    <row r="960" spans="1:31" ht="12.75">
      <c r="A960" s="37"/>
      <c r="B960" s="43"/>
      <c r="C960" s="45"/>
      <c r="D960" s="45"/>
      <c r="E960" s="101"/>
      <c r="F960" s="43"/>
      <c r="G960" s="43"/>
      <c r="H960" s="51"/>
      <c r="I960" s="43"/>
      <c r="J960" s="31"/>
      <c r="K960" s="55"/>
      <c r="L960" s="31"/>
      <c r="M960" s="31"/>
      <c r="N960" s="43"/>
      <c r="O960" s="48"/>
      <c r="P960" s="43"/>
      <c r="Q960" s="31" t="b">
        <f>IF(AND(OR(G960:G964=DATOS!C$8,G960:G964=DATOS!C$9),H960:H964=DATOS!B$4),ROW(G960:G964))</f>
        <v>0</v>
      </c>
      <c r="R960" s="31" t="str">
        <f t="shared" ca="1" si="2"/>
        <v/>
      </c>
      <c r="S960" s="31">
        <f t="shared" ca="1" si="10"/>
        <v>0</v>
      </c>
      <c r="T960" s="32"/>
      <c r="U960" s="32"/>
      <c r="V960" s="32"/>
      <c r="W960" s="32"/>
      <c r="X960" s="32"/>
      <c r="Y960" s="32"/>
      <c r="Z960" s="32"/>
      <c r="AA960" s="32"/>
      <c r="AB960" s="32"/>
      <c r="AC960" s="32"/>
      <c r="AD960" s="32"/>
      <c r="AE960" s="32"/>
    </row>
    <row r="961" spans="1:31" ht="12.75">
      <c r="A961" s="37"/>
      <c r="B961" s="43"/>
      <c r="C961" s="45"/>
      <c r="D961" s="45"/>
      <c r="E961" s="101"/>
      <c r="F961" s="43"/>
      <c r="G961" s="43"/>
      <c r="H961" s="51"/>
      <c r="I961" s="43"/>
      <c r="J961" s="31"/>
      <c r="K961" s="55"/>
      <c r="L961" s="31"/>
      <c r="M961" s="31"/>
      <c r="N961" s="43"/>
      <c r="O961" s="48"/>
      <c r="P961" s="43"/>
      <c r="Q961" s="31" t="b">
        <f>IF(AND(OR(G961:G965=DATOS!C$8,G961:G965=DATOS!C$9),H961:H965=DATOS!B$4),ROW(G961:G965))</f>
        <v>0</v>
      </c>
      <c r="R961" s="31" t="str">
        <f t="shared" ca="1" si="2"/>
        <v/>
      </c>
      <c r="S961" s="31">
        <f t="shared" ca="1" si="10"/>
        <v>0</v>
      </c>
      <c r="T961" s="32"/>
      <c r="U961" s="32"/>
      <c r="V961" s="32"/>
      <c r="W961" s="32"/>
      <c r="X961" s="32"/>
      <c r="Y961" s="32"/>
      <c r="Z961" s="32"/>
      <c r="AA961" s="32"/>
      <c r="AB961" s="32"/>
      <c r="AC961" s="32"/>
      <c r="AD961" s="32"/>
      <c r="AE961" s="32"/>
    </row>
    <row r="962" spans="1:31" ht="12.75">
      <c r="A962" s="37"/>
      <c r="B962" s="43"/>
      <c r="C962" s="45"/>
      <c r="D962" s="45"/>
      <c r="E962" s="101"/>
      <c r="F962" s="43"/>
      <c r="G962" s="43"/>
      <c r="H962" s="51"/>
      <c r="I962" s="43"/>
      <c r="J962" s="31"/>
      <c r="K962" s="52"/>
      <c r="L962" s="48"/>
      <c r="M962" s="48"/>
      <c r="N962" s="43"/>
      <c r="O962" s="48"/>
      <c r="P962" s="43"/>
      <c r="Q962" s="31" t="b">
        <f>IF(AND(OR(G962:G966=DATOS!C$8,G962:G966=DATOS!C$9),H962:H966=DATOS!B$4),ROW(G962:G966))</f>
        <v>0</v>
      </c>
      <c r="R962" s="31" t="str">
        <f t="shared" ca="1" si="2"/>
        <v/>
      </c>
      <c r="S962" s="31">
        <f t="shared" ca="1" si="10"/>
        <v>0</v>
      </c>
      <c r="T962" s="32"/>
      <c r="U962" s="32"/>
      <c r="V962" s="32"/>
      <c r="W962" s="32"/>
      <c r="X962" s="32"/>
      <c r="Y962" s="32"/>
      <c r="Z962" s="32"/>
      <c r="AA962" s="32"/>
      <c r="AB962" s="32"/>
      <c r="AC962" s="32"/>
      <c r="AD962" s="32"/>
      <c r="AE962" s="32"/>
    </row>
    <row r="963" spans="1:31" ht="12.75">
      <c r="A963" s="37"/>
      <c r="B963" s="43"/>
      <c r="C963" s="45"/>
      <c r="D963" s="45"/>
      <c r="E963" s="101"/>
      <c r="F963" s="43"/>
      <c r="G963" s="43"/>
      <c r="H963" s="51"/>
      <c r="I963" s="43"/>
      <c r="J963" s="31"/>
      <c r="K963" s="55"/>
      <c r="L963" s="31"/>
      <c r="M963" s="31"/>
      <c r="N963" s="43"/>
      <c r="O963" s="48"/>
      <c r="P963" s="43"/>
      <c r="Q963" s="31" t="b">
        <f>IF(AND(OR(G963:G967=DATOS!C$8,G963:G967=DATOS!C$9),H963:H967=DATOS!B$4),ROW(G963:G967))</f>
        <v>0</v>
      </c>
      <c r="R963" s="31" t="str">
        <f t="shared" ca="1" si="2"/>
        <v/>
      </c>
      <c r="S963" s="31">
        <f t="shared" ca="1" si="10"/>
        <v>0</v>
      </c>
      <c r="T963" s="32"/>
      <c r="U963" s="32"/>
      <c r="V963" s="32"/>
      <c r="W963" s="32"/>
      <c r="X963" s="32"/>
      <c r="Y963" s="32"/>
      <c r="Z963" s="32"/>
      <c r="AA963" s="32"/>
      <c r="AB963" s="32"/>
      <c r="AC963" s="32"/>
      <c r="AD963" s="32"/>
      <c r="AE963" s="32"/>
    </row>
    <row r="964" spans="1:31" ht="12.75">
      <c r="A964" s="37"/>
      <c r="B964" s="43"/>
      <c r="C964" s="45"/>
      <c r="D964" s="45"/>
      <c r="E964" s="101"/>
      <c r="F964" s="43"/>
      <c r="G964" s="43"/>
      <c r="H964" s="51"/>
      <c r="I964" s="43"/>
      <c r="J964" s="31"/>
      <c r="K964" s="55"/>
      <c r="L964" s="31"/>
      <c r="M964" s="31"/>
      <c r="N964" s="43"/>
      <c r="O964" s="48"/>
      <c r="P964" s="43"/>
      <c r="Q964" s="31" t="b">
        <f>IF(AND(OR(G964:G968=DATOS!C$8,G964:G968=DATOS!C$9),H964:H968=DATOS!B$4),ROW(G964:G968))</f>
        <v>0</v>
      </c>
      <c r="R964" s="31" t="str">
        <f t="shared" ca="1" si="2"/>
        <v/>
      </c>
      <c r="S964" s="31">
        <f t="shared" ca="1" si="10"/>
        <v>0</v>
      </c>
      <c r="T964" s="32"/>
      <c r="U964" s="32"/>
      <c r="V964" s="32"/>
      <c r="W964" s="32"/>
      <c r="X964" s="32"/>
      <c r="Y964" s="32"/>
      <c r="Z964" s="32"/>
      <c r="AA964" s="32"/>
      <c r="AB964" s="32"/>
      <c r="AC964" s="32"/>
      <c r="AD964" s="32"/>
      <c r="AE964" s="32"/>
    </row>
    <row r="965" spans="1:31" ht="12.75">
      <c r="A965" s="37"/>
      <c r="B965" s="43"/>
      <c r="C965" s="45"/>
      <c r="D965" s="45"/>
      <c r="E965" s="101"/>
      <c r="F965" s="43"/>
      <c r="G965" s="43"/>
      <c r="H965" s="51"/>
      <c r="I965" s="43"/>
      <c r="J965" s="31"/>
      <c r="K965" s="52"/>
      <c r="L965" s="31"/>
      <c r="M965" s="31"/>
      <c r="N965" s="43"/>
      <c r="O965" s="48"/>
      <c r="P965" s="43"/>
      <c r="Q965" s="31" t="b">
        <f>IF(AND(OR(G965:G969=DATOS!C$8,G965:G969=DATOS!C$9),H965:H969=DATOS!B$4),ROW(G965:G969))</f>
        <v>0</v>
      </c>
      <c r="R965" s="31" t="str">
        <f t="shared" ca="1" si="2"/>
        <v/>
      </c>
      <c r="S965" s="31">
        <f t="shared" ca="1" si="10"/>
        <v>0</v>
      </c>
      <c r="T965" s="32"/>
      <c r="U965" s="32"/>
      <c r="V965" s="32"/>
      <c r="W965" s="32"/>
      <c r="X965" s="32"/>
      <c r="Y965" s="32"/>
      <c r="Z965" s="32"/>
      <c r="AA965" s="32"/>
      <c r="AB965" s="32"/>
      <c r="AC965" s="32"/>
      <c r="AD965" s="32"/>
      <c r="AE965" s="32"/>
    </row>
    <row r="966" spans="1:31" ht="12.75">
      <c r="A966" s="37"/>
      <c r="B966" s="43"/>
      <c r="C966" s="45"/>
      <c r="D966" s="45"/>
      <c r="E966" s="101"/>
      <c r="F966" s="43"/>
      <c r="G966" s="43"/>
      <c r="H966" s="51"/>
      <c r="I966" s="43"/>
      <c r="J966" s="31"/>
      <c r="K966" s="55"/>
      <c r="L966" s="31"/>
      <c r="M966" s="31"/>
      <c r="N966" s="43"/>
      <c r="O966" s="48"/>
      <c r="P966" s="43"/>
      <c r="Q966" s="31" t="b">
        <f>IF(AND(OR(G966:G970=DATOS!C$8,G966:G970=DATOS!C$9),H966:H970=DATOS!B$4),ROW(G966:G970))</f>
        <v>0</v>
      </c>
      <c r="R966" s="31" t="str">
        <f t="shared" ca="1" si="2"/>
        <v/>
      </c>
      <c r="S966" s="31">
        <f t="shared" ca="1" si="10"/>
        <v>0</v>
      </c>
      <c r="T966" s="32"/>
      <c r="U966" s="32"/>
      <c r="V966" s="32"/>
      <c r="W966" s="32"/>
      <c r="X966" s="32"/>
      <c r="Y966" s="32"/>
      <c r="Z966" s="32"/>
      <c r="AA966" s="32"/>
      <c r="AB966" s="32"/>
      <c r="AC966" s="32"/>
      <c r="AD966" s="32"/>
      <c r="AE966" s="32"/>
    </row>
    <row r="967" spans="1:31" ht="12.75">
      <c r="A967" s="37"/>
      <c r="B967" s="43"/>
      <c r="C967" s="45"/>
      <c r="D967" s="45"/>
      <c r="E967" s="101"/>
      <c r="F967" s="43"/>
      <c r="G967" s="43"/>
      <c r="H967" s="51"/>
      <c r="I967" s="43"/>
      <c r="J967" s="31"/>
      <c r="K967" s="55"/>
      <c r="L967" s="31"/>
      <c r="M967" s="31"/>
      <c r="N967" s="43"/>
      <c r="O967" s="48"/>
      <c r="P967" s="43"/>
      <c r="Q967" s="31" t="b">
        <f>IF(AND(OR(G967:G971=DATOS!C$8,G967:G971=DATOS!C$9),H967:H971=DATOS!B$4),ROW(G967:G971))</f>
        <v>0</v>
      </c>
      <c r="R967" s="31" t="str">
        <f t="shared" ca="1" si="2"/>
        <v/>
      </c>
      <c r="S967" s="31">
        <f t="shared" ca="1" si="10"/>
        <v>0</v>
      </c>
      <c r="T967" s="32"/>
      <c r="U967" s="32"/>
      <c r="V967" s="32"/>
      <c r="W967" s="32"/>
      <c r="X967" s="32"/>
      <c r="Y967" s="32"/>
      <c r="Z967" s="32"/>
      <c r="AA967" s="32"/>
      <c r="AB967" s="32"/>
      <c r="AC967" s="32"/>
      <c r="AD967" s="32"/>
      <c r="AE967" s="32"/>
    </row>
    <row r="968" spans="1:31" ht="12.75">
      <c r="A968" s="37"/>
      <c r="B968" s="43"/>
      <c r="C968" s="45"/>
      <c r="D968" s="45"/>
      <c r="E968" s="101"/>
      <c r="F968" s="43"/>
      <c r="G968" s="43"/>
      <c r="H968" s="51"/>
      <c r="I968" s="43"/>
      <c r="J968" s="31"/>
      <c r="K968" s="55"/>
      <c r="L968" s="31"/>
      <c r="M968" s="31"/>
      <c r="N968" s="43"/>
      <c r="O968" s="48"/>
      <c r="P968" s="43"/>
      <c r="Q968" s="31" t="b">
        <f>IF(AND(OR(G968:G972=DATOS!C$8,G968:G972=DATOS!C$9),H968:H972=DATOS!B$4),ROW(G968:G972))</f>
        <v>0</v>
      </c>
      <c r="R968" s="31" t="str">
        <f t="shared" ca="1" si="2"/>
        <v/>
      </c>
      <c r="S968" s="31">
        <f t="shared" ca="1" si="10"/>
        <v>0</v>
      </c>
      <c r="T968" s="32"/>
      <c r="U968" s="32"/>
      <c r="V968" s="32"/>
      <c r="W968" s="32"/>
      <c r="X968" s="32"/>
      <c r="Y968" s="32"/>
      <c r="Z968" s="32"/>
      <c r="AA968" s="32"/>
      <c r="AB968" s="32"/>
      <c r="AC968" s="32"/>
      <c r="AD968" s="32"/>
      <c r="AE968" s="32"/>
    </row>
    <row r="969" spans="1:31" ht="12.75">
      <c r="A969" s="37"/>
      <c r="B969" s="43"/>
      <c r="C969" s="45"/>
      <c r="D969" s="45"/>
      <c r="E969" s="101"/>
      <c r="F969" s="43"/>
      <c r="G969" s="43"/>
      <c r="H969" s="51"/>
      <c r="I969" s="43"/>
      <c r="J969" s="31"/>
      <c r="K969" s="55"/>
      <c r="L969" s="31"/>
      <c r="M969" s="31"/>
      <c r="N969" s="43"/>
      <c r="O969" s="48"/>
      <c r="P969" s="43"/>
      <c r="Q969" s="31" t="b">
        <f>IF(AND(OR(G969:G973=DATOS!C$8,G969:G973=DATOS!C$9),H969:H973=DATOS!B$4),ROW(G969:G973))</f>
        <v>0</v>
      </c>
      <c r="R969" s="31" t="str">
        <f t="shared" ca="1" si="2"/>
        <v/>
      </c>
      <c r="S969" s="31">
        <f t="shared" ca="1" si="10"/>
        <v>0</v>
      </c>
      <c r="T969" s="32"/>
      <c r="U969" s="32"/>
      <c r="V969" s="32"/>
      <c r="W969" s="32"/>
      <c r="X969" s="32"/>
      <c r="Y969" s="32"/>
      <c r="Z969" s="32"/>
      <c r="AA969" s="32"/>
      <c r="AB969" s="32"/>
      <c r="AC969" s="32"/>
      <c r="AD969" s="32"/>
      <c r="AE969" s="32"/>
    </row>
    <row r="970" spans="1:31" ht="12.75">
      <c r="A970" s="37"/>
      <c r="B970" s="43"/>
      <c r="C970" s="45"/>
      <c r="D970" s="45"/>
      <c r="E970" s="101"/>
      <c r="F970" s="43"/>
      <c r="G970" s="43"/>
      <c r="H970" s="51"/>
      <c r="I970" s="43"/>
      <c r="J970" s="31"/>
      <c r="K970" s="55"/>
      <c r="L970" s="31"/>
      <c r="M970" s="31"/>
      <c r="N970" s="43"/>
      <c r="O970" s="48"/>
      <c r="P970" s="43"/>
      <c r="Q970" s="31" t="b">
        <f>IF(AND(OR(G970:G974=DATOS!C$8,G970:G974=DATOS!C$9),H970:H974=DATOS!B$4),ROW(G970:G974))</f>
        <v>0</v>
      </c>
      <c r="R970" s="31" t="str">
        <f t="shared" ca="1" si="2"/>
        <v/>
      </c>
      <c r="S970" s="31">
        <f t="shared" ca="1" si="10"/>
        <v>0</v>
      </c>
      <c r="T970" s="32"/>
      <c r="U970" s="32"/>
      <c r="V970" s="32"/>
      <c r="W970" s="32"/>
      <c r="X970" s="32"/>
      <c r="Y970" s="32"/>
      <c r="Z970" s="32"/>
      <c r="AA970" s="32"/>
      <c r="AB970" s="32"/>
      <c r="AC970" s="32"/>
      <c r="AD970" s="32"/>
      <c r="AE970" s="32"/>
    </row>
    <row r="971" spans="1:31" ht="12.75">
      <c r="A971" s="99"/>
      <c r="B971" s="43"/>
      <c r="C971" s="45"/>
      <c r="D971" s="45"/>
      <c r="E971" s="101"/>
      <c r="F971" s="43"/>
      <c r="G971" s="43"/>
      <c r="H971" s="51"/>
      <c r="I971" s="43"/>
      <c r="J971" s="31"/>
      <c r="K971" s="55"/>
      <c r="L971" s="31"/>
      <c r="M971" s="31"/>
      <c r="N971" s="43"/>
      <c r="O971" s="48"/>
      <c r="P971" s="43"/>
      <c r="Q971" s="31" t="b">
        <f>IF(AND(OR(G971:G975=DATOS!C$8,G971:G975=DATOS!C$9),H971:H975=DATOS!B$4),ROW(G971:G975))</f>
        <v>0</v>
      </c>
      <c r="R971" s="31" t="str">
        <f t="shared" ca="1" si="2"/>
        <v/>
      </c>
      <c r="S971" s="31">
        <f t="shared" ca="1" si="10"/>
        <v>0</v>
      </c>
      <c r="T971" s="32"/>
      <c r="U971" s="32"/>
      <c r="V971" s="32"/>
      <c r="W971" s="32"/>
      <c r="X971" s="32"/>
      <c r="Y971" s="32"/>
      <c r="Z971" s="32"/>
      <c r="AA971" s="32"/>
      <c r="AB971" s="32"/>
      <c r="AC971" s="32"/>
      <c r="AD971" s="32"/>
      <c r="AE971" s="32"/>
    </row>
    <row r="972" spans="1:31" ht="12.75">
      <c r="A972" s="37"/>
      <c r="B972" s="43"/>
      <c r="C972" s="45"/>
      <c r="D972" s="45"/>
      <c r="E972" s="101"/>
      <c r="F972" s="43"/>
      <c r="G972" s="43"/>
      <c r="H972" s="51"/>
      <c r="I972" s="43"/>
      <c r="J972" s="31"/>
      <c r="K972" s="55"/>
      <c r="L972" s="31"/>
      <c r="M972" s="31"/>
      <c r="N972" s="43"/>
      <c r="O972" s="121"/>
      <c r="P972" s="43"/>
      <c r="Q972" s="31" t="b">
        <f>IF(AND(OR(G972:G976=DATOS!C$8,G972:G976=DATOS!C$9),H972:H976=DATOS!B$4),ROW(G972:G976))</f>
        <v>0</v>
      </c>
      <c r="R972" s="31" t="str">
        <f t="shared" ca="1" si="2"/>
        <v/>
      </c>
      <c r="S972" s="31">
        <f t="shared" ca="1" si="10"/>
        <v>0</v>
      </c>
      <c r="T972" s="32"/>
      <c r="U972" s="32"/>
      <c r="V972" s="32"/>
      <c r="W972" s="32"/>
      <c r="X972" s="32"/>
      <c r="Y972" s="32"/>
      <c r="Z972" s="32"/>
      <c r="AA972" s="32"/>
      <c r="AB972" s="32"/>
      <c r="AC972" s="32"/>
      <c r="AD972" s="32"/>
      <c r="AE972" s="32"/>
    </row>
    <row r="973" spans="1:31" ht="12.75">
      <c r="A973" s="37"/>
      <c r="B973" s="43"/>
      <c r="C973" s="45"/>
      <c r="D973" s="45"/>
      <c r="E973" s="101"/>
      <c r="F973" s="43"/>
      <c r="G973" s="43"/>
      <c r="H973" s="51"/>
      <c r="I973" s="43"/>
      <c r="J973" s="31"/>
      <c r="K973" s="55"/>
      <c r="L973" s="31"/>
      <c r="M973" s="31"/>
      <c r="N973" s="43"/>
      <c r="O973" s="48"/>
      <c r="P973" s="43"/>
      <c r="Q973" s="31" t="b">
        <f>IF(AND(OR(G973:G977=DATOS!C$8,G973:G977=DATOS!C$9),H973:H977=DATOS!B$4),ROW(G973:G977))</f>
        <v>0</v>
      </c>
      <c r="R973" s="31" t="str">
        <f t="shared" ca="1" si="2"/>
        <v/>
      </c>
      <c r="S973" s="31">
        <f t="shared" ca="1" si="10"/>
        <v>0</v>
      </c>
      <c r="T973" s="32"/>
      <c r="U973" s="32"/>
      <c r="V973" s="32"/>
      <c r="W973" s="32"/>
      <c r="X973" s="32"/>
      <c r="Y973" s="32"/>
      <c r="Z973" s="32"/>
      <c r="AA973" s="32"/>
      <c r="AB973" s="32"/>
      <c r="AC973" s="32"/>
      <c r="AD973" s="32"/>
      <c r="AE973" s="32"/>
    </row>
    <row r="974" spans="1:31" ht="12.75">
      <c r="A974" s="37"/>
      <c r="B974" s="43"/>
      <c r="C974" s="45"/>
      <c r="D974" s="45"/>
      <c r="E974" s="101"/>
      <c r="F974" s="43"/>
      <c r="G974" s="43"/>
      <c r="H974" s="51"/>
      <c r="I974" s="43"/>
      <c r="J974" s="43"/>
      <c r="K974" s="52"/>
      <c r="L974" s="48"/>
      <c r="M974" s="48"/>
      <c r="N974" s="43"/>
      <c r="O974" s="121"/>
      <c r="P974" s="43"/>
      <c r="Q974" s="31" t="b">
        <f>IF(AND(OR(G974:G978=DATOS!C$8,G974:G978=DATOS!C$9),H974:H978=DATOS!B$4),ROW(G974:G978))</f>
        <v>0</v>
      </c>
      <c r="R974" s="31" t="str">
        <f t="shared" ca="1" si="2"/>
        <v/>
      </c>
      <c r="S974" s="31">
        <f t="shared" ca="1" si="10"/>
        <v>0</v>
      </c>
      <c r="T974" s="32"/>
      <c r="U974" s="32"/>
      <c r="V974" s="32"/>
      <c r="W974" s="32"/>
      <c r="X974" s="32"/>
      <c r="Y974" s="32"/>
      <c r="Z974" s="32"/>
      <c r="AA974" s="32"/>
      <c r="AB974" s="32"/>
      <c r="AC974" s="32"/>
      <c r="AD974" s="32"/>
      <c r="AE974" s="32"/>
    </row>
    <row r="975" spans="1:31" ht="12.75">
      <c r="A975" s="37"/>
      <c r="B975" s="43"/>
      <c r="C975" s="45"/>
      <c r="D975" s="45"/>
      <c r="E975" s="101"/>
      <c r="F975" s="43"/>
      <c r="G975" s="43"/>
      <c r="H975" s="51"/>
      <c r="I975" s="43"/>
      <c r="J975" s="43"/>
      <c r="K975" s="52"/>
      <c r="L975" s="43"/>
      <c r="M975" s="43"/>
      <c r="N975" s="43"/>
      <c r="O975" s="121"/>
      <c r="P975" s="43"/>
      <c r="Q975" s="31" t="b">
        <f>IF(AND(OR(G975:G979=DATOS!C$8,G975:G979=DATOS!C$9),H975:H979=DATOS!B$4),ROW(G975:G979))</f>
        <v>0</v>
      </c>
      <c r="R975" s="31" t="str">
        <f t="shared" ca="1" si="2"/>
        <v/>
      </c>
      <c r="S975" s="31">
        <f t="shared" ca="1" si="10"/>
        <v>0</v>
      </c>
      <c r="T975" s="32"/>
      <c r="U975" s="32"/>
      <c r="V975" s="32"/>
      <c r="W975" s="32"/>
      <c r="X975" s="32"/>
      <c r="Y975" s="32"/>
      <c r="Z975" s="32"/>
      <c r="AA975" s="32"/>
      <c r="AB975" s="32"/>
      <c r="AC975" s="32"/>
      <c r="AD975" s="32"/>
      <c r="AE975" s="32"/>
    </row>
    <row r="976" spans="1:31" ht="12.75">
      <c r="A976" s="37"/>
      <c r="B976" s="43"/>
      <c r="C976" s="45"/>
      <c r="D976" s="45"/>
      <c r="E976" s="101"/>
      <c r="F976" s="43"/>
      <c r="G976" s="43"/>
      <c r="H976" s="51"/>
      <c r="I976" s="43"/>
      <c r="J976" s="43"/>
      <c r="K976" s="52"/>
      <c r="L976" s="43"/>
      <c r="M976" s="43"/>
      <c r="N976" s="43"/>
      <c r="O976" s="48"/>
      <c r="P976" s="43"/>
      <c r="Q976" s="31" t="b">
        <f>IF(AND(OR(G976:G980=DATOS!C$8,G976:G980=DATOS!C$9),H976:H980=DATOS!B$4),ROW(G976:G980))</f>
        <v>0</v>
      </c>
      <c r="R976" s="31" t="str">
        <f t="shared" ca="1" si="2"/>
        <v/>
      </c>
      <c r="S976" s="31">
        <f t="shared" ca="1" si="10"/>
        <v>0</v>
      </c>
      <c r="T976" s="32"/>
      <c r="U976" s="32"/>
      <c r="V976" s="32"/>
      <c r="W976" s="32"/>
      <c r="X976" s="32"/>
      <c r="Y976" s="32"/>
      <c r="Z976" s="32"/>
      <c r="AA976" s="32"/>
      <c r="AB976" s="32"/>
      <c r="AC976" s="32"/>
      <c r="AD976" s="32"/>
      <c r="AE976" s="32"/>
    </row>
    <row r="977" spans="1:31" ht="12.75">
      <c r="A977" s="37"/>
      <c r="B977" s="43"/>
      <c r="C977" s="45"/>
      <c r="D977" s="45"/>
      <c r="E977" s="101"/>
      <c r="F977" s="43"/>
      <c r="G977" s="43"/>
      <c r="H977" s="51"/>
      <c r="I977" s="43"/>
      <c r="J977" s="43"/>
      <c r="K977" s="52"/>
      <c r="L977" s="43"/>
      <c r="M977" s="43"/>
      <c r="N977" s="43"/>
      <c r="O977" s="121"/>
      <c r="P977" s="43"/>
      <c r="Q977" s="31" t="b">
        <f>IF(AND(OR(G977:G981=DATOS!C$8,G977:G981=DATOS!C$9),H977:H981=DATOS!B$4),ROW(G977:G981))</f>
        <v>0</v>
      </c>
      <c r="R977" s="31" t="str">
        <f t="shared" ca="1" si="2"/>
        <v/>
      </c>
      <c r="S977" s="31">
        <f t="shared" ca="1" si="10"/>
        <v>0</v>
      </c>
      <c r="T977" s="32"/>
      <c r="U977" s="32"/>
      <c r="V977" s="32"/>
      <c r="W977" s="32"/>
      <c r="X977" s="32"/>
      <c r="Y977" s="32"/>
      <c r="Z977" s="32"/>
      <c r="AA977" s="32"/>
      <c r="AB977" s="32"/>
      <c r="AC977" s="32"/>
      <c r="AD977" s="32"/>
      <c r="AE977" s="32"/>
    </row>
    <row r="978" spans="1:31" ht="12.75">
      <c r="A978" s="37"/>
      <c r="B978" s="43"/>
      <c r="C978" s="45"/>
      <c r="D978" s="45"/>
      <c r="E978" s="101"/>
      <c r="F978" s="43"/>
      <c r="G978" s="43"/>
      <c r="H978" s="51"/>
      <c r="I978" s="43"/>
      <c r="J978" s="43"/>
      <c r="K978" s="52"/>
      <c r="L978" s="43"/>
      <c r="M978" s="43"/>
      <c r="N978" s="43"/>
      <c r="O978" s="121"/>
      <c r="P978" s="43"/>
      <c r="Q978" s="31" t="b">
        <f>IF(AND(OR(G978:G982=DATOS!C$8,G978:G982=DATOS!C$9),H978:H982=DATOS!B$4),ROW(G978:G982))</f>
        <v>0</v>
      </c>
      <c r="R978" s="31" t="str">
        <f t="shared" ca="1" si="2"/>
        <v/>
      </c>
      <c r="S978" s="31">
        <f t="shared" ca="1" si="10"/>
        <v>0</v>
      </c>
      <c r="T978" s="32"/>
      <c r="U978" s="32"/>
      <c r="V978" s="32"/>
      <c r="W978" s="32"/>
      <c r="X978" s="32"/>
      <c r="Y978" s="32"/>
      <c r="Z978" s="32"/>
      <c r="AA978" s="32"/>
      <c r="AB978" s="32"/>
      <c r="AC978" s="32"/>
      <c r="AD978" s="32"/>
      <c r="AE978" s="32"/>
    </row>
    <row r="979" spans="1:31" ht="12.75">
      <c r="A979" s="37"/>
      <c r="B979" s="43"/>
      <c r="C979" s="45"/>
      <c r="D979" s="45"/>
      <c r="E979" s="101"/>
      <c r="F979" s="43"/>
      <c r="G979" s="43"/>
      <c r="H979" s="51"/>
      <c r="I979" s="43"/>
      <c r="J979" s="31"/>
      <c r="K979" s="55"/>
      <c r="L979" s="31"/>
      <c r="M979" s="31"/>
      <c r="N979" s="43"/>
      <c r="O979" s="48"/>
      <c r="P979" s="43"/>
      <c r="Q979" s="31" t="b">
        <f>IF(AND(OR(G979:G983=DATOS!C$8,G979:G983=DATOS!C$9),H979:H983=DATOS!B$4),ROW(G979:G983))</f>
        <v>0</v>
      </c>
      <c r="R979" s="31" t="str">
        <f t="shared" ca="1" si="2"/>
        <v/>
      </c>
      <c r="S979" s="31">
        <f t="shared" ca="1" si="10"/>
        <v>0</v>
      </c>
      <c r="T979" s="32"/>
      <c r="U979" s="32"/>
      <c r="V979" s="32"/>
      <c r="W979" s="32"/>
      <c r="X979" s="32"/>
      <c r="Y979" s="32"/>
      <c r="Z979" s="32"/>
      <c r="AA979" s="32"/>
      <c r="AB979" s="32"/>
      <c r="AC979" s="32"/>
      <c r="AD979" s="32"/>
      <c r="AE979" s="32"/>
    </row>
    <row r="980" spans="1:31" ht="12.75">
      <c r="A980" s="37"/>
      <c r="B980" s="43"/>
      <c r="C980" s="45"/>
      <c r="D980" s="45"/>
      <c r="E980" s="101"/>
      <c r="F980" s="43"/>
      <c r="G980" s="43"/>
      <c r="H980" s="51"/>
      <c r="I980" s="43"/>
      <c r="J980" s="31"/>
      <c r="K980" s="52"/>
      <c r="L980" s="48"/>
      <c r="M980" s="31"/>
      <c r="N980" s="43"/>
      <c r="O980" s="48"/>
      <c r="P980" s="43"/>
      <c r="Q980" s="31" t="b">
        <f>IF(AND(OR(G980:G984=DATOS!C$8,G980:G984=DATOS!C$9),H980:H984=DATOS!B$4),ROW(G980:G984))</f>
        <v>0</v>
      </c>
      <c r="R980" s="31" t="str">
        <f t="shared" ca="1" si="2"/>
        <v/>
      </c>
      <c r="S980" s="31">
        <f t="shared" ca="1" si="10"/>
        <v>0</v>
      </c>
      <c r="T980" s="32"/>
      <c r="U980" s="32"/>
      <c r="V980" s="32"/>
      <c r="W980" s="32"/>
      <c r="X980" s="32"/>
      <c r="Y980" s="32"/>
      <c r="Z980" s="32"/>
      <c r="AA980" s="32"/>
      <c r="AB980" s="32"/>
      <c r="AC980" s="32"/>
      <c r="AD980" s="32"/>
      <c r="AE980" s="32"/>
    </row>
    <row r="981" spans="1:31" ht="12.75">
      <c r="A981" s="99"/>
      <c r="B981" s="43"/>
      <c r="C981" s="45"/>
      <c r="D981" s="45"/>
      <c r="E981" s="101"/>
      <c r="F981" s="43"/>
      <c r="G981" s="43"/>
      <c r="H981" s="51"/>
      <c r="I981" s="43"/>
      <c r="J981" s="31"/>
      <c r="K981" s="55"/>
      <c r="L981" s="31"/>
      <c r="M981" s="31"/>
      <c r="N981" s="43"/>
      <c r="O981" s="48"/>
      <c r="P981" s="43"/>
      <c r="Q981" s="31" t="b">
        <f>IF(AND(OR(G981:G985=DATOS!C$8,G981:G985=DATOS!C$9),H981:H985=DATOS!B$4),ROW(G981:G985))</f>
        <v>0</v>
      </c>
      <c r="R981" s="31" t="str">
        <f t="shared" ca="1" si="2"/>
        <v/>
      </c>
      <c r="S981" s="31">
        <f t="shared" ca="1" si="10"/>
        <v>0</v>
      </c>
      <c r="T981" s="32"/>
      <c r="U981" s="32"/>
      <c r="V981" s="32"/>
      <c r="W981" s="32"/>
      <c r="X981" s="32"/>
      <c r="Y981" s="32"/>
      <c r="Z981" s="32"/>
      <c r="AA981" s="32"/>
      <c r="AB981" s="32"/>
      <c r="AC981" s="32"/>
      <c r="AD981" s="32"/>
      <c r="AE981" s="32"/>
    </row>
    <row r="982" spans="1:31" ht="12.75">
      <c r="A982" s="37"/>
      <c r="B982" s="43"/>
      <c r="C982" s="45"/>
      <c r="D982" s="45"/>
      <c r="E982" s="101"/>
      <c r="F982" s="43"/>
      <c r="G982" s="43"/>
      <c r="H982" s="51"/>
      <c r="I982" s="43"/>
      <c r="J982" s="31"/>
      <c r="K982" s="55"/>
      <c r="L982" s="31"/>
      <c r="M982" s="31"/>
      <c r="N982" s="43"/>
      <c r="O982" s="48"/>
      <c r="P982" s="43"/>
      <c r="Q982" s="31" t="b">
        <f>IF(AND(OR(G982:G986=DATOS!C$8,G982:G986=DATOS!C$9),H982:H986=DATOS!B$4),ROW(G982:G986))</f>
        <v>0</v>
      </c>
      <c r="R982" s="31" t="str">
        <f t="shared" ca="1" si="2"/>
        <v/>
      </c>
      <c r="S982" s="31">
        <f t="shared" ca="1" si="10"/>
        <v>0</v>
      </c>
      <c r="T982" s="32"/>
      <c r="U982" s="32"/>
      <c r="V982" s="32"/>
      <c r="W982" s="32"/>
      <c r="X982" s="32"/>
      <c r="Y982" s="32"/>
      <c r="Z982" s="32"/>
      <c r="AA982" s="32"/>
      <c r="AB982" s="32"/>
      <c r="AC982" s="32"/>
      <c r="AD982" s="32"/>
      <c r="AE982" s="32"/>
    </row>
    <row r="983" spans="1:31" ht="12.75">
      <c r="A983" s="37"/>
      <c r="B983" s="43"/>
      <c r="C983" s="45"/>
      <c r="D983" s="45"/>
      <c r="E983" s="101"/>
      <c r="F983" s="43"/>
      <c r="G983" s="43"/>
      <c r="H983" s="51"/>
      <c r="I983" s="43"/>
      <c r="J983" s="31"/>
      <c r="K983" s="55"/>
      <c r="L983" s="31"/>
      <c r="M983" s="31"/>
      <c r="N983" s="43"/>
      <c r="O983" s="48"/>
      <c r="P983" s="43"/>
      <c r="Q983" s="31" t="b">
        <f>IF(AND(OR(G983:G987=DATOS!C$8,G983:G987=DATOS!C$9),H983:H987=DATOS!B$4),ROW(G983:G987))</f>
        <v>0</v>
      </c>
      <c r="R983" s="31" t="str">
        <f t="shared" ca="1" si="2"/>
        <v/>
      </c>
      <c r="S983" s="31">
        <f t="shared" ca="1" si="10"/>
        <v>0</v>
      </c>
      <c r="T983" s="32"/>
      <c r="U983" s="32"/>
      <c r="V983" s="32"/>
      <c r="W983" s="32"/>
      <c r="X983" s="32"/>
      <c r="Y983" s="32"/>
      <c r="Z983" s="32"/>
      <c r="AA983" s="32"/>
      <c r="AB983" s="32"/>
      <c r="AC983" s="32"/>
      <c r="AD983" s="32"/>
      <c r="AE983" s="32"/>
    </row>
    <row r="984" spans="1:31" ht="12.75">
      <c r="A984" s="37"/>
      <c r="B984" s="43"/>
      <c r="C984" s="45"/>
      <c r="D984" s="45"/>
      <c r="E984" s="101"/>
      <c r="F984" s="43"/>
      <c r="G984" s="43"/>
      <c r="H984" s="51"/>
      <c r="I984" s="43"/>
      <c r="J984" s="31"/>
      <c r="K984" s="52"/>
      <c r="L984" s="31"/>
      <c r="M984" s="31"/>
      <c r="N984" s="43"/>
      <c r="O984" s="48"/>
      <c r="P984" s="43"/>
      <c r="Q984" s="31" t="b">
        <f>IF(AND(OR(G984:G988=DATOS!C$8,G984:G988=DATOS!C$9),H984:H988=DATOS!B$4),ROW(G984:G988))</f>
        <v>0</v>
      </c>
      <c r="R984" s="31" t="str">
        <f t="shared" ca="1" si="2"/>
        <v/>
      </c>
      <c r="S984" s="31">
        <f t="shared" ca="1" si="10"/>
        <v>0</v>
      </c>
      <c r="T984" s="32"/>
      <c r="U984" s="32"/>
      <c r="V984" s="32"/>
      <c r="W984" s="32"/>
      <c r="X984" s="32"/>
      <c r="Y984" s="32"/>
      <c r="Z984" s="32"/>
      <c r="AA984" s="32"/>
      <c r="AB984" s="32"/>
      <c r="AC984" s="32"/>
      <c r="AD984" s="32"/>
      <c r="AE984" s="32"/>
    </row>
    <row r="985" spans="1:31" ht="12.75">
      <c r="A985" s="37"/>
      <c r="B985" s="43"/>
      <c r="C985" s="45"/>
      <c r="D985" s="45"/>
      <c r="E985" s="101"/>
      <c r="F985" s="43"/>
      <c r="G985" s="43"/>
      <c r="H985" s="51"/>
      <c r="I985" s="43"/>
      <c r="J985" s="31"/>
      <c r="K985" s="55"/>
      <c r="L985" s="31"/>
      <c r="M985" s="31"/>
      <c r="N985" s="43"/>
      <c r="O985" s="48"/>
      <c r="P985" s="43"/>
      <c r="Q985" s="31" t="b">
        <f>IF(AND(OR(G985:G989=DATOS!C$8,G985:G989=DATOS!C$9),H985:H989=DATOS!B$4),ROW(G985:G989))</f>
        <v>0</v>
      </c>
      <c r="R985" s="31" t="str">
        <f t="shared" ca="1" si="2"/>
        <v/>
      </c>
      <c r="S985" s="31">
        <f t="shared" ca="1" si="10"/>
        <v>0</v>
      </c>
      <c r="T985" s="32"/>
      <c r="U985" s="32"/>
      <c r="V985" s="32"/>
      <c r="W985" s="32"/>
      <c r="X985" s="32"/>
      <c r="Y985" s="32"/>
      <c r="Z985" s="32"/>
      <c r="AA985" s="32"/>
      <c r="AB985" s="32"/>
      <c r="AC985" s="32"/>
      <c r="AD985" s="32"/>
      <c r="AE985" s="32"/>
    </row>
    <row r="986" spans="1:31" ht="12.75">
      <c r="A986" s="37"/>
      <c r="B986" s="43"/>
      <c r="C986" s="45"/>
      <c r="D986" s="45"/>
      <c r="E986" s="101"/>
      <c r="F986" s="43"/>
      <c r="G986" s="43"/>
      <c r="H986" s="51"/>
      <c r="I986" s="43"/>
      <c r="J986" s="31"/>
      <c r="K986" s="55"/>
      <c r="L986" s="31"/>
      <c r="M986" s="31"/>
      <c r="N986" s="43"/>
      <c r="O986" s="48"/>
      <c r="P986" s="43"/>
      <c r="Q986" s="31" t="b">
        <f>IF(AND(OR(G986:G990=DATOS!C$8,G986:G990=DATOS!C$9),H986:H990=DATOS!B$4),ROW(G986:G990))</f>
        <v>0</v>
      </c>
      <c r="R986" s="31" t="str">
        <f t="shared" ca="1" si="2"/>
        <v/>
      </c>
      <c r="S986" s="31">
        <f t="shared" ca="1" si="10"/>
        <v>0</v>
      </c>
      <c r="T986" s="32"/>
      <c r="U986" s="32"/>
      <c r="V986" s="32"/>
      <c r="W986" s="32"/>
      <c r="X986" s="32"/>
      <c r="Y986" s="32"/>
      <c r="Z986" s="32"/>
      <c r="AA986" s="32"/>
      <c r="AB986" s="32"/>
      <c r="AC986" s="32"/>
      <c r="AD986" s="32"/>
      <c r="AE986" s="32"/>
    </row>
    <row r="987" spans="1:31" ht="12.75">
      <c r="A987" s="99"/>
      <c r="B987" s="43"/>
      <c r="C987" s="45"/>
      <c r="D987" s="45"/>
      <c r="E987" s="101"/>
      <c r="F987" s="43"/>
      <c r="G987" s="43"/>
      <c r="H987" s="51"/>
      <c r="I987" s="43"/>
      <c r="J987" s="31"/>
      <c r="K987" s="55"/>
      <c r="L987" s="31"/>
      <c r="M987" s="31"/>
      <c r="N987" s="43"/>
      <c r="O987" s="48"/>
      <c r="P987" s="43"/>
      <c r="Q987" s="31" t="b">
        <f>IF(AND(OR(G987:G991=DATOS!C$8,G987:G991=DATOS!C$9),H987:H991=DATOS!B$4),ROW(G987:G991))</f>
        <v>0</v>
      </c>
      <c r="R987" s="31" t="str">
        <f t="shared" ca="1" si="2"/>
        <v/>
      </c>
      <c r="S987" s="31">
        <f t="shared" ca="1" si="10"/>
        <v>0</v>
      </c>
      <c r="T987" s="32"/>
      <c r="U987" s="32"/>
      <c r="V987" s="32"/>
      <c r="W987" s="32"/>
      <c r="X987" s="32"/>
      <c r="Y987" s="32"/>
      <c r="Z987" s="32"/>
      <c r="AA987" s="32"/>
      <c r="AB987" s="32"/>
      <c r="AC987" s="32"/>
      <c r="AD987" s="32"/>
      <c r="AE987" s="32"/>
    </row>
    <row r="988" spans="1:31" ht="12.75">
      <c r="A988" s="37"/>
      <c r="B988" s="43"/>
      <c r="C988" s="45"/>
      <c r="D988" s="45"/>
      <c r="E988" s="101"/>
      <c r="F988" s="43"/>
      <c r="G988" s="43"/>
      <c r="H988" s="51"/>
      <c r="I988" s="43"/>
      <c r="J988" s="31"/>
      <c r="K988" s="52"/>
      <c r="L988" s="31"/>
      <c r="M988" s="31"/>
      <c r="N988" s="43"/>
      <c r="O988" s="48"/>
      <c r="P988" s="43"/>
      <c r="Q988" s="31" t="b">
        <f>IF(AND(OR(G988:G992=DATOS!C$8,G988:G992=DATOS!C$9),H988:H992=DATOS!B$4),ROW(G988:G992))</f>
        <v>0</v>
      </c>
      <c r="R988" s="31" t="str">
        <f t="shared" ca="1" si="2"/>
        <v/>
      </c>
      <c r="S988" s="31">
        <f t="shared" ca="1" si="10"/>
        <v>0</v>
      </c>
      <c r="T988" s="32"/>
      <c r="U988" s="32"/>
      <c r="V988" s="32"/>
      <c r="W988" s="32"/>
      <c r="X988" s="32"/>
      <c r="Y988" s="32"/>
      <c r="Z988" s="32"/>
      <c r="AA988" s="32"/>
      <c r="AB988" s="32"/>
      <c r="AC988" s="32"/>
      <c r="AD988" s="32"/>
      <c r="AE988" s="32"/>
    </row>
    <row r="989" spans="1:31" ht="12.75">
      <c r="A989" s="37"/>
      <c r="B989" s="43"/>
      <c r="C989" s="45"/>
      <c r="D989" s="45"/>
      <c r="E989" s="101"/>
      <c r="F989" s="43"/>
      <c r="G989" s="43"/>
      <c r="H989" s="51"/>
      <c r="I989" s="43"/>
      <c r="J989" s="43"/>
      <c r="K989" s="52"/>
      <c r="L989" s="43"/>
      <c r="M989" s="43"/>
      <c r="N989" s="43"/>
      <c r="O989" s="121"/>
      <c r="P989" s="43"/>
      <c r="Q989" s="31" t="b">
        <f>IF(AND(OR(G989:G993=DATOS!C$8,G989:G993=DATOS!C$9),H989:H993=DATOS!B$4),ROW(G989:G993))</f>
        <v>0</v>
      </c>
      <c r="R989" s="31" t="str">
        <f t="shared" ca="1" si="2"/>
        <v/>
      </c>
      <c r="S989" s="31">
        <f t="shared" ca="1" si="10"/>
        <v>0</v>
      </c>
      <c r="T989" s="32"/>
      <c r="U989" s="32"/>
      <c r="V989" s="32"/>
      <c r="W989" s="32"/>
      <c r="X989" s="32"/>
      <c r="Y989" s="32"/>
      <c r="Z989" s="32"/>
      <c r="AA989" s="32"/>
      <c r="AB989" s="32"/>
      <c r="AC989" s="32"/>
      <c r="AD989" s="32"/>
      <c r="AE989" s="32"/>
    </row>
    <row r="990" spans="1:31" ht="12.75">
      <c r="A990" s="99"/>
      <c r="B990" s="43"/>
      <c r="C990" s="45"/>
      <c r="D990" s="45"/>
      <c r="E990" s="101"/>
      <c r="F990" s="43"/>
      <c r="G990" s="43"/>
      <c r="H990" s="51"/>
      <c r="I990" s="43"/>
      <c r="J990" s="31"/>
      <c r="K990" s="52"/>
      <c r="L990" s="31"/>
      <c r="M990" s="31"/>
      <c r="N990" s="43"/>
      <c r="O990" s="48"/>
      <c r="P990" s="43"/>
      <c r="Q990" s="31" t="b">
        <f>IF(AND(OR(G990:G994=DATOS!C$8,G990:G994=DATOS!C$9),H990:H994=DATOS!B$4),ROW(G990:G994))</f>
        <v>0</v>
      </c>
      <c r="R990" s="31" t="str">
        <f t="shared" ca="1" si="2"/>
        <v/>
      </c>
      <c r="S990" s="31">
        <f t="shared" ca="1" si="10"/>
        <v>0</v>
      </c>
      <c r="T990" s="32"/>
      <c r="U990" s="32"/>
      <c r="V990" s="32"/>
      <c r="W990" s="32"/>
      <c r="X990" s="32"/>
      <c r="Y990" s="32"/>
      <c r="Z990" s="32"/>
      <c r="AA990" s="32"/>
      <c r="AB990" s="32"/>
      <c r="AC990" s="32"/>
      <c r="AD990" s="32"/>
      <c r="AE990" s="32"/>
    </row>
    <row r="991" spans="1:31" ht="12.75">
      <c r="A991" s="37"/>
      <c r="B991" s="43"/>
      <c r="C991" s="45"/>
      <c r="D991" s="45"/>
      <c r="E991" s="101"/>
      <c r="F991" s="43"/>
      <c r="G991" s="43"/>
      <c r="H991" s="51"/>
      <c r="I991" s="43"/>
      <c r="J991" s="43"/>
      <c r="K991" s="52"/>
      <c r="L991" s="43"/>
      <c r="M991" s="43"/>
      <c r="N991" s="43"/>
      <c r="O991" s="121"/>
      <c r="P991" s="43"/>
      <c r="Q991" s="31" t="b">
        <f>IF(AND(OR(G991:G995=DATOS!C$8,G991:G995=DATOS!C$9),H991:H995=DATOS!B$4),ROW(G991:G995))</f>
        <v>0</v>
      </c>
      <c r="R991" s="31" t="str">
        <f t="shared" ca="1" si="2"/>
        <v/>
      </c>
      <c r="S991" s="31">
        <f t="shared" ca="1" si="10"/>
        <v>0</v>
      </c>
      <c r="T991" s="32"/>
      <c r="U991" s="32"/>
      <c r="V991" s="32"/>
      <c r="W991" s="32"/>
      <c r="X991" s="32"/>
      <c r="Y991" s="32"/>
      <c r="Z991" s="32"/>
      <c r="AA991" s="32"/>
      <c r="AB991" s="32"/>
      <c r="AC991" s="32"/>
      <c r="AD991" s="32"/>
      <c r="AE991" s="32"/>
    </row>
    <row r="992" spans="1:31" ht="12.75">
      <c r="A992" s="99"/>
      <c r="B992" s="43"/>
      <c r="C992" s="45"/>
      <c r="D992" s="45"/>
      <c r="E992" s="101"/>
      <c r="F992" s="43"/>
      <c r="G992" s="43"/>
      <c r="H992" s="51"/>
      <c r="I992" s="43"/>
      <c r="J992" s="43"/>
      <c r="K992" s="52"/>
      <c r="L992" s="43"/>
      <c r="M992" s="43"/>
      <c r="N992" s="43"/>
      <c r="O992" s="48"/>
      <c r="P992" s="43"/>
      <c r="Q992" s="31" t="b">
        <f>IF(AND(OR(G992:G996=DATOS!C$8,G992:G996=DATOS!C$9),H992:H996=DATOS!B$4),ROW(G992:G996))</f>
        <v>0</v>
      </c>
      <c r="R992" s="31" t="str">
        <f t="shared" ca="1" si="2"/>
        <v/>
      </c>
      <c r="S992" s="31">
        <f t="shared" ca="1" si="10"/>
        <v>0</v>
      </c>
      <c r="T992" s="32"/>
      <c r="U992" s="32"/>
      <c r="V992" s="32"/>
      <c r="W992" s="32"/>
      <c r="X992" s="32"/>
      <c r="Y992" s="32"/>
      <c r="Z992" s="32"/>
      <c r="AA992" s="32"/>
      <c r="AB992" s="32"/>
      <c r="AC992" s="32"/>
      <c r="AD992" s="32"/>
      <c r="AE992" s="32"/>
    </row>
    <row r="993" spans="1:31" ht="12.75">
      <c r="A993" s="37"/>
      <c r="B993" s="43"/>
      <c r="C993" s="45"/>
      <c r="D993" s="45"/>
      <c r="E993" s="101"/>
      <c r="F993" s="43"/>
      <c r="G993" s="43"/>
      <c r="H993" s="51"/>
      <c r="I993" s="43"/>
      <c r="J993" s="43"/>
      <c r="K993" s="52"/>
      <c r="L993" s="43"/>
      <c r="M993" s="43"/>
      <c r="N993" s="43"/>
      <c r="O993" s="121"/>
      <c r="P993" s="43"/>
      <c r="Q993" s="31" t="b">
        <f>IF(AND(OR(G993:G997=DATOS!C$8,G993:G997=DATOS!C$9),H993:H997=DATOS!B$4),ROW(G993:G997))</f>
        <v>0</v>
      </c>
      <c r="R993" s="31" t="str">
        <f t="shared" ca="1" si="2"/>
        <v/>
      </c>
      <c r="S993" s="31">
        <f t="shared" ca="1" si="10"/>
        <v>0</v>
      </c>
      <c r="T993" s="32"/>
      <c r="U993" s="32"/>
      <c r="V993" s="32"/>
      <c r="W993" s="32"/>
      <c r="X993" s="32"/>
      <c r="Y993" s="32"/>
      <c r="Z993" s="32"/>
      <c r="AA993" s="32"/>
      <c r="AB993" s="32"/>
      <c r="AC993" s="32"/>
      <c r="AD993" s="32"/>
      <c r="AE993" s="32"/>
    </row>
    <row r="994" spans="1:31" ht="12.75">
      <c r="A994" s="99"/>
      <c r="B994" s="43"/>
      <c r="C994" s="45"/>
      <c r="D994" s="45"/>
      <c r="E994" s="101"/>
      <c r="F994" s="43"/>
      <c r="G994" s="43"/>
      <c r="H994" s="51"/>
      <c r="I994" s="43"/>
      <c r="J994" s="31"/>
      <c r="K994" s="55"/>
      <c r="L994" s="31"/>
      <c r="M994" s="31"/>
      <c r="N994" s="43"/>
      <c r="O994" s="48"/>
      <c r="P994" s="43"/>
      <c r="Q994" s="31" t="b">
        <f>IF(AND(OR(G994:G998=DATOS!C$8,G994:G998=DATOS!C$9),H994:H998=DATOS!B$4),ROW(G994:G998))</f>
        <v>0</v>
      </c>
      <c r="R994" s="31" t="str">
        <f t="shared" ca="1" si="2"/>
        <v/>
      </c>
      <c r="S994" s="31">
        <f t="shared" ca="1" si="10"/>
        <v>0</v>
      </c>
      <c r="T994" s="32"/>
      <c r="U994" s="32"/>
      <c r="V994" s="32"/>
      <c r="W994" s="32"/>
      <c r="X994" s="32"/>
      <c r="Y994" s="32"/>
      <c r="Z994" s="32"/>
      <c r="AA994" s="32"/>
      <c r="AB994" s="32"/>
      <c r="AC994" s="32"/>
      <c r="AD994" s="32"/>
      <c r="AE994" s="32"/>
    </row>
    <row r="995" spans="1:31" ht="12.75">
      <c r="A995" s="99"/>
      <c r="B995" s="43"/>
      <c r="C995" s="45"/>
      <c r="D995" s="45"/>
      <c r="E995" s="101"/>
      <c r="F995" s="43"/>
      <c r="G995" s="43"/>
      <c r="H995" s="51"/>
      <c r="I995" s="43"/>
      <c r="J995" s="31"/>
      <c r="K995" s="55"/>
      <c r="L995" s="31"/>
      <c r="M995" s="31"/>
      <c r="N995" s="43"/>
      <c r="O995" s="48"/>
      <c r="P995" s="43"/>
      <c r="Q995" s="31" t="b">
        <f>IF(AND(OR(G995:G999=DATOS!C$8,G995:G999=DATOS!C$9),H995:H999=DATOS!B$4),ROW(G995:G999))</f>
        <v>0</v>
      </c>
      <c r="R995" s="31" t="str">
        <f t="shared" ca="1" si="2"/>
        <v/>
      </c>
      <c r="S995" s="31">
        <f t="shared" ca="1" si="10"/>
        <v>0</v>
      </c>
      <c r="T995" s="32"/>
      <c r="U995" s="32"/>
      <c r="V995" s="32"/>
      <c r="W995" s="32"/>
      <c r="X995" s="32"/>
      <c r="Y995" s="32"/>
      <c r="Z995" s="32"/>
      <c r="AA995" s="32"/>
      <c r="AB995" s="32"/>
      <c r="AC995" s="32"/>
      <c r="AD995" s="32"/>
      <c r="AE995" s="32"/>
    </row>
    <row r="996" spans="1:31" ht="12.75">
      <c r="A996" s="99"/>
      <c r="B996" s="43"/>
      <c r="C996" s="45"/>
      <c r="D996" s="45"/>
      <c r="E996" s="101"/>
      <c r="F996" s="43"/>
      <c r="G996" s="43"/>
      <c r="H996" s="51"/>
      <c r="I996" s="43"/>
      <c r="J996" s="31"/>
      <c r="K996" s="52"/>
      <c r="L996" s="31"/>
      <c r="M996" s="31"/>
      <c r="N996" s="43"/>
      <c r="O996" s="48"/>
      <c r="P996" s="43"/>
      <c r="Q996" s="31" t="b">
        <f>IF(AND(OR(G996:G1000=DATOS!C$8,G996:G1000=DATOS!C$9),H996:H1000=DATOS!B$4),ROW(G996:G1000))</f>
        <v>0</v>
      </c>
      <c r="R996" s="31" t="str">
        <f t="shared" ca="1" si="2"/>
        <v/>
      </c>
      <c r="S996" s="31">
        <f t="shared" ca="1" si="10"/>
        <v>0</v>
      </c>
      <c r="T996" s="32"/>
      <c r="U996" s="32"/>
      <c r="V996" s="32"/>
      <c r="W996" s="32"/>
      <c r="X996" s="32"/>
      <c r="Y996" s="32"/>
      <c r="Z996" s="32"/>
      <c r="AA996" s="32"/>
      <c r="AB996" s="32"/>
      <c r="AC996" s="32"/>
      <c r="AD996" s="32"/>
      <c r="AE996" s="32"/>
    </row>
    <row r="997" spans="1:31" ht="12.75">
      <c r="A997" s="37"/>
      <c r="B997" s="43"/>
      <c r="C997" s="45"/>
      <c r="D997" s="45"/>
      <c r="E997" s="101"/>
      <c r="F997" s="43"/>
      <c r="G997" s="43"/>
      <c r="H997" s="51"/>
      <c r="I997" s="43"/>
      <c r="J997" s="43"/>
      <c r="K997" s="52"/>
      <c r="L997" s="43"/>
      <c r="M997" s="43"/>
      <c r="N997" s="43"/>
      <c r="O997" s="121"/>
      <c r="P997" s="43"/>
      <c r="Q997" s="31" t="b">
        <f>IF(AND(OR(G997:G1001=DATOS!C$8,G997:G1001=DATOS!C$9),H997:H1001=DATOS!B$4),ROW(G997:G1001))</f>
        <v>0</v>
      </c>
      <c r="R997" s="31" t="str">
        <f t="shared" ca="1" si="2"/>
        <v/>
      </c>
      <c r="S997" s="31">
        <f t="shared" ca="1" si="10"/>
        <v>0</v>
      </c>
      <c r="T997" s="32"/>
      <c r="U997" s="32"/>
      <c r="V997" s="32"/>
      <c r="W997" s="32"/>
      <c r="X997" s="32"/>
      <c r="Y997" s="32"/>
      <c r="Z997" s="32"/>
      <c r="AA997" s="32"/>
      <c r="AB997" s="32"/>
      <c r="AC997" s="32"/>
      <c r="AD997" s="32"/>
      <c r="AE997" s="32"/>
    </row>
    <row r="998" spans="1:31" ht="12.75">
      <c r="A998" s="37"/>
      <c r="B998" s="43"/>
      <c r="C998" s="45"/>
      <c r="D998" s="45"/>
      <c r="E998" s="101"/>
      <c r="F998" s="43"/>
      <c r="G998" s="43"/>
      <c r="H998" s="51"/>
      <c r="I998" s="43"/>
      <c r="J998" s="43"/>
      <c r="K998" s="52"/>
      <c r="L998" s="43"/>
      <c r="M998" s="43"/>
      <c r="N998" s="43"/>
      <c r="O998" s="121"/>
      <c r="P998" s="43"/>
      <c r="Q998" s="31" t="b">
        <f>IF(AND(OR(G998:G1002=DATOS!C$8,G998:G1002=DATOS!C$9),H998:H1002=DATOS!B$4),ROW(G998:G1002))</f>
        <v>0</v>
      </c>
      <c r="R998" s="31" t="str">
        <f t="shared" ca="1" si="2"/>
        <v/>
      </c>
      <c r="S998" s="31">
        <f t="shared" ca="1" si="10"/>
        <v>0</v>
      </c>
      <c r="T998" s="32"/>
      <c r="U998" s="32"/>
      <c r="V998" s="32"/>
      <c r="W998" s="32"/>
      <c r="X998" s="32"/>
      <c r="Y998" s="32"/>
      <c r="Z998" s="32"/>
      <c r="AA998" s="32"/>
      <c r="AB998" s="32"/>
      <c r="AC998" s="32"/>
      <c r="AD998" s="32"/>
      <c r="AE998" s="32"/>
    </row>
    <row r="999" spans="1:31" ht="12.75">
      <c r="A999" s="37"/>
      <c r="B999" s="43"/>
      <c r="C999" s="45"/>
      <c r="D999" s="45"/>
      <c r="E999" s="101"/>
      <c r="F999" s="43"/>
      <c r="G999" s="43"/>
      <c r="H999" s="51"/>
      <c r="I999" s="43"/>
      <c r="J999" s="43"/>
      <c r="K999" s="52"/>
      <c r="L999" s="43"/>
      <c r="M999" s="43"/>
      <c r="N999" s="43"/>
      <c r="O999" s="121"/>
      <c r="P999" s="43"/>
      <c r="Q999" s="31" t="b">
        <f>IF(AND(OR(G999:G1003=DATOS!C$8,G999:G1003=DATOS!C$9),H999:H1003=DATOS!B$4),ROW(G999:G1003))</f>
        <v>0</v>
      </c>
      <c r="R999" s="31" t="str">
        <f t="shared" ca="1" si="2"/>
        <v/>
      </c>
      <c r="S999" s="31">
        <f t="shared" ca="1" si="10"/>
        <v>0</v>
      </c>
      <c r="T999" s="32"/>
      <c r="U999" s="32"/>
      <c r="V999" s="32"/>
      <c r="W999" s="32"/>
      <c r="X999" s="32"/>
      <c r="Y999" s="32"/>
      <c r="Z999" s="32"/>
      <c r="AA999" s="32"/>
      <c r="AB999" s="32"/>
      <c r="AC999" s="32"/>
      <c r="AD999" s="32"/>
      <c r="AE999" s="32"/>
    </row>
    <row r="1000" spans="1:31" ht="12.75">
      <c r="A1000" s="37"/>
      <c r="B1000" s="43"/>
      <c r="C1000" s="45"/>
      <c r="D1000" s="45"/>
      <c r="E1000" s="101"/>
      <c r="F1000" s="43"/>
      <c r="G1000" s="43"/>
      <c r="H1000" s="51"/>
      <c r="I1000" s="43"/>
      <c r="J1000" s="43"/>
      <c r="K1000" s="52"/>
      <c r="L1000" s="43"/>
      <c r="M1000" s="43"/>
      <c r="N1000" s="43"/>
      <c r="O1000" s="121"/>
      <c r="P1000" s="43"/>
      <c r="Q1000" s="31" t="b">
        <f>IF(AND(OR(G1000:G1004=DATOS!C$8,G1000:G1004=DATOS!C$9),H1000:H1004=DATOS!B$4),ROW(G1000:G1004))</f>
        <v>0</v>
      </c>
      <c r="R1000" s="31" t="str">
        <f t="shared" ca="1" si="2"/>
        <v/>
      </c>
      <c r="S1000" s="31">
        <f t="shared" ca="1" si="10"/>
        <v>0</v>
      </c>
      <c r="T1000" s="32"/>
      <c r="U1000" s="32"/>
      <c r="V1000" s="32"/>
      <c r="W1000" s="32"/>
      <c r="X1000" s="32"/>
      <c r="Y1000" s="32"/>
      <c r="Z1000" s="32"/>
      <c r="AA1000" s="32"/>
      <c r="AB1000" s="32"/>
      <c r="AC1000" s="32"/>
      <c r="AD1000" s="32"/>
      <c r="AE1000" s="32"/>
    </row>
    <row r="1001" spans="1:31" ht="12.75">
      <c r="A1001" s="37"/>
      <c r="B1001" s="43"/>
      <c r="C1001" s="45"/>
      <c r="D1001" s="45"/>
      <c r="E1001" s="48"/>
      <c r="F1001" s="43"/>
      <c r="G1001" s="43"/>
      <c r="H1001" s="51"/>
      <c r="I1001" s="43"/>
      <c r="J1001" s="31"/>
      <c r="K1001" s="55"/>
      <c r="L1001" s="31"/>
      <c r="M1001" s="31"/>
      <c r="N1001" s="43"/>
      <c r="O1001" s="48"/>
      <c r="P1001" s="43"/>
      <c r="Q1001" s="31" t="b">
        <f>IF(AND(OR(G1001:G1005=DATOS!C$8,G1001:G1005=DATOS!C$9),H1001:H1005=DATOS!B$4),ROW(G1001:G1005))</f>
        <v>0</v>
      </c>
      <c r="R1001" s="31" t="str">
        <f t="shared" ca="1" si="2"/>
        <v/>
      </c>
      <c r="S1001" s="31">
        <f t="shared" ca="1" si="10"/>
        <v>0</v>
      </c>
      <c r="T1001" s="32"/>
      <c r="U1001" s="32"/>
      <c r="V1001" s="32"/>
      <c r="W1001" s="32"/>
      <c r="X1001" s="32"/>
      <c r="Y1001" s="32"/>
      <c r="Z1001" s="32"/>
      <c r="AA1001" s="32"/>
      <c r="AB1001" s="32"/>
      <c r="AC1001" s="32"/>
      <c r="AD1001" s="32"/>
      <c r="AE1001" s="32"/>
    </row>
    <row r="1002" spans="1:31" ht="12.75">
      <c r="A1002" s="37"/>
      <c r="B1002" s="43"/>
      <c r="C1002" s="45"/>
      <c r="D1002" s="45"/>
      <c r="E1002" s="48"/>
      <c r="F1002" s="43"/>
      <c r="G1002" s="43"/>
      <c r="H1002" s="51"/>
      <c r="I1002" s="43"/>
      <c r="J1002" s="43"/>
      <c r="K1002" s="52"/>
      <c r="L1002" s="43"/>
      <c r="M1002" s="43"/>
      <c r="N1002" s="43"/>
      <c r="O1002" s="48"/>
      <c r="P1002" s="43"/>
      <c r="Q1002" s="31" t="b">
        <f>IF(AND(OR(G1002:G1006=DATOS!C$8,G1002:G1006=DATOS!C$9),H1002:H1006=DATOS!B$4),ROW(G1002:G1006))</f>
        <v>0</v>
      </c>
      <c r="R1002" s="31" t="str">
        <f t="shared" ca="1" si="2"/>
        <v/>
      </c>
      <c r="S1002" s="31">
        <f t="shared" ca="1" si="10"/>
        <v>0</v>
      </c>
      <c r="T1002" s="32"/>
      <c r="U1002" s="32"/>
      <c r="V1002" s="32"/>
      <c r="W1002" s="32"/>
      <c r="X1002" s="32"/>
      <c r="Y1002" s="32"/>
      <c r="Z1002" s="32"/>
      <c r="AA1002" s="32"/>
      <c r="AB1002" s="32"/>
      <c r="AC1002" s="32"/>
      <c r="AD1002" s="32"/>
      <c r="AE1002" s="32"/>
    </row>
    <row r="1003" spans="1:31" ht="12.75">
      <c r="A1003" s="37"/>
      <c r="B1003" s="43"/>
      <c r="C1003" s="45"/>
      <c r="D1003" s="45"/>
      <c r="E1003" s="48"/>
      <c r="F1003" s="43"/>
      <c r="G1003" s="43"/>
      <c r="H1003" s="51"/>
      <c r="I1003" s="43"/>
      <c r="J1003" s="43"/>
      <c r="K1003" s="52"/>
      <c r="L1003" s="43"/>
      <c r="M1003" s="43"/>
      <c r="N1003" s="43"/>
      <c r="O1003" s="48"/>
      <c r="P1003" s="43"/>
      <c r="Q1003" s="31" t="b">
        <f>IF(AND(OR(G1003:G1007=DATOS!C$8,G1003:G1007=DATOS!C$9),H1003:H1007=DATOS!B$4),ROW(G1003:G1007))</f>
        <v>0</v>
      </c>
      <c r="R1003" s="31" t="str">
        <f t="shared" ca="1" si="2"/>
        <v/>
      </c>
      <c r="S1003" s="31">
        <f t="shared" ca="1" si="10"/>
        <v>0</v>
      </c>
      <c r="T1003" s="32"/>
      <c r="U1003" s="32"/>
      <c r="V1003" s="32"/>
      <c r="W1003" s="32"/>
      <c r="X1003" s="32"/>
      <c r="Y1003" s="32"/>
      <c r="Z1003" s="32"/>
      <c r="AA1003" s="32"/>
      <c r="AB1003" s="32"/>
      <c r="AC1003" s="32"/>
      <c r="AD1003" s="32"/>
      <c r="AE1003" s="32"/>
    </row>
    <row r="1004" spans="1:31" ht="12.75">
      <c r="A1004" s="37"/>
      <c r="B1004" s="43"/>
      <c r="C1004" s="45"/>
      <c r="D1004" s="45"/>
      <c r="E1004" s="48"/>
      <c r="F1004" s="43"/>
      <c r="G1004" s="43"/>
      <c r="H1004" s="51"/>
      <c r="I1004" s="43"/>
      <c r="J1004" s="43"/>
      <c r="K1004" s="52"/>
      <c r="L1004" s="48"/>
      <c r="M1004" s="43"/>
      <c r="N1004" s="43"/>
      <c r="O1004" s="48"/>
      <c r="P1004" s="43"/>
      <c r="Q1004" s="31" t="b">
        <f>IF(AND(OR(G1004:G1008=DATOS!C$8,G1004:G1008=DATOS!C$9),H1004:H1008=DATOS!B$4),ROW(G1004:G1008))</f>
        <v>0</v>
      </c>
      <c r="R1004" s="31" t="str">
        <f t="shared" ca="1" si="2"/>
        <v/>
      </c>
      <c r="S1004" s="31">
        <f t="shared" ca="1" si="10"/>
        <v>0</v>
      </c>
      <c r="T1004" s="32"/>
      <c r="U1004" s="32"/>
      <c r="V1004" s="32"/>
      <c r="W1004" s="32"/>
      <c r="X1004" s="32"/>
      <c r="Y1004" s="32"/>
      <c r="Z1004" s="32"/>
      <c r="AA1004" s="32"/>
      <c r="AB1004" s="32"/>
      <c r="AC1004" s="32"/>
      <c r="AD1004" s="32"/>
      <c r="AE1004" s="32"/>
    </row>
    <row r="1005" spans="1:31" ht="12.75">
      <c r="A1005" s="37"/>
      <c r="B1005" s="43"/>
      <c r="C1005" s="45"/>
      <c r="D1005" s="45"/>
      <c r="E1005" s="48"/>
      <c r="F1005" s="43"/>
      <c r="G1005" s="43"/>
      <c r="H1005" s="51"/>
      <c r="I1005" s="43"/>
      <c r="J1005" s="43"/>
      <c r="K1005" s="52"/>
      <c r="L1005" s="43"/>
      <c r="M1005" s="43"/>
      <c r="N1005" s="43"/>
      <c r="O1005" s="48"/>
      <c r="P1005" s="43"/>
      <c r="Q1005" s="31" t="b">
        <f>IF(AND(OR(G1005:G1009=DATOS!C$8,G1005:G1009=DATOS!C$9),H1005:H1009=DATOS!B$4),ROW(G1005:G1009))</f>
        <v>0</v>
      </c>
      <c r="R1005" s="31" t="str">
        <f t="shared" ca="1" si="2"/>
        <v/>
      </c>
      <c r="S1005" s="31">
        <f t="shared" ca="1" si="10"/>
        <v>0</v>
      </c>
      <c r="T1005" s="32"/>
      <c r="U1005" s="32"/>
      <c r="V1005" s="32"/>
      <c r="W1005" s="32"/>
      <c r="X1005" s="32"/>
      <c r="Y1005" s="32"/>
      <c r="Z1005" s="32"/>
      <c r="AA1005" s="32"/>
      <c r="AB1005" s="32"/>
      <c r="AC1005" s="32"/>
      <c r="AD1005" s="32"/>
      <c r="AE1005" s="32"/>
    </row>
    <row r="1006" spans="1:31" ht="12.75">
      <c r="A1006" s="37"/>
      <c r="B1006" s="43"/>
      <c r="C1006" s="45"/>
      <c r="D1006" s="45"/>
      <c r="E1006" s="48"/>
      <c r="F1006" s="43"/>
      <c r="G1006" s="43"/>
      <c r="H1006" s="51"/>
      <c r="I1006" s="43"/>
      <c r="J1006" s="31"/>
      <c r="K1006" s="55"/>
      <c r="L1006" s="31"/>
      <c r="M1006" s="31"/>
      <c r="N1006" s="43"/>
      <c r="O1006" s="121"/>
      <c r="P1006" s="43"/>
      <c r="Q1006" s="31" t="b">
        <f>IF(AND(OR(G1006:G1010=DATOS!C$8,G1006:G1010=DATOS!C$9),H1006:H1010=DATOS!B$4),ROW(G1006:G1010))</f>
        <v>0</v>
      </c>
      <c r="R1006" s="31" t="str">
        <f t="shared" ca="1" si="2"/>
        <v/>
      </c>
      <c r="S1006" s="31">
        <f t="shared" ca="1" si="10"/>
        <v>0</v>
      </c>
      <c r="T1006" s="32"/>
      <c r="U1006" s="32"/>
      <c r="V1006" s="32"/>
      <c r="W1006" s="32"/>
      <c r="X1006" s="32"/>
      <c r="Y1006" s="32"/>
      <c r="Z1006" s="32"/>
      <c r="AA1006" s="32"/>
      <c r="AB1006" s="32"/>
      <c r="AC1006" s="32"/>
      <c r="AD1006" s="32"/>
      <c r="AE1006" s="32"/>
    </row>
    <row r="1007" spans="1:31" ht="12.75">
      <c r="A1007" s="37"/>
      <c r="B1007" s="43"/>
      <c r="C1007" s="45"/>
      <c r="D1007" s="45"/>
      <c r="E1007" s="48"/>
      <c r="F1007" s="43"/>
      <c r="G1007" s="43"/>
      <c r="H1007" s="51"/>
      <c r="I1007" s="43"/>
      <c r="J1007" s="31"/>
      <c r="K1007" s="55"/>
      <c r="L1007" s="31"/>
      <c r="M1007" s="31"/>
      <c r="N1007" s="43"/>
      <c r="O1007" s="121"/>
      <c r="P1007" s="43"/>
      <c r="Q1007" s="31" t="b">
        <f>IF(AND(OR(G1007:G1011=DATOS!C$8,G1007:G1011=DATOS!C$9),H1007:H1011=DATOS!B$4),ROW(G1007:G1011))</f>
        <v>0</v>
      </c>
      <c r="R1007" s="31" t="str">
        <f t="shared" ca="1" si="2"/>
        <v/>
      </c>
      <c r="S1007" s="31">
        <f t="shared" ca="1" si="10"/>
        <v>0</v>
      </c>
      <c r="T1007" s="32"/>
      <c r="U1007" s="32"/>
      <c r="V1007" s="32"/>
      <c r="W1007" s="32"/>
      <c r="X1007" s="32"/>
      <c r="Y1007" s="32"/>
      <c r="Z1007" s="32"/>
      <c r="AA1007" s="32"/>
      <c r="AB1007" s="32"/>
      <c r="AC1007" s="32"/>
      <c r="AD1007" s="32"/>
      <c r="AE1007" s="32"/>
    </row>
    <row r="1008" spans="1:31" ht="12.75">
      <c r="A1008" s="37"/>
      <c r="B1008" s="43"/>
      <c r="C1008" s="45"/>
      <c r="D1008" s="45"/>
      <c r="E1008" s="48"/>
      <c r="F1008" s="43"/>
      <c r="G1008" s="43"/>
      <c r="H1008" s="51"/>
      <c r="I1008" s="43"/>
      <c r="J1008" s="43"/>
      <c r="K1008" s="52"/>
      <c r="L1008" s="43"/>
      <c r="M1008" s="43"/>
      <c r="N1008" s="43"/>
      <c r="O1008" s="121"/>
      <c r="P1008" s="43"/>
      <c r="Q1008" s="31" t="b">
        <f>IF(AND(OR(G1008:G1012=DATOS!C$8,G1008:G1012=DATOS!C$9),H1008:H1012=DATOS!B$4),ROW(G1008:G1012))</f>
        <v>0</v>
      </c>
      <c r="R1008" s="31" t="str">
        <f t="shared" ca="1" si="2"/>
        <v/>
      </c>
      <c r="S1008" s="31">
        <f t="shared" ca="1" si="10"/>
        <v>0</v>
      </c>
      <c r="T1008" s="32"/>
      <c r="U1008" s="32"/>
      <c r="V1008" s="32"/>
      <c r="W1008" s="32"/>
      <c r="X1008" s="32"/>
      <c r="Y1008" s="32"/>
      <c r="Z1008" s="32"/>
      <c r="AA1008" s="32"/>
      <c r="AB1008" s="32"/>
      <c r="AC1008" s="32"/>
      <c r="AD1008" s="32"/>
      <c r="AE1008" s="32"/>
    </row>
    <row r="1009" spans="1:31" ht="12.75">
      <c r="A1009" s="37"/>
      <c r="B1009" s="43"/>
      <c r="C1009" s="45"/>
      <c r="D1009" s="45"/>
      <c r="E1009" s="48"/>
      <c r="F1009" s="43"/>
      <c r="G1009" s="43"/>
      <c r="H1009" s="51"/>
      <c r="I1009" s="43"/>
      <c r="J1009" s="31"/>
      <c r="K1009" s="55"/>
      <c r="L1009" s="31"/>
      <c r="M1009" s="31"/>
      <c r="N1009" s="43"/>
      <c r="O1009" s="48"/>
      <c r="P1009" s="43"/>
      <c r="Q1009" s="31" t="b">
        <f>IF(AND(OR(G1009:G1012=DATOS!C$8,G1009:G1012=DATOS!C$9),H1009:H1012=DATOS!B$4),ROW(G1009:G1012))</f>
        <v>0</v>
      </c>
      <c r="R1009" s="31" t="str">
        <f t="shared" ca="1" si="2"/>
        <v/>
      </c>
      <c r="S1009" s="31">
        <f t="shared" ca="1" si="10"/>
        <v>0</v>
      </c>
      <c r="T1009" s="32"/>
      <c r="U1009" s="32"/>
      <c r="V1009" s="32"/>
      <c r="W1009" s="32"/>
      <c r="X1009" s="32"/>
      <c r="Y1009" s="32"/>
      <c r="Z1009" s="32"/>
      <c r="AA1009" s="32"/>
      <c r="AB1009" s="32"/>
      <c r="AC1009" s="32"/>
      <c r="AD1009" s="32"/>
      <c r="AE1009" s="32"/>
    </row>
    <row r="1010" spans="1:31" ht="12.75">
      <c r="A1010" s="37"/>
      <c r="B1010" s="43"/>
      <c r="C1010" s="45"/>
      <c r="D1010" s="45"/>
      <c r="E1010" s="48"/>
      <c r="F1010" s="43"/>
      <c r="G1010" s="43"/>
      <c r="H1010" s="51"/>
      <c r="I1010" s="43"/>
      <c r="J1010" s="31"/>
      <c r="K1010" s="55"/>
      <c r="L1010" s="31"/>
      <c r="M1010" s="31"/>
      <c r="N1010" s="43"/>
      <c r="O1010" s="48"/>
      <c r="P1010" s="43"/>
      <c r="Q1010" s="31" t="b">
        <f>IF(AND(OR(G1010:G1013=DATOS!C$8,G1010:G1013=DATOS!C$9),H1010:H1013=DATOS!B$4),ROW(G1010:G1013))</f>
        <v>0</v>
      </c>
      <c r="R1010" s="31" t="str">
        <f t="shared" ca="1" si="2"/>
        <v/>
      </c>
      <c r="S1010" s="31">
        <f t="shared" ca="1" si="10"/>
        <v>0</v>
      </c>
      <c r="T1010" s="32"/>
      <c r="U1010" s="32"/>
      <c r="V1010" s="32"/>
      <c r="W1010" s="32"/>
      <c r="X1010" s="32"/>
      <c r="Y1010" s="32"/>
      <c r="Z1010" s="32"/>
      <c r="AA1010" s="32"/>
      <c r="AB1010" s="32"/>
      <c r="AC1010" s="32"/>
      <c r="AD1010" s="32"/>
      <c r="AE1010" s="32"/>
    </row>
    <row r="1011" spans="1:31" ht="12.75">
      <c r="A1011" s="37"/>
      <c r="B1011" s="43"/>
      <c r="C1011" s="45"/>
      <c r="D1011" s="45"/>
      <c r="E1011" s="48"/>
      <c r="F1011" s="43"/>
      <c r="G1011" s="43"/>
      <c r="H1011" s="51"/>
      <c r="I1011" s="43"/>
      <c r="J1011" s="31"/>
      <c r="K1011" s="55"/>
      <c r="L1011" s="31"/>
      <c r="M1011" s="31"/>
      <c r="N1011" s="43"/>
      <c r="O1011" s="48"/>
      <c r="P1011" s="43"/>
      <c r="Q1011" s="31" t="b">
        <f>IF(AND(OR(G1011:G1014=DATOS!C$8,G1011:G1014=DATOS!C$9),H1011:H1014=DATOS!B$4),ROW(G1011:G1014))</f>
        <v>0</v>
      </c>
      <c r="R1011" s="31" t="str">
        <f t="shared" ca="1" si="2"/>
        <v/>
      </c>
      <c r="S1011" s="31">
        <f t="shared" ca="1" si="10"/>
        <v>0</v>
      </c>
      <c r="T1011" s="32"/>
      <c r="U1011" s="32"/>
      <c r="V1011" s="32"/>
      <c r="W1011" s="32"/>
      <c r="X1011" s="32"/>
      <c r="Y1011" s="32"/>
      <c r="Z1011" s="32"/>
      <c r="AA1011" s="32"/>
      <c r="AB1011" s="32"/>
      <c r="AC1011" s="32"/>
      <c r="AD1011" s="32"/>
      <c r="AE1011" s="32"/>
    </row>
    <row r="1012" spans="1:31" ht="12.75">
      <c r="A1012" s="37"/>
      <c r="B1012" s="43"/>
      <c r="C1012" s="45"/>
      <c r="D1012" s="45"/>
      <c r="E1012" s="48"/>
      <c r="F1012" s="43"/>
      <c r="G1012" s="43"/>
      <c r="H1012" s="51"/>
      <c r="I1012" s="43"/>
      <c r="J1012" s="43"/>
      <c r="K1012" s="52"/>
      <c r="L1012" s="43"/>
      <c r="M1012" s="43"/>
      <c r="N1012" s="43"/>
      <c r="O1012" s="48"/>
      <c r="P1012" s="43"/>
      <c r="Q1012" s="31" t="b">
        <f>IF(AND(OR(G1012:G1015=DATOS!C$8,G1012:G1015=DATOS!C$9),H1012:H1015=DATOS!B$4),ROW(G1012:G1015))</f>
        <v>0</v>
      </c>
      <c r="R1012" s="31" t="str">
        <f t="shared" ca="1" si="2"/>
        <v/>
      </c>
      <c r="S1012" s="31">
        <f t="shared" ca="1" si="10"/>
        <v>0</v>
      </c>
      <c r="T1012" s="32"/>
      <c r="U1012" s="32"/>
      <c r="V1012" s="32"/>
      <c r="W1012" s="32"/>
      <c r="X1012" s="32"/>
      <c r="Y1012" s="32"/>
      <c r="Z1012" s="32"/>
      <c r="AA1012" s="32"/>
      <c r="AB1012" s="32"/>
      <c r="AC1012" s="32"/>
      <c r="AD1012" s="32"/>
      <c r="AE1012" s="32"/>
    </row>
    <row r="1013" spans="1:31" ht="12.75">
      <c r="A1013" s="37"/>
      <c r="B1013" s="84"/>
      <c r="C1013" s="45"/>
      <c r="D1013" s="45"/>
      <c r="E1013" s="48"/>
      <c r="F1013" s="43"/>
      <c r="G1013" s="43"/>
      <c r="H1013" s="51"/>
      <c r="I1013" s="43"/>
      <c r="J1013" s="31"/>
      <c r="K1013" s="52"/>
      <c r="L1013" s="31"/>
      <c r="M1013" s="31"/>
      <c r="N1013" s="43"/>
      <c r="O1013" s="48"/>
      <c r="P1013" s="43"/>
      <c r="Q1013" s="31" t="b">
        <f>IF(AND(OR(G1013:G1017=DATOS!C$8,G1013:G1017=DATOS!C$9),H1013:H1017=DATOS!B$4),ROW(G1013:G1017))</f>
        <v>0</v>
      </c>
      <c r="R1013" s="31" t="str">
        <f t="shared" ca="1" si="2"/>
        <v/>
      </c>
      <c r="S1013" s="31">
        <f t="shared" ca="1" si="10"/>
        <v>0</v>
      </c>
      <c r="T1013" s="32"/>
      <c r="U1013" s="32"/>
      <c r="V1013" s="32"/>
      <c r="W1013" s="32"/>
      <c r="X1013" s="32"/>
      <c r="Y1013" s="32"/>
      <c r="Z1013" s="32"/>
      <c r="AA1013" s="32"/>
      <c r="AB1013" s="32"/>
      <c r="AC1013" s="32"/>
      <c r="AD1013" s="32"/>
      <c r="AE1013" s="32"/>
    </row>
    <row r="1014" spans="1:31" ht="12.75">
      <c r="A1014" s="37"/>
      <c r="B1014" s="43"/>
      <c r="C1014" s="45"/>
      <c r="D1014" s="45"/>
      <c r="E1014" s="48"/>
      <c r="F1014" s="43"/>
      <c r="G1014" s="43"/>
      <c r="H1014" s="51"/>
      <c r="I1014" s="43"/>
      <c r="J1014" s="43"/>
      <c r="K1014" s="52"/>
      <c r="L1014" s="48"/>
      <c r="M1014" s="48"/>
      <c r="N1014" s="43"/>
      <c r="O1014" s="48"/>
      <c r="P1014" s="43"/>
      <c r="Q1014" s="31" t="b">
        <f>IF(AND(OR(G1014:G1018=DATOS!C$8,G1014:G1018=DATOS!C$9),H1014:H1018=DATOS!B$4),ROW(G1014:G1018))</f>
        <v>0</v>
      </c>
      <c r="R1014" s="31" t="str">
        <f t="shared" ca="1" si="2"/>
        <v/>
      </c>
      <c r="S1014" s="31">
        <f t="shared" ca="1" si="10"/>
        <v>0</v>
      </c>
      <c r="T1014" s="32"/>
      <c r="U1014" s="32"/>
      <c r="V1014" s="32"/>
      <c r="W1014" s="32"/>
      <c r="X1014" s="32"/>
      <c r="Y1014" s="32"/>
      <c r="Z1014" s="32"/>
      <c r="AA1014" s="32"/>
      <c r="AB1014" s="32"/>
      <c r="AC1014" s="32"/>
      <c r="AD1014" s="32"/>
      <c r="AE1014" s="32"/>
    </row>
    <row r="1015" spans="1:31" ht="12.75">
      <c r="A1015" s="37"/>
      <c r="B1015" s="43"/>
      <c r="C1015" s="45"/>
      <c r="D1015" s="45"/>
      <c r="E1015" s="48"/>
      <c r="F1015" s="43"/>
      <c r="G1015" s="43"/>
      <c r="H1015" s="51"/>
      <c r="I1015" s="43"/>
      <c r="J1015" s="31"/>
      <c r="K1015" s="55"/>
      <c r="L1015" s="31"/>
      <c r="M1015" s="31"/>
      <c r="N1015" s="43"/>
      <c r="O1015" s="48"/>
      <c r="P1015" s="43"/>
      <c r="Q1015" s="31" t="b">
        <f>IF(AND(OR(G1015:G1019=DATOS!C$8,G1015:G1019=DATOS!C$9),H1015:H1019=DATOS!B$4),ROW(G1015:G1019))</f>
        <v>0</v>
      </c>
      <c r="R1015" s="31" t="str">
        <f t="shared" ca="1" si="2"/>
        <v/>
      </c>
      <c r="S1015" s="31">
        <f t="shared" ca="1" si="10"/>
        <v>0</v>
      </c>
      <c r="T1015" s="32"/>
      <c r="U1015" s="32"/>
      <c r="V1015" s="32"/>
      <c r="W1015" s="32"/>
      <c r="X1015" s="32"/>
      <c r="Y1015" s="32"/>
      <c r="Z1015" s="32"/>
      <c r="AA1015" s="32"/>
      <c r="AB1015" s="32"/>
      <c r="AC1015" s="32"/>
      <c r="AD1015" s="32"/>
      <c r="AE1015" s="32"/>
    </row>
    <row r="1016" spans="1:31" ht="12.75">
      <c r="A1016" s="37"/>
      <c r="B1016" s="43"/>
      <c r="C1016" s="45"/>
      <c r="D1016" s="45"/>
      <c r="E1016" s="48"/>
      <c r="F1016" s="43"/>
      <c r="G1016" s="43"/>
      <c r="H1016" s="51"/>
      <c r="I1016" s="43"/>
      <c r="J1016" s="31"/>
      <c r="K1016" s="52"/>
      <c r="L1016" s="31"/>
      <c r="M1016" s="31"/>
      <c r="N1016" s="43"/>
      <c r="O1016" s="43"/>
      <c r="P1016" s="43"/>
      <c r="Q1016" s="31" t="b">
        <f>IF(AND(OR(G1016:G1020=DATOS!C$8,G1016:G1020=DATOS!C$9),H1016:H1020=DATOS!B$4),ROW(G1016:G1020))</f>
        <v>0</v>
      </c>
      <c r="R1016" s="31" t="str">
        <f t="shared" ca="1" si="2"/>
        <v/>
      </c>
      <c r="S1016" s="31">
        <f t="shared" ca="1" si="10"/>
        <v>0</v>
      </c>
      <c r="T1016" s="32"/>
      <c r="U1016" s="32"/>
      <c r="V1016" s="32"/>
      <c r="W1016" s="32"/>
      <c r="X1016" s="32"/>
      <c r="Y1016" s="32"/>
      <c r="Z1016" s="32"/>
      <c r="AA1016" s="32"/>
      <c r="AB1016" s="32"/>
      <c r="AC1016" s="32"/>
      <c r="AD1016" s="32"/>
      <c r="AE1016" s="32"/>
    </row>
    <row r="1017" spans="1:31" ht="12.75">
      <c r="A1017" s="37"/>
      <c r="B1017" s="43"/>
      <c r="C1017" s="45"/>
      <c r="D1017" s="45"/>
      <c r="E1017" s="48"/>
      <c r="F1017" s="43"/>
      <c r="G1017" s="43"/>
      <c r="H1017" s="51"/>
      <c r="I1017" s="43"/>
      <c r="J1017" s="31"/>
      <c r="K1017" s="52"/>
      <c r="L1017" s="48"/>
      <c r="M1017" s="31"/>
      <c r="N1017" s="43"/>
      <c r="O1017" s="48"/>
      <c r="P1017" s="43"/>
      <c r="Q1017" s="31" t="b">
        <f>IF(AND(OR(G1017:G1021=DATOS!C$8,G1017:G1021=DATOS!C$9),H1017:H1021=DATOS!B$4),ROW(G1017:G1021))</f>
        <v>0</v>
      </c>
      <c r="R1017" s="31" t="str">
        <f t="shared" ca="1" si="2"/>
        <v/>
      </c>
      <c r="S1017" s="31">
        <f t="shared" ca="1" si="10"/>
        <v>0</v>
      </c>
      <c r="T1017" s="32"/>
      <c r="U1017" s="32"/>
      <c r="V1017" s="32"/>
      <c r="W1017" s="32"/>
      <c r="X1017" s="32"/>
      <c r="Y1017" s="32"/>
      <c r="Z1017" s="32"/>
      <c r="AA1017" s="32"/>
      <c r="AB1017" s="32"/>
      <c r="AC1017" s="32"/>
      <c r="AD1017" s="32"/>
      <c r="AE1017" s="32"/>
    </row>
    <row r="1018" spans="1:31" ht="12.75">
      <c r="A1018" s="37"/>
      <c r="B1018" s="43"/>
      <c r="C1018" s="45"/>
      <c r="D1018" s="45"/>
      <c r="E1018" s="48"/>
      <c r="F1018" s="43"/>
      <c r="G1018" s="43"/>
      <c r="H1018" s="51"/>
      <c r="I1018" s="43"/>
      <c r="J1018" s="43"/>
      <c r="K1018" s="52"/>
      <c r="L1018" s="43"/>
      <c r="M1018" s="43"/>
      <c r="N1018" s="43"/>
      <c r="O1018" s="48"/>
      <c r="P1018" s="43"/>
      <c r="Q1018" s="31" t="b">
        <f>IF(AND(OR(G1018:G1022=DATOS!C$8,G1018:G1022=DATOS!C$9),H1018:H1022=DATOS!B$4),ROW(G1018:G1022))</f>
        <v>0</v>
      </c>
      <c r="R1018" s="31" t="str">
        <f t="shared" ca="1" si="2"/>
        <v/>
      </c>
      <c r="S1018" s="31">
        <f t="shared" ca="1" si="10"/>
        <v>0</v>
      </c>
      <c r="T1018" s="32"/>
      <c r="U1018" s="32"/>
      <c r="V1018" s="32"/>
      <c r="W1018" s="32"/>
      <c r="X1018" s="32"/>
      <c r="Y1018" s="32"/>
      <c r="Z1018" s="32"/>
      <c r="AA1018" s="32"/>
      <c r="AB1018" s="32"/>
      <c r="AC1018" s="32"/>
      <c r="AD1018" s="32"/>
      <c r="AE1018" s="32"/>
    </row>
    <row r="1019" spans="1:31" ht="12.75">
      <c r="A1019" s="37"/>
      <c r="B1019" s="43"/>
      <c r="C1019" s="45"/>
      <c r="D1019" s="45"/>
      <c r="E1019" s="48"/>
      <c r="F1019" s="43"/>
      <c r="G1019" s="43"/>
      <c r="H1019" s="51"/>
      <c r="I1019" s="43"/>
      <c r="J1019" s="43"/>
      <c r="K1019" s="52"/>
      <c r="L1019" s="43"/>
      <c r="M1019" s="43"/>
      <c r="N1019" s="43"/>
      <c r="O1019" s="48"/>
      <c r="P1019" s="43"/>
      <c r="Q1019" s="31" t="b">
        <f>IF(AND(OR(G1019:G1022=DATOS!C$8,G1019:G1022=DATOS!C$9),H1019:H1022=DATOS!B$4),ROW(G1019:G1022))</f>
        <v>0</v>
      </c>
      <c r="R1019" s="31" t="str">
        <f t="shared" ca="1" si="2"/>
        <v/>
      </c>
      <c r="S1019" s="31">
        <f t="shared" ca="1" si="10"/>
        <v>0</v>
      </c>
      <c r="T1019" s="32"/>
      <c r="U1019" s="32"/>
      <c r="V1019" s="32"/>
      <c r="W1019" s="32"/>
      <c r="X1019" s="32"/>
      <c r="Y1019" s="32"/>
      <c r="Z1019" s="32"/>
      <c r="AA1019" s="32"/>
      <c r="AB1019" s="32"/>
      <c r="AC1019" s="32"/>
      <c r="AD1019" s="32"/>
      <c r="AE1019" s="32"/>
    </row>
    <row r="1020" spans="1:31" ht="12.75">
      <c r="A1020" s="37"/>
      <c r="B1020" s="43"/>
      <c r="C1020" s="45"/>
      <c r="D1020" s="45"/>
      <c r="E1020" s="48"/>
      <c r="F1020" s="43"/>
      <c r="G1020" s="43"/>
      <c r="H1020" s="51"/>
      <c r="I1020" s="43"/>
      <c r="J1020" s="43"/>
      <c r="K1020" s="52"/>
      <c r="L1020" s="43"/>
      <c r="M1020" s="43"/>
      <c r="N1020" s="43"/>
      <c r="O1020" s="48"/>
      <c r="P1020" s="43"/>
      <c r="Q1020" s="31" t="b">
        <f>IF(AND(OR(G1020:G1023=DATOS!C$8,G1020:G1023=DATOS!C$9),H1020:H1023=DATOS!B$4),ROW(G1020:G1023))</f>
        <v>0</v>
      </c>
      <c r="R1020" s="31" t="str">
        <f t="shared" ca="1" si="2"/>
        <v/>
      </c>
      <c r="S1020" s="31">
        <f t="shared" ca="1" si="10"/>
        <v>0</v>
      </c>
      <c r="T1020" s="32"/>
      <c r="U1020" s="32"/>
      <c r="V1020" s="32"/>
      <c r="W1020" s="32"/>
      <c r="X1020" s="32"/>
      <c r="Y1020" s="32"/>
      <c r="Z1020" s="32"/>
      <c r="AA1020" s="32"/>
      <c r="AB1020" s="32"/>
      <c r="AC1020" s="32"/>
      <c r="AD1020" s="32"/>
      <c r="AE1020" s="32"/>
    </row>
    <row r="1021" spans="1:31" ht="12.75">
      <c r="A1021" s="37"/>
      <c r="B1021" s="43"/>
      <c r="C1021" s="45"/>
      <c r="D1021" s="45"/>
      <c r="E1021" s="48"/>
      <c r="F1021" s="43"/>
      <c r="G1021" s="43"/>
      <c r="H1021" s="51"/>
      <c r="I1021" s="43"/>
      <c r="J1021" s="31"/>
      <c r="K1021" s="55"/>
      <c r="L1021" s="31"/>
      <c r="M1021" s="31"/>
      <c r="N1021" s="43"/>
      <c r="O1021" s="48"/>
      <c r="P1021" s="43"/>
      <c r="Q1021" s="31" t="b">
        <f>IF(AND(OR(G1021:G1024=DATOS!C$8,G1021:G1024=DATOS!C$9),H1021:H1024=DATOS!B$4),ROW(G1021:G1024))</f>
        <v>0</v>
      </c>
      <c r="R1021" s="31" t="str">
        <f t="shared" ca="1" si="2"/>
        <v/>
      </c>
      <c r="S1021" s="31">
        <f t="shared" ca="1" si="10"/>
        <v>0</v>
      </c>
      <c r="T1021" s="32"/>
      <c r="U1021" s="32"/>
      <c r="V1021" s="32"/>
      <c r="W1021" s="32"/>
      <c r="X1021" s="32"/>
      <c r="Y1021" s="32"/>
      <c r="Z1021" s="32"/>
      <c r="AA1021" s="32"/>
      <c r="AB1021" s="32"/>
      <c r="AC1021" s="32"/>
      <c r="AD1021" s="32"/>
      <c r="AE1021" s="32"/>
    </row>
    <row r="1022" spans="1:31" ht="12.75">
      <c r="A1022" s="37"/>
      <c r="B1022" s="43"/>
      <c r="C1022" s="45"/>
      <c r="D1022" s="45"/>
      <c r="E1022" s="48"/>
      <c r="F1022" s="43"/>
      <c r="G1022" s="43"/>
      <c r="H1022" s="51"/>
      <c r="I1022" s="43"/>
      <c r="J1022" s="31"/>
      <c r="K1022" s="55"/>
      <c r="L1022" s="31"/>
      <c r="M1022" s="31"/>
      <c r="N1022" s="43"/>
      <c r="O1022" s="48"/>
      <c r="P1022" s="43"/>
      <c r="Q1022" s="31" t="b">
        <f>IF(AND(OR(G1022:G1025=DATOS!C$8,G1022:G1025=DATOS!C$9),H1022:H1025=DATOS!B$4),ROW(G1022:G1025))</f>
        <v>0</v>
      </c>
      <c r="R1022" s="31" t="str">
        <f t="shared" ca="1" si="2"/>
        <v/>
      </c>
      <c r="S1022" s="31">
        <f t="shared" ca="1" si="10"/>
        <v>0</v>
      </c>
      <c r="T1022" s="32"/>
      <c r="U1022" s="32"/>
      <c r="V1022" s="32"/>
      <c r="W1022" s="32"/>
      <c r="X1022" s="32"/>
      <c r="Y1022" s="32"/>
      <c r="Z1022" s="32"/>
      <c r="AA1022" s="32"/>
      <c r="AB1022" s="32"/>
      <c r="AC1022" s="32"/>
      <c r="AD1022" s="32"/>
      <c r="AE1022" s="32"/>
    </row>
    <row r="1023" spans="1:31" ht="12.75">
      <c r="A1023" s="37"/>
      <c r="B1023" s="43"/>
      <c r="C1023" s="45"/>
      <c r="D1023" s="45"/>
      <c r="E1023" s="48"/>
      <c r="F1023" s="43"/>
      <c r="G1023" s="43"/>
      <c r="H1023" s="51"/>
      <c r="I1023" s="43"/>
      <c r="J1023" s="43"/>
      <c r="K1023" s="52"/>
      <c r="L1023" s="43"/>
      <c r="M1023" s="43"/>
      <c r="N1023" s="43"/>
      <c r="O1023" s="48"/>
      <c r="P1023" s="43"/>
      <c r="Q1023" s="31" t="b">
        <f>IF(AND(OR(G1023:G1027=DATOS!C$8,G1023:G1027=DATOS!C$9),H1023:H1027=DATOS!B$4),ROW(G1023:G1027))</f>
        <v>0</v>
      </c>
      <c r="R1023" s="31" t="str">
        <f t="shared" ca="1" si="2"/>
        <v/>
      </c>
      <c r="S1023" s="31">
        <f t="shared" ca="1" si="10"/>
        <v>0</v>
      </c>
      <c r="T1023" s="32"/>
      <c r="U1023" s="32"/>
      <c r="V1023" s="32"/>
      <c r="W1023" s="32"/>
      <c r="X1023" s="32"/>
      <c r="Y1023" s="32"/>
      <c r="Z1023" s="32"/>
      <c r="AA1023" s="32"/>
      <c r="AB1023" s="32"/>
      <c r="AC1023" s="32"/>
      <c r="AD1023" s="32"/>
      <c r="AE1023" s="32"/>
    </row>
    <row r="1024" spans="1:31" ht="12.75">
      <c r="A1024" s="37"/>
      <c r="B1024" s="43"/>
      <c r="C1024" s="45"/>
      <c r="D1024" s="45"/>
      <c r="E1024" s="48"/>
      <c r="F1024" s="43"/>
      <c r="G1024" s="43"/>
      <c r="H1024" s="51"/>
      <c r="I1024" s="43"/>
      <c r="J1024" s="43"/>
      <c r="K1024" s="52"/>
      <c r="L1024" s="43"/>
      <c r="M1024" s="43"/>
      <c r="N1024" s="43"/>
      <c r="O1024" s="48"/>
      <c r="P1024" s="43"/>
      <c r="Q1024" s="31" t="b">
        <f>IF(AND(OR(G1024:G1028=DATOS!C$8,G1024:G1028=DATOS!C$9),H1024:H1028=DATOS!B$4),ROW(G1024:G1028))</f>
        <v>0</v>
      </c>
      <c r="R1024" s="31" t="str">
        <f t="shared" ca="1" si="2"/>
        <v/>
      </c>
      <c r="S1024" s="31">
        <f t="shared" ca="1" si="10"/>
        <v>0</v>
      </c>
      <c r="T1024" s="32"/>
      <c r="U1024" s="32"/>
      <c r="V1024" s="32"/>
      <c r="W1024" s="32"/>
      <c r="X1024" s="32"/>
      <c r="Y1024" s="32"/>
      <c r="Z1024" s="32"/>
      <c r="AA1024" s="32"/>
      <c r="AB1024" s="32"/>
      <c r="AC1024" s="32"/>
      <c r="AD1024" s="32"/>
      <c r="AE1024" s="32"/>
    </row>
    <row r="1025" spans="1:31" ht="12.75">
      <c r="A1025" s="37"/>
      <c r="B1025" s="43"/>
      <c r="C1025" s="45"/>
      <c r="D1025" s="45"/>
      <c r="E1025" s="48"/>
      <c r="F1025" s="43"/>
      <c r="G1025" s="43"/>
      <c r="H1025" s="51"/>
      <c r="I1025" s="43"/>
      <c r="J1025" s="43"/>
      <c r="K1025" s="52"/>
      <c r="L1025" s="43"/>
      <c r="M1025" s="43"/>
      <c r="N1025" s="43"/>
      <c r="O1025" s="48"/>
      <c r="P1025" s="43"/>
      <c r="Q1025" s="31" t="b">
        <f>IF(AND(OR(G1025:G1029=DATOS!C$8,G1025:G1029=DATOS!C$9),H1025:H1029=DATOS!B$4),ROW(G1025:G1029))</f>
        <v>0</v>
      </c>
      <c r="R1025" s="31" t="str">
        <f t="shared" ca="1" si="2"/>
        <v/>
      </c>
      <c r="S1025" s="31">
        <f t="shared" ca="1" si="10"/>
        <v>0</v>
      </c>
      <c r="T1025" s="32"/>
      <c r="U1025" s="32"/>
      <c r="V1025" s="32"/>
      <c r="W1025" s="32"/>
      <c r="X1025" s="32"/>
      <c r="Y1025" s="32"/>
      <c r="Z1025" s="32"/>
      <c r="AA1025" s="32"/>
      <c r="AB1025" s="32"/>
      <c r="AC1025" s="32"/>
      <c r="AD1025" s="32"/>
      <c r="AE1025" s="32"/>
    </row>
    <row r="1026" spans="1:31" ht="12.75">
      <c r="A1026" s="37"/>
      <c r="B1026" s="43"/>
      <c r="C1026" s="45"/>
      <c r="D1026" s="45"/>
      <c r="E1026" s="48"/>
      <c r="F1026" s="43"/>
      <c r="G1026" s="43"/>
      <c r="H1026" s="51"/>
      <c r="I1026" s="43"/>
      <c r="J1026" s="31"/>
      <c r="K1026" s="55"/>
      <c r="L1026" s="31"/>
      <c r="M1026" s="31"/>
      <c r="N1026" s="43"/>
      <c r="O1026" s="48"/>
      <c r="P1026" s="43"/>
      <c r="Q1026" s="31" t="b">
        <f>IF(AND(OR(G1026:G1030=DATOS!C$8,G1026:G1030=DATOS!C$9),H1026:H1030=DATOS!B$4),ROW(G1026:G1030))</f>
        <v>0</v>
      </c>
      <c r="R1026" s="31" t="str">
        <f t="shared" ca="1" si="2"/>
        <v/>
      </c>
      <c r="S1026" s="31">
        <f t="shared" ca="1" si="10"/>
        <v>0</v>
      </c>
      <c r="T1026" s="32"/>
      <c r="U1026" s="32"/>
      <c r="V1026" s="32"/>
      <c r="W1026" s="32"/>
      <c r="X1026" s="32"/>
      <c r="Y1026" s="32"/>
      <c r="Z1026" s="32"/>
      <c r="AA1026" s="32"/>
      <c r="AB1026" s="32"/>
      <c r="AC1026" s="32"/>
      <c r="AD1026" s="32"/>
      <c r="AE1026" s="32"/>
    </row>
    <row r="1027" spans="1:31" ht="12.75">
      <c r="A1027" s="37"/>
      <c r="B1027" s="43"/>
      <c r="C1027" s="45"/>
      <c r="D1027" s="45"/>
      <c r="E1027" s="48"/>
      <c r="F1027" s="43"/>
      <c r="G1027" s="43"/>
      <c r="H1027" s="51"/>
      <c r="I1027" s="43"/>
      <c r="J1027" s="31"/>
      <c r="K1027" s="55"/>
      <c r="L1027" s="31"/>
      <c r="M1027" s="31"/>
      <c r="N1027" s="43"/>
      <c r="O1027" s="48"/>
      <c r="P1027" s="43"/>
      <c r="Q1027" s="31" t="b">
        <f>IF(AND(OR(G1027:G1031=DATOS!C$8,G1027:G1031=DATOS!C$9),H1027:H1031=DATOS!B$4),ROW(G1027:G1031))</f>
        <v>0</v>
      </c>
      <c r="R1027" s="31" t="str">
        <f t="shared" ca="1" si="2"/>
        <v/>
      </c>
      <c r="S1027" s="31">
        <f t="shared" ca="1" si="10"/>
        <v>0</v>
      </c>
      <c r="T1027" s="32"/>
      <c r="U1027" s="32"/>
      <c r="V1027" s="32"/>
      <c r="W1027" s="32"/>
      <c r="X1027" s="32"/>
      <c r="Y1027" s="32"/>
      <c r="Z1027" s="32"/>
      <c r="AA1027" s="32"/>
      <c r="AB1027" s="32"/>
      <c r="AC1027" s="32"/>
      <c r="AD1027" s="32"/>
      <c r="AE1027" s="32"/>
    </row>
    <row r="1028" spans="1:31" ht="12.75">
      <c r="A1028" s="37"/>
      <c r="B1028" s="43"/>
      <c r="C1028" s="45"/>
      <c r="D1028" s="45"/>
      <c r="E1028" s="48"/>
      <c r="F1028" s="43"/>
      <c r="G1028" s="43"/>
      <c r="H1028" s="51"/>
      <c r="I1028" s="43"/>
      <c r="J1028" s="43"/>
      <c r="K1028" s="52"/>
      <c r="L1028" s="43"/>
      <c r="M1028" s="43"/>
      <c r="N1028" s="43"/>
      <c r="O1028" s="48"/>
      <c r="P1028" s="43"/>
      <c r="Q1028" s="31" t="b">
        <f>IF(AND(OR(G1028:G1032=DATOS!C$8,G1028:G1032=DATOS!C$9),H1028:H1032=DATOS!B$4),ROW(G1028:G1032))</f>
        <v>0</v>
      </c>
      <c r="R1028" s="31" t="str">
        <f t="shared" ca="1" si="2"/>
        <v/>
      </c>
      <c r="S1028" s="31">
        <f t="shared" ca="1" si="10"/>
        <v>0</v>
      </c>
      <c r="T1028" s="32"/>
      <c r="U1028" s="32"/>
      <c r="V1028" s="32"/>
      <c r="W1028" s="32"/>
      <c r="X1028" s="32"/>
      <c r="Y1028" s="32"/>
      <c r="Z1028" s="32"/>
      <c r="AA1028" s="32"/>
      <c r="AB1028" s="32"/>
      <c r="AC1028" s="32"/>
      <c r="AD1028" s="32"/>
      <c r="AE1028" s="32"/>
    </row>
    <row r="1029" spans="1:31" ht="12.75">
      <c r="A1029" s="37"/>
      <c r="B1029" s="43"/>
      <c r="C1029" s="45"/>
      <c r="D1029" s="45"/>
      <c r="E1029" s="48"/>
      <c r="F1029" s="43"/>
      <c r="G1029" s="43"/>
      <c r="H1029" s="51"/>
      <c r="I1029" s="43"/>
      <c r="J1029" s="31"/>
      <c r="K1029" s="55"/>
      <c r="L1029" s="31"/>
      <c r="M1029" s="31"/>
      <c r="N1029" s="43"/>
      <c r="O1029" s="48"/>
      <c r="P1029" s="43"/>
      <c r="Q1029" s="31" t="b">
        <f>IF(AND(OR(G1029:G1033=DATOS!C$8,G1029:G1033=DATOS!C$9),H1029:H1033=DATOS!B$4),ROW(G1029:G1033))</f>
        <v>0</v>
      </c>
      <c r="R1029" s="31" t="str">
        <f t="shared" ca="1" si="2"/>
        <v/>
      </c>
      <c r="S1029" s="31">
        <f t="shared" ca="1" si="10"/>
        <v>0</v>
      </c>
      <c r="T1029" s="32"/>
      <c r="U1029" s="32"/>
      <c r="V1029" s="32"/>
      <c r="W1029" s="32"/>
      <c r="X1029" s="32"/>
      <c r="Y1029" s="32"/>
      <c r="Z1029" s="32"/>
      <c r="AA1029" s="32"/>
      <c r="AB1029" s="32"/>
      <c r="AC1029" s="32"/>
      <c r="AD1029" s="32"/>
      <c r="AE1029" s="32"/>
    </row>
    <row r="1030" spans="1:31" ht="12.75">
      <c r="A1030" s="37"/>
      <c r="B1030" s="43"/>
      <c r="C1030" s="45"/>
      <c r="D1030" s="45"/>
      <c r="E1030" s="48"/>
      <c r="F1030" s="43"/>
      <c r="G1030" s="43"/>
      <c r="H1030" s="51"/>
      <c r="I1030" s="43"/>
      <c r="J1030" s="43"/>
      <c r="K1030" s="52"/>
      <c r="L1030" s="43"/>
      <c r="M1030" s="43"/>
      <c r="N1030" s="43"/>
      <c r="O1030" s="48"/>
      <c r="P1030" s="43"/>
      <c r="Q1030" s="31" t="b">
        <f>IF(AND(OR(G1030:G1034=DATOS!C$8,G1030:G1034=DATOS!C$9),H1030:H1034=DATOS!B$4),ROW(G1030:G1034))</f>
        <v>0</v>
      </c>
      <c r="R1030" s="31" t="str">
        <f t="shared" ca="1" si="2"/>
        <v/>
      </c>
      <c r="S1030" s="31">
        <f t="shared" ca="1" si="10"/>
        <v>0</v>
      </c>
      <c r="T1030" s="32"/>
      <c r="U1030" s="32"/>
      <c r="V1030" s="32"/>
      <c r="W1030" s="32"/>
      <c r="X1030" s="32"/>
      <c r="Y1030" s="32"/>
      <c r="Z1030" s="32"/>
      <c r="AA1030" s="32"/>
      <c r="AB1030" s="32"/>
      <c r="AC1030" s="32"/>
      <c r="AD1030" s="32"/>
      <c r="AE1030" s="32"/>
    </row>
    <row r="1031" spans="1:31" ht="12.75">
      <c r="A1031" s="37"/>
      <c r="B1031" s="43"/>
      <c r="C1031" s="45"/>
      <c r="D1031" s="45"/>
      <c r="E1031" s="48"/>
      <c r="F1031" s="43"/>
      <c r="G1031" s="43"/>
      <c r="H1031" s="51"/>
      <c r="I1031" s="43"/>
      <c r="J1031" s="31"/>
      <c r="K1031" s="55"/>
      <c r="L1031" s="31"/>
      <c r="M1031" s="31"/>
      <c r="N1031" s="43"/>
      <c r="O1031" s="48"/>
      <c r="P1031" s="43"/>
      <c r="Q1031" s="31" t="b">
        <f>IF(AND(OR(G1031:G1035=DATOS!C$8,G1031:G1035=DATOS!C$9),H1031:H1035=DATOS!B$4),ROW(G1031:G1035))</f>
        <v>0</v>
      </c>
      <c r="R1031" s="31" t="str">
        <f t="shared" ca="1" si="2"/>
        <v/>
      </c>
      <c r="S1031" s="31">
        <f t="shared" ca="1" si="10"/>
        <v>0</v>
      </c>
      <c r="T1031" s="32"/>
      <c r="U1031" s="32"/>
      <c r="V1031" s="32"/>
      <c r="W1031" s="32"/>
      <c r="X1031" s="32"/>
      <c r="Y1031" s="32"/>
      <c r="Z1031" s="32"/>
      <c r="AA1031" s="32"/>
      <c r="AB1031" s="32"/>
      <c r="AC1031" s="32"/>
      <c r="AD1031" s="32"/>
      <c r="AE1031" s="32"/>
    </row>
    <row r="1032" spans="1:31" ht="12.75">
      <c r="A1032" s="76"/>
      <c r="B1032" s="43"/>
      <c r="C1032" s="45"/>
      <c r="D1032" s="45"/>
      <c r="E1032" s="48"/>
      <c r="F1032" s="43"/>
      <c r="G1032" s="43"/>
      <c r="H1032" s="51"/>
      <c r="I1032" s="43"/>
      <c r="J1032" s="43"/>
      <c r="K1032" s="52"/>
      <c r="L1032" s="43"/>
      <c r="M1032" s="43"/>
      <c r="N1032" s="43"/>
      <c r="O1032" s="48"/>
      <c r="P1032" s="43"/>
      <c r="Q1032" s="31" t="b">
        <f>IF(AND(OR(G1032:G1036=DATOS!C$8,G1032:G1036=DATOS!C$9),H1032:H1036=DATOS!B$4),ROW(G1032:G1036))</f>
        <v>0</v>
      </c>
      <c r="R1032" s="31" t="str">
        <f t="shared" ca="1" si="2"/>
        <v/>
      </c>
      <c r="S1032" s="31">
        <f t="shared" ca="1" si="10"/>
        <v>0</v>
      </c>
      <c r="T1032" s="32"/>
      <c r="U1032" s="32"/>
      <c r="V1032" s="32"/>
      <c r="W1032" s="32"/>
      <c r="X1032" s="32"/>
      <c r="Y1032" s="32"/>
      <c r="Z1032" s="32"/>
      <c r="AA1032" s="32"/>
      <c r="AB1032" s="32"/>
      <c r="AC1032" s="32"/>
      <c r="AD1032" s="32"/>
      <c r="AE1032" s="32"/>
    </row>
    <row r="1033" spans="1:31" ht="12.75">
      <c r="A1033" s="37"/>
      <c r="B1033" s="43"/>
      <c r="C1033" s="45"/>
      <c r="D1033" s="45"/>
      <c r="E1033" s="48"/>
      <c r="F1033" s="43"/>
      <c r="G1033" s="43"/>
      <c r="H1033" s="51"/>
      <c r="I1033" s="43"/>
      <c r="J1033" s="43"/>
      <c r="K1033" s="52"/>
      <c r="L1033" s="43"/>
      <c r="M1033" s="43"/>
      <c r="N1033" s="43"/>
      <c r="O1033" s="48"/>
      <c r="P1033" s="43"/>
      <c r="Q1033" s="31" t="b">
        <f>IF(AND(OR(G1033:G1037=DATOS!C$8,G1033:G1037=DATOS!C$9),H1033:H1037=DATOS!B$4),ROW(G1033:G1037))</f>
        <v>0</v>
      </c>
      <c r="R1033" s="31" t="str">
        <f t="shared" ca="1" si="2"/>
        <v/>
      </c>
      <c r="S1033" s="31">
        <f t="shared" ca="1" si="10"/>
        <v>0</v>
      </c>
      <c r="T1033" s="32"/>
      <c r="U1033" s="32"/>
      <c r="V1033" s="32"/>
      <c r="W1033" s="32"/>
      <c r="X1033" s="32"/>
      <c r="Y1033" s="32"/>
      <c r="Z1033" s="32"/>
      <c r="AA1033" s="32"/>
      <c r="AB1033" s="32"/>
      <c r="AC1033" s="32"/>
      <c r="AD1033" s="32"/>
      <c r="AE1033" s="32"/>
    </row>
    <row r="1034" spans="1:31" ht="12.75">
      <c r="A1034" s="37"/>
      <c r="B1034" s="43"/>
      <c r="C1034" s="45"/>
      <c r="D1034" s="45"/>
      <c r="E1034" s="48"/>
      <c r="F1034" s="43"/>
      <c r="G1034" s="43"/>
      <c r="H1034" s="51"/>
      <c r="I1034" s="43"/>
      <c r="J1034" s="43"/>
      <c r="K1034" s="52"/>
      <c r="L1034" s="43"/>
      <c r="M1034" s="43"/>
      <c r="N1034" s="43"/>
      <c r="O1034" s="48"/>
      <c r="P1034" s="43"/>
      <c r="Q1034" s="31" t="b">
        <f>IF(AND(OR(G1034:G1038=DATOS!C$8,G1034:G1038=DATOS!C$9),H1034:H1038=DATOS!B$4),ROW(G1034:G1038))</f>
        <v>0</v>
      </c>
      <c r="R1034" s="31" t="str">
        <f t="shared" ca="1" si="2"/>
        <v/>
      </c>
      <c r="S1034" s="31">
        <f t="shared" ca="1" si="10"/>
        <v>0</v>
      </c>
      <c r="T1034" s="32"/>
      <c r="U1034" s="32"/>
      <c r="V1034" s="32"/>
      <c r="W1034" s="32"/>
      <c r="X1034" s="32"/>
      <c r="Y1034" s="32"/>
      <c r="Z1034" s="32"/>
      <c r="AA1034" s="32"/>
      <c r="AB1034" s="32"/>
      <c r="AC1034" s="32"/>
      <c r="AD1034" s="32"/>
      <c r="AE1034" s="32"/>
    </row>
    <row r="1035" spans="1:31" ht="12.75">
      <c r="A1035" s="37"/>
      <c r="B1035" s="43"/>
      <c r="C1035" s="45"/>
      <c r="D1035" s="45"/>
      <c r="E1035" s="48"/>
      <c r="F1035" s="43"/>
      <c r="G1035" s="43"/>
      <c r="H1035" s="51"/>
      <c r="I1035" s="43"/>
      <c r="J1035" s="43"/>
      <c r="K1035" s="52"/>
      <c r="L1035" s="43"/>
      <c r="M1035" s="43"/>
      <c r="N1035" s="43"/>
      <c r="O1035" s="121"/>
      <c r="P1035" s="43"/>
      <c r="Q1035" s="31" t="b">
        <f>IF(AND(OR(G1035:G1039=DATOS!C$8,G1035:G1039=DATOS!C$9),H1035:H1039=DATOS!B$4),ROW(G1035:G1039))</f>
        <v>0</v>
      </c>
      <c r="R1035" s="31" t="str">
        <f t="shared" ca="1" si="2"/>
        <v/>
      </c>
      <c r="S1035" s="31">
        <f t="shared" ca="1" si="10"/>
        <v>0</v>
      </c>
      <c r="T1035" s="32"/>
      <c r="U1035" s="32"/>
      <c r="V1035" s="32"/>
      <c r="W1035" s="32"/>
      <c r="X1035" s="32"/>
      <c r="Y1035" s="32"/>
      <c r="Z1035" s="32"/>
      <c r="AA1035" s="32"/>
      <c r="AB1035" s="32"/>
      <c r="AC1035" s="32"/>
      <c r="AD1035" s="32"/>
      <c r="AE1035" s="32"/>
    </row>
    <row r="1036" spans="1:31" ht="12.75">
      <c r="A1036" s="37"/>
      <c r="B1036" s="43"/>
      <c r="C1036" s="45"/>
      <c r="D1036" s="45"/>
      <c r="E1036" s="48"/>
      <c r="F1036" s="43"/>
      <c r="G1036" s="43"/>
      <c r="H1036" s="51"/>
      <c r="I1036" s="43"/>
      <c r="J1036" s="31"/>
      <c r="K1036" s="55"/>
      <c r="L1036" s="31"/>
      <c r="M1036" s="31"/>
      <c r="N1036" s="43"/>
      <c r="O1036" s="48"/>
      <c r="P1036" s="43"/>
      <c r="Q1036" s="31" t="b">
        <f>IF(AND(OR(G1036:G1040=DATOS!C$8,G1036:G1040=DATOS!C$9),H1036:H1040=DATOS!B$4),ROW(G1036:G1040))</f>
        <v>0</v>
      </c>
      <c r="R1036" s="31" t="str">
        <f t="shared" ca="1" si="2"/>
        <v/>
      </c>
      <c r="S1036" s="31">
        <f t="shared" ca="1" si="10"/>
        <v>0</v>
      </c>
      <c r="T1036" s="32"/>
      <c r="U1036" s="32"/>
      <c r="V1036" s="32"/>
      <c r="W1036" s="32"/>
      <c r="X1036" s="32"/>
      <c r="Y1036" s="32"/>
      <c r="Z1036" s="32"/>
      <c r="AA1036" s="32"/>
      <c r="AB1036" s="32"/>
      <c r="AC1036" s="32"/>
      <c r="AD1036" s="32"/>
      <c r="AE1036" s="32"/>
    </row>
    <row r="1037" spans="1:31" ht="12.75">
      <c r="A1037" s="37"/>
      <c r="B1037" s="43"/>
      <c r="C1037" s="45"/>
      <c r="D1037" s="45"/>
      <c r="E1037" s="48"/>
      <c r="F1037" s="43"/>
      <c r="G1037" s="43"/>
      <c r="H1037" s="51"/>
      <c r="I1037" s="43"/>
      <c r="J1037" s="31"/>
      <c r="K1037" s="55"/>
      <c r="L1037" s="31"/>
      <c r="M1037" s="31"/>
      <c r="N1037" s="43"/>
      <c r="O1037" s="48"/>
      <c r="P1037" s="43"/>
      <c r="Q1037" s="31" t="b">
        <f>IF(AND(OR(G1037:G1041=DATOS!C$8,G1037:G1041=DATOS!C$9),H1037:H1041=DATOS!B$4),ROW(G1037:G1041))</f>
        <v>0</v>
      </c>
      <c r="R1037" s="31" t="str">
        <f t="shared" ca="1" si="2"/>
        <v/>
      </c>
      <c r="S1037" s="31">
        <f t="shared" ca="1" si="10"/>
        <v>0</v>
      </c>
      <c r="T1037" s="32"/>
      <c r="U1037" s="32"/>
      <c r="V1037" s="32"/>
      <c r="W1037" s="32"/>
      <c r="X1037" s="32"/>
      <c r="Y1037" s="32"/>
      <c r="Z1037" s="32"/>
      <c r="AA1037" s="32"/>
      <c r="AB1037" s="32"/>
      <c r="AC1037" s="32"/>
      <c r="AD1037" s="32"/>
      <c r="AE1037" s="32"/>
    </row>
    <row r="1038" spans="1:31" ht="12.75">
      <c r="A1038" s="37"/>
      <c r="B1038" s="43"/>
      <c r="C1038" s="45"/>
      <c r="D1038" s="45"/>
      <c r="E1038" s="48"/>
      <c r="F1038" s="43"/>
      <c r="G1038" s="43"/>
      <c r="H1038" s="51"/>
      <c r="I1038" s="43"/>
      <c r="J1038" s="31"/>
      <c r="K1038" s="55"/>
      <c r="L1038" s="31"/>
      <c r="M1038" s="31"/>
      <c r="N1038" s="43"/>
      <c r="O1038" s="48"/>
      <c r="P1038" s="43"/>
      <c r="Q1038" s="31" t="b">
        <f>IF(AND(OR(G1038:G1042=DATOS!C$8,G1038:G1042=DATOS!C$9),H1038:H1042=DATOS!B$4),ROW(G1038:G1042))</f>
        <v>0</v>
      </c>
      <c r="R1038" s="31" t="str">
        <f t="shared" ca="1" si="2"/>
        <v/>
      </c>
      <c r="S1038" s="31">
        <f t="shared" ca="1" si="10"/>
        <v>0</v>
      </c>
      <c r="T1038" s="32"/>
      <c r="U1038" s="32"/>
      <c r="V1038" s="32"/>
      <c r="W1038" s="32"/>
      <c r="X1038" s="32"/>
      <c r="Y1038" s="32"/>
      <c r="Z1038" s="32"/>
      <c r="AA1038" s="32"/>
      <c r="AB1038" s="32"/>
      <c r="AC1038" s="32"/>
      <c r="AD1038" s="32"/>
      <c r="AE1038" s="32"/>
    </row>
    <row r="1039" spans="1:31" ht="12.75">
      <c r="A1039" s="37"/>
      <c r="B1039" s="43"/>
      <c r="C1039" s="45"/>
      <c r="D1039" s="45"/>
      <c r="E1039" s="48"/>
      <c r="F1039" s="43"/>
      <c r="G1039" s="43"/>
      <c r="H1039" s="51"/>
      <c r="I1039" s="43"/>
      <c r="J1039" s="43"/>
      <c r="K1039" s="52"/>
      <c r="L1039" s="43"/>
      <c r="M1039" s="43"/>
      <c r="N1039" s="43"/>
      <c r="O1039" s="121"/>
      <c r="P1039" s="43"/>
      <c r="Q1039" s="31" t="b">
        <f>IF(AND(OR(G1039:G1043=DATOS!C$8,G1039:G1043=DATOS!C$9),H1039:H1043=DATOS!B$4),ROW(G1039:G1043))</f>
        <v>0</v>
      </c>
      <c r="R1039" s="31" t="str">
        <f t="shared" ca="1" si="2"/>
        <v/>
      </c>
      <c r="S1039" s="31">
        <f t="shared" ca="1" si="10"/>
        <v>0</v>
      </c>
      <c r="T1039" s="32"/>
      <c r="U1039" s="32"/>
      <c r="V1039" s="32"/>
      <c r="W1039" s="32"/>
      <c r="X1039" s="32"/>
      <c r="Y1039" s="32"/>
      <c r="Z1039" s="32"/>
      <c r="AA1039" s="32"/>
      <c r="AB1039" s="32"/>
      <c r="AC1039" s="32"/>
      <c r="AD1039" s="32"/>
      <c r="AE1039" s="32"/>
    </row>
    <row r="1040" spans="1:31" ht="12.75">
      <c r="A1040" s="37"/>
      <c r="B1040" s="43"/>
      <c r="C1040" s="45"/>
      <c r="D1040" s="45"/>
      <c r="E1040" s="48"/>
      <c r="F1040" s="43"/>
      <c r="G1040" s="43"/>
      <c r="H1040" s="51"/>
      <c r="I1040" s="43"/>
      <c r="J1040" s="43"/>
      <c r="K1040" s="52"/>
      <c r="L1040" s="43"/>
      <c r="M1040" s="43"/>
      <c r="N1040" s="43"/>
      <c r="O1040" s="121"/>
      <c r="P1040" s="43"/>
      <c r="Q1040" s="31" t="b">
        <f>IF(AND(OR(G1040:G1044=DATOS!C$8,G1040:G1044=DATOS!C$9),H1040:H1044=DATOS!B$4),ROW(G1040:G1044))</f>
        <v>0</v>
      </c>
      <c r="R1040" s="31" t="str">
        <f t="shared" ca="1" si="2"/>
        <v/>
      </c>
      <c r="S1040" s="31">
        <f t="shared" ca="1" si="10"/>
        <v>0</v>
      </c>
      <c r="T1040" s="32"/>
      <c r="U1040" s="32"/>
      <c r="V1040" s="32"/>
      <c r="W1040" s="32"/>
      <c r="X1040" s="32"/>
      <c r="Y1040" s="32"/>
      <c r="Z1040" s="32"/>
      <c r="AA1040" s="32"/>
      <c r="AB1040" s="32"/>
      <c r="AC1040" s="32"/>
      <c r="AD1040" s="32"/>
      <c r="AE1040" s="32"/>
    </row>
    <row r="1041" spans="1:31" ht="12.75">
      <c r="A1041" s="37"/>
      <c r="B1041" s="43"/>
      <c r="C1041" s="45"/>
      <c r="D1041" s="45"/>
      <c r="E1041" s="48"/>
      <c r="F1041" s="43"/>
      <c r="G1041" s="43"/>
      <c r="H1041" s="51"/>
      <c r="I1041" s="43"/>
      <c r="J1041" s="43"/>
      <c r="K1041" s="52"/>
      <c r="L1041" s="43"/>
      <c r="M1041" s="43"/>
      <c r="N1041" s="43"/>
      <c r="O1041" s="121"/>
      <c r="P1041" s="43"/>
      <c r="Q1041" s="31" t="b">
        <f>IF(AND(OR(G1041:G1045=DATOS!C$8,G1041:G1045=DATOS!C$9),H1041:H1045=DATOS!B$4),ROW(G1041:G1045))</f>
        <v>0</v>
      </c>
      <c r="R1041" s="31" t="str">
        <f t="shared" ca="1" si="2"/>
        <v/>
      </c>
      <c r="S1041" s="31">
        <f t="shared" ca="1" si="10"/>
        <v>0</v>
      </c>
      <c r="T1041" s="32"/>
      <c r="U1041" s="32"/>
      <c r="V1041" s="32"/>
      <c r="W1041" s="32"/>
      <c r="X1041" s="32"/>
      <c r="Y1041" s="32"/>
      <c r="Z1041" s="32"/>
      <c r="AA1041" s="32"/>
      <c r="AB1041" s="32"/>
      <c r="AC1041" s="32"/>
      <c r="AD1041" s="32"/>
      <c r="AE1041" s="32"/>
    </row>
    <row r="1042" spans="1:31" ht="12.75">
      <c r="A1042" s="37"/>
      <c r="B1042" s="43"/>
      <c r="C1042" s="45"/>
      <c r="D1042" s="45"/>
      <c r="E1042" s="48"/>
      <c r="F1042" s="43"/>
      <c r="G1042" s="43"/>
      <c r="H1042" s="51"/>
      <c r="I1042" s="43"/>
      <c r="J1042" s="43"/>
      <c r="K1042" s="52"/>
      <c r="L1042" s="43"/>
      <c r="M1042" s="43"/>
      <c r="N1042" s="43"/>
      <c r="O1042" s="121"/>
      <c r="P1042" s="43"/>
      <c r="Q1042" s="31" t="b">
        <f>IF(AND(OR(G1042:G1046=DATOS!C$8,G1042:G1046=DATOS!C$9),H1042:H1046=DATOS!B$4),ROW(G1042:G1046))</f>
        <v>0</v>
      </c>
      <c r="R1042" s="31" t="str">
        <f t="shared" ca="1" si="2"/>
        <v/>
      </c>
      <c r="S1042" s="31">
        <f t="shared" ca="1" si="10"/>
        <v>0</v>
      </c>
      <c r="T1042" s="32"/>
      <c r="U1042" s="32"/>
      <c r="V1042" s="32"/>
      <c r="W1042" s="32"/>
      <c r="X1042" s="32"/>
      <c r="Y1042" s="32"/>
      <c r="Z1042" s="32"/>
      <c r="AA1042" s="32"/>
      <c r="AB1042" s="32"/>
      <c r="AC1042" s="32"/>
      <c r="AD1042" s="32"/>
      <c r="AE1042" s="32"/>
    </row>
    <row r="1043" spans="1:31" ht="12.75">
      <c r="A1043" s="37"/>
      <c r="B1043" s="43"/>
      <c r="C1043" s="45"/>
      <c r="D1043" s="45"/>
      <c r="E1043" s="48"/>
      <c r="F1043" s="43"/>
      <c r="G1043" s="43"/>
      <c r="H1043" s="51"/>
      <c r="I1043" s="43"/>
      <c r="J1043" s="31"/>
      <c r="K1043" s="52"/>
      <c r="L1043" s="31"/>
      <c r="M1043" s="31"/>
      <c r="N1043" s="43"/>
      <c r="O1043" s="373"/>
      <c r="P1043" s="43"/>
      <c r="Q1043" s="31" t="b">
        <f>IF(AND(OR(G1043:G1047=DATOS!C$8,G1043:G1047=DATOS!C$9),H1043:H1047=DATOS!B$4),ROW(G1043:G1047))</f>
        <v>0</v>
      </c>
      <c r="R1043" s="31" t="str">
        <f t="shared" ca="1" si="2"/>
        <v/>
      </c>
      <c r="S1043" s="31">
        <f t="shared" ca="1" si="10"/>
        <v>0</v>
      </c>
      <c r="T1043" s="32"/>
      <c r="U1043" s="32"/>
      <c r="V1043" s="32"/>
      <c r="W1043" s="32"/>
      <c r="X1043" s="32"/>
      <c r="Y1043" s="32"/>
      <c r="Z1043" s="32"/>
      <c r="AA1043" s="32"/>
      <c r="AB1043" s="32"/>
      <c r="AC1043" s="32"/>
      <c r="AD1043" s="32"/>
      <c r="AE1043" s="32"/>
    </row>
    <row r="1044" spans="1:31" ht="12.75">
      <c r="A1044" s="37"/>
      <c r="B1044" s="43"/>
      <c r="C1044" s="45"/>
      <c r="D1044" s="45"/>
      <c r="E1044" s="48"/>
      <c r="F1044" s="43"/>
      <c r="G1044" s="43"/>
      <c r="H1044" s="51"/>
      <c r="I1044" s="43"/>
      <c r="J1044" s="31"/>
      <c r="K1044" s="55"/>
      <c r="L1044" s="31"/>
      <c r="M1044" s="31"/>
      <c r="N1044" s="43"/>
      <c r="O1044" s="373"/>
      <c r="P1044" s="43"/>
      <c r="Q1044" s="31" t="b">
        <f>IF(AND(OR(G1044:G1048=DATOS!C$8,G1044:G1048=DATOS!C$9),H1044:H1048=DATOS!B$4),ROW(G1044:G1048))</f>
        <v>0</v>
      </c>
      <c r="R1044" s="31" t="str">
        <f t="shared" ca="1" si="2"/>
        <v/>
      </c>
      <c r="S1044" s="31">
        <f t="shared" ca="1" si="10"/>
        <v>0</v>
      </c>
      <c r="T1044" s="32"/>
      <c r="U1044" s="32"/>
      <c r="V1044" s="32"/>
      <c r="W1044" s="32"/>
      <c r="X1044" s="32"/>
      <c r="Y1044" s="32"/>
      <c r="Z1044" s="32"/>
      <c r="AA1044" s="32"/>
      <c r="AB1044" s="32"/>
      <c r="AC1044" s="32"/>
      <c r="AD1044" s="32"/>
      <c r="AE1044" s="32"/>
    </row>
    <row r="1045" spans="1:31" ht="12.75">
      <c r="A1045" s="37"/>
      <c r="B1045" s="43"/>
      <c r="C1045" s="45"/>
      <c r="D1045" s="45"/>
      <c r="E1045" s="374"/>
      <c r="F1045" s="43"/>
      <c r="G1045" s="43"/>
      <c r="H1045" s="51"/>
      <c r="I1045" s="43"/>
      <c r="J1045" s="43"/>
      <c r="K1045" s="52"/>
      <c r="L1045" s="43"/>
      <c r="M1045" s="43"/>
      <c r="N1045" s="43"/>
      <c r="O1045" s="121"/>
      <c r="P1045" s="43"/>
      <c r="Q1045" s="31" t="b">
        <f>IF(AND(OR(G1045:G1049=DATOS!C$8,G1045:G1049=DATOS!C$9),H1045:H1049=DATOS!B$4),ROW(G1045:G1049))</f>
        <v>0</v>
      </c>
      <c r="R1045" s="31" t="str">
        <f t="shared" ca="1" si="2"/>
        <v/>
      </c>
      <c r="S1045" s="31">
        <f t="shared" ca="1" si="10"/>
        <v>0</v>
      </c>
      <c r="T1045" s="32"/>
      <c r="U1045" s="32"/>
      <c r="V1045" s="32"/>
      <c r="W1045" s="32"/>
      <c r="X1045" s="32"/>
      <c r="Y1045" s="32"/>
      <c r="Z1045" s="32"/>
      <c r="AA1045" s="32"/>
      <c r="AB1045" s="32"/>
      <c r="AC1045" s="32"/>
      <c r="AD1045" s="32"/>
      <c r="AE1045" s="32"/>
    </row>
    <row r="1046" spans="1:31" ht="12.75">
      <c r="A1046" s="37"/>
      <c r="B1046" s="43"/>
      <c r="C1046" s="45"/>
      <c r="D1046" s="45"/>
      <c r="E1046" s="374"/>
      <c r="F1046" s="43"/>
      <c r="G1046" s="43"/>
      <c r="H1046" s="51"/>
      <c r="I1046" s="43"/>
      <c r="J1046" s="43"/>
      <c r="K1046" s="52"/>
      <c r="L1046" s="43"/>
      <c r="M1046" s="43"/>
      <c r="N1046" s="43"/>
      <c r="O1046" s="121"/>
      <c r="P1046" s="43"/>
      <c r="Q1046" s="31" t="b">
        <f>IF(AND(OR(G1046:G1050=DATOS!C$8,G1046:G1050=DATOS!C$9),H1046:H1050=DATOS!B$4),ROW(G1046:G1050))</f>
        <v>0</v>
      </c>
      <c r="R1046" s="31" t="str">
        <f t="shared" ca="1" si="2"/>
        <v/>
      </c>
      <c r="S1046" s="31">
        <f t="shared" ca="1" si="10"/>
        <v>0</v>
      </c>
      <c r="T1046" s="32"/>
      <c r="U1046" s="32"/>
      <c r="V1046" s="32"/>
      <c r="W1046" s="32"/>
      <c r="X1046" s="32"/>
      <c r="Y1046" s="32"/>
      <c r="Z1046" s="32"/>
      <c r="AA1046" s="32"/>
      <c r="AB1046" s="32"/>
      <c r="AC1046" s="32"/>
      <c r="AD1046" s="32"/>
      <c r="AE1046" s="32"/>
    </row>
    <row r="1047" spans="1:31" ht="12.75">
      <c r="A1047" s="37"/>
      <c r="B1047" s="43"/>
      <c r="C1047" s="45"/>
      <c r="D1047" s="45"/>
      <c r="E1047" s="374"/>
      <c r="F1047" s="43"/>
      <c r="G1047" s="43"/>
      <c r="H1047" s="51"/>
      <c r="I1047" s="43"/>
      <c r="J1047" s="43"/>
      <c r="K1047" s="52"/>
      <c r="L1047" s="43"/>
      <c r="M1047" s="43"/>
      <c r="N1047" s="43"/>
      <c r="O1047" s="121"/>
      <c r="P1047" s="43"/>
      <c r="Q1047" s="31" t="b">
        <f>IF(AND(OR(G1047:G1051=DATOS!C$8,G1047:G1051=DATOS!C$9),H1047:H1051=DATOS!B$4),ROW(G1047:G1051))</f>
        <v>0</v>
      </c>
      <c r="R1047" s="31" t="str">
        <f t="shared" ca="1" si="2"/>
        <v/>
      </c>
      <c r="S1047" s="31">
        <f t="shared" ca="1" si="10"/>
        <v>0</v>
      </c>
      <c r="T1047" s="32"/>
      <c r="U1047" s="32"/>
      <c r="V1047" s="32"/>
      <c r="W1047" s="32"/>
      <c r="X1047" s="32"/>
      <c r="Y1047" s="32"/>
      <c r="Z1047" s="32"/>
      <c r="AA1047" s="32"/>
      <c r="AB1047" s="32"/>
      <c r="AC1047" s="32"/>
      <c r="AD1047" s="32"/>
      <c r="AE1047" s="32"/>
    </row>
    <row r="1048" spans="1:31" ht="12.75">
      <c r="A1048" s="37"/>
      <c r="B1048" s="43"/>
      <c r="C1048" s="45"/>
      <c r="D1048" s="45"/>
      <c r="E1048" s="374"/>
      <c r="F1048" s="43"/>
      <c r="G1048" s="43"/>
      <c r="H1048" s="51"/>
      <c r="I1048" s="43"/>
      <c r="J1048" s="31"/>
      <c r="K1048" s="55"/>
      <c r="L1048" s="31"/>
      <c r="M1048" s="31"/>
      <c r="N1048" s="43"/>
      <c r="O1048" s="121"/>
      <c r="P1048" s="43"/>
      <c r="Q1048" s="31" t="b">
        <f>IF(AND(OR(G1048:G1052=DATOS!C$8,G1048:G1052=DATOS!C$9),H1048:H1052=DATOS!B$4),ROW(G1048:G1052))</f>
        <v>0</v>
      </c>
      <c r="R1048" s="31" t="str">
        <f t="shared" ca="1" si="2"/>
        <v/>
      </c>
      <c r="S1048" s="31">
        <f t="shared" ca="1" si="10"/>
        <v>0</v>
      </c>
      <c r="T1048" s="32"/>
      <c r="U1048" s="32"/>
      <c r="V1048" s="32"/>
      <c r="W1048" s="32"/>
      <c r="X1048" s="32"/>
      <c r="Y1048" s="32"/>
      <c r="Z1048" s="32"/>
      <c r="AA1048" s="32"/>
      <c r="AB1048" s="32"/>
      <c r="AC1048" s="32"/>
      <c r="AD1048" s="32"/>
      <c r="AE1048" s="32"/>
    </row>
    <row r="1049" spans="1:31" ht="12.75">
      <c r="A1049" s="37"/>
      <c r="B1049" s="43"/>
      <c r="C1049" s="45"/>
      <c r="D1049" s="45"/>
      <c r="E1049" s="374"/>
      <c r="F1049" s="43"/>
      <c r="G1049" s="43"/>
      <c r="H1049" s="51"/>
      <c r="I1049" s="43"/>
      <c r="J1049" s="43"/>
      <c r="K1049" s="52"/>
      <c r="L1049" s="43"/>
      <c r="M1049" s="43"/>
      <c r="N1049" s="43"/>
      <c r="O1049" s="121"/>
      <c r="P1049" s="43"/>
      <c r="Q1049" s="31" t="b">
        <f>IF(AND(OR(G1049:G1053=DATOS!C$8,G1049:G1053=DATOS!C$9),H1049:H1053=DATOS!B$4),ROW(G1049:G1053))</f>
        <v>0</v>
      </c>
      <c r="R1049" s="31" t="str">
        <f t="shared" ca="1" si="2"/>
        <v/>
      </c>
      <c r="S1049" s="31">
        <f t="shared" ca="1" si="10"/>
        <v>0</v>
      </c>
      <c r="T1049" s="32"/>
      <c r="U1049" s="32"/>
      <c r="V1049" s="32"/>
      <c r="W1049" s="32"/>
      <c r="X1049" s="32"/>
      <c r="Y1049" s="32"/>
      <c r="Z1049" s="32"/>
      <c r="AA1049" s="32"/>
      <c r="AB1049" s="32"/>
      <c r="AC1049" s="32"/>
      <c r="AD1049" s="32"/>
      <c r="AE1049" s="32"/>
    </row>
    <row r="1050" spans="1:31" ht="12.75">
      <c r="A1050" s="37"/>
      <c r="B1050" s="43"/>
      <c r="C1050" s="45"/>
      <c r="D1050" s="45"/>
      <c r="E1050" s="374"/>
      <c r="F1050" s="43"/>
      <c r="G1050" s="43"/>
      <c r="H1050" s="51"/>
      <c r="I1050" s="43"/>
      <c r="J1050" s="43"/>
      <c r="K1050" s="52"/>
      <c r="L1050" s="43"/>
      <c r="M1050" s="43"/>
      <c r="N1050" s="43"/>
      <c r="O1050" s="375"/>
      <c r="P1050" s="43"/>
      <c r="Q1050" s="31" t="b">
        <f>IF(AND(OR(G1050:G1054=DATOS!C$8,G1050:G1054=DATOS!C$9),H1050:H1054=DATOS!B$4),ROW(G1050:G1054))</f>
        <v>0</v>
      </c>
      <c r="R1050" s="31" t="str">
        <f t="shared" ca="1" si="2"/>
        <v/>
      </c>
      <c r="S1050" s="31">
        <f t="shared" ca="1" si="10"/>
        <v>0</v>
      </c>
      <c r="T1050" s="32"/>
      <c r="U1050" s="32"/>
      <c r="V1050" s="32"/>
      <c r="W1050" s="32"/>
      <c r="X1050" s="32"/>
      <c r="Y1050" s="32"/>
      <c r="Z1050" s="32"/>
      <c r="AA1050" s="32"/>
      <c r="AB1050" s="32"/>
      <c r="AC1050" s="32"/>
      <c r="AD1050" s="32"/>
      <c r="AE1050" s="32"/>
    </row>
    <row r="1051" spans="1:31" ht="12.75">
      <c r="A1051" s="37"/>
      <c r="B1051" s="43"/>
      <c r="C1051" s="45"/>
      <c r="D1051" s="45"/>
      <c r="E1051" s="374"/>
      <c r="F1051" s="43"/>
      <c r="G1051" s="43"/>
      <c r="H1051" s="51"/>
      <c r="I1051" s="43"/>
      <c r="J1051" s="43"/>
      <c r="K1051" s="52"/>
      <c r="L1051" s="43"/>
      <c r="M1051" s="43"/>
      <c r="N1051" s="43"/>
      <c r="O1051" s="121"/>
      <c r="P1051" s="43"/>
      <c r="Q1051" s="31" t="b">
        <f>IF(AND(OR(G1051:G1055=DATOS!C$8,G1051:G1055=DATOS!C$9),H1051:H1055=DATOS!B$4),ROW(G1051:G1055))</f>
        <v>0</v>
      </c>
      <c r="R1051" s="31" t="str">
        <f t="shared" ca="1" si="2"/>
        <v/>
      </c>
      <c r="S1051" s="31">
        <f t="shared" ca="1" si="10"/>
        <v>0</v>
      </c>
      <c r="T1051" s="32"/>
      <c r="U1051" s="32"/>
      <c r="V1051" s="32"/>
      <c r="W1051" s="32"/>
      <c r="X1051" s="32"/>
      <c r="Y1051" s="32"/>
      <c r="Z1051" s="32"/>
      <c r="AA1051" s="32"/>
      <c r="AB1051" s="32"/>
      <c r="AC1051" s="32"/>
      <c r="AD1051" s="32"/>
      <c r="AE1051" s="32"/>
    </row>
    <row r="1052" spans="1:31" ht="12.75">
      <c r="A1052" s="37"/>
      <c r="B1052" s="43"/>
      <c r="C1052" s="45"/>
      <c r="D1052" s="45"/>
      <c r="E1052" s="374"/>
      <c r="F1052" s="43"/>
      <c r="G1052" s="43"/>
      <c r="H1052" s="51"/>
      <c r="I1052" s="43"/>
      <c r="J1052" s="43"/>
      <c r="K1052" s="52"/>
      <c r="L1052" s="43"/>
      <c r="M1052" s="43"/>
      <c r="N1052" s="43"/>
      <c r="O1052" s="121"/>
      <c r="P1052" s="43"/>
      <c r="Q1052" s="31" t="b">
        <f>IF(AND(OR(G1052:G1056=DATOS!C$8,G1052:G1056=DATOS!C$9),H1052:H1056=DATOS!B$4),ROW(G1052:G1056))</f>
        <v>0</v>
      </c>
      <c r="R1052" s="31" t="str">
        <f t="shared" ca="1" si="2"/>
        <v/>
      </c>
      <c r="S1052" s="31">
        <f t="shared" ca="1" si="10"/>
        <v>0</v>
      </c>
      <c r="T1052" s="32"/>
      <c r="U1052" s="32"/>
      <c r="V1052" s="32"/>
      <c r="W1052" s="32"/>
      <c r="X1052" s="32"/>
      <c r="Y1052" s="32"/>
      <c r="Z1052" s="32"/>
      <c r="AA1052" s="32"/>
      <c r="AB1052" s="32"/>
      <c r="AC1052" s="32"/>
      <c r="AD1052" s="32"/>
      <c r="AE1052" s="32"/>
    </row>
    <row r="1053" spans="1:31" ht="12.75">
      <c r="A1053" s="37"/>
      <c r="B1053" s="43"/>
      <c r="C1053" s="45"/>
      <c r="D1053" s="45"/>
      <c r="E1053" s="374"/>
      <c r="F1053" s="43"/>
      <c r="G1053" s="43"/>
      <c r="H1053" s="51"/>
      <c r="I1053" s="43"/>
      <c r="J1053" s="43"/>
      <c r="K1053" s="52"/>
      <c r="L1053" s="43"/>
      <c r="M1053" s="43"/>
      <c r="N1053" s="43"/>
      <c r="O1053" s="121"/>
      <c r="P1053" s="43"/>
      <c r="Q1053" s="31" t="b">
        <f>IF(AND(OR(G1053:G1057=DATOS!C$8,G1053:G1057=DATOS!C$9),H1053:H1057=DATOS!B$4),ROW(G1053:G1057))</f>
        <v>0</v>
      </c>
      <c r="R1053" s="31" t="str">
        <f t="shared" ca="1" si="2"/>
        <v/>
      </c>
      <c r="S1053" s="31">
        <f t="shared" ca="1" si="10"/>
        <v>0</v>
      </c>
      <c r="T1053" s="32"/>
      <c r="U1053" s="32"/>
      <c r="V1053" s="32"/>
      <c r="W1053" s="32"/>
      <c r="X1053" s="32"/>
      <c r="Y1053" s="32"/>
      <c r="Z1053" s="32"/>
      <c r="AA1053" s="32"/>
      <c r="AB1053" s="32"/>
      <c r="AC1053" s="32"/>
      <c r="AD1053" s="32"/>
      <c r="AE1053" s="32"/>
    </row>
    <row r="1054" spans="1:31" ht="12.75">
      <c r="A1054" s="37"/>
      <c r="B1054" s="43"/>
      <c r="C1054" s="45"/>
      <c r="D1054" s="45"/>
      <c r="E1054" s="374"/>
      <c r="F1054" s="43"/>
      <c r="G1054" s="43"/>
      <c r="H1054" s="51"/>
      <c r="I1054" s="43"/>
      <c r="J1054" s="43"/>
      <c r="K1054" s="52"/>
      <c r="L1054" s="43"/>
      <c r="M1054" s="43"/>
      <c r="N1054" s="43"/>
      <c r="O1054" s="121"/>
      <c r="P1054" s="43"/>
      <c r="Q1054" s="31" t="b">
        <f>IF(AND(OR(G1054:G1058=DATOS!C$8,G1054:G1058=DATOS!C$9),H1054:H1058=DATOS!B$4),ROW(G1054:G1058))</f>
        <v>0</v>
      </c>
      <c r="R1054" s="31" t="str">
        <f t="shared" ca="1" si="2"/>
        <v/>
      </c>
      <c r="S1054" s="31">
        <f t="shared" ca="1" si="10"/>
        <v>0</v>
      </c>
      <c r="T1054" s="32"/>
      <c r="U1054" s="32"/>
      <c r="V1054" s="32"/>
      <c r="W1054" s="32"/>
      <c r="X1054" s="32"/>
      <c r="Y1054" s="32"/>
      <c r="Z1054" s="32"/>
      <c r="AA1054" s="32"/>
      <c r="AB1054" s="32"/>
      <c r="AC1054" s="32"/>
      <c r="AD1054" s="32"/>
      <c r="AE1054" s="32"/>
    </row>
    <row r="1055" spans="1:31" ht="12.75">
      <c r="A1055" s="37"/>
      <c r="B1055" s="43"/>
      <c r="C1055" s="45"/>
      <c r="D1055" s="45"/>
      <c r="E1055" s="374"/>
      <c r="F1055" s="43"/>
      <c r="G1055" s="43"/>
      <c r="H1055" s="51"/>
      <c r="I1055" s="43"/>
      <c r="J1055" s="43"/>
      <c r="K1055" s="52"/>
      <c r="L1055" s="43"/>
      <c r="M1055" s="43"/>
      <c r="N1055" s="43"/>
      <c r="O1055" s="48"/>
      <c r="P1055" s="43"/>
      <c r="Q1055" s="31" t="b">
        <f>IF(AND(OR(G1055:G1059=DATOS!C$8,G1055:G1059=DATOS!C$9),H1055:H1059=DATOS!B$4),ROW(G1055:G1059))</f>
        <v>0</v>
      </c>
      <c r="R1055" s="31" t="str">
        <f t="shared" ca="1" si="2"/>
        <v/>
      </c>
      <c r="S1055" s="31">
        <f t="shared" ca="1" si="10"/>
        <v>0</v>
      </c>
      <c r="T1055" s="32"/>
      <c r="U1055" s="32"/>
      <c r="V1055" s="32"/>
      <c r="W1055" s="32"/>
      <c r="X1055" s="32"/>
      <c r="Y1055" s="32"/>
      <c r="Z1055" s="32"/>
      <c r="AA1055" s="32"/>
      <c r="AB1055" s="32"/>
      <c r="AC1055" s="32"/>
      <c r="AD1055" s="32"/>
      <c r="AE1055" s="32"/>
    </row>
    <row r="1056" spans="1:31" ht="12.75">
      <c r="A1056" s="37"/>
      <c r="B1056" s="84"/>
      <c r="C1056" s="45"/>
      <c r="D1056" s="45"/>
      <c r="E1056" s="374"/>
      <c r="F1056" s="43"/>
      <c r="G1056" s="43"/>
      <c r="H1056" s="51"/>
      <c r="I1056" s="43"/>
      <c r="J1056" s="43"/>
      <c r="K1056" s="52"/>
      <c r="L1056" s="43"/>
      <c r="M1056" s="43"/>
      <c r="N1056" s="43"/>
      <c r="O1056" s="121"/>
      <c r="P1056" s="43"/>
      <c r="Q1056" s="31" t="b">
        <f>IF(AND(OR(G1056:G1060=DATOS!C$8,G1056:G1060=DATOS!C$9),H1056:H1060=DATOS!B$4),ROW(G1056:G1060))</f>
        <v>0</v>
      </c>
      <c r="R1056" s="31" t="str">
        <f t="shared" ca="1" si="2"/>
        <v/>
      </c>
      <c r="S1056" s="31">
        <f t="shared" ca="1" si="10"/>
        <v>0</v>
      </c>
      <c r="T1056" s="32"/>
      <c r="U1056" s="32"/>
      <c r="V1056" s="32"/>
      <c r="W1056" s="32"/>
      <c r="X1056" s="32"/>
      <c r="Y1056" s="32"/>
      <c r="Z1056" s="32"/>
      <c r="AA1056" s="32"/>
      <c r="AB1056" s="32"/>
      <c r="AC1056" s="32"/>
      <c r="AD1056" s="32"/>
      <c r="AE1056" s="32"/>
    </row>
    <row r="1057" spans="1:31" ht="12.75">
      <c r="A1057" s="37"/>
      <c r="B1057" s="43"/>
      <c r="C1057" s="45"/>
      <c r="D1057" s="45"/>
      <c r="E1057" s="374"/>
      <c r="F1057" s="43"/>
      <c r="G1057" s="43"/>
      <c r="H1057" s="51"/>
      <c r="I1057" s="43"/>
      <c r="J1057" s="31"/>
      <c r="K1057" s="55"/>
      <c r="L1057" s="31"/>
      <c r="M1057" s="31"/>
      <c r="N1057" s="43"/>
      <c r="O1057" s="48"/>
      <c r="P1057" s="43"/>
      <c r="Q1057" s="31" t="b">
        <f>IF(AND(OR(G1057:G1061=DATOS!C$8,G1057:G1061=DATOS!C$9),H1057:H1061=DATOS!B$4),ROW(G1057:G1061))</f>
        <v>0</v>
      </c>
      <c r="R1057" s="31" t="str">
        <f t="shared" ca="1" si="2"/>
        <v/>
      </c>
      <c r="S1057" s="31">
        <f t="shared" ca="1" si="10"/>
        <v>0</v>
      </c>
      <c r="T1057" s="32"/>
      <c r="U1057" s="32"/>
      <c r="V1057" s="32"/>
      <c r="W1057" s="32"/>
      <c r="X1057" s="32"/>
      <c r="Y1057" s="32"/>
      <c r="Z1057" s="32"/>
      <c r="AA1057" s="32"/>
      <c r="AB1057" s="32"/>
      <c r="AC1057" s="32"/>
      <c r="AD1057" s="32"/>
      <c r="AE1057" s="32"/>
    </row>
    <row r="1058" spans="1:31" ht="12.75">
      <c r="A1058" s="37"/>
      <c r="B1058" s="43"/>
      <c r="C1058" s="45"/>
      <c r="D1058" s="45"/>
      <c r="E1058" s="374"/>
      <c r="F1058" s="43"/>
      <c r="G1058" s="43"/>
      <c r="H1058" s="51"/>
      <c r="I1058" s="43"/>
      <c r="J1058" s="43"/>
      <c r="K1058" s="52"/>
      <c r="L1058" s="43"/>
      <c r="M1058" s="43"/>
      <c r="N1058" s="43"/>
      <c r="O1058" s="48"/>
      <c r="P1058" s="43"/>
      <c r="Q1058" s="31" t="b">
        <f>IF(AND(OR(G1058:G1062=DATOS!C$8,G1058:G1062=DATOS!C$9),H1058:H1062=DATOS!B$4),ROW(G1058:G1062))</f>
        <v>0</v>
      </c>
      <c r="R1058" s="31" t="str">
        <f t="shared" ca="1" si="2"/>
        <v/>
      </c>
      <c r="S1058" s="31">
        <f t="shared" ca="1" si="10"/>
        <v>0</v>
      </c>
      <c r="T1058" s="32"/>
      <c r="U1058" s="32"/>
      <c r="V1058" s="32"/>
      <c r="W1058" s="32"/>
      <c r="X1058" s="32"/>
      <c r="Y1058" s="32"/>
      <c r="Z1058" s="32"/>
      <c r="AA1058" s="32"/>
      <c r="AB1058" s="32"/>
      <c r="AC1058" s="32"/>
      <c r="AD1058" s="32"/>
      <c r="AE1058" s="32"/>
    </row>
    <row r="1059" spans="1:31" ht="12.75">
      <c r="A1059" s="37"/>
      <c r="B1059" s="43"/>
      <c r="C1059" s="45"/>
      <c r="D1059" s="45"/>
      <c r="E1059" s="48"/>
      <c r="F1059" s="43"/>
      <c r="G1059" s="43"/>
      <c r="H1059" s="51"/>
      <c r="I1059" s="43"/>
      <c r="J1059" s="43"/>
      <c r="K1059" s="52"/>
      <c r="L1059" s="43"/>
      <c r="M1059" s="43"/>
      <c r="N1059" s="43"/>
      <c r="O1059" s="48"/>
      <c r="P1059" s="43"/>
      <c r="Q1059" s="31" t="b">
        <f>IF(AND(OR(G1059:G1063=DATOS!C$8,G1059:G1063=DATOS!C$9),H1059:H1063=DATOS!B$4),ROW(G1059:G1063))</f>
        <v>0</v>
      </c>
      <c r="R1059" s="31" t="str">
        <f t="shared" ca="1" si="2"/>
        <v/>
      </c>
      <c r="S1059" s="31">
        <f t="shared" ca="1" si="10"/>
        <v>0</v>
      </c>
      <c r="T1059" s="32"/>
      <c r="U1059" s="32"/>
      <c r="V1059" s="32"/>
      <c r="W1059" s="32"/>
      <c r="X1059" s="32"/>
      <c r="Y1059" s="32"/>
      <c r="Z1059" s="32"/>
      <c r="AA1059" s="32"/>
      <c r="AB1059" s="32"/>
      <c r="AC1059" s="32"/>
      <c r="AD1059" s="32"/>
      <c r="AE1059" s="32"/>
    </row>
    <row r="1060" spans="1:31" ht="12.75">
      <c r="A1060" s="37"/>
      <c r="B1060" s="43"/>
      <c r="C1060" s="45"/>
      <c r="D1060" s="45"/>
      <c r="E1060" s="48"/>
      <c r="F1060" s="43"/>
      <c r="G1060" s="43"/>
      <c r="H1060" s="51"/>
      <c r="I1060" s="43"/>
      <c r="J1060" s="43"/>
      <c r="K1060" s="52"/>
      <c r="L1060" s="43"/>
      <c r="M1060" s="43"/>
      <c r="N1060" s="43"/>
      <c r="O1060" s="48"/>
      <c r="P1060" s="43"/>
      <c r="Q1060" s="31" t="b">
        <f>IF(AND(OR(G1060:G1064=DATOS!C$8,G1060:G1064=DATOS!C$9),H1060:H1064=DATOS!B$4),ROW(G1060:G1064))</f>
        <v>0</v>
      </c>
      <c r="R1060" s="31" t="str">
        <f t="shared" ca="1" si="2"/>
        <v/>
      </c>
      <c r="S1060" s="31">
        <f t="shared" ca="1" si="10"/>
        <v>0</v>
      </c>
      <c r="T1060" s="32"/>
      <c r="U1060" s="32"/>
      <c r="V1060" s="32"/>
      <c r="W1060" s="32"/>
      <c r="X1060" s="32"/>
      <c r="Y1060" s="32"/>
      <c r="Z1060" s="32"/>
      <c r="AA1060" s="32"/>
      <c r="AB1060" s="32"/>
      <c r="AC1060" s="32"/>
      <c r="AD1060" s="32"/>
      <c r="AE1060" s="32"/>
    </row>
    <row r="1061" spans="1:31" ht="12.75">
      <c r="A1061" s="37"/>
      <c r="B1061" s="43"/>
      <c r="C1061" s="45"/>
      <c r="D1061" s="45"/>
      <c r="E1061" s="48"/>
      <c r="F1061" s="43"/>
      <c r="G1061" s="43"/>
      <c r="H1061" s="51"/>
      <c r="I1061" s="43"/>
      <c r="J1061" s="43"/>
      <c r="K1061" s="52"/>
      <c r="L1061" s="43"/>
      <c r="M1061" s="43"/>
      <c r="N1061" s="43"/>
      <c r="O1061" s="48"/>
      <c r="P1061" s="43"/>
      <c r="Q1061" s="31" t="b">
        <f>IF(AND(OR(G1061:G1065=DATOS!C$8,G1061:G1065=DATOS!C$9),H1061:H1065=DATOS!B$4),ROW(G1061:G1065))</f>
        <v>0</v>
      </c>
      <c r="R1061" s="31" t="str">
        <f t="shared" ca="1" si="2"/>
        <v/>
      </c>
      <c r="S1061" s="31">
        <f t="shared" ca="1" si="10"/>
        <v>0</v>
      </c>
      <c r="T1061" s="32"/>
      <c r="U1061" s="32"/>
      <c r="V1061" s="32"/>
      <c r="W1061" s="32"/>
      <c r="X1061" s="32"/>
      <c r="Y1061" s="32"/>
      <c r="Z1061" s="32"/>
      <c r="AA1061" s="32"/>
      <c r="AB1061" s="32"/>
      <c r="AC1061" s="32"/>
      <c r="AD1061" s="32"/>
      <c r="AE1061" s="32"/>
    </row>
    <row r="1062" spans="1:31" ht="12.75">
      <c r="A1062" s="37"/>
      <c r="B1062" s="43"/>
      <c r="C1062" s="45"/>
      <c r="D1062" s="45"/>
      <c r="E1062" s="48"/>
      <c r="F1062" s="43"/>
      <c r="G1062" s="43"/>
      <c r="H1062" s="51"/>
      <c r="I1062" s="43"/>
      <c r="J1062" s="43"/>
      <c r="K1062" s="52"/>
      <c r="L1062" s="48"/>
      <c r="M1062" s="43"/>
      <c r="N1062" s="43"/>
      <c r="O1062" s="48"/>
      <c r="P1062" s="43"/>
      <c r="Q1062" s="31" t="b">
        <f>IF(AND(OR(G1062:G1066=DATOS!C$8,G1062:G1066=DATOS!C$9),H1062:H1066=DATOS!B$4),ROW(G1062:G1066))</f>
        <v>0</v>
      </c>
      <c r="R1062" s="31" t="str">
        <f t="shared" ca="1" si="2"/>
        <v/>
      </c>
      <c r="S1062" s="31">
        <f t="shared" ca="1" si="10"/>
        <v>0</v>
      </c>
      <c r="T1062" s="32"/>
      <c r="U1062" s="32"/>
      <c r="V1062" s="32"/>
      <c r="W1062" s="32"/>
      <c r="X1062" s="32"/>
      <c r="Y1062" s="32"/>
      <c r="Z1062" s="32"/>
      <c r="AA1062" s="32"/>
      <c r="AB1062" s="32"/>
      <c r="AC1062" s="32"/>
      <c r="AD1062" s="32"/>
      <c r="AE1062" s="32"/>
    </row>
    <row r="1063" spans="1:31" ht="12.75">
      <c r="A1063" s="37"/>
      <c r="B1063" s="43"/>
      <c r="C1063" s="45"/>
      <c r="D1063" s="45"/>
      <c r="E1063" s="374"/>
      <c r="F1063" s="43"/>
      <c r="G1063" s="43"/>
      <c r="H1063" s="51"/>
      <c r="I1063" s="43"/>
      <c r="J1063" s="43"/>
      <c r="K1063" s="52"/>
      <c r="L1063" s="43"/>
      <c r="M1063" s="43"/>
      <c r="N1063" s="43"/>
      <c r="O1063" s="48"/>
      <c r="P1063" s="43"/>
      <c r="Q1063" s="31" t="b">
        <f>IF(AND(OR(G1063:G1067=DATOS!C$8,G1063:G1067=DATOS!C$9),H1063:H1067=DATOS!B$4),ROW(G1063:G1067))</f>
        <v>0</v>
      </c>
      <c r="R1063" s="31" t="str">
        <f t="shared" ca="1" si="2"/>
        <v/>
      </c>
      <c r="S1063" s="31">
        <f t="shared" ca="1" si="10"/>
        <v>0</v>
      </c>
      <c r="T1063" s="32"/>
      <c r="U1063" s="32"/>
      <c r="V1063" s="32"/>
      <c r="W1063" s="32"/>
      <c r="X1063" s="32"/>
      <c r="Y1063" s="32"/>
      <c r="Z1063" s="32"/>
      <c r="AA1063" s="32"/>
      <c r="AB1063" s="32"/>
      <c r="AC1063" s="32"/>
      <c r="AD1063" s="32"/>
      <c r="AE1063" s="32"/>
    </row>
    <row r="1064" spans="1:31" ht="12.75">
      <c r="A1064" s="37"/>
      <c r="B1064" s="43"/>
      <c r="C1064" s="45"/>
      <c r="D1064" s="45"/>
      <c r="E1064" s="374"/>
      <c r="F1064" s="43"/>
      <c r="G1064" s="43"/>
      <c r="H1064" s="51"/>
      <c r="I1064" s="43"/>
      <c r="J1064" s="43"/>
      <c r="K1064" s="52"/>
      <c r="L1064" s="43"/>
      <c r="M1064" s="43"/>
      <c r="N1064" s="43"/>
      <c r="O1064" s="48"/>
      <c r="P1064" s="43"/>
      <c r="Q1064" s="31" t="b">
        <f>IF(AND(OR(G1064:G1068=DATOS!C$8,G1064:G1068=DATOS!C$9),H1064:H1068=DATOS!B$4),ROW(G1064:G1068))</f>
        <v>0</v>
      </c>
      <c r="R1064" s="31" t="str">
        <f t="shared" ca="1" si="2"/>
        <v/>
      </c>
      <c r="S1064" s="31">
        <f t="shared" ca="1" si="10"/>
        <v>0</v>
      </c>
      <c r="T1064" s="32"/>
      <c r="U1064" s="32"/>
      <c r="V1064" s="32"/>
      <c r="W1064" s="32"/>
      <c r="X1064" s="32"/>
      <c r="Y1064" s="32"/>
      <c r="Z1064" s="32"/>
      <c r="AA1064" s="32"/>
      <c r="AB1064" s="32"/>
      <c r="AC1064" s="32"/>
      <c r="AD1064" s="32"/>
      <c r="AE1064" s="32"/>
    </row>
    <row r="1065" spans="1:31" ht="12.75">
      <c r="A1065" s="37"/>
      <c r="B1065" s="43"/>
      <c r="C1065" s="45"/>
      <c r="D1065" s="45"/>
      <c r="E1065" s="48"/>
      <c r="F1065" s="43"/>
      <c r="G1065" s="43"/>
      <c r="H1065" s="51"/>
      <c r="I1065" s="43"/>
      <c r="J1065" s="43"/>
      <c r="K1065" s="52"/>
      <c r="L1065" s="43"/>
      <c r="M1065" s="43"/>
      <c r="N1065" s="43"/>
      <c r="O1065" s="48"/>
      <c r="P1065" s="43"/>
      <c r="Q1065" s="31" t="b">
        <f>IF(AND(OR(G1065:G1069=DATOS!C$8,G1065:G1069=DATOS!C$9),H1065:H1069=DATOS!B$4),ROW(G1065:G1069))</f>
        <v>0</v>
      </c>
      <c r="R1065" s="31" t="str">
        <f t="shared" ca="1" si="2"/>
        <v/>
      </c>
      <c r="S1065" s="31">
        <f t="shared" ca="1" si="10"/>
        <v>0</v>
      </c>
      <c r="T1065" s="32"/>
      <c r="U1065" s="32"/>
      <c r="V1065" s="32"/>
      <c r="W1065" s="32"/>
      <c r="X1065" s="32"/>
      <c r="Y1065" s="32"/>
      <c r="Z1065" s="32"/>
      <c r="AA1065" s="32"/>
      <c r="AB1065" s="32"/>
      <c r="AC1065" s="32"/>
      <c r="AD1065" s="32"/>
      <c r="AE1065" s="32"/>
    </row>
    <row r="1066" spans="1:31" ht="12.75">
      <c r="A1066" s="37"/>
      <c r="B1066" s="43"/>
      <c r="C1066" s="45"/>
      <c r="D1066" s="45"/>
      <c r="E1066" s="374"/>
      <c r="F1066" s="43"/>
      <c r="G1066" s="43"/>
      <c r="H1066" s="51"/>
      <c r="I1066" s="43"/>
      <c r="J1066" s="43"/>
      <c r="K1066" s="52"/>
      <c r="L1066" s="43"/>
      <c r="M1066" s="43"/>
      <c r="N1066" s="43"/>
      <c r="O1066" s="48"/>
      <c r="P1066" s="43"/>
      <c r="Q1066" s="31" t="b">
        <f>IF(AND(OR(G1066:G1070=DATOS!C$8,G1066:G1070=DATOS!C$9),H1066:H1070=DATOS!B$4),ROW(G1066:G1070))</f>
        <v>0</v>
      </c>
      <c r="R1066" s="31" t="str">
        <f t="shared" ca="1" si="2"/>
        <v/>
      </c>
      <c r="S1066" s="31">
        <f t="shared" ca="1" si="10"/>
        <v>0</v>
      </c>
      <c r="T1066" s="32"/>
      <c r="U1066" s="32"/>
      <c r="V1066" s="32"/>
      <c r="W1066" s="32"/>
      <c r="X1066" s="32"/>
      <c r="Y1066" s="32"/>
      <c r="Z1066" s="32"/>
      <c r="AA1066" s="32"/>
      <c r="AB1066" s="32"/>
      <c r="AC1066" s="32"/>
      <c r="AD1066" s="32"/>
      <c r="AE1066" s="32"/>
    </row>
    <row r="1067" spans="1:31" ht="12.75">
      <c r="A1067" s="37"/>
      <c r="B1067" s="43"/>
      <c r="C1067" s="45"/>
      <c r="D1067" s="45"/>
      <c r="E1067" s="374"/>
      <c r="F1067" s="43"/>
      <c r="G1067" s="43"/>
      <c r="H1067" s="51"/>
      <c r="I1067" s="43"/>
      <c r="J1067" s="43"/>
      <c r="K1067" s="52"/>
      <c r="L1067" s="43"/>
      <c r="M1067" s="43"/>
      <c r="N1067" s="43"/>
      <c r="O1067" s="48"/>
      <c r="P1067" s="43"/>
      <c r="Q1067" s="31" t="b">
        <f>IF(AND(OR(G1067:G1071=DATOS!C$8,G1067:G1071=DATOS!C$9),H1067:H1071=DATOS!B$4),ROW(G1067:G1071))</f>
        <v>0</v>
      </c>
      <c r="R1067" s="31" t="str">
        <f t="shared" ca="1" si="2"/>
        <v/>
      </c>
      <c r="S1067" s="31">
        <f t="shared" ca="1" si="10"/>
        <v>0</v>
      </c>
      <c r="T1067" s="32"/>
      <c r="U1067" s="32"/>
      <c r="V1067" s="32"/>
      <c r="W1067" s="32"/>
      <c r="X1067" s="32"/>
      <c r="Y1067" s="32"/>
      <c r="Z1067" s="32"/>
      <c r="AA1067" s="32"/>
      <c r="AB1067" s="32"/>
      <c r="AC1067" s="32"/>
      <c r="AD1067" s="32"/>
      <c r="AE1067" s="32"/>
    </row>
    <row r="1068" spans="1:31" ht="12.75">
      <c r="A1068" s="37"/>
      <c r="B1068" s="43"/>
      <c r="C1068" s="45"/>
      <c r="D1068" s="45"/>
      <c r="E1068" s="374"/>
      <c r="F1068" s="43"/>
      <c r="G1068" s="43"/>
      <c r="H1068" s="51"/>
      <c r="I1068" s="43"/>
      <c r="J1068" s="43"/>
      <c r="K1068" s="52"/>
      <c r="L1068" s="43"/>
      <c r="M1068" s="43"/>
      <c r="N1068" s="43"/>
      <c r="O1068" s="48"/>
      <c r="P1068" s="43"/>
      <c r="Q1068" s="31" t="b">
        <f>IF(AND(OR(G1068:G1072=DATOS!C$8,G1068:G1072=DATOS!C$9),H1068:H1072=DATOS!B$4),ROW(G1068:G1072))</f>
        <v>0</v>
      </c>
      <c r="R1068" s="31" t="str">
        <f t="shared" ca="1" si="2"/>
        <v/>
      </c>
      <c r="S1068" s="31">
        <f t="shared" ca="1" si="10"/>
        <v>0</v>
      </c>
      <c r="T1068" s="32"/>
      <c r="U1068" s="32"/>
      <c r="V1068" s="32"/>
      <c r="W1068" s="32"/>
      <c r="X1068" s="32"/>
      <c r="Y1068" s="32"/>
      <c r="Z1068" s="32"/>
      <c r="AA1068" s="32"/>
      <c r="AB1068" s="32"/>
      <c r="AC1068" s="32"/>
      <c r="AD1068" s="32"/>
      <c r="AE1068" s="32"/>
    </row>
    <row r="1069" spans="1:31" ht="12.75">
      <c r="A1069" s="37"/>
      <c r="B1069" s="43"/>
      <c r="C1069" s="45"/>
      <c r="D1069" s="45"/>
      <c r="E1069" s="374"/>
      <c r="F1069" s="43"/>
      <c r="G1069" s="43"/>
      <c r="H1069" s="51"/>
      <c r="I1069" s="43"/>
      <c r="J1069" s="43"/>
      <c r="K1069" s="52"/>
      <c r="L1069" s="43"/>
      <c r="M1069" s="43"/>
      <c r="N1069" s="43"/>
      <c r="O1069" s="48"/>
      <c r="P1069" s="43"/>
      <c r="Q1069" s="31" t="b">
        <f>IF(AND(OR(G1069:G1073=DATOS!C$8,G1069:G1073=DATOS!C$9),H1069:H1073=DATOS!B$4),ROW(G1069:G1073))</f>
        <v>0</v>
      </c>
      <c r="R1069" s="31" t="str">
        <f t="shared" ca="1" si="2"/>
        <v/>
      </c>
      <c r="S1069" s="31">
        <f t="shared" ca="1" si="10"/>
        <v>0</v>
      </c>
      <c r="T1069" s="32"/>
      <c r="U1069" s="32"/>
      <c r="V1069" s="32"/>
      <c r="W1069" s="32"/>
      <c r="X1069" s="32"/>
      <c r="Y1069" s="32"/>
      <c r="Z1069" s="32"/>
      <c r="AA1069" s="32"/>
      <c r="AB1069" s="32"/>
      <c r="AC1069" s="32"/>
      <c r="AD1069" s="32"/>
      <c r="AE1069" s="32"/>
    </row>
    <row r="1070" spans="1:31" ht="12.75">
      <c r="A1070" s="37"/>
      <c r="B1070" s="43"/>
      <c r="C1070" s="45"/>
      <c r="D1070" s="45"/>
      <c r="E1070" s="374"/>
      <c r="F1070" s="43"/>
      <c r="G1070" s="43"/>
      <c r="H1070" s="51"/>
      <c r="I1070" s="43"/>
      <c r="J1070" s="43"/>
      <c r="K1070" s="52"/>
      <c r="L1070" s="43"/>
      <c r="M1070" s="43"/>
      <c r="N1070" s="43"/>
      <c r="O1070" s="48"/>
      <c r="P1070" s="43"/>
      <c r="Q1070" s="31" t="b">
        <f>IF(AND(OR(G1070:G1074=DATOS!C$8,G1070:G1074=DATOS!C$9),H1070:H1074=DATOS!B$4),ROW(G1070:G1074))</f>
        <v>0</v>
      </c>
      <c r="R1070" s="31" t="str">
        <f t="shared" ca="1" si="2"/>
        <v/>
      </c>
      <c r="S1070" s="31">
        <f t="shared" ca="1" si="10"/>
        <v>0</v>
      </c>
      <c r="T1070" s="32"/>
      <c r="U1070" s="32"/>
      <c r="V1070" s="32"/>
      <c r="W1070" s="32"/>
      <c r="X1070" s="32"/>
      <c r="Y1070" s="32"/>
      <c r="Z1070" s="32"/>
      <c r="AA1070" s="32"/>
      <c r="AB1070" s="32"/>
      <c r="AC1070" s="32"/>
      <c r="AD1070" s="32"/>
      <c r="AE1070" s="32"/>
    </row>
    <row r="1071" spans="1:31" ht="12.75">
      <c r="A1071" s="37"/>
      <c r="B1071" s="43"/>
      <c r="C1071" s="45"/>
      <c r="D1071" s="45"/>
      <c r="E1071" s="374"/>
      <c r="F1071" s="43"/>
      <c r="G1071" s="43"/>
      <c r="H1071" s="51"/>
      <c r="I1071" s="43"/>
      <c r="J1071" s="43"/>
      <c r="K1071" s="52"/>
      <c r="L1071" s="43"/>
      <c r="M1071" s="43"/>
      <c r="N1071" s="43"/>
      <c r="O1071" s="48"/>
      <c r="P1071" s="43"/>
      <c r="Q1071" s="31" t="b">
        <f>IF(AND(OR(G1071:G1075=DATOS!C$8,G1071:G1075=DATOS!C$9),H1071:H1075=DATOS!B$4),ROW(G1071:G1075))</f>
        <v>0</v>
      </c>
      <c r="R1071" s="31" t="str">
        <f t="shared" ca="1" si="2"/>
        <v/>
      </c>
      <c r="S1071" s="31">
        <f t="shared" ca="1" si="10"/>
        <v>0</v>
      </c>
      <c r="T1071" s="32"/>
      <c r="U1071" s="32"/>
      <c r="V1071" s="32"/>
      <c r="W1071" s="32"/>
      <c r="X1071" s="32"/>
      <c r="Y1071" s="32"/>
      <c r="Z1071" s="32"/>
      <c r="AA1071" s="32"/>
      <c r="AB1071" s="32"/>
      <c r="AC1071" s="32"/>
      <c r="AD1071" s="32"/>
      <c r="AE1071" s="32"/>
    </row>
    <row r="1072" spans="1:31" ht="12.75">
      <c r="A1072" s="37"/>
      <c r="B1072" s="43"/>
      <c r="C1072" s="45"/>
      <c r="D1072" s="45"/>
      <c r="E1072" s="374"/>
      <c r="F1072" s="43"/>
      <c r="G1072" s="43"/>
      <c r="H1072" s="51"/>
      <c r="I1072" s="43"/>
      <c r="J1072" s="43"/>
      <c r="K1072" s="52"/>
      <c r="L1072" s="43"/>
      <c r="M1072" s="43"/>
      <c r="N1072" s="43"/>
      <c r="O1072" s="48"/>
      <c r="P1072" s="43"/>
      <c r="Q1072" s="31" t="b">
        <f>IF(AND(OR(G1072:G1076=DATOS!C$8,G1072:G1076=DATOS!C$9),H1072:H1076=DATOS!B$4),ROW(G1072:G1076))</f>
        <v>0</v>
      </c>
      <c r="R1072" s="31" t="str">
        <f t="shared" ca="1" si="2"/>
        <v/>
      </c>
      <c r="S1072" s="31">
        <f t="shared" ca="1" si="10"/>
        <v>0</v>
      </c>
      <c r="T1072" s="32"/>
      <c r="U1072" s="32"/>
      <c r="V1072" s="32"/>
      <c r="W1072" s="32"/>
      <c r="X1072" s="32"/>
      <c r="Y1072" s="32"/>
      <c r="Z1072" s="32"/>
      <c r="AA1072" s="32"/>
      <c r="AB1072" s="32"/>
      <c r="AC1072" s="32"/>
      <c r="AD1072" s="32"/>
      <c r="AE1072" s="32"/>
    </row>
    <row r="1073" spans="1:31" ht="12.75">
      <c r="A1073" s="37"/>
      <c r="B1073" s="43"/>
      <c r="C1073" s="45"/>
      <c r="D1073" s="45"/>
      <c r="E1073" s="374"/>
      <c r="F1073" s="43"/>
      <c r="G1073" s="43"/>
      <c r="H1073" s="51"/>
      <c r="I1073" s="43"/>
      <c r="J1073" s="43"/>
      <c r="K1073" s="52"/>
      <c r="L1073" s="43"/>
      <c r="M1073" s="43"/>
      <c r="N1073" s="43"/>
      <c r="O1073" s="48"/>
      <c r="P1073" s="43"/>
      <c r="Q1073" s="31" t="b">
        <f>IF(AND(OR(G1073:G1077=DATOS!C$8,G1073:G1077=DATOS!C$9),H1073:H1077=DATOS!B$4),ROW(G1073:G1077))</f>
        <v>0</v>
      </c>
      <c r="R1073" s="31" t="str">
        <f t="shared" ca="1" si="2"/>
        <v/>
      </c>
      <c r="S1073" s="31">
        <f t="shared" ca="1" si="10"/>
        <v>0</v>
      </c>
      <c r="T1073" s="32"/>
      <c r="U1073" s="32"/>
      <c r="V1073" s="32"/>
      <c r="W1073" s="32"/>
      <c r="X1073" s="32"/>
      <c r="Y1073" s="32"/>
      <c r="Z1073" s="32"/>
      <c r="AA1073" s="32"/>
      <c r="AB1073" s="32"/>
      <c r="AC1073" s="32"/>
      <c r="AD1073" s="32"/>
      <c r="AE1073" s="32"/>
    </row>
    <row r="1074" spans="1:31" ht="12.75">
      <c r="A1074" s="37"/>
      <c r="B1074" s="43"/>
      <c r="C1074" s="45"/>
      <c r="D1074" s="45"/>
      <c r="E1074" s="374"/>
      <c r="F1074" s="43"/>
      <c r="G1074" s="43"/>
      <c r="H1074" s="51"/>
      <c r="I1074" s="43"/>
      <c r="J1074" s="43"/>
      <c r="K1074" s="52"/>
      <c r="L1074" s="43"/>
      <c r="M1074" s="43"/>
      <c r="N1074" s="43"/>
      <c r="O1074" s="48"/>
      <c r="P1074" s="43"/>
      <c r="Q1074" s="31" t="b">
        <f>IF(AND(OR(G1074:G1078=DATOS!C$8,G1074:G1078=DATOS!C$9),H1074:H1078=DATOS!B$4),ROW(G1074:G1078))</f>
        <v>0</v>
      </c>
      <c r="R1074" s="31" t="str">
        <f t="shared" ca="1" si="2"/>
        <v/>
      </c>
      <c r="S1074" s="31">
        <f t="shared" ca="1" si="10"/>
        <v>0</v>
      </c>
      <c r="T1074" s="32"/>
      <c r="U1074" s="32"/>
      <c r="V1074" s="32"/>
      <c r="W1074" s="32"/>
      <c r="X1074" s="32"/>
      <c r="Y1074" s="32"/>
      <c r="Z1074" s="32"/>
      <c r="AA1074" s="32"/>
      <c r="AB1074" s="32"/>
      <c r="AC1074" s="32"/>
      <c r="AD1074" s="32"/>
      <c r="AE1074" s="32"/>
    </row>
    <row r="1075" spans="1:31" ht="12.75">
      <c r="A1075" s="37"/>
      <c r="B1075" s="43"/>
      <c r="C1075" s="45"/>
      <c r="D1075" s="45"/>
      <c r="E1075" s="374"/>
      <c r="F1075" s="43"/>
      <c r="G1075" s="43"/>
      <c r="H1075" s="51"/>
      <c r="I1075" s="43"/>
      <c r="J1075" s="43"/>
      <c r="K1075" s="52"/>
      <c r="L1075" s="43"/>
      <c r="M1075" s="43"/>
      <c r="N1075" s="43"/>
      <c r="O1075" s="48"/>
      <c r="P1075" s="43"/>
      <c r="Q1075" s="31" t="b">
        <f>IF(AND(OR(G1075:G1079=DATOS!C$8,G1075:G1079=DATOS!C$9),H1075:H1079=DATOS!B$4),ROW(G1075:G1079))</f>
        <v>0</v>
      </c>
      <c r="R1075" s="31" t="str">
        <f t="shared" ca="1" si="2"/>
        <v/>
      </c>
      <c r="S1075" s="31">
        <f t="shared" ca="1" si="10"/>
        <v>0</v>
      </c>
      <c r="T1075" s="32"/>
      <c r="U1075" s="32"/>
      <c r="V1075" s="32"/>
      <c r="W1075" s="32"/>
      <c r="X1075" s="32"/>
      <c r="Y1075" s="32"/>
      <c r="Z1075" s="32"/>
      <c r="AA1075" s="32"/>
      <c r="AB1075" s="32"/>
      <c r="AC1075" s="32"/>
      <c r="AD1075" s="32"/>
      <c r="AE1075" s="32"/>
    </row>
    <row r="1076" spans="1:31" ht="12.75">
      <c r="A1076" s="37"/>
      <c r="B1076" s="43"/>
      <c r="C1076" s="45"/>
      <c r="D1076" s="45"/>
      <c r="E1076" s="374"/>
      <c r="F1076" s="43"/>
      <c r="G1076" s="43"/>
      <c r="H1076" s="51"/>
      <c r="I1076" s="43"/>
      <c r="J1076" s="43"/>
      <c r="K1076" s="52"/>
      <c r="L1076" s="43"/>
      <c r="M1076" s="43"/>
      <c r="N1076" s="43"/>
      <c r="O1076" s="48"/>
      <c r="P1076" s="43"/>
      <c r="Q1076" s="31" t="b">
        <f>IF(AND(OR(G1076:G1080=DATOS!C$8,G1076:G1080=DATOS!C$9),H1076:H1080=DATOS!B$4),ROW(G1076:G1080))</f>
        <v>0</v>
      </c>
      <c r="R1076" s="31" t="str">
        <f t="shared" ca="1" si="2"/>
        <v/>
      </c>
      <c r="S1076" s="31">
        <f t="shared" ca="1" si="10"/>
        <v>0</v>
      </c>
      <c r="T1076" s="32"/>
      <c r="U1076" s="32"/>
      <c r="V1076" s="32"/>
      <c r="W1076" s="32"/>
      <c r="X1076" s="32"/>
      <c r="Y1076" s="32"/>
      <c r="Z1076" s="32"/>
      <c r="AA1076" s="32"/>
      <c r="AB1076" s="32"/>
      <c r="AC1076" s="32"/>
      <c r="AD1076" s="32"/>
      <c r="AE1076" s="32"/>
    </row>
    <row r="1077" spans="1:31" ht="12.75">
      <c r="A1077" s="37"/>
      <c r="B1077" s="43"/>
      <c r="C1077" s="45"/>
      <c r="D1077" s="45"/>
      <c r="E1077" s="374"/>
      <c r="F1077" s="43"/>
      <c r="G1077" s="43"/>
      <c r="H1077" s="51"/>
      <c r="I1077" s="43"/>
      <c r="J1077" s="43"/>
      <c r="K1077" s="52"/>
      <c r="L1077" s="43"/>
      <c r="M1077" s="43"/>
      <c r="N1077" s="43"/>
      <c r="O1077" s="48"/>
      <c r="P1077" s="43"/>
      <c r="Q1077" s="31" t="b">
        <f>IF(AND(OR(G1077:G1081=DATOS!C$8,G1077:G1081=DATOS!C$9),H1077:H1081=DATOS!B$4),ROW(G1077:G1081))</f>
        <v>0</v>
      </c>
      <c r="R1077" s="31" t="str">
        <f t="shared" ca="1" si="2"/>
        <v/>
      </c>
      <c r="S1077" s="31">
        <f t="shared" ca="1" si="10"/>
        <v>0</v>
      </c>
      <c r="T1077" s="32"/>
      <c r="U1077" s="32"/>
      <c r="V1077" s="32"/>
      <c r="W1077" s="32"/>
      <c r="X1077" s="32"/>
      <c r="Y1077" s="32"/>
      <c r="Z1077" s="32"/>
      <c r="AA1077" s="32"/>
      <c r="AB1077" s="32"/>
      <c r="AC1077" s="32"/>
      <c r="AD1077" s="32"/>
      <c r="AE1077" s="32"/>
    </row>
    <row r="1078" spans="1:31" ht="12.75">
      <c r="A1078" s="37"/>
      <c r="B1078" s="43"/>
      <c r="C1078" s="45"/>
      <c r="D1078" s="45"/>
      <c r="E1078" s="374"/>
      <c r="F1078" s="43"/>
      <c r="G1078" s="43"/>
      <c r="H1078" s="51"/>
      <c r="I1078" s="43"/>
      <c r="J1078" s="43"/>
      <c r="K1078" s="52"/>
      <c r="L1078" s="43"/>
      <c r="M1078" s="43"/>
      <c r="N1078" s="43"/>
      <c r="O1078" s="48"/>
      <c r="P1078" s="43"/>
      <c r="Q1078" s="31" t="b">
        <f>IF(AND(OR(G1078:G1082=DATOS!C$8,G1078:G1082=DATOS!C$9),H1078:H1082=DATOS!B$4),ROW(G1078:G1082))</f>
        <v>0</v>
      </c>
      <c r="R1078" s="31" t="str">
        <f t="shared" ca="1" si="2"/>
        <v/>
      </c>
      <c r="S1078" s="31">
        <f t="shared" ca="1" si="10"/>
        <v>0</v>
      </c>
      <c r="T1078" s="32"/>
      <c r="U1078" s="32"/>
      <c r="V1078" s="32"/>
      <c r="W1078" s="32"/>
      <c r="X1078" s="32"/>
      <c r="Y1078" s="32"/>
      <c r="Z1078" s="32"/>
      <c r="AA1078" s="32"/>
      <c r="AB1078" s="32"/>
      <c r="AC1078" s="32"/>
      <c r="AD1078" s="32"/>
      <c r="AE1078" s="32"/>
    </row>
    <row r="1079" spans="1:31" ht="12.75">
      <c r="A1079" s="37"/>
      <c r="B1079" s="43"/>
      <c r="C1079" s="45"/>
      <c r="D1079" s="45"/>
      <c r="E1079" s="374"/>
      <c r="F1079" s="43"/>
      <c r="G1079" s="43"/>
      <c r="H1079" s="51"/>
      <c r="I1079" s="43"/>
      <c r="J1079" s="43"/>
      <c r="K1079" s="52"/>
      <c r="L1079" s="43"/>
      <c r="M1079" s="43"/>
      <c r="N1079" s="43"/>
      <c r="O1079" s="48"/>
      <c r="P1079" s="43"/>
      <c r="Q1079" s="31" t="b">
        <f>IF(AND(OR(G1079:G1083=DATOS!C$8,G1079:G1083=DATOS!C$9),H1079:H1083=DATOS!B$4),ROW(G1079:G1083))</f>
        <v>0</v>
      </c>
      <c r="R1079" s="31" t="str">
        <f t="shared" ca="1" si="2"/>
        <v/>
      </c>
      <c r="S1079" s="31">
        <f t="shared" ca="1" si="10"/>
        <v>0</v>
      </c>
      <c r="T1079" s="32"/>
      <c r="U1079" s="32"/>
      <c r="V1079" s="32"/>
      <c r="W1079" s="32"/>
      <c r="X1079" s="32"/>
      <c r="Y1079" s="32"/>
      <c r="Z1079" s="32"/>
      <c r="AA1079" s="32"/>
      <c r="AB1079" s="32"/>
      <c r="AC1079" s="32"/>
      <c r="AD1079" s="32"/>
      <c r="AE1079" s="32"/>
    </row>
    <row r="1080" spans="1:31" ht="12.75">
      <c r="A1080" s="37"/>
      <c r="B1080" s="43"/>
      <c r="C1080" s="45"/>
      <c r="D1080" s="45"/>
      <c r="E1080" s="374"/>
      <c r="F1080" s="43"/>
      <c r="G1080" s="43"/>
      <c r="H1080" s="51"/>
      <c r="I1080" s="43"/>
      <c r="J1080" s="43"/>
      <c r="K1080" s="52"/>
      <c r="L1080" s="43"/>
      <c r="M1080" s="43"/>
      <c r="N1080" s="43"/>
      <c r="O1080" s="48"/>
      <c r="P1080" s="43"/>
      <c r="Q1080" s="31" t="b">
        <f>IF(AND(OR(G1080:G1084=DATOS!C$8,G1080:G1084=DATOS!C$9),H1080:H1084=DATOS!B$4),ROW(G1080:G1084))</f>
        <v>0</v>
      </c>
      <c r="R1080" s="31" t="str">
        <f t="shared" ca="1" si="2"/>
        <v/>
      </c>
      <c r="S1080" s="31">
        <f t="shared" ca="1" si="10"/>
        <v>0</v>
      </c>
      <c r="T1080" s="32"/>
      <c r="U1080" s="32"/>
      <c r="V1080" s="32"/>
      <c r="W1080" s="32"/>
      <c r="X1080" s="32"/>
      <c r="Y1080" s="32"/>
      <c r="Z1080" s="32"/>
      <c r="AA1080" s="32"/>
      <c r="AB1080" s="32"/>
      <c r="AC1080" s="32"/>
      <c r="AD1080" s="32"/>
      <c r="AE1080" s="32"/>
    </row>
    <row r="1081" spans="1:31" ht="12.75">
      <c r="A1081" s="37"/>
      <c r="B1081" s="43"/>
      <c r="C1081" s="45"/>
      <c r="D1081" s="45"/>
      <c r="E1081" s="374"/>
      <c r="F1081" s="43"/>
      <c r="G1081" s="43"/>
      <c r="H1081" s="51"/>
      <c r="I1081" s="43"/>
      <c r="J1081" s="43"/>
      <c r="K1081" s="52"/>
      <c r="L1081" s="43"/>
      <c r="M1081" s="43"/>
      <c r="N1081" s="43"/>
      <c r="O1081" s="48"/>
      <c r="P1081" s="43"/>
      <c r="Q1081" s="31" t="b">
        <f>IF(AND(OR(G1081:G1085=DATOS!C$8,G1081:G1085=DATOS!C$9),H1081:H1085=DATOS!B$4),ROW(G1081:G1085))</f>
        <v>0</v>
      </c>
      <c r="R1081" s="31" t="str">
        <f t="shared" ca="1" si="2"/>
        <v/>
      </c>
      <c r="S1081" s="31">
        <f t="shared" ca="1" si="10"/>
        <v>0</v>
      </c>
      <c r="T1081" s="32"/>
      <c r="U1081" s="32"/>
      <c r="V1081" s="32"/>
      <c r="W1081" s="32"/>
      <c r="X1081" s="32"/>
      <c r="Y1081" s="32"/>
      <c r="Z1081" s="32"/>
      <c r="AA1081" s="32"/>
      <c r="AB1081" s="32"/>
      <c r="AC1081" s="32"/>
      <c r="AD1081" s="32"/>
      <c r="AE1081" s="32"/>
    </row>
    <row r="1082" spans="1:31" ht="12.75">
      <c r="A1082" s="37"/>
      <c r="B1082" s="43"/>
      <c r="C1082" s="45"/>
      <c r="D1082" s="45"/>
      <c r="E1082" s="374"/>
      <c r="F1082" s="43"/>
      <c r="G1082" s="43"/>
      <c r="H1082" s="51"/>
      <c r="I1082" s="43"/>
      <c r="J1082" s="43"/>
      <c r="K1082" s="52"/>
      <c r="L1082" s="43"/>
      <c r="M1082" s="43"/>
      <c r="N1082" s="43"/>
      <c r="O1082" s="48"/>
      <c r="P1082" s="43"/>
      <c r="Q1082" s="31" t="b">
        <f>IF(AND(OR(G1082:G1086=DATOS!C$8,G1082:G1086=DATOS!C$9),H1082:H1086=DATOS!B$4),ROW(G1082:G1086))</f>
        <v>0</v>
      </c>
      <c r="R1082" s="31" t="str">
        <f t="shared" ca="1" si="2"/>
        <v/>
      </c>
      <c r="S1082" s="31">
        <f t="shared" ca="1" si="10"/>
        <v>0</v>
      </c>
      <c r="T1082" s="32"/>
      <c r="U1082" s="32"/>
      <c r="V1082" s="32"/>
      <c r="W1082" s="32"/>
      <c r="X1082" s="32"/>
      <c r="Y1082" s="32"/>
      <c r="Z1082" s="32"/>
      <c r="AA1082" s="32"/>
      <c r="AB1082" s="32"/>
      <c r="AC1082" s="32"/>
      <c r="AD1082" s="32"/>
      <c r="AE1082" s="32"/>
    </row>
    <row r="1083" spans="1:31" ht="12.75">
      <c r="A1083" s="37"/>
      <c r="B1083" s="43"/>
      <c r="C1083" s="45"/>
      <c r="D1083" s="45"/>
      <c r="E1083" s="374"/>
      <c r="F1083" s="43"/>
      <c r="G1083" s="43"/>
      <c r="H1083" s="51"/>
      <c r="I1083" s="43"/>
      <c r="J1083" s="43"/>
      <c r="K1083" s="52"/>
      <c r="L1083" s="43"/>
      <c r="M1083" s="43"/>
      <c r="N1083" s="43"/>
      <c r="O1083" s="48"/>
      <c r="P1083" s="43"/>
      <c r="Q1083" s="31" t="b">
        <f>IF(AND(OR(G1083:G1087=DATOS!C$8,G1083:G1087=DATOS!C$9),H1083:H1087=DATOS!B$4),ROW(G1083:G1087))</f>
        <v>0</v>
      </c>
      <c r="R1083" s="31" t="str">
        <f t="shared" ca="1" si="2"/>
        <v/>
      </c>
      <c r="S1083" s="31">
        <f t="shared" ca="1" si="10"/>
        <v>0</v>
      </c>
      <c r="T1083" s="32"/>
      <c r="U1083" s="32"/>
      <c r="V1083" s="32"/>
      <c r="W1083" s="32"/>
      <c r="X1083" s="32"/>
      <c r="Y1083" s="32"/>
      <c r="Z1083" s="32"/>
      <c r="AA1083" s="32"/>
      <c r="AB1083" s="32"/>
      <c r="AC1083" s="32"/>
      <c r="AD1083" s="32"/>
      <c r="AE1083" s="32"/>
    </row>
    <row r="1084" spans="1:31" ht="12.75">
      <c r="A1084" s="37"/>
      <c r="B1084" s="43"/>
      <c r="C1084" s="45"/>
      <c r="D1084" s="45"/>
      <c r="E1084" s="374"/>
      <c r="F1084" s="43"/>
      <c r="G1084" s="43"/>
      <c r="H1084" s="51"/>
      <c r="I1084" s="43"/>
      <c r="J1084" s="43"/>
      <c r="K1084" s="52"/>
      <c r="L1084" s="43"/>
      <c r="M1084" s="43"/>
      <c r="N1084" s="43"/>
      <c r="O1084" s="48"/>
      <c r="P1084" s="43"/>
      <c r="Q1084" s="31" t="b">
        <f>IF(AND(OR(G1084:G1088=DATOS!C$8,G1084:G1088=DATOS!C$9),H1084:H1088=DATOS!B$4),ROW(G1084:G1088))</f>
        <v>0</v>
      </c>
      <c r="R1084" s="31" t="str">
        <f t="shared" ca="1" si="2"/>
        <v/>
      </c>
      <c r="S1084" s="31">
        <f t="shared" ca="1" si="10"/>
        <v>0</v>
      </c>
      <c r="T1084" s="32"/>
      <c r="U1084" s="32"/>
      <c r="V1084" s="32"/>
      <c r="W1084" s="32"/>
      <c r="X1084" s="32"/>
      <c r="Y1084" s="32"/>
      <c r="Z1084" s="32"/>
      <c r="AA1084" s="32"/>
      <c r="AB1084" s="32"/>
      <c r="AC1084" s="32"/>
      <c r="AD1084" s="32"/>
      <c r="AE1084" s="32"/>
    </row>
    <row r="1085" spans="1:31" ht="12.75">
      <c r="A1085" s="37"/>
      <c r="B1085" s="43"/>
      <c r="C1085" s="45"/>
      <c r="D1085" s="45"/>
      <c r="E1085" s="374"/>
      <c r="F1085" s="43"/>
      <c r="G1085" s="43"/>
      <c r="H1085" s="51"/>
      <c r="I1085" s="43"/>
      <c r="J1085" s="43"/>
      <c r="K1085" s="52"/>
      <c r="L1085" s="43"/>
      <c r="M1085" s="43"/>
      <c r="N1085" s="43"/>
      <c r="O1085" s="48"/>
      <c r="P1085" s="43"/>
      <c r="Q1085" s="31" t="b">
        <f>IF(AND(OR(G1085:G1089=DATOS!C$8,G1085:G1089=DATOS!C$9),H1085:H1089=DATOS!B$4),ROW(G1085:G1089))</f>
        <v>0</v>
      </c>
      <c r="R1085" s="31" t="str">
        <f t="shared" ca="1" si="2"/>
        <v/>
      </c>
      <c r="S1085" s="31">
        <f t="shared" ca="1" si="10"/>
        <v>0</v>
      </c>
      <c r="T1085" s="32"/>
      <c r="U1085" s="32"/>
      <c r="V1085" s="32"/>
      <c r="W1085" s="32"/>
      <c r="X1085" s="32"/>
      <c r="Y1085" s="32"/>
      <c r="Z1085" s="32"/>
      <c r="AA1085" s="32"/>
      <c r="AB1085" s="32"/>
      <c r="AC1085" s="32"/>
      <c r="AD1085" s="32"/>
      <c r="AE1085" s="32"/>
    </row>
    <row r="1086" spans="1:31" ht="12.75">
      <c r="A1086" s="37"/>
      <c r="B1086" s="43"/>
      <c r="C1086" s="45"/>
      <c r="D1086" s="45"/>
      <c r="E1086" s="374"/>
      <c r="F1086" s="43"/>
      <c r="G1086" s="43"/>
      <c r="H1086" s="51"/>
      <c r="I1086" s="43"/>
      <c r="J1086" s="43"/>
      <c r="K1086" s="52"/>
      <c r="L1086" s="43"/>
      <c r="M1086" s="43"/>
      <c r="N1086" s="31"/>
      <c r="O1086" s="31"/>
      <c r="P1086" s="31"/>
      <c r="Q1086" s="31" t="b">
        <f>IF(AND(OR(G1086:G1090=DATOS!C$8,G1086:G1090=DATOS!C$9),H1086:H1090=DATOS!B$4),ROW(G1086:G1090))</f>
        <v>0</v>
      </c>
      <c r="R1086" s="31" t="str">
        <f t="shared" ca="1" si="2"/>
        <v/>
      </c>
      <c r="S1086" s="31">
        <f t="shared" ca="1" si="10"/>
        <v>0</v>
      </c>
      <c r="T1086" s="32"/>
      <c r="U1086" s="32"/>
      <c r="V1086" s="32"/>
      <c r="W1086" s="32"/>
      <c r="X1086" s="32"/>
      <c r="Y1086" s="32"/>
      <c r="Z1086" s="32"/>
      <c r="AA1086" s="32"/>
      <c r="AB1086" s="32"/>
      <c r="AC1086" s="32"/>
      <c r="AD1086" s="32"/>
      <c r="AE1086" s="32"/>
    </row>
    <row r="1087" spans="1:31" ht="12.75">
      <c r="A1087" s="37"/>
      <c r="B1087" s="43"/>
      <c r="C1087" s="45"/>
      <c r="D1087" s="45"/>
      <c r="E1087" s="374"/>
      <c r="F1087" s="43"/>
      <c r="G1087" s="43"/>
      <c r="H1087" s="51"/>
      <c r="I1087" s="43"/>
      <c r="J1087" s="43"/>
      <c r="K1087" s="52"/>
      <c r="L1087" s="48"/>
      <c r="M1087" s="43"/>
      <c r="N1087" s="43"/>
      <c r="O1087" s="48"/>
      <c r="P1087" s="43"/>
      <c r="Q1087" s="31" t="b">
        <f>IF(AND(OR(G1087:G1091=DATOS!C$8,G1087:G1091=DATOS!C$9),H1087:H1091=DATOS!B$4),ROW(G1087:G1091))</f>
        <v>0</v>
      </c>
      <c r="R1087" s="31" t="str">
        <f t="shared" ca="1" si="2"/>
        <v/>
      </c>
      <c r="S1087" s="31">
        <f t="shared" ca="1" si="10"/>
        <v>0</v>
      </c>
      <c r="T1087" s="32"/>
      <c r="U1087" s="32"/>
      <c r="V1087" s="32"/>
      <c r="W1087" s="32"/>
      <c r="X1087" s="32"/>
      <c r="Y1087" s="32"/>
      <c r="Z1087" s="32"/>
      <c r="AA1087" s="32"/>
      <c r="AB1087" s="32"/>
      <c r="AC1087" s="32"/>
      <c r="AD1087" s="32"/>
      <c r="AE1087" s="32"/>
    </row>
    <row r="1088" spans="1:31" ht="12.75">
      <c r="A1088" s="37"/>
      <c r="B1088" s="43"/>
      <c r="C1088" s="45"/>
      <c r="D1088" s="45"/>
      <c r="E1088" s="374"/>
      <c r="F1088" s="43"/>
      <c r="G1088" s="43"/>
      <c r="H1088" s="51"/>
      <c r="I1088" s="43"/>
      <c r="J1088" s="43"/>
      <c r="K1088" s="52"/>
      <c r="L1088" s="48"/>
      <c r="M1088" s="43"/>
      <c r="N1088" s="43"/>
      <c r="O1088" s="121"/>
      <c r="P1088" s="43"/>
      <c r="Q1088" s="31" t="b">
        <f>IF(AND(OR(G1088:G1092=DATOS!C$8,G1088:G1092=DATOS!C$9),H1088:H1092=DATOS!B$4),ROW(G1088:G1092))</f>
        <v>0</v>
      </c>
      <c r="R1088" s="31" t="str">
        <f t="shared" ca="1" si="2"/>
        <v/>
      </c>
      <c r="S1088" s="31">
        <f t="shared" ca="1" si="10"/>
        <v>0</v>
      </c>
      <c r="T1088" s="32"/>
      <c r="U1088" s="32"/>
      <c r="V1088" s="32"/>
      <c r="W1088" s="32"/>
      <c r="X1088" s="32"/>
      <c r="Y1088" s="32"/>
      <c r="Z1088" s="32"/>
      <c r="AA1088" s="32"/>
      <c r="AB1088" s="32"/>
      <c r="AC1088" s="32"/>
      <c r="AD1088" s="32"/>
      <c r="AE1088" s="32"/>
    </row>
    <row r="1089" spans="1:31" ht="12.75">
      <c r="A1089" s="37"/>
      <c r="B1089" s="43"/>
      <c r="C1089" s="45"/>
      <c r="D1089" s="45"/>
      <c r="E1089" s="374"/>
      <c r="F1089" s="43"/>
      <c r="G1089" s="43"/>
      <c r="H1089" s="51"/>
      <c r="I1089" s="43"/>
      <c r="J1089" s="43"/>
      <c r="K1089" s="52"/>
      <c r="L1089" s="48"/>
      <c r="M1089" s="43"/>
      <c r="N1089" s="43"/>
      <c r="O1089" s="48"/>
      <c r="P1089" s="43"/>
      <c r="Q1089" s="31" t="b">
        <f>IF(AND(OR(G1089:G1093=DATOS!C$8,G1089:G1093=DATOS!C$9),H1089:H1093=DATOS!B$4),ROW(G1089:G1093))</f>
        <v>0</v>
      </c>
      <c r="R1089" s="31" t="str">
        <f t="shared" ca="1" si="2"/>
        <v/>
      </c>
      <c r="S1089" s="31">
        <f t="shared" ca="1" si="10"/>
        <v>0</v>
      </c>
      <c r="T1089" s="32"/>
      <c r="U1089" s="32"/>
      <c r="V1089" s="32"/>
      <c r="W1089" s="32"/>
      <c r="X1089" s="32"/>
      <c r="Y1089" s="32"/>
      <c r="Z1089" s="32"/>
      <c r="AA1089" s="32"/>
      <c r="AB1089" s="32"/>
      <c r="AC1089" s="32"/>
      <c r="AD1089" s="32"/>
      <c r="AE1089" s="32"/>
    </row>
    <row r="1090" spans="1:31" ht="12.75">
      <c r="A1090" s="37"/>
      <c r="B1090" s="43"/>
      <c r="C1090" s="45"/>
      <c r="D1090" s="45"/>
      <c r="E1090" s="374"/>
      <c r="F1090" s="43"/>
      <c r="G1090" s="43"/>
      <c r="H1090" s="51"/>
      <c r="I1090" s="43"/>
      <c r="J1090" s="43"/>
      <c r="K1090" s="52"/>
      <c r="L1090" s="48"/>
      <c r="M1090" s="43"/>
      <c r="N1090" s="43"/>
      <c r="O1090" s="48"/>
      <c r="P1090" s="43"/>
      <c r="Q1090" s="31" t="b">
        <f>IF(AND(OR(G1090:G1094=DATOS!C$8,G1090:G1094=DATOS!C$9),H1090:H1094=DATOS!B$4),ROW(G1090:G1094))</f>
        <v>0</v>
      </c>
      <c r="R1090" s="31" t="str">
        <f t="shared" ca="1" si="2"/>
        <v/>
      </c>
      <c r="S1090" s="31">
        <f t="shared" ca="1" si="10"/>
        <v>0</v>
      </c>
      <c r="T1090" s="32"/>
      <c r="U1090" s="32"/>
      <c r="V1090" s="32"/>
      <c r="W1090" s="32"/>
      <c r="X1090" s="32"/>
      <c r="Y1090" s="32"/>
      <c r="Z1090" s="32"/>
      <c r="AA1090" s="32"/>
      <c r="AB1090" s="32"/>
      <c r="AC1090" s="32"/>
      <c r="AD1090" s="32"/>
      <c r="AE1090" s="32"/>
    </row>
    <row r="1091" spans="1:31" ht="12.75">
      <c r="A1091" s="37"/>
      <c r="B1091" s="43"/>
      <c r="C1091" s="45"/>
      <c r="D1091" s="45"/>
      <c r="E1091" s="374"/>
      <c r="F1091" s="43"/>
      <c r="G1091" s="43"/>
      <c r="H1091" s="51"/>
      <c r="I1091" s="43"/>
      <c r="J1091" s="43"/>
      <c r="K1091" s="52"/>
      <c r="L1091" s="43"/>
      <c r="M1091" s="43"/>
      <c r="N1091" s="43"/>
      <c r="O1091" s="48"/>
      <c r="P1091" s="43"/>
      <c r="Q1091" s="31" t="b">
        <f>IF(AND(OR(G1091:G1095=DATOS!C$8,G1091:G1095=DATOS!C$9),H1091:H1095=DATOS!B$4),ROW(G1091:G1095))</f>
        <v>0</v>
      </c>
      <c r="R1091" s="31" t="str">
        <f t="shared" ca="1" si="2"/>
        <v/>
      </c>
      <c r="S1091" s="31">
        <f t="shared" ca="1" si="10"/>
        <v>0</v>
      </c>
      <c r="T1091" s="32"/>
      <c r="U1091" s="32"/>
      <c r="V1091" s="32"/>
      <c r="W1091" s="32"/>
      <c r="X1091" s="32"/>
      <c r="Y1091" s="32"/>
      <c r="Z1091" s="32"/>
      <c r="AA1091" s="32"/>
      <c r="AB1091" s="32"/>
      <c r="AC1091" s="32"/>
      <c r="AD1091" s="32"/>
      <c r="AE1091" s="32"/>
    </row>
    <row r="1092" spans="1:31" ht="12.75">
      <c r="A1092" s="37"/>
      <c r="B1092" s="43"/>
      <c r="C1092" s="45"/>
      <c r="D1092" s="45"/>
      <c r="E1092" s="374"/>
      <c r="F1092" s="43"/>
      <c r="G1092" s="43"/>
      <c r="H1092" s="51"/>
      <c r="I1092" s="43"/>
      <c r="J1092" s="43"/>
      <c r="K1092" s="52"/>
      <c r="L1092" s="43"/>
      <c r="M1092" s="43"/>
      <c r="N1092" s="43"/>
      <c r="O1092" s="48"/>
      <c r="P1092" s="43"/>
      <c r="Q1092" s="31" t="b">
        <f>IF(AND(OR(G1092:G1096=DATOS!C$8,G1092:G1096=DATOS!C$9),H1092:H1096=DATOS!B$4),ROW(G1092:G1096))</f>
        <v>0</v>
      </c>
      <c r="R1092" s="31" t="str">
        <f t="shared" ca="1" si="2"/>
        <v/>
      </c>
      <c r="S1092" s="31">
        <f t="shared" ca="1" si="10"/>
        <v>0</v>
      </c>
      <c r="T1092" s="32"/>
      <c r="U1092" s="32"/>
      <c r="V1092" s="32"/>
      <c r="W1092" s="32"/>
      <c r="X1092" s="32"/>
      <c r="Y1092" s="32"/>
      <c r="Z1092" s="32"/>
      <c r="AA1092" s="32"/>
      <c r="AB1092" s="32"/>
      <c r="AC1092" s="32"/>
      <c r="AD1092" s="32"/>
      <c r="AE1092" s="32"/>
    </row>
    <row r="1093" spans="1:31" ht="12.75">
      <c r="A1093" s="37"/>
      <c r="B1093" s="43"/>
      <c r="C1093" s="45"/>
      <c r="D1093" s="45"/>
      <c r="E1093" s="374"/>
      <c r="F1093" s="43"/>
      <c r="G1093" s="43"/>
      <c r="H1093" s="51"/>
      <c r="I1093" s="43"/>
      <c r="J1093" s="43"/>
      <c r="K1093" s="52"/>
      <c r="L1093" s="43"/>
      <c r="M1093" s="43"/>
      <c r="N1093" s="43"/>
      <c r="O1093" s="48"/>
      <c r="P1093" s="43"/>
      <c r="Q1093" s="31" t="b">
        <f>IF(AND(OR(G1093:G1097=DATOS!C$8,G1093:G1097=DATOS!C$9),H1093:H1097=DATOS!B$4),ROW(G1093:G1097))</f>
        <v>0</v>
      </c>
      <c r="R1093" s="31" t="str">
        <f t="shared" ca="1" si="2"/>
        <v/>
      </c>
      <c r="S1093" s="31">
        <f t="shared" ca="1" si="10"/>
        <v>0</v>
      </c>
      <c r="T1093" s="32"/>
      <c r="U1093" s="32"/>
      <c r="V1093" s="32"/>
      <c r="W1093" s="32"/>
      <c r="X1093" s="32"/>
      <c r="Y1093" s="32"/>
      <c r="Z1093" s="32"/>
      <c r="AA1093" s="32"/>
      <c r="AB1093" s="32"/>
      <c r="AC1093" s="32"/>
      <c r="AD1093" s="32"/>
      <c r="AE1093" s="32"/>
    </row>
    <row r="1094" spans="1:31" ht="12.75">
      <c r="A1094" s="37"/>
      <c r="B1094" s="43"/>
      <c r="C1094" s="45"/>
      <c r="D1094" s="45"/>
      <c r="E1094" s="374"/>
      <c r="F1094" s="43"/>
      <c r="G1094" s="43"/>
      <c r="H1094" s="51"/>
      <c r="I1094" s="43"/>
      <c r="J1094" s="43"/>
      <c r="K1094" s="52"/>
      <c r="L1094" s="43"/>
      <c r="M1094" s="43"/>
      <c r="N1094" s="43"/>
      <c r="O1094" s="48"/>
      <c r="P1094" s="43"/>
      <c r="Q1094" s="31" t="b">
        <f>IF(AND(OR(G1094:G1098=DATOS!C$8,G1094:G1098=DATOS!C$9),H1094:H1098=DATOS!B$4),ROW(G1094:G1098))</f>
        <v>0</v>
      </c>
      <c r="R1094" s="31" t="str">
        <f t="shared" ca="1" si="2"/>
        <v/>
      </c>
      <c r="S1094" s="31">
        <f t="shared" ca="1" si="10"/>
        <v>0</v>
      </c>
      <c r="T1094" s="32"/>
      <c r="U1094" s="32"/>
      <c r="V1094" s="32"/>
      <c r="W1094" s="32"/>
      <c r="X1094" s="32"/>
      <c r="Y1094" s="32"/>
      <c r="Z1094" s="32"/>
      <c r="AA1094" s="32"/>
      <c r="AB1094" s="32"/>
      <c r="AC1094" s="32"/>
      <c r="AD1094" s="32"/>
      <c r="AE1094" s="32"/>
    </row>
    <row r="1095" spans="1:31" ht="12.75">
      <c r="A1095" s="37"/>
      <c r="B1095" s="43"/>
      <c r="C1095" s="45"/>
      <c r="D1095" s="45"/>
      <c r="E1095" s="374"/>
      <c r="F1095" s="43"/>
      <c r="G1095" s="43"/>
      <c r="H1095" s="51"/>
      <c r="I1095" s="43"/>
      <c r="J1095" s="43"/>
      <c r="K1095" s="52"/>
      <c r="L1095" s="43"/>
      <c r="M1095" s="43"/>
      <c r="N1095" s="43"/>
      <c r="O1095" s="48"/>
      <c r="P1095" s="43"/>
      <c r="Q1095" s="31" t="b">
        <f>IF(AND(OR(G1095:G1099=DATOS!C$8,G1095:G1099=DATOS!C$9),H1095:H1099=DATOS!B$4),ROW(G1095:G1099))</f>
        <v>0</v>
      </c>
      <c r="R1095" s="31" t="str">
        <f t="shared" ca="1" si="2"/>
        <v/>
      </c>
      <c r="S1095" s="31">
        <f t="shared" ca="1" si="10"/>
        <v>0</v>
      </c>
      <c r="T1095" s="32"/>
      <c r="U1095" s="32"/>
      <c r="V1095" s="32"/>
      <c r="W1095" s="32"/>
      <c r="X1095" s="32"/>
      <c r="Y1095" s="32"/>
      <c r="Z1095" s="32"/>
      <c r="AA1095" s="32"/>
      <c r="AB1095" s="32"/>
      <c r="AC1095" s="32"/>
      <c r="AD1095" s="32"/>
      <c r="AE1095" s="32"/>
    </row>
    <row r="1096" spans="1:31" ht="12.75">
      <c r="A1096" s="37"/>
      <c r="B1096" s="43"/>
      <c r="C1096" s="45"/>
      <c r="D1096" s="45"/>
      <c r="E1096" s="374"/>
      <c r="F1096" s="43"/>
      <c r="G1096" s="43"/>
      <c r="H1096" s="51"/>
      <c r="I1096" s="43"/>
      <c r="J1096" s="43"/>
      <c r="K1096" s="52"/>
      <c r="L1096" s="43"/>
      <c r="M1096" s="43"/>
      <c r="N1096" s="43"/>
      <c r="O1096" s="48"/>
      <c r="P1096" s="43"/>
      <c r="Q1096" s="31" t="b">
        <f>IF(AND(OR(G1096:G1100=DATOS!C$8,G1096:G1100=DATOS!C$9),H1096:H1100=DATOS!B$4),ROW(G1096:G1100))</f>
        <v>0</v>
      </c>
      <c r="R1096" s="31" t="str">
        <f t="shared" ca="1" si="2"/>
        <v/>
      </c>
      <c r="S1096" s="31">
        <f t="shared" ca="1" si="10"/>
        <v>0</v>
      </c>
      <c r="T1096" s="32"/>
      <c r="U1096" s="32"/>
      <c r="V1096" s="32"/>
      <c r="W1096" s="32"/>
      <c r="X1096" s="32"/>
      <c r="Y1096" s="32"/>
      <c r="Z1096" s="32"/>
      <c r="AA1096" s="32"/>
      <c r="AB1096" s="32"/>
      <c r="AC1096" s="32"/>
      <c r="AD1096" s="32"/>
      <c r="AE1096" s="32"/>
    </row>
    <row r="1097" spans="1:31" ht="12.75">
      <c r="A1097" s="37"/>
      <c r="B1097" s="43"/>
      <c r="C1097" s="45"/>
      <c r="D1097" s="45"/>
      <c r="E1097" s="374"/>
      <c r="F1097" s="43"/>
      <c r="G1097" s="43"/>
      <c r="H1097" s="51"/>
      <c r="I1097" s="43"/>
      <c r="J1097" s="43"/>
      <c r="K1097" s="52"/>
      <c r="L1097" s="43"/>
      <c r="M1097" s="43"/>
      <c r="N1097" s="43"/>
      <c r="O1097" s="48"/>
      <c r="P1097" s="43"/>
      <c r="Q1097" s="31" t="b">
        <f>IF(AND(OR(G1097:G1101=DATOS!C$8,G1097:G1101=DATOS!C$9),H1097:H1101=DATOS!B$4),ROW(G1097:G1101))</f>
        <v>0</v>
      </c>
      <c r="R1097" s="31" t="str">
        <f t="shared" ca="1" si="2"/>
        <v/>
      </c>
      <c r="S1097" s="31">
        <f t="shared" ca="1" si="10"/>
        <v>0</v>
      </c>
      <c r="T1097" s="32"/>
      <c r="U1097" s="32"/>
      <c r="V1097" s="32"/>
      <c r="W1097" s="32"/>
      <c r="X1097" s="32"/>
      <c r="Y1097" s="32"/>
      <c r="Z1097" s="32"/>
      <c r="AA1097" s="32"/>
      <c r="AB1097" s="32"/>
      <c r="AC1097" s="32"/>
      <c r="AD1097" s="32"/>
      <c r="AE1097" s="32"/>
    </row>
    <row r="1098" spans="1:31" ht="12.75">
      <c r="A1098" s="37"/>
      <c r="B1098" s="43"/>
      <c r="C1098" s="45"/>
      <c r="D1098" s="45"/>
      <c r="E1098" s="374"/>
      <c r="F1098" s="43"/>
      <c r="G1098" s="43"/>
      <c r="H1098" s="51"/>
      <c r="I1098" s="43"/>
      <c r="J1098" s="43"/>
      <c r="K1098" s="52"/>
      <c r="L1098" s="43"/>
      <c r="M1098" s="43"/>
      <c r="N1098" s="43"/>
      <c r="O1098" s="48"/>
      <c r="P1098" s="43"/>
      <c r="Q1098" s="31" t="b">
        <f>IF(AND(OR(G1098:G1102=DATOS!C$8,G1098:G1102=DATOS!C$9),H1098:H1102=DATOS!B$4),ROW(G1098:G1102))</f>
        <v>0</v>
      </c>
      <c r="R1098" s="31" t="str">
        <f t="shared" ca="1" si="2"/>
        <v/>
      </c>
      <c r="S1098" s="31">
        <f t="shared" ca="1" si="10"/>
        <v>0</v>
      </c>
      <c r="T1098" s="32"/>
      <c r="U1098" s="32"/>
      <c r="V1098" s="32"/>
      <c r="W1098" s="32"/>
      <c r="X1098" s="32"/>
      <c r="Y1098" s="32"/>
      <c r="Z1098" s="32"/>
      <c r="AA1098" s="32"/>
      <c r="AB1098" s="32"/>
      <c r="AC1098" s="32"/>
      <c r="AD1098" s="32"/>
      <c r="AE1098" s="32"/>
    </row>
    <row r="1099" spans="1:31" ht="12.75">
      <c r="A1099" s="37"/>
      <c r="B1099" s="43"/>
      <c r="C1099" s="45"/>
      <c r="D1099" s="45"/>
      <c r="E1099" s="374"/>
      <c r="F1099" s="43"/>
      <c r="G1099" s="43"/>
      <c r="H1099" s="51"/>
      <c r="I1099" s="43"/>
      <c r="J1099" s="43"/>
      <c r="K1099" s="52"/>
      <c r="L1099" s="43"/>
      <c r="M1099" s="43"/>
      <c r="N1099" s="43"/>
      <c r="O1099" s="48"/>
      <c r="P1099" s="43"/>
      <c r="Q1099" s="31" t="b">
        <f>IF(AND(OR(G1099:G1103=DATOS!C$8,G1099:G1103=DATOS!C$9),H1099:H1103=DATOS!B$4),ROW(G1099:G1103))</f>
        <v>0</v>
      </c>
      <c r="R1099" s="31" t="str">
        <f t="shared" ca="1" si="2"/>
        <v/>
      </c>
      <c r="S1099" s="31">
        <f t="shared" ca="1" si="10"/>
        <v>0</v>
      </c>
      <c r="T1099" s="32"/>
      <c r="U1099" s="32"/>
      <c r="V1099" s="32"/>
      <c r="W1099" s="32"/>
      <c r="X1099" s="32"/>
      <c r="Y1099" s="32"/>
      <c r="Z1099" s="32"/>
      <c r="AA1099" s="32"/>
      <c r="AB1099" s="32"/>
      <c r="AC1099" s="32"/>
      <c r="AD1099" s="32"/>
      <c r="AE1099" s="32"/>
    </row>
    <row r="1100" spans="1:31" ht="12.75">
      <c r="A1100" s="37"/>
      <c r="B1100" s="43"/>
      <c r="C1100" s="45"/>
      <c r="D1100" s="45"/>
      <c r="E1100" s="374"/>
      <c r="F1100" s="43"/>
      <c r="G1100" s="43"/>
      <c r="H1100" s="51"/>
      <c r="I1100" s="43"/>
      <c r="J1100" s="43"/>
      <c r="K1100" s="52"/>
      <c r="L1100" s="43"/>
      <c r="M1100" s="43"/>
      <c r="N1100" s="43"/>
      <c r="O1100" s="48"/>
      <c r="P1100" s="43"/>
      <c r="Q1100" s="31" t="b">
        <f>IF(AND(OR(G1100:G1104=DATOS!C$8,G1100:G1104=DATOS!C$9),H1100:H1104=DATOS!B$4),ROW(G1100:G1104))</f>
        <v>0</v>
      </c>
      <c r="R1100" s="31" t="str">
        <f t="shared" ca="1" si="2"/>
        <v/>
      </c>
      <c r="S1100" s="31">
        <f t="shared" ca="1" si="10"/>
        <v>0</v>
      </c>
      <c r="T1100" s="32"/>
      <c r="U1100" s="32"/>
      <c r="V1100" s="32"/>
      <c r="W1100" s="32"/>
      <c r="X1100" s="32"/>
      <c r="Y1100" s="32"/>
      <c r="Z1100" s="32"/>
      <c r="AA1100" s="32"/>
      <c r="AB1100" s="32"/>
      <c r="AC1100" s="32"/>
      <c r="AD1100" s="32"/>
      <c r="AE1100" s="32"/>
    </row>
    <row r="1101" spans="1:31" ht="12.75">
      <c r="A1101" s="37"/>
      <c r="B1101" s="43"/>
      <c r="C1101" s="45"/>
      <c r="D1101" s="45"/>
      <c r="E1101" s="374"/>
      <c r="F1101" s="43"/>
      <c r="G1101" s="43"/>
      <c r="H1101" s="51"/>
      <c r="I1101" s="43"/>
      <c r="J1101" s="43"/>
      <c r="K1101" s="52"/>
      <c r="L1101" s="43"/>
      <c r="M1101" s="43"/>
      <c r="N1101" s="43"/>
      <c r="O1101" s="48"/>
      <c r="P1101" s="43"/>
      <c r="Q1101" s="31" t="b">
        <f>IF(AND(OR(G1101:G1105=DATOS!C$8,G1101:G1105=DATOS!C$9),H1101:H1105=DATOS!B$4),ROW(G1101:G1105))</f>
        <v>0</v>
      </c>
      <c r="R1101" s="31" t="str">
        <f t="shared" ca="1" si="2"/>
        <v/>
      </c>
      <c r="S1101" s="31">
        <f t="shared" ca="1" si="10"/>
        <v>0</v>
      </c>
      <c r="T1101" s="32"/>
      <c r="U1101" s="32"/>
      <c r="V1101" s="32"/>
      <c r="W1101" s="32"/>
      <c r="X1101" s="32"/>
      <c r="Y1101" s="32"/>
      <c r="Z1101" s="32"/>
      <c r="AA1101" s="32"/>
      <c r="AB1101" s="32"/>
      <c r="AC1101" s="32"/>
      <c r="AD1101" s="32"/>
      <c r="AE1101" s="32"/>
    </row>
    <row r="1102" spans="1:31" ht="12.75">
      <c r="A1102" s="37"/>
      <c r="B1102" s="43"/>
      <c r="C1102" s="45"/>
      <c r="D1102" s="45"/>
      <c r="E1102" s="374"/>
      <c r="F1102" s="43"/>
      <c r="G1102" s="43"/>
      <c r="H1102" s="51"/>
      <c r="I1102" s="43"/>
      <c r="J1102" s="43"/>
      <c r="K1102" s="52"/>
      <c r="L1102" s="43"/>
      <c r="M1102" s="43"/>
      <c r="N1102" s="43"/>
      <c r="O1102" s="48"/>
      <c r="P1102" s="43"/>
      <c r="Q1102" s="31" t="b">
        <f>IF(AND(OR(G1102:G1106=DATOS!C$8,G1102:G1106=DATOS!C$9),H1102:H1106=DATOS!B$4),ROW(G1102:G1106))</f>
        <v>0</v>
      </c>
      <c r="R1102" s="31" t="str">
        <f t="shared" ca="1" si="2"/>
        <v/>
      </c>
      <c r="S1102" s="31">
        <f t="shared" ca="1" si="10"/>
        <v>0</v>
      </c>
      <c r="T1102" s="32"/>
      <c r="U1102" s="32"/>
      <c r="V1102" s="32"/>
      <c r="W1102" s="32"/>
      <c r="X1102" s="32"/>
      <c r="Y1102" s="32"/>
      <c r="Z1102" s="32"/>
      <c r="AA1102" s="32"/>
      <c r="AB1102" s="32"/>
      <c r="AC1102" s="32"/>
      <c r="AD1102" s="32"/>
      <c r="AE1102" s="32"/>
    </row>
    <row r="1103" spans="1:31" ht="12.75">
      <c r="A1103" s="37"/>
      <c r="B1103" s="43"/>
      <c r="C1103" s="45"/>
      <c r="D1103" s="45"/>
      <c r="E1103" s="374"/>
      <c r="F1103" s="43"/>
      <c r="G1103" s="43"/>
      <c r="H1103" s="51"/>
      <c r="I1103" s="43"/>
      <c r="J1103" s="43"/>
      <c r="K1103" s="52"/>
      <c r="L1103" s="43"/>
      <c r="M1103" s="43"/>
      <c r="N1103" s="43"/>
      <c r="O1103" s="48"/>
      <c r="P1103" s="43"/>
      <c r="Q1103" s="31" t="b">
        <f>IF(AND(OR(G1103:G1107=DATOS!C$8,G1103:G1107=DATOS!C$9),H1103:H1107=DATOS!B$4),ROW(G1103:G1107))</f>
        <v>0</v>
      </c>
      <c r="R1103" s="31" t="str">
        <f t="shared" ca="1" si="2"/>
        <v/>
      </c>
      <c r="S1103" s="31">
        <f t="shared" ca="1" si="10"/>
        <v>0</v>
      </c>
      <c r="T1103" s="32"/>
      <c r="U1103" s="32"/>
      <c r="V1103" s="32"/>
      <c r="W1103" s="32"/>
      <c r="X1103" s="32"/>
      <c r="Y1103" s="32"/>
      <c r="Z1103" s="32"/>
      <c r="AA1103" s="32"/>
      <c r="AB1103" s="32"/>
      <c r="AC1103" s="32"/>
      <c r="AD1103" s="32"/>
      <c r="AE1103" s="32"/>
    </row>
    <row r="1104" spans="1:31" ht="12.75">
      <c r="A1104" s="37"/>
      <c r="B1104" s="43"/>
      <c r="C1104" s="45"/>
      <c r="D1104" s="45"/>
      <c r="E1104" s="374"/>
      <c r="F1104" s="43"/>
      <c r="G1104" s="43"/>
      <c r="H1104" s="51"/>
      <c r="I1104" s="43"/>
      <c r="J1104" s="43"/>
      <c r="K1104" s="52"/>
      <c r="L1104" s="43"/>
      <c r="M1104" s="43"/>
      <c r="N1104" s="43"/>
      <c r="O1104" s="48"/>
      <c r="P1104" s="43"/>
      <c r="Q1104" s="31" t="b">
        <f>IF(AND(OR(G1104:G1108=DATOS!C$8,G1104:G1108=DATOS!C$9),H1104:H1108=DATOS!B$4),ROW(G1104:G1108))</f>
        <v>0</v>
      </c>
      <c r="R1104" s="31" t="str">
        <f t="shared" ca="1" si="2"/>
        <v/>
      </c>
      <c r="S1104" s="31">
        <f t="shared" ca="1" si="10"/>
        <v>0</v>
      </c>
      <c r="T1104" s="32"/>
      <c r="U1104" s="32"/>
      <c r="V1104" s="32"/>
      <c r="W1104" s="32"/>
      <c r="X1104" s="32"/>
      <c r="Y1104" s="32"/>
      <c r="Z1104" s="32"/>
      <c r="AA1104" s="32"/>
      <c r="AB1104" s="32"/>
      <c r="AC1104" s="32"/>
      <c r="AD1104" s="32"/>
      <c r="AE1104" s="32"/>
    </row>
    <row r="1105" spans="1:31" ht="12.75">
      <c r="A1105" s="37"/>
      <c r="B1105" s="43"/>
      <c r="C1105" s="45"/>
      <c r="D1105" s="45"/>
      <c r="E1105" s="374"/>
      <c r="F1105" s="43"/>
      <c r="G1105" s="43"/>
      <c r="H1105" s="51"/>
      <c r="I1105" s="43"/>
      <c r="J1105" s="43"/>
      <c r="K1105" s="52"/>
      <c r="L1105" s="43"/>
      <c r="M1105" s="43"/>
      <c r="N1105" s="43"/>
      <c r="O1105" s="48"/>
      <c r="P1105" s="43"/>
      <c r="Q1105" s="31" t="b">
        <f>IF(AND(OR(G1105:G1109=DATOS!C$8,G1105:G1109=DATOS!C$9),H1105:H1109=DATOS!B$4),ROW(G1105:G1109))</f>
        <v>0</v>
      </c>
      <c r="R1105" s="31" t="str">
        <f t="shared" ca="1" si="2"/>
        <v/>
      </c>
      <c r="S1105" s="31">
        <f t="shared" ca="1" si="10"/>
        <v>0</v>
      </c>
      <c r="T1105" s="32"/>
      <c r="U1105" s="32"/>
      <c r="V1105" s="32"/>
      <c r="W1105" s="32"/>
      <c r="X1105" s="32"/>
      <c r="Y1105" s="32"/>
      <c r="Z1105" s="32"/>
      <c r="AA1105" s="32"/>
      <c r="AB1105" s="32"/>
      <c r="AC1105" s="32"/>
      <c r="AD1105" s="32"/>
      <c r="AE1105" s="32"/>
    </row>
    <row r="1106" spans="1:31" ht="12.75">
      <c r="A1106" s="37"/>
      <c r="B1106" s="43"/>
      <c r="C1106" s="45"/>
      <c r="D1106" s="45"/>
      <c r="E1106" s="374"/>
      <c r="F1106" s="43"/>
      <c r="G1106" s="43"/>
      <c r="H1106" s="51"/>
      <c r="I1106" s="43"/>
      <c r="J1106" s="43"/>
      <c r="K1106" s="52"/>
      <c r="L1106" s="43"/>
      <c r="M1106" s="43"/>
      <c r="N1106" s="43"/>
      <c r="O1106" s="48"/>
      <c r="P1106" s="43"/>
      <c r="Q1106" s="31" t="b">
        <f>IF(AND(OR(G1106:G1110=DATOS!C$8,G1106:G1110=DATOS!C$9),H1106:H1110=DATOS!B$4),ROW(G1106:G1110))</f>
        <v>0</v>
      </c>
      <c r="R1106" s="31" t="str">
        <f t="shared" ca="1" si="2"/>
        <v/>
      </c>
      <c r="S1106" s="31">
        <f t="shared" ca="1" si="10"/>
        <v>0</v>
      </c>
      <c r="T1106" s="32"/>
      <c r="U1106" s="32"/>
      <c r="V1106" s="32"/>
      <c r="W1106" s="32"/>
      <c r="X1106" s="32"/>
      <c r="Y1106" s="32"/>
      <c r="Z1106" s="32"/>
      <c r="AA1106" s="32"/>
      <c r="AB1106" s="32"/>
      <c r="AC1106" s="32"/>
      <c r="AD1106" s="32"/>
      <c r="AE1106" s="32"/>
    </row>
    <row r="1107" spans="1:31" ht="12.75">
      <c r="A1107" s="37"/>
      <c r="B1107" s="43"/>
      <c r="C1107" s="45"/>
      <c r="D1107" s="45"/>
      <c r="E1107" s="374"/>
      <c r="F1107" s="43"/>
      <c r="G1107" s="43"/>
      <c r="H1107" s="51"/>
      <c r="I1107" s="43"/>
      <c r="J1107" s="43"/>
      <c r="K1107" s="52"/>
      <c r="L1107" s="48"/>
      <c r="M1107" s="43"/>
      <c r="N1107" s="43"/>
      <c r="O1107" s="48"/>
      <c r="P1107" s="43"/>
      <c r="Q1107" s="31" t="b">
        <f>IF(AND(OR(G1107:G1111=DATOS!C$8,G1107:G1111=DATOS!C$9),H1107:H1111=DATOS!B$4),ROW(G1107:G1111))</f>
        <v>0</v>
      </c>
      <c r="R1107" s="31" t="str">
        <f t="shared" ca="1" si="2"/>
        <v/>
      </c>
      <c r="S1107" s="31">
        <f t="shared" ca="1" si="10"/>
        <v>0</v>
      </c>
      <c r="T1107" s="32"/>
      <c r="U1107" s="32"/>
      <c r="V1107" s="32"/>
      <c r="W1107" s="32"/>
      <c r="X1107" s="32"/>
      <c r="Y1107" s="32"/>
      <c r="Z1107" s="32"/>
      <c r="AA1107" s="32"/>
      <c r="AB1107" s="32"/>
      <c r="AC1107" s="32"/>
      <c r="AD1107" s="32"/>
      <c r="AE1107" s="32"/>
    </row>
    <row r="1108" spans="1:31" ht="12.75">
      <c r="A1108" s="37"/>
      <c r="B1108" s="43"/>
      <c r="C1108" s="45"/>
      <c r="D1108" s="45"/>
      <c r="E1108" s="374"/>
      <c r="F1108" s="43"/>
      <c r="G1108" s="43"/>
      <c r="H1108" s="51"/>
      <c r="I1108" s="43"/>
      <c r="J1108" s="43"/>
      <c r="K1108" s="52"/>
      <c r="L1108" s="43"/>
      <c r="M1108" s="43"/>
      <c r="N1108" s="43"/>
      <c r="O1108" s="48"/>
      <c r="P1108" s="43"/>
      <c r="Q1108" s="31" t="b">
        <f>IF(AND(OR(G1108:G1112=DATOS!C$8,G1108:G1112=DATOS!C$9),H1108:H1112=DATOS!B$4),ROW(G1108:G1112))</f>
        <v>0</v>
      </c>
      <c r="R1108" s="31" t="str">
        <f t="shared" ca="1" si="2"/>
        <v/>
      </c>
      <c r="S1108" s="31">
        <f t="shared" ca="1" si="10"/>
        <v>0</v>
      </c>
      <c r="T1108" s="32"/>
      <c r="U1108" s="32"/>
      <c r="V1108" s="32"/>
      <c r="W1108" s="32"/>
      <c r="X1108" s="32"/>
      <c r="Y1108" s="32"/>
      <c r="Z1108" s="32"/>
      <c r="AA1108" s="32"/>
      <c r="AB1108" s="32"/>
      <c r="AC1108" s="32"/>
      <c r="AD1108" s="32"/>
      <c r="AE1108" s="32"/>
    </row>
    <row r="1109" spans="1:31" ht="12.75">
      <c r="A1109" s="37"/>
      <c r="B1109" s="43"/>
      <c r="C1109" s="45"/>
      <c r="D1109" s="45"/>
      <c r="E1109" s="374"/>
      <c r="F1109" s="43"/>
      <c r="G1109" s="43"/>
      <c r="H1109" s="51"/>
      <c r="I1109" s="43"/>
      <c r="J1109" s="43"/>
      <c r="K1109" s="52"/>
      <c r="L1109" s="43"/>
      <c r="M1109" s="43"/>
      <c r="N1109" s="43"/>
      <c r="O1109" s="48"/>
      <c r="P1109" s="43"/>
      <c r="Q1109" s="31" t="b">
        <f>IF(AND(OR(G1109:G1113=DATOS!C$8,G1109:G1113=DATOS!C$9),H1109:H1113=DATOS!B$4),ROW(G1109:G1113))</f>
        <v>0</v>
      </c>
      <c r="R1109" s="31" t="str">
        <f t="shared" ca="1" si="2"/>
        <v/>
      </c>
      <c r="S1109" s="31">
        <f t="shared" ca="1" si="10"/>
        <v>0</v>
      </c>
      <c r="T1109" s="32"/>
      <c r="U1109" s="32"/>
      <c r="V1109" s="32"/>
      <c r="W1109" s="32"/>
      <c r="X1109" s="32"/>
      <c r="Y1109" s="32"/>
      <c r="Z1109" s="32"/>
      <c r="AA1109" s="32"/>
      <c r="AB1109" s="32"/>
      <c r="AC1109" s="32"/>
      <c r="AD1109" s="32"/>
      <c r="AE1109" s="32"/>
    </row>
    <row r="1110" spans="1:31" ht="12.75">
      <c r="A1110" s="37"/>
      <c r="B1110" s="43"/>
      <c r="C1110" s="45"/>
      <c r="D1110" s="45"/>
      <c r="E1110" s="374"/>
      <c r="F1110" s="43"/>
      <c r="G1110" s="43"/>
      <c r="H1110" s="51"/>
      <c r="I1110" s="43"/>
      <c r="J1110" s="43"/>
      <c r="K1110" s="52"/>
      <c r="L1110" s="43"/>
      <c r="M1110" s="43"/>
      <c r="N1110" s="43"/>
      <c r="O1110" s="48"/>
      <c r="P1110" s="43"/>
      <c r="Q1110" s="31" t="b">
        <f>IF(AND(OR(G1110:G1114=DATOS!C$8,G1110:G1114=DATOS!C$9),H1110:H1114=DATOS!B$4),ROW(G1110:G1114))</f>
        <v>0</v>
      </c>
      <c r="R1110" s="31" t="str">
        <f t="shared" ca="1" si="2"/>
        <v/>
      </c>
      <c r="S1110" s="31">
        <f t="shared" ca="1" si="10"/>
        <v>0</v>
      </c>
      <c r="T1110" s="32"/>
      <c r="U1110" s="32"/>
      <c r="V1110" s="32"/>
      <c r="W1110" s="32"/>
      <c r="X1110" s="32"/>
      <c r="Y1110" s="32"/>
      <c r="Z1110" s="32"/>
      <c r="AA1110" s="32"/>
      <c r="AB1110" s="32"/>
      <c r="AC1110" s="32"/>
      <c r="AD1110" s="32"/>
      <c r="AE1110" s="32"/>
    </row>
    <row r="1111" spans="1:31" ht="12.75">
      <c r="A1111" s="37"/>
      <c r="B1111" s="43"/>
      <c r="C1111" s="45"/>
      <c r="D1111" s="45"/>
      <c r="E1111" s="374"/>
      <c r="F1111" s="43"/>
      <c r="G1111" s="43"/>
      <c r="H1111" s="51"/>
      <c r="I1111" s="43"/>
      <c r="J1111" s="43"/>
      <c r="K1111" s="52"/>
      <c r="L1111" s="43"/>
      <c r="M1111" s="43"/>
      <c r="N1111" s="43"/>
      <c r="O1111" s="48"/>
      <c r="P1111" s="43"/>
      <c r="Q1111" s="31" t="b">
        <f>IF(AND(OR(G1111:G1115=DATOS!C$8,G1111:G1115=DATOS!C$9),H1111:H1115=DATOS!B$4),ROW(G1111:G1115))</f>
        <v>0</v>
      </c>
      <c r="R1111" s="31" t="str">
        <f t="shared" ca="1" si="2"/>
        <v/>
      </c>
      <c r="S1111" s="31">
        <f t="shared" ca="1" si="10"/>
        <v>0</v>
      </c>
      <c r="T1111" s="32"/>
      <c r="U1111" s="32"/>
      <c r="V1111" s="32"/>
      <c r="W1111" s="32"/>
      <c r="X1111" s="32"/>
      <c r="Y1111" s="32"/>
      <c r="Z1111" s="32"/>
      <c r="AA1111" s="32"/>
      <c r="AB1111" s="32"/>
      <c r="AC1111" s="32"/>
      <c r="AD1111" s="32"/>
      <c r="AE1111" s="32"/>
    </row>
    <row r="1112" spans="1:31" ht="12.75">
      <c r="A1112" s="37"/>
      <c r="B1112" s="43"/>
      <c r="C1112" s="45"/>
      <c r="D1112" s="45"/>
      <c r="E1112" s="374"/>
      <c r="F1112" s="43"/>
      <c r="G1112" s="43"/>
      <c r="H1112" s="51"/>
      <c r="I1112" s="43"/>
      <c r="J1112" s="43"/>
      <c r="K1112" s="52"/>
      <c r="L1112" s="43"/>
      <c r="M1112" s="43"/>
      <c r="N1112" s="43"/>
      <c r="O1112" s="48"/>
      <c r="P1112" s="43"/>
      <c r="Q1112" s="31" t="b">
        <f>IF(AND(OR(G1112:G1116=DATOS!C$8,G1112:G1116=DATOS!C$9),H1112:H1116=DATOS!B$4),ROW(G1112:G1116))</f>
        <v>0</v>
      </c>
      <c r="R1112" s="31" t="str">
        <f t="shared" ca="1" si="2"/>
        <v/>
      </c>
      <c r="S1112" s="31">
        <f t="shared" ca="1" si="10"/>
        <v>0</v>
      </c>
      <c r="T1112" s="32"/>
      <c r="U1112" s="32"/>
      <c r="V1112" s="32"/>
      <c r="W1112" s="32"/>
      <c r="X1112" s="32"/>
      <c r="Y1112" s="32"/>
      <c r="Z1112" s="32"/>
      <c r="AA1112" s="32"/>
      <c r="AB1112" s="32"/>
      <c r="AC1112" s="32"/>
      <c r="AD1112" s="32"/>
      <c r="AE1112" s="32"/>
    </row>
    <row r="1113" spans="1:31" ht="12.75">
      <c r="A1113" s="37"/>
      <c r="B1113" s="43"/>
      <c r="C1113" s="45"/>
      <c r="D1113" s="45"/>
      <c r="E1113" s="43"/>
      <c r="F1113" s="43"/>
      <c r="G1113" s="43"/>
      <c r="H1113" s="51"/>
      <c r="I1113" s="43"/>
      <c r="J1113" s="43"/>
      <c r="K1113" s="52"/>
      <c r="L1113" s="43"/>
      <c r="M1113" s="43"/>
      <c r="N1113" s="43"/>
      <c r="O1113" s="48"/>
      <c r="P1113" s="43"/>
      <c r="Q1113" s="31" t="b">
        <f>IF(AND(OR(G1113:G1117=DATOS!C$8,G1113:G1117=DATOS!C$9),H1113:H1117=DATOS!B$4),ROW(G1113:G1117))</f>
        <v>0</v>
      </c>
      <c r="R1113" s="31" t="str">
        <f t="shared" ca="1" si="2"/>
        <v/>
      </c>
      <c r="S1113" s="31">
        <f t="shared" ca="1" si="10"/>
        <v>0</v>
      </c>
      <c r="T1113" s="32"/>
      <c r="U1113" s="32"/>
      <c r="V1113" s="32"/>
      <c r="W1113" s="32"/>
      <c r="X1113" s="32"/>
      <c r="Y1113" s="32"/>
      <c r="Z1113" s="32"/>
      <c r="AA1113" s="32"/>
      <c r="AB1113" s="32"/>
      <c r="AC1113" s="32"/>
      <c r="AD1113" s="32"/>
      <c r="AE1113" s="32"/>
    </row>
    <row r="1114" spans="1:31" ht="12.75">
      <c r="A1114" s="37"/>
      <c r="B1114" s="43"/>
      <c r="C1114" s="45"/>
      <c r="D1114" s="45"/>
      <c r="E1114" s="374"/>
      <c r="F1114" s="43"/>
      <c r="G1114" s="43"/>
      <c r="H1114" s="51"/>
      <c r="I1114" s="43"/>
      <c r="J1114" s="43"/>
      <c r="K1114" s="52"/>
      <c r="L1114" s="43"/>
      <c r="M1114" s="43"/>
      <c r="N1114" s="43"/>
      <c r="O1114" s="48"/>
      <c r="P1114" s="43"/>
      <c r="Q1114" s="31" t="b">
        <f>IF(AND(OR(G1114:G1118=DATOS!C$8,G1114:G1118=DATOS!C$9),H1114:H1118=DATOS!B$4),ROW(G1114:G1118))</f>
        <v>0</v>
      </c>
      <c r="R1114" s="31" t="str">
        <f t="shared" ca="1" si="2"/>
        <v/>
      </c>
      <c r="S1114" s="31">
        <f t="shared" ca="1" si="10"/>
        <v>0</v>
      </c>
      <c r="T1114" s="32"/>
      <c r="U1114" s="32"/>
      <c r="V1114" s="32"/>
      <c r="W1114" s="32"/>
      <c r="X1114" s="32"/>
      <c r="Y1114" s="32"/>
      <c r="Z1114" s="32"/>
      <c r="AA1114" s="32"/>
      <c r="AB1114" s="32"/>
      <c r="AC1114" s="32"/>
      <c r="AD1114" s="32"/>
      <c r="AE1114" s="32"/>
    </row>
    <row r="1115" spans="1:31" ht="12.75">
      <c r="A1115" s="37"/>
      <c r="B1115" s="43"/>
      <c r="C1115" s="45"/>
      <c r="D1115" s="45"/>
      <c r="E1115" s="374"/>
      <c r="F1115" s="43"/>
      <c r="G1115" s="43"/>
      <c r="H1115" s="51"/>
      <c r="I1115" s="43"/>
      <c r="J1115" s="43"/>
      <c r="K1115" s="52"/>
      <c r="L1115" s="43"/>
      <c r="M1115" s="43"/>
      <c r="N1115" s="43"/>
      <c r="O1115" s="48"/>
      <c r="P1115" s="43"/>
      <c r="Q1115" s="31" t="b">
        <f>IF(AND(OR(G1115:G1119=DATOS!C$8,G1115:G1119=DATOS!C$9),H1115:H1119=DATOS!B$4),ROW(G1115:G1119))</f>
        <v>0</v>
      </c>
      <c r="R1115" s="31" t="str">
        <f t="shared" ca="1" si="2"/>
        <v/>
      </c>
      <c r="S1115" s="31">
        <f t="shared" ca="1" si="10"/>
        <v>0</v>
      </c>
      <c r="T1115" s="32"/>
      <c r="U1115" s="32"/>
      <c r="V1115" s="32"/>
      <c r="W1115" s="32"/>
      <c r="X1115" s="32"/>
      <c r="Y1115" s="32"/>
      <c r="Z1115" s="32"/>
      <c r="AA1115" s="32"/>
      <c r="AB1115" s="32"/>
      <c r="AC1115" s="32"/>
      <c r="AD1115" s="32"/>
      <c r="AE1115" s="32"/>
    </row>
    <row r="1116" spans="1:31" ht="12.75">
      <c r="A1116" s="37"/>
      <c r="B1116" s="43"/>
      <c r="C1116" s="45"/>
      <c r="D1116" s="45"/>
      <c r="E1116" s="374"/>
      <c r="F1116" s="43"/>
      <c r="G1116" s="43"/>
      <c r="H1116" s="51"/>
      <c r="I1116" s="43"/>
      <c r="J1116" s="43"/>
      <c r="K1116" s="52"/>
      <c r="L1116" s="43"/>
      <c r="M1116" s="43"/>
      <c r="N1116" s="43"/>
      <c r="O1116" s="48"/>
      <c r="P1116" s="43"/>
      <c r="Q1116" s="31" t="b">
        <f>IF(AND(OR(G1116:G1120=DATOS!C$8,G1116:G1120=DATOS!C$9),H1116:H1120=DATOS!B$4),ROW(G1116:G1120))</f>
        <v>0</v>
      </c>
      <c r="R1116" s="31" t="str">
        <f t="shared" ca="1" si="2"/>
        <v/>
      </c>
      <c r="S1116" s="31">
        <f t="shared" ca="1" si="10"/>
        <v>0</v>
      </c>
      <c r="T1116" s="32"/>
      <c r="U1116" s="32"/>
      <c r="V1116" s="32"/>
      <c r="W1116" s="32"/>
      <c r="X1116" s="32"/>
      <c r="Y1116" s="32"/>
      <c r="Z1116" s="32"/>
      <c r="AA1116" s="32"/>
      <c r="AB1116" s="32"/>
      <c r="AC1116" s="32"/>
      <c r="AD1116" s="32"/>
      <c r="AE1116" s="32"/>
    </row>
    <row r="1117" spans="1:31" ht="12.75">
      <c r="A1117" s="37"/>
      <c r="B1117" s="43"/>
      <c r="C1117" s="45"/>
      <c r="D1117" s="45"/>
      <c r="E1117" s="374"/>
      <c r="F1117" s="43"/>
      <c r="G1117" s="43"/>
      <c r="H1117" s="51"/>
      <c r="I1117" s="43"/>
      <c r="J1117" s="43"/>
      <c r="K1117" s="52"/>
      <c r="L1117" s="43"/>
      <c r="M1117" s="43"/>
      <c r="N1117" s="43"/>
      <c r="O1117" s="48"/>
      <c r="P1117" s="43"/>
      <c r="Q1117" s="31" t="b">
        <f>IF(AND(OR(G1117:G1121=DATOS!C$8,G1117:G1121=DATOS!C$9),H1117:H1121=DATOS!B$4),ROW(G1117:G1121))</f>
        <v>0</v>
      </c>
      <c r="R1117" s="31" t="str">
        <f t="shared" ca="1" si="2"/>
        <v/>
      </c>
      <c r="S1117" s="31">
        <f t="shared" ca="1" si="10"/>
        <v>0</v>
      </c>
      <c r="T1117" s="32"/>
      <c r="U1117" s="32"/>
      <c r="V1117" s="32"/>
      <c r="W1117" s="32"/>
      <c r="X1117" s="32"/>
      <c r="Y1117" s="32"/>
      <c r="Z1117" s="32"/>
      <c r="AA1117" s="32"/>
      <c r="AB1117" s="32"/>
      <c r="AC1117" s="32"/>
      <c r="AD1117" s="32"/>
      <c r="AE1117" s="32"/>
    </row>
    <row r="1118" spans="1:31" ht="12.75">
      <c r="A1118" s="37"/>
      <c r="B1118" s="43"/>
      <c r="C1118" s="45"/>
      <c r="D1118" s="45"/>
      <c r="E1118" s="374"/>
      <c r="F1118" s="43"/>
      <c r="G1118" s="43"/>
      <c r="H1118" s="51"/>
      <c r="I1118" s="43"/>
      <c r="J1118" s="43"/>
      <c r="K1118" s="52"/>
      <c r="L1118" s="43"/>
      <c r="M1118" s="43"/>
      <c r="N1118" s="43"/>
      <c r="O1118" s="48"/>
      <c r="P1118" s="43"/>
      <c r="Q1118" s="31" t="b">
        <f>IF(AND(OR(G1118:G1122=DATOS!C$8,G1118:G1122=DATOS!C$9),H1118:H1122=DATOS!B$4),ROW(G1118:G1122))</f>
        <v>0</v>
      </c>
      <c r="R1118" s="31" t="str">
        <f t="shared" ca="1" si="2"/>
        <v/>
      </c>
      <c r="S1118" s="31">
        <f t="shared" ca="1" si="10"/>
        <v>0</v>
      </c>
      <c r="T1118" s="32"/>
      <c r="U1118" s="32"/>
      <c r="V1118" s="32"/>
      <c r="W1118" s="32"/>
      <c r="X1118" s="32"/>
      <c r="Y1118" s="32"/>
      <c r="Z1118" s="32"/>
      <c r="AA1118" s="32"/>
      <c r="AB1118" s="32"/>
      <c r="AC1118" s="32"/>
      <c r="AD1118" s="32"/>
      <c r="AE1118" s="32"/>
    </row>
    <row r="1119" spans="1:31" ht="12.75">
      <c r="A1119" s="37"/>
      <c r="B1119" s="43"/>
      <c r="C1119" s="45"/>
      <c r="D1119" s="45"/>
      <c r="E1119" s="374"/>
      <c r="F1119" s="43"/>
      <c r="G1119" s="43"/>
      <c r="H1119" s="51"/>
      <c r="I1119" s="43"/>
      <c r="J1119" s="43"/>
      <c r="K1119" s="52"/>
      <c r="L1119" s="43"/>
      <c r="M1119" s="43"/>
      <c r="N1119" s="43"/>
      <c r="O1119" s="48"/>
      <c r="P1119" s="43"/>
      <c r="Q1119" s="31" t="b">
        <f>IF(AND(OR(G1119:G1123=DATOS!C$8,G1119:G1123=DATOS!C$9),H1119:H1123=DATOS!B$4),ROW(G1119:G1123))</f>
        <v>0</v>
      </c>
      <c r="R1119" s="31" t="str">
        <f t="shared" ca="1" si="2"/>
        <v/>
      </c>
      <c r="S1119" s="31">
        <f t="shared" ca="1" si="10"/>
        <v>0</v>
      </c>
      <c r="T1119" s="32"/>
      <c r="U1119" s="32"/>
      <c r="V1119" s="32"/>
      <c r="W1119" s="32"/>
      <c r="X1119" s="32"/>
      <c r="Y1119" s="32"/>
      <c r="Z1119" s="32"/>
      <c r="AA1119" s="32"/>
      <c r="AB1119" s="32"/>
      <c r="AC1119" s="32"/>
      <c r="AD1119" s="32"/>
      <c r="AE1119" s="32"/>
    </row>
    <row r="1120" spans="1:31" ht="12.75">
      <c r="A1120" s="37"/>
      <c r="B1120" s="43"/>
      <c r="C1120" s="45"/>
      <c r="D1120" s="45"/>
      <c r="E1120" s="374"/>
      <c r="F1120" s="43"/>
      <c r="G1120" s="43"/>
      <c r="H1120" s="51"/>
      <c r="I1120" s="43"/>
      <c r="J1120" s="43"/>
      <c r="K1120" s="52"/>
      <c r="L1120" s="43"/>
      <c r="M1120" s="43"/>
      <c r="N1120" s="43"/>
      <c r="O1120" s="48"/>
      <c r="P1120" s="43"/>
      <c r="Q1120" s="31" t="b">
        <f>IF(AND(OR(G1120:G1124=DATOS!C$8,G1120:G1124=DATOS!C$9),H1120:H1124=DATOS!B$4),ROW(G1120:G1124))</f>
        <v>0</v>
      </c>
      <c r="R1120" s="31" t="str">
        <f t="shared" ca="1" si="2"/>
        <v/>
      </c>
      <c r="S1120" s="31">
        <f t="shared" ca="1" si="10"/>
        <v>0</v>
      </c>
      <c r="T1120" s="32"/>
      <c r="U1120" s="32"/>
      <c r="V1120" s="32"/>
      <c r="W1120" s="32"/>
      <c r="X1120" s="32"/>
      <c r="Y1120" s="32"/>
      <c r="Z1120" s="32"/>
      <c r="AA1120" s="32"/>
      <c r="AB1120" s="32"/>
      <c r="AC1120" s="32"/>
      <c r="AD1120" s="32"/>
      <c r="AE1120" s="32"/>
    </row>
    <row r="1121" spans="1:31" ht="12.75">
      <c r="A1121" s="37"/>
      <c r="B1121" s="43"/>
      <c r="C1121" s="45"/>
      <c r="D1121" s="45"/>
      <c r="E1121" s="374"/>
      <c r="F1121" s="43"/>
      <c r="G1121" s="43"/>
      <c r="H1121" s="51"/>
      <c r="I1121" s="43"/>
      <c r="J1121" s="43"/>
      <c r="K1121" s="52"/>
      <c r="L1121" s="43"/>
      <c r="M1121" s="43"/>
      <c r="N1121" s="43"/>
      <c r="O1121" s="48"/>
      <c r="P1121" s="43"/>
      <c r="Q1121" s="31" t="b">
        <f>IF(AND(OR(G1121:G1125=DATOS!C$8,G1121:G1125=DATOS!C$9),H1121:H1125=DATOS!B$4),ROW(G1121:G1125))</f>
        <v>0</v>
      </c>
      <c r="R1121" s="31" t="str">
        <f t="shared" ca="1" si="2"/>
        <v/>
      </c>
      <c r="S1121" s="31">
        <f t="shared" ca="1" si="10"/>
        <v>0</v>
      </c>
      <c r="T1121" s="32"/>
      <c r="U1121" s="32"/>
      <c r="V1121" s="32"/>
      <c r="W1121" s="32"/>
      <c r="X1121" s="32"/>
      <c r="Y1121" s="32"/>
      <c r="Z1121" s="32"/>
      <c r="AA1121" s="32"/>
      <c r="AB1121" s="32"/>
      <c r="AC1121" s="32"/>
      <c r="AD1121" s="32"/>
      <c r="AE1121" s="32"/>
    </row>
    <row r="1122" spans="1:31" ht="12.75">
      <c r="A1122" s="37"/>
      <c r="B1122" s="43"/>
      <c r="C1122" s="45"/>
      <c r="D1122" s="45"/>
      <c r="E1122" s="374"/>
      <c r="F1122" s="43"/>
      <c r="G1122" s="43"/>
      <c r="H1122" s="51"/>
      <c r="I1122" s="43"/>
      <c r="J1122" s="43"/>
      <c r="K1122" s="52"/>
      <c r="L1122" s="43"/>
      <c r="M1122" s="43"/>
      <c r="N1122" s="43"/>
      <c r="O1122" s="48"/>
      <c r="P1122" s="43"/>
      <c r="Q1122" s="31" t="b">
        <f>IF(AND(OR(G1122:G1126=DATOS!C$8,G1122:G1126=DATOS!C$9),H1122:H1126=DATOS!B$4),ROW(G1122:G1126))</f>
        <v>0</v>
      </c>
      <c r="R1122" s="31" t="str">
        <f t="shared" ca="1" si="2"/>
        <v/>
      </c>
      <c r="S1122" s="31">
        <f t="shared" ca="1" si="10"/>
        <v>0</v>
      </c>
      <c r="T1122" s="32"/>
      <c r="U1122" s="32"/>
      <c r="V1122" s="32"/>
      <c r="W1122" s="32"/>
      <c r="X1122" s="32"/>
      <c r="Y1122" s="32"/>
      <c r="Z1122" s="32"/>
      <c r="AA1122" s="32"/>
      <c r="AB1122" s="32"/>
      <c r="AC1122" s="32"/>
      <c r="AD1122" s="32"/>
      <c r="AE1122" s="32"/>
    </row>
    <row r="1123" spans="1:31" ht="12.75">
      <c r="A1123" s="37"/>
      <c r="B1123" s="43"/>
      <c r="C1123" s="45"/>
      <c r="D1123" s="45"/>
      <c r="E1123" s="374"/>
      <c r="F1123" s="43"/>
      <c r="G1123" s="43"/>
      <c r="H1123" s="51"/>
      <c r="I1123" s="43"/>
      <c r="J1123" s="43"/>
      <c r="K1123" s="52"/>
      <c r="L1123" s="43"/>
      <c r="M1123" s="43"/>
      <c r="N1123" s="43"/>
      <c r="O1123" s="48"/>
      <c r="P1123" s="43"/>
      <c r="Q1123" s="31" t="b">
        <f>IF(AND(OR(G1123:G1127=DATOS!C$8,G1123:G1127=DATOS!C$9),H1123:H1127=DATOS!B$4),ROW(G1123:G1127))</f>
        <v>0</v>
      </c>
      <c r="R1123" s="31" t="str">
        <f t="shared" ca="1" si="2"/>
        <v/>
      </c>
      <c r="S1123" s="31">
        <f t="shared" ca="1" si="10"/>
        <v>0</v>
      </c>
      <c r="T1123" s="32"/>
      <c r="U1123" s="32"/>
      <c r="V1123" s="32"/>
      <c r="W1123" s="32"/>
      <c r="X1123" s="32"/>
      <c r="Y1123" s="32"/>
      <c r="Z1123" s="32"/>
      <c r="AA1123" s="32"/>
      <c r="AB1123" s="32"/>
      <c r="AC1123" s="32"/>
      <c r="AD1123" s="32"/>
      <c r="AE1123" s="32"/>
    </row>
    <row r="1124" spans="1:31" ht="12.75">
      <c r="A1124" s="37"/>
      <c r="B1124" s="43"/>
      <c r="C1124" s="45"/>
      <c r="D1124" s="45"/>
      <c r="E1124" s="374"/>
      <c r="F1124" s="43"/>
      <c r="G1124" s="43"/>
      <c r="H1124" s="51"/>
      <c r="I1124" s="43"/>
      <c r="J1124" s="43"/>
      <c r="K1124" s="52"/>
      <c r="L1124" s="43"/>
      <c r="M1124" s="43"/>
      <c r="N1124" s="43"/>
      <c r="O1124" s="48"/>
      <c r="P1124" s="43"/>
      <c r="Q1124" s="31" t="b">
        <f>IF(AND(OR(G1124:G1128=DATOS!C$8,G1124:G1128=DATOS!C$9),H1124:H1128=DATOS!B$4),ROW(G1124:G1128))</f>
        <v>0</v>
      </c>
      <c r="R1124" s="31" t="str">
        <f t="shared" ca="1" si="2"/>
        <v/>
      </c>
      <c r="S1124" s="31">
        <f t="shared" ca="1" si="10"/>
        <v>0</v>
      </c>
      <c r="T1124" s="32"/>
      <c r="U1124" s="32"/>
      <c r="V1124" s="32"/>
      <c r="W1124" s="32"/>
      <c r="X1124" s="32"/>
      <c r="Y1124" s="32"/>
      <c r="Z1124" s="32"/>
      <c r="AA1124" s="32"/>
      <c r="AB1124" s="32"/>
      <c r="AC1124" s="32"/>
      <c r="AD1124" s="32"/>
      <c r="AE1124" s="32"/>
    </row>
    <row r="1125" spans="1:31" ht="12.75">
      <c r="A1125" s="37"/>
      <c r="B1125" s="43"/>
      <c r="C1125" s="45"/>
      <c r="D1125" s="45"/>
      <c r="E1125" s="374"/>
      <c r="F1125" s="43"/>
      <c r="G1125" s="43"/>
      <c r="H1125" s="51"/>
      <c r="I1125" s="43"/>
      <c r="J1125" s="43"/>
      <c r="K1125" s="52"/>
      <c r="L1125" s="43"/>
      <c r="M1125" s="43"/>
      <c r="N1125" s="43"/>
      <c r="O1125" s="48"/>
      <c r="P1125" s="43"/>
      <c r="Q1125" s="31" t="b">
        <f>IF(AND(OR(G1125:G1129=DATOS!C$8,G1125:G1129=DATOS!C$9),H1125:H1129=DATOS!B$4),ROW(G1125:G1129))</f>
        <v>0</v>
      </c>
      <c r="R1125" s="31" t="str">
        <f t="shared" ca="1" si="2"/>
        <v/>
      </c>
      <c r="S1125" s="31">
        <f t="shared" ca="1" si="10"/>
        <v>0</v>
      </c>
      <c r="T1125" s="32"/>
      <c r="U1125" s="32"/>
      <c r="V1125" s="32"/>
      <c r="W1125" s="32"/>
      <c r="X1125" s="32"/>
      <c r="Y1125" s="32"/>
      <c r="Z1125" s="32"/>
      <c r="AA1125" s="32"/>
      <c r="AB1125" s="32"/>
      <c r="AC1125" s="32"/>
      <c r="AD1125" s="32"/>
      <c r="AE1125" s="37"/>
    </row>
    <row r="1126" spans="1:31" ht="12.75">
      <c r="A1126" s="37"/>
      <c r="B1126" s="43"/>
      <c r="C1126" s="45"/>
      <c r="D1126" s="45"/>
      <c r="E1126" s="374"/>
      <c r="F1126" s="43"/>
      <c r="G1126" s="43"/>
      <c r="H1126" s="51"/>
      <c r="I1126" s="43"/>
      <c r="J1126" s="43"/>
      <c r="K1126" s="52"/>
      <c r="L1126" s="43"/>
      <c r="M1126" s="43"/>
      <c r="N1126" s="43"/>
      <c r="O1126" s="48"/>
      <c r="P1126" s="43"/>
      <c r="Q1126" s="31" t="b">
        <f>IF(AND(OR(G1126:G1130=DATOS!C$8,G1126:G1130=DATOS!C$9),H1126:H1130=DATOS!B$4),ROW(G1126:G1130))</f>
        <v>0</v>
      </c>
      <c r="R1126" s="31" t="str">
        <f t="shared" ca="1" si="2"/>
        <v/>
      </c>
      <c r="S1126" s="31">
        <f t="shared" ca="1" si="10"/>
        <v>0</v>
      </c>
      <c r="T1126" s="32"/>
      <c r="U1126" s="32"/>
      <c r="V1126" s="32"/>
      <c r="W1126" s="32"/>
      <c r="X1126" s="32"/>
      <c r="Y1126" s="32"/>
      <c r="Z1126" s="32"/>
      <c r="AA1126" s="32"/>
      <c r="AB1126" s="32"/>
      <c r="AC1126" s="32"/>
      <c r="AD1126" s="32"/>
      <c r="AE1126" s="32"/>
    </row>
    <row r="1127" spans="1:31" ht="12.75">
      <c r="A1127" s="37"/>
      <c r="B1127" s="43"/>
      <c r="C1127" s="45"/>
      <c r="D1127" s="45"/>
      <c r="E1127" s="374"/>
      <c r="F1127" s="43"/>
      <c r="G1127" s="43"/>
      <c r="H1127" s="51"/>
      <c r="I1127" s="43"/>
      <c r="J1127" s="43"/>
      <c r="K1127" s="52"/>
      <c r="L1127" s="43"/>
      <c r="M1127" s="43"/>
      <c r="N1127" s="43"/>
      <c r="O1127" s="48"/>
      <c r="P1127" s="43"/>
      <c r="Q1127" s="31" t="b">
        <f>IF(AND(OR(G1127:G1131=DATOS!C$8,G1127:G1131=DATOS!C$9),H1127:H1131=DATOS!B$4),ROW(G1127:G1131))</f>
        <v>0</v>
      </c>
      <c r="R1127" s="31" t="str">
        <f t="shared" ca="1" si="2"/>
        <v/>
      </c>
      <c r="S1127" s="31">
        <f t="shared" ca="1" si="10"/>
        <v>0</v>
      </c>
      <c r="T1127" s="32"/>
      <c r="U1127" s="32"/>
      <c r="V1127" s="32"/>
      <c r="W1127" s="32"/>
      <c r="X1127" s="32"/>
      <c r="Y1127" s="32"/>
      <c r="Z1127" s="32"/>
      <c r="AA1127" s="32"/>
      <c r="AB1127" s="32"/>
      <c r="AC1127" s="32"/>
      <c r="AD1127" s="32"/>
      <c r="AE1127" s="32"/>
    </row>
    <row r="1128" spans="1:31" ht="12.75">
      <c r="A1128" s="37"/>
      <c r="B1128" s="43"/>
      <c r="C1128" s="45"/>
      <c r="D1128" s="45"/>
      <c r="E1128" s="374"/>
      <c r="F1128" s="43"/>
      <c r="G1128" s="43"/>
      <c r="H1128" s="51"/>
      <c r="I1128" s="43"/>
      <c r="J1128" s="43"/>
      <c r="K1128" s="52"/>
      <c r="L1128" s="43"/>
      <c r="M1128" s="43"/>
      <c r="N1128" s="43"/>
      <c r="O1128" s="48"/>
      <c r="P1128" s="43"/>
      <c r="Q1128" s="31" t="b">
        <f>IF(AND(OR(G1128:G1132=DATOS!C$8,G1128:G1132=DATOS!C$9),H1128:H1132=DATOS!B$4),ROW(G1128:G1132))</f>
        <v>0</v>
      </c>
      <c r="R1128" s="31" t="str">
        <f t="shared" ca="1" si="2"/>
        <v/>
      </c>
      <c r="S1128" s="31">
        <f t="shared" ca="1" si="10"/>
        <v>0</v>
      </c>
      <c r="T1128" s="32"/>
      <c r="U1128" s="32"/>
      <c r="V1128" s="32"/>
      <c r="W1128" s="32"/>
      <c r="X1128" s="32"/>
      <c r="Y1128" s="32"/>
      <c r="Z1128" s="32"/>
      <c r="AA1128" s="32"/>
      <c r="AB1128" s="32"/>
      <c r="AC1128" s="32"/>
      <c r="AD1128" s="32"/>
      <c r="AE1128" s="32"/>
    </row>
    <row r="1129" spans="1:31" ht="12.75">
      <c r="A1129" s="37"/>
      <c r="B1129" s="43"/>
      <c r="C1129" s="45"/>
      <c r="D1129" s="45"/>
      <c r="E1129" s="374"/>
      <c r="F1129" s="43"/>
      <c r="G1129" s="43"/>
      <c r="H1129" s="51"/>
      <c r="I1129" s="43"/>
      <c r="J1129" s="43"/>
      <c r="K1129" s="52"/>
      <c r="L1129" s="43"/>
      <c r="M1129" s="43"/>
      <c r="N1129" s="43"/>
      <c r="O1129" s="48"/>
      <c r="P1129" s="43"/>
      <c r="Q1129" s="31" t="b">
        <f>IF(AND(OR(G1129:G1133=DATOS!C$8,G1129:G1133=DATOS!C$9),H1129:H1133=DATOS!B$4),ROW(G1129:G1133))</f>
        <v>0</v>
      </c>
      <c r="R1129" s="31" t="str">
        <f t="shared" ca="1" si="2"/>
        <v/>
      </c>
      <c r="S1129" s="31">
        <f t="shared" ca="1" si="10"/>
        <v>0</v>
      </c>
      <c r="T1129" s="32"/>
      <c r="U1129" s="32"/>
      <c r="V1129" s="32"/>
      <c r="W1129" s="32"/>
      <c r="X1129" s="32"/>
      <c r="Y1129" s="32"/>
      <c r="Z1129" s="32"/>
      <c r="AA1129" s="32"/>
      <c r="AB1129" s="32"/>
      <c r="AC1129" s="32"/>
      <c r="AD1129" s="32"/>
      <c r="AE1129" s="32"/>
    </row>
    <row r="1130" spans="1:31" ht="12.75">
      <c r="A1130" s="37"/>
      <c r="B1130" s="43"/>
      <c r="C1130" s="45"/>
      <c r="D1130" s="45"/>
      <c r="E1130" s="374"/>
      <c r="F1130" s="43"/>
      <c r="G1130" s="43"/>
      <c r="H1130" s="51"/>
      <c r="I1130" s="43"/>
      <c r="J1130" s="43"/>
      <c r="K1130" s="52"/>
      <c r="L1130" s="43"/>
      <c r="M1130" s="43"/>
      <c r="N1130" s="43"/>
      <c r="O1130" s="48"/>
      <c r="P1130" s="43"/>
      <c r="Q1130" s="31" t="b">
        <f>IF(AND(OR(G1130:G1134=DATOS!C$8,G1130:G1134=DATOS!C$9),H1130:H1134=DATOS!B$4),ROW(G1130:G1134))</f>
        <v>0</v>
      </c>
      <c r="R1130" s="31" t="str">
        <f t="shared" ca="1" si="2"/>
        <v/>
      </c>
      <c r="S1130" s="31">
        <f t="shared" ca="1" si="10"/>
        <v>0</v>
      </c>
      <c r="T1130" s="32"/>
      <c r="U1130" s="32"/>
      <c r="V1130" s="32"/>
      <c r="W1130" s="32"/>
      <c r="X1130" s="32"/>
      <c r="Y1130" s="32"/>
      <c r="Z1130" s="32"/>
      <c r="AA1130" s="32"/>
      <c r="AB1130" s="32"/>
      <c r="AC1130" s="32"/>
      <c r="AD1130" s="32"/>
      <c r="AE1130" s="32"/>
    </row>
    <row r="1131" spans="1:31" ht="12.75">
      <c r="A1131" s="37"/>
      <c r="B1131" s="43"/>
      <c r="C1131" s="45"/>
      <c r="D1131" s="45"/>
      <c r="E1131" s="374"/>
      <c r="F1131" s="43"/>
      <c r="G1131" s="43"/>
      <c r="H1131" s="51"/>
      <c r="I1131" s="43"/>
      <c r="J1131" s="43"/>
      <c r="K1131" s="52"/>
      <c r="L1131" s="43"/>
      <c r="M1131" s="43"/>
      <c r="N1131" s="43"/>
      <c r="O1131" s="48"/>
      <c r="P1131" s="43"/>
      <c r="Q1131" s="31" t="b">
        <f>IF(AND(OR(G1131:G1135=DATOS!C$8,G1131:G1135=DATOS!C$9),H1131:H1135=DATOS!B$4),ROW(G1131:G1135))</f>
        <v>0</v>
      </c>
      <c r="R1131" s="31" t="str">
        <f t="shared" ca="1" si="2"/>
        <v/>
      </c>
      <c r="S1131" s="31">
        <f t="shared" ca="1" si="10"/>
        <v>0</v>
      </c>
      <c r="T1131" s="32"/>
      <c r="U1131" s="32"/>
      <c r="V1131" s="32"/>
      <c r="W1131" s="32"/>
      <c r="X1131" s="32"/>
      <c r="Y1131" s="32"/>
      <c r="Z1131" s="32"/>
      <c r="AA1131" s="32"/>
      <c r="AB1131" s="32"/>
      <c r="AC1131" s="32"/>
      <c r="AD1131" s="32"/>
      <c r="AE1131" s="32"/>
    </row>
    <row r="1132" spans="1:31" ht="12.75">
      <c r="A1132" s="37"/>
      <c r="B1132" s="43"/>
      <c r="C1132" s="45"/>
      <c r="D1132" s="45"/>
      <c r="E1132" s="374"/>
      <c r="F1132" s="43"/>
      <c r="G1132" s="43"/>
      <c r="H1132" s="51"/>
      <c r="I1132" s="43"/>
      <c r="J1132" s="43"/>
      <c r="K1132" s="52"/>
      <c r="L1132" s="43"/>
      <c r="M1132" s="43"/>
      <c r="N1132" s="43"/>
      <c r="O1132" s="48"/>
      <c r="P1132" s="43"/>
      <c r="Q1132" s="31" t="b">
        <f>IF(AND(OR(G1132:G1136=DATOS!C$8,G1132:G1136=DATOS!C$9),H1132:H1136=DATOS!B$4),ROW(G1132:G1136))</f>
        <v>0</v>
      </c>
      <c r="R1132" s="31" t="str">
        <f t="shared" ca="1" si="2"/>
        <v/>
      </c>
      <c r="S1132" s="31">
        <f t="shared" ca="1" si="10"/>
        <v>0</v>
      </c>
      <c r="T1132" s="32"/>
      <c r="U1132" s="32"/>
      <c r="V1132" s="32"/>
      <c r="W1132" s="32"/>
      <c r="X1132" s="32"/>
      <c r="Y1132" s="32"/>
      <c r="Z1132" s="32"/>
      <c r="AA1132" s="32"/>
      <c r="AB1132" s="32"/>
      <c r="AC1132" s="32"/>
      <c r="AD1132" s="32"/>
      <c r="AE1132" s="32"/>
    </row>
    <row r="1133" spans="1:31" ht="12.75">
      <c r="A1133" s="37"/>
      <c r="B1133" s="43"/>
      <c r="C1133" s="45"/>
      <c r="D1133" s="45"/>
      <c r="E1133" s="374"/>
      <c r="F1133" s="43"/>
      <c r="G1133" s="43"/>
      <c r="H1133" s="51"/>
      <c r="I1133" s="43"/>
      <c r="J1133" s="43"/>
      <c r="K1133" s="52"/>
      <c r="L1133" s="43"/>
      <c r="M1133" s="43"/>
      <c r="N1133" s="43"/>
      <c r="O1133" s="48"/>
      <c r="P1133" s="43"/>
      <c r="Q1133" s="31" t="b">
        <f>IF(AND(OR(G1133:G1137=DATOS!C$8,G1133:G1137=DATOS!C$9),H1133:H1137=DATOS!B$4),ROW(G1133:G1137))</f>
        <v>0</v>
      </c>
      <c r="R1133" s="31" t="str">
        <f t="shared" ca="1" si="2"/>
        <v/>
      </c>
      <c r="S1133" s="31">
        <f t="shared" ca="1" si="10"/>
        <v>0</v>
      </c>
      <c r="T1133" s="32"/>
      <c r="U1133" s="32"/>
      <c r="V1133" s="32"/>
      <c r="W1133" s="32"/>
      <c r="X1133" s="32"/>
      <c r="Y1133" s="32"/>
      <c r="Z1133" s="32"/>
      <c r="AA1133" s="32"/>
      <c r="AB1133" s="32"/>
      <c r="AC1133" s="32"/>
      <c r="AD1133" s="32"/>
      <c r="AE1133" s="32"/>
    </row>
    <row r="1134" spans="1:31" ht="12.75">
      <c r="A1134" s="37"/>
      <c r="B1134" s="43"/>
      <c r="C1134" s="45"/>
      <c r="D1134" s="45"/>
      <c r="E1134" s="374"/>
      <c r="F1134" s="43"/>
      <c r="G1134" s="43"/>
      <c r="H1134" s="51"/>
      <c r="I1134" s="43"/>
      <c r="J1134" s="43"/>
      <c r="K1134" s="52"/>
      <c r="L1134" s="43"/>
      <c r="M1134" s="43"/>
      <c r="N1134" s="43"/>
      <c r="O1134" s="48"/>
      <c r="P1134" s="43"/>
      <c r="Q1134" s="31" t="b">
        <f>IF(AND(OR(G1134:G1138=DATOS!C$8,G1134:G1138=DATOS!C$9),H1134:H1138=DATOS!B$4),ROW(G1134:G1138))</f>
        <v>0</v>
      </c>
      <c r="R1134" s="31" t="str">
        <f t="shared" ca="1" si="2"/>
        <v/>
      </c>
      <c r="S1134" s="31">
        <f t="shared" ca="1" si="10"/>
        <v>0</v>
      </c>
      <c r="T1134" s="32"/>
      <c r="U1134" s="32"/>
      <c r="V1134" s="32"/>
      <c r="W1134" s="32"/>
      <c r="X1134" s="32"/>
      <c r="Y1134" s="32"/>
      <c r="Z1134" s="32"/>
      <c r="AA1134" s="32"/>
      <c r="AB1134" s="32"/>
      <c r="AC1134" s="32"/>
      <c r="AD1134" s="32"/>
      <c r="AE1134" s="32"/>
    </row>
    <row r="1135" spans="1:31" ht="12.75">
      <c r="A1135" s="37"/>
      <c r="B1135" s="43"/>
      <c r="C1135" s="45"/>
      <c r="D1135" s="45"/>
      <c r="E1135" s="374"/>
      <c r="F1135" s="43"/>
      <c r="G1135" s="43"/>
      <c r="H1135" s="51"/>
      <c r="I1135" s="43"/>
      <c r="J1135" s="43"/>
      <c r="K1135" s="52"/>
      <c r="L1135" s="43"/>
      <c r="M1135" s="43"/>
      <c r="N1135" s="43"/>
      <c r="O1135" s="48"/>
      <c r="P1135" s="43"/>
      <c r="Q1135" s="31" t="b">
        <f>IF(AND(OR(G1135:G1139=DATOS!C$8,G1135:G1139=DATOS!C$9),H1135:H1139=DATOS!B$4),ROW(G1135:G1139))</f>
        <v>0</v>
      </c>
      <c r="R1135" s="31" t="str">
        <f t="shared" ca="1" si="2"/>
        <v/>
      </c>
      <c r="S1135" s="31">
        <f t="shared" ca="1" si="10"/>
        <v>0</v>
      </c>
      <c r="T1135" s="32"/>
      <c r="U1135" s="32"/>
      <c r="V1135" s="32"/>
      <c r="W1135" s="32"/>
      <c r="X1135" s="32"/>
      <c r="Y1135" s="32"/>
      <c r="Z1135" s="32"/>
      <c r="AA1135" s="32"/>
      <c r="AB1135" s="32"/>
      <c r="AC1135" s="32"/>
      <c r="AD1135" s="32"/>
      <c r="AE1135" s="32"/>
    </row>
    <row r="1136" spans="1:31" ht="12.75">
      <c r="A1136" s="37"/>
      <c r="B1136" s="43"/>
      <c r="C1136" s="45"/>
      <c r="D1136" s="45"/>
      <c r="E1136" s="374"/>
      <c r="F1136" s="43"/>
      <c r="G1136" s="43"/>
      <c r="H1136" s="51"/>
      <c r="I1136" s="43"/>
      <c r="J1136" s="43"/>
      <c r="K1136" s="52"/>
      <c r="L1136" s="43"/>
      <c r="M1136" s="43"/>
      <c r="N1136" s="43"/>
      <c r="O1136" s="48"/>
      <c r="P1136" s="43"/>
      <c r="Q1136" s="31" t="b">
        <f>IF(AND(OR(G1136:G1140=DATOS!C$8,G1136:G1140=DATOS!C$9),H1136:H1140=DATOS!B$4),ROW(G1136:G1140))</f>
        <v>0</v>
      </c>
      <c r="R1136" s="31" t="str">
        <f t="shared" ca="1" si="2"/>
        <v/>
      </c>
      <c r="S1136" s="31">
        <f t="shared" ca="1" si="10"/>
        <v>0</v>
      </c>
      <c r="T1136" s="32"/>
      <c r="U1136" s="32"/>
      <c r="V1136" s="32"/>
      <c r="W1136" s="32"/>
      <c r="X1136" s="32"/>
      <c r="Y1136" s="32"/>
      <c r="Z1136" s="32"/>
      <c r="AA1136" s="32"/>
      <c r="AB1136" s="32"/>
      <c r="AC1136" s="32"/>
      <c r="AD1136" s="32"/>
      <c r="AE1136" s="32"/>
    </row>
    <row r="1137" spans="1:31" ht="12.75">
      <c r="A1137" s="37"/>
      <c r="B1137" s="43"/>
      <c r="C1137" s="45"/>
      <c r="D1137" s="45"/>
      <c r="E1137" s="374"/>
      <c r="F1137" s="43"/>
      <c r="G1137" s="43"/>
      <c r="H1137" s="51"/>
      <c r="I1137" s="43"/>
      <c r="J1137" s="43"/>
      <c r="K1137" s="52"/>
      <c r="L1137" s="121"/>
      <c r="M1137" s="43"/>
      <c r="N1137" s="43"/>
      <c r="O1137" s="121"/>
      <c r="P1137" s="43"/>
      <c r="Q1137" s="31" t="b">
        <f>IF(AND(OR(G1137:G1141=DATOS!C$8,G1137:G1141=DATOS!C$9),H1137:H1141=DATOS!B$4),ROW(G1137:G1141))</f>
        <v>0</v>
      </c>
      <c r="R1137" s="31" t="str">
        <f t="shared" ca="1" si="2"/>
        <v/>
      </c>
      <c r="S1137" s="31">
        <f t="shared" ca="1" si="10"/>
        <v>0</v>
      </c>
      <c r="T1137" s="32"/>
      <c r="U1137" s="32"/>
      <c r="V1137" s="32"/>
      <c r="W1137" s="32"/>
      <c r="X1137" s="32"/>
      <c r="Y1137" s="32"/>
      <c r="Z1137" s="32"/>
      <c r="AA1137" s="32"/>
      <c r="AB1137" s="32"/>
      <c r="AC1137" s="32"/>
      <c r="AD1137" s="32"/>
      <c r="AE1137" s="32"/>
    </row>
    <row r="1138" spans="1:31" ht="12.75">
      <c r="A1138" s="37"/>
      <c r="B1138" s="43"/>
      <c r="C1138" s="45"/>
      <c r="D1138" s="45"/>
      <c r="E1138" s="374"/>
      <c r="F1138" s="43"/>
      <c r="G1138" s="43"/>
      <c r="H1138" s="51"/>
      <c r="I1138" s="43"/>
      <c r="J1138" s="43"/>
      <c r="K1138" s="52"/>
      <c r="L1138" s="43"/>
      <c r="M1138" s="43"/>
      <c r="N1138" s="43"/>
      <c r="O1138" s="48"/>
      <c r="P1138" s="43"/>
      <c r="Q1138" s="31" t="b">
        <f>IF(AND(OR(G1138:G1142=DATOS!C$8,G1138:G1142=DATOS!C$9),H1138:H1142=DATOS!B$4),ROW(G1138:G1142))</f>
        <v>0</v>
      </c>
      <c r="R1138" s="31" t="str">
        <f t="shared" ca="1" si="2"/>
        <v/>
      </c>
      <c r="S1138" s="31">
        <f t="shared" ca="1" si="10"/>
        <v>0</v>
      </c>
      <c r="T1138" s="32"/>
      <c r="U1138" s="32"/>
      <c r="V1138" s="32"/>
      <c r="W1138" s="32"/>
      <c r="X1138" s="32"/>
      <c r="Y1138" s="32"/>
      <c r="Z1138" s="32"/>
      <c r="AA1138" s="32"/>
      <c r="AB1138" s="32"/>
      <c r="AC1138" s="32"/>
      <c r="AD1138" s="32"/>
      <c r="AE1138" s="32"/>
    </row>
    <row r="1139" spans="1:31" ht="12.75">
      <c r="A1139" s="37"/>
      <c r="B1139" s="43"/>
      <c r="C1139" s="45"/>
      <c r="D1139" s="45"/>
      <c r="E1139" s="374"/>
      <c r="F1139" s="43"/>
      <c r="G1139" s="43"/>
      <c r="H1139" s="51"/>
      <c r="I1139" s="43"/>
      <c r="J1139" s="43"/>
      <c r="K1139" s="52"/>
      <c r="L1139" s="43"/>
      <c r="M1139" s="43"/>
      <c r="N1139" s="43"/>
      <c r="O1139" s="48"/>
      <c r="P1139" s="43"/>
      <c r="Q1139" s="31" t="b">
        <f>IF(AND(OR(G1139:G1143=DATOS!C$8,G1139:G1143=DATOS!C$9),H1139:H1143=DATOS!B$4),ROW(G1139:G1143))</f>
        <v>0</v>
      </c>
      <c r="R1139" s="31" t="str">
        <f t="shared" ca="1" si="2"/>
        <v/>
      </c>
      <c r="S1139" s="31">
        <f t="shared" ca="1" si="10"/>
        <v>0</v>
      </c>
      <c r="T1139" s="32"/>
      <c r="U1139" s="32"/>
      <c r="V1139" s="32"/>
      <c r="W1139" s="32"/>
      <c r="X1139" s="32"/>
      <c r="Y1139" s="32"/>
      <c r="Z1139" s="32"/>
      <c r="AA1139" s="32"/>
      <c r="AB1139" s="32"/>
      <c r="AC1139" s="32"/>
      <c r="AD1139" s="32"/>
      <c r="AE1139" s="32"/>
    </row>
    <row r="1140" spans="1:31" ht="12.75">
      <c r="A1140" s="37"/>
      <c r="B1140" s="43"/>
      <c r="C1140" s="45"/>
      <c r="D1140" s="45"/>
      <c r="E1140" s="374"/>
      <c r="F1140" s="43"/>
      <c r="G1140" s="43"/>
      <c r="H1140" s="51"/>
      <c r="I1140" s="43"/>
      <c r="J1140" s="43"/>
      <c r="K1140" s="52"/>
      <c r="L1140" s="43"/>
      <c r="M1140" s="43"/>
      <c r="N1140" s="43"/>
      <c r="O1140" s="48"/>
      <c r="P1140" s="43"/>
      <c r="Q1140" s="31" t="b">
        <f>IF(AND(OR(G1140:G1144=DATOS!C$8,G1140:G1144=DATOS!C$9),H1140:H1144=DATOS!B$4),ROW(G1140:G1144))</f>
        <v>0</v>
      </c>
      <c r="R1140" s="31" t="str">
        <f t="shared" ca="1" si="2"/>
        <v/>
      </c>
      <c r="S1140" s="31">
        <f t="shared" ca="1" si="10"/>
        <v>0</v>
      </c>
      <c r="T1140" s="32"/>
      <c r="U1140" s="32"/>
      <c r="V1140" s="32"/>
      <c r="W1140" s="32"/>
      <c r="X1140" s="32"/>
      <c r="Y1140" s="32"/>
      <c r="Z1140" s="32"/>
      <c r="AA1140" s="32"/>
      <c r="AB1140" s="32"/>
      <c r="AC1140" s="32"/>
      <c r="AD1140" s="32"/>
      <c r="AE1140" s="32"/>
    </row>
    <row r="1141" spans="1:31" ht="12.75">
      <c r="A1141" s="37"/>
      <c r="B1141" s="43"/>
      <c r="C1141" s="45"/>
      <c r="D1141" s="45"/>
      <c r="E1141" s="374"/>
      <c r="F1141" s="43"/>
      <c r="G1141" s="43"/>
      <c r="H1141" s="51"/>
      <c r="I1141" s="43"/>
      <c r="J1141" s="43"/>
      <c r="K1141" s="52"/>
      <c r="L1141" s="43"/>
      <c r="M1141" s="43"/>
      <c r="N1141" s="43"/>
      <c r="O1141" s="43"/>
      <c r="P1141" s="43"/>
      <c r="Q1141" s="31" t="b">
        <f>IF(AND(OR(G1141:G1145=DATOS!C$8,G1141:G1145=DATOS!C$9),H1141:H1145=DATOS!B$4),ROW(G1141:G1145))</f>
        <v>0</v>
      </c>
      <c r="R1141" s="31" t="str">
        <f t="shared" ca="1" si="2"/>
        <v/>
      </c>
      <c r="S1141" s="31">
        <f t="shared" ca="1" si="10"/>
        <v>0</v>
      </c>
      <c r="T1141" s="32"/>
      <c r="U1141" s="32"/>
      <c r="V1141" s="32"/>
      <c r="W1141" s="32"/>
      <c r="X1141" s="32"/>
      <c r="Y1141" s="32"/>
      <c r="Z1141" s="32"/>
      <c r="AA1141" s="32"/>
      <c r="AB1141" s="32"/>
      <c r="AC1141" s="32"/>
      <c r="AD1141" s="32"/>
      <c r="AE1141" s="32"/>
    </row>
    <row r="1142" spans="1:31" ht="12.75">
      <c r="A1142" s="37"/>
      <c r="B1142" s="43"/>
      <c r="C1142" s="45"/>
      <c r="D1142" s="45"/>
      <c r="E1142" s="374"/>
      <c r="F1142" s="43"/>
      <c r="G1142" s="43"/>
      <c r="H1142" s="51"/>
      <c r="I1142" s="43"/>
      <c r="J1142" s="43"/>
      <c r="K1142" s="52"/>
      <c r="L1142" s="43"/>
      <c r="M1142" s="43"/>
      <c r="N1142" s="43"/>
      <c r="O1142" s="48"/>
      <c r="P1142" s="43"/>
      <c r="Q1142" s="31" t="b">
        <f>IF(AND(OR(G1142:G1146=DATOS!C$8,G1142:G1146=DATOS!C$9),H1142:H1146=DATOS!B$4),ROW(G1142:G1146))</f>
        <v>0</v>
      </c>
      <c r="R1142" s="31" t="str">
        <f t="shared" ca="1" si="2"/>
        <v/>
      </c>
      <c r="S1142" s="31">
        <f t="shared" ca="1" si="10"/>
        <v>0</v>
      </c>
      <c r="T1142" s="32"/>
      <c r="U1142" s="32"/>
      <c r="V1142" s="32"/>
      <c r="W1142" s="32"/>
      <c r="X1142" s="32"/>
      <c r="Y1142" s="32"/>
      <c r="Z1142" s="32"/>
      <c r="AA1142" s="32"/>
      <c r="AB1142" s="32"/>
      <c r="AC1142" s="32"/>
      <c r="AD1142" s="32"/>
      <c r="AE1142" s="32"/>
    </row>
    <row r="1143" spans="1:31" ht="12.75">
      <c r="A1143" s="37"/>
      <c r="B1143" s="43"/>
      <c r="C1143" s="45"/>
      <c r="D1143" s="45"/>
      <c r="E1143" s="374"/>
      <c r="F1143" s="43"/>
      <c r="G1143" s="43"/>
      <c r="H1143" s="51"/>
      <c r="I1143" s="43"/>
      <c r="J1143" s="43"/>
      <c r="K1143" s="52"/>
      <c r="L1143" s="43"/>
      <c r="M1143" s="43"/>
      <c r="N1143" s="43"/>
      <c r="O1143" s="48"/>
      <c r="P1143" s="43"/>
      <c r="Q1143" s="31" t="b">
        <f>IF(AND(OR(G1143:G1147=DATOS!C$8,G1143:G1147=DATOS!C$9),H1143:H1147=DATOS!B$4),ROW(G1143:G1147))</f>
        <v>0</v>
      </c>
      <c r="R1143" s="31" t="str">
        <f t="shared" ca="1" si="2"/>
        <v/>
      </c>
      <c r="S1143" s="31">
        <f t="shared" ca="1" si="10"/>
        <v>0</v>
      </c>
      <c r="T1143" s="32"/>
      <c r="U1143" s="32"/>
      <c r="V1143" s="32"/>
      <c r="W1143" s="32"/>
      <c r="X1143" s="32"/>
      <c r="Y1143" s="32"/>
      <c r="Z1143" s="32"/>
      <c r="AA1143" s="32"/>
      <c r="AB1143" s="32"/>
      <c r="AC1143" s="32"/>
      <c r="AD1143" s="32"/>
      <c r="AE1143" s="32"/>
    </row>
    <row r="1144" spans="1:31" ht="12.75">
      <c r="A1144" s="37"/>
      <c r="B1144" s="43"/>
      <c r="C1144" s="45"/>
      <c r="D1144" s="45"/>
      <c r="E1144" s="374"/>
      <c r="F1144" s="43"/>
      <c r="G1144" s="43"/>
      <c r="H1144" s="51"/>
      <c r="I1144" s="43"/>
      <c r="J1144" s="43"/>
      <c r="K1144" s="52"/>
      <c r="L1144" s="43"/>
      <c r="M1144" s="43"/>
      <c r="N1144" s="43"/>
      <c r="O1144" s="48"/>
      <c r="P1144" s="43"/>
      <c r="Q1144" s="31" t="b">
        <f>IF(AND(OR(G1144:G1148=DATOS!C$8,G1144:G1148=DATOS!C$9),H1144:H1148=DATOS!B$4),ROW(G1144:G1148))</f>
        <v>0</v>
      </c>
      <c r="R1144" s="31" t="str">
        <f t="shared" ca="1" si="2"/>
        <v/>
      </c>
      <c r="S1144" s="31">
        <f t="shared" ca="1" si="10"/>
        <v>0</v>
      </c>
      <c r="T1144" s="32"/>
      <c r="U1144" s="32"/>
      <c r="V1144" s="32"/>
      <c r="W1144" s="32"/>
      <c r="X1144" s="32"/>
      <c r="Y1144" s="32"/>
      <c r="Z1144" s="32"/>
      <c r="AA1144" s="32"/>
      <c r="AB1144" s="32"/>
      <c r="AC1144" s="32"/>
      <c r="AD1144" s="32"/>
      <c r="AE1144" s="32"/>
    </row>
    <row r="1145" spans="1:31" ht="12.75">
      <c r="A1145" s="37"/>
      <c r="B1145" s="43"/>
      <c r="C1145" s="45"/>
      <c r="D1145" s="45"/>
      <c r="E1145" s="374"/>
      <c r="F1145" s="43"/>
      <c r="G1145" s="43"/>
      <c r="H1145" s="51"/>
      <c r="I1145" s="43"/>
      <c r="J1145" s="43"/>
      <c r="K1145" s="52"/>
      <c r="L1145" s="43"/>
      <c r="M1145" s="43"/>
      <c r="N1145" s="43"/>
      <c r="O1145" s="48"/>
      <c r="P1145" s="43"/>
      <c r="Q1145" s="31" t="b">
        <f>IF(AND(OR(G1145:G1149=DATOS!C$8,G1145:G1149=DATOS!C$9),H1145:H1149=DATOS!B$4),ROW(G1145:G1149))</f>
        <v>0</v>
      </c>
      <c r="R1145" s="31" t="str">
        <f t="shared" ca="1" si="2"/>
        <v/>
      </c>
      <c r="S1145" s="31">
        <f t="shared" ca="1" si="10"/>
        <v>0</v>
      </c>
      <c r="T1145" s="32"/>
      <c r="U1145" s="32"/>
      <c r="V1145" s="32"/>
      <c r="W1145" s="32"/>
      <c r="X1145" s="32"/>
      <c r="Y1145" s="32"/>
      <c r="Z1145" s="32"/>
      <c r="AA1145" s="32"/>
      <c r="AB1145" s="32"/>
      <c r="AC1145" s="32"/>
      <c r="AD1145" s="32"/>
      <c r="AE1145" s="32"/>
    </row>
    <row r="1146" spans="1:31" ht="12.75">
      <c r="A1146" s="37"/>
      <c r="B1146" s="43"/>
      <c r="C1146" s="45"/>
      <c r="D1146" s="45"/>
      <c r="E1146" s="48"/>
      <c r="F1146" s="43"/>
      <c r="G1146" s="43"/>
      <c r="H1146" s="51"/>
      <c r="I1146" s="43"/>
      <c r="J1146" s="43"/>
      <c r="K1146" s="52"/>
      <c r="L1146" s="43"/>
      <c r="M1146" s="43"/>
      <c r="N1146" s="43"/>
      <c r="O1146" s="48"/>
      <c r="P1146" s="43"/>
      <c r="Q1146" s="31" t="b">
        <f>IF(AND(OR(G1146:G1150=DATOS!C$8,G1146:G1150=DATOS!C$9),H1146:H1150=DATOS!B$4),ROW(G1146:G1150))</f>
        <v>0</v>
      </c>
      <c r="R1146" s="31" t="str">
        <f t="shared" ca="1" si="2"/>
        <v/>
      </c>
      <c r="S1146" s="31">
        <f t="shared" ca="1" si="10"/>
        <v>0</v>
      </c>
      <c r="T1146" s="32"/>
      <c r="U1146" s="32"/>
      <c r="V1146" s="32"/>
      <c r="W1146" s="32"/>
      <c r="X1146" s="32"/>
      <c r="Y1146" s="32"/>
      <c r="Z1146" s="32"/>
      <c r="AA1146" s="32"/>
      <c r="AB1146" s="32"/>
      <c r="AC1146" s="32"/>
      <c r="AD1146" s="32"/>
      <c r="AE1146" s="32"/>
    </row>
    <row r="1147" spans="1:31" ht="12.75">
      <c r="A1147" s="37"/>
      <c r="B1147" s="43"/>
      <c r="C1147" s="45"/>
      <c r="D1147" s="45"/>
      <c r="E1147" s="374"/>
      <c r="F1147" s="43"/>
      <c r="G1147" s="43"/>
      <c r="H1147" s="51"/>
      <c r="I1147" s="43"/>
      <c r="J1147" s="43"/>
      <c r="K1147" s="52"/>
      <c r="L1147" s="43"/>
      <c r="M1147" s="43"/>
      <c r="N1147" s="43"/>
      <c r="O1147" s="48"/>
      <c r="P1147" s="43"/>
      <c r="Q1147" s="31" t="b">
        <f>IF(AND(OR(G1147:G1151=DATOS!C$8,G1147:G1151=DATOS!C$9),H1147:H1151=DATOS!B$4),ROW(G1147:G1151))</f>
        <v>0</v>
      </c>
      <c r="R1147" s="31" t="str">
        <f t="shared" ca="1" si="2"/>
        <v/>
      </c>
      <c r="S1147" s="31">
        <f t="shared" ca="1" si="10"/>
        <v>0</v>
      </c>
      <c r="T1147" s="32"/>
      <c r="U1147" s="32"/>
      <c r="V1147" s="32"/>
      <c r="W1147" s="32"/>
      <c r="X1147" s="32"/>
      <c r="Y1147" s="32"/>
      <c r="Z1147" s="32"/>
      <c r="AA1147" s="32"/>
      <c r="AB1147" s="32"/>
      <c r="AC1147" s="32"/>
      <c r="AD1147" s="32"/>
      <c r="AE1147" s="32"/>
    </row>
    <row r="1148" spans="1:31" ht="12.75">
      <c r="A1148" s="37"/>
      <c r="B1148" s="43"/>
      <c r="C1148" s="45"/>
      <c r="D1148" s="45"/>
      <c r="E1148" s="374"/>
      <c r="F1148" s="43"/>
      <c r="G1148" s="43"/>
      <c r="H1148" s="51"/>
      <c r="I1148" s="43"/>
      <c r="J1148" s="43"/>
      <c r="K1148" s="52"/>
      <c r="L1148" s="43"/>
      <c r="M1148" s="43"/>
      <c r="N1148" s="43"/>
      <c r="O1148" s="48"/>
      <c r="P1148" s="43"/>
      <c r="Q1148" s="31" t="b">
        <f>IF(AND(OR(G1148:G1152=DATOS!C$8,G1148:G1152=DATOS!C$9),H1148:H1152=DATOS!B$4),ROW(G1148:G1152))</f>
        <v>0</v>
      </c>
      <c r="R1148" s="31" t="str">
        <f t="shared" ca="1" si="2"/>
        <v/>
      </c>
      <c r="S1148" s="31">
        <f t="shared" ca="1" si="10"/>
        <v>0</v>
      </c>
      <c r="T1148" s="32"/>
      <c r="U1148" s="32"/>
      <c r="V1148" s="32"/>
      <c r="W1148" s="32"/>
      <c r="X1148" s="32"/>
      <c r="Y1148" s="32"/>
      <c r="Z1148" s="32"/>
      <c r="AA1148" s="32"/>
      <c r="AB1148" s="32"/>
      <c r="AC1148" s="32"/>
      <c r="AD1148" s="32"/>
      <c r="AE1148" s="32"/>
    </row>
    <row r="1149" spans="1:31" ht="12.75">
      <c r="A1149" s="37"/>
      <c r="B1149" s="43"/>
      <c r="C1149" s="45"/>
      <c r="D1149" s="45"/>
      <c r="E1149" s="374"/>
      <c r="F1149" s="43"/>
      <c r="G1149" s="43"/>
      <c r="H1149" s="51"/>
      <c r="I1149" s="43"/>
      <c r="J1149" s="43"/>
      <c r="K1149" s="52"/>
      <c r="L1149" s="43"/>
      <c r="M1149" s="43"/>
      <c r="N1149" s="43"/>
      <c r="O1149" s="48"/>
      <c r="P1149" s="43"/>
      <c r="Q1149" s="31" t="b">
        <f>IF(AND(OR(G1149:G1153=DATOS!C$8,G1149:G1153=DATOS!C$9),H1149:H1153=DATOS!B$4),ROW(G1149:G1153))</f>
        <v>0</v>
      </c>
      <c r="R1149" s="31" t="str">
        <f t="shared" ca="1" si="2"/>
        <v/>
      </c>
      <c r="S1149" s="31">
        <f t="shared" ca="1" si="10"/>
        <v>0</v>
      </c>
      <c r="T1149" s="32"/>
      <c r="U1149" s="32"/>
      <c r="V1149" s="32"/>
      <c r="W1149" s="32"/>
      <c r="X1149" s="32"/>
      <c r="Y1149" s="32"/>
      <c r="Z1149" s="32"/>
      <c r="AA1149" s="32"/>
      <c r="AB1149" s="32"/>
      <c r="AC1149" s="32"/>
      <c r="AD1149" s="32"/>
      <c r="AE1149" s="32"/>
    </row>
    <row r="1150" spans="1:31" ht="12.75">
      <c r="A1150" s="37"/>
      <c r="B1150" s="43"/>
      <c r="C1150" s="45"/>
      <c r="D1150" s="45"/>
      <c r="E1150" s="374"/>
      <c r="F1150" s="43"/>
      <c r="G1150" s="43"/>
      <c r="H1150" s="51"/>
      <c r="I1150" s="43"/>
      <c r="J1150" s="43"/>
      <c r="K1150" s="52"/>
      <c r="L1150" s="43"/>
      <c r="M1150" s="43"/>
      <c r="N1150" s="43"/>
      <c r="O1150" s="48"/>
      <c r="P1150" s="43"/>
      <c r="Q1150" s="31" t="b">
        <f>IF(AND(OR(G1150:G1154=DATOS!C$8,G1150:G1154=DATOS!C$9),H1150:H1154=DATOS!B$4),ROW(G1150:G1154))</f>
        <v>0</v>
      </c>
      <c r="R1150" s="31" t="str">
        <f t="shared" ca="1" si="2"/>
        <v/>
      </c>
      <c r="S1150" s="31">
        <f t="shared" ca="1" si="10"/>
        <v>0</v>
      </c>
      <c r="T1150" s="32"/>
      <c r="U1150" s="32"/>
      <c r="V1150" s="32"/>
      <c r="W1150" s="32"/>
      <c r="X1150" s="32"/>
      <c r="Y1150" s="32"/>
      <c r="Z1150" s="32"/>
      <c r="AA1150" s="32"/>
      <c r="AB1150" s="32"/>
      <c r="AC1150" s="32"/>
      <c r="AD1150" s="32"/>
      <c r="AE1150" s="32"/>
    </row>
    <row r="1151" spans="1:31" ht="12.75">
      <c r="A1151" s="37"/>
      <c r="B1151" s="43"/>
      <c r="C1151" s="45"/>
      <c r="D1151" s="45"/>
      <c r="E1151" s="374"/>
      <c r="F1151" s="43"/>
      <c r="G1151" s="43"/>
      <c r="H1151" s="51"/>
      <c r="I1151" s="43"/>
      <c r="J1151" s="43"/>
      <c r="K1151" s="52"/>
      <c r="L1151" s="43"/>
      <c r="M1151" s="43"/>
      <c r="N1151" s="379"/>
      <c r="O1151" s="48"/>
      <c r="P1151" s="43"/>
      <c r="Q1151" s="31" t="b">
        <f>IF(AND(OR(G1151:G1155=DATOS!C$8,G1151:G1155=DATOS!C$9),H1151:H1155=DATOS!B$4),ROW(G1151:G1155))</f>
        <v>0</v>
      </c>
      <c r="R1151" s="31" t="str">
        <f t="shared" ca="1" si="2"/>
        <v/>
      </c>
      <c r="S1151" s="31">
        <f t="shared" ca="1" si="10"/>
        <v>0</v>
      </c>
      <c r="T1151" s="32"/>
      <c r="U1151" s="32"/>
      <c r="V1151" s="32"/>
      <c r="W1151" s="32"/>
      <c r="X1151" s="32"/>
      <c r="Y1151" s="32"/>
      <c r="Z1151" s="32"/>
      <c r="AA1151" s="32"/>
      <c r="AB1151" s="32"/>
      <c r="AC1151" s="32"/>
      <c r="AD1151" s="32"/>
      <c r="AE1151" s="32"/>
    </row>
    <row r="1152" spans="1:31" ht="12.75">
      <c r="A1152" s="37"/>
      <c r="B1152" s="43"/>
      <c r="C1152" s="45"/>
      <c r="D1152" s="45"/>
      <c r="E1152" s="374"/>
      <c r="F1152" s="43"/>
      <c r="G1152" s="43"/>
      <c r="H1152" s="51"/>
      <c r="I1152" s="43"/>
      <c r="J1152" s="43"/>
      <c r="K1152" s="52"/>
      <c r="L1152" s="43"/>
      <c r="M1152" s="43"/>
      <c r="N1152" s="43"/>
      <c r="O1152" s="48"/>
      <c r="P1152" s="43"/>
      <c r="Q1152" s="31" t="b">
        <f>IF(AND(OR(G1152:G1156=DATOS!C$8,G1152:G1156=DATOS!C$9),H1152:H1156=DATOS!B$4),ROW(G1152:G1156))</f>
        <v>0</v>
      </c>
      <c r="R1152" s="31" t="str">
        <f t="shared" ca="1" si="2"/>
        <v/>
      </c>
      <c r="S1152" s="31">
        <f t="shared" ca="1" si="10"/>
        <v>0</v>
      </c>
      <c r="T1152" s="32"/>
      <c r="U1152" s="32"/>
      <c r="V1152" s="32"/>
      <c r="W1152" s="32"/>
      <c r="X1152" s="32"/>
      <c r="Y1152" s="32"/>
      <c r="Z1152" s="32"/>
      <c r="AA1152" s="32"/>
      <c r="AB1152" s="32"/>
      <c r="AC1152" s="32"/>
      <c r="AD1152" s="32"/>
      <c r="AE1152" s="32"/>
    </row>
    <row r="1153" spans="1:31" ht="12.75">
      <c r="A1153" s="37"/>
      <c r="B1153" s="43"/>
      <c r="C1153" s="45"/>
      <c r="D1153" s="45"/>
      <c r="E1153" s="374"/>
      <c r="F1153" s="43"/>
      <c r="G1153" s="43"/>
      <c r="H1153" s="51"/>
      <c r="I1153" s="43"/>
      <c r="J1153" s="43"/>
      <c r="K1153" s="52"/>
      <c r="L1153" s="43"/>
      <c r="M1153" s="43"/>
      <c r="N1153" s="43"/>
      <c r="O1153" s="48"/>
      <c r="P1153" s="43"/>
      <c r="Q1153" s="31" t="b">
        <f>IF(AND(OR(G1153:G1157=DATOS!C$8,G1153:G1157=DATOS!C$9),H1153:H1157=DATOS!B$4),ROW(G1153:G1157))</f>
        <v>0</v>
      </c>
      <c r="R1153" s="31" t="str">
        <f t="shared" ca="1" si="2"/>
        <v/>
      </c>
      <c r="S1153" s="31">
        <f t="shared" ca="1" si="10"/>
        <v>0</v>
      </c>
      <c r="T1153" s="32"/>
      <c r="U1153" s="32"/>
      <c r="V1153" s="32"/>
      <c r="W1153" s="32"/>
      <c r="X1153" s="32"/>
      <c r="Y1153" s="32"/>
      <c r="Z1153" s="32"/>
      <c r="AA1153" s="32"/>
      <c r="AB1153" s="32"/>
      <c r="AC1153" s="32"/>
      <c r="AD1153" s="32"/>
      <c r="AE1153" s="32"/>
    </row>
    <row r="1154" spans="1:31" ht="12.75">
      <c r="A1154" s="37"/>
      <c r="B1154" s="43"/>
      <c r="C1154" s="45"/>
      <c r="D1154" s="45"/>
      <c r="E1154" s="374"/>
      <c r="F1154" s="43"/>
      <c r="G1154" s="43"/>
      <c r="H1154" s="51"/>
      <c r="I1154" s="43"/>
      <c r="J1154" s="43"/>
      <c r="K1154" s="52"/>
      <c r="L1154" s="43"/>
      <c r="M1154" s="43"/>
      <c r="N1154" s="43"/>
      <c r="O1154" s="48"/>
      <c r="P1154" s="43"/>
      <c r="Q1154" s="31" t="b">
        <f>IF(AND(OR(G1154:G1158=DATOS!C$8,G1154:G1158=DATOS!C$9),H1154:H1158=DATOS!B$4),ROW(G1154:G1158))</f>
        <v>0</v>
      </c>
      <c r="R1154" s="31" t="str">
        <f t="shared" ca="1" si="2"/>
        <v/>
      </c>
      <c r="S1154" s="31">
        <f t="shared" ca="1" si="10"/>
        <v>0</v>
      </c>
      <c r="T1154" s="32"/>
      <c r="U1154" s="32"/>
      <c r="V1154" s="32"/>
      <c r="W1154" s="32"/>
      <c r="X1154" s="32"/>
      <c r="Y1154" s="32"/>
      <c r="Z1154" s="32"/>
      <c r="AA1154" s="32"/>
      <c r="AB1154" s="32"/>
      <c r="AC1154" s="32"/>
      <c r="AD1154" s="32"/>
      <c r="AE1154" s="32"/>
    </row>
    <row r="1155" spans="1:31" ht="12.75">
      <c r="A1155" s="37"/>
      <c r="B1155" s="43"/>
      <c r="C1155" s="45"/>
      <c r="D1155" s="45"/>
      <c r="E1155" s="374"/>
      <c r="F1155" s="43"/>
      <c r="G1155" s="43"/>
      <c r="H1155" s="51"/>
      <c r="I1155" s="43"/>
      <c r="J1155" s="43"/>
      <c r="K1155" s="52"/>
      <c r="L1155" s="48"/>
      <c r="M1155" s="43"/>
      <c r="N1155" s="43"/>
      <c r="O1155" s="48"/>
      <c r="P1155" s="43"/>
      <c r="Q1155" s="31" t="b">
        <f>IF(AND(OR(G1155:G1159=DATOS!C$8,G1155:G1159=DATOS!C$9),H1155:H1159=DATOS!B$4),ROW(G1155:G1159))</f>
        <v>0</v>
      </c>
      <c r="R1155" s="31" t="str">
        <f t="shared" ca="1" si="2"/>
        <v/>
      </c>
      <c r="S1155" s="31">
        <f t="shared" ca="1" si="10"/>
        <v>0</v>
      </c>
      <c r="T1155" s="32"/>
      <c r="U1155" s="32"/>
      <c r="V1155" s="32"/>
      <c r="W1155" s="32"/>
      <c r="X1155" s="32"/>
      <c r="Y1155" s="32"/>
      <c r="Z1155" s="32"/>
      <c r="AA1155" s="32"/>
      <c r="AB1155" s="32"/>
      <c r="AC1155" s="32"/>
      <c r="AD1155" s="32"/>
      <c r="AE1155" s="32"/>
    </row>
    <row r="1156" spans="1:31" ht="12.75">
      <c r="A1156" s="37"/>
      <c r="B1156" s="43"/>
      <c r="C1156" s="45"/>
      <c r="D1156" s="45"/>
      <c r="E1156" s="374"/>
      <c r="F1156" s="43"/>
      <c r="G1156" s="43"/>
      <c r="H1156" s="51"/>
      <c r="I1156" s="43"/>
      <c r="J1156" s="43"/>
      <c r="K1156" s="52"/>
      <c r="L1156" s="43"/>
      <c r="M1156" s="43"/>
      <c r="N1156" s="43"/>
      <c r="O1156" s="48"/>
      <c r="P1156" s="43"/>
      <c r="Q1156" s="31" t="b">
        <f>IF(AND(OR(G1156:G1160=DATOS!C$8,G1156:G1160=DATOS!C$9),H1156:H1160=DATOS!B$4),ROW(G1156:G1160))</f>
        <v>0</v>
      </c>
      <c r="R1156" s="31" t="str">
        <f t="shared" ca="1" si="2"/>
        <v/>
      </c>
      <c r="S1156" s="31">
        <f t="shared" ca="1" si="10"/>
        <v>0</v>
      </c>
      <c r="T1156" s="32"/>
      <c r="U1156" s="32"/>
      <c r="V1156" s="32"/>
      <c r="W1156" s="32"/>
      <c r="X1156" s="32"/>
      <c r="Y1156" s="32"/>
      <c r="Z1156" s="32"/>
      <c r="AA1156" s="32"/>
      <c r="AB1156" s="32"/>
      <c r="AC1156" s="32"/>
      <c r="AD1156" s="32"/>
      <c r="AE1156" s="32"/>
    </row>
    <row r="1157" spans="1:31" ht="12.75">
      <c r="A1157" s="37"/>
      <c r="B1157" s="43"/>
      <c r="C1157" s="45"/>
      <c r="D1157" s="45"/>
      <c r="E1157" s="374"/>
      <c r="F1157" s="43"/>
      <c r="G1157" s="43"/>
      <c r="H1157" s="51"/>
      <c r="I1157" s="43"/>
      <c r="J1157" s="43"/>
      <c r="K1157" s="52"/>
      <c r="L1157" s="43"/>
      <c r="M1157" s="43"/>
      <c r="N1157" s="43"/>
      <c r="O1157" s="48"/>
      <c r="P1157" s="43"/>
      <c r="Q1157" s="31" t="b">
        <f>IF(AND(OR(G1157:G1161=DATOS!C$8,G1157:G1161=DATOS!C$9),H1157:H1161=DATOS!B$4),ROW(G1157:G1161))</f>
        <v>0</v>
      </c>
      <c r="R1157" s="31" t="str">
        <f t="shared" ca="1" si="2"/>
        <v/>
      </c>
      <c r="S1157" s="31">
        <f t="shared" ca="1" si="10"/>
        <v>0</v>
      </c>
      <c r="T1157" s="32"/>
      <c r="U1157" s="32"/>
      <c r="V1157" s="32"/>
      <c r="W1157" s="32"/>
      <c r="X1157" s="32"/>
      <c r="Y1157" s="32"/>
      <c r="Z1157" s="32"/>
      <c r="AA1157" s="32"/>
      <c r="AB1157" s="32"/>
      <c r="AC1157" s="32"/>
      <c r="AD1157" s="32"/>
      <c r="AE1157" s="32"/>
    </row>
    <row r="1158" spans="1:31" ht="12.75">
      <c r="A1158" s="37"/>
      <c r="B1158" s="43"/>
      <c r="C1158" s="45"/>
      <c r="D1158" s="45"/>
      <c r="E1158" s="374"/>
      <c r="F1158" s="43"/>
      <c r="G1158" s="43"/>
      <c r="H1158" s="51"/>
      <c r="I1158" s="43"/>
      <c r="J1158" s="43"/>
      <c r="K1158" s="52"/>
      <c r="L1158" s="43"/>
      <c r="M1158" s="43"/>
      <c r="N1158" s="43"/>
      <c r="O1158" s="48"/>
      <c r="P1158" s="43"/>
      <c r="Q1158" s="31" t="b">
        <f>IF(AND(OR(G1158:G1162=DATOS!C$8,G1158:G1162=DATOS!C$9),H1158:H1162=DATOS!B$4),ROW(G1158:G1162))</f>
        <v>0</v>
      </c>
      <c r="R1158" s="31" t="str">
        <f t="shared" ca="1" si="2"/>
        <v/>
      </c>
      <c r="S1158" s="31">
        <f t="shared" ca="1" si="10"/>
        <v>0</v>
      </c>
      <c r="T1158" s="32"/>
      <c r="U1158" s="32"/>
      <c r="V1158" s="32"/>
      <c r="W1158" s="32"/>
      <c r="X1158" s="32"/>
      <c r="Y1158" s="32"/>
      <c r="Z1158" s="32"/>
      <c r="AA1158" s="32"/>
      <c r="AB1158" s="32"/>
      <c r="AC1158" s="32"/>
      <c r="AD1158" s="32"/>
      <c r="AE1158" s="32"/>
    </row>
    <row r="1159" spans="1:31" ht="12.75">
      <c r="A1159" s="37"/>
      <c r="B1159" s="43"/>
      <c r="C1159" s="45"/>
      <c r="D1159" s="45"/>
      <c r="E1159" s="374"/>
      <c r="F1159" s="43"/>
      <c r="G1159" s="43"/>
      <c r="H1159" s="51"/>
      <c r="I1159" s="43"/>
      <c r="J1159" s="43"/>
      <c r="K1159" s="52"/>
      <c r="L1159" s="43"/>
      <c r="M1159" s="43"/>
      <c r="N1159" s="380"/>
      <c r="O1159" s="48"/>
      <c r="P1159" s="43"/>
      <c r="Q1159" s="31" t="b">
        <f>IF(AND(OR(G1159:G1163=DATOS!C$8,G1159:G1163=DATOS!C$9),H1159:H1163=DATOS!B$4),ROW(G1159:G1163))</f>
        <v>0</v>
      </c>
      <c r="R1159" s="31" t="str">
        <f t="shared" ca="1" si="2"/>
        <v/>
      </c>
      <c r="S1159" s="31">
        <f t="shared" ca="1" si="10"/>
        <v>0</v>
      </c>
      <c r="T1159" s="32"/>
      <c r="U1159" s="32"/>
      <c r="V1159" s="32"/>
      <c r="W1159" s="32"/>
      <c r="X1159" s="32"/>
      <c r="Y1159" s="32"/>
      <c r="Z1159" s="32"/>
      <c r="AA1159" s="32"/>
      <c r="AB1159" s="32"/>
      <c r="AC1159" s="32"/>
      <c r="AD1159" s="32"/>
      <c r="AE1159" s="32"/>
    </row>
    <row r="1160" spans="1:31" ht="12.75">
      <c r="A1160" s="37"/>
      <c r="B1160" s="43"/>
      <c r="C1160" s="45"/>
      <c r="D1160" s="45"/>
      <c r="E1160" s="374"/>
      <c r="F1160" s="43"/>
      <c r="G1160" s="43"/>
      <c r="H1160" s="51"/>
      <c r="I1160" s="43"/>
      <c r="J1160" s="43"/>
      <c r="K1160" s="52"/>
      <c r="L1160" s="43"/>
      <c r="M1160" s="43"/>
      <c r="N1160" s="43"/>
      <c r="O1160" s="48"/>
      <c r="P1160" s="43"/>
      <c r="Q1160" s="31" t="b">
        <f>IF(AND(OR(G1160:G1164=DATOS!C$8,G1160:G1164=DATOS!C$9),H1160:H1164=DATOS!B$4),ROW(G1160:G1164))</f>
        <v>0</v>
      </c>
      <c r="R1160" s="31" t="str">
        <f t="shared" ca="1" si="2"/>
        <v/>
      </c>
      <c r="S1160" s="31">
        <f t="shared" ca="1" si="10"/>
        <v>0</v>
      </c>
      <c r="T1160" s="32"/>
      <c r="U1160" s="32"/>
      <c r="V1160" s="32"/>
      <c r="W1160" s="32"/>
      <c r="X1160" s="32"/>
      <c r="Y1160" s="32"/>
      <c r="Z1160" s="32"/>
      <c r="AA1160" s="32"/>
      <c r="AB1160" s="32"/>
      <c r="AC1160" s="32"/>
      <c r="AD1160" s="32"/>
      <c r="AE1160" s="32"/>
    </row>
    <row r="1161" spans="1:31" ht="12.75">
      <c r="A1161" s="37"/>
      <c r="B1161" s="43"/>
      <c r="C1161" s="45"/>
      <c r="D1161" s="45"/>
      <c r="E1161" s="374"/>
      <c r="F1161" s="43"/>
      <c r="G1161" s="43"/>
      <c r="H1161" s="51"/>
      <c r="I1161" s="43"/>
      <c r="J1161" s="43"/>
      <c r="K1161" s="52"/>
      <c r="L1161" s="43"/>
      <c r="M1161" s="43"/>
      <c r="N1161" s="43"/>
      <c r="O1161" s="48"/>
      <c r="P1161" s="43"/>
      <c r="Q1161" s="31" t="b">
        <f>IF(AND(OR(G1161:G1165=DATOS!C$8,G1161:G1165=DATOS!C$9),H1161:H1165=DATOS!B$4),ROW(G1161:G1165))</f>
        <v>0</v>
      </c>
      <c r="R1161" s="31" t="str">
        <f t="shared" ca="1" si="2"/>
        <v/>
      </c>
      <c r="S1161" s="31">
        <f t="shared" ca="1" si="10"/>
        <v>0</v>
      </c>
      <c r="T1161" s="32"/>
      <c r="U1161" s="32"/>
      <c r="V1161" s="32"/>
      <c r="W1161" s="32"/>
      <c r="X1161" s="32"/>
      <c r="Y1161" s="32"/>
      <c r="Z1161" s="32"/>
      <c r="AA1161" s="32"/>
      <c r="AB1161" s="32"/>
      <c r="AC1161" s="32"/>
      <c r="AD1161" s="32"/>
      <c r="AE1161" s="32"/>
    </row>
    <row r="1162" spans="1:31" ht="12.75">
      <c r="A1162" s="37"/>
      <c r="B1162" s="43"/>
      <c r="C1162" s="45"/>
      <c r="D1162" s="45"/>
      <c r="E1162" s="374"/>
      <c r="F1162" s="43"/>
      <c r="G1162" s="43"/>
      <c r="H1162" s="51"/>
      <c r="I1162" s="43"/>
      <c r="J1162" s="43"/>
      <c r="K1162" s="52"/>
      <c r="L1162" s="43"/>
      <c r="M1162" s="43"/>
      <c r="N1162" s="43"/>
      <c r="O1162" s="48"/>
      <c r="P1162" s="43"/>
      <c r="Q1162" s="31" t="b">
        <f>IF(AND(OR(G1162:G1166=DATOS!C$8,G1162:G1166=DATOS!C$9),H1162:H1166=DATOS!B$4),ROW(G1162:G1166))</f>
        <v>0</v>
      </c>
      <c r="R1162" s="31" t="str">
        <f t="shared" ca="1" si="2"/>
        <v/>
      </c>
      <c r="S1162" s="31">
        <f t="shared" ca="1" si="10"/>
        <v>0</v>
      </c>
      <c r="T1162" s="32"/>
      <c r="U1162" s="32"/>
      <c r="V1162" s="32"/>
      <c r="W1162" s="32"/>
      <c r="X1162" s="32"/>
      <c r="Y1162" s="32"/>
      <c r="Z1162" s="32"/>
      <c r="AA1162" s="32"/>
      <c r="AB1162" s="32"/>
      <c r="AC1162" s="32"/>
      <c r="AD1162" s="32"/>
      <c r="AE1162" s="32"/>
    </row>
    <row r="1163" spans="1:31" ht="12.75">
      <c r="A1163" s="37"/>
      <c r="B1163" s="43"/>
      <c r="C1163" s="45"/>
      <c r="D1163" s="45"/>
      <c r="E1163" s="374"/>
      <c r="F1163" s="43"/>
      <c r="G1163" s="43"/>
      <c r="H1163" s="51"/>
      <c r="I1163" s="43"/>
      <c r="J1163" s="43"/>
      <c r="K1163" s="52"/>
      <c r="L1163" s="43"/>
      <c r="M1163" s="43"/>
      <c r="N1163" s="43"/>
      <c r="O1163" s="48"/>
      <c r="P1163" s="43"/>
      <c r="Q1163" s="31" t="b">
        <f>IF(AND(OR(G1163:G1167=DATOS!C$8,G1163:G1167=DATOS!C$9),H1163:H1167=DATOS!B$4),ROW(G1163:G1167))</f>
        <v>0</v>
      </c>
      <c r="R1163" s="31" t="str">
        <f t="shared" ca="1" si="2"/>
        <v/>
      </c>
      <c r="S1163" s="31">
        <f t="shared" ca="1" si="10"/>
        <v>0</v>
      </c>
      <c r="T1163" s="32"/>
      <c r="U1163" s="32"/>
      <c r="V1163" s="32"/>
      <c r="W1163" s="32"/>
      <c r="X1163" s="32"/>
      <c r="Y1163" s="32"/>
      <c r="Z1163" s="32"/>
      <c r="AA1163" s="32"/>
      <c r="AB1163" s="32"/>
      <c r="AC1163" s="32"/>
      <c r="AD1163" s="32"/>
      <c r="AE1163" s="32"/>
    </row>
    <row r="1164" spans="1:31" ht="12.75">
      <c r="A1164" s="37"/>
      <c r="B1164" s="43"/>
      <c r="C1164" s="45"/>
      <c r="D1164" s="45"/>
      <c r="E1164" s="374"/>
      <c r="F1164" s="43"/>
      <c r="G1164" s="43"/>
      <c r="H1164" s="51"/>
      <c r="I1164" s="43"/>
      <c r="J1164" s="43"/>
      <c r="K1164" s="52"/>
      <c r="L1164" s="43"/>
      <c r="M1164" s="43"/>
      <c r="N1164" s="43"/>
      <c r="O1164" s="48"/>
      <c r="P1164" s="43"/>
      <c r="Q1164" s="31" t="b">
        <f>IF(AND(OR(G1164:G1168=DATOS!C$8,G1164:G1168=DATOS!C$9),H1164:H1168=DATOS!B$4),ROW(G1164:G1168))</f>
        <v>0</v>
      </c>
      <c r="R1164" s="31" t="str">
        <f t="shared" ca="1" si="2"/>
        <v/>
      </c>
      <c r="S1164" s="31">
        <f t="shared" ca="1" si="10"/>
        <v>0</v>
      </c>
      <c r="T1164" s="32"/>
      <c r="U1164" s="32"/>
      <c r="V1164" s="32"/>
      <c r="W1164" s="32"/>
      <c r="X1164" s="32"/>
      <c r="Y1164" s="32"/>
      <c r="Z1164" s="32"/>
      <c r="AA1164" s="32"/>
      <c r="AB1164" s="32"/>
      <c r="AC1164" s="32"/>
      <c r="AD1164" s="32"/>
      <c r="AE1164" s="32"/>
    </row>
    <row r="1165" spans="1:31" ht="12.75">
      <c r="A1165" s="37"/>
      <c r="B1165" s="43"/>
      <c r="C1165" s="45"/>
      <c r="D1165" s="45"/>
      <c r="E1165" s="374"/>
      <c r="F1165" s="43"/>
      <c r="G1165" s="43"/>
      <c r="H1165" s="51"/>
      <c r="I1165" s="43"/>
      <c r="J1165" s="43"/>
      <c r="K1165" s="52"/>
      <c r="L1165" s="43"/>
      <c r="M1165" s="43"/>
      <c r="N1165" s="43"/>
      <c r="O1165" s="48"/>
      <c r="P1165" s="31"/>
      <c r="Q1165" s="31" t="b">
        <f>IF(AND(OR(G1165:G1169=DATOS!C$8,G1165:G1169=DATOS!C$9),H1165:H1169=DATOS!B$4),ROW(G1165:G1169))</f>
        <v>0</v>
      </c>
      <c r="R1165" s="31" t="str">
        <f t="shared" ca="1" si="2"/>
        <v/>
      </c>
      <c r="S1165" s="31">
        <f t="shared" ca="1" si="10"/>
        <v>0</v>
      </c>
      <c r="T1165" s="32"/>
      <c r="U1165" s="32"/>
      <c r="V1165" s="32"/>
      <c r="W1165" s="32"/>
      <c r="X1165" s="32"/>
      <c r="Y1165" s="32"/>
      <c r="Z1165" s="32"/>
      <c r="AA1165" s="32"/>
      <c r="AB1165" s="32"/>
      <c r="AC1165" s="32"/>
      <c r="AD1165" s="32"/>
      <c r="AE1165" s="32"/>
    </row>
    <row r="1166" spans="1:31" ht="12.75">
      <c r="A1166" s="37"/>
      <c r="B1166" s="43"/>
      <c r="C1166" s="45"/>
      <c r="D1166" s="45"/>
      <c r="E1166" s="374"/>
      <c r="F1166" s="43"/>
      <c r="G1166" s="43"/>
      <c r="H1166" s="51"/>
      <c r="I1166" s="43"/>
      <c r="J1166" s="43"/>
      <c r="K1166" s="52"/>
      <c r="L1166" s="43"/>
      <c r="M1166" s="43"/>
      <c r="N1166" s="43"/>
      <c r="O1166" s="48"/>
      <c r="P1166" s="43"/>
      <c r="Q1166" s="31" t="b">
        <f>IF(AND(OR(G1166:G1170=DATOS!C$8,G1166:G1170=DATOS!C$9),H1166:H1170=DATOS!B$4),ROW(G1166:G1170))</f>
        <v>0</v>
      </c>
      <c r="R1166" s="31" t="str">
        <f t="shared" ca="1" si="2"/>
        <v/>
      </c>
      <c r="S1166" s="31">
        <f t="shared" ca="1" si="10"/>
        <v>0</v>
      </c>
      <c r="T1166" s="32"/>
      <c r="U1166" s="32"/>
      <c r="V1166" s="32"/>
      <c r="W1166" s="32"/>
      <c r="X1166" s="32"/>
      <c r="Y1166" s="32"/>
      <c r="Z1166" s="32"/>
      <c r="AA1166" s="32"/>
      <c r="AB1166" s="32"/>
      <c r="AC1166" s="32"/>
      <c r="AD1166" s="32"/>
      <c r="AE1166" s="32"/>
    </row>
    <row r="1167" spans="1:31" ht="12.75">
      <c r="A1167" s="37"/>
      <c r="B1167" s="43"/>
      <c r="C1167" s="45"/>
      <c r="D1167" s="45"/>
      <c r="E1167" s="374"/>
      <c r="F1167" s="43"/>
      <c r="G1167" s="43"/>
      <c r="H1167" s="51"/>
      <c r="I1167" s="43"/>
      <c r="J1167" s="43"/>
      <c r="K1167" s="52"/>
      <c r="L1167" s="43"/>
      <c r="M1167" s="43"/>
      <c r="N1167" s="43"/>
      <c r="O1167" s="121"/>
      <c r="P1167" s="43"/>
      <c r="Q1167" s="31" t="b">
        <f>IF(AND(OR(G1167:G1171=DATOS!C$8,G1167:G1171=DATOS!C$9),H1167:H1171=DATOS!B$4),ROW(G1167:G1171))</f>
        <v>0</v>
      </c>
      <c r="R1167" s="31" t="str">
        <f t="shared" ca="1" si="2"/>
        <v/>
      </c>
      <c r="S1167" s="31">
        <f t="shared" ca="1" si="10"/>
        <v>0</v>
      </c>
      <c r="T1167" s="32"/>
      <c r="U1167" s="32"/>
      <c r="V1167" s="32"/>
      <c r="W1167" s="32"/>
      <c r="X1167" s="32"/>
      <c r="Y1167" s="32"/>
      <c r="Z1167" s="32"/>
      <c r="AA1167" s="32"/>
      <c r="AB1167" s="32"/>
      <c r="AC1167" s="32"/>
      <c r="AD1167" s="32"/>
      <c r="AE1167" s="32"/>
    </row>
    <row r="1168" spans="1:31" ht="12.75">
      <c r="A1168" s="37"/>
      <c r="B1168" s="43"/>
      <c r="C1168" s="45"/>
      <c r="D1168" s="45"/>
      <c r="E1168" s="374"/>
      <c r="F1168" s="43"/>
      <c r="G1168" s="43"/>
      <c r="H1168" s="51"/>
      <c r="I1168" s="43"/>
      <c r="J1168" s="43"/>
      <c r="K1168" s="52"/>
      <c r="L1168" s="43"/>
      <c r="M1168" s="43"/>
      <c r="N1168" s="43"/>
      <c r="O1168" s="48"/>
      <c r="P1168" s="43"/>
      <c r="Q1168" s="31" t="b">
        <f>IF(AND(OR(G1168:G1172=DATOS!C$8,G1168:G1172=DATOS!C$9),H1168:H1172=DATOS!B$4),ROW(G1168:G1172))</f>
        <v>0</v>
      </c>
      <c r="R1168" s="31" t="str">
        <f t="shared" ca="1" si="2"/>
        <v/>
      </c>
      <c r="S1168" s="31">
        <f t="shared" ca="1" si="10"/>
        <v>0</v>
      </c>
      <c r="T1168" s="32"/>
      <c r="U1168" s="32"/>
      <c r="V1168" s="32"/>
      <c r="W1168" s="32"/>
      <c r="X1168" s="32"/>
      <c r="Y1168" s="32"/>
      <c r="Z1168" s="32"/>
      <c r="AA1168" s="32"/>
      <c r="AB1168" s="32"/>
      <c r="AC1168" s="32"/>
      <c r="AD1168" s="32"/>
      <c r="AE1168" s="32"/>
    </row>
    <row r="1169" spans="1:31" ht="12.75">
      <c r="A1169" s="37"/>
      <c r="B1169" s="43"/>
      <c r="C1169" s="45"/>
      <c r="D1169" s="45"/>
      <c r="E1169" s="374"/>
      <c r="F1169" s="43"/>
      <c r="G1169" s="43"/>
      <c r="H1169" s="51"/>
      <c r="I1169" s="43"/>
      <c r="J1169" s="43"/>
      <c r="K1169" s="52"/>
      <c r="L1169" s="43"/>
      <c r="M1169" s="43"/>
      <c r="N1169" s="43"/>
      <c r="O1169" s="48"/>
      <c r="P1169" s="43"/>
      <c r="Q1169" s="31" t="b">
        <f>IF(AND(OR(G1169:G1173=DATOS!C$8,G1169:G1173=DATOS!C$9),H1169:H1173=DATOS!B$4),ROW(G1169:G1173))</f>
        <v>0</v>
      </c>
      <c r="R1169" s="31" t="str">
        <f t="shared" ca="1" si="2"/>
        <v/>
      </c>
      <c r="S1169" s="31">
        <f t="shared" ca="1" si="10"/>
        <v>0</v>
      </c>
      <c r="T1169" s="32"/>
      <c r="U1169" s="32"/>
      <c r="V1169" s="32"/>
      <c r="W1169" s="32"/>
      <c r="X1169" s="32"/>
      <c r="Y1169" s="32"/>
      <c r="Z1169" s="32"/>
      <c r="AA1169" s="32"/>
      <c r="AB1169" s="32"/>
      <c r="AC1169" s="32"/>
      <c r="AD1169" s="32"/>
      <c r="AE1169" s="32"/>
    </row>
    <row r="1170" spans="1:31" ht="12.75">
      <c r="A1170" s="37"/>
      <c r="B1170" s="43"/>
      <c r="C1170" s="45"/>
      <c r="D1170" s="45"/>
      <c r="E1170" s="374"/>
      <c r="F1170" s="43"/>
      <c r="G1170" s="43"/>
      <c r="H1170" s="51"/>
      <c r="I1170" s="43"/>
      <c r="J1170" s="43"/>
      <c r="K1170" s="52"/>
      <c r="L1170" s="43"/>
      <c r="M1170" s="43"/>
      <c r="N1170" s="43"/>
      <c r="O1170" s="48"/>
      <c r="P1170" s="43"/>
      <c r="Q1170" s="31" t="b">
        <f>IF(AND(OR(G1170:G1174=DATOS!C$8,G1170:G1174=DATOS!C$9),H1170:H1174=DATOS!B$4),ROW(G1170:G1174))</f>
        <v>0</v>
      </c>
      <c r="R1170" s="31" t="str">
        <f t="shared" ca="1" si="2"/>
        <v/>
      </c>
      <c r="S1170" s="31">
        <f t="shared" ca="1" si="10"/>
        <v>0</v>
      </c>
      <c r="T1170" s="32"/>
      <c r="U1170" s="32"/>
      <c r="V1170" s="32"/>
      <c r="W1170" s="32"/>
      <c r="X1170" s="32"/>
      <c r="Y1170" s="32"/>
      <c r="Z1170" s="32"/>
      <c r="AA1170" s="32"/>
      <c r="AB1170" s="32"/>
      <c r="AC1170" s="32"/>
      <c r="AD1170" s="32"/>
      <c r="AE1170" s="32"/>
    </row>
    <row r="1171" spans="1:31" ht="12.75">
      <c r="A1171" s="37"/>
      <c r="B1171" s="43"/>
      <c r="C1171" s="45"/>
      <c r="D1171" s="45"/>
      <c r="E1171" s="374"/>
      <c r="F1171" s="43"/>
      <c r="G1171" s="43"/>
      <c r="H1171" s="51"/>
      <c r="I1171" s="43"/>
      <c r="J1171" s="43"/>
      <c r="K1171" s="52"/>
      <c r="L1171" s="43"/>
      <c r="M1171" s="43"/>
      <c r="N1171" s="43"/>
      <c r="O1171" s="48"/>
      <c r="P1171" s="43"/>
      <c r="Q1171" s="31" t="b">
        <f>IF(AND(OR(G1171:G1175=DATOS!C$8,G1171:G1175=DATOS!C$9),H1171:H1175=DATOS!B$4),ROW(G1171:G1175))</f>
        <v>0</v>
      </c>
      <c r="R1171" s="31" t="str">
        <f t="shared" ca="1" si="2"/>
        <v/>
      </c>
      <c r="S1171" s="31">
        <f t="shared" ca="1" si="10"/>
        <v>0</v>
      </c>
      <c r="T1171" s="32"/>
      <c r="U1171" s="32"/>
      <c r="V1171" s="32"/>
      <c r="W1171" s="32"/>
      <c r="X1171" s="32"/>
      <c r="Y1171" s="32"/>
      <c r="Z1171" s="32"/>
      <c r="AA1171" s="32"/>
      <c r="AB1171" s="32"/>
      <c r="AC1171" s="32"/>
      <c r="AD1171" s="32"/>
      <c r="AE1171" s="32"/>
    </row>
    <row r="1172" spans="1:31" ht="12.75">
      <c r="A1172" s="37"/>
      <c r="B1172" s="43"/>
      <c r="C1172" s="45"/>
      <c r="D1172" s="45"/>
      <c r="E1172" s="374"/>
      <c r="F1172" s="43"/>
      <c r="G1172" s="43"/>
      <c r="H1172" s="51"/>
      <c r="I1172" s="43"/>
      <c r="J1172" s="43"/>
      <c r="K1172" s="52"/>
      <c r="L1172" s="43"/>
      <c r="M1172" s="43"/>
      <c r="N1172" s="43"/>
      <c r="O1172" s="48"/>
      <c r="P1172" s="43"/>
      <c r="Q1172" s="31" t="b">
        <f>IF(AND(OR(G1172:G1176=DATOS!C$8,G1172:G1176=DATOS!C$9),H1172:H1176=DATOS!B$4),ROW(G1172:G1176))</f>
        <v>0</v>
      </c>
      <c r="R1172" s="31" t="str">
        <f t="shared" ca="1" si="2"/>
        <v/>
      </c>
      <c r="S1172" s="31">
        <f t="shared" ca="1" si="10"/>
        <v>0</v>
      </c>
      <c r="T1172" s="32"/>
      <c r="U1172" s="32"/>
      <c r="V1172" s="32"/>
      <c r="W1172" s="32"/>
      <c r="X1172" s="32"/>
      <c r="Y1172" s="32"/>
      <c r="Z1172" s="32"/>
      <c r="AA1172" s="32"/>
      <c r="AB1172" s="32"/>
      <c r="AC1172" s="32"/>
      <c r="AD1172" s="32"/>
      <c r="AE1172" s="32"/>
    </row>
    <row r="1173" spans="1:31" ht="12.75">
      <c r="A1173" s="37"/>
      <c r="B1173" s="43"/>
      <c r="C1173" s="45"/>
      <c r="D1173" s="45"/>
      <c r="E1173" s="374"/>
      <c r="F1173" s="43"/>
      <c r="G1173" s="43"/>
      <c r="H1173" s="51"/>
      <c r="I1173" s="43"/>
      <c r="J1173" s="43"/>
      <c r="K1173" s="52"/>
      <c r="L1173" s="43"/>
      <c r="M1173" s="43"/>
      <c r="N1173" s="43"/>
      <c r="O1173" s="48"/>
      <c r="P1173" s="43"/>
      <c r="Q1173" s="31" t="b">
        <f>IF(AND(OR(G1173:G1177=DATOS!C$8,G1173:G1177=DATOS!C$9),H1173:H1177=DATOS!B$4),ROW(G1173:G1177))</f>
        <v>0</v>
      </c>
      <c r="R1173" s="31" t="str">
        <f t="shared" ca="1" si="2"/>
        <v/>
      </c>
      <c r="S1173" s="31">
        <f t="shared" ca="1" si="10"/>
        <v>0</v>
      </c>
      <c r="T1173" s="32"/>
      <c r="U1173" s="32"/>
      <c r="V1173" s="32"/>
      <c r="W1173" s="32"/>
      <c r="X1173" s="32"/>
      <c r="Y1173" s="32"/>
      <c r="Z1173" s="32"/>
      <c r="AA1173" s="32"/>
      <c r="AB1173" s="32"/>
      <c r="AC1173" s="32"/>
      <c r="AD1173" s="32"/>
      <c r="AE1173" s="32"/>
    </row>
    <row r="1174" spans="1:31" ht="12.75">
      <c r="A1174" s="37"/>
      <c r="B1174" s="43"/>
      <c r="C1174" s="45"/>
      <c r="D1174" s="45"/>
      <c r="E1174" s="43"/>
      <c r="F1174" s="43"/>
      <c r="G1174" s="43"/>
      <c r="H1174" s="51"/>
      <c r="I1174" s="43"/>
      <c r="J1174" s="43"/>
      <c r="K1174" s="52"/>
      <c r="L1174" s="43"/>
      <c r="M1174" s="43"/>
      <c r="N1174" s="43"/>
      <c r="O1174" s="48"/>
      <c r="P1174" s="43"/>
      <c r="Q1174" s="31" t="b">
        <f>IF(AND(OR(G1174:G1178=DATOS!C$8,G1174:G1178=DATOS!C$9),H1174:H1178=DATOS!B$4),ROW(G1174:G1178))</f>
        <v>0</v>
      </c>
      <c r="R1174" s="31" t="str">
        <f t="shared" ca="1" si="2"/>
        <v/>
      </c>
      <c r="S1174" s="31">
        <f t="shared" ca="1" si="10"/>
        <v>0</v>
      </c>
      <c r="T1174" s="32"/>
      <c r="U1174" s="32"/>
      <c r="V1174" s="32"/>
      <c r="W1174" s="32"/>
      <c r="X1174" s="32"/>
      <c r="Y1174" s="32"/>
      <c r="Z1174" s="32"/>
      <c r="AA1174" s="32"/>
      <c r="AB1174" s="32"/>
      <c r="AC1174" s="32"/>
      <c r="AD1174" s="32"/>
      <c r="AE1174" s="32"/>
    </row>
    <row r="1175" spans="1:31" ht="12.75">
      <c r="A1175" s="37"/>
      <c r="B1175" s="43"/>
      <c r="C1175" s="45"/>
      <c r="D1175" s="45"/>
      <c r="E1175" s="374"/>
      <c r="F1175" s="43"/>
      <c r="G1175" s="43"/>
      <c r="H1175" s="51"/>
      <c r="I1175" s="43"/>
      <c r="J1175" s="43"/>
      <c r="K1175" s="52"/>
      <c r="L1175" s="43"/>
      <c r="M1175" s="43"/>
      <c r="N1175" s="43"/>
      <c r="O1175" s="48"/>
      <c r="P1175" s="43"/>
      <c r="Q1175" s="31" t="b">
        <f>IF(AND(OR(G1175:G1179=DATOS!C$8,G1175:G1179=DATOS!C$9),H1175:H1179=DATOS!B$4),ROW(G1175:G1179))</f>
        <v>0</v>
      </c>
      <c r="R1175" s="31" t="str">
        <f t="shared" ca="1" si="2"/>
        <v/>
      </c>
      <c r="S1175" s="31">
        <f t="shared" ca="1" si="10"/>
        <v>0</v>
      </c>
      <c r="T1175" s="32"/>
      <c r="U1175" s="32"/>
      <c r="V1175" s="32"/>
      <c r="W1175" s="32"/>
      <c r="X1175" s="32"/>
      <c r="Y1175" s="32"/>
      <c r="Z1175" s="32"/>
      <c r="AA1175" s="32"/>
      <c r="AB1175" s="32"/>
      <c r="AC1175" s="32"/>
      <c r="AD1175" s="32"/>
      <c r="AE1175" s="32"/>
    </row>
    <row r="1176" spans="1:31" ht="12.75">
      <c r="A1176" s="37"/>
      <c r="B1176" s="43"/>
      <c r="C1176" s="45"/>
      <c r="D1176" s="45"/>
      <c r="E1176" s="374"/>
      <c r="F1176" s="43"/>
      <c r="G1176" s="43"/>
      <c r="H1176" s="51"/>
      <c r="I1176" s="43"/>
      <c r="J1176" s="43"/>
      <c r="K1176" s="52"/>
      <c r="L1176" s="43"/>
      <c r="M1176" s="43"/>
      <c r="N1176" s="43"/>
      <c r="O1176" s="48"/>
      <c r="P1176" s="43"/>
      <c r="Q1176" s="31" t="b">
        <f>IF(AND(OR(G1176:G1180=DATOS!C$8,G1176:G1180=DATOS!C$9),H1176:H1180=DATOS!B$4),ROW(G1176:G1180))</f>
        <v>0</v>
      </c>
      <c r="R1176" s="31" t="str">
        <f t="shared" ca="1" si="2"/>
        <v/>
      </c>
      <c r="S1176" s="31">
        <f t="shared" ca="1" si="10"/>
        <v>0</v>
      </c>
      <c r="T1176" s="32"/>
      <c r="U1176" s="32"/>
      <c r="V1176" s="32"/>
      <c r="W1176" s="32"/>
      <c r="X1176" s="32"/>
      <c r="Y1176" s="32"/>
      <c r="Z1176" s="32"/>
      <c r="AA1176" s="32"/>
      <c r="AB1176" s="32"/>
      <c r="AC1176" s="32"/>
      <c r="AD1176" s="32"/>
      <c r="AE1176" s="32"/>
    </row>
    <row r="1177" spans="1:31" ht="12.75">
      <c r="A1177" s="37"/>
      <c r="B1177" s="43"/>
      <c r="C1177" s="45"/>
      <c r="D1177" s="45"/>
      <c r="E1177" s="374"/>
      <c r="F1177" s="43"/>
      <c r="G1177" s="43"/>
      <c r="H1177" s="51"/>
      <c r="I1177" s="43"/>
      <c r="J1177" s="43"/>
      <c r="K1177" s="52"/>
      <c r="L1177" s="43"/>
      <c r="M1177" s="43"/>
      <c r="N1177" s="43"/>
      <c r="O1177" s="48"/>
      <c r="P1177" s="43"/>
      <c r="Q1177" s="31" t="b">
        <f>IF(AND(OR(G1177:G1181=DATOS!C$8,G1177:G1181=DATOS!C$9),H1177:H1181=DATOS!B$4),ROW(G1177:G1181))</f>
        <v>0</v>
      </c>
      <c r="R1177" s="31" t="str">
        <f t="shared" ca="1" si="2"/>
        <v/>
      </c>
      <c r="S1177" s="31">
        <f t="shared" ca="1" si="10"/>
        <v>0</v>
      </c>
      <c r="T1177" s="32"/>
      <c r="U1177" s="32"/>
      <c r="V1177" s="32"/>
      <c r="W1177" s="32"/>
      <c r="X1177" s="32"/>
      <c r="Y1177" s="32"/>
      <c r="Z1177" s="32"/>
      <c r="AA1177" s="32"/>
      <c r="AB1177" s="32"/>
      <c r="AC1177" s="32"/>
      <c r="AD1177" s="32"/>
      <c r="AE1177" s="32"/>
    </row>
    <row r="1178" spans="1:31" ht="12.75">
      <c r="A1178" s="37"/>
      <c r="B1178" s="43"/>
      <c r="C1178" s="45"/>
      <c r="D1178" s="45"/>
      <c r="E1178" s="374"/>
      <c r="F1178" s="43"/>
      <c r="G1178" s="43"/>
      <c r="H1178" s="51"/>
      <c r="I1178" s="43"/>
      <c r="J1178" s="43"/>
      <c r="K1178" s="52"/>
      <c r="L1178" s="48"/>
      <c r="M1178" s="43"/>
      <c r="N1178" s="43"/>
      <c r="O1178" s="48"/>
      <c r="P1178" s="31"/>
      <c r="Q1178" s="31" t="b">
        <f>IF(AND(OR(G1178:G1182=DATOS!C$8,G1178:G1182=DATOS!C$9),H1178:H1182=DATOS!B$4),ROW(G1178:G1182))</f>
        <v>0</v>
      </c>
      <c r="R1178" s="31" t="str">
        <f t="shared" ca="1" si="2"/>
        <v/>
      </c>
      <c r="S1178" s="31">
        <f t="shared" ca="1" si="10"/>
        <v>0</v>
      </c>
      <c r="T1178" s="32"/>
      <c r="U1178" s="32"/>
      <c r="V1178" s="32"/>
      <c r="W1178" s="32"/>
      <c r="X1178" s="32"/>
      <c r="Y1178" s="32"/>
      <c r="Z1178" s="32"/>
      <c r="AA1178" s="32"/>
      <c r="AB1178" s="32"/>
      <c r="AC1178" s="32"/>
      <c r="AD1178" s="32"/>
      <c r="AE1178" s="32"/>
    </row>
    <row r="1179" spans="1:31" ht="12.75">
      <c r="A1179" s="37"/>
      <c r="B1179" s="43"/>
      <c r="C1179" s="45"/>
      <c r="D1179" s="45"/>
      <c r="E1179" s="374"/>
      <c r="F1179" s="43"/>
      <c r="G1179" s="43"/>
      <c r="H1179" s="51"/>
      <c r="I1179" s="43"/>
      <c r="J1179" s="43"/>
      <c r="K1179" s="52"/>
      <c r="L1179" s="43"/>
      <c r="M1179" s="43"/>
      <c r="N1179" s="43"/>
      <c r="O1179" s="48"/>
      <c r="P1179" s="43"/>
      <c r="Q1179" s="31" t="b">
        <f>IF(AND(OR(G1179:G1183=DATOS!C$8,G1179:G1183=DATOS!C$9),H1179:H1183=DATOS!B$4),ROW(G1179:G1183))</f>
        <v>0</v>
      </c>
      <c r="R1179" s="31" t="str">
        <f t="shared" ca="1" si="2"/>
        <v/>
      </c>
      <c r="S1179" s="31">
        <f t="shared" ca="1" si="10"/>
        <v>0</v>
      </c>
      <c r="T1179" s="32"/>
      <c r="U1179" s="32"/>
      <c r="V1179" s="32"/>
      <c r="W1179" s="32"/>
      <c r="X1179" s="32"/>
      <c r="Y1179" s="32"/>
      <c r="Z1179" s="32"/>
      <c r="AA1179" s="32"/>
      <c r="AB1179" s="32"/>
      <c r="AC1179" s="32"/>
      <c r="AD1179" s="32"/>
      <c r="AE1179" s="32"/>
    </row>
    <row r="1180" spans="1:31" ht="12.75">
      <c r="A1180" s="37"/>
      <c r="B1180" s="43"/>
      <c r="C1180" s="45"/>
      <c r="D1180" s="45"/>
      <c r="E1180" s="374"/>
      <c r="F1180" s="43"/>
      <c r="G1180" s="43"/>
      <c r="H1180" s="51"/>
      <c r="I1180" s="43"/>
      <c r="J1180" s="43"/>
      <c r="K1180" s="52"/>
      <c r="L1180" s="43"/>
      <c r="M1180" s="43"/>
      <c r="N1180" s="43"/>
      <c r="O1180" s="48"/>
      <c r="P1180" s="43"/>
      <c r="Q1180" s="31" t="b">
        <f>IF(AND(OR(G1180:G1184=DATOS!C$8,G1180:G1184=DATOS!C$9),H1180:H1184=DATOS!B$4),ROW(G1180:G1184))</f>
        <v>0</v>
      </c>
      <c r="R1180" s="31" t="str">
        <f t="shared" ca="1" si="2"/>
        <v/>
      </c>
      <c r="S1180" s="31">
        <f t="shared" ca="1" si="10"/>
        <v>0</v>
      </c>
      <c r="T1180" s="32"/>
      <c r="U1180" s="32"/>
      <c r="V1180" s="32"/>
      <c r="W1180" s="32"/>
      <c r="X1180" s="32"/>
      <c r="Y1180" s="32"/>
      <c r="Z1180" s="32"/>
      <c r="AA1180" s="32"/>
      <c r="AB1180" s="32"/>
      <c r="AC1180" s="32"/>
      <c r="AD1180" s="32"/>
      <c r="AE1180" s="32"/>
    </row>
    <row r="1181" spans="1:31" ht="12.75">
      <c r="A1181" s="37"/>
      <c r="B1181" s="43"/>
      <c r="C1181" s="45"/>
      <c r="D1181" s="45"/>
      <c r="E1181" s="374"/>
      <c r="F1181" s="43"/>
      <c r="G1181" s="43"/>
      <c r="H1181" s="51"/>
      <c r="I1181" s="43"/>
      <c r="J1181" s="43"/>
      <c r="K1181" s="52"/>
      <c r="L1181" s="43"/>
      <c r="M1181" s="43"/>
      <c r="N1181" s="43"/>
      <c r="O1181" s="48"/>
      <c r="P1181" s="43"/>
      <c r="Q1181" s="31" t="b">
        <f>IF(AND(OR(G1181:G1185=DATOS!C$8,G1181:G1185=DATOS!C$9),H1181:H1185=DATOS!B$4),ROW(G1181:G1185))</f>
        <v>0</v>
      </c>
      <c r="R1181" s="31" t="str">
        <f t="shared" ca="1" si="2"/>
        <v/>
      </c>
      <c r="S1181" s="31">
        <f t="shared" ca="1" si="10"/>
        <v>0</v>
      </c>
      <c r="T1181" s="32"/>
      <c r="U1181" s="32"/>
      <c r="V1181" s="32"/>
      <c r="W1181" s="32"/>
      <c r="X1181" s="32"/>
      <c r="Y1181" s="32"/>
      <c r="Z1181" s="32"/>
      <c r="AA1181" s="32"/>
      <c r="AB1181" s="32"/>
      <c r="AC1181" s="32"/>
      <c r="AD1181" s="32"/>
      <c r="AE1181" s="32"/>
    </row>
    <row r="1182" spans="1:31" ht="12.75">
      <c r="A1182" s="37"/>
      <c r="B1182" s="43"/>
      <c r="C1182" s="45"/>
      <c r="D1182" s="45"/>
      <c r="E1182" s="374"/>
      <c r="F1182" s="43"/>
      <c r="G1182" s="43"/>
      <c r="H1182" s="51"/>
      <c r="I1182" s="43"/>
      <c r="J1182" s="43"/>
      <c r="K1182" s="52"/>
      <c r="L1182" s="43"/>
      <c r="M1182" s="43"/>
      <c r="N1182" s="43"/>
      <c r="O1182" s="48"/>
      <c r="P1182" s="43"/>
      <c r="Q1182" s="31" t="b">
        <f>IF(AND(OR(G1182:G1186=DATOS!C$8,G1182:G1186=DATOS!C$9),H1182:H1186=DATOS!B$4),ROW(G1182:G1186))</f>
        <v>0</v>
      </c>
      <c r="R1182" s="31" t="str">
        <f t="shared" ca="1" si="2"/>
        <v/>
      </c>
      <c r="S1182" s="31">
        <f t="shared" ca="1" si="10"/>
        <v>0</v>
      </c>
      <c r="T1182" s="32"/>
      <c r="U1182" s="32"/>
      <c r="V1182" s="32"/>
      <c r="W1182" s="32"/>
      <c r="X1182" s="32"/>
      <c r="Y1182" s="32"/>
      <c r="Z1182" s="32"/>
      <c r="AA1182" s="32"/>
      <c r="AB1182" s="32"/>
      <c r="AC1182" s="32"/>
      <c r="AD1182" s="32"/>
      <c r="AE1182" s="32"/>
    </row>
    <row r="1183" spans="1:31" ht="12.75">
      <c r="A1183" s="37"/>
      <c r="B1183" s="43"/>
      <c r="C1183" s="45"/>
      <c r="D1183" s="45"/>
      <c r="E1183" s="374"/>
      <c r="F1183" s="43"/>
      <c r="G1183" s="43"/>
      <c r="H1183" s="51"/>
      <c r="I1183" s="43"/>
      <c r="J1183" s="43"/>
      <c r="K1183" s="52"/>
      <c r="L1183" s="121"/>
      <c r="M1183" s="121"/>
      <c r="N1183" s="381"/>
      <c r="O1183" s="121"/>
      <c r="P1183" s="43"/>
      <c r="Q1183" s="31" t="b">
        <f>IF(AND(OR(G1183:G1187=DATOS!C$8,G1183:G1187=DATOS!C$9),H1183:H1187=DATOS!B$4),ROW(G1183:G1187))</f>
        <v>0</v>
      </c>
      <c r="R1183" s="31" t="str">
        <f t="shared" ca="1" si="2"/>
        <v/>
      </c>
      <c r="S1183" s="31">
        <f t="shared" ca="1" si="10"/>
        <v>0</v>
      </c>
      <c r="T1183" s="32"/>
      <c r="U1183" s="32"/>
      <c r="V1183" s="32"/>
      <c r="W1183" s="32"/>
      <c r="X1183" s="32"/>
      <c r="Y1183" s="32"/>
      <c r="Z1183" s="32"/>
      <c r="AA1183" s="32"/>
      <c r="AB1183" s="32"/>
      <c r="AC1183" s="32"/>
      <c r="AD1183" s="32"/>
      <c r="AE1183" s="32"/>
    </row>
    <row r="1184" spans="1:31" ht="12.75">
      <c r="A1184" s="37"/>
      <c r="B1184" s="43"/>
      <c r="C1184" s="45"/>
      <c r="D1184" s="45"/>
      <c r="E1184" s="374"/>
      <c r="F1184" s="43"/>
      <c r="G1184" s="43"/>
      <c r="H1184" s="51"/>
      <c r="I1184" s="43"/>
      <c r="J1184" s="43"/>
      <c r="K1184" s="52"/>
      <c r="L1184" s="43"/>
      <c r="M1184" s="43"/>
      <c r="N1184" s="43"/>
      <c r="O1184" s="48"/>
      <c r="P1184" s="43"/>
      <c r="Q1184" s="31" t="b">
        <f>IF(AND(OR(G1184:G1188=DATOS!C$8,G1184:G1188=DATOS!C$9),H1184:H1188=DATOS!B$4),ROW(G1184:G1188))</f>
        <v>0</v>
      </c>
      <c r="R1184" s="31" t="str">
        <f t="shared" ca="1" si="2"/>
        <v/>
      </c>
      <c r="S1184" s="31">
        <f t="shared" ca="1" si="10"/>
        <v>0</v>
      </c>
      <c r="T1184" s="32"/>
      <c r="U1184" s="32"/>
      <c r="V1184" s="32"/>
      <c r="W1184" s="32"/>
      <c r="X1184" s="32"/>
      <c r="Y1184" s="32"/>
      <c r="Z1184" s="32"/>
      <c r="AA1184" s="32"/>
      <c r="AB1184" s="32"/>
      <c r="AC1184" s="32"/>
      <c r="AD1184" s="32"/>
      <c r="AE1184" s="32"/>
    </row>
    <row r="1185" spans="1:31" ht="12.75">
      <c r="A1185" s="37"/>
      <c r="B1185" s="43"/>
      <c r="C1185" s="45"/>
      <c r="D1185" s="45"/>
      <c r="E1185" s="374"/>
      <c r="F1185" s="43"/>
      <c r="G1185" s="43"/>
      <c r="H1185" s="51"/>
      <c r="I1185" s="43"/>
      <c r="J1185" s="43"/>
      <c r="K1185" s="52"/>
      <c r="L1185" s="43"/>
      <c r="M1185" s="43"/>
      <c r="N1185" s="43"/>
      <c r="O1185" s="48"/>
      <c r="P1185" s="43"/>
      <c r="Q1185" s="31" t="b">
        <f>IF(AND(OR(G1185:G1189=DATOS!C$8,G1185:G1189=DATOS!C$9),H1185:H1189=DATOS!B$4),ROW(G1185:G1189))</f>
        <v>0</v>
      </c>
      <c r="R1185" s="31" t="str">
        <f t="shared" ca="1" si="2"/>
        <v/>
      </c>
      <c r="S1185" s="31">
        <f t="shared" ca="1" si="10"/>
        <v>0</v>
      </c>
      <c r="T1185" s="32"/>
      <c r="U1185" s="32"/>
      <c r="V1185" s="32"/>
      <c r="W1185" s="32"/>
      <c r="X1185" s="32"/>
      <c r="Y1185" s="32"/>
      <c r="Z1185" s="32"/>
      <c r="AA1185" s="32"/>
      <c r="AB1185" s="32"/>
      <c r="AC1185" s="32"/>
      <c r="AD1185" s="32"/>
      <c r="AE1185" s="32"/>
    </row>
    <row r="1186" spans="1:31" ht="12.75">
      <c r="A1186" s="37"/>
      <c r="B1186" s="43"/>
      <c r="C1186" s="45"/>
      <c r="D1186" s="45"/>
      <c r="E1186" s="374"/>
      <c r="F1186" s="43"/>
      <c r="G1186" s="43"/>
      <c r="H1186" s="51"/>
      <c r="I1186" s="43"/>
      <c r="J1186" s="43"/>
      <c r="K1186" s="52"/>
      <c r="L1186" s="43"/>
      <c r="M1186" s="43"/>
      <c r="N1186" s="43"/>
      <c r="O1186" s="48"/>
      <c r="P1186" s="43"/>
      <c r="Q1186" s="31" t="b">
        <f>IF(AND(OR(G1186:G1190=DATOS!C$8,G1186:G1190=DATOS!C$9),H1186:H1190=DATOS!B$4),ROW(G1186:G1190))</f>
        <v>0</v>
      </c>
      <c r="R1186" s="31" t="str">
        <f t="shared" ca="1" si="2"/>
        <v/>
      </c>
      <c r="S1186" s="31">
        <f t="shared" ca="1" si="10"/>
        <v>0</v>
      </c>
      <c r="T1186" s="32"/>
      <c r="U1186" s="32"/>
      <c r="V1186" s="32"/>
      <c r="W1186" s="32"/>
      <c r="X1186" s="32"/>
      <c r="Y1186" s="32"/>
      <c r="Z1186" s="32"/>
      <c r="AA1186" s="32"/>
      <c r="AB1186" s="32"/>
      <c r="AC1186" s="32"/>
      <c r="AD1186" s="32"/>
      <c r="AE1186" s="32"/>
    </row>
    <row r="1187" spans="1:31" ht="12.75">
      <c r="A1187" s="37"/>
      <c r="B1187" s="43"/>
      <c r="C1187" s="45"/>
      <c r="D1187" s="45"/>
      <c r="E1187" s="374"/>
      <c r="F1187" s="43"/>
      <c r="G1187" s="43"/>
      <c r="H1187" s="51"/>
      <c r="I1187" s="43"/>
      <c r="J1187" s="43"/>
      <c r="K1187" s="52"/>
      <c r="L1187" s="43"/>
      <c r="M1187" s="43"/>
      <c r="N1187" s="43"/>
      <c r="O1187" s="48"/>
      <c r="P1187" s="43"/>
      <c r="Q1187" s="31" t="b">
        <f>IF(AND(OR(G1187:G1191=DATOS!C$8,G1187:G1191=DATOS!C$9),H1187:H1191=DATOS!B$4),ROW(G1187:G1191))</f>
        <v>0</v>
      </c>
      <c r="R1187" s="31" t="str">
        <f t="shared" ca="1" si="2"/>
        <v/>
      </c>
      <c r="S1187" s="31">
        <f t="shared" ca="1" si="10"/>
        <v>0</v>
      </c>
      <c r="T1187" s="32"/>
      <c r="U1187" s="32"/>
      <c r="V1187" s="32"/>
      <c r="W1187" s="32"/>
      <c r="X1187" s="32"/>
      <c r="Y1187" s="32"/>
      <c r="Z1187" s="32"/>
      <c r="AA1187" s="32"/>
      <c r="AB1187" s="32"/>
      <c r="AC1187" s="32"/>
      <c r="AD1187" s="32"/>
      <c r="AE1187" s="32"/>
    </row>
    <row r="1188" spans="1:31" ht="12.75">
      <c r="A1188" s="37"/>
      <c r="B1188" s="43"/>
      <c r="C1188" s="45"/>
      <c r="D1188" s="45"/>
      <c r="E1188" s="374"/>
      <c r="F1188" s="43"/>
      <c r="G1188" s="43"/>
      <c r="H1188" s="51"/>
      <c r="I1188" s="43"/>
      <c r="J1188" s="43"/>
      <c r="K1188" s="52"/>
      <c r="L1188" s="43"/>
      <c r="M1188" s="43"/>
      <c r="N1188" s="43"/>
      <c r="O1188" s="121"/>
      <c r="P1188" s="43"/>
      <c r="Q1188" s="31" t="b">
        <f>IF(AND(OR(G1188:G1192=DATOS!C$8,G1188:G1192=DATOS!C$9),H1188:H1192=DATOS!B$4),ROW(G1188:G1192))</f>
        <v>0</v>
      </c>
      <c r="R1188" s="31" t="str">
        <f t="shared" ca="1" si="2"/>
        <v/>
      </c>
      <c r="S1188" s="31">
        <f t="shared" ca="1" si="10"/>
        <v>0</v>
      </c>
      <c r="T1188" s="32"/>
      <c r="U1188" s="32"/>
      <c r="V1188" s="32"/>
      <c r="W1188" s="32"/>
      <c r="X1188" s="32"/>
      <c r="Y1188" s="32"/>
      <c r="Z1188" s="32"/>
      <c r="AA1188" s="32"/>
      <c r="AB1188" s="32"/>
      <c r="AC1188" s="32"/>
      <c r="AD1188" s="32"/>
      <c r="AE1188" s="32"/>
    </row>
    <row r="1189" spans="1:31" ht="12.75">
      <c r="A1189" s="37"/>
      <c r="B1189" s="43"/>
      <c r="C1189" s="45"/>
      <c r="D1189" s="45"/>
      <c r="E1189" s="374"/>
      <c r="F1189" s="43"/>
      <c r="G1189" s="43"/>
      <c r="H1189" s="51"/>
      <c r="I1189" s="43"/>
      <c r="J1189" s="43"/>
      <c r="K1189" s="52"/>
      <c r="L1189" s="43"/>
      <c r="M1189" s="43"/>
      <c r="N1189" s="43"/>
      <c r="O1189" s="48"/>
      <c r="P1189" s="43"/>
      <c r="Q1189" s="31" t="b">
        <f>IF(AND(OR(G1189:G1193=DATOS!C$8,G1189:G1193=DATOS!C$9),H1189:H1193=DATOS!B$4),ROW(G1189:G1193))</f>
        <v>0</v>
      </c>
      <c r="R1189" s="31" t="str">
        <f t="shared" ca="1" si="2"/>
        <v/>
      </c>
      <c r="S1189" s="31">
        <f t="shared" ca="1" si="10"/>
        <v>0</v>
      </c>
      <c r="T1189" s="32"/>
      <c r="U1189" s="32"/>
      <c r="V1189" s="32"/>
      <c r="W1189" s="32"/>
      <c r="X1189" s="32"/>
      <c r="Y1189" s="32"/>
      <c r="Z1189" s="32"/>
      <c r="AA1189" s="32"/>
      <c r="AB1189" s="32"/>
      <c r="AC1189" s="32"/>
      <c r="AD1189" s="32"/>
      <c r="AE1189" s="32"/>
    </row>
    <row r="1190" spans="1:31" ht="12.75">
      <c r="A1190" s="37"/>
      <c r="B1190" s="43"/>
      <c r="C1190" s="45"/>
      <c r="D1190" s="45"/>
      <c r="E1190" s="374"/>
      <c r="F1190" s="43"/>
      <c r="G1190" s="43"/>
      <c r="H1190" s="51"/>
      <c r="I1190" s="43"/>
      <c r="J1190" s="43"/>
      <c r="K1190" s="52"/>
      <c r="L1190" s="43"/>
      <c r="M1190" s="43"/>
      <c r="N1190" s="43"/>
      <c r="O1190" s="121"/>
      <c r="P1190" s="43"/>
      <c r="Q1190" s="31" t="b">
        <f>IF(AND(OR(G1190:G1194=DATOS!C$8,G1190:G1194=DATOS!C$9),H1190:H1194=DATOS!B$4),ROW(G1190:G1194))</f>
        <v>0</v>
      </c>
      <c r="R1190" s="31" t="str">
        <f t="shared" ca="1" si="2"/>
        <v/>
      </c>
      <c r="S1190" s="31">
        <f t="shared" ca="1" si="10"/>
        <v>0</v>
      </c>
      <c r="T1190" s="32"/>
      <c r="U1190" s="32"/>
      <c r="V1190" s="32"/>
      <c r="W1190" s="32"/>
      <c r="X1190" s="32"/>
      <c r="Y1190" s="32"/>
      <c r="Z1190" s="32"/>
      <c r="AA1190" s="32"/>
      <c r="AB1190" s="32"/>
      <c r="AC1190" s="32"/>
      <c r="AD1190" s="32"/>
      <c r="AE1190" s="32"/>
    </row>
    <row r="1191" spans="1:31" ht="12.75">
      <c r="A1191" s="37"/>
      <c r="B1191" s="43"/>
      <c r="C1191" s="45"/>
      <c r="D1191" s="45"/>
      <c r="E1191" s="374"/>
      <c r="F1191" s="43"/>
      <c r="G1191" s="43"/>
      <c r="H1191" s="51"/>
      <c r="I1191" s="43"/>
      <c r="J1191" s="43"/>
      <c r="K1191" s="52"/>
      <c r="L1191" s="43"/>
      <c r="M1191" s="43"/>
      <c r="N1191" s="43"/>
      <c r="O1191" s="48"/>
      <c r="P1191" s="43"/>
      <c r="Q1191" s="31" t="b">
        <f>IF(AND(OR(G1191:G1195=DATOS!C$8,G1191:G1195=DATOS!C$9),H1191:H1195=DATOS!B$4),ROW(G1191:G1195))</f>
        <v>0</v>
      </c>
      <c r="R1191" s="31" t="str">
        <f t="shared" ca="1" si="2"/>
        <v/>
      </c>
      <c r="S1191" s="31">
        <f t="shared" ca="1" si="10"/>
        <v>0</v>
      </c>
      <c r="T1191" s="32"/>
      <c r="U1191" s="32"/>
      <c r="V1191" s="32"/>
      <c r="W1191" s="32"/>
      <c r="X1191" s="32"/>
      <c r="Y1191" s="32"/>
      <c r="Z1191" s="32"/>
      <c r="AA1191" s="32"/>
      <c r="AB1191" s="32"/>
      <c r="AC1191" s="32"/>
      <c r="AD1191" s="32"/>
      <c r="AE1191" s="32"/>
    </row>
    <row r="1192" spans="1:31" ht="12.75">
      <c r="A1192" s="37"/>
      <c r="B1192" s="43"/>
      <c r="C1192" s="45"/>
      <c r="D1192" s="45"/>
      <c r="E1192" s="374"/>
      <c r="F1192" s="43"/>
      <c r="G1192" s="43"/>
      <c r="H1192" s="51"/>
      <c r="I1192" s="43"/>
      <c r="J1192" s="43"/>
      <c r="K1192" s="52"/>
      <c r="L1192" s="43"/>
      <c r="M1192" s="43"/>
      <c r="N1192" s="43"/>
      <c r="O1192" s="48"/>
      <c r="P1192" s="43"/>
      <c r="Q1192" s="31" t="b">
        <f>IF(AND(OR(G1192:G1196=DATOS!C$8,G1192:G1196=DATOS!C$9),H1192:H1196=DATOS!B$4),ROW(G1192:G1196))</f>
        <v>0</v>
      </c>
      <c r="R1192" s="31" t="str">
        <f t="shared" ca="1" si="2"/>
        <v/>
      </c>
      <c r="S1192" s="31">
        <f t="shared" ca="1" si="10"/>
        <v>0</v>
      </c>
      <c r="T1192" s="32"/>
      <c r="U1192" s="32"/>
      <c r="V1192" s="32"/>
      <c r="W1192" s="32"/>
      <c r="X1192" s="32"/>
      <c r="Y1192" s="32"/>
      <c r="Z1192" s="32"/>
      <c r="AA1192" s="32"/>
      <c r="AB1192" s="32"/>
      <c r="AC1192" s="32"/>
      <c r="AD1192" s="32"/>
      <c r="AE1192" s="32"/>
    </row>
    <row r="1193" spans="1:31" ht="12.75">
      <c r="A1193" s="37"/>
      <c r="B1193" s="43"/>
      <c r="C1193" s="45"/>
      <c r="D1193" s="45"/>
      <c r="E1193" s="374"/>
      <c r="F1193" s="43"/>
      <c r="G1193" s="43"/>
      <c r="H1193" s="51"/>
      <c r="I1193" s="43"/>
      <c r="J1193" s="43"/>
      <c r="K1193" s="52"/>
      <c r="L1193" s="43"/>
      <c r="M1193" s="43"/>
      <c r="N1193" s="43"/>
      <c r="O1193" s="121"/>
      <c r="P1193" s="43"/>
      <c r="Q1193" s="31" t="b">
        <f>IF(AND(OR(G1193:G1197=DATOS!C$8,G1193:G1197=DATOS!C$9),H1193:H1197=DATOS!B$4),ROW(G1193:G1197))</f>
        <v>0</v>
      </c>
      <c r="R1193" s="31" t="str">
        <f t="shared" ca="1" si="2"/>
        <v/>
      </c>
      <c r="S1193" s="31">
        <f t="shared" ca="1" si="10"/>
        <v>0</v>
      </c>
      <c r="T1193" s="32"/>
      <c r="U1193" s="32"/>
      <c r="V1193" s="32"/>
      <c r="W1193" s="32"/>
      <c r="X1193" s="32"/>
      <c r="Y1193" s="32"/>
      <c r="Z1193" s="32"/>
      <c r="AA1193" s="32"/>
      <c r="AB1193" s="32"/>
      <c r="AC1193" s="32"/>
      <c r="AD1193" s="32"/>
      <c r="AE1193" s="32"/>
    </row>
    <row r="1194" spans="1:31" ht="12.75">
      <c r="A1194" s="37"/>
      <c r="B1194" s="43"/>
      <c r="C1194" s="45"/>
      <c r="D1194" s="45"/>
      <c r="E1194" s="374"/>
      <c r="F1194" s="43"/>
      <c r="G1194" s="43"/>
      <c r="H1194" s="51"/>
      <c r="I1194" s="43"/>
      <c r="J1194" s="43"/>
      <c r="K1194" s="52"/>
      <c r="L1194" s="43"/>
      <c r="M1194" s="43"/>
      <c r="N1194" s="43"/>
      <c r="O1194" s="121"/>
      <c r="P1194" s="43"/>
      <c r="Q1194" s="31" t="b">
        <f>IF(AND(OR(G1194:G1198=DATOS!C$8,G1194:G1198=DATOS!C$9),H1194:H1198=DATOS!B$4),ROW(G1194:G1198))</f>
        <v>0</v>
      </c>
      <c r="R1194" s="31" t="str">
        <f t="shared" ca="1" si="2"/>
        <v/>
      </c>
      <c r="S1194" s="31">
        <f t="shared" ca="1" si="10"/>
        <v>0</v>
      </c>
      <c r="T1194" s="32"/>
      <c r="U1194" s="32"/>
      <c r="V1194" s="32"/>
      <c r="W1194" s="32"/>
      <c r="X1194" s="32"/>
      <c r="Y1194" s="32"/>
      <c r="Z1194" s="32"/>
      <c r="AA1194" s="32"/>
      <c r="AB1194" s="32"/>
      <c r="AC1194" s="32"/>
      <c r="AD1194" s="32"/>
      <c r="AE1194" s="32"/>
    </row>
    <row r="1195" spans="1:31" ht="12.75">
      <c r="A1195" s="37"/>
      <c r="B1195" s="43"/>
      <c r="C1195" s="45"/>
      <c r="D1195" s="45"/>
      <c r="E1195" s="374"/>
      <c r="F1195" s="43"/>
      <c r="G1195" s="43"/>
      <c r="H1195" s="51"/>
      <c r="I1195" s="43"/>
      <c r="J1195" s="43"/>
      <c r="K1195" s="52"/>
      <c r="L1195" s="43"/>
      <c r="M1195" s="43"/>
      <c r="N1195" s="43"/>
      <c r="O1195" s="48"/>
      <c r="P1195" s="43"/>
      <c r="Q1195" s="31" t="b">
        <f>IF(AND(OR(G1195:G1199=DATOS!C$8,G1195:G1199=DATOS!C$9),H1195:H1199=DATOS!B$4),ROW(G1195:G1199))</f>
        <v>0</v>
      </c>
      <c r="R1195" s="31" t="str">
        <f t="shared" ca="1" si="2"/>
        <v/>
      </c>
      <c r="S1195" s="31">
        <f t="shared" ca="1" si="10"/>
        <v>0</v>
      </c>
      <c r="T1195" s="32"/>
      <c r="U1195" s="32"/>
      <c r="V1195" s="32"/>
      <c r="W1195" s="32"/>
      <c r="X1195" s="32"/>
      <c r="Y1195" s="32"/>
      <c r="Z1195" s="32"/>
      <c r="AA1195" s="32"/>
      <c r="AB1195" s="32"/>
      <c r="AC1195" s="32"/>
      <c r="AD1195" s="32"/>
      <c r="AE1195" s="32"/>
    </row>
    <row r="1196" spans="1:31" ht="12.75">
      <c r="A1196" s="37"/>
      <c r="B1196" s="43"/>
      <c r="C1196" s="45"/>
      <c r="D1196" s="45"/>
      <c r="E1196" s="374"/>
      <c r="F1196" s="43"/>
      <c r="G1196" s="43"/>
      <c r="H1196" s="51"/>
      <c r="I1196" s="43"/>
      <c r="J1196" s="43"/>
      <c r="K1196" s="52"/>
      <c r="L1196" s="43"/>
      <c r="M1196" s="43"/>
      <c r="N1196" s="43"/>
      <c r="O1196" s="48"/>
      <c r="P1196" s="43"/>
      <c r="Q1196" s="31" t="b">
        <f>IF(AND(OR(G1196:G1200=DATOS!C$8,G1196:G1200=DATOS!C$9),H1196:H1200=DATOS!B$4),ROW(G1196:G1200))</f>
        <v>0</v>
      </c>
      <c r="R1196" s="31" t="str">
        <f t="shared" ca="1" si="2"/>
        <v/>
      </c>
      <c r="S1196" s="31">
        <f t="shared" ca="1" si="10"/>
        <v>0</v>
      </c>
      <c r="T1196" s="32"/>
      <c r="U1196" s="32"/>
      <c r="V1196" s="32"/>
      <c r="W1196" s="32"/>
      <c r="X1196" s="32"/>
      <c r="Y1196" s="32"/>
      <c r="Z1196" s="32"/>
      <c r="AA1196" s="32"/>
      <c r="AB1196" s="32"/>
      <c r="AC1196" s="32"/>
      <c r="AD1196" s="32"/>
      <c r="AE1196" s="32"/>
    </row>
    <row r="1197" spans="1:31" ht="12.75">
      <c r="A1197" s="37"/>
      <c r="B1197" s="43"/>
      <c r="C1197" s="45"/>
      <c r="D1197" s="45"/>
      <c r="E1197" s="374"/>
      <c r="F1197" s="43"/>
      <c r="G1197" s="43"/>
      <c r="H1197" s="51"/>
      <c r="I1197" s="43"/>
      <c r="J1197" s="43"/>
      <c r="K1197" s="52"/>
      <c r="L1197" s="43"/>
      <c r="M1197" s="43"/>
      <c r="N1197" s="43"/>
      <c r="O1197" s="121"/>
      <c r="P1197" s="43"/>
      <c r="Q1197" s="31" t="b">
        <f>IF(AND(OR(G1197:G1201=DATOS!C$8,G1197:G1201=DATOS!C$9),H1197:H1201=DATOS!B$4),ROW(G1197:G1201))</f>
        <v>0</v>
      </c>
      <c r="R1197" s="31" t="str">
        <f t="shared" ca="1" si="2"/>
        <v/>
      </c>
      <c r="S1197" s="31">
        <f t="shared" ca="1" si="10"/>
        <v>0</v>
      </c>
      <c r="T1197" s="32"/>
      <c r="U1197" s="32"/>
      <c r="V1197" s="32"/>
      <c r="W1197" s="32"/>
      <c r="X1197" s="32"/>
      <c r="Y1197" s="32"/>
      <c r="Z1197" s="32"/>
      <c r="AA1197" s="32"/>
      <c r="AB1197" s="32"/>
      <c r="AC1197" s="32"/>
      <c r="AD1197" s="32"/>
      <c r="AE1197" s="32"/>
    </row>
    <row r="1198" spans="1:31" ht="12.75">
      <c r="A1198" s="37"/>
      <c r="B1198" s="43"/>
      <c r="C1198" s="45"/>
      <c r="D1198" s="45"/>
      <c r="E1198" s="374"/>
      <c r="F1198" s="43"/>
      <c r="G1198" s="43"/>
      <c r="H1198" s="51"/>
      <c r="I1198" s="43"/>
      <c r="J1198" s="43"/>
      <c r="K1198" s="52"/>
      <c r="L1198" s="43"/>
      <c r="M1198" s="43"/>
      <c r="N1198" s="43"/>
      <c r="O1198" s="121"/>
      <c r="P1198" s="43"/>
      <c r="Q1198" s="31" t="b">
        <f>IF(AND(OR(G1198:G1202=DATOS!C$8,G1198:G1202=DATOS!C$9),H1198:H1202=DATOS!B$4),ROW(G1198:G1202))</f>
        <v>0</v>
      </c>
      <c r="R1198" s="31" t="str">
        <f t="shared" ca="1" si="2"/>
        <v/>
      </c>
      <c r="S1198" s="31">
        <f t="shared" ca="1" si="10"/>
        <v>0</v>
      </c>
      <c r="T1198" s="32"/>
      <c r="U1198" s="32"/>
      <c r="V1198" s="32"/>
      <c r="W1198" s="32"/>
      <c r="X1198" s="32"/>
      <c r="Y1198" s="32"/>
      <c r="Z1198" s="32"/>
      <c r="AA1198" s="32"/>
      <c r="AB1198" s="32"/>
      <c r="AC1198" s="32"/>
      <c r="AD1198" s="32"/>
      <c r="AE1198" s="32"/>
    </row>
    <row r="1199" spans="1:31" ht="12.75">
      <c r="A1199" s="37"/>
      <c r="B1199" s="43"/>
      <c r="C1199" s="45"/>
      <c r="D1199" s="45"/>
      <c r="E1199" s="374"/>
      <c r="F1199" s="43"/>
      <c r="G1199" s="43"/>
      <c r="H1199" s="51"/>
      <c r="I1199" s="43"/>
      <c r="J1199" s="43"/>
      <c r="K1199" s="52"/>
      <c r="L1199" s="43"/>
      <c r="M1199" s="43"/>
      <c r="N1199" s="43"/>
      <c r="O1199" s="48"/>
      <c r="P1199" s="43"/>
      <c r="Q1199" s="31" t="b">
        <f>IF(AND(OR(G1199:G1203=DATOS!C$8,G1199:G1203=DATOS!C$9),H1199:H1203=DATOS!B$4),ROW(G1199:G1203))</f>
        <v>0</v>
      </c>
      <c r="R1199" s="31" t="str">
        <f t="shared" ca="1" si="2"/>
        <v/>
      </c>
      <c r="S1199" s="31">
        <f t="shared" ca="1" si="10"/>
        <v>0</v>
      </c>
      <c r="T1199" s="32"/>
      <c r="U1199" s="32"/>
      <c r="V1199" s="32"/>
      <c r="W1199" s="32"/>
      <c r="X1199" s="32"/>
      <c r="Y1199" s="32"/>
      <c r="Z1199" s="32"/>
      <c r="AA1199" s="32"/>
      <c r="AB1199" s="32"/>
      <c r="AC1199" s="32"/>
      <c r="AD1199" s="32"/>
      <c r="AE1199" s="32"/>
    </row>
    <row r="1200" spans="1:31" ht="12.75">
      <c r="A1200" s="37"/>
      <c r="B1200" s="43"/>
      <c r="C1200" s="45"/>
      <c r="D1200" s="45"/>
      <c r="E1200" s="374"/>
      <c r="F1200" s="43"/>
      <c r="G1200" s="43"/>
      <c r="H1200" s="51"/>
      <c r="I1200" s="43"/>
      <c r="J1200" s="43"/>
      <c r="K1200" s="52"/>
      <c r="L1200" s="43"/>
      <c r="M1200" s="43"/>
      <c r="N1200" s="43"/>
      <c r="O1200" s="121"/>
      <c r="P1200" s="43"/>
      <c r="Q1200" s="31" t="b">
        <f>IF(AND(OR(G1200:G1204=DATOS!C$8,G1200:G1204=DATOS!C$9),H1200:H1204=DATOS!B$4),ROW(G1200:G1204))</f>
        <v>0</v>
      </c>
      <c r="R1200" s="31" t="str">
        <f t="shared" ca="1" si="2"/>
        <v/>
      </c>
      <c r="S1200" s="31">
        <f t="shared" ca="1" si="10"/>
        <v>0</v>
      </c>
      <c r="T1200" s="32"/>
      <c r="U1200" s="32"/>
      <c r="V1200" s="32"/>
      <c r="W1200" s="32"/>
      <c r="X1200" s="32"/>
      <c r="Y1200" s="32"/>
      <c r="Z1200" s="32"/>
      <c r="AA1200" s="32"/>
      <c r="AB1200" s="32"/>
      <c r="AC1200" s="32"/>
      <c r="AD1200" s="32"/>
      <c r="AE1200" s="32"/>
    </row>
    <row r="1201" spans="1:31" ht="12.75">
      <c r="A1201" s="37"/>
      <c r="B1201" s="43"/>
      <c r="C1201" s="45"/>
      <c r="D1201" s="45"/>
      <c r="E1201" s="374"/>
      <c r="F1201" s="43"/>
      <c r="G1201" s="43"/>
      <c r="H1201" s="51"/>
      <c r="I1201" s="43"/>
      <c r="J1201" s="43"/>
      <c r="K1201" s="52"/>
      <c r="L1201" s="43"/>
      <c r="M1201" s="43"/>
      <c r="N1201" s="43"/>
      <c r="O1201" s="48"/>
      <c r="P1201" s="43"/>
      <c r="Q1201" s="31" t="b">
        <f>IF(AND(OR(G1201:G1205=DATOS!C$8,G1201:G1205=DATOS!C$9),H1201:H1205=DATOS!B$4),ROW(G1201:G1205))</f>
        <v>0</v>
      </c>
      <c r="R1201" s="31" t="str">
        <f t="shared" ca="1" si="2"/>
        <v/>
      </c>
      <c r="S1201" s="31">
        <f t="shared" ca="1" si="10"/>
        <v>0</v>
      </c>
      <c r="T1201" s="32"/>
      <c r="U1201" s="32"/>
      <c r="V1201" s="32"/>
      <c r="W1201" s="32"/>
      <c r="X1201" s="32"/>
      <c r="Y1201" s="32"/>
      <c r="Z1201" s="32"/>
      <c r="AA1201" s="32"/>
      <c r="AB1201" s="32"/>
      <c r="AC1201" s="32"/>
      <c r="AD1201" s="32"/>
      <c r="AE1201" s="32"/>
    </row>
    <row r="1202" spans="1:31" ht="12.75">
      <c r="A1202" s="37"/>
      <c r="B1202" s="184"/>
      <c r="C1202" s="45"/>
      <c r="D1202" s="45"/>
      <c r="E1202" s="374"/>
      <c r="F1202" s="43"/>
      <c r="G1202" s="43"/>
      <c r="H1202" s="51"/>
      <c r="I1202" s="43"/>
      <c r="J1202" s="43"/>
      <c r="K1202" s="52"/>
      <c r="L1202" s="43"/>
      <c r="M1202" s="43"/>
      <c r="N1202" s="43"/>
      <c r="O1202" s="48"/>
      <c r="P1202" s="43"/>
      <c r="Q1202" s="31" t="b">
        <f>IF(AND(OR(G1202:G1206=DATOS!C$8,G1202:G1206=DATOS!C$9),H1202:H1206=DATOS!B$4),ROW(G1202:G1206))</f>
        <v>0</v>
      </c>
      <c r="R1202" s="31" t="str">
        <f t="shared" ca="1" si="2"/>
        <v/>
      </c>
      <c r="S1202" s="31">
        <f t="shared" ca="1" si="10"/>
        <v>0</v>
      </c>
      <c r="T1202" s="32"/>
      <c r="U1202" s="32"/>
      <c r="V1202" s="32"/>
      <c r="W1202" s="32"/>
      <c r="X1202" s="32"/>
      <c r="Y1202" s="32"/>
      <c r="Z1202" s="32"/>
      <c r="AA1202" s="32"/>
      <c r="AB1202" s="32"/>
      <c r="AC1202" s="32"/>
      <c r="AD1202" s="32"/>
      <c r="AE1202" s="32"/>
    </row>
    <row r="1203" spans="1:31" ht="12.75">
      <c r="A1203" s="37"/>
      <c r="B1203" s="43"/>
      <c r="C1203" s="45"/>
      <c r="D1203" s="45"/>
      <c r="E1203" s="374"/>
      <c r="F1203" s="43"/>
      <c r="G1203" s="43"/>
      <c r="H1203" s="51"/>
      <c r="I1203" s="43"/>
      <c r="J1203" s="43"/>
      <c r="K1203" s="52"/>
      <c r="L1203" s="43"/>
      <c r="M1203" s="43"/>
      <c r="N1203" s="43"/>
      <c r="O1203" s="48"/>
      <c r="P1203" s="43"/>
      <c r="Q1203" s="31" t="b">
        <f>IF(AND(OR(G1203:G1207=DATOS!C$8,G1203:G1207=DATOS!C$9),H1203:H1207=DATOS!B$4),ROW(G1203:G1207))</f>
        <v>0</v>
      </c>
      <c r="R1203" s="31" t="str">
        <f t="shared" ca="1" si="2"/>
        <v/>
      </c>
      <c r="S1203" s="31">
        <f t="shared" ca="1" si="10"/>
        <v>0</v>
      </c>
      <c r="T1203" s="32"/>
      <c r="U1203" s="32"/>
      <c r="V1203" s="32"/>
      <c r="W1203" s="32"/>
      <c r="X1203" s="32"/>
      <c r="Y1203" s="32"/>
      <c r="Z1203" s="32"/>
      <c r="AA1203" s="32"/>
      <c r="AB1203" s="32"/>
      <c r="AC1203" s="32"/>
      <c r="AD1203" s="32"/>
      <c r="AE1203" s="32"/>
    </row>
    <row r="1204" spans="1:31" ht="12.75">
      <c r="A1204" s="37"/>
      <c r="B1204" s="43"/>
      <c r="C1204" s="45"/>
      <c r="D1204" s="45"/>
      <c r="E1204" s="374"/>
      <c r="F1204" s="43"/>
      <c r="G1204" s="43"/>
      <c r="H1204" s="51"/>
      <c r="I1204" s="43"/>
      <c r="J1204" s="43"/>
      <c r="K1204" s="52"/>
      <c r="L1204" s="43"/>
      <c r="M1204" s="43"/>
      <c r="N1204" s="43"/>
      <c r="O1204" s="121"/>
      <c r="P1204" s="43"/>
      <c r="Q1204" s="31" t="b">
        <f>IF(AND(OR(G1204:G1208=DATOS!C$8,G1204:G1208=DATOS!C$9),H1204:H1208=DATOS!B$4),ROW(G1204:G1208))</f>
        <v>0</v>
      </c>
      <c r="R1204" s="31" t="str">
        <f t="shared" ca="1" si="2"/>
        <v/>
      </c>
      <c r="S1204" s="31">
        <f t="shared" ca="1" si="10"/>
        <v>0</v>
      </c>
      <c r="T1204" s="32"/>
      <c r="U1204" s="32"/>
      <c r="V1204" s="32"/>
      <c r="W1204" s="32"/>
      <c r="X1204" s="32"/>
      <c r="Y1204" s="32"/>
      <c r="Z1204" s="32"/>
      <c r="AA1204" s="32"/>
      <c r="AB1204" s="32"/>
      <c r="AC1204" s="32"/>
      <c r="AD1204" s="32"/>
      <c r="AE1204" s="32"/>
    </row>
    <row r="1205" spans="1:31" ht="12.75">
      <c r="A1205" s="37"/>
      <c r="B1205" s="43"/>
      <c r="C1205" s="45"/>
      <c r="D1205" s="45"/>
      <c r="E1205" s="374"/>
      <c r="F1205" s="43"/>
      <c r="G1205" s="43"/>
      <c r="H1205" s="51"/>
      <c r="I1205" s="43"/>
      <c r="J1205" s="43"/>
      <c r="K1205" s="52"/>
      <c r="L1205" s="43"/>
      <c r="M1205" s="43"/>
      <c r="N1205" s="43"/>
      <c r="O1205" s="121"/>
      <c r="P1205" s="43"/>
      <c r="Q1205" s="31" t="b">
        <f>IF(AND(OR(G1205:G1209=DATOS!C$8,G1205:G1209=DATOS!C$9),H1205:H1209=DATOS!B$4),ROW(G1205:G1209))</f>
        <v>0</v>
      </c>
      <c r="R1205" s="31" t="str">
        <f t="shared" ca="1" si="2"/>
        <v/>
      </c>
      <c r="S1205" s="31">
        <f t="shared" ca="1" si="10"/>
        <v>0</v>
      </c>
      <c r="T1205" s="32"/>
      <c r="U1205" s="32"/>
      <c r="V1205" s="32"/>
      <c r="W1205" s="32"/>
      <c r="X1205" s="32"/>
      <c r="Y1205" s="32"/>
      <c r="Z1205" s="32"/>
      <c r="AA1205" s="32"/>
      <c r="AB1205" s="32"/>
      <c r="AC1205" s="32"/>
      <c r="AD1205" s="32"/>
      <c r="AE1205" s="32"/>
    </row>
    <row r="1206" spans="1:31" ht="12.75">
      <c r="A1206" s="37"/>
      <c r="B1206" s="43"/>
      <c r="C1206" s="45"/>
      <c r="D1206" s="45"/>
      <c r="E1206" s="374"/>
      <c r="F1206" s="43"/>
      <c r="G1206" s="43"/>
      <c r="H1206" s="51"/>
      <c r="I1206" s="43"/>
      <c r="J1206" s="43"/>
      <c r="K1206" s="52"/>
      <c r="L1206" s="43"/>
      <c r="M1206" s="43"/>
      <c r="N1206" s="43"/>
      <c r="O1206" s="121"/>
      <c r="P1206" s="43"/>
      <c r="Q1206" s="31" t="b">
        <f>IF(AND(OR(G1206:G1210=DATOS!C$8,G1206:G1210=DATOS!C$9),H1206:H1210=DATOS!B$4),ROW(G1206:G1210))</f>
        <v>0</v>
      </c>
      <c r="R1206" s="31" t="str">
        <f t="shared" ca="1" si="2"/>
        <v/>
      </c>
      <c r="S1206" s="31">
        <f t="shared" ca="1" si="10"/>
        <v>0</v>
      </c>
      <c r="T1206" s="32"/>
      <c r="U1206" s="32"/>
      <c r="V1206" s="32"/>
      <c r="W1206" s="32"/>
      <c r="X1206" s="32"/>
      <c r="Y1206" s="32"/>
      <c r="Z1206" s="32"/>
      <c r="AA1206" s="32"/>
      <c r="AB1206" s="32"/>
      <c r="AC1206" s="32"/>
      <c r="AD1206" s="32"/>
      <c r="AE1206" s="32"/>
    </row>
    <row r="1207" spans="1:31" ht="12.75">
      <c r="A1207" s="37"/>
      <c r="B1207" s="43"/>
      <c r="C1207" s="45"/>
      <c r="D1207" s="45"/>
      <c r="E1207" s="374"/>
      <c r="F1207" s="43"/>
      <c r="G1207" s="43"/>
      <c r="H1207" s="51"/>
      <c r="I1207" s="43"/>
      <c r="J1207" s="43"/>
      <c r="K1207" s="52"/>
      <c r="L1207" s="43"/>
      <c r="M1207" s="43"/>
      <c r="N1207" s="43"/>
      <c r="O1207" s="121"/>
      <c r="P1207" s="43"/>
      <c r="Q1207" s="31" t="b">
        <f>IF(AND(OR(G1207:G1211=DATOS!C$8,G1207:G1211=DATOS!C$9),H1207:H1211=DATOS!B$4),ROW(G1207:G1211))</f>
        <v>0</v>
      </c>
      <c r="R1207" s="31" t="str">
        <f t="shared" ca="1" si="2"/>
        <v/>
      </c>
      <c r="S1207" s="31">
        <f t="shared" ca="1" si="10"/>
        <v>0</v>
      </c>
      <c r="T1207" s="32"/>
      <c r="U1207" s="32"/>
      <c r="V1207" s="32"/>
      <c r="W1207" s="32"/>
      <c r="X1207" s="32"/>
      <c r="Y1207" s="32"/>
      <c r="Z1207" s="32"/>
      <c r="AA1207" s="32"/>
      <c r="AB1207" s="32"/>
      <c r="AC1207" s="32"/>
      <c r="AD1207" s="32"/>
      <c r="AE1207" s="32"/>
    </row>
    <row r="1208" spans="1:31" ht="12.75">
      <c r="A1208" s="37"/>
      <c r="B1208" s="43"/>
      <c r="C1208" s="45"/>
      <c r="D1208" s="45"/>
      <c r="E1208" s="374"/>
      <c r="F1208" s="43"/>
      <c r="G1208" s="43"/>
      <c r="H1208" s="51"/>
      <c r="I1208" s="43"/>
      <c r="J1208" s="43"/>
      <c r="K1208" s="52"/>
      <c r="L1208" s="43"/>
      <c r="M1208" s="43"/>
      <c r="N1208" s="43"/>
      <c r="O1208" s="121"/>
      <c r="P1208" s="43"/>
      <c r="Q1208" s="31" t="b">
        <f>IF(AND(OR(G1208:G1212=DATOS!C$8,G1208:G1212=DATOS!C$9),H1208:H1212=DATOS!B$4),ROW(G1208:G1212))</f>
        <v>0</v>
      </c>
      <c r="R1208" s="31" t="str">
        <f t="shared" ca="1" si="2"/>
        <v/>
      </c>
      <c r="S1208" s="31">
        <f t="shared" ca="1" si="10"/>
        <v>0</v>
      </c>
      <c r="T1208" s="32"/>
      <c r="U1208" s="32"/>
      <c r="V1208" s="32"/>
      <c r="W1208" s="32"/>
      <c r="X1208" s="32"/>
      <c r="Y1208" s="32"/>
      <c r="Z1208" s="32"/>
      <c r="AA1208" s="32"/>
      <c r="AB1208" s="32"/>
      <c r="AC1208" s="32"/>
      <c r="AD1208" s="32"/>
      <c r="AE1208" s="32"/>
    </row>
    <row r="1209" spans="1:31" ht="12.75">
      <c r="A1209" s="37"/>
      <c r="B1209" s="43"/>
      <c r="C1209" s="45"/>
      <c r="D1209" s="45"/>
      <c r="E1209" s="374"/>
      <c r="F1209" s="43"/>
      <c r="G1209" s="43"/>
      <c r="H1209" s="51"/>
      <c r="I1209" s="43"/>
      <c r="J1209" s="43"/>
      <c r="K1209" s="52"/>
      <c r="L1209" s="43"/>
      <c r="M1209" s="43"/>
      <c r="N1209" s="43"/>
      <c r="O1209" s="121"/>
      <c r="P1209" s="43"/>
      <c r="Q1209" s="31" t="b">
        <f>IF(AND(OR(G1209:G1213=DATOS!C$8,G1209:G1213=DATOS!C$9),H1209:H1213=DATOS!B$4),ROW(G1209:G1213))</f>
        <v>0</v>
      </c>
      <c r="R1209" s="31" t="str">
        <f t="shared" ca="1" si="2"/>
        <v/>
      </c>
      <c r="S1209" s="31">
        <f t="shared" ca="1" si="10"/>
        <v>0</v>
      </c>
      <c r="T1209" s="32"/>
      <c r="U1209" s="32"/>
      <c r="V1209" s="32"/>
      <c r="W1209" s="32"/>
      <c r="X1209" s="32"/>
      <c r="Y1209" s="32"/>
      <c r="Z1209" s="32"/>
      <c r="AA1209" s="32"/>
      <c r="AB1209" s="32"/>
      <c r="AC1209" s="32"/>
      <c r="AD1209" s="32"/>
      <c r="AE1209" s="32"/>
    </row>
    <row r="1210" spans="1:31" ht="12.75">
      <c r="A1210" s="37"/>
      <c r="B1210" s="43"/>
      <c r="C1210" s="45"/>
      <c r="D1210" s="45"/>
      <c r="E1210" s="374"/>
      <c r="F1210" s="43"/>
      <c r="G1210" s="43"/>
      <c r="H1210" s="51"/>
      <c r="I1210" s="43"/>
      <c r="J1210" s="43"/>
      <c r="K1210" s="52"/>
      <c r="L1210" s="43"/>
      <c r="M1210" s="43"/>
      <c r="N1210" s="43"/>
      <c r="O1210" s="121"/>
      <c r="P1210" s="43"/>
      <c r="Q1210" s="31" t="b">
        <f>IF(AND(OR(G1210:G1214=DATOS!C$8,G1210:G1214=DATOS!C$9),H1210:H1214=DATOS!B$4),ROW(G1210:G1214))</f>
        <v>0</v>
      </c>
      <c r="R1210" s="31" t="str">
        <f t="shared" ca="1" si="2"/>
        <v/>
      </c>
      <c r="S1210" s="31">
        <f t="shared" ca="1" si="10"/>
        <v>0</v>
      </c>
      <c r="T1210" s="32"/>
      <c r="U1210" s="32"/>
      <c r="V1210" s="32"/>
      <c r="W1210" s="32"/>
      <c r="X1210" s="32"/>
      <c r="Y1210" s="32"/>
      <c r="Z1210" s="32"/>
      <c r="AA1210" s="32"/>
      <c r="AB1210" s="32"/>
      <c r="AC1210" s="32"/>
      <c r="AD1210" s="32"/>
      <c r="AE1210" s="32"/>
    </row>
    <row r="1211" spans="1:31" ht="12.75">
      <c r="A1211" s="37"/>
      <c r="B1211" s="43"/>
      <c r="C1211" s="45"/>
      <c r="D1211" s="45"/>
      <c r="E1211" s="374"/>
      <c r="F1211" s="43"/>
      <c r="G1211" s="43"/>
      <c r="H1211" s="51"/>
      <c r="I1211" s="43"/>
      <c r="J1211" s="43"/>
      <c r="K1211" s="52"/>
      <c r="L1211" s="43"/>
      <c r="M1211" s="43"/>
      <c r="N1211" s="43"/>
      <c r="O1211" s="121"/>
      <c r="P1211" s="43"/>
      <c r="Q1211" s="31" t="b">
        <f>IF(AND(OR(G1211:G1215=DATOS!C$8,G1211:G1215=DATOS!C$9),H1211:H1215=DATOS!B$4),ROW(G1211:G1215))</f>
        <v>0</v>
      </c>
      <c r="R1211" s="31" t="str">
        <f t="shared" ca="1" si="2"/>
        <v/>
      </c>
      <c r="S1211" s="31">
        <f t="shared" ca="1" si="10"/>
        <v>0</v>
      </c>
      <c r="T1211" s="32"/>
      <c r="U1211" s="32"/>
      <c r="V1211" s="32"/>
      <c r="W1211" s="32"/>
      <c r="X1211" s="32"/>
      <c r="Y1211" s="32"/>
      <c r="Z1211" s="32"/>
      <c r="AA1211" s="32"/>
      <c r="AB1211" s="32"/>
      <c r="AC1211" s="32"/>
      <c r="AD1211" s="32"/>
      <c r="AE1211" s="32"/>
    </row>
    <row r="1212" spans="1:31" ht="12.75">
      <c r="A1212" s="37"/>
      <c r="B1212" s="43"/>
      <c r="C1212" s="45"/>
      <c r="D1212" s="45"/>
      <c r="E1212" s="374"/>
      <c r="F1212" s="43"/>
      <c r="G1212" s="43"/>
      <c r="H1212" s="51"/>
      <c r="I1212" s="43"/>
      <c r="J1212" s="43"/>
      <c r="K1212" s="52"/>
      <c r="L1212" s="43"/>
      <c r="M1212" s="43"/>
      <c r="N1212" s="43"/>
      <c r="O1212" s="121"/>
      <c r="P1212" s="43"/>
      <c r="Q1212" s="31" t="b">
        <f>IF(AND(OR(G1212:G1216=DATOS!C$8,G1212:G1216=DATOS!C$9),H1212:H1216=DATOS!B$4),ROW(G1212:G1216))</f>
        <v>0</v>
      </c>
      <c r="R1212" s="31" t="str">
        <f t="shared" ca="1" si="2"/>
        <v/>
      </c>
      <c r="S1212" s="31">
        <f t="shared" ca="1" si="10"/>
        <v>0</v>
      </c>
      <c r="T1212" s="32"/>
      <c r="U1212" s="32"/>
      <c r="V1212" s="32"/>
      <c r="W1212" s="32"/>
      <c r="X1212" s="32"/>
      <c r="Y1212" s="32"/>
      <c r="Z1212" s="32"/>
      <c r="AA1212" s="32"/>
      <c r="AB1212" s="32"/>
      <c r="AC1212" s="32"/>
      <c r="AD1212" s="32"/>
      <c r="AE1212" s="32"/>
    </row>
    <row r="1213" spans="1:31" ht="12.75">
      <c r="A1213" s="37"/>
      <c r="B1213" s="43"/>
      <c r="C1213" s="45"/>
      <c r="D1213" s="45"/>
      <c r="E1213" s="374"/>
      <c r="F1213" s="43"/>
      <c r="G1213" s="43"/>
      <c r="H1213" s="51"/>
      <c r="I1213" s="43"/>
      <c r="J1213" s="43"/>
      <c r="K1213" s="52"/>
      <c r="L1213" s="43"/>
      <c r="M1213" s="43"/>
      <c r="N1213" s="43"/>
      <c r="O1213" s="121"/>
      <c r="P1213" s="43"/>
      <c r="Q1213" s="31" t="b">
        <f>IF(AND(OR(G1213:G1217=DATOS!C$8,G1213:G1217=DATOS!C$9),H1213:H1217=DATOS!B$4),ROW(G1213:G1217))</f>
        <v>0</v>
      </c>
      <c r="R1213" s="31" t="str">
        <f t="shared" ca="1" si="2"/>
        <v/>
      </c>
      <c r="S1213" s="31">
        <f t="shared" ca="1" si="10"/>
        <v>0</v>
      </c>
      <c r="T1213" s="32"/>
      <c r="U1213" s="32"/>
      <c r="V1213" s="32"/>
      <c r="W1213" s="32"/>
      <c r="X1213" s="32"/>
      <c r="Y1213" s="32"/>
      <c r="Z1213" s="32"/>
      <c r="AA1213" s="32"/>
      <c r="AB1213" s="32"/>
      <c r="AC1213" s="32"/>
      <c r="AD1213" s="32"/>
      <c r="AE1213" s="32"/>
    </row>
    <row r="1214" spans="1:31" ht="12.75">
      <c r="A1214" s="37"/>
      <c r="B1214" s="43"/>
      <c r="C1214" s="45"/>
      <c r="D1214" s="45"/>
      <c r="E1214" s="374"/>
      <c r="F1214" s="43"/>
      <c r="G1214" s="43"/>
      <c r="H1214" s="51"/>
      <c r="I1214" s="43"/>
      <c r="J1214" s="43"/>
      <c r="K1214" s="52"/>
      <c r="L1214" s="43"/>
      <c r="M1214" s="43"/>
      <c r="N1214" s="43"/>
      <c r="O1214" s="121"/>
      <c r="P1214" s="43"/>
      <c r="Q1214" s="31" t="b">
        <f>IF(AND(OR(G1214:G1218=DATOS!C$8,G1214:G1218=DATOS!C$9),H1214:H1218=DATOS!B$4),ROW(G1214:G1218))</f>
        <v>0</v>
      </c>
      <c r="R1214" s="31" t="str">
        <f t="shared" ca="1" si="2"/>
        <v/>
      </c>
      <c r="S1214" s="31">
        <f t="shared" ca="1" si="10"/>
        <v>0</v>
      </c>
      <c r="T1214" s="32"/>
      <c r="U1214" s="32"/>
      <c r="V1214" s="32"/>
      <c r="W1214" s="32"/>
      <c r="X1214" s="32"/>
      <c r="Y1214" s="32"/>
      <c r="Z1214" s="32"/>
      <c r="AA1214" s="32"/>
      <c r="AB1214" s="32"/>
      <c r="AC1214" s="32"/>
      <c r="AD1214" s="32"/>
      <c r="AE1214" s="32"/>
    </row>
    <row r="1215" spans="1:31" ht="12.75">
      <c r="A1215" s="37"/>
      <c r="B1215" s="43"/>
      <c r="C1215" s="45"/>
      <c r="D1215" s="45"/>
      <c r="E1215" s="374"/>
      <c r="F1215" s="43"/>
      <c r="G1215" s="43"/>
      <c r="H1215" s="51"/>
      <c r="I1215" s="43"/>
      <c r="J1215" s="43"/>
      <c r="K1215" s="52"/>
      <c r="L1215" s="43"/>
      <c r="M1215" s="43"/>
      <c r="N1215" s="43"/>
      <c r="O1215" s="121"/>
      <c r="P1215" s="43"/>
      <c r="Q1215" s="31" t="b">
        <f>IF(AND(OR(G1215:G1219=DATOS!C$8,G1215:G1219=DATOS!C$9),H1215:H1219=DATOS!B$4),ROW(G1215:G1219))</f>
        <v>0</v>
      </c>
      <c r="R1215" s="31" t="str">
        <f t="shared" ca="1" si="2"/>
        <v/>
      </c>
      <c r="S1215" s="31">
        <f t="shared" ca="1" si="10"/>
        <v>0</v>
      </c>
      <c r="T1215" s="32"/>
      <c r="U1215" s="32"/>
      <c r="V1215" s="32"/>
      <c r="W1215" s="32"/>
      <c r="X1215" s="32"/>
      <c r="Y1215" s="32"/>
      <c r="Z1215" s="32"/>
      <c r="AA1215" s="32"/>
      <c r="AB1215" s="32"/>
      <c r="AC1215" s="32"/>
      <c r="AD1215" s="32"/>
      <c r="AE1215" s="32"/>
    </row>
    <row r="1216" spans="1:31" ht="12.75">
      <c r="A1216" s="37"/>
      <c r="B1216" s="43"/>
      <c r="C1216" s="45"/>
      <c r="D1216" s="45"/>
      <c r="E1216" s="374"/>
      <c r="F1216" s="43"/>
      <c r="G1216" s="43"/>
      <c r="H1216" s="51"/>
      <c r="I1216" s="43"/>
      <c r="J1216" s="43"/>
      <c r="K1216" s="52"/>
      <c r="L1216" s="43"/>
      <c r="M1216" s="43"/>
      <c r="N1216" s="43"/>
      <c r="O1216" s="121"/>
      <c r="P1216" s="43"/>
      <c r="Q1216" s="31" t="b">
        <f>IF(AND(OR(G1216:G1220=DATOS!C$8,G1216:G1220=DATOS!C$9),H1216:H1220=DATOS!B$4),ROW(G1216:G1220))</f>
        <v>0</v>
      </c>
      <c r="R1216" s="31" t="str">
        <f t="shared" ca="1" si="2"/>
        <v/>
      </c>
      <c r="S1216" s="31">
        <f t="shared" ca="1" si="10"/>
        <v>0</v>
      </c>
      <c r="T1216" s="32"/>
      <c r="U1216" s="32"/>
      <c r="V1216" s="32"/>
      <c r="W1216" s="32"/>
      <c r="X1216" s="32"/>
      <c r="Y1216" s="32"/>
      <c r="Z1216" s="32"/>
      <c r="AA1216" s="32"/>
      <c r="AB1216" s="32"/>
      <c r="AC1216" s="32"/>
      <c r="AD1216" s="32"/>
      <c r="AE1216" s="32"/>
    </row>
    <row r="1217" spans="1:31" ht="12.75">
      <c r="A1217" s="37"/>
      <c r="B1217" s="43"/>
      <c r="C1217" s="45"/>
      <c r="D1217" s="45"/>
      <c r="E1217" s="374"/>
      <c r="F1217" s="43"/>
      <c r="G1217" s="43"/>
      <c r="H1217" s="51"/>
      <c r="I1217" s="43"/>
      <c r="J1217" s="43"/>
      <c r="K1217" s="52"/>
      <c r="L1217" s="43"/>
      <c r="M1217" s="43"/>
      <c r="N1217" s="43"/>
      <c r="O1217" s="121"/>
      <c r="P1217" s="43"/>
      <c r="Q1217" s="31" t="b">
        <f>IF(AND(OR(G1217:G1221=DATOS!C$8,G1217:G1221=DATOS!C$9),H1217:H1221=DATOS!B$4),ROW(G1217:G1221))</f>
        <v>0</v>
      </c>
      <c r="R1217" s="31" t="str">
        <f t="shared" ca="1" si="2"/>
        <v/>
      </c>
      <c r="S1217" s="31">
        <f t="shared" ca="1" si="10"/>
        <v>0</v>
      </c>
      <c r="T1217" s="32"/>
      <c r="U1217" s="32"/>
      <c r="V1217" s="32"/>
      <c r="W1217" s="32"/>
      <c r="X1217" s="32"/>
      <c r="Y1217" s="32"/>
      <c r="Z1217" s="32"/>
      <c r="AA1217" s="32"/>
      <c r="AB1217" s="32"/>
      <c r="AC1217" s="32"/>
      <c r="AD1217" s="32"/>
      <c r="AE1217" s="32"/>
    </row>
    <row r="1218" spans="1:31" ht="12.75">
      <c r="A1218" s="37"/>
      <c r="B1218" s="43"/>
      <c r="C1218" s="45"/>
      <c r="D1218" s="45"/>
      <c r="E1218" s="374"/>
      <c r="F1218" s="43"/>
      <c r="G1218" s="43"/>
      <c r="H1218" s="51"/>
      <c r="I1218" s="43"/>
      <c r="J1218" s="43"/>
      <c r="K1218" s="52"/>
      <c r="L1218" s="43"/>
      <c r="M1218" s="43"/>
      <c r="N1218" s="43"/>
      <c r="O1218" s="121"/>
      <c r="P1218" s="43"/>
      <c r="Q1218" s="31" t="b">
        <f>IF(AND(OR(G1218:G1222=DATOS!C$8,G1218:G1222=DATOS!C$9),H1218:H1222=DATOS!B$4),ROW(G1218:G1222))</f>
        <v>0</v>
      </c>
      <c r="R1218" s="31" t="str">
        <f t="shared" ca="1" si="2"/>
        <v/>
      </c>
      <c r="S1218" s="31">
        <f t="shared" ca="1" si="10"/>
        <v>0</v>
      </c>
      <c r="T1218" s="32"/>
      <c r="U1218" s="32"/>
      <c r="V1218" s="32"/>
      <c r="W1218" s="32"/>
      <c r="X1218" s="32"/>
      <c r="Y1218" s="32"/>
      <c r="Z1218" s="32"/>
      <c r="AA1218" s="32"/>
      <c r="AB1218" s="32"/>
      <c r="AC1218" s="32"/>
      <c r="AD1218" s="32"/>
      <c r="AE1218" s="32"/>
    </row>
    <row r="1219" spans="1:31" ht="12.75">
      <c r="A1219" s="37"/>
      <c r="B1219" s="43"/>
      <c r="C1219" s="45"/>
      <c r="D1219" s="45"/>
      <c r="E1219" s="374"/>
      <c r="F1219" s="43"/>
      <c r="G1219" s="43"/>
      <c r="H1219" s="51"/>
      <c r="I1219" s="43"/>
      <c r="J1219" s="43"/>
      <c r="K1219" s="52"/>
      <c r="L1219" s="43"/>
      <c r="M1219" s="43"/>
      <c r="N1219" s="43"/>
      <c r="O1219" s="121"/>
      <c r="P1219" s="43"/>
      <c r="Q1219" s="31" t="b">
        <f>IF(AND(OR(G1219:G1223=DATOS!C$8,G1219:G1223=DATOS!C$9),H1219:H1223=DATOS!B$4),ROW(G1219:G1223))</f>
        <v>0</v>
      </c>
      <c r="R1219" s="31" t="str">
        <f t="shared" ca="1" si="2"/>
        <v/>
      </c>
      <c r="S1219" s="31">
        <f t="shared" ca="1" si="10"/>
        <v>0</v>
      </c>
      <c r="T1219" s="32"/>
      <c r="U1219" s="32"/>
      <c r="V1219" s="32"/>
      <c r="W1219" s="32"/>
      <c r="X1219" s="32"/>
      <c r="Y1219" s="32"/>
      <c r="Z1219" s="32"/>
      <c r="AA1219" s="32"/>
      <c r="AB1219" s="32"/>
      <c r="AC1219" s="32"/>
      <c r="AD1219" s="32"/>
      <c r="AE1219" s="32"/>
    </row>
    <row r="1220" spans="1:31" ht="12.75">
      <c r="A1220" s="37"/>
      <c r="B1220" s="43"/>
      <c r="C1220" s="45"/>
      <c r="D1220" s="45"/>
      <c r="E1220" s="374"/>
      <c r="F1220" s="43"/>
      <c r="G1220" s="43"/>
      <c r="H1220" s="51"/>
      <c r="I1220" s="43"/>
      <c r="J1220" s="43"/>
      <c r="K1220" s="52"/>
      <c r="L1220" s="43"/>
      <c r="M1220" s="43"/>
      <c r="N1220" s="43"/>
      <c r="O1220" s="121"/>
      <c r="P1220" s="43"/>
      <c r="Q1220" s="31" t="b">
        <f>IF(AND(OR(G1220:G1224=DATOS!C$8,G1220:G1224=DATOS!C$9),H1220:H1224=DATOS!B$4),ROW(G1220:G1224))</f>
        <v>0</v>
      </c>
      <c r="R1220" s="31" t="str">
        <f t="shared" ca="1" si="2"/>
        <v/>
      </c>
      <c r="S1220" s="31">
        <f t="shared" ca="1" si="10"/>
        <v>0</v>
      </c>
      <c r="T1220" s="32"/>
      <c r="U1220" s="32"/>
      <c r="V1220" s="32"/>
      <c r="W1220" s="32"/>
      <c r="X1220" s="32"/>
      <c r="Y1220" s="32"/>
      <c r="Z1220" s="32"/>
      <c r="AA1220" s="32"/>
      <c r="AB1220" s="32"/>
      <c r="AC1220" s="32"/>
      <c r="AD1220" s="32"/>
      <c r="AE1220" s="32"/>
    </row>
    <row r="1221" spans="1:31" ht="12.75">
      <c r="A1221" s="37"/>
      <c r="B1221" s="43"/>
      <c r="C1221" s="45"/>
      <c r="D1221" s="45"/>
      <c r="E1221" s="374"/>
      <c r="F1221" s="43"/>
      <c r="G1221" s="43"/>
      <c r="H1221" s="51"/>
      <c r="I1221" s="43"/>
      <c r="J1221" s="43"/>
      <c r="K1221" s="52"/>
      <c r="L1221" s="43"/>
      <c r="M1221" s="43"/>
      <c r="N1221" s="43"/>
      <c r="O1221" s="121"/>
      <c r="P1221" s="43"/>
      <c r="Q1221" s="31" t="b">
        <f>IF(AND(OR(G1221:G1225=DATOS!C$8,G1221:G1225=DATOS!C$9),H1221:H1225=DATOS!B$4),ROW(G1221:G1225))</f>
        <v>0</v>
      </c>
      <c r="R1221" s="31" t="str">
        <f t="shared" ca="1" si="2"/>
        <v/>
      </c>
      <c r="S1221" s="31">
        <f t="shared" ca="1" si="10"/>
        <v>0</v>
      </c>
      <c r="T1221" s="32"/>
      <c r="U1221" s="32"/>
      <c r="V1221" s="32"/>
      <c r="W1221" s="32"/>
      <c r="X1221" s="32"/>
      <c r="Y1221" s="32"/>
      <c r="Z1221" s="32"/>
      <c r="AA1221" s="32"/>
      <c r="AB1221" s="32"/>
      <c r="AC1221" s="32"/>
      <c r="AD1221" s="32"/>
      <c r="AE1221" s="32"/>
    </row>
    <row r="1222" spans="1:31" ht="12.75">
      <c r="A1222" s="37"/>
      <c r="B1222" s="43"/>
      <c r="C1222" s="45"/>
      <c r="D1222" s="45"/>
      <c r="E1222" s="374"/>
      <c r="F1222" s="43"/>
      <c r="G1222" s="43"/>
      <c r="H1222" s="51"/>
      <c r="I1222" s="43"/>
      <c r="J1222" s="43"/>
      <c r="K1222" s="52"/>
      <c r="L1222" s="43"/>
      <c r="M1222" s="43"/>
      <c r="N1222" s="43"/>
      <c r="O1222" s="121"/>
      <c r="P1222" s="43"/>
      <c r="Q1222" s="31" t="b">
        <f>IF(AND(OR(G1222:G1226=DATOS!C$8,G1222:G1226=DATOS!C$9),H1222:H1226=DATOS!B$4),ROW(G1222:G1226))</f>
        <v>0</v>
      </c>
      <c r="R1222" s="31" t="str">
        <f t="shared" ca="1" si="2"/>
        <v/>
      </c>
      <c r="S1222" s="31">
        <f t="shared" ca="1" si="10"/>
        <v>0</v>
      </c>
      <c r="T1222" s="32"/>
      <c r="U1222" s="32"/>
      <c r="V1222" s="32"/>
      <c r="W1222" s="32"/>
      <c r="X1222" s="32"/>
      <c r="Y1222" s="32"/>
      <c r="Z1222" s="32"/>
      <c r="AA1222" s="32"/>
      <c r="AB1222" s="32"/>
      <c r="AC1222" s="32"/>
      <c r="AD1222" s="32"/>
      <c r="AE1222" s="32"/>
    </row>
    <row r="1223" spans="1:31" ht="12.75">
      <c r="A1223" s="37"/>
      <c r="B1223" s="43"/>
      <c r="C1223" s="45"/>
      <c r="D1223" s="45"/>
      <c r="E1223" s="374"/>
      <c r="F1223" s="43"/>
      <c r="G1223" s="43"/>
      <c r="H1223" s="51"/>
      <c r="I1223" s="43"/>
      <c r="J1223" s="43"/>
      <c r="K1223" s="52"/>
      <c r="L1223" s="48"/>
      <c r="M1223" s="121"/>
      <c r="N1223" s="43"/>
      <c r="O1223" s="121"/>
      <c r="P1223" s="43"/>
      <c r="Q1223" s="31" t="b">
        <f>IF(AND(OR(G1223:G1227=DATOS!C$8,G1223:G1227=DATOS!C$9),H1223:H1227=DATOS!B$4),ROW(G1223:G1227))</f>
        <v>0</v>
      </c>
      <c r="R1223" s="31" t="str">
        <f t="shared" ca="1" si="2"/>
        <v/>
      </c>
      <c r="S1223" s="31">
        <f t="shared" ca="1" si="10"/>
        <v>0</v>
      </c>
      <c r="T1223" s="32"/>
      <c r="U1223" s="32"/>
      <c r="V1223" s="32"/>
      <c r="W1223" s="32"/>
      <c r="X1223" s="32"/>
      <c r="Y1223" s="32"/>
      <c r="Z1223" s="32"/>
      <c r="AA1223" s="32"/>
      <c r="AB1223" s="32"/>
      <c r="AC1223" s="32"/>
      <c r="AD1223" s="32"/>
      <c r="AE1223" s="32"/>
    </row>
    <row r="1224" spans="1:31" ht="12.75">
      <c r="A1224" s="37"/>
      <c r="B1224" s="43"/>
      <c r="C1224" s="45"/>
      <c r="D1224" s="45"/>
      <c r="E1224" s="374"/>
      <c r="F1224" s="43"/>
      <c r="G1224" s="43"/>
      <c r="H1224" s="51"/>
      <c r="I1224" s="43"/>
      <c r="J1224" s="43"/>
      <c r="K1224" s="52"/>
      <c r="L1224" s="121"/>
      <c r="M1224" s="121"/>
      <c r="N1224" s="43"/>
      <c r="O1224" s="121"/>
      <c r="P1224" s="43"/>
      <c r="Q1224" s="31" t="b">
        <f>IF(AND(OR(G1224:G1228=DATOS!C$8,G1224:G1228=DATOS!C$9),H1224:H1228=DATOS!B$4),ROW(G1224:G1228))</f>
        <v>0</v>
      </c>
      <c r="R1224" s="31" t="str">
        <f t="shared" ca="1" si="2"/>
        <v/>
      </c>
      <c r="S1224" s="31">
        <f t="shared" ca="1" si="10"/>
        <v>0</v>
      </c>
      <c r="T1224" s="32"/>
      <c r="U1224" s="32"/>
      <c r="V1224" s="32"/>
      <c r="W1224" s="32"/>
      <c r="X1224" s="32"/>
      <c r="Y1224" s="32"/>
      <c r="Z1224" s="32"/>
      <c r="AA1224" s="32"/>
      <c r="AB1224" s="32"/>
      <c r="AC1224" s="32"/>
      <c r="AD1224" s="32"/>
      <c r="AE1224" s="32"/>
    </row>
    <row r="1225" spans="1:31" ht="12.75">
      <c r="A1225" s="37"/>
      <c r="B1225" s="43"/>
      <c r="C1225" s="45"/>
      <c r="D1225" s="45"/>
      <c r="E1225" s="374"/>
      <c r="F1225" s="43"/>
      <c r="G1225" s="43"/>
      <c r="H1225" s="51"/>
      <c r="I1225" s="43"/>
      <c r="J1225" s="43"/>
      <c r="K1225" s="52"/>
      <c r="L1225" s="43"/>
      <c r="M1225" s="43"/>
      <c r="N1225" s="43"/>
      <c r="O1225" s="121"/>
      <c r="P1225" s="43"/>
      <c r="Q1225" s="31" t="b">
        <f>IF(AND(OR(G1225:G1229=DATOS!C$8,G1225:G1229=DATOS!C$9),H1225:H1229=DATOS!B$4),ROW(G1225:G1229))</f>
        <v>0</v>
      </c>
      <c r="R1225" s="31" t="str">
        <f t="shared" ca="1" si="2"/>
        <v/>
      </c>
      <c r="S1225" s="31">
        <f t="shared" ca="1" si="10"/>
        <v>0</v>
      </c>
      <c r="T1225" s="32"/>
      <c r="U1225" s="32"/>
      <c r="V1225" s="32"/>
      <c r="W1225" s="32"/>
      <c r="X1225" s="32"/>
      <c r="Y1225" s="32"/>
      <c r="Z1225" s="32"/>
      <c r="AA1225" s="32"/>
      <c r="AB1225" s="32"/>
      <c r="AC1225" s="32"/>
      <c r="AD1225" s="32"/>
      <c r="AE1225" s="32"/>
    </row>
    <row r="1226" spans="1:31" ht="12.75">
      <c r="A1226" s="37"/>
      <c r="B1226" s="43"/>
      <c r="C1226" s="45"/>
      <c r="D1226" s="45"/>
      <c r="E1226" s="374"/>
      <c r="F1226" s="43"/>
      <c r="G1226" s="43"/>
      <c r="H1226" s="51"/>
      <c r="I1226" s="43"/>
      <c r="J1226" s="43"/>
      <c r="K1226" s="52"/>
      <c r="L1226" s="43"/>
      <c r="M1226" s="43"/>
      <c r="N1226" s="43"/>
      <c r="O1226" s="121"/>
      <c r="P1226" s="43"/>
      <c r="Q1226" s="31" t="b">
        <f>IF(AND(OR(G1226:G1230=DATOS!C$8,G1226:G1230=DATOS!C$9),H1226:H1230=DATOS!B$4),ROW(G1226:G1230))</f>
        <v>0</v>
      </c>
      <c r="R1226" s="31" t="str">
        <f t="shared" ca="1" si="2"/>
        <v/>
      </c>
      <c r="S1226" s="31">
        <f t="shared" ca="1" si="10"/>
        <v>0</v>
      </c>
      <c r="T1226" s="32"/>
      <c r="U1226" s="32"/>
      <c r="V1226" s="32"/>
      <c r="W1226" s="32"/>
      <c r="X1226" s="32"/>
      <c r="Y1226" s="32"/>
      <c r="Z1226" s="32"/>
      <c r="AA1226" s="32"/>
      <c r="AB1226" s="32"/>
      <c r="AC1226" s="32"/>
      <c r="AD1226" s="32"/>
      <c r="AE1226" s="32"/>
    </row>
    <row r="1227" spans="1:31" ht="12.75">
      <c r="A1227" s="37"/>
      <c r="B1227" s="43"/>
      <c r="C1227" s="45"/>
      <c r="D1227" s="45"/>
      <c r="E1227" s="374"/>
      <c r="F1227" s="43"/>
      <c r="G1227" s="43"/>
      <c r="H1227" s="51"/>
      <c r="I1227" s="43"/>
      <c r="J1227" s="43"/>
      <c r="K1227" s="52"/>
      <c r="L1227" s="43"/>
      <c r="M1227" s="43"/>
      <c r="N1227" s="43"/>
      <c r="O1227" s="121"/>
      <c r="P1227" s="43"/>
      <c r="Q1227" s="31" t="b">
        <f>IF(AND(OR(G1227:G1231=DATOS!C$8,G1227:G1231=DATOS!C$9),H1227:H1231=DATOS!B$4),ROW(G1227:G1231))</f>
        <v>0</v>
      </c>
      <c r="R1227" s="31" t="str">
        <f t="shared" ca="1" si="2"/>
        <v/>
      </c>
      <c r="S1227" s="31">
        <f t="shared" ca="1" si="10"/>
        <v>0</v>
      </c>
      <c r="T1227" s="32"/>
      <c r="U1227" s="32"/>
      <c r="V1227" s="32"/>
      <c r="W1227" s="32"/>
      <c r="X1227" s="32"/>
      <c r="Y1227" s="32"/>
      <c r="Z1227" s="32"/>
      <c r="AA1227" s="32"/>
      <c r="AB1227" s="32"/>
      <c r="AC1227" s="32"/>
      <c r="AD1227" s="32"/>
      <c r="AE1227" s="32"/>
    </row>
    <row r="1228" spans="1:31" ht="12.75">
      <c r="A1228" s="37"/>
      <c r="B1228" s="43"/>
      <c r="C1228" s="45"/>
      <c r="D1228" s="45"/>
      <c r="E1228" s="374"/>
      <c r="F1228" s="43"/>
      <c r="G1228" s="43"/>
      <c r="H1228" s="51"/>
      <c r="I1228" s="43"/>
      <c r="J1228" s="43"/>
      <c r="K1228" s="52"/>
      <c r="L1228" s="121"/>
      <c r="M1228" s="43"/>
      <c r="N1228" s="31"/>
      <c r="O1228" s="31"/>
      <c r="P1228" s="31"/>
      <c r="Q1228" s="31" t="b">
        <f>IF(AND(OR(G1228:G1232=DATOS!C$8,G1228:G1232=DATOS!C$9),H1228:H1232=DATOS!B$4),ROW(G1228:G1232))</f>
        <v>0</v>
      </c>
      <c r="R1228" s="31" t="str">
        <f t="shared" ca="1" si="2"/>
        <v/>
      </c>
      <c r="S1228" s="31">
        <f t="shared" ca="1" si="10"/>
        <v>0</v>
      </c>
      <c r="T1228" s="32"/>
      <c r="U1228" s="32"/>
      <c r="V1228" s="32"/>
      <c r="W1228" s="32"/>
      <c r="X1228" s="32"/>
      <c r="Y1228" s="32"/>
      <c r="Z1228" s="32"/>
      <c r="AA1228" s="32"/>
      <c r="AB1228" s="32"/>
      <c r="AC1228" s="32"/>
      <c r="AD1228" s="32"/>
      <c r="AE1228" s="32"/>
    </row>
    <row r="1229" spans="1:31" ht="12.75">
      <c r="A1229" s="37"/>
      <c r="B1229" s="43"/>
      <c r="C1229" s="45"/>
      <c r="D1229" s="45"/>
      <c r="E1229" s="374"/>
      <c r="F1229" s="43"/>
      <c r="G1229" s="43"/>
      <c r="H1229" s="51"/>
      <c r="I1229" s="43"/>
      <c r="J1229" s="43"/>
      <c r="K1229" s="52"/>
      <c r="L1229" s="43"/>
      <c r="M1229" s="43"/>
      <c r="N1229" s="43"/>
      <c r="O1229" s="121"/>
      <c r="P1229" s="43"/>
      <c r="Q1229" s="31" t="b">
        <f>IF(AND(OR(G1229:G1233=DATOS!C$8,G1229:G1233=DATOS!C$9),H1229:H1233=DATOS!B$4),ROW(G1229:G1233))</f>
        <v>0</v>
      </c>
      <c r="R1229" s="31" t="str">
        <f t="shared" ca="1" si="2"/>
        <v/>
      </c>
      <c r="S1229" s="31">
        <f t="shared" ca="1" si="10"/>
        <v>0</v>
      </c>
      <c r="T1229" s="32"/>
      <c r="U1229" s="32"/>
      <c r="V1229" s="32"/>
      <c r="W1229" s="32"/>
      <c r="X1229" s="32"/>
      <c r="Y1229" s="32"/>
      <c r="Z1229" s="32"/>
      <c r="AA1229" s="32"/>
      <c r="AB1229" s="32"/>
      <c r="AC1229" s="32"/>
      <c r="AD1229" s="32"/>
      <c r="AE1229" s="32"/>
    </row>
    <row r="1230" spans="1:31" ht="12.75">
      <c r="A1230" s="37"/>
      <c r="B1230" s="43"/>
      <c r="C1230" s="45"/>
      <c r="D1230" s="45"/>
      <c r="E1230" s="374"/>
      <c r="F1230" s="43"/>
      <c r="G1230" s="43"/>
      <c r="H1230" s="51"/>
      <c r="I1230" s="43"/>
      <c r="J1230" s="43"/>
      <c r="K1230" s="52"/>
      <c r="L1230" s="121"/>
      <c r="M1230" s="121"/>
      <c r="N1230" s="43"/>
      <c r="O1230" s="121"/>
      <c r="P1230" s="43"/>
      <c r="Q1230" s="31" t="b">
        <f>IF(AND(OR(G1230:G1234=DATOS!C$8,G1230:G1234=DATOS!C$9),H1230:H1234=DATOS!B$4),ROW(G1230:G1234))</f>
        <v>0</v>
      </c>
      <c r="R1230" s="31" t="str">
        <f t="shared" ca="1" si="2"/>
        <v/>
      </c>
      <c r="S1230" s="31">
        <f t="shared" ca="1" si="10"/>
        <v>0</v>
      </c>
      <c r="T1230" s="32"/>
      <c r="U1230" s="32"/>
      <c r="V1230" s="32"/>
      <c r="W1230" s="32"/>
      <c r="X1230" s="32"/>
      <c r="Y1230" s="32"/>
      <c r="Z1230" s="32"/>
      <c r="AA1230" s="32"/>
      <c r="AB1230" s="32"/>
      <c r="AC1230" s="32"/>
      <c r="AD1230" s="32"/>
      <c r="AE1230" s="32"/>
    </row>
    <row r="1231" spans="1:31" ht="12.75">
      <c r="A1231" s="37"/>
      <c r="B1231" s="43"/>
      <c r="C1231" s="45"/>
      <c r="D1231" s="45"/>
      <c r="E1231" s="374"/>
      <c r="F1231" s="43"/>
      <c r="G1231" s="43"/>
      <c r="H1231" s="51"/>
      <c r="I1231" s="43"/>
      <c r="J1231" s="43"/>
      <c r="K1231" s="52"/>
      <c r="L1231" s="43"/>
      <c r="M1231" s="43"/>
      <c r="N1231" s="43"/>
      <c r="O1231" s="121"/>
      <c r="P1231" s="43"/>
      <c r="Q1231" s="31" t="b">
        <f>IF(AND(OR(G1231:G1235=DATOS!C$8,G1231:G1235=DATOS!C$9),H1231:H1235=DATOS!B$4),ROW(G1231:G1235))</f>
        <v>0</v>
      </c>
      <c r="R1231" s="31" t="str">
        <f t="shared" ca="1" si="2"/>
        <v/>
      </c>
      <c r="S1231" s="31">
        <f t="shared" ca="1" si="10"/>
        <v>0</v>
      </c>
      <c r="T1231" s="32"/>
      <c r="U1231" s="32"/>
      <c r="V1231" s="32"/>
      <c r="W1231" s="32"/>
      <c r="X1231" s="32"/>
      <c r="Y1231" s="32"/>
      <c r="Z1231" s="32"/>
      <c r="AA1231" s="32"/>
      <c r="AB1231" s="32"/>
      <c r="AC1231" s="32"/>
      <c r="AD1231" s="32"/>
      <c r="AE1231" s="32"/>
    </row>
    <row r="1232" spans="1:31" ht="12.75">
      <c r="A1232" s="37"/>
      <c r="B1232" s="43"/>
      <c r="C1232" s="45"/>
      <c r="D1232" s="45"/>
      <c r="E1232" s="374"/>
      <c r="F1232" s="43"/>
      <c r="G1232" s="43"/>
      <c r="H1232" s="51"/>
      <c r="I1232" s="43"/>
      <c r="J1232" s="43"/>
      <c r="K1232" s="52"/>
      <c r="L1232" s="43"/>
      <c r="M1232" s="43"/>
      <c r="N1232" s="43"/>
      <c r="O1232" s="121"/>
      <c r="P1232" s="43"/>
      <c r="Q1232" s="31" t="b">
        <f>IF(AND(OR(G1232:G1236=DATOS!C$8,G1232:G1236=DATOS!C$9),H1232:H1236=DATOS!B$4),ROW(G1232:G1236))</f>
        <v>0</v>
      </c>
      <c r="R1232" s="31" t="str">
        <f t="shared" ca="1" si="2"/>
        <v/>
      </c>
      <c r="S1232" s="31">
        <f t="shared" ca="1" si="10"/>
        <v>0</v>
      </c>
      <c r="T1232" s="32"/>
      <c r="U1232" s="32"/>
      <c r="V1232" s="32"/>
      <c r="W1232" s="32"/>
      <c r="X1232" s="32"/>
      <c r="Y1232" s="32"/>
      <c r="Z1232" s="32"/>
      <c r="AA1232" s="32"/>
      <c r="AB1232" s="32"/>
      <c r="AC1232" s="32"/>
      <c r="AD1232" s="32"/>
      <c r="AE1232" s="32"/>
    </row>
    <row r="1233" spans="1:31" ht="12.75">
      <c r="A1233" s="37"/>
      <c r="B1233" s="43"/>
      <c r="C1233" s="45"/>
      <c r="D1233" s="45"/>
      <c r="E1233" s="374"/>
      <c r="F1233" s="43"/>
      <c r="G1233" s="43"/>
      <c r="H1233" s="51"/>
      <c r="I1233" s="43"/>
      <c r="J1233" s="43"/>
      <c r="K1233" s="52"/>
      <c r="L1233" s="43"/>
      <c r="M1233" s="43"/>
      <c r="N1233" s="31"/>
      <c r="O1233" s="31"/>
      <c r="P1233" s="31"/>
      <c r="Q1233" s="31" t="b">
        <f>IF(AND(OR(G1233:G1237=DATOS!C$8,G1233:G1237=DATOS!C$9),H1233:H1237=DATOS!B$4),ROW(G1233:G1237))</f>
        <v>0</v>
      </c>
      <c r="R1233" s="31" t="str">
        <f t="shared" ca="1" si="2"/>
        <v/>
      </c>
      <c r="S1233" s="31">
        <f t="shared" ca="1" si="10"/>
        <v>0</v>
      </c>
      <c r="T1233" s="32"/>
      <c r="U1233" s="32"/>
      <c r="V1233" s="32"/>
      <c r="W1233" s="32"/>
      <c r="X1233" s="32"/>
      <c r="Y1233" s="32"/>
      <c r="Z1233" s="32"/>
      <c r="AA1233" s="32"/>
      <c r="AB1233" s="32"/>
      <c r="AC1233" s="32"/>
      <c r="AD1233" s="32"/>
      <c r="AE1233" s="32"/>
    </row>
    <row r="1234" spans="1:31" ht="12.75">
      <c r="A1234" s="37"/>
      <c r="B1234" s="43"/>
      <c r="C1234" s="45"/>
      <c r="D1234" s="45"/>
      <c r="E1234" s="374"/>
      <c r="F1234" s="43"/>
      <c r="G1234" s="43"/>
      <c r="H1234" s="51"/>
      <c r="I1234" s="43"/>
      <c r="J1234" s="43"/>
      <c r="K1234" s="52"/>
      <c r="L1234" s="43"/>
      <c r="M1234" s="43"/>
      <c r="N1234" s="43"/>
      <c r="O1234" s="121"/>
      <c r="P1234" s="43"/>
      <c r="Q1234" s="31" t="b">
        <f>IF(AND(OR(G1234:G1238=DATOS!C$8,G1234:G1238=DATOS!C$9),H1234:H1238=DATOS!B$4),ROW(G1234:G1238))</f>
        <v>0</v>
      </c>
      <c r="R1234" s="31" t="str">
        <f t="shared" ca="1" si="2"/>
        <v/>
      </c>
      <c r="S1234" s="31">
        <f t="shared" ca="1" si="10"/>
        <v>0</v>
      </c>
      <c r="T1234" s="32"/>
      <c r="U1234" s="32"/>
      <c r="V1234" s="32"/>
      <c r="W1234" s="32"/>
      <c r="X1234" s="32"/>
      <c r="Y1234" s="32"/>
      <c r="Z1234" s="32"/>
      <c r="AA1234" s="32"/>
      <c r="AB1234" s="32"/>
      <c r="AC1234" s="32"/>
      <c r="AD1234" s="32"/>
      <c r="AE1234" s="32"/>
    </row>
    <row r="1235" spans="1:31" ht="12.75">
      <c r="A1235" s="37"/>
      <c r="B1235" s="43"/>
      <c r="C1235" s="45"/>
      <c r="D1235" s="45"/>
      <c r="E1235" s="374"/>
      <c r="F1235" s="43"/>
      <c r="G1235" s="43"/>
      <c r="H1235" s="51"/>
      <c r="I1235" s="43"/>
      <c r="J1235" s="43"/>
      <c r="K1235" s="52"/>
      <c r="L1235" s="43"/>
      <c r="M1235" s="43"/>
      <c r="N1235" s="43"/>
      <c r="O1235" s="43"/>
      <c r="P1235" s="43"/>
      <c r="Q1235" s="31" t="b">
        <f>IF(AND(OR(G1235:G1239=DATOS!C$8,G1235:G1239=DATOS!C$9),H1235:H1239=DATOS!B$4),ROW(G1235:G1239))</f>
        <v>0</v>
      </c>
      <c r="R1235" s="31" t="str">
        <f t="shared" ca="1" si="2"/>
        <v/>
      </c>
      <c r="S1235" s="31">
        <f t="shared" ca="1" si="10"/>
        <v>0</v>
      </c>
      <c r="T1235" s="32"/>
      <c r="U1235" s="32"/>
      <c r="V1235" s="32"/>
      <c r="W1235" s="32"/>
      <c r="X1235" s="32"/>
      <c r="Y1235" s="32"/>
      <c r="Z1235" s="32"/>
      <c r="AA1235" s="32"/>
      <c r="AB1235" s="32"/>
      <c r="AC1235" s="32"/>
      <c r="AD1235" s="32"/>
      <c r="AE1235" s="32"/>
    </row>
    <row r="1236" spans="1:31" ht="12.75">
      <c r="A1236" s="37"/>
      <c r="B1236" s="43"/>
      <c r="C1236" s="45"/>
      <c r="D1236" s="45"/>
      <c r="E1236" s="374"/>
      <c r="F1236" s="43"/>
      <c r="G1236" s="43"/>
      <c r="H1236" s="51"/>
      <c r="I1236" s="43"/>
      <c r="J1236" s="43"/>
      <c r="K1236" s="52"/>
      <c r="L1236" s="43"/>
      <c r="M1236" s="43"/>
      <c r="N1236" s="43"/>
      <c r="O1236" s="121"/>
      <c r="P1236" s="43"/>
      <c r="Q1236" s="31" t="b">
        <f>IF(AND(OR(G1236:G1240=DATOS!C$8,G1236:G1240=DATOS!C$9),H1236:H1240=DATOS!B$4),ROW(G1236:G1240))</f>
        <v>0</v>
      </c>
      <c r="R1236" s="31" t="str">
        <f t="shared" ca="1" si="2"/>
        <v/>
      </c>
      <c r="S1236" s="31">
        <f t="shared" ca="1" si="10"/>
        <v>0</v>
      </c>
      <c r="T1236" s="32"/>
      <c r="U1236" s="32"/>
      <c r="V1236" s="32"/>
      <c r="W1236" s="32"/>
      <c r="X1236" s="32"/>
      <c r="Y1236" s="32"/>
      <c r="Z1236" s="32"/>
      <c r="AA1236" s="32"/>
      <c r="AB1236" s="32"/>
      <c r="AC1236" s="32"/>
      <c r="AD1236" s="32"/>
      <c r="AE1236" s="32"/>
    </row>
    <row r="1237" spans="1:31" ht="12.75">
      <c r="A1237" s="37"/>
      <c r="B1237" s="43"/>
      <c r="C1237" s="45"/>
      <c r="D1237" s="45"/>
      <c r="E1237" s="374"/>
      <c r="F1237" s="43"/>
      <c r="G1237" s="43"/>
      <c r="H1237" s="51"/>
      <c r="I1237" s="43"/>
      <c r="J1237" s="43"/>
      <c r="K1237" s="52"/>
      <c r="L1237" s="43"/>
      <c r="M1237" s="43"/>
      <c r="N1237" s="43"/>
      <c r="O1237" s="121"/>
      <c r="P1237" s="43"/>
      <c r="Q1237" s="31" t="b">
        <f>IF(AND(OR(G1237:G1241=DATOS!C$8,G1237:G1241=DATOS!C$9),H1237:H1241=DATOS!B$4),ROW(G1237:G1241))</f>
        <v>0</v>
      </c>
      <c r="R1237" s="31" t="str">
        <f t="shared" ca="1" si="2"/>
        <v/>
      </c>
      <c r="S1237" s="31">
        <f t="shared" ca="1" si="10"/>
        <v>0</v>
      </c>
      <c r="T1237" s="32"/>
      <c r="U1237" s="32"/>
      <c r="V1237" s="32"/>
      <c r="W1237" s="32"/>
      <c r="X1237" s="32"/>
      <c r="Y1237" s="32"/>
      <c r="Z1237" s="32"/>
      <c r="AA1237" s="32"/>
      <c r="AB1237" s="32"/>
      <c r="AC1237" s="32"/>
      <c r="AD1237" s="32"/>
      <c r="AE1237" s="32"/>
    </row>
    <row r="1238" spans="1:31" ht="12.75">
      <c r="A1238" s="37"/>
      <c r="B1238" s="43"/>
      <c r="C1238" s="45"/>
      <c r="D1238" s="45"/>
      <c r="E1238" s="374"/>
      <c r="F1238" s="43"/>
      <c r="G1238" s="43"/>
      <c r="H1238" s="51"/>
      <c r="I1238" s="43"/>
      <c r="J1238" s="43"/>
      <c r="K1238" s="52"/>
      <c r="L1238" s="43"/>
      <c r="M1238" s="43"/>
      <c r="N1238" s="31"/>
      <c r="O1238" s="31"/>
      <c r="P1238" s="31"/>
      <c r="Q1238" s="31" t="b">
        <f>IF(AND(OR(G1238:G1242=DATOS!C$8,G1238:G1242=DATOS!C$9),H1238:H1242=DATOS!B$4),ROW(G1238:G1242))</f>
        <v>0</v>
      </c>
      <c r="R1238" s="31" t="str">
        <f t="shared" ca="1" si="2"/>
        <v/>
      </c>
      <c r="S1238" s="31">
        <f t="shared" ca="1" si="10"/>
        <v>0</v>
      </c>
      <c r="T1238" s="32"/>
      <c r="U1238" s="32"/>
      <c r="V1238" s="32"/>
      <c r="W1238" s="32"/>
      <c r="X1238" s="32"/>
      <c r="Y1238" s="32"/>
      <c r="Z1238" s="32"/>
      <c r="AA1238" s="32"/>
      <c r="AB1238" s="32"/>
      <c r="AC1238" s="32"/>
      <c r="AD1238" s="32"/>
      <c r="AE1238" s="32"/>
    </row>
    <row r="1239" spans="1:31" ht="12.75">
      <c r="A1239" s="37"/>
      <c r="B1239" s="43"/>
      <c r="C1239" s="45"/>
      <c r="D1239" s="45"/>
      <c r="E1239" s="374"/>
      <c r="F1239" s="43"/>
      <c r="G1239" s="43"/>
      <c r="H1239" s="51"/>
      <c r="I1239" s="43"/>
      <c r="J1239" s="43"/>
      <c r="K1239" s="52"/>
      <c r="L1239" s="43"/>
      <c r="M1239" s="43"/>
      <c r="N1239" s="43"/>
      <c r="O1239" s="121"/>
      <c r="P1239" s="43"/>
      <c r="Q1239" s="31" t="b">
        <f>IF(AND(OR(G1239:G1243=DATOS!C$8,G1239:G1243=DATOS!C$9),H1239:H1243=DATOS!B$4),ROW(G1239:G1243))</f>
        <v>0</v>
      </c>
      <c r="R1239" s="31" t="str">
        <f t="shared" ca="1" si="2"/>
        <v/>
      </c>
      <c r="S1239" s="31">
        <f t="shared" ca="1" si="10"/>
        <v>0</v>
      </c>
      <c r="T1239" s="32"/>
      <c r="U1239" s="32"/>
      <c r="V1239" s="32"/>
      <c r="W1239" s="32"/>
      <c r="X1239" s="32"/>
      <c r="Y1239" s="32"/>
      <c r="Z1239" s="32"/>
      <c r="AA1239" s="32"/>
      <c r="AB1239" s="32"/>
      <c r="AC1239" s="32"/>
      <c r="AD1239" s="32"/>
      <c r="AE1239" s="32"/>
    </row>
    <row r="1240" spans="1:31" ht="12.75">
      <c r="A1240" s="37"/>
      <c r="B1240" s="43"/>
      <c r="C1240" s="45"/>
      <c r="D1240" s="45"/>
      <c r="E1240" s="374"/>
      <c r="F1240" s="43"/>
      <c r="G1240" s="43"/>
      <c r="H1240" s="51"/>
      <c r="I1240" s="43"/>
      <c r="J1240" s="43"/>
      <c r="K1240" s="52"/>
      <c r="L1240" s="43"/>
      <c r="M1240" s="43"/>
      <c r="N1240" s="43"/>
      <c r="O1240" s="121"/>
      <c r="P1240" s="43"/>
      <c r="Q1240" s="31" t="b">
        <f>IF(AND(OR(G1240:G1244=DATOS!C$8,G1240:G1244=DATOS!C$9),H1240:H1244=DATOS!B$4),ROW(G1240:G1244))</f>
        <v>0</v>
      </c>
      <c r="R1240" s="31" t="str">
        <f t="shared" ca="1" si="2"/>
        <v/>
      </c>
      <c r="S1240" s="31">
        <f t="shared" ca="1" si="10"/>
        <v>0</v>
      </c>
      <c r="T1240" s="32"/>
      <c r="U1240" s="32"/>
      <c r="V1240" s="32"/>
      <c r="W1240" s="32"/>
      <c r="X1240" s="32"/>
      <c r="Y1240" s="32"/>
      <c r="Z1240" s="32"/>
      <c r="AA1240" s="32"/>
      <c r="AB1240" s="32"/>
      <c r="AC1240" s="32"/>
      <c r="AD1240" s="32"/>
      <c r="AE1240" s="32"/>
    </row>
    <row r="1241" spans="1:31" ht="12.75">
      <c r="A1241" s="37"/>
      <c r="B1241" s="43"/>
      <c r="C1241" s="45"/>
      <c r="D1241" s="45"/>
      <c r="E1241" s="374"/>
      <c r="F1241" s="43"/>
      <c r="G1241" s="43"/>
      <c r="H1241" s="51"/>
      <c r="I1241" s="43"/>
      <c r="J1241" s="43"/>
      <c r="K1241" s="52"/>
      <c r="L1241" s="43"/>
      <c r="M1241" s="43"/>
      <c r="N1241" s="43"/>
      <c r="O1241" s="121"/>
      <c r="P1241" s="43"/>
      <c r="Q1241" s="31" t="b">
        <f>IF(AND(OR(G1241:G1245=DATOS!C$8,G1241:G1245=DATOS!C$9),H1241:H1245=DATOS!B$4),ROW(G1241:G1245))</f>
        <v>0</v>
      </c>
      <c r="R1241" s="31" t="str">
        <f t="shared" ca="1" si="2"/>
        <v/>
      </c>
      <c r="S1241" s="31">
        <f t="shared" ca="1" si="10"/>
        <v>0</v>
      </c>
      <c r="T1241" s="32"/>
      <c r="U1241" s="32"/>
      <c r="V1241" s="32"/>
      <c r="W1241" s="32"/>
      <c r="X1241" s="32"/>
      <c r="Y1241" s="32"/>
      <c r="Z1241" s="32"/>
      <c r="AA1241" s="32"/>
      <c r="AB1241" s="32"/>
      <c r="AC1241" s="32"/>
      <c r="AD1241" s="32"/>
      <c r="AE1241" s="32"/>
    </row>
    <row r="1242" spans="1:31" ht="12.75">
      <c r="A1242" s="37"/>
      <c r="B1242" s="43"/>
      <c r="C1242" s="45"/>
      <c r="D1242" s="45"/>
      <c r="E1242" s="374"/>
      <c r="F1242" s="43"/>
      <c r="G1242" s="43"/>
      <c r="H1242" s="51"/>
      <c r="I1242" s="43"/>
      <c r="J1242" s="43"/>
      <c r="K1242" s="52"/>
      <c r="L1242" s="43"/>
      <c r="M1242" s="43"/>
      <c r="N1242" s="43"/>
      <c r="O1242" s="121"/>
      <c r="P1242" s="43"/>
      <c r="Q1242" s="31" t="b">
        <f>IF(AND(OR(G1242:G1246=DATOS!C$8,G1242:G1246=DATOS!C$9),H1242:H1246=DATOS!B$4),ROW(G1242:G1246))</f>
        <v>0</v>
      </c>
      <c r="R1242" s="31" t="str">
        <f t="shared" ca="1" si="2"/>
        <v/>
      </c>
      <c r="S1242" s="31">
        <f t="shared" ca="1" si="10"/>
        <v>0</v>
      </c>
      <c r="T1242" s="32"/>
      <c r="U1242" s="32"/>
      <c r="V1242" s="32"/>
      <c r="W1242" s="32"/>
      <c r="X1242" s="32"/>
      <c r="Y1242" s="32"/>
      <c r="Z1242" s="32"/>
      <c r="AA1242" s="32"/>
      <c r="AB1242" s="32"/>
      <c r="AC1242" s="32"/>
      <c r="AD1242" s="32"/>
      <c r="AE1242" s="32"/>
    </row>
    <row r="1243" spans="1:31" ht="12.75">
      <c r="A1243" s="37"/>
      <c r="B1243" s="43"/>
      <c r="C1243" s="45"/>
      <c r="D1243" s="45"/>
      <c r="E1243" s="374"/>
      <c r="F1243" s="43"/>
      <c r="G1243" s="43"/>
      <c r="H1243" s="51"/>
      <c r="I1243" s="43"/>
      <c r="J1243" s="43"/>
      <c r="K1243" s="52"/>
      <c r="L1243" s="43"/>
      <c r="M1243" s="43"/>
      <c r="N1243" s="31"/>
      <c r="O1243" s="31"/>
      <c r="P1243" s="31"/>
      <c r="Q1243" s="31" t="b">
        <f>IF(AND(OR(G1243:G1247=DATOS!C$8,G1243:G1247=DATOS!C$9),H1243:H1247=DATOS!B$4),ROW(G1243:G1247))</f>
        <v>0</v>
      </c>
      <c r="R1243" s="31" t="str">
        <f t="shared" ca="1" si="2"/>
        <v/>
      </c>
      <c r="S1243" s="31">
        <f t="shared" ca="1" si="10"/>
        <v>0</v>
      </c>
      <c r="T1243" s="32"/>
      <c r="U1243" s="32"/>
      <c r="V1243" s="32"/>
      <c r="W1243" s="32"/>
      <c r="X1243" s="32"/>
      <c r="Y1243" s="32"/>
      <c r="Z1243" s="32"/>
      <c r="AA1243" s="32"/>
      <c r="AB1243" s="32"/>
      <c r="AC1243" s="32"/>
      <c r="AD1243" s="32"/>
      <c r="AE1243" s="32"/>
    </row>
    <row r="1244" spans="1:31" ht="12.75">
      <c r="A1244" s="37"/>
      <c r="B1244" s="43"/>
      <c r="C1244" s="45"/>
      <c r="D1244" s="45"/>
      <c r="E1244" s="374"/>
      <c r="F1244" s="43"/>
      <c r="G1244" s="43"/>
      <c r="H1244" s="51"/>
      <c r="I1244" s="43"/>
      <c r="J1244" s="43"/>
      <c r="K1244" s="52"/>
      <c r="L1244" s="43"/>
      <c r="M1244" s="43"/>
      <c r="N1244" s="43"/>
      <c r="O1244" s="121"/>
      <c r="P1244" s="43"/>
      <c r="Q1244" s="31" t="b">
        <f>IF(AND(OR(G1244:G1248=DATOS!C$8,G1244:G1248=DATOS!C$9),H1244:H1248=DATOS!B$4),ROW(G1244:G1248))</f>
        <v>0</v>
      </c>
      <c r="R1244" s="31" t="str">
        <f t="shared" ca="1" si="2"/>
        <v/>
      </c>
      <c r="S1244" s="31">
        <f t="shared" ca="1" si="10"/>
        <v>0</v>
      </c>
      <c r="T1244" s="32"/>
      <c r="U1244" s="32"/>
      <c r="V1244" s="32"/>
      <c r="W1244" s="32"/>
      <c r="X1244" s="32"/>
      <c r="Y1244" s="32"/>
      <c r="Z1244" s="32"/>
      <c r="AA1244" s="32"/>
      <c r="AB1244" s="32"/>
      <c r="AC1244" s="32"/>
      <c r="AD1244" s="32"/>
      <c r="AE1244" s="32"/>
    </row>
    <row r="1245" spans="1:31" ht="12.75">
      <c r="A1245" s="37"/>
      <c r="B1245" s="43"/>
      <c r="C1245" s="45"/>
      <c r="D1245" s="45"/>
      <c r="E1245" s="374"/>
      <c r="F1245" s="43"/>
      <c r="G1245" s="43"/>
      <c r="H1245" s="51"/>
      <c r="I1245" s="43"/>
      <c r="J1245" s="43"/>
      <c r="K1245" s="52"/>
      <c r="L1245" s="43"/>
      <c r="M1245" s="43"/>
      <c r="N1245" s="43"/>
      <c r="O1245" s="121"/>
      <c r="P1245" s="43"/>
      <c r="Q1245" s="31" t="b">
        <f>IF(AND(OR(G1245:G1249=DATOS!C$8,G1245:G1249=DATOS!C$9),H1245:H1249=DATOS!B$4),ROW(G1245:G1249))</f>
        <v>0</v>
      </c>
      <c r="R1245" s="31" t="str">
        <f t="shared" ca="1" si="2"/>
        <v/>
      </c>
      <c r="S1245" s="31">
        <f t="shared" ca="1" si="10"/>
        <v>0</v>
      </c>
      <c r="T1245" s="32"/>
      <c r="U1245" s="32"/>
      <c r="V1245" s="32"/>
      <c r="W1245" s="32"/>
      <c r="X1245" s="32"/>
      <c r="Y1245" s="32"/>
      <c r="Z1245" s="32"/>
      <c r="AA1245" s="32"/>
      <c r="AB1245" s="32"/>
      <c r="AC1245" s="32"/>
      <c r="AD1245" s="32"/>
      <c r="AE1245" s="32"/>
    </row>
    <row r="1246" spans="1:31" ht="12.75">
      <c r="A1246" s="37"/>
      <c r="B1246" s="43"/>
      <c r="C1246" s="45"/>
      <c r="D1246" s="45"/>
      <c r="E1246" s="374"/>
      <c r="F1246" s="43"/>
      <c r="G1246" s="43"/>
      <c r="H1246" s="51"/>
      <c r="I1246" s="43"/>
      <c r="J1246" s="43"/>
      <c r="K1246" s="52"/>
      <c r="L1246" s="43"/>
      <c r="M1246" s="43"/>
      <c r="N1246" s="43"/>
      <c r="O1246" s="121"/>
      <c r="P1246" s="43"/>
      <c r="Q1246" s="31" t="b">
        <f>IF(AND(OR(G1246:G1250=DATOS!C$8,G1246:G1250=DATOS!C$9),H1246:H1250=DATOS!B$4),ROW(G1246:G1250))</f>
        <v>0</v>
      </c>
      <c r="R1246" s="31" t="str">
        <f t="shared" ca="1" si="2"/>
        <v/>
      </c>
      <c r="S1246" s="31">
        <f t="shared" ca="1" si="10"/>
        <v>0</v>
      </c>
      <c r="T1246" s="32"/>
      <c r="U1246" s="32"/>
      <c r="V1246" s="32"/>
      <c r="W1246" s="32"/>
      <c r="X1246" s="32"/>
      <c r="Y1246" s="32"/>
      <c r="Z1246" s="32"/>
      <c r="AA1246" s="32"/>
      <c r="AB1246" s="32"/>
      <c r="AC1246" s="32"/>
      <c r="AD1246" s="32"/>
      <c r="AE1246" s="32"/>
    </row>
    <row r="1247" spans="1:31" ht="12.75">
      <c r="A1247" s="37"/>
      <c r="B1247" s="43"/>
      <c r="C1247" s="45"/>
      <c r="D1247" s="45"/>
      <c r="E1247" s="374"/>
      <c r="F1247" s="43"/>
      <c r="G1247" s="43"/>
      <c r="H1247" s="51"/>
      <c r="I1247" s="43"/>
      <c r="J1247" s="43"/>
      <c r="K1247" s="52"/>
      <c r="L1247" s="43"/>
      <c r="M1247" s="43"/>
      <c r="N1247" s="43"/>
      <c r="O1247" s="121"/>
      <c r="P1247" s="43"/>
      <c r="Q1247" s="31" t="b">
        <f>IF(AND(OR(G1247:G1251=DATOS!C$8,G1247:G1251=DATOS!C$9),H1247:H1251=DATOS!B$4),ROW(G1247:G1251))</f>
        <v>0</v>
      </c>
      <c r="R1247" s="31" t="str">
        <f t="shared" ca="1" si="2"/>
        <v/>
      </c>
      <c r="S1247" s="31">
        <f t="shared" ca="1" si="10"/>
        <v>0</v>
      </c>
      <c r="T1247" s="32"/>
      <c r="U1247" s="32"/>
      <c r="V1247" s="32"/>
      <c r="W1247" s="32"/>
      <c r="X1247" s="32"/>
      <c r="Y1247" s="32"/>
      <c r="Z1247" s="32"/>
      <c r="AA1247" s="32"/>
      <c r="AB1247" s="32"/>
      <c r="AC1247" s="32"/>
      <c r="AD1247" s="32"/>
      <c r="AE1247" s="32"/>
    </row>
    <row r="1248" spans="1:31" ht="12.75">
      <c r="A1248" s="37"/>
      <c r="B1248" s="43"/>
      <c r="C1248" s="45"/>
      <c r="D1248" s="45"/>
      <c r="E1248" s="374"/>
      <c r="F1248" s="43"/>
      <c r="G1248" s="43"/>
      <c r="H1248" s="51"/>
      <c r="I1248" s="43"/>
      <c r="J1248" s="43"/>
      <c r="K1248" s="52"/>
      <c r="L1248" s="43"/>
      <c r="M1248" s="43"/>
      <c r="N1248" s="43"/>
      <c r="O1248" s="121"/>
      <c r="P1248" s="43"/>
      <c r="Q1248" s="31" t="b">
        <f>IF(AND(OR(G1248:G1252=DATOS!C$8,G1248:G1252=DATOS!C$9),H1248:H1252=DATOS!B$4),ROW(G1248:G1252))</f>
        <v>0</v>
      </c>
      <c r="R1248" s="31" t="str">
        <f t="shared" ca="1" si="2"/>
        <v/>
      </c>
      <c r="S1248" s="31">
        <f t="shared" ca="1" si="10"/>
        <v>0</v>
      </c>
      <c r="T1248" s="32"/>
      <c r="U1248" s="32"/>
      <c r="V1248" s="32"/>
      <c r="W1248" s="32"/>
      <c r="X1248" s="32"/>
      <c r="Y1248" s="32"/>
      <c r="Z1248" s="32"/>
      <c r="AA1248" s="32"/>
      <c r="AB1248" s="32"/>
      <c r="AC1248" s="32"/>
      <c r="AD1248" s="32"/>
      <c r="AE1248" s="32"/>
    </row>
    <row r="1249" spans="1:31" ht="12.75">
      <c r="A1249" s="37"/>
      <c r="B1249" s="43"/>
      <c r="C1249" s="45"/>
      <c r="D1249" s="45"/>
      <c r="E1249" s="374"/>
      <c r="F1249" s="43"/>
      <c r="G1249" s="43"/>
      <c r="H1249" s="51"/>
      <c r="I1249" s="43"/>
      <c r="J1249" s="43"/>
      <c r="K1249" s="52"/>
      <c r="L1249" s="43"/>
      <c r="M1249" s="43"/>
      <c r="N1249" s="43"/>
      <c r="O1249" s="121"/>
      <c r="P1249" s="43"/>
      <c r="Q1249" s="31" t="b">
        <f>IF(AND(OR(G1249:G1253=DATOS!C$8,G1249:G1253=DATOS!C$9),H1249:H1253=DATOS!B$4),ROW(G1249:G1253))</f>
        <v>0</v>
      </c>
      <c r="R1249" s="31" t="str">
        <f t="shared" ca="1" si="2"/>
        <v/>
      </c>
      <c r="S1249" s="31">
        <f t="shared" ca="1" si="10"/>
        <v>0</v>
      </c>
      <c r="T1249" s="32"/>
      <c r="U1249" s="32"/>
      <c r="V1249" s="32"/>
      <c r="W1249" s="32"/>
      <c r="X1249" s="32"/>
      <c r="Y1249" s="32"/>
      <c r="Z1249" s="32"/>
      <c r="AA1249" s="32"/>
      <c r="AB1249" s="32"/>
      <c r="AC1249" s="32"/>
      <c r="AD1249" s="32"/>
      <c r="AE1249" s="32"/>
    </row>
    <row r="1250" spans="1:31" ht="12.75">
      <c r="A1250" s="37"/>
      <c r="B1250" s="43"/>
      <c r="C1250" s="45"/>
      <c r="D1250" s="45"/>
      <c r="E1250" s="374"/>
      <c r="F1250" s="43"/>
      <c r="G1250" s="43"/>
      <c r="H1250" s="51"/>
      <c r="I1250" s="43"/>
      <c r="J1250" s="43"/>
      <c r="K1250" s="52"/>
      <c r="L1250" s="43"/>
      <c r="M1250" s="43"/>
      <c r="N1250" s="43"/>
      <c r="O1250" s="121"/>
      <c r="P1250" s="43"/>
      <c r="Q1250" s="31" t="b">
        <f>IF(AND(OR(G1250:G1254=DATOS!C$8,G1250:G1254=DATOS!C$9),H1250:H1254=DATOS!B$4),ROW(G1250:G1254))</f>
        <v>0</v>
      </c>
      <c r="R1250" s="31" t="str">
        <f t="shared" ca="1" si="2"/>
        <v/>
      </c>
      <c r="S1250" s="31">
        <f t="shared" ca="1" si="10"/>
        <v>0</v>
      </c>
      <c r="T1250" s="32"/>
      <c r="U1250" s="32"/>
      <c r="V1250" s="32"/>
      <c r="W1250" s="32"/>
      <c r="X1250" s="32"/>
      <c r="Y1250" s="32"/>
      <c r="Z1250" s="32"/>
      <c r="AA1250" s="32"/>
      <c r="AB1250" s="32"/>
      <c r="AC1250" s="32"/>
      <c r="AD1250" s="32"/>
      <c r="AE1250" s="32"/>
    </row>
    <row r="1251" spans="1:31" ht="12.75">
      <c r="A1251" s="37"/>
      <c r="B1251" s="43"/>
      <c r="C1251" s="45"/>
      <c r="D1251" s="45"/>
      <c r="E1251" s="374"/>
      <c r="F1251" s="43"/>
      <c r="G1251" s="43"/>
      <c r="H1251" s="51"/>
      <c r="I1251" s="43"/>
      <c r="J1251" s="43"/>
      <c r="K1251" s="52"/>
      <c r="L1251" s="43"/>
      <c r="M1251" s="43"/>
      <c r="N1251" s="43"/>
      <c r="O1251" s="121"/>
      <c r="P1251" s="43"/>
      <c r="Q1251" s="31" t="b">
        <f>IF(AND(OR(G1251:G1255=DATOS!C$8,G1251:G1255=DATOS!C$9),H1251:H1255=DATOS!B$4),ROW(G1251:G1255))</f>
        <v>0</v>
      </c>
      <c r="R1251" s="31" t="str">
        <f t="shared" ca="1" si="2"/>
        <v/>
      </c>
      <c r="S1251" s="31">
        <f t="shared" ca="1" si="10"/>
        <v>0</v>
      </c>
      <c r="T1251" s="32"/>
      <c r="U1251" s="32"/>
      <c r="V1251" s="32"/>
      <c r="W1251" s="32"/>
      <c r="X1251" s="32"/>
      <c r="Y1251" s="32"/>
      <c r="Z1251" s="32"/>
      <c r="AA1251" s="32"/>
      <c r="AB1251" s="32"/>
      <c r="AC1251" s="32"/>
      <c r="AD1251" s="32"/>
      <c r="AE1251" s="32"/>
    </row>
    <row r="1252" spans="1:31" ht="12.75">
      <c r="A1252" s="37"/>
      <c r="B1252" s="43"/>
      <c r="C1252" s="45"/>
      <c r="D1252" s="45"/>
      <c r="E1252" s="374"/>
      <c r="F1252" s="43"/>
      <c r="G1252" s="43"/>
      <c r="H1252" s="51"/>
      <c r="I1252" s="43"/>
      <c r="J1252" s="43"/>
      <c r="K1252" s="52"/>
      <c r="L1252" s="43"/>
      <c r="M1252" s="43"/>
      <c r="N1252" s="43"/>
      <c r="O1252" s="121"/>
      <c r="P1252" s="43"/>
      <c r="Q1252" s="31" t="b">
        <f>IF(AND(OR(G1252:G1256=DATOS!C$8,G1252:G1256=DATOS!C$9),H1252:H1256=DATOS!B$4),ROW(G1252:G1256))</f>
        <v>0</v>
      </c>
      <c r="R1252" s="31" t="str">
        <f t="shared" ca="1" si="2"/>
        <v/>
      </c>
      <c r="S1252" s="31">
        <f t="shared" ca="1" si="10"/>
        <v>0</v>
      </c>
      <c r="T1252" s="32"/>
      <c r="U1252" s="32"/>
      <c r="V1252" s="32"/>
      <c r="W1252" s="32"/>
      <c r="X1252" s="32"/>
      <c r="Y1252" s="32"/>
      <c r="Z1252" s="32"/>
      <c r="AA1252" s="32"/>
      <c r="AB1252" s="32"/>
      <c r="AC1252" s="32"/>
      <c r="AD1252" s="32"/>
      <c r="AE1252" s="32"/>
    </row>
    <row r="1253" spans="1:31" ht="12.75">
      <c r="A1253" s="37"/>
      <c r="B1253" s="43"/>
      <c r="C1253" s="45"/>
      <c r="D1253" s="45"/>
      <c r="E1253" s="374"/>
      <c r="F1253" s="43"/>
      <c r="G1253" s="43"/>
      <c r="H1253" s="51"/>
      <c r="I1253" s="43"/>
      <c r="J1253" s="43"/>
      <c r="K1253" s="52"/>
      <c r="L1253" s="43"/>
      <c r="M1253" s="43"/>
      <c r="N1253" s="43"/>
      <c r="O1253" s="121"/>
      <c r="P1253" s="43"/>
      <c r="Q1253" s="31" t="b">
        <f>IF(AND(OR(G1253:G1257=DATOS!C$8,G1253:G1257=DATOS!C$9),H1253:H1257=DATOS!B$4),ROW(G1253:G1257))</f>
        <v>0</v>
      </c>
      <c r="R1253" s="31" t="str">
        <f t="shared" ca="1" si="2"/>
        <v/>
      </c>
      <c r="S1253" s="31">
        <f t="shared" ca="1" si="10"/>
        <v>0</v>
      </c>
      <c r="T1253" s="32"/>
      <c r="U1253" s="32"/>
      <c r="V1253" s="32"/>
      <c r="W1253" s="32"/>
      <c r="X1253" s="32"/>
      <c r="Y1253" s="32"/>
      <c r="Z1253" s="32"/>
      <c r="AA1253" s="32"/>
      <c r="AB1253" s="32"/>
      <c r="AC1253" s="32"/>
      <c r="AD1253" s="32"/>
      <c r="AE1253" s="32"/>
    </row>
    <row r="1254" spans="1:31" ht="12.75">
      <c r="A1254" s="37"/>
      <c r="B1254" s="43"/>
      <c r="C1254" s="45"/>
      <c r="D1254" s="45"/>
      <c r="E1254" s="374"/>
      <c r="F1254" s="43"/>
      <c r="G1254" s="43"/>
      <c r="H1254" s="51"/>
      <c r="I1254" s="43"/>
      <c r="J1254" s="43"/>
      <c r="K1254" s="52"/>
      <c r="L1254" s="43"/>
      <c r="M1254" s="43"/>
      <c r="N1254" s="43"/>
      <c r="O1254" s="121"/>
      <c r="P1254" s="43"/>
      <c r="Q1254" s="31" t="b">
        <f>IF(AND(OR(G1254:G1258=DATOS!C$8,G1254:G1258=DATOS!C$9),H1254:H1258=DATOS!B$4),ROW(G1254:G1258))</f>
        <v>0</v>
      </c>
      <c r="R1254" s="31" t="str">
        <f t="shared" ca="1" si="2"/>
        <v/>
      </c>
      <c r="S1254" s="31">
        <f t="shared" ca="1" si="10"/>
        <v>0</v>
      </c>
      <c r="T1254" s="32"/>
      <c r="U1254" s="32"/>
      <c r="V1254" s="32"/>
      <c r="W1254" s="32"/>
      <c r="X1254" s="32"/>
      <c r="Y1254" s="32"/>
      <c r="Z1254" s="32"/>
      <c r="AA1254" s="32"/>
      <c r="AB1254" s="32"/>
      <c r="AC1254" s="32"/>
      <c r="AD1254" s="32"/>
      <c r="AE1254" s="32"/>
    </row>
    <row r="1255" spans="1:31" ht="12.75">
      <c r="A1255" s="37"/>
      <c r="B1255" s="43"/>
      <c r="C1255" s="45"/>
      <c r="D1255" s="45"/>
      <c r="E1255" s="374"/>
      <c r="F1255" s="43"/>
      <c r="G1255" s="43"/>
      <c r="H1255" s="51"/>
      <c r="I1255" s="43"/>
      <c r="J1255" s="43"/>
      <c r="K1255" s="52"/>
      <c r="L1255" s="43"/>
      <c r="M1255" s="43"/>
      <c r="N1255" s="43"/>
      <c r="O1255" s="121"/>
      <c r="P1255" s="43"/>
      <c r="Q1255" s="31" t="b">
        <f>IF(AND(OR(G1255:G1259=DATOS!C$8,G1255:G1259=DATOS!C$9),H1255:H1259=DATOS!B$4),ROW(G1255:G1259))</f>
        <v>0</v>
      </c>
      <c r="R1255" s="31" t="str">
        <f t="shared" ca="1" si="2"/>
        <v/>
      </c>
      <c r="S1255" s="31">
        <f t="shared" ca="1" si="10"/>
        <v>0</v>
      </c>
      <c r="T1255" s="32"/>
      <c r="U1255" s="32"/>
      <c r="V1255" s="32"/>
      <c r="W1255" s="32"/>
      <c r="X1255" s="32"/>
      <c r="Y1255" s="32"/>
      <c r="Z1255" s="32"/>
      <c r="AA1255" s="32"/>
      <c r="AB1255" s="32"/>
      <c r="AC1255" s="32"/>
      <c r="AD1255" s="32"/>
      <c r="AE1255" s="32"/>
    </row>
    <row r="1256" spans="1:31" ht="12.75">
      <c r="A1256" s="37"/>
      <c r="B1256" s="43"/>
      <c r="C1256" s="45"/>
      <c r="D1256" s="45"/>
      <c r="E1256" s="374"/>
      <c r="F1256" s="43"/>
      <c r="G1256" s="43"/>
      <c r="H1256" s="51"/>
      <c r="I1256" s="43"/>
      <c r="J1256" s="43"/>
      <c r="K1256" s="52"/>
      <c r="L1256" s="43"/>
      <c r="M1256" s="43"/>
      <c r="N1256" s="43"/>
      <c r="O1256" s="121"/>
      <c r="P1256" s="43"/>
      <c r="Q1256" s="31" t="b">
        <f>IF(AND(OR(G1256:G1260=DATOS!C$8,G1256:G1260=DATOS!C$9),H1256:H1260=DATOS!B$4),ROW(G1256:G1260))</f>
        <v>0</v>
      </c>
      <c r="R1256" s="31" t="str">
        <f t="shared" ca="1" si="2"/>
        <v/>
      </c>
      <c r="S1256" s="31">
        <f t="shared" ca="1" si="10"/>
        <v>0</v>
      </c>
      <c r="T1256" s="32"/>
      <c r="U1256" s="32"/>
      <c r="V1256" s="32"/>
      <c r="W1256" s="32"/>
      <c r="X1256" s="32"/>
      <c r="Y1256" s="32"/>
      <c r="Z1256" s="32"/>
      <c r="AA1256" s="32"/>
      <c r="AB1256" s="32"/>
      <c r="AC1256" s="32"/>
      <c r="AD1256" s="32"/>
      <c r="AE1256" s="32"/>
    </row>
    <row r="1257" spans="1:31" ht="12.75">
      <c r="A1257" s="37"/>
      <c r="B1257" s="43"/>
      <c r="C1257" s="45"/>
      <c r="D1257" s="45"/>
      <c r="E1257" s="374"/>
      <c r="F1257" s="43"/>
      <c r="G1257" s="43"/>
      <c r="H1257" s="51"/>
      <c r="I1257" s="43"/>
      <c r="J1257" s="43"/>
      <c r="K1257" s="52"/>
      <c r="L1257" s="121"/>
      <c r="M1257" s="43"/>
      <c r="N1257" s="43"/>
      <c r="O1257" s="43"/>
      <c r="P1257" s="43"/>
      <c r="Q1257" s="31" t="b">
        <f>IF(AND(OR(G1257:G1261=DATOS!C$8,G1257:G1261=DATOS!C$9),H1257:H1261=DATOS!B$4),ROW(G1257:G1261))</f>
        <v>0</v>
      </c>
      <c r="R1257" s="31" t="str">
        <f t="shared" ca="1" si="2"/>
        <v/>
      </c>
      <c r="S1257" s="31">
        <f t="shared" ca="1" si="10"/>
        <v>0</v>
      </c>
      <c r="T1257" s="32"/>
      <c r="U1257" s="32"/>
      <c r="V1257" s="32"/>
      <c r="W1257" s="32"/>
      <c r="X1257" s="32"/>
      <c r="Y1257" s="32"/>
      <c r="Z1257" s="32"/>
      <c r="AA1257" s="32"/>
      <c r="AB1257" s="32"/>
      <c r="AC1257" s="32"/>
      <c r="AD1257" s="32"/>
      <c r="AE1257" s="32"/>
    </row>
    <row r="1258" spans="1:31" ht="12.75">
      <c r="A1258" s="37"/>
      <c r="B1258" s="43"/>
      <c r="C1258" s="45"/>
      <c r="D1258" s="45"/>
      <c r="E1258" s="374"/>
      <c r="F1258" s="43"/>
      <c r="G1258" s="43"/>
      <c r="H1258" s="51"/>
      <c r="I1258" s="43"/>
      <c r="J1258" s="43"/>
      <c r="K1258" s="52"/>
      <c r="L1258" s="43"/>
      <c r="M1258" s="43"/>
      <c r="N1258" s="43"/>
      <c r="O1258" s="121"/>
      <c r="P1258" s="43"/>
      <c r="Q1258" s="31" t="b">
        <f>IF(AND(OR(G1258:G1262=DATOS!C$8,G1258:G1262=DATOS!C$9),H1258:H1262=DATOS!B$4),ROW(G1258:G1262))</f>
        <v>0</v>
      </c>
      <c r="R1258" s="31" t="str">
        <f t="shared" ca="1" si="2"/>
        <v/>
      </c>
      <c r="S1258" s="31">
        <f t="shared" ca="1" si="10"/>
        <v>0</v>
      </c>
      <c r="T1258" s="32"/>
      <c r="U1258" s="32"/>
      <c r="V1258" s="32"/>
      <c r="W1258" s="32"/>
      <c r="X1258" s="32"/>
      <c r="Y1258" s="32"/>
      <c r="Z1258" s="32"/>
      <c r="AA1258" s="32"/>
      <c r="AB1258" s="32"/>
      <c r="AC1258" s="32"/>
      <c r="AD1258" s="32"/>
      <c r="AE1258" s="32"/>
    </row>
    <row r="1259" spans="1:31" ht="12.75">
      <c r="A1259" s="37"/>
      <c r="B1259" s="43"/>
      <c r="C1259" s="45"/>
      <c r="D1259" s="45"/>
      <c r="E1259" s="374"/>
      <c r="F1259" s="43"/>
      <c r="G1259" s="43"/>
      <c r="H1259" s="51"/>
      <c r="I1259" s="43"/>
      <c r="J1259" s="43"/>
      <c r="K1259" s="52"/>
      <c r="L1259" s="43"/>
      <c r="M1259" s="43"/>
      <c r="N1259" s="43"/>
      <c r="O1259" s="121"/>
      <c r="P1259" s="43"/>
      <c r="Q1259" s="31" t="b">
        <f>IF(AND(OR(G1259:G1263=DATOS!C$8,G1259:G1263=DATOS!C$9),H1259:H1263=DATOS!B$4),ROW(G1259:G1263))</f>
        <v>0</v>
      </c>
      <c r="R1259" s="31" t="str">
        <f t="shared" ca="1" si="2"/>
        <v/>
      </c>
      <c r="S1259" s="31">
        <f t="shared" ca="1" si="10"/>
        <v>0</v>
      </c>
      <c r="T1259" s="32"/>
      <c r="U1259" s="32"/>
      <c r="V1259" s="32"/>
      <c r="W1259" s="32"/>
      <c r="X1259" s="32"/>
      <c r="Y1259" s="32"/>
      <c r="Z1259" s="32"/>
      <c r="AA1259" s="32"/>
      <c r="AB1259" s="32"/>
      <c r="AC1259" s="32"/>
      <c r="AD1259" s="32"/>
      <c r="AE1259" s="32"/>
    </row>
    <row r="1260" spans="1:31" ht="12.75">
      <c r="A1260" s="37"/>
      <c r="B1260" s="43"/>
      <c r="C1260" s="45"/>
      <c r="D1260" s="45"/>
      <c r="E1260" s="374"/>
      <c r="F1260" s="43"/>
      <c r="G1260" s="43"/>
      <c r="H1260" s="51"/>
      <c r="I1260" s="43"/>
      <c r="J1260" s="43"/>
      <c r="K1260" s="52"/>
      <c r="L1260" s="43"/>
      <c r="M1260" s="43"/>
      <c r="N1260" s="43"/>
      <c r="O1260" s="121"/>
      <c r="P1260" s="43"/>
      <c r="Q1260" s="31" t="b">
        <f>IF(AND(OR(G1260:G1264=DATOS!C$8,G1260:G1264=DATOS!C$9),H1260:H1264=DATOS!B$4),ROW(G1260:G1264))</f>
        <v>0</v>
      </c>
      <c r="R1260" s="31" t="str">
        <f t="shared" ca="1" si="2"/>
        <v/>
      </c>
      <c r="S1260" s="31">
        <f t="shared" ca="1" si="10"/>
        <v>0</v>
      </c>
      <c r="T1260" s="32"/>
      <c r="U1260" s="32"/>
      <c r="V1260" s="32"/>
      <c r="W1260" s="32"/>
      <c r="X1260" s="32"/>
      <c r="Y1260" s="32"/>
      <c r="Z1260" s="32"/>
      <c r="AA1260" s="32"/>
      <c r="AB1260" s="32"/>
      <c r="AC1260" s="32"/>
      <c r="AD1260" s="32"/>
      <c r="AE1260" s="32"/>
    </row>
    <row r="1261" spans="1:31" ht="12.75">
      <c r="A1261" s="37"/>
      <c r="B1261" s="43"/>
      <c r="C1261" s="45"/>
      <c r="D1261" s="45"/>
      <c r="E1261" s="374"/>
      <c r="F1261" s="43"/>
      <c r="G1261" s="43"/>
      <c r="H1261" s="51"/>
      <c r="I1261" s="43"/>
      <c r="J1261" s="43"/>
      <c r="K1261" s="52"/>
      <c r="L1261" s="43"/>
      <c r="M1261" s="43"/>
      <c r="N1261" s="43"/>
      <c r="O1261" s="121"/>
      <c r="P1261" s="43"/>
      <c r="Q1261" s="31" t="b">
        <f>IF(AND(OR(G1261:G1265=DATOS!C$8,G1261:G1265=DATOS!C$9),H1261:H1265=DATOS!B$4),ROW(G1261:G1265))</f>
        <v>0</v>
      </c>
      <c r="R1261" s="31" t="str">
        <f t="shared" ca="1" si="2"/>
        <v/>
      </c>
      <c r="S1261" s="31">
        <f t="shared" ca="1" si="10"/>
        <v>0</v>
      </c>
      <c r="T1261" s="32"/>
      <c r="U1261" s="32"/>
      <c r="V1261" s="32"/>
      <c r="W1261" s="32"/>
      <c r="X1261" s="32"/>
      <c r="Y1261" s="32"/>
      <c r="Z1261" s="32"/>
      <c r="AA1261" s="32"/>
      <c r="AB1261" s="32"/>
      <c r="AC1261" s="32"/>
      <c r="AD1261" s="32"/>
      <c r="AE1261" s="32"/>
    </row>
    <row r="1262" spans="1:31" ht="12.75">
      <c r="A1262" s="37"/>
      <c r="B1262" s="43"/>
      <c r="C1262" s="45"/>
      <c r="D1262" s="45"/>
      <c r="E1262" s="374"/>
      <c r="F1262" s="43"/>
      <c r="G1262" s="43"/>
      <c r="H1262" s="51"/>
      <c r="I1262" s="43"/>
      <c r="J1262" s="43"/>
      <c r="K1262" s="52"/>
      <c r="L1262" s="121"/>
      <c r="M1262" s="121"/>
      <c r="N1262" s="43"/>
      <c r="O1262" s="121"/>
      <c r="P1262" s="43"/>
      <c r="Q1262" s="31" t="b">
        <f>IF(AND(OR(G1262:G1266=DATOS!C$8,G1262:G1266=DATOS!C$9),H1262:H1266=DATOS!B$4),ROW(G1262:G1266))</f>
        <v>0</v>
      </c>
      <c r="R1262" s="31" t="str">
        <f t="shared" ca="1" si="2"/>
        <v/>
      </c>
      <c r="S1262" s="31">
        <f t="shared" ca="1" si="10"/>
        <v>0</v>
      </c>
      <c r="T1262" s="32"/>
      <c r="U1262" s="32"/>
      <c r="V1262" s="32"/>
      <c r="W1262" s="32"/>
      <c r="X1262" s="32"/>
      <c r="Y1262" s="32"/>
      <c r="Z1262" s="32"/>
      <c r="AA1262" s="32"/>
      <c r="AB1262" s="32"/>
      <c r="AC1262" s="32"/>
      <c r="AD1262" s="32"/>
      <c r="AE1262" s="32"/>
    </row>
    <row r="1263" spans="1:31" ht="12.75">
      <c r="A1263" s="37"/>
      <c r="B1263" s="43"/>
      <c r="C1263" s="45"/>
      <c r="D1263" s="45"/>
      <c r="E1263" s="374"/>
      <c r="F1263" s="43"/>
      <c r="G1263" s="43"/>
      <c r="H1263" s="51"/>
      <c r="I1263" s="43"/>
      <c r="J1263" s="43"/>
      <c r="K1263" s="52"/>
      <c r="L1263" s="43"/>
      <c r="M1263" s="43"/>
      <c r="N1263" s="43"/>
      <c r="O1263" s="121"/>
      <c r="P1263" s="43"/>
      <c r="Q1263" s="31" t="b">
        <f>IF(AND(OR(G1263:G1267=DATOS!C$8,G1263:G1267=DATOS!C$9),H1263:H1267=DATOS!B$4),ROW(G1263:G1267))</f>
        <v>0</v>
      </c>
      <c r="R1263" s="31" t="str">
        <f t="shared" ca="1" si="2"/>
        <v/>
      </c>
      <c r="S1263" s="31">
        <f t="shared" ca="1" si="10"/>
        <v>0</v>
      </c>
      <c r="T1263" s="32"/>
      <c r="U1263" s="32"/>
      <c r="V1263" s="32"/>
      <c r="W1263" s="32"/>
      <c r="X1263" s="32"/>
      <c r="Y1263" s="32"/>
      <c r="Z1263" s="32"/>
      <c r="AA1263" s="32"/>
      <c r="AB1263" s="32"/>
      <c r="AC1263" s="32"/>
      <c r="AD1263" s="32"/>
      <c r="AE1263" s="32"/>
    </row>
    <row r="1264" spans="1:31" ht="12.75">
      <c r="A1264" s="37"/>
      <c r="B1264" s="43"/>
      <c r="C1264" s="45"/>
      <c r="D1264" s="45"/>
      <c r="E1264" s="374"/>
      <c r="F1264" s="43"/>
      <c r="G1264" s="43"/>
      <c r="H1264" s="51"/>
      <c r="I1264" s="43"/>
      <c r="J1264" s="43"/>
      <c r="K1264" s="52"/>
      <c r="L1264" s="43"/>
      <c r="M1264" s="43"/>
      <c r="N1264" s="43"/>
      <c r="O1264" s="121"/>
      <c r="P1264" s="43"/>
      <c r="Q1264" s="31" t="b">
        <f>IF(AND(OR(G1264:G1268=DATOS!C$8,G1264:G1268=DATOS!C$9),H1264:H1268=DATOS!B$4),ROW(G1264:G1268))</f>
        <v>0</v>
      </c>
      <c r="R1264" s="31" t="str">
        <f t="shared" ca="1" si="2"/>
        <v/>
      </c>
      <c r="S1264" s="31">
        <f t="shared" ca="1" si="10"/>
        <v>0</v>
      </c>
      <c r="T1264" s="32"/>
      <c r="U1264" s="32"/>
      <c r="V1264" s="32"/>
      <c r="W1264" s="32"/>
      <c r="X1264" s="32"/>
      <c r="Y1264" s="32"/>
      <c r="Z1264" s="32"/>
      <c r="AA1264" s="32"/>
      <c r="AB1264" s="32"/>
      <c r="AC1264" s="32"/>
      <c r="AD1264" s="32"/>
      <c r="AE1264" s="32"/>
    </row>
    <row r="1265" spans="1:31" ht="12.75">
      <c r="A1265" s="37"/>
      <c r="B1265" s="43"/>
      <c r="C1265" s="45"/>
      <c r="D1265" s="45"/>
      <c r="E1265" s="374"/>
      <c r="F1265" s="43"/>
      <c r="G1265" s="43"/>
      <c r="H1265" s="51"/>
      <c r="I1265" s="43"/>
      <c r="J1265" s="43"/>
      <c r="K1265" s="52"/>
      <c r="L1265" s="121"/>
      <c r="M1265" s="121"/>
      <c r="N1265" s="43"/>
      <c r="O1265" s="121"/>
      <c r="P1265" s="43"/>
      <c r="Q1265" s="31" t="b">
        <f>IF(AND(OR(G1265:G1269=DATOS!C$8,G1265:G1269=DATOS!C$9),H1265:H1269=DATOS!B$4),ROW(G1265:G1269))</f>
        <v>0</v>
      </c>
      <c r="R1265" s="31" t="str">
        <f t="shared" ca="1" si="2"/>
        <v/>
      </c>
      <c r="S1265" s="31">
        <f t="shared" ca="1" si="10"/>
        <v>0</v>
      </c>
      <c r="T1265" s="32"/>
      <c r="U1265" s="32"/>
      <c r="V1265" s="32"/>
      <c r="W1265" s="32"/>
      <c r="X1265" s="32"/>
      <c r="Y1265" s="32"/>
      <c r="Z1265" s="32"/>
      <c r="AA1265" s="32"/>
      <c r="AB1265" s="32"/>
      <c r="AC1265" s="32"/>
      <c r="AD1265" s="32"/>
      <c r="AE1265" s="32"/>
    </row>
    <row r="1266" spans="1:31" ht="12.75">
      <c r="A1266" s="37"/>
      <c r="B1266" s="43"/>
      <c r="C1266" s="45"/>
      <c r="D1266" s="45"/>
      <c r="E1266" s="374"/>
      <c r="F1266" s="43"/>
      <c r="G1266" s="43"/>
      <c r="H1266" s="51"/>
      <c r="I1266" s="43"/>
      <c r="J1266" s="43"/>
      <c r="K1266" s="52"/>
      <c r="L1266" s="43"/>
      <c r="M1266" s="43"/>
      <c r="N1266" s="43"/>
      <c r="O1266" s="121"/>
      <c r="P1266" s="43"/>
      <c r="Q1266" s="31" t="b">
        <f>IF(AND(OR(G1266:G1270=DATOS!C$8,G1266:G1270=DATOS!C$9),H1266:H1270=DATOS!B$4),ROW(G1266:G1270))</f>
        <v>0</v>
      </c>
      <c r="R1266" s="31" t="str">
        <f t="shared" ca="1" si="2"/>
        <v/>
      </c>
      <c r="S1266" s="31">
        <f t="shared" ca="1" si="10"/>
        <v>0</v>
      </c>
      <c r="T1266" s="32"/>
      <c r="U1266" s="32"/>
      <c r="V1266" s="32"/>
      <c r="W1266" s="32"/>
      <c r="X1266" s="32"/>
      <c r="Y1266" s="32"/>
      <c r="Z1266" s="32"/>
      <c r="AA1266" s="32"/>
      <c r="AB1266" s="32"/>
      <c r="AC1266" s="32"/>
      <c r="AD1266" s="32"/>
      <c r="AE1266" s="32"/>
    </row>
    <row r="1267" spans="1:31" ht="12.75">
      <c r="A1267" s="37"/>
      <c r="B1267" s="43"/>
      <c r="C1267" s="45"/>
      <c r="D1267" s="45"/>
      <c r="E1267" s="374"/>
      <c r="F1267" s="43"/>
      <c r="G1267" s="43"/>
      <c r="H1267" s="51"/>
      <c r="I1267" s="43"/>
      <c r="J1267" s="43"/>
      <c r="K1267" s="52"/>
      <c r="L1267" s="43"/>
      <c r="M1267" s="43"/>
      <c r="N1267" s="43"/>
      <c r="O1267" s="121"/>
      <c r="P1267" s="43"/>
      <c r="Q1267" s="31" t="b">
        <f>IF(AND(OR(G1267:G1271=DATOS!C$8,G1267:G1271=DATOS!C$9),H1267:H1271=DATOS!B$4),ROW(G1267:G1271))</f>
        <v>0</v>
      </c>
      <c r="R1267" s="31" t="str">
        <f t="shared" ca="1" si="2"/>
        <v/>
      </c>
      <c r="S1267" s="31">
        <f t="shared" ca="1" si="10"/>
        <v>0</v>
      </c>
      <c r="T1267" s="32"/>
      <c r="U1267" s="32"/>
      <c r="V1267" s="32"/>
      <c r="W1267" s="32"/>
      <c r="X1267" s="32"/>
      <c r="Y1267" s="32"/>
      <c r="Z1267" s="32"/>
      <c r="AA1267" s="32"/>
      <c r="AB1267" s="32"/>
      <c r="AC1267" s="32"/>
      <c r="AD1267" s="32"/>
      <c r="AE1267" s="32"/>
    </row>
    <row r="1268" spans="1:31" ht="12.75">
      <c r="A1268" s="37"/>
      <c r="B1268" s="43"/>
      <c r="C1268" s="45"/>
      <c r="D1268" s="45"/>
      <c r="E1268" s="374"/>
      <c r="F1268" s="43"/>
      <c r="G1268" s="43"/>
      <c r="H1268" s="51"/>
      <c r="I1268" s="43"/>
      <c r="J1268" s="43"/>
      <c r="K1268" s="52"/>
      <c r="L1268" s="43"/>
      <c r="M1268" s="43"/>
      <c r="N1268" s="43"/>
      <c r="O1268" s="121"/>
      <c r="P1268" s="43"/>
      <c r="Q1268" s="31" t="b">
        <f>IF(AND(OR(G1268:G1272=DATOS!C$8,G1268:G1272=DATOS!C$9),H1268:H1272=DATOS!B$4),ROW(G1268:G1272))</f>
        <v>0</v>
      </c>
      <c r="R1268" s="31" t="str">
        <f t="shared" ca="1" si="2"/>
        <v/>
      </c>
      <c r="S1268" s="31">
        <f t="shared" ca="1" si="10"/>
        <v>0</v>
      </c>
      <c r="T1268" s="32"/>
      <c r="U1268" s="32"/>
      <c r="V1268" s="32"/>
      <c r="W1268" s="32"/>
      <c r="X1268" s="32"/>
      <c r="Y1268" s="32"/>
      <c r="Z1268" s="32"/>
      <c r="AA1268" s="32"/>
      <c r="AB1268" s="32"/>
      <c r="AC1268" s="32"/>
      <c r="AD1268" s="32"/>
      <c r="AE1268" s="32"/>
    </row>
    <row r="1269" spans="1:31" ht="12.75">
      <c r="A1269" s="37"/>
      <c r="B1269" s="43"/>
      <c r="C1269" s="45"/>
      <c r="D1269" s="45"/>
      <c r="E1269" s="374"/>
      <c r="F1269" s="43"/>
      <c r="G1269" s="43"/>
      <c r="H1269" s="51"/>
      <c r="I1269" s="43"/>
      <c r="J1269" s="43"/>
      <c r="K1269" s="52"/>
      <c r="L1269" s="43"/>
      <c r="M1269" s="43"/>
      <c r="N1269" s="43"/>
      <c r="O1269" s="121"/>
      <c r="P1269" s="43"/>
      <c r="Q1269" s="31" t="b">
        <f>IF(AND(OR(G1269:G1273=DATOS!C$8,G1269:G1273=DATOS!C$9),H1269:H1273=DATOS!B$4),ROW(G1269:G1273))</f>
        <v>0</v>
      </c>
      <c r="R1269" s="31" t="str">
        <f t="shared" ca="1" si="2"/>
        <v/>
      </c>
      <c r="S1269" s="31">
        <f t="shared" ca="1" si="10"/>
        <v>0</v>
      </c>
      <c r="T1269" s="32"/>
      <c r="U1269" s="32"/>
      <c r="V1269" s="32"/>
      <c r="W1269" s="32"/>
      <c r="X1269" s="32"/>
      <c r="Y1269" s="32"/>
      <c r="Z1269" s="32"/>
      <c r="AA1269" s="32"/>
      <c r="AB1269" s="32"/>
      <c r="AC1269" s="32"/>
      <c r="AD1269" s="32"/>
      <c r="AE1269" s="32"/>
    </row>
    <row r="1270" spans="1:31" ht="12.75">
      <c r="A1270" s="37"/>
      <c r="B1270" s="43"/>
      <c r="C1270" s="45"/>
      <c r="D1270" s="45"/>
      <c r="E1270" s="374"/>
      <c r="F1270" s="43"/>
      <c r="G1270" s="43"/>
      <c r="H1270" s="51"/>
      <c r="I1270" s="43"/>
      <c r="J1270" s="43"/>
      <c r="K1270" s="121"/>
      <c r="L1270" s="121"/>
      <c r="M1270" s="43"/>
      <c r="N1270" s="43"/>
      <c r="O1270" s="121"/>
      <c r="P1270" s="43"/>
      <c r="Q1270" s="31" t="b">
        <f>IF(AND(OR(G1270:G1274=DATOS!C$8,G1270:G1274=DATOS!C$9),H1270:H1274=DATOS!B$4),ROW(G1270:G1274))</f>
        <v>0</v>
      </c>
      <c r="R1270" s="31" t="str">
        <f t="shared" ca="1" si="2"/>
        <v/>
      </c>
      <c r="S1270" s="31">
        <f t="shared" ca="1" si="10"/>
        <v>0</v>
      </c>
      <c r="T1270" s="32"/>
      <c r="U1270" s="32"/>
      <c r="V1270" s="32"/>
      <c r="W1270" s="32"/>
      <c r="X1270" s="32"/>
      <c r="Y1270" s="32"/>
      <c r="Z1270" s="32"/>
      <c r="AA1270" s="32"/>
      <c r="AB1270" s="32"/>
      <c r="AC1270" s="32"/>
      <c r="AD1270" s="32"/>
      <c r="AE1270" s="32"/>
    </row>
    <row r="1271" spans="1:31" ht="12.75">
      <c r="A1271" s="37"/>
      <c r="B1271" s="43"/>
      <c r="C1271" s="45"/>
      <c r="D1271" s="45"/>
      <c r="E1271" s="374"/>
      <c r="F1271" s="43"/>
      <c r="G1271" s="43"/>
      <c r="H1271" s="51"/>
      <c r="I1271" s="43"/>
      <c r="J1271" s="43"/>
      <c r="K1271" s="121"/>
      <c r="L1271" s="43"/>
      <c r="M1271" s="43"/>
      <c r="N1271" s="43"/>
      <c r="O1271" s="121"/>
      <c r="P1271" s="43"/>
      <c r="Q1271" s="31" t="b">
        <f>IF(AND(OR(G1271:G1275=DATOS!C$8,G1271:G1275=DATOS!C$9),H1271:H1275=DATOS!B$4),ROW(G1271:G1275))</f>
        <v>0</v>
      </c>
      <c r="R1271" s="31" t="str">
        <f t="shared" ca="1" si="2"/>
        <v/>
      </c>
      <c r="S1271" s="31">
        <f t="shared" ca="1" si="10"/>
        <v>0</v>
      </c>
      <c r="T1271" s="32"/>
      <c r="U1271" s="32"/>
      <c r="V1271" s="32"/>
      <c r="W1271" s="32"/>
      <c r="X1271" s="32"/>
      <c r="Y1271" s="32"/>
      <c r="Z1271" s="32"/>
      <c r="AA1271" s="32"/>
      <c r="AB1271" s="32"/>
      <c r="AC1271" s="32"/>
      <c r="AD1271" s="32"/>
      <c r="AE1271" s="32"/>
    </row>
    <row r="1272" spans="1:31" ht="12.75">
      <c r="A1272" s="37"/>
      <c r="B1272" s="43"/>
      <c r="C1272" s="45"/>
      <c r="D1272" s="45"/>
      <c r="E1272" s="374"/>
      <c r="F1272" s="43"/>
      <c r="G1272" s="43"/>
      <c r="H1272" s="51"/>
      <c r="I1272" s="43"/>
      <c r="J1272" s="43"/>
      <c r="K1272" s="52"/>
      <c r="L1272" s="43"/>
      <c r="M1272" s="43"/>
      <c r="N1272" s="43"/>
      <c r="O1272" s="121"/>
      <c r="P1272" s="43"/>
      <c r="Q1272" s="31" t="b">
        <f>IF(AND(OR(G1272:G1276=DATOS!C$8,G1272:G1276=DATOS!C$9),H1272:H1276=DATOS!B$4),ROW(G1272:G1276))</f>
        <v>0</v>
      </c>
      <c r="R1272" s="31" t="str">
        <f t="shared" ca="1" si="2"/>
        <v/>
      </c>
      <c r="S1272" s="31">
        <f t="shared" ca="1" si="10"/>
        <v>0</v>
      </c>
      <c r="T1272" s="32"/>
      <c r="U1272" s="32"/>
      <c r="V1272" s="32"/>
      <c r="W1272" s="32"/>
      <c r="X1272" s="32"/>
      <c r="Y1272" s="32"/>
      <c r="Z1272" s="32"/>
      <c r="AA1272" s="32"/>
      <c r="AB1272" s="32"/>
      <c r="AC1272" s="32"/>
      <c r="AD1272" s="32"/>
      <c r="AE1272" s="32"/>
    </row>
    <row r="1273" spans="1:31" ht="12.75">
      <c r="A1273" s="37"/>
      <c r="B1273" s="43"/>
      <c r="C1273" s="45"/>
      <c r="D1273" s="45"/>
      <c r="E1273" s="374"/>
      <c r="F1273" s="43"/>
      <c r="G1273" s="43"/>
      <c r="H1273" s="51"/>
      <c r="I1273" s="43"/>
      <c r="J1273" s="43"/>
      <c r="K1273" s="52"/>
      <c r="L1273" s="43"/>
      <c r="M1273" s="43"/>
      <c r="N1273" s="43"/>
      <c r="O1273" s="121"/>
      <c r="P1273" s="43"/>
      <c r="Q1273" s="31" t="b">
        <f>IF(AND(OR(G1273:G1277=DATOS!C$8,G1273:G1277=DATOS!C$9),H1273:H1277=DATOS!B$4),ROW(G1273:G1277))</f>
        <v>0</v>
      </c>
      <c r="R1273" s="31" t="str">
        <f t="shared" ca="1" si="2"/>
        <v/>
      </c>
      <c r="S1273" s="31">
        <f t="shared" ca="1" si="10"/>
        <v>0</v>
      </c>
      <c r="T1273" s="32"/>
      <c r="U1273" s="32"/>
      <c r="V1273" s="32"/>
      <c r="W1273" s="32"/>
      <c r="X1273" s="32"/>
      <c r="Y1273" s="32"/>
      <c r="Z1273" s="32"/>
      <c r="AA1273" s="32"/>
      <c r="AB1273" s="32"/>
      <c r="AC1273" s="32"/>
      <c r="AD1273" s="32"/>
      <c r="AE1273" s="32"/>
    </row>
    <row r="1274" spans="1:31" ht="12.75">
      <c r="A1274" s="37"/>
      <c r="B1274" s="43"/>
      <c r="C1274" s="45"/>
      <c r="D1274" s="45"/>
      <c r="E1274" s="374"/>
      <c r="F1274" s="43"/>
      <c r="G1274" s="43"/>
      <c r="H1274" s="51"/>
      <c r="I1274" s="43"/>
      <c r="J1274" s="43"/>
      <c r="K1274" s="52"/>
      <c r="L1274" s="43"/>
      <c r="M1274" s="43"/>
      <c r="N1274" s="43"/>
      <c r="O1274" s="121"/>
      <c r="P1274" s="43"/>
      <c r="Q1274" s="31" t="b">
        <f>IF(AND(OR(G1274:G1278=DATOS!C$8,G1274:G1278=DATOS!C$9),H1274:H1278=DATOS!B$4),ROW(G1274:G1278))</f>
        <v>0</v>
      </c>
      <c r="R1274" s="31" t="str">
        <f t="shared" ca="1" si="2"/>
        <v/>
      </c>
      <c r="S1274" s="31">
        <f t="shared" ca="1" si="10"/>
        <v>0</v>
      </c>
      <c r="T1274" s="32"/>
      <c r="U1274" s="32"/>
      <c r="V1274" s="32"/>
      <c r="W1274" s="32"/>
      <c r="X1274" s="32"/>
      <c r="Y1274" s="32"/>
      <c r="Z1274" s="32"/>
      <c r="AA1274" s="32"/>
      <c r="AB1274" s="32"/>
      <c r="AC1274" s="32"/>
      <c r="AD1274" s="32"/>
      <c r="AE1274" s="32"/>
    </row>
    <row r="1275" spans="1:31" ht="12.75">
      <c r="A1275" s="37"/>
      <c r="B1275" s="43"/>
      <c r="C1275" s="45"/>
      <c r="D1275" s="45"/>
      <c r="E1275" s="374"/>
      <c r="F1275" s="43"/>
      <c r="G1275" s="43"/>
      <c r="H1275" s="51"/>
      <c r="I1275" s="43"/>
      <c r="J1275" s="43"/>
      <c r="K1275" s="52"/>
      <c r="L1275" s="43"/>
      <c r="M1275" s="43"/>
      <c r="N1275" s="43"/>
      <c r="O1275" s="121"/>
      <c r="P1275" s="43"/>
      <c r="Q1275" s="31" t="b">
        <f>IF(AND(OR(G1275:G1279=DATOS!C$8,G1275:G1279=DATOS!C$9),H1275:H1279=DATOS!B$4),ROW(G1275:G1279))</f>
        <v>0</v>
      </c>
      <c r="R1275" s="31" t="str">
        <f t="shared" ca="1" si="2"/>
        <v/>
      </c>
      <c r="S1275" s="31">
        <f t="shared" ca="1" si="10"/>
        <v>0</v>
      </c>
      <c r="T1275" s="32"/>
      <c r="U1275" s="32"/>
      <c r="V1275" s="32"/>
      <c r="W1275" s="32"/>
      <c r="X1275" s="32"/>
      <c r="Y1275" s="32"/>
      <c r="Z1275" s="32"/>
      <c r="AA1275" s="32"/>
      <c r="AB1275" s="32"/>
      <c r="AC1275" s="32"/>
      <c r="AD1275" s="32"/>
      <c r="AE1275" s="32"/>
    </row>
    <row r="1276" spans="1:31" ht="12.75">
      <c r="A1276" s="37"/>
      <c r="B1276" s="43"/>
      <c r="C1276" s="45"/>
      <c r="D1276" s="45"/>
      <c r="E1276" s="374"/>
      <c r="F1276" s="43"/>
      <c r="G1276" s="43"/>
      <c r="H1276" s="51"/>
      <c r="I1276" s="43"/>
      <c r="J1276" s="43"/>
      <c r="K1276" s="52"/>
      <c r="L1276" s="121"/>
      <c r="M1276" s="121"/>
      <c r="N1276" s="43"/>
      <c r="O1276" s="121"/>
      <c r="P1276" s="43"/>
      <c r="Q1276" s="31" t="b">
        <f>IF(AND(OR(G1276:G1280=DATOS!C$8,G1276:G1280=DATOS!C$9),H1276:H1280=DATOS!B$4),ROW(G1276:G1280))</f>
        <v>0</v>
      </c>
      <c r="R1276" s="31" t="str">
        <f t="shared" ca="1" si="2"/>
        <v/>
      </c>
      <c r="S1276" s="31">
        <f t="shared" ca="1" si="10"/>
        <v>0</v>
      </c>
      <c r="T1276" s="32"/>
      <c r="U1276" s="32"/>
      <c r="V1276" s="32"/>
      <c r="W1276" s="32"/>
      <c r="X1276" s="32"/>
      <c r="Y1276" s="32"/>
      <c r="Z1276" s="32"/>
      <c r="AA1276" s="32"/>
      <c r="AB1276" s="32"/>
      <c r="AC1276" s="32"/>
      <c r="AD1276" s="32"/>
      <c r="AE1276" s="32"/>
    </row>
    <row r="1277" spans="1:31" ht="12.75">
      <c r="A1277" s="37"/>
      <c r="B1277" s="43"/>
      <c r="C1277" s="45"/>
      <c r="D1277" s="45"/>
      <c r="E1277" s="374"/>
      <c r="F1277" s="43"/>
      <c r="G1277" s="43"/>
      <c r="H1277" s="51"/>
      <c r="I1277" s="43"/>
      <c r="J1277" s="43"/>
      <c r="K1277" s="52"/>
      <c r="L1277" s="43"/>
      <c r="M1277" s="43"/>
      <c r="N1277" s="381"/>
      <c r="O1277" s="121"/>
      <c r="P1277" s="43"/>
      <c r="Q1277" s="31" t="b">
        <f>IF(AND(OR(G1277:G1281=DATOS!C$8,G1277:G1281=DATOS!C$9),H1277:H1281=DATOS!B$4),ROW(G1277:G1281))</f>
        <v>0</v>
      </c>
      <c r="R1277" s="31" t="str">
        <f t="shared" ca="1" si="2"/>
        <v/>
      </c>
      <c r="S1277" s="31">
        <f t="shared" ca="1" si="10"/>
        <v>0</v>
      </c>
      <c r="T1277" s="32"/>
      <c r="U1277" s="32"/>
      <c r="V1277" s="32"/>
      <c r="W1277" s="32"/>
      <c r="X1277" s="32"/>
      <c r="Y1277" s="32"/>
      <c r="Z1277" s="32"/>
      <c r="AA1277" s="32"/>
      <c r="AB1277" s="32"/>
      <c r="AC1277" s="32"/>
      <c r="AD1277" s="32"/>
      <c r="AE1277" s="32"/>
    </row>
    <row r="1278" spans="1:31" ht="12.75">
      <c r="A1278" s="37"/>
      <c r="B1278" s="43"/>
      <c r="C1278" s="45"/>
      <c r="D1278" s="45"/>
      <c r="E1278" s="374"/>
      <c r="F1278" s="43"/>
      <c r="G1278" s="43"/>
      <c r="H1278" s="51"/>
      <c r="I1278" s="43"/>
      <c r="J1278" s="43"/>
      <c r="K1278" s="52"/>
      <c r="L1278" s="43"/>
      <c r="M1278" s="43"/>
      <c r="N1278" s="43"/>
      <c r="O1278" s="121"/>
      <c r="P1278" s="43"/>
      <c r="Q1278" s="31" t="b">
        <f>IF(AND(OR(G1278:G1282=DATOS!C$8,G1278:G1282=DATOS!C$9),H1278:H1282=DATOS!B$4),ROW(G1278:G1282))</f>
        <v>0</v>
      </c>
      <c r="R1278" s="31" t="str">
        <f t="shared" ca="1" si="2"/>
        <v/>
      </c>
      <c r="S1278" s="31">
        <f t="shared" ca="1" si="10"/>
        <v>0</v>
      </c>
      <c r="T1278" s="32"/>
      <c r="U1278" s="32"/>
      <c r="V1278" s="32"/>
      <c r="W1278" s="32"/>
      <c r="X1278" s="32"/>
      <c r="Y1278" s="32"/>
      <c r="Z1278" s="32"/>
      <c r="AA1278" s="32"/>
      <c r="AB1278" s="32"/>
      <c r="AC1278" s="32"/>
      <c r="AD1278" s="32"/>
      <c r="AE1278" s="32"/>
    </row>
    <row r="1279" spans="1:31" ht="12.75">
      <c r="A1279" s="37"/>
      <c r="B1279" s="43"/>
      <c r="C1279" s="45"/>
      <c r="D1279" s="45"/>
      <c r="E1279" s="374"/>
      <c r="F1279" s="43"/>
      <c r="G1279" s="43"/>
      <c r="H1279" s="51"/>
      <c r="I1279" s="43"/>
      <c r="J1279" s="43"/>
      <c r="K1279" s="52"/>
      <c r="L1279" s="43"/>
      <c r="M1279" s="43"/>
      <c r="N1279" s="43"/>
      <c r="O1279" s="121"/>
      <c r="P1279" s="43"/>
      <c r="Q1279" s="31" t="b">
        <f>IF(AND(OR(G1279:G1283=DATOS!C$8,G1279:G1283=DATOS!C$9),H1279:H1283=DATOS!B$4),ROW(G1279:G1283))</f>
        <v>0</v>
      </c>
      <c r="R1279" s="31" t="str">
        <f t="shared" ca="1" si="2"/>
        <v/>
      </c>
      <c r="S1279" s="31">
        <f t="shared" ca="1" si="10"/>
        <v>0</v>
      </c>
      <c r="T1279" s="32"/>
      <c r="U1279" s="32"/>
      <c r="V1279" s="32"/>
      <c r="W1279" s="32"/>
      <c r="X1279" s="32"/>
      <c r="Y1279" s="32"/>
      <c r="Z1279" s="32"/>
      <c r="AA1279" s="32"/>
      <c r="AB1279" s="32"/>
      <c r="AC1279" s="32"/>
      <c r="AD1279" s="32"/>
      <c r="AE1279" s="32"/>
    </row>
    <row r="1280" spans="1:31" ht="12.75">
      <c r="A1280" s="37"/>
      <c r="B1280" s="43"/>
      <c r="C1280" s="45"/>
      <c r="D1280" s="45"/>
      <c r="E1280" s="374"/>
      <c r="F1280" s="43"/>
      <c r="G1280" s="43"/>
      <c r="H1280" s="51"/>
      <c r="I1280" s="43"/>
      <c r="J1280" s="43"/>
      <c r="K1280" s="52"/>
      <c r="L1280" s="43"/>
      <c r="M1280" s="43"/>
      <c r="N1280" s="43"/>
      <c r="O1280" s="121"/>
      <c r="P1280" s="43"/>
      <c r="Q1280" s="31" t="b">
        <f>IF(AND(OR(G1280:G1284=DATOS!C$8,G1280:G1284=DATOS!C$9),H1280:H1284=DATOS!B$4),ROW(G1280:G1284))</f>
        <v>0</v>
      </c>
      <c r="R1280" s="31" t="str">
        <f t="shared" ca="1" si="2"/>
        <v/>
      </c>
      <c r="S1280" s="31">
        <f t="shared" ca="1" si="10"/>
        <v>0</v>
      </c>
      <c r="T1280" s="32"/>
      <c r="U1280" s="32"/>
      <c r="V1280" s="32"/>
      <c r="W1280" s="32"/>
      <c r="X1280" s="32"/>
      <c r="Y1280" s="32"/>
      <c r="Z1280" s="32"/>
      <c r="AA1280" s="32"/>
      <c r="AB1280" s="32"/>
      <c r="AC1280" s="32"/>
      <c r="AD1280" s="32"/>
      <c r="AE1280" s="32"/>
    </row>
    <row r="1281" spans="1:31" ht="12.75">
      <c r="A1281" s="37"/>
      <c r="B1281" s="43"/>
      <c r="C1281" s="45"/>
      <c r="D1281" s="45"/>
      <c r="E1281" s="374"/>
      <c r="F1281" s="43"/>
      <c r="G1281" s="43"/>
      <c r="H1281" s="51"/>
      <c r="I1281" s="43"/>
      <c r="J1281" s="43"/>
      <c r="K1281" s="52"/>
      <c r="L1281" s="43"/>
      <c r="M1281" s="43"/>
      <c r="N1281" s="43"/>
      <c r="O1281" s="121"/>
      <c r="P1281" s="43"/>
      <c r="Q1281" s="31" t="b">
        <f>IF(AND(OR(G1281:G1285=DATOS!C$8,G1281:G1285=DATOS!C$9),H1281:H1285=DATOS!B$4),ROW(G1281:G1285))</f>
        <v>0</v>
      </c>
      <c r="R1281" s="31" t="str">
        <f t="shared" ca="1" si="2"/>
        <v/>
      </c>
      <c r="S1281" s="31">
        <f t="shared" ca="1" si="10"/>
        <v>0</v>
      </c>
      <c r="T1281" s="32"/>
      <c r="U1281" s="32"/>
      <c r="V1281" s="32"/>
      <c r="W1281" s="32"/>
      <c r="X1281" s="32"/>
      <c r="Y1281" s="32"/>
      <c r="Z1281" s="32"/>
      <c r="AA1281" s="32"/>
      <c r="AB1281" s="32"/>
      <c r="AC1281" s="32"/>
      <c r="AD1281" s="32"/>
      <c r="AE1281" s="32"/>
    </row>
    <row r="1282" spans="1:31" ht="12.75">
      <c r="A1282" s="37"/>
      <c r="B1282" s="184"/>
      <c r="C1282" s="45"/>
      <c r="D1282" s="45"/>
      <c r="E1282" s="374"/>
      <c r="F1282" s="43"/>
      <c r="G1282" s="43"/>
      <c r="H1282" s="51"/>
      <c r="I1282" s="43"/>
      <c r="J1282" s="43"/>
      <c r="K1282" s="374"/>
      <c r="L1282" s="43"/>
      <c r="M1282" s="43"/>
      <c r="N1282" s="43"/>
      <c r="O1282" s="121"/>
      <c r="P1282" s="43"/>
      <c r="Q1282" s="31" t="b">
        <f>IF(AND(OR(G1282:G1286=DATOS!C$8,G1282:G1286=DATOS!C$9),H1282:H1286=DATOS!B$4),ROW(G1282:G1286))</f>
        <v>0</v>
      </c>
      <c r="R1282" s="31" t="str">
        <f t="shared" ca="1" si="2"/>
        <v/>
      </c>
      <c r="S1282" s="31">
        <f t="shared" ca="1" si="10"/>
        <v>0</v>
      </c>
      <c r="T1282" s="32"/>
      <c r="U1282" s="32"/>
      <c r="V1282" s="32"/>
      <c r="W1282" s="32"/>
      <c r="X1282" s="32"/>
      <c r="Y1282" s="32"/>
      <c r="Z1282" s="32"/>
      <c r="AA1282" s="32"/>
      <c r="AB1282" s="32"/>
      <c r="AC1282" s="32"/>
      <c r="AD1282" s="32"/>
      <c r="AE1282" s="32"/>
    </row>
    <row r="1283" spans="1:31" ht="12.75">
      <c r="A1283" s="37"/>
      <c r="B1283" s="43"/>
      <c r="C1283" s="45"/>
      <c r="D1283" s="45"/>
      <c r="E1283" s="374"/>
      <c r="F1283" s="43"/>
      <c r="G1283" s="43"/>
      <c r="H1283" s="51"/>
      <c r="I1283" s="43"/>
      <c r="J1283" s="43"/>
      <c r="K1283" s="52"/>
      <c r="L1283" s="43"/>
      <c r="M1283" s="43"/>
      <c r="N1283" s="43"/>
      <c r="O1283" s="121"/>
      <c r="P1283" s="43"/>
      <c r="Q1283" s="31" t="b">
        <f>IF(AND(OR(G1283:G1287=DATOS!C$8,G1283:G1287=DATOS!C$9),H1283:H1287=DATOS!B$4),ROW(G1283:G1287))</f>
        <v>0</v>
      </c>
      <c r="R1283" s="31" t="str">
        <f t="shared" ca="1" si="2"/>
        <v/>
      </c>
      <c r="S1283" s="31">
        <f t="shared" ca="1" si="10"/>
        <v>0</v>
      </c>
      <c r="T1283" s="32"/>
      <c r="U1283" s="32"/>
      <c r="V1283" s="32"/>
      <c r="W1283" s="32"/>
      <c r="X1283" s="32"/>
      <c r="Y1283" s="32"/>
      <c r="Z1283" s="32"/>
      <c r="AA1283" s="32"/>
      <c r="AB1283" s="32"/>
      <c r="AC1283" s="32"/>
      <c r="AD1283" s="32"/>
      <c r="AE1283" s="32"/>
    </row>
    <row r="1284" spans="1:31" ht="12.75">
      <c r="A1284" s="37"/>
      <c r="B1284" s="43"/>
      <c r="C1284" s="45"/>
      <c r="D1284" s="45"/>
      <c r="E1284" s="374"/>
      <c r="F1284" s="43"/>
      <c r="G1284" s="43"/>
      <c r="H1284" s="51"/>
      <c r="I1284" s="43"/>
      <c r="J1284" s="43"/>
      <c r="K1284" s="52"/>
      <c r="L1284" s="43"/>
      <c r="M1284" s="43"/>
      <c r="N1284" s="43"/>
      <c r="O1284" s="121"/>
      <c r="P1284" s="43"/>
      <c r="Q1284" s="31" t="b">
        <f>IF(AND(OR(G1284:G1288=DATOS!C$8,G1284:G1288=DATOS!C$9),H1284:H1288=DATOS!B$4),ROW(G1284:G1288))</f>
        <v>0</v>
      </c>
      <c r="R1284" s="31" t="str">
        <f t="shared" ca="1" si="2"/>
        <v/>
      </c>
      <c r="S1284" s="31">
        <f t="shared" ca="1" si="10"/>
        <v>0</v>
      </c>
      <c r="T1284" s="32"/>
      <c r="U1284" s="32"/>
      <c r="V1284" s="32"/>
      <c r="W1284" s="32"/>
      <c r="X1284" s="32"/>
      <c r="Y1284" s="32"/>
      <c r="Z1284" s="32"/>
      <c r="AA1284" s="32"/>
      <c r="AB1284" s="32"/>
      <c r="AC1284" s="32"/>
      <c r="AD1284" s="32"/>
      <c r="AE1284" s="32"/>
    </row>
    <row r="1285" spans="1:31" ht="12.75">
      <c r="A1285" s="37"/>
      <c r="B1285" s="43"/>
      <c r="C1285" s="45"/>
      <c r="D1285" s="45"/>
      <c r="E1285" s="374"/>
      <c r="F1285" s="43"/>
      <c r="G1285" s="43"/>
      <c r="H1285" s="51"/>
      <c r="I1285" s="43"/>
      <c r="J1285" s="43"/>
      <c r="K1285" s="374"/>
      <c r="L1285" s="43"/>
      <c r="M1285" s="43"/>
      <c r="N1285" s="31"/>
      <c r="O1285" s="31"/>
      <c r="P1285" s="31"/>
      <c r="Q1285" s="31" t="b">
        <f>IF(AND(OR(G1285:G1289=DATOS!C$8,G1285:G1289=DATOS!C$9),H1285:H1289=DATOS!B$4),ROW(G1285:G1289))</f>
        <v>0</v>
      </c>
      <c r="R1285" s="31" t="str">
        <f t="shared" ca="1" si="2"/>
        <v/>
      </c>
      <c r="S1285" s="31">
        <f t="shared" ca="1" si="10"/>
        <v>0</v>
      </c>
      <c r="T1285" s="32"/>
      <c r="U1285" s="32"/>
      <c r="V1285" s="32"/>
      <c r="W1285" s="32"/>
      <c r="X1285" s="32"/>
      <c r="Y1285" s="32"/>
      <c r="Z1285" s="32"/>
      <c r="AA1285" s="32"/>
      <c r="AB1285" s="32"/>
      <c r="AC1285" s="32"/>
      <c r="AD1285" s="32"/>
      <c r="AE1285" s="32"/>
    </row>
    <row r="1286" spans="1:31" ht="12.75">
      <c r="A1286" s="37"/>
      <c r="B1286" s="43"/>
      <c r="C1286" s="45"/>
      <c r="D1286" s="45"/>
      <c r="E1286" s="374"/>
      <c r="F1286" s="43"/>
      <c r="G1286" s="43"/>
      <c r="H1286" s="51"/>
      <c r="I1286" s="43"/>
      <c r="J1286" s="43"/>
      <c r="K1286" s="52"/>
      <c r="L1286" s="43"/>
      <c r="M1286" s="43"/>
      <c r="N1286" s="43"/>
      <c r="O1286" s="121"/>
      <c r="P1286" s="43"/>
      <c r="Q1286" s="31" t="b">
        <f>IF(AND(OR(G1286:G1290=DATOS!C$8,G1286:G1290=DATOS!C$9),H1286:H1290=DATOS!B$4),ROW(G1286:G1290))</f>
        <v>0</v>
      </c>
      <c r="R1286" s="31" t="str">
        <f t="shared" ca="1" si="2"/>
        <v/>
      </c>
      <c r="S1286" s="31">
        <f t="shared" ca="1" si="10"/>
        <v>0</v>
      </c>
      <c r="T1286" s="32"/>
      <c r="U1286" s="32"/>
      <c r="V1286" s="32"/>
      <c r="W1286" s="32"/>
      <c r="X1286" s="32"/>
      <c r="Y1286" s="32"/>
      <c r="Z1286" s="32"/>
      <c r="AA1286" s="32"/>
      <c r="AB1286" s="32"/>
      <c r="AC1286" s="32"/>
      <c r="AD1286" s="32"/>
      <c r="AE1286" s="32"/>
    </row>
    <row r="1287" spans="1:31" ht="12.75">
      <c r="A1287" s="37"/>
      <c r="B1287" s="43"/>
      <c r="C1287" s="45"/>
      <c r="D1287" s="45"/>
      <c r="E1287" s="374"/>
      <c r="F1287" s="43"/>
      <c r="G1287" s="43"/>
      <c r="H1287" s="51"/>
      <c r="I1287" s="43"/>
      <c r="J1287" s="43"/>
      <c r="K1287" s="52"/>
      <c r="L1287" s="43"/>
      <c r="M1287" s="43"/>
      <c r="N1287" s="43"/>
      <c r="O1287" s="121"/>
      <c r="P1287" s="43"/>
      <c r="Q1287" s="31" t="b">
        <f>IF(AND(OR(G1287:G1291=DATOS!C$8,G1287:G1291=DATOS!C$9),H1287:H1291=DATOS!B$4),ROW(G1287:G1291))</f>
        <v>0</v>
      </c>
      <c r="R1287" s="31" t="str">
        <f t="shared" ca="1" si="2"/>
        <v/>
      </c>
      <c r="S1287" s="31">
        <f t="shared" ca="1" si="10"/>
        <v>0</v>
      </c>
      <c r="T1287" s="32"/>
      <c r="U1287" s="32"/>
      <c r="V1287" s="32"/>
      <c r="W1287" s="32"/>
      <c r="X1287" s="32"/>
      <c r="Y1287" s="32"/>
      <c r="Z1287" s="32"/>
      <c r="AA1287" s="32"/>
      <c r="AB1287" s="32"/>
      <c r="AC1287" s="32"/>
      <c r="AD1287" s="32"/>
      <c r="AE1287" s="32"/>
    </row>
    <row r="1288" spans="1:31" ht="12.75">
      <c r="A1288" s="37"/>
      <c r="B1288" s="43"/>
      <c r="C1288" s="45"/>
      <c r="D1288" s="45"/>
      <c r="E1288" s="374"/>
      <c r="F1288" s="43"/>
      <c r="G1288" s="43"/>
      <c r="H1288" s="51"/>
      <c r="I1288" s="43"/>
      <c r="J1288" s="43"/>
      <c r="K1288" s="52"/>
      <c r="L1288" s="121"/>
      <c r="M1288" s="43"/>
      <c r="N1288" s="43"/>
      <c r="O1288" s="121"/>
      <c r="P1288" s="43"/>
      <c r="Q1288" s="31" t="b">
        <f>IF(AND(OR(G1288:G1292=DATOS!C$8,G1288:G1292=DATOS!C$9),H1288:H1292=DATOS!B$4),ROW(G1288:G1292))</f>
        <v>0</v>
      </c>
      <c r="R1288" s="31" t="str">
        <f t="shared" ca="1" si="2"/>
        <v/>
      </c>
      <c r="S1288" s="31">
        <f t="shared" ca="1" si="10"/>
        <v>0</v>
      </c>
      <c r="T1288" s="32"/>
      <c r="U1288" s="32"/>
      <c r="V1288" s="32"/>
      <c r="W1288" s="32"/>
      <c r="X1288" s="32"/>
      <c r="Y1288" s="32"/>
      <c r="Z1288" s="32"/>
      <c r="AA1288" s="32"/>
      <c r="AB1288" s="32"/>
      <c r="AC1288" s="32"/>
      <c r="AD1288" s="32"/>
      <c r="AE1288" s="32"/>
    </row>
    <row r="1289" spans="1:31" ht="12.75">
      <c r="A1289" s="37"/>
      <c r="B1289" s="43"/>
      <c r="C1289" s="45"/>
      <c r="D1289" s="45"/>
      <c r="E1289" s="374"/>
      <c r="F1289" s="43"/>
      <c r="G1289" s="43"/>
      <c r="H1289" s="51"/>
      <c r="I1289" s="43"/>
      <c r="J1289" s="43"/>
      <c r="K1289" s="374"/>
      <c r="L1289" s="43"/>
      <c r="M1289" s="43"/>
      <c r="N1289" s="43"/>
      <c r="O1289" s="121"/>
      <c r="P1289" s="43"/>
      <c r="Q1289" s="31" t="b">
        <f>IF(AND(OR(G1289:G1293=DATOS!C$8,G1289:G1293=DATOS!C$9),H1289:H1293=DATOS!B$4),ROW(G1289:G1293))</f>
        <v>0</v>
      </c>
      <c r="R1289" s="31" t="str">
        <f t="shared" ca="1" si="2"/>
        <v/>
      </c>
      <c r="S1289" s="31">
        <f t="shared" ca="1" si="10"/>
        <v>0</v>
      </c>
      <c r="T1289" s="32"/>
      <c r="U1289" s="32"/>
      <c r="V1289" s="32"/>
      <c r="W1289" s="32"/>
      <c r="X1289" s="32"/>
      <c r="Y1289" s="32"/>
      <c r="Z1289" s="32"/>
      <c r="AA1289" s="32"/>
      <c r="AB1289" s="32"/>
      <c r="AC1289" s="32"/>
      <c r="AD1289" s="32"/>
      <c r="AE1289" s="32"/>
    </row>
    <row r="1290" spans="1:31" ht="12.75">
      <c r="A1290" s="37"/>
      <c r="B1290" s="43"/>
      <c r="C1290" s="45"/>
      <c r="D1290" s="45"/>
      <c r="E1290" s="374"/>
      <c r="F1290" s="43"/>
      <c r="G1290" s="43"/>
      <c r="H1290" s="51"/>
      <c r="I1290" s="43"/>
      <c r="J1290" s="43"/>
      <c r="K1290" s="52"/>
      <c r="L1290" s="43"/>
      <c r="M1290" s="43"/>
      <c r="N1290" s="43"/>
      <c r="O1290" s="121"/>
      <c r="P1290" s="43"/>
      <c r="Q1290" s="31" t="b">
        <f>IF(AND(OR(G1290:G1294=DATOS!C$8,G1290:G1294=DATOS!C$9),H1290:H1294=DATOS!B$4),ROW(G1290:G1294))</f>
        <v>0</v>
      </c>
      <c r="R1290" s="31" t="str">
        <f t="shared" ca="1" si="2"/>
        <v/>
      </c>
      <c r="S1290" s="31">
        <f t="shared" ca="1" si="10"/>
        <v>0</v>
      </c>
      <c r="T1290" s="32"/>
      <c r="U1290" s="32"/>
      <c r="V1290" s="32"/>
      <c r="W1290" s="32"/>
      <c r="X1290" s="32"/>
      <c r="Y1290" s="32"/>
      <c r="Z1290" s="32"/>
      <c r="AA1290" s="32"/>
      <c r="AB1290" s="32"/>
      <c r="AC1290" s="32"/>
      <c r="AD1290" s="32"/>
      <c r="AE1290" s="32"/>
    </row>
    <row r="1291" spans="1:31" ht="12.75">
      <c r="B1291" s="43"/>
      <c r="C1291" s="45"/>
      <c r="D1291" s="45"/>
      <c r="E1291" s="374"/>
      <c r="F1291" s="43"/>
      <c r="G1291" s="43"/>
      <c r="H1291" s="51"/>
      <c r="I1291" s="43"/>
      <c r="J1291" s="43"/>
      <c r="K1291" s="374"/>
      <c r="L1291" s="43"/>
      <c r="M1291" s="43"/>
      <c r="N1291" s="43"/>
      <c r="O1291" s="121"/>
      <c r="P1291" s="43"/>
      <c r="Q1291" s="31" t="b">
        <f>IF(AND(OR(G1291:G1295=DATOS!C$8,G1291:G1295=DATOS!C$9),H1291:H1295=DATOS!B$4),ROW(G1291:G1295))</f>
        <v>0</v>
      </c>
      <c r="R1291" s="31" t="str">
        <f t="shared" ca="1" si="2"/>
        <v/>
      </c>
      <c r="S1291" s="31">
        <f t="shared" ca="1" si="10"/>
        <v>0</v>
      </c>
      <c r="T1291" s="32"/>
      <c r="U1291" s="32"/>
      <c r="V1291" s="32"/>
      <c r="W1291" s="32"/>
      <c r="X1291" s="32"/>
      <c r="Y1291" s="32"/>
      <c r="Z1291" s="32"/>
      <c r="AA1291" s="32"/>
      <c r="AB1291" s="32"/>
      <c r="AC1291" s="32"/>
      <c r="AD1291" s="32"/>
      <c r="AE1291" s="32"/>
    </row>
    <row r="1292" spans="1:31" ht="12.75">
      <c r="A1292" s="37"/>
      <c r="B1292" s="43"/>
      <c r="C1292" s="45"/>
      <c r="D1292" s="45"/>
      <c r="E1292" s="374"/>
      <c r="F1292" s="43"/>
      <c r="G1292" s="43"/>
      <c r="H1292" s="51"/>
      <c r="I1292" s="43"/>
      <c r="J1292" s="43"/>
      <c r="K1292" s="374"/>
      <c r="L1292" s="43"/>
      <c r="M1292" s="43"/>
      <c r="N1292" s="43"/>
      <c r="O1292" s="121"/>
      <c r="P1292" s="43"/>
      <c r="Q1292" s="31" t="b">
        <f>IF(AND(OR(G1292:G1296=DATOS!C$8,G1292:G1296=DATOS!C$9),H1292:H1296=DATOS!B$4),ROW(G1292:G1296))</f>
        <v>0</v>
      </c>
      <c r="R1292" s="31" t="str">
        <f t="shared" ca="1" si="2"/>
        <v/>
      </c>
      <c r="S1292" s="31">
        <f t="shared" ca="1" si="10"/>
        <v>0</v>
      </c>
      <c r="T1292" s="32"/>
      <c r="U1292" s="32"/>
      <c r="V1292" s="32"/>
      <c r="W1292" s="32"/>
      <c r="X1292" s="32"/>
      <c r="Y1292" s="32"/>
      <c r="Z1292" s="32"/>
      <c r="AA1292" s="32"/>
      <c r="AB1292" s="32"/>
      <c r="AC1292" s="32"/>
      <c r="AD1292" s="32"/>
      <c r="AE1292" s="32"/>
    </row>
    <row r="1293" spans="1:31" ht="12.75">
      <c r="A1293" s="37"/>
      <c r="B1293" s="43"/>
      <c r="C1293" s="45"/>
      <c r="D1293" s="45"/>
      <c r="E1293" s="374"/>
      <c r="F1293" s="43"/>
      <c r="G1293" s="43"/>
      <c r="H1293" s="51"/>
      <c r="I1293" s="43"/>
      <c r="J1293" s="43"/>
      <c r="K1293" s="52"/>
      <c r="L1293" s="43"/>
      <c r="M1293" s="43"/>
      <c r="N1293" s="43"/>
      <c r="O1293" s="121"/>
      <c r="P1293" s="43"/>
      <c r="Q1293" s="31" t="b">
        <f>IF(AND(OR(G1293:G1297=DATOS!C$8,G1293:G1297=DATOS!C$9),H1293:H1297=DATOS!B$4),ROW(G1293:G1297))</f>
        <v>0</v>
      </c>
      <c r="R1293" s="31" t="str">
        <f t="shared" ca="1" si="2"/>
        <v/>
      </c>
      <c r="S1293" s="31">
        <f t="shared" ca="1" si="10"/>
        <v>0</v>
      </c>
      <c r="T1293" s="32"/>
      <c r="U1293" s="32"/>
      <c r="V1293" s="32"/>
      <c r="W1293" s="32"/>
      <c r="X1293" s="32"/>
      <c r="Y1293" s="32"/>
      <c r="Z1293" s="32"/>
      <c r="AA1293" s="32"/>
      <c r="AB1293" s="32"/>
      <c r="AC1293" s="32"/>
      <c r="AD1293" s="32"/>
      <c r="AE1293" s="32"/>
    </row>
    <row r="1294" spans="1:31" ht="12.75">
      <c r="A1294" s="37"/>
      <c r="B1294" s="43"/>
      <c r="C1294" s="45"/>
      <c r="D1294" s="45"/>
      <c r="E1294" s="374"/>
      <c r="F1294" s="43"/>
      <c r="G1294" s="43"/>
      <c r="H1294" s="51"/>
      <c r="I1294" s="43"/>
      <c r="J1294" s="43"/>
      <c r="K1294" s="52"/>
      <c r="L1294" s="43"/>
      <c r="M1294" s="43"/>
      <c r="N1294" s="43"/>
      <c r="O1294" s="121"/>
      <c r="P1294" s="43"/>
      <c r="Q1294" s="31" t="b">
        <f>IF(AND(OR(G1294:G1298=DATOS!C$8,G1294:G1298=DATOS!C$9),H1294:H1298=DATOS!B$4),ROW(G1294:G1298))</f>
        <v>0</v>
      </c>
      <c r="R1294" s="31" t="str">
        <f t="shared" ca="1" si="2"/>
        <v/>
      </c>
      <c r="S1294" s="31">
        <f t="shared" ca="1" si="10"/>
        <v>0</v>
      </c>
      <c r="T1294" s="32"/>
      <c r="U1294" s="32"/>
      <c r="V1294" s="32"/>
      <c r="W1294" s="32"/>
      <c r="X1294" s="32"/>
      <c r="Y1294" s="32"/>
      <c r="Z1294" s="32"/>
      <c r="AA1294" s="32"/>
      <c r="AB1294" s="32"/>
      <c r="AC1294" s="32"/>
      <c r="AD1294" s="32"/>
      <c r="AE1294" s="32"/>
    </row>
    <row r="1295" spans="1:31" ht="12.75">
      <c r="A1295" s="37"/>
      <c r="B1295" s="43"/>
      <c r="C1295" s="45"/>
      <c r="D1295" s="45"/>
      <c r="E1295" s="374"/>
      <c r="F1295" s="43"/>
      <c r="G1295" s="43"/>
      <c r="H1295" s="51"/>
      <c r="I1295" s="43"/>
      <c r="J1295" s="43"/>
      <c r="K1295" s="52"/>
      <c r="L1295" s="43"/>
      <c r="M1295" s="43"/>
      <c r="N1295" s="43"/>
      <c r="O1295" s="121"/>
      <c r="P1295" s="43"/>
      <c r="Q1295" s="31" t="b">
        <f>IF(AND(OR(G1295:G1299=DATOS!C$8,G1295:G1299=DATOS!C$9),H1295:H1299=DATOS!B$4),ROW(G1295:G1299))</f>
        <v>0</v>
      </c>
      <c r="R1295" s="31" t="str">
        <f t="shared" ca="1" si="2"/>
        <v/>
      </c>
      <c r="S1295" s="31">
        <f t="shared" ca="1" si="10"/>
        <v>0</v>
      </c>
      <c r="T1295" s="32"/>
      <c r="U1295" s="32"/>
      <c r="V1295" s="32"/>
      <c r="W1295" s="32"/>
      <c r="X1295" s="32"/>
      <c r="Y1295" s="32"/>
      <c r="Z1295" s="32"/>
      <c r="AA1295" s="32"/>
      <c r="AB1295" s="32"/>
      <c r="AC1295" s="32"/>
      <c r="AD1295" s="32"/>
      <c r="AE1295" s="32"/>
    </row>
    <row r="1296" spans="1:31" ht="12.75">
      <c r="A1296" s="37"/>
      <c r="B1296" s="43"/>
      <c r="C1296" s="45"/>
      <c r="D1296" s="45"/>
      <c r="E1296" s="374"/>
      <c r="F1296" s="43"/>
      <c r="G1296" s="43"/>
      <c r="H1296" s="51"/>
      <c r="I1296" s="43"/>
      <c r="J1296" s="43"/>
      <c r="K1296" s="52"/>
      <c r="L1296" s="43"/>
      <c r="M1296" s="43"/>
      <c r="N1296" s="43"/>
      <c r="O1296" s="121"/>
      <c r="P1296" s="43"/>
      <c r="Q1296" s="31" t="b">
        <f>IF(AND(OR(G1296:G1300=DATOS!C$8,G1296:G1300=DATOS!C$9),H1296:H1300=DATOS!B$4),ROW(G1296:G1300))</f>
        <v>0</v>
      </c>
      <c r="R1296" s="31" t="str">
        <f t="shared" ca="1" si="2"/>
        <v/>
      </c>
      <c r="S1296" s="31">
        <f t="shared" ca="1" si="10"/>
        <v>0</v>
      </c>
      <c r="T1296" s="32"/>
      <c r="U1296" s="32"/>
      <c r="V1296" s="32"/>
      <c r="W1296" s="32"/>
      <c r="X1296" s="32"/>
      <c r="Y1296" s="32"/>
      <c r="Z1296" s="32"/>
      <c r="AA1296" s="32"/>
      <c r="AB1296" s="32"/>
      <c r="AC1296" s="32"/>
      <c r="AD1296" s="32"/>
      <c r="AE1296" s="32"/>
    </row>
    <row r="1297" spans="1:31" ht="12.75">
      <c r="A1297" s="37"/>
      <c r="B1297" s="43"/>
      <c r="C1297" s="45"/>
      <c r="D1297" s="45"/>
      <c r="E1297" s="374"/>
      <c r="F1297" s="43"/>
      <c r="G1297" s="43"/>
      <c r="H1297" s="51"/>
      <c r="I1297" s="43"/>
      <c r="J1297" s="43"/>
      <c r="K1297" s="374"/>
      <c r="L1297" s="43"/>
      <c r="M1297" s="43"/>
      <c r="N1297" s="43"/>
      <c r="O1297" s="121"/>
      <c r="P1297" s="43"/>
      <c r="Q1297" s="31" t="b">
        <f>IF(AND(OR(G1297:G1301=DATOS!C$8,G1297:G1301=DATOS!C$9),H1297:H1301=DATOS!B$4),ROW(G1297:G1301))</f>
        <v>0</v>
      </c>
      <c r="R1297" s="31" t="str">
        <f t="shared" ca="1" si="2"/>
        <v/>
      </c>
      <c r="S1297" s="31">
        <f t="shared" ca="1" si="10"/>
        <v>0</v>
      </c>
      <c r="T1297" s="32"/>
      <c r="U1297" s="32"/>
      <c r="V1297" s="32"/>
      <c r="W1297" s="32"/>
      <c r="X1297" s="32"/>
      <c r="Y1297" s="32"/>
      <c r="Z1297" s="32"/>
      <c r="AA1297" s="32"/>
      <c r="AB1297" s="32"/>
      <c r="AC1297" s="32"/>
      <c r="AD1297" s="32"/>
      <c r="AE1297" s="32"/>
    </row>
    <row r="1298" spans="1:31" ht="12.75">
      <c r="A1298" s="37"/>
      <c r="B1298" s="43"/>
      <c r="C1298" s="45"/>
      <c r="D1298" s="45"/>
      <c r="E1298" s="374"/>
      <c r="F1298" s="43"/>
      <c r="G1298" s="43"/>
      <c r="H1298" s="51"/>
      <c r="I1298" s="43"/>
      <c r="J1298" s="43"/>
      <c r="K1298" s="52"/>
      <c r="L1298" s="121"/>
      <c r="M1298" s="121"/>
      <c r="N1298" s="43"/>
      <c r="O1298" s="121"/>
      <c r="P1298" s="43"/>
      <c r="Q1298" s="31" t="b">
        <f>IF(AND(OR(G1298:G1302=DATOS!C$8,G1298:G1302=DATOS!C$9),H1298:H1302=DATOS!B$4),ROW(G1298:G1302))</f>
        <v>0</v>
      </c>
      <c r="R1298" s="31" t="str">
        <f t="shared" ca="1" si="2"/>
        <v/>
      </c>
      <c r="S1298" s="31">
        <f t="shared" ca="1" si="10"/>
        <v>0</v>
      </c>
      <c r="T1298" s="32"/>
      <c r="U1298" s="32"/>
      <c r="V1298" s="32"/>
      <c r="W1298" s="32"/>
      <c r="X1298" s="32"/>
      <c r="Y1298" s="32"/>
      <c r="Z1298" s="32"/>
      <c r="AA1298" s="32"/>
      <c r="AB1298" s="32"/>
      <c r="AC1298" s="32"/>
      <c r="AD1298" s="32"/>
      <c r="AE1298" s="32"/>
    </row>
    <row r="1299" spans="1:31" ht="12.75">
      <c r="A1299" s="37"/>
      <c r="B1299" s="43"/>
      <c r="C1299" s="45"/>
      <c r="D1299" s="45"/>
      <c r="E1299" s="374"/>
      <c r="F1299" s="43"/>
      <c r="G1299" s="43"/>
      <c r="H1299" s="51"/>
      <c r="I1299" s="43"/>
      <c r="J1299" s="43"/>
      <c r="K1299" s="52"/>
      <c r="L1299" s="43"/>
      <c r="M1299" s="43"/>
      <c r="N1299" s="43"/>
      <c r="O1299" s="121"/>
      <c r="P1299" s="43"/>
      <c r="Q1299" s="31" t="b">
        <f>IF(AND(OR(G1299:G1303=DATOS!C$8,G1299:G1303=DATOS!C$9),H1299:H1303=DATOS!B$4),ROW(G1299:G1303))</f>
        <v>0</v>
      </c>
      <c r="R1299" s="31" t="str">
        <f t="shared" ca="1" si="2"/>
        <v/>
      </c>
      <c r="S1299" s="31">
        <f t="shared" ca="1" si="10"/>
        <v>0</v>
      </c>
      <c r="T1299" s="32"/>
      <c r="U1299" s="32"/>
      <c r="V1299" s="32"/>
      <c r="W1299" s="32"/>
      <c r="X1299" s="32"/>
      <c r="Y1299" s="32"/>
      <c r="Z1299" s="32"/>
      <c r="AA1299" s="32"/>
      <c r="AB1299" s="32"/>
      <c r="AC1299" s="32"/>
      <c r="AD1299" s="32"/>
      <c r="AE1299" s="32"/>
    </row>
    <row r="1300" spans="1:31" ht="12.75">
      <c r="A1300" s="37"/>
      <c r="B1300" s="43"/>
      <c r="C1300" s="45"/>
      <c r="D1300" s="45"/>
      <c r="E1300" s="374"/>
      <c r="F1300" s="43"/>
      <c r="G1300" s="43"/>
      <c r="H1300" s="51"/>
      <c r="I1300" s="43"/>
      <c r="J1300" s="43"/>
      <c r="K1300" s="52"/>
      <c r="L1300" s="43"/>
      <c r="M1300" s="43"/>
      <c r="N1300" s="43"/>
      <c r="O1300" s="121"/>
      <c r="P1300" s="43"/>
      <c r="Q1300" s="31" t="b">
        <f>IF(AND(OR(G1300:G1304=DATOS!C$8,G1300:G1304=DATOS!C$9),H1300:H1304=DATOS!B$4),ROW(G1300:G1304))</f>
        <v>0</v>
      </c>
      <c r="R1300" s="31" t="str">
        <f t="shared" ca="1" si="2"/>
        <v/>
      </c>
      <c r="S1300" s="31">
        <f t="shared" ca="1" si="10"/>
        <v>0</v>
      </c>
      <c r="T1300" s="32"/>
      <c r="U1300" s="32"/>
      <c r="V1300" s="32"/>
      <c r="W1300" s="32"/>
      <c r="X1300" s="32"/>
      <c r="Y1300" s="32"/>
      <c r="Z1300" s="32"/>
      <c r="AA1300" s="32"/>
      <c r="AB1300" s="32"/>
      <c r="AC1300" s="32"/>
      <c r="AD1300" s="32"/>
      <c r="AE1300" s="32"/>
    </row>
    <row r="1301" spans="1:31" ht="12.75">
      <c r="A1301" s="37"/>
      <c r="B1301" s="43"/>
      <c r="C1301" s="45"/>
      <c r="D1301" s="45"/>
      <c r="E1301" s="374"/>
      <c r="F1301" s="43"/>
      <c r="G1301" s="43"/>
      <c r="H1301" s="51"/>
      <c r="I1301" s="43"/>
      <c r="J1301" s="43"/>
      <c r="K1301" s="52"/>
      <c r="L1301" s="121"/>
      <c r="M1301" s="43"/>
      <c r="N1301" s="43"/>
      <c r="O1301" s="121"/>
      <c r="P1301" s="43"/>
      <c r="Q1301" s="31" t="b">
        <f>IF(AND(OR(G1301:G1305=DATOS!C$8,G1301:G1305=DATOS!C$9),H1301:H1305=DATOS!B$4),ROW(G1301:G1305))</f>
        <v>0</v>
      </c>
      <c r="R1301" s="31" t="str">
        <f t="shared" ca="1" si="2"/>
        <v/>
      </c>
      <c r="S1301" s="31">
        <f t="shared" ca="1" si="10"/>
        <v>0</v>
      </c>
      <c r="T1301" s="32"/>
      <c r="U1301" s="32"/>
      <c r="V1301" s="32"/>
      <c r="W1301" s="32"/>
      <c r="X1301" s="32"/>
      <c r="Y1301" s="32"/>
      <c r="Z1301" s="32"/>
      <c r="AA1301" s="32"/>
      <c r="AB1301" s="32"/>
      <c r="AC1301" s="32"/>
      <c r="AD1301" s="32"/>
      <c r="AE1301" s="32"/>
    </row>
    <row r="1302" spans="1:31" ht="12.75">
      <c r="A1302" s="37"/>
      <c r="B1302" s="43"/>
      <c r="C1302" s="45"/>
      <c r="D1302" s="45"/>
      <c r="E1302" s="374"/>
      <c r="F1302" s="43"/>
      <c r="G1302" s="43"/>
      <c r="H1302" s="51"/>
      <c r="I1302" s="43"/>
      <c r="J1302" s="43"/>
      <c r="K1302" s="52"/>
      <c r="L1302" s="43"/>
      <c r="M1302" s="43"/>
      <c r="N1302" s="43"/>
      <c r="O1302" s="121"/>
      <c r="P1302" s="43"/>
      <c r="Q1302" s="31" t="b">
        <f>IF(AND(OR(G1302:G1306=DATOS!C$8,G1302:G1306=DATOS!C$9),H1302:H1306=DATOS!B$4),ROW(G1302:G1306))</f>
        <v>0</v>
      </c>
      <c r="R1302" s="31" t="str">
        <f t="shared" ca="1" si="2"/>
        <v/>
      </c>
      <c r="S1302" s="31">
        <f t="shared" ca="1" si="10"/>
        <v>0</v>
      </c>
      <c r="T1302" s="32"/>
      <c r="U1302" s="32"/>
      <c r="V1302" s="32"/>
      <c r="W1302" s="32"/>
      <c r="X1302" s="32"/>
      <c r="Y1302" s="32"/>
      <c r="Z1302" s="32"/>
      <c r="AA1302" s="32"/>
      <c r="AB1302" s="32"/>
      <c r="AC1302" s="32"/>
      <c r="AD1302" s="32"/>
      <c r="AE1302" s="32"/>
    </row>
    <row r="1303" spans="1:31" ht="12.75">
      <c r="A1303" s="90"/>
      <c r="B1303" s="43"/>
      <c r="C1303" s="45"/>
      <c r="D1303" s="45"/>
      <c r="E1303" s="374"/>
      <c r="F1303" s="43"/>
      <c r="G1303" s="43"/>
      <c r="H1303" s="51"/>
      <c r="I1303" s="43"/>
      <c r="J1303" s="43"/>
      <c r="K1303" s="52"/>
      <c r="L1303" s="43"/>
      <c r="M1303" s="43"/>
      <c r="N1303" s="43"/>
      <c r="O1303" s="121"/>
      <c r="P1303" s="43"/>
      <c r="Q1303" s="31" t="b">
        <f>IF(AND(OR(G1303:G1307=DATOS!C$8,G1303:G1307=DATOS!C$9),H1303:H1307=DATOS!B$4),ROW(G1303:G1307))</f>
        <v>0</v>
      </c>
      <c r="R1303" s="31" t="str">
        <f t="shared" ca="1" si="2"/>
        <v/>
      </c>
      <c r="S1303" s="31">
        <f t="shared" ca="1" si="10"/>
        <v>0</v>
      </c>
      <c r="T1303" s="32"/>
      <c r="U1303" s="32"/>
      <c r="V1303" s="32"/>
      <c r="W1303" s="32"/>
      <c r="X1303" s="32"/>
      <c r="Y1303" s="32"/>
      <c r="Z1303" s="32"/>
      <c r="AA1303" s="32"/>
      <c r="AB1303" s="32"/>
      <c r="AC1303" s="32"/>
      <c r="AD1303" s="32"/>
      <c r="AE1303" s="32"/>
    </row>
    <row r="1304" spans="1:31" ht="12.75">
      <c r="A1304" s="37"/>
      <c r="B1304" s="43"/>
      <c r="C1304" s="45"/>
      <c r="D1304" s="45"/>
      <c r="E1304" s="374"/>
      <c r="F1304" s="43"/>
      <c r="G1304" s="43"/>
      <c r="H1304" s="51"/>
      <c r="I1304" s="43"/>
      <c r="J1304" s="43"/>
      <c r="K1304" s="52"/>
      <c r="L1304" s="43"/>
      <c r="M1304" s="43"/>
      <c r="N1304" s="43"/>
      <c r="O1304" s="121"/>
      <c r="P1304" s="43"/>
      <c r="Q1304" s="31" t="b">
        <f>IF(AND(OR(G1304:G1308=DATOS!C$8,G1304:G1308=DATOS!C$9),H1304:H1308=DATOS!B$4),ROW(G1304:G1308))</f>
        <v>0</v>
      </c>
      <c r="R1304" s="31" t="str">
        <f t="shared" ca="1" si="2"/>
        <v/>
      </c>
      <c r="S1304" s="31">
        <f t="shared" ca="1" si="10"/>
        <v>0</v>
      </c>
      <c r="T1304" s="32"/>
      <c r="U1304" s="32"/>
      <c r="V1304" s="32"/>
      <c r="W1304" s="32"/>
      <c r="X1304" s="32"/>
      <c r="Y1304" s="32"/>
      <c r="Z1304" s="32"/>
      <c r="AA1304" s="32"/>
      <c r="AB1304" s="32"/>
      <c r="AC1304" s="32"/>
      <c r="AD1304" s="32"/>
      <c r="AE1304" s="32"/>
    </row>
    <row r="1305" spans="1:31" ht="12.75">
      <c r="A1305" s="37"/>
      <c r="B1305" s="43"/>
      <c r="C1305" s="45"/>
      <c r="D1305" s="45"/>
      <c r="E1305" s="374"/>
      <c r="F1305" s="43"/>
      <c r="G1305" s="43"/>
      <c r="H1305" s="51"/>
      <c r="I1305" s="43"/>
      <c r="J1305" s="43"/>
      <c r="K1305" s="52"/>
      <c r="L1305" s="43"/>
      <c r="M1305" s="43"/>
      <c r="N1305" s="43"/>
      <c r="O1305" s="121"/>
      <c r="P1305" s="43"/>
      <c r="Q1305" s="31" t="b">
        <f>IF(AND(OR(G1305:G1309=DATOS!C$8,G1305:G1309=DATOS!C$9),H1305:H1309=DATOS!B$4),ROW(G1305:G1309))</f>
        <v>0</v>
      </c>
      <c r="R1305" s="31" t="str">
        <f t="shared" ca="1" si="2"/>
        <v/>
      </c>
      <c r="S1305" s="31">
        <f t="shared" ca="1" si="10"/>
        <v>0</v>
      </c>
      <c r="T1305" s="32"/>
      <c r="U1305" s="32"/>
      <c r="V1305" s="32"/>
      <c r="W1305" s="32"/>
      <c r="X1305" s="32"/>
      <c r="Y1305" s="32"/>
      <c r="Z1305" s="32"/>
      <c r="AA1305" s="32"/>
      <c r="AB1305" s="32"/>
      <c r="AC1305" s="32"/>
      <c r="AD1305" s="32"/>
      <c r="AE1305" s="32"/>
    </row>
    <row r="1306" spans="1:31" ht="12.75">
      <c r="A1306" s="37"/>
      <c r="B1306" s="43"/>
      <c r="C1306" s="45"/>
      <c r="D1306" s="45"/>
      <c r="E1306" s="374"/>
      <c r="F1306" s="43"/>
      <c r="G1306" s="43"/>
      <c r="H1306" s="51"/>
      <c r="I1306" s="43"/>
      <c r="J1306" s="43"/>
      <c r="K1306" s="52"/>
      <c r="L1306" s="43"/>
      <c r="M1306" s="43"/>
      <c r="N1306" s="43"/>
      <c r="O1306" s="121"/>
      <c r="P1306" s="43"/>
      <c r="Q1306" s="31" t="b">
        <f>IF(AND(OR(G1306:G1310=DATOS!C$8,G1306:G1310=DATOS!C$9),H1306:H1310=DATOS!B$4),ROW(G1306:G1310))</f>
        <v>0</v>
      </c>
      <c r="R1306" s="31" t="str">
        <f t="shared" ca="1" si="2"/>
        <v/>
      </c>
      <c r="S1306" s="31">
        <f t="shared" ca="1" si="10"/>
        <v>0</v>
      </c>
      <c r="T1306" s="32"/>
      <c r="U1306" s="32"/>
      <c r="V1306" s="32"/>
      <c r="W1306" s="32"/>
      <c r="X1306" s="32"/>
      <c r="Y1306" s="32"/>
      <c r="Z1306" s="32"/>
      <c r="AA1306" s="32"/>
      <c r="AB1306" s="32"/>
      <c r="AC1306" s="32"/>
      <c r="AD1306" s="32"/>
      <c r="AE1306" s="32"/>
    </row>
    <row r="1307" spans="1:31" ht="12.75">
      <c r="A1307" s="37"/>
      <c r="B1307" s="43"/>
      <c r="C1307" s="45"/>
      <c r="D1307" s="45"/>
      <c r="E1307" s="374"/>
      <c r="F1307" s="43"/>
      <c r="G1307" s="43"/>
      <c r="H1307" s="51"/>
      <c r="I1307" s="43"/>
      <c r="J1307" s="43"/>
      <c r="K1307" s="52"/>
      <c r="L1307" s="43"/>
      <c r="M1307" s="43"/>
      <c r="N1307" s="43"/>
      <c r="O1307" s="121"/>
      <c r="P1307" s="43"/>
      <c r="Q1307" s="31" t="b">
        <f>IF(AND(OR(G1307:G1311=DATOS!C$8,G1307:G1311=DATOS!C$9),H1307:H1311=DATOS!B$4),ROW(G1307:G1311))</f>
        <v>0</v>
      </c>
      <c r="R1307" s="31" t="str">
        <f t="shared" ca="1" si="2"/>
        <v/>
      </c>
      <c r="S1307" s="31">
        <f t="shared" ca="1" si="10"/>
        <v>0</v>
      </c>
      <c r="T1307" s="32"/>
      <c r="U1307" s="32"/>
      <c r="V1307" s="32"/>
      <c r="W1307" s="32"/>
      <c r="X1307" s="32"/>
      <c r="Y1307" s="32"/>
      <c r="Z1307" s="32"/>
      <c r="AA1307" s="32"/>
      <c r="AB1307" s="32"/>
      <c r="AC1307" s="32"/>
      <c r="AD1307" s="32"/>
      <c r="AE1307" s="32"/>
    </row>
    <row r="1308" spans="1:31" ht="12.75">
      <c r="A1308" s="37"/>
      <c r="B1308" s="43"/>
      <c r="C1308" s="45"/>
      <c r="D1308" s="45"/>
      <c r="E1308" s="374"/>
      <c r="F1308" s="43"/>
      <c r="G1308" s="43"/>
      <c r="H1308" s="51"/>
      <c r="I1308" s="43"/>
      <c r="J1308" s="43"/>
      <c r="K1308" s="52"/>
      <c r="L1308" s="43"/>
      <c r="M1308" s="43"/>
      <c r="N1308" s="43"/>
      <c r="O1308" s="121"/>
      <c r="P1308" s="43"/>
      <c r="Q1308" s="31" t="b">
        <f>IF(AND(OR(G1308:G1312=DATOS!C$8,G1308:G1312=DATOS!C$9),H1308:H1312=DATOS!B$4),ROW(G1308:G1312))</f>
        <v>0</v>
      </c>
      <c r="R1308" s="31" t="str">
        <f t="shared" ca="1" si="2"/>
        <v/>
      </c>
      <c r="S1308" s="31">
        <f t="shared" ca="1" si="10"/>
        <v>0</v>
      </c>
      <c r="T1308" s="32"/>
      <c r="U1308" s="32"/>
      <c r="V1308" s="32"/>
      <c r="W1308" s="32"/>
      <c r="X1308" s="32"/>
      <c r="Y1308" s="32"/>
      <c r="Z1308" s="32"/>
      <c r="AA1308" s="32"/>
      <c r="AB1308" s="32"/>
      <c r="AC1308" s="32"/>
      <c r="AD1308" s="32"/>
      <c r="AE1308" s="32"/>
    </row>
    <row r="1309" spans="1:31" ht="12.75">
      <c r="A1309" s="37"/>
      <c r="B1309" s="43"/>
      <c r="C1309" s="45"/>
      <c r="D1309" s="45"/>
      <c r="E1309" s="374"/>
      <c r="F1309" s="43"/>
      <c r="G1309" s="43"/>
      <c r="H1309" s="51"/>
      <c r="I1309" s="43"/>
      <c r="J1309" s="43"/>
      <c r="K1309" s="374"/>
      <c r="L1309" s="43"/>
      <c r="M1309" s="43"/>
      <c r="N1309" s="31"/>
      <c r="O1309" s="31"/>
      <c r="P1309" s="31"/>
      <c r="Q1309" s="31" t="b">
        <f>IF(AND(OR(G1309:G1313=DATOS!C$8,G1309:G1313=DATOS!C$9),H1309:H1313=DATOS!B$4),ROW(G1309:G1313))</f>
        <v>0</v>
      </c>
      <c r="R1309" s="31" t="str">
        <f t="shared" ca="1" si="2"/>
        <v/>
      </c>
      <c r="S1309" s="31">
        <f t="shared" ca="1" si="10"/>
        <v>0</v>
      </c>
      <c r="T1309" s="32"/>
      <c r="U1309" s="32"/>
      <c r="V1309" s="32"/>
      <c r="W1309" s="32"/>
      <c r="X1309" s="32"/>
      <c r="Y1309" s="32"/>
      <c r="Z1309" s="32"/>
      <c r="AA1309" s="32"/>
      <c r="AB1309" s="32"/>
      <c r="AC1309" s="32"/>
      <c r="AD1309" s="32"/>
      <c r="AE1309" s="32"/>
    </row>
    <row r="1310" spans="1:31" ht="12.75">
      <c r="A1310" s="37"/>
      <c r="B1310" s="43"/>
      <c r="C1310" s="45"/>
      <c r="D1310" s="45"/>
      <c r="E1310" s="374"/>
      <c r="F1310" s="43"/>
      <c r="G1310" s="43"/>
      <c r="H1310" s="51"/>
      <c r="I1310" s="43"/>
      <c r="J1310" s="43"/>
      <c r="K1310" s="52"/>
      <c r="L1310" s="121"/>
      <c r="M1310" s="43"/>
      <c r="N1310" s="43"/>
      <c r="O1310" s="121"/>
      <c r="P1310" s="43"/>
      <c r="Q1310" s="31" t="b">
        <f>IF(AND(OR(G1310:G1314=DATOS!C$8,G1310:G1314=DATOS!C$9),H1310:H1314=DATOS!B$4),ROW(G1310:G1314))</f>
        <v>0</v>
      </c>
      <c r="R1310" s="31" t="str">
        <f t="shared" ca="1" si="2"/>
        <v/>
      </c>
      <c r="S1310" s="31">
        <f t="shared" ca="1" si="10"/>
        <v>0</v>
      </c>
      <c r="T1310" s="32"/>
      <c r="U1310" s="32"/>
      <c r="V1310" s="32"/>
      <c r="W1310" s="32"/>
      <c r="X1310" s="32"/>
      <c r="Y1310" s="32"/>
      <c r="Z1310" s="32"/>
      <c r="AA1310" s="32"/>
      <c r="AB1310" s="32"/>
      <c r="AC1310" s="32"/>
      <c r="AD1310" s="32"/>
      <c r="AE1310" s="32"/>
    </row>
    <row r="1311" spans="1:31" ht="12.75">
      <c r="A1311" s="37"/>
      <c r="B1311" s="43"/>
      <c r="C1311" s="45"/>
      <c r="D1311" s="45"/>
      <c r="E1311" s="374"/>
      <c r="F1311" s="43"/>
      <c r="G1311" s="43"/>
      <c r="H1311" s="51"/>
      <c r="I1311" s="43"/>
      <c r="J1311" s="43"/>
      <c r="K1311" s="52"/>
      <c r="L1311" s="43"/>
      <c r="M1311" s="43"/>
      <c r="N1311" s="43"/>
      <c r="O1311" s="121"/>
      <c r="P1311" s="43"/>
      <c r="Q1311" s="31" t="b">
        <f>IF(AND(OR(G1311:G1315=DATOS!C$8,G1311:G1315=DATOS!C$9),H1311:H1315=DATOS!B$4),ROW(G1311:G1315))</f>
        <v>0</v>
      </c>
      <c r="R1311" s="31" t="str">
        <f t="shared" ca="1" si="2"/>
        <v/>
      </c>
      <c r="S1311" s="31">
        <f t="shared" ca="1" si="10"/>
        <v>0</v>
      </c>
      <c r="T1311" s="32"/>
      <c r="U1311" s="32"/>
      <c r="V1311" s="32"/>
      <c r="W1311" s="32"/>
      <c r="X1311" s="32"/>
      <c r="Y1311" s="32"/>
      <c r="Z1311" s="32"/>
      <c r="AA1311" s="32"/>
      <c r="AB1311" s="32"/>
      <c r="AC1311" s="32"/>
      <c r="AD1311" s="32"/>
      <c r="AE1311" s="32"/>
    </row>
    <row r="1312" spans="1:31" ht="12.75">
      <c r="A1312" s="37"/>
      <c r="B1312" s="43"/>
      <c r="C1312" s="45"/>
      <c r="D1312" s="45"/>
      <c r="E1312" s="374"/>
      <c r="F1312" s="43"/>
      <c r="G1312" s="43"/>
      <c r="H1312" s="51"/>
      <c r="I1312" s="43"/>
      <c r="J1312" s="43"/>
      <c r="K1312" s="52"/>
      <c r="L1312" s="43"/>
      <c r="M1312" s="43"/>
      <c r="N1312" s="43"/>
      <c r="O1312" s="121"/>
      <c r="P1312" s="43"/>
      <c r="Q1312" s="31" t="b">
        <f>IF(AND(OR(G1312:G1316=DATOS!C$8,G1312:G1316=DATOS!C$9),H1312:H1316=DATOS!B$4),ROW(G1312:G1316))</f>
        <v>0</v>
      </c>
      <c r="R1312" s="31" t="str">
        <f t="shared" ca="1" si="2"/>
        <v/>
      </c>
      <c r="S1312" s="31">
        <f t="shared" ca="1" si="10"/>
        <v>0</v>
      </c>
      <c r="T1312" s="32"/>
      <c r="U1312" s="32"/>
      <c r="V1312" s="32"/>
      <c r="W1312" s="32"/>
      <c r="X1312" s="32"/>
      <c r="Y1312" s="32"/>
      <c r="Z1312" s="32"/>
      <c r="AA1312" s="32"/>
      <c r="AB1312" s="32"/>
      <c r="AC1312" s="32"/>
      <c r="AD1312" s="32"/>
      <c r="AE1312" s="32"/>
    </row>
    <row r="1313" spans="1:31" ht="12.75">
      <c r="A1313" s="37"/>
      <c r="B1313" s="43"/>
      <c r="C1313" s="45"/>
      <c r="D1313" s="45"/>
      <c r="E1313" s="374"/>
      <c r="F1313" s="43"/>
      <c r="G1313" s="43"/>
      <c r="H1313" s="51"/>
      <c r="I1313" s="43"/>
      <c r="J1313" s="43"/>
      <c r="K1313" s="52"/>
      <c r="L1313" s="43"/>
      <c r="M1313" s="43"/>
      <c r="N1313" s="43"/>
      <c r="O1313" s="121"/>
      <c r="P1313" s="43"/>
      <c r="Q1313" s="31" t="b">
        <f>IF(AND(OR(G1313:G1317=DATOS!C$8,G1313:G1317=DATOS!C$9),H1313:H1317=DATOS!B$4),ROW(G1313:G1317))</f>
        <v>0</v>
      </c>
      <c r="R1313" s="31" t="str">
        <f t="shared" ca="1" si="2"/>
        <v/>
      </c>
      <c r="S1313" s="31">
        <f t="shared" ca="1" si="10"/>
        <v>0</v>
      </c>
      <c r="T1313" s="32"/>
      <c r="U1313" s="32"/>
      <c r="V1313" s="32"/>
      <c r="W1313" s="32"/>
      <c r="X1313" s="32"/>
      <c r="Y1313" s="32"/>
      <c r="Z1313" s="32"/>
      <c r="AA1313" s="32"/>
      <c r="AB1313" s="32"/>
      <c r="AC1313" s="32"/>
      <c r="AD1313" s="32"/>
      <c r="AE1313" s="32"/>
    </row>
    <row r="1314" spans="1:31" ht="12.75">
      <c r="A1314" s="37"/>
      <c r="B1314" s="43"/>
      <c r="C1314" s="45"/>
      <c r="D1314" s="45"/>
      <c r="E1314" s="374"/>
      <c r="F1314" s="43"/>
      <c r="G1314" s="43"/>
      <c r="H1314" s="51"/>
      <c r="I1314" s="43"/>
      <c r="J1314" s="43"/>
      <c r="K1314" s="52"/>
      <c r="L1314" s="43"/>
      <c r="M1314" s="43"/>
      <c r="N1314" s="43"/>
      <c r="O1314" s="121"/>
      <c r="P1314" s="43"/>
      <c r="Q1314" s="31" t="b">
        <f>IF(AND(OR(G1314:G1318=DATOS!C$8,G1314:G1318=DATOS!C$9),H1314:H1318=DATOS!B$4),ROW(G1314:G1318))</f>
        <v>0</v>
      </c>
      <c r="R1314" s="31" t="str">
        <f t="shared" ca="1" si="2"/>
        <v/>
      </c>
      <c r="S1314" s="31">
        <f t="shared" ca="1" si="10"/>
        <v>0</v>
      </c>
      <c r="T1314" s="32"/>
      <c r="U1314" s="32"/>
      <c r="V1314" s="32"/>
      <c r="W1314" s="32"/>
      <c r="X1314" s="32"/>
      <c r="Y1314" s="32"/>
      <c r="Z1314" s="32"/>
      <c r="AA1314" s="32"/>
      <c r="AB1314" s="32"/>
      <c r="AC1314" s="32"/>
      <c r="AD1314" s="32"/>
      <c r="AE1314" s="32"/>
    </row>
    <row r="1315" spans="1:31" ht="12.75">
      <c r="A1315" s="37"/>
      <c r="B1315" s="43"/>
      <c r="C1315" s="45"/>
      <c r="D1315" s="45"/>
      <c r="E1315" s="374"/>
      <c r="F1315" s="43"/>
      <c r="G1315" s="43"/>
      <c r="H1315" s="51"/>
      <c r="I1315" s="43"/>
      <c r="J1315" s="43"/>
      <c r="K1315" s="52"/>
      <c r="L1315" s="121"/>
      <c r="M1315" s="121"/>
      <c r="N1315" s="43"/>
      <c r="O1315" s="121"/>
      <c r="P1315" s="43"/>
      <c r="Q1315" s="31" t="b">
        <f>IF(AND(OR(G1315:G1319=DATOS!C$8,G1315:G1319=DATOS!C$9),H1315:H1319=DATOS!B$4),ROW(G1315:G1319))</f>
        <v>0</v>
      </c>
      <c r="R1315" s="31" t="str">
        <f t="shared" ca="1" si="2"/>
        <v/>
      </c>
      <c r="S1315" s="31">
        <f t="shared" ca="1" si="10"/>
        <v>0</v>
      </c>
      <c r="T1315" s="32"/>
      <c r="U1315" s="32"/>
      <c r="V1315" s="32"/>
      <c r="W1315" s="32"/>
      <c r="X1315" s="32"/>
      <c r="Y1315" s="32"/>
      <c r="Z1315" s="32"/>
      <c r="AA1315" s="32"/>
      <c r="AB1315" s="32"/>
      <c r="AC1315" s="32"/>
      <c r="AD1315" s="32"/>
      <c r="AE1315" s="32"/>
    </row>
    <row r="1316" spans="1:31" ht="12.75">
      <c r="A1316" s="37"/>
      <c r="B1316" s="43"/>
      <c r="C1316" s="45"/>
      <c r="D1316" s="45"/>
      <c r="E1316" s="374"/>
      <c r="F1316" s="43"/>
      <c r="G1316" s="43"/>
      <c r="H1316" s="51"/>
      <c r="I1316" s="43"/>
      <c r="J1316" s="43"/>
      <c r="K1316" s="52"/>
      <c r="L1316" s="43"/>
      <c r="M1316" s="43"/>
      <c r="N1316" s="43"/>
      <c r="O1316" s="121"/>
      <c r="P1316" s="43"/>
      <c r="Q1316" s="31" t="b">
        <f>IF(AND(OR(G1316:G1320=DATOS!C$8,G1316:G1320=DATOS!C$9),H1316:H1320=DATOS!B$4),ROW(G1316:G1320))</f>
        <v>0</v>
      </c>
      <c r="R1316" s="31" t="str">
        <f t="shared" ca="1" si="2"/>
        <v/>
      </c>
      <c r="S1316" s="31">
        <f t="shared" ca="1" si="10"/>
        <v>0</v>
      </c>
      <c r="T1316" s="32"/>
      <c r="U1316" s="32"/>
      <c r="V1316" s="32"/>
      <c r="W1316" s="32"/>
      <c r="X1316" s="32"/>
      <c r="Y1316" s="32"/>
      <c r="Z1316" s="32"/>
      <c r="AA1316" s="32"/>
      <c r="AB1316" s="32"/>
      <c r="AC1316" s="32"/>
      <c r="AD1316" s="32"/>
      <c r="AE1316" s="32"/>
    </row>
    <row r="1317" spans="1:31" ht="12.75">
      <c r="A1317" s="37"/>
      <c r="B1317" s="43"/>
      <c r="C1317" s="45"/>
      <c r="D1317" s="45"/>
      <c r="E1317" s="374"/>
      <c r="F1317" s="43"/>
      <c r="G1317" s="43"/>
      <c r="H1317" s="51"/>
      <c r="I1317" s="43"/>
      <c r="J1317" s="43"/>
      <c r="K1317" s="52"/>
      <c r="L1317" s="43"/>
      <c r="M1317" s="43"/>
      <c r="N1317" s="43"/>
      <c r="O1317" s="121"/>
      <c r="P1317" s="43"/>
      <c r="Q1317" s="31" t="b">
        <f>IF(AND(OR(G1317:G1321=DATOS!C$8,G1317:G1321=DATOS!C$9),H1317:H1321=DATOS!B$4),ROW(G1317:G1321))</f>
        <v>0</v>
      </c>
      <c r="R1317" s="31" t="str">
        <f t="shared" ca="1" si="2"/>
        <v/>
      </c>
      <c r="S1317" s="31">
        <f t="shared" ca="1" si="10"/>
        <v>0</v>
      </c>
      <c r="T1317" s="32"/>
      <c r="U1317" s="32"/>
      <c r="V1317" s="32"/>
      <c r="W1317" s="32"/>
      <c r="X1317" s="32"/>
      <c r="Y1317" s="32"/>
      <c r="Z1317" s="32"/>
      <c r="AA1317" s="32"/>
      <c r="AB1317" s="32"/>
      <c r="AC1317" s="32"/>
      <c r="AD1317" s="32"/>
      <c r="AE1317" s="32"/>
    </row>
    <row r="1318" spans="1:31" ht="12.75">
      <c r="A1318" s="37"/>
      <c r="B1318" s="43"/>
      <c r="C1318" s="45"/>
      <c r="D1318" s="45"/>
      <c r="E1318" s="374"/>
      <c r="F1318" s="43"/>
      <c r="G1318" s="43"/>
      <c r="H1318" s="51"/>
      <c r="I1318" s="43"/>
      <c r="J1318" s="43"/>
      <c r="K1318" s="52"/>
      <c r="L1318" s="43"/>
      <c r="M1318" s="43"/>
      <c r="N1318" s="43"/>
      <c r="O1318" s="121"/>
      <c r="P1318" s="43"/>
      <c r="Q1318" s="31" t="b">
        <f>IF(AND(OR(G1318:G1322=DATOS!C$8,G1318:G1322=DATOS!C$9),H1318:H1322=DATOS!B$4),ROW(G1318:G1322))</f>
        <v>0</v>
      </c>
      <c r="R1318" s="31" t="str">
        <f t="shared" ca="1" si="2"/>
        <v/>
      </c>
      <c r="S1318" s="31">
        <f t="shared" ca="1" si="10"/>
        <v>0</v>
      </c>
      <c r="T1318" s="32"/>
      <c r="U1318" s="32"/>
      <c r="V1318" s="32"/>
      <c r="W1318" s="32"/>
      <c r="X1318" s="32"/>
      <c r="Y1318" s="32"/>
      <c r="Z1318" s="32"/>
      <c r="AA1318" s="32"/>
      <c r="AB1318" s="32"/>
      <c r="AC1318" s="32"/>
      <c r="AD1318" s="32"/>
      <c r="AE1318" s="32"/>
    </row>
    <row r="1319" spans="1:31" ht="12.75">
      <c r="A1319" s="37"/>
      <c r="B1319" s="43"/>
      <c r="C1319" s="45"/>
      <c r="D1319" s="45"/>
      <c r="E1319" s="374"/>
      <c r="F1319" s="43"/>
      <c r="G1319" s="43"/>
      <c r="H1319" s="51"/>
      <c r="I1319" s="43"/>
      <c r="J1319" s="43"/>
      <c r="K1319" s="52"/>
      <c r="L1319" s="121"/>
      <c r="M1319" s="43"/>
      <c r="N1319" s="43"/>
      <c r="O1319" s="121"/>
      <c r="P1319" s="43"/>
      <c r="Q1319" s="31" t="b">
        <f>IF(AND(OR(G1319:G1323=DATOS!C$8,G1319:G1323=DATOS!C$9),H1319:H1323=DATOS!B$4),ROW(G1319:G1323))</f>
        <v>0</v>
      </c>
      <c r="R1319" s="31" t="str">
        <f t="shared" ca="1" si="2"/>
        <v/>
      </c>
      <c r="S1319" s="31">
        <f t="shared" ca="1" si="10"/>
        <v>0</v>
      </c>
      <c r="T1319" s="32"/>
      <c r="U1319" s="32"/>
      <c r="V1319" s="32"/>
      <c r="W1319" s="32"/>
      <c r="X1319" s="32"/>
      <c r="Y1319" s="32"/>
      <c r="Z1319" s="32"/>
      <c r="AA1319" s="32"/>
      <c r="AB1319" s="32"/>
      <c r="AC1319" s="32"/>
      <c r="AD1319" s="32"/>
      <c r="AE1319" s="32"/>
    </row>
    <row r="1320" spans="1:31" ht="12.75">
      <c r="A1320" s="37"/>
      <c r="B1320" s="43"/>
      <c r="C1320" s="45"/>
      <c r="D1320" s="45"/>
      <c r="E1320" s="374"/>
      <c r="F1320" s="43"/>
      <c r="G1320" s="43"/>
      <c r="H1320" s="51"/>
      <c r="I1320" s="43"/>
      <c r="J1320" s="43"/>
      <c r="K1320" s="52"/>
      <c r="L1320" s="43"/>
      <c r="M1320" s="43"/>
      <c r="N1320" s="43"/>
      <c r="O1320" s="121"/>
      <c r="P1320" s="43"/>
      <c r="Q1320" s="31" t="b">
        <f>IF(AND(OR(G1320:G1324=DATOS!C$8,G1320:G1324=DATOS!C$9),H1320:H1324=DATOS!B$4),ROW(G1320:G1324))</f>
        <v>0</v>
      </c>
      <c r="R1320" s="31" t="str">
        <f t="shared" ca="1" si="2"/>
        <v/>
      </c>
      <c r="S1320" s="31">
        <f t="shared" ca="1" si="10"/>
        <v>0</v>
      </c>
      <c r="T1320" s="32"/>
      <c r="U1320" s="32"/>
      <c r="V1320" s="32"/>
      <c r="W1320" s="32"/>
      <c r="X1320" s="32"/>
      <c r="Y1320" s="32"/>
      <c r="Z1320" s="32"/>
      <c r="AA1320" s="32"/>
      <c r="AB1320" s="32"/>
      <c r="AC1320" s="32"/>
      <c r="AD1320" s="32"/>
      <c r="AE1320" s="32"/>
    </row>
    <row r="1321" spans="1:31" ht="12.75">
      <c r="A1321" s="37"/>
      <c r="B1321" s="43"/>
      <c r="C1321" s="45"/>
      <c r="D1321" s="45"/>
      <c r="E1321" s="374"/>
      <c r="F1321" s="43"/>
      <c r="G1321" s="43"/>
      <c r="H1321" s="51"/>
      <c r="I1321" s="43"/>
      <c r="J1321" s="43"/>
      <c r="K1321" s="52"/>
      <c r="L1321" s="43"/>
      <c r="M1321" s="43"/>
      <c r="N1321" s="43"/>
      <c r="O1321" s="121"/>
      <c r="P1321" s="43"/>
      <c r="Q1321" s="31" t="b">
        <f>IF(AND(OR(G1321:G1325=DATOS!C$8,G1321:G1325=DATOS!C$9),H1321:H1325=DATOS!B$4),ROW(G1321:G1325))</f>
        <v>0</v>
      </c>
      <c r="R1321" s="31" t="str">
        <f t="shared" ca="1" si="2"/>
        <v/>
      </c>
      <c r="S1321" s="31">
        <f t="shared" ca="1" si="10"/>
        <v>0</v>
      </c>
      <c r="T1321" s="32"/>
      <c r="U1321" s="32"/>
      <c r="V1321" s="32"/>
      <c r="W1321" s="32"/>
      <c r="X1321" s="32"/>
      <c r="Y1321" s="32"/>
      <c r="Z1321" s="32"/>
      <c r="AA1321" s="32"/>
      <c r="AB1321" s="32"/>
      <c r="AC1321" s="32"/>
      <c r="AD1321" s="32"/>
      <c r="AE1321" s="32"/>
    </row>
    <row r="1322" spans="1:31" ht="12.75">
      <c r="A1322" s="37"/>
      <c r="B1322" s="43"/>
      <c r="C1322" s="45"/>
      <c r="D1322" s="45"/>
      <c r="E1322" s="374"/>
      <c r="F1322" s="43"/>
      <c r="G1322" s="43"/>
      <c r="H1322" s="51"/>
      <c r="I1322" s="43"/>
      <c r="J1322" s="43"/>
      <c r="K1322" s="52"/>
      <c r="L1322" s="43"/>
      <c r="M1322" s="43"/>
      <c r="N1322" s="43"/>
      <c r="O1322" s="121"/>
      <c r="P1322" s="43"/>
      <c r="Q1322" s="31" t="b">
        <f>IF(AND(OR(G1322:G1326=DATOS!C$8,G1322:G1326=DATOS!C$9),H1322:H1326=DATOS!B$4),ROW(G1322:G1326))</f>
        <v>0</v>
      </c>
      <c r="R1322" s="31" t="str">
        <f t="shared" ca="1" si="2"/>
        <v/>
      </c>
      <c r="S1322" s="31">
        <f t="shared" ca="1" si="10"/>
        <v>0</v>
      </c>
      <c r="T1322" s="32"/>
      <c r="U1322" s="32"/>
      <c r="V1322" s="32"/>
      <c r="W1322" s="32"/>
      <c r="X1322" s="32"/>
      <c r="Y1322" s="32"/>
      <c r="Z1322" s="32"/>
      <c r="AA1322" s="32"/>
      <c r="AB1322" s="32"/>
      <c r="AC1322" s="32"/>
      <c r="AD1322" s="32"/>
      <c r="AE1322" s="32"/>
    </row>
    <row r="1323" spans="1:31" ht="12.75">
      <c r="A1323" s="37"/>
      <c r="B1323" s="43"/>
      <c r="C1323" s="45"/>
      <c r="D1323" s="45"/>
      <c r="E1323" s="374"/>
      <c r="F1323" s="43"/>
      <c r="G1323" s="43"/>
      <c r="H1323" s="51"/>
      <c r="I1323" s="43"/>
      <c r="J1323" s="43"/>
      <c r="K1323" s="52"/>
      <c r="L1323" s="43"/>
      <c r="M1323" s="43"/>
      <c r="N1323" s="43"/>
      <c r="O1323" s="121"/>
      <c r="P1323" s="43"/>
      <c r="Q1323" s="31" t="b">
        <f>IF(AND(OR(G1323:G1327=DATOS!C$8,G1323:G1327=DATOS!C$9),H1323:H1327=DATOS!B$4),ROW(G1323:G1327))</f>
        <v>0</v>
      </c>
      <c r="R1323" s="31" t="str">
        <f t="shared" ca="1" si="2"/>
        <v/>
      </c>
      <c r="S1323" s="31">
        <f t="shared" ca="1" si="10"/>
        <v>0</v>
      </c>
      <c r="T1323" s="32"/>
      <c r="U1323" s="32"/>
      <c r="V1323" s="32"/>
      <c r="W1323" s="32"/>
      <c r="X1323" s="32"/>
      <c r="Y1323" s="32"/>
      <c r="Z1323" s="32"/>
      <c r="AA1323" s="32"/>
      <c r="AB1323" s="32"/>
      <c r="AC1323" s="32"/>
      <c r="AD1323" s="32"/>
      <c r="AE1323" s="32"/>
    </row>
    <row r="1324" spans="1:31" ht="12.75">
      <c r="A1324" s="37"/>
      <c r="B1324" s="43"/>
      <c r="C1324" s="45"/>
      <c r="D1324" s="45"/>
      <c r="E1324" s="374"/>
      <c r="F1324" s="43"/>
      <c r="G1324" s="43"/>
      <c r="H1324" s="51"/>
      <c r="I1324" s="43"/>
      <c r="J1324" s="43"/>
      <c r="K1324" s="52"/>
      <c r="L1324" s="43"/>
      <c r="M1324" s="43"/>
      <c r="N1324" s="43"/>
      <c r="O1324" s="121"/>
      <c r="P1324" s="43"/>
      <c r="Q1324" s="31" t="b">
        <f>IF(AND(OR(G1324:G1328=DATOS!C$8,G1324:G1328=DATOS!C$9),H1324:H1328=DATOS!B$4),ROW(G1324:G1328))</f>
        <v>0</v>
      </c>
      <c r="R1324" s="31" t="str">
        <f t="shared" ca="1" si="2"/>
        <v/>
      </c>
      <c r="S1324" s="31">
        <f t="shared" ca="1" si="10"/>
        <v>0</v>
      </c>
      <c r="T1324" s="32"/>
      <c r="U1324" s="32"/>
      <c r="V1324" s="32"/>
      <c r="W1324" s="32"/>
      <c r="X1324" s="32"/>
      <c r="Y1324" s="32"/>
      <c r="Z1324" s="32"/>
      <c r="AA1324" s="32"/>
      <c r="AB1324" s="32"/>
      <c r="AC1324" s="32"/>
      <c r="AD1324" s="32"/>
      <c r="AE1324" s="32"/>
    </row>
    <row r="1325" spans="1:31" ht="12.75">
      <c r="A1325" s="37"/>
      <c r="B1325" s="43"/>
      <c r="C1325" s="45"/>
      <c r="D1325" s="45"/>
      <c r="E1325" s="374"/>
      <c r="F1325" s="43"/>
      <c r="G1325" s="43"/>
      <c r="H1325" s="51"/>
      <c r="I1325" s="43"/>
      <c r="J1325" s="43"/>
      <c r="K1325" s="52"/>
      <c r="L1325" s="43"/>
      <c r="M1325" s="43"/>
      <c r="N1325" s="43"/>
      <c r="O1325" s="121"/>
      <c r="P1325" s="43"/>
      <c r="Q1325" s="31" t="b">
        <f>IF(AND(OR(G1325:G1329=DATOS!C$8,G1325:G1329=DATOS!C$9),H1325:H1329=DATOS!B$4),ROW(G1325:G1329))</f>
        <v>0</v>
      </c>
      <c r="R1325" s="31" t="str">
        <f t="shared" ca="1" si="2"/>
        <v/>
      </c>
      <c r="S1325" s="31">
        <f t="shared" ca="1" si="10"/>
        <v>0</v>
      </c>
      <c r="T1325" s="32"/>
      <c r="U1325" s="32"/>
      <c r="V1325" s="32"/>
      <c r="W1325" s="32"/>
      <c r="X1325" s="32"/>
      <c r="Y1325" s="32"/>
      <c r="Z1325" s="32"/>
      <c r="AA1325" s="32"/>
      <c r="AB1325" s="32"/>
      <c r="AC1325" s="32"/>
      <c r="AD1325" s="32"/>
      <c r="AE1325" s="32"/>
    </row>
    <row r="1326" spans="1:31" ht="12.75">
      <c r="A1326" s="37"/>
      <c r="B1326" s="43"/>
      <c r="C1326" s="45"/>
      <c r="D1326" s="45"/>
      <c r="E1326" s="374"/>
      <c r="F1326" s="43"/>
      <c r="G1326" s="43"/>
      <c r="H1326" s="51"/>
      <c r="I1326" s="43"/>
      <c r="J1326" s="43"/>
      <c r="K1326" s="52"/>
      <c r="L1326" s="43"/>
      <c r="M1326" s="43"/>
      <c r="N1326" s="43"/>
      <c r="O1326" s="121"/>
      <c r="P1326" s="43"/>
      <c r="Q1326" s="31" t="b">
        <f>IF(AND(OR(G1326:G1330=DATOS!C$8,G1326:G1330=DATOS!C$9),H1326:H1330=DATOS!B$4),ROW(G1326:G1330))</f>
        <v>0</v>
      </c>
      <c r="R1326" s="31" t="str">
        <f t="shared" ca="1" si="2"/>
        <v/>
      </c>
      <c r="S1326" s="31">
        <f t="shared" ca="1" si="10"/>
        <v>0</v>
      </c>
      <c r="T1326" s="32"/>
      <c r="U1326" s="32"/>
      <c r="V1326" s="32"/>
      <c r="W1326" s="32"/>
      <c r="X1326" s="32"/>
      <c r="Y1326" s="32"/>
      <c r="Z1326" s="32"/>
      <c r="AA1326" s="32"/>
      <c r="AB1326" s="32"/>
      <c r="AC1326" s="32"/>
      <c r="AD1326" s="32"/>
      <c r="AE1326" s="32"/>
    </row>
    <row r="1327" spans="1:31" ht="12.75">
      <c r="A1327" s="37"/>
      <c r="B1327" s="43"/>
      <c r="C1327" s="45"/>
      <c r="D1327" s="45"/>
      <c r="E1327" s="374"/>
      <c r="F1327" s="43"/>
      <c r="G1327" s="43"/>
      <c r="H1327" s="51"/>
      <c r="I1327" s="43"/>
      <c r="J1327" s="43"/>
      <c r="K1327" s="52"/>
      <c r="L1327" s="43"/>
      <c r="M1327" s="43"/>
      <c r="N1327" s="43"/>
      <c r="O1327" s="121"/>
      <c r="P1327" s="43"/>
      <c r="Q1327" s="31" t="b">
        <f>IF(AND(OR(G1327:G1331=DATOS!C$8,G1327:G1331=DATOS!C$9),H1327:H1331=DATOS!B$4),ROW(G1327:G1331))</f>
        <v>0</v>
      </c>
      <c r="R1327" s="31" t="str">
        <f t="shared" ca="1" si="2"/>
        <v/>
      </c>
      <c r="S1327" s="31">
        <f t="shared" ca="1" si="10"/>
        <v>0</v>
      </c>
      <c r="T1327" s="32"/>
      <c r="U1327" s="32"/>
      <c r="V1327" s="32"/>
      <c r="W1327" s="32"/>
      <c r="X1327" s="32"/>
      <c r="Y1327" s="32"/>
      <c r="Z1327" s="32"/>
      <c r="AA1327" s="32"/>
      <c r="AB1327" s="32"/>
      <c r="AC1327" s="32"/>
      <c r="AD1327" s="32"/>
      <c r="AE1327" s="32"/>
    </row>
    <row r="1328" spans="1:31" ht="12.75">
      <c r="A1328" s="37"/>
      <c r="B1328" s="43"/>
      <c r="C1328" s="45"/>
      <c r="D1328" s="45"/>
      <c r="E1328" s="374"/>
      <c r="F1328" s="43"/>
      <c r="G1328" s="43"/>
      <c r="H1328" s="51"/>
      <c r="I1328" s="43"/>
      <c r="J1328" s="43"/>
      <c r="K1328" s="52"/>
      <c r="L1328" s="43"/>
      <c r="M1328" s="43"/>
      <c r="N1328" s="43"/>
      <c r="O1328" s="121"/>
      <c r="P1328" s="43"/>
      <c r="Q1328" s="31" t="b">
        <f>IF(AND(OR(G1328:G1332=DATOS!C$8,G1328:G1332=DATOS!C$9),H1328:H1332=DATOS!B$4),ROW(G1328:G1332))</f>
        <v>0</v>
      </c>
      <c r="R1328" s="31" t="str">
        <f t="shared" ca="1" si="2"/>
        <v/>
      </c>
      <c r="S1328" s="31">
        <f t="shared" ca="1" si="10"/>
        <v>0</v>
      </c>
      <c r="T1328" s="32"/>
      <c r="U1328" s="32"/>
      <c r="V1328" s="32"/>
      <c r="W1328" s="32"/>
      <c r="X1328" s="32"/>
      <c r="Y1328" s="32"/>
      <c r="Z1328" s="32"/>
      <c r="AA1328" s="32"/>
      <c r="AB1328" s="32"/>
      <c r="AC1328" s="32"/>
      <c r="AD1328" s="32"/>
      <c r="AE1328" s="32"/>
    </row>
    <row r="1329" spans="1:31" ht="12.75">
      <c r="A1329" s="99"/>
      <c r="B1329" s="43"/>
      <c r="C1329" s="45"/>
      <c r="D1329" s="45"/>
      <c r="E1329" s="374"/>
      <c r="F1329" s="43"/>
      <c r="G1329" s="43"/>
      <c r="H1329" s="51"/>
      <c r="I1329" s="43"/>
      <c r="J1329" s="43"/>
      <c r="K1329" s="52"/>
      <c r="L1329" s="121"/>
      <c r="M1329" s="121"/>
      <c r="N1329" s="43"/>
      <c r="O1329" s="121"/>
      <c r="P1329" s="43"/>
      <c r="Q1329" s="31" t="b">
        <f>IF(AND(OR(G1329:G1333=DATOS!C$8,G1329:G1333=DATOS!C$9),H1329:H1333=DATOS!B$4),ROW(G1329:G1333))</f>
        <v>0</v>
      </c>
      <c r="R1329" s="31" t="str">
        <f t="shared" ca="1" si="2"/>
        <v/>
      </c>
      <c r="S1329" s="31">
        <f t="shared" ca="1" si="10"/>
        <v>0</v>
      </c>
      <c r="T1329" s="32"/>
      <c r="U1329" s="32"/>
      <c r="V1329" s="32"/>
      <c r="W1329" s="32"/>
      <c r="X1329" s="32"/>
      <c r="Y1329" s="32"/>
      <c r="Z1329" s="32"/>
      <c r="AA1329" s="32"/>
      <c r="AB1329" s="32"/>
      <c r="AC1329" s="32"/>
      <c r="AD1329" s="32"/>
      <c r="AE1329" s="32"/>
    </row>
    <row r="1330" spans="1:31" ht="12.75">
      <c r="A1330" s="99"/>
      <c r="B1330" s="43"/>
      <c r="C1330" s="45"/>
      <c r="D1330" s="45"/>
      <c r="E1330" s="374"/>
      <c r="F1330" s="43"/>
      <c r="G1330" s="43"/>
      <c r="H1330" s="51"/>
      <c r="I1330" s="43"/>
      <c r="J1330" s="43"/>
      <c r="K1330" s="52"/>
      <c r="L1330" s="43"/>
      <c r="M1330" s="43"/>
      <c r="N1330" s="43"/>
      <c r="O1330" s="121"/>
      <c r="P1330" s="43"/>
      <c r="Q1330" s="31" t="b">
        <f>IF(AND(OR(G1330:G1334=DATOS!C$8,G1330:G1334=DATOS!C$9),H1330:H1334=DATOS!B$4),ROW(G1330:G1334))</f>
        <v>0</v>
      </c>
      <c r="R1330" s="31" t="str">
        <f t="shared" ca="1" si="2"/>
        <v/>
      </c>
      <c r="S1330" s="31">
        <f t="shared" ca="1" si="10"/>
        <v>0</v>
      </c>
      <c r="T1330" s="32"/>
      <c r="U1330" s="32"/>
      <c r="V1330" s="32"/>
      <c r="W1330" s="32"/>
      <c r="X1330" s="32"/>
      <c r="Y1330" s="32"/>
      <c r="Z1330" s="32"/>
      <c r="AA1330" s="32"/>
      <c r="AB1330" s="32"/>
      <c r="AC1330" s="32"/>
      <c r="AD1330" s="32"/>
      <c r="AE1330" s="32"/>
    </row>
    <row r="1331" spans="1:31" ht="12.75">
      <c r="A1331" s="37"/>
      <c r="B1331" s="43"/>
      <c r="C1331" s="45"/>
      <c r="D1331" s="45"/>
      <c r="E1331" s="374"/>
      <c r="F1331" s="43"/>
      <c r="G1331" s="43"/>
      <c r="H1331" s="51"/>
      <c r="I1331" s="43"/>
      <c r="J1331" s="43"/>
      <c r="K1331" s="52"/>
      <c r="L1331" s="121"/>
      <c r="M1331" s="43"/>
      <c r="N1331" s="43"/>
      <c r="O1331" s="48"/>
      <c r="P1331" s="43"/>
      <c r="Q1331" s="31" t="b">
        <f>IF(AND(OR(G1331:G1335=DATOS!C$8,G1331:G1335=DATOS!C$9),H1331:H1335=DATOS!B$4),ROW(G1331:G1335))</f>
        <v>0</v>
      </c>
      <c r="R1331" s="31" t="str">
        <f t="shared" ca="1" si="2"/>
        <v/>
      </c>
      <c r="S1331" s="31">
        <f t="shared" ca="1" si="10"/>
        <v>0</v>
      </c>
      <c r="T1331" s="32"/>
      <c r="U1331" s="32"/>
      <c r="V1331" s="32"/>
      <c r="W1331" s="32"/>
      <c r="X1331" s="32"/>
      <c r="Y1331" s="32"/>
      <c r="Z1331" s="32"/>
      <c r="AA1331" s="32"/>
      <c r="AB1331" s="32"/>
      <c r="AC1331" s="32"/>
      <c r="AD1331" s="32"/>
      <c r="AE1331" s="32"/>
    </row>
    <row r="1332" spans="1:31" ht="12.75">
      <c r="A1332" s="37"/>
      <c r="B1332" s="43"/>
      <c r="C1332" s="45"/>
      <c r="D1332" s="45"/>
      <c r="E1332" s="374"/>
      <c r="F1332" s="43"/>
      <c r="G1332" s="43"/>
      <c r="H1332" s="51"/>
      <c r="I1332" s="43"/>
      <c r="J1332" s="43"/>
      <c r="K1332" s="52"/>
      <c r="L1332" s="43"/>
      <c r="M1332" s="43"/>
      <c r="N1332" s="43"/>
      <c r="O1332" s="121"/>
      <c r="P1332" s="43"/>
      <c r="Q1332" s="31" t="b">
        <f>IF(AND(OR(G1332:G1336=DATOS!C$8,G1332:G1336=DATOS!C$9),H1332:H1336=DATOS!B$4),ROW(G1332:G1336))</f>
        <v>0</v>
      </c>
      <c r="R1332" s="31" t="str">
        <f t="shared" ca="1" si="2"/>
        <v/>
      </c>
      <c r="S1332" s="31">
        <f t="shared" ca="1" si="10"/>
        <v>0</v>
      </c>
      <c r="T1332" s="32"/>
      <c r="U1332" s="32"/>
      <c r="V1332" s="32"/>
      <c r="W1332" s="32"/>
      <c r="X1332" s="32"/>
      <c r="Y1332" s="32"/>
      <c r="Z1332" s="32"/>
      <c r="AA1332" s="32"/>
      <c r="AB1332" s="32"/>
      <c r="AC1332" s="32"/>
      <c r="AD1332" s="32"/>
      <c r="AE1332" s="32"/>
    </row>
    <row r="1333" spans="1:31" ht="12.75">
      <c r="A1333" s="37"/>
      <c r="B1333" s="43"/>
      <c r="C1333" s="45"/>
      <c r="D1333" s="45"/>
      <c r="E1333" s="374"/>
      <c r="F1333" s="43"/>
      <c r="G1333" s="43"/>
      <c r="H1333" s="51"/>
      <c r="I1333" s="43"/>
      <c r="J1333" s="43"/>
      <c r="K1333" s="52"/>
      <c r="L1333" s="43"/>
      <c r="M1333" s="43"/>
      <c r="N1333" s="43"/>
      <c r="O1333" s="121"/>
      <c r="P1333" s="43"/>
      <c r="Q1333" s="31" t="b">
        <f>IF(AND(OR(G1333:G1337=DATOS!C$8,G1333:G1337=DATOS!C$9),H1333:H1337=DATOS!B$4),ROW(G1333:G1337))</f>
        <v>0</v>
      </c>
      <c r="R1333" s="31" t="str">
        <f t="shared" ca="1" si="2"/>
        <v/>
      </c>
      <c r="S1333" s="31">
        <f t="shared" ca="1" si="10"/>
        <v>0</v>
      </c>
      <c r="T1333" s="32"/>
      <c r="U1333" s="32"/>
      <c r="V1333" s="32"/>
      <c r="W1333" s="32"/>
      <c r="X1333" s="32"/>
      <c r="Y1333" s="32"/>
      <c r="Z1333" s="32"/>
      <c r="AA1333" s="32"/>
      <c r="AB1333" s="32"/>
      <c r="AC1333" s="32"/>
      <c r="AD1333" s="32"/>
      <c r="AE1333" s="32"/>
    </row>
    <row r="1334" spans="1:31" ht="12.75">
      <c r="A1334" s="37"/>
      <c r="B1334" s="43"/>
      <c r="C1334" s="45"/>
      <c r="D1334" s="45"/>
      <c r="E1334" s="374"/>
      <c r="F1334" s="43"/>
      <c r="G1334" s="43"/>
      <c r="H1334" s="51"/>
      <c r="I1334" s="43"/>
      <c r="J1334" s="43"/>
      <c r="K1334" s="52"/>
      <c r="L1334" s="43"/>
      <c r="M1334" s="43"/>
      <c r="N1334" s="43"/>
      <c r="O1334" s="121"/>
      <c r="P1334" s="43"/>
      <c r="Q1334" s="31" t="b">
        <f>IF(AND(OR(G1334:G1338=DATOS!C$8,G1334:G1338=DATOS!C$9),H1334:H1338=DATOS!B$4),ROW(G1334:G1338))</f>
        <v>0</v>
      </c>
      <c r="R1334" s="31" t="str">
        <f t="shared" ca="1" si="2"/>
        <v/>
      </c>
      <c r="S1334" s="31">
        <f t="shared" ca="1" si="10"/>
        <v>0</v>
      </c>
      <c r="T1334" s="32"/>
      <c r="U1334" s="32"/>
      <c r="V1334" s="32"/>
      <c r="W1334" s="32"/>
      <c r="X1334" s="32"/>
      <c r="Y1334" s="32"/>
      <c r="Z1334" s="32"/>
      <c r="AA1334" s="32"/>
      <c r="AB1334" s="32"/>
      <c r="AC1334" s="32"/>
      <c r="AD1334" s="32"/>
      <c r="AE1334" s="32"/>
    </row>
    <row r="1335" spans="1:31" ht="12.75">
      <c r="A1335" s="37"/>
      <c r="B1335" s="43"/>
      <c r="C1335" s="45"/>
      <c r="D1335" s="45"/>
      <c r="E1335" s="374"/>
      <c r="F1335" s="43"/>
      <c r="G1335" s="43"/>
      <c r="H1335" s="51"/>
      <c r="I1335" s="43"/>
      <c r="J1335" s="43"/>
      <c r="K1335" s="52"/>
      <c r="L1335" s="121"/>
      <c r="M1335" s="43"/>
      <c r="N1335" s="43"/>
      <c r="O1335" s="121"/>
      <c r="P1335" s="43"/>
      <c r="Q1335" s="31" t="b">
        <f>IF(AND(OR(G1335:G1339=DATOS!C$8,G1335:G1339=DATOS!C$9),H1335:H1339=DATOS!B$4),ROW(G1335:G1339))</f>
        <v>0</v>
      </c>
      <c r="R1335" s="31" t="str">
        <f t="shared" ca="1" si="2"/>
        <v/>
      </c>
      <c r="S1335" s="31">
        <f t="shared" ca="1" si="10"/>
        <v>0</v>
      </c>
      <c r="T1335" s="32"/>
      <c r="U1335" s="32"/>
      <c r="V1335" s="32"/>
      <c r="W1335" s="32"/>
      <c r="X1335" s="32"/>
      <c r="Y1335" s="32"/>
      <c r="Z1335" s="32"/>
      <c r="AA1335" s="32"/>
      <c r="AB1335" s="32"/>
      <c r="AC1335" s="32"/>
      <c r="AD1335" s="32"/>
      <c r="AE1335" s="32"/>
    </row>
    <row r="1336" spans="1:31" ht="12.75">
      <c r="A1336" s="37"/>
      <c r="B1336" s="43"/>
      <c r="C1336" s="45"/>
      <c r="D1336" s="45"/>
      <c r="E1336" s="374"/>
      <c r="F1336" s="43"/>
      <c r="G1336" s="43"/>
      <c r="H1336" s="51"/>
      <c r="I1336" s="43"/>
      <c r="J1336" s="43"/>
      <c r="K1336" s="52"/>
      <c r="L1336" s="121"/>
      <c r="M1336" s="43"/>
      <c r="N1336" s="43"/>
      <c r="O1336" s="48"/>
      <c r="P1336" s="43"/>
      <c r="Q1336" s="31" t="b">
        <f>IF(AND(OR(G1336:G1340=DATOS!C$8,G1336:G1340=DATOS!C$9),H1336:H1340=DATOS!B$4),ROW(G1336:G1340))</f>
        <v>0</v>
      </c>
      <c r="R1336" s="31" t="str">
        <f t="shared" ca="1" si="2"/>
        <v/>
      </c>
      <c r="S1336" s="31">
        <f t="shared" ca="1" si="10"/>
        <v>0</v>
      </c>
      <c r="T1336" s="32"/>
      <c r="U1336" s="32"/>
      <c r="V1336" s="32"/>
      <c r="W1336" s="32"/>
      <c r="X1336" s="32"/>
      <c r="Y1336" s="32"/>
      <c r="Z1336" s="32"/>
      <c r="AA1336" s="32"/>
      <c r="AB1336" s="32"/>
      <c r="AC1336" s="32"/>
      <c r="AD1336" s="32"/>
      <c r="AE1336" s="32"/>
    </row>
    <row r="1337" spans="1:31" ht="12.75">
      <c r="A1337" s="37"/>
      <c r="B1337" s="43"/>
      <c r="C1337" s="45"/>
      <c r="D1337" s="45"/>
      <c r="E1337" s="374"/>
      <c r="F1337" s="43"/>
      <c r="G1337" s="43"/>
      <c r="H1337" s="51"/>
      <c r="I1337" s="43"/>
      <c r="J1337" s="43"/>
      <c r="K1337" s="52"/>
      <c r="L1337" s="43"/>
      <c r="M1337" s="43"/>
      <c r="N1337" s="43"/>
      <c r="O1337" s="121"/>
      <c r="P1337" s="43"/>
      <c r="Q1337" s="31" t="b">
        <f>IF(AND(OR(G1337:G1341=DATOS!C$8,G1337:G1341=DATOS!C$9),H1337:H1341=DATOS!B$4),ROW(G1337:G1341))</f>
        <v>0</v>
      </c>
      <c r="R1337" s="31" t="str">
        <f t="shared" ca="1" si="2"/>
        <v/>
      </c>
      <c r="S1337" s="31">
        <f t="shared" ca="1" si="10"/>
        <v>0</v>
      </c>
      <c r="T1337" s="32"/>
      <c r="U1337" s="32"/>
      <c r="V1337" s="32"/>
      <c r="W1337" s="32"/>
      <c r="X1337" s="32"/>
      <c r="Y1337" s="32"/>
      <c r="Z1337" s="32"/>
      <c r="AA1337" s="32"/>
      <c r="AB1337" s="32"/>
      <c r="AC1337" s="32"/>
      <c r="AD1337" s="32"/>
      <c r="AE1337" s="32"/>
    </row>
    <row r="1338" spans="1:31" ht="12.75">
      <c r="A1338" s="37"/>
      <c r="B1338" s="43"/>
      <c r="C1338" s="45"/>
      <c r="D1338" s="45"/>
      <c r="E1338" s="374"/>
      <c r="F1338" s="43"/>
      <c r="G1338" s="43"/>
      <c r="H1338" s="51"/>
      <c r="I1338" s="43"/>
      <c r="J1338" s="43"/>
      <c r="K1338" s="52"/>
      <c r="L1338" s="43"/>
      <c r="M1338" s="43"/>
      <c r="N1338" s="43"/>
      <c r="O1338" s="121"/>
      <c r="P1338" s="43"/>
      <c r="Q1338" s="31" t="b">
        <f>IF(AND(OR(G1338:G1342=DATOS!C$8,G1338:G1342=DATOS!C$9),H1338:H1342=DATOS!B$4),ROW(G1338:G1342))</f>
        <v>0</v>
      </c>
      <c r="R1338" s="31" t="str">
        <f t="shared" ca="1" si="2"/>
        <v/>
      </c>
      <c r="S1338" s="31">
        <f t="shared" ca="1" si="10"/>
        <v>0</v>
      </c>
      <c r="T1338" s="32"/>
      <c r="U1338" s="32"/>
      <c r="V1338" s="32"/>
      <c r="W1338" s="32"/>
      <c r="X1338" s="32"/>
      <c r="Y1338" s="32"/>
      <c r="Z1338" s="32"/>
      <c r="AA1338" s="32"/>
      <c r="AB1338" s="32"/>
      <c r="AC1338" s="32"/>
      <c r="AD1338" s="32"/>
      <c r="AE1338" s="32"/>
    </row>
    <row r="1339" spans="1:31" ht="12.75">
      <c r="A1339" s="37"/>
      <c r="B1339" s="43"/>
      <c r="C1339" s="45"/>
      <c r="D1339" s="45"/>
      <c r="E1339" s="374"/>
      <c r="F1339" s="43"/>
      <c r="G1339" s="43"/>
      <c r="H1339" s="51"/>
      <c r="I1339" s="43"/>
      <c r="J1339" s="43"/>
      <c r="K1339" s="52"/>
      <c r="L1339" s="43"/>
      <c r="M1339" s="43"/>
      <c r="N1339" s="43"/>
      <c r="O1339" s="121"/>
      <c r="P1339" s="43"/>
      <c r="Q1339" s="31" t="b">
        <f>IF(AND(OR(G1339:G1343=DATOS!C$8,G1339:G1343=DATOS!C$9),H1339:H1343=DATOS!B$4),ROW(G1339:G1343))</f>
        <v>0</v>
      </c>
      <c r="R1339" s="31" t="str">
        <f t="shared" ca="1" si="2"/>
        <v/>
      </c>
      <c r="S1339" s="31">
        <f t="shared" ca="1" si="10"/>
        <v>0</v>
      </c>
      <c r="T1339" s="32"/>
      <c r="U1339" s="32"/>
      <c r="V1339" s="32"/>
      <c r="W1339" s="32"/>
      <c r="X1339" s="32"/>
      <c r="Y1339" s="32"/>
      <c r="Z1339" s="32"/>
      <c r="AA1339" s="32"/>
      <c r="AB1339" s="32"/>
      <c r="AC1339" s="32"/>
      <c r="AD1339" s="32"/>
      <c r="AE1339" s="32"/>
    </row>
    <row r="1340" spans="1:31" ht="12.75">
      <c r="A1340" s="37"/>
      <c r="B1340" s="43"/>
      <c r="C1340" s="45"/>
      <c r="D1340" s="45"/>
      <c r="E1340" s="121"/>
      <c r="F1340" s="43"/>
      <c r="G1340" s="43"/>
      <c r="H1340" s="51"/>
      <c r="I1340" s="43"/>
      <c r="J1340" s="31"/>
      <c r="K1340" s="55"/>
      <c r="L1340" s="31"/>
      <c r="M1340" s="31"/>
      <c r="N1340" s="43"/>
      <c r="O1340" s="48"/>
      <c r="P1340" s="43"/>
      <c r="Q1340" s="31" t="b">
        <f>IF(AND(OR(G1340:G1344=DATOS!C$8,G1340:G1344=DATOS!C$9),H1340:H1344=DATOS!B$4),ROW(G1340:G1344))</f>
        <v>0</v>
      </c>
      <c r="R1340" s="31" t="str">
        <f t="shared" ca="1" si="2"/>
        <v/>
      </c>
      <c r="S1340" s="31">
        <f t="shared" ca="1" si="10"/>
        <v>0</v>
      </c>
      <c r="T1340" s="32"/>
      <c r="U1340" s="32"/>
      <c r="V1340" s="32"/>
      <c r="W1340" s="32"/>
      <c r="X1340" s="32"/>
      <c r="Y1340" s="32"/>
      <c r="Z1340" s="32"/>
      <c r="AA1340" s="32"/>
      <c r="AB1340" s="32"/>
      <c r="AC1340" s="32"/>
      <c r="AD1340" s="32"/>
      <c r="AE1340" s="32"/>
    </row>
    <row r="1341" spans="1:31" ht="12.75">
      <c r="A1341" s="37"/>
      <c r="B1341" s="43"/>
      <c r="C1341" s="45"/>
      <c r="D1341" s="45"/>
      <c r="E1341" s="121"/>
      <c r="F1341" s="43"/>
      <c r="G1341" s="43"/>
      <c r="H1341" s="51"/>
      <c r="I1341" s="43"/>
      <c r="J1341" s="31"/>
      <c r="K1341" s="52"/>
      <c r="L1341" s="31"/>
      <c r="M1341" s="31"/>
      <c r="N1341" s="43"/>
      <c r="O1341" s="121"/>
      <c r="P1341" s="43"/>
      <c r="Q1341" s="31" t="b">
        <f>IF(AND(OR(G1341:G1345=DATOS!C$8,G1341:G1345=DATOS!C$9),H1341:H1345=DATOS!B$4),ROW(G1341:G1345))</f>
        <v>0</v>
      </c>
      <c r="R1341" s="31" t="str">
        <f t="shared" ca="1" si="2"/>
        <v/>
      </c>
      <c r="S1341" s="31">
        <f t="shared" ca="1" si="10"/>
        <v>0</v>
      </c>
      <c r="T1341" s="32"/>
      <c r="U1341" s="32"/>
      <c r="V1341" s="32"/>
      <c r="W1341" s="32"/>
      <c r="X1341" s="32"/>
      <c r="Y1341" s="32"/>
      <c r="Z1341" s="32"/>
      <c r="AA1341" s="32"/>
      <c r="AB1341" s="32"/>
      <c r="AC1341" s="32"/>
      <c r="AD1341" s="32"/>
      <c r="AE1341" s="32"/>
    </row>
    <row r="1342" spans="1:31" ht="12.75">
      <c r="A1342" s="37"/>
      <c r="B1342" s="43"/>
      <c r="C1342" s="45"/>
      <c r="D1342" s="45"/>
      <c r="E1342" s="121"/>
      <c r="F1342" s="43"/>
      <c r="G1342" s="43"/>
      <c r="H1342" s="51"/>
      <c r="I1342" s="43"/>
      <c r="J1342" s="31"/>
      <c r="K1342" s="52"/>
      <c r="L1342" s="31"/>
      <c r="M1342" s="31"/>
      <c r="N1342" s="43"/>
      <c r="O1342" s="121"/>
      <c r="P1342" s="43"/>
      <c r="Q1342" s="31" t="b">
        <f>IF(AND(OR(G1342:G1346=DATOS!C$8,G1342:G1346=DATOS!C$9),H1342:H1346=DATOS!B$4),ROW(G1342:G1346))</f>
        <v>0</v>
      </c>
      <c r="R1342" s="31" t="str">
        <f t="shared" ca="1" si="2"/>
        <v/>
      </c>
      <c r="S1342" s="31">
        <f t="shared" ca="1" si="10"/>
        <v>0</v>
      </c>
      <c r="T1342" s="32"/>
      <c r="U1342" s="32"/>
      <c r="V1342" s="32"/>
      <c r="W1342" s="32"/>
      <c r="X1342" s="32"/>
      <c r="Y1342" s="32"/>
      <c r="Z1342" s="32"/>
      <c r="AA1342" s="32"/>
      <c r="AB1342" s="32"/>
      <c r="AC1342" s="32"/>
      <c r="AD1342" s="32"/>
      <c r="AE1342" s="32"/>
    </row>
    <row r="1343" spans="1:31" ht="12.75">
      <c r="A1343" s="37"/>
      <c r="B1343" s="43"/>
      <c r="C1343" s="45"/>
      <c r="D1343" s="45"/>
      <c r="E1343" s="48"/>
      <c r="F1343" s="43"/>
      <c r="G1343" s="43"/>
      <c r="H1343" s="51"/>
      <c r="I1343" s="43"/>
      <c r="J1343" s="31"/>
      <c r="K1343" s="52"/>
      <c r="L1343" s="31"/>
      <c r="M1343" s="31"/>
      <c r="N1343" s="43"/>
      <c r="O1343" s="121"/>
      <c r="P1343" s="43"/>
      <c r="Q1343" s="31" t="b">
        <f>IF(AND(OR(G1343:G1347=DATOS!C$8,G1343:G1347=DATOS!C$9),H1343:H1347=DATOS!B$4),ROW(G1343:G1347))</f>
        <v>0</v>
      </c>
      <c r="R1343" s="31" t="str">
        <f t="shared" ca="1" si="2"/>
        <v/>
      </c>
      <c r="S1343" s="31">
        <f t="shared" ca="1" si="10"/>
        <v>0</v>
      </c>
      <c r="T1343" s="32"/>
      <c r="U1343" s="32"/>
      <c r="V1343" s="32"/>
      <c r="W1343" s="32"/>
      <c r="X1343" s="32"/>
      <c r="Y1343" s="32"/>
      <c r="Z1343" s="32"/>
      <c r="AA1343" s="32"/>
      <c r="AB1343" s="32"/>
      <c r="AC1343" s="32"/>
      <c r="AD1343" s="32"/>
      <c r="AE1343" s="32"/>
    </row>
    <row r="1344" spans="1:31" ht="12.75">
      <c r="A1344" s="37"/>
      <c r="B1344" s="43"/>
      <c r="C1344" s="45"/>
      <c r="D1344" s="45"/>
      <c r="E1344" s="48"/>
      <c r="F1344" s="43"/>
      <c r="G1344" s="43"/>
      <c r="H1344" s="51"/>
      <c r="I1344" s="43"/>
      <c r="J1344" s="31"/>
      <c r="K1344" s="55"/>
      <c r="L1344" s="31"/>
      <c r="M1344" s="31"/>
      <c r="N1344" s="43"/>
      <c r="O1344" s="121"/>
      <c r="P1344" s="43"/>
      <c r="Q1344" s="31" t="b">
        <f>IF(AND(OR(G1344:G1348=DATOS!C$8,G1344:G1348=DATOS!C$9),H1344:H1348=DATOS!B$4),ROW(G1344:G1348))</f>
        <v>0</v>
      </c>
      <c r="R1344" s="31" t="str">
        <f t="shared" ca="1" si="2"/>
        <v/>
      </c>
      <c r="S1344" s="31">
        <f t="shared" ca="1" si="10"/>
        <v>0</v>
      </c>
      <c r="T1344" s="32"/>
      <c r="U1344" s="32"/>
      <c r="V1344" s="32"/>
      <c r="W1344" s="32"/>
      <c r="X1344" s="32"/>
      <c r="Y1344" s="32"/>
      <c r="Z1344" s="32"/>
      <c r="AA1344" s="32"/>
      <c r="AB1344" s="32"/>
      <c r="AC1344" s="32"/>
      <c r="AD1344" s="32"/>
      <c r="AE1344" s="32"/>
    </row>
    <row r="1345" spans="1:31" ht="12.75">
      <c r="A1345" s="37"/>
      <c r="B1345" s="43"/>
      <c r="C1345" s="45"/>
      <c r="D1345" s="45"/>
      <c r="E1345" s="48"/>
      <c r="F1345" s="43"/>
      <c r="G1345" s="43"/>
      <c r="H1345" s="51"/>
      <c r="I1345" s="43"/>
      <c r="J1345" s="31"/>
      <c r="K1345" s="55"/>
      <c r="L1345" s="31"/>
      <c r="M1345" s="31"/>
      <c r="N1345" s="43"/>
      <c r="O1345" s="121"/>
      <c r="P1345" s="43"/>
      <c r="Q1345" s="31" t="b">
        <f>IF(AND(OR(G1345:G1349=DATOS!C$8,G1345:G1349=DATOS!C$9),H1345:H1349=DATOS!B$4),ROW(G1345:G1349))</f>
        <v>0</v>
      </c>
      <c r="R1345" s="31" t="str">
        <f t="shared" ca="1" si="2"/>
        <v/>
      </c>
      <c r="S1345" s="31">
        <f t="shared" ca="1" si="10"/>
        <v>0</v>
      </c>
      <c r="T1345" s="32"/>
      <c r="U1345" s="32"/>
      <c r="V1345" s="32"/>
      <c r="W1345" s="32"/>
      <c r="X1345" s="32"/>
      <c r="Y1345" s="32"/>
      <c r="Z1345" s="32"/>
      <c r="AA1345" s="32"/>
      <c r="AB1345" s="32"/>
      <c r="AC1345" s="32"/>
      <c r="AD1345" s="32"/>
      <c r="AE1345" s="32"/>
    </row>
    <row r="1346" spans="1:31" ht="12.75">
      <c r="A1346" s="37"/>
      <c r="B1346" s="43"/>
      <c r="C1346" s="45"/>
      <c r="D1346" s="45"/>
      <c r="E1346" s="48"/>
      <c r="F1346" s="43"/>
      <c r="G1346" s="43"/>
      <c r="H1346" s="51"/>
      <c r="I1346" s="43"/>
      <c r="J1346" s="31"/>
      <c r="K1346" s="55"/>
      <c r="L1346" s="31"/>
      <c r="M1346" s="31"/>
      <c r="N1346" s="43"/>
      <c r="O1346" s="121"/>
      <c r="P1346" s="43"/>
      <c r="Q1346" s="31" t="b">
        <f>IF(AND(OR(G1346:G1350=DATOS!C$8,G1346:G1350=DATOS!C$9),H1346:H1350=DATOS!B$4),ROW(G1346:G1350))</f>
        <v>0</v>
      </c>
      <c r="R1346" s="31" t="str">
        <f t="shared" ca="1" si="2"/>
        <v/>
      </c>
      <c r="S1346" s="31">
        <f t="shared" ca="1" si="10"/>
        <v>0</v>
      </c>
      <c r="T1346" s="32"/>
      <c r="U1346" s="32"/>
      <c r="V1346" s="32"/>
      <c r="W1346" s="32"/>
      <c r="X1346" s="32"/>
      <c r="Y1346" s="32"/>
      <c r="Z1346" s="32"/>
      <c r="AA1346" s="32"/>
      <c r="AB1346" s="32"/>
      <c r="AC1346" s="32"/>
      <c r="AD1346" s="32"/>
      <c r="AE1346" s="32"/>
    </row>
    <row r="1347" spans="1:31" ht="12.75">
      <c r="A1347" s="37"/>
      <c r="B1347" s="43"/>
      <c r="C1347" s="45"/>
      <c r="D1347" s="45"/>
      <c r="E1347" s="48"/>
      <c r="F1347" s="43"/>
      <c r="G1347" s="43"/>
      <c r="H1347" s="51"/>
      <c r="I1347" s="43"/>
      <c r="J1347" s="31"/>
      <c r="K1347" s="55"/>
      <c r="L1347" s="31"/>
      <c r="M1347" s="31"/>
      <c r="N1347" s="43"/>
      <c r="O1347" s="121"/>
      <c r="P1347" s="43"/>
      <c r="Q1347" s="31" t="b">
        <f>IF(AND(OR(G1347:G1351=DATOS!C$8,G1347:G1351=DATOS!C$9),H1347:H1351=DATOS!B$4),ROW(G1347:G1351))</f>
        <v>0</v>
      </c>
      <c r="R1347" s="31" t="str">
        <f t="shared" ca="1" si="2"/>
        <v/>
      </c>
      <c r="S1347" s="31">
        <f t="shared" ca="1" si="10"/>
        <v>0</v>
      </c>
      <c r="T1347" s="32"/>
      <c r="U1347" s="32"/>
      <c r="V1347" s="32"/>
      <c r="W1347" s="32"/>
      <c r="X1347" s="32"/>
      <c r="Y1347" s="32"/>
      <c r="Z1347" s="32"/>
      <c r="AA1347" s="32"/>
      <c r="AB1347" s="32"/>
      <c r="AC1347" s="32"/>
      <c r="AD1347" s="32"/>
      <c r="AE1347" s="32"/>
    </row>
    <row r="1348" spans="1:31" ht="12.75">
      <c r="A1348" s="37"/>
      <c r="B1348" s="43"/>
      <c r="C1348" s="45"/>
      <c r="D1348" s="45"/>
      <c r="E1348" s="48"/>
      <c r="F1348" s="43"/>
      <c r="G1348" s="43"/>
      <c r="H1348" s="51"/>
      <c r="I1348" s="43"/>
      <c r="J1348" s="31"/>
      <c r="K1348" s="52"/>
      <c r="L1348" s="31"/>
      <c r="M1348" s="31"/>
      <c r="N1348" s="43"/>
      <c r="O1348" s="48"/>
      <c r="P1348" s="43"/>
      <c r="Q1348" s="31" t="b">
        <f>IF(AND(OR(G1348:G1352=DATOS!C$8,G1348:G1352=DATOS!C$9),H1348:H1352=DATOS!B$4),ROW(G1348:G1352))</f>
        <v>0</v>
      </c>
      <c r="R1348" s="31" t="str">
        <f t="shared" ca="1" si="2"/>
        <v/>
      </c>
      <c r="S1348" s="31">
        <f t="shared" ca="1" si="10"/>
        <v>0</v>
      </c>
      <c r="T1348" s="32"/>
      <c r="U1348" s="32"/>
      <c r="V1348" s="32"/>
      <c r="W1348" s="32"/>
      <c r="X1348" s="32"/>
      <c r="Y1348" s="32"/>
      <c r="Z1348" s="32"/>
      <c r="AA1348" s="32"/>
      <c r="AB1348" s="32"/>
      <c r="AC1348" s="32"/>
      <c r="AD1348" s="32"/>
      <c r="AE1348" s="32"/>
    </row>
    <row r="1349" spans="1:31" ht="12.75">
      <c r="A1349" s="37"/>
      <c r="B1349" s="43"/>
      <c r="C1349" s="45"/>
      <c r="D1349" s="45"/>
      <c r="E1349" s="48"/>
      <c r="F1349" s="43"/>
      <c r="G1349" s="43"/>
      <c r="H1349" s="51"/>
      <c r="I1349" s="43"/>
      <c r="J1349" s="31"/>
      <c r="K1349" s="55"/>
      <c r="L1349" s="31"/>
      <c r="M1349" s="31"/>
      <c r="N1349" s="43"/>
      <c r="O1349" s="48"/>
      <c r="P1349" s="43"/>
      <c r="Q1349" s="31" t="b">
        <f>IF(AND(OR(G1349:G1353=DATOS!C$8,G1349:G1353=DATOS!C$9),H1349:H1353=DATOS!B$4),ROW(G1349:G1353))</f>
        <v>0</v>
      </c>
      <c r="R1349" s="31" t="str">
        <f t="shared" ca="1" si="2"/>
        <v/>
      </c>
      <c r="S1349" s="31">
        <f t="shared" ca="1" si="10"/>
        <v>0</v>
      </c>
      <c r="T1349" s="32"/>
      <c r="U1349" s="32"/>
      <c r="V1349" s="32"/>
      <c r="W1349" s="32"/>
      <c r="X1349" s="32"/>
      <c r="Y1349" s="32"/>
      <c r="Z1349" s="32"/>
      <c r="AA1349" s="32"/>
      <c r="AB1349" s="32"/>
      <c r="AC1349" s="32"/>
      <c r="AD1349" s="32"/>
      <c r="AE1349" s="32"/>
    </row>
    <row r="1350" spans="1:31" ht="12.75">
      <c r="A1350" s="37"/>
      <c r="B1350" s="43"/>
      <c r="C1350" s="45"/>
      <c r="D1350" s="45"/>
      <c r="E1350" s="48"/>
      <c r="F1350" s="43"/>
      <c r="G1350" s="43"/>
      <c r="H1350" s="51"/>
      <c r="I1350" s="43"/>
      <c r="J1350" s="31"/>
      <c r="K1350" s="52"/>
      <c r="L1350" s="48"/>
      <c r="M1350" s="121"/>
      <c r="N1350" s="43"/>
      <c r="O1350" s="121"/>
      <c r="P1350" s="43"/>
      <c r="Q1350" s="31" t="b">
        <f>IF(AND(OR(G1350:G1354=DATOS!C$8,G1350:G1354=DATOS!C$9),H1350:H1354=DATOS!B$4),ROW(G1350:G1354))</f>
        <v>0</v>
      </c>
      <c r="R1350" s="31" t="str">
        <f t="shared" ca="1" si="2"/>
        <v/>
      </c>
      <c r="S1350" s="31">
        <f t="shared" ca="1" si="10"/>
        <v>0</v>
      </c>
      <c r="T1350" s="32"/>
      <c r="U1350" s="32"/>
      <c r="V1350" s="32"/>
      <c r="W1350" s="32"/>
      <c r="X1350" s="32"/>
      <c r="Y1350" s="32"/>
      <c r="Z1350" s="32"/>
      <c r="AA1350" s="32"/>
      <c r="AB1350" s="32"/>
      <c r="AC1350" s="32"/>
      <c r="AD1350" s="32"/>
      <c r="AE1350" s="32"/>
    </row>
    <row r="1351" spans="1:31" ht="12.75">
      <c r="A1351" s="99"/>
      <c r="B1351" s="43"/>
      <c r="C1351" s="45"/>
      <c r="D1351" s="45"/>
      <c r="E1351" s="48"/>
      <c r="F1351" s="43"/>
      <c r="G1351" s="43"/>
      <c r="H1351" s="51"/>
      <c r="I1351" s="43"/>
      <c r="J1351" s="31"/>
      <c r="K1351" s="55"/>
      <c r="L1351" s="31"/>
      <c r="M1351" s="31"/>
      <c r="N1351" s="43"/>
      <c r="O1351" s="121"/>
      <c r="P1351" s="43"/>
      <c r="Q1351" s="31" t="b">
        <f>IF(AND(OR(G1351:G1355=DATOS!C$8,G1351:G1355=DATOS!C$9),H1351:H1355=DATOS!B$4),ROW(G1351:G1355))</f>
        <v>0</v>
      </c>
      <c r="R1351" s="31" t="str">
        <f t="shared" ca="1" si="2"/>
        <v/>
      </c>
      <c r="S1351" s="31">
        <f t="shared" ca="1" si="10"/>
        <v>0</v>
      </c>
      <c r="T1351" s="32"/>
      <c r="U1351" s="32"/>
      <c r="V1351" s="32"/>
      <c r="W1351" s="32"/>
      <c r="X1351" s="32"/>
      <c r="Y1351" s="32"/>
      <c r="Z1351" s="32"/>
      <c r="AA1351" s="32"/>
      <c r="AB1351" s="32"/>
      <c r="AC1351" s="32"/>
      <c r="AD1351" s="32"/>
      <c r="AE1351" s="32"/>
    </row>
    <row r="1352" spans="1:31" ht="12.75">
      <c r="A1352" s="99"/>
      <c r="B1352" s="43"/>
      <c r="C1352" s="45"/>
      <c r="D1352" s="45"/>
      <c r="E1352" s="48"/>
      <c r="F1352" s="43"/>
      <c r="G1352" s="43"/>
      <c r="H1352" s="51"/>
      <c r="I1352" s="43"/>
      <c r="J1352" s="31"/>
      <c r="K1352" s="52"/>
      <c r="L1352" s="48"/>
      <c r="M1352" s="48"/>
      <c r="N1352" s="43"/>
      <c r="O1352" s="48"/>
      <c r="P1352" s="43"/>
      <c r="Q1352" s="31" t="b">
        <f>IF(AND(OR(G1352:G1356=DATOS!C$8,G1352:G1356=DATOS!C$9),H1352:H1356=DATOS!B$4),ROW(G1352:G1356))</f>
        <v>0</v>
      </c>
      <c r="R1352" s="31" t="str">
        <f t="shared" ca="1" si="2"/>
        <v/>
      </c>
      <c r="S1352" s="31">
        <f t="shared" ca="1" si="10"/>
        <v>0</v>
      </c>
      <c r="T1352" s="32"/>
      <c r="U1352" s="32"/>
      <c r="V1352" s="32"/>
      <c r="W1352" s="32"/>
      <c r="X1352" s="32"/>
      <c r="Y1352" s="32"/>
      <c r="Z1352" s="32"/>
      <c r="AA1352" s="32"/>
      <c r="AB1352" s="32"/>
      <c r="AC1352" s="32"/>
      <c r="AD1352" s="32"/>
      <c r="AE1352" s="32"/>
    </row>
    <row r="1353" spans="1:31" ht="12.75">
      <c r="A1353" s="99"/>
      <c r="B1353" s="43"/>
      <c r="C1353" s="45"/>
      <c r="D1353" s="45"/>
      <c r="E1353" s="48"/>
      <c r="F1353" s="43"/>
      <c r="G1353" s="43"/>
      <c r="H1353" s="51"/>
      <c r="I1353" s="43"/>
      <c r="J1353" s="31"/>
      <c r="K1353" s="52"/>
      <c r="L1353" s="31"/>
      <c r="M1353" s="31"/>
      <c r="N1353" s="43"/>
      <c r="O1353" s="121"/>
      <c r="P1353" s="43"/>
      <c r="Q1353" s="31" t="b">
        <f>IF(AND(OR(G1353:G1357=DATOS!C$8,G1353:G1357=DATOS!C$9),H1353:H1357=DATOS!B$4),ROW(G1353:G1357))</f>
        <v>0</v>
      </c>
      <c r="R1353" s="31" t="str">
        <f t="shared" ca="1" si="2"/>
        <v/>
      </c>
      <c r="S1353" s="31">
        <f t="shared" ca="1" si="10"/>
        <v>0</v>
      </c>
      <c r="T1353" s="32"/>
      <c r="U1353" s="32"/>
      <c r="V1353" s="32"/>
      <c r="W1353" s="32"/>
      <c r="X1353" s="32"/>
      <c r="Y1353" s="32"/>
      <c r="Z1353" s="32"/>
      <c r="AA1353" s="32"/>
      <c r="AB1353" s="32"/>
      <c r="AC1353" s="32"/>
      <c r="AD1353" s="32"/>
      <c r="AE1353" s="32"/>
    </row>
    <row r="1354" spans="1:31" ht="12.75">
      <c r="A1354" s="99"/>
      <c r="B1354" s="43"/>
      <c r="C1354" s="45"/>
      <c r="D1354" s="45"/>
      <c r="E1354" s="48"/>
      <c r="F1354" s="43"/>
      <c r="G1354" s="43"/>
      <c r="H1354" s="51"/>
      <c r="I1354" s="43"/>
      <c r="J1354" s="31"/>
      <c r="K1354" s="52"/>
      <c r="L1354" s="31"/>
      <c r="M1354" s="31"/>
      <c r="N1354" s="43"/>
      <c r="O1354" s="48"/>
      <c r="P1354" s="43"/>
      <c r="Q1354" s="31" t="b">
        <f>IF(AND(OR(G1354:G1358=DATOS!C$8,G1354:G1358=DATOS!C$9),H1354:H1358=DATOS!B$4),ROW(G1354:G1358))</f>
        <v>0</v>
      </c>
      <c r="R1354" s="31" t="str">
        <f t="shared" ca="1" si="2"/>
        <v/>
      </c>
      <c r="S1354" s="31">
        <f t="shared" ca="1" si="10"/>
        <v>0</v>
      </c>
      <c r="T1354" s="32"/>
      <c r="U1354" s="32"/>
      <c r="V1354" s="32"/>
      <c r="W1354" s="32"/>
      <c r="X1354" s="32"/>
      <c r="Y1354" s="32"/>
      <c r="Z1354" s="32"/>
      <c r="AA1354" s="32"/>
      <c r="AB1354" s="32"/>
      <c r="AC1354" s="32"/>
      <c r="AD1354" s="32"/>
      <c r="AE1354" s="32"/>
    </row>
    <row r="1355" spans="1:31" ht="12.75">
      <c r="A1355" s="37"/>
      <c r="B1355" s="43"/>
      <c r="C1355" s="45"/>
      <c r="D1355" s="45"/>
      <c r="E1355" s="48"/>
      <c r="F1355" s="43"/>
      <c r="G1355" s="43"/>
      <c r="H1355" s="51"/>
      <c r="I1355" s="43"/>
      <c r="J1355" s="31"/>
      <c r="K1355" s="52"/>
      <c r="L1355" s="48"/>
      <c r="M1355" s="48"/>
      <c r="N1355" s="43"/>
      <c r="O1355" s="48"/>
      <c r="P1355" s="43"/>
      <c r="Q1355" s="31" t="b">
        <f>IF(AND(OR(G1355:G1359=DATOS!C$8,G1355:G1359=DATOS!C$9),H1355:H1359=DATOS!B$4),ROW(G1355:G1359))</f>
        <v>0</v>
      </c>
      <c r="R1355" s="31" t="str">
        <f t="shared" ca="1" si="2"/>
        <v/>
      </c>
      <c r="S1355" s="31">
        <f t="shared" ca="1" si="10"/>
        <v>0</v>
      </c>
      <c r="T1355" s="32"/>
      <c r="U1355" s="32"/>
      <c r="V1355" s="32"/>
      <c r="W1355" s="32"/>
      <c r="X1355" s="32"/>
      <c r="Y1355" s="32"/>
      <c r="Z1355" s="32"/>
      <c r="AA1355" s="32"/>
      <c r="AB1355" s="32"/>
      <c r="AC1355" s="32"/>
      <c r="AD1355" s="32"/>
      <c r="AE1355" s="32"/>
    </row>
    <row r="1356" spans="1:31" ht="12.75">
      <c r="A1356" s="37"/>
      <c r="B1356" s="43"/>
      <c r="C1356" s="45"/>
      <c r="D1356" s="45"/>
      <c r="E1356" s="48"/>
      <c r="F1356" s="43"/>
      <c r="G1356" s="43"/>
      <c r="H1356" s="51"/>
      <c r="I1356" s="43"/>
      <c r="J1356" s="31"/>
      <c r="K1356" s="52"/>
      <c r="L1356" s="121"/>
      <c r="M1356" s="31"/>
      <c r="N1356" s="379"/>
      <c r="O1356" s="121"/>
      <c r="P1356" s="43"/>
      <c r="Q1356" s="31" t="b">
        <f>IF(AND(OR(G1356:G1360=DATOS!C$8,G1356:G1360=DATOS!C$9),H1356:H1360=DATOS!B$4),ROW(G1356:G1360))</f>
        <v>0</v>
      </c>
      <c r="R1356" s="31" t="str">
        <f t="shared" ca="1" si="2"/>
        <v/>
      </c>
      <c r="S1356" s="31">
        <f t="shared" ca="1" si="10"/>
        <v>0</v>
      </c>
      <c r="T1356" s="32"/>
      <c r="U1356" s="32"/>
      <c r="V1356" s="32"/>
      <c r="W1356" s="32"/>
      <c r="X1356" s="32"/>
      <c r="Y1356" s="32"/>
      <c r="Z1356" s="32"/>
      <c r="AA1356" s="32"/>
      <c r="AB1356" s="32"/>
      <c r="AC1356" s="32"/>
      <c r="AD1356" s="32"/>
      <c r="AE1356" s="32"/>
    </row>
    <row r="1357" spans="1:31" ht="12.75">
      <c r="A1357" s="37"/>
      <c r="B1357" s="43"/>
      <c r="C1357" s="45"/>
      <c r="D1357" s="45"/>
      <c r="E1357" s="48"/>
      <c r="F1357" s="43"/>
      <c r="G1357" s="43"/>
      <c r="H1357" s="51"/>
      <c r="I1357" s="43"/>
      <c r="J1357" s="31"/>
      <c r="K1357" s="55"/>
      <c r="L1357" s="31"/>
      <c r="M1357" s="31"/>
      <c r="N1357" s="43"/>
      <c r="O1357" s="48"/>
      <c r="P1357" s="43"/>
      <c r="Q1357" s="31" t="b">
        <f>IF(AND(OR(G1357:G1361=DATOS!C$8,G1357:G1361=DATOS!C$9),H1357:H1361=DATOS!B$4),ROW(G1357:G1361))</f>
        <v>0</v>
      </c>
      <c r="R1357" s="31" t="str">
        <f t="shared" ca="1" si="2"/>
        <v/>
      </c>
      <c r="S1357" s="31">
        <f t="shared" ca="1" si="10"/>
        <v>0</v>
      </c>
      <c r="T1357" s="32"/>
      <c r="U1357" s="32"/>
      <c r="V1357" s="32"/>
      <c r="W1357" s="32"/>
      <c r="X1357" s="32"/>
      <c r="Y1357" s="32"/>
      <c r="Z1357" s="32"/>
      <c r="AA1357" s="32"/>
      <c r="AB1357" s="32"/>
      <c r="AC1357" s="32"/>
      <c r="AD1357" s="32"/>
      <c r="AE1357" s="32"/>
    </row>
    <row r="1358" spans="1:31" ht="12.75">
      <c r="A1358" s="37"/>
      <c r="B1358" s="43"/>
      <c r="C1358" s="45"/>
      <c r="D1358" s="45"/>
      <c r="E1358" s="48"/>
      <c r="F1358" s="43"/>
      <c r="G1358" s="43"/>
      <c r="H1358" s="51"/>
      <c r="I1358" s="43"/>
      <c r="J1358" s="31"/>
      <c r="K1358" s="55"/>
      <c r="L1358" s="31"/>
      <c r="M1358" s="31"/>
      <c r="N1358" s="43"/>
      <c r="O1358" s="121"/>
      <c r="P1358" s="43"/>
      <c r="Q1358" s="31" t="b">
        <f>IF(AND(OR(G1358:G1362=DATOS!C$8,G1358:G1362=DATOS!C$9),H1358:H1362=DATOS!B$4),ROW(G1358:G1362))</f>
        <v>0</v>
      </c>
      <c r="R1358" s="31" t="str">
        <f t="shared" ca="1" si="2"/>
        <v/>
      </c>
      <c r="S1358" s="31">
        <f t="shared" ca="1" si="10"/>
        <v>0</v>
      </c>
      <c r="T1358" s="32"/>
      <c r="U1358" s="32"/>
      <c r="V1358" s="32"/>
      <c r="W1358" s="32"/>
      <c r="X1358" s="32"/>
      <c r="Y1358" s="32"/>
      <c r="Z1358" s="32"/>
      <c r="AA1358" s="32"/>
      <c r="AB1358" s="32"/>
      <c r="AC1358" s="32"/>
      <c r="AD1358" s="32"/>
      <c r="AE1358" s="32"/>
    </row>
    <row r="1359" spans="1:31" ht="12.75">
      <c r="A1359" s="37"/>
      <c r="B1359" s="43"/>
      <c r="C1359" s="45"/>
      <c r="D1359" s="45"/>
      <c r="E1359" s="48"/>
      <c r="F1359" s="43"/>
      <c r="G1359" s="43"/>
      <c r="H1359" s="51"/>
      <c r="I1359" s="43"/>
      <c r="J1359" s="31"/>
      <c r="K1359" s="55"/>
      <c r="L1359" s="31"/>
      <c r="M1359" s="31"/>
      <c r="N1359" s="43"/>
      <c r="O1359" s="48"/>
      <c r="P1359" s="43"/>
      <c r="Q1359" s="31" t="b">
        <f>IF(AND(OR(G1359:G1363=DATOS!C$8,G1359:G1363=DATOS!C$9),H1359:H1363=DATOS!B$4),ROW(G1359:G1363))</f>
        <v>0</v>
      </c>
      <c r="R1359" s="31" t="str">
        <f t="shared" ca="1" si="2"/>
        <v/>
      </c>
      <c r="S1359" s="31">
        <f t="shared" ca="1" si="10"/>
        <v>0</v>
      </c>
      <c r="T1359" s="32"/>
      <c r="U1359" s="32"/>
      <c r="V1359" s="32"/>
      <c r="W1359" s="32"/>
      <c r="X1359" s="32"/>
      <c r="Y1359" s="32"/>
      <c r="Z1359" s="32"/>
      <c r="AA1359" s="32"/>
      <c r="AB1359" s="32"/>
      <c r="AC1359" s="32"/>
      <c r="AD1359" s="32"/>
      <c r="AE1359" s="32"/>
    </row>
    <row r="1360" spans="1:31" ht="12.75">
      <c r="A1360" s="37"/>
      <c r="B1360" s="43"/>
      <c r="C1360" s="45"/>
      <c r="D1360" s="45"/>
      <c r="E1360" s="48"/>
      <c r="F1360" s="43"/>
      <c r="G1360" s="43"/>
      <c r="H1360" s="51"/>
      <c r="I1360" s="43"/>
      <c r="J1360" s="31"/>
      <c r="K1360" s="55"/>
      <c r="L1360" s="31"/>
      <c r="M1360" s="31"/>
      <c r="N1360" s="43"/>
      <c r="O1360" s="121"/>
      <c r="P1360" s="43"/>
      <c r="Q1360" s="31" t="b">
        <f>IF(AND(OR(G1360:G1364=DATOS!C$8,G1360:G1364=DATOS!C$9),H1360:H1364=DATOS!B$4),ROW(G1360:G1364))</f>
        <v>0</v>
      </c>
      <c r="R1360" s="31" t="str">
        <f t="shared" ca="1" si="2"/>
        <v/>
      </c>
      <c r="S1360" s="31">
        <f t="shared" ca="1" si="10"/>
        <v>0</v>
      </c>
      <c r="T1360" s="32"/>
      <c r="U1360" s="32"/>
      <c r="V1360" s="32"/>
      <c r="W1360" s="32"/>
      <c r="X1360" s="32"/>
      <c r="Y1360" s="32"/>
      <c r="Z1360" s="32"/>
      <c r="AA1360" s="32"/>
      <c r="AB1360" s="32"/>
      <c r="AC1360" s="32"/>
      <c r="AD1360" s="32"/>
      <c r="AE1360" s="32"/>
    </row>
    <row r="1361" spans="1:31" ht="12.75">
      <c r="A1361" s="37"/>
      <c r="B1361" s="43"/>
      <c r="C1361" s="45"/>
      <c r="D1361" s="45"/>
      <c r="E1361" s="48"/>
      <c r="F1361" s="43"/>
      <c r="G1361" s="43"/>
      <c r="H1361" s="51"/>
      <c r="I1361" s="43"/>
      <c r="J1361" s="31"/>
      <c r="K1361" s="52"/>
      <c r="L1361" s="31"/>
      <c r="M1361" s="31"/>
      <c r="N1361" s="43"/>
      <c r="O1361" s="121"/>
      <c r="P1361" s="43"/>
      <c r="Q1361" s="31" t="b">
        <f>IF(AND(OR(G1361:G1365=DATOS!C$8,G1361:G1365=DATOS!C$9),H1361:H1365=DATOS!B$4),ROW(G1361:G1365))</f>
        <v>0</v>
      </c>
      <c r="R1361" s="31" t="str">
        <f t="shared" ca="1" si="2"/>
        <v/>
      </c>
      <c r="S1361" s="31">
        <f t="shared" ca="1" si="10"/>
        <v>0</v>
      </c>
      <c r="T1361" s="32"/>
      <c r="U1361" s="32"/>
      <c r="V1361" s="32"/>
      <c r="W1361" s="32"/>
      <c r="X1361" s="32"/>
      <c r="Y1361" s="32"/>
      <c r="Z1361" s="32"/>
      <c r="AA1361" s="32"/>
      <c r="AB1361" s="32"/>
      <c r="AC1361" s="32"/>
      <c r="AD1361" s="32"/>
      <c r="AE1361" s="32"/>
    </row>
    <row r="1362" spans="1:31" ht="12.75">
      <c r="A1362" s="37"/>
      <c r="B1362" s="43"/>
      <c r="C1362" s="45"/>
      <c r="D1362" s="45"/>
      <c r="E1362" s="48"/>
      <c r="F1362" s="43"/>
      <c r="G1362" s="43"/>
      <c r="H1362" s="51"/>
      <c r="I1362" s="43"/>
      <c r="J1362" s="31"/>
      <c r="K1362" s="52"/>
      <c r="L1362" s="31"/>
      <c r="M1362" s="31"/>
      <c r="N1362" s="43"/>
      <c r="O1362" s="121"/>
      <c r="P1362" s="43"/>
      <c r="Q1362" s="31" t="b">
        <f>IF(AND(OR(G1362:G1366=DATOS!C$8,G1362:G1366=DATOS!C$9),H1362:H1366=DATOS!B$4),ROW(G1362:G1366))</f>
        <v>0</v>
      </c>
      <c r="R1362" s="31" t="str">
        <f t="shared" ca="1" si="2"/>
        <v/>
      </c>
      <c r="S1362" s="31">
        <f t="shared" ca="1" si="10"/>
        <v>0</v>
      </c>
      <c r="T1362" s="32"/>
      <c r="U1362" s="32"/>
      <c r="V1362" s="32"/>
      <c r="W1362" s="32"/>
      <c r="X1362" s="32"/>
      <c r="Y1362" s="32"/>
      <c r="Z1362" s="32"/>
      <c r="AA1362" s="32"/>
      <c r="AB1362" s="32"/>
      <c r="AC1362" s="32"/>
      <c r="AD1362" s="32"/>
      <c r="AE1362" s="32"/>
    </row>
    <row r="1363" spans="1:31" ht="12.75">
      <c r="A1363" s="37"/>
      <c r="B1363" s="43"/>
      <c r="C1363" s="45"/>
      <c r="D1363" s="45"/>
      <c r="E1363" s="48"/>
      <c r="F1363" s="43"/>
      <c r="G1363" s="43"/>
      <c r="H1363" s="51"/>
      <c r="I1363" s="43"/>
      <c r="J1363" s="31"/>
      <c r="K1363" s="55"/>
      <c r="L1363" s="31"/>
      <c r="M1363" s="31"/>
      <c r="N1363" s="43"/>
      <c r="O1363" s="48"/>
      <c r="P1363" s="43"/>
      <c r="Q1363" s="31" t="b">
        <f>IF(AND(OR(G1363:G1367=DATOS!C$8,G1363:G1367=DATOS!C$9),H1363:H1367=DATOS!B$4),ROW(G1363:G1367))</f>
        <v>0</v>
      </c>
      <c r="R1363" s="31" t="str">
        <f t="shared" ca="1" si="2"/>
        <v/>
      </c>
      <c r="S1363" s="31">
        <f t="shared" ca="1" si="10"/>
        <v>0</v>
      </c>
      <c r="T1363" s="32"/>
      <c r="U1363" s="32"/>
      <c r="V1363" s="32"/>
      <c r="W1363" s="32"/>
      <c r="X1363" s="32"/>
      <c r="Y1363" s="32"/>
      <c r="Z1363" s="32"/>
      <c r="AA1363" s="32"/>
      <c r="AB1363" s="32"/>
      <c r="AC1363" s="32"/>
      <c r="AD1363" s="32"/>
      <c r="AE1363" s="32"/>
    </row>
    <row r="1364" spans="1:31" ht="12.75">
      <c r="A1364" s="37"/>
      <c r="B1364" s="43"/>
      <c r="C1364" s="45"/>
      <c r="D1364" s="45"/>
      <c r="E1364" s="48"/>
      <c r="F1364" s="43"/>
      <c r="G1364" s="43"/>
      <c r="H1364" s="51"/>
      <c r="I1364" s="43"/>
      <c r="J1364" s="31"/>
      <c r="K1364" s="55"/>
      <c r="L1364" s="31"/>
      <c r="M1364" s="31"/>
      <c r="N1364" s="43"/>
      <c r="O1364" s="48"/>
      <c r="P1364" s="43"/>
      <c r="Q1364" s="31" t="b">
        <f>IF(AND(OR(G1364:G1368=DATOS!C$8,G1364:G1368=DATOS!C$9),H1364:H1368=DATOS!B$4),ROW(G1364:G1368))</f>
        <v>0</v>
      </c>
      <c r="R1364" s="31" t="str">
        <f t="shared" ca="1" si="2"/>
        <v/>
      </c>
      <c r="S1364" s="31">
        <f t="shared" ca="1" si="10"/>
        <v>0</v>
      </c>
      <c r="T1364" s="32"/>
      <c r="U1364" s="32"/>
      <c r="V1364" s="32"/>
      <c r="W1364" s="32"/>
      <c r="X1364" s="32"/>
      <c r="Y1364" s="32"/>
      <c r="Z1364" s="32"/>
      <c r="AA1364" s="32"/>
      <c r="AB1364" s="32"/>
      <c r="AC1364" s="32"/>
      <c r="AD1364" s="32"/>
      <c r="AE1364" s="32"/>
    </row>
    <row r="1365" spans="1:31" ht="12.75">
      <c r="A1365" s="37"/>
      <c r="B1365" s="43"/>
      <c r="C1365" s="45"/>
      <c r="D1365" s="45"/>
      <c r="E1365" s="48"/>
      <c r="F1365" s="43"/>
      <c r="G1365" s="43"/>
      <c r="H1365" s="51"/>
      <c r="I1365" s="43"/>
      <c r="J1365" s="31"/>
      <c r="K1365" s="52"/>
      <c r="L1365" s="121"/>
      <c r="M1365" s="121"/>
      <c r="N1365" s="43"/>
      <c r="O1365" s="31"/>
      <c r="P1365" s="31"/>
      <c r="Q1365" s="31" t="b">
        <f>IF(AND(OR(G1365:G1369=DATOS!C$8,G1365:G1369=DATOS!C$9),H1365:H1369=DATOS!B$4),ROW(G1365:G1369))</f>
        <v>0</v>
      </c>
      <c r="R1365" s="31" t="str">
        <f t="shared" ca="1" si="2"/>
        <v/>
      </c>
      <c r="S1365" s="31">
        <f t="shared" ca="1" si="10"/>
        <v>0</v>
      </c>
      <c r="T1365" s="32"/>
      <c r="U1365" s="32"/>
      <c r="V1365" s="32"/>
      <c r="W1365" s="32"/>
      <c r="X1365" s="32"/>
      <c r="Y1365" s="32"/>
      <c r="Z1365" s="32"/>
      <c r="AA1365" s="32"/>
      <c r="AB1365" s="32"/>
      <c r="AC1365" s="32"/>
      <c r="AD1365" s="32"/>
      <c r="AE1365" s="32"/>
    </row>
    <row r="1366" spans="1:31" ht="12.75">
      <c r="A1366" s="37"/>
      <c r="B1366" s="43"/>
      <c r="C1366" s="45"/>
      <c r="D1366" s="45"/>
      <c r="E1366" s="48"/>
      <c r="F1366" s="43"/>
      <c r="G1366" s="43"/>
      <c r="H1366" s="51"/>
      <c r="I1366" s="43"/>
      <c r="J1366" s="31"/>
      <c r="K1366" s="52"/>
      <c r="L1366" s="121"/>
      <c r="M1366" s="31"/>
      <c r="N1366" s="43"/>
      <c r="O1366" s="121"/>
      <c r="P1366" s="43"/>
      <c r="Q1366" s="31" t="b">
        <f>IF(AND(OR(G1366:G1370=DATOS!C$8,G1366:G1370=DATOS!C$9),H1366:H1370=DATOS!B$4),ROW(G1366:G1370))</f>
        <v>0</v>
      </c>
      <c r="R1366" s="31" t="str">
        <f t="shared" ca="1" si="2"/>
        <v/>
      </c>
      <c r="S1366" s="31">
        <f t="shared" ca="1" si="10"/>
        <v>0</v>
      </c>
      <c r="T1366" s="32"/>
      <c r="U1366" s="32"/>
      <c r="V1366" s="32"/>
      <c r="W1366" s="32"/>
      <c r="X1366" s="32"/>
      <c r="Y1366" s="32"/>
      <c r="Z1366" s="32"/>
      <c r="AA1366" s="32"/>
      <c r="AB1366" s="32"/>
      <c r="AC1366" s="32"/>
      <c r="AD1366" s="32"/>
      <c r="AE1366" s="32"/>
    </row>
    <row r="1367" spans="1:31" ht="12.75">
      <c r="A1367" s="37"/>
      <c r="B1367" s="43"/>
      <c r="C1367" s="45"/>
      <c r="D1367" s="45"/>
      <c r="E1367" s="48"/>
      <c r="F1367" s="43"/>
      <c r="G1367" s="43"/>
      <c r="H1367" s="51"/>
      <c r="I1367" s="43"/>
      <c r="J1367" s="31"/>
      <c r="K1367" s="52"/>
      <c r="L1367" s="31"/>
      <c r="M1367" s="31"/>
      <c r="N1367" s="379"/>
      <c r="O1367" s="48"/>
      <c r="P1367" s="43"/>
      <c r="Q1367" s="31" t="b">
        <f>IF(AND(OR(G1367:G1371=DATOS!C$8,G1367:G1371=DATOS!C$9),H1367:H1371=DATOS!B$4),ROW(G1367:G1371))</f>
        <v>0</v>
      </c>
      <c r="R1367" s="31" t="str">
        <f t="shared" ca="1" si="2"/>
        <v/>
      </c>
      <c r="S1367" s="31">
        <f t="shared" ca="1" si="10"/>
        <v>0</v>
      </c>
      <c r="T1367" s="32"/>
      <c r="U1367" s="32"/>
      <c r="V1367" s="32"/>
      <c r="W1367" s="32"/>
      <c r="X1367" s="32"/>
      <c r="Y1367" s="32"/>
      <c r="Z1367" s="32"/>
      <c r="AA1367" s="32"/>
      <c r="AB1367" s="32"/>
      <c r="AC1367" s="32"/>
      <c r="AD1367" s="32"/>
      <c r="AE1367" s="32"/>
    </row>
    <row r="1368" spans="1:31" ht="12.75">
      <c r="A1368" s="37"/>
      <c r="B1368" s="43"/>
      <c r="C1368" s="45"/>
      <c r="D1368" s="45"/>
      <c r="E1368" s="48"/>
      <c r="F1368" s="43"/>
      <c r="G1368" s="43"/>
      <c r="H1368" s="51"/>
      <c r="I1368" s="43"/>
      <c r="J1368" s="31"/>
      <c r="K1368" s="55"/>
      <c r="L1368" s="31"/>
      <c r="M1368" s="31"/>
      <c r="N1368" s="43"/>
      <c r="O1368" s="121"/>
      <c r="P1368" s="43"/>
      <c r="Q1368" s="31" t="b">
        <f>IF(AND(OR(G1368:G1372=DATOS!C$8,G1368:G1372=DATOS!C$9),H1368:H1372=DATOS!B$4),ROW(G1368:G1372))</f>
        <v>0</v>
      </c>
      <c r="R1368" s="31" t="str">
        <f t="shared" ca="1" si="2"/>
        <v/>
      </c>
      <c r="S1368" s="31">
        <f t="shared" ca="1" si="10"/>
        <v>0</v>
      </c>
      <c r="T1368" s="32"/>
      <c r="U1368" s="32"/>
      <c r="V1368" s="32"/>
      <c r="W1368" s="32"/>
      <c r="X1368" s="32"/>
      <c r="Y1368" s="32"/>
      <c r="Z1368" s="32"/>
      <c r="AA1368" s="32"/>
      <c r="AB1368" s="32"/>
      <c r="AC1368" s="32"/>
      <c r="AD1368" s="32"/>
      <c r="AE1368" s="32"/>
    </row>
    <row r="1369" spans="1:31" ht="12.75">
      <c r="A1369" s="37"/>
      <c r="B1369" s="43"/>
      <c r="C1369" s="45"/>
      <c r="D1369" s="45"/>
      <c r="E1369" s="48"/>
      <c r="F1369" s="43"/>
      <c r="G1369" s="43"/>
      <c r="H1369" s="51"/>
      <c r="I1369" s="43"/>
      <c r="J1369" s="31"/>
      <c r="K1369" s="52"/>
      <c r="L1369" s="48"/>
      <c r="M1369" s="31"/>
      <c r="N1369" s="43"/>
      <c r="O1369" s="48"/>
      <c r="P1369" s="43"/>
      <c r="Q1369" s="31" t="b">
        <f>IF(AND(OR(G1369:G1373=DATOS!C$8,G1369:G1373=DATOS!C$9),H1369:H1373=DATOS!B$4),ROW(G1369:G1373))</f>
        <v>0</v>
      </c>
      <c r="R1369" s="31" t="str">
        <f t="shared" ca="1" si="2"/>
        <v/>
      </c>
      <c r="S1369" s="31">
        <f t="shared" ca="1" si="10"/>
        <v>0</v>
      </c>
      <c r="T1369" s="32"/>
      <c r="U1369" s="32"/>
      <c r="V1369" s="32"/>
      <c r="W1369" s="32"/>
      <c r="X1369" s="32"/>
      <c r="Y1369" s="32"/>
      <c r="Z1369" s="32"/>
      <c r="AA1369" s="32"/>
      <c r="AB1369" s="32"/>
      <c r="AC1369" s="32"/>
      <c r="AD1369" s="32"/>
      <c r="AE1369" s="32"/>
    </row>
    <row r="1370" spans="1:31" ht="12.75">
      <c r="A1370" s="37"/>
      <c r="B1370" s="43"/>
      <c r="C1370" s="45"/>
      <c r="D1370" s="45"/>
      <c r="E1370" s="48"/>
      <c r="F1370" s="43"/>
      <c r="G1370" s="43"/>
      <c r="H1370" s="51"/>
      <c r="I1370" s="43"/>
      <c r="J1370" s="31"/>
      <c r="K1370" s="55"/>
      <c r="L1370" s="31"/>
      <c r="M1370" s="31"/>
      <c r="N1370" s="43"/>
      <c r="O1370" s="121"/>
      <c r="P1370" s="43"/>
      <c r="Q1370" s="31" t="b">
        <f>IF(AND(OR(G1370:G1374=DATOS!C$8,G1370:G1374=DATOS!C$9),H1370:H1374=DATOS!B$4),ROW(G1370:G1374))</f>
        <v>0</v>
      </c>
      <c r="R1370" s="31" t="str">
        <f t="shared" ca="1" si="2"/>
        <v/>
      </c>
      <c r="S1370" s="31">
        <f t="shared" ca="1" si="10"/>
        <v>0</v>
      </c>
      <c r="T1370" s="32"/>
      <c r="U1370" s="32"/>
      <c r="V1370" s="32"/>
      <c r="W1370" s="32"/>
      <c r="X1370" s="32"/>
      <c r="Y1370" s="32"/>
      <c r="Z1370" s="32"/>
      <c r="AA1370" s="32"/>
      <c r="AB1370" s="32"/>
      <c r="AC1370" s="32"/>
      <c r="AD1370" s="32"/>
      <c r="AE1370" s="32"/>
    </row>
    <row r="1371" spans="1:31" ht="12.75">
      <c r="A1371" s="37"/>
      <c r="B1371" s="43"/>
      <c r="C1371" s="45"/>
      <c r="D1371" s="45"/>
      <c r="E1371" s="48"/>
      <c r="F1371" s="43"/>
      <c r="G1371" s="43"/>
      <c r="H1371" s="51"/>
      <c r="I1371" s="43"/>
      <c r="J1371" s="31"/>
      <c r="K1371" s="55"/>
      <c r="L1371" s="31"/>
      <c r="M1371" s="31"/>
      <c r="N1371" s="31"/>
      <c r="O1371" s="121"/>
      <c r="P1371" s="43"/>
      <c r="Q1371" s="31" t="b">
        <f>IF(AND(OR(G1371:G1375=DATOS!C$8,G1371:G1375=DATOS!C$9),H1371:H1375=DATOS!B$4),ROW(G1371:G1375))</f>
        <v>0</v>
      </c>
      <c r="R1371" s="31" t="str">
        <f t="shared" ca="1" si="2"/>
        <v/>
      </c>
      <c r="S1371" s="31">
        <f t="shared" ca="1" si="10"/>
        <v>0</v>
      </c>
      <c r="T1371" s="32"/>
      <c r="U1371" s="32"/>
      <c r="V1371" s="32"/>
      <c r="W1371" s="32"/>
      <c r="X1371" s="32"/>
      <c r="Y1371" s="32"/>
      <c r="Z1371" s="32"/>
      <c r="AA1371" s="32"/>
      <c r="AB1371" s="32"/>
      <c r="AC1371" s="32"/>
      <c r="AD1371" s="32"/>
      <c r="AE1371" s="32"/>
    </row>
    <row r="1372" spans="1:31" ht="12.75">
      <c r="A1372" s="37"/>
      <c r="B1372" s="43"/>
      <c r="C1372" s="45"/>
      <c r="D1372" s="45"/>
      <c r="E1372" s="48"/>
      <c r="F1372" s="43"/>
      <c r="G1372" s="43"/>
      <c r="H1372" s="51"/>
      <c r="I1372" s="43"/>
      <c r="J1372" s="31"/>
      <c r="K1372" s="55"/>
      <c r="L1372" s="31"/>
      <c r="M1372" s="31"/>
      <c r="N1372" s="43"/>
      <c r="O1372" s="121"/>
      <c r="P1372" s="43"/>
      <c r="Q1372" s="31" t="b">
        <f>IF(AND(OR(G1372:G1376=DATOS!C$8,G1372:G1376=DATOS!C$9),H1372:H1376=DATOS!B$4),ROW(G1372:G1376))</f>
        <v>0</v>
      </c>
      <c r="R1372" s="31" t="str">
        <f t="shared" ca="1" si="2"/>
        <v/>
      </c>
      <c r="S1372" s="31">
        <f t="shared" ca="1" si="10"/>
        <v>0</v>
      </c>
      <c r="T1372" s="32"/>
      <c r="U1372" s="32"/>
      <c r="V1372" s="32"/>
      <c r="W1372" s="32"/>
      <c r="X1372" s="32"/>
      <c r="Y1372" s="32"/>
      <c r="Z1372" s="32"/>
      <c r="AA1372" s="32"/>
      <c r="AB1372" s="32"/>
      <c r="AC1372" s="32"/>
      <c r="AD1372" s="32"/>
      <c r="AE1372" s="32"/>
    </row>
    <row r="1373" spans="1:31" ht="12.75">
      <c r="A1373" s="37"/>
      <c r="B1373" s="43"/>
      <c r="C1373" s="45"/>
      <c r="D1373" s="45"/>
      <c r="E1373" s="48"/>
      <c r="F1373" s="43"/>
      <c r="G1373" s="43"/>
      <c r="H1373" s="51"/>
      <c r="I1373" s="43"/>
      <c r="J1373" s="31"/>
      <c r="K1373" s="55"/>
      <c r="L1373" s="31"/>
      <c r="M1373" s="31"/>
      <c r="N1373" s="43"/>
      <c r="O1373" s="121"/>
      <c r="P1373" s="43"/>
      <c r="Q1373" s="31" t="b">
        <f>IF(AND(OR(G1373:G1377=DATOS!C$8,G1373:G1377=DATOS!C$9),H1373:H1377=DATOS!B$4),ROW(G1373:G1377))</f>
        <v>0</v>
      </c>
      <c r="R1373" s="31" t="str">
        <f t="shared" ca="1" si="2"/>
        <v/>
      </c>
      <c r="S1373" s="31">
        <f t="shared" ca="1" si="10"/>
        <v>0</v>
      </c>
      <c r="T1373" s="32"/>
      <c r="U1373" s="32"/>
      <c r="V1373" s="32"/>
      <c r="W1373" s="32"/>
      <c r="X1373" s="32"/>
      <c r="Y1373" s="32"/>
      <c r="Z1373" s="32"/>
      <c r="AA1373" s="32"/>
      <c r="AB1373" s="32"/>
      <c r="AC1373" s="32"/>
      <c r="AD1373" s="32"/>
      <c r="AE1373" s="32"/>
    </row>
    <row r="1374" spans="1:31" ht="12.75">
      <c r="A1374" s="37"/>
      <c r="B1374" s="43"/>
      <c r="C1374" s="45"/>
      <c r="D1374" s="45"/>
      <c r="E1374" s="48"/>
      <c r="F1374" s="43"/>
      <c r="G1374" s="43"/>
      <c r="H1374" s="51"/>
      <c r="I1374" s="43"/>
      <c r="J1374" s="31"/>
      <c r="K1374" s="52"/>
      <c r="L1374" s="121"/>
      <c r="M1374" s="121"/>
      <c r="N1374" s="31"/>
      <c r="O1374" s="31"/>
      <c r="P1374" s="31"/>
      <c r="Q1374" s="31" t="b">
        <f>IF(AND(OR(G1374:G1378=DATOS!C$8,G1374:G1378=DATOS!C$9),H1374:H1378=DATOS!B$4),ROW(G1374:G1378))</f>
        <v>0</v>
      </c>
      <c r="R1374" s="31" t="str">
        <f t="shared" ca="1" si="2"/>
        <v/>
      </c>
      <c r="S1374" s="31">
        <f t="shared" ca="1" si="10"/>
        <v>0</v>
      </c>
      <c r="T1374" s="32"/>
      <c r="U1374" s="32"/>
      <c r="V1374" s="32"/>
      <c r="W1374" s="32"/>
      <c r="X1374" s="32"/>
      <c r="Y1374" s="32"/>
      <c r="Z1374" s="32"/>
      <c r="AA1374" s="32"/>
      <c r="AB1374" s="32"/>
      <c r="AC1374" s="32"/>
      <c r="AD1374" s="32"/>
      <c r="AE1374" s="32"/>
    </row>
    <row r="1375" spans="1:31" ht="12.75">
      <c r="A1375" s="37"/>
      <c r="B1375" s="43"/>
      <c r="C1375" s="45"/>
      <c r="D1375" s="45"/>
      <c r="E1375" s="48"/>
      <c r="F1375" s="43"/>
      <c r="G1375" s="43"/>
      <c r="H1375" s="51"/>
      <c r="I1375" s="43"/>
      <c r="J1375" s="31"/>
      <c r="K1375" s="52"/>
      <c r="L1375" s="121"/>
      <c r="M1375" s="121"/>
      <c r="N1375" s="43"/>
      <c r="O1375" s="121"/>
      <c r="P1375" s="43"/>
      <c r="Q1375" s="31" t="b">
        <f>IF(AND(OR(G1375:G1379=DATOS!C$8,G1375:G1379=DATOS!C$9),H1375:H1379=DATOS!B$4),ROW(G1375:G1379))</f>
        <v>0</v>
      </c>
      <c r="R1375" s="31" t="str">
        <f t="shared" ca="1" si="2"/>
        <v/>
      </c>
      <c r="S1375" s="31">
        <f t="shared" ca="1" si="10"/>
        <v>0</v>
      </c>
      <c r="T1375" s="32"/>
      <c r="U1375" s="32"/>
      <c r="V1375" s="32"/>
      <c r="W1375" s="32"/>
      <c r="X1375" s="32"/>
      <c r="Y1375" s="32"/>
      <c r="Z1375" s="32"/>
      <c r="AA1375" s="32"/>
      <c r="AB1375" s="32"/>
      <c r="AC1375" s="32"/>
      <c r="AD1375" s="32"/>
      <c r="AE1375" s="32"/>
    </row>
    <row r="1376" spans="1:31" ht="12.75">
      <c r="A1376" s="37"/>
      <c r="B1376" s="43"/>
      <c r="C1376" s="45"/>
      <c r="D1376" s="45"/>
      <c r="E1376" s="48"/>
      <c r="F1376" s="43"/>
      <c r="G1376" s="43"/>
      <c r="H1376" s="51"/>
      <c r="I1376" s="43"/>
      <c r="J1376" s="31"/>
      <c r="K1376" s="55"/>
      <c r="L1376" s="31"/>
      <c r="M1376" s="31"/>
      <c r="N1376" s="43"/>
      <c r="O1376" s="121"/>
      <c r="P1376" s="43"/>
      <c r="Q1376" s="31" t="b">
        <f>IF(AND(OR(G1376:G1380=DATOS!C$8,G1376:G1380=DATOS!C$9),H1376:H1380=DATOS!B$4),ROW(G1376:G1380))</f>
        <v>0</v>
      </c>
      <c r="R1376" s="31" t="str">
        <f t="shared" ca="1" si="2"/>
        <v/>
      </c>
      <c r="S1376" s="31">
        <f t="shared" ca="1" si="10"/>
        <v>0</v>
      </c>
      <c r="T1376" s="32"/>
      <c r="U1376" s="32"/>
      <c r="V1376" s="32"/>
      <c r="W1376" s="32"/>
      <c r="X1376" s="32"/>
      <c r="Y1376" s="32"/>
      <c r="Z1376" s="32"/>
      <c r="AA1376" s="32"/>
      <c r="AB1376" s="32"/>
      <c r="AC1376" s="32"/>
      <c r="AD1376" s="32"/>
      <c r="AE1376" s="32"/>
    </row>
    <row r="1377" spans="1:31" ht="12.75">
      <c r="A1377" s="37"/>
      <c r="B1377" s="43"/>
      <c r="C1377" s="45"/>
      <c r="D1377" s="45"/>
      <c r="E1377" s="121"/>
      <c r="F1377" s="43"/>
      <c r="G1377" s="43"/>
      <c r="H1377" s="51"/>
      <c r="I1377" s="43"/>
      <c r="J1377" s="31"/>
      <c r="K1377" s="55"/>
      <c r="L1377" s="31"/>
      <c r="M1377" s="31"/>
      <c r="N1377" s="43"/>
      <c r="O1377" s="121"/>
      <c r="P1377" s="43"/>
      <c r="Q1377" s="31" t="b">
        <f>IF(AND(OR(G1377:G1381=DATOS!C$8,G1377:G1381=DATOS!C$9),H1377:H1381=DATOS!B$4),ROW(G1377:G1381))</f>
        <v>0</v>
      </c>
      <c r="R1377" s="31" t="str">
        <f t="shared" ca="1" si="2"/>
        <v/>
      </c>
      <c r="S1377" s="31">
        <f t="shared" ca="1" si="10"/>
        <v>0</v>
      </c>
      <c r="T1377" s="32"/>
      <c r="U1377" s="32"/>
      <c r="V1377" s="32"/>
      <c r="W1377" s="32"/>
      <c r="X1377" s="32"/>
      <c r="Y1377" s="32"/>
      <c r="Z1377" s="32"/>
      <c r="AA1377" s="32"/>
      <c r="AB1377" s="32"/>
      <c r="AC1377" s="32"/>
      <c r="AD1377" s="32"/>
      <c r="AE1377" s="32"/>
    </row>
    <row r="1378" spans="1:31" ht="12.75">
      <c r="A1378" s="37"/>
      <c r="B1378" s="43"/>
      <c r="C1378" s="45"/>
      <c r="D1378" s="45"/>
      <c r="E1378" s="121"/>
      <c r="F1378" s="43"/>
      <c r="G1378" s="43"/>
      <c r="H1378" s="51"/>
      <c r="I1378" s="43"/>
      <c r="J1378" s="31"/>
      <c r="K1378" s="55"/>
      <c r="L1378" s="31"/>
      <c r="M1378" s="31"/>
      <c r="N1378" s="43"/>
      <c r="O1378" s="121"/>
      <c r="P1378" s="43"/>
      <c r="Q1378" s="31" t="b">
        <f>IF(AND(OR(G1378:G1382=DATOS!C$8,G1378:G1382=DATOS!C$9),H1378:H1382=DATOS!B$4),ROW(G1378:G1382))</f>
        <v>0</v>
      </c>
      <c r="R1378" s="31" t="str">
        <f t="shared" ca="1" si="2"/>
        <v/>
      </c>
      <c r="S1378" s="31">
        <f t="shared" ca="1" si="10"/>
        <v>0</v>
      </c>
      <c r="T1378" s="32"/>
      <c r="U1378" s="32"/>
      <c r="V1378" s="32"/>
      <c r="W1378" s="32"/>
      <c r="X1378" s="32"/>
      <c r="Y1378" s="32"/>
      <c r="Z1378" s="32"/>
      <c r="AA1378" s="32"/>
      <c r="AB1378" s="32"/>
      <c r="AC1378" s="32"/>
      <c r="AD1378" s="32"/>
      <c r="AE1378" s="32"/>
    </row>
    <row r="1379" spans="1:31" ht="12.75">
      <c r="A1379" s="37"/>
      <c r="B1379" s="43"/>
      <c r="C1379" s="45"/>
      <c r="D1379" s="45"/>
      <c r="E1379" s="121"/>
      <c r="F1379" s="43"/>
      <c r="G1379" s="43"/>
      <c r="H1379" s="51"/>
      <c r="I1379" s="43"/>
      <c r="J1379" s="31"/>
      <c r="K1379" s="55"/>
      <c r="L1379" s="31"/>
      <c r="M1379" s="31"/>
      <c r="N1379" s="43"/>
      <c r="O1379" s="121"/>
      <c r="P1379" s="43"/>
      <c r="Q1379" s="31" t="b">
        <f>IF(AND(OR(G1379:G1385=DATOS!C$8,G1379:G1385=DATOS!C$9),H1379:H1385=DATOS!B$4),ROW(G1379:G1385))</f>
        <v>0</v>
      </c>
      <c r="R1379" s="31" t="str">
        <f t="shared" ca="1" si="2"/>
        <v/>
      </c>
      <c r="S1379" s="31">
        <f t="shared" ca="1" si="10"/>
        <v>0</v>
      </c>
      <c r="T1379" s="32"/>
      <c r="U1379" s="32"/>
      <c r="V1379" s="32"/>
      <c r="W1379" s="32"/>
      <c r="X1379" s="32"/>
      <c r="Y1379" s="32"/>
      <c r="Z1379" s="32"/>
      <c r="AA1379" s="32"/>
      <c r="AB1379" s="32"/>
      <c r="AC1379" s="32"/>
      <c r="AD1379" s="32"/>
      <c r="AE1379" s="32"/>
    </row>
    <row r="1380" spans="1:31" ht="12.75">
      <c r="A1380" s="37"/>
      <c r="B1380" s="43"/>
      <c r="C1380" s="45"/>
      <c r="D1380" s="45"/>
      <c r="E1380" s="121"/>
      <c r="F1380" s="43"/>
      <c r="G1380" s="43"/>
      <c r="H1380" s="51"/>
      <c r="I1380" s="43"/>
      <c r="J1380" s="31"/>
      <c r="K1380" s="55"/>
      <c r="L1380" s="31"/>
      <c r="M1380" s="31"/>
      <c r="N1380" s="43"/>
      <c r="O1380" s="121"/>
      <c r="P1380" s="43"/>
      <c r="Q1380" s="31" t="b">
        <f>IF(AND(OR(G1380:G1386=DATOS!C$8,G1380:G1386=DATOS!C$9),H1380:H1386=DATOS!B$4),ROW(G1380:G1386))</f>
        <v>0</v>
      </c>
      <c r="R1380" s="31" t="str">
        <f t="shared" ca="1" si="2"/>
        <v/>
      </c>
      <c r="S1380" s="31">
        <f t="shared" ca="1" si="10"/>
        <v>0</v>
      </c>
      <c r="T1380" s="32"/>
      <c r="U1380" s="32"/>
      <c r="V1380" s="32"/>
      <c r="W1380" s="32"/>
      <c r="X1380" s="32"/>
      <c r="Y1380" s="32"/>
      <c r="Z1380" s="32"/>
      <c r="AA1380" s="32"/>
      <c r="AB1380" s="32"/>
      <c r="AC1380" s="32"/>
      <c r="AD1380" s="32"/>
      <c r="AE1380" s="32"/>
    </row>
    <row r="1381" spans="1:31" ht="12.75">
      <c r="A1381" s="37"/>
      <c r="B1381" s="43"/>
      <c r="C1381" s="45"/>
      <c r="D1381" s="45"/>
      <c r="E1381" s="121"/>
      <c r="F1381" s="43"/>
      <c r="G1381" s="43"/>
      <c r="H1381" s="51"/>
      <c r="I1381" s="43"/>
      <c r="J1381" s="31"/>
      <c r="K1381" s="55"/>
      <c r="L1381" s="31"/>
      <c r="M1381" s="31"/>
      <c r="N1381" s="43"/>
      <c r="O1381" s="121"/>
      <c r="P1381" s="43"/>
      <c r="Q1381" s="31" t="b">
        <f>IF(AND(OR(G1381:G1387=DATOS!C$8,G1381:G1387=DATOS!C$9),H1381:H1387=DATOS!B$4),ROW(G1381:G1387))</f>
        <v>0</v>
      </c>
      <c r="R1381" s="31" t="str">
        <f t="shared" ca="1" si="2"/>
        <v/>
      </c>
      <c r="S1381" s="31">
        <f t="shared" ca="1" si="10"/>
        <v>0</v>
      </c>
      <c r="T1381" s="32"/>
      <c r="U1381" s="32"/>
      <c r="V1381" s="32"/>
      <c r="W1381" s="32"/>
      <c r="X1381" s="32"/>
      <c r="Y1381" s="32"/>
      <c r="Z1381" s="32"/>
      <c r="AA1381" s="32"/>
      <c r="AB1381" s="32"/>
      <c r="AC1381" s="32"/>
      <c r="AD1381" s="32"/>
      <c r="AE1381" s="32"/>
    </row>
    <row r="1382" spans="1:31" ht="12.75">
      <c r="A1382" s="37"/>
      <c r="B1382" s="43"/>
      <c r="C1382" s="45"/>
      <c r="D1382" s="45"/>
      <c r="E1382" s="121"/>
      <c r="F1382" s="43"/>
      <c r="G1382" s="43"/>
      <c r="H1382" s="51"/>
      <c r="I1382" s="43"/>
      <c r="J1382" s="31"/>
      <c r="K1382" s="55"/>
      <c r="L1382" s="31"/>
      <c r="M1382" s="31"/>
      <c r="N1382" s="43"/>
      <c r="O1382" s="121"/>
      <c r="P1382" s="43"/>
      <c r="Q1382" s="31" t="b">
        <f>IF(AND(OR(G1382:G1384=DATOS!C$8,G1382:G1384=DATOS!C$9),H1382:H1384=DATOS!B$4),ROW(G1382:G1384))</f>
        <v>0</v>
      </c>
      <c r="R1382" s="31" t="str">
        <f t="shared" ca="1" si="2"/>
        <v/>
      </c>
      <c r="S1382" s="31">
        <f t="shared" ca="1" si="10"/>
        <v>0</v>
      </c>
      <c r="T1382" s="32"/>
      <c r="U1382" s="32"/>
      <c r="V1382" s="32"/>
      <c r="W1382" s="32"/>
      <c r="X1382" s="32"/>
      <c r="Y1382" s="32"/>
      <c r="Z1382" s="32"/>
      <c r="AA1382" s="32"/>
      <c r="AB1382" s="32"/>
      <c r="AC1382" s="32"/>
      <c r="AD1382" s="32"/>
      <c r="AE1382" s="32"/>
    </row>
    <row r="1383" spans="1:31" ht="12.75">
      <c r="B1383" s="184"/>
      <c r="C1383" s="45"/>
      <c r="D1383" s="184"/>
      <c r="E1383" s="264"/>
      <c r="F1383" s="184"/>
      <c r="G1383" s="43"/>
      <c r="H1383" s="51"/>
      <c r="I1383" s="43"/>
      <c r="N1383" s="43"/>
      <c r="O1383" s="264"/>
      <c r="P1383" s="43"/>
      <c r="Q1383" s="31" t="b">
        <f>IF(AND(OR(G1383:G1385=DATOS!C$8,G1383:G1385=DATOS!C$9),H1383:H1385=DATOS!B$4),ROW(G1383:G1385))</f>
        <v>0</v>
      </c>
      <c r="R1383" s="31" t="str">
        <f t="shared" ca="1" si="2"/>
        <v/>
      </c>
      <c r="S1383" s="31">
        <f t="shared" ca="1" si="10"/>
        <v>0</v>
      </c>
      <c r="T1383" s="32"/>
      <c r="U1383" s="32"/>
      <c r="V1383" s="32"/>
      <c r="W1383" s="32"/>
      <c r="X1383" s="32"/>
      <c r="Y1383" s="32"/>
      <c r="Z1383" s="32"/>
      <c r="AA1383" s="32"/>
      <c r="AB1383" s="32"/>
      <c r="AC1383" s="32"/>
      <c r="AD1383" s="32"/>
      <c r="AE1383" s="32"/>
    </row>
    <row r="1384" spans="1:31" ht="12.75">
      <c r="A1384" s="37"/>
      <c r="B1384" s="43"/>
      <c r="C1384" s="45"/>
      <c r="D1384" s="45"/>
      <c r="E1384" s="121"/>
      <c r="F1384" s="43"/>
      <c r="G1384" s="43"/>
      <c r="H1384" s="51"/>
      <c r="I1384" s="43"/>
      <c r="J1384" s="31"/>
      <c r="K1384" s="52"/>
      <c r="L1384" s="264"/>
      <c r="M1384" s="383"/>
      <c r="O1384" s="264"/>
      <c r="P1384" s="43"/>
      <c r="Q1384" s="31" t="b">
        <f>IF(AND(OR(G1384:G1386=DATOS!C$8,G1384:G1386=DATOS!C$9),H1384:H1386=DATOS!B$4),ROW(G1384:G1386))</f>
        <v>0</v>
      </c>
      <c r="R1384" s="31" t="str">
        <f t="shared" ca="1" si="2"/>
        <v/>
      </c>
      <c r="S1384" s="31">
        <f t="shared" ca="1" si="10"/>
        <v>0</v>
      </c>
      <c r="T1384" s="32"/>
      <c r="U1384" s="32"/>
      <c r="V1384" s="32"/>
      <c r="W1384" s="32"/>
      <c r="X1384" s="32"/>
      <c r="Y1384" s="32"/>
      <c r="Z1384" s="32"/>
      <c r="AA1384" s="32"/>
      <c r="AB1384" s="32"/>
      <c r="AC1384" s="32"/>
      <c r="AD1384" s="32"/>
      <c r="AE1384" s="32"/>
    </row>
    <row r="1385" spans="1:31" ht="12.75">
      <c r="A1385" s="37"/>
      <c r="B1385" s="43"/>
      <c r="C1385" s="45"/>
      <c r="D1385" s="45"/>
      <c r="E1385" s="121"/>
      <c r="F1385" s="43"/>
      <c r="G1385" s="43"/>
      <c r="H1385" s="51"/>
      <c r="I1385" s="43"/>
      <c r="J1385" s="31"/>
      <c r="K1385" s="55"/>
      <c r="N1385" s="184"/>
      <c r="O1385" s="264"/>
      <c r="P1385" s="43"/>
      <c r="Q1385" s="31" t="b">
        <f>IF(AND(OR(G1385:G1387=DATOS!C$8,G1385:G1387=DATOS!C$9),H1385:H1387=DATOS!B$4),ROW(G1385:G1387))</f>
        <v>0</v>
      </c>
      <c r="R1385" s="31" t="str">
        <f t="shared" ca="1" si="2"/>
        <v/>
      </c>
      <c r="S1385" s="31">
        <f t="shared" ca="1" si="10"/>
        <v>0</v>
      </c>
      <c r="T1385" s="32"/>
      <c r="U1385" s="32"/>
      <c r="V1385" s="32"/>
      <c r="W1385" s="32"/>
      <c r="X1385" s="32"/>
      <c r="Y1385" s="32"/>
      <c r="Z1385" s="32"/>
      <c r="AA1385" s="32"/>
      <c r="AB1385" s="32"/>
      <c r="AC1385" s="32"/>
      <c r="AD1385" s="32"/>
      <c r="AE1385" s="32"/>
    </row>
    <row r="1386" spans="1:31" ht="12.75">
      <c r="A1386" s="37"/>
      <c r="B1386" s="43"/>
      <c r="C1386" s="45"/>
      <c r="D1386" s="45"/>
      <c r="E1386" s="121"/>
      <c r="F1386" s="43"/>
      <c r="G1386" s="43"/>
      <c r="H1386" s="51"/>
      <c r="I1386" s="43"/>
      <c r="J1386" s="31"/>
      <c r="K1386" s="52"/>
      <c r="L1386" s="121"/>
      <c r="M1386" s="121"/>
      <c r="N1386" s="43"/>
      <c r="O1386" s="121"/>
      <c r="P1386" s="43"/>
      <c r="Q1386" s="31" t="b">
        <f>IF(AND(OR(G1386:G1388=DATOS!C$8,G1386:G1388=DATOS!C$9),H1386:H1388=DATOS!B$4),ROW(G1386:G1388))</f>
        <v>0</v>
      </c>
      <c r="R1386" s="31" t="str">
        <f t="shared" ca="1" si="2"/>
        <v/>
      </c>
      <c r="S1386" s="31">
        <f t="shared" ca="1" si="10"/>
        <v>0</v>
      </c>
      <c r="T1386" s="32"/>
      <c r="U1386" s="32"/>
      <c r="V1386" s="32"/>
      <c r="W1386" s="32"/>
      <c r="X1386" s="32"/>
      <c r="Y1386" s="32"/>
      <c r="Z1386" s="32"/>
      <c r="AA1386" s="32"/>
      <c r="AB1386" s="32"/>
      <c r="AC1386" s="32"/>
      <c r="AD1386" s="32"/>
      <c r="AE1386" s="32"/>
    </row>
    <row r="1387" spans="1:31" ht="12.75">
      <c r="A1387" s="37"/>
      <c r="B1387" s="43"/>
      <c r="C1387" s="45"/>
      <c r="D1387" s="45"/>
      <c r="E1387" s="121"/>
      <c r="F1387" s="43"/>
      <c r="G1387" s="43"/>
      <c r="H1387" s="51"/>
      <c r="I1387" s="43"/>
      <c r="J1387" s="31"/>
      <c r="K1387" s="55"/>
      <c r="L1387" s="31"/>
      <c r="M1387" s="31"/>
      <c r="N1387" s="43"/>
      <c r="O1387" s="121"/>
      <c r="P1387" s="31"/>
      <c r="Q1387" s="31" t="b">
        <f>IF(AND(OR(G1387:G1389=DATOS!C$8,G1387:G1389=DATOS!C$9),H1387:H1389=DATOS!B$4),ROW(G1387:G1389))</f>
        <v>0</v>
      </c>
      <c r="R1387" s="31" t="str">
        <f t="shared" ca="1" si="2"/>
        <v/>
      </c>
      <c r="S1387" s="31">
        <f t="shared" ca="1" si="10"/>
        <v>0</v>
      </c>
      <c r="T1387" s="32"/>
      <c r="U1387" s="32"/>
      <c r="V1387" s="32"/>
      <c r="W1387" s="32"/>
      <c r="X1387" s="32"/>
      <c r="Y1387" s="32"/>
      <c r="Z1387" s="32"/>
      <c r="AA1387" s="32"/>
      <c r="AB1387" s="32"/>
      <c r="AC1387" s="32"/>
      <c r="AD1387" s="32"/>
      <c r="AE1387" s="32"/>
    </row>
    <row r="1388" spans="1:31" ht="12.75">
      <c r="B1388" s="184"/>
      <c r="C1388" s="45"/>
      <c r="D1388" s="45"/>
      <c r="E1388" s="121"/>
      <c r="F1388" s="184"/>
      <c r="G1388" s="43"/>
      <c r="H1388" s="51"/>
      <c r="I1388" s="43"/>
      <c r="L1388" s="31"/>
      <c r="M1388" s="31"/>
      <c r="N1388" s="43"/>
      <c r="O1388" s="121"/>
      <c r="P1388" s="43"/>
      <c r="Q1388" s="31" t="b">
        <f>IF(AND(OR(G1388:G1390=DATOS!C$8,G1388:G1390=DATOS!C$9),H1388:H1390=DATOS!B$4),ROW(G1388:G1390))</f>
        <v>0</v>
      </c>
      <c r="R1388" s="31" t="str">
        <f t="shared" ca="1" si="2"/>
        <v/>
      </c>
      <c r="S1388" s="31">
        <f t="shared" ca="1" si="10"/>
        <v>0</v>
      </c>
      <c r="T1388" s="32"/>
      <c r="U1388" s="32"/>
      <c r="V1388" s="32"/>
      <c r="W1388" s="32"/>
      <c r="X1388" s="32"/>
      <c r="Y1388" s="32"/>
      <c r="Z1388" s="32"/>
      <c r="AA1388" s="32"/>
      <c r="AB1388" s="32"/>
      <c r="AC1388" s="32"/>
      <c r="AD1388" s="32"/>
      <c r="AE1388" s="32"/>
    </row>
    <row r="1389" spans="1:31" ht="12.75">
      <c r="A1389" s="37"/>
      <c r="B1389" s="184"/>
      <c r="C1389" s="45"/>
      <c r="D1389" s="184"/>
      <c r="E1389" s="264"/>
      <c r="F1389" s="184"/>
      <c r="G1389" s="43"/>
      <c r="H1389" s="51"/>
      <c r="I1389" s="43"/>
      <c r="L1389" s="31"/>
      <c r="M1389" s="31"/>
      <c r="N1389" s="31"/>
      <c r="O1389" s="121"/>
      <c r="P1389" s="31"/>
      <c r="Q1389" s="31" t="b">
        <f>IF(AND(OR(G1389:G1391=DATOS!C$8,G1389:G1391=DATOS!C$9),H1389:H1391=DATOS!B$4),ROW(G1389:G1391))</f>
        <v>0</v>
      </c>
      <c r="R1389" s="31" t="str">
        <f t="shared" ca="1" si="2"/>
        <v/>
      </c>
      <c r="S1389" s="31">
        <f t="shared" ca="1" si="10"/>
        <v>0</v>
      </c>
      <c r="T1389" s="32"/>
      <c r="U1389" s="32"/>
      <c r="V1389" s="32"/>
      <c r="W1389" s="32"/>
      <c r="X1389" s="32"/>
      <c r="Y1389" s="32"/>
      <c r="Z1389" s="32"/>
      <c r="AA1389" s="32"/>
      <c r="AB1389" s="32"/>
      <c r="AC1389" s="32"/>
      <c r="AD1389" s="32"/>
      <c r="AE1389" s="32"/>
    </row>
    <row r="1390" spans="1:31" ht="12.75">
      <c r="A1390" s="37"/>
      <c r="B1390" s="43"/>
      <c r="C1390" s="45"/>
      <c r="D1390" s="45"/>
      <c r="E1390" s="121"/>
      <c r="F1390" s="43"/>
      <c r="G1390" s="43"/>
      <c r="H1390" s="51"/>
      <c r="I1390" s="43"/>
      <c r="J1390" s="31"/>
      <c r="K1390" s="52"/>
      <c r="L1390" s="31"/>
      <c r="M1390" s="31"/>
      <c r="N1390" s="43"/>
      <c r="O1390" s="121"/>
      <c r="P1390" s="43"/>
      <c r="Q1390" s="31" t="b">
        <f>IF(AND(OR(G1390:G1392=DATOS!C$8,G1390:G1392=DATOS!C$9),H1390:H1392=DATOS!B$4),ROW(G1390:G1392))</f>
        <v>0</v>
      </c>
      <c r="R1390" s="31" t="str">
        <f t="shared" ca="1" si="2"/>
        <v/>
      </c>
      <c r="S1390" s="31">
        <f t="shared" ca="1" si="10"/>
        <v>0</v>
      </c>
      <c r="T1390" s="32"/>
      <c r="U1390" s="32"/>
      <c r="V1390" s="32"/>
      <c r="W1390" s="32"/>
      <c r="X1390" s="32"/>
      <c r="Y1390" s="32"/>
      <c r="Z1390" s="32"/>
      <c r="AA1390" s="32"/>
      <c r="AB1390" s="32"/>
      <c r="AC1390" s="32"/>
      <c r="AD1390" s="32"/>
      <c r="AE1390" s="32"/>
    </row>
    <row r="1391" spans="1:31" ht="12.75">
      <c r="A1391" s="37"/>
      <c r="B1391" s="43"/>
      <c r="C1391" s="45"/>
      <c r="D1391" s="45"/>
      <c r="E1391" s="121"/>
      <c r="F1391" s="43"/>
      <c r="G1391" s="43"/>
      <c r="H1391" s="51"/>
      <c r="I1391" s="43"/>
      <c r="J1391" s="31"/>
      <c r="K1391" s="55"/>
      <c r="L1391" s="31"/>
      <c r="M1391" s="31"/>
      <c r="N1391" s="43"/>
      <c r="O1391" s="121"/>
      <c r="P1391" s="43"/>
      <c r="Q1391" s="31" t="b">
        <f>IF(AND(OR(G1391:G1393=DATOS!C$8,G1391:G1393=DATOS!C$9),H1391:H1393=DATOS!B$4),ROW(G1391:G1393))</f>
        <v>0</v>
      </c>
      <c r="R1391" s="31" t="str">
        <f t="shared" ca="1" si="2"/>
        <v/>
      </c>
      <c r="S1391" s="31">
        <f t="shared" ca="1" si="10"/>
        <v>0</v>
      </c>
      <c r="T1391" s="32"/>
      <c r="U1391" s="32"/>
      <c r="V1391" s="32"/>
      <c r="W1391" s="32"/>
      <c r="X1391" s="32"/>
      <c r="Y1391" s="32"/>
      <c r="Z1391" s="32"/>
      <c r="AA1391" s="32"/>
      <c r="AB1391" s="32"/>
      <c r="AC1391" s="32"/>
      <c r="AD1391" s="32"/>
      <c r="AE1391" s="32"/>
    </row>
    <row r="1392" spans="1:31" ht="12.75">
      <c r="A1392" s="37"/>
      <c r="B1392" s="43"/>
      <c r="C1392" s="45"/>
      <c r="D1392" s="45"/>
      <c r="E1392" s="121"/>
      <c r="F1392" s="43"/>
      <c r="G1392" s="43"/>
      <c r="H1392" s="51"/>
      <c r="I1392" s="43"/>
      <c r="J1392" s="31"/>
      <c r="K1392" s="55"/>
      <c r="L1392" s="31"/>
      <c r="M1392" s="31"/>
      <c r="N1392" s="43"/>
      <c r="O1392" s="121"/>
      <c r="P1392" s="43"/>
      <c r="Q1392" s="31" t="b">
        <f>IF(AND(OR(G1392:G1394=DATOS!C$8,G1392:G1394=DATOS!C$9),H1392:H1394=DATOS!B$4),ROW(G1392:G1394))</f>
        <v>0</v>
      </c>
      <c r="R1392" s="31" t="str">
        <f t="shared" ca="1" si="2"/>
        <v/>
      </c>
      <c r="S1392" s="31">
        <f t="shared" ca="1" si="10"/>
        <v>0</v>
      </c>
      <c r="T1392" s="32"/>
      <c r="U1392" s="32"/>
      <c r="V1392" s="32"/>
      <c r="W1392" s="32"/>
      <c r="X1392" s="32"/>
      <c r="Y1392" s="32"/>
      <c r="Z1392" s="32"/>
      <c r="AA1392" s="32"/>
      <c r="AB1392" s="32"/>
      <c r="AC1392" s="32"/>
      <c r="AD1392" s="32"/>
      <c r="AE1392" s="32"/>
    </row>
    <row r="1393" spans="1:31" ht="12.75">
      <c r="A1393" s="37"/>
      <c r="B1393" s="43"/>
      <c r="C1393" s="45"/>
      <c r="D1393" s="45"/>
      <c r="E1393" s="121"/>
      <c r="F1393" s="43"/>
      <c r="G1393" s="43"/>
      <c r="H1393" s="51"/>
      <c r="I1393" s="43"/>
      <c r="J1393" s="31"/>
      <c r="K1393" s="55"/>
      <c r="L1393" s="31"/>
      <c r="M1393" s="31"/>
      <c r="N1393" s="43"/>
      <c r="O1393" s="121"/>
      <c r="P1393" s="43"/>
      <c r="Q1393" s="31" t="b">
        <f>IF(AND(OR(G1393:G1395=DATOS!C$8,G1393:G1395=DATOS!C$9),H1393:H1395=DATOS!B$4),ROW(G1393:G1395))</f>
        <v>0</v>
      </c>
      <c r="R1393" s="31" t="str">
        <f t="shared" ca="1" si="2"/>
        <v/>
      </c>
      <c r="S1393" s="31">
        <f t="shared" ca="1" si="10"/>
        <v>0</v>
      </c>
      <c r="T1393" s="32"/>
      <c r="U1393" s="32"/>
      <c r="V1393" s="32"/>
      <c r="W1393" s="32"/>
      <c r="X1393" s="32"/>
      <c r="Y1393" s="32"/>
      <c r="Z1393" s="32"/>
      <c r="AA1393" s="32"/>
      <c r="AB1393" s="32"/>
      <c r="AC1393" s="32"/>
      <c r="AD1393" s="32"/>
      <c r="AE1393" s="32"/>
    </row>
    <row r="1394" spans="1:31" ht="12.75">
      <c r="A1394" s="37"/>
      <c r="B1394" s="43"/>
      <c r="C1394" s="45"/>
      <c r="D1394" s="45"/>
      <c r="E1394" s="121"/>
      <c r="F1394" s="43"/>
      <c r="G1394" s="43"/>
      <c r="H1394" s="51"/>
      <c r="I1394" s="43"/>
      <c r="J1394" s="31"/>
      <c r="K1394" s="55"/>
      <c r="L1394" s="31"/>
      <c r="M1394" s="31"/>
      <c r="N1394" s="43"/>
      <c r="O1394" s="121"/>
      <c r="P1394" s="43"/>
      <c r="Q1394" s="31" t="b">
        <f>IF(AND(OR(G1394:G1396=DATOS!C$8,G1394:G1396=DATOS!C$9),H1394:H1396=DATOS!B$4),ROW(G1394:G1396))</f>
        <v>0</v>
      </c>
      <c r="R1394" s="31" t="str">
        <f t="shared" ca="1" si="2"/>
        <v/>
      </c>
      <c r="S1394" s="31">
        <f t="shared" ca="1" si="10"/>
        <v>0</v>
      </c>
      <c r="T1394" s="32"/>
      <c r="U1394" s="32"/>
      <c r="V1394" s="32"/>
      <c r="W1394" s="32"/>
      <c r="X1394" s="32"/>
      <c r="Y1394" s="32"/>
      <c r="Z1394" s="32"/>
      <c r="AA1394" s="32"/>
      <c r="AB1394" s="32"/>
      <c r="AC1394" s="32"/>
      <c r="AD1394" s="32"/>
      <c r="AE1394" s="32"/>
    </row>
    <row r="1395" spans="1:31" ht="12.75">
      <c r="A1395" s="37"/>
      <c r="B1395" s="43"/>
      <c r="C1395" s="45"/>
      <c r="D1395" s="45"/>
      <c r="E1395" s="121"/>
      <c r="F1395" s="43"/>
      <c r="G1395" s="43"/>
      <c r="H1395" s="51"/>
      <c r="I1395" s="43"/>
      <c r="J1395" s="31"/>
      <c r="K1395" s="52"/>
      <c r="L1395" s="121"/>
      <c r="M1395" s="121"/>
      <c r="N1395" s="43"/>
      <c r="O1395" s="121"/>
      <c r="P1395" s="43"/>
      <c r="Q1395" s="31" t="b">
        <f>IF(AND(OR(G1395:G1397=DATOS!C$8,G1395:G1397=DATOS!C$9),H1395:H1397=DATOS!B$4),ROW(G1395:G1397))</f>
        <v>0</v>
      </c>
      <c r="R1395" s="31" t="str">
        <f t="shared" ca="1" si="2"/>
        <v/>
      </c>
      <c r="S1395" s="31">
        <f t="shared" ca="1" si="10"/>
        <v>0</v>
      </c>
      <c r="T1395" s="32"/>
      <c r="U1395" s="32"/>
      <c r="V1395" s="32"/>
      <c r="W1395" s="32"/>
      <c r="X1395" s="32"/>
      <c r="Y1395" s="32"/>
      <c r="Z1395" s="32"/>
      <c r="AA1395" s="32"/>
      <c r="AB1395" s="32"/>
      <c r="AC1395" s="32"/>
      <c r="AD1395" s="32"/>
      <c r="AE1395" s="32"/>
    </row>
    <row r="1396" spans="1:31" ht="12.75">
      <c r="A1396" s="37"/>
      <c r="B1396" s="43"/>
      <c r="C1396" s="45"/>
      <c r="D1396" s="45"/>
      <c r="E1396" s="121"/>
      <c r="F1396" s="43"/>
      <c r="G1396" s="43"/>
      <c r="H1396" s="51"/>
      <c r="I1396" s="43"/>
      <c r="J1396" s="31"/>
      <c r="K1396" s="52"/>
      <c r="L1396" s="121"/>
      <c r="M1396" s="31"/>
      <c r="N1396" s="43"/>
      <c r="O1396" s="121"/>
      <c r="P1396" s="43"/>
      <c r="Q1396" s="31" t="b">
        <f>IF(AND(OR(G1396:G1398=DATOS!C$8,G1396:G1398=DATOS!C$9),H1396:H1398=DATOS!B$4),ROW(G1396:G1398))</f>
        <v>0</v>
      </c>
      <c r="R1396" s="31" t="str">
        <f t="shared" ca="1" si="2"/>
        <v/>
      </c>
      <c r="S1396" s="31">
        <f t="shared" ca="1" si="10"/>
        <v>0</v>
      </c>
      <c r="T1396" s="32"/>
      <c r="U1396" s="32"/>
      <c r="V1396" s="32"/>
      <c r="W1396" s="32"/>
      <c r="X1396" s="32"/>
      <c r="Y1396" s="32"/>
      <c r="Z1396" s="32"/>
      <c r="AA1396" s="32"/>
      <c r="AB1396" s="32"/>
      <c r="AC1396" s="32"/>
      <c r="AD1396" s="32"/>
      <c r="AE1396" s="32"/>
    </row>
    <row r="1397" spans="1:31" ht="12.75">
      <c r="A1397" s="37"/>
      <c r="B1397" s="43"/>
      <c r="C1397" s="45"/>
      <c r="D1397" s="45"/>
      <c r="E1397" s="121"/>
      <c r="F1397" s="43"/>
      <c r="G1397" s="43"/>
      <c r="H1397" s="51"/>
      <c r="I1397" s="43"/>
      <c r="J1397" s="31"/>
      <c r="K1397" s="55"/>
      <c r="L1397" s="31"/>
      <c r="M1397" s="31"/>
      <c r="N1397" s="43"/>
      <c r="O1397" s="121"/>
      <c r="P1397" s="43"/>
      <c r="Q1397" s="31" t="b">
        <f>IF(AND(OR(G1397:G1399=DATOS!C$8,G1397:G1399=DATOS!C$9),H1397:H1399=DATOS!B$4),ROW(G1397:G1399))</f>
        <v>0</v>
      </c>
      <c r="R1397" s="31" t="str">
        <f t="shared" ca="1" si="2"/>
        <v/>
      </c>
      <c r="S1397" s="31">
        <f t="shared" ca="1" si="10"/>
        <v>0</v>
      </c>
      <c r="T1397" s="32"/>
      <c r="U1397" s="32"/>
      <c r="V1397" s="32"/>
      <c r="W1397" s="32"/>
      <c r="X1397" s="32"/>
      <c r="Y1397" s="32"/>
      <c r="Z1397" s="32"/>
      <c r="AA1397" s="32"/>
      <c r="AB1397" s="32"/>
      <c r="AC1397" s="32"/>
      <c r="AD1397" s="32"/>
      <c r="AE1397" s="32"/>
    </row>
    <row r="1398" spans="1:31" ht="12.75">
      <c r="A1398" s="37"/>
      <c r="B1398" s="43"/>
      <c r="C1398" s="45"/>
      <c r="D1398" s="45"/>
      <c r="E1398" s="121"/>
      <c r="F1398" s="43"/>
      <c r="G1398" s="43"/>
      <c r="H1398" s="51"/>
      <c r="I1398" s="43"/>
      <c r="J1398" s="31"/>
      <c r="K1398" s="55"/>
      <c r="L1398" s="31"/>
      <c r="M1398" s="31"/>
      <c r="N1398" s="43"/>
      <c r="O1398" s="121"/>
      <c r="P1398" s="43"/>
      <c r="Q1398" s="31" t="b">
        <f>IF(AND(OR(G1398:G1400=DATOS!C$8,G1398:G1400=DATOS!C$9),H1398:H1400=DATOS!B$4),ROW(G1398:G1400))</f>
        <v>0</v>
      </c>
      <c r="R1398" s="31" t="str">
        <f t="shared" ca="1" si="2"/>
        <v/>
      </c>
      <c r="S1398" s="31">
        <f t="shared" ca="1" si="10"/>
        <v>0</v>
      </c>
      <c r="T1398" s="32"/>
      <c r="U1398" s="32"/>
      <c r="V1398" s="32"/>
      <c r="W1398" s="32"/>
      <c r="X1398" s="32"/>
      <c r="Y1398" s="32"/>
      <c r="Z1398" s="32"/>
      <c r="AA1398" s="32"/>
      <c r="AB1398" s="32"/>
      <c r="AC1398" s="32"/>
      <c r="AD1398" s="32"/>
      <c r="AE1398" s="32"/>
    </row>
    <row r="1399" spans="1:31" ht="12.75">
      <c r="A1399" s="37"/>
      <c r="B1399" s="43"/>
      <c r="C1399" s="45"/>
      <c r="D1399" s="45"/>
      <c r="E1399" s="121"/>
      <c r="F1399" s="43"/>
      <c r="G1399" s="43"/>
      <c r="H1399" s="51"/>
      <c r="I1399" s="43"/>
      <c r="J1399" s="31"/>
      <c r="K1399" s="55"/>
      <c r="L1399" s="31"/>
      <c r="M1399" s="31"/>
      <c r="N1399" s="43"/>
      <c r="O1399" s="121"/>
      <c r="P1399" s="43"/>
      <c r="Q1399" s="31" t="b">
        <f>IF(AND(OR(G1399:G1401=DATOS!C$8,G1399:G1401=DATOS!C$9),H1399:H1401=DATOS!B$4),ROW(G1399:G1401))</f>
        <v>0</v>
      </c>
      <c r="R1399" s="31" t="str">
        <f t="shared" ca="1" si="2"/>
        <v/>
      </c>
      <c r="S1399" s="31">
        <f t="shared" ca="1" si="10"/>
        <v>0</v>
      </c>
      <c r="T1399" s="32"/>
      <c r="U1399" s="32"/>
      <c r="V1399" s="32"/>
      <c r="W1399" s="32"/>
      <c r="X1399" s="32"/>
      <c r="Y1399" s="32"/>
      <c r="Z1399" s="32"/>
      <c r="AA1399" s="32"/>
      <c r="AB1399" s="32"/>
      <c r="AC1399" s="32"/>
      <c r="AD1399" s="32"/>
      <c r="AE1399" s="32"/>
    </row>
    <row r="1400" spans="1:31" ht="12.75">
      <c r="A1400" s="37"/>
      <c r="B1400" s="43"/>
      <c r="C1400" s="45"/>
      <c r="D1400" s="45"/>
      <c r="E1400" s="121"/>
      <c r="F1400" s="43"/>
      <c r="G1400" s="43"/>
      <c r="H1400" s="51"/>
      <c r="I1400" s="43"/>
      <c r="J1400" s="31"/>
      <c r="K1400" s="52"/>
      <c r="L1400" s="31"/>
      <c r="M1400" s="31"/>
      <c r="N1400" s="43"/>
      <c r="O1400" s="121"/>
      <c r="P1400" s="43"/>
      <c r="Q1400" s="31" t="b">
        <f>IF(AND(OR(G1400:G1402=DATOS!C$8,G1400:G1402=DATOS!C$9),H1400:H1402=DATOS!B$4),ROW(G1400:G1402))</f>
        <v>0</v>
      </c>
      <c r="R1400" s="31" t="str">
        <f t="shared" ca="1" si="2"/>
        <v/>
      </c>
      <c r="S1400" s="31">
        <f t="shared" ca="1" si="10"/>
        <v>0</v>
      </c>
      <c r="T1400" s="32"/>
      <c r="U1400" s="32"/>
      <c r="V1400" s="32"/>
      <c r="W1400" s="32"/>
      <c r="X1400" s="32"/>
      <c r="Y1400" s="32"/>
      <c r="Z1400" s="32"/>
      <c r="AA1400" s="32"/>
      <c r="AB1400" s="32"/>
      <c r="AC1400" s="32"/>
      <c r="AD1400" s="32"/>
      <c r="AE1400" s="32"/>
    </row>
    <row r="1401" spans="1:31" ht="12.75">
      <c r="A1401" s="37"/>
      <c r="B1401" s="43"/>
      <c r="C1401" s="45"/>
      <c r="D1401" s="45"/>
      <c r="E1401" s="121"/>
      <c r="F1401" s="43"/>
      <c r="G1401" s="43"/>
      <c r="H1401" s="51"/>
      <c r="I1401" s="43"/>
      <c r="J1401" s="31"/>
      <c r="K1401" s="55"/>
      <c r="L1401" s="31"/>
      <c r="M1401" s="31"/>
      <c r="N1401" s="43"/>
      <c r="O1401" s="121"/>
      <c r="P1401" s="43"/>
      <c r="Q1401" s="31" t="b">
        <f>IF(AND(OR(G1401:G1403=DATOS!C$8,G1401:G1403=DATOS!C$9),H1401:H1403=DATOS!B$4),ROW(G1401:G1403))</f>
        <v>0</v>
      </c>
      <c r="R1401" s="31" t="str">
        <f t="shared" ca="1" si="2"/>
        <v/>
      </c>
      <c r="S1401" s="31">
        <f t="shared" ca="1" si="10"/>
        <v>0</v>
      </c>
      <c r="T1401" s="32"/>
      <c r="U1401" s="32"/>
      <c r="V1401" s="32"/>
      <c r="W1401" s="32"/>
      <c r="X1401" s="32"/>
      <c r="Y1401" s="32"/>
      <c r="Z1401" s="32"/>
      <c r="AA1401" s="32"/>
      <c r="AB1401" s="32"/>
      <c r="AC1401" s="32"/>
      <c r="AD1401" s="32"/>
      <c r="AE1401" s="32"/>
    </row>
    <row r="1402" spans="1:31" ht="12.75">
      <c r="A1402" s="37"/>
      <c r="B1402" s="43"/>
      <c r="C1402" s="45"/>
      <c r="D1402" s="45"/>
      <c r="E1402" s="121"/>
      <c r="F1402" s="43"/>
      <c r="G1402" s="43"/>
      <c r="H1402" s="51"/>
      <c r="I1402" s="43"/>
      <c r="J1402" s="31"/>
      <c r="K1402" s="55"/>
      <c r="L1402" s="31"/>
      <c r="M1402" s="31"/>
      <c r="N1402" s="43"/>
      <c r="O1402" s="121"/>
      <c r="P1402" s="43"/>
      <c r="Q1402" s="31" t="b">
        <f>IF(AND(OR(G1402:G1404=DATOS!C$8,G1402:G1404=DATOS!C$9),H1402:H1404=DATOS!B$4),ROW(G1402:G1404))</f>
        <v>0</v>
      </c>
      <c r="R1402" s="31" t="str">
        <f t="shared" ca="1" si="2"/>
        <v/>
      </c>
      <c r="S1402" s="31">
        <f t="shared" ca="1" si="10"/>
        <v>0</v>
      </c>
      <c r="T1402" s="32"/>
      <c r="U1402" s="32"/>
      <c r="V1402" s="32"/>
      <c r="W1402" s="32"/>
      <c r="X1402" s="32"/>
      <c r="Y1402" s="32"/>
      <c r="Z1402" s="32"/>
      <c r="AA1402" s="32"/>
      <c r="AB1402" s="32"/>
      <c r="AC1402" s="32"/>
      <c r="AD1402" s="32"/>
      <c r="AE1402" s="32"/>
    </row>
    <row r="1403" spans="1:31" ht="12.75">
      <c r="A1403" s="37"/>
      <c r="B1403" s="43"/>
      <c r="C1403" s="45"/>
      <c r="D1403" s="45"/>
      <c r="E1403" s="121"/>
      <c r="F1403" s="43"/>
      <c r="G1403" s="43"/>
      <c r="H1403" s="51"/>
      <c r="I1403" s="43"/>
      <c r="J1403" s="31"/>
      <c r="K1403" s="55"/>
      <c r="L1403" s="31"/>
      <c r="M1403" s="31"/>
      <c r="N1403" s="43"/>
      <c r="O1403" s="121"/>
      <c r="P1403" s="43"/>
      <c r="Q1403" s="31" t="b">
        <f>IF(AND(OR(G1403:G1405=DATOS!C$8,G1403:G1405=DATOS!C$9),H1403:H1405=DATOS!B$4),ROW(G1403:G1405))</f>
        <v>0</v>
      </c>
      <c r="R1403" s="31" t="str">
        <f t="shared" ca="1" si="2"/>
        <v/>
      </c>
      <c r="S1403" s="31">
        <f t="shared" ca="1" si="10"/>
        <v>0</v>
      </c>
      <c r="T1403" s="32"/>
      <c r="U1403" s="32"/>
      <c r="V1403" s="32"/>
      <c r="W1403" s="32"/>
      <c r="X1403" s="32"/>
      <c r="Y1403" s="32"/>
      <c r="Z1403" s="32"/>
      <c r="AA1403" s="32"/>
      <c r="AB1403" s="32"/>
      <c r="AC1403" s="32"/>
      <c r="AD1403" s="32"/>
      <c r="AE1403" s="32"/>
    </row>
    <row r="1404" spans="1:31" ht="12.75">
      <c r="A1404" s="37"/>
      <c r="B1404" s="43"/>
      <c r="C1404" s="45"/>
      <c r="D1404" s="45"/>
      <c r="E1404" s="121"/>
      <c r="F1404" s="43"/>
      <c r="G1404" s="43"/>
      <c r="H1404" s="51"/>
      <c r="I1404" s="43"/>
      <c r="J1404" s="31"/>
      <c r="K1404" s="52"/>
      <c r="L1404" s="121"/>
      <c r="M1404" s="121"/>
      <c r="N1404" s="43"/>
      <c r="O1404" s="121"/>
      <c r="P1404" s="43"/>
      <c r="Q1404" s="31" t="b">
        <f>IF(AND(OR(G1404:G1406=DATOS!C$8,G1404:G1406=DATOS!C$9),H1404:H1406=DATOS!B$4),ROW(G1404:G1406))</f>
        <v>0</v>
      </c>
      <c r="R1404" s="31" t="str">
        <f t="shared" ca="1" si="2"/>
        <v/>
      </c>
      <c r="S1404" s="31">
        <f t="shared" ca="1" si="10"/>
        <v>0</v>
      </c>
      <c r="T1404" s="32"/>
      <c r="U1404" s="32"/>
      <c r="V1404" s="32"/>
      <c r="W1404" s="32"/>
      <c r="X1404" s="32"/>
      <c r="Y1404" s="32"/>
      <c r="Z1404" s="32"/>
      <c r="AA1404" s="32"/>
      <c r="AB1404" s="32"/>
      <c r="AC1404" s="32"/>
      <c r="AD1404" s="32"/>
      <c r="AE1404" s="32"/>
    </row>
    <row r="1405" spans="1:31" ht="12.75">
      <c r="A1405" s="37"/>
      <c r="B1405" s="43"/>
      <c r="C1405" s="45"/>
      <c r="D1405" s="45"/>
      <c r="E1405" s="121"/>
      <c r="F1405" s="43"/>
      <c r="G1405" s="43"/>
      <c r="H1405" s="51"/>
      <c r="I1405" s="43"/>
      <c r="J1405" s="31"/>
      <c r="K1405" s="55"/>
      <c r="L1405" s="31"/>
      <c r="M1405" s="31"/>
      <c r="N1405" s="43"/>
      <c r="O1405" s="121"/>
      <c r="P1405" s="43"/>
      <c r="Q1405" s="31" t="b">
        <f>IF(AND(OR(G1405:G1407=DATOS!C$8,G1405:G1407=DATOS!C$9),H1405:H1407=DATOS!B$4),ROW(G1405:G1407))</f>
        <v>0</v>
      </c>
      <c r="R1405" s="31" t="str">
        <f t="shared" ca="1" si="2"/>
        <v/>
      </c>
      <c r="S1405" s="31">
        <f t="shared" ca="1" si="10"/>
        <v>0</v>
      </c>
      <c r="T1405" s="32"/>
      <c r="U1405" s="32"/>
      <c r="V1405" s="32"/>
      <c r="W1405" s="32"/>
      <c r="X1405" s="32"/>
      <c r="Y1405" s="32"/>
      <c r="Z1405" s="32"/>
      <c r="AA1405" s="32"/>
      <c r="AB1405" s="32"/>
      <c r="AC1405" s="32"/>
      <c r="AD1405" s="32"/>
      <c r="AE1405" s="32"/>
    </row>
    <row r="1406" spans="1:31" ht="12.75">
      <c r="A1406" s="37"/>
      <c r="B1406" s="43"/>
      <c r="C1406" s="45"/>
      <c r="D1406" s="45"/>
      <c r="E1406" s="121"/>
      <c r="F1406" s="43"/>
      <c r="G1406" s="43"/>
      <c r="H1406" s="51"/>
      <c r="I1406" s="43"/>
      <c r="J1406" s="31"/>
      <c r="K1406" s="52"/>
      <c r="L1406" s="121"/>
      <c r="M1406" s="48"/>
      <c r="N1406" s="31"/>
      <c r="O1406" s="31"/>
      <c r="P1406" s="31"/>
      <c r="Q1406" s="31" t="b">
        <f>IF(AND(OR(G1406:G1408=DATOS!C$8,G1406:G1408=DATOS!C$9),H1406:H1408=DATOS!B$4),ROW(G1406:G1408))</f>
        <v>0</v>
      </c>
      <c r="R1406" s="31" t="str">
        <f t="shared" ca="1" si="2"/>
        <v/>
      </c>
      <c r="S1406" s="31">
        <f t="shared" ca="1" si="10"/>
        <v>0</v>
      </c>
      <c r="T1406" s="32"/>
      <c r="U1406" s="32"/>
      <c r="V1406" s="32"/>
      <c r="W1406" s="32"/>
      <c r="X1406" s="32"/>
      <c r="Y1406" s="32"/>
      <c r="Z1406" s="32"/>
      <c r="AA1406" s="32"/>
      <c r="AB1406" s="32"/>
      <c r="AC1406" s="32"/>
      <c r="AD1406" s="32"/>
      <c r="AE1406" s="32"/>
    </row>
    <row r="1407" spans="1:31" ht="12.75">
      <c r="A1407" s="37"/>
      <c r="B1407" s="43"/>
      <c r="C1407" s="45"/>
      <c r="D1407" s="45"/>
      <c r="E1407" s="121"/>
      <c r="F1407" s="43"/>
      <c r="G1407" s="43"/>
      <c r="H1407" s="51"/>
      <c r="I1407" s="43"/>
      <c r="J1407" s="31"/>
      <c r="K1407" s="55"/>
      <c r="L1407" s="31"/>
      <c r="M1407" s="31"/>
      <c r="N1407" s="43"/>
      <c r="O1407" s="121"/>
      <c r="P1407" s="43"/>
      <c r="Q1407" s="31" t="b">
        <f>IF(AND(OR(G1407:G1409=DATOS!C$8,G1407:G1409=DATOS!C$9),H1407:H1409=DATOS!B$4),ROW(G1407:G1409))</f>
        <v>0</v>
      </c>
      <c r="R1407" s="31" t="str">
        <f t="shared" ca="1" si="2"/>
        <v/>
      </c>
      <c r="S1407" s="31">
        <f t="shared" ca="1" si="10"/>
        <v>0</v>
      </c>
      <c r="T1407" s="32"/>
      <c r="U1407" s="32"/>
      <c r="V1407" s="32"/>
      <c r="W1407" s="32"/>
      <c r="X1407" s="32"/>
      <c r="Y1407" s="32"/>
      <c r="Z1407" s="32"/>
      <c r="AA1407" s="32"/>
      <c r="AB1407" s="32"/>
      <c r="AC1407" s="32"/>
      <c r="AD1407" s="32"/>
      <c r="AE1407" s="32"/>
    </row>
    <row r="1408" spans="1:31" ht="12.75">
      <c r="A1408" s="37"/>
      <c r="B1408" s="43"/>
      <c r="C1408" s="45"/>
      <c r="D1408" s="45"/>
      <c r="E1408" s="121"/>
      <c r="F1408" s="43"/>
      <c r="G1408" s="43"/>
      <c r="H1408" s="51"/>
      <c r="I1408" s="43"/>
      <c r="J1408" s="31"/>
      <c r="K1408" s="52"/>
      <c r="L1408" s="121"/>
      <c r="M1408" s="384"/>
      <c r="N1408" s="43"/>
      <c r="O1408" s="121"/>
      <c r="P1408" s="43"/>
      <c r="Q1408" s="31" t="b">
        <f>IF(AND(OR(G1408:G1410=DATOS!C$8,G1408:G1410=DATOS!C$9),H1408:H1410=DATOS!B$4),ROW(G1408:G1410))</f>
        <v>0</v>
      </c>
      <c r="R1408" s="31" t="str">
        <f t="shared" ca="1" si="2"/>
        <v/>
      </c>
      <c r="S1408" s="31">
        <f t="shared" ca="1" si="10"/>
        <v>0</v>
      </c>
      <c r="T1408" s="32"/>
      <c r="U1408" s="32"/>
      <c r="V1408" s="32"/>
      <c r="W1408" s="32"/>
      <c r="X1408" s="32"/>
      <c r="Y1408" s="32"/>
      <c r="Z1408" s="32"/>
      <c r="AA1408" s="32"/>
      <c r="AB1408" s="32"/>
      <c r="AC1408" s="32"/>
      <c r="AD1408" s="32"/>
      <c r="AE1408" s="32"/>
    </row>
    <row r="1409" spans="1:31" ht="12.75">
      <c r="A1409" s="37"/>
      <c r="B1409" s="43"/>
      <c r="C1409" s="45"/>
      <c r="D1409" s="45"/>
      <c r="E1409" s="121"/>
      <c r="F1409" s="43"/>
      <c r="G1409" s="43"/>
      <c r="H1409" s="51"/>
      <c r="I1409" s="43"/>
      <c r="J1409" s="31"/>
      <c r="K1409" s="55"/>
      <c r="L1409" s="31"/>
      <c r="M1409" s="31"/>
      <c r="N1409" s="43"/>
      <c r="O1409" s="121"/>
      <c r="P1409" s="43"/>
      <c r="Q1409" s="31" t="b">
        <f>IF(AND(OR(G1409:G1411=DATOS!C$8,G1409:G1411=DATOS!C$9),H1409:H1411=DATOS!B$4),ROW(G1409:G1411))</f>
        <v>0</v>
      </c>
      <c r="R1409" s="31" t="str">
        <f t="shared" ca="1" si="2"/>
        <v/>
      </c>
      <c r="S1409" s="31">
        <f t="shared" ca="1" si="10"/>
        <v>0</v>
      </c>
      <c r="T1409" s="32"/>
      <c r="U1409" s="32"/>
      <c r="V1409" s="32"/>
      <c r="W1409" s="32"/>
      <c r="X1409" s="32"/>
      <c r="Y1409" s="32"/>
      <c r="Z1409" s="32"/>
      <c r="AA1409" s="32"/>
      <c r="AB1409" s="32"/>
      <c r="AC1409" s="32"/>
      <c r="AD1409" s="32"/>
      <c r="AE1409" s="32"/>
    </row>
    <row r="1410" spans="1:31" ht="12.75">
      <c r="A1410" s="37"/>
      <c r="B1410" s="43"/>
      <c r="C1410" s="45"/>
      <c r="D1410" s="45"/>
      <c r="E1410" s="121"/>
      <c r="F1410" s="43"/>
      <c r="G1410" s="43"/>
      <c r="H1410" s="51"/>
      <c r="I1410" s="43"/>
      <c r="J1410" s="31"/>
      <c r="K1410" s="55"/>
      <c r="L1410" s="31"/>
      <c r="M1410" s="31"/>
      <c r="N1410" s="43"/>
      <c r="O1410" s="121"/>
      <c r="P1410" s="43"/>
      <c r="Q1410" s="31" t="b">
        <f>IF(AND(OR(G1410:G1412=DATOS!C$8,G1410:G1412=DATOS!C$9),H1410:H1412=DATOS!B$4),ROW(G1410:G1412))</f>
        <v>0</v>
      </c>
      <c r="R1410" s="31" t="str">
        <f t="shared" ca="1" si="2"/>
        <v/>
      </c>
      <c r="S1410" s="31">
        <f t="shared" ca="1" si="10"/>
        <v>0</v>
      </c>
      <c r="T1410" s="32"/>
      <c r="U1410" s="32"/>
      <c r="V1410" s="32"/>
      <c r="W1410" s="32"/>
      <c r="X1410" s="32"/>
      <c r="Y1410" s="32"/>
      <c r="Z1410" s="32"/>
      <c r="AA1410" s="32"/>
      <c r="AB1410" s="32"/>
      <c r="AC1410" s="32"/>
      <c r="AD1410" s="32"/>
      <c r="AE1410" s="32"/>
    </row>
    <row r="1411" spans="1:31" ht="12.75">
      <c r="A1411" s="37"/>
      <c r="B1411" s="43"/>
      <c r="C1411" s="45"/>
      <c r="D1411" s="45"/>
      <c r="E1411" s="121"/>
      <c r="F1411" s="43"/>
      <c r="G1411" s="43"/>
      <c r="H1411" s="51"/>
      <c r="I1411" s="43"/>
      <c r="J1411" s="31"/>
      <c r="K1411" s="55"/>
      <c r="L1411" s="31"/>
      <c r="M1411" s="31"/>
      <c r="N1411" s="43"/>
      <c r="O1411" s="121"/>
      <c r="P1411" s="43"/>
      <c r="Q1411" s="31" t="b">
        <f>IF(AND(OR(G1411:G1413=DATOS!C$8,G1411:G1413=DATOS!C$9),H1411:H1413=DATOS!B$4),ROW(G1411:G1413))</f>
        <v>0</v>
      </c>
      <c r="R1411" s="31" t="str">
        <f t="shared" ca="1" si="2"/>
        <v/>
      </c>
      <c r="S1411" s="31">
        <f t="shared" ca="1" si="10"/>
        <v>0</v>
      </c>
      <c r="T1411" s="32"/>
      <c r="U1411" s="32"/>
      <c r="V1411" s="32"/>
      <c r="W1411" s="32"/>
      <c r="X1411" s="32"/>
      <c r="Y1411" s="32"/>
      <c r="Z1411" s="32"/>
      <c r="AA1411" s="32"/>
      <c r="AB1411" s="32"/>
      <c r="AC1411" s="32"/>
      <c r="AD1411" s="32"/>
      <c r="AE1411" s="32"/>
    </row>
    <row r="1412" spans="1:31" ht="12.75">
      <c r="A1412" s="37"/>
      <c r="B1412" s="43"/>
      <c r="C1412" s="45"/>
      <c r="D1412" s="45"/>
      <c r="E1412" s="121"/>
      <c r="F1412" s="43"/>
      <c r="G1412" s="43"/>
      <c r="H1412" s="51"/>
      <c r="I1412" s="43"/>
      <c r="J1412" s="31"/>
      <c r="K1412" s="55"/>
      <c r="L1412" s="31"/>
      <c r="M1412" s="31"/>
      <c r="N1412" s="43"/>
      <c r="O1412" s="121"/>
      <c r="P1412" s="43"/>
      <c r="Q1412" s="31" t="b">
        <f>IF(AND(OR(G1412:G1414=DATOS!C$8,G1412:G1414=DATOS!C$9),H1412:H1414=DATOS!B$4),ROW(G1412:G1414))</f>
        <v>0</v>
      </c>
      <c r="R1412" s="31" t="str">
        <f t="shared" ca="1" si="2"/>
        <v/>
      </c>
      <c r="S1412" s="31">
        <f t="shared" ca="1" si="10"/>
        <v>0</v>
      </c>
      <c r="T1412" s="32"/>
      <c r="U1412" s="32"/>
      <c r="V1412" s="32"/>
      <c r="W1412" s="32"/>
      <c r="X1412" s="32"/>
      <c r="Y1412" s="32"/>
      <c r="Z1412" s="32"/>
      <c r="AA1412" s="32"/>
      <c r="AB1412" s="32"/>
      <c r="AC1412" s="32"/>
      <c r="AD1412" s="32"/>
      <c r="AE1412" s="32"/>
    </row>
    <row r="1413" spans="1:31" ht="12.75">
      <c r="A1413" s="37"/>
      <c r="B1413" s="43"/>
      <c r="C1413" s="45"/>
      <c r="D1413" s="45"/>
      <c r="E1413" s="121"/>
      <c r="F1413" s="43"/>
      <c r="G1413" s="43"/>
      <c r="H1413" s="51"/>
      <c r="I1413" s="43"/>
      <c r="J1413" s="31"/>
      <c r="K1413" s="55"/>
      <c r="L1413" s="31"/>
      <c r="M1413" s="31"/>
      <c r="N1413" s="43"/>
      <c r="O1413" s="121"/>
      <c r="P1413" s="43"/>
      <c r="Q1413" s="31" t="b">
        <f>IF(AND(OR(G1413:G1415=DATOS!C$8,G1413:G1415=DATOS!C$9),H1413:H1415=DATOS!B$4),ROW(G1413:G1415))</f>
        <v>0</v>
      </c>
      <c r="R1413" s="31" t="str">
        <f t="shared" ca="1" si="2"/>
        <v/>
      </c>
      <c r="S1413" s="31">
        <f t="shared" ca="1" si="10"/>
        <v>0</v>
      </c>
      <c r="T1413" s="32"/>
      <c r="U1413" s="32"/>
      <c r="V1413" s="32"/>
      <c r="W1413" s="32"/>
      <c r="X1413" s="32"/>
      <c r="Y1413" s="32"/>
      <c r="Z1413" s="32"/>
      <c r="AA1413" s="32"/>
      <c r="AB1413" s="32"/>
      <c r="AC1413" s="32"/>
      <c r="AD1413" s="32"/>
      <c r="AE1413" s="32"/>
    </row>
    <row r="1414" spans="1:31" ht="12.75">
      <c r="A1414" s="37"/>
      <c r="B1414" s="43"/>
      <c r="C1414" s="45"/>
      <c r="D1414" s="45"/>
      <c r="E1414" s="121"/>
      <c r="F1414" s="43"/>
      <c r="G1414" s="43"/>
      <c r="H1414" s="51"/>
      <c r="I1414" s="43"/>
      <c r="J1414" s="31"/>
      <c r="K1414" s="52"/>
      <c r="L1414" s="384"/>
      <c r="M1414" s="384"/>
      <c r="N1414" s="43"/>
      <c r="O1414" s="121"/>
      <c r="P1414" s="43"/>
      <c r="Q1414" s="31" t="b">
        <f>IF(AND(OR(G1414:G1416=DATOS!C$8,G1414:G1416=DATOS!C$9),H1414:H1416=DATOS!B$4),ROW(G1414:G1416))</f>
        <v>0</v>
      </c>
      <c r="R1414" s="31" t="str">
        <f t="shared" ca="1" si="2"/>
        <v/>
      </c>
      <c r="S1414" s="31">
        <f t="shared" ca="1" si="10"/>
        <v>0</v>
      </c>
      <c r="T1414" s="32"/>
      <c r="U1414" s="32"/>
      <c r="V1414" s="32"/>
      <c r="W1414" s="32"/>
      <c r="X1414" s="32"/>
      <c r="Y1414" s="32"/>
      <c r="Z1414" s="32"/>
      <c r="AA1414" s="32"/>
      <c r="AB1414" s="32"/>
      <c r="AC1414" s="32"/>
      <c r="AD1414" s="32"/>
      <c r="AE1414" s="32"/>
    </row>
    <row r="1415" spans="1:31" ht="12.75">
      <c r="A1415" s="37"/>
      <c r="B1415" s="43"/>
      <c r="C1415" s="45"/>
      <c r="D1415" s="45"/>
      <c r="E1415" s="121"/>
      <c r="F1415" s="43"/>
      <c r="G1415" s="43"/>
      <c r="H1415" s="51"/>
      <c r="I1415" s="43"/>
      <c r="J1415" s="31"/>
      <c r="K1415" s="52"/>
      <c r="L1415" s="384"/>
      <c r="M1415" s="31"/>
      <c r="N1415" s="43"/>
      <c r="O1415" s="121"/>
      <c r="P1415" s="43"/>
      <c r="Q1415" s="31" t="b">
        <f>IF(AND(OR(G1415:G1417=DATOS!C$8,G1415:G1417=DATOS!C$9),H1415:H1417=DATOS!B$4),ROW(G1415:G1417))</f>
        <v>0</v>
      </c>
      <c r="R1415" s="31" t="str">
        <f t="shared" ca="1" si="2"/>
        <v/>
      </c>
      <c r="S1415" s="31">
        <f t="shared" ca="1" si="10"/>
        <v>0</v>
      </c>
      <c r="T1415" s="32"/>
      <c r="U1415" s="32"/>
      <c r="V1415" s="32"/>
      <c r="W1415" s="32"/>
      <c r="X1415" s="32"/>
      <c r="Y1415" s="32"/>
      <c r="Z1415" s="32"/>
      <c r="AA1415" s="32"/>
      <c r="AB1415" s="32"/>
      <c r="AC1415" s="32"/>
      <c r="AD1415" s="32"/>
      <c r="AE1415" s="32"/>
    </row>
    <row r="1416" spans="1:31" ht="12.75">
      <c r="A1416" s="37"/>
      <c r="B1416" s="43"/>
      <c r="C1416" s="45"/>
      <c r="D1416" s="45"/>
      <c r="E1416" s="121"/>
      <c r="F1416" s="43"/>
      <c r="G1416" s="43"/>
      <c r="H1416" s="51"/>
      <c r="I1416" s="43"/>
      <c r="J1416" s="31"/>
      <c r="K1416" s="52"/>
      <c r="L1416" s="384"/>
      <c r="M1416" s="384"/>
      <c r="N1416" s="43"/>
      <c r="O1416" s="121"/>
      <c r="P1416" s="43"/>
      <c r="Q1416" s="31" t="b">
        <f>IF(AND(OR(G1416:G1418=DATOS!C$8,G1416:G1418=DATOS!C$9),H1416:H1418=DATOS!B$4),ROW(G1416:G1418))</f>
        <v>0</v>
      </c>
      <c r="R1416" s="31" t="str">
        <f t="shared" ca="1" si="2"/>
        <v/>
      </c>
      <c r="S1416" s="31">
        <f t="shared" ca="1" si="10"/>
        <v>0</v>
      </c>
      <c r="T1416" s="32"/>
      <c r="U1416" s="32"/>
      <c r="V1416" s="32"/>
      <c r="W1416" s="32"/>
      <c r="X1416" s="32"/>
      <c r="Y1416" s="32"/>
      <c r="Z1416" s="32"/>
      <c r="AA1416" s="32"/>
      <c r="AB1416" s="32"/>
      <c r="AC1416" s="32"/>
      <c r="AD1416" s="32"/>
      <c r="AE1416" s="32"/>
    </row>
    <row r="1417" spans="1:31" ht="12.75">
      <c r="A1417" s="37"/>
      <c r="B1417" s="43"/>
      <c r="C1417" s="45"/>
      <c r="D1417" s="45"/>
      <c r="E1417" s="121"/>
      <c r="F1417" s="43"/>
      <c r="G1417" s="43"/>
      <c r="H1417" s="51"/>
      <c r="I1417" s="43"/>
      <c r="J1417" s="31"/>
      <c r="K1417" s="55"/>
      <c r="L1417" s="31"/>
      <c r="M1417" s="31"/>
      <c r="N1417" s="43"/>
      <c r="O1417" s="121"/>
      <c r="P1417" s="43"/>
      <c r="Q1417" s="31" t="b">
        <f>IF(AND(OR(G1417:G1419=DATOS!C$8,G1417:G1419=DATOS!C$9),H1417:H1419=DATOS!B$4),ROW(G1417:G1419))</f>
        <v>0</v>
      </c>
      <c r="R1417" s="31" t="str">
        <f t="shared" ca="1" si="2"/>
        <v/>
      </c>
      <c r="S1417" s="31">
        <f t="shared" ca="1" si="10"/>
        <v>0</v>
      </c>
      <c r="T1417" s="32"/>
      <c r="U1417" s="32"/>
      <c r="V1417" s="32"/>
      <c r="W1417" s="32"/>
      <c r="X1417" s="32"/>
      <c r="Y1417" s="32"/>
      <c r="Z1417" s="32"/>
      <c r="AA1417" s="32"/>
      <c r="AB1417" s="32"/>
      <c r="AC1417" s="32"/>
      <c r="AD1417" s="32"/>
      <c r="AE1417" s="32"/>
    </row>
    <row r="1418" spans="1:31" ht="12.75">
      <c r="A1418" s="37"/>
      <c r="B1418" s="43"/>
      <c r="C1418" s="45"/>
      <c r="D1418" s="45"/>
      <c r="E1418" s="121"/>
      <c r="F1418" s="43"/>
      <c r="G1418" s="43"/>
      <c r="H1418" s="51"/>
      <c r="I1418" s="43"/>
      <c r="J1418" s="31"/>
      <c r="K1418" s="52"/>
      <c r="L1418" s="31"/>
      <c r="M1418" s="31"/>
      <c r="N1418" s="43"/>
      <c r="O1418" s="121"/>
      <c r="P1418" s="43"/>
      <c r="Q1418" s="31" t="b">
        <f>IF(AND(OR(G1418:G1420=DATOS!C$8,G1418:G1420=DATOS!C$9),H1418:H1420=DATOS!B$4),ROW(G1418:G1420))</f>
        <v>0</v>
      </c>
      <c r="R1418" s="31" t="str">
        <f t="shared" ca="1" si="2"/>
        <v/>
      </c>
      <c r="S1418" s="31">
        <f t="shared" ca="1" si="10"/>
        <v>0</v>
      </c>
      <c r="T1418" s="32"/>
      <c r="U1418" s="32"/>
      <c r="V1418" s="32"/>
      <c r="W1418" s="32"/>
      <c r="X1418" s="32"/>
      <c r="Y1418" s="32"/>
      <c r="Z1418" s="32"/>
      <c r="AA1418" s="32"/>
      <c r="AB1418" s="32"/>
      <c r="AC1418" s="32"/>
      <c r="AD1418" s="32"/>
      <c r="AE1418" s="32"/>
    </row>
    <row r="1419" spans="1:31" ht="12.75">
      <c r="A1419" s="37"/>
      <c r="B1419" s="43"/>
      <c r="C1419" s="45"/>
      <c r="D1419" s="45"/>
      <c r="E1419" s="121"/>
      <c r="F1419" s="43"/>
      <c r="G1419" s="43"/>
      <c r="H1419" s="51"/>
      <c r="I1419" s="43"/>
      <c r="J1419" s="31"/>
      <c r="K1419" s="55"/>
      <c r="L1419" s="31"/>
      <c r="M1419" s="31"/>
      <c r="N1419" s="43"/>
      <c r="O1419" s="121"/>
      <c r="P1419" s="43"/>
      <c r="Q1419" s="31" t="b">
        <f>IF(AND(OR(G1419:G1421=DATOS!C$8,G1419:G1421=DATOS!C$9),H1419:H1421=DATOS!B$4),ROW(G1419:G1421))</f>
        <v>0</v>
      </c>
      <c r="R1419" s="31" t="str">
        <f t="shared" ca="1" si="2"/>
        <v/>
      </c>
      <c r="S1419" s="31">
        <f t="shared" ca="1" si="10"/>
        <v>0</v>
      </c>
      <c r="T1419" s="32"/>
      <c r="U1419" s="32"/>
      <c r="V1419" s="32"/>
      <c r="W1419" s="32"/>
      <c r="X1419" s="32"/>
      <c r="Y1419" s="32"/>
      <c r="Z1419" s="32"/>
      <c r="AA1419" s="32"/>
      <c r="AB1419" s="32"/>
      <c r="AC1419" s="32"/>
      <c r="AD1419" s="32"/>
      <c r="AE1419" s="32"/>
    </row>
    <row r="1420" spans="1:31" ht="12.75">
      <c r="A1420" s="37"/>
      <c r="B1420" s="43"/>
      <c r="C1420" s="45"/>
      <c r="D1420" s="45"/>
      <c r="E1420" s="121"/>
      <c r="F1420" s="43"/>
      <c r="G1420" s="43"/>
      <c r="H1420" s="51"/>
      <c r="I1420" s="43"/>
      <c r="J1420" s="31"/>
      <c r="K1420" s="55"/>
      <c r="L1420" s="31"/>
      <c r="M1420" s="31"/>
      <c r="N1420" s="43"/>
      <c r="O1420" s="121"/>
      <c r="P1420" s="43"/>
      <c r="Q1420" s="31" t="b">
        <f>IF(AND(OR(G1420:G1422=DATOS!C$8,G1420:G1422=DATOS!C$9),H1420:H1422=DATOS!B$4),ROW(G1420:G1422))</f>
        <v>0</v>
      </c>
      <c r="R1420" s="31" t="str">
        <f t="shared" ca="1" si="2"/>
        <v/>
      </c>
      <c r="S1420" s="31">
        <f t="shared" ca="1" si="10"/>
        <v>0</v>
      </c>
      <c r="T1420" s="32"/>
      <c r="U1420" s="32"/>
      <c r="V1420" s="32"/>
      <c r="W1420" s="32"/>
      <c r="X1420" s="32"/>
      <c r="Y1420" s="32"/>
      <c r="Z1420" s="32"/>
      <c r="AA1420" s="32"/>
      <c r="AB1420" s="32"/>
      <c r="AC1420" s="32"/>
      <c r="AD1420" s="32"/>
      <c r="AE1420" s="32"/>
    </row>
    <row r="1421" spans="1:31" ht="12.75">
      <c r="A1421" s="37"/>
      <c r="B1421" s="43"/>
      <c r="C1421" s="45"/>
      <c r="D1421" s="45"/>
      <c r="E1421" s="121"/>
      <c r="F1421" s="43"/>
      <c r="G1421" s="43"/>
      <c r="H1421" s="51"/>
      <c r="I1421" s="43"/>
      <c r="J1421" s="31"/>
      <c r="K1421" s="55"/>
      <c r="L1421" s="31"/>
      <c r="M1421" s="31"/>
      <c r="N1421" s="43"/>
      <c r="O1421" s="121"/>
      <c r="P1421" s="43"/>
      <c r="Q1421" s="31" t="b">
        <f>IF(AND(OR(G1421:G1423=DATOS!C$8,G1421:G1423=DATOS!C$9),H1421:H1423=DATOS!B$4),ROW(G1421:G1423))</f>
        <v>0</v>
      </c>
      <c r="R1421" s="31" t="str">
        <f t="shared" ca="1" si="2"/>
        <v/>
      </c>
      <c r="S1421" s="31">
        <f t="shared" ca="1" si="10"/>
        <v>0</v>
      </c>
      <c r="T1421" s="32"/>
      <c r="U1421" s="32"/>
      <c r="V1421" s="32"/>
      <c r="W1421" s="32"/>
      <c r="X1421" s="32"/>
      <c r="Y1421" s="32"/>
      <c r="Z1421" s="32"/>
      <c r="AA1421" s="32"/>
      <c r="AB1421" s="32"/>
      <c r="AC1421" s="32"/>
      <c r="AD1421" s="32"/>
      <c r="AE1421" s="32"/>
    </row>
    <row r="1422" spans="1:31" ht="12.75">
      <c r="A1422" s="37"/>
      <c r="B1422" s="43"/>
      <c r="C1422" s="45"/>
      <c r="D1422" s="45"/>
      <c r="E1422" s="121"/>
      <c r="F1422" s="43"/>
      <c r="G1422" s="43"/>
      <c r="H1422" s="51"/>
      <c r="I1422" s="43"/>
      <c r="J1422" s="31"/>
      <c r="K1422" s="55"/>
      <c r="L1422" s="31"/>
      <c r="M1422" s="31"/>
      <c r="N1422" s="31"/>
      <c r="O1422" s="31"/>
      <c r="P1422" s="31"/>
      <c r="Q1422" s="31" t="b">
        <f>IF(AND(OR(G1422:G1424=DATOS!C$8,G1422:G1424=DATOS!C$9),H1422:H1424=DATOS!B$4),ROW(G1422:G1424))</f>
        <v>0</v>
      </c>
      <c r="R1422" s="31" t="str">
        <f t="shared" ca="1" si="2"/>
        <v/>
      </c>
      <c r="S1422" s="31">
        <f t="shared" ca="1" si="10"/>
        <v>0</v>
      </c>
      <c r="T1422" s="32"/>
      <c r="U1422" s="32"/>
      <c r="V1422" s="32"/>
      <c r="W1422" s="32"/>
      <c r="X1422" s="32"/>
      <c r="Y1422" s="32"/>
      <c r="Z1422" s="32"/>
      <c r="AA1422" s="32"/>
      <c r="AB1422" s="32"/>
      <c r="AC1422" s="32"/>
      <c r="AD1422" s="32"/>
      <c r="AE1422" s="32"/>
    </row>
    <row r="1423" spans="1:31" ht="12.75">
      <c r="A1423" s="37"/>
      <c r="B1423" s="43"/>
      <c r="C1423" s="45"/>
      <c r="D1423" s="45"/>
      <c r="E1423" s="121"/>
      <c r="F1423" s="43"/>
      <c r="G1423" s="43"/>
      <c r="H1423" s="51"/>
      <c r="I1423" s="43"/>
      <c r="J1423" s="31"/>
      <c r="K1423" s="52"/>
      <c r="L1423" s="31"/>
      <c r="M1423" s="31"/>
      <c r="N1423" s="43"/>
      <c r="O1423" s="121"/>
      <c r="P1423" s="43"/>
      <c r="Q1423" s="31" t="b">
        <f>IF(AND(OR(G1423:G1425=DATOS!C$8,G1423:G1425=DATOS!C$9),H1423:H1425=DATOS!B$4),ROW(G1423:G1425))</f>
        <v>0</v>
      </c>
      <c r="R1423" s="31" t="str">
        <f t="shared" ca="1" si="2"/>
        <v/>
      </c>
      <c r="S1423" s="31">
        <f t="shared" ca="1" si="10"/>
        <v>0</v>
      </c>
      <c r="T1423" s="32"/>
      <c r="U1423" s="32"/>
      <c r="V1423" s="32"/>
      <c r="W1423" s="32"/>
      <c r="X1423" s="32"/>
      <c r="Y1423" s="32"/>
      <c r="Z1423" s="32"/>
      <c r="AA1423" s="32"/>
      <c r="AB1423" s="32"/>
      <c r="AC1423" s="32"/>
      <c r="AD1423" s="32"/>
      <c r="AE1423" s="32"/>
    </row>
    <row r="1424" spans="1:31" ht="12.75">
      <c r="A1424" s="37"/>
      <c r="B1424" s="43"/>
      <c r="C1424" s="45"/>
      <c r="D1424" s="45"/>
      <c r="E1424" s="121"/>
      <c r="F1424" s="43"/>
      <c r="G1424" s="43"/>
      <c r="H1424" s="51"/>
      <c r="I1424" s="43"/>
      <c r="J1424" s="31"/>
      <c r="K1424" s="55"/>
      <c r="L1424" s="31"/>
      <c r="M1424" s="31"/>
      <c r="N1424" s="43"/>
      <c r="O1424" s="121"/>
      <c r="P1424" s="43"/>
      <c r="Q1424" s="31" t="b">
        <f>IF(AND(OR(G1424:G1426=DATOS!C$8,G1424:G1426=DATOS!C$9),H1424:H1426=DATOS!B$4),ROW(G1424:G1426))</f>
        <v>0</v>
      </c>
      <c r="R1424" s="31" t="str">
        <f t="shared" ca="1" si="2"/>
        <v/>
      </c>
      <c r="S1424" s="31">
        <f t="shared" ca="1" si="10"/>
        <v>0</v>
      </c>
      <c r="T1424" s="32"/>
      <c r="U1424" s="32"/>
      <c r="V1424" s="32"/>
      <c r="W1424" s="32"/>
      <c r="X1424" s="32"/>
      <c r="Y1424" s="32"/>
      <c r="Z1424" s="32"/>
      <c r="AA1424" s="32"/>
      <c r="AB1424" s="32"/>
      <c r="AC1424" s="32"/>
      <c r="AD1424" s="32"/>
      <c r="AE1424" s="32"/>
    </row>
    <row r="1425" spans="1:31" ht="12.75">
      <c r="A1425" s="37"/>
      <c r="B1425" s="43"/>
      <c r="C1425" s="45"/>
      <c r="D1425" s="45"/>
      <c r="E1425" s="121"/>
      <c r="F1425" s="43"/>
      <c r="G1425" s="43"/>
      <c r="H1425" s="51"/>
      <c r="I1425" s="43"/>
      <c r="J1425" s="31"/>
      <c r="K1425" s="55"/>
      <c r="L1425" s="31"/>
      <c r="M1425" s="31"/>
      <c r="N1425" s="43"/>
      <c r="O1425" s="121"/>
      <c r="P1425" s="43"/>
      <c r="Q1425" s="31" t="b">
        <f>IF(AND(OR(G1425:G1427=DATOS!C$8,G1425:G1427=DATOS!C$9),H1425:H1427=DATOS!B$4),ROW(G1425:G1427))</f>
        <v>0</v>
      </c>
      <c r="R1425" s="31" t="str">
        <f t="shared" ca="1" si="2"/>
        <v/>
      </c>
      <c r="S1425" s="31">
        <f t="shared" ca="1" si="10"/>
        <v>0</v>
      </c>
      <c r="T1425" s="32"/>
      <c r="U1425" s="32"/>
      <c r="V1425" s="32"/>
      <c r="W1425" s="32"/>
      <c r="X1425" s="32"/>
      <c r="Y1425" s="32"/>
      <c r="Z1425" s="32"/>
      <c r="AA1425" s="32"/>
      <c r="AB1425" s="32"/>
      <c r="AC1425" s="32"/>
      <c r="AD1425" s="32"/>
      <c r="AE1425" s="32"/>
    </row>
    <row r="1426" spans="1:31" ht="12.75">
      <c r="A1426" s="37"/>
      <c r="B1426" s="43"/>
      <c r="C1426" s="45"/>
      <c r="D1426" s="45"/>
      <c r="E1426" s="121"/>
      <c r="F1426" s="43"/>
      <c r="G1426" s="43"/>
      <c r="H1426" s="51"/>
      <c r="I1426" s="43"/>
      <c r="J1426" s="31"/>
      <c r="K1426" s="55"/>
      <c r="L1426" s="31"/>
      <c r="M1426" s="31"/>
      <c r="N1426" s="43"/>
      <c r="O1426" s="121"/>
      <c r="P1426" s="43"/>
      <c r="Q1426" s="31" t="b">
        <f>IF(AND(OR(G1426:G1430=DATOS!C$8,G1426:G1430=DATOS!C$9),H1426:H1430=DATOS!B$4),ROW(G1426:G1430))</f>
        <v>0</v>
      </c>
      <c r="R1426" s="31" t="str">
        <f t="shared" ca="1" si="2"/>
        <v/>
      </c>
      <c r="S1426" s="31">
        <f t="shared" ca="1" si="10"/>
        <v>0</v>
      </c>
      <c r="T1426" s="32"/>
      <c r="U1426" s="32"/>
      <c r="V1426" s="32"/>
      <c r="W1426" s="32"/>
      <c r="X1426" s="32"/>
      <c r="Y1426" s="32"/>
      <c r="Z1426" s="32"/>
      <c r="AA1426" s="32"/>
      <c r="AB1426" s="32"/>
      <c r="AC1426" s="32"/>
      <c r="AD1426" s="32"/>
      <c r="AE1426" s="32"/>
    </row>
    <row r="1427" spans="1:31" ht="12.75">
      <c r="A1427" s="37"/>
      <c r="B1427" s="43"/>
      <c r="C1427" s="45"/>
      <c r="D1427" s="45"/>
      <c r="E1427" s="121"/>
      <c r="F1427" s="43"/>
      <c r="G1427" s="43"/>
      <c r="H1427" s="51"/>
      <c r="I1427" s="43"/>
      <c r="J1427" s="31"/>
      <c r="K1427" s="52"/>
      <c r="L1427" s="31"/>
      <c r="M1427" s="31"/>
      <c r="N1427" s="43"/>
      <c r="O1427" s="121"/>
      <c r="P1427" s="43"/>
      <c r="Q1427" s="31" t="b">
        <f>IF(AND(OR(G1427:G1431=DATOS!C$8,G1427:G1431=DATOS!C$9),H1427:H1431=DATOS!B$4),ROW(G1427:G1431))</f>
        <v>0</v>
      </c>
      <c r="R1427" s="31" t="str">
        <f t="shared" ca="1" si="2"/>
        <v/>
      </c>
      <c r="S1427" s="31">
        <f t="shared" ca="1" si="10"/>
        <v>0</v>
      </c>
      <c r="T1427" s="32"/>
      <c r="U1427" s="32"/>
      <c r="V1427" s="32"/>
      <c r="W1427" s="32"/>
      <c r="X1427" s="32"/>
      <c r="Y1427" s="32"/>
      <c r="Z1427" s="32"/>
      <c r="AA1427" s="32"/>
      <c r="AB1427" s="32"/>
      <c r="AC1427" s="32"/>
      <c r="AD1427" s="32"/>
      <c r="AE1427" s="32"/>
    </row>
    <row r="1428" spans="1:31" ht="12.75">
      <c r="A1428" s="37"/>
      <c r="B1428" s="43"/>
      <c r="C1428" s="45"/>
      <c r="D1428" s="45"/>
      <c r="E1428" s="121"/>
      <c r="F1428" s="43"/>
      <c r="G1428" s="43"/>
      <c r="H1428" s="51"/>
      <c r="I1428" s="43"/>
      <c r="J1428" s="31"/>
      <c r="K1428" s="52"/>
      <c r="L1428" s="31"/>
      <c r="M1428" s="31"/>
      <c r="N1428" s="43"/>
      <c r="O1428" s="121"/>
      <c r="P1428" s="43"/>
      <c r="Q1428" s="31" t="b">
        <f>IF(AND(OR(G1428:G1432=DATOS!C$8,G1428:G1432=DATOS!C$9),H1428:H1432=DATOS!B$4),ROW(G1428:G1432))</f>
        <v>0</v>
      </c>
      <c r="R1428" s="31" t="str">
        <f t="shared" ca="1" si="2"/>
        <v/>
      </c>
      <c r="S1428" s="31">
        <f t="shared" ca="1" si="10"/>
        <v>0</v>
      </c>
      <c r="T1428" s="32"/>
      <c r="U1428" s="32"/>
      <c r="V1428" s="32"/>
      <c r="W1428" s="32"/>
      <c r="X1428" s="32"/>
      <c r="Y1428" s="32"/>
      <c r="Z1428" s="32"/>
      <c r="AA1428" s="32"/>
      <c r="AB1428" s="32"/>
      <c r="AC1428" s="32"/>
      <c r="AD1428" s="32"/>
      <c r="AE1428" s="32"/>
    </row>
    <row r="1429" spans="1:31" ht="12.75">
      <c r="A1429" s="37"/>
      <c r="B1429" s="43"/>
      <c r="C1429" s="45"/>
      <c r="D1429" s="45"/>
      <c r="E1429" s="121"/>
      <c r="F1429" s="43"/>
      <c r="G1429" s="43"/>
      <c r="H1429" s="51"/>
      <c r="I1429" s="43"/>
      <c r="J1429" s="31"/>
      <c r="K1429" s="52"/>
      <c r="L1429" s="31"/>
      <c r="M1429" s="31"/>
      <c r="N1429" s="43"/>
      <c r="O1429" s="121"/>
      <c r="P1429" s="43"/>
      <c r="Q1429" s="31" t="b">
        <f>IF(AND(OR(G1429:G1433=DATOS!C$8,G1429:G1433=DATOS!C$9),H1429:H1433=DATOS!B$4),ROW(G1429:G1433))</f>
        <v>0</v>
      </c>
      <c r="R1429" s="31" t="str">
        <f t="shared" ca="1" si="2"/>
        <v/>
      </c>
      <c r="S1429" s="31">
        <f t="shared" ca="1" si="10"/>
        <v>0</v>
      </c>
      <c r="T1429" s="32"/>
      <c r="U1429" s="32"/>
      <c r="V1429" s="32"/>
      <c r="W1429" s="32"/>
      <c r="X1429" s="32"/>
      <c r="Y1429" s="32"/>
      <c r="Z1429" s="32"/>
      <c r="AA1429" s="32"/>
      <c r="AB1429" s="32"/>
      <c r="AC1429" s="32"/>
      <c r="AD1429" s="32"/>
      <c r="AE1429" s="32"/>
    </row>
    <row r="1430" spans="1:31" ht="12.75">
      <c r="A1430" s="37"/>
      <c r="B1430" s="43"/>
      <c r="C1430" s="45"/>
      <c r="D1430" s="45"/>
      <c r="E1430" s="121"/>
      <c r="F1430" s="43"/>
      <c r="G1430" s="43"/>
      <c r="H1430" s="51"/>
      <c r="I1430" s="43"/>
      <c r="J1430" s="31"/>
      <c r="K1430" s="52"/>
      <c r="L1430" s="31"/>
      <c r="M1430" s="31"/>
      <c r="N1430" s="43"/>
      <c r="O1430" s="121"/>
      <c r="P1430" s="43"/>
      <c r="Q1430" s="31" t="b">
        <f>IF(AND(OR(G1430:G1434=DATOS!C$8,G1430:G1434=DATOS!C$9),H1430:H1434=DATOS!B$4),ROW(G1430:G1434))</f>
        <v>0</v>
      </c>
      <c r="R1430" s="31" t="str">
        <f t="shared" ca="1" si="2"/>
        <v/>
      </c>
      <c r="S1430" s="31">
        <f t="shared" ca="1" si="10"/>
        <v>0</v>
      </c>
      <c r="T1430" s="32"/>
      <c r="U1430" s="32"/>
      <c r="V1430" s="32"/>
      <c r="W1430" s="32"/>
      <c r="X1430" s="32"/>
      <c r="Y1430" s="32"/>
      <c r="Z1430" s="32"/>
      <c r="AA1430" s="32"/>
      <c r="AB1430" s="32"/>
      <c r="AC1430" s="32"/>
      <c r="AD1430" s="32"/>
      <c r="AE1430" s="32"/>
    </row>
    <row r="1431" spans="1:31" ht="12.75">
      <c r="A1431" s="37"/>
      <c r="B1431" s="43"/>
      <c r="C1431" s="45"/>
      <c r="D1431" s="45"/>
      <c r="E1431" s="121"/>
      <c r="F1431" s="43"/>
      <c r="G1431" s="43"/>
      <c r="H1431" s="51"/>
      <c r="I1431" s="43"/>
      <c r="J1431" s="31"/>
      <c r="K1431" s="55"/>
      <c r="L1431" s="31"/>
      <c r="M1431" s="31"/>
      <c r="N1431" s="43"/>
      <c r="O1431" s="121"/>
      <c r="P1431" s="43"/>
      <c r="Q1431" s="31" t="b">
        <f>IF(AND(OR(G1431:G1435=DATOS!C$8,G1431:G1435=DATOS!C$9),H1431:H1435=DATOS!B$4),ROW(G1431:G1435))</f>
        <v>0</v>
      </c>
      <c r="R1431" s="31" t="str">
        <f t="shared" ca="1" si="2"/>
        <v/>
      </c>
      <c r="S1431" s="31">
        <f t="shared" ca="1" si="10"/>
        <v>0</v>
      </c>
      <c r="T1431" s="32"/>
      <c r="U1431" s="32"/>
      <c r="V1431" s="32"/>
      <c r="W1431" s="32"/>
      <c r="X1431" s="32"/>
      <c r="Y1431" s="32"/>
      <c r="Z1431" s="32"/>
      <c r="AA1431" s="32"/>
      <c r="AB1431" s="32"/>
      <c r="AC1431" s="32"/>
      <c r="AD1431" s="32"/>
      <c r="AE1431" s="32"/>
    </row>
    <row r="1432" spans="1:31" ht="12.75">
      <c r="A1432" s="37"/>
      <c r="B1432" s="43"/>
      <c r="C1432" s="45"/>
      <c r="D1432" s="45"/>
      <c r="E1432" s="121"/>
      <c r="F1432" s="43"/>
      <c r="G1432" s="43"/>
      <c r="H1432" s="51"/>
      <c r="I1432" s="43"/>
      <c r="J1432" s="31"/>
      <c r="K1432" s="52"/>
      <c r="L1432" s="31"/>
      <c r="M1432" s="31"/>
      <c r="N1432" s="43"/>
      <c r="O1432" s="121"/>
      <c r="P1432" s="43"/>
      <c r="Q1432" s="31" t="b">
        <f>IF(AND(OR(G1432:G1436=DATOS!C$8,G1432:G1436=DATOS!C$9),H1432:H1436=DATOS!B$4),ROW(G1432:G1436))</f>
        <v>0</v>
      </c>
      <c r="R1432" s="31" t="str">
        <f t="shared" ca="1" si="2"/>
        <v/>
      </c>
      <c r="S1432" s="31">
        <f t="shared" ca="1" si="10"/>
        <v>0</v>
      </c>
      <c r="T1432" s="32"/>
      <c r="U1432" s="32"/>
      <c r="V1432" s="32"/>
      <c r="W1432" s="32"/>
      <c r="X1432" s="32"/>
      <c r="Y1432" s="32"/>
      <c r="Z1432" s="32"/>
      <c r="AA1432" s="32"/>
      <c r="AB1432" s="32"/>
      <c r="AC1432" s="32"/>
      <c r="AD1432" s="32"/>
      <c r="AE1432" s="32"/>
    </row>
    <row r="1433" spans="1:31" ht="12.75">
      <c r="A1433" s="37"/>
      <c r="B1433" s="43"/>
      <c r="C1433" s="45"/>
      <c r="D1433" s="45"/>
      <c r="E1433" s="121"/>
      <c r="F1433" s="43"/>
      <c r="G1433" s="43"/>
      <c r="H1433" s="51"/>
      <c r="I1433" s="43"/>
      <c r="J1433" s="31"/>
      <c r="K1433" s="52"/>
      <c r="L1433" s="31"/>
      <c r="M1433" s="31"/>
      <c r="N1433" s="43"/>
      <c r="O1433" s="121"/>
      <c r="P1433" s="43"/>
      <c r="Q1433" s="31" t="b">
        <f>IF(AND(OR(G1433:G1437=DATOS!C$8,G1433:G1437=DATOS!C$9),H1433:H1437=DATOS!B$4),ROW(G1433:G1437))</f>
        <v>0</v>
      </c>
      <c r="R1433" s="31" t="str">
        <f t="shared" ca="1" si="2"/>
        <v/>
      </c>
      <c r="S1433" s="31">
        <f t="shared" ca="1" si="10"/>
        <v>0</v>
      </c>
      <c r="T1433" s="32"/>
      <c r="U1433" s="32"/>
      <c r="V1433" s="32"/>
      <c r="W1433" s="32"/>
      <c r="X1433" s="32"/>
      <c r="Y1433" s="32"/>
      <c r="Z1433" s="32"/>
      <c r="AA1433" s="32"/>
      <c r="AB1433" s="32"/>
      <c r="AC1433" s="32"/>
      <c r="AD1433" s="32"/>
      <c r="AE1433" s="32"/>
    </row>
    <row r="1434" spans="1:31" ht="12.75">
      <c r="A1434" s="37"/>
      <c r="B1434" s="43"/>
      <c r="C1434" s="45"/>
      <c r="D1434" s="45"/>
      <c r="E1434" s="121"/>
      <c r="F1434" s="43"/>
      <c r="G1434" s="43"/>
      <c r="H1434" s="51"/>
      <c r="I1434" s="43"/>
      <c r="J1434" s="31"/>
      <c r="K1434" s="55"/>
      <c r="L1434" s="31"/>
      <c r="M1434" s="31"/>
      <c r="N1434" s="43"/>
      <c r="O1434" s="121"/>
      <c r="P1434" s="43"/>
      <c r="Q1434" s="31" t="b">
        <f>IF(AND(OR(G1434:G1438=DATOS!C$8,G1434:G1438=DATOS!C$9),H1434:H1438=DATOS!B$4),ROW(G1434:G1438))</f>
        <v>0</v>
      </c>
      <c r="R1434" s="31" t="str">
        <f t="shared" ca="1" si="2"/>
        <v/>
      </c>
      <c r="S1434" s="31">
        <f t="shared" ca="1" si="10"/>
        <v>0</v>
      </c>
      <c r="T1434" s="32"/>
      <c r="U1434" s="32"/>
      <c r="V1434" s="32"/>
      <c r="W1434" s="32"/>
      <c r="X1434" s="32"/>
      <c r="Y1434" s="32"/>
      <c r="Z1434" s="32"/>
      <c r="AA1434" s="32"/>
      <c r="AB1434" s="32"/>
      <c r="AC1434" s="32"/>
      <c r="AD1434" s="32"/>
      <c r="AE1434" s="32"/>
    </row>
    <row r="1435" spans="1:31" ht="12.75">
      <c r="A1435" s="37"/>
      <c r="B1435" s="43"/>
      <c r="C1435" s="45"/>
      <c r="D1435" s="45"/>
      <c r="E1435" s="121"/>
      <c r="F1435" s="43"/>
      <c r="G1435" s="43"/>
      <c r="H1435" s="51"/>
      <c r="I1435" s="43"/>
      <c r="J1435" s="31"/>
      <c r="K1435" s="52"/>
      <c r="L1435" s="121"/>
      <c r="M1435" s="31"/>
      <c r="N1435" s="43"/>
      <c r="O1435" s="121"/>
      <c r="P1435" s="43"/>
      <c r="Q1435" s="31" t="b">
        <f>IF(AND(OR(G1435:G1439=DATOS!C$8,G1435:G1439=DATOS!C$9),H1435:H1439=DATOS!B$4),ROW(G1435:G1439))</f>
        <v>0</v>
      </c>
      <c r="R1435" s="31" t="str">
        <f t="shared" ca="1" si="2"/>
        <v/>
      </c>
      <c r="S1435" s="31">
        <f t="shared" ca="1" si="10"/>
        <v>0</v>
      </c>
      <c r="T1435" s="32"/>
      <c r="U1435" s="32"/>
      <c r="V1435" s="32"/>
      <c r="W1435" s="32"/>
      <c r="X1435" s="32"/>
      <c r="Y1435" s="32"/>
      <c r="Z1435" s="32"/>
      <c r="AA1435" s="32"/>
      <c r="AB1435" s="32"/>
      <c r="AC1435" s="32"/>
      <c r="AD1435" s="32"/>
      <c r="AE1435" s="32"/>
    </row>
    <row r="1436" spans="1:31" ht="12.75">
      <c r="B1436" s="43"/>
      <c r="C1436" s="45"/>
      <c r="D1436" s="45"/>
      <c r="E1436" s="121"/>
      <c r="F1436" s="43"/>
      <c r="G1436" s="43"/>
      <c r="H1436" s="51"/>
      <c r="I1436" s="43"/>
      <c r="J1436" s="31"/>
      <c r="K1436" s="55"/>
      <c r="L1436" s="31"/>
      <c r="M1436" s="31"/>
      <c r="N1436" s="43"/>
      <c r="O1436" s="121"/>
      <c r="P1436" s="43"/>
      <c r="Q1436" s="31" t="b">
        <f>IF(AND(OR(G1436:G1440=DATOS!C$8,G1436:G1440=DATOS!C$9),H1436:H1440=DATOS!B$4),ROW(G1436:G1440))</f>
        <v>0</v>
      </c>
      <c r="R1436" s="31" t="str">
        <f t="shared" ca="1" si="2"/>
        <v/>
      </c>
      <c r="S1436" s="31">
        <f t="shared" ca="1" si="10"/>
        <v>0</v>
      </c>
      <c r="T1436" s="32"/>
      <c r="U1436" s="32"/>
      <c r="V1436" s="32"/>
      <c r="W1436" s="32"/>
      <c r="X1436" s="32"/>
      <c r="Y1436" s="32"/>
      <c r="Z1436" s="32"/>
      <c r="AA1436" s="32"/>
      <c r="AB1436" s="32"/>
      <c r="AC1436" s="32"/>
      <c r="AD1436" s="32"/>
      <c r="AE1436" s="32"/>
    </row>
    <row r="1437" spans="1:31" ht="12.75">
      <c r="B1437" s="43"/>
      <c r="C1437" s="45"/>
      <c r="D1437" s="45"/>
      <c r="E1437" s="121"/>
      <c r="F1437" s="43"/>
      <c r="G1437" s="43"/>
      <c r="H1437" s="51"/>
      <c r="I1437" s="43"/>
      <c r="J1437" s="31"/>
      <c r="K1437" s="55"/>
      <c r="L1437" s="31"/>
      <c r="M1437" s="31"/>
      <c r="N1437" s="43"/>
      <c r="O1437" s="121"/>
      <c r="P1437" s="43"/>
      <c r="Q1437" s="31" t="b">
        <f>IF(AND(OR(G1437:G1441=DATOS!C$8,G1437:G1441=DATOS!C$9),H1437:H1441=DATOS!B$4),ROW(G1437:G1441))</f>
        <v>0</v>
      </c>
      <c r="R1437" s="31" t="str">
        <f t="shared" ca="1" si="2"/>
        <v/>
      </c>
      <c r="S1437" s="31">
        <f t="shared" ca="1" si="10"/>
        <v>0</v>
      </c>
      <c r="T1437" s="32"/>
      <c r="U1437" s="32"/>
      <c r="V1437" s="32"/>
      <c r="W1437" s="32"/>
      <c r="X1437" s="32"/>
      <c r="Y1437" s="32"/>
      <c r="Z1437" s="32"/>
      <c r="AA1437" s="32"/>
      <c r="AB1437" s="32"/>
      <c r="AC1437" s="32"/>
      <c r="AD1437" s="32"/>
      <c r="AE1437" s="32"/>
    </row>
    <row r="1438" spans="1:31" ht="12.75">
      <c r="A1438" s="37"/>
      <c r="B1438" s="43"/>
      <c r="C1438" s="45"/>
      <c r="D1438" s="45"/>
      <c r="E1438" s="121"/>
      <c r="F1438" s="43"/>
      <c r="G1438" s="43"/>
      <c r="H1438" s="51"/>
      <c r="I1438" s="43"/>
      <c r="J1438" s="31"/>
      <c r="K1438" s="55"/>
      <c r="L1438" s="31"/>
      <c r="M1438" s="31"/>
      <c r="N1438" s="43"/>
      <c r="O1438" s="121"/>
      <c r="P1438" s="43"/>
      <c r="Q1438" s="31" t="b">
        <f>IF(AND(OR(G1438:G1442=DATOS!C$8,G1438:G1442=DATOS!C$9),H1438:H1442=DATOS!B$4),ROW(G1438:G1442))</f>
        <v>0</v>
      </c>
      <c r="R1438" s="31" t="str">
        <f t="shared" ca="1" si="2"/>
        <v/>
      </c>
      <c r="S1438" s="31">
        <f t="shared" ca="1" si="10"/>
        <v>0</v>
      </c>
      <c r="T1438" s="32"/>
      <c r="U1438" s="32"/>
      <c r="V1438" s="32"/>
      <c r="W1438" s="32"/>
      <c r="X1438" s="32"/>
      <c r="Y1438" s="32"/>
      <c r="Z1438" s="32"/>
      <c r="AA1438" s="32"/>
      <c r="AB1438" s="32"/>
      <c r="AC1438" s="32"/>
      <c r="AD1438" s="32"/>
      <c r="AE1438" s="32"/>
    </row>
    <row r="1439" spans="1:31" ht="12.75">
      <c r="A1439" s="37"/>
      <c r="B1439" s="43"/>
      <c r="C1439" s="45"/>
      <c r="D1439" s="45"/>
      <c r="E1439" s="121"/>
      <c r="F1439" s="43"/>
      <c r="G1439" s="43"/>
      <c r="H1439" s="51"/>
      <c r="I1439" s="43"/>
      <c r="J1439" s="31"/>
      <c r="K1439" s="55"/>
      <c r="L1439" s="31"/>
      <c r="M1439" s="31"/>
      <c r="N1439" s="43"/>
      <c r="O1439" s="121"/>
      <c r="P1439" s="43"/>
      <c r="Q1439" s="31" t="b">
        <f>IF(AND(OR(G1439:G1443=DATOS!C$8,G1439:G1443=DATOS!C$9),H1439:H1443=DATOS!B$4),ROW(G1439:G1443))</f>
        <v>0</v>
      </c>
      <c r="R1439" s="31" t="str">
        <f t="shared" ca="1" si="2"/>
        <v/>
      </c>
      <c r="S1439" s="31">
        <f t="shared" ca="1" si="10"/>
        <v>0</v>
      </c>
      <c r="T1439" s="32"/>
      <c r="U1439" s="32"/>
      <c r="V1439" s="32"/>
      <c r="W1439" s="32"/>
      <c r="X1439" s="32"/>
      <c r="Y1439" s="32"/>
      <c r="Z1439" s="32"/>
      <c r="AA1439" s="32"/>
      <c r="AB1439" s="32"/>
      <c r="AC1439" s="32"/>
      <c r="AD1439" s="32"/>
      <c r="AE1439" s="32"/>
    </row>
    <row r="1440" spans="1:31" ht="12.75">
      <c r="A1440" s="37"/>
      <c r="B1440" s="43"/>
      <c r="C1440" s="45"/>
      <c r="D1440" s="45"/>
      <c r="E1440" s="121"/>
      <c r="F1440" s="43"/>
      <c r="G1440" s="43"/>
      <c r="H1440" s="51"/>
      <c r="I1440" s="43"/>
      <c r="J1440" s="31"/>
      <c r="K1440" s="52"/>
      <c r="L1440" s="31"/>
      <c r="M1440" s="31"/>
      <c r="N1440" s="43"/>
      <c r="O1440" s="121"/>
      <c r="P1440" s="43"/>
      <c r="Q1440" s="31" t="b">
        <f>IF(AND(OR(G1440:G1444=DATOS!C$8,G1440:G1444=DATOS!C$9),H1440:H1444=DATOS!B$4),ROW(G1440:G1444))</f>
        <v>0</v>
      </c>
      <c r="R1440" s="31" t="str">
        <f t="shared" ca="1" si="2"/>
        <v/>
      </c>
      <c r="S1440" s="31">
        <f t="shared" ca="1" si="10"/>
        <v>0</v>
      </c>
      <c r="T1440" s="32"/>
      <c r="U1440" s="32"/>
      <c r="V1440" s="32"/>
      <c r="W1440" s="32"/>
      <c r="X1440" s="32"/>
      <c r="Y1440" s="32"/>
      <c r="Z1440" s="32"/>
      <c r="AA1440" s="32"/>
      <c r="AB1440" s="32"/>
      <c r="AC1440" s="32"/>
      <c r="AD1440" s="32"/>
      <c r="AE1440" s="32"/>
    </row>
    <row r="1441" spans="1:31" ht="12.75">
      <c r="A1441" s="37"/>
      <c r="B1441" s="43"/>
      <c r="C1441" s="45"/>
      <c r="D1441" s="45"/>
      <c r="E1441" s="121"/>
      <c r="F1441" s="43"/>
      <c r="G1441" s="43"/>
      <c r="H1441" s="51"/>
      <c r="I1441" s="43"/>
      <c r="J1441" s="31"/>
      <c r="K1441" s="55"/>
      <c r="L1441" s="31"/>
      <c r="M1441" s="31"/>
      <c r="N1441" s="43"/>
      <c r="O1441" s="121"/>
      <c r="P1441" s="43"/>
      <c r="Q1441" s="31" t="b">
        <f>IF(AND(OR(G1441:G1445=DATOS!C$8,G1441:G1445=DATOS!C$9),H1441:H1445=DATOS!B$4),ROW(G1441:G1445))</f>
        <v>0</v>
      </c>
      <c r="R1441" s="31" t="str">
        <f t="shared" ca="1" si="2"/>
        <v/>
      </c>
      <c r="S1441" s="31">
        <f t="shared" ca="1" si="10"/>
        <v>0</v>
      </c>
      <c r="T1441" s="32"/>
      <c r="U1441" s="32"/>
      <c r="V1441" s="32"/>
      <c r="W1441" s="32"/>
      <c r="X1441" s="32"/>
      <c r="Y1441" s="32"/>
      <c r="Z1441" s="32"/>
      <c r="AA1441" s="32"/>
      <c r="AB1441" s="32"/>
      <c r="AC1441" s="32"/>
      <c r="AD1441" s="32"/>
      <c r="AE1441" s="32"/>
    </row>
    <row r="1442" spans="1:31" ht="12.75">
      <c r="A1442" s="37"/>
      <c r="B1442" s="43"/>
      <c r="C1442" s="45"/>
      <c r="D1442" s="45"/>
      <c r="E1442" s="121"/>
      <c r="F1442" s="43"/>
      <c r="G1442" s="43"/>
      <c r="H1442" s="51"/>
      <c r="I1442" s="43"/>
      <c r="J1442" s="31"/>
      <c r="K1442" s="55"/>
      <c r="L1442" s="31"/>
      <c r="M1442" s="31"/>
      <c r="N1442" s="43"/>
      <c r="O1442" s="121"/>
      <c r="P1442" s="43"/>
      <c r="Q1442" s="31" t="b">
        <f>IF(AND(OR(G1442:G1446=DATOS!C$8,G1442:G1446=DATOS!C$9),H1442:H1446=DATOS!B$4),ROW(G1442:G1446))</f>
        <v>0</v>
      </c>
      <c r="R1442" s="31" t="str">
        <f t="shared" ca="1" si="2"/>
        <v/>
      </c>
      <c r="S1442" s="31">
        <f t="shared" ca="1" si="10"/>
        <v>0</v>
      </c>
      <c r="T1442" s="32"/>
      <c r="U1442" s="32"/>
      <c r="V1442" s="32"/>
      <c r="W1442" s="32"/>
      <c r="X1442" s="32"/>
      <c r="Y1442" s="32"/>
      <c r="Z1442" s="32"/>
      <c r="AA1442" s="32"/>
      <c r="AB1442" s="32"/>
      <c r="AC1442" s="32"/>
      <c r="AD1442" s="32"/>
      <c r="AE1442" s="32"/>
    </row>
    <row r="1443" spans="1:31" ht="12.75">
      <c r="A1443" s="37"/>
      <c r="B1443" s="43"/>
      <c r="C1443" s="45"/>
      <c r="D1443" s="45"/>
      <c r="E1443" s="121"/>
      <c r="F1443" s="43"/>
      <c r="G1443" s="43"/>
      <c r="H1443" s="51"/>
      <c r="I1443" s="43"/>
      <c r="J1443" s="31"/>
      <c r="K1443" s="55"/>
      <c r="L1443" s="31"/>
      <c r="M1443" s="31"/>
      <c r="N1443" s="43"/>
      <c r="O1443" s="121"/>
      <c r="P1443" s="43"/>
      <c r="Q1443" s="31" t="b">
        <f>IF(AND(OR(G1443:G1447=DATOS!C$8,G1443:G1447=DATOS!C$9),H1443:H1447=DATOS!B$4),ROW(G1443:G1447))</f>
        <v>0</v>
      </c>
      <c r="R1443" s="31" t="str">
        <f t="shared" ca="1" si="2"/>
        <v/>
      </c>
      <c r="S1443" s="31">
        <f t="shared" ca="1" si="10"/>
        <v>0</v>
      </c>
      <c r="T1443" s="32"/>
      <c r="U1443" s="32"/>
      <c r="V1443" s="32"/>
      <c r="W1443" s="32"/>
      <c r="X1443" s="32"/>
      <c r="Y1443" s="32"/>
      <c r="Z1443" s="32"/>
      <c r="AA1443" s="32"/>
      <c r="AB1443" s="32"/>
      <c r="AC1443" s="32"/>
      <c r="AD1443" s="32"/>
      <c r="AE1443" s="32"/>
    </row>
    <row r="1444" spans="1:31" ht="12.75">
      <c r="A1444" s="37"/>
      <c r="B1444" s="43"/>
      <c r="C1444" s="45"/>
      <c r="D1444" s="45"/>
      <c r="E1444" s="121"/>
      <c r="F1444" s="43"/>
      <c r="G1444" s="43"/>
      <c r="H1444" s="51"/>
      <c r="I1444" s="43"/>
      <c r="J1444" s="31"/>
      <c r="K1444" s="55"/>
      <c r="L1444" s="31"/>
      <c r="M1444" s="31"/>
      <c r="N1444" s="43"/>
      <c r="O1444" s="121"/>
      <c r="P1444" s="43"/>
      <c r="Q1444" s="31" t="b">
        <f>IF(AND(OR(G1444:G1448=DATOS!C$8,G1444:G1448=DATOS!C$9),H1444:H1448=DATOS!B$4),ROW(G1444:G1448))</f>
        <v>0</v>
      </c>
      <c r="R1444" s="31" t="str">
        <f t="shared" ca="1" si="2"/>
        <v/>
      </c>
      <c r="S1444" s="31">
        <f t="shared" ca="1" si="10"/>
        <v>0</v>
      </c>
      <c r="T1444" s="32"/>
      <c r="U1444" s="32"/>
      <c r="V1444" s="32"/>
      <c r="W1444" s="32"/>
      <c r="X1444" s="32"/>
      <c r="Y1444" s="32"/>
      <c r="Z1444" s="32"/>
      <c r="AA1444" s="32"/>
      <c r="AB1444" s="32"/>
      <c r="AC1444" s="32"/>
      <c r="AD1444" s="32"/>
      <c r="AE1444" s="32"/>
    </row>
    <row r="1445" spans="1:31" ht="12.75">
      <c r="A1445" s="37"/>
      <c r="B1445" s="43"/>
      <c r="C1445" s="45"/>
      <c r="D1445" s="45"/>
      <c r="E1445" s="121"/>
      <c r="F1445" s="43"/>
      <c r="G1445" s="43"/>
      <c r="H1445" s="51"/>
      <c r="I1445" s="43"/>
      <c r="J1445" s="31"/>
      <c r="K1445" s="52"/>
      <c r="L1445" s="31"/>
      <c r="M1445" s="31"/>
      <c r="N1445" s="43"/>
      <c r="O1445" s="121"/>
      <c r="P1445" s="43"/>
      <c r="Q1445" s="31" t="b">
        <f>IF(AND(OR(G1445:G1449=DATOS!C$8,G1445:G1449=DATOS!C$9),H1445:H1449=DATOS!B$4),ROW(G1445:G1449))</f>
        <v>0</v>
      </c>
      <c r="R1445" s="31" t="str">
        <f t="shared" ca="1" si="2"/>
        <v/>
      </c>
      <c r="S1445" s="31">
        <f t="shared" ca="1" si="10"/>
        <v>0</v>
      </c>
      <c r="T1445" s="32"/>
      <c r="U1445" s="32"/>
      <c r="V1445" s="32"/>
      <c r="W1445" s="32"/>
      <c r="X1445" s="32"/>
      <c r="Y1445" s="32"/>
      <c r="Z1445" s="32"/>
      <c r="AA1445" s="32"/>
      <c r="AB1445" s="32"/>
      <c r="AC1445" s="32"/>
      <c r="AD1445" s="32"/>
      <c r="AE1445" s="32"/>
    </row>
    <row r="1446" spans="1:31" ht="12.75">
      <c r="A1446" s="37"/>
      <c r="B1446" s="43"/>
      <c r="C1446" s="45"/>
      <c r="D1446" s="45"/>
      <c r="E1446" s="121"/>
      <c r="F1446" s="43"/>
      <c r="G1446" s="43"/>
      <c r="H1446" s="51"/>
      <c r="I1446" s="43"/>
      <c r="J1446" s="31"/>
      <c r="K1446" s="55"/>
      <c r="L1446" s="31"/>
      <c r="M1446" s="31"/>
      <c r="N1446" s="43"/>
      <c r="O1446" s="121"/>
      <c r="P1446" s="43"/>
      <c r="Q1446" s="31" t="b">
        <f>IF(AND(OR(G1446:G1450=DATOS!C$8,G1446:G1450=DATOS!C$9),H1446:H1450=DATOS!B$4),ROW(G1446:G1450))</f>
        <v>0</v>
      </c>
      <c r="R1446" s="31" t="str">
        <f t="shared" ca="1" si="2"/>
        <v/>
      </c>
      <c r="S1446" s="31">
        <f t="shared" ca="1" si="10"/>
        <v>0</v>
      </c>
      <c r="T1446" s="32"/>
      <c r="U1446" s="32"/>
      <c r="V1446" s="32"/>
      <c r="W1446" s="32"/>
      <c r="X1446" s="32"/>
      <c r="Y1446" s="32"/>
      <c r="Z1446" s="32"/>
      <c r="AA1446" s="32"/>
      <c r="AB1446" s="32"/>
      <c r="AC1446" s="32"/>
      <c r="AD1446" s="32"/>
      <c r="AE1446" s="32"/>
    </row>
    <row r="1447" spans="1:31" ht="12.75">
      <c r="A1447" s="37"/>
      <c r="B1447" s="43"/>
      <c r="C1447" s="45"/>
      <c r="D1447" s="45"/>
      <c r="E1447" s="121"/>
      <c r="F1447" s="43"/>
      <c r="G1447" s="43"/>
      <c r="H1447" s="51"/>
      <c r="I1447" s="43"/>
      <c r="J1447" s="31"/>
      <c r="K1447" s="52"/>
      <c r="L1447" s="121"/>
      <c r="M1447" s="384"/>
      <c r="N1447" s="43"/>
      <c r="O1447" s="48"/>
      <c r="P1447" s="43"/>
      <c r="Q1447" s="31" t="b">
        <f>IF(AND(OR(G1447:G1451=DATOS!C$8,G1447:G1451=DATOS!C$9),H1447:H1451=DATOS!B$4),ROW(G1447:G1451))</f>
        <v>0</v>
      </c>
      <c r="R1447" s="31" t="str">
        <f t="shared" ca="1" si="2"/>
        <v/>
      </c>
      <c r="S1447" s="31">
        <f t="shared" ca="1" si="10"/>
        <v>0</v>
      </c>
      <c r="T1447" s="32"/>
      <c r="U1447" s="32"/>
      <c r="V1447" s="32"/>
      <c r="W1447" s="32"/>
      <c r="X1447" s="32"/>
      <c r="Y1447" s="32"/>
      <c r="Z1447" s="32"/>
      <c r="AA1447" s="32"/>
      <c r="AB1447" s="32"/>
      <c r="AC1447" s="32"/>
      <c r="AD1447" s="32"/>
      <c r="AE1447" s="32"/>
    </row>
    <row r="1448" spans="1:31" ht="12.75">
      <c r="A1448" s="37"/>
      <c r="B1448" s="43"/>
      <c r="C1448" s="45"/>
      <c r="D1448" s="45"/>
      <c r="E1448" s="121"/>
      <c r="F1448" s="43"/>
      <c r="G1448" s="43"/>
      <c r="H1448" s="51"/>
      <c r="I1448" s="43"/>
      <c r="J1448" s="31"/>
      <c r="K1448" s="52"/>
      <c r="L1448" s="31"/>
      <c r="M1448" s="31"/>
      <c r="N1448" s="43"/>
      <c r="O1448" s="121"/>
      <c r="P1448" s="43"/>
      <c r="Q1448" s="31" t="b">
        <f>IF(AND(OR(G1448:G1452=DATOS!C$8,G1448:G1452=DATOS!C$9),H1448:H1452=DATOS!B$4),ROW(G1448:G1452))</f>
        <v>0</v>
      </c>
      <c r="R1448" s="31" t="str">
        <f t="shared" ca="1" si="2"/>
        <v/>
      </c>
      <c r="S1448" s="31">
        <f t="shared" ca="1" si="10"/>
        <v>0</v>
      </c>
      <c r="T1448" s="32"/>
      <c r="U1448" s="32"/>
      <c r="V1448" s="32"/>
      <c r="W1448" s="32"/>
      <c r="X1448" s="32"/>
      <c r="Y1448" s="32"/>
      <c r="Z1448" s="32"/>
      <c r="AA1448" s="32"/>
      <c r="AB1448" s="32"/>
      <c r="AC1448" s="32"/>
      <c r="AD1448" s="32"/>
      <c r="AE1448" s="32"/>
    </row>
    <row r="1449" spans="1:31" ht="12.75">
      <c r="A1449" s="37"/>
      <c r="B1449" s="43"/>
      <c r="C1449" s="45"/>
      <c r="D1449" s="45"/>
      <c r="E1449" s="121"/>
      <c r="F1449" s="43"/>
      <c r="G1449" s="43"/>
      <c r="H1449" s="51"/>
      <c r="I1449" s="43"/>
      <c r="J1449" s="31"/>
      <c r="K1449" s="52"/>
      <c r="L1449" s="121"/>
      <c r="M1449" s="31"/>
      <c r="N1449" s="43"/>
      <c r="O1449" s="121"/>
      <c r="P1449" s="43"/>
      <c r="Q1449" s="31" t="b">
        <f>IF(AND(OR(G1449:G1453=DATOS!C$8,G1449:G1453=DATOS!C$9),H1449:H1453=DATOS!B$4),ROW(G1449:G1453))</f>
        <v>0</v>
      </c>
      <c r="R1449" s="31" t="str">
        <f t="shared" ca="1" si="2"/>
        <v/>
      </c>
      <c r="S1449" s="31">
        <f t="shared" ca="1" si="10"/>
        <v>0</v>
      </c>
      <c r="T1449" s="32"/>
      <c r="U1449" s="32"/>
      <c r="V1449" s="32"/>
      <c r="W1449" s="32"/>
      <c r="X1449" s="32"/>
      <c r="Y1449" s="32"/>
      <c r="Z1449" s="32"/>
      <c r="AA1449" s="32"/>
      <c r="AB1449" s="32"/>
      <c r="AC1449" s="32"/>
      <c r="AD1449" s="32"/>
      <c r="AE1449" s="32"/>
    </row>
    <row r="1450" spans="1:31" ht="12.75">
      <c r="A1450" s="37"/>
      <c r="B1450" s="43"/>
      <c r="C1450" s="45"/>
      <c r="D1450" s="45"/>
      <c r="E1450" s="121"/>
      <c r="F1450" s="43"/>
      <c r="G1450" s="43"/>
      <c r="H1450" s="51"/>
      <c r="I1450" s="43"/>
      <c r="J1450" s="31"/>
      <c r="K1450" s="55"/>
      <c r="L1450" s="31"/>
      <c r="M1450" s="31"/>
      <c r="N1450" s="43"/>
      <c r="O1450" s="121"/>
      <c r="P1450" s="43"/>
      <c r="Q1450" s="31" t="b">
        <f>IF(AND(OR(G1450:G1454=DATOS!C$8,G1450:G1454=DATOS!C$9),H1450:H1454=DATOS!B$4),ROW(G1450:G1454))</f>
        <v>0</v>
      </c>
      <c r="R1450" s="31" t="str">
        <f t="shared" ca="1" si="2"/>
        <v/>
      </c>
      <c r="S1450" s="31">
        <f t="shared" ca="1" si="10"/>
        <v>0</v>
      </c>
      <c r="T1450" s="32"/>
      <c r="U1450" s="32"/>
      <c r="V1450" s="32"/>
      <c r="W1450" s="32"/>
      <c r="X1450" s="32"/>
      <c r="Y1450" s="32"/>
      <c r="Z1450" s="32"/>
      <c r="AA1450" s="32"/>
      <c r="AB1450" s="32"/>
      <c r="AC1450" s="32"/>
      <c r="AD1450" s="32"/>
      <c r="AE1450" s="32"/>
    </row>
    <row r="1451" spans="1:31" ht="12.75">
      <c r="A1451" s="37"/>
      <c r="B1451" s="43"/>
      <c r="C1451" s="45"/>
      <c r="D1451" s="45"/>
      <c r="E1451" s="121"/>
      <c r="F1451" s="43"/>
      <c r="G1451" s="43"/>
      <c r="H1451" s="51"/>
      <c r="I1451" s="43"/>
      <c r="J1451" s="31"/>
      <c r="K1451" s="52"/>
      <c r="L1451" s="121"/>
      <c r="M1451" s="31"/>
      <c r="N1451" s="43"/>
      <c r="O1451" s="121"/>
      <c r="P1451" s="43"/>
      <c r="Q1451" s="31" t="b">
        <f>IF(AND(OR(G1451:G1455=DATOS!C$8,G1451:G1455=DATOS!C$9),H1451:H1455=DATOS!B$4),ROW(G1451:G1455))</f>
        <v>0</v>
      </c>
      <c r="R1451" s="31" t="str">
        <f t="shared" ca="1" si="2"/>
        <v/>
      </c>
      <c r="S1451" s="31">
        <f t="shared" ca="1" si="10"/>
        <v>0</v>
      </c>
      <c r="T1451" s="32"/>
      <c r="U1451" s="32"/>
      <c r="V1451" s="32"/>
      <c r="W1451" s="32"/>
      <c r="X1451" s="32"/>
      <c r="Y1451" s="32"/>
      <c r="Z1451" s="32"/>
      <c r="AA1451" s="32"/>
      <c r="AB1451" s="32"/>
      <c r="AC1451" s="32"/>
      <c r="AD1451" s="32"/>
      <c r="AE1451" s="32"/>
    </row>
    <row r="1452" spans="1:31" ht="12.75">
      <c r="A1452" s="37"/>
      <c r="B1452" s="43"/>
      <c r="C1452" s="45"/>
      <c r="D1452" s="45"/>
      <c r="E1452" s="121"/>
      <c r="F1452" s="43"/>
      <c r="G1452" s="43"/>
      <c r="H1452" s="51"/>
      <c r="I1452" s="43"/>
      <c r="J1452" s="31"/>
      <c r="K1452" s="55"/>
      <c r="L1452" s="31"/>
      <c r="M1452" s="31"/>
      <c r="N1452" s="43"/>
      <c r="O1452" s="121"/>
      <c r="P1452" s="43"/>
      <c r="Q1452" s="31" t="b">
        <f>IF(AND(OR(G1452:G1456=DATOS!C$8,G1452:G1456=DATOS!C$9),H1452:H1456=DATOS!B$4),ROW(G1452:G1456))</f>
        <v>0</v>
      </c>
      <c r="R1452" s="31" t="str">
        <f t="shared" ca="1" si="2"/>
        <v/>
      </c>
      <c r="S1452" s="31">
        <f t="shared" ca="1" si="10"/>
        <v>0</v>
      </c>
      <c r="T1452" s="32"/>
      <c r="U1452" s="32"/>
      <c r="V1452" s="32"/>
      <c r="W1452" s="32"/>
      <c r="X1452" s="32"/>
      <c r="Y1452" s="32"/>
      <c r="Z1452" s="32"/>
      <c r="AA1452" s="32"/>
      <c r="AB1452" s="32"/>
      <c r="AC1452" s="32"/>
      <c r="AD1452" s="32"/>
      <c r="AE1452" s="32"/>
    </row>
    <row r="1453" spans="1:31" ht="12.75">
      <c r="A1453" s="37"/>
      <c r="B1453" s="43"/>
      <c r="C1453" s="45"/>
      <c r="D1453" s="45"/>
      <c r="E1453" s="121"/>
      <c r="F1453" s="43"/>
      <c r="G1453" s="43"/>
      <c r="H1453" s="51"/>
      <c r="I1453" s="43"/>
      <c r="J1453" s="31"/>
      <c r="K1453" s="55"/>
      <c r="L1453" s="31"/>
      <c r="M1453" s="31"/>
      <c r="N1453" s="43"/>
      <c r="O1453" s="121"/>
      <c r="P1453" s="43"/>
      <c r="Q1453" s="31" t="b">
        <f>IF(AND(OR(G1453:G1457=DATOS!C$8,G1453:G1457=DATOS!C$9),H1453:H1457=DATOS!B$4),ROW(G1453:G1457))</f>
        <v>0</v>
      </c>
      <c r="R1453" s="31" t="str">
        <f t="shared" ca="1" si="2"/>
        <v/>
      </c>
      <c r="S1453" s="31">
        <f t="shared" ca="1" si="10"/>
        <v>0</v>
      </c>
      <c r="T1453" s="32"/>
      <c r="U1453" s="32"/>
      <c r="V1453" s="32"/>
      <c r="W1453" s="32"/>
      <c r="X1453" s="32"/>
      <c r="Y1453" s="32"/>
      <c r="Z1453" s="32"/>
      <c r="AA1453" s="32"/>
      <c r="AB1453" s="32"/>
      <c r="AC1453" s="32"/>
      <c r="AD1453" s="32"/>
      <c r="AE1453" s="32"/>
    </row>
    <row r="1454" spans="1:31" ht="12.75">
      <c r="A1454" s="37"/>
      <c r="B1454" s="43"/>
      <c r="C1454" s="45"/>
      <c r="D1454" s="45"/>
      <c r="E1454" s="121"/>
      <c r="F1454" s="43"/>
      <c r="G1454" s="43"/>
      <c r="H1454" s="51"/>
      <c r="I1454" s="43"/>
      <c r="J1454" s="31"/>
      <c r="K1454" s="55"/>
      <c r="L1454" s="31"/>
      <c r="M1454" s="31"/>
      <c r="N1454" s="43"/>
      <c r="O1454" s="121"/>
      <c r="P1454" s="43"/>
      <c r="Q1454" s="31" t="b">
        <f>IF(AND(OR(G1454:G1458=DATOS!C$8,G1454:G1458=DATOS!C$9),H1454:H1458=DATOS!B$4),ROW(G1454:G1458))</f>
        <v>0</v>
      </c>
      <c r="R1454" s="31" t="str">
        <f t="shared" ca="1" si="2"/>
        <v/>
      </c>
      <c r="S1454" s="31">
        <f t="shared" ca="1" si="10"/>
        <v>0</v>
      </c>
      <c r="T1454" s="32"/>
      <c r="U1454" s="32"/>
      <c r="V1454" s="32"/>
      <c r="W1454" s="32"/>
      <c r="X1454" s="32"/>
      <c r="Y1454" s="32"/>
      <c r="Z1454" s="32"/>
      <c r="AA1454" s="32"/>
      <c r="AB1454" s="32"/>
      <c r="AC1454" s="32"/>
      <c r="AD1454" s="32"/>
      <c r="AE1454" s="32"/>
    </row>
    <row r="1455" spans="1:31" ht="12.75">
      <c r="A1455" s="37"/>
      <c r="B1455" s="43"/>
      <c r="C1455" s="45"/>
      <c r="D1455" s="45"/>
      <c r="E1455" s="121"/>
      <c r="F1455" s="43"/>
      <c r="G1455" s="43"/>
      <c r="H1455" s="51"/>
      <c r="I1455" s="43"/>
      <c r="J1455" s="31"/>
      <c r="K1455" s="55"/>
      <c r="L1455" s="31"/>
      <c r="M1455" s="31"/>
      <c r="N1455" s="43"/>
      <c r="O1455" s="121"/>
      <c r="P1455" s="43"/>
      <c r="Q1455" s="31" t="b">
        <f>IF(AND(OR(G1455:G1459=DATOS!C$8,G1455:G1459=DATOS!C$9),H1455:H1459=DATOS!B$4),ROW(G1455:G1459))</f>
        <v>0</v>
      </c>
      <c r="R1455" s="31" t="str">
        <f t="shared" ca="1" si="2"/>
        <v/>
      </c>
      <c r="S1455" s="31">
        <f t="shared" ca="1" si="10"/>
        <v>0</v>
      </c>
      <c r="T1455" s="32"/>
      <c r="U1455" s="32"/>
      <c r="V1455" s="32"/>
      <c r="W1455" s="32"/>
      <c r="X1455" s="32"/>
      <c r="Y1455" s="32"/>
      <c r="Z1455" s="32"/>
      <c r="AA1455" s="32"/>
      <c r="AB1455" s="32"/>
      <c r="AC1455" s="32"/>
      <c r="AD1455" s="32"/>
      <c r="AE1455" s="32"/>
    </row>
    <row r="1456" spans="1:31" ht="12.75">
      <c r="A1456" s="37"/>
      <c r="B1456" s="43"/>
      <c r="C1456" s="45"/>
      <c r="D1456" s="45"/>
      <c r="E1456" s="121"/>
      <c r="F1456" s="43"/>
      <c r="G1456" s="43"/>
      <c r="H1456" s="51"/>
      <c r="I1456" s="43"/>
      <c r="J1456" s="31"/>
      <c r="K1456" s="55"/>
      <c r="L1456" s="31"/>
      <c r="M1456" s="31"/>
      <c r="N1456" s="43"/>
      <c r="O1456" s="121"/>
      <c r="P1456" s="43"/>
      <c r="Q1456" s="31" t="b">
        <f>IF(AND(OR(G1456:G1460=DATOS!C$8,G1456:G1460=DATOS!C$9),H1456:H1460=DATOS!B$4),ROW(G1456:G1460))</f>
        <v>0</v>
      </c>
      <c r="R1456" s="31" t="str">
        <f t="shared" ca="1" si="2"/>
        <v/>
      </c>
      <c r="S1456" s="31">
        <f t="shared" ca="1" si="10"/>
        <v>0</v>
      </c>
      <c r="T1456" s="32"/>
      <c r="U1456" s="32"/>
      <c r="V1456" s="32"/>
      <c r="W1456" s="32"/>
      <c r="X1456" s="32"/>
      <c r="Y1456" s="32"/>
      <c r="Z1456" s="32"/>
      <c r="AA1456" s="32"/>
      <c r="AB1456" s="32"/>
      <c r="AC1456" s="32"/>
      <c r="AD1456" s="32"/>
      <c r="AE1456" s="32"/>
    </row>
    <row r="1457" spans="1:31" ht="12.75">
      <c r="A1457" s="37"/>
      <c r="B1457" s="43"/>
      <c r="C1457" s="45"/>
      <c r="D1457" s="45"/>
      <c r="E1457" s="121"/>
      <c r="F1457" s="43"/>
      <c r="G1457" s="43"/>
      <c r="H1457" s="51"/>
      <c r="I1457" s="43"/>
      <c r="J1457" s="31"/>
      <c r="K1457" s="55"/>
      <c r="L1457" s="31"/>
      <c r="M1457" s="31"/>
      <c r="N1457" s="43"/>
      <c r="O1457" s="121"/>
      <c r="P1457" s="43"/>
      <c r="Q1457" s="31" t="b">
        <f>IF(AND(OR(G1457:G1461=DATOS!C$8,G1457:G1461=DATOS!C$9),H1457:H1461=DATOS!B$4),ROW(G1457:G1461))</f>
        <v>0</v>
      </c>
      <c r="R1457" s="31" t="str">
        <f t="shared" ca="1" si="2"/>
        <v/>
      </c>
      <c r="S1457" s="31">
        <f t="shared" ca="1" si="10"/>
        <v>0</v>
      </c>
      <c r="T1457" s="32"/>
      <c r="U1457" s="32"/>
      <c r="V1457" s="32"/>
      <c r="W1457" s="32"/>
      <c r="X1457" s="32"/>
      <c r="Y1457" s="32"/>
      <c r="Z1457" s="32"/>
      <c r="AA1457" s="32"/>
      <c r="AB1457" s="32"/>
      <c r="AC1457" s="32"/>
      <c r="AD1457" s="32"/>
      <c r="AE1457" s="32"/>
    </row>
    <row r="1458" spans="1:31" ht="12.75">
      <c r="A1458" s="37"/>
      <c r="B1458" s="43"/>
      <c r="C1458" s="45"/>
      <c r="D1458" s="45"/>
      <c r="E1458" s="121"/>
      <c r="F1458" s="43"/>
      <c r="G1458" s="43"/>
      <c r="H1458" s="51"/>
      <c r="I1458" s="43"/>
      <c r="J1458" s="31"/>
      <c r="K1458" s="52"/>
      <c r="L1458" s="384"/>
      <c r="M1458" s="384"/>
      <c r="N1458" s="43"/>
      <c r="O1458" s="121"/>
      <c r="P1458" s="43"/>
      <c r="Q1458" s="31" t="b">
        <f>IF(AND(OR(G1458:G1462=DATOS!C$8,G1458:G1462=DATOS!C$9),H1458:H1462=DATOS!B$4),ROW(G1458:G1462))</f>
        <v>0</v>
      </c>
      <c r="R1458" s="31" t="str">
        <f t="shared" ca="1" si="2"/>
        <v/>
      </c>
      <c r="S1458" s="31">
        <f t="shared" ca="1" si="10"/>
        <v>0</v>
      </c>
      <c r="T1458" s="32"/>
      <c r="U1458" s="32"/>
      <c r="V1458" s="32"/>
      <c r="W1458" s="32"/>
      <c r="X1458" s="32"/>
      <c r="Y1458" s="32"/>
      <c r="Z1458" s="32"/>
      <c r="AA1458" s="32"/>
      <c r="AB1458" s="32"/>
      <c r="AC1458" s="32"/>
      <c r="AD1458" s="32"/>
      <c r="AE1458" s="32"/>
    </row>
    <row r="1459" spans="1:31" ht="12.75">
      <c r="A1459" s="37"/>
      <c r="B1459" s="43"/>
      <c r="C1459" s="45"/>
      <c r="D1459" s="45"/>
      <c r="E1459" s="121"/>
      <c r="F1459" s="43"/>
      <c r="G1459" s="43"/>
      <c r="H1459" s="51"/>
      <c r="I1459" s="43"/>
      <c r="J1459" s="31"/>
      <c r="K1459" s="55"/>
      <c r="L1459" s="31"/>
      <c r="M1459" s="31"/>
      <c r="N1459" s="43"/>
      <c r="O1459" s="121"/>
      <c r="P1459" s="43"/>
      <c r="Q1459" s="31" t="b">
        <f>IF(AND(OR(G1459:G1463=DATOS!C$8,G1459:G1463=DATOS!C$9),H1459:H1463=DATOS!B$4),ROW(G1459:G1463))</f>
        <v>0</v>
      </c>
      <c r="R1459" s="31" t="str">
        <f t="shared" ca="1" si="2"/>
        <v/>
      </c>
      <c r="S1459" s="31">
        <f t="shared" ca="1" si="10"/>
        <v>0</v>
      </c>
      <c r="T1459" s="32"/>
      <c r="U1459" s="32"/>
      <c r="V1459" s="32"/>
      <c r="W1459" s="32"/>
      <c r="X1459" s="32"/>
      <c r="Y1459" s="32"/>
      <c r="Z1459" s="32"/>
      <c r="AA1459" s="32"/>
      <c r="AB1459" s="32"/>
      <c r="AC1459" s="32"/>
      <c r="AD1459" s="32"/>
      <c r="AE1459" s="32"/>
    </row>
    <row r="1460" spans="1:31" ht="12.75">
      <c r="A1460" s="37"/>
      <c r="B1460" s="43"/>
      <c r="C1460" s="45"/>
      <c r="D1460" s="45"/>
      <c r="E1460" s="121"/>
      <c r="F1460" s="43"/>
      <c r="G1460" s="43"/>
      <c r="H1460" s="51"/>
      <c r="I1460" s="43"/>
      <c r="J1460" s="31"/>
      <c r="K1460" s="55"/>
      <c r="L1460" s="31"/>
      <c r="M1460" s="31"/>
      <c r="N1460" s="43"/>
      <c r="O1460" s="121"/>
      <c r="P1460" s="43"/>
      <c r="Q1460" s="31" t="b">
        <f>IF(AND(OR(G1460:G1464=DATOS!C$8,G1460:G1464=DATOS!C$9),H1460:H1464=DATOS!B$4),ROW(G1460:G1464))</f>
        <v>0</v>
      </c>
      <c r="R1460" s="31" t="str">
        <f t="shared" ca="1" si="2"/>
        <v/>
      </c>
      <c r="S1460" s="31">
        <f t="shared" ca="1" si="10"/>
        <v>0</v>
      </c>
      <c r="T1460" s="32"/>
      <c r="U1460" s="32"/>
      <c r="V1460" s="32"/>
      <c r="W1460" s="32"/>
      <c r="X1460" s="32"/>
      <c r="Y1460" s="32"/>
      <c r="Z1460" s="32"/>
      <c r="AA1460" s="32"/>
      <c r="AB1460" s="32"/>
      <c r="AC1460" s="32"/>
      <c r="AD1460" s="32"/>
      <c r="AE1460" s="32"/>
    </row>
    <row r="1461" spans="1:31" ht="12.75">
      <c r="A1461" s="37"/>
      <c r="B1461" s="43"/>
      <c r="C1461" s="45"/>
      <c r="D1461" s="45"/>
      <c r="E1461" s="121"/>
      <c r="F1461" s="43"/>
      <c r="G1461" s="43"/>
      <c r="H1461" s="51"/>
      <c r="I1461" s="43"/>
      <c r="J1461" s="31"/>
      <c r="K1461" s="55"/>
      <c r="L1461" s="31"/>
      <c r="M1461" s="31"/>
      <c r="N1461" s="43"/>
      <c r="O1461" s="121"/>
      <c r="P1461" s="43"/>
      <c r="Q1461" s="31" t="b">
        <f>IF(AND(OR(G1461:G1465=DATOS!C$8,G1461:G1465=DATOS!C$9),H1461:H1465=DATOS!B$4),ROW(G1461:G1465))</f>
        <v>0</v>
      </c>
      <c r="R1461" s="31" t="str">
        <f t="shared" ca="1" si="2"/>
        <v/>
      </c>
      <c r="S1461" s="31">
        <f t="shared" ca="1" si="10"/>
        <v>0</v>
      </c>
      <c r="T1461" s="32"/>
      <c r="U1461" s="32"/>
      <c r="V1461" s="32"/>
      <c r="W1461" s="32"/>
      <c r="X1461" s="32"/>
      <c r="Y1461" s="32"/>
      <c r="Z1461" s="32"/>
      <c r="AA1461" s="32"/>
      <c r="AB1461" s="32"/>
      <c r="AC1461" s="32"/>
      <c r="AD1461" s="32"/>
      <c r="AE1461" s="32"/>
    </row>
    <row r="1462" spans="1:31" ht="12.75">
      <c r="A1462" s="37"/>
      <c r="B1462" s="43"/>
      <c r="C1462" s="45"/>
      <c r="D1462" s="45"/>
      <c r="E1462" s="121"/>
      <c r="F1462" s="43"/>
      <c r="G1462" s="43"/>
      <c r="H1462" s="51"/>
      <c r="I1462" s="43"/>
      <c r="J1462" s="31"/>
      <c r="K1462" s="55"/>
      <c r="L1462" s="31"/>
      <c r="M1462" s="31"/>
      <c r="N1462" s="43"/>
      <c r="O1462" s="121"/>
      <c r="P1462" s="43"/>
      <c r="Q1462" s="31" t="b">
        <f>IF(AND(OR(G1462:G1466=DATOS!C$8,G1462:G1466=DATOS!C$9),H1462:H1466=DATOS!B$4),ROW(G1462:G1466))</f>
        <v>0</v>
      </c>
      <c r="R1462" s="31" t="str">
        <f t="shared" ca="1" si="2"/>
        <v/>
      </c>
      <c r="S1462" s="31">
        <f t="shared" ca="1" si="10"/>
        <v>0</v>
      </c>
      <c r="T1462" s="32"/>
      <c r="U1462" s="32"/>
      <c r="V1462" s="32"/>
      <c r="W1462" s="32"/>
      <c r="X1462" s="32"/>
      <c r="Y1462" s="32"/>
      <c r="Z1462" s="32"/>
      <c r="AA1462" s="32"/>
      <c r="AB1462" s="32"/>
      <c r="AC1462" s="32"/>
      <c r="AD1462" s="32"/>
      <c r="AE1462" s="32"/>
    </row>
    <row r="1463" spans="1:31" ht="12.75">
      <c r="A1463" s="37"/>
      <c r="B1463" s="43"/>
      <c r="C1463" s="45"/>
      <c r="D1463" s="45"/>
      <c r="E1463" s="121"/>
      <c r="F1463" s="43"/>
      <c r="G1463" s="43"/>
      <c r="H1463" s="51"/>
      <c r="I1463" s="43"/>
      <c r="J1463" s="31"/>
      <c r="K1463" s="55"/>
      <c r="L1463" s="31"/>
      <c r="M1463" s="31"/>
      <c r="N1463" s="43"/>
      <c r="O1463" s="121"/>
      <c r="P1463" s="43"/>
      <c r="Q1463" s="31" t="b">
        <f>IF(AND(OR(G1463:G1467=DATOS!C$8,G1463:G1467=DATOS!C$9),H1463:H1467=DATOS!B$4),ROW(G1463:G1467))</f>
        <v>0</v>
      </c>
      <c r="R1463" s="31" t="str">
        <f t="shared" ca="1" si="2"/>
        <v/>
      </c>
      <c r="S1463" s="31">
        <f t="shared" ca="1" si="10"/>
        <v>0</v>
      </c>
      <c r="T1463" s="32"/>
      <c r="U1463" s="32"/>
      <c r="V1463" s="32"/>
      <c r="W1463" s="32"/>
      <c r="X1463" s="32"/>
      <c r="Y1463" s="32"/>
      <c r="Z1463" s="32"/>
      <c r="AA1463" s="32"/>
      <c r="AB1463" s="32"/>
      <c r="AC1463" s="32"/>
      <c r="AD1463" s="32"/>
      <c r="AE1463" s="32"/>
    </row>
    <row r="1464" spans="1:31" ht="12.75">
      <c r="A1464" s="37"/>
      <c r="B1464" s="43"/>
      <c r="C1464" s="45"/>
      <c r="D1464" s="45"/>
      <c r="E1464" s="121"/>
      <c r="F1464" s="43"/>
      <c r="G1464" s="43"/>
      <c r="H1464" s="51"/>
      <c r="I1464" s="43"/>
      <c r="J1464" s="31"/>
      <c r="K1464" s="55"/>
      <c r="L1464" s="31"/>
      <c r="M1464" s="31"/>
      <c r="N1464" s="43"/>
      <c r="O1464" s="121"/>
      <c r="P1464" s="43"/>
      <c r="Q1464" s="31" t="b">
        <f>IF(AND(OR(G1464:G1468=DATOS!C$8,G1464:G1468=DATOS!C$9),H1464:H1468=DATOS!B$4),ROW(G1464:G1468))</f>
        <v>0</v>
      </c>
      <c r="R1464" s="31" t="str">
        <f t="shared" ca="1" si="2"/>
        <v/>
      </c>
      <c r="S1464" s="31">
        <f t="shared" ca="1" si="10"/>
        <v>0</v>
      </c>
      <c r="T1464" s="32"/>
      <c r="U1464" s="32"/>
      <c r="V1464" s="32"/>
      <c r="W1464" s="32"/>
      <c r="X1464" s="32"/>
      <c r="Y1464" s="32"/>
      <c r="Z1464" s="32"/>
      <c r="AA1464" s="32"/>
      <c r="AB1464" s="32"/>
      <c r="AC1464" s="32"/>
      <c r="AD1464" s="32"/>
      <c r="AE1464" s="32"/>
    </row>
    <row r="1465" spans="1:31" ht="12.75">
      <c r="A1465" s="37"/>
      <c r="B1465" s="43"/>
      <c r="C1465" s="45"/>
      <c r="D1465" s="45"/>
      <c r="E1465" s="121"/>
      <c r="F1465" s="43"/>
      <c r="G1465" s="43"/>
      <c r="H1465" s="51"/>
      <c r="I1465" s="43"/>
      <c r="J1465" s="31"/>
      <c r="K1465" s="55"/>
      <c r="L1465" s="31"/>
      <c r="M1465" s="31"/>
      <c r="N1465" s="43"/>
      <c r="O1465" s="121"/>
      <c r="P1465" s="43"/>
      <c r="Q1465" s="31" t="b">
        <f>IF(AND(OR(G1465:G1469=DATOS!C$8,G1465:G1469=DATOS!C$9),H1465:H1469=DATOS!B$4),ROW(G1465:G1469))</f>
        <v>0</v>
      </c>
      <c r="R1465" s="31" t="str">
        <f t="shared" ca="1" si="2"/>
        <v/>
      </c>
      <c r="S1465" s="31">
        <f t="shared" ca="1" si="10"/>
        <v>0</v>
      </c>
      <c r="T1465" s="32"/>
      <c r="U1465" s="32"/>
      <c r="V1465" s="32"/>
      <c r="W1465" s="32"/>
      <c r="X1465" s="32"/>
      <c r="Y1465" s="32"/>
      <c r="Z1465" s="32"/>
      <c r="AA1465" s="32"/>
      <c r="AB1465" s="32"/>
      <c r="AC1465" s="32"/>
      <c r="AD1465" s="32"/>
      <c r="AE1465" s="32"/>
    </row>
    <row r="1466" spans="1:31" ht="12.75">
      <c r="A1466" s="37"/>
      <c r="B1466" s="43"/>
      <c r="C1466" s="45"/>
      <c r="D1466" s="45"/>
      <c r="E1466" s="121"/>
      <c r="F1466" s="43"/>
      <c r="G1466" s="43"/>
      <c r="H1466" s="51"/>
      <c r="I1466" s="43"/>
      <c r="J1466" s="31"/>
      <c r="K1466" s="55"/>
      <c r="L1466" s="31"/>
      <c r="M1466" s="31"/>
      <c r="N1466" s="43"/>
      <c r="O1466" s="121"/>
      <c r="P1466" s="43"/>
      <c r="Q1466" s="31" t="b">
        <f>IF(AND(OR(G1466:G1470=DATOS!C$8,G1466:G1470=DATOS!C$9),H1466:H1470=DATOS!B$4),ROW(G1466:G1470))</f>
        <v>0</v>
      </c>
      <c r="R1466" s="31" t="str">
        <f t="shared" ca="1" si="2"/>
        <v/>
      </c>
      <c r="S1466" s="31">
        <f t="shared" ca="1" si="10"/>
        <v>0</v>
      </c>
      <c r="T1466" s="32"/>
      <c r="U1466" s="32"/>
      <c r="V1466" s="32"/>
      <c r="W1466" s="32"/>
      <c r="X1466" s="32"/>
      <c r="Y1466" s="32"/>
      <c r="Z1466" s="32"/>
      <c r="AA1466" s="32"/>
      <c r="AB1466" s="32"/>
      <c r="AC1466" s="32"/>
      <c r="AD1466" s="32"/>
      <c r="AE1466" s="32"/>
    </row>
    <row r="1467" spans="1:31" ht="12.75">
      <c r="A1467" s="37"/>
      <c r="B1467" s="43"/>
      <c r="C1467" s="45"/>
      <c r="D1467" s="45"/>
      <c r="E1467" s="121"/>
      <c r="F1467" s="43"/>
      <c r="G1467" s="43"/>
      <c r="H1467" s="51"/>
      <c r="I1467" s="43"/>
      <c r="J1467" s="31"/>
      <c r="K1467" s="55"/>
      <c r="L1467" s="31"/>
      <c r="M1467" s="31"/>
      <c r="N1467" s="43"/>
      <c r="O1467" s="121"/>
      <c r="P1467" s="43"/>
      <c r="Q1467" s="31" t="b">
        <f>IF(AND(OR(G1467:G1471=DATOS!C$8,G1467:G1471=DATOS!C$9),H1467:H1471=DATOS!B$4),ROW(G1467:G1471))</f>
        <v>0</v>
      </c>
      <c r="R1467" s="31" t="str">
        <f t="shared" ca="1" si="2"/>
        <v/>
      </c>
      <c r="S1467" s="31">
        <f t="shared" ca="1" si="10"/>
        <v>0</v>
      </c>
      <c r="T1467" s="32"/>
      <c r="U1467" s="32"/>
      <c r="V1467" s="32"/>
      <c r="W1467" s="32"/>
      <c r="X1467" s="32"/>
      <c r="Y1467" s="32"/>
      <c r="Z1467" s="32"/>
      <c r="AA1467" s="32"/>
      <c r="AB1467" s="32"/>
      <c r="AC1467" s="32"/>
      <c r="AD1467" s="32"/>
      <c r="AE1467" s="32"/>
    </row>
    <row r="1468" spans="1:31" ht="12.75">
      <c r="A1468" s="37"/>
      <c r="B1468" s="43"/>
      <c r="C1468" s="45"/>
      <c r="D1468" s="45"/>
      <c r="E1468" s="121"/>
      <c r="F1468" s="43"/>
      <c r="G1468" s="43"/>
      <c r="H1468" s="51"/>
      <c r="I1468" s="43"/>
      <c r="J1468" s="31"/>
      <c r="K1468" s="55"/>
      <c r="L1468" s="31"/>
      <c r="M1468" s="31"/>
      <c r="N1468" s="43"/>
      <c r="O1468" s="121"/>
      <c r="P1468" s="43"/>
      <c r="Q1468" s="31" t="b">
        <f>IF(AND(OR(G1468:G1472=DATOS!C$8,G1468:G1472=DATOS!C$9),H1468:H1472=DATOS!B$4),ROW(G1468:G1472))</f>
        <v>0</v>
      </c>
      <c r="R1468" s="31" t="str">
        <f t="shared" ca="1" si="2"/>
        <v/>
      </c>
      <c r="S1468" s="31">
        <f t="shared" ca="1" si="10"/>
        <v>0</v>
      </c>
      <c r="T1468" s="32"/>
      <c r="U1468" s="32"/>
      <c r="V1468" s="32"/>
      <c r="W1468" s="32"/>
      <c r="X1468" s="32"/>
      <c r="Y1468" s="32"/>
      <c r="Z1468" s="32"/>
      <c r="AA1468" s="32"/>
      <c r="AB1468" s="32"/>
      <c r="AC1468" s="32"/>
      <c r="AD1468" s="32"/>
      <c r="AE1468" s="32"/>
    </row>
    <row r="1469" spans="1:31" ht="12.75">
      <c r="A1469" s="37"/>
      <c r="B1469" s="43"/>
      <c r="C1469" s="45"/>
      <c r="D1469" s="45"/>
      <c r="E1469" s="121"/>
      <c r="F1469" s="43"/>
      <c r="G1469" s="43"/>
      <c r="H1469" s="51"/>
      <c r="I1469" s="43"/>
      <c r="J1469" s="31"/>
      <c r="K1469" s="52"/>
      <c r="L1469" s="31"/>
      <c r="M1469" s="31"/>
      <c r="N1469" s="43"/>
      <c r="O1469" s="121"/>
      <c r="P1469" s="43"/>
      <c r="Q1469" s="31" t="b">
        <f>IF(AND(OR(G1469:G1473=DATOS!C$8,G1469:G1473=DATOS!C$9),H1469:H1473=DATOS!B$4),ROW(G1469:G1473))</f>
        <v>0</v>
      </c>
      <c r="R1469" s="31" t="str">
        <f t="shared" ca="1" si="2"/>
        <v/>
      </c>
      <c r="S1469" s="31">
        <f t="shared" ca="1" si="10"/>
        <v>0</v>
      </c>
      <c r="T1469" s="32"/>
      <c r="U1469" s="32"/>
      <c r="V1469" s="32"/>
      <c r="W1469" s="32"/>
      <c r="X1469" s="32"/>
      <c r="Y1469" s="32"/>
      <c r="Z1469" s="32"/>
      <c r="AA1469" s="32"/>
      <c r="AB1469" s="32"/>
      <c r="AC1469" s="32"/>
      <c r="AD1469" s="32"/>
      <c r="AE1469" s="32"/>
    </row>
    <row r="1470" spans="1:31" ht="12.75">
      <c r="A1470" s="37"/>
      <c r="B1470" s="43"/>
      <c r="C1470" s="45"/>
      <c r="D1470" s="45"/>
      <c r="E1470" s="121"/>
      <c r="F1470" s="43"/>
      <c r="G1470" s="43"/>
      <c r="H1470" s="51"/>
      <c r="I1470" s="43"/>
      <c r="J1470" s="31"/>
      <c r="K1470" s="55"/>
      <c r="L1470" s="31"/>
      <c r="M1470" s="31"/>
      <c r="N1470" s="43"/>
      <c r="O1470" s="121"/>
      <c r="P1470" s="43"/>
      <c r="Q1470" s="31" t="b">
        <f>IF(AND(OR(G1470:G1474=DATOS!C$8,G1470:G1474=DATOS!C$9),H1470:H1474=DATOS!B$4),ROW(G1470:G1474))</f>
        <v>0</v>
      </c>
      <c r="R1470" s="31" t="str">
        <f t="shared" ca="1" si="2"/>
        <v/>
      </c>
      <c r="S1470" s="31">
        <f t="shared" ca="1" si="10"/>
        <v>0</v>
      </c>
      <c r="T1470" s="32"/>
      <c r="U1470" s="32"/>
      <c r="V1470" s="32"/>
      <c r="W1470" s="32"/>
      <c r="X1470" s="32"/>
      <c r="Y1470" s="32"/>
      <c r="Z1470" s="32"/>
      <c r="AA1470" s="32"/>
      <c r="AB1470" s="32"/>
      <c r="AC1470" s="32"/>
      <c r="AD1470" s="32"/>
      <c r="AE1470" s="32"/>
    </row>
    <row r="1471" spans="1:31" ht="12.75">
      <c r="A1471" s="37"/>
      <c r="B1471" s="43"/>
      <c r="C1471" s="45"/>
      <c r="D1471" s="45"/>
      <c r="E1471" s="121"/>
      <c r="F1471" s="43"/>
      <c r="G1471" s="43"/>
      <c r="H1471" s="51"/>
      <c r="I1471" s="43"/>
      <c r="J1471" s="31"/>
      <c r="K1471" s="55"/>
      <c r="L1471" s="31"/>
      <c r="M1471" s="31"/>
      <c r="N1471" s="43"/>
      <c r="O1471" s="121"/>
      <c r="P1471" s="43"/>
      <c r="Q1471" s="31" t="b">
        <f>IF(AND(OR(G1471:G1475=DATOS!C$8,G1471:G1475=DATOS!C$9),H1471:H1475=DATOS!B$4),ROW(G1471:G1475))</f>
        <v>0</v>
      </c>
      <c r="R1471" s="31" t="str">
        <f t="shared" ca="1" si="2"/>
        <v/>
      </c>
      <c r="S1471" s="31">
        <f t="shared" ca="1" si="10"/>
        <v>0</v>
      </c>
      <c r="T1471" s="32"/>
      <c r="U1471" s="32"/>
      <c r="V1471" s="32"/>
      <c r="W1471" s="32"/>
      <c r="X1471" s="32"/>
      <c r="Y1471" s="32"/>
      <c r="Z1471" s="32"/>
      <c r="AA1471" s="32"/>
      <c r="AB1471" s="32"/>
      <c r="AC1471" s="32"/>
      <c r="AD1471" s="32"/>
      <c r="AE1471" s="32"/>
    </row>
    <row r="1472" spans="1:31" ht="12.75">
      <c r="A1472" s="37"/>
      <c r="B1472" s="43"/>
      <c r="C1472" s="45"/>
      <c r="D1472" s="45"/>
      <c r="E1472" s="121"/>
      <c r="F1472" s="43"/>
      <c r="G1472" s="43"/>
      <c r="H1472" s="51"/>
      <c r="I1472" s="43"/>
      <c r="J1472" s="31"/>
      <c r="K1472" s="52"/>
      <c r="L1472" s="121"/>
      <c r="M1472" s="121"/>
      <c r="N1472" s="43"/>
      <c r="O1472" s="48"/>
      <c r="P1472" s="43"/>
      <c r="Q1472" s="31" t="b">
        <f>IF(AND(OR(G1472:G1476=DATOS!C$8,G1472:G1476=DATOS!C$9),H1472:H1476=DATOS!B$4),ROW(G1472:G1476))</f>
        <v>0</v>
      </c>
      <c r="R1472" s="31" t="str">
        <f t="shared" ca="1" si="2"/>
        <v/>
      </c>
      <c r="S1472" s="31">
        <f t="shared" ca="1" si="10"/>
        <v>0</v>
      </c>
      <c r="T1472" s="32"/>
      <c r="U1472" s="32"/>
      <c r="V1472" s="32"/>
      <c r="W1472" s="32"/>
      <c r="X1472" s="32"/>
      <c r="Y1472" s="32"/>
      <c r="Z1472" s="32"/>
      <c r="AA1472" s="32"/>
      <c r="AB1472" s="32"/>
      <c r="AC1472" s="32"/>
      <c r="AD1472" s="32"/>
      <c r="AE1472" s="32"/>
    </row>
    <row r="1473" spans="1:31" ht="12.75">
      <c r="A1473" s="37"/>
      <c r="B1473" s="43"/>
      <c r="C1473" s="45"/>
      <c r="D1473" s="45"/>
      <c r="E1473" s="121"/>
      <c r="F1473" s="43"/>
      <c r="G1473" s="43"/>
      <c r="H1473" s="51"/>
      <c r="I1473" s="43"/>
      <c r="J1473" s="31"/>
      <c r="K1473" s="55"/>
      <c r="L1473" s="31"/>
      <c r="M1473" s="31"/>
      <c r="N1473" s="43"/>
      <c r="O1473" s="121"/>
      <c r="P1473" s="43"/>
      <c r="Q1473" s="31" t="b">
        <f>IF(AND(OR(G1473:G1477=DATOS!C$8,G1473:G1477=DATOS!C$9),H1473:H1477=DATOS!B$4),ROW(G1473:G1477))</f>
        <v>0</v>
      </c>
      <c r="R1473" s="31" t="str">
        <f t="shared" ca="1" si="2"/>
        <v/>
      </c>
      <c r="S1473" s="31">
        <f t="shared" ca="1" si="10"/>
        <v>0</v>
      </c>
      <c r="T1473" s="32"/>
      <c r="U1473" s="32"/>
      <c r="V1473" s="32"/>
      <c r="W1473" s="32"/>
      <c r="X1473" s="32"/>
      <c r="Y1473" s="32"/>
      <c r="Z1473" s="32"/>
      <c r="AA1473" s="32"/>
      <c r="AB1473" s="32"/>
      <c r="AC1473" s="32"/>
      <c r="AD1473" s="32"/>
      <c r="AE1473" s="32"/>
    </row>
    <row r="1474" spans="1:31" ht="12.75">
      <c r="A1474" s="37"/>
      <c r="B1474" s="43"/>
      <c r="C1474" s="45"/>
      <c r="D1474" s="45"/>
      <c r="E1474" s="121"/>
      <c r="F1474" s="43"/>
      <c r="G1474" s="43"/>
      <c r="H1474" s="51"/>
      <c r="I1474" s="43"/>
      <c r="J1474" s="31"/>
      <c r="K1474" s="55"/>
      <c r="L1474" s="31"/>
      <c r="M1474" s="31"/>
      <c r="N1474" s="43"/>
      <c r="O1474" s="121"/>
      <c r="P1474" s="43"/>
      <c r="Q1474" s="31" t="b">
        <f>IF(AND(OR(G1474:G1478=DATOS!C$8,G1474:G1478=DATOS!C$9),H1474:H1478=DATOS!B$4),ROW(G1474:G1478))</f>
        <v>0</v>
      </c>
      <c r="R1474" s="31" t="str">
        <f t="shared" ca="1" si="2"/>
        <v/>
      </c>
      <c r="S1474" s="31">
        <f t="shared" ca="1" si="10"/>
        <v>0</v>
      </c>
      <c r="T1474" s="32"/>
      <c r="U1474" s="32"/>
      <c r="V1474" s="32"/>
      <c r="W1474" s="32"/>
      <c r="X1474" s="32"/>
      <c r="Y1474" s="32"/>
      <c r="Z1474" s="32"/>
      <c r="AA1474" s="32"/>
      <c r="AB1474" s="32"/>
      <c r="AC1474" s="32"/>
      <c r="AD1474" s="32"/>
      <c r="AE1474" s="32"/>
    </row>
    <row r="1475" spans="1:31" ht="12.75">
      <c r="A1475" s="37"/>
      <c r="B1475" s="43"/>
      <c r="C1475" s="45"/>
      <c r="D1475" s="45"/>
      <c r="E1475" s="121"/>
      <c r="F1475" s="43"/>
      <c r="G1475" s="43"/>
      <c r="H1475" s="51"/>
      <c r="I1475" s="43"/>
      <c r="J1475" s="31"/>
      <c r="K1475" s="55"/>
      <c r="L1475" s="31"/>
      <c r="M1475" s="31"/>
      <c r="N1475" s="43"/>
      <c r="O1475" s="121"/>
      <c r="P1475" s="43"/>
      <c r="Q1475" s="31" t="b">
        <f>IF(AND(OR(G1475:G1479=DATOS!C$8,G1475:G1479=DATOS!C$9),H1475:H1479=DATOS!B$4),ROW(G1475:G1479))</f>
        <v>0</v>
      </c>
      <c r="R1475" s="31" t="str">
        <f t="shared" ca="1" si="2"/>
        <v/>
      </c>
      <c r="S1475" s="31">
        <f t="shared" ca="1" si="10"/>
        <v>0</v>
      </c>
      <c r="T1475" s="32"/>
      <c r="U1475" s="32"/>
      <c r="V1475" s="32"/>
      <c r="W1475" s="32"/>
      <c r="X1475" s="32"/>
      <c r="Y1475" s="32"/>
      <c r="Z1475" s="32"/>
      <c r="AA1475" s="32"/>
      <c r="AB1475" s="32"/>
      <c r="AC1475" s="32"/>
      <c r="AD1475" s="32"/>
      <c r="AE1475" s="32"/>
    </row>
    <row r="1476" spans="1:31" ht="12.75">
      <c r="A1476" s="37"/>
      <c r="B1476" s="43"/>
      <c r="C1476" s="45"/>
      <c r="D1476" s="45"/>
      <c r="E1476" s="121"/>
      <c r="F1476" s="43"/>
      <c r="G1476" s="43"/>
      <c r="H1476" s="51"/>
      <c r="I1476" s="43"/>
      <c r="J1476" s="31"/>
      <c r="K1476" s="55"/>
      <c r="L1476" s="31"/>
      <c r="M1476" s="31"/>
      <c r="N1476" s="43"/>
      <c r="O1476" s="121"/>
      <c r="P1476" s="43"/>
      <c r="Q1476" s="31" t="b">
        <f>IF(AND(OR(G1476:G1480=DATOS!C$8,G1476:G1480=DATOS!C$9),H1476:H1480=DATOS!B$4),ROW(G1476:G1480))</f>
        <v>0</v>
      </c>
      <c r="R1476" s="31" t="str">
        <f t="shared" ca="1" si="2"/>
        <v/>
      </c>
      <c r="S1476" s="31">
        <f t="shared" ca="1" si="10"/>
        <v>0</v>
      </c>
      <c r="T1476" s="32"/>
      <c r="U1476" s="32"/>
      <c r="V1476" s="32"/>
      <c r="W1476" s="32"/>
      <c r="X1476" s="32"/>
      <c r="Y1476" s="32"/>
      <c r="Z1476" s="32"/>
      <c r="AA1476" s="32"/>
      <c r="AB1476" s="32"/>
      <c r="AC1476" s="32"/>
      <c r="AD1476" s="32"/>
      <c r="AE1476" s="32"/>
    </row>
    <row r="1477" spans="1:31" ht="12.75">
      <c r="A1477" s="37"/>
      <c r="B1477" s="43"/>
      <c r="C1477" s="45"/>
      <c r="D1477" s="45"/>
      <c r="E1477" s="121"/>
      <c r="F1477" s="43"/>
      <c r="G1477" s="43"/>
      <c r="H1477" s="51"/>
      <c r="I1477" s="43"/>
      <c r="J1477" s="31"/>
      <c r="K1477" s="55"/>
      <c r="L1477" s="31"/>
      <c r="M1477" s="31"/>
      <c r="N1477" s="43"/>
      <c r="O1477" s="121"/>
      <c r="P1477" s="43"/>
      <c r="Q1477" s="31" t="b">
        <f>IF(AND(OR(G1477:G1481=DATOS!C$8,G1477:G1481=DATOS!C$9),H1477:H1481=DATOS!B$4),ROW(G1477:G1481))</f>
        <v>0</v>
      </c>
      <c r="R1477" s="31" t="str">
        <f t="shared" ca="1" si="2"/>
        <v/>
      </c>
      <c r="S1477" s="31">
        <f t="shared" ca="1" si="10"/>
        <v>0</v>
      </c>
      <c r="T1477" s="32"/>
      <c r="U1477" s="32"/>
      <c r="V1477" s="32"/>
      <c r="W1477" s="32"/>
      <c r="X1477" s="32"/>
      <c r="Y1477" s="32"/>
      <c r="Z1477" s="32"/>
      <c r="AA1477" s="32"/>
      <c r="AB1477" s="32"/>
      <c r="AC1477" s="32"/>
      <c r="AD1477" s="32"/>
      <c r="AE1477" s="32"/>
    </row>
    <row r="1478" spans="1:31" ht="12.75">
      <c r="A1478" s="37"/>
      <c r="B1478" s="43"/>
      <c r="C1478" s="45"/>
      <c r="D1478" s="45"/>
      <c r="E1478" s="121"/>
      <c r="F1478" s="43"/>
      <c r="G1478" s="43"/>
      <c r="H1478" s="51"/>
      <c r="I1478" s="43"/>
      <c r="J1478" s="31"/>
      <c r="K1478" s="52"/>
      <c r="L1478" s="121"/>
      <c r="M1478" s="31"/>
      <c r="N1478" s="43"/>
      <c r="O1478" s="48"/>
      <c r="P1478" s="43"/>
      <c r="Q1478" s="31" t="b">
        <f>IF(AND(OR(G1478:G1482=DATOS!C$8,G1478:G1482=DATOS!C$9),H1478:H1482=DATOS!B$4),ROW(G1478:G1482))</f>
        <v>0</v>
      </c>
      <c r="R1478" s="31" t="str">
        <f t="shared" ca="1" si="2"/>
        <v/>
      </c>
      <c r="S1478" s="31">
        <f t="shared" ca="1" si="10"/>
        <v>0</v>
      </c>
      <c r="T1478" s="32"/>
      <c r="U1478" s="32"/>
      <c r="V1478" s="32"/>
      <c r="W1478" s="32"/>
      <c r="X1478" s="32"/>
      <c r="Y1478" s="32"/>
      <c r="Z1478" s="32"/>
      <c r="AA1478" s="32"/>
      <c r="AB1478" s="32"/>
      <c r="AC1478" s="32"/>
      <c r="AD1478" s="32"/>
      <c r="AE1478" s="32"/>
    </row>
    <row r="1479" spans="1:31" ht="12.75">
      <c r="A1479" s="37"/>
      <c r="B1479" s="43"/>
      <c r="C1479" s="45"/>
      <c r="D1479" s="45"/>
      <c r="E1479" s="121"/>
      <c r="F1479" s="43"/>
      <c r="G1479" s="43"/>
      <c r="H1479" s="51"/>
      <c r="I1479" s="43"/>
      <c r="J1479" s="31"/>
      <c r="K1479" s="55"/>
      <c r="L1479" s="31"/>
      <c r="M1479" s="31"/>
      <c r="N1479" s="43"/>
      <c r="O1479" s="121"/>
      <c r="P1479" s="43"/>
      <c r="Q1479" s="31" t="b">
        <f>IF(AND(OR(G1479:G1483=DATOS!C$8,G1479:G1483=DATOS!C$9),H1479:H1483=DATOS!B$4),ROW(G1479:G1483))</f>
        <v>0</v>
      </c>
      <c r="R1479" s="31" t="str">
        <f t="shared" ca="1" si="2"/>
        <v/>
      </c>
      <c r="S1479" s="31">
        <f t="shared" ca="1" si="10"/>
        <v>0</v>
      </c>
      <c r="T1479" s="32"/>
      <c r="U1479" s="32"/>
      <c r="V1479" s="32"/>
      <c r="W1479" s="32"/>
      <c r="X1479" s="32"/>
      <c r="Y1479" s="32"/>
      <c r="Z1479" s="32"/>
      <c r="AA1479" s="32"/>
      <c r="AB1479" s="32"/>
      <c r="AC1479" s="32"/>
      <c r="AD1479" s="32"/>
      <c r="AE1479" s="32"/>
    </row>
    <row r="1480" spans="1:31" ht="12.75">
      <c r="A1480" s="37"/>
      <c r="B1480" s="43"/>
      <c r="C1480" s="45"/>
      <c r="D1480" s="45"/>
      <c r="E1480" s="121"/>
      <c r="F1480" s="43"/>
      <c r="G1480" s="43"/>
      <c r="H1480" s="51"/>
      <c r="I1480" s="43"/>
      <c r="J1480" s="31"/>
      <c r="K1480" s="55"/>
      <c r="L1480" s="31"/>
      <c r="M1480" s="31"/>
      <c r="N1480" s="31"/>
      <c r="O1480" s="121"/>
      <c r="P1480" s="43"/>
      <c r="Q1480" s="31" t="b">
        <f>IF(AND(OR(G1480:G1484=DATOS!C$8,G1480:G1484=DATOS!C$9),H1480:H1484=DATOS!B$4),ROW(G1480:G1484))</f>
        <v>0</v>
      </c>
      <c r="R1480" s="31" t="str">
        <f t="shared" ca="1" si="2"/>
        <v/>
      </c>
      <c r="S1480" s="31">
        <f t="shared" ca="1" si="10"/>
        <v>0</v>
      </c>
      <c r="T1480" s="32"/>
      <c r="U1480" s="32"/>
      <c r="V1480" s="32"/>
      <c r="W1480" s="32"/>
      <c r="X1480" s="32"/>
      <c r="Y1480" s="32"/>
      <c r="Z1480" s="32"/>
      <c r="AA1480" s="32"/>
      <c r="AB1480" s="32"/>
      <c r="AC1480" s="32"/>
      <c r="AD1480" s="32"/>
      <c r="AE1480" s="32"/>
    </row>
    <row r="1481" spans="1:31" ht="12.75">
      <c r="A1481" s="37"/>
      <c r="B1481" s="43"/>
      <c r="C1481" s="45"/>
      <c r="D1481" s="45"/>
      <c r="E1481" s="121"/>
      <c r="F1481" s="43"/>
      <c r="G1481" s="43"/>
      <c r="H1481" s="51"/>
      <c r="I1481" s="43"/>
      <c r="J1481" s="31"/>
      <c r="K1481" s="55"/>
      <c r="L1481" s="31"/>
      <c r="M1481" s="31"/>
      <c r="N1481" s="43"/>
      <c r="O1481" s="121"/>
      <c r="P1481" s="43"/>
      <c r="Q1481" s="31" t="b">
        <f>IF(AND(OR(G1481:G1485=DATOS!C$8,G1481:G1485=DATOS!C$9),H1481:H1485=DATOS!B$4),ROW(G1481:G1485))</f>
        <v>0</v>
      </c>
      <c r="R1481" s="31" t="str">
        <f t="shared" ca="1" si="2"/>
        <v/>
      </c>
      <c r="S1481" s="31">
        <f t="shared" ca="1" si="10"/>
        <v>0</v>
      </c>
      <c r="T1481" s="32"/>
      <c r="U1481" s="32"/>
      <c r="V1481" s="32"/>
      <c r="W1481" s="32"/>
      <c r="X1481" s="32"/>
      <c r="Y1481" s="32"/>
      <c r="Z1481" s="32"/>
      <c r="AA1481" s="32"/>
      <c r="AB1481" s="32"/>
      <c r="AC1481" s="32"/>
      <c r="AD1481" s="32"/>
      <c r="AE1481" s="32"/>
    </row>
    <row r="1482" spans="1:31" ht="12.75">
      <c r="A1482" s="37"/>
      <c r="B1482" s="43"/>
      <c r="C1482" s="45"/>
      <c r="D1482" s="45"/>
      <c r="E1482" s="121"/>
      <c r="F1482" s="43"/>
      <c r="G1482" s="43"/>
      <c r="H1482" s="51"/>
      <c r="I1482" s="43"/>
      <c r="J1482" s="31"/>
      <c r="K1482" s="55"/>
      <c r="L1482" s="31"/>
      <c r="M1482" s="31"/>
      <c r="N1482" s="43"/>
      <c r="O1482" s="121"/>
      <c r="P1482" s="43"/>
      <c r="Q1482" s="31" t="b">
        <f>IF(AND(OR(G1482:G1486=DATOS!C$8,G1482:G1486=DATOS!C$9),H1482:H1486=DATOS!B$4),ROW(G1482:G1486))</f>
        <v>0</v>
      </c>
      <c r="R1482" s="31" t="str">
        <f t="shared" ca="1" si="2"/>
        <v/>
      </c>
      <c r="S1482" s="31">
        <f t="shared" ca="1" si="10"/>
        <v>0</v>
      </c>
      <c r="T1482" s="32"/>
      <c r="U1482" s="32"/>
      <c r="V1482" s="32"/>
      <c r="W1482" s="32"/>
      <c r="X1482" s="32"/>
      <c r="Y1482" s="32"/>
      <c r="Z1482" s="32"/>
      <c r="AA1482" s="32"/>
      <c r="AB1482" s="32"/>
      <c r="AC1482" s="32"/>
      <c r="AD1482" s="32"/>
      <c r="AE1482" s="32"/>
    </row>
    <row r="1483" spans="1:31" ht="12.75">
      <c r="A1483" s="37"/>
      <c r="B1483" s="43"/>
      <c r="C1483" s="45"/>
      <c r="D1483" s="45"/>
      <c r="E1483" s="121"/>
      <c r="F1483" s="43"/>
      <c r="G1483" s="43"/>
      <c r="H1483" s="51"/>
      <c r="I1483" s="43"/>
      <c r="J1483" s="31"/>
      <c r="K1483" s="52"/>
      <c r="L1483" s="48"/>
      <c r="M1483" s="48"/>
      <c r="N1483" s="43"/>
      <c r="O1483" s="121"/>
      <c r="P1483" s="43"/>
      <c r="Q1483" s="31" t="b">
        <f>IF(AND(OR(G1483:G1487=DATOS!C$8,G1483:G1487=DATOS!C$9),H1483:H1487=DATOS!B$4),ROW(G1483:G1487))</f>
        <v>0</v>
      </c>
      <c r="R1483" s="31" t="str">
        <f t="shared" ca="1" si="2"/>
        <v/>
      </c>
      <c r="S1483" s="31">
        <f t="shared" ca="1" si="10"/>
        <v>0</v>
      </c>
      <c r="T1483" s="32"/>
      <c r="U1483" s="32"/>
      <c r="V1483" s="32"/>
      <c r="W1483" s="32"/>
      <c r="X1483" s="32"/>
      <c r="Y1483" s="32"/>
      <c r="Z1483" s="32"/>
      <c r="AA1483" s="32"/>
      <c r="AB1483" s="32"/>
      <c r="AC1483" s="32"/>
      <c r="AD1483" s="32"/>
      <c r="AE1483" s="32"/>
    </row>
    <row r="1484" spans="1:31" ht="12.75">
      <c r="A1484" s="37"/>
      <c r="B1484" s="43"/>
      <c r="C1484" s="45"/>
      <c r="D1484" s="45"/>
      <c r="E1484" s="121"/>
      <c r="F1484" s="43"/>
      <c r="G1484" s="43"/>
      <c r="H1484" s="51"/>
      <c r="I1484" s="43"/>
      <c r="J1484" s="31"/>
      <c r="K1484" s="55"/>
      <c r="L1484" s="31"/>
      <c r="M1484" s="31"/>
      <c r="N1484" s="43"/>
      <c r="O1484" s="121"/>
      <c r="P1484" s="43"/>
      <c r="Q1484" s="31" t="b">
        <f>IF(AND(OR(G1484:G1488=DATOS!C$8,G1484:G1488=DATOS!C$9),H1484:H1488=DATOS!B$4),ROW(G1484:G1488))</f>
        <v>0</v>
      </c>
      <c r="R1484" s="31" t="str">
        <f t="shared" ca="1" si="2"/>
        <v/>
      </c>
      <c r="S1484" s="31">
        <f t="shared" ca="1" si="10"/>
        <v>0</v>
      </c>
      <c r="T1484" s="32"/>
      <c r="U1484" s="32"/>
      <c r="V1484" s="32"/>
      <c r="W1484" s="32"/>
      <c r="X1484" s="32"/>
      <c r="Y1484" s="32"/>
      <c r="Z1484" s="32"/>
      <c r="AA1484" s="32"/>
      <c r="AB1484" s="32"/>
      <c r="AC1484" s="32"/>
      <c r="AD1484" s="32"/>
      <c r="AE1484" s="32"/>
    </row>
    <row r="1485" spans="1:31" ht="12.75">
      <c r="A1485" s="37"/>
      <c r="B1485" s="43"/>
      <c r="C1485" s="45"/>
      <c r="D1485" s="45"/>
      <c r="E1485" s="121"/>
      <c r="F1485" s="43"/>
      <c r="G1485" s="43"/>
      <c r="H1485" s="51"/>
      <c r="I1485" s="43"/>
      <c r="J1485" s="31"/>
      <c r="K1485" s="55"/>
      <c r="L1485" s="31"/>
      <c r="M1485" s="31"/>
      <c r="N1485" s="43"/>
      <c r="O1485" s="48"/>
      <c r="P1485" s="43"/>
      <c r="Q1485" s="31" t="b">
        <f>IF(AND(OR(G1485:G1489=DATOS!C$8,G1485:G1489=DATOS!C$9),H1485:H1489=DATOS!B$4),ROW(G1485:G1489))</f>
        <v>0</v>
      </c>
      <c r="R1485" s="31" t="str">
        <f t="shared" ca="1" si="2"/>
        <v/>
      </c>
      <c r="S1485" s="31">
        <f t="shared" ca="1" si="10"/>
        <v>0</v>
      </c>
      <c r="T1485" s="32"/>
      <c r="U1485" s="32"/>
      <c r="V1485" s="32"/>
      <c r="W1485" s="32"/>
      <c r="X1485" s="32"/>
      <c r="Y1485" s="32"/>
      <c r="Z1485" s="32"/>
      <c r="AA1485" s="32"/>
      <c r="AB1485" s="32"/>
      <c r="AC1485" s="32"/>
      <c r="AD1485" s="32"/>
      <c r="AE1485" s="32"/>
    </row>
    <row r="1486" spans="1:31" ht="12.75">
      <c r="A1486" s="37"/>
      <c r="B1486" s="43"/>
      <c r="C1486" s="45"/>
      <c r="D1486" s="45"/>
      <c r="E1486" s="121"/>
      <c r="F1486" s="43"/>
      <c r="G1486" s="43"/>
      <c r="H1486" s="51"/>
      <c r="I1486" s="43"/>
      <c r="J1486" s="31"/>
      <c r="K1486" s="55"/>
      <c r="L1486" s="31"/>
      <c r="M1486" s="31"/>
      <c r="N1486" s="43"/>
      <c r="O1486" s="48"/>
      <c r="P1486" s="43"/>
      <c r="Q1486" s="31" t="b">
        <f>IF(AND(OR(G1486:G1490=DATOS!C$8,G1486:G1490=DATOS!C$9),H1486:H1490=DATOS!B$4),ROW(G1486:G1490))</f>
        <v>0</v>
      </c>
      <c r="R1486" s="31" t="str">
        <f t="shared" ca="1" si="2"/>
        <v/>
      </c>
      <c r="S1486" s="31">
        <f t="shared" ca="1" si="10"/>
        <v>0</v>
      </c>
      <c r="T1486" s="32"/>
      <c r="U1486" s="32"/>
      <c r="V1486" s="32"/>
      <c r="W1486" s="32"/>
      <c r="X1486" s="32"/>
      <c r="Y1486" s="32"/>
      <c r="Z1486" s="32"/>
      <c r="AA1486" s="32"/>
      <c r="AB1486" s="32"/>
      <c r="AC1486" s="32"/>
      <c r="AD1486" s="32"/>
      <c r="AE1486" s="32"/>
    </row>
    <row r="1487" spans="1:31" ht="12.75">
      <c r="A1487" s="37"/>
      <c r="B1487" s="43"/>
      <c r="C1487" s="45"/>
      <c r="D1487" s="45"/>
      <c r="E1487" s="121"/>
      <c r="F1487" s="43"/>
      <c r="G1487" s="43"/>
      <c r="H1487" s="51"/>
      <c r="I1487" s="43"/>
      <c r="J1487" s="31"/>
      <c r="K1487" s="52"/>
      <c r="L1487" s="48"/>
      <c r="M1487" s="31"/>
      <c r="N1487" s="31"/>
      <c r="O1487" s="31"/>
      <c r="P1487" s="31"/>
      <c r="Q1487" s="31" t="b">
        <f>IF(AND(OR(G1487:G1491=DATOS!C$8,G1487:G1491=DATOS!C$9),H1487:H1491=DATOS!B$4),ROW(G1487:G1491))</f>
        <v>0</v>
      </c>
      <c r="R1487" s="31" t="str">
        <f t="shared" ca="1" si="2"/>
        <v/>
      </c>
      <c r="S1487" s="31">
        <f t="shared" ca="1" si="10"/>
        <v>0</v>
      </c>
      <c r="T1487" s="32"/>
      <c r="U1487" s="32"/>
      <c r="V1487" s="32"/>
      <c r="W1487" s="32"/>
      <c r="X1487" s="32"/>
      <c r="Y1487" s="32"/>
      <c r="Z1487" s="32"/>
      <c r="AA1487" s="32"/>
      <c r="AB1487" s="32"/>
      <c r="AC1487" s="32"/>
      <c r="AD1487" s="32"/>
      <c r="AE1487" s="32"/>
    </row>
    <row r="1488" spans="1:31" ht="12.75">
      <c r="A1488" s="37"/>
      <c r="B1488" s="43"/>
      <c r="C1488" s="45"/>
      <c r="D1488" s="45"/>
      <c r="E1488" s="121"/>
      <c r="F1488" s="43"/>
      <c r="G1488" s="43"/>
      <c r="H1488" s="51"/>
      <c r="I1488" s="43"/>
      <c r="J1488" s="31"/>
      <c r="K1488" s="55"/>
      <c r="L1488" s="31"/>
      <c r="M1488" s="31"/>
      <c r="N1488" s="43"/>
      <c r="O1488" s="121"/>
      <c r="P1488" s="43"/>
      <c r="Q1488" s="31" t="b">
        <f>IF(AND(OR(G1488:G1492=DATOS!C$8,G1488:G1492=DATOS!C$9),H1488:H1492=DATOS!B$4),ROW(G1488:G1492))</f>
        <v>0</v>
      </c>
      <c r="R1488" s="31" t="str">
        <f t="shared" ca="1" si="2"/>
        <v/>
      </c>
      <c r="S1488" s="31">
        <f t="shared" ca="1" si="10"/>
        <v>0</v>
      </c>
      <c r="T1488" s="32"/>
      <c r="U1488" s="32"/>
      <c r="V1488" s="32"/>
      <c r="W1488" s="32"/>
      <c r="X1488" s="32"/>
      <c r="Y1488" s="32"/>
      <c r="Z1488" s="32"/>
      <c r="AA1488" s="32"/>
      <c r="AB1488" s="32"/>
      <c r="AC1488" s="32"/>
      <c r="AD1488" s="32"/>
      <c r="AE1488" s="32"/>
    </row>
    <row r="1489" spans="1:31" ht="12.75">
      <c r="A1489" s="37"/>
      <c r="B1489" s="43"/>
      <c r="C1489" s="45"/>
      <c r="D1489" s="45"/>
      <c r="E1489" s="121"/>
      <c r="F1489" s="43"/>
      <c r="G1489" s="43"/>
      <c r="H1489" s="51"/>
      <c r="I1489" s="43"/>
      <c r="J1489" s="31"/>
      <c r="K1489" s="52"/>
      <c r="L1489" s="31"/>
      <c r="M1489" s="31"/>
      <c r="N1489" s="43"/>
      <c r="O1489" s="48"/>
      <c r="P1489" s="43"/>
      <c r="Q1489" s="31" t="b">
        <f>IF(AND(OR(G1489:G1493=DATOS!C$8,G1489:G1493=DATOS!C$9),H1489:H1493=DATOS!B$4),ROW(G1489:G1493))</f>
        <v>0</v>
      </c>
      <c r="R1489" s="31" t="str">
        <f t="shared" ca="1" si="2"/>
        <v/>
      </c>
      <c r="S1489" s="31">
        <f t="shared" ca="1" si="10"/>
        <v>0</v>
      </c>
      <c r="T1489" s="32"/>
      <c r="U1489" s="32"/>
      <c r="V1489" s="32"/>
      <c r="W1489" s="32"/>
      <c r="X1489" s="32"/>
      <c r="Y1489" s="32"/>
      <c r="Z1489" s="32"/>
      <c r="AA1489" s="32"/>
      <c r="AB1489" s="32"/>
      <c r="AC1489" s="32"/>
      <c r="AD1489" s="32"/>
      <c r="AE1489" s="32"/>
    </row>
    <row r="1490" spans="1:31" ht="12.75">
      <c r="A1490" s="37"/>
      <c r="B1490" s="43"/>
      <c r="C1490" s="45"/>
      <c r="D1490" s="45"/>
      <c r="E1490" s="121"/>
      <c r="F1490" s="43"/>
      <c r="G1490" s="43"/>
      <c r="H1490" s="51"/>
      <c r="I1490" s="43"/>
      <c r="J1490" s="31"/>
      <c r="K1490" s="55"/>
      <c r="L1490" s="31"/>
      <c r="M1490" s="31"/>
      <c r="N1490" s="43"/>
      <c r="O1490" s="48"/>
      <c r="P1490" s="43"/>
      <c r="Q1490" s="31" t="b">
        <f>IF(AND(OR(G1490:G1494=DATOS!C$8,G1490:G1494=DATOS!C$9),H1490:H1494=DATOS!B$4),ROW(G1490:G1494))</f>
        <v>0</v>
      </c>
      <c r="R1490" s="31" t="str">
        <f t="shared" ca="1" si="2"/>
        <v/>
      </c>
      <c r="S1490" s="31">
        <f t="shared" ca="1" si="10"/>
        <v>0</v>
      </c>
      <c r="T1490" s="32"/>
      <c r="U1490" s="32"/>
      <c r="V1490" s="32"/>
      <c r="W1490" s="32"/>
      <c r="X1490" s="32"/>
      <c r="Y1490" s="32"/>
      <c r="Z1490" s="32"/>
      <c r="AA1490" s="32"/>
      <c r="AB1490" s="32"/>
      <c r="AC1490" s="32"/>
      <c r="AD1490" s="32"/>
      <c r="AE1490" s="32"/>
    </row>
    <row r="1491" spans="1:31" ht="12.75">
      <c r="A1491" s="37"/>
      <c r="B1491" s="43"/>
      <c r="C1491" s="45"/>
      <c r="D1491" s="45"/>
      <c r="E1491" s="121"/>
      <c r="F1491" s="43"/>
      <c r="G1491" s="43"/>
      <c r="H1491" s="51"/>
      <c r="I1491" s="43"/>
      <c r="J1491" s="31"/>
      <c r="K1491" s="52"/>
      <c r="L1491" s="31"/>
      <c r="M1491" s="31"/>
      <c r="N1491" s="43"/>
      <c r="O1491" s="48"/>
      <c r="P1491" s="43"/>
      <c r="Q1491" s="31" t="b">
        <f>IF(AND(OR(G1491:G1495=DATOS!C$8,G1491:G1495=DATOS!C$9),H1491:H1495=DATOS!B$4),ROW(G1491:G1495))</f>
        <v>0</v>
      </c>
      <c r="R1491" s="31" t="str">
        <f t="shared" ca="1" si="2"/>
        <v/>
      </c>
      <c r="S1491" s="31">
        <f t="shared" ca="1" si="10"/>
        <v>0</v>
      </c>
      <c r="T1491" s="32"/>
      <c r="U1491" s="32"/>
      <c r="V1491" s="32"/>
      <c r="W1491" s="32"/>
      <c r="X1491" s="32"/>
      <c r="Y1491" s="32"/>
      <c r="Z1491" s="32"/>
      <c r="AA1491" s="32"/>
      <c r="AB1491" s="32"/>
      <c r="AC1491" s="32"/>
      <c r="AD1491" s="32"/>
      <c r="AE1491" s="32"/>
    </row>
    <row r="1492" spans="1:31" ht="12.75">
      <c r="A1492" s="37"/>
      <c r="B1492" s="43"/>
      <c r="C1492" s="45"/>
      <c r="D1492" s="45"/>
      <c r="E1492" s="121"/>
      <c r="F1492" s="43"/>
      <c r="G1492" s="43"/>
      <c r="H1492" s="51"/>
      <c r="I1492" s="43"/>
      <c r="J1492" s="31"/>
      <c r="K1492" s="55"/>
      <c r="L1492" s="31"/>
      <c r="M1492" s="31"/>
      <c r="N1492" s="43"/>
      <c r="O1492" s="48"/>
      <c r="P1492" s="43"/>
      <c r="Q1492" s="31" t="b">
        <f>IF(AND(OR(G1492:G1496=DATOS!C$8,G1492:G1496=DATOS!C$9),H1492:H1496=DATOS!B$4),ROW(G1492:G1496))</f>
        <v>0</v>
      </c>
      <c r="R1492" s="31" t="str">
        <f t="shared" ca="1" si="2"/>
        <v/>
      </c>
      <c r="S1492" s="31">
        <f t="shared" ca="1" si="10"/>
        <v>0</v>
      </c>
      <c r="T1492" s="32"/>
      <c r="U1492" s="32"/>
      <c r="V1492" s="32"/>
      <c r="W1492" s="32"/>
      <c r="X1492" s="32"/>
      <c r="Y1492" s="32"/>
      <c r="Z1492" s="32"/>
      <c r="AA1492" s="32"/>
      <c r="AB1492" s="32"/>
      <c r="AC1492" s="32"/>
      <c r="AD1492" s="32"/>
      <c r="AE1492" s="32"/>
    </row>
    <row r="1493" spans="1:31" ht="12.75">
      <c r="A1493" s="37"/>
      <c r="B1493" s="43"/>
      <c r="C1493" s="45"/>
      <c r="D1493" s="45"/>
      <c r="E1493" s="48"/>
      <c r="F1493" s="43"/>
      <c r="G1493" s="43"/>
      <c r="H1493" s="51"/>
      <c r="I1493" s="43"/>
      <c r="J1493" s="31"/>
      <c r="K1493" s="55"/>
      <c r="L1493" s="31"/>
      <c r="M1493" s="31"/>
      <c r="N1493" s="43"/>
      <c r="O1493" s="48"/>
      <c r="P1493" s="43"/>
      <c r="Q1493" s="31" t="b">
        <f>IF(AND(OR(G1493:G1497=DATOS!C$8,G1493:G1497=DATOS!C$9),H1493:H1497=DATOS!B$4),ROW(G1493:G1497))</f>
        <v>0</v>
      </c>
      <c r="R1493" s="31" t="str">
        <f t="shared" ca="1" si="2"/>
        <v/>
      </c>
      <c r="S1493" s="31">
        <f t="shared" ca="1" si="10"/>
        <v>0</v>
      </c>
      <c r="T1493" s="32"/>
      <c r="U1493" s="32"/>
      <c r="V1493" s="32"/>
      <c r="W1493" s="32"/>
      <c r="X1493" s="32"/>
      <c r="Y1493" s="32"/>
      <c r="Z1493" s="32"/>
      <c r="AA1493" s="32"/>
      <c r="AB1493" s="32"/>
      <c r="AC1493" s="32"/>
      <c r="AD1493" s="32"/>
      <c r="AE1493" s="32"/>
    </row>
    <row r="1494" spans="1:31" ht="12.75">
      <c r="A1494" s="37"/>
      <c r="B1494" s="43"/>
      <c r="C1494" s="45"/>
      <c r="D1494" s="45"/>
      <c r="E1494" s="48"/>
      <c r="F1494" s="43"/>
      <c r="G1494" s="43"/>
      <c r="H1494" s="51"/>
      <c r="I1494" s="43"/>
      <c r="J1494" s="31"/>
      <c r="K1494" s="55"/>
      <c r="L1494" s="31"/>
      <c r="M1494" s="31"/>
      <c r="N1494" s="43"/>
      <c r="O1494" s="48"/>
      <c r="P1494" s="43"/>
      <c r="Q1494" s="31" t="b">
        <f>IF(AND(OR(G1494:G1498=DATOS!C$8,G1494:G1498=DATOS!C$9),H1494:H1498=DATOS!B$4),ROW(G1494:G1498))</f>
        <v>0</v>
      </c>
      <c r="R1494" s="31" t="str">
        <f t="shared" ca="1" si="2"/>
        <v/>
      </c>
      <c r="S1494" s="31">
        <f t="shared" ca="1" si="10"/>
        <v>0</v>
      </c>
      <c r="T1494" s="32"/>
      <c r="U1494" s="32"/>
      <c r="V1494" s="32"/>
      <c r="W1494" s="32"/>
      <c r="X1494" s="32"/>
      <c r="Y1494" s="32"/>
      <c r="Z1494" s="32"/>
      <c r="AA1494" s="32"/>
      <c r="AB1494" s="32"/>
      <c r="AC1494" s="32"/>
      <c r="AD1494" s="32"/>
      <c r="AE1494" s="32"/>
    </row>
    <row r="1495" spans="1:31" ht="12.75">
      <c r="A1495" s="37"/>
      <c r="B1495" s="43"/>
      <c r="C1495" s="45"/>
      <c r="D1495" s="45"/>
      <c r="E1495" s="48"/>
      <c r="F1495" s="43"/>
      <c r="G1495" s="43"/>
      <c r="H1495" s="51"/>
      <c r="I1495" s="43"/>
      <c r="J1495" s="31"/>
      <c r="K1495" s="55"/>
      <c r="L1495" s="31"/>
      <c r="M1495" s="31"/>
      <c r="N1495" s="43"/>
      <c r="O1495" s="48"/>
      <c r="P1495" s="43"/>
      <c r="Q1495" s="31" t="b">
        <f>IF(AND(OR(G1495:G1499=DATOS!C$8,G1495:G1499=DATOS!C$9),H1495:H1499=DATOS!B$4),ROW(G1495:G1499))</f>
        <v>0</v>
      </c>
      <c r="R1495" s="31" t="str">
        <f t="shared" ca="1" si="2"/>
        <v/>
      </c>
      <c r="S1495" s="31">
        <f t="shared" ca="1" si="10"/>
        <v>0</v>
      </c>
      <c r="T1495" s="32"/>
      <c r="U1495" s="32"/>
      <c r="V1495" s="32"/>
      <c r="W1495" s="32"/>
      <c r="X1495" s="32"/>
      <c r="Y1495" s="32"/>
      <c r="Z1495" s="32"/>
      <c r="AA1495" s="32"/>
      <c r="AB1495" s="32"/>
      <c r="AC1495" s="32"/>
      <c r="AD1495" s="32"/>
      <c r="AE1495" s="32"/>
    </row>
    <row r="1496" spans="1:31" ht="12.75">
      <c r="A1496" s="37"/>
      <c r="B1496" s="43"/>
      <c r="C1496" s="45"/>
      <c r="D1496" s="45"/>
      <c r="E1496" s="48"/>
      <c r="F1496" s="43"/>
      <c r="G1496" s="43"/>
      <c r="H1496" s="51"/>
      <c r="I1496" s="43"/>
      <c r="J1496" s="31"/>
      <c r="K1496" s="52"/>
      <c r="L1496" s="31"/>
      <c r="M1496" s="31"/>
      <c r="N1496" s="43"/>
      <c r="O1496" s="48"/>
      <c r="P1496" s="43"/>
      <c r="Q1496" s="31" t="b">
        <f>IF(AND(OR(G1496:G1500=DATOS!C$8,G1496:G1500=DATOS!C$9),H1496:H1500=DATOS!B$4),ROW(G1496:G1500))</f>
        <v>0</v>
      </c>
      <c r="R1496" s="31" t="str">
        <f t="shared" ca="1" si="2"/>
        <v/>
      </c>
      <c r="S1496" s="31">
        <f t="shared" ca="1" si="10"/>
        <v>0</v>
      </c>
      <c r="T1496" s="32"/>
      <c r="U1496" s="32"/>
      <c r="V1496" s="32"/>
      <c r="W1496" s="32"/>
      <c r="X1496" s="32"/>
      <c r="Y1496" s="32"/>
      <c r="Z1496" s="32"/>
      <c r="AA1496" s="32"/>
      <c r="AB1496" s="32"/>
      <c r="AC1496" s="32"/>
      <c r="AD1496" s="32"/>
      <c r="AE1496" s="32"/>
    </row>
    <row r="1497" spans="1:31" ht="12.75">
      <c r="A1497" s="37"/>
      <c r="B1497" s="43"/>
      <c r="C1497" s="45"/>
      <c r="D1497" s="45"/>
      <c r="E1497" s="48"/>
      <c r="F1497" s="43"/>
      <c r="G1497" s="43"/>
      <c r="H1497" s="51"/>
      <c r="I1497" s="43"/>
      <c r="J1497" s="31"/>
      <c r="K1497" s="52"/>
      <c r="L1497" s="31"/>
      <c r="M1497" s="31"/>
      <c r="N1497" s="43"/>
      <c r="O1497" s="121"/>
      <c r="P1497" s="43"/>
      <c r="Q1497" s="31" t="b">
        <f>IF(AND(OR(G1497:G1501=DATOS!C$8,G1497:G1501=DATOS!C$9),H1497:H1501=DATOS!B$4),ROW(G1497:G1501))</f>
        <v>0</v>
      </c>
      <c r="R1497" s="31" t="str">
        <f t="shared" ca="1" si="2"/>
        <v/>
      </c>
      <c r="S1497" s="31">
        <f t="shared" ca="1" si="10"/>
        <v>0</v>
      </c>
      <c r="T1497" s="32"/>
      <c r="U1497" s="32"/>
      <c r="V1497" s="32"/>
      <c r="W1497" s="32"/>
      <c r="X1497" s="32"/>
      <c r="Y1497" s="32"/>
      <c r="Z1497" s="32"/>
      <c r="AA1497" s="32"/>
      <c r="AB1497" s="32"/>
      <c r="AC1497" s="32"/>
      <c r="AD1497" s="32"/>
      <c r="AE1497" s="32"/>
    </row>
    <row r="1498" spans="1:31" ht="12.75">
      <c r="A1498" s="37"/>
      <c r="B1498" s="43"/>
      <c r="C1498" s="45"/>
      <c r="D1498" s="45"/>
      <c r="E1498" s="48"/>
      <c r="F1498" s="43"/>
      <c r="G1498" s="43"/>
      <c r="H1498" s="51"/>
      <c r="I1498" s="43"/>
      <c r="J1498" s="31"/>
      <c r="K1498" s="55"/>
      <c r="L1498" s="31"/>
      <c r="M1498" s="31"/>
      <c r="N1498" s="43"/>
      <c r="O1498" s="121"/>
      <c r="P1498" s="43"/>
      <c r="Q1498" s="31" t="b">
        <f>IF(AND(OR(G1498:G1502=DATOS!C$8,G1498:G1502=DATOS!C$9),H1498:H1502=DATOS!B$4),ROW(G1498:G1502))</f>
        <v>0</v>
      </c>
      <c r="R1498" s="31" t="str">
        <f t="shared" ca="1" si="2"/>
        <v/>
      </c>
      <c r="S1498" s="31">
        <f t="shared" ca="1" si="10"/>
        <v>0</v>
      </c>
      <c r="T1498" s="32"/>
      <c r="U1498" s="32"/>
      <c r="V1498" s="32"/>
      <c r="W1498" s="32"/>
      <c r="X1498" s="32"/>
      <c r="Y1498" s="32"/>
      <c r="Z1498" s="32"/>
      <c r="AA1498" s="32"/>
      <c r="AB1498" s="32"/>
      <c r="AC1498" s="32"/>
      <c r="AD1498" s="32"/>
      <c r="AE1498" s="32"/>
    </row>
    <row r="1499" spans="1:31" ht="12.75">
      <c r="A1499" s="37"/>
      <c r="B1499" s="43"/>
      <c r="C1499" s="45"/>
      <c r="D1499" s="45"/>
      <c r="E1499" s="48"/>
      <c r="F1499" s="43"/>
      <c r="G1499" s="43"/>
      <c r="H1499" s="51"/>
      <c r="I1499" s="43"/>
      <c r="J1499" s="31"/>
      <c r="K1499" s="55"/>
      <c r="L1499" s="31"/>
      <c r="M1499" s="31"/>
      <c r="N1499" s="43"/>
      <c r="O1499" s="48"/>
      <c r="P1499" s="43"/>
      <c r="Q1499" s="31" t="b">
        <f>IF(AND(OR(G1499:G1503=DATOS!C$8,G1499:G1503=DATOS!C$9),H1499:H1503=DATOS!B$4),ROW(G1499:G1503))</f>
        <v>0</v>
      </c>
      <c r="R1499" s="31" t="str">
        <f t="shared" ca="1" si="2"/>
        <v/>
      </c>
      <c r="S1499" s="31">
        <f t="shared" ca="1" si="10"/>
        <v>0</v>
      </c>
      <c r="T1499" s="32"/>
      <c r="U1499" s="32"/>
      <c r="V1499" s="32"/>
      <c r="W1499" s="32"/>
      <c r="X1499" s="32"/>
      <c r="Y1499" s="32"/>
      <c r="Z1499" s="32"/>
      <c r="AA1499" s="32"/>
      <c r="AB1499" s="32"/>
      <c r="AC1499" s="32"/>
      <c r="AD1499" s="32"/>
      <c r="AE1499" s="32"/>
    </row>
    <row r="1500" spans="1:31" ht="12.75">
      <c r="A1500" s="37"/>
      <c r="B1500" s="43"/>
      <c r="C1500" s="45"/>
      <c r="D1500" s="45"/>
      <c r="E1500" s="48"/>
      <c r="F1500" s="43"/>
      <c r="G1500" s="43"/>
      <c r="H1500" s="51"/>
      <c r="I1500" s="43"/>
      <c r="J1500" s="31"/>
      <c r="K1500" s="55"/>
      <c r="L1500" s="31"/>
      <c r="M1500" s="31"/>
      <c r="N1500" s="43"/>
      <c r="O1500" s="121"/>
      <c r="P1500" s="43"/>
      <c r="Q1500" s="31" t="b">
        <f>IF(AND(OR(G1500:G1504=DATOS!C$8,G1500:G1504=DATOS!C$9),H1500:H1504=DATOS!B$4),ROW(G1500:G1504))</f>
        <v>0</v>
      </c>
      <c r="R1500" s="31" t="str">
        <f t="shared" ca="1" si="2"/>
        <v/>
      </c>
      <c r="S1500" s="31">
        <f t="shared" ca="1" si="10"/>
        <v>0</v>
      </c>
      <c r="T1500" s="32"/>
      <c r="U1500" s="32"/>
      <c r="V1500" s="32"/>
      <c r="W1500" s="32"/>
      <c r="X1500" s="32"/>
      <c r="Y1500" s="32"/>
      <c r="Z1500" s="32"/>
      <c r="AA1500" s="32"/>
      <c r="AB1500" s="32"/>
      <c r="AC1500" s="32"/>
      <c r="AD1500" s="32"/>
      <c r="AE1500" s="32"/>
    </row>
    <row r="1501" spans="1:31" ht="12.75">
      <c r="A1501" s="37"/>
      <c r="B1501" s="43"/>
      <c r="C1501" s="45"/>
      <c r="D1501" s="45"/>
      <c r="E1501" s="48"/>
      <c r="F1501" s="43"/>
      <c r="G1501" s="43"/>
      <c r="H1501" s="51"/>
      <c r="I1501" s="43"/>
      <c r="J1501" s="31"/>
      <c r="K1501" s="52"/>
      <c r="L1501" s="121"/>
      <c r="M1501" s="121"/>
      <c r="N1501" s="43"/>
      <c r="O1501" s="121"/>
      <c r="P1501" s="43"/>
      <c r="Q1501" s="31" t="b">
        <f>IF(AND(OR(G1501:G1505=DATOS!C$8,G1501:G1505=DATOS!C$9),H1501:H1505=DATOS!B$4),ROW(G1501:G1505))</f>
        <v>0</v>
      </c>
      <c r="R1501" s="31" t="str">
        <f t="shared" ca="1" si="2"/>
        <v/>
      </c>
      <c r="S1501" s="31">
        <f t="shared" ca="1" si="10"/>
        <v>0</v>
      </c>
      <c r="T1501" s="32"/>
      <c r="U1501" s="32"/>
      <c r="V1501" s="32"/>
      <c r="W1501" s="32"/>
      <c r="X1501" s="32"/>
      <c r="Y1501" s="32"/>
      <c r="Z1501" s="32"/>
      <c r="AA1501" s="32"/>
      <c r="AB1501" s="32"/>
      <c r="AC1501" s="32"/>
      <c r="AD1501" s="32"/>
      <c r="AE1501" s="32"/>
    </row>
    <row r="1502" spans="1:31" ht="12.75">
      <c r="A1502" s="37"/>
      <c r="B1502" s="43"/>
      <c r="C1502" s="45"/>
      <c r="D1502" s="45"/>
      <c r="E1502" s="48"/>
      <c r="F1502" s="43"/>
      <c r="G1502" s="43"/>
      <c r="H1502" s="51"/>
      <c r="I1502" s="43"/>
      <c r="J1502" s="31"/>
      <c r="K1502" s="55"/>
      <c r="L1502" s="31"/>
      <c r="M1502" s="31"/>
      <c r="N1502" s="43"/>
      <c r="O1502" s="48"/>
      <c r="P1502" s="43"/>
      <c r="Q1502" s="31" t="b">
        <f>IF(AND(OR(G1502:G1506=DATOS!C$8,G1502:G1506=DATOS!C$9),H1502:H1506=DATOS!B$4),ROW(G1502:G1506))</f>
        <v>0</v>
      </c>
      <c r="R1502" s="31" t="str">
        <f t="shared" ca="1" si="2"/>
        <v/>
      </c>
      <c r="S1502" s="31">
        <f t="shared" ca="1" si="10"/>
        <v>0</v>
      </c>
      <c r="T1502" s="32"/>
      <c r="U1502" s="32"/>
      <c r="V1502" s="32"/>
      <c r="W1502" s="32"/>
      <c r="X1502" s="32"/>
      <c r="Y1502" s="32"/>
      <c r="Z1502" s="32"/>
      <c r="AA1502" s="32"/>
      <c r="AB1502" s="32"/>
      <c r="AC1502" s="32"/>
      <c r="AD1502" s="32"/>
      <c r="AE1502" s="32"/>
    </row>
    <row r="1503" spans="1:31" ht="12.75">
      <c r="A1503" s="37"/>
      <c r="B1503" s="43"/>
      <c r="C1503" s="45"/>
      <c r="D1503" s="45"/>
      <c r="E1503" s="48"/>
      <c r="F1503" s="43"/>
      <c r="G1503" s="43"/>
      <c r="H1503" s="51"/>
      <c r="I1503" s="43"/>
      <c r="J1503" s="31"/>
      <c r="K1503" s="52"/>
      <c r="L1503" s="387"/>
      <c r="M1503" s="31"/>
      <c r="N1503" s="43"/>
      <c r="O1503" s="48"/>
      <c r="P1503" s="43"/>
      <c r="Q1503" s="31" t="b">
        <f>IF(AND(OR(G1503:G1507=DATOS!C$8,G1503:G1507=DATOS!C$9),H1503:H1507=DATOS!B$4),ROW(G1503:G1507))</f>
        <v>0</v>
      </c>
      <c r="R1503" s="31" t="str">
        <f t="shared" ca="1" si="2"/>
        <v/>
      </c>
      <c r="S1503" s="31">
        <f t="shared" ca="1" si="10"/>
        <v>0</v>
      </c>
      <c r="T1503" s="32"/>
      <c r="U1503" s="32"/>
      <c r="V1503" s="32"/>
      <c r="W1503" s="32"/>
      <c r="X1503" s="32"/>
      <c r="Y1503" s="32"/>
      <c r="Z1503" s="32"/>
      <c r="AA1503" s="32"/>
      <c r="AB1503" s="32"/>
      <c r="AC1503" s="32"/>
      <c r="AD1503" s="32"/>
      <c r="AE1503" s="32"/>
    </row>
    <row r="1504" spans="1:31" ht="12.75">
      <c r="A1504" s="37"/>
      <c r="B1504" s="43"/>
      <c r="C1504" s="45"/>
      <c r="D1504" s="45"/>
      <c r="E1504" s="48"/>
      <c r="F1504" s="43"/>
      <c r="G1504" s="43"/>
      <c r="H1504" s="51"/>
      <c r="I1504" s="43"/>
      <c r="J1504" s="31"/>
      <c r="K1504" s="55"/>
      <c r="L1504" s="31"/>
      <c r="M1504" s="31"/>
      <c r="N1504" s="43"/>
      <c r="O1504" s="48"/>
      <c r="P1504" s="43"/>
      <c r="Q1504" s="31" t="b">
        <f>IF(AND(OR(G1504:G1508=DATOS!C$8,G1504:G1508=DATOS!C$9),H1504:H1508=DATOS!B$4),ROW(G1504:G1508))</f>
        <v>0</v>
      </c>
      <c r="R1504" s="31" t="str">
        <f t="shared" ca="1" si="2"/>
        <v/>
      </c>
      <c r="S1504" s="31">
        <f t="shared" ca="1" si="10"/>
        <v>0</v>
      </c>
      <c r="T1504" s="32"/>
      <c r="U1504" s="32"/>
      <c r="V1504" s="32"/>
      <c r="W1504" s="32"/>
      <c r="X1504" s="32"/>
      <c r="Y1504" s="32"/>
      <c r="Z1504" s="32"/>
      <c r="AA1504" s="32"/>
      <c r="AB1504" s="32"/>
      <c r="AC1504" s="32"/>
      <c r="AD1504" s="32"/>
      <c r="AE1504" s="32"/>
    </row>
    <row r="1505" spans="1:31" ht="12.75">
      <c r="A1505" s="37"/>
      <c r="B1505" s="43"/>
      <c r="C1505" s="45"/>
      <c r="D1505" s="45"/>
      <c r="E1505" s="48"/>
      <c r="F1505" s="43"/>
      <c r="G1505" s="43"/>
      <c r="H1505" s="51"/>
      <c r="I1505" s="43"/>
      <c r="J1505" s="31"/>
      <c r="K1505" s="55"/>
      <c r="L1505" s="31"/>
      <c r="M1505" s="31"/>
      <c r="N1505" s="43"/>
      <c r="O1505" s="48"/>
      <c r="P1505" s="43"/>
      <c r="Q1505" s="31" t="b">
        <f>IF(AND(OR(G1505:G1509=DATOS!C$8,G1505:G1509=DATOS!C$9),H1505:H1509=DATOS!B$4),ROW(G1505:G1509))</f>
        <v>0</v>
      </c>
      <c r="R1505" s="31" t="str">
        <f t="shared" ca="1" si="2"/>
        <v/>
      </c>
      <c r="S1505" s="31">
        <f t="shared" ca="1" si="10"/>
        <v>0</v>
      </c>
      <c r="T1505" s="32"/>
      <c r="U1505" s="32"/>
      <c r="V1505" s="32"/>
      <c r="W1505" s="32"/>
      <c r="X1505" s="32"/>
      <c r="Y1505" s="32"/>
      <c r="Z1505" s="32"/>
      <c r="AA1505" s="32"/>
      <c r="AB1505" s="32"/>
      <c r="AC1505" s="32"/>
      <c r="AD1505" s="32"/>
      <c r="AE1505" s="32"/>
    </row>
    <row r="1506" spans="1:31" ht="12.75">
      <c r="A1506" s="37"/>
      <c r="B1506" s="43"/>
      <c r="C1506" s="45"/>
      <c r="D1506" s="45"/>
      <c r="E1506" s="48"/>
      <c r="F1506" s="43"/>
      <c r="G1506" s="43"/>
      <c r="H1506" s="51"/>
      <c r="I1506" s="43"/>
      <c r="J1506" s="31"/>
      <c r="K1506" s="52"/>
      <c r="L1506" s="31"/>
      <c r="M1506" s="31"/>
      <c r="N1506" s="43"/>
      <c r="O1506" s="48"/>
      <c r="P1506" s="43"/>
      <c r="Q1506" s="31" t="b">
        <f>IF(AND(OR(G1506:G1510=DATOS!C$8,G1506:G1510=DATOS!C$9),H1506:H1510=DATOS!B$4),ROW(G1506:G1510))</f>
        <v>0</v>
      </c>
      <c r="R1506" s="31" t="str">
        <f t="shared" ca="1" si="2"/>
        <v/>
      </c>
      <c r="S1506" s="31">
        <f t="shared" ca="1" si="10"/>
        <v>0</v>
      </c>
      <c r="T1506" s="32"/>
      <c r="U1506" s="32"/>
      <c r="V1506" s="32"/>
      <c r="W1506" s="32"/>
      <c r="X1506" s="32"/>
      <c r="Y1506" s="32"/>
      <c r="Z1506" s="32"/>
      <c r="AA1506" s="32"/>
      <c r="AB1506" s="32"/>
      <c r="AC1506" s="32"/>
      <c r="AD1506" s="32"/>
      <c r="AE1506" s="32"/>
    </row>
    <row r="1507" spans="1:31" ht="12.75">
      <c r="A1507" s="37"/>
      <c r="B1507" s="43"/>
      <c r="C1507" s="45"/>
      <c r="D1507" s="45"/>
      <c r="E1507" s="48"/>
      <c r="F1507" s="43"/>
      <c r="G1507" s="43"/>
      <c r="H1507" s="51"/>
      <c r="I1507" s="43"/>
      <c r="J1507" s="31"/>
      <c r="K1507" s="55"/>
      <c r="L1507" s="31"/>
      <c r="M1507" s="31"/>
      <c r="N1507" s="43"/>
      <c r="O1507" s="48"/>
      <c r="P1507" s="43"/>
      <c r="Q1507" s="31" t="b">
        <f>IF(AND(OR(G1507:G1510=DATOS!C$8,G1507:G1510=DATOS!C$9),H1507:H1510=DATOS!B$4),ROW(G1507:G1510))</f>
        <v>0</v>
      </c>
      <c r="R1507" s="31" t="str">
        <f t="shared" ca="1" si="2"/>
        <v/>
      </c>
      <c r="S1507" s="31">
        <f t="shared" ca="1" si="10"/>
        <v>0</v>
      </c>
      <c r="T1507" s="32"/>
      <c r="U1507" s="32"/>
      <c r="V1507" s="32"/>
      <c r="W1507" s="32"/>
      <c r="X1507" s="32"/>
      <c r="Y1507" s="32"/>
      <c r="Z1507" s="32"/>
      <c r="AA1507" s="32"/>
      <c r="AB1507" s="32"/>
      <c r="AC1507" s="32"/>
      <c r="AD1507" s="32"/>
      <c r="AE1507" s="32"/>
    </row>
    <row r="1508" spans="1:31" ht="12.75">
      <c r="A1508" s="37"/>
      <c r="B1508" s="43"/>
      <c r="C1508" s="45"/>
      <c r="D1508" s="45"/>
      <c r="E1508" s="48"/>
      <c r="F1508" s="43"/>
      <c r="G1508" s="43"/>
      <c r="H1508" s="51"/>
      <c r="I1508" s="43"/>
      <c r="J1508" s="31"/>
      <c r="K1508" s="55"/>
      <c r="L1508" s="31"/>
      <c r="M1508" s="31"/>
      <c r="N1508" s="43"/>
      <c r="O1508" s="48"/>
      <c r="P1508" s="43"/>
      <c r="Q1508" s="31" t="b">
        <f>IF(AND(OR(G1508:G1511=DATOS!C$8,G1508:G1511=DATOS!C$9),H1508:H1511=DATOS!B$4),ROW(G1508:G1511))</f>
        <v>0</v>
      </c>
      <c r="R1508" s="31" t="str">
        <f t="shared" ca="1" si="2"/>
        <v/>
      </c>
      <c r="S1508" s="31">
        <f t="shared" ca="1" si="10"/>
        <v>0</v>
      </c>
      <c r="T1508" s="32"/>
      <c r="U1508" s="32"/>
      <c r="V1508" s="32"/>
      <c r="W1508" s="32"/>
      <c r="X1508" s="32"/>
      <c r="Y1508" s="32"/>
      <c r="Z1508" s="32"/>
      <c r="AA1508" s="32"/>
      <c r="AB1508" s="32"/>
      <c r="AC1508" s="32"/>
      <c r="AD1508" s="32"/>
      <c r="AE1508" s="32"/>
    </row>
    <row r="1509" spans="1:31" ht="12.75">
      <c r="A1509" s="37"/>
      <c r="B1509" s="43"/>
      <c r="C1509" s="45"/>
      <c r="D1509" s="45"/>
      <c r="E1509" s="48"/>
      <c r="F1509" s="43"/>
      <c r="G1509" s="43"/>
      <c r="H1509" s="51"/>
      <c r="I1509" s="43"/>
      <c r="J1509" s="31"/>
      <c r="K1509" s="55"/>
      <c r="L1509" s="31"/>
      <c r="M1509" s="31"/>
      <c r="N1509" s="43"/>
      <c r="O1509" s="48"/>
      <c r="P1509" s="43"/>
      <c r="Q1509" s="31" t="b">
        <f>IF(AND(OR(G1509:G1512=DATOS!C$8,G1509:G1512=DATOS!C$9),H1509:H1512=DATOS!B$4),ROW(G1509:G1512))</f>
        <v>0</v>
      </c>
      <c r="R1509" s="31" t="str">
        <f t="shared" ca="1" si="2"/>
        <v/>
      </c>
      <c r="S1509" s="31">
        <f t="shared" ca="1" si="10"/>
        <v>0</v>
      </c>
      <c r="T1509" s="32"/>
      <c r="U1509" s="32"/>
      <c r="V1509" s="32"/>
      <c r="W1509" s="32"/>
      <c r="X1509" s="32"/>
      <c r="Y1509" s="32"/>
      <c r="Z1509" s="32"/>
      <c r="AA1509" s="32"/>
      <c r="AB1509" s="32"/>
      <c r="AC1509" s="32"/>
      <c r="AD1509" s="32"/>
      <c r="AE1509" s="32"/>
    </row>
    <row r="1510" spans="1:31" ht="12.75">
      <c r="A1510" s="37"/>
      <c r="B1510" s="43"/>
      <c r="C1510" s="45"/>
      <c r="D1510" s="45"/>
      <c r="E1510" s="48"/>
      <c r="F1510" s="43"/>
      <c r="G1510" s="43"/>
      <c r="H1510" s="51"/>
      <c r="I1510" s="43"/>
      <c r="J1510" s="31"/>
      <c r="K1510" s="55"/>
      <c r="L1510" s="31"/>
      <c r="M1510" s="31"/>
      <c r="N1510" s="43"/>
      <c r="O1510" s="48"/>
      <c r="P1510" s="43"/>
      <c r="Q1510" s="31" t="b">
        <f>IF(AND(OR(G1510:G1513=DATOS!C$8,G1510:G1513=DATOS!C$9),H1510:H1513=DATOS!B$4),ROW(G1510:G1513))</f>
        <v>0</v>
      </c>
      <c r="R1510" s="31" t="str">
        <f t="shared" ca="1" si="2"/>
        <v/>
      </c>
      <c r="S1510" s="31">
        <f t="shared" ca="1" si="10"/>
        <v>0</v>
      </c>
      <c r="T1510" s="32"/>
      <c r="U1510" s="32"/>
      <c r="V1510" s="32"/>
      <c r="W1510" s="32"/>
      <c r="X1510" s="32"/>
      <c r="Y1510" s="32"/>
      <c r="Z1510" s="32"/>
      <c r="AA1510" s="32"/>
      <c r="AB1510" s="32"/>
      <c r="AC1510" s="32"/>
      <c r="AD1510" s="32"/>
      <c r="AE1510" s="32"/>
    </row>
    <row r="1511" spans="1:31" ht="12.75">
      <c r="A1511" s="37"/>
      <c r="B1511" s="43"/>
      <c r="C1511" s="45"/>
      <c r="D1511" s="45"/>
      <c r="E1511" s="48"/>
      <c r="F1511" s="43"/>
      <c r="G1511" s="43"/>
      <c r="H1511" s="51"/>
      <c r="I1511" s="43"/>
      <c r="J1511" s="31"/>
      <c r="K1511" s="52"/>
      <c r="L1511" s="121"/>
      <c r="M1511" s="31"/>
      <c r="N1511" s="43"/>
      <c r="O1511" s="48"/>
      <c r="P1511" s="43"/>
      <c r="Q1511" s="31" t="b">
        <f>IF(AND(OR(G1511:G1515=DATOS!C$8,G1511:G1515=DATOS!C$9),H1511:H1515=DATOS!B$4),ROW(G1511:G1515))</f>
        <v>0</v>
      </c>
      <c r="R1511" s="31" t="str">
        <f t="shared" ca="1" si="2"/>
        <v/>
      </c>
      <c r="S1511" s="31">
        <f t="shared" ca="1" si="10"/>
        <v>0</v>
      </c>
      <c r="T1511" s="32"/>
      <c r="U1511" s="32"/>
      <c r="V1511" s="32"/>
      <c r="W1511" s="32"/>
      <c r="X1511" s="32"/>
      <c r="Y1511" s="32"/>
      <c r="Z1511" s="32"/>
      <c r="AA1511" s="32"/>
      <c r="AB1511" s="32"/>
      <c r="AC1511" s="32"/>
      <c r="AD1511" s="32"/>
      <c r="AE1511" s="32"/>
    </row>
    <row r="1512" spans="1:31" ht="12.75">
      <c r="A1512" s="37"/>
      <c r="B1512" s="43"/>
      <c r="C1512" s="45"/>
      <c r="D1512" s="45"/>
      <c r="E1512" s="48"/>
      <c r="F1512" s="43"/>
      <c r="G1512" s="43"/>
      <c r="H1512" s="51"/>
      <c r="I1512" s="43"/>
      <c r="J1512" s="31"/>
      <c r="K1512" s="52"/>
      <c r="L1512" s="48"/>
      <c r="M1512" s="121"/>
      <c r="N1512" s="43"/>
      <c r="O1512" s="121"/>
      <c r="P1512" s="43"/>
      <c r="Q1512" s="31" t="b">
        <f>IF(AND(OR(G1512:G1516=DATOS!C$8,G1512:G1516=DATOS!C$9),H1512:H1516=DATOS!B$4),ROW(G1512:G1516))</f>
        <v>0</v>
      </c>
      <c r="R1512" s="31" t="str">
        <f t="shared" ca="1" si="2"/>
        <v/>
      </c>
      <c r="S1512" s="31">
        <f t="shared" ca="1" si="10"/>
        <v>0</v>
      </c>
      <c r="T1512" s="32"/>
      <c r="U1512" s="32"/>
      <c r="V1512" s="32"/>
      <c r="W1512" s="32"/>
      <c r="X1512" s="32"/>
      <c r="Y1512" s="32"/>
      <c r="Z1512" s="32"/>
      <c r="AA1512" s="32"/>
      <c r="AB1512" s="32"/>
      <c r="AC1512" s="32"/>
      <c r="AD1512" s="32"/>
      <c r="AE1512" s="32"/>
    </row>
    <row r="1513" spans="1:31" ht="12.75">
      <c r="A1513" s="37"/>
      <c r="B1513" s="43"/>
      <c r="C1513" s="45"/>
      <c r="D1513" s="45"/>
      <c r="E1513" s="48"/>
      <c r="F1513" s="43"/>
      <c r="G1513" s="43"/>
      <c r="H1513" s="51"/>
      <c r="I1513" s="43"/>
      <c r="J1513" s="31"/>
      <c r="K1513" s="55"/>
      <c r="L1513" s="31"/>
      <c r="M1513" s="31"/>
      <c r="N1513" s="43"/>
      <c r="O1513" s="48"/>
      <c r="P1513" s="43"/>
      <c r="Q1513" s="31" t="b">
        <f>IF(AND(OR(G1513:G1517=DATOS!C$8,G1513:G1517=DATOS!C$9),H1513:H1517=DATOS!B$4),ROW(G1513:G1517))</f>
        <v>0</v>
      </c>
      <c r="R1513" s="31" t="str">
        <f t="shared" ca="1" si="2"/>
        <v/>
      </c>
      <c r="S1513" s="31">
        <f t="shared" ca="1" si="10"/>
        <v>0</v>
      </c>
      <c r="T1513" s="32"/>
      <c r="U1513" s="32"/>
      <c r="V1513" s="32"/>
      <c r="W1513" s="32"/>
      <c r="X1513" s="32"/>
      <c r="Y1513" s="32"/>
      <c r="Z1513" s="32"/>
      <c r="AA1513" s="32"/>
      <c r="AB1513" s="32"/>
      <c r="AC1513" s="32"/>
      <c r="AD1513" s="32"/>
      <c r="AE1513" s="32"/>
    </row>
    <row r="1514" spans="1:31" ht="12.75">
      <c r="A1514" s="37"/>
      <c r="B1514" s="43"/>
      <c r="C1514" s="45"/>
      <c r="D1514" s="45"/>
      <c r="E1514" s="48"/>
      <c r="F1514" s="43"/>
      <c r="G1514" s="43"/>
      <c r="H1514" s="51"/>
      <c r="I1514" s="43"/>
      <c r="J1514" s="31"/>
      <c r="K1514" s="55"/>
      <c r="L1514" s="31"/>
      <c r="M1514" s="31"/>
      <c r="N1514" s="43"/>
      <c r="O1514" s="48"/>
      <c r="P1514" s="43"/>
      <c r="Q1514" s="31" t="b">
        <f>IF(AND(OR(G1514:G1518=DATOS!C$8,G1514:G1518=DATOS!C$9),H1514:H1518=DATOS!B$4),ROW(G1514:G1518))</f>
        <v>0</v>
      </c>
      <c r="R1514" s="31" t="str">
        <f t="shared" ca="1" si="2"/>
        <v/>
      </c>
      <c r="S1514" s="31">
        <f t="shared" ca="1" si="10"/>
        <v>0</v>
      </c>
      <c r="T1514" s="32"/>
      <c r="U1514" s="32"/>
      <c r="V1514" s="32"/>
      <c r="W1514" s="32"/>
      <c r="X1514" s="32"/>
      <c r="Y1514" s="32"/>
      <c r="Z1514" s="32"/>
      <c r="AA1514" s="32"/>
      <c r="AB1514" s="32"/>
      <c r="AC1514" s="32"/>
      <c r="AD1514" s="32"/>
      <c r="AE1514" s="32"/>
    </row>
    <row r="1515" spans="1:31" ht="12.75">
      <c r="A1515" s="37"/>
      <c r="B1515" s="43"/>
      <c r="C1515" s="45"/>
      <c r="D1515" s="45"/>
      <c r="E1515" s="48"/>
      <c r="F1515" s="43"/>
      <c r="G1515" s="43"/>
      <c r="H1515" s="51"/>
      <c r="I1515" s="43"/>
      <c r="J1515" s="31"/>
      <c r="K1515" s="55"/>
      <c r="L1515" s="31"/>
      <c r="M1515" s="31"/>
      <c r="N1515" s="43"/>
      <c r="O1515" s="48"/>
      <c r="P1515" s="43"/>
      <c r="Q1515" s="31" t="b">
        <f>IF(AND(OR(G1515:G1519=DATOS!C$8,G1515:G1519=DATOS!C$9),H1515:H1519=DATOS!B$4),ROW(G1515:G1519))</f>
        <v>0</v>
      </c>
      <c r="R1515" s="31" t="str">
        <f t="shared" ca="1" si="2"/>
        <v/>
      </c>
      <c r="S1515" s="31">
        <f t="shared" ca="1" si="10"/>
        <v>0</v>
      </c>
      <c r="T1515" s="32"/>
      <c r="U1515" s="32"/>
      <c r="V1515" s="32"/>
      <c r="W1515" s="32"/>
      <c r="X1515" s="32"/>
      <c r="Y1515" s="32"/>
      <c r="Z1515" s="32"/>
      <c r="AA1515" s="32"/>
      <c r="AB1515" s="32"/>
      <c r="AC1515" s="32"/>
      <c r="AD1515" s="32"/>
      <c r="AE1515" s="32"/>
    </row>
    <row r="1516" spans="1:31" ht="12.75">
      <c r="A1516" s="37"/>
      <c r="B1516" s="43"/>
      <c r="C1516" s="45"/>
      <c r="D1516" s="45"/>
      <c r="E1516" s="48"/>
      <c r="F1516" s="43"/>
      <c r="G1516" s="43"/>
      <c r="H1516" s="51"/>
      <c r="I1516" s="43"/>
      <c r="J1516" s="31"/>
      <c r="K1516" s="55"/>
      <c r="L1516" s="31"/>
      <c r="M1516" s="31"/>
      <c r="N1516" s="43"/>
      <c r="O1516" s="48"/>
      <c r="P1516" s="43"/>
      <c r="Q1516" s="31" t="b">
        <f>IF(AND(OR(G1516:G1520=DATOS!C$8,G1516:G1520=DATOS!C$9),H1516:H1520=DATOS!B$4),ROW(G1516:G1520))</f>
        <v>0</v>
      </c>
      <c r="R1516" s="31" t="str">
        <f t="shared" ca="1" si="2"/>
        <v/>
      </c>
      <c r="S1516" s="31">
        <f t="shared" ca="1" si="10"/>
        <v>0</v>
      </c>
      <c r="T1516" s="32"/>
      <c r="U1516" s="32"/>
      <c r="V1516" s="32"/>
      <c r="W1516" s="32"/>
      <c r="X1516" s="32"/>
      <c r="Y1516" s="32"/>
      <c r="Z1516" s="32"/>
      <c r="AA1516" s="32"/>
      <c r="AB1516" s="32"/>
      <c r="AC1516" s="32"/>
      <c r="AD1516" s="32"/>
      <c r="AE1516" s="32"/>
    </row>
    <row r="1517" spans="1:31" ht="12.75">
      <c r="A1517" s="37"/>
      <c r="B1517" s="43"/>
      <c r="C1517" s="45"/>
      <c r="D1517" s="45"/>
      <c r="E1517" s="48"/>
      <c r="F1517" s="43"/>
      <c r="G1517" s="43"/>
      <c r="H1517" s="51"/>
      <c r="I1517" s="43"/>
      <c r="J1517" s="31"/>
      <c r="K1517" s="55"/>
      <c r="L1517" s="31"/>
      <c r="M1517" s="31"/>
      <c r="N1517" s="43"/>
      <c r="O1517" s="48"/>
      <c r="P1517" s="43"/>
      <c r="Q1517" s="31" t="b">
        <f>IF(AND(OR(G1517:G1521=DATOS!C$8,G1517:G1521=DATOS!C$9),H1517:H1521=DATOS!B$4),ROW(G1517:G1521))</f>
        <v>0</v>
      </c>
      <c r="R1517" s="31" t="str">
        <f t="shared" ca="1" si="2"/>
        <v/>
      </c>
      <c r="S1517" s="31">
        <f t="shared" ca="1" si="10"/>
        <v>0</v>
      </c>
      <c r="T1517" s="32"/>
      <c r="U1517" s="32"/>
      <c r="V1517" s="32"/>
      <c r="W1517" s="32"/>
      <c r="X1517" s="32"/>
      <c r="Y1517" s="32"/>
      <c r="Z1517" s="32"/>
      <c r="AA1517" s="32"/>
      <c r="AB1517" s="32"/>
      <c r="AC1517" s="32"/>
      <c r="AD1517" s="32"/>
      <c r="AE1517" s="32"/>
    </row>
    <row r="1518" spans="1:31" ht="12.75">
      <c r="A1518" s="37"/>
      <c r="B1518" s="43"/>
      <c r="C1518" s="45"/>
      <c r="D1518" s="45"/>
      <c r="E1518" s="48"/>
      <c r="F1518" s="43"/>
      <c r="G1518" s="43"/>
      <c r="H1518" s="51"/>
      <c r="I1518" s="43"/>
      <c r="J1518" s="31"/>
      <c r="K1518" s="55"/>
      <c r="L1518" s="31"/>
      <c r="M1518" s="31"/>
      <c r="N1518" s="43"/>
      <c r="O1518" s="48"/>
      <c r="P1518" s="43"/>
      <c r="Q1518" s="31" t="b">
        <f>IF(AND(OR(G1518:G1522=DATOS!C$8,G1518:G1522=DATOS!C$9),H1518:H1522=DATOS!B$4),ROW(G1518:G1522))</f>
        <v>0</v>
      </c>
      <c r="R1518" s="31" t="str">
        <f t="shared" ca="1" si="2"/>
        <v/>
      </c>
      <c r="S1518" s="31">
        <f t="shared" ca="1" si="10"/>
        <v>0</v>
      </c>
      <c r="T1518" s="32"/>
      <c r="U1518" s="32"/>
      <c r="V1518" s="32"/>
      <c r="W1518" s="32"/>
      <c r="X1518" s="32"/>
      <c r="Y1518" s="32"/>
      <c r="Z1518" s="32"/>
      <c r="AA1518" s="32"/>
      <c r="AB1518" s="32"/>
      <c r="AC1518" s="32"/>
      <c r="AD1518" s="32"/>
      <c r="AE1518" s="32"/>
    </row>
    <row r="1519" spans="1:31" ht="12.75">
      <c r="A1519" s="37"/>
      <c r="B1519" s="43"/>
      <c r="C1519" s="45"/>
      <c r="D1519" s="45"/>
      <c r="E1519" s="48"/>
      <c r="F1519" s="43"/>
      <c r="G1519" s="43"/>
      <c r="H1519" s="51"/>
      <c r="I1519" s="43"/>
      <c r="J1519" s="31"/>
      <c r="K1519" s="55"/>
      <c r="L1519" s="31"/>
      <c r="M1519" s="31"/>
      <c r="N1519" s="43"/>
      <c r="O1519" s="48"/>
      <c r="P1519" s="43"/>
      <c r="Q1519" s="31" t="b">
        <f>IF(AND(OR(G1519:G1523=DATOS!C$8,G1519:G1523=DATOS!C$9),H1519:H1523=DATOS!B$4),ROW(G1519:G1523))</f>
        <v>0</v>
      </c>
      <c r="R1519" s="31" t="str">
        <f t="shared" ca="1" si="2"/>
        <v/>
      </c>
      <c r="S1519" s="31">
        <f t="shared" ca="1" si="10"/>
        <v>0</v>
      </c>
      <c r="T1519" s="32"/>
      <c r="U1519" s="32"/>
      <c r="V1519" s="32"/>
      <c r="W1519" s="32"/>
      <c r="X1519" s="32"/>
      <c r="Y1519" s="32"/>
      <c r="Z1519" s="32"/>
      <c r="AA1519" s="32"/>
      <c r="AB1519" s="32"/>
      <c r="AC1519" s="32"/>
      <c r="AD1519" s="32"/>
      <c r="AE1519" s="32"/>
    </row>
    <row r="1520" spans="1:31" ht="12.75">
      <c r="A1520" s="37"/>
      <c r="B1520" s="43"/>
      <c r="C1520" s="45"/>
      <c r="D1520" s="45"/>
      <c r="E1520" s="48"/>
      <c r="F1520" s="43"/>
      <c r="G1520" s="43"/>
      <c r="H1520" s="51"/>
      <c r="I1520" s="43"/>
      <c r="J1520" s="31"/>
      <c r="K1520" s="52"/>
      <c r="L1520" s="48"/>
      <c r="M1520" s="48"/>
      <c r="N1520" s="43"/>
      <c r="O1520" s="121"/>
      <c r="P1520" s="43"/>
      <c r="Q1520" s="31" t="b">
        <f>IF(AND(OR(G1520:G1524=DATOS!C$8,G1520:G1524=DATOS!C$9),H1520:H1524=DATOS!B$4),ROW(G1520:G1524))</f>
        <v>0</v>
      </c>
      <c r="R1520" s="31" t="str">
        <f t="shared" ca="1" si="2"/>
        <v/>
      </c>
      <c r="S1520" s="31">
        <f t="shared" ca="1" si="10"/>
        <v>0</v>
      </c>
      <c r="T1520" s="32"/>
      <c r="U1520" s="32"/>
      <c r="V1520" s="32"/>
      <c r="W1520" s="32"/>
      <c r="X1520" s="32"/>
      <c r="Y1520" s="32"/>
      <c r="Z1520" s="32"/>
      <c r="AA1520" s="32"/>
      <c r="AB1520" s="32"/>
      <c r="AC1520" s="32"/>
      <c r="AD1520" s="32"/>
      <c r="AE1520" s="32"/>
    </row>
    <row r="1521" spans="1:31" ht="12.75">
      <c r="A1521" s="37"/>
      <c r="B1521" s="43"/>
      <c r="C1521" s="45"/>
      <c r="D1521" s="45"/>
      <c r="E1521" s="48"/>
      <c r="F1521" s="43"/>
      <c r="G1521" s="43"/>
      <c r="H1521" s="51"/>
      <c r="I1521" s="43"/>
      <c r="J1521" s="31"/>
      <c r="K1521" s="55"/>
      <c r="L1521" s="31"/>
      <c r="M1521" s="31"/>
      <c r="N1521" s="43"/>
      <c r="O1521" s="48"/>
      <c r="P1521" s="43"/>
      <c r="Q1521" s="31" t="b">
        <f>IF(AND(OR(G1521:G1524=DATOS!C$8,G1521:G1524=DATOS!C$9),H1521:H1524=DATOS!B$4),ROW(G1521:G1524))</f>
        <v>0</v>
      </c>
      <c r="R1521" s="31" t="str">
        <f t="shared" ca="1" si="2"/>
        <v/>
      </c>
      <c r="S1521" s="31">
        <f t="shared" ca="1" si="10"/>
        <v>0</v>
      </c>
      <c r="T1521" s="32"/>
      <c r="U1521" s="32"/>
      <c r="V1521" s="32"/>
      <c r="W1521" s="32"/>
      <c r="X1521" s="32"/>
      <c r="Y1521" s="32"/>
      <c r="Z1521" s="32"/>
      <c r="AA1521" s="32"/>
      <c r="AB1521" s="32"/>
      <c r="AC1521" s="32"/>
      <c r="AD1521" s="32"/>
      <c r="AE1521" s="32"/>
    </row>
    <row r="1522" spans="1:31" ht="12.75">
      <c r="A1522" s="37"/>
      <c r="B1522" s="43"/>
      <c r="C1522" s="45"/>
      <c r="D1522" s="45"/>
      <c r="E1522" s="48"/>
      <c r="F1522" s="43"/>
      <c r="G1522" s="43"/>
      <c r="H1522" s="51"/>
      <c r="I1522" s="43"/>
      <c r="J1522" s="31"/>
      <c r="K1522" s="55"/>
      <c r="L1522" s="31"/>
      <c r="M1522" s="31"/>
      <c r="N1522" s="43"/>
      <c r="O1522" s="48"/>
      <c r="P1522" s="43"/>
      <c r="Q1522" s="31" t="b">
        <f>IF(AND(OR(G1522:G1524=DATOS!C$8,G1522:G1524=DATOS!C$9),H1522:H1524=DATOS!B$4),ROW(G1522:G1524))</f>
        <v>0</v>
      </c>
      <c r="R1522" s="31" t="str">
        <f t="shared" ca="1" si="2"/>
        <v/>
      </c>
      <c r="S1522" s="31">
        <f t="shared" ca="1" si="10"/>
        <v>0</v>
      </c>
      <c r="T1522" s="32"/>
      <c r="U1522" s="32"/>
      <c r="V1522" s="32"/>
      <c r="W1522" s="32"/>
      <c r="X1522" s="32"/>
      <c r="Y1522" s="32"/>
      <c r="Z1522" s="32"/>
      <c r="AA1522" s="32"/>
      <c r="AB1522" s="32"/>
      <c r="AC1522" s="32"/>
      <c r="AD1522" s="32"/>
      <c r="AE1522" s="32"/>
    </row>
    <row r="1523" spans="1:31" ht="12.75">
      <c r="A1523" s="37"/>
      <c r="B1523" s="43"/>
      <c r="C1523" s="45"/>
      <c r="D1523" s="45"/>
      <c r="E1523" s="48"/>
      <c r="F1523" s="43"/>
      <c r="G1523" s="43"/>
      <c r="H1523" s="51"/>
      <c r="I1523" s="43"/>
      <c r="J1523" s="31"/>
      <c r="K1523" s="55"/>
      <c r="L1523" s="31"/>
      <c r="M1523" s="31"/>
      <c r="N1523" s="43"/>
      <c r="O1523" s="48"/>
      <c r="P1523" s="43"/>
      <c r="Q1523" s="31" t="b">
        <f>IF(AND(OR(G1523:G1525=DATOS!C$8,G1523:G1525=DATOS!C$9),H1523:H1525=DATOS!B$4),ROW(G1523:G1525))</f>
        <v>0</v>
      </c>
      <c r="R1523" s="31" t="str">
        <f t="shared" ca="1" si="2"/>
        <v/>
      </c>
      <c r="S1523" s="31">
        <f t="shared" ca="1" si="10"/>
        <v>0</v>
      </c>
      <c r="T1523" s="32"/>
      <c r="U1523" s="32"/>
      <c r="V1523" s="32"/>
      <c r="W1523" s="32"/>
      <c r="X1523" s="32"/>
      <c r="Y1523" s="32"/>
      <c r="Z1523" s="32"/>
      <c r="AA1523" s="32"/>
      <c r="AB1523" s="32"/>
      <c r="AC1523" s="32"/>
      <c r="AD1523" s="32"/>
      <c r="AE1523" s="32"/>
    </row>
    <row r="1524" spans="1:31" ht="12.75">
      <c r="A1524" s="37"/>
      <c r="B1524" s="43"/>
      <c r="C1524" s="45"/>
      <c r="D1524" s="45"/>
      <c r="E1524" s="48"/>
      <c r="F1524" s="43"/>
      <c r="G1524" s="43"/>
      <c r="H1524" s="51"/>
      <c r="I1524" s="43"/>
      <c r="J1524" s="31"/>
      <c r="K1524" s="52"/>
      <c r="L1524" s="48"/>
      <c r="M1524" s="48"/>
      <c r="N1524" s="43"/>
      <c r="O1524" s="48"/>
      <c r="P1524" s="43"/>
      <c r="Q1524" s="31" t="b">
        <f>IF(AND(OR(G1524:G1526=DATOS!C$8,G1524:G1526=DATOS!C$9),H1524:H1526=DATOS!B$4),ROW(G1524:G1526))</f>
        <v>0</v>
      </c>
      <c r="R1524" s="31" t="str">
        <f t="shared" ca="1" si="2"/>
        <v/>
      </c>
      <c r="S1524" s="31">
        <f t="shared" ca="1" si="10"/>
        <v>0</v>
      </c>
      <c r="T1524" s="32"/>
      <c r="U1524" s="32"/>
      <c r="V1524" s="32"/>
      <c r="W1524" s="32"/>
      <c r="X1524" s="32"/>
      <c r="Y1524" s="32"/>
      <c r="Z1524" s="32"/>
      <c r="AA1524" s="32"/>
      <c r="AB1524" s="32"/>
      <c r="AC1524" s="32"/>
      <c r="AD1524" s="32"/>
      <c r="AE1524" s="32"/>
    </row>
    <row r="1525" spans="1:31" ht="12.75">
      <c r="A1525" s="37"/>
      <c r="B1525" s="43"/>
      <c r="C1525" s="45"/>
      <c r="D1525" s="45"/>
      <c r="E1525" s="48"/>
      <c r="F1525" s="43"/>
      <c r="G1525" s="43"/>
      <c r="H1525" s="51"/>
      <c r="I1525" s="43"/>
      <c r="J1525" s="31"/>
      <c r="K1525" s="55"/>
      <c r="L1525" s="31"/>
      <c r="M1525" s="31"/>
      <c r="N1525" s="43"/>
      <c r="O1525" s="48"/>
      <c r="P1525" s="43"/>
      <c r="Q1525" s="31" t="b">
        <f>IF(AND(OR(G1525:G1529=DATOS!C$8,G1525:G1529=DATOS!C$9),H1525:H1529=DATOS!B$4),ROW(G1525:G1529))</f>
        <v>0</v>
      </c>
      <c r="R1525" s="31" t="str">
        <f t="shared" ca="1" si="2"/>
        <v/>
      </c>
      <c r="S1525" s="31">
        <f t="shared" ca="1" si="10"/>
        <v>0</v>
      </c>
      <c r="T1525" s="32"/>
      <c r="U1525" s="32"/>
      <c r="V1525" s="32"/>
      <c r="W1525" s="32"/>
      <c r="X1525" s="32"/>
      <c r="Y1525" s="32"/>
      <c r="Z1525" s="32"/>
      <c r="AA1525" s="32"/>
      <c r="AB1525" s="32"/>
      <c r="AC1525" s="32"/>
      <c r="AD1525" s="32"/>
      <c r="AE1525" s="32"/>
    </row>
    <row r="1526" spans="1:31" ht="12.75">
      <c r="A1526" s="37"/>
      <c r="B1526" s="43"/>
      <c r="C1526" s="45"/>
      <c r="D1526" s="45"/>
      <c r="E1526" s="48"/>
      <c r="F1526" s="43"/>
      <c r="G1526" s="43"/>
      <c r="H1526" s="51"/>
      <c r="I1526" s="43"/>
      <c r="J1526" s="31"/>
      <c r="K1526" s="52"/>
      <c r="L1526" s="31"/>
      <c r="M1526" s="31"/>
      <c r="N1526" s="43"/>
      <c r="O1526" s="48"/>
      <c r="P1526" s="43"/>
      <c r="Q1526" s="31" t="b">
        <f>IF(AND(OR(G1526:G1530=DATOS!C$8,G1526:G1530=DATOS!C$9),H1526:H1530=DATOS!B$4),ROW(G1526:G1530))</f>
        <v>0</v>
      </c>
      <c r="R1526" s="31" t="str">
        <f t="shared" ca="1" si="2"/>
        <v/>
      </c>
      <c r="S1526" s="31">
        <f t="shared" ca="1" si="10"/>
        <v>0</v>
      </c>
      <c r="T1526" s="32"/>
      <c r="U1526" s="32"/>
      <c r="V1526" s="32"/>
      <c r="W1526" s="32"/>
      <c r="X1526" s="32"/>
      <c r="Y1526" s="32"/>
      <c r="Z1526" s="32"/>
      <c r="AA1526" s="32"/>
      <c r="AB1526" s="32"/>
      <c r="AC1526" s="32"/>
      <c r="AD1526" s="32"/>
      <c r="AE1526" s="32"/>
    </row>
    <row r="1527" spans="1:31" ht="12.75">
      <c r="A1527" s="37"/>
      <c r="B1527" s="43"/>
      <c r="C1527" s="45"/>
      <c r="D1527" s="45"/>
      <c r="E1527" s="48"/>
      <c r="F1527" s="43"/>
      <c r="G1527" s="43"/>
      <c r="H1527" s="51"/>
      <c r="I1527" s="43"/>
      <c r="J1527" s="31"/>
      <c r="K1527" s="55"/>
      <c r="L1527" s="31"/>
      <c r="M1527" s="31"/>
      <c r="N1527" s="43"/>
      <c r="O1527" s="48"/>
      <c r="P1527" s="43"/>
      <c r="Q1527" s="31" t="b">
        <f>IF(AND(OR(G1527:G1531=DATOS!C$8,G1527:G1531=DATOS!C$9),H1527:H1531=DATOS!B$4),ROW(G1527:G1531))</f>
        <v>0</v>
      </c>
      <c r="R1527" s="31" t="str">
        <f t="shared" ca="1" si="2"/>
        <v/>
      </c>
      <c r="S1527" s="31">
        <f t="shared" ca="1" si="10"/>
        <v>0</v>
      </c>
      <c r="T1527" s="32"/>
      <c r="U1527" s="32"/>
      <c r="V1527" s="32"/>
      <c r="W1527" s="32"/>
      <c r="X1527" s="32"/>
      <c r="Y1527" s="32"/>
      <c r="Z1527" s="32"/>
      <c r="AA1527" s="32"/>
      <c r="AB1527" s="32"/>
      <c r="AC1527" s="32"/>
      <c r="AD1527" s="32"/>
      <c r="AE1527" s="32"/>
    </row>
    <row r="1528" spans="1:31" ht="12.75">
      <c r="A1528" s="37"/>
      <c r="B1528" s="43"/>
      <c r="C1528" s="45"/>
      <c r="D1528" s="45"/>
      <c r="E1528" s="48"/>
      <c r="F1528" s="43"/>
      <c r="G1528" s="43"/>
      <c r="H1528" s="51"/>
      <c r="I1528" s="43"/>
      <c r="J1528" s="31"/>
      <c r="K1528" s="52"/>
      <c r="L1528" s="48"/>
      <c r="M1528" s="31"/>
      <c r="N1528" s="43"/>
      <c r="O1528" s="121"/>
      <c r="P1528" s="43"/>
      <c r="Q1528" s="31" t="b">
        <f>IF(AND(OR(G1528:G1532=DATOS!C$8,G1528:G1532=DATOS!C$9),H1528:H1532=DATOS!B$4),ROW(G1528:G1532))</f>
        <v>0</v>
      </c>
      <c r="R1528" s="31" t="str">
        <f t="shared" ca="1" si="2"/>
        <v/>
      </c>
      <c r="S1528" s="31">
        <f t="shared" ca="1" si="10"/>
        <v>0</v>
      </c>
      <c r="T1528" s="32"/>
      <c r="U1528" s="32"/>
      <c r="V1528" s="32"/>
      <c r="W1528" s="32"/>
      <c r="X1528" s="32"/>
      <c r="Y1528" s="32"/>
      <c r="Z1528" s="32"/>
      <c r="AA1528" s="32"/>
      <c r="AB1528" s="32"/>
      <c r="AC1528" s="32"/>
      <c r="AD1528" s="32"/>
      <c r="AE1528" s="32"/>
    </row>
    <row r="1529" spans="1:31" ht="12.75">
      <c r="A1529" s="37"/>
      <c r="B1529" s="43"/>
      <c r="C1529" s="45"/>
      <c r="D1529" s="45"/>
      <c r="E1529" s="48"/>
      <c r="F1529" s="43"/>
      <c r="G1529" s="43"/>
      <c r="H1529" s="51"/>
      <c r="I1529" s="43"/>
      <c r="J1529" s="31"/>
      <c r="K1529" s="55"/>
      <c r="L1529" s="31"/>
      <c r="M1529" s="31"/>
      <c r="N1529" s="43"/>
      <c r="O1529" s="48"/>
      <c r="P1529" s="43"/>
      <c r="Q1529" s="31" t="b">
        <f>IF(AND(OR(G1529:G1532=DATOS!C$8,G1529:G1532=DATOS!C$9),H1529:H1532=DATOS!B$4),ROW(G1529:G1532))</f>
        <v>0</v>
      </c>
      <c r="R1529" s="31" t="str">
        <f t="shared" ca="1" si="2"/>
        <v/>
      </c>
      <c r="S1529" s="31">
        <f t="shared" ca="1" si="10"/>
        <v>0</v>
      </c>
      <c r="T1529" s="32"/>
      <c r="U1529" s="32"/>
      <c r="V1529" s="32"/>
      <c r="W1529" s="32"/>
      <c r="X1529" s="32"/>
      <c r="Y1529" s="32"/>
      <c r="Z1529" s="32"/>
      <c r="AA1529" s="32"/>
      <c r="AB1529" s="32"/>
      <c r="AC1529" s="32"/>
      <c r="AD1529" s="32"/>
      <c r="AE1529" s="32"/>
    </row>
    <row r="1530" spans="1:31" ht="12.75">
      <c r="A1530" s="37"/>
      <c r="B1530" s="43"/>
      <c r="C1530" s="45"/>
      <c r="D1530" s="45"/>
      <c r="E1530" s="48"/>
      <c r="F1530" s="43"/>
      <c r="G1530" s="43"/>
      <c r="H1530" s="51"/>
      <c r="I1530" s="43"/>
      <c r="J1530" s="31"/>
      <c r="K1530" s="52"/>
      <c r="L1530" s="48"/>
      <c r="M1530" s="48"/>
      <c r="N1530" s="43"/>
      <c r="O1530" s="121"/>
      <c r="P1530" s="43"/>
      <c r="Q1530" s="31" t="b">
        <f>IF(AND(OR(G1530:G1533=DATOS!C$8,G1530:G1533=DATOS!C$9),H1530:H1533=DATOS!B$4),ROW(G1530:G1533))</f>
        <v>0</v>
      </c>
      <c r="R1530" s="31" t="str">
        <f t="shared" ca="1" si="2"/>
        <v/>
      </c>
      <c r="S1530" s="31">
        <f t="shared" ca="1" si="10"/>
        <v>0</v>
      </c>
      <c r="T1530" s="32"/>
      <c r="U1530" s="32"/>
      <c r="V1530" s="32"/>
      <c r="W1530" s="32"/>
      <c r="X1530" s="32"/>
      <c r="Y1530" s="32"/>
      <c r="Z1530" s="32"/>
      <c r="AA1530" s="32"/>
      <c r="AB1530" s="32"/>
      <c r="AC1530" s="32"/>
      <c r="AD1530" s="32"/>
      <c r="AE1530" s="32"/>
    </row>
    <row r="1531" spans="1:31" ht="12.75">
      <c r="A1531" s="37"/>
      <c r="B1531" s="43"/>
      <c r="C1531" s="45"/>
      <c r="D1531" s="45"/>
      <c r="E1531" s="48"/>
      <c r="F1531" s="43"/>
      <c r="G1531" s="43"/>
      <c r="H1531" s="51"/>
      <c r="I1531" s="43"/>
      <c r="J1531" s="31"/>
      <c r="K1531" s="55"/>
      <c r="L1531" s="31"/>
      <c r="M1531" s="31"/>
      <c r="N1531" s="43"/>
      <c r="O1531" s="48"/>
      <c r="P1531" s="43"/>
      <c r="Q1531" s="31" t="b">
        <f>IF(AND(OR(G1531:G1534=DATOS!C$8,G1531:G1534=DATOS!C$9),H1531:H1534=DATOS!B$4),ROW(G1531:G1534))</f>
        <v>0</v>
      </c>
      <c r="R1531" s="31" t="str">
        <f t="shared" ca="1" si="2"/>
        <v/>
      </c>
      <c r="S1531" s="31">
        <f t="shared" ca="1" si="10"/>
        <v>0</v>
      </c>
      <c r="T1531" s="32"/>
      <c r="U1531" s="32"/>
      <c r="V1531" s="32"/>
      <c r="W1531" s="32"/>
      <c r="X1531" s="32"/>
      <c r="Y1531" s="32"/>
      <c r="Z1531" s="32"/>
      <c r="AA1531" s="32"/>
      <c r="AB1531" s="32"/>
      <c r="AC1531" s="32"/>
      <c r="AD1531" s="32"/>
      <c r="AE1531" s="32"/>
    </row>
    <row r="1532" spans="1:31" ht="12.75">
      <c r="A1532" s="37"/>
      <c r="B1532" s="43"/>
      <c r="C1532" s="45"/>
      <c r="D1532" s="45"/>
      <c r="E1532" s="48"/>
      <c r="F1532" s="43"/>
      <c r="G1532" s="43"/>
      <c r="H1532" s="51"/>
      <c r="I1532" s="43"/>
      <c r="J1532" s="31"/>
      <c r="K1532" s="52"/>
      <c r="L1532" s="48"/>
      <c r="M1532" s="384"/>
      <c r="N1532" s="43"/>
      <c r="O1532" s="121"/>
      <c r="P1532" s="43"/>
      <c r="Q1532" s="31" t="b">
        <f>IF(AND(OR(G1532:G1535=DATOS!C$8,G1532:G1535=DATOS!C$9),H1532:H1535=DATOS!B$4),ROW(G1532:G1535))</f>
        <v>0</v>
      </c>
      <c r="R1532" s="31" t="str">
        <f t="shared" ca="1" si="2"/>
        <v/>
      </c>
      <c r="S1532" s="31">
        <f t="shared" ca="1" si="10"/>
        <v>0</v>
      </c>
      <c r="T1532" s="32"/>
      <c r="U1532" s="32"/>
      <c r="V1532" s="32"/>
      <c r="W1532" s="32"/>
      <c r="X1532" s="32"/>
      <c r="Y1532" s="32"/>
      <c r="Z1532" s="32"/>
      <c r="AA1532" s="32"/>
      <c r="AB1532" s="32"/>
      <c r="AC1532" s="32"/>
      <c r="AD1532" s="32"/>
      <c r="AE1532" s="32"/>
    </row>
    <row r="1533" spans="1:31" ht="12.75">
      <c r="A1533" s="37"/>
      <c r="B1533" s="43"/>
      <c r="C1533" s="45"/>
      <c r="D1533" s="45"/>
      <c r="E1533" s="48"/>
      <c r="F1533" s="43"/>
      <c r="G1533" s="43"/>
      <c r="H1533" s="51"/>
      <c r="I1533" s="43"/>
      <c r="J1533" s="31"/>
      <c r="K1533" s="55"/>
      <c r="L1533" s="31"/>
      <c r="M1533" s="31"/>
      <c r="N1533" s="31"/>
      <c r="O1533" s="31"/>
      <c r="P1533" s="31"/>
      <c r="Q1533" s="31" t="b">
        <f>IF(AND(OR(G1533:G1536=DATOS!C$8,G1533:G1536=DATOS!C$9),H1533:H1536=DATOS!B$4),ROW(G1533:G1536))</f>
        <v>0</v>
      </c>
      <c r="R1533" s="31" t="e">
        <f ca="1">IF(AND((TODAY()-#REF!)&gt;=3,#REF!="SEGUIMIENTO"),"SEG","")</f>
        <v>#REF!</v>
      </c>
      <c r="S1533" s="31" t="e">
        <f ca="1">IF(R1533="SEG",TODAY()-#REF!,0)</f>
        <v>#REF!</v>
      </c>
      <c r="T1533" s="32"/>
      <c r="U1533" s="32"/>
      <c r="V1533" s="32"/>
      <c r="W1533" s="32"/>
      <c r="X1533" s="32"/>
      <c r="Y1533" s="32"/>
      <c r="Z1533" s="32"/>
      <c r="AA1533" s="32"/>
      <c r="AB1533" s="32"/>
      <c r="AC1533" s="32"/>
      <c r="AD1533" s="32"/>
      <c r="AE1533" s="32"/>
    </row>
    <row r="1534" spans="1:31" ht="12.75">
      <c r="A1534" s="37"/>
      <c r="B1534" s="43"/>
      <c r="C1534" s="45"/>
      <c r="D1534" s="45"/>
      <c r="E1534" s="48"/>
      <c r="F1534" s="43"/>
      <c r="G1534" s="43"/>
      <c r="H1534" s="51"/>
      <c r="I1534" s="43"/>
      <c r="J1534" s="31"/>
      <c r="K1534" s="55"/>
      <c r="L1534" s="31"/>
      <c r="M1534" s="31"/>
      <c r="N1534" s="43"/>
      <c r="O1534" s="48"/>
      <c r="P1534" s="43"/>
      <c r="Q1534" s="31" t="b">
        <f>IF(AND(OR(G1533:G1537=DATOS!C$8,G1533:G1537=DATOS!C$9),H1533:H1537=DATOS!B$4),ROW(G1533:G1537))</f>
        <v>0</v>
      </c>
      <c r="R1534" s="31" t="str">
        <f t="shared" ref="R1534:R1611" ca="1" si="11">IF(AND((TODAY()-E1533)&gt;=3,H1533="SEGUIMIENTO"),"SEG","")</f>
        <v/>
      </c>
      <c r="S1534" s="31">
        <f t="shared" ref="S1534:S1611" ca="1" si="12">IF(R1534="SEG",TODAY()-E1533,0)</f>
        <v>0</v>
      </c>
      <c r="T1534" s="32"/>
      <c r="U1534" s="32"/>
      <c r="V1534" s="32"/>
      <c r="W1534" s="32"/>
      <c r="X1534" s="32"/>
      <c r="Y1534" s="32"/>
      <c r="Z1534" s="32"/>
      <c r="AA1534" s="32"/>
      <c r="AB1534" s="32"/>
      <c r="AC1534" s="32"/>
      <c r="AD1534" s="32"/>
      <c r="AE1534" s="32"/>
    </row>
    <row r="1535" spans="1:31" ht="12.75">
      <c r="A1535" s="37"/>
      <c r="B1535" s="43"/>
      <c r="C1535" s="45"/>
      <c r="D1535" s="45"/>
      <c r="E1535" s="48"/>
      <c r="F1535" s="43"/>
      <c r="G1535" s="43"/>
      <c r="H1535" s="51"/>
      <c r="I1535" s="43"/>
      <c r="J1535" s="31"/>
      <c r="K1535" s="55"/>
      <c r="L1535" s="31"/>
      <c r="M1535" s="31"/>
      <c r="N1535" s="43"/>
      <c r="O1535" s="48"/>
      <c r="P1535" s="43"/>
      <c r="Q1535" s="31" t="b">
        <f>IF(AND(OR(G1534:G1538=DATOS!C$8,G1534:G1538=DATOS!C$9),H1534:H1538=DATOS!B$4),ROW(G1534:G1538))</f>
        <v>0</v>
      </c>
      <c r="R1535" s="31" t="str">
        <f t="shared" ca="1" si="11"/>
        <v/>
      </c>
      <c r="S1535" s="31">
        <f t="shared" ca="1" si="12"/>
        <v>0</v>
      </c>
      <c r="T1535" s="32"/>
      <c r="U1535" s="32"/>
      <c r="V1535" s="32"/>
      <c r="W1535" s="32"/>
      <c r="X1535" s="32"/>
      <c r="Y1535" s="32"/>
      <c r="Z1535" s="32"/>
      <c r="AA1535" s="32"/>
      <c r="AB1535" s="32"/>
      <c r="AC1535" s="32"/>
      <c r="AD1535" s="32"/>
      <c r="AE1535" s="32"/>
    </row>
    <row r="1536" spans="1:31" ht="12.75">
      <c r="A1536" s="37"/>
      <c r="B1536" s="43"/>
      <c r="C1536" s="45"/>
      <c r="D1536" s="45"/>
      <c r="E1536" s="48"/>
      <c r="F1536" s="43"/>
      <c r="G1536" s="43"/>
      <c r="H1536" s="51"/>
      <c r="I1536" s="43"/>
      <c r="J1536" s="31"/>
      <c r="K1536" s="55"/>
      <c r="L1536" s="31"/>
      <c r="M1536" s="31"/>
      <c r="N1536" s="43"/>
      <c r="O1536" s="48"/>
      <c r="P1536" s="43"/>
      <c r="Q1536" s="31" t="b">
        <f>IF(AND(OR(G1535:G1539=DATOS!C$8,G1535:G1539=DATOS!C$9),H1535:H1539=DATOS!B$4),ROW(G1535:G1539))</f>
        <v>0</v>
      </c>
      <c r="R1536" s="31" t="str">
        <f t="shared" ca="1" si="11"/>
        <v/>
      </c>
      <c r="S1536" s="31">
        <f t="shared" ca="1" si="12"/>
        <v>0</v>
      </c>
      <c r="T1536" s="32"/>
      <c r="U1536" s="32"/>
      <c r="V1536" s="32"/>
      <c r="W1536" s="32"/>
      <c r="X1536" s="32"/>
      <c r="Y1536" s="32"/>
      <c r="Z1536" s="32"/>
      <c r="AA1536" s="32"/>
      <c r="AB1536" s="32"/>
      <c r="AC1536" s="32"/>
      <c r="AD1536" s="32"/>
      <c r="AE1536" s="32"/>
    </row>
    <row r="1537" spans="1:31" ht="12.75">
      <c r="A1537" s="37"/>
      <c r="B1537" s="43"/>
      <c r="C1537" s="45"/>
      <c r="D1537" s="45"/>
      <c r="E1537" s="48"/>
      <c r="F1537" s="43"/>
      <c r="G1537" s="43"/>
      <c r="H1537" s="51"/>
      <c r="I1537" s="43"/>
      <c r="J1537" s="31"/>
      <c r="K1537" s="55"/>
      <c r="L1537" s="31"/>
      <c r="M1537" s="31"/>
      <c r="N1537" s="43"/>
      <c r="O1537" s="48"/>
      <c r="P1537" s="43"/>
      <c r="Q1537" s="31" t="b">
        <f>IF(AND(OR(G1536:G1540=DATOS!C$8,G1536:G1540=DATOS!C$9),H1536:H1540=DATOS!B$4),ROW(G1536:G1540))</f>
        <v>0</v>
      </c>
      <c r="R1537" s="31" t="str">
        <f t="shared" ca="1" si="11"/>
        <v/>
      </c>
      <c r="S1537" s="31">
        <f t="shared" ca="1" si="12"/>
        <v>0</v>
      </c>
      <c r="T1537" s="32"/>
      <c r="U1537" s="32"/>
      <c r="V1537" s="32"/>
      <c r="W1537" s="32"/>
      <c r="X1537" s="32"/>
      <c r="Y1537" s="32"/>
      <c r="Z1537" s="32"/>
      <c r="AA1537" s="32"/>
      <c r="AB1537" s="32"/>
      <c r="AC1537" s="32"/>
      <c r="AD1537" s="32"/>
      <c r="AE1537" s="32"/>
    </row>
    <row r="1538" spans="1:31" ht="12.75">
      <c r="A1538" s="37"/>
      <c r="B1538" s="43"/>
      <c r="C1538" s="45"/>
      <c r="D1538" s="45"/>
      <c r="E1538" s="48"/>
      <c r="F1538" s="43"/>
      <c r="G1538" s="43"/>
      <c r="H1538" s="51"/>
      <c r="I1538" s="43"/>
      <c r="J1538" s="31"/>
      <c r="K1538" s="55"/>
      <c r="L1538" s="31"/>
      <c r="M1538" s="31"/>
      <c r="N1538" s="43"/>
      <c r="O1538" s="48"/>
      <c r="P1538" s="43"/>
      <c r="Q1538" s="31" t="b">
        <f>IF(AND(OR(G1537:G1541=DATOS!C$8,G1537:G1541=DATOS!C$9),H1537:H1541=DATOS!B$4),ROW(G1537:G1541))</f>
        <v>0</v>
      </c>
      <c r="R1538" s="31" t="str">
        <f t="shared" ca="1" si="11"/>
        <v/>
      </c>
      <c r="S1538" s="31">
        <f t="shared" ca="1" si="12"/>
        <v>0</v>
      </c>
      <c r="T1538" s="32"/>
      <c r="U1538" s="32"/>
      <c r="V1538" s="32"/>
      <c r="W1538" s="32"/>
      <c r="X1538" s="32"/>
      <c r="Y1538" s="32"/>
      <c r="Z1538" s="32"/>
      <c r="AA1538" s="32"/>
      <c r="AB1538" s="32"/>
      <c r="AC1538" s="32"/>
      <c r="AD1538" s="32"/>
      <c r="AE1538" s="32"/>
    </row>
    <row r="1539" spans="1:31" ht="12.75">
      <c r="A1539" s="37"/>
      <c r="B1539" s="43"/>
      <c r="C1539" s="45"/>
      <c r="D1539" s="45"/>
      <c r="E1539" s="48"/>
      <c r="F1539" s="43"/>
      <c r="G1539" s="43"/>
      <c r="H1539" s="51"/>
      <c r="I1539" s="43"/>
      <c r="J1539" s="31"/>
      <c r="K1539" s="55"/>
      <c r="L1539" s="31"/>
      <c r="M1539" s="31"/>
      <c r="N1539" s="43"/>
      <c r="O1539" s="48"/>
      <c r="P1539" s="43"/>
      <c r="Q1539" s="31" t="b">
        <f>IF(AND(OR(G1538:G1542=DATOS!C$8,G1538:G1542=DATOS!C$9),H1538:H1542=DATOS!B$4),ROW(G1538:G1542))</f>
        <v>0</v>
      </c>
      <c r="R1539" s="31" t="str">
        <f t="shared" ca="1" si="11"/>
        <v/>
      </c>
      <c r="S1539" s="31">
        <f t="shared" ca="1" si="12"/>
        <v>0</v>
      </c>
      <c r="T1539" s="32"/>
      <c r="U1539" s="32"/>
      <c r="V1539" s="32"/>
      <c r="W1539" s="32"/>
      <c r="X1539" s="32"/>
      <c r="Y1539" s="32"/>
      <c r="Z1539" s="32"/>
      <c r="AA1539" s="32"/>
      <c r="AB1539" s="32"/>
      <c r="AC1539" s="32"/>
      <c r="AD1539" s="32"/>
      <c r="AE1539" s="32"/>
    </row>
    <row r="1540" spans="1:31" ht="12.75">
      <c r="A1540" s="37"/>
      <c r="B1540" s="43"/>
      <c r="C1540" s="45"/>
      <c r="D1540" s="45"/>
      <c r="E1540" s="48"/>
      <c r="F1540" s="43"/>
      <c r="G1540" s="43"/>
      <c r="H1540" s="51"/>
      <c r="I1540" s="43"/>
      <c r="J1540" s="31"/>
      <c r="K1540" s="55"/>
      <c r="L1540" s="31"/>
      <c r="M1540" s="31"/>
      <c r="N1540" s="43"/>
      <c r="O1540" s="48"/>
      <c r="P1540" s="43"/>
      <c r="Q1540" s="31" t="b">
        <f>IF(AND(OR(G1539:G1543=DATOS!C$8,G1539:G1543=DATOS!C$9),H1539:H1543=DATOS!B$4),ROW(G1539:G1543))</f>
        <v>0</v>
      </c>
      <c r="R1540" s="31" t="str">
        <f t="shared" ca="1" si="11"/>
        <v/>
      </c>
      <c r="S1540" s="31">
        <f t="shared" ca="1" si="12"/>
        <v>0</v>
      </c>
      <c r="T1540" s="32"/>
      <c r="U1540" s="32"/>
      <c r="V1540" s="32"/>
      <c r="W1540" s="32"/>
      <c r="X1540" s="32"/>
      <c r="Y1540" s="32"/>
      <c r="Z1540" s="32"/>
      <c r="AA1540" s="32"/>
      <c r="AB1540" s="32"/>
      <c r="AC1540" s="32"/>
      <c r="AD1540" s="32"/>
      <c r="AE1540" s="32"/>
    </row>
    <row r="1541" spans="1:31" ht="12.75">
      <c r="A1541" s="37"/>
      <c r="B1541" s="43"/>
      <c r="C1541" s="45"/>
      <c r="D1541" s="45"/>
      <c r="E1541" s="48"/>
      <c r="F1541" s="43"/>
      <c r="G1541" s="43"/>
      <c r="H1541" s="51"/>
      <c r="I1541" s="43"/>
      <c r="J1541" s="31"/>
      <c r="K1541" s="55"/>
      <c r="L1541" s="31"/>
      <c r="M1541" s="31"/>
      <c r="N1541" s="43"/>
      <c r="O1541" s="48"/>
      <c r="P1541" s="43"/>
      <c r="Q1541" s="31" t="b">
        <f>IF(AND(OR(G1540:G1544=DATOS!C$8,G1540:G1544=DATOS!C$9),H1540:H1544=DATOS!B$4),ROW(G1540:G1544))</f>
        <v>0</v>
      </c>
      <c r="R1541" s="31" t="str">
        <f t="shared" ca="1" si="11"/>
        <v/>
      </c>
      <c r="S1541" s="31">
        <f t="shared" ca="1" si="12"/>
        <v>0</v>
      </c>
      <c r="T1541" s="32"/>
      <c r="U1541" s="32"/>
      <c r="V1541" s="32"/>
      <c r="W1541" s="32"/>
      <c r="X1541" s="32"/>
      <c r="Y1541" s="32"/>
      <c r="Z1541" s="32"/>
      <c r="AA1541" s="32"/>
      <c r="AB1541" s="32"/>
      <c r="AC1541" s="32"/>
      <c r="AD1541" s="32"/>
      <c r="AE1541" s="32"/>
    </row>
    <row r="1542" spans="1:31" ht="12.75">
      <c r="A1542" s="37"/>
      <c r="B1542" s="43"/>
      <c r="C1542" s="45"/>
      <c r="D1542" s="45"/>
      <c r="E1542" s="48"/>
      <c r="F1542" s="43"/>
      <c r="G1542" s="43"/>
      <c r="H1542" s="51"/>
      <c r="I1542" s="43"/>
      <c r="J1542" s="31"/>
      <c r="K1542" s="55"/>
      <c r="L1542" s="31"/>
      <c r="M1542" s="31"/>
      <c r="N1542" s="43"/>
      <c r="O1542" s="48"/>
      <c r="P1542" s="43"/>
      <c r="Q1542" s="31" t="b">
        <f>IF(AND(OR(G1541:G1545=DATOS!C$8,G1541:G1545=DATOS!C$9),H1541:H1545=DATOS!B$4),ROW(G1541:G1545))</f>
        <v>0</v>
      </c>
      <c r="R1542" s="31" t="str">
        <f t="shared" ca="1" si="11"/>
        <v/>
      </c>
      <c r="S1542" s="31">
        <f t="shared" ca="1" si="12"/>
        <v>0</v>
      </c>
      <c r="T1542" s="32"/>
      <c r="U1542" s="32"/>
      <c r="V1542" s="32"/>
      <c r="W1542" s="32"/>
      <c r="X1542" s="32"/>
      <c r="Y1542" s="32"/>
      <c r="Z1542" s="32"/>
      <c r="AA1542" s="32"/>
      <c r="AB1542" s="32"/>
      <c r="AC1542" s="32"/>
      <c r="AD1542" s="32"/>
      <c r="AE1542" s="32"/>
    </row>
    <row r="1543" spans="1:31" ht="12.75">
      <c r="A1543" s="37"/>
      <c r="B1543" s="43"/>
      <c r="C1543" s="45"/>
      <c r="D1543" s="45"/>
      <c r="E1543" s="48"/>
      <c r="F1543" s="43"/>
      <c r="G1543" s="43"/>
      <c r="H1543" s="51"/>
      <c r="I1543" s="43"/>
      <c r="J1543" s="31"/>
      <c r="K1543" s="55"/>
      <c r="L1543" s="31"/>
      <c r="M1543" s="31"/>
      <c r="N1543" s="43"/>
      <c r="O1543" s="48"/>
      <c r="P1543" s="43"/>
      <c r="Q1543" s="31" t="b">
        <f>IF(AND(OR(G1542:G1546=DATOS!C$8,G1542:G1546=DATOS!C$9),H1542:H1546=DATOS!B$4),ROW(G1542:G1546))</f>
        <v>0</v>
      </c>
      <c r="R1543" s="31" t="str">
        <f t="shared" ca="1" si="11"/>
        <v/>
      </c>
      <c r="S1543" s="31">
        <f t="shared" ca="1" si="12"/>
        <v>0</v>
      </c>
      <c r="T1543" s="32"/>
      <c r="U1543" s="32"/>
      <c r="V1543" s="32"/>
      <c r="W1543" s="32"/>
      <c r="X1543" s="32"/>
      <c r="Y1543" s="32"/>
      <c r="Z1543" s="32"/>
      <c r="AA1543" s="32"/>
      <c r="AB1543" s="32"/>
      <c r="AC1543" s="32"/>
      <c r="AD1543" s="32"/>
      <c r="AE1543" s="32"/>
    </row>
    <row r="1544" spans="1:31" ht="12.75">
      <c r="A1544" s="37"/>
      <c r="B1544" s="43"/>
      <c r="C1544" s="45"/>
      <c r="D1544" s="45"/>
      <c r="E1544" s="48"/>
      <c r="F1544" s="43"/>
      <c r="G1544" s="43"/>
      <c r="H1544" s="51"/>
      <c r="I1544" s="43"/>
      <c r="J1544" s="31"/>
      <c r="K1544" s="55"/>
      <c r="L1544" s="31"/>
      <c r="M1544" s="31"/>
      <c r="N1544" s="43"/>
      <c r="O1544" s="48"/>
      <c r="P1544" s="43"/>
      <c r="Q1544" s="31" t="b">
        <f>IF(AND(OR(G1543:G1547=DATOS!C$8,G1543:G1547=DATOS!C$9),H1543:H1547=DATOS!B$4),ROW(G1543:G1547))</f>
        <v>0</v>
      </c>
      <c r="R1544" s="31" t="str">
        <f t="shared" ca="1" si="11"/>
        <v/>
      </c>
      <c r="S1544" s="31">
        <f t="shared" ca="1" si="12"/>
        <v>0</v>
      </c>
      <c r="T1544" s="32"/>
      <c r="U1544" s="32"/>
      <c r="V1544" s="32"/>
      <c r="W1544" s="32"/>
      <c r="X1544" s="32"/>
      <c r="Y1544" s="32"/>
      <c r="Z1544" s="32"/>
      <c r="AA1544" s="32"/>
      <c r="AB1544" s="32"/>
      <c r="AC1544" s="32"/>
      <c r="AD1544" s="32"/>
      <c r="AE1544" s="32"/>
    </row>
    <row r="1545" spans="1:31" ht="12.75">
      <c r="A1545" s="37"/>
      <c r="B1545" s="43"/>
      <c r="C1545" s="45"/>
      <c r="D1545" s="45"/>
      <c r="E1545" s="48"/>
      <c r="F1545" s="43"/>
      <c r="G1545" s="43"/>
      <c r="H1545" s="51"/>
      <c r="I1545" s="43"/>
      <c r="J1545" s="31"/>
      <c r="K1545" s="52"/>
      <c r="L1545" s="384"/>
      <c r="M1545" s="384"/>
      <c r="N1545" s="43"/>
      <c r="O1545" s="121"/>
      <c r="P1545" s="43"/>
      <c r="Q1545" s="31" t="b">
        <f>IF(AND(OR(G1544:G1548=DATOS!C$8,G1544:G1548=DATOS!C$9),H1544:H1548=DATOS!B$4),ROW(G1544:G1548))</f>
        <v>0</v>
      </c>
      <c r="R1545" s="31" t="str">
        <f t="shared" ca="1" si="11"/>
        <v/>
      </c>
      <c r="S1545" s="31">
        <f t="shared" ca="1" si="12"/>
        <v>0</v>
      </c>
      <c r="T1545" s="32"/>
      <c r="U1545" s="32"/>
      <c r="V1545" s="32"/>
      <c r="W1545" s="32"/>
      <c r="X1545" s="32"/>
      <c r="Y1545" s="32"/>
      <c r="Z1545" s="32"/>
      <c r="AA1545" s="32"/>
      <c r="AB1545" s="32"/>
      <c r="AC1545" s="32"/>
      <c r="AD1545" s="32"/>
      <c r="AE1545" s="32"/>
    </row>
    <row r="1546" spans="1:31" ht="12.75">
      <c r="B1546" s="43"/>
      <c r="C1546" s="45"/>
      <c r="D1546" s="45"/>
      <c r="E1546" s="48"/>
      <c r="F1546" s="43"/>
      <c r="G1546" s="43"/>
      <c r="H1546" s="51"/>
      <c r="I1546" s="43"/>
      <c r="J1546" s="31"/>
      <c r="K1546" s="55"/>
      <c r="L1546" s="31"/>
      <c r="M1546" s="31"/>
      <c r="N1546" s="43"/>
      <c r="O1546" s="48"/>
      <c r="P1546" s="43"/>
      <c r="Q1546" s="31" t="b">
        <f>IF(AND(OR(G1545:G1549=DATOS!C$8,G1545:G1549=DATOS!C$9),H1545:H1549=DATOS!B$4),ROW(G1545:G1549))</f>
        <v>0</v>
      </c>
      <c r="R1546" s="31" t="str">
        <f t="shared" ca="1" si="11"/>
        <v/>
      </c>
      <c r="S1546" s="31">
        <f t="shared" ca="1" si="12"/>
        <v>0</v>
      </c>
      <c r="T1546" s="32"/>
      <c r="U1546" s="32"/>
      <c r="V1546" s="32"/>
      <c r="W1546" s="32"/>
      <c r="X1546" s="32"/>
      <c r="Y1546" s="32"/>
      <c r="Z1546" s="32"/>
      <c r="AA1546" s="32"/>
      <c r="AB1546" s="32"/>
      <c r="AC1546" s="32"/>
      <c r="AD1546" s="32"/>
      <c r="AE1546" s="32"/>
    </row>
    <row r="1547" spans="1:31" ht="12.75">
      <c r="A1547" s="76"/>
      <c r="B1547" s="43"/>
      <c r="C1547" s="45"/>
      <c r="D1547" s="45"/>
      <c r="E1547" s="48"/>
      <c r="F1547" s="43"/>
      <c r="G1547" s="43"/>
      <c r="H1547" s="51"/>
      <c r="I1547" s="43"/>
      <c r="J1547" s="31"/>
      <c r="K1547" s="55"/>
      <c r="L1547" s="31"/>
      <c r="M1547" s="31"/>
      <c r="N1547" s="43"/>
      <c r="O1547" s="121"/>
      <c r="P1547" s="43"/>
      <c r="Q1547" s="31" t="b">
        <f>IF(AND(OR(G1546:G1550=DATOS!C$8,G1546:G1550=DATOS!C$9),H1546:H1550=DATOS!B$4),ROW(G1546:G1550))</f>
        <v>0</v>
      </c>
      <c r="R1547" s="31" t="str">
        <f t="shared" ca="1" si="11"/>
        <v/>
      </c>
      <c r="S1547" s="31">
        <f t="shared" ca="1" si="12"/>
        <v>0</v>
      </c>
      <c r="T1547" s="32"/>
      <c r="U1547" s="32"/>
      <c r="V1547" s="32"/>
      <c r="W1547" s="32"/>
      <c r="X1547" s="32"/>
      <c r="Y1547" s="32"/>
      <c r="Z1547" s="32"/>
      <c r="AA1547" s="32"/>
      <c r="AB1547" s="32"/>
      <c r="AC1547" s="32"/>
      <c r="AD1547" s="32"/>
      <c r="AE1547" s="32"/>
    </row>
    <row r="1548" spans="1:31" ht="12.75">
      <c r="A1548" s="37"/>
      <c r="B1548" s="43"/>
      <c r="C1548" s="45"/>
      <c r="D1548" s="45"/>
      <c r="E1548" s="48"/>
      <c r="F1548" s="43"/>
      <c r="G1548" s="43"/>
      <c r="H1548" s="51"/>
      <c r="I1548" s="43"/>
      <c r="J1548" s="31"/>
      <c r="K1548" s="55"/>
      <c r="L1548" s="31"/>
      <c r="M1548" s="31"/>
      <c r="N1548" s="43"/>
      <c r="O1548" s="48"/>
      <c r="P1548" s="43"/>
      <c r="Q1548" s="31" t="b">
        <f>IF(AND(OR(G1547:G1551=DATOS!C$8,G1547:G1551=DATOS!C$9),H1547:H1551=DATOS!B$4),ROW(G1547:G1551))</f>
        <v>0</v>
      </c>
      <c r="R1548" s="31" t="str">
        <f t="shared" ca="1" si="11"/>
        <v/>
      </c>
      <c r="S1548" s="31">
        <f t="shared" ca="1" si="12"/>
        <v>0</v>
      </c>
      <c r="T1548" s="32"/>
      <c r="U1548" s="32"/>
      <c r="V1548" s="32"/>
      <c r="W1548" s="32"/>
      <c r="X1548" s="32"/>
      <c r="Y1548" s="32"/>
      <c r="Z1548" s="32"/>
      <c r="AA1548" s="32"/>
      <c r="AB1548" s="32"/>
      <c r="AC1548" s="32"/>
      <c r="AD1548" s="32"/>
      <c r="AE1548" s="32"/>
    </row>
    <row r="1549" spans="1:31" ht="12.75">
      <c r="A1549" s="37"/>
      <c r="B1549" s="43"/>
      <c r="C1549" s="45"/>
      <c r="D1549" s="45"/>
      <c r="E1549" s="48"/>
      <c r="F1549" s="43"/>
      <c r="G1549" s="43"/>
      <c r="H1549" s="51"/>
      <c r="I1549" s="43"/>
      <c r="J1549" s="31"/>
      <c r="K1549" s="55"/>
      <c r="L1549" s="31"/>
      <c r="M1549" s="31"/>
      <c r="N1549" s="31"/>
      <c r="O1549" s="31"/>
      <c r="P1549" s="31"/>
      <c r="Q1549" s="31" t="b">
        <f>IF(AND(OR(G1548:G1552=DATOS!C$8,G1548:G1552=DATOS!C$9),H1548:H1552=DATOS!B$4),ROW(G1548:G1552))</f>
        <v>0</v>
      </c>
      <c r="R1549" s="31" t="str">
        <f t="shared" ca="1" si="11"/>
        <v/>
      </c>
      <c r="S1549" s="31">
        <f t="shared" ca="1" si="12"/>
        <v>0</v>
      </c>
      <c r="T1549" s="32"/>
      <c r="U1549" s="32"/>
      <c r="V1549" s="32"/>
      <c r="W1549" s="32"/>
      <c r="X1549" s="32"/>
      <c r="Y1549" s="32"/>
      <c r="Z1549" s="32"/>
      <c r="AA1549" s="32"/>
      <c r="AB1549" s="32"/>
      <c r="AC1549" s="32"/>
      <c r="AD1549" s="32"/>
      <c r="AE1549" s="32"/>
    </row>
    <row r="1550" spans="1:31" ht="12.75">
      <c r="A1550" s="37"/>
      <c r="B1550" s="43"/>
      <c r="C1550" s="45"/>
      <c r="D1550" s="45"/>
      <c r="E1550" s="48"/>
      <c r="F1550" s="43"/>
      <c r="G1550" s="43"/>
      <c r="H1550" s="51"/>
      <c r="I1550" s="43"/>
      <c r="J1550" s="31"/>
      <c r="K1550" s="55"/>
      <c r="L1550" s="31"/>
      <c r="M1550" s="31"/>
      <c r="N1550" s="43"/>
      <c r="O1550" s="121"/>
      <c r="P1550" s="43"/>
      <c r="Q1550" s="31" t="b">
        <f>IF(AND(OR(G1549:G1553=DATOS!C$8,G1549:G1553=DATOS!C$9),H1549:H1553=DATOS!B$4),ROW(G1549:G1553))</f>
        <v>0</v>
      </c>
      <c r="R1550" s="31" t="str">
        <f t="shared" ca="1" si="11"/>
        <v/>
      </c>
      <c r="S1550" s="31">
        <f t="shared" ca="1" si="12"/>
        <v>0</v>
      </c>
      <c r="T1550" s="32"/>
      <c r="U1550" s="32"/>
      <c r="V1550" s="32"/>
      <c r="W1550" s="32"/>
      <c r="X1550" s="32"/>
      <c r="Y1550" s="32"/>
      <c r="Z1550" s="32"/>
      <c r="AA1550" s="32"/>
      <c r="AB1550" s="32"/>
      <c r="AC1550" s="32"/>
      <c r="AD1550" s="32"/>
      <c r="AE1550" s="32"/>
    </row>
    <row r="1551" spans="1:31" ht="12.75">
      <c r="A1551" s="37"/>
      <c r="B1551" s="43"/>
      <c r="C1551" s="45"/>
      <c r="D1551" s="45"/>
      <c r="E1551" s="48"/>
      <c r="F1551" s="43"/>
      <c r="G1551" s="43"/>
      <c r="H1551" s="51"/>
      <c r="I1551" s="43"/>
      <c r="J1551" s="31"/>
      <c r="K1551" s="55"/>
      <c r="L1551" s="31"/>
      <c r="M1551" s="31"/>
      <c r="N1551" s="43"/>
      <c r="O1551" s="48"/>
      <c r="P1551" s="43"/>
      <c r="Q1551" s="31" t="b">
        <f>IF(AND(OR(G1550:G1554=DATOS!C$8,G1550:G1554=DATOS!C$9),H1550:H1554=DATOS!B$4),ROW(G1550:G1554))</f>
        <v>0</v>
      </c>
      <c r="R1551" s="31" t="str">
        <f t="shared" ca="1" si="11"/>
        <v/>
      </c>
      <c r="S1551" s="31">
        <f t="shared" ca="1" si="12"/>
        <v>0</v>
      </c>
      <c r="T1551" s="32"/>
      <c r="U1551" s="32"/>
      <c r="V1551" s="32"/>
      <c r="W1551" s="32"/>
      <c r="X1551" s="32"/>
      <c r="Y1551" s="32"/>
      <c r="Z1551" s="32"/>
      <c r="AA1551" s="32"/>
      <c r="AB1551" s="32"/>
      <c r="AC1551" s="32"/>
      <c r="AD1551" s="32"/>
      <c r="AE1551" s="32"/>
    </row>
    <row r="1552" spans="1:31" ht="12.75">
      <c r="A1552" s="37"/>
      <c r="B1552" s="43"/>
      <c r="C1552" s="45"/>
      <c r="D1552" s="45"/>
      <c r="E1552" s="48"/>
      <c r="F1552" s="43"/>
      <c r="G1552" s="43"/>
      <c r="H1552" s="51"/>
      <c r="I1552" s="43"/>
      <c r="J1552" s="31"/>
      <c r="K1552" s="55"/>
      <c r="L1552" s="31"/>
      <c r="M1552" s="31"/>
      <c r="N1552" s="43"/>
      <c r="O1552" s="48"/>
      <c r="P1552" s="43"/>
      <c r="Q1552" s="31" t="b">
        <f>IF(AND(OR(G1551:G1555=DATOS!C$8,G1551:G1555=DATOS!C$9),H1551:H1555=DATOS!B$4),ROW(G1551:G1555))</f>
        <v>0</v>
      </c>
      <c r="R1552" s="31" t="str">
        <f t="shared" ca="1" si="11"/>
        <v/>
      </c>
      <c r="S1552" s="31">
        <f t="shared" ca="1" si="12"/>
        <v>0</v>
      </c>
      <c r="T1552" s="32"/>
      <c r="U1552" s="32"/>
      <c r="V1552" s="32"/>
      <c r="W1552" s="32"/>
      <c r="X1552" s="32"/>
      <c r="Y1552" s="32"/>
      <c r="Z1552" s="32"/>
      <c r="AA1552" s="32"/>
      <c r="AB1552" s="32"/>
      <c r="AC1552" s="32"/>
      <c r="AD1552" s="32"/>
      <c r="AE1552" s="32"/>
    </row>
    <row r="1553" spans="1:31" ht="12.75">
      <c r="A1553" s="37"/>
      <c r="B1553" s="43"/>
      <c r="C1553" s="45"/>
      <c r="D1553" s="45"/>
      <c r="E1553" s="48"/>
      <c r="F1553" s="43"/>
      <c r="G1553" s="43"/>
      <c r="H1553" s="51"/>
      <c r="I1553" s="43"/>
      <c r="J1553" s="31"/>
      <c r="K1553" s="52"/>
      <c r="L1553" s="31"/>
      <c r="M1553" s="31"/>
      <c r="N1553" s="43"/>
      <c r="O1553" s="121"/>
      <c r="P1553" s="43"/>
      <c r="Q1553" s="31" t="b">
        <f>IF(AND(OR(G1552:G1556=DATOS!C$8,G1552:G1556=DATOS!C$9),H1552:H1556=DATOS!B$4),ROW(G1552:G1556))</f>
        <v>0</v>
      </c>
      <c r="R1553" s="31" t="str">
        <f t="shared" ca="1" si="11"/>
        <v/>
      </c>
      <c r="S1553" s="31">
        <f t="shared" ca="1" si="12"/>
        <v>0</v>
      </c>
      <c r="T1553" s="32"/>
      <c r="U1553" s="32"/>
      <c r="V1553" s="32"/>
      <c r="W1553" s="32"/>
      <c r="X1553" s="32"/>
      <c r="Y1553" s="32"/>
      <c r="Z1553" s="32"/>
      <c r="AA1553" s="32"/>
      <c r="AB1553" s="32"/>
      <c r="AC1553" s="32"/>
      <c r="AD1553" s="32"/>
      <c r="AE1553" s="32"/>
    </row>
    <row r="1554" spans="1:31" ht="12.75">
      <c r="A1554" s="37"/>
      <c r="B1554" s="43"/>
      <c r="C1554" s="45"/>
      <c r="D1554" s="45"/>
      <c r="E1554" s="48"/>
      <c r="F1554" s="43"/>
      <c r="G1554" s="43"/>
      <c r="H1554" s="51"/>
      <c r="I1554" s="43"/>
      <c r="J1554" s="31"/>
      <c r="K1554" s="55"/>
      <c r="L1554" s="31"/>
      <c r="M1554" s="31"/>
      <c r="N1554" s="43"/>
      <c r="O1554" s="48"/>
      <c r="P1554" s="43"/>
      <c r="Q1554" s="31" t="b">
        <f>IF(AND(OR(G1553:G1557=DATOS!C$8,G1553:G1557=DATOS!C$9),H1553:H1557=DATOS!B$4),ROW(G1553:G1557))</f>
        <v>0</v>
      </c>
      <c r="R1554" s="31" t="str">
        <f t="shared" ca="1" si="11"/>
        <v/>
      </c>
      <c r="S1554" s="31">
        <f t="shared" ca="1" si="12"/>
        <v>0</v>
      </c>
      <c r="T1554" s="32"/>
      <c r="U1554" s="32"/>
      <c r="V1554" s="32"/>
      <c r="W1554" s="32"/>
      <c r="X1554" s="32"/>
      <c r="Y1554" s="32"/>
      <c r="Z1554" s="32"/>
      <c r="AA1554" s="32"/>
      <c r="AB1554" s="32"/>
      <c r="AC1554" s="32"/>
      <c r="AD1554" s="32"/>
      <c r="AE1554" s="32"/>
    </row>
    <row r="1555" spans="1:31" ht="12.75">
      <c r="A1555" s="37"/>
      <c r="B1555" s="43"/>
      <c r="C1555" s="45"/>
      <c r="D1555" s="45"/>
      <c r="E1555" s="48"/>
      <c r="F1555" s="43"/>
      <c r="G1555" s="43"/>
      <c r="H1555" s="51"/>
      <c r="I1555" s="43"/>
      <c r="J1555" s="31"/>
      <c r="K1555" s="52"/>
      <c r="L1555" s="121"/>
      <c r="M1555" s="31"/>
      <c r="N1555" s="43"/>
      <c r="O1555" s="121"/>
      <c r="P1555" s="43"/>
      <c r="Q1555" s="31" t="b">
        <f>IF(AND(OR(G1554:G1558=DATOS!C$8,G1554:G1558=DATOS!C$9),H1554:H1558=DATOS!B$4),ROW(G1554:G1558))</f>
        <v>0</v>
      </c>
      <c r="R1555" s="31" t="str">
        <f t="shared" ca="1" si="11"/>
        <v/>
      </c>
      <c r="S1555" s="31">
        <f t="shared" ca="1" si="12"/>
        <v>0</v>
      </c>
      <c r="T1555" s="32"/>
      <c r="U1555" s="32"/>
      <c r="V1555" s="32"/>
      <c r="W1555" s="32"/>
      <c r="X1555" s="32"/>
      <c r="Y1555" s="32"/>
      <c r="Z1555" s="32"/>
      <c r="AA1555" s="32"/>
      <c r="AB1555" s="32"/>
      <c r="AC1555" s="32"/>
      <c r="AD1555" s="32"/>
      <c r="AE1555" s="32"/>
    </row>
    <row r="1556" spans="1:31" ht="12.75">
      <c r="A1556" s="37"/>
      <c r="B1556" s="43"/>
      <c r="C1556" s="45"/>
      <c r="D1556" s="45"/>
      <c r="E1556" s="48"/>
      <c r="F1556" s="43"/>
      <c r="G1556" s="43"/>
      <c r="H1556" s="51"/>
      <c r="I1556" s="43"/>
      <c r="J1556" s="31"/>
      <c r="K1556" s="52"/>
      <c r="L1556" s="31"/>
      <c r="M1556" s="31"/>
      <c r="N1556" s="43"/>
      <c r="O1556" s="121"/>
      <c r="P1556" s="43"/>
      <c r="Q1556" s="31" t="b">
        <f>IF(AND(OR(G1555:G1559=DATOS!C$8,G1555:G1559=DATOS!C$9),H1555:H1559=DATOS!B$4),ROW(G1555:G1559))</f>
        <v>0</v>
      </c>
      <c r="R1556" s="31" t="str">
        <f t="shared" ca="1" si="11"/>
        <v/>
      </c>
      <c r="S1556" s="31">
        <f t="shared" ca="1" si="12"/>
        <v>0</v>
      </c>
      <c r="T1556" s="32"/>
      <c r="U1556" s="32"/>
      <c r="V1556" s="32"/>
      <c r="W1556" s="32"/>
      <c r="X1556" s="32"/>
      <c r="Y1556" s="32"/>
      <c r="Z1556" s="32"/>
      <c r="AA1556" s="32"/>
      <c r="AB1556" s="32"/>
      <c r="AC1556" s="32"/>
      <c r="AD1556" s="32"/>
      <c r="AE1556" s="32"/>
    </row>
    <row r="1557" spans="1:31" ht="12.75">
      <c r="A1557" s="37"/>
      <c r="B1557" s="43"/>
      <c r="C1557" s="45"/>
      <c r="D1557" s="45"/>
      <c r="E1557" s="48"/>
      <c r="F1557" s="43"/>
      <c r="G1557" s="43"/>
      <c r="H1557" s="51"/>
      <c r="I1557" s="43"/>
      <c r="J1557" s="31"/>
      <c r="K1557" s="52"/>
      <c r="L1557" s="121"/>
      <c r="M1557" s="31"/>
      <c r="N1557" s="43"/>
      <c r="O1557" s="121"/>
      <c r="P1557" s="43"/>
      <c r="Q1557" s="31" t="b">
        <f>IF(AND(OR(G1556:G1560=DATOS!C$8,G1556:G1560=DATOS!C$9),H1556:H1560=DATOS!B$4),ROW(G1556:G1560))</f>
        <v>0</v>
      </c>
      <c r="R1557" s="31" t="str">
        <f t="shared" ca="1" si="11"/>
        <v/>
      </c>
      <c r="S1557" s="31">
        <f t="shared" ca="1" si="12"/>
        <v>0</v>
      </c>
      <c r="T1557" s="32"/>
      <c r="U1557" s="32"/>
      <c r="V1557" s="32"/>
      <c r="W1557" s="32"/>
      <c r="X1557" s="32"/>
      <c r="Y1557" s="32"/>
      <c r="Z1557" s="32"/>
      <c r="AA1557" s="32"/>
      <c r="AB1557" s="32"/>
      <c r="AC1557" s="32"/>
      <c r="AD1557" s="32"/>
      <c r="AE1557" s="32"/>
    </row>
    <row r="1558" spans="1:31" ht="12.75">
      <c r="A1558" s="37"/>
      <c r="B1558" s="43"/>
      <c r="C1558" s="45"/>
      <c r="D1558" s="45"/>
      <c r="E1558" s="48"/>
      <c r="F1558" s="43"/>
      <c r="G1558" s="43"/>
      <c r="H1558" s="51"/>
      <c r="I1558" s="43"/>
      <c r="J1558" s="31"/>
      <c r="K1558" s="55"/>
      <c r="L1558" s="31"/>
      <c r="M1558" s="31"/>
      <c r="N1558" s="43"/>
      <c r="O1558" s="48"/>
      <c r="P1558" s="43"/>
      <c r="Q1558" s="31" t="b">
        <f>IF(AND(OR(G1557:G1561=DATOS!C$8,G1557:G1561=DATOS!C$9),H1557:H1561=DATOS!B$4),ROW(G1557:G1561))</f>
        <v>0</v>
      </c>
      <c r="R1558" s="31" t="str">
        <f t="shared" ca="1" si="11"/>
        <v/>
      </c>
      <c r="S1558" s="31">
        <f t="shared" ca="1" si="12"/>
        <v>0</v>
      </c>
      <c r="T1558" s="32"/>
      <c r="U1558" s="32"/>
      <c r="V1558" s="32"/>
      <c r="W1558" s="32"/>
      <c r="X1558" s="32"/>
      <c r="Y1558" s="32"/>
      <c r="Z1558" s="32"/>
      <c r="AA1558" s="32"/>
      <c r="AB1558" s="32"/>
      <c r="AC1558" s="32"/>
      <c r="AD1558" s="32"/>
      <c r="AE1558" s="32"/>
    </row>
    <row r="1559" spans="1:31" ht="12.75">
      <c r="A1559" s="37"/>
      <c r="B1559" s="43"/>
      <c r="C1559" s="45"/>
      <c r="D1559" s="45"/>
      <c r="E1559" s="48"/>
      <c r="F1559" s="43"/>
      <c r="G1559" s="43"/>
      <c r="H1559" s="51"/>
      <c r="I1559" s="43"/>
      <c r="J1559" s="31"/>
      <c r="K1559" s="52"/>
      <c r="L1559" s="31"/>
      <c r="M1559" s="31"/>
      <c r="N1559" s="43"/>
      <c r="O1559" s="121"/>
      <c r="P1559" s="43"/>
      <c r="Q1559" s="31" t="b">
        <f>IF(AND(OR(G1558:G1562=DATOS!C$8,G1558:G1562=DATOS!C$9),H1558:H1562=DATOS!B$4),ROW(G1558:G1562))</f>
        <v>0</v>
      </c>
      <c r="R1559" s="31" t="str">
        <f t="shared" ca="1" si="11"/>
        <v/>
      </c>
      <c r="S1559" s="31">
        <f t="shared" ca="1" si="12"/>
        <v>0</v>
      </c>
      <c r="T1559" s="32"/>
      <c r="U1559" s="32"/>
      <c r="V1559" s="32"/>
      <c r="W1559" s="32"/>
      <c r="X1559" s="32"/>
      <c r="Y1559" s="32"/>
      <c r="Z1559" s="32"/>
      <c r="AA1559" s="32"/>
      <c r="AB1559" s="32"/>
      <c r="AC1559" s="32"/>
      <c r="AD1559" s="32"/>
      <c r="AE1559" s="32"/>
    </row>
    <row r="1560" spans="1:31" ht="12.75">
      <c r="A1560" s="37"/>
      <c r="B1560" s="43"/>
      <c r="C1560" s="45"/>
      <c r="D1560" s="45"/>
      <c r="E1560" s="48"/>
      <c r="F1560" s="43"/>
      <c r="G1560" s="43"/>
      <c r="H1560" s="51"/>
      <c r="I1560" s="43"/>
      <c r="J1560" s="31"/>
      <c r="K1560" s="55"/>
      <c r="L1560" s="31"/>
      <c r="M1560" s="31"/>
      <c r="N1560" s="43"/>
      <c r="O1560" s="48"/>
      <c r="P1560" s="43"/>
      <c r="Q1560" s="31" t="b">
        <f>IF(AND(OR(G1559:G1563=DATOS!C$8,G1559:G1563=DATOS!C$9),H1559:H1563=DATOS!B$4),ROW(G1559:G1563))</f>
        <v>0</v>
      </c>
      <c r="R1560" s="31" t="str">
        <f t="shared" ca="1" si="11"/>
        <v/>
      </c>
      <c r="S1560" s="31">
        <f t="shared" ca="1" si="12"/>
        <v>0</v>
      </c>
      <c r="T1560" s="32"/>
      <c r="U1560" s="32"/>
      <c r="V1560" s="32"/>
      <c r="W1560" s="32"/>
      <c r="X1560" s="32"/>
      <c r="Y1560" s="32"/>
      <c r="Z1560" s="32"/>
      <c r="AA1560" s="32"/>
      <c r="AB1560" s="32"/>
      <c r="AC1560" s="32"/>
      <c r="AD1560" s="32"/>
      <c r="AE1560" s="32"/>
    </row>
    <row r="1561" spans="1:31" ht="12.75">
      <c r="A1561" s="37"/>
      <c r="B1561" s="43"/>
      <c r="C1561" s="45"/>
      <c r="D1561" s="45"/>
      <c r="E1561" s="121"/>
      <c r="F1561" s="43"/>
      <c r="G1561" s="43"/>
      <c r="H1561" s="51"/>
      <c r="I1561" s="43"/>
      <c r="J1561" s="31"/>
      <c r="K1561" s="55"/>
      <c r="L1561" s="31"/>
      <c r="M1561" s="31"/>
      <c r="N1561" s="43"/>
      <c r="O1561" s="121"/>
      <c r="P1561" s="43"/>
      <c r="Q1561" s="31" t="b">
        <f>IF(AND(OR(G1560:G1564=DATOS!C$8,G1560:G1564=DATOS!C$9),H1560:H1564=DATOS!B$4),ROW(G1560:G1564))</f>
        <v>0</v>
      </c>
      <c r="R1561" s="31" t="str">
        <f t="shared" ca="1" si="11"/>
        <v/>
      </c>
      <c r="S1561" s="31">
        <f t="shared" ca="1" si="12"/>
        <v>0</v>
      </c>
      <c r="T1561" s="32"/>
      <c r="U1561" s="32"/>
      <c r="V1561" s="32"/>
      <c r="W1561" s="32"/>
      <c r="X1561" s="32"/>
      <c r="Y1561" s="32"/>
      <c r="Z1561" s="32"/>
      <c r="AA1561" s="32"/>
      <c r="AB1561" s="32"/>
      <c r="AC1561" s="32"/>
      <c r="AD1561" s="32"/>
      <c r="AE1561" s="32"/>
    </row>
    <row r="1562" spans="1:31" ht="12.75">
      <c r="A1562" s="380"/>
      <c r="B1562" s="43"/>
      <c r="C1562" s="45"/>
      <c r="D1562" s="45"/>
      <c r="E1562" s="121"/>
      <c r="F1562" s="43"/>
      <c r="G1562" s="43"/>
      <c r="H1562" s="51"/>
      <c r="I1562" s="43"/>
      <c r="J1562" s="31"/>
      <c r="K1562" s="55"/>
      <c r="L1562" s="31"/>
      <c r="M1562" s="31"/>
      <c r="N1562" s="43"/>
      <c r="O1562" s="121"/>
      <c r="P1562" s="43"/>
      <c r="Q1562" s="31" t="b">
        <f>IF(AND(OR(G1561:G1565=DATOS!C$8,G1561:G1565=DATOS!C$9),H1561:H1565=DATOS!B$4),ROW(G1561:G1565))</f>
        <v>0</v>
      </c>
      <c r="R1562" s="31" t="str">
        <f t="shared" ca="1" si="11"/>
        <v/>
      </c>
      <c r="S1562" s="31">
        <f t="shared" ca="1" si="12"/>
        <v>0</v>
      </c>
      <c r="T1562" s="32"/>
      <c r="U1562" s="32"/>
      <c r="V1562" s="32"/>
      <c r="W1562" s="32"/>
      <c r="X1562" s="32"/>
      <c r="Y1562" s="32"/>
      <c r="Z1562" s="32"/>
      <c r="AA1562" s="32"/>
      <c r="AB1562" s="32"/>
      <c r="AC1562" s="32"/>
      <c r="AD1562" s="32"/>
      <c r="AE1562" s="32"/>
    </row>
    <row r="1563" spans="1:31" ht="12.75">
      <c r="A1563" s="37"/>
      <c r="B1563" s="43"/>
      <c r="C1563" s="45"/>
      <c r="D1563" s="45"/>
      <c r="E1563" s="121"/>
      <c r="F1563" s="43"/>
      <c r="G1563" s="43"/>
      <c r="H1563" s="51"/>
      <c r="I1563" s="43"/>
      <c r="J1563" s="31"/>
      <c r="K1563" s="55"/>
      <c r="L1563" s="31"/>
      <c r="M1563" s="31"/>
      <c r="N1563" s="43"/>
      <c r="O1563" s="121"/>
      <c r="P1563" s="43"/>
      <c r="Q1563" s="31" t="b">
        <f>IF(AND(OR(G1562:G1566=DATOS!C$8,G1562:G1566=DATOS!C$9),H1562:H1566=DATOS!B$4),ROW(G1562:G1566))</f>
        <v>0</v>
      </c>
      <c r="R1563" s="31" t="str">
        <f t="shared" ca="1" si="11"/>
        <v/>
      </c>
      <c r="S1563" s="31">
        <f t="shared" ca="1" si="12"/>
        <v>0</v>
      </c>
      <c r="T1563" s="32"/>
      <c r="U1563" s="32"/>
      <c r="V1563" s="32"/>
      <c r="W1563" s="32"/>
      <c r="X1563" s="32"/>
      <c r="Y1563" s="32"/>
      <c r="Z1563" s="32"/>
      <c r="AA1563" s="32"/>
      <c r="AB1563" s="32"/>
      <c r="AC1563" s="32"/>
      <c r="AD1563" s="32"/>
      <c r="AE1563" s="32"/>
    </row>
    <row r="1564" spans="1:31" ht="12.75">
      <c r="A1564" s="37"/>
      <c r="B1564" s="43"/>
      <c r="C1564" s="45"/>
      <c r="D1564" s="45"/>
      <c r="E1564" s="121"/>
      <c r="F1564" s="43"/>
      <c r="G1564" s="43"/>
      <c r="H1564" s="51"/>
      <c r="I1564" s="43"/>
      <c r="J1564" s="31"/>
      <c r="K1564" s="52"/>
      <c r="L1564" s="121"/>
      <c r="M1564" s="31"/>
      <c r="N1564" s="43"/>
      <c r="O1564" s="121"/>
      <c r="P1564" s="43"/>
      <c r="Q1564" s="31" t="b">
        <f>IF(AND(OR(G1563:G1567=DATOS!C$8,G1563:G1567=DATOS!C$9),H1563:H1567=DATOS!B$4),ROW(G1563:G1567))</f>
        <v>0</v>
      </c>
      <c r="R1564" s="31" t="str">
        <f t="shared" ca="1" si="11"/>
        <v/>
      </c>
      <c r="S1564" s="31">
        <f t="shared" ca="1" si="12"/>
        <v>0</v>
      </c>
      <c r="T1564" s="32"/>
      <c r="U1564" s="32"/>
      <c r="V1564" s="32"/>
      <c r="W1564" s="32"/>
      <c r="X1564" s="32"/>
      <c r="Y1564" s="32"/>
      <c r="Z1564" s="32"/>
      <c r="AA1564" s="32"/>
      <c r="AB1564" s="32"/>
      <c r="AC1564" s="32"/>
      <c r="AD1564" s="32"/>
      <c r="AE1564" s="32"/>
    </row>
    <row r="1565" spans="1:31" ht="12.75">
      <c r="A1565" s="37"/>
      <c r="B1565" s="43"/>
      <c r="C1565" s="45"/>
      <c r="D1565" s="45"/>
      <c r="E1565" s="121"/>
      <c r="F1565" s="43"/>
      <c r="G1565" s="43"/>
      <c r="H1565" s="51"/>
      <c r="I1565" s="43"/>
      <c r="J1565" s="31"/>
      <c r="K1565" s="55"/>
      <c r="L1565" s="31"/>
      <c r="M1565" s="31"/>
      <c r="N1565" s="43"/>
      <c r="O1565" s="121"/>
      <c r="P1565" s="43"/>
      <c r="Q1565" s="31" t="b">
        <f>IF(AND(OR(G1564:G1568=DATOS!C$8,G1564:G1568=DATOS!C$9),H1564:H1568=DATOS!B$4),ROW(G1564:G1568))</f>
        <v>0</v>
      </c>
      <c r="R1565" s="31" t="str">
        <f t="shared" ca="1" si="11"/>
        <v/>
      </c>
      <c r="S1565" s="31">
        <f t="shared" ca="1" si="12"/>
        <v>0</v>
      </c>
      <c r="T1565" s="32"/>
      <c r="U1565" s="32"/>
      <c r="V1565" s="32"/>
      <c r="W1565" s="32"/>
      <c r="X1565" s="32"/>
      <c r="Y1565" s="32"/>
      <c r="Z1565" s="32"/>
      <c r="AA1565" s="32"/>
      <c r="AB1565" s="32"/>
      <c r="AC1565" s="32"/>
      <c r="AD1565" s="32"/>
      <c r="AE1565" s="32"/>
    </row>
    <row r="1566" spans="1:31" ht="12.75">
      <c r="A1566" s="37"/>
      <c r="B1566" s="43"/>
      <c r="C1566" s="45"/>
      <c r="D1566" s="45"/>
      <c r="E1566" s="121"/>
      <c r="F1566" s="43"/>
      <c r="G1566" s="43"/>
      <c r="H1566" s="51"/>
      <c r="I1566" s="43"/>
      <c r="J1566" s="31"/>
      <c r="K1566" s="55"/>
      <c r="L1566" s="31"/>
      <c r="M1566" s="31"/>
      <c r="N1566" s="43"/>
      <c r="O1566" s="121"/>
      <c r="P1566" s="43"/>
      <c r="Q1566" s="31" t="b">
        <f>IF(AND(OR(G1565:G1569=DATOS!C$8,G1565:G1569=DATOS!C$9),H1565:H1569=DATOS!B$4),ROW(G1565:G1569))</f>
        <v>0</v>
      </c>
      <c r="R1566" s="31" t="str">
        <f t="shared" ca="1" si="11"/>
        <v/>
      </c>
      <c r="S1566" s="31">
        <f t="shared" ca="1" si="12"/>
        <v>0</v>
      </c>
      <c r="T1566" s="32"/>
      <c r="U1566" s="32"/>
      <c r="V1566" s="32"/>
      <c r="W1566" s="32"/>
      <c r="X1566" s="32"/>
      <c r="Y1566" s="32"/>
      <c r="Z1566" s="32"/>
      <c r="AA1566" s="32"/>
      <c r="AB1566" s="32"/>
      <c r="AC1566" s="32"/>
      <c r="AD1566" s="32"/>
      <c r="AE1566" s="32"/>
    </row>
    <row r="1567" spans="1:31" ht="12.75">
      <c r="A1567" s="37"/>
      <c r="B1567" s="43"/>
      <c r="C1567" s="45"/>
      <c r="D1567" s="45"/>
      <c r="E1567" s="121"/>
      <c r="F1567" s="43"/>
      <c r="G1567" s="43"/>
      <c r="H1567" s="51"/>
      <c r="I1567" s="43"/>
      <c r="J1567" s="31"/>
      <c r="K1567" s="55"/>
      <c r="L1567" s="31"/>
      <c r="M1567" s="31"/>
      <c r="N1567" s="43"/>
      <c r="O1567" s="121"/>
      <c r="P1567" s="43"/>
      <c r="Q1567" s="31" t="b">
        <f>IF(AND(OR(G1566:G1570=DATOS!C$8,G1566:G1570=DATOS!C$9),H1566:H1570=DATOS!B$4),ROW(G1566:G1570))</f>
        <v>0</v>
      </c>
      <c r="R1567" s="31" t="str">
        <f t="shared" ca="1" si="11"/>
        <v/>
      </c>
      <c r="S1567" s="31">
        <f t="shared" ca="1" si="12"/>
        <v>0</v>
      </c>
      <c r="T1567" s="32"/>
      <c r="U1567" s="32"/>
      <c r="V1567" s="32"/>
      <c r="W1567" s="32"/>
      <c r="X1567" s="32"/>
      <c r="Y1567" s="32"/>
      <c r="Z1567" s="32"/>
      <c r="AA1567" s="32"/>
      <c r="AB1567" s="32"/>
      <c r="AC1567" s="32"/>
      <c r="AD1567" s="32"/>
      <c r="AE1567" s="32"/>
    </row>
    <row r="1568" spans="1:31" ht="12.75">
      <c r="A1568" s="37"/>
      <c r="B1568" s="43"/>
      <c r="C1568" s="45"/>
      <c r="D1568" s="45"/>
      <c r="E1568" s="121"/>
      <c r="F1568" s="43"/>
      <c r="G1568" s="43"/>
      <c r="H1568" s="51"/>
      <c r="I1568" s="43"/>
      <c r="J1568" s="31"/>
      <c r="K1568" s="55"/>
      <c r="L1568" s="31"/>
      <c r="M1568" s="31"/>
      <c r="N1568" s="43"/>
      <c r="O1568" s="121"/>
      <c r="P1568" s="43"/>
      <c r="Q1568" s="31" t="b">
        <f>IF(AND(OR(G1567:G1571=DATOS!C$8,G1567:G1571=DATOS!C$9),H1567:H1571=DATOS!B$4),ROW(G1567:G1571))</f>
        <v>0</v>
      </c>
      <c r="R1568" s="31" t="str">
        <f t="shared" ca="1" si="11"/>
        <v/>
      </c>
      <c r="S1568" s="31">
        <f t="shared" ca="1" si="12"/>
        <v>0</v>
      </c>
      <c r="T1568" s="32"/>
      <c r="U1568" s="32"/>
      <c r="V1568" s="32"/>
      <c r="W1568" s="32"/>
      <c r="X1568" s="32"/>
      <c r="Y1568" s="32"/>
      <c r="Z1568" s="32"/>
      <c r="AA1568" s="32"/>
      <c r="AB1568" s="32"/>
      <c r="AC1568" s="32"/>
      <c r="AD1568" s="32"/>
      <c r="AE1568" s="32"/>
    </row>
    <row r="1569" spans="1:31" ht="14.25">
      <c r="A1569" s="37"/>
      <c r="B1569" s="43"/>
      <c r="C1569" s="45"/>
      <c r="D1569" s="45"/>
      <c r="E1569" s="121"/>
      <c r="F1569" s="43"/>
      <c r="G1569" s="43"/>
      <c r="H1569" s="51"/>
      <c r="I1569" s="43"/>
      <c r="J1569" s="31"/>
      <c r="K1569" s="55"/>
      <c r="L1569" s="31"/>
      <c r="M1569" s="31"/>
      <c r="N1569" s="389"/>
      <c r="O1569" s="121"/>
      <c r="P1569" s="43"/>
      <c r="Q1569" s="31" t="b">
        <f>IF(AND(OR(G1568:G1572=DATOS!C$8,G1568:G1572=DATOS!C$9),H1568:H1572=DATOS!B$4),ROW(G1568:G1572))</f>
        <v>0</v>
      </c>
      <c r="R1569" s="31" t="str">
        <f t="shared" ca="1" si="11"/>
        <v/>
      </c>
      <c r="S1569" s="31">
        <f t="shared" ca="1" si="12"/>
        <v>0</v>
      </c>
      <c r="T1569" s="32"/>
      <c r="U1569" s="32"/>
      <c r="V1569" s="32"/>
      <c r="W1569" s="32"/>
      <c r="X1569" s="32"/>
      <c r="Y1569" s="32"/>
      <c r="Z1569" s="32"/>
      <c r="AA1569" s="32"/>
      <c r="AB1569" s="32"/>
      <c r="AC1569" s="32"/>
      <c r="AD1569" s="32"/>
      <c r="AE1569" s="32"/>
    </row>
    <row r="1570" spans="1:31" ht="12.75">
      <c r="A1570" s="37"/>
      <c r="B1570" s="43"/>
      <c r="C1570" s="45"/>
      <c r="D1570" s="45"/>
      <c r="E1570" s="121"/>
      <c r="F1570" s="43"/>
      <c r="G1570" s="43"/>
      <c r="H1570" s="51"/>
      <c r="I1570" s="43"/>
      <c r="J1570" s="31"/>
      <c r="K1570" s="55"/>
      <c r="L1570" s="31"/>
      <c r="M1570" s="31"/>
      <c r="N1570" s="43"/>
      <c r="O1570" s="121"/>
      <c r="P1570" s="43"/>
      <c r="Q1570" s="31" t="b">
        <f>IF(AND(OR(G1569:G1573=DATOS!C$8,G1569:G1573=DATOS!C$9),H1569:H1573=DATOS!B$4),ROW(G1569:G1573))</f>
        <v>0</v>
      </c>
      <c r="R1570" s="31" t="str">
        <f t="shared" ca="1" si="11"/>
        <v/>
      </c>
      <c r="S1570" s="31">
        <f t="shared" ca="1" si="12"/>
        <v>0</v>
      </c>
      <c r="T1570" s="32"/>
      <c r="U1570" s="32"/>
      <c r="V1570" s="32"/>
      <c r="W1570" s="32"/>
      <c r="X1570" s="32"/>
      <c r="Y1570" s="32"/>
      <c r="Z1570" s="32"/>
      <c r="AA1570" s="32"/>
      <c r="AB1570" s="32"/>
      <c r="AC1570" s="32"/>
      <c r="AD1570" s="32"/>
      <c r="AE1570" s="32"/>
    </row>
    <row r="1571" spans="1:31" ht="12.75">
      <c r="A1571" s="37"/>
      <c r="B1571" s="43"/>
      <c r="C1571" s="45"/>
      <c r="D1571" s="45"/>
      <c r="E1571" s="121"/>
      <c r="F1571" s="43"/>
      <c r="G1571" s="43"/>
      <c r="H1571" s="51"/>
      <c r="I1571" s="43"/>
      <c r="J1571" s="31"/>
      <c r="K1571" s="55"/>
      <c r="L1571" s="31"/>
      <c r="M1571" s="31"/>
      <c r="N1571" s="43"/>
      <c r="O1571" s="121"/>
      <c r="P1571" s="43"/>
      <c r="Q1571" s="31" t="b">
        <f>IF(AND(OR(G1570:G1574=DATOS!C$8,G1570:G1574=DATOS!C$9),H1570:H1574=DATOS!B$4),ROW(G1570:G1574))</f>
        <v>0</v>
      </c>
      <c r="R1571" s="31" t="str">
        <f t="shared" ca="1" si="11"/>
        <v/>
      </c>
      <c r="S1571" s="31">
        <f t="shared" ca="1" si="12"/>
        <v>0</v>
      </c>
      <c r="T1571" s="32"/>
      <c r="U1571" s="32"/>
      <c r="V1571" s="32"/>
      <c r="W1571" s="32"/>
      <c r="X1571" s="32"/>
      <c r="Y1571" s="32"/>
      <c r="Z1571" s="32"/>
      <c r="AA1571" s="32"/>
      <c r="AB1571" s="32"/>
      <c r="AC1571" s="32"/>
      <c r="AD1571" s="32"/>
      <c r="AE1571" s="32"/>
    </row>
    <row r="1572" spans="1:31" ht="12.75">
      <c r="A1572" s="37"/>
      <c r="B1572" s="43"/>
      <c r="C1572" s="45"/>
      <c r="D1572" s="45"/>
      <c r="E1572" s="121"/>
      <c r="F1572" s="43"/>
      <c r="G1572" s="43"/>
      <c r="H1572" s="51"/>
      <c r="I1572" s="43"/>
      <c r="J1572" s="31"/>
      <c r="K1572" s="55"/>
      <c r="L1572" s="31"/>
      <c r="M1572" s="31"/>
      <c r="N1572" s="43"/>
      <c r="O1572" s="121"/>
      <c r="P1572" s="43"/>
      <c r="Q1572" s="31" t="b">
        <f>IF(AND(OR(G1571:G1575=DATOS!C$8,G1571:G1575=DATOS!C$9),H1571:H1575=DATOS!B$4),ROW(G1571:G1575))</f>
        <v>0</v>
      </c>
      <c r="R1572" s="31" t="str">
        <f t="shared" ca="1" si="11"/>
        <v/>
      </c>
      <c r="S1572" s="31">
        <f t="shared" ca="1" si="12"/>
        <v>0</v>
      </c>
      <c r="T1572" s="32"/>
      <c r="U1572" s="32"/>
      <c r="V1572" s="32"/>
      <c r="W1572" s="32"/>
      <c r="X1572" s="32"/>
      <c r="Y1572" s="32"/>
      <c r="Z1572" s="32"/>
      <c r="AA1572" s="32"/>
      <c r="AB1572" s="32"/>
      <c r="AC1572" s="32"/>
      <c r="AD1572" s="32"/>
      <c r="AE1572" s="32"/>
    </row>
    <row r="1573" spans="1:31" ht="12.75">
      <c r="A1573" s="37"/>
      <c r="B1573" s="43"/>
      <c r="C1573" s="45"/>
      <c r="D1573" s="45"/>
      <c r="E1573" s="121"/>
      <c r="F1573" s="43"/>
      <c r="G1573" s="43"/>
      <c r="H1573" s="51"/>
      <c r="I1573" s="43"/>
      <c r="J1573" s="31"/>
      <c r="K1573" s="55"/>
      <c r="L1573" s="31"/>
      <c r="M1573" s="31"/>
      <c r="N1573" s="43"/>
      <c r="O1573" s="121"/>
      <c r="P1573" s="43"/>
      <c r="Q1573" s="31" t="b">
        <f>IF(AND(OR(G1572:G1576=DATOS!C$8,G1572:G1576=DATOS!C$9),H1572:H1576=DATOS!B$4),ROW(G1572:G1576))</f>
        <v>0</v>
      </c>
      <c r="R1573" s="31" t="str">
        <f t="shared" ca="1" si="11"/>
        <v/>
      </c>
      <c r="S1573" s="31">
        <f t="shared" ca="1" si="12"/>
        <v>0</v>
      </c>
      <c r="T1573" s="32"/>
      <c r="U1573" s="32"/>
      <c r="V1573" s="32"/>
      <c r="W1573" s="32"/>
      <c r="X1573" s="32"/>
      <c r="Y1573" s="32"/>
      <c r="Z1573" s="32"/>
      <c r="AA1573" s="32"/>
      <c r="AB1573" s="32"/>
      <c r="AC1573" s="32"/>
      <c r="AD1573" s="32"/>
      <c r="AE1573" s="32"/>
    </row>
    <row r="1574" spans="1:31" ht="12.75">
      <c r="A1574" s="37"/>
      <c r="B1574" s="43"/>
      <c r="C1574" s="45"/>
      <c r="D1574" s="45"/>
      <c r="E1574" s="121"/>
      <c r="F1574" s="43"/>
      <c r="G1574" s="43"/>
      <c r="H1574" s="51"/>
      <c r="I1574" s="43"/>
      <c r="J1574" s="31"/>
      <c r="K1574" s="55"/>
      <c r="L1574" s="31"/>
      <c r="M1574" s="31"/>
      <c r="N1574" s="43"/>
      <c r="O1574" s="121"/>
      <c r="P1574" s="43"/>
      <c r="Q1574" s="31" t="b">
        <f>IF(AND(OR(G1573:G1577=DATOS!C$8,G1573:G1577=DATOS!C$9),H1573:H1577=DATOS!B$4),ROW(G1573:G1577))</f>
        <v>0</v>
      </c>
      <c r="R1574" s="31" t="str">
        <f t="shared" ca="1" si="11"/>
        <v/>
      </c>
      <c r="S1574" s="31">
        <f t="shared" ca="1" si="12"/>
        <v>0</v>
      </c>
      <c r="T1574" s="32"/>
      <c r="U1574" s="32"/>
      <c r="V1574" s="32"/>
      <c r="W1574" s="32"/>
      <c r="X1574" s="32"/>
      <c r="Y1574" s="32"/>
      <c r="Z1574" s="32"/>
      <c r="AA1574" s="32"/>
      <c r="AB1574" s="32"/>
      <c r="AC1574" s="32"/>
      <c r="AD1574" s="32"/>
      <c r="AE1574" s="32"/>
    </row>
    <row r="1575" spans="1:31" ht="12.75">
      <c r="A1575" s="37"/>
      <c r="B1575" s="43"/>
      <c r="C1575" s="45"/>
      <c r="D1575" s="45"/>
      <c r="E1575" s="121"/>
      <c r="F1575" s="43"/>
      <c r="G1575" s="43"/>
      <c r="H1575" s="51"/>
      <c r="I1575" s="43"/>
      <c r="J1575" s="31"/>
      <c r="K1575" s="55"/>
      <c r="L1575" s="31"/>
      <c r="M1575" s="31"/>
      <c r="N1575" s="43"/>
      <c r="O1575" s="121"/>
      <c r="P1575" s="43"/>
      <c r="Q1575" s="31" t="b">
        <f>IF(AND(OR(G1574:G1578=DATOS!C$8,G1574:G1578=DATOS!C$9),H1574:H1578=DATOS!B$4),ROW(G1574:G1578))</f>
        <v>0</v>
      </c>
      <c r="R1575" s="31" t="str">
        <f t="shared" ca="1" si="11"/>
        <v/>
      </c>
      <c r="S1575" s="31">
        <f t="shared" ca="1" si="12"/>
        <v>0</v>
      </c>
      <c r="T1575" s="32"/>
      <c r="U1575" s="32"/>
      <c r="V1575" s="32"/>
      <c r="W1575" s="32"/>
      <c r="X1575" s="32"/>
      <c r="Y1575" s="32"/>
      <c r="Z1575" s="32"/>
      <c r="AA1575" s="32"/>
      <c r="AB1575" s="32"/>
      <c r="AC1575" s="32"/>
      <c r="AD1575" s="32"/>
      <c r="AE1575" s="32"/>
    </row>
    <row r="1576" spans="1:31" ht="12.75">
      <c r="A1576" s="37"/>
      <c r="B1576" s="43"/>
      <c r="C1576" s="45"/>
      <c r="D1576" s="45"/>
      <c r="E1576" s="121"/>
      <c r="F1576" s="43"/>
      <c r="G1576" s="43"/>
      <c r="H1576" s="51"/>
      <c r="I1576" s="43"/>
      <c r="J1576" s="31"/>
      <c r="K1576" s="55"/>
      <c r="L1576" s="31"/>
      <c r="M1576" s="31"/>
      <c r="N1576" s="43"/>
      <c r="O1576" s="121"/>
      <c r="P1576" s="43"/>
      <c r="Q1576" s="31" t="b">
        <f>IF(AND(OR(G1575:G1579=DATOS!C$8,G1575:G1579=DATOS!C$9),H1575:H1579=DATOS!B$4),ROW(G1575:G1579))</f>
        <v>0</v>
      </c>
      <c r="R1576" s="31" t="str">
        <f t="shared" ca="1" si="11"/>
        <v/>
      </c>
      <c r="S1576" s="31">
        <f t="shared" ca="1" si="12"/>
        <v>0</v>
      </c>
      <c r="T1576" s="32"/>
      <c r="U1576" s="32"/>
      <c r="V1576" s="32"/>
      <c r="W1576" s="32"/>
      <c r="X1576" s="32"/>
      <c r="Y1576" s="32"/>
      <c r="Z1576" s="32"/>
      <c r="AA1576" s="32"/>
      <c r="AB1576" s="32"/>
      <c r="AC1576" s="32"/>
      <c r="AD1576" s="32"/>
      <c r="AE1576" s="32"/>
    </row>
    <row r="1577" spans="1:31" ht="12.75">
      <c r="A1577" s="37"/>
      <c r="B1577" s="43"/>
      <c r="C1577" s="45"/>
      <c r="D1577" s="45"/>
      <c r="E1577" s="121"/>
      <c r="F1577" s="43"/>
      <c r="G1577" s="43"/>
      <c r="H1577" s="51"/>
      <c r="I1577" s="43"/>
      <c r="J1577" s="31"/>
      <c r="K1577" s="55"/>
      <c r="L1577" s="31"/>
      <c r="M1577" s="31"/>
      <c r="N1577" s="43"/>
      <c r="O1577" s="121"/>
      <c r="P1577" s="43"/>
      <c r="Q1577" s="31" t="b">
        <f>IF(AND(OR(G1576:G1580=DATOS!C$8,G1576:G1580=DATOS!C$9),H1576:H1580=DATOS!B$4),ROW(G1576:G1580))</f>
        <v>0</v>
      </c>
      <c r="R1577" s="31" t="str">
        <f t="shared" ca="1" si="11"/>
        <v/>
      </c>
      <c r="S1577" s="31">
        <f t="shared" ca="1" si="12"/>
        <v>0</v>
      </c>
      <c r="T1577" s="32"/>
      <c r="U1577" s="32"/>
      <c r="V1577" s="32"/>
      <c r="W1577" s="32"/>
      <c r="X1577" s="32"/>
      <c r="Y1577" s="32"/>
      <c r="Z1577" s="32"/>
      <c r="AA1577" s="32"/>
      <c r="AB1577" s="32"/>
      <c r="AC1577" s="32"/>
      <c r="AD1577" s="32"/>
      <c r="AE1577" s="32"/>
    </row>
    <row r="1578" spans="1:31" ht="12.75">
      <c r="A1578" s="37"/>
      <c r="B1578" s="43"/>
      <c r="C1578" s="45"/>
      <c r="D1578" s="45"/>
      <c r="E1578" s="43"/>
      <c r="F1578" s="43"/>
      <c r="G1578" s="43"/>
      <c r="H1578" s="51"/>
      <c r="I1578" s="43"/>
      <c r="J1578" s="31"/>
      <c r="K1578" s="52"/>
      <c r="L1578" s="31"/>
      <c r="M1578" s="31"/>
      <c r="N1578" s="43"/>
      <c r="O1578" s="121"/>
      <c r="P1578" s="43"/>
      <c r="Q1578" s="31" t="b">
        <f>IF(AND(OR(G1577:G1581=DATOS!C$8,G1577:G1581=DATOS!C$9),H1577:H1581=DATOS!B$4),ROW(G1577:G1581))</f>
        <v>0</v>
      </c>
      <c r="R1578" s="31" t="str">
        <f t="shared" ca="1" si="11"/>
        <v/>
      </c>
      <c r="S1578" s="31">
        <f t="shared" ca="1" si="12"/>
        <v>0</v>
      </c>
      <c r="T1578" s="32"/>
      <c r="U1578" s="32"/>
      <c r="V1578" s="32"/>
      <c r="W1578" s="32"/>
      <c r="X1578" s="32"/>
      <c r="Y1578" s="32"/>
      <c r="Z1578" s="32"/>
      <c r="AA1578" s="32"/>
      <c r="AB1578" s="32"/>
      <c r="AC1578" s="32"/>
      <c r="AD1578" s="32"/>
      <c r="AE1578" s="32"/>
    </row>
    <row r="1579" spans="1:31" ht="12.75">
      <c r="A1579" s="37"/>
      <c r="B1579" s="43"/>
      <c r="C1579" s="45"/>
      <c r="D1579" s="45"/>
      <c r="E1579" s="121"/>
      <c r="F1579" s="43"/>
      <c r="G1579" s="43"/>
      <c r="H1579" s="51"/>
      <c r="I1579" s="43"/>
      <c r="J1579" s="31"/>
      <c r="K1579" s="55"/>
      <c r="L1579" s="31"/>
      <c r="M1579" s="31"/>
      <c r="N1579" s="43"/>
      <c r="O1579" s="121"/>
      <c r="P1579" s="43"/>
      <c r="Q1579" s="31" t="b">
        <f>IF(AND(OR(G1578:G1582=DATOS!C$8,G1578:G1582=DATOS!C$9),H1578:H1582=DATOS!B$4),ROW(G1578:G1582))</f>
        <v>0</v>
      </c>
      <c r="R1579" s="31" t="str">
        <f t="shared" ca="1" si="11"/>
        <v/>
      </c>
      <c r="S1579" s="31">
        <f t="shared" ca="1" si="12"/>
        <v>0</v>
      </c>
      <c r="T1579" s="32"/>
      <c r="U1579" s="32"/>
      <c r="V1579" s="32"/>
      <c r="W1579" s="32"/>
      <c r="X1579" s="32"/>
      <c r="Y1579" s="32"/>
      <c r="Z1579" s="32"/>
      <c r="AA1579" s="32"/>
      <c r="AB1579" s="32"/>
      <c r="AC1579" s="32"/>
      <c r="AD1579" s="32"/>
      <c r="AE1579" s="32"/>
    </row>
    <row r="1580" spans="1:31" ht="12.75">
      <c r="A1580" s="37"/>
      <c r="B1580" s="43"/>
      <c r="C1580" s="45"/>
      <c r="D1580" s="45"/>
      <c r="E1580" s="121"/>
      <c r="F1580" s="43"/>
      <c r="G1580" s="43"/>
      <c r="H1580" s="51"/>
      <c r="I1580" s="43"/>
      <c r="J1580" s="31"/>
      <c r="K1580" s="55"/>
      <c r="L1580" s="31"/>
      <c r="M1580" s="31"/>
      <c r="N1580" s="43"/>
      <c r="O1580" s="121"/>
      <c r="P1580" s="43"/>
      <c r="Q1580" s="31" t="b">
        <f>IF(AND(OR(G1579:G1583=DATOS!C$8,G1579:G1583=DATOS!C$9),H1579:H1583=DATOS!B$4),ROW(G1579:G1583))</f>
        <v>0</v>
      </c>
      <c r="R1580" s="31" t="str">
        <f t="shared" ca="1" si="11"/>
        <v/>
      </c>
      <c r="S1580" s="31">
        <f t="shared" ca="1" si="12"/>
        <v>0</v>
      </c>
      <c r="T1580" s="32"/>
      <c r="U1580" s="32"/>
      <c r="V1580" s="32"/>
      <c r="W1580" s="32"/>
      <c r="X1580" s="32"/>
      <c r="Y1580" s="32"/>
      <c r="Z1580" s="32"/>
      <c r="AA1580" s="32"/>
      <c r="AB1580" s="32"/>
      <c r="AC1580" s="32"/>
      <c r="AD1580" s="32"/>
      <c r="AE1580" s="32"/>
    </row>
    <row r="1581" spans="1:31" ht="12.75">
      <c r="A1581" s="37"/>
      <c r="B1581" s="43"/>
      <c r="C1581" s="45"/>
      <c r="D1581" s="45"/>
      <c r="E1581" s="121"/>
      <c r="F1581" s="43"/>
      <c r="G1581" s="43"/>
      <c r="H1581" s="51"/>
      <c r="I1581" s="43"/>
      <c r="J1581" s="31"/>
      <c r="K1581" s="55"/>
      <c r="L1581" s="31"/>
      <c r="M1581" s="31"/>
      <c r="N1581" s="43"/>
      <c r="O1581" s="121"/>
      <c r="P1581" s="43"/>
      <c r="Q1581" s="31" t="b">
        <f>IF(AND(OR(G1580:G1584=DATOS!C$8,G1580:G1584=DATOS!C$9),H1580:H1584=DATOS!B$4),ROW(G1580:G1584))</f>
        <v>0</v>
      </c>
      <c r="R1581" s="31" t="str">
        <f t="shared" ca="1" si="11"/>
        <v/>
      </c>
      <c r="S1581" s="31">
        <f t="shared" ca="1" si="12"/>
        <v>0</v>
      </c>
      <c r="T1581" s="32"/>
      <c r="U1581" s="32"/>
      <c r="V1581" s="32"/>
      <c r="W1581" s="32"/>
      <c r="X1581" s="32"/>
      <c r="Y1581" s="32"/>
      <c r="Z1581" s="32"/>
      <c r="AA1581" s="32"/>
      <c r="AB1581" s="32"/>
      <c r="AC1581" s="32"/>
      <c r="AD1581" s="32"/>
      <c r="AE1581" s="32"/>
    </row>
    <row r="1582" spans="1:31" ht="12.75">
      <c r="A1582" s="37"/>
      <c r="B1582" s="43"/>
      <c r="C1582" s="45"/>
      <c r="D1582" s="45"/>
      <c r="E1582" s="121"/>
      <c r="F1582" s="43"/>
      <c r="G1582" s="43"/>
      <c r="H1582" s="51"/>
      <c r="I1582" s="43"/>
      <c r="J1582" s="31"/>
      <c r="K1582" s="55"/>
      <c r="L1582" s="31"/>
      <c r="M1582" s="31"/>
      <c r="N1582" s="43"/>
      <c r="O1582" s="121"/>
      <c r="P1582" s="43"/>
      <c r="Q1582" s="31" t="b">
        <f>IF(AND(OR(G1581:G1585=DATOS!C$8,G1581:G1585=DATOS!C$9),H1581:H1585=DATOS!B$4),ROW(G1581:G1585))</f>
        <v>0</v>
      </c>
      <c r="R1582" s="31" t="str">
        <f t="shared" ca="1" si="11"/>
        <v/>
      </c>
      <c r="S1582" s="31">
        <f t="shared" ca="1" si="12"/>
        <v>0</v>
      </c>
      <c r="T1582" s="32"/>
      <c r="U1582" s="32"/>
      <c r="V1582" s="32"/>
      <c r="W1582" s="32"/>
      <c r="X1582" s="32"/>
      <c r="Y1582" s="32"/>
      <c r="Z1582" s="32"/>
      <c r="AA1582" s="32"/>
      <c r="AB1582" s="32"/>
      <c r="AC1582" s="32"/>
      <c r="AD1582" s="32"/>
      <c r="AE1582" s="32"/>
    </row>
    <row r="1583" spans="1:31" ht="12.75">
      <c r="A1583" s="37"/>
      <c r="B1583" s="43"/>
      <c r="C1583" s="45"/>
      <c r="D1583" s="45"/>
      <c r="E1583" s="121"/>
      <c r="F1583" s="43"/>
      <c r="G1583" s="43"/>
      <c r="H1583" s="51"/>
      <c r="I1583" s="43"/>
      <c r="J1583" s="31"/>
      <c r="K1583" s="55"/>
      <c r="L1583" s="31"/>
      <c r="M1583" s="31"/>
      <c r="N1583" s="43"/>
      <c r="O1583" s="121"/>
      <c r="P1583" s="43"/>
      <c r="Q1583" s="31" t="b">
        <f>IF(AND(OR(G1582:G1586=DATOS!C$8,G1582:G1586=DATOS!C$9),H1582:H1586=DATOS!B$4),ROW(G1582:G1586))</f>
        <v>0</v>
      </c>
      <c r="R1583" s="31" t="str">
        <f t="shared" ca="1" si="11"/>
        <v/>
      </c>
      <c r="S1583" s="31">
        <f t="shared" ca="1" si="12"/>
        <v>0</v>
      </c>
      <c r="T1583" s="32"/>
      <c r="U1583" s="32"/>
      <c r="V1583" s="32"/>
      <c r="W1583" s="32"/>
      <c r="X1583" s="32"/>
      <c r="Y1583" s="32"/>
      <c r="Z1583" s="32"/>
      <c r="AA1583" s="32"/>
      <c r="AB1583" s="32"/>
      <c r="AC1583" s="32"/>
      <c r="AD1583" s="32"/>
      <c r="AE1583" s="32"/>
    </row>
    <row r="1584" spans="1:31" ht="12.75">
      <c r="A1584" s="37"/>
      <c r="B1584" s="43"/>
      <c r="C1584" s="45"/>
      <c r="D1584" s="45"/>
      <c r="E1584" s="121"/>
      <c r="F1584" s="43"/>
      <c r="G1584" s="43"/>
      <c r="H1584" s="51"/>
      <c r="I1584" s="43"/>
      <c r="J1584" s="31"/>
      <c r="K1584" s="55"/>
      <c r="L1584" s="31"/>
      <c r="M1584" s="31"/>
      <c r="N1584" s="43"/>
      <c r="O1584" s="121"/>
      <c r="P1584" s="43"/>
      <c r="Q1584" s="31" t="b">
        <f>IF(AND(OR(G1583:G1587=DATOS!C$8,G1583:G1587=DATOS!C$9),H1583:H1587=DATOS!B$4),ROW(G1583:G1587))</f>
        <v>0</v>
      </c>
      <c r="R1584" s="31" t="str">
        <f t="shared" ca="1" si="11"/>
        <v/>
      </c>
      <c r="S1584" s="31">
        <f t="shared" ca="1" si="12"/>
        <v>0</v>
      </c>
      <c r="T1584" s="32"/>
      <c r="U1584" s="32"/>
      <c r="V1584" s="32"/>
      <c r="W1584" s="32"/>
      <c r="X1584" s="32"/>
      <c r="Y1584" s="32"/>
      <c r="Z1584" s="32"/>
      <c r="AA1584" s="32"/>
      <c r="AB1584" s="32"/>
      <c r="AC1584" s="32"/>
      <c r="AD1584" s="32"/>
      <c r="AE1584" s="32"/>
    </row>
    <row r="1585" spans="1:31" ht="12.75">
      <c r="A1585" s="37"/>
      <c r="B1585" s="43"/>
      <c r="C1585" s="45"/>
      <c r="D1585" s="45"/>
      <c r="E1585" s="121"/>
      <c r="F1585" s="43"/>
      <c r="G1585" s="43"/>
      <c r="H1585" s="51"/>
      <c r="I1585" s="43"/>
      <c r="J1585" s="31"/>
      <c r="K1585" s="55"/>
      <c r="L1585" s="31"/>
      <c r="M1585" s="31"/>
      <c r="N1585" s="43"/>
      <c r="O1585" s="121"/>
      <c r="P1585" s="43"/>
      <c r="Q1585" s="31" t="b">
        <f>IF(AND(OR(G1584:G1588=DATOS!C$8,G1584:G1588=DATOS!C$9),H1584:H1588=DATOS!B$4),ROW(G1584:G1588))</f>
        <v>0</v>
      </c>
      <c r="R1585" s="31" t="str">
        <f t="shared" ca="1" si="11"/>
        <v/>
      </c>
      <c r="S1585" s="31">
        <f t="shared" ca="1" si="12"/>
        <v>0</v>
      </c>
      <c r="T1585" s="32"/>
      <c r="U1585" s="32"/>
      <c r="V1585" s="32"/>
      <c r="W1585" s="32"/>
      <c r="X1585" s="32"/>
      <c r="Y1585" s="32"/>
      <c r="Z1585" s="32"/>
      <c r="AA1585" s="32"/>
      <c r="AB1585" s="32"/>
      <c r="AC1585" s="32"/>
      <c r="AD1585" s="32"/>
      <c r="AE1585" s="32"/>
    </row>
    <row r="1586" spans="1:31" ht="12.75">
      <c r="A1586" s="37"/>
      <c r="B1586" s="43"/>
      <c r="C1586" s="45"/>
      <c r="D1586" s="45"/>
      <c r="E1586" s="121"/>
      <c r="F1586" s="43"/>
      <c r="G1586" s="43"/>
      <c r="H1586" s="51"/>
      <c r="I1586" s="43"/>
      <c r="J1586" s="31"/>
      <c r="K1586" s="55"/>
      <c r="L1586" s="31"/>
      <c r="M1586" s="31"/>
      <c r="N1586" s="43"/>
      <c r="O1586" s="121"/>
      <c r="P1586" s="43"/>
      <c r="Q1586" s="31" t="b">
        <f>IF(AND(OR(G1585:G1589=DATOS!C$8,G1585:G1589=DATOS!C$9),H1585:H1589=DATOS!B$4),ROW(G1585:G1589))</f>
        <v>0</v>
      </c>
      <c r="R1586" s="31" t="str">
        <f t="shared" ca="1" si="11"/>
        <v/>
      </c>
      <c r="S1586" s="31">
        <f t="shared" ca="1" si="12"/>
        <v>0</v>
      </c>
      <c r="T1586" s="32"/>
      <c r="U1586" s="32"/>
      <c r="V1586" s="32"/>
      <c r="W1586" s="32"/>
      <c r="X1586" s="32"/>
      <c r="Y1586" s="32"/>
      <c r="Z1586" s="32"/>
      <c r="AA1586" s="32"/>
      <c r="AB1586" s="32"/>
      <c r="AC1586" s="32"/>
      <c r="AD1586" s="32"/>
      <c r="AE1586" s="32"/>
    </row>
    <row r="1587" spans="1:31" ht="12.75">
      <c r="A1587" s="37"/>
      <c r="B1587" s="43"/>
      <c r="C1587" s="45"/>
      <c r="D1587" s="45"/>
      <c r="E1587" s="121"/>
      <c r="F1587" s="43"/>
      <c r="G1587" s="43"/>
      <c r="H1587" s="51"/>
      <c r="I1587" s="43"/>
      <c r="J1587" s="31"/>
      <c r="K1587" s="55"/>
      <c r="L1587" s="31"/>
      <c r="M1587" s="31"/>
      <c r="N1587" s="43"/>
      <c r="O1587" s="121"/>
      <c r="P1587" s="43"/>
      <c r="Q1587" s="31" t="b">
        <f>IF(AND(OR(G1586:G1590=DATOS!C$8,G1586:G1590=DATOS!C$9),H1586:H1590=DATOS!B$4),ROW(G1586:G1590))</f>
        <v>0</v>
      </c>
      <c r="R1587" s="31" t="str">
        <f t="shared" ca="1" si="11"/>
        <v/>
      </c>
      <c r="S1587" s="31">
        <f t="shared" ca="1" si="12"/>
        <v>0</v>
      </c>
      <c r="T1587" s="32"/>
      <c r="U1587" s="32"/>
      <c r="V1587" s="32"/>
      <c r="W1587" s="32"/>
      <c r="X1587" s="32"/>
      <c r="Y1587" s="32"/>
      <c r="Z1587" s="32"/>
      <c r="AA1587" s="32"/>
      <c r="AB1587" s="32"/>
      <c r="AC1587" s="32"/>
      <c r="AD1587" s="32"/>
      <c r="AE1587" s="32"/>
    </row>
    <row r="1588" spans="1:31" ht="12.75">
      <c r="A1588" s="37"/>
      <c r="B1588" s="43"/>
      <c r="C1588" s="45"/>
      <c r="D1588" s="45"/>
      <c r="E1588" s="121"/>
      <c r="F1588" s="43"/>
      <c r="G1588" s="43"/>
      <c r="H1588" s="51"/>
      <c r="I1588" s="43"/>
      <c r="J1588" s="31"/>
      <c r="K1588" s="55"/>
      <c r="L1588" s="31"/>
      <c r="M1588" s="31"/>
      <c r="N1588" s="43"/>
      <c r="O1588" s="121"/>
      <c r="P1588" s="43"/>
      <c r="Q1588" s="31" t="b">
        <f>IF(AND(OR(G1587:G1591=DATOS!C$8,G1587:G1591=DATOS!C$9),H1587:H1591=DATOS!B$4),ROW(G1587:G1591))</f>
        <v>0</v>
      </c>
      <c r="R1588" s="31" t="str">
        <f t="shared" ca="1" si="11"/>
        <v/>
      </c>
      <c r="S1588" s="31">
        <f t="shared" ca="1" si="12"/>
        <v>0</v>
      </c>
      <c r="T1588" s="32"/>
      <c r="U1588" s="32"/>
      <c r="V1588" s="32"/>
      <c r="W1588" s="32"/>
      <c r="X1588" s="32"/>
      <c r="Y1588" s="32"/>
      <c r="Z1588" s="32"/>
      <c r="AA1588" s="32"/>
      <c r="AB1588" s="32"/>
      <c r="AC1588" s="32"/>
      <c r="AD1588" s="32"/>
      <c r="AE1588" s="32"/>
    </row>
    <row r="1589" spans="1:31" ht="12.75">
      <c r="A1589" s="37"/>
      <c r="B1589" s="43"/>
      <c r="C1589" s="45"/>
      <c r="D1589" s="45"/>
      <c r="E1589" s="121"/>
      <c r="F1589" s="43"/>
      <c r="G1589" s="43"/>
      <c r="H1589" s="51"/>
      <c r="I1589" s="43"/>
      <c r="J1589" s="31"/>
      <c r="K1589" s="55"/>
      <c r="L1589" s="31"/>
      <c r="M1589" s="31"/>
      <c r="N1589" s="43"/>
      <c r="O1589" s="121"/>
      <c r="P1589" s="43"/>
      <c r="Q1589" s="31" t="b">
        <f>IF(AND(OR(G1588:G1592=DATOS!C$8,G1588:G1592=DATOS!C$9),H1588:H1592=DATOS!B$4),ROW(G1588:G1592))</f>
        <v>0</v>
      </c>
      <c r="R1589" s="31" t="str">
        <f t="shared" ca="1" si="11"/>
        <v/>
      </c>
      <c r="S1589" s="31">
        <f t="shared" ca="1" si="12"/>
        <v>0</v>
      </c>
      <c r="T1589" s="32"/>
      <c r="U1589" s="32"/>
      <c r="V1589" s="32"/>
      <c r="W1589" s="32"/>
      <c r="X1589" s="32"/>
      <c r="Y1589" s="32"/>
      <c r="Z1589" s="32"/>
      <c r="AA1589" s="32"/>
      <c r="AB1589" s="32"/>
      <c r="AC1589" s="32"/>
      <c r="AD1589" s="32"/>
      <c r="AE1589" s="32"/>
    </row>
    <row r="1590" spans="1:31" ht="12.75">
      <c r="A1590" s="37"/>
      <c r="B1590" s="43"/>
      <c r="C1590" s="45"/>
      <c r="D1590" s="45"/>
      <c r="E1590" s="121"/>
      <c r="F1590" s="43"/>
      <c r="G1590" s="43"/>
      <c r="H1590" s="51"/>
      <c r="I1590" s="43"/>
      <c r="J1590" s="31"/>
      <c r="K1590" s="52"/>
      <c r="L1590" s="31"/>
      <c r="M1590" s="31"/>
      <c r="N1590" s="43"/>
      <c r="O1590" s="121"/>
      <c r="P1590" s="43"/>
      <c r="Q1590" s="31" t="b">
        <f>IF(AND(OR(G1589:G1593=DATOS!C$8,G1589:G1593=DATOS!C$9),H1589:H1593=DATOS!B$4),ROW(G1589:G1593))</f>
        <v>0</v>
      </c>
      <c r="R1590" s="31" t="str">
        <f t="shared" ca="1" si="11"/>
        <v/>
      </c>
      <c r="S1590" s="31">
        <f t="shared" ca="1" si="12"/>
        <v>0</v>
      </c>
      <c r="T1590" s="32"/>
      <c r="U1590" s="32"/>
      <c r="V1590" s="32"/>
      <c r="W1590" s="32"/>
      <c r="X1590" s="32"/>
      <c r="Y1590" s="32"/>
      <c r="Z1590" s="32"/>
      <c r="AA1590" s="32"/>
      <c r="AB1590" s="32"/>
      <c r="AC1590" s="32"/>
      <c r="AD1590" s="32"/>
      <c r="AE1590" s="32"/>
    </row>
    <row r="1591" spans="1:31" ht="12.75">
      <c r="A1591" s="37"/>
      <c r="B1591" s="43"/>
      <c r="C1591" s="45"/>
      <c r="D1591" s="45"/>
      <c r="E1591" s="121"/>
      <c r="F1591" s="43"/>
      <c r="G1591" s="43"/>
      <c r="H1591" s="51"/>
      <c r="I1591" s="43"/>
      <c r="J1591" s="31"/>
      <c r="K1591" s="55"/>
      <c r="L1591" s="31"/>
      <c r="M1591" s="31"/>
      <c r="N1591" s="43"/>
      <c r="O1591" s="121"/>
      <c r="P1591" s="43"/>
      <c r="Q1591" s="31" t="b">
        <f>IF(AND(OR(G1590:G1594=DATOS!C$8,G1590:G1594=DATOS!C$9),H1590:H1594=DATOS!B$4),ROW(G1590:G1594))</f>
        <v>0</v>
      </c>
      <c r="R1591" s="31" t="str">
        <f t="shared" ca="1" si="11"/>
        <v/>
      </c>
      <c r="S1591" s="31">
        <f t="shared" ca="1" si="12"/>
        <v>0</v>
      </c>
      <c r="T1591" s="32"/>
      <c r="U1591" s="32"/>
      <c r="V1591" s="32"/>
      <c r="W1591" s="32"/>
      <c r="X1591" s="32"/>
      <c r="Y1591" s="32"/>
      <c r="Z1591" s="32"/>
      <c r="AA1591" s="32"/>
      <c r="AB1591" s="32"/>
      <c r="AC1591" s="32"/>
      <c r="AD1591" s="32"/>
      <c r="AE1591" s="32"/>
    </row>
    <row r="1592" spans="1:31" ht="12.75">
      <c r="A1592" s="37"/>
      <c r="B1592" s="43"/>
      <c r="C1592" s="45"/>
      <c r="D1592" s="45"/>
      <c r="E1592" s="121"/>
      <c r="F1592" s="43"/>
      <c r="G1592" s="43"/>
      <c r="H1592" s="51"/>
      <c r="I1592" s="43"/>
      <c r="J1592" s="31"/>
      <c r="K1592" s="52"/>
      <c r="L1592" s="31"/>
      <c r="M1592" s="31"/>
      <c r="N1592" s="379"/>
      <c r="O1592" s="121"/>
      <c r="P1592" s="43"/>
      <c r="Q1592" s="31" t="b">
        <f>IF(AND(OR(G1591:G1595=DATOS!C$8,G1591:G1595=DATOS!C$9),H1591:H1595=DATOS!B$4),ROW(G1591:G1595))</f>
        <v>0</v>
      </c>
      <c r="R1592" s="31" t="str">
        <f t="shared" ca="1" si="11"/>
        <v/>
      </c>
      <c r="S1592" s="31">
        <f t="shared" ca="1" si="12"/>
        <v>0</v>
      </c>
      <c r="T1592" s="32"/>
      <c r="U1592" s="32"/>
      <c r="V1592" s="32"/>
      <c r="W1592" s="32"/>
      <c r="X1592" s="32"/>
      <c r="Y1592" s="32"/>
      <c r="Z1592" s="32"/>
      <c r="AA1592" s="32"/>
      <c r="AB1592" s="32"/>
      <c r="AC1592" s="32"/>
      <c r="AD1592" s="32"/>
      <c r="AE1592" s="32"/>
    </row>
    <row r="1593" spans="1:31" ht="12.75">
      <c r="A1593" s="37"/>
      <c r="B1593" s="43"/>
      <c r="C1593" s="45"/>
      <c r="D1593" s="45"/>
      <c r="E1593" s="121"/>
      <c r="F1593" s="43"/>
      <c r="G1593" s="43"/>
      <c r="H1593" s="51"/>
      <c r="I1593" s="43"/>
      <c r="J1593" s="31"/>
      <c r="K1593" s="55"/>
      <c r="L1593" s="31"/>
      <c r="M1593" s="31"/>
      <c r="N1593" s="43"/>
      <c r="O1593" s="121"/>
      <c r="P1593" s="43"/>
      <c r="Q1593" s="31" t="b">
        <f>IF(AND(OR(G1592:G1596=DATOS!C$8,G1592:G1596=DATOS!C$9),H1592:H1596=DATOS!B$4),ROW(G1592:G1596))</f>
        <v>0</v>
      </c>
      <c r="R1593" s="31" t="str">
        <f t="shared" ca="1" si="11"/>
        <v/>
      </c>
      <c r="S1593" s="31">
        <f t="shared" ca="1" si="12"/>
        <v>0</v>
      </c>
      <c r="T1593" s="32"/>
      <c r="U1593" s="32"/>
      <c r="V1593" s="32"/>
      <c r="W1593" s="32"/>
      <c r="X1593" s="32"/>
      <c r="Y1593" s="32"/>
      <c r="Z1593" s="32"/>
      <c r="AA1593" s="32"/>
      <c r="AB1593" s="32"/>
      <c r="AC1593" s="32"/>
      <c r="AD1593" s="32"/>
      <c r="AE1593" s="32"/>
    </row>
    <row r="1594" spans="1:31" ht="12.75">
      <c r="A1594" s="37"/>
      <c r="B1594" s="43"/>
      <c r="C1594" s="45"/>
      <c r="D1594" s="45"/>
      <c r="E1594" s="121"/>
      <c r="F1594" s="43"/>
      <c r="G1594" s="43"/>
      <c r="H1594" s="51"/>
      <c r="I1594" s="43"/>
      <c r="J1594" s="31"/>
      <c r="K1594" s="55"/>
      <c r="L1594" s="31"/>
      <c r="M1594" s="31"/>
      <c r="N1594" s="43"/>
      <c r="O1594" s="121"/>
      <c r="P1594" s="43"/>
      <c r="Q1594" s="31" t="b">
        <f>IF(AND(OR(G1593:G1597=DATOS!C$8,G1593:G1597=DATOS!C$9),H1593:H1597=DATOS!B$4),ROW(G1593:G1597))</f>
        <v>0</v>
      </c>
      <c r="R1594" s="31" t="str">
        <f t="shared" ca="1" si="11"/>
        <v/>
      </c>
      <c r="S1594" s="31">
        <f t="shared" ca="1" si="12"/>
        <v>0</v>
      </c>
      <c r="T1594" s="32"/>
      <c r="U1594" s="32"/>
      <c r="V1594" s="32"/>
      <c r="W1594" s="32"/>
      <c r="X1594" s="32"/>
      <c r="Y1594" s="32"/>
      <c r="Z1594" s="32"/>
      <c r="AA1594" s="32"/>
      <c r="AB1594" s="32"/>
      <c r="AC1594" s="32"/>
      <c r="AD1594" s="32"/>
      <c r="AE1594" s="32"/>
    </row>
    <row r="1595" spans="1:31" ht="12.75">
      <c r="A1595" s="37"/>
      <c r="B1595" s="43"/>
      <c r="C1595" s="45"/>
      <c r="D1595" s="45"/>
      <c r="E1595" s="121"/>
      <c r="F1595" s="43"/>
      <c r="G1595" s="43"/>
      <c r="H1595" s="51"/>
      <c r="I1595" s="43"/>
      <c r="J1595" s="31"/>
      <c r="K1595" s="55"/>
      <c r="L1595" s="31"/>
      <c r="M1595" s="31"/>
      <c r="N1595" s="43"/>
      <c r="O1595" s="121"/>
      <c r="P1595" s="43"/>
      <c r="Q1595" s="31" t="b">
        <f>IF(AND(OR(G1594:G1598=DATOS!C$8,G1594:G1598=DATOS!C$9),H1594:H1598=DATOS!B$4),ROW(G1594:G1598))</f>
        <v>0</v>
      </c>
      <c r="R1595" s="31" t="str">
        <f t="shared" ca="1" si="11"/>
        <v/>
      </c>
      <c r="S1595" s="31">
        <f t="shared" ca="1" si="12"/>
        <v>0</v>
      </c>
      <c r="T1595" s="32"/>
      <c r="U1595" s="32"/>
      <c r="V1595" s="32"/>
      <c r="W1595" s="32"/>
      <c r="X1595" s="32"/>
      <c r="Y1595" s="32"/>
      <c r="Z1595" s="32"/>
      <c r="AA1595" s="32"/>
      <c r="AB1595" s="32"/>
      <c r="AC1595" s="32"/>
      <c r="AD1595" s="32"/>
      <c r="AE1595" s="32"/>
    </row>
    <row r="1596" spans="1:31" ht="12.75">
      <c r="A1596" s="37"/>
      <c r="B1596" s="43"/>
      <c r="C1596" s="45"/>
      <c r="D1596" s="45"/>
      <c r="E1596" s="121"/>
      <c r="F1596" s="43"/>
      <c r="G1596" s="43"/>
      <c r="H1596" s="51"/>
      <c r="I1596" s="43"/>
      <c r="J1596" s="31"/>
      <c r="K1596" s="55"/>
      <c r="L1596" s="31"/>
      <c r="M1596" s="31"/>
      <c r="N1596" s="43"/>
      <c r="O1596" s="121"/>
      <c r="P1596" s="43"/>
      <c r="Q1596" s="31" t="b">
        <f>IF(AND(OR(G1595:G1599=DATOS!C$8,G1595:G1599=DATOS!C$9),H1595:H1599=DATOS!B$4),ROW(G1595:G1599))</f>
        <v>0</v>
      </c>
      <c r="R1596" s="31" t="str">
        <f t="shared" ca="1" si="11"/>
        <v/>
      </c>
      <c r="S1596" s="31">
        <f t="shared" ca="1" si="12"/>
        <v>0</v>
      </c>
      <c r="T1596" s="32"/>
      <c r="U1596" s="32"/>
      <c r="V1596" s="32"/>
      <c r="W1596" s="32"/>
      <c r="X1596" s="32"/>
      <c r="Y1596" s="32"/>
      <c r="Z1596" s="32"/>
      <c r="AA1596" s="32"/>
      <c r="AB1596" s="32"/>
      <c r="AC1596" s="32"/>
      <c r="AD1596" s="32"/>
      <c r="AE1596" s="32"/>
    </row>
    <row r="1597" spans="1:31" ht="12.75">
      <c r="A1597" s="37"/>
      <c r="B1597" s="43"/>
      <c r="C1597" s="45"/>
      <c r="D1597" s="45"/>
      <c r="E1597" s="121"/>
      <c r="F1597" s="43"/>
      <c r="G1597" s="43"/>
      <c r="H1597" s="51"/>
      <c r="I1597" s="43"/>
      <c r="J1597" s="31"/>
      <c r="K1597" s="52"/>
      <c r="L1597" s="31"/>
      <c r="M1597" s="31"/>
      <c r="N1597" s="43"/>
      <c r="O1597" s="121"/>
      <c r="P1597" s="45"/>
      <c r="Q1597" s="31" t="b">
        <f>IF(AND(OR(G1596:G1600=DATOS!C$8,G1596:G1600=DATOS!C$9),H1596:H1600=DATOS!B$4),ROW(G1596:G1600))</f>
        <v>0</v>
      </c>
      <c r="R1597" s="31" t="str">
        <f t="shared" ca="1" si="11"/>
        <v/>
      </c>
      <c r="S1597" s="31">
        <f t="shared" ca="1" si="12"/>
        <v>0</v>
      </c>
      <c r="T1597" s="32"/>
      <c r="U1597" s="32"/>
      <c r="V1597" s="32"/>
      <c r="W1597" s="32"/>
      <c r="X1597" s="32"/>
      <c r="Y1597" s="32"/>
      <c r="Z1597" s="32"/>
      <c r="AA1597" s="32"/>
      <c r="AB1597" s="32"/>
      <c r="AC1597" s="32"/>
      <c r="AD1597" s="32"/>
      <c r="AE1597" s="32"/>
    </row>
    <row r="1598" spans="1:31" ht="12.75">
      <c r="A1598" s="37"/>
      <c r="B1598" s="43"/>
      <c r="C1598" s="45"/>
      <c r="D1598" s="45"/>
      <c r="E1598" s="121"/>
      <c r="F1598" s="43"/>
      <c r="G1598" s="43"/>
      <c r="H1598" s="51"/>
      <c r="I1598" s="43"/>
      <c r="J1598" s="31"/>
      <c r="K1598" s="52"/>
      <c r="L1598" s="121"/>
      <c r="M1598" s="31"/>
      <c r="N1598" s="43"/>
      <c r="O1598" s="121"/>
      <c r="P1598" s="43"/>
      <c r="Q1598" s="31" t="b">
        <f>IF(AND(OR(G1597:G1601=DATOS!C$8,G1597:G1601=DATOS!C$9),H1597:H1601=DATOS!B$4),ROW(G1597:G1601))</f>
        <v>0</v>
      </c>
      <c r="R1598" s="31" t="str">
        <f t="shared" ca="1" si="11"/>
        <v/>
      </c>
      <c r="S1598" s="31">
        <f t="shared" ca="1" si="12"/>
        <v>0</v>
      </c>
      <c r="T1598" s="32"/>
      <c r="U1598" s="32"/>
      <c r="V1598" s="32"/>
      <c r="W1598" s="32"/>
      <c r="X1598" s="32"/>
      <c r="Y1598" s="32"/>
      <c r="Z1598" s="32"/>
      <c r="AA1598" s="32"/>
      <c r="AB1598" s="32"/>
      <c r="AC1598" s="32"/>
      <c r="AD1598" s="32"/>
      <c r="AE1598" s="32"/>
    </row>
    <row r="1599" spans="1:31" ht="12.75">
      <c r="A1599" s="37"/>
      <c r="B1599" s="43"/>
      <c r="C1599" s="45"/>
      <c r="D1599" s="45"/>
      <c r="E1599" s="121"/>
      <c r="F1599" s="43"/>
      <c r="G1599" s="43"/>
      <c r="H1599" s="51"/>
      <c r="I1599" s="43"/>
      <c r="J1599" s="31"/>
      <c r="K1599" s="55"/>
      <c r="L1599" s="31"/>
      <c r="M1599" s="31"/>
      <c r="N1599" s="31"/>
      <c r="O1599" s="31"/>
      <c r="P1599" s="31"/>
      <c r="Q1599" s="31" t="b">
        <f>IF(AND(OR(G1598:G1602=DATOS!C$8,G1598:G1602=DATOS!C$9),H1598:H1602=DATOS!B$4),ROW(G1598:G1602))</f>
        <v>0</v>
      </c>
      <c r="R1599" s="31" t="str">
        <f t="shared" ca="1" si="11"/>
        <v/>
      </c>
      <c r="S1599" s="31">
        <f t="shared" ca="1" si="12"/>
        <v>0</v>
      </c>
      <c r="T1599" s="32"/>
      <c r="U1599" s="32"/>
      <c r="V1599" s="32"/>
      <c r="W1599" s="32"/>
      <c r="X1599" s="32"/>
      <c r="Y1599" s="32"/>
      <c r="Z1599" s="32"/>
      <c r="AA1599" s="32"/>
      <c r="AB1599" s="32"/>
      <c r="AC1599" s="32"/>
      <c r="AD1599" s="32"/>
      <c r="AE1599" s="32"/>
    </row>
    <row r="1600" spans="1:31" ht="12.75">
      <c r="A1600" s="37"/>
      <c r="B1600" s="43"/>
      <c r="C1600" s="45"/>
      <c r="D1600" s="45"/>
      <c r="E1600" s="121"/>
      <c r="F1600" s="43"/>
      <c r="G1600" s="43"/>
      <c r="H1600" s="51"/>
      <c r="I1600" s="43"/>
      <c r="J1600" s="31"/>
      <c r="K1600" s="55"/>
      <c r="L1600" s="31"/>
      <c r="M1600" s="31"/>
      <c r="N1600" s="43"/>
      <c r="O1600" s="121"/>
      <c r="P1600" s="43"/>
      <c r="Q1600" s="31" t="b">
        <f>IF(AND(OR(G1599:G1603=DATOS!C$8,G1599:G1603=DATOS!C$9),H1599:H1603=DATOS!B$4),ROW(G1599:G1603))</f>
        <v>0</v>
      </c>
      <c r="R1600" s="31" t="str">
        <f t="shared" ca="1" si="11"/>
        <v/>
      </c>
      <c r="S1600" s="31">
        <f t="shared" ca="1" si="12"/>
        <v>0</v>
      </c>
      <c r="T1600" s="32"/>
      <c r="U1600" s="32"/>
      <c r="V1600" s="32"/>
      <c r="W1600" s="32"/>
      <c r="X1600" s="32"/>
      <c r="Y1600" s="32"/>
      <c r="Z1600" s="32"/>
      <c r="AA1600" s="32"/>
      <c r="AB1600" s="32"/>
      <c r="AC1600" s="32"/>
      <c r="AD1600" s="32"/>
      <c r="AE1600" s="32"/>
    </row>
    <row r="1601" spans="1:31" ht="12.75">
      <c r="A1601" s="37"/>
      <c r="B1601" s="43"/>
      <c r="C1601" s="45"/>
      <c r="D1601" s="45"/>
      <c r="E1601" s="121"/>
      <c r="F1601" s="43"/>
      <c r="G1601" s="43"/>
      <c r="H1601" s="51"/>
      <c r="I1601" s="43"/>
      <c r="J1601" s="31"/>
      <c r="K1601" s="55"/>
      <c r="L1601" s="31"/>
      <c r="M1601" s="31"/>
      <c r="N1601" s="43"/>
      <c r="O1601" s="121"/>
      <c r="P1601" s="43"/>
      <c r="Q1601" s="31" t="b">
        <f>IF(AND(OR(G1600:G1604=DATOS!C$8,G1600:G1604=DATOS!C$9),H1600:H1604=DATOS!B$4),ROW(G1600:G1604))</f>
        <v>0</v>
      </c>
      <c r="R1601" s="31" t="str">
        <f t="shared" ca="1" si="11"/>
        <v/>
      </c>
      <c r="S1601" s="31">
        <f t="shared" ca="1" si="12"/>
        <v>0</v>
      </c>
      <c r="T1601" s="32"/>
      <c r="U1601" s="32"/>
      <c r="V1601" s="32"/>
      <c r="W1601" s="32"/>
      <c r="X1601" s="32"/>
      <c r="Y1601" s="32"/>
      <c r="Z1601" s="32"/>
      <c r="AA1601" s="32"/>
      <c r="AB1601" s="32"/>
      <c r="AC1601" s="32"/>
      <c r="AD1601" s="32"/>
      <c r="AE1601" s="32"/>
    </row>
    <row r="1602" spans="1:31" ht="12.75">
      <c r="A1602" s="37"/>
      <c r="B1602" s="43"/>
      <c r="C1602" s="45"/>
      <c r="D1602" s="45"/>
      <c r="E1602" s="121"/>
      <c r="F1602" s="43"/>
      <c r="G1602" s="43"/>
      <c r="H1602" s="51"/>
      <c r="I1602" s="43"/>
      <c r="J1602" s="31"/>
      <c r="K1602" s="52"/>
      <c r="L1602" s="31"/>
      <c r="M1602" s="31"/>
      <c r="N1602" s="43"/>
      <c r="O1602" s="121"/>
      <c r="P1602" s="43"/>
      <c r="Q1602" s="31" t="b">
        <f>IF(AND(OR(G1601:G1605=DATOS!C$8,G1601:G1605=DATOS!C$9),H1601:H1605=DATOS!B$4),ROW(G1601:G1605))</f>
        <v>0</v>
      </c>
      <c r="R1602" s="31" t="str">
        <f t="shared" ca="1" si="11"/>
        <v/>
      </c>
      <c r="S1602" s="31">
        <f t="shared" ca="1" si="12"/>
        <v>0</v>
      </c>
      <c r="T1602" s="32"/>
      <c r="U1602" s="32"/>
      <c r="V1602" s="32"/>
      <c r="W1602" s="32"/>
      <c r="X1602" s="32"/>
      <c r="Y1602" s="32"/>
      <c r="Z1602" s="32"/>
      <c r="AA1602" s="32"/>
      <c r="AB1602" s="32"/>
      <c r="AC1602" s="32"/>
      <c r="AD1602" s="32"/>
      <c r="AE1602" s="32"/>
    </row>
    <row r="1603" spans="1:31" ht="12.75">
      <c r="A1603" s="37"/>
      <c r="B1603" s="43"/>
      <c r="C1603" s="45"/>
      <c r="D1603" s="45"/>
      <c r="E1603" s="121"/>
      <c r="F1603" s="43"/>
      <c r="G1603" s="43"/>
      <c r="H1603" s="51"/>
      <c r="I1603" s="43"/>
      <c r="J1603" s="31"/>
      <c r="K1603" s="55"/>
      <c r="L1603" s="31"/>
      <c r="M1603" s="31"/>
      <c r="N1603" s="43"/>
      <c r="O1603" s="121"/>
      <c r="P1603" s="43"/>
      <c r="Q1603" s="31" t="b">
        <f>IF(AND(OR(G1602:G1606=DATOS!C$8,G1602:G1606=DATOS!C$9),H1602:H1606=DATOS!B$4),ROW(G1602:G1606))</f>
        <v>0</v>
      </c>
      <c r="R1603" s="31" t="str">
        <f t="shared" ca="1" si="11"/>
        <v/>
      </c>
      <c r="S1603" s="31">
        <f t="shared" ca="1" si="12"/>
        <v>0</v>
      </c>
      <c r="T1603" s="32"/>
      <c r="U1603" s="32"/>
      <c r="V1603" s="32"/>
      <c r="W1603" s="32"/>
      <c r="X1603" s="32"/>
      <c r="Y1603" s="32"/>
      <c r="Z1603" s="32"/>
      <c r="AA1603" s="32"/>
      <c r="AB1603" s="32"/>
      <c r="AC1603" s="32"/>
      <c r="AD1603" s="32"/>
      <c r="AE1603" s="32"/>
    </row>
    <row r="1604" spans="1:31" ht="12.75">
      <c r="A1604" s="37"/>
      <c r="B1604" s="43"/>
      <c r="C1604" s="45"/>
      <c r="D1604" s="45"/>
      <c r="E1604" s="121"/>
      <c r="F1604" s="43"/>
      <c r="G1604" s="43"/>
      <c r="H1604" s="51"/>
      <c r="I1604" s="43"/>
      <c r="J1604" s="31"/>
      <c r="K1604" s="55"/>
      <c r="L1604" s="31"/>
      <c r="M1604" s="31"/>
      <c r="N1604" s="43"/>
      <c r="O1604" s="121"/>
      <c r="P1604" s="43"/>
      <c r="Q1604" s="31" t="b">
        <f>IF(AND(OR(G1603:G1607=DATOS!C$8,G1603:G1607=DATOS!C$9),H1603:H1607=DATOS!B$4),ROW(G1603:G1607))</f>
        <v>0</v>
      </c>
      <c r="R1604" s="31" t="str">
        <f t="shared" ca="1" si="11"/>
        <v/>
      </c>
      <c r="S1604" s="31">
        <f t="shared" ca="1" si="12"/>
        <v>0</v>
      </c>
      <c r="T1604" s="32"/>
      <c r="U1604" s="32"/>
      <c r="V1604" s="32"/>
      <c r="W1604" s="32"/>
      <c r="X1604" s="32"/>
      <c r="Y1604" s="32"/>
      <c r="Z1604" s="32"/>
      <c r="AA1604" s="32"/>
      <c r="AB1604" s="32"/>
      <c r="AC1604" s="32"/>
      <c r="AD1604" s="32"/>
      <c r="AE1604" s="32"/>
    </row>
    <row r="1605" spans="1:31" ht="12.75">
      <c r="A1605" s="37"/>
      <c r="B1605" s="184"/>
      <c r="C1605" s="45"/>
      <c r="D1605" s="45"/>
      <c r="E1605" s="121"/>
      <c r="F1605" s="43"/>
      <c r="G1605" s="43"/>
      <c r="H1605" s="51"/>
      <c r="I1605" s="43"/>
      <c r="J1605" s="31"/>
      <c r="K1605" s="55"/>
      <c r="L1605" s="31"/>
      <c r="M1605" s="31"/>
      <c r="N1605" s="280"/>
      <c r="O1605" s="121"/>
      <c r="P1605" s="43"/>
      <c r="Q1605" s="31" t="b">
        <f>IF(AND(OR(G1604:G1608=DATOS!C$8,G1604:G1608=DATOS!C$9),H1604:H1608=DATOS!B$4),ROW(G1604:G1608))</f>
        <v>0</v>
      </c>
      <c r="R1605" s="31" t="str">
        <f t="shared" ca="1" si="11"/>
        <v/>
      </c>
      <c r="S1605" s="31">
        <f t="shared" ca="1" si="12"/>
        <v>0</v>
      </c>
      <c r="T1605" s="32"/>
      <c r="U1605" s="32"/>
      <c r="V1605" s="32"/>
      <c r="W1605" s="32"/>
      <c r="X1605" s="32"/>
      <c r="Y1605" s="32"/>
      <c r="Z1605" s="32"/>
      <c r="AA1605" s="32"/>
      <c r="AB1605" s="32"/>
      <c r="AC1605" s="32"/>
      <c r="AD1605" s="32"/>
      <c r="AE1605" s="32"/>
    </row>
    <row r="1606" spans="1:31" ht="12.75">
      <c r="A1606" s="37"/>
      <c r="B1606" s="43"/>
      <c r="C1606" s="45"/>
      <c r="D1606" s="45"/>
      <c r="E1606" s="121"/>
      <c r="F1606" s="43"/>
      <c r="G1606" s="43"/>
      <c r="H1606" s="51"/>
      <c r="I1606" s="43"/>
      <c r="J1606" s="31"/>
      <c r="K1606" s="55"/>
      <c r="L1606" s="31"/>
      <c r="M1606" s="31"/>
      <c r="N1606" s="43"/>
      <c r="O1606" s="121"/>
      <c r="P1606" s="43"/>
      <c r="Q1606" s="31" t="b">
        <f>IF(AND(OR(G1605:G1609=DATOS!C$8,G1605:G1609=DATOS!C$9),H1605:H1609=DATOS!B$4),ROW(G1605:G1609))</f>
        <v>0</v>
      </c>
      <c r="R1606" s="31" t="str">
        <f t="shared" ca="1" si="11"/>
        <v/>
      </c>
      <c r="S1606" s="31">
        <f t="shared" ca="1" si="12"/>
        <v>0</v>
      </c>
      <c r="T1606" s="32"/>
      <c r="U1606" s="32"/>
      <c r="V1606" s="32"/>
      <c r="W1606" s="32"/>
      <c r="X1606" s="32"/>
      <c r="Y1606" s="32"/>
      <c r="Z1606" s="32"/>
      <c r="AA1606" s="32"/>
      <c r="AB1606" s="32"/>
      <c r="AC1606" s="32"/>
      <c r="AD1606" s="32"/>
      <c r="AE1606" s="32"/>
    </row>
    <row r="1607" spans="1:31" ht="12.75">
      <c r="A1607" s="37"/>
      <c r="B1607" s="43"/>
      <c r="C1607" s="45"/>
      <c r="D1607" s="45"/>
      <c r="E1607" s="121"/>
      <c r="F1607" s="43"/>
      <c r="G1607" s="43"/>
      <c r="H1607" s="51"/>
      <c r="I1607" s="43"/>
      <c r="J1607" s="31"/>
      <c r="K1607" s="55"/>
      <c r="L1607" s="31"/>
      <c r="M1607" s="31"/>
      <c r="N1607" s="43"/>
      <c r="O1607" s="121"/>
      <c r="P1607" s="43"/>
      <c r="Q1607" s="31" t="b">
        <f>IF(AND(OR(G1606:G1610=DATOS!C$8,G1606:G1610=DATOS!C$9),H1606:H1610=DATOS!B$4),ROW(G1606:G1610))</f>
        <v>0</v>
      </c>
      <c r="R1607" s="31" t="str">
        <f t="shared" ca="1" si="11"/>
        <v/>
      </c>
      <c r="S1607" s="31">
        <f t="shared" ca="1" si="12"/>
        <v>0</v>
      </c>
      <c r="T1607" s="32"/>
      <c r="U1607" s="32"/>
      <c r="V1607" s="32"/>
      <c r="W1607" s="32"/>
      <c r="X1607" s="32"/>
      <c r="Y1607" s="32"/>
      <c r="Z1607" s="32"/>
      <c r="AA1607" s="32"/>
      <c r="AB1607" s="32"/>
      <c r="AC1607" s="32"/>
      <c r="AD1607" s="32"/>
      <c r="AE1607" s="32"/>
    </row>
    <row r="1608" spans="1:31" ht="12.75">
      <c r="A1608" s="37"/>
      <c r="B1608" s="43"/>
      <c r="C1608" s="45"/>
      <c r="D1608" s="45"/>
      <c r="E1608" s="121"/>
      <c r="F1608" s="43"/>
      <c r="G1608" s="43"/>
      <c r="H1608" s="51"/>
      <c r="I1608" s="43"/>
      <c r="J1608" s="31"/>
      <c r="K1608" s="52"/>
      <c r="L1608" s="31"/>
      <c r="M1608" s="31"/>
      <c r="N1608" s="31"/>
      <c r="O1608" s="31"/>
      <c r="P1608" s="31"/>
      <c r="Q1608" s="31" t="b">
        <f>IF(AND(OR(G1607:G1610=DATOS!C$8,G1607:G1610=DATOS!C$9),H1607:H1610=DATOS!B$4),ROW(G1607:G1610))</f>
        <v>0</v>
      </c>
      <c r="R1608" s="31" t="str">
        <f t="shared" ca="1" si="11"/>
        <v/>
      </c>
      <c r="S1608" s="31">
        <f t="shared" ca="1" si="12"/>
        <v>0</v>
      </c>
      <c r="T1608" s="32"/>
      <c r="U1608" s="32"/>
      <c r="V1608" s="32"/>
      <c r="W1608" s="32"/>
      <c r="X1608" s="32"/>
      <c r="Y1608" s="32"/>
      <c r="Z1608" s="32"/>
      <c r="AA1608" s="32"/>
      <c r="AB1608" s="32"/>
      <c r="AC1608" s="32"/>
      <c r="AD1608" s="32"/>
      <c r="AE1608" s="32"/>
    </row>
    <row r="1609" spans="1:31" ht="12.75">
      <c r="A1609" s="37"/>
      <c r="B1609" s="43"/>
      <c r="C1609" s="45"/>
      <c r="D1609" s="45"/>
      <c r="E1609" s="121"/>
      <c r="F1609" s="43"/>
      <c r="G1609" s="43"/>
      <c r="H1609" s="51"/>
      <c r="I1609" s="43"/>
      <c r="J1609" s="31"/>
      <c r="K1609" s="55"/>
      <c r="L1609" s="31"/>
      <c r="M1609" s="31"/>
      <c r="N1609" s="43"/>
      <c r="O1609" s="121"/>
      <c r="P1609" s="43"/>
      <c r="Q1609" s="31" t="b">
        <f>IF(AND(OR(G1608:G1611=DATOS!C$8,G1608:G1611=DATOS!C$9),H1608:H1611=DATOS!B$4),ROW(G1608:G1611))</f>
        <v>0</v>
      </c>
      <c r="R1609" s="31" t="str">
        <f t="shared" ca="1" si="11"/>
        <v/>
      </c>
      <c r="S1609" s="31">
        <f t="shared" ca="1" si="12"/>
        <v>0</v>
      </c>
      <c r="T1609" s="32"/>
      <c r="U1609" s="32"/>
      <c r="V1609" s="32"/>
      <c r="W1609" s="32"/>
      <c r="X1609" s="32"/>
      <c r="Y1609" s="32"/>
      <c r="Z1609" s="32"/>
      <c r="AA1609" s="32"/>
      <c r="AB1609" s="32"/>
      <c r="AC1609" s="32"/>
      <c r="AD1609" s="32"/>
      <c r="AE1609" s="32"/>
    </row>
    <row r="1610" spans="1:31" ht="12.75">
      <c r="A1610" s="37"/>
      <c r="B1610" s="43"/>
      <c r="C1610" s="45"/>
      <c r="D1610" s="45"/>
      <c r="E1610" s="121"/>
      <c r="F1610" s="43"/>
      <c r="G1610" s="43"/>
      <c r="H1610" s="51"/>
      <c r="I1610" s="43"/>
      <c r="J1610" s="31"/>
      <c r="K1610" s="55"/>
      <c r="L1610" s="31"/>
      <c r="M1610" s="31"/>
      <c r="N1610" s="31"/>
      <c r="O1610" s="31"/>
      <c r="P1610" s="31"/>
      <c r="Q1610" s="31" t="b">
        <f>IF(AND(OR(G1609:G1612=DATOS!C$8,G1609:G1612=DATOS!C$9),H1609:H1612=DATOS!B$4),ROW(G1609:G1612))</f>
        <v>0</v>
      </c>
      <c r="R1610" s="31" t="str">
        <f t="shared" ca="1" si="11"/>
        <v/>
      </c>
      <c r="S1610" s="31">
        <f t="shared" ca="1" si="12"/>
        <v>0</v>
      </c>
      <c r="T1610" s="32"/>
      <c r="U1610" s="32"/>
      <c r="V1610" s="32"/>
      <c r="W1610" s="32"/>
      <c r="X1610" s="32"/>
      <c r="Y1610" s="32"/>
      <c r="Z1610" s="32"/>
      <c r="AA1610" s="32"/>
      <c r="AB1610" s="32"/>
      <c r="AC1610" s="32"/>
      <c r="AD1610" s="32"/>
      <c r="AE1610" s="32"/>
    </row>
    <row r="1611" spans="1:31" ht="12.75">
      <c r="A1611" s="37"/>
      <c r="B1611" s="43"/>
      <c r="C1611" s="45"/>
      <c r="D1611" s="45"/>
      <c r="E1611" s="121"/>
      <c r="F1611" s="43"/>
      <c r="G1611" s="43"/>
      <c r="H1611" s="51"/>
      <c r="I1611" s="43"/>
      <c r="J1611" s="31"/>
      <c r="K1611" s="55"/>
      <c r="L1611" s="31"/>
      <c r="M1611" s="31"/>
      <c r="N1611" s="43"/>
      <c r="O1611" s="121"/>
      <c r="P1611" s="43"/>
      <c r="Q1611" s="31" t="b">
        <f>IF(AND(OR(G1610:G1614=DATOS!C$8,G1610:G1614=DATOS!C$9),H1610:H1614=DATOS!B$4),ROW(G1610:G1614))</f>
        <v>0</v>
      </c>
      <c r="R1611" s="31" t="str">
        <f t="shared" ca="1" si="11"/>
        <v/>
      </c>
      <c r="S1611" s="31">
        <f t="shared" ca="1" si="12"/>
        <v>0</v>
      </c>
      <c r="T1611" s="32"/>
      <c r="U1611" s="32"/>
      <c r="V1611" s="32"/>
      <c r="W1611" s="32"/>
      <c r="X1611" s="32"/>
      <c r="Y1611" s="32"/>
      <c r="Z1611" s="32"/>
      <c r="AA1611" s="32"/>
      <c r="AB1611" s="32"/>
      <c r="AC1611" s="32"/>
      <c r="AD1611" s="32"/>
      <c r="AE1611" s="32"/>
    </row>
    <row r="1612" spans="1:31" ht="12.75">
      <c r="A1612" s="346"/>
      <c r="B1612" s="43"/>
      <c r="C1612" s="45"/>
      <c r="D1612" s="45"/>
      <c r="E1612" s="121"/>
      <c r="F1612" s="43"/>
      <c r="G1612" s="43"/>
      <c r="H1612" s="51"/>
      <c r="I1612" s="43"/>
      <c r="J1612" s="31"/>
      <c r="K1612" s="55"/>
      <c r="L1612" s="31"/>
      <c r="M1612" s="31"/>
      <c r="N1612" s="43"/>
      <c r="O1612" s="121"/>
      <c r="P1612" s="43"/>
      <c r="Q1612" s="31" t="b">
        <f>IF(AND(OR(G1611:G1615=DATOS!C$8,G1611:G1615=DATOS!C$9),H1611:H1615=DATOS!B$4),ROW(G1611:G1615))</f>
        <v>0</v>
      </c>
      <c r="R1612" s="31" t="e">
        <f ca="1">IF(AND((TODAY()-#REF!)&gt;=3,#REF!="SEGUIMIENTO"),"SEG","")</f>
        <v>#REF!</v>
      </c>
      <c r="S1612" s="31" t="e">
        <f ca="1">IF(R1612="SEG",TODAY()-#REF!,0)</f>
        <v>#REF!</v>
      </c>
      <c r="T1612" s="32"/>
      <c r="U1612" s="32"/>
      <c r="V1612" s="32"/>
      <c r="W1612" s="32"/>
      <c r="X1612" s="32"/>
      <c r="Y1612" s="32"/>
      <c r="Z1612" s="32"/>
      <c r="AA1612" s="32"/>
      <c r="AB1612" s="32"/>
      <c r="AC1612" s="32"/>
      <c r="AD1612" s="32"/>
      <c r="AE1612" s="32"/>
    </row>
    <row r="1613" spans="1:31" ht="12.75">
      <c r="B1613" s="184"/>
      <c r="C1613" s="45"/>
      <c r="D1613" s="45"/>
      <c r="E1613" s="264"/>
      <c r="F1613" s="184"/>
      <c r="G1613" s="43"/>
      <c r="H1613" s="51"/>
      <c r="I1613" s="43"/>
      <c r="N1613" s="184"/>
      <c r="O1613" s="264"/>
      <c r="P1613" s="184"/>
      <c r="Q1613" s="31" t="b">
        <f>IF(AND(OR(G1611:G1616=DATOS!C$8,G1611:G1616=DATOS!C$9),H1611:H1616=DATOS!B$4),ROW(G1611:G1616))</f>
        <v>0</v>
      </c>
      <c r="R1613" s="31" t="str">
        <f t="shared" ref="R1613:R1614" ca="1" si="13">IF(AND((TODAY()-E1611)&gt;=3,H1611="SEGUIMIENTO"),"SEG","")</f>
        <v/>
      </c>
      <c r="S1613" s="31">
        <f t="shared" ref="S1613:S1614" ca="1" si="14">IF(R1613="SEG",TODAY()-E1611,0)</f>
        <v>0</v>
      </c>
      <c r="T1613" s="32"/>
      <c r="U1613" s="32"/>
      <c r="V1613" s="32"/>
      <c r="W1613" s="32"/>
      <c r="X1613" s="32"/>
      <c r="Y1613" s="32"/>
      <c r="Z1613" s="32"/>
      <c r="AA1613" s="32"/>
      <c r="AB1613" s="32"/>
      <c r="AC1613" s="32"/>
      <c r="AD1613" s="32"/>
      <c r="AE1613" s="32"/>
    </row>
    <row r="1614" spans="1:31" ht="12.75">
      <c r="A1614" s="37"/>
      <c r="B1614" s="43"/>
      <c r="C1614" s="45"/>
      <c r="D1614" s="45"/>
      <c r="E1614" s="121"/>
      <c r="F1614" s="43"/>
      <c r="G1614" s="43"/>
      <c r="H1614" s="51"/>
      <c r="I1614" s="43"/>
      <c r="J1614" s="31"/>
      <c r="K1614" s="55"/>
      <c r="L1614" s="31"/>
      <c r="M1614" s="31"/>
      <c r="N1614" s="43"/>
      <c r="O1614" s="121"/>
      <c r="P1614" s="43"/>
      <c r="Q1614" s="31" t="b">
        <f>IF(AND(OR(G1612:G1617=DATOS!C$8,G1612:G1617=DATOS!C$9),H1612:H1617=DATOS!B$4),ROW(G1612:G1617))</f>
        <v>0</v>
      </c>
      <c r="R1614" s="31" t="str">
        <f t="shared" ca="1" si="13"/>
        <v/>
      </c>
      <c r="S1614" s="31">
        <f t="shared" ca="1" si="14"/>
        <v>0</v>
      </c>
      <c r="T1614" s="32"/>
      <c r="U1614" s="32"/>
      <c r="V1614" s="32"/>
      <c r="W1614" s="32"/>
      <c r="X1614" s="32"/>
      <c r="Y1614" s="32"/>
      <c r="Z1614" s="32"/>
      <c r="AA1614" s="32"/>
      <c r="AB1614" s="32"/>
      <c r="AC1614" s="32"/>
      <c r="AD1614" s="32"/>
      <c r="AE1614" s="32"/>
    </row>
    <row r="1615" spans="1:31" ht="12.75">
      <c r="A1615" s="37"/>
      <c r="B1615" s="43"/>
      <c r="C1615" s="45"/>
      <c r="D1615" s="45"/>
      <c r="E1615" s="121"/>
      <c r="F1615" s="43"/>
      <c r="G1615" s="43"/>
      <c r="H1615" s="51"/>
      <c r="I1615" s="43"/>
      <c r="J1615" s="31"/>
      <c r="K1615" s="55"/>
      <c r="L1615" s="31"/>
      <c r="M1615" s="31"/>
      <c r="N1615" s="43"/>
      <c r="O1615" s="121"/>
      <c r="P1615" s="43"/>
      <c r="Q1615" s="31" t="b">
        <f>IF(AND(OR(G1614:G1618=DATOS!C$8,G1614:G1618=DATOS!C$9),H1614:H1618=DATOS!B$4),ROW(G1614:G1618))</f>
        <v>0</v>
      </c>
      <c r="R1615" s="31" t="str">
        <f t="shared" ref="R1615:R1873" ca="1" si="15">IF(AND((TODAY()-E1614)&gt;=3,H1614="SEGUIMIENTO"),"SEG","")</f>
        <v/>
      </c>
      <c r="S1615" s="31">
        <f t="shared" ref="S1615:S1873" ca="1" si="16">IF(R1615="SEG",TODAY()-E1614,0)</f>
        <v>0</v>
      </c>
      <c r="T1615" s="32"/>
      <c r="U1615" s="32"/>
      <c r="V1615" s="32"/>
      <c r="W1615" s="32"/>
      <c r="X1615" s="32"/>
      <c r="Y1615" s="32"/>
      <c r="Z1615" s="32"/>
      <c r="AA1615" s="32"/>
      <c r="AB1615" s="32"/>
      <c r="AC1615" s="32"/>
      <c r="AD1615" s="32"/>
      <c r="AE1615" s="32"/>
    </row>
    <row r="1616" spans="1:31" ht="12.75">
      <c r="A1616" s="37"/>
      <c r="B1616" s="43"/>
      <c r="C1616" s="45"/>
      <c r="D1616" s="45"/>
      <c r="E1616" s="121"/>
      <c r="F1616" s="43"/>
      <c r="G1616" s="43"/>
      <c r="H1616" s="51"/>
      <c r="I1616" s="43"/>
      <c r="J1616" s="31"/>
      <c r="K1616" s="121"/>
      <c r="L1616" s="31"/>
      <c r="M1616" s="31"/>
      <c r="N1616" s="43"/>
      <c r="O1616" s="121"/>
      <c r="P1616" s="43"/>
      <c r="Q1616" s="31" t="b">
        <f>IF(AND(OR(G1615:G1619=DATOS!C$8,G1615:G1619=DATOS!C$9),H1615:H1619=DATOS!B$4),ROW(G1615:G1619))</f>
        <v>0</v>
      </c>
      <c r="R1616" s="31" t="str">
        <f t="shared" ca="1" si="15"/>
        <v/>
      </c>
      <c r="S1616" s="31">
        <f t="shared" ca="1" si="16"/>
        <v>0</v>
      </c>
      <c r="T1616" s="32"/>
      <c r="U1616" s="32"/>
      <c r="V1616" s="32"/>
      <c r="W1616" s="32"/>
      <c r="X1616" s="32"/>
      <c r="Y1616" s="32"/>
      <c r="Z1616" s="32"/>
      <c r="AA1616" s="32"/>
      <c r="AB1616" s="32"/>
      <c r="AC1616" s="32"/>
      <c r="AD1616" s="32"/>
      <c r="AE1616" s="32"/>
    </row>
    <row r="1617" spans="1:31" ht="12.75">
      <c r="A1617" s="37"/>
      <c r="B1617" s="43"/>
      <c r="C1617" s="45"/>
      <c r="D1617" s="45"/>
      <c r="E1617" s="121"/>
      <c r="F1617" s="43"/>
      <c r="G1617" s="43"/>
      <c r="H1617" s="51"/>
      <c r="I1617" s="43"/>
      <c r="J1617" s="31"/>
      <c r="K1617" s="55"/>
      <c r="L1617" s="31"/>
      <c r="M1617" s="31"/>
      <c r="N1617" s="43"/>
      <c r="O1617" s="121"/>
      <c r="P1617" s="43"/>
      <c r="Q1617" s="31" t="b">
        <f>IF(AND(OR(G1616:G1620=DATOS!C$8,G1616:G1620=DATOS!C$9),H1616:H1620=DATOS!B$4),ROW(G1616:G1620))</f>
        <v>0</v>
      </c>
      <c r="R1617" s="31" t="str">
        <f t="shared" ca="1" si="15"/>
        <v/>
      </c>
      <c r="S1617" s="31">
        <f t="shared" ca="1" si="16"/>
        <v>0</v>
      </c>
      <c r="T1617" s="32"/>
      <c r="U1617" s="32"/>
      <c r="V1617" s="32"/>
      <c r="W1617" s="32"/>
      <c r="X1617" s="32"/>
      <c r="Y1617" s="32"/>
      <c r="Z1617" s="32"/>
      <c r="AA1617" s="32"/>
      <c r="AB1617" s="32"/>
      <c r="AC1617" s="32"/>
      <c r="AD1617" s="32"/>
      <c r="AE1617" s="32"/>
    </row>
    <row r="1618" spans="1:31" ht="12.75">
      <c r="A1618" s="37"/>
      <c r="B1618" s="43"/>
      <c r="C1618" s="45"/>
      <c r="D1618" s="45"/>
      <c r="E1618" s="121"/>
      <c r="F1618" s="43"/>
      <c r="G1618" s="43"/>
      <c r="H1618" s="51"/>
      <c r="I1618" s="43"/>
      <c r="J1618" s="31"/>
      <c r="K1618" s="55"/>
      <c r="L1618" s="31"/>
      <c r="M1618" s="31"/>
      <c r="N1618" s="43"/>
      <c r="O1618" s="121"/>
      <c r="P1618" s="43"/>
      <c r="Q1618" s="31" t="b">
        <f>IF(AND(OR(G1617:G1621=DATOS!C$8,G1617:G1621=DATOS!C$9),H1617:H1621=DATOS!B$4),ROW(G1617:G1621))</f>
        <v>0</v>
      </c>
      <c r="R1618" s="31" t="str">
        <f t="shared" ca="1" si="15"/>
        <v/>
      </c>
      <c r="S1618" s="31">
        <f t="shared" ca="1" si="16"/>
        <v>0</v>
      </c>
      <c r="T1618" s="32"/>
      <c r="U1618" s="32"/>
      <c r="V1618" s="32"/>
      <c r="W1618" s="32"/>
      <c r="X1618" s="32"/>
      <c r="Y1618" s="32"/>
      <c r="Z1618" s="32"/>
      <c r="AA1618" s="32"/>
      <c r="AB1618" s="32"/>
      <c r="AC1618" s="32"/>
      <c r="AD1618" s="32"/>
      <c r="AE1618" s="32"/>
    </row>
    <row r="1619" spans="1:31" ht="12.75">
      <c r="A1619" s="37"/>
      <c r="B1619" s="43"/>
      <c r="C1619" s="45"/>
      <c r="D1619" s="45"/>
      <c r="E1619" s="121"/>
      <c r="F1619" s="43"/>
      <c r="G1619" s="43"/>
      <c r="H1619" s="51"/>
      <c r="I1619" s="43"/>
      <c r="J1619" s="31"/>
      <c r="K1619" s="55"/>
      <c r="L1619" s="31"/>
      <c r="M1619" s="31"/>
      <c r="N1619" s="43"/>
      <c r="O1619" s="121"/>
      <c r="P1619" s="43"/>
      <c r="Q1619" s="31" t="b">
        <f>IF(AND(OR(G1618:G1622=DATOS!C$8,G1618:G1622=DATOS!C$9),H1618:H1622=DATOS!B$4),ROW(G1618:G1622))</f>
        <v>0</v>
      </c>
      <c r="R1619" s="31" t="str">
        <f t="shared" ca="1" si="15"/>
        <v/>
      </c>
      <c r="S1619" s="31">
        <f t="shared" ca="1" si="16"/>
        <v>0</v>
      </c>
      <c r="T1619" s="32"/>
      <c r="U1619" s="32"/>
      <c r="V1619" s="32"/>
      <c r="W1619" s="32"/>
      <c r="X1619" s="32"/>
      <c r="Y1619" s="32"/>
      <c r="Z1619" s="32"/>
      <c r="AA1619" s="32"/>
      <c r="AB1619" s="32"/>
      <c r="AC1619" s="32"/>
      <c r="AD1619" s="32"/>
      <c r="AE1619" s="32"/>
    </row>
    <row r="1620" spans="1:31" ht="12.75">
      <c r="A1620" s="37"/>
      <c r="B1620" s="43"/>
      <c r="C1620" s="45"/>
      <c r="D1620" s="45"/>
      <c r="E1620" s="121"/>
      <c r="F1620" s="43"/>
      <c r="G1620" s="43"/>
      <c r="H1620" s="51"/>
      <c r="I1620" s="43"/>
      <c r="J1620" s="31"/>
      <c r="K1620" s="55"/>
      <c r="L1620" s="31"/>
      <c r="M1620" s="31"/>
      <c r="N1620" s="43"/>
      <c r="O1620" s="121"/>
      <c r="P1620" s="43"/>
      <c r="Q1620" s="31" t="b">
        <f>IF(AND(OR(G1619:G1623=DATOS!C$8,G1619:G1623=DATOS!C$9),H1619:H1623=DATOS!B$4),ROW(G1619:G1623))</f>
        <v>0</v>
      </c>
      <c r="R1620" s="31" t="str">
        <f t="shared" ca="1" si="15"/>
        <v/>
      </c>
      <c r="S1620" s="31">
        <f t="shared" ca="1" si="16"/>
        <v>0</v>
      </c>
      <c r="T1620" s="32"/>
      <c r="U1620" s="32"/>
      <c r="V1620" s="32"/>
      <c r="W1620" s="32"/>
      <c r="X1620" s="32"/>
      <c r="Y1620" s="32"/>
      <c r="Z1620" s="32"/>
      <c r="AA1620" s="32"/>
      <c r="AB1620" s="32"/>
      <c r="AC1620" s="32"/>
      <c r="AD1620" s="32"/>
      <c r="AE1620" s="32"/>
    </row>
    <row r="1621" spans="1:31" ht="12.75">
      <c r="A1621" s="37"/>
      <c r="B1621" s="43"/>
      <c r="C1621" s="45"/>
      <c r="D1621" s="45"/>
      <c r="E1621" s="121"/>
      <c r="F1621" s="43"/>
      <c r="G1621" s="43"/>
      <c r="H1621" s="51"/>
      <c r="I1621" s="43"/>
      <c r="J1621" s="31"/>
      <c r="K1621" s="52"/>
      <c r="L1621" s="31"/>
      <c r="M1621" s="31"/>
      <c r="N1621" s="43"/>
      <c r="O1621" s="121"/>
      <c r="P1621" s="43"/>
      <c r="Q1621" s="31" t="b">
        <f>IF(AND(OR(G1620:G1624=DATOS!C$8,G1620:G1624=DATOS!C$9),H1620:H1624=DATOS!B$4),ROW(G1620:G1624))</f>
        <v>0</v>
      </c>
      <c r="R1621" s="31" t="str">
        <f t="shared" ca="1" si="15"/>
        <v/>
      </c>
      <c r="S1621" s="31">
        <f t="shared" ca="1" si="16"/>
        <v>0</v>
      </c>
      <c r="T1621" s="32"/>
      <c r="U1621" s="32"/>
      <c r="V1621" s="32"/>
      <c r="W1621" s="32"/>
      <c r="X1621" s="32"/>
      <c r="Y1621" s="32"/>
      <c r="Z1621" s="32"/>
      <c r="AA1621" s="32"/>
      <c r="AB1621" s="32"/>
      <c r="AC1621" s="32"/>
      <c r="AD1621" s="32"/>
      <c r="AE1621" s="32"/>
    </row>
    <row r="1622" spans="1:31" ht="12.75">
      <c r="A1622" s="37"/>
      <c r="B1622" s="43"/>
      <c r="C1622" s="45"/>
      <c r="D1622" s="45"/>
      <c r="E1622" s="121"/>
      <c r="F1622" s="43"/>
      <c r="G1622" s="43"/>
      <c r="H1622" s="51"/>
      <c r="I1622" s="43"/>
      <c r="J1622" s="31"/>
      <c r="K1622" s="55"/>
      <c r="L1622" s="31"/>
      <c r="M1622" s="31"/>
      <c r="N1622" s="43"/>
      <c r="O1622" s="121"/>
      <c r="P1622" s="43"/>
      <c r="Q1622" s="31" t="b">
        <f>IF(AND(OR(G1621:G1625=DATOS!C$8,G1621:G1625=DATOS!C$9),H1621:H1625=DATOS!B$4),ROW(G1621:G1625))</f>
        <v>0</v>
      </c>
      <c r="R1622" s="31" t="str">
        <f t="shared" ca="1" si="15"/>
        <v/>
      </c>
      <c r="S1622" s="31">
        <f t="shared" ca="1" si="16"/>
        <v>0</v>
      </c>
      <c r="T1622" s="32"/>
      <c r="U1622" s="32"/>
      <c r="V1622" s="32"/>
      <c r="W1622" s="32"/>
      <c r="X1622" s="32"/>
      <c r="Y1622" s="32"/>
      <c r="Z1622" s="32"/>
      <c r="AA1622" s="32"/>
      <c r="AB1622" s="32"/>
      <c r="AC1622" s="32"/>
      <c r="AD1622" s="32"/>
      <c r="AE1622" s="32"/>
    </row>
    <row r="1623" spans="1:31" ht="12.75">
      <c r="A1623" s="37"/>
      <c r="B1623" s="43"/>
      <c r="C1623" s="45"/>
      <c r="D1623" s="45"/>
      <c r="E1623" s="121"/>
      <c r="F1623" s="43"/>
      <c r="G1623" s="43"/>
      <c r="H1623" s="51"/>
      <c r="I1623" s="43"/>
      <c r="J1623" s="31"/>
      <c r="K1623" s="55"/>
      <c r="L1623" s="31"/>
      <c r="M1623" s="31"/>
      <c r="N1623" s="43"/>
      <c r="O1623" s="121"/>
      <c r="P1623" s="43"/>
      <c r="Q1623" s="31" t="b">
        <f>IF(AND(OR(G1622:G1626=DATOS!C$8,G1622:G1626=DATOS!C$9),H1622:H1626=DATOS!B$4),ROW(G1622:G1626))</f>
        <v>0</v>
      </c>
      <c r="R1623" s="31" t="str">
        <f t="shared" ca="1" si="15"/>
        <v/>
      </c>
      <c r="S1623" s="31">
        <f t="shared" ca="1" si="16"/>
        <v>0</v>
      </c>
      <c r="T1623" s="32"/>
      <c r="U1623" s="32"/>
      <c r="V1623" s="32"/>
      <c r="W1623" s="32"/>
      <c r="X1623" s="32"/>
      <c r="Y1623" s="32"/>
      <c r="Z1623" s="32"/>
      <c r="AA1623" s="32"/>
      <c r="AB1623" s="32"/>
      <c r="AC1623" s="32"/>
      <c r="AD1623" s="32"/>
      <c r="AE1623" s="32"/>
    </row>
    <row r="1624" spans="1:31" ht="12.75">
      <c r="A1624" s="37"/>
      <c r="B1624" s="43"/>
      <c r="C1624" s="45"/>
      <c r="D1624" s="45"/>
      <c r="E1624" s="121"/>
      <c r="F1624" s="43"/>
      <c r="G1624" s="43"/>
      <c r="H1624" s="51"/>
      <c r="I1624" s="43"/>
      <c r="J1624" s="31"/>
      <c r="K1624" s="55"/>
      <c r="L1624" s="31"/>
      <c r="M1624" s="31"/>
      <c r="N1624" s="43"/>
      <c r="O1624" s="121"/>
      <c r="P1624" s="43"/>
      <c r="Q1624" s="31" t="b">
        <f>IF(AND(OR(G1623:G1627=DATOS!C$8,G1623:G1627=DATOS!C$9),H1623:H1627=DATOS!B$4),ROW(G1623:G1627))</f>
        <v>0</v>
      </c>
      <c r="R1624" s="31" t="str">
        <f t="shared" ca="1" si="15"/>
        <v/>
      </c>
      <c r="S1624" s="31">
        <f t="shared" ca="1" si="16"/>
        <v>0</v>
      </c>
      <c r="T1624" s="32"/>
      <c r="U1624" s="32"/>
      <c r="V1624" s="32"/>
      <c r="W1624" s="32"/>
      <c r="X1624" s="32"/>
      <c r="Y1624" s="32"/>
      <c r="Z1624" s="32"/>
      <c r="AA1624" s="32"/>
      <c r="AB1624" s="32"/>
      <c r="AC1624" s="32"/>
      <c r="AD1624" s="32"/>
      <c r="AE1624" s="32"/>
    </row>
    <row r="1625" spans="1:31" ht="12.75">
      <c r="A1625" s="37"/>
      <c r="B1625" s="43"/>
      <c r="C1625" s="45"/>
      <c r="D1625" s="45"/>
      <c r="E1625" s="121"/>
      <c r="F1625" s="43"/>
      <c r="G1625" s="43"/>
      <c r="H1625" s="51"/>
      <c r="I1625" s="43"/>
      <c r="J1625" s="31"/>
      <c r="K1625" s="55"/>
      <c r="L1625" s="31"/>
      <c r="M1625" s="31"/>
      <c r="N1625" s="43"/>
      <c r="O1625" s="121"/>
      <c r="P1625" s="43"/>
      <c r="Q1625" s="31" t="b">
        <f>IF(AND(OR(G1624:G1628=DATOS!C$8,G1624:G1628=DATOS!C$9),H1624:H1628=DATOS!B$4),ROW(G1624:G1628))</f>
        <v>0</v>
      </c>
      <c r="R1625" s="31" t="str">
        <f t="shared" ca="1" si="15"/>
        <v/>
      </c>
      <c r="S1625" s="31">
        <f t="shared" ca="1" si="16"/>
        <v>0</v>
      </c>
      <c r="T1625" s="32"/>
      <c r="U1625" s="32"/>
      <c r="V1625" s="32"/>
      <c r="W1625" s="32"/>
      <c r="X1625" s="32"/>
      <c r="Y1625" s="32"/>
      <c r="Z1625" s="32"/>
      <c r="AA1625" s="32"/>
      <c r="AB1625" s="32"/>
      <c r="AC1625" s="32"/>
      <c r="AD1625" s="32"/>
      <c r="AE1625" s="32"/>
    </row>
    <row r="1626" spans="1:31" ht="12.75">
      <c r="A1626" s="37"/>
      <c r="B1626" s="43"/>
      <c r="C1626" s="45"/>
      <c r="D1626" s="45"/>
      <c r="E1626" s="121"/>
      <c r="F1626" s="43"/>
      <c r="G1626" s="43"/>
      <c r="H1626" s="51"/>
      <c r="I1626" s="43"/>
      <c r="J1626" s="31"/>
      <c r="K1626" s="55"/>
      <c r="L1626" s="31"/>
      <c r="M1626" s="31"/>
      <c r="N1626" s="43"/>
      <c r="O1626" s="121"/>
      <c r="P1626" s="43"/>
      <c r="Q1626" s="31" t="b">
        <f>IF(AND(OR(G1625:G1629=DATOS!C$8,G1625:G1629=DATOS!C$9),H1625:H1629=DATOS!B$4),ROW(G1625:G1629))</f>
        <v>0</v>
      </c>
      <c r="R1626" s="31" t="str">
        <f t="shared" ca="1" si="15"/>
        <v/>
      </c>
      <c r="S1626" s="31">
        <f t="shared" ca="1" si="16"/>
        <v>0</v>
      </c>
      <c r="T1626" s="32"/>
      <c r="U1626" s="32"/>
      <c r="V1626" s="32"/>
      <c r="W1626" s="32"/>
      <c r="X1626" s="32"/>
      <c r="Y1626" s="32"/>
      <c r="Z1626" s="32"/>
      <c r="AA1626" s="32"/>
      <c r="AB1626" s="32"/>
      <c r="AC1626" s="32"/>
      <c r="AD1626" s="32"/>
      <c r="AE1626" s="32"/>
    </row>
    <row r="1627" spans="1:31" ht="12.75">
      <c r="A1627" s="37"/>
      <c r="B1627" s="43"/>
      <c r="C1627" s="45"/>
      <c r="D1627" s="45"/>
      <c r="E1627" s="121"/>
      <c r="F1627" s="43"/>
      <c r="G1627" s="43"/>
      <c r="H1627" s="51"/>
      <c r="I1627" s="43"/>
      <c r="J1627" s="31"/>
      <c r="K1627" s="55"/>
      <c r="L1627" s="31"/>
      <c r="M1627" s="31"/>
      <c r="N1627" s="43"/>
      <c r="O1627" s="121"/>
      <c r="P1627" s="43"/>
      <c r="Q1627" s="31" t="b">
        <f>IF(AND(OR(G1626:G1630=DATOS!C$8,G1626:G1630=DATOS!C$9),H1626:H1630=DATOS!B$4),ROW(G1626:G1630))</f>
        <v>0</v>
      </c>
      <c r="R1627" s="31" t="str">
        <f t="shared" ca="1" si="15"/>
        <v/>
      </c>
      <c r="S1627" s="31">
        <f t="shared" ca="1" si="16"/>
        <v>0</v>
      </c>
      <c r="T1627" s="32"/>
      <c r="U1627" s="32"/>
      <c r="V1627" s="32"/>
      <c r="W1627" s="32"/>
      <c r="X1627" s="32"/>
      <c r="Y1627" s="32"/>
      <c r="Z1627" s="32"/>
      <c r="AA1627" s="32"/>
      <c r="AB1627" s="32"/>
      <c r="AC1627" s="32"/>
      <c r="AD1627" s="32"/>
      <c r="AE1627" s="32"/>
    </row>
    <row r="1628" spans="1:31" ht="12.75">
      <c r="A1628" s="37"/>
      <c r="B1628" s="43"/>
      <c r="C1628" s="45"/>
      <c r="D1628" s="45"/>
      <c r="E1628" s="121"/>
      <c r="F1628" s="43"/>
      <c r="G1628" s="43"/>
      <c r="H1628" s="51"/>
      <c r="I1628" s="43"/>
      <c r="J1628" s="31"/>
      <c r="K1628" s="55"/>
      <c r="L1628" s="31"/>
      <c r="M1628" s="31"/>
      <c r="N1628" s="43"/>
      <c r="O1628" s="121"/>
      <c r="P1628" s="43"/>
      <c r="Q1628" s="31" t="b">
        <f>IF(AND(OR(G1627:G1631=DATOS!C$8,G1627:G1631=DATOS!C$9),H1627:H1631=DATOS!B$4),ROW(G1627:G1631))</f>
        <v>0</v>
      </c>
      <c r="R1628" s="31" t="str">
        <f t="shared" ca="1" si="15"/>
        <v/>
      </c>
      <c r="S1628" s="31">
        <f t="shared" ca="1" si="16"/>
        <v>0</v>
      </c>
      <c r="T1628" s="32"/>
      <c r="U1628" s="32"/>
      <c r="V1628" s="32"/>
      <c r="W1628" s="32"/>
      <c r="X1628" s="32"/>
      <c r="Y1628" s="32"/>
      <c r="Z1628" s="32"/>
      <c r="AA1628" s="32"/>
      <c r="AB1628" s="32"/>
      <c r="AC1628" s="32"/>
      <c r="AD1628" s="32"/>
      <c r="AE1628" s="32"/>
    </row>
    <row r="1629" spans="1:31" ht="12.75">
      <c r="A1629" s="37"/>
      <c r="B1629" s="43"/>
      <c r="C1629" s="45"/>
      <c r="D1629" s="45"/>
      <c r="E1629" s="121"/>
      <c r="F1629" s="43"/>
      <c r="G1629" s="43"/>
      <c r="H1629" s="51"/>
      <c r="I1629" s="43"/>
      <c r="J1629" s="31"/>
      <c r="K1629" s="55"/>
      <c r="L1629" s="31"/>
      <c r="M1629" s="31"/>
      <c r="N1629" s="31"/>
      <c r="O1629" s="31"/>
      <c r="P1629" s="31"/>
      <c r="Q1629" s="31" t="b">
        <f>IF(AND(OR(G1628:G1632=DATOS!C$8,G1628:G1632=DATOS!C$9),H1628:H1632=DATOS!B$4),ROW(G1628:G1632))</f>
        <v>0</v>
      </c>
      <c r="R1629" s="31" t="str">
        <f t="shared" ca="1" si="15"/>
        <v/>
      </c>
      <c r="S1629" s="31">
        <f t="shared" ca="1" si="16"/>
        <v>0</v>
      </c>
      <c r="T1629" s="32"/>
      <c r="U1629" s="32"/>
      <c r="V1629" s="32"/>
      <c r="W1629" s="32"/>
      <c r="X1629" s="32"/>
      <c r="Y1629" s="32"/>
      <c r="Z1629" s="32"/>
      <c r="AA1629" s="32"/>
      <c r="AB1629" s="32"/>
      <c r="AC1629" s="32"/>
      <c r="AD1629" s="32"/>
      <c r="AE1629" s="32"/>
    </row>
    <row r="1630" spans="1:31" ht="12.75">
      <c r="A1630" s="37"/>
      <c r="B1630" s="43"/>
      <c r="C1630" s="45"/>
      <c r="D1630" s="45"/>
      <c r="E1630" s="121"/>
      <c r="F1630" s="43"/>
      <c r="G1630" s="43"/>
      <c r="H1630" s="51"/>
      <c r="I1630" s="43"/>
      <c r="J1630" s="31"/>
      <c r="K1630" s="55"/>
      <c r="L1630" s="31"/>
      <c r="M1630" s="31"/>
      <c r="N1630" s="43"/>
      <c r="O1630" s="121"/>
      <c r="P1630" s="43"/>
      <c r="Q1630" s="31" t="b">
        <f>IF(AND(OR(G1629:G1633=DATOS!C$8,G1629:G1633=DATOS!C$9),H1629:H1633=DATOS!B$4),ROW(G1629:G1633))</f>
        <v>0</v>
      </c>
      <c r="R1630" s="31" t="str">
        <f t="shared" ca="1" si="15"/>
        <v/>
      </c>
      <c r="S1630" s="31">
        <f t="shared" ca="1" si="16"/>
        <v>0</v>
      </c>
      <c r="T1630" s="32"/>
      <c r="U1630" s="32"/>
      <c r="V1630" s="32"/>
      <c r="W1630" s="32"/>
      <c r="X1630" s="32"/>
      <c r="Y1630" s="32"/>
      <c r="Z1630" s="32"/>
      <c r="AA1630" s="32"/>
      <c r="AB1630" s="32"/>
      <c r="AC1630" s="32"/>
      <c r="AD1630" s="32"/>
      <c r="AE1630" s="32"/>
    </row>
    <row r="1631" spans="1:31" ht="12.75">
      <c r="A1631" s="37"/>
      <c r="B1631" s="43"/>
      <c r="C1631" s="45"/>
      <c r="D1631" s="45"/>
      <c r="E1631" s="121"/>
      <c r="F1631" s="43"/>
      <c r="G1631" s="43"/>
      <c r="H1631" s="51"/>
      <c r="I1631" s="43"/>
      <c r="J1631" s="31"/>
      <c r="K1631" s="55"/>
      <c r="L1631" s="31"/>
      <c r="M1631" s="31"/>
      <c r="N1631" s="43"/>
      <c r="O1631" s="121"/>
      <c r="P1631" s="43"/>
      <c r="Q1631" s="31" t="b">
        <f>IF(AND(OR(G1630:G1634=DATOS!C$8,G1630:G1634=DATOS!C$9),H1630:H1634=DATOS!B$4),ROW(G1630:G1634))</f>
        <v>0</v>
      </c>
      <c r="R1631" s="31" t="str">
        <f t="shared" ca="1" si="15"/>
        <v/>
      </c>
      <c r="S1631" s="31">
        <f t="shared" ca="1" si="16"/>
        <v>0</v>
      </c>
      <c r="T1631" s="32"/>
      <c r="U1631" s="32"/>
      <c r="V1631" s="32"/>
      <c r="W1631" s="32"/>
      <c r="X1631" s="32"/>
      <c r="Y1631" s="32"/>
      <c r="Z1631" s="32"/>
      <c r="AA1631" s="32"/>
      <c r="AB1631" s="32"/>
      <c r="AC1631" s="32"/>
      <c r="AD1631" s="32"/>
      <c r="AE1631" s="32"/>
    </row>
    <row r="1632" spans="1:31" ht="12.75">
      <c r="A1632" s="37"/>
      <c r="B1632" s="43"/>
      <c r="C1632" s="45"/>
      <c r="D1632" s="45"/>
      <c r="E1632" s="121"/>
      <c r="F1632" s="43"/>
      <c r="G1632" s="43"/>
      <c r="H1632" s="51"/>
      <c r="I1632" s="43"/>
      <c r="J1632" s="31"/>
      <c r="K1632" s="55"/>
      <c r="L1632" s="31"/>
      <c r="M1632" s="31"/>
      <c r="N1632" s="43"/>
      <c r="O1632" s="121"/>
      <c r="P1632" s="43"/>
      <c r="Q1632" s="31" t="b">
        <f>IF(AND(OR(G1631:G1635=DATOS!C$8,G1631:G1635=DATOS!C$9),H1631:H1635=DATOS!B$4),ROW(G1631:G1635))</f>
        <v>0</v>
      </c>
      <c r="R1632" s="31" t="str">
        <f t="shared" ca="1" si="15"/>
        <v/>
      </c>
      <c r="S1632" s="31">
        <f t="shared" ca="1" si="16"/>
        <v>0</v>
      </c>
      <c r="T1632" s="32"/>
      <c r="U1632" s="32"/>
      <c r="V1632" s="32"/>
      <c r="W1632" s="32"/>
      <c r="X1632" s="32"/>
      <c r="Y1632" s="32"/>
      <c r="Z1632" s="32"/>
      <c r="AA1632" s="32"/>
      <c r="AB1632" s="32"/>
      <c r="AC1632" s="32"/>
      <c r="AD1632" s="32"/>
      <c r="AE1632" s="32"/>
    </row>
    <row r="1633" spans="1:31" ht="12.75">
      <c r="A1633" s="37"/>
      <c r="B1633" s="43"/>
      <c r="C1633" s="45"/>
      <c r="D1633" s="45"/>
      <c r="E1633" s="121"/>
      <c r="F1633" s="43"/>
      <c r="G1633" s="43"/>
      <c r="H1633" s="51"/>
      <c r="I1633" s="43"/>
      <c r="J1633" s="31"/>
      <c r="K1633" s="55"/>
      <c r="L1633" s="31"/>
      <c r="M1633" s="31"/>
      <c r="N1633" s="43"/>
      <c r="O1633" s="121"/>
      <c r="P1633" s="43"/>
      <c r="Q1633" s="31" t="b">
        <f>IF(AND(OR(G1632:G1636=DATOS!C$8,G1632:G1636=DATOS!C$9),H1632:H1636=DATOS!B$4),ROW(G1632:G1636))</f>
        <v>0</v>
      </c>
      <c r="R1633" s="31" t="str">
        <f t="shared" ca="1" si="15"/>
        <v/>
      </c>
      <c r="S1633" s="31">
        <f t="shared" ca="1" si="16"/>
        <v>0</v>
      </c>
      <c r="T1633" s="32"/>
      <c r="U1633" s="32"/>
      <c r="V1633" s="32"/>
      <c r="W1633" s="32"/>
      <c r="X1633" s="32"/>
      <c r="Y1633" s="32"/>
      <c r="Z1633" s="32"/>
      <c r="AA1633" s="32"/>
      <c r="AB1633" s="32"/>
      <c r="AC1633" s="32"/>
      <c r="AD1633" s="32"/>
      <c r="AE1633" s="32"/>
    </row>
    <row r="1634" spans="1:31" ht="12.75">
      <c r="A1634" s="37"/>
      <c r="B1634" s="43"/>
      <c r="C1634" s="45"/>
      <c r="D1634" s="45"/>
      <c r="E1634" s="121"/>
      <c r="F1634" s="43"/>
      <c r="G1634" s="43"/>
      <c r="H1634" s="51"/>
      <c r="I1634" s="43"/>
      <c r="J1634" s="31"/>
      <c r="K1634" s="55"/>
      <c r="L1634" s="31"/>
      <c r="M1634" s="31"/>
      <c r="N1634" s="43"/>
      <c r="O1634" s="121"/>
      <c r="P1634" s="43"/>
      <c r="Q1634" s="31" t="b">
        <f>IF(AND(OR(G1633:G1637=DATOS!C$8,G1633:G1637=DATOS!C$9),H1633:H1637=DATOS!B$4),ROW(G1633:G1637))</f>
        <v>0</v>
      </c>
      <c r="R1634" s="31" t="str">
        <f t="shared" ca="1" si="15"/>
        <v/>
      </c>
      <c r="S1634" s="31">
        <f t="shared" ca="1" si="16"/>
        <v>0</v>
      </c>
      <c r="T1634" s="32"/>
      <c r="U1634" s="32"/>
      <c r="V1634" s="32"/>
      <c r="W1634" s="32"/>
      <c r="X1634" s="32"/>
      <c r="Y1634" s="32"/>
      <c r="Z1634" s="32"/>
      <c r="AA1634" s="32"/>
      <c r="AB1634" s="32"/>
      <c r="AC1634" s="32"/>
      <c r="AD1634" s="32"/>
      <c r="AE1634" s="32"/>
    </row>
    <row r="1635" spans="1:31" ht="12.75">
      <c r="A1635" s="37"/>
      <c r="B1635" s="43"/>
      <c r="C1635" s="45"/>
      <c r="D1635" s="45"/>
      <c r="E1635" s="121"/>
      <c r="F1635" s="294"/>
      <c r="G1635" s="43"/>
      <c r="H1635" s="51"/>
      <c r="I1635" s="43"/>
      <c r="J1635" s="31"/>
      <c r="K1635" s="55"/>
      <c r="L1635" s="31"/>
      <c r="M1635" s="31"/>
      <c r="N1635" s="43"/>
      <c r="O1635" s="121"/>
      <c r="P1635" s="43"/>
      <c r="Q1635" s="31" t="b">
        <f>IF(AND(OR(G1634:G1638=DATOS!C$8,G1634:G1638=DATOS!C$9),H1634:H1638=DATOS!B$4),ROW(G1634:G1638))</f>
        <v>0</v>
      </c>
      <c r="R1635" s="31" t="str">
        <f t="shared" ca="1" si="15"/>
        <v/>
      </c>
      <c r="S1635" s="31">
        <f t="shared" ca="1" si="16"/>
        <v>0</v>
      </c>
      <c r="T1635" s="32"/>
      <c r="U1635" s="32"/>
      <c r="V1635" s="32"/>
      <c r="W1635" s="32"/>
      <c r="X1635" s="32"/>
      <c r="Y1635" s="32"/>
      <c r="Z1635" s="32"/>
      <c r="AA1635" s="32"/>
      <c r="AB1635" s="32"/>
      <c r="AC1635" s="32"/>
      <c r="AD1635" s="32"/>
      <c r="AE1635" s="32"/>
    </row>
    <row r="1636" spans="1:31" ht="12.75">
      <c r="A1636" s="37"/>
      <c r="B1636" s="43"/>
      <c r="C1636" s="45"/>
      <c r="D1636" s="45"/>
      <c r="E1636" s="121"/>
      <c r="F1636" s="43"/>
      <c r="G1636" s="43"/>
      <c r="H1636" s="51"/>
      <c r="I1636" s="43"/>
      <c r="J1636" s="31"/>
      <c r="K1636" s="55"/>
      <c r="L1636" s="31"/>
      <c r="M1636" s="31"/>
      <c r="N1636" s="43"/>
      <c r="O1636" s="121"/>
      <c r="P1636" s="43"/>
      <c r="Q1636" s="31" t="b">
        <f>IF(AND(OR(G1635:G1639=DATOS!C$8,G1635:G1639=DATOS!C$9),H1635:H1639=DATOS!B$4),ROW(G1635:G1639))</f>
        <v>0</v>
      </c>
      <c r="R1636" s="31" t="str">
        <f t="shared" ca="1" si="15"/>
        <v/>
      </c>
      <c r="S1636" s="31">
        <f t="shared" ca="1" si="16"/>
        <v>0</v>
      </c>
      <c r="T1636" s="32"/>
      <c r="U1636" s="32"/>
      <c r="V1636" s="32"/>
      <c r="W1636" s="32"/>
      <c r="X1636" s="32"/>
      <c r="Y1636" s="32"/>
      <c r="Z1636" s="32"/>
      <c r="AA1636" s="32"/>
      <c r="AB1636" s="32"/>
      <c r="AC1636" s="32"/>
      <c r="AD1636" s="32"/>
      <c r="AE1636" s="32"/>
    </row>
    <row r="1637" spans="1:31" ht="12.75">
      <c r="A1637" s="37"/>
      <c r="B1637" s="43"/>
      <c r="C1637" s="45"/>
      <c r="D1637" s="45"/>
      <c r="E1637" s="121"/>
      <c r="F1637" s="43"/>
      <c r="G1637" s="43"/>
      <c r="H1637" s="51"/>
      <c r="I1637" s="43"/>
      <c r="J1637" s="31"/>
      <c r="K1637" s="55"/>
      <c r="L1637" s="31"/>
      <c r="M1637" s="31"/>
      <c r="N1637" s="43"/>
      <c r="O1637" s="121"/>
      <c r="P1637" s="43"/>
      <c r="Q1637" s="31" t="b">
        <f>IF(AND(OR(G1636:G1640=DATOS!C$8,G1636:G1640=DATOS!C$9),H1636:H1640=DATOS!B$4),ROW(G1636:G1640))</f>
        <v>0</v>
      </c>
      <c r="R1637" s="31" t="str">
        <f t="shared" ca="1" si="15"/>
        <v/>
      </c>
      <c r="S1637" s="31">
        <f t="shared" ca="1" si="16"/>
        <v>0</v>
      </c>
      <c r="T1637" s="32"/>
      <c r="U1637" s="32"/>
      <c r="V1637" s="32"/>
      <c r="W1637" s="32"/>
      <c r="X1637" s="32"/>
      <c r="Y1637" s="32"/>
      <c r="Z1637" s="32"/>
      <c r="AA1637" s="32"/>
      <c r="AB1637" s="32"/>
      <c r="AC1637" s="32"/>
      <c r="AD1637" s="32"/>
      <c r="AE1637" s="32"/>
    </row>
    <row r="1638" spans="1:31" ht="12.75">
      <c r="A1638" s="37"/>
      <c r="B1638" s="43"/>
      <c r="C1638" s="45"/>
      <c r="D1638" s="45"/>
      <c r="E1638" s="121"/>
      <c r="F1638" s="43"/>
      <c r="G1638" s="43"/>
      <c r="H1638" s="51"/>
      <c r="I1638" s="43"/>
      <c r="J1638" s="31"/>
      <c r="K1638" s="55"/>
      <c r="L1638" s="31"/>
      <c r="M1638" s="31"/>
      <c r="N1638" s="43"/>
      <c r="O1638" s="121"/>
      <c r="P1638" s="43"/>
      <c r="Q1638" s="31" t="b">
        <f>IF(AND(OR(G1637:G1641=DATOS!C$8,G1637:G1641=DATOS!C$9),H1637:H1641=DATOS!B$4),ROW(G1637:G1641))</f>
        <v>0</v>
      </c>
      <c r="R1638" s="31" t="str">
        <f t="shared" ca="1" si="15"/>
        <v/>
      </c>
      <c r="S1638" s="31">
        <f t="shared" ca="1" si="16"/>
        <v>0</v>
      </c>
      <c r="T1638" s="32"/>
      <c r="U1638" s="32"/>
      <c r="V1638" s="32"/>
      <c r="W1638" s="32"/>
      <c r="X1638" s="32"/>
      <c r="Y1638" s="32"/>
      <c r="Z1638" s="32"/>
      <c r="AA1638" s="32"/>
      <c r="AB1638" s="32"/>
      <c r="AC1638" s="32"/>
      <c r="AD1638" s="32"/>
      <c r="AE1638" s="32"/>
    </row>
    <row r="1639" spans="1:31" ht="12.75">
      <c r="A1639" s="37"/>
      <c r="B1639" s="43"/>
      <c r="C1639" s="45"/>
      <c r="D1639" s="45"/>
      <c r="E1639" s="121"/>
      <c r="F1639" s="43"/>
      <c r="G1639" s="43"/>
      <c r="H1639" s="51"/>
      <c r="I1639" s="43"/>
      <c r="J1639" s="31"/>
      <c r="K1639" s="55"/>
      <c r="L1639" s="31"/>
      <c r="M1639" s="31"/>
      <c r="N1639" s="43"/>
      <c r="O1639" s="121"/>
      <c r="P1639" s="43"/>
      <c r="Q1639" s="31" t="b">
        <f>IF(AND(OR(G1638:G1642=DATOS!C$8,G1638:G1642=DATOS!C$9),H1638:H1642=DATOS!B$4),ROW(G1638:G1642))</f>
        <v>0</v>
      </c>
      <c r="R1639" s="31" t="str">
        <f t="shared" ca="1" si="15"/>
        <v/>
      </c>
      <c r="S1639" s="31">
        <f t="shared" ca="1" si="16"/>
        <v>0</v>
      </c>
      <c r="T1639" s="32"/>
      <c r="U1639" s="32"/>
      <c r="V1639" s="32"/>
      <c r="W1639" s="32"/>
      <c r="X1639" s="32"/>
      <c r="Y1639" s="32"/>
      <c r="Z1639" s="32"/>
      <c r="AA1639" s="32"/>
      <c r="AB1639" s="32"/>
      <c r="AC1639" s="32"/>
      <c r="AD1639" s="32"/>
      <c r="AE1639" s="32"/>
    </row>
    <row r="1640" spans="1:31" ht="12.75">
      <c r="A1640" s="37"/>
      <c r="B1640" s="43"/>
      <c r="C1640" s="45"/>
      <c r="D1640" s="45"/>
      <c r="E1640" s="121"/>
      <c r="F1640" s="43"/>
      <c r="G1640" s="43"/>
      <c r="H1640" s="51"/>
      <c r="I1640" s="43"/>
      <c r="J1640" s="31"/>
      <c r="K1640" s="55"/>
      <c r="L1640" s="31"/>
      <c r="M1640" s="31"/>
      <c r="N1640" s="43"/>
      <c r="O1640" s="121"/>
      <c r="P1640" s="43"/>
      <c r="Q1640" s="31" t="b">
        <f>IF(AND(OR(G1639:G1643=DATOS!C$8,G1639:G1643=DATOS!C$9),H1639:H1643=DATOS!B$4),ROW(G1639:G1643))</f>
        <v>0</v>
      </c>
      <c r="R1640" s="31" t="str">
        <f t="shared" ca="1" si="15"/>
        <v/>
      </c>
      <c r="S1640" s="31">
        <f t="shared" ca="1" si="16"/>
        <v>0</v>
      </c>
      <c r="T1640" s="32"/>
      <c r="U1640" s="32"/>
      <c r="V1640" s="32"/>
      <c r="W1640" s="32"/>
      <c r="X1640" s="32"/>
      <c r="Y1640" s="32"/>
      <c r="Z1640" s="32"/>
      <c r="AA1640" s="32"/>
      <c r="AB1640" s="32"/>
      <c r="AC1640" s="32"/>
      <c r="AD1640" s="32"/>
      <c r="AE1640" s="32"/>
    </row>
    <row r="1641" spans="1:31" ht="12.75">
      <c r="A1641" s="37"/>
      <c r="B1641" s="43"/>
      <c r="C1641" s="45"/>
      <c r="D1641" s="45"/>
      <c r="E1641" s="121"/>
      <c r="F1641" s="43"/>
      <c r="G1641" s="43"/>
      <c r="H1641" s="51"/>
      <c r="I1641" s="43"/>
      <c r="J1641" s="31"/>
      <c r="K1641" s="55"/>
      <c r="L1641" s="31"/>
      <c r="M1641" s="31"/>
      <c r="N1641" s="43"/>
      <c r="O1641" s="121"/>
      <c r="P1641" s="43"/>
      <c r="Q1641" s="31" t="b">
        <f>IF(AND(OR(G1640:G1644=DATOS!C$8,G1640:G1644=DATOS!C$9),H1640:H1644=DATOS!B$4),ROW(G1640:G1644))</f>
        <v>0</v>
      </c>
      <c r="R1641" s="31" t="str">
        <f t="shared" ca="1" si="15"/>
        <v/>
      </c>
      <c r="S1641" s="31">
        <f t="shared" ca="1" si="16"/>
        <v>0</v>
      </c>
      <c r="T1641" s="32"/>
      <c r="U1641" s="32"/>
      <c r="V1641" s="32"/>
      <c r="W1641" s="32"/>
      <c r="X1641" s="32"/>
      <c r="Y1641" s="32"/>
      <c r="Z1641" s="32"/>
      <c r="AA1641" s="32"/>
      <c r="AB1641" s="32"/>
      <c r="AC1641" s="32"/>
      <c r="AD1641" s="32"/>
      <c r="AE1641" s="32"/>
    </row>
    <row r="1642" spans="1:31" ht="12.75">
      <c r="A1642" s="37"/>
      <c r="B1642" s="43"/>
      <c r="C1642" s="45"/>
      <c r="D1642" s="45"/>
      <c r="E1642" s="121"/>
      <c r="F1642" s="43"/>
      <c r="G1642" s="43"/>
      <c r="H1642" s="51"/>
      <c r="I1642" s="43"/>
      <c r="J1642" s="31"/>
      <c r="K1642" s="55"/>
      <c r="L1642" s="31"/>
      <c r="M1642" s="31"/>
      <c r="N1642" s="31"/>
      <c r="O1642" s="31"/>
      <c r="P1642" s="31"/>
      <c r="Q1642" s="31" t="b">
        <f>IF(AND(OR(G1641:G1645=DATOS!C$8,G1641:G1645=DATOS!C$9),H1641:H1645=DATOS!B$4),ROW(G1641:G1645))</f>
        <v>0</v>
      </c>
      <c r="R1642" s="31" t="str">
        <f t="shared" ca="1" si="15"/>
        <v/>
      </c>
      <c r="S1642" s="31">
        <f t="shared" ca="1" si="16"/>
        <v>0</v>
      </c>
      <c r="T1642" s="32"/>
      <c r="U1642" s="32"/>
      <c r="V1642" s="32"/>
      <c r="W1642" s="32"/>
      <c r="X1642" s="32"/>
      <c r="Y1642" s="32"/>
      <c r="Z1642" s="32"/>
      <c r="AA1642" s="32"/>
      <c r="AB1642" s="32"/>
      <c r="AC1642" s="32"/>
      <c r="AD1642" s="32"/>
      <c r="AE1642" s="32"/>
    </row>
    <row r="1643" spans="1:31" ht="12.75">
      <c r="A1643" s="37"/>
      <c r="B1643" s="43"/>
      <c r="C1643" s="45"/>
      <c r="D1643" s="45"/>
      <c r="E1643" s="121"/>
      <c r="F1643" s="43"/>
      <c r="G1643" s="43"/>
      <c r="H1643" s="51"/>
      <c r="I1643" s="43"/>
      <c r="J1643" s="31"/>
      <c r="K1643" s="55"/>
      <c r="L1643" s="31"/>
      <c r="M1643" s="31"/>
      <c r="N1643" s="31"/>
      <c r="O1643" s="31"/>
      <c r="P1643" s="31"/>
      <c r="Q1643" s="31" t="b">
        <f>IF(AND(OR(G1642:G1646=DATOS!C$8,G1642:G1646=DATOS!C$9),H1642:H1646=DATOS!B$4),ROW(G1642:G1646))</f>
        <v>0</v>
      </c>
      <c r="R1643" s="31" t="str">
        <f t="shared" ca="1" si="15"/>
        <v/>
      </c>
      <c r="S1643" s="31">
        <f t="shared" ca="1" si="16"/>
        <v>0</v>
      </c>
      <c r="T1643" s="32"/>
      <c r="U1643" s="32"/>
      <c r="V1643" s="32"/>
      <c r="W1643" s="32"/>
      <c r="X1643" s="32"/>
      <c r="Y1643" s="32"/>
      <c r="Z1643" s="32"/>
      <c r="AA1643" s="32"/>
      <c r="AB1643" s="32"/>
      <c r="AC1643" s="32"/>
      <c r="AD1643" s="32"/>
      <c r="AE1643" s="32"/>
    </row>
    <row r="1644" spans="1:31" ht="12.75">
      <c r="A1644" s="37"/>
      <c r="B1644" s="43"/>
      <c r="C1644" s="45"/>
      <c r="D1644" s="45"/>
      <c r="E1644" s="121"/>
      <c r="F1644" s="43"/>
      <c r="G1644" s="43"/>
      <c r="H1644" s="51"/>
      <c r="I1644" s="43"/>
      <c r="J1644" s="31"/>
      <c r="K1644" s="55"/>
      <c r="L1644" s="31"/>
      <c r="M1644" s="31"/>
      <c r="N1644" s="43"/>
      <c r="O1644" s="121"/>
      <c r="P1644" s="43"/>
      <c r="Q1644" s="31" t="b">
        <f>IF(AND(OR(G1643:G1647=DATOS!C$8,G1643:G1647=DATOS!C$9),H1643:H1647=DATOS!B$4),ROW(G1643:G1647))</f>
        <v>0</v>
      </c>
      <c r="R1644" s="31" t="str">
        <f t="shared" ca="1" si="15"/>
        <v/>
      </c>
      <c r="S1644" s="31">
        <f t="shared" ca="1" si="16"/>
        <v>0</v>
      </c>
      <c r="T1644" s="32"/>
      <c r="U1644" s="32"/>
      <c r="V1644" s="32"/>
      <c r="W1644" s="32"/>
      <c r="X1644" s="32"/>
      <c r="Y1644" s="32"/>
      <c r="Z1644" s="32"/>
      <c r="AA1644" s="32"/>
      <c r="AB1644" s="32"/>
      <c r="AC1644" s="32"/>
      <c r="AD1644" s="32"/>
      <c r="AE1644" s="32"/>
    </row>
    <row r="1645" spans="1:31" ht="12.75">
      <c r="A1645" s="37"/>
      <c r="B1645" s="43"/>
      <c r="C1645" s="45"/>
      <c r="D1645" s="45"/>
      <c r="E1645" s="121"/>
      <c r="F1645" s="43"/>
      <c r="G1645" s="43"/>
      <c r="H1645" s="51"/>
      <c r="I1645" s="43"/>
      <c r="J1645" s="31"/>
      <c r="K1645" s="55"/>
      <c r="L1645" s="31"/>
      <c r="M1645" s="31"/>
      <c r="N1645" s="31"/>
      <c r="O1645" s="31"/>
      <c r="P1645" s="31"/>
      <c r="Q1645" s="31" t="b">
        <f>IF(AND(OR(G1644:G1648=DATOS!C$8,G1644:G1648=DATOS!C$9),H1644:H1648=DATOS!B$4),ROW(G1644:G1648))</f>
        <v>0</v>
      </c>
      <c r="R1645" s="31" t="str">
        <f t="shared" ca="1" si="15"/>
        <v/>
      </c>
      <c r="S1645" s="31">
        <f t="shared" ca="1" si="16"/>
        <v>0</v>
      </c>
      <c r="T1645" s="32"/>
      <c r="U1645" s="32"/>
      <c r="V1645" s="32"/>
      <c r="W1645" s="32"/>
      <c r="X1645" s="32"/>
      <c r="Y1645" s="32"/>
      <c r="Z1645" s="32"/>
      <c r="AA1645" s="32"/>
      <c r="AB1645" s="32"/>
      <c r="AC1645" s="32"/>
      <c r="AD1645" s="32"/>
      <c r="AE1645" s="32"/>
    </row>
    <row r="1646" spans="1:31" ht="12.75">
      <c r="A1646" s="37"/>
      <c r="B1646" s="31"/>
      <c r="C1646" s="45"/>
      <c r="D1646" s="45"/>
      <c r="E1646" s="31"/>
      <c r="F1646" s="31"/>
      <c r="G1646" s="43"/>
      <c r="H1646" s="51"/>
      <c r="I1646" s="43"/>
      <c r="J1646" s="31"/>
      <c r="K1646" s="55"/>
      <c r="L1646" s="31"/>
      <c r="M1646" s="31"/>
      <c r="N1646" s="31"/>
      <c r="O1646" s="31"/>
      <c r="P1646" s="31"/>
      <c r="Q1646" s="31" t="b">
        <f>IF(AND(OR(G1645:G1649=DATOS!C$8,G1645:G1649=DATOS!C$9),H1645:H1649=DATOS!B$4),ROW(G1645:G1649))</f>
        <v>0</v>
      </c>
      <c r="R1646" s="31" t="str">
        <f t="shared" ca="1" si="15"/>
        <v/>
      </c>
      <c r="S1646" s="31">
        <f t="shared" ca="1" si="16"/>
        <v>0</v>
      </c>
      <c r="T1646" s="32"/>
      <c r="U1646" s="32"/>
      <c r="V1646" s="32"/>
      <c r="W1646" s="32"/>
      <c r="X1646" s="32"/>
      <c r="Y1646" s="32"/>
      <c r="Z1646" s="32"/>
      <c r="AA1646" s="32"/>
      <c r="AB1646" s="32"/>
      <c r="AC1646" s="32"/>
      <c r="AD1646" s="32"/>
      <c r="AE1646" s="32"/>
    </row>
    <row r="1647" spans="1:31" ht="12.75">
      <c r="A1647" s="37"/>
      <c r="B1647" s="31"/>
      <c r="C1647" s="45"/>
      <c r="D1647" s="45"/>
      <c r="E1647" s="31"/>
      <c r="F1647" s="31"/>
      <c r="G1647" s="43"/>
      <c r="H1647" s="51"/>
      <c r="I1647" s="43"/>
      <c r="J1647" s="31"/>
      <c r="K1647" s="55"/>
      <c r="L1647" s="31"/>
      <c r="M1647" s="31"/>
      <c r="N1647" s="31"/>
      <c r="O1647" s="31"/>
      <c r="P1647" s="31"/>
      <c r="Q1647" s="31" t="b">
        <f>IF(AND(OR(G1646:G1650=DATOS!C$8,G1646:G1650=DATOS!C$9),H1646:H1650=DATOS!B$4),ROW(G1646:G1650))</f>
        <v>0</v>
      </c>
      <c r="R1647" s="31" t="str">
        <f t="shared" ca="1" si="15"/>
        <v/>
      </c>
      <c r="S1647" s="31">
        <f t="shared" ca="1" si="16"/>
        <v>0</v>
      </c>
      <c r="T1647" s="32"/>
      <c r="U1647" s="32"/>
      <c r="V1647" s="32"/>
      <c r="W1647" s="32"/>
      <c r="X1647" s="32"/>
      <c r="Y1647" s="32"/>
      <c r="Z1647" s="32"/>
      <c r="AA1647" s="32"/>
      <c r="AB1647" s="32"/>
      <c r="AC1647" s="32"/>
      <c r="AD1647" s="32"/>
      <c r="AE1647" s="32"/>
    </row>
    <row r="1648" spans="1:31" ht="12.75">
      <c r="A1648" s="37"/>
      <c r="B1648" s="31"/>
      <c r="C1648" s="45"/>
      <c r="D1648" s="45"/>
      <c r="E1648" s="31"/>
      <c r="F1648" s="31"/>
      <c r="G1648" s="43"/>
      <c r="H1648" s="51"/>
      <c r="I1648" s="43"/>
      <c r="J1648" s="31"/>
      <c r="K1648" s="55"/>
      <c r="L1648" s="31"/>
      <c r="M1648" s="31"/>
      <c r="N1648" s="31"/>
      <c r="O1648" s="31"/>
      <c r="P1648" s="31"/>
      <c r="Q1648" s="31" t="b">
        <f>IF(AND(OR(G1647:G1651=DATOS!C$8,G1647:G1651=DATOS!C$9),H1647:H1651=DATOS!B$4),ROW(G1647:G1651))</f>
        <v>0</v>
      </c>
      <c r="R1648" s="31" t="str">
        <f t="shared" ca="1" si="15"/>
        <v/>
      </c>
      <c r="S1648" s="31">
        <f t="shared" ca="1" si="16"/>
        <v>0</v>
      </c>
      <c r="T1648" s="32"/>
      <c r="U1648" s="32"/>
      <c r="V1648" s="32"/>
      <c r="W1648" s="32"/>
      <c r="X1648" s="32"/>
      <c r="Y1648" s="32"/>
      <c r="Z1648" s="32"/>
      <c r="AA1648" s="32"/>
      <c r="AB1648" s="32"/>
      <c r="AC1648" s="32"/>
      <c r="AD1648" s="32"/>
      <c r="AE1648" s="32"/>
    </row>
    <row r="1649" spans="1:31" ht="12.75">
      <c r="A1649" s="37"/>
      <c r="B1649" s="31"/>
      <c r="C1649" s="45"/>
      <c r="D1649" s="45"/>
      <c r="E1649" s="31"/>
      <c r="F1649" s="31"/>
      <c r="G1649" s="43"/>
      <c r="H1649" s="51"/>
      <c r="I1649" s="43"/>
      <c r="J1649" s="31"/>
      <c r="K1649" s="55"/>
      <c r="L1649" s="31"/>
      <c r="M1649" s="31"/>
      <c r="N1649" s="31"/>
      <c r="O1649" s="31"/>
      <c r="P1649" s="31"/>
      <c r="Q1649" s="31" t="b">
        <f>IF(AND(OR(G1648:G1652=DATOS!C$8,G1648:G1652=DATOS!C$9),H1648:H1652=DATOS!B$4),ROW(G1648:G1652))</f>
        <v>0</v>
      </c>
      <c r="R1649" s="31" t="str">
        <f t="shared" ca="1" si="15"/>
        <v/>
      </c>
      <c r="S1649" s="31">
        <f t="shared" ca="1" si="16"/>
        <v>0</v>
      </c>
      <c r="T1649" s="32"/>
      <c r="U1649" s="32"/>
      <c r="V1649" s="32"/>
      <c r="W1649" s="32"/>
      <c r="X1649" s="32"/>
      <c r="Y1649" s="32"/>
      <c r="Z1649" s="32"/>
      <c r="AA1649" s="32"/>
      <c r="AB1649" s="32"/>
      <c r="AC1649" s="32"/>
      <c r="AD1649" s="32"/>
      <c r="AE1649" s="32"/>
    </row>
    <row r="1650" spans="1:31" ht="12.75">
      <c r="A1650" s="37"/>
      <c r="B1650" s="31"/>
      <c r="C1650" s="45"/>
      <c r="D1650" s="45"/>
      <c r="E1650" s="31"/>
      <c r="F1650" s="31"/>
      <c r="G1650" s="43"/>
      <c r="H1650" s="51"/>
      <c r="I1650" s="43"/>
      <c r="J1650" s="31"/>
      <c r="K1650" s="55"/>
      <c r="L1650" s="31"/>
      <c r="M1650" s="31"/>
      <c r="N1650" s="31"/>
      <c r="O1650" s="31"/>
      <c r="P1650" s="31"/>
      <c r="Q1650" s="31" t="b">
        <f>IF(AND(OR(G1649:G1653=DATOS!C$8,G1649:G1653=DATOS!C$9),H1649:H1653=DATOS!B$4),ROW(G1649:G1653))</f>
        <v>0</v>
      </c>
      <c r="R1650" s="31" t="str">
        <f t="shared" ca="1" si="15"/>
        <v/>
      </c>
      <c r="S1650" s="31">
        <f t="shared" ca="1" si="16"/>
        <v>0</v>
      </c>
      <c r="T1650" s="32"/>
      <c r="U1650" s="32"/>
      <c r="V1650" s="32"/>
      <c r="W1650" s="32"/>
      <c r="X1650" s="32"/>
      <c r="Y1650" s="32"/>
      <c r="Z1650" s="32"/>
      <c r="AA1650" s="32"/>
      <c r="AB1650" s="32"/>
      <c r="AC1650" s="32"/>
      <c r="AD1650" s="32"/>
      <c r="AE1650" s="32"/>
    </row>
    <row r="1651" spans="1:31" ht="12.75">
      <c r="A1651" s="37"/>
      <c r="B1651" s="31"/>
      <c r="C1651" s="45"/>
      <c r="D1651" s="45"/>
      <c r="E1651" s="31"/>
      <c r="F1651" s="31"/>
      <c r="G1651" s="43"/>
      <c r="H1651" s="51"/>
      <c r="I1651" s="43"/>
      <c r="J1651" s="31"/>
      <c r="K1651" s="55"/>
      <c r="L1651" s="31"/>
      <c r="M1651" s="31"/>
      <c r="N1651" s="31"/>
      <c r="O1651" s="31"/>
      <c r="P1651" s="31"/>
      <c r="Q1651" s="31" t="b">
        <f>IF(AND(OR(G1650:G1654=DATOS!C$8,G1650:G1654=DATOS!C$9),H1650:H1654=DATOS!B$4),ROW(G1650:G1654))</f>
        <v>0</v>
      </c>
      <c r="R1651" s="31" t="str">
        <f t="shared" ca="1" si="15"/>
        <v/>
      </c>
      <c r="S1651" s="31">
        <f t="shared" ca="1" si="16"/>
        <v>0</v>
      </c>
      <c r="T1651" s="32"/>
      <c r="U1651" s="32"/>
      <c r="V1651" s="32"/>
      <c r="W1651" s="32"/>
      <c r="X1651" s="32"/>
      <c r="Y1651" s="32"/>
      <c r="Z1651" s="32"/>
      <c r="AA1651" s="32"/>
      <c r="AB1651" s="32"/>
      <c r="AC1651" s="32"/>
      <c r="AD1651" s="32"/>
      <c r="AE1651" s="32"/>
    </row>
    <row r="1652" spans="1:31" ht="12.75">
      <c r="A1652" s="37"/>
      <c r="B1652" s="31"/>
      <c r="C1652" s="45"/>
      <c r="D1652" s="45"/>
      <c r="E1652" s="31"/>
      <c r="F1652" s="31"/>
      <c r="G1652" s="43"/>
      <c r="H1652" s="51"/>
      <c r="I1652" s="43"/>
      <c r="J1652" s="31"/>
      <c r="K1652" s="55"/>
      <c r="L1652" s="31"/>
      <c r="M1652" s="31"/>
      <c r="N1652" s="31"/>
      <c r="O1652" s="31"/>
      <c r="P1652" s="31"/>
      <c r="Q1652" s="31" t="b">
        <f>IF(AND(OR(G1651:G1655=DATOS!C$8,G1651:G1655=DATOS!C$9),H1651:H1655=DATOS!B$4),ROW(G1651:G1655))</f>
        <v>0</v>
      </c>
      <c r="R1652" s="31" t="str">
        <f t="shared" ca="1" si="15"/>
        <v/>
      </c>
      <c r="S1652" s="31">
        <f t="shared" ca="1" si="16"/>
        <v>0</v>
      </c>
      <c r="T1652" s="32"/>
      <c r="U1652" s="32"/>
      <c r="V1652" s="32"/>
      <c r="W1652" s="32"/>
      <c r="X1652" s="32"/>
      <c r="Y1652" s="32"/>
      <c r="Z1652" s="32"/>
      <c r="AA1652" s="32"/>
      <c r="AB1652" s="32"/>
      <c r="AC1652" s="32"/>
      <c r="AD1652" s="32"/>
      <c r="AE1652" s="32"/>
    </row>
    <row r="1653" spans="1:31" ht="12.75">
      <c r="A1653" s="37"/>
      <c r="B1653" s="31"/>
      <c r="C1653" s="45"/>
      <c r="D1653" s="45"/>
      <c r="E1653" s="31"/>
      <c r="F1653" s="31"/>
      <c r="G1653" s="43"/>
      <c r="H1653" s="51"/>
      <c r="I1653" s="43"/>
      <c r="J1653" s="31"/>
      <c r="K1653" s="55"/>
      <c r="L1653" s="31"/>
      <c r="M1653" s="31"/>
      <c r="N1653" s="31"/>
      <c r="O1653" s="31"/>
      <c r="P1653" s="31"/>
      <c r="Q1653" s="31" t="b">
        <f>IF(AND(OR(G1652:G1656=DATOS!C$8,G1652:G1656=DATOS!C$9),H1652:H1656=DATOS!B$4),ROW(G1652:G1656))</f>
        <v>0</v>
      </c>
      <c r="R1653" s="31" t="str">
        <f t="shared" ca="1" si="15"/>
        <v/>
      </c>
      <c r="S1653" s="31">
        <f t="shared" ca="1" si="16"/>
        <v>0</v>
      </c>
      <c r="T1653" s="32"/>
      <c r="U1653" s="32"/>
      <c r="V1653" s="32"/>
      <c r="W1653" s="32"/>
      <c r="X1653" s="32"/>
      <c r="Y1653" s="32"/>
      <c r="Z1653" s="32"/>
      <c r="AA1653" s="32"/>
      <c r="AB1653" s="32"/>
      <c r="AC1653" s="32"/>
      <c r="AD1653" s="32"/>
      <c r="AE1653" s="32"/>
    </row>
    <row r="1654" spans="1:31" ht="12.75">
      <c r="A1654" s="37"/>
      <c r="B1654" s="31"/>
      <c r="C1654" s="45"/>
      <c r="D1654" s="45"/>
      <c r="E1654" s="31"/>
      <c r="F1654" s="31"/>
      <c r="G1654" s="43"/>
      <c r="H1654" s="51"/>
      <c r="I1654" s="43"/>
      <c r="J1654" s="31"/>
      <c r="K1654" s="55"/>
      <c r="L1654" s="31"/>
      <c r="M1654" s="31"/>
      <c r="N1654" s="31"/>
      <c r="O1654" s="31"/>
      <c r="P1654" s="31"/>
      <c r="Q1654" s="31" t="b">
        <f>IF(AND(OR(G1653:G1657=DATOS!C$8,G1653:G1657=DATOS!C$9),H1653:H1657=DATOS!B$4),ROW(G1653:G1657))</f>
        <v>0</v>
      </c>
      <c r="R1654" s="31" t="str">
        <f t="shared" ca="1" si="15"/>
        <v/>
      </c>
      <c r="S1654" s="31">
        <f t="shared" ca="1" si="16"/>
        <v>0</v>
      </c>
      <c r="T1654" s="32"/>
      <c r="U1654" s="32"/>
      <c r="V1654" s="32"/>
      <c r="W1654" s="32"/>
      <c r="X1654" s="32"/>
      <c r="Y1654" s="32"/>
      <c r="Z1654" s="32"/>
      <c r="AA1654" s="32"/>
      <c r="AB1654" s="32"/>
      <c r="AC1654" s="32"/>
      <c r="AD1654" s="32"/>
      <c r="AE1654" s="32"/>
    </row>
    <row r="1655" spans="1:31" ht="12.75">
      <c r="A1655" s="37"/>
      <c r="B1655" s="31"/>
      <c r="C1655" s="45"/>
      <c r="D1655" s="45"/>
      <c r="E1655" s="31"/>
      <c r="F1655" s="31"/>
      <c r="G1655" s="43"/>
      <c r="H1655" s="51"/>
      <c r="I1655" s="43"/>
      <c r="J1655" s="31"/>
      <c r="K1655" s="55"/>
      <c r="L1655" s="31"/>
      <c r="M1655" s="31"/>
      <c r="N1655" s="31"/>
      <c r="O1655" s="31"/>
      <c r="P1655" s="31"/>
      <c r="Q1655" s="31" t="b">
        <f>IF(AND(OR(G1654:G1658=DATOS!C$8,G1654:G1658=DATOS!C$9),H1654:H1658=DATOS!B$4),ROW(G1654:G1658))</f>
        <v>0</v>
      </c>
      <c r="R1655" s="31" t="str">
        <f t="shared" ca="1" si="15"/>
        <v/>
      </c>
      <c r="S1655" s="31">
        <f t="shared" ca="1" si="16"/>
        <v>0</v>
      </c>
      <c r="T1655" s="32"/>
      <c r="U1655" s="32"/>
      <c r="V1655" s="32"/>
      <c r="W1655" s="32"/>
      <c r="X1655" s="32"/>
      <c r="Y1655" s="32"/>
      <c r="Z1655" s="32"/>
      <c r="AA1655" s="32"/>
      <c r="AB1655" s="32"/>
      <c r="AC1655" s="32"/>
      <c r="AD1655" s="32"/>
      <c r="AE1655" s="32"/>
    </row>
    <row r="1656" spans="1:31" ht="12.75">
      <c r="A1656" s="37"/>
      <c r="B1656" s="31"/>
      <c r="C1656" s="45"/>
      <c r="D1656" s="45"/>
      <c r="E1656" s="31"/>
      <c r="F1656" s="31"/>
      <c r="G1656" s="43"/>
      <c r="H1656" s="51"/>
      <c r="I1656" s="43"/>
      <c r="J1656" s="31"/>
      <c r="K1656" s="55"/>
      <c r="L1656" s="31"/>
      <c r="M1656" s="31"/>
      <c r="N1656" s="31"/>
      <c r="O1656" s="31"/>
      <c r="P1656" s="31"/>
      <c r="Q1656" s="31" t="b">
        <f>IF(AND(OR(G1655:G1659=DATOS!C$8,G1655:G1659=DATOS!C$9),H1655:H1659=DATOS!B$4),ROW(G1655:G1659))</f>
        <v>0</v>
      </c>
      <c r="R1656" s="31" t="str">
        <f t="shared" ca="1" si="15"/>
        <v/>
      </c>
      <c r="S1656" s="31">
        <f t="shared" ca="1" si="16"/>
        <v>0</v>
      </c>
      <c r="T1656" s="32"/>
      <c r="U1656" s="32"/>
      <c r="V1656" s="32"/>
      <c r="W1656" s="32"/>
      <c r="X1656" s="32"/>
      <c r="Y1656" s="32"/>
      <c r="Z1656" s="32"/>
      <c r="AA1656" s="32"/>
      <c r="AB1656" s="32"/>
      <c r="AC1656" s="32"/>
      <c r="AD1656" s="32"/>
      <c r="AE1656" s="32"/>
    </row>
    <row r="1657" spans="1:31" ht="12.75">
      <c r="A1657" s="37"/>
      <c r="B1657" s="31"/>
      <c r="C1657" s="45"/>
      <c r="D1657" s="45"/>
      <c r="E1657" s="31"/>
      <c r="F1657" s="31"/>
      <c r="G1657" s="43"/>
      <c r="H1657" s="51"/>
      <c r="I1657" s="43"/>
      <c r="J1657" s="31"/>
      <c r="K1657" s="55"/>
      <c r="L1657" s="31"/>
      <c r="M1657" s="31"/>
      <c r="N1657" s="31"/>
      <c r="O1657" s="31"/>
      <c r="P1657" s="31"/>
      <c r="Q1657" s="31" t="b">
        <f>IF(AND(OR(G1656:G1660=DATOS!C$8,G1656:G1660=DATOS!C$9),H1656:H1660=DATOS!B$4),ROW(G1656:G1660))</f>
        <v>0</v>
      </c>
      <c r="R1657" s="31" t="str">
        <f t="shared" ca="1" si="15"/>
        <v/>
      </c>
      <c r="S1657" s="31">
        <f t="shared" ca="1" si="16"/>
        <v>0</v>
      </c>
      <c r="T1657" s="32"/>
      <c r="U1657" s="32"/>
      <c r="V1657" s="32"/>
      <c r="W1657" s="32"/>
      <c r="X1657" s="32"/>
      <c r="Y1657" s="32"/>
      <c r="Z1657" s="32"/>
      <c r="AA1657" s="32"/>
      <c r="AB1657" s="32"/>
      <c r="AC1657" s="32"/>
      <c r="AD1657" s="32"/>
      <c r="AE1657" s="32"/>
    </row>
    <row r="1658" spans="1:31" ht="12.75">
      <c r="A1658" s="37"/>
      <c r="B1658" s="31"/>
      <c r="C1658" s="45"/>
      <c r="D1658" s="45"/>
      <c r="E1658" s="31"/>
      <c r="F1658" s="31"/>
      <c r="G1658" s="43"/>
      <c r="H1658" s="51"/>
      <c r="I1658" s="43"/>
      <c r="J1658" s="31"/>
      <c r="K1658" s="55"/>
      <c r="L1658" s="31"/>
      <c r="M1658" s="31"/>
      <c r="N1658" s="31"/>
      <c r="O1658" s="31"/>
      <c r="P1658" s="31"/>
      <c r="Q1658" s="31" t="b">
        <f>IF(AND(OR(G1657:G1661=DATOS!C$8,G1657:G1661=DATOS!C$9),H1657:H1661=DATOS!B$4),ROW(G1657:G1661))</f>
        <v>0</v>
      </c>
      <c r="R1658" s="31" t="str">
        <f t="shared" ca="1" si="15"/>
        <v/>
      </c>
      <c r="S1658" s="31">
        <f t="shared" ca="1" si="16"/>
        <v>0</v>
      </c>
      <c r="T1658" s="32"/>
      <c r="U1658" s="32"/>
      <c r="V1658" s="32"/>
      <c r="W1658" s="32"/>
      <c r="X1658" s="32"/>
      <c r="Y1658" s="32"/>
      <c r="Z1658" s="32"/>
      <c r="AA1658" s="32"/>
      <c r="AB1658" s="32"/>
      <c r="AC1658" s="32"/>
      <c r="AD1658" s="32"/>
      <c r="AE1658" s="32"/>
    </row>
    <row r="1659" spans="1:31" ht="12.75">
      <c r="A1659" s="37"/>
      <c r="B1659" s="31"/>
      <c r="C1659" s="45"/>
      <c r="D1659" s="45"/>
      <c r="E1659" s="31"/>
      <c r="F1659" s="31"/>
      <c r="G1659" s="43"/>
      <c r="H1659" s="51"/>
      <c r="I1659" s="43"/>
      <c r="J1659" s="31"/>
      <c r="K1659" s="55"/>
      <c r="L1659" s="31"/>
      <c r="M1659" s="31"/>
      <c r="N1659" s="31"/>
      <c r="O1659" s="31"/>
      <c r="P1659" s="31"/>
      <c r="Q1659" s="31" t="b">
        <f>IF(AND(OR(G1658:G1662=DATOS!C$8,G1658:G1662=DATOS!C$9),H1658:H1662=DATOS!B$4),ROW(G1658:G1662))</f>
        <v>0</v>
      </c>
      <c r="R1659" s="31" t="str">
        <f t="shared" ca="1" si="15"/>
        <v/>
      </c>
      <c r="S1659" s="31">
        <f t="shared" ca="1" si="16"/>
        <v>0</v>
      </c>
      <c r="T1659" s="32"/>
      <c r="U1659" s="32"/>
      <c r="V1659" s="32"/>
      <c r="W1659" s="32"/>
      <c r="X1659" s="32"/>
      <c r="Y1659" s="32"/>
      <c r="Z1659" s="32"/>
      <c r="AA1659" s="32"/>
      <c r="AB1659" s="32"/>
      <c r="AC1659" s="32"/>
      <c r="AD1659" s="32"/>
      <c r="AE1659" s="32"/>
    </row>
    <row r="1660" spans="1:31" ht="12.75">
      <c r="A1660" s="37"/>
      <c r="B1660" s="31"/>
      <c r="C1660" s="45"/>
      <c r="D1660" s="45"/>
      <c r="E1660" s="31"/>
      <c r="F1660" s="31"/>
      <c r="G1660" s="43"/>
      <c r="H1660" s="51"/>
      <c r="I1660" s="43"/>
      <c r="J1660" s="31"/>
      <c r="K1660" s="55"/>
      <c r="L1660" s="31"/>
      <c r="M1660" s="31"/>
      <c r="N1660" s="31"/>
      <c r="O1660" s="31"/>
      <c r="P1660" s="31"/>
      <c r="Q1660" s="31" t="b">
        <f>IF(AND(OR(G1659:G1663=DATOS!C$8,G1659:G1663=DATOS!C$9),H1659:H1663=DATOS!B$4),ROW(G1659:G1663))</f>
        <v>0</v>
      </c>
      <c r="R1660" s="31" t="str">
        <f t="shared" ca="1" si="15"/>
        <v/>
      </c>
      <c r="S1660" s="31">
        <f t="shared" ca="1" si="16"/>
        <v>0</v>
      </c>
      <c r="T1660" s="32"/>
      <c r="U1660" s="32"/>
      <c r="V1660" s="32"/>
      <c r="W1660" s="32"/>
      <c r="X1660" s="32"/>
      <c r="Y1660" s="32"/>
      <c r="Z1660" s="32"/>
      <c r="AA1660" s="32"/>
      <c r="AB1660" s="32"/>
      <c r="AC1660" s="32"/>
      <c r="AD1660" s="32"/>
      <c r="AE1660" s="32"/>
    </row>
    <row r="1661" spans="1:31" ht="12.75">
      <c r="A1661" s="37"/>
      <c r="B1661" s="31"/>
      <c r="C1661" s="45"/>
      <c r="D1661" s="45"/>
      <c r="E1661" s="31"/>
      <c r="F1661" s="31"/>
      <c r="G1661" s="43"/>
      <c r="H1661" s="51"/>
      <c r="I1661" s="43"/>
      <c r="J1661" s="31"/>
      <c r="K1661" s="55"/>
      <c r="L1661" s="31"/>
      <c r="M1661" s="31"/>
      <c r="N1661" s="31"/>
      <c r="O1661" s="31"/>
      <c r="P1661" s="31"/>
      <c r="Q1661" s="31" t="b">
        <f>IF(AND(OR(G1660:G1664=DATOS!C$8,G1660:G1664=DATOS!C$9),H1660:H1664=DATOS!B$4),ROW(G1660:G1664))</f>
        <v>0</v>
      </c>
      <c r="R1661" s="31" t="str">
        <f t="shared" ca="1" si="15"/>
        <v/>
      </c>
      <c r="S1661" s="31">
        <f t="shared" ca="1" si="16"/>
        <v>0</v>
      </c>
      <c r="T1661" s="32"/>
      <c r="U1661" s="32"/>
      <c r="V1661" s="32"/>
      <c r="W1661" s="32"/>
      <c r="X1661" s="32"/>
      <c r="Y1661" s="32"/>
      <c r="Z1661" s="32"/>
      <c r="AA1661" s="32"/>
      <c r="AB1661" s="32"/>
      <c r="AC1661" s="32"/>
      <c r="AD1661" s="32"/>
      <c r="AE1661" s="32"/>
    </row>
    <row r="1662" spans="1:31" ht="12.75">
      <c r="A1662" s="37"/>
      <c r="B1662" s="31"/>
      <c r="C1662" s="45"/>
      <c r="D1662" s="45"/>
      <c r="E1662" s="31"/>
      <c r="F1662" s="31"/>
      <c r="G1662" s="43"/>
      <c r="H1662" s="51"/>
      <c r="I1662" s="43"/>
      <c r="J1662" s="31"/>
      <c r="K1662" s="55"/>
      <c r="L1662" s="31"/>
      <c r="M1662" s="31"/>
      <c r="N1662" s="31"/>
      <c r="O1662" s="31"/>
      <c r="P1662" s="31"/>
      <c r="Q1662" s="31" t="b">
        <f>IF(AND(OR(G1661:G1665=DATOS!C$8,G1661:G1665=DATOS!C$9),H1661:H1665=DATOS!B$4),ROW(G1661:G1665))</f>
        <v>0</v>
      </c>
      <c r="R1662" s="31" t="str">
        <f t="shared" ca="1" si="15"/>
        <v/>
      </c>
      <c r="S1662" s="31">
        <f t="shared" ca="1" si="16"/>
        <v>0</v>
      </c>
      <c r="T1662" s="32"/>
      <c r="U1662" s="32"/>
      <c r="V1662" s="32"/>
      <c r="W1662" s="32"/>
      <c r="X1662" s="32"/>
      <c r="Y1662" s="32"/>
      <c r="Z1662" s="32"/>
      <c r="AA1662" s="32"/>
      <c r="AB1662" s="32"/>
      <c r="AC1662" s="32"/>
      <c r="AD1662" s="32"/>
      <c r="AE1662" s="32"/>
    </row>
    <row r="1663" spans="1:31" ht="12.75">
      <c r="A1663" s="37"/>
      <c r="B1663" s="31"/>
      <c r="C1663" s="45"/>
      <c r="D1663" s="45"/>
      <c r="E1663" s="31"/>
      <c r="F1663" s="31"/>
      <c r="G1663" s="43"/>
      <c r="H1663" s="51"/>
      <c r="I1663" s="43"/>
      <c r="J1663" s="31"/>
      <c r="K1663" s="55"/>
      <c r="L1663" s="31"/>
      <c r="M1663" s="31"/>
      <c r="N1663" s="31"/>
      <c r="O1663" s="31"/>
      <c r="P1663" s="31"/>
      <c r="Q1663" s="31" t="b">
        <f>IF(AND(OR(G1662:G1666=DATOS!C$8,G1662:G1666=DATOS!C$9),H1662:H1666=DATOS!B$4),ROW(G1662:G1666))</f>
        <v>0</v>
      </c>
      <c r="R1663" s="31" t="str">
        <f t="shared" ca="1" si="15"/>
        <v/>
      </c>
      <c r="S1663" s="31">
        <f t="shared" ca="1" si="16"/>
        <v>0</v>
      </c>
      <c r="T1663" s="32"/>
      <c r="U1663" s="32"/>
      <c r="V1663" s="32"/>
      <c r="W1663" s="32"/>
      <c r="X1663" s="32"/>
      <c r="Y1663" s="32"/>
      <c r="Z1663" s="32"/>
      <c r="AA1663" s="32"/>
      <c r="AB1663" s="32"/>
      <c r="AC1663" s="32"/>
      <c r="AD1663" s="32"/>
      <c r="AE1663" s="32"/>
    </row>
    <row r="1664" spans="1:31" ht="12.75">
      <c r="A1664" s="37"/>
      <c r="B1664" s="31"/>
      <c r="C1664" s="45"/>
      <c r="D1664" s="45"/>
      <c r="E1664" s="31"/>
      <c r="F1664" s="31"/>
      <c r="G1664" s="43"/>
      <c r="H1664" s="51"/>
      <c r="I1664" s="43"/>
      <c r="J1664" s="31"/>
      <c r="K1664" s="55"/>
      <c r="L1664" s="31"/>
      <c r="M1664" s="31"/>
      <c r="N1664" s="31"/>
      <c r="O1664" s="31"/>
      <c r="P1664" s="31"/>
      <c r="Q1664" s="31" t="b">
        <f>IF(AND(OR(G1663:G1667=DATOS!C$8,G1663:G1667=DATOS!C$9),H1663:H1667=DATOS!B$4),ROW(G1663:G1667))</f>
        <v>0</v>
      </c>
      <c r="R1664" s="31" t="str">
        <f t="shared" ca="1" si="15"/>
        <v/>
      </c>
      <c r="S1664" s="31">
        <f t="shared" ca="1" si="16"/>
        <v>0</v>
      </c>
      <c r="T1664" s="32"/>
      <c r="U1664" s="32"/>
      <c r="V1664" s="32"/>
      <c r="W1664" s="32"/>
      <c r="X1664" s="32"/>
      <c r="Y1664" s="32"/>
      <c r="Z1664" s="32"/>
      <c r="AA1664" s="32"/>
      <c r="AB1664" s="32"/>
      <c r="AC1664" s="32"/>
      <c r="AD1664" s="32"/>
      <c r="AE1664" s="32"/>
    </row>
    <row r="1665" spans="1:31" ht="12.75">
      <c r="A1665" s="37"/>
      <c r="B1665" s="31"/>
      <c r="C1665" s="45"/>
      <c r="D1665" s="45"/>
      <c r="E1665" s="31"/>
      <c r="F1665" s="31"/>
      <c r="G1665" s="43"/>
      <c r="H1665" s="51"/>
      <c r="I1665" s="43"/>
      <c r="J1665" s="31"/>
      <c r="K1665" s="55"/>
      <c r="L1665" s="31"/>
      <c r="M1665" s="31"/>
      <c r="N1665" s="31"/>
      <c r="O1665" s="31"/>
      <c r="P1665" s="31"/>
      <c r="Q1665" s="31" t="b">
        <f>IF(AND(OR(G1664:G1668=DATOS!C$8,G1664:G1668=DATOS!C$9),H1664:H1668=DATOS!B$4),ROW(G1664:G1668))</f>
        <v>0</v>
      </c>
      <c r="R1665" s="31" t="str">
        <f t="shared" ca="1" si="15"/>
        <v/>
      </c>
      <c r="S1665" s="31">
        <f t="shared" ca="1" si="16"/>
        <v>0</v>
      </c>
      <c r="T1665" s="32"/>
      <c r="U1665" s="32"/>
      <c r="V1665" s="32"/>
      <c r="W1665" s="32"/>
      <c r="X1665" s="32"/>
      <c r="Y1665" s="32"/>
      <c r="Z1665" s="32"/>
      <c r="AA1665" s="32"/>
      <c r="AB1665" s="32"/>
      <c r="AC1665" s="32"/>
      <c r="AD1665" s="32"/>
      <c r="AE1665" s="32"/>
    </row>
    <row r="1666" spans="1:31" ht="12.75">
      <c r="A1666" s="37"/>
      <c r="B1666" s="31"/>
      <c r="C1666" s="45"/>
      <c r="D1666" s="45"/>
      <c r="E1666" s="31"/>
      <c r="F1666" s="31"/>
      <c r="G1666" s="43"/>
      <c r="H1666" s="51"/>
      <c r="I1666" s="43"/>
      <c r="J1666" s="31"/>
      <c r="K1666" s="55"/>
      <c r="L1666" s="31"/>
      <c r="M1666" s="31"/>
      <c r="N1666" s="31"/>
      <c r="O1666" s="31"/>
      <c r="P1666" s="31"/>
      <c r="Q1666" s="31" t="b">
        <f>IF(AND(OR(G1665:G1669=DATOS!C$8,G1665:G1669=DATOS!C$9),H1665:H1669=DATOS!B$4),ROW(G1665:G1669))</f>
        <v>0</v>
      </c>
      <c r="R1666" s="31" t="str">
        <f t="shared" ca="1" si="15"/>
        <v/>
      </c>
      <c r="S1666" s="31">
        <f t="shared" ca="1" si="16"/>
        <v>0</v>
      </c>
      <c r="T1666" s="32"/>
      <c r="U1666" s="32"/>
      <c r="V1666" s="32"/>
      <c r="W1666" s="32"/>
      <c r="X1666" s="32"/>
      <c r="Y1666" s="32"/>
      <c r="Z1666" s="32"/>
      <c r="AA1666" s="32"/>
      <c r="AB1666" s="32"/>
      <c r="AC1666" s="32"/>
      <c r="AD1666" s="32"/>
      <c r="AE1666" s="32"/>
    </row>
    <row r="1667" spans="1:31" ht="12.75">
      <c r="A1667" s="37"/>
      <c r="B1667" s="31"/>
      <c r="C1667" s="45"/>
      <c r="D1667" s="45"/>
      <c r="E1667" s="31"/>
      <c r="F1667" s="31"/>
      <c r="G1667" s="43"/>
      <c r="H1667" s="51"/>
      <c r="I1667" s="43"/>
      <c r="J1667" s="31"/>
      <c r="K1667" s="55"/>
      <c r="L1667" s="31"/>
      <c r="M1667" s="31"/>
      <c r="N1667" s="31"/>
      <c r="O1667" s="31"/>
      <c r="P1667" s="31"/>
      <c r="Q1667" s="31" t="b">
        <f>IF(AND(OR(G1666:G1670=DATOS!C$8,G1666:G1670=DATOS!C$9),H1666:H1670=DATOS!B$4),ROW(G1666:G1670))</f>
        <v>0</v>
      </c>
      <c r="R1667" s="31" t="str">
        <f t="shared" ca="1" si="15"/>
        <v/>
      </c>
      <c r="S1667" s="31">
        <f t="shared" ca="1" si="16"/>
        <v>0</v>
      </c>
      <c r="T1667" s="32"/>
      <c r="U1667" s="32"/>
      <c r="V1667" s="32"/>
      <c r="W1667" s="32"/>
      <c r="X1667" s="32"/>
      <c r="Y1667" s="32"/>
      <c r="Z1667" s="32"/>
      <c r="AA1667" s="32"/>
      <c r="AB1667" s="32"/>
      <c r="AC1667" s="32"/>
      <c r="AD1667" s="32"/>
      <c r="AE1667" s="32"/>
    </row>
    <row r="1668" spans="1:31" ht="12.75">
      <c r="A1668" s="37"/>
      <c r="B1668" s="31"/>
      <c r="C1668" s="45"/>
      <c r="D1668" s="45"/>
      <c r="E1668" s="31"/>
      <c r="F1668" s="31"/>
      <c r="G1668" s="43"/>
      <c r="H1668" s="51"/>
      <c r="I1668" s="43"/>
      <c r="J1668" s="31"/>
      <c r="K1668" s="55"/>
      <c r="L1668" s="31"/>
      <c r="M1668" s="31"/>
      <c r="N1668" s="31"/>
      <c r="O1668" s="31"/>
      <c r="P1668" s="31"/>
      <c r="Q1668" s="31" t="b">
        <f>IF(AND(OR(G1667:G1671=DATOS!C$8,G1667:G1671=DATOS!C$9),H1667:H1671=DATOS!B$4),ROW(G1667:G1671))</f>
        <v>0</v>
      </c>
      <c r="R1668" s="31" t="str">
        <f t="shared" ca="1" si="15"/>
        <v/>
      </c>
      <c r="S1668" s="31">
        <f t="shared" ca="1" si="16"/>
        <v>0</v>
      </c>
      <c r="T1668" s="32"/>
      <c r="U1668" s="32"/>
      <c r="V1668" s="32"/>
      <c r="W1668" s="32"/>
      <c r="X1668" s="32"/>
      <c r="Y1668" s="32"/>
      <c r="Z1668" s="32"/>
      <c r="AA1668" s="32"/>
      <c r="AB1668" s="32"/>
      <c r="AC1668" s="32"/>
      <c r="AD1668" s="32"/>
      <c r="AE1668" s="32"/>
    </row>
    <row r="1669" spans="1:31" ht="12.75">
      <c r="A1669" s="37"/>
      <c r="B1669" s="31"/>
      <c r="C1669" s="45"/>
      <c r="D1669" s="45"/>
      <c r="E1669" s="31"/>
      <c r="F1669" s="31"/>
      <c r="G1669" s="43"/>
      <c r="H1669" s="51"/>
      <c r="I1669" s="43"/>
      <c r="J1669" s="31"/>
      <c r="K1669" s="55"/>
      <c r="L1669" s="31"/>
      <c r="M1669" s="31"/>
      <c r="N1669" s="31"/>
      <c r="O1669" s="31"/>
      <c r="P1669" s="31"/>
      <c r="Q1669" s="31" t="b">
        <f>IF(AND(OR(G1668:G1672=DATOS!C$8,G1668:G1672=DATOS!C$9),H1668:H1672=DATOS!B$4),ROW(G1668:G1672))</f>
        <v>0</v>
      </c>
      <c r="R1669" s="31" t="str">
        <f t="shared" ca="1" si="15"/>
        <v/>
      </c>
      <c r="S1669" s="31">
        <f t="shared" ca="1" si="16"/>
        <v>0</v>
      </c>
      <c r="T1669" s="32"/>
      <c r="U1669" s="32"/>
      <c r="V1669" s="32"/>
      <c r="W1669" s="32"/>
      <c r="X1669" s="32"/>
      <c r="Y1669" s="32"/>
      <c r="Z1669" s="32"/>
      <c r="AA1669" s="32"/>
      <c r="AB1669" s="32"/>
      <c r="AC1669" s="32"/>
      <c r="AD1669" s="32"/>
      <c r="AE1669" s="32"/>
    </row>
    <row r="1670" spans="1:31" ht="12.75">
      <c r="A1670" s="37"/>
      <c r="B1670" s="31"/>
      <c r="C1670" s="45"/>
      <c r="D1670" s="45"/>
      <c r="E1670" s="31"/>
      <c r="F1670" s="31"/>
      <c r="G1670" s="43"/>
      <c r="H1670" s="51"/>
      <c r="I1670" s="43"/>
      <c r="J1670" s="31"/>
      <c r="K1670" s="55"/>
      <c r="L1670" s="31"/>
      <c r="M1670" s="31"/>
      <c r="N1670" s="31"/>
      <c r="O1670" s="31"/>
      <c r="P1670" s="31"/>
      <c r="Q1670" s="31" t="b">
        <f>IF(AND(OR(G1669:G1673=DATOS!C$8,G1669:G1673=DATOS!C$9),H1669:H1673=DATOS!B$4),ROW(G1669:G1673))</f>
        <v>0</v>
      </c>
      <c r="R1670" s="31" t="str">
        <f t="shared" ca="1" si="15"/>
        <v/>
      </c>
      <c r="S1670" s="31">
        <f t="shared" ca="1" si="16"/>
        <v>0</v>
      </c>
      <c r="T1670" s="32"/>
      <c r="U1670" s="32"/>
      <c r="V1670" s="32"/>
      <c r="W1670" s="32"/>
      <c r="X1670" s="32"/>
      <c r="Y1670" s="32"/>
      <c r="Z1670" s="32"/>
      <c r="AA1670" s="32"/>
      <c r="AB1670" s="32"/>
      <c r="AC1670" s="32"/>
      <c r="AD1670" s="32"/>
      <c r="AE1670" s="32"/>
    </row>
    <row r="1671" spans="1:31" ht="12.75">
      <c r="A1671" s="37"/>
      <c r="B1671" s="31"/>
      <c r="C1671" s="45"/>
      <c r="D1671" s="45"/>
      <c r="E1671" s="31"/>
      <c r="F1671" s="31"/>
      <c r="G1671" s="43"/>
      <c r="H1671" s="51"/>
      <c r="I1671" s="43"/>
      <c r="J1671" s="31"/>
      <c r="K1671" s="55"/>
      <c r="L1671" s="31"/>
      <c r="M1671" s="31"/>
      <c r="N1671" s="31"/>
      <c r="O1671" s="31"/>
      <c r="P1671" s="31"/>
      <c r="Q1671" s="31" t="b">
        <f>IF(AND(OR(G1670:G1674=DATOS!C$8,G1670:G1674=DATOS!C$9),H1670:H1674=DATOS!B$4),ROW(G1670:G1674))</f>
        <v>0</v>
      </c>
      <c r="R1671" s="31" t="str">
        <f t="shared" ca="1" si="15"/>
        <v/>
      </c>
      <c r="S1671" s="31">
        <f t="shared" ca="1" si="16"/>
        <v>0</v>
      </c>
      <c r="T1671" s="32"/>
      <c r="U1671" s="32"/>
      <c r="V1671" s="32"/>
      <c r="W1671" s="32"/>
      <c r="X1671" s="32"/>
      <c r="Y1671" s="32"/>
      <c r="Z1671" s="32"/>
      <c r="AA1671" s="32"/>
      <c r="AB1671" s="32"/>
      <c r="AC1671" s="32"/>
      <c r="AD1671" s="32"/>
      <c r="AE1671" s="32"/>
    </row>
    <row r="1672" spans="1:31" ht="12.75">
      <c r="A1672" s="37"/>
      <c r="B1672" s="31"/>
      <c r="C1672" s="45"/>
      <c r="D1672" s="45"/>
      <c r="E1672" s="31"/>
      <c r="F1672" s="31"/>
      <c r="G1672" s="43"/>
      <c r="H1672" s="51"/>
      <c r="I1672" s="43"/>
      <c r="J1672" s="31"/>
      <c r="K1672" s="55"/>
      <c r="L1672" s="31"/>
      <c r="M1672" s="31"/>
      <c r="N1672" s="31"/>
      <c r="O1672" s="31"/>
      <c r="P1672" s="31"/>
      <c r="Q1672" s="31" t="b">
        <f>IF(AND(OR(G1671:G1675=DATOS!C$8,G1671:G1675=DATOS!C$9),H1671:H1675=DATOS!B$4),ROW(G1671:G1675))</f>
        <v>0</v>
      </c>
      <c r="R1672" s="31" t="str">
        <f t="shared" ca="1" si="15"/>
        <v/>
      </c>
      <c r="S1672" s="31">
        <f t="shared" ca="1" si="16"/>
        <v>0</v>
      </c>
      <c r="T1672" s="32"/>
      <c r="U1672" s="32"/>
      <c r="V1672" s="32"/>
      <c r="W1672" s="32"/>
      <c r="X1672" s="32"/>
      <c r="Y1672" s="32"/>
      <c r="Z1672" s="32"/>
      <c r="AA1672" s="32"/>
      <c r="AB1672" s="32"/>
      <c r="AC1672" s="32"/>
      <c r="AD1672" s="32"/>
      <c r="AE1672" s="32"/>
    </row>
    <row r="1673" spans="1:31" ht="12.75">
      <c r="A1673" s="37"/>
      <c r="B1673" s="31"/>
      <c r="C1673" s="45"/>
      <c r="D1673" s="45"/>
      <c r="E1673" s="31"/>
      <c r="F1673" s="31"/>
      <c r="G1673" s="43"/>
      <c r="H1673" s="51"/>
      <c r="I1673" s="43"/>
      <c r="J1673" s="31"/>
      <c r="K1673" s="55"/>
      <c r="L1673" s="31"/>
      <c r="M1673" s="31"/>
      <c r="N1673" s="31"/>
      <c r="O1673" s="31"/>
      <c r="P1673" s="31"/>
      <c r="Q1673" s="31" t="b">
        <f>IF(AND(OR(G1672:G1676=DATOS!C$8,G1672:G1676=DATOS!C$9),H1672:H1676=DATOS!B$4),ROW(G1672:G1676))</f>
        <v>0</v>
      </c>
      <c r="R1673" s="31" t="str">
        <f t="shared" ca="1" si="15"/>
        <v/>
      </c>
      <c r="S1673" s="31">
        <f t="shared" ca="1" si="16"/>
        <v>0</v>
      </c>
      <c r="T1673" s="32"/>
      <c r="U1673" s="32"/>
      <c r="V1673" s="32"/>
      <c r="W1673" s="32"/>
      <c r="X1673" s="32"/>
      <c r="Y1673" s="32"/>
      <c r="Z1673" s="32"/>
      <c r="AA1673" s="32"/>
      <c r="AB1673" s="32"/>
      <c r="AC1673" s="32"/>
      <c r="AD1673" s="32"/>
      <c r="AE1673" s="32"/>
    </row>
    <row r="1674" spans="1:31" ht="12.75">
      <c r="A1674" s="37"/>
      <c r="B1674" s="31"/>
      <c r="C1674" s="45"/>
      <c r="D1674" s="45"/>
      <c r="E1674" s="31"/>
      <c r="F1674" s="31"/>
      <c r="G1674" s="43"/>
      <c r="H1674" s="51"/>
      <c r="I1674" s="43"/>
      <c r="J1674" s="31"/>
      <c r="K1674" s="55"/>
      <c r="L1674" s="31"/>
      <c r="M1674" s="31"/>
      <c r="N1674" s="31"/>
      <c r="O1674" s="31"/>
      <c r="P1674" s="31"/>
      <c r="Q1674" s="31" t="b">
        <f>IF(AND(OR(G1673:G1677=DATOS!C$8,G1673:G1677=DATOS!C$9),H1673:H1677=DATOS!B$4),ROW(G1673:G1677))</f>
        <v>0</v>
      </c>
      <c r="R1674" s="31" t="str">
        <f t="shared" ca="1" si="15"/>
        <v/>
      </c>
      <c r="S1674" s="31">
        <f t="shared" ca="1" si="16"/>
        <v>0</v>
      </c>
      <c r="T1674" s="32"/>
      <c r="U1674" s="32"/>
      <c r="V1674" s="32"/>
      <c r="W1674" s="32"/>
      <c r="X1674" s="32"/>
      <c r="Y1674" s="32"/>
      <c r="Z1674" s="32"/>
      <c r="AA1674" s="32"/>
      <c r="AB1674" s="32"/>
      <c r="AC1674" s="32"/>
      <c r="AD1674" s="32"/>
      <c r="AE1674" s="32"/>
    </row>
    <row r="1675" spans="1:31" ht="12.75">
      <c r="A1675" s="37"/>
      <c r="B1675" s="31"/>
      <c r="C1675" s="45"/>
      <c r="D1675" s="45"/>
      <c r="E1675" s="31"/>
      <c r="F1675" s="31"/>
      <c r="G1675" s="43"/>
      <c r="H1675" s="51"/>
      <c r="I1675" s="43"/>
      <c r="J1675" s="31"/>
      <c r="K1675" s="55"/>
      <c r="L1675" s="31"/>
      <c r="M1675" s="31"/>
      <c r="N1675" s="31"/>
      <c r="O1675" s="31"/>
      <c r="P1675" s="31"/>
      <c r="Q1675" s="31" t="b">
        <f>IF(AND(OR(G1674:G1678=DATOS!C$8,G1674:G1678=DATOS!C$9),H1674:H1678=DATOS!B$4),ROW(G1674:G1678))</f>
        <v>0</v>
      </c>
      <c r="R1675" s="31" t="str">
        <f t="shared" ca="1" si="15"/>
        <v/>
      </c>
      <c r="S1675" s="31">
        <f t="shared" ca="1" si="16"/>
        <v>0</v>
      </c>
      <c r="T1675" s="32"/>
      <c r="U1675" s="32"/>
      <c r="V1675" s="32"/>
      <c r="W1675" s="32"/>
      <c r="X1675" s="32"/>
      <c r="Y1675" s="32"/>
      <c r="Z1675" s="32"/>
      <c r="AA1675" s="32"/>
      <c r="AB1675" s="32"/>
      <c r="AC1675" s="32"/>
      <c r="AD1675" s="32"/>
      <c r="AE1675" s="32"/>
    </row>
    <row r="1676" spans="1:31" ht="12.75">
      <c r="A1676" s="37"/>
      <c r="B1676" s="31"/>
      <c r="C1676" s="45"/>
      <c r="D1676" s="45"/>
      <c r="E1676" s="31"/>
      <c r="F1676" s="31"/>
      <c r="G1676" s="43"/>
      <c r="H1676" s="51"/>
      <c r="I1676" s="43"/>
      <c r="J1676" s="31"/>
      <c r="K1676" s="55"/>
      <c r="L1676" s="31"/>
      <c r="M1676" s="31"/>
      <c r="N1676" s="31"/>
      <c r="O1676" s="31"/>
      <c r="P1676" s="31"/>
      <c r="Q1676" s="31" t="b">
        <f>IF(AND(OR(G1675:G1679=DATOS!C$8,G1675:G1679=DATOS!C$9),H1675:H1679=DATOS!B$4),ROW(G1675:G1679))</f>
        <v>0</v>
      </c>
      <c r="R1676" s="31" t="str">
        <f t="shared" ca="1" si="15"/>
        <v/>
      </c>
      <c r="S1676" s="31">
        <f t="shared" ca="1" si="16"/>
        <v>0</v>
      </c>
      <c r="T1676" s="32"/>
      <c r="U1676" s="32"/>
      <c r="V1676" s="32"/>
      <c r="W1676" s="32"/>
      <c r="X1676" s="32"/>
      <c r="Y1676" s="32"/>
      <c r="Z1676" s="32"/>
      <c r="AA1676" s="32"/>
      <c r="AB1676" s="32"/>
      <c r="AC1676" s="32"/>
      <c r="AD1676" s="32"/>
      <c r="AE1676" s="32"/>
    </row>
    <row r="1677" spans="1:31" ht="12.75">
      <c r="A1677" s="37"/>
      <c r="B1677" s="31"/>
      <c r="C1677" s="45"/>
      <c r="D1677" s="45"/>
      <c r="E1677" s="31"/>
      <c r="F1677" s="31"/>
      <c r="G1677" s="43"/>
      <c r="H1677" s="51"/>
      <c r="I1677" s="43"/>
      <c r="J1677" s="31"/>
      <c r="K1677" s="55"/>
      <c r="L1677" s="31"/>
      <c r="M1677" s="31"/>
      <c r="N1677" s="31"/>
      <c r="O1677" s="31"/>
      <c r="P1677" s="31"/>
      <c r="Q1677" s="31" t="b">
        <f>IF(AND(OR(G1676:G1680=DATOS!C$8,G1676:G1680=DATOS!C$9),H1676:H1680=DATOS!B$4),ROW(G1676:G1680))</f>
        <v>0</v>
      </c>
      <c r="R1677" s="31" t="str">
        <f t="shared" ca="1" si="15"/>
        <v/>
      </c>
      <c r="S1677" s="31">
        <f t="shared" ca="1" si="16"/>
        <v>0</v>
      </c>
      <c r="T1677" s="32"/>
      <c r="U1677" s="32"/>
      <c r="V1677" s="32"/>
      <c r="W1677" s="32"/>
      <c r="X1677" s="32"/>
      <c r="Y1677" s="32"/>
      <c r="Z1677" s="32"/>
      <c r="AA1677" s="32"/>
      <c r="AB1677" s="32"/>
      <c r="AC1677" s="32"/>
      <c r="AD1677" s="32"/>
      <c r="AE1677" s="32"/>
    </row>
    <row r="1678" spans="1:31" ht="12.75">
      <c r="A1678" s="37"/>
      <c r="B1678" s="31"/>
      <c r="C1678" s="45"/>
      <c r="D1678" s="45"/>
      <c r="E1678" s="31"/>
      <c r="F1678" s="31"/>
      <c r="G1678" s="43"/>
      <c r="H1678" s="51"/>
      <c r="I1678" s="43"/>
      <c r="J1678" s="31"/>
      <c r="K1678" s="55"/>
      <c r="L1678" s="31"/>
      <c r="M1678" s="31"/>
      <c r="N1678" s="31"/>
      <c r="O1678" s="31"/>
      <c r="P1678" s="31"/>
      <c r="Q1678" s="31" t="b">
        <f>IF(AND(OR(G1677:G1681=DATOS!C$8,G1677:G1681=DATOS!C$9),H1677:H1681=DATOS!B$4),ROW(G1677:G1681))</f>
        <v>0</v>
      </c>
      <c r="R1678" s="31" t="str">
        <f t="shared" ca="1" si="15"/>
        <v/>
      </c>
      <c r="S1678" s="31">
        <f t="shared" ca="1" si="16"/>
        <v>0</v>
      </c>
      <c r="T1678" s="32"/>
      <c r="U1678" s="32"/>
      <c r="V1678" s="32"/>
      <c r="W1678" s="32"/>
      <c r="X1678" s="32"/>
      <c r="Y1678" s="32"/>
      <c r="Z1678" s="32"/>
      <c r="AA1678" s="32"/>
      <c r="AB1678" s="32"/>
      <c r="AC1678" s="32"/>
      <c r="AD1678" s="32"/>
      <c r="AE1678" s="32"/>
    </row>
    <row r="1679" spans="1:31" ht="12.75">
      <c r="A1679" s="37"/>
      <c r="B1679" s="31"/>
      <c r="C1679" s="45"/>
      <c r="D1679" s="45"/>
      <c r="E1679" s="31"/>
      <c r="F1679" s="31"/>
      <c r="G1679" s="43"/>
      <c r="H1679" s="51"/>
      <c r="I1679" s="43"/>
      <c r="J1679" s="31"/>
      <c r="K1679" s="55"/>
      <c r="L1679" s="31"/>
      <c r="M1679" s="31"/>
      <c r="N1679" s="31"/>
      <c r="O1679" s="31"/>
      <c r="P1679" s="31"/>
      <c r="Q1679" s="31" t="b">
        <f>IF(AND(OR(G1678:G1682=DATOS!C$8,G1678:G1682=DATOS!C$9),H1678:H1682=DATOS!B$4),ROW(G1678:G1682))</f>
        <v>0</v>
      </c>
      <c r="R1679" s="31" t="str">
        <f t="shared" ca="1" si="15"/>
        <v/>
      </c>
      <c r="S1679" s="31">
        <f t="shared" ca="1" si="16"/>
        <v>0</v>
      </c>
      <c r="T1679" s="32"/>
      <c r="U1679" s="32"/>
      <c r="V1679" s="32"/>
      <c r="W1679" s="32"/>
      <c r="X1679" s="32"/>
      <c r="Y1679" s="32"/>
      <c r="Z1679" s="32"/>
      <c r="AA1679" s="32"/>
      <c r="AB1679" s="32"/>
      <c r="AC1679" s="32"/>
      <c r="AD1679" s="32"/>
      <c r="AE1679" s="32"/>
    </row>
    <row r="1680" spans="1:31" ht="12.75">
      <c r="A1680" s="37"/>
      <c r="B1680" s="31"/>
      <c r="C1680" s="45"/>
      <c r="D1680" s="45"/>
      <c r="E1680" s="31"/>
      <c r="F1680" s="31"/>
      <c r="G1680" s="43"/>
      <c r="H1680" s="51"/>
      <c r="I1680" s="43"/>
      <c r="J1680" s="31"/>
      <c r="K1680" s="55"/>
      <c r="L1680" s="31"/>
      <c r="M1680" s="31"/>
      <c r="N1680" s="31"/>
      <c r="O1680" s="31"/>
      <c r="P1680" s="31"/>
      <c r="Q1680" s="31" t="b">
        <f>IF(AND(OR(G1679:G1683=DATOS!C$8,G1679:G1683=DATOS!C$9),H1679:H1683=DATOS!B$4),ROW(G1679:G1683))</f>
        <v>0</v>
      </c>
      <c r="R1680" s="31" t="str">
        <f t="shared" ca="1" si="15"/>
        <v/>
      </c>
      <c r="S1680" s="31">
        <f t="shared" ca="1" si="16"/>
        <v>0</v>
      </c>
      <c r="T1680" s="32"/>
      <c r="U1680" s="32"/>
      <c r="V1680" s="32"/>
      <c r="W1680" s="32"/>
      <c r="X1680" s="32"/>
      <c r="Y1680" s="32"/>
      <c r="Z1680" s="32"/>
      <c r="AA1680" s="32"/>
      <c r="AB1680" s="32"/>
      <c r="AC1680" s="32"/>
      <c r="AD1680" s="32"/>
      <c r="AE1680" s="32"/>
    </row>
    <row r="1681" spans="1:31" ht="12.75">
      <c r="A1681" s="37"/>
      <c r="B1681" s="31"/>
      <c r="C1681" s="45"/>
      <c r="D1681" s="45"/>
      <c r="E1681" s="31"/>
      <c r="F1681" s="31"/>
      <c r="G1681" s="43"/>
      <c r="H1681" s="51"/>
      <c r="I1681" s="43"/>
      <c r="J1681" s="31"/>
      <c r="K1681" s="55"/>
      <c r="L1681" s="31"/>
      <c r="M1681" s="31"/>
      <c r="N1681" s="31"/>
      <c r="O1681" s="31"/>
      <c r="P1681" s="31"/>
      <c r="Q1681" s="31" t="b">
        <f>IF(AND(OR(G1680:G1684=DATOS!C$8,G1680:G1684=DATOS!C$9),H1680:H1684=DATOS!B$4),ROW(G1680:G1684))</f>
        <v>0</v>
      </c>
      <c r="R1681" s="31" t="str">
        <f t="shared" ca="1" si="15"/>
        <v/>
      </c>
      <c r="S1681" s="31">
        <f t="shared" ca="1" si="16"/>
        <v>0</v>
      </c>
      <c r="T1681" s="32"/>
      <c r="U1681" s="32"/>
      <c r="V1681" s="32"/>
      <c r="W1681" s="32"/>
      <c r="X1681" s="32"/>
      <c r="Y1681" s="32"/>
      <c r="Z1681" s="32"/>
      <c r="AA1681" s="32"/>
      <c r="AB1681" s="32"/>
      <c r="AC1681" s="32"/>
      <c r="AD1681" s="32"/>
      <c r="AE1681" s="32"/>
    </row>
    <row r="1682" spans="1:31" ht="12.75">
      <c r="A1682" s="37"/>
      <c r="B1682" s="31"/>
      <c r="C1682" s="45"/>
      <c r="D1682" s="45"/>
      <c r="E1682" s="31"/>
      <c r="F1682" s="31"/>
      <c r="G1682" s="43"/>
      <c r="H1682" s="51"/>
      <c r="I1682" s="43"/>
      <c r="J1682" s="31"/>
      <c r="K1682" s="55"/>
      <c r="L1682" s="31"/>
      <c r="M1682" s="31"/>
      <c r="N1682" s="31"/>
      <c r="O1682" s="31"/>
      <c r="P1682" s="31"/>
      <c r="Q1682" s="31" t="b">
        <f>IF(AND(OR(G1681:G1685=DATOS!C$8,G1681:G1685=DATOS!C$9),H1681:H1685=DATOS!B$4),ROW(G1681:G1685))</f>
        <v>0</v>
      </c>
      <c r="R1682" s="31" t="str">
        <f t="shared" ca="1" si="15"/>
        <v/>
      </c>
      <c r="S1682" s="31">
        <f t="shared" ca="1" si="16"/>
        <v>0</v>
      </c>
      <c r="T1682" s="32"/>
      <c r="U1682" s="32"/>
      <c r="V1682" s="32"/>
      <c r="W1682" s="32"/>
      <c r="X1682" s="32"/>
      <c r="Y1682" s="32"/>
      <c r="Z1682" s="32"/>
      <c r="AA1682" s="32"/>
      <c r="AB1682" s="32"/>
      <c r="AC1682" s="32"/>
      <c r="AD1682" s="32"/>
      <c r="AE1682" s="32"/>
    </row>
    <row r="1683" spans="1:31" ht="12.75">
      <c r="A1683" s="37"/>
      <c r="B1683" s="31"/>
      <c r="C1683" s="45"/>
      <c r="D1683" s="45"/>
      <c r="E1683" s="31"/>
      <c r="F1683" s="31"/>
      <c r="G1683" s="43"/>
      <c r="H1683" s="51"/>
      <c r="I1683" s="43"/>
      <c r="J1683" s="31"/>
      <c r="K1683" s="55"/>
      <c r="L1683" s="31"/>
      <c r="M1683" s="31"/>
      <c r="N1683" s="31"/>
      <c r="O1683" s="31"/>
      <c r="P1683" s="31"/>
      <c r="Q1683" s="31" t="b">
        <f>IF(AND(OR(G1682:G1686=DATOS!C$8,G1682:G1686=DATOS!C$9),H1682:H1686=DATOS!B$4),ROW(G1682:G1686))</f>
        <v>0</v>
      </c>
      <c r="R1683" s="31" t="str">
        <f t="shared" ca="1" si="15"/>
        <v/>
      </c>
      <c r="S1683" s="31">
        <f t="shared" ca="1" si="16"/>
        <v>0</v>
      </c>
      <c r="T1683" s="32"/>
      <c r="U1683" s="32"/>
      <c r="V1683" s="32"/>
      <c r="W1683" s="32"/>
      <c r="X1683" s="32"/>
      <c r="Y1683" s="32"/>
      <c r="Z1683" s="32"/>
      <c r="AA1683" s="32"/>
      <c r="AB1683" s="32"/>
      <c r="AC1683" s="32"/>
      <c r="AD1683" s="32"/>
      <c r="AE1683" s="32"/>
    </row>
    <row r="1684" spans="1:31" ht="12.75">
      <c r="A1684" s="37"/>
      <c r="B1684" s="31"/>
      <c r="C1684" s="45"/>
      <c r="D1684" s="45"/>
      <c r="E1684" s="31"/>
      <c r="F1684" s="31"/>
      <c r="G1684" s="43"/>
      <c r="H1684" s="51"/>
      <c r="I1684" s="43"/>
      <c r="J1684" s="31"/>
      <c r="K1684" s="55"/>
      <c r="L1684" s="31"/>
      <c r="M1684" s="31"/>
      <c r="N1684" s="31"/>
      <c r="O1684" s="31"/>
      <c r="P1684" s="31"/>
      <c r="Q1684" s="31" t="b">
        <f>IF(AND(OR(G1683:G1687=DATOS!C$8,G1683:G1687=DATOS!C$9),H1683:H1687=DATOS!B$4),ROW(G1683:G1687))</f>
        <v>0</v>
      </c>
      <c r="R1684" s="31" t="str">
        <f t="shared" ca="1" si="15"/>
        <v/>
      </c>
      <c r="S1684" s="31">
        <f t="shared" ca="1" si="16"/>
        <v>0</v>
      </c>
      <c r="T1684" s="32"/>
      <c r="U1684" s="32"/>
      <c r="V1684" s="32"/>
      <c r="W1684" s="32"/>
      <c r="X1684" s="32"/>
      <c r="Y1684" s="32"/>
      <c r="Z1684" s="32"/>
      <c r="AA1684" s="32"/>
      <c r="AB1684" s="32"/>
      <c r="AC1684" s="32"/>
      <c r="AD1684" s="32"/>
      <c r="AE1684" s="32"/>
    </row>
    <row r="1685" spans="1:31" ht="12.75">
      <c r="A1685" s="37"/>
      <c r="B1685" s="31"/>
      <c r="C1685" s="45"/>
      <c r="D1685" s="45"/>
      <c r="E1685" s="31"/>
      <c r="F1685" s="31"/>
      <c r="G1685" s="43"/>
      <c r="H1685" s="51"/>
      <c r="I1685" s="43"/>
      <c r="J1685" s="31"/>
      <c r="K1685" s="55"/>
      <c r="L1685" s="31"/>
      <c r="M1685" s="31"/>
      <c r="N1685" s="31"/>
      <c r="O1685" s="31"/>
      <c r="P1685" s="31"/>
      <c r="Q1685" s="31" t="b">
        <f>IF(AND(OR(G1684:G1688=DATOS!C$8,G1684:G1688=DATOS!C$9),H1684:H1688=DATOS!B$4),ROW(G1684:G1688))</f>
        <v>0</v>
      </c>
      <c r="R1685" s="31" t="str">
        <f t="shared" ca="1" si="15"/>
        <v/>
      </c>
      <c r="S1685" s="31">
        <f t="shared" ca="1" si="16"/>
        <v>0</v>
      </c>
      <c r="T1685" s="32"/>
      <c r="U1685" s="32"/>
      <c r="V1685" s="32"/>
      <c r="W1685" s="32"/>
      <c r="X1685" s="32"/>
      <c r="Y1685" s="32"/>
      <c r="Z1685" s="32"/>
      <c r="AA1685" s="32"/>
      <c r="AB1685" s="32"/>
      <c r="AC1685" s="32"/>
      <c r="AD1685" s="32"/>
      <c r="AE1685" s="32"/>
    </row>
    <row r="1686" spans="1:31" ht="12.75">
      <c r="A1686" s="37"/>
      <c r="B1686" s="31"/>
      <c r="C1686" s="45"/>
      <c r="D1686" s="45"/>
      <c r="E1686" s="31"/>
      <c r="F1686" s="31"/>
      <c r="G1686" s="43"/>
      <c r="H1686" s="51"/>
      <c r="I1686" s="43"/>
      <c r="J1686" s="31"/>
      <c r="K1686" s="55"/>
      <c r="L1686" s="31"/>
      <c r="M1686" s="31"/>
      <c r="N1686" s="31"/>
      <c r="O1686" s="31"/>
      <c r="P1686" s="31"/>
      <c r="Q1686" s="31" t="b">
        <f>IF(AND(OR(G1685:G1689=DATOS!C$8,G1685:G1689=DATOS!C$9),H1685:H1689=DATOS!B$4),ROW(G1685:G1689))</f>
        <v>0</v>
      </c>
      <c r="R1686" s="31" t="str">
        <f t="shared" ca="1" si="15"/>
        <v/>
      </c>
      <c r="S1686" s="31">
        <f t="shared" ca="1" si="16"/>
        <v>0</v>
      </c>
      <c r="T1686" s="32"/>
      <c r="U1686" s="32"/>
      <c r="V1686" s="32"/>
      <c r="W1686" s="32"/>
      <c r="X1686" s="32"/>
      <c r="Y1686" s="32"/>
      <c r="Z1686" s="32"/>
      <c r="AA1686" s="32"/>
      <c r="AB1686" s="32"/>
      <c r="AC1686" s="32"/>
      <c r="AD1686" s="32"/>
      <c r="AE1686" s="32"/>
    </row>
    <row r="1687" spans="1:31" ht="12.75">
      <c r="A1687" s="37"/>
      <c r="B1687" s="31"/>
      <c r="C1687" s="45"/>
      <c r="D1687" s="45"/>
      <c r="E1687" s="31"/>
      <c r="F1687" s="31"/>
      <c r="G1687" s="43"/>
      <c r="H1687" s="51"/>
      <c r="I1687" s="43"/>
      <c r="J1687" s="31"/>
      <c r="K1687" s="55"/>
      <c r="L1687" s="31"/>
      <c r="M1687" s="31"/>
      <c r="N1687" s="31"/>
      <c r="O1687" s="31"/>
      <c r="P1687" s="31"/>
      <c r="Q1687" s="31" t="b">
        <f>IF(AND(OR(G1686:G1690=DATOS!C$8,G1686:G1690=DATOS!C$9),H1686:H1690=DATOS!B$4),ROW(G1686:G1690))</f>
        <v>0</v>
      </c>
      <c r="R1687" s="31" t="str">
        <f t="shared" ca="1" si="15"/>
        <v/>
      </c>
      <c r="S1687" s="31">
        <f t="shared" ca="1" si="16"/>
        <v>0</v>
      </c>
      <c r="T1687" s="32"/>
      <c r="U1687" s="32"/>
      <c r="V1687" s="32"/>
      <c r="W1687" s="32"/>
      <c r="X1687" s="32"/>
      <c r="Y1687" s="32"/>
      <c r="Z1687" s="32"/>
      <c r="AA1687" s="32"/>
      <c r="AB1687" s="32"/>
      <c r="AC1687" s="32"/>
      <c r="AD1687" s="32"/>
      <c r="AE1687" s="32"/>
    </row>
    <row r="1688" spans="1:31" ht="12.75">
      <c r="A1688" s="37"/>
      <c r="B1688" s="31"/>
      <c r="C1688" s="45"/>
      <c r="D1688" s="45"/>
      <c r="E1688" s="31"/>
      <c r="F1688" s="31"/>
      <c r="G1688" s="43"/>
      <c r="H1688" s="51"/>
      <c r="I1688" s="43"/>
      <c r="J1688" s="31"/>
      <c r="K1688" s="55"/>
      <c r="L1688" s="31"/>
      <c r="M1688" s="31"/>
      <c r="N1688" s="31"/>
      <c r="O1688" s="31"/>
      <c r="P1688" s="31"/>
      <c r="Q1688" s="31" t="b">
        <f>IF(AND(OR(G1687:G1691=DATOS!C$8,G1687:G1691=DATOS!C$9),H1687:H1691=DATOS!B$4),ROW(G1687:G1691))</f>
        <v>0</v>
      </c>
      <c r="R1688" s="31" t="str">
        <f t="shared" ca="1" si="15"/>
        <v/>
      </c>
      <c r="S1688" s="31">
        <f t="shared" ca="1" si="16"/>
        <v>0</v>
      </c>
      <c r="T1688" s="32"/>
      <c r="U1688" s="32"/>
      <c r="V1688" s="32"/>
      <c r="W1688" s="32"/>
      <c r="X1688" s="32"/>
      <c r="Y1688" s="32"/>
      <c r="Z1688" s="32"/>
      <c r="AA1688" s="32"/>
      <c r="AB1688" s="32"/>
      <c r="AC1688" s="32"/>
      <c r="AD1688" s="32"/>
      <c r="AE1688" s="32"/>
    </row>
    <row r="1689" spans="1:31" ht="12.75">
      <c r="A1689" s="37"/>
      <c r="B1689" s="31"/>
      <c r="C1689" s="45"/>
      <c r="D1689" s="45"/>
      <c r="E1689" s="31"/>
      <c r="F1689" s="31"/>
      <c r="G1689" s="43"/>
      <c r="H1689" s="51"/>
      <c r="I1689" s="43"/>
      <c r="J1689" s="31"/>
      <c r="K1689" s="55"/>
      <c r="L1689" s="31"/>
      <c r="M1689" s="31"/>
      <c r="N1689" s="31"/>
      <c r="O1689" s="31"/>
      <c r="P1689" s="31"/>
      <c r="Q1689" s="31" t="b">
        <f>IF(AND(OR(G1688:G1692=DATOS!C$8,G1688:G1692=DATOS!C$9),H1688:H1692=DATOS!B$4),ROW(G1688:G1692))</f>
        <v>0</v>
      </c>
      <c r="R1689" s="31" t="str">
        <f t="shared" ca="1" si="15"/>
        <v/>
      </c>
      <c r="S1689" s="31">
        <f t="shared" ca="1" si="16"/>
        <v>0</v>
      </c>
      <c r="T1689" s="32"/>
      <c r="U1689" s="32"/>
      <c r="V1689" s="32"/>
      <c r="W1689" s="32"/>
      <c r="X1689" s="32"/>
      <c r="Y1689" s="32"/>
      <c r="Z1689" s="32"/>
      <c r="AA1689" s="32"/>
      <c r="AB1689" s="32"/>
      <c r="AC1689" s="32"/>
      <c r="AD1689" s="32"/>
      <c r="AE1689" s="32"/>
    </row>
    <row r="1690" spans="1:31" ht="12.75">
      <c r="A1690" s="37"/>
      <c r="B1690" s="31"/>
      <c r="C1690" s="45"/>
      <c r="D1690" s="45"/>
      <c r="E1690" s="31"/>
      <c r="F1690" s="31"/>
      <c r="G1690" s="43"/>
      <c r="H1690" s="51"/>
      <c r="I1690" s="43"/>
      <c r="J1690" s="31"/>
      <c r="K1690" s="55"/>
      <c r="L1690" s="31"/>
      <c r="M1690" s="31"/>
      <c r="N1690" s="31"/>
      <c r="O1690" s="31"/>
      <c r="P1690" s="31"/>
      <c r="Q1690" s="31" t="b">
        <f>IF(AND(OR(G1689:G1693=DATOS!C$8,G1689:G1693=DATOS!C$9),H1689:H1693=DATOS!B$4),ROW(G1689:G1693))</f>
        <v>0</v>
      </c>
      <c r="R1690" s="31" t="str">
        <f t="shared" ca="1" si="15"/>
        <v/>
      </c>
      <c r="S1690" s="31">
        <f t="shared" ca="1" si="16"/>
        <v>0</v>
      </c>
      <c r="T1690" s="32"/>
      <c r="U1690" s="32"/>
      <c r="V1690" s="32"/>
      <c r="W1690" s="32"/>
      <c r="X1690" s="32"/>
      <c r="Y1690" s="32"/>
      <c r="Z1690" s="32"/>
      <c r="AA1690" s="32"/>
      <c r="AB1690" s="32"/>
      <c r="AC1690" s="32"/>
      <c r="AD1690" s="32"/>
      <c r="AE1690" s="32"/>
    </row>
    <row r="1691" spans="1:31" ht="12.75">
      <c r="A1691" s="37"/>
      <c r="B1691" s="31"/>
      <c r="C1691" s="45"/>
      <c r="D1691" s="45"/>
      <c r="E1691" s="31"/>
      <c r="F1691" s="31"/>
      <c r="G1691" s="43"/>
      <c r="H1691" s="51"/>
      <c r="I1691" s="43"/>
      <c r="J1691" s="31"/>
      <c r="K1691" s="55"/>
      <c r="L1691" s="31"/>
      <c r="M1691" s="31"/>
      <c r="N1691" s="31"/>
      <c r="O1691" s="31"/>
      <c r="P1691" s="31"/>
      <c r="Q1691" s="31" t="b">
        <f>IF(AND(OR(G1690:G1694=DATOS!C$8,G1690:G1694=DATOS!C$9),H1690:H1694=DATOS!B$4),ROW(G1690:G1694))</f>
        <v>0</v>
      </c>
      <c r="R1691" s="31" t="str">
        <f t="shared" ca="1" si="15"/>
        <v/>
      </c>
      <c r="S1691" s="31">
        <f t="shared" ca="1" si="16"/>
        <v>0</v>
      </c>
      <c r="T1691" s="32"/>
      <c r="U1691" s="32"/>
      <c r="V1691" s="32"/>
      <c r="W1691" s="32"/>
      <c r="X1691" s="32"/>
      <c r="Y1691" s="32"/>
      <c r="Z1691" s="32"/>
      <c r="AA1691" s="32"/>
      <c r="AB1691" s="32"/>
      <c r="AC1691" s="32"/>
      <c r="AD1691" s="32"/>
      <c r="AE1691" s="32"/>
    </row>
    <row r="1692" spans="1:31" ht="12.75">
      <c r="A1692" s="37"/>
      <c r="B1692" s="31"/>
      <c r="C1692" s="45"/>
      <c r="D1692" s="45"/>
      <c r="E1692" s="31"/>
      <c r="F1692" s="31"/>
      <c r="G1692" s="43"/>
      <c r="H1692" s="51"/>
      <c r="I1692" s="43"/>
      <c r="J1692" s="31"/>
      <c r="K1692" s="55"/>
      <c r="L1692" s="31"/>
      <c r="M1692" s="31"/>
      <c r="N1692" s="31"/>
      <c r="O1692" s="31"/>
      <c r="P1692" s="31"/>
      <c r="Q1692" s="31" t="b">
        <f>IF(AND(OR(G1691:G1695=DATOS!C$8,G1691:G1695=DATOS!C$9),H1691:H1695=DATOS!B$4),ROW(G1691:G1695))</f>
        <v>0</v>
      </c>
      <c r="R1692" s="31" t="str">
        <f t="shared" ca="1" si="15"/>
        <v/>
      </c>
      <c r="S1692" s="31">
        <f t="shared" ca="1" si="16"/>
        <v>0</v>
      </c>
      <c r="T1692" s="32"/>
      <c r="U1692" s="32"/>
      <c r="V1692" s="32"/>
      <c r="W1692" s="32"/>
      <c r="X1692" s="32"/>
      <c r="Y1692" s="32"/>
      <c r="Z1692" s="32"/>
      <c r="AA1692" s="32"/>
      <c r="AB1692" s="32"/>
      <c r="AC1692" s="32"/>
      <c r="AD1692" s="32"/>
      <c r="AE1692" s="32"/>
    </row>
    <row r="1693" spans="1:31" ht="12.75">
      <c r="A1693" s="37"/>
      <c r="B1693" s="31"/>
      <c r="C1693" s="45"/>
      <c r="D1693" s="45"/>
      <c r="E1693" s="31"/>
      <c r="F1693" s="31"/>
      <c r="G1693" s="43"/>
      <c r="H1693" s="51"/>
      <c r="I1693" s="43"/>
      <c r="J1693" s="31"/>
      <c r="K1693" s="55"/>
      <c r="L1693" s="31"/>
      <c r="M1693" s="31"/>
      <c r="N1693" s="31"/>
      <c r="O1693" s="31"/>
      <c r="P1693" s="31"/>
      <c r="Q1693" s="31" t="b">
        <f>IF(AND(OR(G1692:G1696=DATOS!C$8,G1692:G1696=DATOS!C$9),H1692:H1696=DATOS!B$4),ROW(G1692:G1696))</f>
        <v>0</v>
      </c>
      <c r="R1693" s="31" t="str">
        <f t="shared" ca="1" si="15"/>
        <v/>
      </c>
      <c r="S1693" s="31">
        <f t="shared" ca="1" si="16"/>
        <v>0</v>
      </c>
      <c r="T1693" s="32"/>
      <c r="U1693" s="32"/>
      <c r="V1693" s="32"/>
      <c r="W1693" s="32"/>
      <c r="X1693" s="32"/>
      <c r="Y1693" s="32"/>
      <c r="Z1693" s="32"/>
      <c r="AA1693" s="32"/>
      <c r="AB1693" s="32"/>
      <c r="AC1693" s="32"/>
      <c r="AD1693" s="32"/>
      <c r="AE1693" s="32"/>
    </row>
    <row r="1694" spans="1:31" ht="12.75">
      <c r="A1694" s="37"/>
      <c r="B1694" s="31"/>
      <c r="C1694" s="45"/>
      <c r="D1694" s="45"/>
      <c r="E1694" s="31"/>
      <c r="F1694" s="31"/>
      <c r="G1694" s="43"/>
      <c r="H1694" s="51"/>
      <c r="I1694" s="43"/>
      <c r="J1694" s="31"/>
      <c r="K1694" s="55"/>
      <c r="L1694" s="31"/>
      <c r="M1694" s="31"/>
      <c r="N1694" s="31"/>
      <c r="O1694" s="31"/>
      <c r="P1694" s="31"/>
      <c r="Q1694" s="31" t="b">
        <f>IF(AND(OR(G1693:G1697=DATOS!C$8,G1693:G1697=DATOS!C$9),H1693:H1697=DATOS!B$4),ROW(G1693:G1697))</f>
        <v>0</v>
      </c>
      <c r="R1694" s="31" t="str">
        <f t="shared" ca="1" si="15"/>
        <v/>
      </c>
      <c r="S1694" s="31">
        <f t="shared" ca="1" si="16"/>
        <v>0</v>
      </c>
      <c r="T1694" s="32"/>
      <c r="U1694" s="32"/>
      <c r="V1694" s="32"/>
      <c r="W1694" s="32"/>
      <c r="X1694" s="32"/>
      <c r="Y1694" s="32"/>
      <c r="Z1694" s="32"/>
      <c r="AA1694" s="32"/>
      <c r="AB1694" s="32"/>
      <c r="AC1694" s="32"/>
      <c r="AD1694" s="32"/>
      <c r="AE1694" s="32"/>
    </row>
    <row r="1695" spans="1:31" ht="12.75">
      <c r="A1695" s="37"/>
      <c r="B1695" s="31"/>
      <c r="C1695" s="45"/>
      <c r="D1695" s="45"/>
      <c r="E1695" s="31"/>
      <c r="F1695" s="31"/>
      <c r="G1695" s="43"/>
      <c r="H1695" s="51"/>
      <c r="I1695" s="43"/>
      <c r="J1695" s="31"/>
      <c r="K1695" s="55"/>
      <c r="L1695" s="31"/>
      <c r="M1695" s="31"/>
      <c r="N1695" s="31"/>
      <c r="O1695" s="31"/>
      <c r="P1695" s="31"/>
      <c r="Q1695" s="31" t="b">
        <f>IF(AND(OR(G1694:G1698=DATOS!C$8,G1694:G1698=DATOS!C$9),H1694:H1698=DATOS!B$4),ROW(G1694:G1698))</f>
        <v>0</v>
      </c>
      <c r="R1695" s="31" t="str">
        <f t="shared" ca="1" si="15"/>
        <v/>
      </c>
      <c r="S1695" s="31">
        <f t="shared" ca="1" si="16"/>
        <v>0</v>
      </c>
      <c r="T1695" s="32"/>
      <c r="U1695" s="32"/>
      <c r="V1695" s="32"/>
      <c r="W1695" s="32"/>
      <c r="X1695" s="32"/>
      <c r="Y1695" s="32"/>
      <c r="Z1695" s="32"/>
      <c r="AA1695" s="32"/>
      <c r="AB1695" s="32"/>
      <c r="AC1695" s="32"/>
      <c r="AD1695" s="32"/>
      <c r="AE1695" s="32"/>
    </row>
    <row r="1696" spans="1:31" ht="12.75">
      <c r="A1696" s="37"/>
      <c r="B1696" s="31"/>
      <c r="C1696" s="45"/>
      <c r="D1696" s="45"/>
      <c r="E1696" s="31"/>
      <c r="F1696" s="31"/>
      <c r="G1696" s="43"/>
      <c r="H1696" s="51"/>
      <c r="I1696" s="43"/>
      <c r="J1696" s="31"/>
      <c r="K1696" s="55"/>
      <c r="L1696" s="31"/>
      <c r="M1696" s="31"/>
      <c r="N1696" s="31"/>
      <c r="O1696" s="31"/>
      <c r="P1696" s="31"/>
      <c r="Q1696" s="31" t="b">
        <f>IF(AND(OR(G1695:G1699=DATOS!C$8,G1695:G1699=DATOS!C$9),H1695:H1699=DATOS!B$4),ROW(G1695:G1699))</f>
        <v>0</v>
      </c>
      <c r="R1696" s="31" t="str">
        <f t="shared" ca="1" si="15"/>
        <v/>
      </c>
      <c r="S1696" s="31">
        <f t="shared" ca="1" si="16"/>
        <v>0</v>
      </c>
      <c r="T1696" s="32"/>
      <c r="U1696" s="32"/>
      <c r="V1696" s="32"/>
      <c r="W1696" s="32"/>
      <c r="X1696" s="32"/>
      <c r="Y1696" s="32"/>
      <c r="Z1696" s="32"/>
      <c r="AA1696" s="32"/>
      <c r="AB1696" s="32"/>
      <c r="AC1696" s="32"/>
      <c r="AD1696" s="32"/>
      <c r="AE1696" s="32"/>
    </row>
    <row r="1697" spans="1:31" ht="12.75">
      <c r="A1697" s="37"/>
      <c r="B1697" s="31"/>
      <c r="C1697" s="45"/>
      <c r="D1697" s="45"/>
      <c r="E1697" s="31"/>
      <c r="F1697" s="31"/>
      <c r="G1697" s="43"/>
      <c r="H1697" s="51"/>
      <c r="I1697" s="43"/>
      <c r="J1697" s="31"/>
      <c r="K1697" s="55"/>
      <c r="L1697" s="31"/>
      <c r="M1697" s="31"/>
      <c r="N1697" s="31"/>
      <c r="O1697" s="31"/>
      <c r="P1697" s="31"/>
      <c r="Q1697" s="31" t="b">
        <f>IF(AND(OR(G1696:G1700=DATOS!C$8,G1696:G1700=DATOS!C$9),H1696:H1700=DATOS!B$4),ROW(G1696:G1700))</f>
        <v>0</v>
      </c>
      <c r="R1697" s="31" t="str">
        <f t="shared" ca="1" si="15"/>
        <v/>
      </c>
      <c r="S1697" s="31">
        <f t="shared" ca="1" si="16"/>
        <v>0</v>
      </c>
      <c r="T1697" s="32"/>
      <c r="U1697" s="32"/>
      <c r="V1697" s="32"/>
      <c r="W1697" s="32"/>
      <c r="X1697" s="32"/>
      <c r="Y1697" s="32"/>
      <c r="Z1697" s="32"/>
      <c r="AA1697" s="32"/>
      <c r="AB1697" s="32"/>
      <c r="AC1697" s="32"/>
      <c r="AD1697" s="32"/>
      <c r="AE1697" s="32"/>
    </row>
    <row r="1698" spans="1:31" ht="12.75">
      <c r="A1698" s="37"/>
      <c r="B1698" s="31"/>
      <c r="C1698" s="45"/>
      <c r="D1698" s="45"/>
      <c r="E1698" s="31"/>
      <c r="F1698" s="31"/>
      <c r="G1698" s="43"/>
      <c r="H1698" s="51"/>
      <c r="I1698" s="43"/>
      <c r="J1698" s="31"/>
      <c r="K1698" s="55"/>
      <c r="L1698" s="31"/>
      <c r="M1698" s="31"/>
      <c r="N1698" s="31"/>
      <c r="O1698" s="31"/>
      <c r="P1698" s="31"/>
      <c r="Q1698" s="31" t="b">
        <f>IF(AND(OR(G1697:G1701=DATOS!C$8,G1697:G1701=DATOS!C$9),H1697:H1701=DATOS!B$4),ROW(G1697:G1701))</f>
        <v>0</v>
      </c>
      <c r="R1698" s="31" t="str">
        <f t="shared" ca="1" si="15"/>
        <v/>
      </c>
      <c r="S1698" s="31">
        <f t="shared" ca="1" si="16"/>
        <v>0</v>
      </c>
      <c r="T1698" s="32"/>
      <c r="U1698" s="32"/>
      <c r="V1698" s="32"/>
      <c r="W1698" s="32"/>
      <c r="X1698" s="32"/>
      <c r="Y1698" s="32"/>
      <c r="Z1698" s="32"/>
      <c r="AA1698" s="32"/>
      <c r="AB1698" s="32"/>
      <c r="AC1698" s="32"/>
      <c r="AD1698" s="32"/>
      <c r="AE1698" s="32"/>
    </row>
    <row r="1699" spans="1:31" ht="12.75">
      <c r="A1699" s="37"/>
      <c r="B1699" s="31"/>
      <c r="C1699" s="45"/>
      <c r="D1699" s="45"/>
      <c r="E1699" s="31"/>
      <c r="F1699" s="31"/>
      <c r="G1699" s="43"/>
      <c r="H1699" s="51"/>
      <c r="I1699" s="43"/>
      <c r="J1699" s="31"/>
      <c r="K1699" s="55"/>
      <c r="L1699" s="31"/>
      <c r="M1699" s="31"/>
      <c r="N1699" s="31"/>
      <c r="O1699" s="31"/>
      <c r="P1699" s="31"/>
      <c r="Q1699" s="31" t="b">
        <f>IF(AND(OR(G1698:G1702=DATOS!C$8,G1698:G1702=DATOS!C$9),H1698:H1702=DATOS!B$4),ROW(G1698:G1702))</f>
        <v>0</v>
      </c>
      <c r="R1699" s="31" t="str">
        <f t="shared" ca="1" si="15"/>
        <v/>
      </c>
      <c r="S1699" s="31">
        <f t="shared" ca="1" si="16"/>
        <v>0</v>
      </c>
      <c r="T1699" s="32"/>
      <c r="U1699" s="32"/>
      <c r="V1699" s="32"/>
      <c r="W1699" s="32"/>
      <c r="X1699" s="32"/>
      <c r="Y1699" s="32"/>
      <c r="Z1699" s="32"/>
      <c r="AA1699" s="32"/>
      <c r="AB1699" s="32"/>
      <c r="AC1699" s="32"/>
      <c r="AD1699" s="32"/>
      <c r="AE1699" s="32"/>
    </row>
    <row r="1700" spans="1:31" ht="12.75">
      <c r="A1700" s="37"/>
      <c r="B1700" s="31"/>
      <c r="C1700" s="45"/>
      <c r="D1700" s="45"/>
      <c r="E1700" s="31"/>
      <c r="F1700" s="31"/>
      <c r="G1700" s="43"/>
      <c r="H1700" s="51"/>
      <c r="I1700" s="43"/>
      <c r="J1700" s="31"/>
      <c r="K1700" s="55"/>
      <c r="L1700" s="31"/>
      <c r="M1700" s="31"/>
      <c r="N1700" s="31"/>
      <c r="O1700" s="31"/>
      <c r="P1700" s="31"/>
      <c r="Q1700" s="31" t="b">
        <f>IF(AND(OR(G1699:G1703=DATOS!C$8,G1699:G1703=DATOS!C$9),H1699:H1703=DATOS!B$4),ROW(G1699:G1703))</f>
        <v>0</v>
      </c>
      <c r="R1700" s="31" t="str">
        <f t="shared" ca="1" si="15"/>
        <v/>
      </c>
      <c r="S1700" s="31">
        <f t="shared" ca="1" si="16"/>
        <v>0</v>
      </c>
      <c r="T1700" s="32"/>
      <c r="U1700" s="32"/>
      <c r="V1700" s="32"/>
      <c r="W1700" s="32"/>
      <c r="X1700" s="32"/>
      <c r="Y1700" s="32"/>
      <c r="Z1700" s="32"/>
      <c r="AA1700" s="32"/>
      <c r="AB1700" s="32"/>
      <c r="AC1700" s="32"/>
      <c r="AD1700" s="32"/>
      <c r="AE1700" s="32"/>
    </row>
    <row r="1701" spans="1:31" ht="12.75">
      <c r="A1701" s="37"/>
      <c r="B1701" s="31"/>
      <c r="C1701" s="45"/>
      <c r="D1701" s="45"/>
      <c r="E1701" s="31"/>
      <c r="F1701" s="31"/>
      <c r="G1701" s="43"/>
      <c r="H1701" s="51"/>
      <c r="I1701" s="43"/>
      <c r="J1701" s="31"/>
      <c r="K1701" s="55"/>
      <c r="L1701" s="31"/>
      <c r="M1701" s="31"/>
      <c r="N1701" s="31"/>
      <c r="O1701" s="31"/>
      <c r="P1701" s="31"/>
      <c r="Q1701" s="31" t="b">
        <f>IF(AND(OR(G1700:G1704=DATOS!C$8,G1700:G1704=DATOS!C$9),H1700:H1704=DATOS!B$4),ROW(G1700:G1704))</f>
        <v>0</v>
      </c>
      <c r="R1701" s="31" t="str">
        <f t="shared" ca="1" si="15"/>
        <v/>
      </c>
      <c r="S1701" s="31">
        <f t="shared" ca="1" si="16"/>
        <v>0</v>
      </c>
      <c r="T1701" s="32"/>
      <c r="U1701" s="32"/>
      <c r="V1701" s="32"/>
      <c r="W1701" s="32"/>
      <c r="X1701" s="32"/>
      <c r="Y1701" s="32"/>
      <c r="Z1701" s="32"/>
      <c r="AA1701" s="32"/>
      <c r="AB1701" s="32"/>
      <c r="AC1701" s="32"/>
      <c r="AD1701" s="32"/>
      <c r="AE1701" s="32"/>
    </row>
    <row r="1702" spans="1:31" ht="12.75">
      <c r="A1702" s="37"/>
      <c r="B1702" s="31"/>
      <c r="C1702" s="45"/>
      <c r="D1702" s="45"/>
      <c r="E1702" s="31"/>
      <c r="F1702" s="31"/>
      <c r="G1702" s="43"/>
      <c r="H1702" s="51"/>
      <c r="I1702" s="43"/>
      <c r="J1702" s="31"/>
      <c r="K1702" s="55"/>
      <c r="L1702" s="31"/>
      <c r="M1702" s="31"/>
      <c r="N1702" s="31"/>
      <c r="O1702" s="31"/>
      <c r="P1702" s="31"/>
      <c r="Q1702" s="31" t="b">
        <f>IF(AND(OR(G1701:G1705=DATOS!C$8,G1701:G1705=DATOS!C$9),H1701:H1705=DATOS!B$4),ROW(G1701:G1705))</f>
        <v>0</v>
      </c>
      <c r="R1702" s="31" t="str">
        <f t="shared" ca="1" si="15"/>
        <v/>
      </c>
      <c r="S1702" s="31">
        <f t="shared" ca="1" si="16"/>
        <v>0</v>
      </c>
      <c r="T1702" s="32"/>
      <c r="U1702" s="32"/>
      <c r="V1702" s="32"/>
      <c r="W1702" s="32"/>
      <c r="X1702" s="32"/>
      <c r="Y1702" s="32"/>
      <c r="Z1702" s="32"/>
      <c r="AA1702" s="32"/>
      <c r="AB1702" s="32"/>
      <c r="AC1702" s="32"/>
      <c r="AD1702" s="32"/>
      <c r="AE1702" s="32"/>
    </row>
    <row r="1703" spans="1:31" ht="12.75">
      <c r="A1703" s="37"/>
      <c r="B1703" s="31"/>
      <c r="C1703" s="45"/>
      <c r="D1703" s="45"/>
      <c r="E1703" s="31"/>
      <c r="F1703" s="31"/>
      <c r="G1703" s="43"/>
      <c r="H1703" s="51"/>
      <c r="I1703" s="43"/>
      <c r="J1703" s="31"/>
      <c r="K1703" s="55"/>
      <c r="L1703" s="31"/>
      <c r="M1703" s="31"/>
      <c r="N1703" s="31"/>
      <c r="O1703" s="31"/>
      <c r="P1703" s="31"/>
      <c r="Q1703" s="31" t="b">
        <f>IF(AND(OR(G1702:G1706=DATOS!C$8,G1702:G1706=DATOS!C$9),H1702:H1706=DATOS!B$4),ROW(G1702:G1706))</f>
        <v>0</v>
      </c>
      <c r="R1703" s="31" t="str">
        <f t="shared" ca="1" si="15"/>
        <v/>
      </c>
      <c r="S1703" s="31">
        <f t="shared" ca="1" si="16"/>
        <v>0</v>
      </c>
      <c r="T1703" s="32"/>
      <c r="U1703" s="32"/>
      <c r="V1703" s="32"/>
      <c r="W1703" s="32"/>
      <c r="X1703" s="32"/>
      <c r="Y1703" s="32"/>
      <c r="Z1703" s="32"/>
      <c r="AA1703" s="32"/>
      <c r="AB1703" s="32"/>
      <c r="AC1703" s="32"/>
      <c r="AD1703" s="32"/>
      <c r="AE1703" s="32"/>
    </row>
    <row r="1704" spans="1:31" ht="12.75">
      <c r="A1704" s="37"/>
      <c r="B1704" s="31"/>
      <c r="C1704" s="45"/>
      <c r="D1704" s="45"/>
      <c r="E1704" s="31"/>
      <c r="F1704" s="31"/>
      <c r="G1704" s="43"/>
      <c r="H1704" s="51"/>
      <c r="I1704" s="43"/>
      <c r="J1704" s="31"/>
      <c r="K1704" s="55"/>
      <c r="L1704" s="31"/>
      <c r="M1704" s="31"/>
      <c r="N1704" s="31"/>
      <c r="O1704" s="31"/>
      <c r="P1704" s="31"/>
      <c r="Q1704" s="31" t="b">
        <f>IF(AND(OR(G1703:G1707=DATOS!C$8,G1703:G1707=DATOS!C$9),H1703:H1707=DATOS!B$4),ROW(G1703:G1707))</f>
        <v>0</v>
      </c>
      <c r="R1704" s="31" t="str">
        <f t="shared" ca="1" si="15"/>
        <v/>
      </c>
      <c r="S1704" s="31">
        <f t="shared" ca="1" si="16"/>
        <v>0</v>
      </c>
      <c r="T1704" s="32"/>
      <c r="U1704" s="32"/>
      <c r="V1704" s="32"/>
      <c r="W1704" s="32"/>
      <c r="X1704" s="32"/>
      <c r="Y1704" s="32"/>
      <c r="Z1704" s="32"/>
      <c r="AA1704" s="32"/>
      <c r="AB1704" s="32"/>
      <c r="AC1704" s="32"/>
      <c r="AD1704" s="32"/>
      <c r="AE1704" s="32"/>
    </row>
    <row r="1705" spans="1:31" ht="12.75">
      <c r="A1705" s="37"/>
      <c r="B1705" s="31"/>
      <c r="C1705" s="45"/>
      <c r="D1705" s="45"/>
      <c r="E1705" s="31"/>
      <c r="F1705" s="31"/>
      <c r="G1705" s="43"/>
      <c r="H1705" s="51"/>
      <c r="I1705" s="43"/>
      <c r="J1705" s="31"/>
      <c r="K1705" s="55"/>
      <c r="L1705" s="31"/>
      <c r="M1705" s="31"/>
      <c r="N1705" s="31"/>
      <c r="O1705" s="31"/>
      <c r="P1705" s="31"/>
      <c r="Q1705" s="31" t="b">
        <f>IF(AND(OR(G1704:G1708=DATOS!C$8,G1704:G1708=DATOS!C$9),H1704:H1708=DATOS!B$4),ROW(G1704:G1708))</f>
        <v>0</v>
      </c>
      <c r="R1705" s="31" t="str">
        <f t="shared" ca="1" si="15"/>
        <v/>
      </c>
      <c r="S1705" s="31">
        <f t="shared" ca="1" si="16"/>
        <v>0</v>
      </c>
      <c r="T1705" s="32"/>
      <c r="U1705" s="32"/>
      <c r="V1705" s="32"/>
      <c r="W1705" s="32"/>
      <c r="X1705" s="32"/>
      <c r="Y1705" s="32"/>
      <c r="Z1705" s="32"/>
      <c r="AA1705" s="32"/>
      <c r="AB1705" s="32"/>
      <c r="AC1705" s="32"/>
      <c r="AD1705" s="32"/>
      <c r="AE1705" s="32"/>
    </row>
    <row r="1706" spans="1:31" ht="12.75">
      <c r="A1706" s="37"/>
      <c r="B1706" s="31"/>
      <c r="C1706" s="45"/>
      <c r="D1706" s="45"/>
      <c r="E1706" s="31"/>
      <c r="F1706" s="31"/>
      <c r="G1706" s="43"/>
      <c r="H1706" s="51"/>
      <c r="I1706" s="43"/>
      <c r="J1706" s="31"/>
      <c r="K1706" s="55"/>
      <c r="L1706" s="31"/>
      <c r="M1706" s="31"/>
      <c r="N1706" s="31"/>
      <c r="O1706" s="31"/>
      <c r="P1706" s="31"/>
      <c r="Q1706" s="31" t="b">
        <f>IF(AND(OR(G1705:G1709=DATOS!C$8,G1705:G1709=DATOS!C$9),H1705:H1709=DATOS!B$4),ROW(G1705:G1709))</f>
        <v>0</v>
      </c>
      <c r="R1706" s="31" t="str">
        <f t="shared" ca="1" si="15"/>
        <v/>
      </c>
      <c r="S1706" s="31">
        <f t="shared" ca="1" si="16"/>
        <v>0</v>
      </c>
      <c r="T1706" s="32"/>
      <c r="U1706" s="32"/>
      <c r="V1706" s="32"/>
      <c r="W1706" s="32"/>
      <c r="X1706" s="32"/>
      <c r="Y1706" s="32"/>
      <c r="Z1706" s="32"/>
      <c r="AA1706" s="32"/>
      <c r="AB1706" s="32"/>
      <c r="AC1706" s="32"/>
      <c r="AD1706" s="32"/>
      <c r="AE1706" s="32"/>
    </row>
    <row r="1707" spans="1:31" ht="12.75">
      <c r="A1707" s="37"/>
      <c r="B1707" s="31"/>
      <c r="C1707" s="45"/>
      <c r="D1707" s="45"/>
      <c r="E1707" s="31"/>
      <c r="F1707" s="31"/>
      <c r="G1707" s="43"/>
      <c r="H1707" s="51"/>
      <c r="I1707" s="43"/>
      <c r="J1707" s="31"/>
      <c r="K1707" s="55"/>
      <c r="L1707" s="31"/>
      <c r="M1707" s="31"/>
      <c r="N1707" s="31"/>
      <c r="O1707" s="31"/>
      <c r="P1707" s="31"/>
      <c r="Q1707" s="31" t="b">
        <f>IF(AND(OR(G1706:G1710=DATOS!C$8,G1706:G1710=DATOS!C$9),H1706:H1710=DATOS!B$4),ROW(G1706:G1710))</f>
        <v>0</v>
      </c>
      <c r="R1707" s="31" t="str">
        <f t="shared" ca="1" si="15"/>
        <v/>
      </c>
      <c r="S1707" s="31">
        <f t="shared" ca="1" si="16"/>
        <v>0</v>
      </c>
      <c r="T1707" s="32"/>
      <c r="U1707" s="32"/>
      <c r="V1707" s="32"/>
      <c r="W1707" s="32"/>
      <c r="X1707" s="32"/>
      <c r="Y1707" s="32"/>
      <c r="Z1707" s="32"/>
      <c r="AA1707" s="32"/>
      <c r="AB1707" s="32"/>
      <c r="AC1707" s="32"/>
      <c r="AD1707" s="32"/>
      <c r="AE1707" s="32"/>
    </row>
    <row r="1708" spans="1:31" ht="12.75">
      <c r="A1708" s="37"/>
      <c r="B1708" s="31"/>
      <c r="C1708" s="45"/>
      <c r="D1708" s="45"/>
      <c r="E1708" s="31"/>
      <c r="F1708" s="31"/>
      <c r="G1708" s="43"/>
      <c r="H1708" s="51"/>
      <c r="I1708" s="43"/>
      <c r="J1708" s="31"/>
      <c r="K1708" s="55"/>
      <c r="L1708" s="31"/>
      <c r="M1708" s="31"/>
      <c r="N1708" s="31"/>
      <c r="O1708" s="31"/>
      <c r="P1708" s="31"/>
      <c r="Q1708" s="31" t="b">
        <f>IF(AND(OR(G1707:G1711=DATOS!C$8,G1707:G1711=DATOS!C$9),H1707:H1711=DATOS!B$4),ROW(G1707:G1711))</f>
        <v>0</v>
      </c>
      <c r="R1708" s="31" t="str">
        <f t="shared" ca="1" si="15"/>
        <v/>
      </c>
      <c r="S1708" s="31">
        <f t="shared" ca="1" si="16"/>
        <v>0</v>
      </c>
      <c r="T1708" s="32"/>
      <c r="U1708" s="32"/>
      <c r="V1708" s="32"/>
      <c r="W1708" s="32"/>
      <c r="X1708" s="32"/>
      <c r="Y1708" s="32"/>
      <c r="Z1708" s="32"/>
      <c r="AA1708" s="32"/>
      <c r="AB1708" s="32"/>
      <c r="AC1708" s="32"/>
      <c r="AD1708" s="32"/>
      <c r="AE1708" s="32"/>
    </row>
    <row r="1709" spans="1:31" ht="12.75">
      <c r="A1709" s="37"/>
      <c r="B1709" s="31"/>
      <c r="C1709" s="45"/>
      <c r="D1709" s="45"/>
      <c r="E1709" s="31"/>
      <c r="F1709" s="31"/>
      <c r="G1709" s="43"/>
      <c r="H1709" s="51"/>
      <c r="I1709" s="43"/>
      <c r="J1709" s="31"/>
      <c r="K1709" s="55"/>
      <c r="L1709" s="31"/>
      <c r="M1709" s="31"/>
      <c r="N1709" s="31"/>
      <c r="O1709" s="31"/>
      <c r="P1709" s="31"/>
      <c r="Q1709" s="31" t="b">
        <f>IF(AND(OR(G1708:G1712=DATOS!C$8,G1708:G1712=DATOS!C$9),H1708:H1712=DATOS!B$4),ROW(G1708:G1712))</f>
        <v>0</v>
      </c>
      <c r="R1709" s="31" t="str">
        <f t="shared" ca="1" si="15"/>
        <v/>
      </c>
      <c r="S1709" s="31">
        <f t="shared" ca="1" si="16"/>
        <v>0</v>
      </c>
      <c r="T1709" s="32"/>
      <c r="U1709" s="32"/>
      <c r="V1709" s="32"/>
      <c r="W1709" s="32"/>
      <c r="X1709" s="32"/>
      <c r="Y1709" s="32"/>
      <c r="Z1709" s="32"/>
      <c r="AA1709" s="32"/>
      <c r="AB1709" s="32"/>
      <c r="AC1709" s="32"/>
      <c r="AD1709" s="32"/>
      <c r="AE1709" s="32"/>
    </row>
    <row r="1710" spans="1:31" ht="12.75">
      <c r="A1710" s="37"/>
      <c r="B1710" s="31"/>
      <c r="C1710" s="45"/>
      <c r="D1710" s="45"/>
      <c r="E1710" s="31"/>
      <c r="F1710" s="31"/>
      <c r="G1710" s="43"/>
      <c r="H1710" s="51"/>
      <c r="I1710" s="43"/>
      <c r="J1710" s="31"/>
      <c r="K1710" s="55"/>
      <c r="L1710" s="31"/>
      <c r="M1710" s="31"/>
      <c r="N1710" s="31"/>
      <c r="O1710" s="31"/>
      <c r="P1710" s="31"/>
      <c r="Q1710" s="31" t="b">
        <f>IF(AND(OR(G1709:G1713=DATOS!C$8,G1709:G1713=DATOS!C$9),H1709:H1713=DATOS!B$4),ROW(G1709:G1713))</f>
        <v>0</v>
      </c>
      <c r="R1710" s="31" t="str">
        <f t="shared" ca="1" si="15"/>
        <v/>
      </c>
      <c r="S1710" s="31">
        <f t="shared" ca="1" si="16"/>
        <v>0</v>
      </c>
      <c r="T1710" s="32"/>
      <c r="U1710" s="32"/>
      <c r="V1710" s="32"/>
      <c r="W1710" s="32"/>
      <c r="X1710" s="32"/>
      <c r="Y1710" s="32"/>
      <c r="Z1710" s="32"/>
      <c r="AA1710" s="32"/>
      <c r="AB1710" s="32"/>
      <c r="AC1710" s="32"/>
      <c r="AD1710" s="32"/>
      <c r="AE1710" s="32"/>
    </row>
    <row r="1711" spans="1:31" ht="12.75">
      <c r="A1711" s="37"/>
      <c r="B1711" s="31"/>
      <c r="C1711" s="45"/>
      <c r="D1711" s="45"/>
      <c r="E1711" s="31"/>
      <c r="F1711" s="31"/>
      <c r="G1711" s="43"/>
      <c r="H1711" s="51"/>
      <c r="I1711" s="43"/>
      <c r="J1711" s="31"/>
      <c r="K1711" s="55"/>
      <c r="L1711" s="31"/>
      <c r="M1711" s="31"/>
      <c r="N1711" s="31"/>
      <c r="O1711" s="31"/>
      <c r="P1711" s="31"/>
      <c r="Q1711" s="31" t="b">
        <f>IF(AND(OR(G1710:G1714=DATOS!C$8,G1710:G1714=DATOS!C$9),H1710:H1714=DATOS!B$4),ROW(G1710:G1714))</f>
        <v>0</v>
      </c>
      <c r="R1711" s="31" t="str">
        <f t="shared" ca="1" si="15"/>
        <v/>
      </c>
      <c r="S1711" s="31">
        <f t="shared" ca="1" si="16"/>
        <v>0</v>
      </c>
      <c r="T1711" s="32"/>
      <c r="U1711" s="32"/>
      <c r="V1711" s="32"/>
      <c r="W1711" s="32"/>
      <c r="X1711" s="32"/>
      <c r="Y1711" s="32"/>
      <c r="Z1711" s="32"/>
      <c r="AA1711" s="32"/>
      <c r="AB1711" s="32"/>
      <c r="AC1711" s="32"/>
      <c r="AD1711" s="32"/>
      <c r="AE1711" s="32"/>
    </row>
    <row r="1712" spans="1:31" ht="12.75">
      <c r="A1712" s="37"/>
      <c r="B1712" s="31"/>
      <c r="C1712" s="45"/>
      <c r="D1712" s="45"/>
      <c r="E1712" s="31"/>
      <c r="F1712" s="31"/>
      <c r="G1712" s="43"/>
      <c r="H1712" s="51"/>
      <c r="I1712" s="43"/>
      <c r="J1712" s="31"/>
      <c r="K1712" s="55"/>
      <c r="L1712" s="31"/>
      <c r="M1712" s="31"/>
      <c r="N1712" s="31"/>
      <c r="O1712" s="31"/>
      <c r="P1712" s="31"/>
      <c r="Q1712" s="31" t="b">
        <f>IF(AND(OR(G1711:G1715=DATOS!C$8,G1711:G1715=DATOS!C$9),H1711:H1715=DATOS!B$4),ROW(G1711:G1715))</f>
        <v>0</v>
      </c>
      <c r="R1712" s="31" t="str">
        <f t="shared" ca="1" si="15"/>
        <v/>
      </c>
      <c r="S1712" s="31">
        <f t="shared" ca="1" si="16"/>
        <v>0</v>
      </c>
      <c r="T1712" s="32"/>
      <c r="U1712" s="32"/>
      <c r="V1712" s="32"/>
      <c r="W1712" s="32"/>
      <c r="X1712" s="32"/>
      <c r="Y1712" s="32"/>
      <c r="Z1712" s="32"/>
      <c r="AA1712" s="32"/>
      <c r="AB1712" s="32"/>
      <c r="AC1712" s="32"/>
      <c r="AD1712" s="32"/>
      <c r="AE1712" s="32"/>
    </row>
    <row r="1713" spans="1:31" ht="12.75">
      <c r="A1713" s="37"/>
      <c r="B1713" s="31"/>
      <c r="C1713" s="45"/>
      <c r="D1713" s="45"/>
      <c r="E1713" s="31"/>
      <c r="F1713" s="31"/>
      <c r="G1713" s="43"/>
      <c r="H1713" s="51"/>
      <c r="I1713" s="43"/>
      <c r="J1713" s="31"/>
      <c r="K1713" s="55"/>
      <c r="L1713" s="31"/>
      <c r="M1713" s="31"/>
      <c r="N1713" s="31"/>
      <c r="O1713" s="31"/>
      <c r="P1713" s="31"/>
      <c r="Q1713" s="31" t="b">
        <f>IF(AND(OR(G1712:G1716=DATOS!C$8,G1712:G1716=DATOS!C$9),H1712:H1716=DATOS!B$4),ROW(G1712:G1716))</f>
        <v>0</v>
      </c>
      <c r="R1713" s="31" t="str">
        <f t="shared" ca="1" si="15"/>
        <v/>
      </c>
      <c r="S1713" s="31">
        <f t="shared" ca="1" si="16"/>
        <v>0</v>
      </c>
      <c r="T1713" s="32"/>
      <c r="U1713" s="32"/>
      <c r="V1713" s="32"/>
      <c r="W1713" s="32"/>
      <c r="X1713" s="32"/>
      <c r="Y1713" s="32"/>
      <c r="Z1713" s="32"/>
      <c r="AA1713" s="32"/>
      <c r="AB1713" s="32"/>
      <c r="AC1713" s="32"/>
      <c r="AD1713" s="32"/>
      <c r="AE1713" s="32"/>
    </row>
    <row r="1714" spans="1:31" ht="12.75">
      <c r="A1714" s="37"/>
      <c r="B1714" s="31"/>
      <c r="C1714" s="45"/>
      <c r="D1714" s="45"/>
      <c r="E1714" s="31"/>
      <c r="F1714" s="31"/>
      <c r="G1714" s="43"/>
      <c r="H1714" s="51"/>
      <c r="I1714" s="43"/>
      <c r="J1714" s="31"/>
      <c r="K1714" s="55"/>
      <c r="L1714" s="31"/>
      <c r="M1714" s="31"/>
      <c r="N1714" s="31"/>
      <c r="O1714" s="31"/>
      <c r="P1714" s="31"/>
      <c r="Q1714" s="31" t="b">
        <f>IF(AND(OR(G1713:G1717=DATOS!C$8,G1713:G1717=DATOS!C$9),H1713:H1717=DATOS!B$4),ROW(G1713:G1717))</f>
        <v>0</v>
      </c>
      <c r="R1714" s="31" t="str">
        <f t="shared" ca="1" si="15"/>
        <v/>
      </c>
      <c r="S1714" s="31">
        <f t="shared" ca="1" si="16"/>
        <v>0</v>
      </c>
      <c r="T1714" s="32"/>
      <c r="U1714" s="32"/>
      <c r="V1714" s="32"/>
      <c r="W1714" s="32"/>
      <c r="X1714" s="32"/>
      <c r="Y1714" s="32"/>
      <c r="Z1714" s="32"/>
      <c r="AA1714" s="32"/>
      <c r="AB1714" s="32"/>
      <c r="AC1714" s="32"/>
      <c r="AD1714" s="32"/>
      <c r="AE1714" s="32"/>
    </row>
    <row r="1715" spans="1:31" ht="12.75">
      <c r="A1715" s="37"/>
      <c r="B1715" s="31"/>
      <c r="C1715" s="45"/>
      <c r="D1715" s="45"/>
      <c r="E1715" s="31"/>
      <c r="F1715" s="31"/>
      <c r="G1715" s="43"/>
      <c r="H1715" s="51"/>
      <c r="I1715" s="43"/>
      <c r="J1715" s="31"/>
      <c r="K1715" s="55"/>
      <c r="L1715" s="31"/>
      <c r="M1715" s="31"/>
      <c r="N1715" s="31"/>
      <c r="O1715" s="31"/>
      <c r="P1715" s="31"/>
      <c r="Q1715" s="31" t="b">
        <f>IF(AND(OR(G1714:G1718=DATOS!C$8,G1714:G1718=DATOS!C$9),H1714:H1718=DATOS!B$4),ROW(G1714:G1718))</f>
        <v>0</v>
      </c>
      <c r="R1715" s="31" t="str">
        <f t="shared" ca="1" si="15"/>
        <v/>
      </c>
      <c r="S1715" s="31">
        <f t="shared" ca="1" si="16"/>
        <v>0</v>
      </c>
      <c r="T1715" s="32"/>
      <c r="U1715" s="32"/>
      <c r="V1715" s="32"/>
      <c r="W1715" s="32"/>
      <c r="X1715" s="32"/>
      <c r="Y1715" s="32"/>
      <c r="Z1715" s="32"/>
      <c r="AA1715" s="32"/>
      <c r="AB1715" s="32"/>
      <c r="AC1715" s="32"/>
      <c r="AD1715" s="32"/>
      <c r="AE1715" s="32"/>
    </row>
    <row r="1716" spans="1:31" ht="12.75">
      <c r="A1716" s="37"/>
      <c r="B1716" s="31"/>
      <c r="C1716" s="45"/>
      <c r="D1716" s="45"/>
      <c r="E1716" s="31"/>
      <c r="F1716" s="31"/>
      <c r="G1716" s="43"/>
      <c r="H1716" s="51"/>
      <c r="I1716" s="43"/>
      <c r="J1716" s="31"/>
      <c r="K1716" s="55"/>
      <c r="L1716" s="31"/>
      <c r="M1716" s="31"/>
      <c r="N1716" s="31"/>
      <c r="O1716" s="31"/>
      <c r="P1716" s="31"/>
      <c r="Q1716" s="31" t="b">
        <f>IF(AND(OR(G1715:G1719=DATOS!C$8,G1715:G1719=DATOS!C$9),H1715:H1719=DATOS!B$4),ROW(G1715:G1719))</f>
        <v>0</v>
      </c>
      <c r="R1716" s="31" t="str">
        <f t="shared" ca="1" si="15"/>
        <v/>
      </c>
      <c r="S1716" s="31">
        <f t="shared" ca="1" si="16"/>
        <v>0</v>
      </c>
      <c r="T1716" s="32"/>
      <c r="U1716" s="32"/>
      <c r="V1716" s="32"/>
      <c r="W1716" s="32"/>
      <c r="X1716" s="32"/>
      <c r="Y1716" s="32"/>
      <c r="Z1716" s="32"/>
      <c r="AA1716" s="32"/>
      <c r="AB1716" s="32"/>
      <c r="AC1716" s="32"/>
      <c r="AD1716" s="32"/>
      <c r="AE1716" s="32"/>
    </row>
    <row r="1717" spans="1:31" ht="12.75">
      <c r="A1717" s="37"/>
      <c r="B1717" s="31"/>
      <c r="C1717" s="45"/>
      <c r="D1717" s="45"/>
      <c r="E1717" s="31"/>
      <c r="F1717" s="31"/>
      <c r="G1717" s="43"/>
      <c r="H1717" s="51"/>
      <c r="I1717" s="43"/>
      <c r="J1717" s="31"/>
      <c r="K1717" s="55"/>
      <c r="L1717" s="31"/>
      <c r="M1717" s="31"/>
      <c r="N1717" s="31"/>
      <c r="O1717" s="31"/>
      <c r="P1717" s="31"/>
      <c r="Q1717" s="31" t="b">
        <f>IF(AND(OR(G1716:G1720=DATOS!C$8,G1716:G1720=DATOS!C$9),H1716:H1720=DATOS!B$4),ROW(G1716:G1720))</f>
        <v>0</v>
      </c>
      <c r="R1717" s="31" t="str">
        <f t="shared" ca="1" si="15"/>
        <v/>
      </c>
      <c r="S1717" s="31">
        <f t="shared" ca="1" si="16"/>
        <v>0</v>
      </c>
      <c r="T1717" s="32"/>
      <c r="U1717" s="32"/>
      <c r="V1717" s="32"/>
      <c r="W1717" s="32"/>
      <c r="X1717" s="32"/>
      <c r="Y1717" s="32"/>
      <c r="Z1717" s="32"/>
      <c r="AA1717" s="32"/>
      <c r="AB1717" s="32"/>
      <c r="AC1717" s="32"/>
      <c r="AD1717" s="32"/>
      <c r="AE1717" s="32"/>
    </row>
    <row r="1718" spans="1:31" ht="12.75">
      <c r="A1718" s="37"/>
      <c r="B1718" s="31"/>
      <c r="C1718" s="45"/>
      <c r="D1718" s="45"/>
      <c r="E1718" s="31"/>
      <c r="F1718" s="31"/>
      <c r="G1718" s="43"/>
      <c r="H1718" s="51"/>
      <c r="I1718" s="43"/>
      <c r="J1718" s="31"/>
      <c r="K1718" s="55"/>
      <c r="L1718" s="31"/>
      <c r="M1718" s="31"/>
      <c r="N1718" s="31"/>
      <c r="O1718" s="31"/>
      <c r="P1718" s="31"/>
      <c r="Q1718" s="31" t="b">
        <f>IF(AND(OR(G1717:G1721=DATOS!C$8,G1717:G1721=DATOS!C$9),H1717:H1721=DATOS!B$4),ROW(G1717:G1721))</f>
        <v>0</v>
      </c>
      <c r="R1718" s="31" t="str">
        <f t="shared" ca="1" si="15"/>
        <v/>
      </c>
      <c r="S1718" s="31">
        <f t="shared" ca="1" si="16"/>
        <v>0</v>
      </c>
      <c r="T1718" s="32"/>
      <c r="U1718" s="32"/>
      <c r="V1718" s="32"/>
      <c r="W1718" s="32"/>
      <c r="X1718" s="32"/>
      <c r="Y1718" s="32"/>
      <c r="Z1718" s="32"/>
      <c r="AA1718" s="32"/>
      <c r="AB1718" s="32"/>
      <c r="AC1718" s="32"/>
      <c r="AD1718" s="32"/>
      <c r="AE1718" s="32"/>
    </row>
    <row r="1719" spans="1:31" ht="12.75">
      <c r="A1719" s="37"/>
      <c r="B1719" s="31"/>
      <c r="C1719" s="45"/>
      <c r="D1719" s="45"/>
      <c r="E1719" s="31"/>
      <c r="F1719" s="31"/>
      <c r="G1719" s="43"/>
      <c r="H1719" s="51"/>
      <c r="I1719" s="43"/>
      <c r="J1719" s="31"/>
      <c r="K1719" s="55"/>
      <c r="L1719" s="31"/>
      <c r="M1719" s="31"/>
      <c r="N1719" s="31"/>
      <c r="O1719" s="31"/>
      <c r="P1719" s="31"/>
      <c r="Q1719" s="31" t="b">
        <f>IF(AND(OR(G1718:G1722=DATOS!C$8,G1718:G1722=DATOS!C$9),H1718:H1722=DATOS!B$4),ROW(G1718:G1722))</f>
        <v>0</v>
      </c>
      <c r="R1719" s="31" t="str">
        <f t="shared" ca="1" si="15"/>
        <v/>
      </c>
      <c r="S1719" s="31">
        <f t="shared" ca="1" si="16"/>
        <v>0</v>
      </c>
      <c r="T1719" s="32"/>
      <c r="U1719" s="32"/>
      <c r="V1719" s="32"/>
      <c r="W1719" s="32"/>
      <c r="X1719" s="32"/>
      <c r="Y1719" s="32"/>
      <c r="Z1719" s="32"/>
      <c r="AA1719" s="32"/>
      <c r="AB1719" s="32"/>
      <c r="AC1719" s="32"/>
      <c r="AD1719" s="32"/>
      <c r="AE1719" s="32"/>
    </row>
    <row r="1720" spans="1:31" ht="12.75">
      <c r="A1720" s="37"/>
      <c r="B1720" s="31"/>
      <c r="C1720" s="45"/>
      <c r="D1720" s="45"/>
      <c r="E1720" s="31"/>
      <c r="F1720" s="31"/>
      <c r="G1720" s="43"/>
      <c r="H1720" s="51"/>
      <c r="I1720" s="43"/>
      <c r="J1720" s="31"/>
      <c r="K1720" s="55"/>
      <c r="L1720" s="31"/>
      <c r="M1720" s="31"/>
      <c r="N1720" s="31"/>
      <c r="O1720" s="31"/>
      <c r="P1720" s="31"/>
      <c r="Q1720" s="31" t="b">
        <f>IF(AND(OR(G1719:G1723=DATOS!C$8,G1719:G1723=DATOS!C$9),H1719:H1723=DATOS!B$4),ROW(G1719:G1723))</f>
        <v>0</v>
      </c>
      <c r="R1720" s="31" t="str">
        <f t="shared" ca="1" si="15"/>
        <v/>
      </c>
      <c r="S1720" s="31">
        <f t="shared" ca="1" si="16"/>
        <v>0</v>
      </c>
      <c r="T1720" s="32"/>
      <c r="U1720" s="32"/>
      <c r="V1720" s="32"/>
      <c r="W1720" s="32"/>
      <c r="X1720" s="32"/>
      <c r="Y1720" s="32"/>
      <c r="Z1720" s="32"/>
      <c r="AA1720" s="32"/>
      <c r="AB1720" s="32"/>
      <c r="AC1720" s="32"/>
      <c r="AD1720" s="32"/>
      <c r="AE1720" s="32"/>
    </row>
    <row r="1721" spans="1:31" ht="12.75">
      <c r="A1721" s="37"/>
      <c r="B1721" s="31"/>
      <c r="C1721" s="45"/>
      <c r="D1721" s="45"/>
      <c r="E1721" s="31"/>
      <c r="F1721" s="31"/>
      <c r="G1721" s="43"/>
      <c r="H1721" s="51"/>
      <c r="I1721" s="43"/>
      <c r="J1721" s="31"/>
      <c r="K1721" s="55"/>
      <c r="L1721" s="31"/>
      <c r="M1721" s="31"/>
      <c r="N1721" s="31"/>
      <c r="O1721" s="31"/>
      <c r="P1721" s="31"/>
      <c r="Q1721" s="31" t="b">
        <f>IF(AND(OR(G1720:G1724=DATOS!C$8,G1720:G1724=DATOS!C$9),H1720:H1724=DATOS!B$4),ROW(G1720:G1724))</f>
        <v>0</v>
      </c>
      <c r="R1721" s="31" t="str">
        <f t="shared" ca="1" si="15"/>
        <v/>
      </c>
      <c r="S1721" s="31">
        <f t="shared" ca="1" si="16"/>
        <v>0</v>
      </c>
      <c r="T1721" s="32"/>
      <c r="U1721" s="32"/>
      <c r="V1721" s="32"/>
      <c r="W1721" s="32"/>
      <c r="X1721" s="32"/>
      <c r="Y1721" s="32"/>
      <c r="Z1721" s="32"/>
      <c r="AA1721" s="32"/>
      <c r="AB1721" s="32"/>
      <c r="AC1721" s="32"/>
      <c r="AD1721" s="32"/>
      <c r="AE1721" s="32"/>
    </row>
    <row r="1722" spans="1:31" ht="12.75">
      <c r="A1722" s="37"/>
      <c r="B1722" s="31"/>
      <c r="C1722" s="45"/>
      <c r="D1722" s="45"/>
      <c r="E1722" s="31"/>
      <c r="F1722" s="31"/>
      <c r="G1722" s="43"/>
      <c r="H1722" s="51"/>
      <c r="I1722" s="43"/>
      <c r="J1722" s="31"/>
      <c r="K1722" s="55"/>
      <c r="L1722" s="31"/>
      <c r="M1722" s="31"/>
      <c r="N1722" s="31"/>
      <c r="O1722" s="31"/>
      <c r="P1722" s="31"/>
      <c r="Q1722" s="31" t="b">
        <f>IF(AND(OR(G1721:G1725=DATOS!C$8,G1721:G1725=DATOS!C$9),H1721:H1725=DATOS!B$4),ROW(G1721:G1725))</f>
        <v>0</v>
      </c>
      <c r="R1722" s="31" t="str">
        <f t="shared" ca="1" si="15"/>
        <v/>
      </c>
      <c r="S1722" s="31">
        <f t="shared" ca="1" si="16"/>
        <v>0</v>
      </c>
      <c r="T1722" s="32"/>
      <c r="U1722" s="32"/>
      <c r="V1722" s="32"/>
      <c r="W1722" s="32"/>
      <c r="X1722" s="32"/>
      <c r="Y1722" s="32"/>
      <c r="Z1722" s="32"/>
      <c r="AA1722" s="32"/>
      <c r="AB1722" s="32"/>
      <c r="AC1722" s="32"/>
      <c r="AD1722" s="32"/>
      <c r="AE1722" s="32"/>
    </row>
    <row r="1723" spans="1:31" ht="12.75">
      <c r="A1723" s="37"/>
      <c r="B1723" s="31"/>
      <c r="C1723" s="45"/>
      <c r="D1723" s="45"/>
      <c r="E1723" s="31"/>
      <c r="F1723" s="31"/>
      <c r="G1723" s="43"/>
      <c r="H1723" s="51"/>
      <c r="I1723" s="43"/>
      <c r="J1723" s="31"/>
      <c r="K1723" s="55"/>
      <c r="L1723" s="31"/>
      <c r="M1723" s="31"/>
      <c r="N1723" s="31"/>
      <c r="O1723" s="31"/>
      <c r="P1723" s="31"/>
      <c r="Q1723" s="31" t="b">
        <f>IF(AND(OR(G1722:G1726=DATOS!C$8,G1722:G1726=DATOS!C$9),H1722:H1726=DATOS!B$4),ROW(G1722:G1726))</f>
        <v>0</v>
      </c>
      <c r="R1723" s="31" t="str">
        <f t="shared" ca="1" si="15"/>
        <v/>
      </c>
      <c r="S1723" s="31">
        <f t="shared" ca="1" si="16"/>
        <v>0</v>
      </c>
      <c r="T1723" s="32"/>
      <c r="U1723" s="32"/>
      <c r="V1723" s="32"/>
      <c r="W1723" s="32"/>
      <c r="X1723" s="32"/>
      <c r="Y1723" s="32"/>
      <c r="Z1723" s="32"/>
      <c r="AA1723" s="32"/>
      <c r="AB1723" s="32"/>
      <c r="AC1723" s="32"/>
      <c r="AD1723" s="32"/>
      <c r="AE1723" s="32"/>
    </row>
    <row r="1724" spans="1:31" ht="12.75">
      <c r="A1724" s="37"/>
      <c r="B1724" s="31"/>
      <c r="C1724" s="45"/>
      <c r="D1724" s="45"/>
      <c r="E1724" s="31"/>
      <c r="F1724" s="31"/>
      <c r="G1724" s="43"/>
      <c r="H1724" s="51"/>
      <c r="I1724" s="43"/>
      <c r="J1724" s="31"/>
      <c r="K1724" s="55"/>
      <c r="L1724" s="31"/>
      <c r="M1724" s="31"/>
      <c r="N1724" s="31"/>
      <c r="O1724" s="31"/>
      <c r="P1724" s="31"/>
      <c r="Q1724" s="31" t="b">
        <f>IF(AND(OR(G1723:G1727=DATOS!C$8,G1723:G1727=DATOS!C$9),H1723:H1727=DATOS!B$4),ROW(G1723:G1727))</f>
        <v>0</v>
      </c>
      <c r="R1724" s="31" t="str">
        <f t="shared" ca="1" si="15"/>
        <v/>
      </c>
      <c r="S1724" s="31">
        <f t="shared" ca="1" si="16"/>
        <v>0</v>
      </c>
      <c r="T1724" s="32"/>
      <c r="U1724" s="32"/>
      <c r="V1724" s="32"/>
      <c r="W1724" s="32"/>
      <c r="X1724" s="32"/>
      <c r="Y1724" s="32"/>
      <c r="Z1724" s="32"/>
      <c r="AA1724" s="32"/>
      <c r="AB1724" s="32"/>
      <c r="AC1724" s="32"/>
      <c r="AD1724" s="32"/>
      <c r="AE1724" s="32"/>
    </row>
    <row r="1725" spans="1:31" ht="12.75">
      <c r="A1725" s="37"/>
      <c r="B1725" s="31"/>
      <c r="C1725" s="45"/>
      <c r="D1725" s="45"/>
      <c r="E1725" s="31"/>
      <c r="F1725" s="31"/>
      <c r="G1725" s="43"/>
      <c r="H1725" s="51"/>
      <c r="I1725" s="43"/>
      <c r="J1725" s="31"/>
      <c r="K1725" s="55"/>
      <c r="L1725" s="31"/>
      <c r="M1725" s="31"/>
      <c r="N1725" s="31"/>
      <c r="O1725" s="31"/>
      <c r="P1725" s="31"/>
      <c r="Q1725" s="31" t="b">
        <f>IF(AND(OR(G1724:G1728=DATOS!C$8,G1724:G1728=DATOS!C$9),H1724:H1728=DATOS!B$4),ROW(G1724:G1728))</f>
        <v>0</v>
      </c>
      <c r="R1725" s="31" t="str">
        <f t="shared" ca="1" si="15"/>
        <v/>
      </c>
      <c r="S1725" s="31">
        <f t="shared" ca="1" si="16"/>
        <v>0</v>
      </c>
      <c r="T1725" s="32"/>
      <c r="U1725" s="32"/>
      <c r="V1725" s="32"/>
      <c r="W1725" s="32"/>
      <c r="X1725" s="32"/>
      <c r="Y1725" s="32"/>
      <c r="Z1725" s="32"/>
      <c r="AA1725" s="32"/>
      <c r="AB1725" s="32"/>
      <c r="AC1725" s="32"/>
      <c r="AD1725" s="32"/>
      <c r="AE1725" s="32"/>
    </row>
    <row r="1726" spans="1:31" ht="12.75">
      <c r="A1726" s="37"/>
      <c r="B1726" s="31"/>
      <c r="C1726" s="45"/>
      <c r="D1726" s="45"/>
      <c r="E1726" s="31"/>
      <c r="F1726" s="31"/>
      <c r="G1726" s="43"/>
      <c r="H1726" s="51"/>
      <c r="I1726" s="43"/>
      <c r="J1726" s="31"/>
      <c r="K1726" s="55"/>
      <c r="L1726" s="31"/>
      <c r="M1726" s="31"/>
      <c r="N1726" s="31"/>
      <c r="O1726" s="31"/>
      <c r="P1726" s="31"/>
      <c r="Q1726" s="31" t="b">
        <f>IF(AND(OR(G1725:G1729=DATOS!C$8,G1725:G1729=DATOS!C$9),H1725:H1729=DATOS!B$4),ROW(G1725:G1729))</f>
        <v>0</v>
      </c>
      <c r="R1726" s="31" t="str">
        <f t="shared" ca="1" si="15"/>
        <v/>
      </c>
      <c r="S1726" s="31">
        <f t="shared" ca="1" si="16"/>
        <v>0</v>
      </c>
      <c r="T1726" s="32"/>
      <c r="U1726" s="32"/>
      <c r="V1726" s="32"/>
      <c r="W1726" s="32"/>
      <c r="X1726" s="32"/>
      <c r="Y1726" s="32"/>
      <c r="Z1726" s="32"/>
      <c r="AA1726" s="32"/>
      <c r="AB1726" s="32"/>
      <c r="AC1726" s="32"/>
      <c r="AD1726" s="32"/>
      <c r="AE1726" s="32"/>
    </row>
    <row r="1727" spans="1:31" ht="12.75">
      <c r="A1727" s="37"/>
      <c r="B1727" s="31"/>
      <c r="C1727" s="45"/>
      <c r="D1727" s="45"/>
      <c r="E1727" s="31"/>
      <c r="F1727" s="31"/>
      <c r="G1727" s="43"/>
      <c r="H1727" s="51"/>
      <c r="I1727" s="43"/>
      <c r="J1727" s="31"/>
      <c r="K1727" s="55"/>
      <c r="L1727" s="31"/>
      <c r="M1727" s="31"/>
      <c r="N1727" s="31"/>
      <c r="O1727" s="31"/>
      <c r="P1727" s="31"/>
      <c r="Q1727" s="31" t="b">
        <f>IF(AND(OR(G1726:G1730=DATOS!C$8,G1726:G1730=DATOS!C$9),H1726:H1730=DATOS!B$4),ROW(G1726:G1730))</f>
        <v>0</v>
      </c>
      <c r="R1727" s="31" t="str">
        <f t="shared" ca="1" si="15"/>
        <v/>
      </c>
      <c r="S1727" s="31">
        <f t="shared" ca="1" si="16"/>
        <v>0</v>
      </c>
      <c r="T1727" s="32"/>
      <c r="U1727" s="32"/>
      <c r="V1727" s="32"/>
      <c r="W1727" s="32"/>
      <c r="X1727" s="32"/>
      <c r="Y1727" s="32"/>
      <c r="Z1727" s="32"/>
      <c r="AA1727" s="32"/>
      <c r="AB1727" s="32"/>
      <c r="AC1727" s="32"/>
      <c r="AD1727" s="32"/>
      <c r="AE1727" s="32"/>
    </row>
    <row r="1728" spans="1:31" ht="12.75">
      <c r="A1728" s="37"/>
      <c r="B1728" s="31"/>
      <c r="C1728" s="45"/>
      <c r="D1728" s="45"/>
      <c r="E1728" s="31"/>
      <c r="F1728" s="31"/>
      <c r="G1728" s="43"/>
      <c r="H1728" s="51"/>
      <c r="I1728" s="43"/>
      <c r="J1728" s="31"/>
      <c r="K1728" s="55"/>
      <c r="L1728" s="31"/>
      <c r="M1728" s="31"/>
      <c r="N1728" s="31"/>
      <c r="O1728" s="31"/>
      <c r="P1728" s="31"/>
      <c r="Q1728" s="31" t="b">
        <f>IF(AND(OR(G1727:G1731=DATOS!C$8,G1727:G1731=DATOS!C$9),H1727:H1731=DATOS!B$4),ROW(G1727:G1731))</f>
        <v>0</v>
      </c>
      <c r="R1728" s="31" t="str">
        <f t="shared" ca="1" si="15"/>
        <v/>
      </c>
      <c r="S1728" s="31">
        <f t="shared" ca="1" si="16"/>
        <v>0</v>
      </c>
      <c r="T1728" s="32"/>
      <c r="U1728" s="32"/>
      <c r="V1728" s="32"/>
      <c r="W1728" s="32"/>
      <c r="X1728" s="32"/>
      <c r="Y1728" s="32"/>
      <c r="Z1728" s="32"/>
      <c r="AA1728" s="32"/>
      <c r="AB1728" s="32"/>
      <c r="AC1728" s="32"/>
      <c r="AD1728" s="32"/>
      <c r="AE1728" s="32"/>
    </row>
    <row r="1729" spans="1:31" ht="12.75">
      <c r="A1729" s="37"/>
      <c r="B1729" s="31"/>
      <c r="C1729" s="45"/>
      <c r="D1729" s="45"/>
      <c r="E1729" s="31"/>
      <c r="F1729" s="31"/>
      <c r="G1729" s="43"/>
      <c r="H1729" s="51"/>
      <c r="I1729" s="43"/>
      <c r="J1729" s="31"/>
      <c r="K1729" s="55"/>
      <c r="L1729" s="31"/>
      <c r="M1729" s="31"/>
      <c r="N1729" s="31"/>
      <c r="O1729" s="31"/>
      <c r="P1729" s="31"/>
      <c r="Q1729" s="31" t="b">
        <f>IF(AND(OR(G1728:G1732=DATOS!C$8,G1728:G1732=DATOS!C$9),H1728:H1732=DATOS!B$4),ROW(G1728:G1732))</f>
        <v>0</v>
      </c>
      <c r="R1729" s="31" t="str">
        <f t="shared" ca="1" si="15"/>
        <v/>
      </c>
      <c r="S1729" s="31">
        <f t="shared" ca="1" si="16"/>
        <v>0</v>
      </c>
      <c r="T1729" s="32"/>
      <c r="U1729" s="32"/>
      <c r="V1729" s="32"/>
      <c r="W1729" s="32"/>
      <c r="X1729" s="32"/>
      <c r="Y1729" s="32"/>
      <c r="Z1729" s="32"/>
      <c r="AA1729" s="32"/>
      <c r="AB1729" s="32"/>
      <c r="AC1729" s="32"/>
      <c r="AD1729" s="32"/>
      <c r="AE1729" s="32"/>
    </row>
    <row r="1730" spans="1:31" ht="12.75">
      <c r="A1730" s="37"/>
      <c r="B1730" s="31"/>
      <c r="C1730" s="45"/>
      <c r="D1730" s="45"/>
      <c r="E1730" s="31"/>
      <c r="F1730" s="31"/>
      <c r="G1730" s="43"/>
      <c r="H1730" s="51"/>
      <c r="I1730" s="43"/>
      <c r="J1730" s="31"/>
      <c r="K1730" s="55"/>
      <c r="L1730" s="31"/>
      <c r="M1730" s="31"/>
      <c r="N1730" s="31"/>
      <c r="O1730" s="31"/>
      <c r="P1730" s="31"/>
      <c r="Q1730" s="31" t="b">
        <f>IF(AND(OR(G1729:G1733=DATOS!C$8,G1729:G1733=DATOS!C$9),H1729:H1733=DATOS!B$4),ROW(G1729:G1733))</f>
        <v>0</v>
      </c>
      <c r="R1730" s="31" t="str">
        <f t="shared" ca="1" si="15"/>
        <v/>
      </c>
      <c r="S1730" s="31">
        <f t="shared" ca="1" si="16"/>
        <v>0</v>
      </c>
      <c r="T1730" s="32"/>
      <c r="U1730" s="32"/>
      <c r="V1730" s="32"/>
      <c r="W1730" s="32"/>
      <c r="X1730" s="32"/>
      <c r="Y1730" s="32"/>
      <c r="Z1730" s="32"/>
      <c r="AA1730" s="32"/>
      <c r="AB1730" s="32"/>
      <c r="AC1730" s="32"/>
      <c r="AD1730" s="32"/>
      <c r="AE1730" s="32"/>
    </row>
    <row r="1731" spans="1:31" ht="12.75">
      <c r="A1731" s="37"/>
      <c r="B1731" s="31"/>
      <c r="C1731" s="45"/>
      <c r="D1731" s="45"/>
      <c r="E1731" s="31"/>
      <c r="F1731" s="31"/>
      <c r="G1731" s="43"/>
      <c r="H1731" s="51"/>
      <c r="I1731" s="43"/>
      <c r="J1731" s="31"/>
      <c r="K1731" s="55"/>
      <c r="L1731" s="31"/>
      <c r="M1731" s="31"/>
      <c r="N1731" s="31"/>
      <c r="O1731" s="31"/>
      <c r="P1731" s="31"/>
      <c r="Q1731" s="31" t="b">
        <f>IF(AND(OR(G1730:G1734=DATOS!C$8,G1730:G1734=DATOS!C$9),H1730:H1734=DATOS!B$4),ROW(G1730:G1734))</f>
        <v>0</v>
      </c>
      <c r="R1731" s="31" t="str">
        <f t="shared" ca="1" si="15"/>
        <v/>
      </c>
      <c r="S1731" s="31">
        <f t="shared" ca="1" si="16"/>
        <v>0</v>
      </c>
      <c r="T1731" s="32"/>
      <c r="U1731" s="32"/>
      <c r="V1731" s="32"/>
      <c r="W1731" s="32"/>
      <c r="X1731" s="32"/>
      <c r="Y1731" s="32"/>
      <c r="Z1731" s="32"/>
      <c r="AA1731" s="32"/>
      <c r="AB1731" s="32"/>
      <c r="AC1731" s="32"/>
      <c r="AD1731" s="32"/>
      <c r="AE1731" s="32"/>
    </row>
    <row r="1732" spans="1:31" ht="12.75">
      <c r="A1732" s="37"/>
      <c r="B1732" s="31"/>
      <c r="C1732" s="45"/>
      <c r="D1732" s="45"/>
      <c r="E1732" s="31"/>
      <c r="F1732" s="31"/>
      <c r="G1732" s="43"/>
      <c r="H1732" s="51"/>
      <c r="I1732" s="43"/>
      <c r="J1732" s="31"/>
      <c r="K1732" s="55"/>
      <c r="L1732" s="31"/>
      <c r="M1732" s="31"/>
      <c r="N1732" s="31"/>
      <c r="O1732" s="31"/>
      <c r="P1732" s="31"/>
      <c r="Q1732" s="31" t="b">
        <f>IF(AND(OR(G1731:G1735=DATOS!C$8,G1731:G1735=DATOS!C$9),H1731:H1735=DATOS!B$4),ROW(G1731:G1735))</f>
        <v>0</v>
      </c>
      <c r="R1732" s="31" t="str">
        <f t="shared" ca="1" si="15"/>
        <v/>
      </c>
      <c r="S1732" s="31">
        <f t="shared" ca="1" si="16"/>
        <v>0</v>
      </c>
      <c r="T1732" s="32"/>
      <c r="U1732" s="32"/>
      <c r="V1732" s="32"/>
      <c r="W1732" s="32"/>
      <c r="X1732" s="32"/>
      <c r="Y1732" s="32"/>
      <c r="Z1732" s="32"/>
      <c r="AA1732" s="32"/>
      <c r="AB1732" s="32"/>
      <c r="AC1732" s="32"/>
      <c r="AD1732" s="32"/>
      <c r="AE1732" s="32"/>
    </row>
    <row r="1733" spans="1:31" ht="12.75">
      <c r="A1733" s="37"/>
      <c r="B1733" s="31"/>
      <c r="C1733" s="45"/>
      <c r="D1733" s="45"/>
      <c r="E1733" s="31"/>
      <c r="F1733" s="31"/>
      <c r="G1733" s="43"/>
      <c r="H1733" s="51"/>
      <c r="I1733" s="43"/>
      <c r="J1733" s="31"/>
      <c r="K1733" s="55"/>
      <c r="L1733" s="31"/>
      <c r="M1733" s="31"/>
      <c r="N1733" s="31"/>
      <c r="O1733" s="31"/>
      <c r="P1733" s="31"/>
      <c r="Q1733" s="31" t="b">
        <f>IF(AND(OR(G1732:G1736=DATOS!C$8,G1732:G1736=DATOS!C$9),H1732:H1736=DATOS!B$4),ROW(G1732:G1736))</f>
        <v>0</v>
      </c>
      <c r="R1733" s="31" t="str">
        <f t="shared" ca="1" si="15"/>
        <v/>
      </c>
      <c r="S1733" s="31">
        <f t="shared" ca="1" si="16"/>
        <v>0</v>
      </c>
      <c r="T1733" s="32"/>
      <c r="U1733" s="32"/>
      <c r="V1733" s="32"/>
      <c r="W1733" s="32"/>
      <c r="X1733" s="32"/>
      <c r="Y1733" s="32"/>
      <c r="Z1733" s="32"/>
      <c r="AA1733" s="32"/>
      <c r="AB1733" s="32"/>
      <c r="AC1733" s="32"/>
      <c r="AD1733" s="32"/>
      <c r="AE1733" s="32"/>
    </row>
    <row r="1734" spans="1:31" ht="12.75">
      <c r="A1734" s="37"/>
      <c r="B1734" s="31"/>
      <c r="C1734" s="45"/>
      <c r="D1734" s="45"/>
      <c r="E1734" s="31"/>
      <c r="F1734" s="31"/>
      <c r="G1734" s="43"/>
      <c r="H1734" s="51"/>
      <c r="I1734" s="43"/>
      <c r="J1734" s="31"/>
      <c r="K1734" s="55"/>
      <c r="L1734" s="31"/>
      <c r="M1734" s="31"/>
      <c r="N1734" s="31"/>
      <c r="O1734" s="31"/>
      <c r="P1734" s="31"/>
      <c r="Q1734" s="31" t="b">
        <f>IF(AND(OR(G1733:G1737=DATOS!C$8,G1733:G1737=DATOS!C$9),H1733:H1737=DATOS!B$4),ROW(G1733:G1737))</f>
        <v>0</v>
      </c>
      <c r="R1734" s="31" t="str">
        <f t="shared" ca="1" si="15"/>
        <v/>
      </c>
      <c r="S1734" s="31">
        <f t="shared" ca="1" si="16"/>
        <v>0</v>
      </c>
      <c r="T1734" s="32"/>
      <c r="U1734" s="32"/>
      <c r="V1734" s="32"/>
      <c r="W1734" s="32"/>
      <c r="X1734" s="32"/>
      <c r="Y1734" s="32"/>
      <c r="Z1734" s="32"/>
      <c r="AA1734" s="32"/>
      <c r="AB1734" s="32"/>
      <c r="AC1734" s="32"/>
      <c r="AD1734" s="32"/>
      <c r="AE1734" s="32"/>
    </row>
    <row r="1735" spans="1:31" ht="12.75">
      <c r="A1735" s="37"/>
      <c r="B1735" s="31"/>
      <c r="C1735" s="45"/>
      <c r="D1735" s="45"/>
      <c r="E1735" s="31"/>
      <c r="F1735" s="31"/>
      <c r="G1735" s="43"/>
      <c r="H1735" s="51"/>
      <c r="I1735" s="43"/>
      <c r="J1735" s="31"/>
      <c r="K1735" s="55"/>
      <c r="L1735" s="31"/>
      <c r="M1735" s="31"/>
      <c r="N1735" s="31"/>
      <c r="O1735" s="31"/>
      <c r="P1735" s="31"/>
      <c r="Q1735" s="31" t="b">
        <f>IF(AND(OR(G1734:G1738=DATOS!C$8,G1734:G1738=DATOS!C$9),H1734:H1738=DATOS!B$4),ROW(G1734:G1738))</f>
        <v>0</v>
      </c>
      <c r="R1735" s="31" t="str">
        <f t="shared" ca="1" si="15"/>
        <v/>
      </c>
      <c r="S1735" s="31">
        <f t="shared" ca="1" si="16"/>
        <v>0</v>
      </c>
      <c r="T1735" s="32"/>
      <c r="U1735" s="32"/>
      <c r="V1735" s="32"/>
      <c r="W1735" s="32"/>
      <c r="X1735" s="32"/>
      <c r="Y1735" s="32"/>
      <c r="Z1735" s="32"/>
      <c r="AA1735" s="32"/>
      <c r="AB1735" s="32"/>
      <c r="AC1735" s="32"/>
      <c r="AD1735" s="32"/>
      <c r="AE1735" s="32"/>
    </row>
    <row r="1736" spans="1:31" ht="12.75">
      <c r="A1736" s="37"/>
      <c r="B1736" s="31"/>
      <c r="C1736" s="45"/>
      <c r="D1736" s="45"/>
      <c r="E1736" s="31"/>
      <c r="F1736" s="31"/>
      <c r="G1736" s="43"/>
      <c r="H1736" s="51"/>
      <c r="I1736" s="43"/>
      <c r="J1736" s="31"/>
      <c r="K1736" s="55"/>
      <c r="L1736" s="31"/>
      <c r="M1736" s="31"/>
      <c r="N1736" s="31"/>
      <c r="O1736" s="31"/>
      <c r="P1736" s="31"/>
      <c r="Q1736" s="31" t="b">
        <f>IF(AND(OR(G1735:G1739=DATOS!C$8,G1735:G1739=DATOS!C$9),H1735:H1739=DATOS!B$4),ROW(G1735:G1739))</f>
        <v>0</v>
      </c>
      <c r="R1736" s="31" t="str">
        <f t="shared" ca="1" si="15"/>
        <v/>
      </c>
      <c r="S1736" s="31">
        <f t="shared" ca="1" si="16"/>
        <v>0</v>
      </c>
      <c r="T1736" s="32"/>
      <c r="U1736" s="32"/>
      <c r="V1736" s="32"/>
      <c r="W1736" s="32"/>
      <c r="X1736" s="32"/>
      <c r="Y1736" s="32"/>
      <c r="Z1736" s="32"/>
      <c r="AA1736" s="32"/>
      <c r="AB1736" s="32"/>
      <c r="AC1736" s="32"/>
      <c r="AD1736" s="32"/>
      <c r="AE1736" s="32"/>
    </row>
    <row r="1737" spans="1:31" ht="12.75">
      <c r="A1737" s="37"/>
      <c r="B1737" s="31"/>
      <c r="C1737" s="45"/>
      <c r="D1737" s="45"/>
      <c r="E1737" s="31"/>
      <c r="F1737" s="31"/>
      <c r="G1737" s="43"/>
      <c r="H1737" s="51"/>
      <c r="I1737" s="43"/>
      <c r="J1737" s="31"/>
      <c r="K1737" s="55"/>
      <c r="L1737" s="31"/>
      <c r="M1737" s="31"/>
      <c r="N1737" s="31"/>
      <c r="O1737" s="31"/>
      <c r="P1737" s="31"/>
      <c r="Q1737" s="31" t="b">
        <f>IF(AND(OR(G1736:G1740=DATOS!C$8,G1736:G1740=DATOS!C$9),H1736:H1740=DATOS!B$4),ROW(G1736:G1740))</f>
        <v>0</v>
      </c>
      <c r="R1737" s="31" t="str">
        <f t="shared" ca="1" si="15"/>
        <v/>
      </c>
      <c r="S1737" s="31">
        <f t="shared" ca="1" si="16"/>
        <v>0</v>
      </c>
      <c r="T1737" s="32"/>
      <c r="U1737" s="32"/>
      <c r="V1737" s="32"/>
      <c r="W1737" s="32"/>
      <c r="X1737" s="32"/>
      <c r="Y1737" s="32"/>
      <c r="Z1737" s="32"/>
      <c r="AA1737" s="32"/>
      <c r="AB1737" s="32"/>
      <c r="AC1737" s="32"/>
      <c r="AD1737" s="32"/>
      <c r="AE1737" s="32"/>
    </row>
    <row r="1738" spans="1:31" ht="12.75">
      <c r="A1738" s="37"/>
      <c r="B1738" s="31"/>
      <c r="C1738" s="45"/>
      <c r="D1738" s="45"/>
      <c r="E1738" s="31"/>
      <c r="F1738" s="31"/>
      <c r="G1738" s="43"/>
      <c r="H1738" s="51"/>
      <c r="I1738" s="43"/>
      <c r="J1738" s="31"/>
      <c r="K1738" s="55"/>
      <c r="L1738" s="31"/>
      <c r="M1738" s="31"/>
      <c r="N1738" s="31"/>
      <c r="O1738" s="31"/>
      <c r="P1738" s="31"/>
      <c r="Q1738" s="31" t="b">
        <f>IF(AND(OR(G1737:G1741=DATOS!C$8,G1737:G1741=DATOS!C$9),H1737:H1741=DATOS!B$4),ROW(G1737:G1741))</f>
        <v>0</v>
      </c>
      <c r="R1738" s="31" t="str">
        <f t="shared" ca="1" si="15"/>
        <v/>
      </c>
      <c r="S1738" s="31">
        <f t="shared" ca="1" si="16"/>
        <v>0</v>
      </c>
      <c r="T1738" s="32"/>
      <c r="U1738" s="32"/>
      <c r="V1738" s="32"/>
      <c r="W1738" s="32"/>
      <c r="X1738" s="32"/>
      <c r="Y1738" s="32"/>
      <c r="Z1738" s="32"/>
      <c r="AA1738" s="32"/>
      <c r="AB1738" s="32"/>
      <c r="AC1738" s="32"/>
      <c r="AD1738" s="32"/>
      <c r="AE1738" s="32"/>
    </row>
    <row r="1739" spans="1:31" ht="12.75">
      <c r="A1739" s="37"/>
      <c r="B1739" s="31"/>
      <c r="C1739" s="45"/>
      <c r="D1739" s="45"/>
      <c r="E1739" s="31"/>
      <c r="F1739" s="31"/>
      <c r="G1739" s="43"/>
      <c r="H1739" s="51"/>
      <c r="I1739" s="43"/>
      <c r="J1739" s="31"/>
      <c r="K1739" s="55"/>
      <c r="L1739" s="31"/>
      <c r="M1739" s="31"/>
      <c r="N1739" s="31"/>
      <c r="O1739" s="31"/>
      <c r="P1739" s="31"/>
      <c r="Q1739" s="31" t="b">
        <f>IF(AND(OR(G1738:G1742=DATOS!C$8,G1738:G1742=DATOS!C$9),H1738:H1742=DATOS!B$4),ROW(G1738:G1742))</f>
        <v>0</v>
      </c>
      <c r="R1739" s="31" t="str">
        <f t="shared" ca="1" si="15"/>
        <v/>
      </c>
      <c r="S1739" s="31">
        <f t="shared" ca="1" si="16"/>
        <v>0</v>
      </c>
      <c r="T1739" s="32"/>
      <c r="U1739" s="32"/>
      <c r="V1739" s="32"/>
      <c r="W1739" s="32"/>
      <c r="X1739" s="32"/>
      <c r="Y1739" s="32"/>
      <c r="Z1739" s="32"/>
      <c r="AA1739" s="32"/>
      <c r="AB1739" s="32"/>
      <c r="AC1739" s="32"/>
      <c r="AD1739" s="32"/>
      <c r="AE1739" s="32"/>
    </row>
    <row r="1740" spans="1:31" ht="12.75">
      <c r="A1740" s="37"/>
      <c r="B1740" s="31"/>
      <c r="C1740" s="45"/>
      <c r="D1740" s="45"/>
      <c r="E1740" s="31"/>
      <c r="F1740" s="31"/>
      <c r="G1740" s="43"/>
      <c r="H1740" s="51"/>
      <c r="I1740" s="43"/>
      <c r="J1740" s="31"/>
      <c r="K1740" s="55"/>
      <c r="L1740" s="31"/>
      <c r="M1740" s="31"/>
      <c r="N1740" s="31"/>
      <c r="O1740" s="31"/>
      <c r="P1740" s="31"/>
      <c r="Q1740" s="31" t="b">
        <f>IF(AND(OR(G1739:G1743=DATOS!C$8,G1739:G1743=DATOS!C$9),H1739:H1743=DATOS!B$4),ROW(G1739:G1743))</f>
        <v>0</v>
      </c>
      <c r="R1740" s="31" t="str">
        <f t="shared" ca="1" si="15"/>
        <v/>
      </c>
      <c r="S1740" s="31">
        <f t="shared" ca="1" si="16"/>
        <v>0</v>
      </c>
      <c r="T1740" s="32"/>
      <c r="U1740" s="32"/>
      <c r="V1740" s="32"/>
      <c r="W1740" s="32"/>
      <c r="X1740" s="32"/>
      <c r="Y1740" s="32"/>
      <c r="Z1740" s="32"/>
      <c r="AA1740" s="32"/>
      <c r="AB1740" s="32"/>
      <c r="AC1740" s="32"/>
      <c r="AD1740" s="32"/>
      <c r="AE1740" s="32"/>
    </row>
    <row r="1741" spans="1:31" ht="12.75">
      <c r="A1741" s="37"/>
      <c r="B1741" s="31"/>
      <c r="C1741" s="45"/>
      <c r="D1741" s="45"/>
      <c r="E1741" s="31"/>
      <c r="F1741" s="31"/>
      <c r="G1741" s="43"/>
      <c r="H1741" s="51"/>
      <c r="I1741" s="43"/>
      <c r="J1741" s="31"/>
      <c r="K1741" s="55"/>
      <c r="L1741" s="31"/>
      <c r="M1741" s="31"/>
      <c r="N1741" s="31"/>
      <c r="O1741" s="31"/>
      <c r="P1741" s="31"/>
      <c r="Q1741" s="31" t="b">
        <f>IF(AND(OR(G1740:G1744=DATOS!C$8,G1740:G1744=DATOS!C$9),H1740:H1744=DATOS!B$4),ROW(G1740:G1744))</f>
        <v>0</v>
      </c>
      <c r="R1741" s="31" t="str">
        <f t="shared" ca="1" si="15"/>
        <v/>
      </c>
      <c r="S1741" s="31">
        <f t="shared" ca="1" si="16"/>
        <v>0</v>
      </c>
      <c r="T1741" s="32"/>
      <c r="U1741" s="32"/>
      <c r="V1741" s="32"/>
      <c r="W1741" s="32"/>
      <c r="X1741" s="32"/>
      <c r="Y1741" s="32"/>
      <c r="Z1741" s="32"/>
      <c r="AA1741" s="32"/>
      <c r="AB1741" s="32"/>
      <c r="AC1741" s="32"/>
      <c r="AD1741" s="32"/>
      <c r="AE1741" s="32"/>
    </row>
    <row r="1742" spans="1:31" ht="12.75">
      <c r="A1742" s="37"/>
      <c r="B1742" s="31"/>
      <c r="C1742" s="45"/>
      <c r="D1742" s="45"/>
      <c r="E1742" s="31"/>
      <c r="F1742" s="31"/>
      <c r="G1742" s="43"/>
      <c r="H1742" s="51"/>
      <c r="I1742" s="43"/>
      <c r="J1742" s="31"/>
      <c r="K1742" s="55"/>
      <c r="L1742" s="31"/>
      <c r="M1742" s="31"/>
      <c r="N1742" s="31"/>
      <c r="O1742" s="31"/>
      <c r="P1742" s="31"/>
      <c r="Q1742" s="31" t="b">
        <f>IF(AND(OR(G1741:G1745=DATOS!C$8,G1741:G1745=DATOS!C$9),H1741:H1745=DATOS!B$4),ROW(G1741:G1745))</f>
        <v>0</v>
      </c>
      <c r="R1742" s="31" t="str">
        <f t="shared" ca="1" si="15"/>
        <v/>
      </c>
      <c r="S1742" s="31">
        <f t="shared" ca="1" si="16"/>
        <v>0</v>
      </c>
      <c r="T1742" s="32"/>
      <c r="U1742" s="32"/>
      <c r="V1742" s="32"/>
      <c r="W1742" s="32"/>
      <c r="X1742" s="32"/>
      <c r="Y1742" s="32"/>
      <c r="Z1742" s="32"/>
      <c r="AA1742" s="32"/>
      <c r="AB1742" s="32"/>
      <c r="AC1742" s="32"/>
      <c r="AD1742" s="32"/>
      <c r="AE1742" s="32"/>
    </row>
    <row r="1743" spans="1:31" ht="12.75">
      <c r="A1743" s="37"/>
      <c r="B1743" s="31"/>
      <c r="C1743" s="45"/>
      <c r="D1743" s="45"/>
      <c r="E1743" s="31"/>
      <c r="F1743" s="31"/>
      <c r="G1743" s="43"/>
      <c r="H1743" s="51"/>
      <c r="I1743" s="43"/>
      <c r="J1743" s="31"/>
      <c r="K1743" s="55"/>
      <c r="L1743" s="31"/>
      <c r="M1743" s="31"/>
      <c r="N1743" s="31"/>
      <c r="O1743" s="31"/>
      <c r="P1743" s="31"/>
      <c r="Q1743" s="31" t="b">
        <f>IF(AND(OR(G1742:G1746=DATOS!C$8,G1742:G1746=DATOS!C$9),H1742:H1746=DATOS!B$4),ROW(G1742:G1746))</f>
        <v>0</v>
      </c>
      <c r="R1743" s="31" t="str">
        <f t="shared" ca="1" si="15"/>
        <v/>
      </c>
      <c r="S1743" s="31">
        <f t="shared" ca="1" si="16"/>
        <v>0</v>
      </c>
      <c r="T1743" s="32"/>
      <c r="U1743" s="32"/>
      <c r="V1743" s="32"/>
      <c r="W1743" s="32"/>
      <c r="X1743" s="32"/>
      <c r="Y1743" s="32"/>
      <c r="Z1743" s="32"/>
      <c r="AA1743" s="32"/>
      <c r="AB1743" s="32"/>
      <c r="AC1743" s="32"/>
      <c r="AD1743" s="32"/>
      <c r="AE1743" s="32"/>
    </row>
    <row r="1744" spans="1:31" ht="12.75">
      <c r="A1744" s="37"/>
      <c r="B1744" s="31"/>
      <c r="C1744" s="45"/>
      <c r="D1744" s="45"/>
      <c r="E1744" s="31"/>
      <c r="F1744" s="31"/>
      <c r="G1744" s="43"/>
      <c r="H1744" s="51"/>
      <c r="I1744" s="43"/>
      <c r="J1744" s="31"/>
      <c r="K1744" s="55"/>
      <c r="L1744" s="31"/>
      <c r="M1744" s="31"/>
      <c r="N1744" s="31"/>
      <c r="O1744" s="31"/>
      <c r="P1744" s="31"/>
      <c r="Q1744" s="31" t="b">
        <f>IF(AND(OR(G1743:G1747=DATOS!C$8,G1743:G1747=DATOS!C$9),H1743:H1747=DATOS!B$4),ROW(G1743:G1747))</f>
        <v>0</v>
      </c>
      <c r="R1744" s="31" t="str">
        <f t="shared" ca="1" si="15"/>
        <v/>
      </c>
      <c r="S1744" s="31">
        <f t="shared" ca="1" si="16"/>
        <v>0</v>
      </c>
      <c r="T1744" s="32"/>
      <c r="U1744" s="32"/>
      <c r="V1744" s="32"/>
      <c r="W1744" s="32"/>
      <c r="X1744" s="32"/>
      <c r="Y1744" s="32"/>
      <c r="Z1744" s="32"/>
      <c r="AA1744" s="32"/>
      <c r="AB1744" s="32"/>
      <c r="AC1744" s="32"/>
      <c r="AD1744" s="32"/>
      <c r="AE1744" s="32"/>
    </row>
    <row r="1745" spans="1:31" ht="12.75">
      <c r="A1745" s="37"/>
      <c r="B1745" s="31"/>
      <c r="C1745" s="45"/>
      <c r="D1745" s="45"/>
      <c r="E1745" s="31"/>
      <c r="F1745" s="31"/>
      <c r="G1745" s="43"/>
      <c r="H1745" s="51"/>
      <c r="I1745" s="43"/>
      <c r="J1745" s="31"/>
      <c r="K1745" s="55"/>
      <c r="L1745" s="31"/>
      <c r="M1745" s="31"/>
      <c r="N1745" s="31"/>
      <c r="O1745" s="31"/>
      <c r="P1745" s="31"/>
      <c r="Q1745" s="31" t="b">
        <f>IF(AND(OR(G1744:G1748=DATOS!C$8,G1744:G1748=DATOS!C$9),H1744:H1748=DATOS!B$4),ROW(G1744:G1748))</f>
        <v>0</v>
      </c>
      <c r="R1745" s="31" t="str">
        <f t="shared" ca="1" si="15"/>
        <v/>
      </c>
      <c r="S1745" s="31">
        <f t="shared" ca="1" si="16"/>
        <v>0</v>
      </c>
      <c r="T1745" s="32"/>
      <c r="U1745" s="32"/>
      <c r="V1745" s="32"/>
      <c r="W1745" s="32"/>
      <c r="X1745" s="32"/>
      <c r="Y1745" s="32"/>
      <c r="Z1745" s="32"/>
      <c r="AA1745" s="32"/>
      <c r="AB1745" s="32"/>
      <c r="AC1745" s="32"/>
      <c r="AD1745" s="32"/>
      <c r="AE1745" s="32"/>
    </row>
    <row r="1746" spans="1:31" ht="12.75">
      <c r="A1746" s="37"/>
      <c r="B1746" s="31"/>
      <c r="C1746" s="45"/>
      <c r="D1746" s="45"/>
      <c r="E1746" s="31"/>
      <c r="F1746" s="31"/>
      <c r="G1746" s="43"/>
      <c r="H1746" s="51"/>
      <c r="I1746" s="43"/>
      <c r="J1746" s="31"/>
      <c r="K1746" s="55"/>
      <c r="L1746" s="31"/>
      <c r="M1746" s="31"/>
      <c r="N1746" s="31"/>
      <c r="O1746" s="31"/>
      <c r="P1746" s="31"/>
      <c r="Q1746" s="31" t="b">
        <f>IF(AND(OR(G1745:G1749=DATOS!C$8,G1745:G1749=DATOS!C$9),H1745:H1749=DATOS!B$4),ROW(G1745:G1749))</f>
        <v>0</v>
      </c>
      <c r="R1746" s="31" t="str">
        <f t="shared" ca="1" si="15"/>
        <v/>
      </c>
      <c r="S1746" s="31">
        <f t="shared" ca="1" si="16"/>
        <v>0</v>
      </c>
      <c r="T1746" s="32"/>
      <c r="U1746" s="32"/>
      <c r="V1746" s="32"/>
      <c r="W1746" s="32"/>
      <c r="X1746" s="32"/>
      <c r="Y1746" s="32"/>
      <c r="Z1746" s="32"/>
      <c r="AA1746" s="32"/>
      <c r="AB1746" s="32"/>
      <c r="AC1746" s="32"/>
      <c r="AD1746" s="32"/>
      <c r="AE1746" s="32"/>
    </row>
    <row r="1747" spans="1:31" ht="12.75">
      <c r="A1747" s="37"/>
      <c r="B1747" s="31"/>
      <c r="C1747" s="45"/>
      <c r="D1747" s="45"/>
      <c r="E1747" s="31"/>
      <c r="F1747" s="31"/>
      <c r="G1747" s="43"/>
      <c r="H1747" s="51"/>
      <c r="I1747" s="43"/>
      <c r="J1747" s="31"/>
      <c r="K1747" s="55"/>
      <c r="L1747" s="31"/>
      <c r="M1747" s="31"/>
      <c r="N1747" s="31"/>
      <c r="O1747" s="31"/>
      <c r="P1747" s="31"/>
      <c r="Q1747" s="31" t="b">
        <f>IF(AND(OR(G1746:G1750=DATOS!C$8,G1746:G1750=DATOS!C$9),H1746:H1750=DATOS!B$4),ROW(G1746:G1750))</f>
        <v>0</v>
      </c>
      <c r="R1747" s="31" t="str">
        <f t="shared" ca="1" si="15"/>
        <v/>
      </c>
      <c r="S1747" s="31">
        <f t="shared" ca="1" si="16"/>
        <v>0</v>
      </c>
      <c r="T1747" s="32"/>
      <c r="U1747" s="32"/>
      <c r="V1747" s="32"/>
      <c r="W1747" s="32"/>
      <c r="X1747" s="32"/>
      <c r="Y1747" s="32"/>
      <c r="Z1747" s="32"/>
      <c r="AA1747" s="32"/>
      <c r="AB1747" s="32"/>
      <c r="AC1747" s="32"/>
      <c r="AD1747" s="32"/>
      <c r="AE1747" s="32"/>
    </row>
    <row r="1748" spans="1:31" ht="12.75">
      <c r="A1748" s="37"/>
      <c r="B1748" s="31"/>
      <c r="C1748" s="45"/>
      <c r="D1748" s="45"/>
      <c r="E1748" s="31"/>
      <c r="F1748" s="31"/>
      <c r="G1748" s="43"/>
      <c r="H1748" s="51"/>
      <c r="I1748" s="43"/>
      <c r="J1748" s="31"/>
      <c r="K1748" s="55"/>
      <c r="L1748" s="31"/>
      <c r="M1748" s="31"/>
      <c r="N1748" s="31"/>
      <c r="O1748" s="31"/>
      <c r="P1748" s="31"/>
      <c r="Q1748" s="31" t="b">
        <f>IF(AND(OR(G1747:G1751=DATOS!C$8,G1747:G1751=DATOS!C$9),H1747:H1751=DATOS!B$4),ROW(G1747:G1751))</f>
        <v>0</v>
      </c>
      <c r="R1748" s="31" t="str">
        <f t="shared" ca="1" si="15"/>
        <v/>
      </c>
      <c r="S1748" s="31">
        <f t="shared" ca="1" si="16"/>
        <v>0</v>
      </c>
      <c r="T1748" s="32"/>
      <c r="U1748" s="32"/>
      <c r="V1748" s="32"/>
      <c r="W1748" s="32"/>
      <c r="X1748" s="32"/>
      <c r="Y1748" s="32"/>
      <c r="Z1748" s="32"/>
      <c r="AA1748" s="32"/>
      <c r="AB1748" s="32"/>
      <c r="AC1748" s="32"/>
      <c r="AD1748" s="32"/>
      <c r="AE1748" s="32"/>
    </row>
    <row r="1749" spans="1:31" ht="12.75">
      <c r="A1749" s="37"/>
      <c r="B1749" s="31"/>
      <c r="C1749" s="45"/>
      <c r="D1749" s="45"/>
      <c r="E1749" s="31"/>
      <c r="F1749" s="31"/>
      <c r="G1749" s="43"/>
      <c r="H1749" s="51"/>
      <c r="I1749" s="43"/>
      <c r="J1749" s="31"/>
      <c r="K1749" s="55"/>
      <c r="L1749" s="31"/>
      <c r="M1749" s="31"/>
      <c r="N1749" s="31"/>
      <c r="O1749" s="31"/>
      <c r="P1749" s="31"/>
      <c r="Q1749" s="31" t="b">
        <f>IF(AND(OR(G1748:G1752=DATOS!C$8,G1748:G1752=DATOS!C$9),H1748:H1752=DATOS!B$4),ROW(G1748:G1752))</f>
        <v>0</v>
      </c>
      <c r="R1749" s="31" t="str">
        <f t="shared" ca="1" si="15"/>
        <v/>
      </c>
      <c r="S1749" s="31">
        <f t="shared" ca="1" si="16"/>
        <v>0</v>
      </c>
      <c r="T1749" s="32"/>
      <c r="U1749" s="32"/>
      <c r="V1749" s="32"/>
      <c r="W1749" s="32"/>
      <c r="X1749" s="32"/>
      <c r="Y1749" s="32"/>
      <c r="Z1749" s="32"/>
      <c r="AA1749" s="32"/>
      <c r="AB1749" s="32"/>
      <c r="AC1749" s="32"/>
      <c r="AD1749" s="32"/>
      <c r="AE1749" s="32"/>
    </row>
    <row r="1750" spans="1:31" ht="12.75">
      <c r="A1750" s="37"/>
      <c r="B1750" s="31"/>
      <c r="C1750" s="45"/>
      <c r="D1750" s="45"/>
      <c r="E1750" s="31"/>
      <c r="F1750" s="31"/>
      <c r="G1750" s="43"/>
      <c r="H1750" s="51"/>
      <c r="I1750" s="43"/>
      <c r="J1750" s="31"/>
      <c r="K1750" s="55"/>
      <c r="L1750" s="31"/>
      <c r="M1750" s="31"/>
      <c r="N1750" s="31"/>
      <c r="O1750" s="31"/>
      <c r="P1750" s="31"/>
      <c r="Q1750" s="31" t="b">
        <f>IF(AND(OR(G1749:G1753=DATOS!C$8,G1749:G1753=DATOS!C$9),H1749:H1753=DATOS!B$4),ROW(G1749:G1753))</f>
        <v>0</v>
      </c>
      <c r="R1750" s="31" t="str">
        <f t="shared" ca="1" si="15"/>
        <v/>
      </c>
      <c r="S1750" s="31">
        <f t="shared" ca="1" si="16"/>
        <v>0</v>
      </c>
      <c r="T1750" s="32"/>
      <c r="U1750" s="32"/>
      <c r="V1750" s="32"/>
      <c r="W1750" s="32"/>
      <c r="X1750" s="32"/>
      <c r="Y1750" s="32"/>
      <c r="Z1750" s="32"/>
      <c r="AA1750" s="32"/>
      <c r="AB1750" s="32"/>
      <c r="AC1750" s="32"/>
      <c r="AD1750" s="32"/>
      <c r="AE1750" s="32"/>
    </row>
    <row r="1751" spans="1:31" ht="12.75">
      <c r="A1751" s="37"/>
      <c r="B1751" s="31"/>
      <c r="C1751" s="45"/>
      <c r="D1751" s="45"/>
      <c r="E1751" s="31"/>
      <c r="F1751" s="31"/>
      <c r="G1751" s="43"/>
      <c r="H1751" s="51"/>
      <c r="I1751" s="43"/>
      <c r="J1751" s="31"/>
      <c r="K1751" s="55"/>
      <c r="L1751" s="31"/>
      <c r="M1751" s="31"/>
      <c r="N1751" s="31"/>
      <c r="O1751" s="31"/>
      <c r="P1751" s="31"/>
      <c r="Q1751" s="31" t="b">
        <f>IF(AND(OR(G1750:G1754=DATOS!C$8,G1750:G1754=DATOS!C$9),H1750:H1754=DATOS!B$4),ROW(G1750:G1754))</f>
        <v>0</v>
      </c>
      <c r="R1751" s="31" t="str">
        <f t="shared" ca="1" si="15"/>
        <v/>
      </c>
      <c r="S1751" s="31">
        <f t="shared" ca="1" si="16"/>
        <v>0</v>
      </c>
      <c r="T1751" s="32"/>
      <c r="U1751" s="32"/>
      <c r="V1751" s="32"/>
      <c r="W1751" s="32"/>
      <c r="X1751" s="32"/>
      <c r="Y1751" s="32"/>
      <c r="Z1751" s="32"/>
      <c r="AA1751" s="32"/>
      <c r="AB1751" s="32"/>
      <c r="AC1751" s="32"/>
      <c r="AD1751" s="32"/>
      <c r="AE1751" s="32"/>
    </row>
    <row r="1752" spans="1:31" ht="12.75">
      <c r="A1752" s="37"/>
      <c r="B1752" s="31"/>
      <c r="C1752" s="45"/>
      <c r="D1752" s="45"/>
      <c r="E1752" s="31"/>
      <c r="F1752" s="31"/>
      <c r="G1752" s="43"/>
      <c r="H1752" s="51"/>
      <c r="I1752" s="43"/>
      <c r="J1752" s="31"/>
      <c r="K1752" s="55"/>
      <c r="L1752" s="31"/>
      <c r="M1752" s="31"/>
      <c r="N1752" s="31"/>
      <c r="O1752" s="31"/>
      <c r="P1752" s="31"/>
      <c r="Q1752" s="31" t="b">
        <f>IF(AND(OR(G1751:G1755=DATOS!C$8,G1751:G1755=DATOS!C$9),H1751:H1755=DATOS!B$4),ROW(G1751:G1755))</f>
        <v>0</v>
      </c>
      <c r="R1752" s="31" t="str">
        <f t="shared" ca="1" si="15"/>
        <v/>
      </c>
      <c r="S1752" s="31">
        <f t="shared" ca="1" si="16"/>
        <v>0</v>
      </c>
      <c r="T1752" s="32"/>
      <c r="U1752" s="32"/>
      <c r="V1752" s="32"/>
      <c r="W1752" s="32"/>
      <c r="X1752" s="32"/>
      <c r="Y1752" s="32"/>
      <c r="Z1752" s="32"/>
      <c r="AA1752" s="32"/>
      <c r="AB1752" s="32"/>
      <c r="AC1752" s="32"/>
      <c r="AD1752" s="32"/>
      <c r="AE1752" s="32"/>
    </row>
    <row r="1753" spans="1:31" ht="12.75">
      <c r="A1753" s="37"/>
      <c r="B1753" s="31"/>
      <c r="C1753" s="45"/>
      <c r="D1753" s="45"/>
      <c r="E1753" s="31"/>
      <c r="F1753" s="31"/>
      <c r="G1753" s="43"/>
      <c r="H1753" s="51"/>
      <c r="I1753" s="43"/>
      <c r="J1753" s="31"/>
      <c r="K1753" s="55"/>
      <c r="L1753" s="31"/>
      <c r="M1753" s="31"/>
      <c r="N1753" s="31"/>
      <c r="O1753" s="31"/>
      <c r="P1753" s="31"/>
      <c r="Q1753" s="31" t="b">
        <f>IF(AND(OR(G1752:G1756=DATOS!C$8,G1752:G1756=DATOS!C$9),H1752:H1756=DATOS!B$4),ROW(G1752:G1756))</f>
        <v>0</v>
      </c>
      <c r="R1753" s="31" t="str">
        <f t="shared" ca="1" si="15"/>
        <v/>
      </c>
      <c r="S1753" s="31">
        <f t="shared" ca="1" si="16"/>
        <v>0</v>
      </c>
      <c r="T1753" s="32"/>
      <c r="U1753" s="32"/>
      <c r="V1753" s="32"/>
      <c r="W1753" s="32"/>
      <c r="X1753" s="32"/>
      <c r="Y1753" s="32"/>
      <c r="Z1753" s="32"/>
      <c r="AA1753" s="32"/>
      <c r="AB1753" s="32"/>
      <c r="AC1753" s="32"/>
      <c r="AD1753" s="32"/>
      <c r="AE1753" s="32"/>
    </row>
    <row r="1754" spans="1:31" ht="12.75">
      <c r="A1754" s="37"/>
      <c r="B1754" s="31"/>
      <c r="C1754" s="45"/>
      <c r="D1754" s="45"/>
      <c r="E1754" s="31"/>
      <c r="F1754" s="31"/>
      <c r="G1754" s="43"/>
      <c r="H1754" s="51"/>
      <c r="I1754" s="43"/>
      <c r="J1754" s="31"/>
      <c r="K1754" s="55"/>
      <c r="L1754" s="31"/>
      <c r="M1754" s="31"/>
      <c r="N1754" s="31"/>
      <c r="O1754" s="31"/>
      <c r="P1754" s="31"/>
      <c r="Q1754" s="31" t="b">
        <f>IF(AND(OR(G1753:G1757=DATOS!C$8,G1753:G1757=DATOS!C$9),H1753:H1757=DATOS!B$4),ROW(G1753:G1757))</f>
        <v>0</v>
      </c>
      <c r="R1754" s="31" t="str">
        <f t="shared" ca="1" si="15"/>
        <v/>
      </c>
      <c r="S1754" s="31">
        <f t="shared" ca="1" si="16"/>
        <v>0</v>
      </c>
      <c r="T1754" s="32"/>
      <c r="U1754" s="32"/>
      <c r="V1754" s="32"/>
      <c r="W1754" s="32"/>
      <c r="X1754" s="32"/>
      <c r="Y1754" s="32"/>
      <c r="Z1754" s="32"/>
      <c r="AA1754" s="32"/>
      <c r="AB1754" s="32"/>
      <c r="AC1754" s="32"/>
      <c r="AD1754" s="32"/>
      <c r="AE1754" s="32"/>
    </row>
    <row r="1755" spans="1:31" ht="12.75">
      <c r="A1755" s="37"/>
      <c r="B1755" s="31"/>
      <c r="C1755" s="45"/>
      <c r="D1755" s="45"/>
      <c r="E1755" s="31"/>
      <c r="F1755" s="31"/>
      <c r="G1755" s="43"/>
      <c r="H1755" s="51"/>
      <c r="I1755" s="43"/>
      <c r="J1755" s="31"/>
      <c r="K1755" s="55"/>
      <c r="L1755" s="31"/>
      <c r="M1755" s="31"/>
      <c r="N1755" s="31"/>
      <c r="O1755" s="31"/>
      <c r="P1755" s="31"/>
      <c r="Q1755" s="31" t="b">
        <f>IF(AND(OR(G1754:G1758=DATOS!C$8,G1754:G1758=DATOS!C$9),H1754:H1758=DATOS!B$4),ROW(G1754:G1758))</f>
        <v>0</v>
      </c>
      <c r="R1755" s="31" t="str">
        <f t="shared" ca="1" si="15"/>
        <v/>
      </c>
      <c r="S1755" s="31">
        <f t="shared" ca="1" si="16"/>
        <v>0</v>
      </c>
      <c r="T1755" s="32"/>
      <c r="U1755" s="32"/>
      <c r="V1755" s="32"/>
      <c r="W1755" s="32"/>
      <c r="X1755" s="32"/>
      <c r="Y1755" s="32"/>
      <c r="Z1755" s="32"/>
      <c r="AA1755" s="32"/>
      <c r="AB1755" s="32"/>
      <c r="AC1755" s="32"/>
      <c r="AD1755" s="32"/>
      <c r="AE1755" s="32"/>
    </row>
    <row r="1756" spans="1:31" ht="12.75">
      <c r="A1756" s="37"/>
      <c r="B1756" s="31"/>
      <c r="C1756" s="45"/>
      <c r="D1756" s="45"/>
      <c r="E1756" s="31"/>
      <c r="F1756" s="31"/>
      <c r="G1756" s="43"/>
      <c r="H1756" s="51"/>
      <c r="I1756" s="43"/>
      <c r="J1756" s="31"/>
      <c r="K1756" s="55"/>
      <c r="L1756" s="31"/>
      <c r="M1756" s="31"/>
      <c r="N1756" s="31"/>
      <c r="O1756" s="31"/>
      <c r="P1756" s="31"/>
      <c r="Q1756" s="31" t="b">
        <f>IF(AND(OR(G1755:G1759=DATOS!C$8,G1755:G1759=DATOS!C$9),H1755:H1759=DATOS!B$4),ROW(G1755:G1759))</f>
        <v>0</v>
      </c>
      <c r="R1756" s="31" t="str">
        <f t="shared" ca="1" si="15"/>
        <v/>
      </c>
      <c r="S1756" s="31">
        <f t="shared" ca="1" si="16"/>
        <v>0</v>
      </c>
      <c r="T1756" s="32"/>
      <c r="U1756" s="32"/>
      <c r="V1756" s="32"/>
      <c r="W1756" s="32"/>
      <c r="X1756" s="32"/>
      <c r="Y1756" s="32"/>
      <c r="Z1756" s="32"/>
      <c r="AA1756" s="32"/>
      <c r="AB1756" s="32"/>
      <c r="AC1756" s="32"/>
      <c r="AD1756" s="32"/>
      <c r="AE1756" s="32"/>
    </row>
    <row r="1757" spans="1:31" ht="12.75">
      <c r="A1757" s="37"/>
      <c r="B1757" s="31"/>
      <c r="C1757" s="45"/>
      <c r="D1757" s="45"/>
      <c r="E1757" s="31"/>
      <c r="F1757" s="31"/>
      <c r="G1757" s="43"/>
      <c r="H1757" s="51"/>
      <c r="I1757" s="43"/>
      <c r="J1757" s="31"/>
      <c r="K1757" s="55"/>
      <c r="L1757" s="31"/>
      <c r="M1757" s="31"/>
      <c r="N1757" s="31"/>
      <c r="O1757" s="31"/>
      <c r="P1757" s="31"/>
      <c r="Q1757" s="31" t="b">
        <f>IF(AND(OR(G1756:G1760=DATOS!C$8,G1756:G1760=DATOS!C$9),H1756:H1760=DATOS!B$4),ROW(G1756:G1760))</f>
        <v>0</v>
      </c>
      <c r="R1757" s="31" t="str">
        <f t="shared" ca="1" si="15"/>
        <v/>
      </c>
      <c r="S1757" s="31">
        <f t="shared" ca="1" si="16"/>
        <v>0</v>
      </c>
      <c r="T1757" s="32"/>
      <c r="U1757" s="32"/>
      <c r="V1757" s="32"/>
      <c r="W1757" s="32"/>
      <c r="X1757" s="32"/>
      <c r="Y1757" s="32"/>
      <c r="Z1757" s="32"/>
      <c r="AA1757" s="32"/>
      <c r="AB1757" s="32"/>
      <c r="AC1757" s="32"/>
      <c r="AD1757" s="32"/>
      <c r="AE1757" s="32"/>
    </row>
    <row r="1758" spans="1:31" ht="12.75">
      <c r="A1758" s="37"/>
      <c r="B1758" s="31"/>
      <c r="C1758" s="45"/>
      <c r="D1758" s="45"/>
      <c r="E1758" s="31"/>
      <c r="F1758" s="31"/>
      <c r="G1758" s="43"/>
      <c r="H1758" s="51"/>
      <c r="I1758" s="43"/>
      <c r="J1758" s="31"/>
      <c r="K1758" s="55"/>
      <c r="L1758" s="31"/>
      <c r="M1758" s="31"/>
      <c r="N1758" s="31"/>
      <c r="O1758" s="31"/>
      <c r="P1758" s="31"/>
      <c r="Q1758" s="31" t="b">
        <f>IF(AND(OR(G1757:G1761=DATOS!C$8,G1757:G1761=DATOS!C$9),H1757:H1761=DATOS!B$4),ROW(G1757:G1761))</f>
        <v>0</v>
      </c>
      <c r="R1758" s="31" t="str">
        <f t="shared" ca="1" si="15"/>
        <v/>
      </c>
      <c r="S1758" s="31">
        <f t="shared" ca="1" si="16"/>
        <v>0</v>
      </c>
      <c r="T1758" s="32"/>
      <c r="U1758" s="32"/>
      <c r="V1758" s="32"/>
      <c r="W1758" s="32"/>
      <c r="X1758" s="32"/>
      <c r="Y1758" s="32"/>
      <c r="Z1758" s="32"/>
      <c r="AA1758" s="32"/>
      <c r="AB1758" s="32"/>
      <c r="AC1758" s="32"/>
      <c r="AD1758" s="32"/>
      <c r="AE1758" s="32"/>
    </row>
    <row r="1759" spans="1:31" ht="12.75">
      <c r="A1759" s="37"/>
      <c r="B1759" s="31"/>
      <c r="C1759" s="45"/>
      <c r="D1759" s="45"/>
      <c r="E1759" s="31"/>
      <c r="F1759" s="31"/>
      <c r="G1759" s="43"/>
      <c r="H1759" s="51"/>
      <c r="I1759" s="43"/>
      <c r="J1759" s="31"/>
      <c r="K1759" s="55"/>
      <c r="L1759" s="31"/>
      <c r="M1759" s="31"/>
      <c r="N1759" s="31"/>
      <c r="O1759" s="31"/>
      <c r="P1759" s="31"/>
      <c r="Q1759" s="31" t="b">
        <f>IF(AND(OR(G1758:G1762=DATOS!C$8,G1758:G1762=DATOS!C$9),H1758:H1762=DATOS!B$4),ROW(G1758:G1762))</f>
        <v>0</v>
      </c>
      <c r="R1759" s="31" t="str">
        <f t="shared" ca="1" si="15"/>
        <v/>
      </c>
      <c r="S1759" s="31">
        <f t="shared" ca="1" si="16"/>
        <v>0</v>
      </c>
      <c r="T1759" s="32"/>
      <c r="U1759" s="32"/>
      <c r="V1759" s="32"/>
      <c r="W1759" s="32"/>
      <c r="X1759" s="32"/>
      <c r="Y1759" s="32"/>
      <c r="Z1759" s="32"/>
      <c r="AA1759" s="32"/>
      <c r="AB1759" s="32"/>
      <c r="AC1759" s="32"/>
      <c r="AD1759" s="32"/>
      <c r="AE1759" s="32"/>
    </row>
    <row r="1760" spans="1:31" ht="12.75">
      <c r="A1760" s="37"/>
      <c r="B1760" s="31"/>
      <c r="C1760" s="45"/>
      <c r="D1760" s="45"/>
      <c r="E1760" s="31"/>
      <c r="F1760" s="31"/>
      <c r="G1760" s="43"/>
      <c r="H1760" s="51"/>
      <c r="I1760" s="43"/>
      <c r="J1760" s="31"/>
      <c r="K1760" s="55"/>
      <c r="L1760" s="31"/>
      <c r="M1760" s="31"/>
      <c r="N1760" s="31"/>
      <c r="O1760" s="31"/>
      <c r="P1760" s="31"/>
      <c r="Q1760" s="31" t="b">
        <f>IF(AND(OR(G1759:G1763=DATOS!C$8,G1759:G1763=DATOS!C$9),H1759:H1763=DATOS!B$4),ROW(G1759:G1763))</f>
        <v>0</v>
      </c>
      <c r="R1760" s="31" t="str">
        <f t="shared" ca="1" si="15"/>
        <v/>
      </c>
      <c r="S1760" s="31">
        <f t="shared" ca="1" si="16"/>
        <v>0</v>
      </c>
      <c r="T1760" s="32"/>
      <c r="U1760" s="32"/>
      <c r="V1760" s="32"/>
      <c r="W1760" s="32"/>
      <c r="X1760" s="32"/>
      <c r="Y1760" s="32"/>
      <c r="Z1760" s="32"/>
      <c r="AA1760" s="32"/>
      <c r="AB1760" s="32"/>
      <c r="AC1760" s="32"/>
      <c r="AD1760" s="32"/>
      <c r="AE1760" s="32"/>
    </row>
    <row r="1761" spans="1:31" ht="12.75">
      <c r="A1761" s="37"/>
      <c r="B1761" s="31"/>
      <c r="C1761" s="45"/>
      <c r="D1761" s="45"/>
      <c r="E1761" s="31"/>
      <c r="F1761" s="31"/>
      <c r="G1761" s="43"/>
      <c r="H1761" s="51"/>
      <c r="I1761" s="43"/>
      <c r="J1761" s="31"/>
      <c r="K1761" s="55"/>
      <c r="L1761" s="31"/>
      <c r="M1761" s="31"/>
      <c r="N1761" s="31"/>
      <c r="O1761" s="31"/>
      <c r="P1761" s="31"/>
      <c r="Q1761" s="31" t="b">
        <f>IF(AND(OR(G1760:G1764=DATOS!C$8,G1760:G1764=DATOS!C$9),H1760:H1764=DATOS!B$4),ROW(G1760:G1764))</f>
        <v>0</v>
      </c>
      <c r="R1761" s="31" t="str">
        <f t="shared" ca="1" si="15"/>
        <v/>
      </c>
      <c r="S1761" s="31">
        <f t="shared" ca="1" si="16"/>
        <v>0</v>
      </c>
      <c r="T1761" s="32"/>
      <c r="U1761" s="32"/>
      <c r="V1761" s="32"/>
      <c r="W1761" s="32"/>
      <c r="X1761" s="32"/>
      <c r="Y1761" s="32"/>
      <c r="Z1761" s="32"/>
      <c r="AA1761" s="32"/>
      <c r="AB1761" s="32"/>
      <c r="AC1761" s="32"/>
      <c r="AD1761" s="32"/>
      <c r="AE1761" s="32"/>
    </row>
    <row r="1762" spans="1:31" ht="12.75">
      <c r="A1762" s="37"/>
      <c r="B1762" s="31"/>
      <c r="C1762" s="45"/>
      <c r="D1762" s="45"/>
      <c r="E1762" s="31"/>
      <c r="F1762" s="31"/>
      <c r="G1762" s="43"/>
      <c r="H1762" s="51"/>
      <c r="I1762" s="43"/>
      <c r="J1762" s="31"/>
      <c r="K1762" s="55"/>
      <c r="L1762" s="31"/>
      <c r="M1762" s="31"/>
      <c r="N1762" s="31"/>
      <c r="O1762" s="31"/>
      <c r="P1762" s="31"/>
      <c r="Q1762" s="31" t="b">
        <f>IF(AND(OR(G1761:G1765=DATOS!C$8,G1761:G1765=DATOS!C$9),H1761:H1765=DATOS!B$4),ROW(G1761:G1765))</f>
        <v>0</v>
      </c>
      <c r="R1762" s="31" t="str">
        <f t="shared" ca="1" si="15"/>
        <v/>
      </c>
      <c r="S1762" s="31">
        <f t="shared" ca="1" si="16"/>
        <v>0</v>
      </c>
      <c r="T1762" s="32"/>
      <c r="U1762" s="32"/>
      <c r="V1762" s="32"/>
      <c r="W1762" s="32"/>
      <c r="X1762" s="32"/>
      <c r="Y1762" s="32"/>
      <c r="Z1762" s="32"/>
      <c r="AA1762" s="32"/>
      <c r="AB1762" s="32"/>
      <c r="AC1762" s="32"/>
      <c r="AD1762" s="32"/>
      <c r="AE1762" s="32"/>
    </row>
    <row r="1763" spans="1:31" ht="12.75">
      <c r="A1763" s="37"/>
      <c r="B1763" s="31"/>
      <c r="C1763" s="45"/>
      <c r="D1763" s="45"/>
      <c r="E1763" s="31"/>
      <c r="F1763" s="31"/>
      <c r="G1763" s="43"/>
      <c r="H1763" s="51"/>
      <c r="I1763" s="43"/>
      <c r="J1763" s="31"/>
      <c r="K1763" s="55"/>
      <c r="L1763" s="31"/>
      <c r="M1763" s="31"/>
      <c r="N1763" s="31"/>
      <c r="O1763" s="31"/>
      <c r="P1763" s="31"/>
      <c r="Q1763" s="31" t="b">
        <f>IF(AND(OR(G1762:G1766=DATOS!C$8,G1762:G1766=DATOS!C$9),H1762:H1766=DATOS!B$4),ROW(G1762:G1766))</f>
        <v>0</v>
      </c>
      <c r="R1763" s="31" t="str">
        <f t="shared" ca="1" si="15"/>
        <v/>
      </c>
      <c r="S1763" s="31">
        <f t="shared" ca="1" si="16"/>
        <v>0</v>
      </c>
      <c r="T1763" s="32"/>
      <c r="U1763" s="32"/>
      <c r="V1763" s="32"/>
      <c r="W1763" s="32"/>
      <c r="X1763" s="32"/>
      <c r="Y1763" s="32"/>
      <c r="Z1763" s="32"/>
      <c r="AA1763" s="32"/>
      <c r="AB1763" s="32"/>
      <c r="AC1763" s="32"/>
      <c r="AD1763" s="32"/>
      <c r="AE1763" s="32"/>
    </row>
    <row r="1764" spans="1:31" ht="12.75">
      <c r="A1764" s="37"/>
      <c r="B1764" s="31"/>
      <c r="C1764" s="45"/>
      <c r="D1764" s="45"/>
      <c r="E1764" s="31"/>
      <c r="F1764" s="31"/>
      <c r="G1764" s="43"/>
      <c r="H1764" s="51"/>
      <c r="I1764" s="43"/>
      <c r="J1764" s="31"/>
      <c r="K1764" s="55"/>
      <c r="L1764" s="31"/>
      <c r="M1764" s="31"/>
      <c r="N1764" s="31"/>
      <c r="O1764" s="31"/>
      <c r="P1764" s="31"/>
      <c r="Q1764" s="31" t="b">
        <f>IF(AND(OR(G1763:G1767=DATOS!C$8,G1763:G1767=DATOS!C$9),H1763:H1767=DATOS!B$4),ROW(G1763:G1767))</f>
        <v>0</v>
      </c>
      <c r="R1764" s="31" t="str">
        <f t="shared" ca="1" si="15"/>
        <v/>
      </c>
      <c r="S1764" s="31">
        <f t="shared" ca="1" si="16"/>
        <v>0</v>
      </c>
      <c r="T1764" s="32"/>
      <c r="U1764" s="32"/>
      <c r="V1764" s="32"/>
      <c r="W1764" s="32"/>
      <c r="X1764" s="32"/>
      <c r="Y1764" s="32"/>
      <c r="Z1764" s="32"/>
      <c r="AA1764" s="32"/>
      <c r="AB1764" s="32"/>
      <c r="AC1764" s="32"/>
      <c r="AD1764" s="32"/>
      <c r="AE1764" s="32"/>
    </row>
    <row r="1765" spans="1:31" ht="12.75">
      <c r="A1765" s="37"/>
      <c r="B1765" s="31"/>
      <c r="C1765" s="45"/>
      <c r="D1765" s="45"/>
      <c r="E1765" s="31"/>
      <c r="F1765" s="31"/>
      <c r="G1765" s="43"/>
      <c r="H1765" s="51"/>
      <c r="I1765" s="43"/>
      <c r="J1765" s="31"/>
      <c r="K1765" s="55"/>
      <c r="L1765" s="31"/>
      <c r="M1765" s="31"/>
      <c r="N1765" s="31"/>
      <c r="O1765" s="31"/>
      <c r="P1765" s="31"/>
      <c r="Q1765" s="31" t="b">
        <f>IF(AND(OR(G1764:G1768=DATOS!C$8,G1764:G1768=DATOS!C$9),H1764:H1768=DATOS!B$4),ROW(G1764:G1768))</f>
        <v>0</v>
      </c>
      <c r="R1765" s="31" t="str">
        <f t="shared" ca="1" si="15"/>
        <v/>
      </c>
      <c r="S1765" s="31">
        <f t="shared" ca="1" si="16"/>
        <v>0</v>
      </c>
      <c r="T1765" s="32"/>
      <c r="U1765" s="32"/>
      <c r="V1765" s="32"/>
      <c r="W1765" s="32"/>
      <c r="X1765" s="32"/>
      <c r="Y1765" s="32"/>
      <c r="Z1765" s="32"/>
      <c r="AA1765" s="32"/>
      <c r="AB1765" s="32"/>
      <c r="AC1765" s="32"/>
      <c r="AD1765" s="32"/>
      <c r="AE1765" s="32"/>
    </row>
    <row r="1766" spans="1:31" ht="12.75">
      <c r="A1766" s="37"/>
      <c r="B1766" s="31"/>
      <c r="C1766" s="45"/>
      <c r="D1766" s="45"/>
      <c r="E1766" s="31"/>
      <c r="F1766" s="31"/>
      <c r="G1766" s="43"/>
      <c r="H1766" s="51"/>
      <c r="I1766" s="43"/>
      <c r="J1766" s="31"/>
      <c r="K1766" s="55"/>
      <c r="L1766" s="31"/>
      <c r="M1766" s="31"/>
      <c r="N1766" s="31"/>
      <c r="O1766" s="31"/>
      <c r="P1766" s="31"/>
      <c r="Q1766" s="31" t="b">
        <f>IF(AND(OR(G1765:G1769=DATOS!C$8,G1765:G1769=DATOS!C$9),H1765:H1769=DATOS!B$4),ROW(G1765:G1769))</f>
        <v>0</v>
      </c>
      <c r="R1766" s="31" t="str">
        <f t="shared" ca="1" si="15"/>
        <v/>
      </c>
      <c r="S1766" s="31">
        <f t="shared" ca="1" si="16"/>
        <v>0</v>
      </c>
      <c r="T1766" s="32"/>
      <c r="U1766" s="32"/>
      <c r="V1766" s="32"/>
      <c r="W1766" s="32"/>
      <c r="X1766" s="32"/>
      <c r="Y1766" s="32"/>
      <c r="Z1766" s="32"/>
      <c r="AA1766" s="32"/>
      <c r="AB1766" s="32"/>
      <c r="AC1766" s="32"/>
      <c r="AD1766" s="32"/>
      <c r="AE1766" s="32"/>
    </row>
    <row r="1767" spans="1:31" ht="12.75">
      <c r="A1767" s="37"/>
      <c r="B1767" s="31"/>
      <c r="C1767" s="45"/>
      <c r="D1767" s="45"/>
      <c r="E1767" s="31"/>
      <c r="F1767" s="31"/>
      <c r="G1767" s="43"/>
      <c r="H1767" s="51"/>
      <c r="I1767" s="43"/>
      <c r="J1767" s="31"/>
      <c r="K1767" s="55"/>
      <c r="L1767" s="31"/>
      <c r="M1767" s="31"/>
      <c r="N1767" s="31"/>
      <c r="O1767" s="31"/>
      <c r="P1767" s="31"/>
      <c r="Q1767" s="31" t="b">
        <f>IF(AND(OR(G1766:G1770=DATOS!C$8,G1766:G1770=DATOS!C$9),H1766:H1770=DATOS!B$4),ROW(G1766:G1770))</f>
        <v>0</v>
      </c>
      <c r="R1767" s="31" t="str">
        <f t="shared" ca="1" si="15"/>
        <v/>
      </c>
      <c r="S1767" s="31">
        <f t="shared" ca="1" si="16"/>
        <v>0</v>
      </c>
      <c r="T1767" s="32"/>
      <c r="U1767" s="32"/>
      <c r="V1767" s="32"/>
      <c r="W1767" s="32"/>
      <c r="X1767" s="32"/>
      <c r="Y1767" s="32"/>
      <c r="Z1767" s="32"/>
      <c r="AA1767" s="32"/>
      <c r="AB1767" s="32"/>
      <c r="AC1767" s="32"/>
      <c r="AD1767" s="32"/>
      <c r="AE1767" s="32"/>
    </row>
    <row r="1768" spans="1:31" ht="12.75">
      <c r="A1768" s="37"/>
      <c r="B1768" s="31"/>
      <c r="C1768" s="45"/>
      <c r="D1768" s="45"/>
      <c r="E1768" s="31"/>
      <c r="F1768" s="31"/>
      <c r="G1768" s="43"/>
      <c r="H1768" s="51"/>
      <c r="I1768" s="43"/>
      <c r="J1768" s="31"/>
      <c r="K1768" s="55"/>
      <c r="L1768" s="31"/>
      <c r="M1768" s="31"/>
      <c r="N1768" s="31"/>
      <c r="O1768" s="31"/>
      <c r="P1768" s="31"/>
      <c r="Q1768" s="31" t="b">
        <f>IF(AND(OR(G1767:G1771=DATOS!C$8,G1767:G1771=DATOS!C$9),H1767:H1771=DATOS!B$4),ROW(G1767:G1771))</f>
        <v>0</v>
      </c>
      <c r="R1768" s="31" t="str">
        <f t="shared" ca="1" si="15"/>
        <v/>
      </c>
      <c r="S1768" s="31">
        <f t="shared" ca="1" si="16"/>
        <v>0</v>
      </c>
      <c r="T1768" s="32"/>
      <c r="U1768" s="32"/>
      <c r="V1768" s="32"/>
      <c r="W1768" s="32"/>
      <c r="X1768" s="32"/>
      <c r="Y1768" s="32"/>
      <c r="Z1768" s="32"/>
      <c r="AA1768" s="32"/>
      <c r="AB1768" s="32"/>
      <c r="AC1768" s="32"/>
      <c r="AD1768" s="32"/>
      <c r="AE1768" s="32"/>
    </row>
    <row r="1769" spans="1:31" ht="12.75">
      <c r="A1769" s="37"/>
      <c r="B1769" s="31"/>
      <c r="C1769" s="45"/>
      <c r="D1769" s="45"/>
      <c r="E1769" s="31"/>
      <c r="F1769" s="31"/>
      <c r="G1769" s="43"/>
      <c r="H1769" s="51"/>
      <c r="I1769" s="43"/>
      <c r="J1769" s="31"/>
      <c r="K1769" s="55"/>
      <c r="L1769" s="31"/>
      <c r="M1769" s="31"/>
      <c r="N1769" s="31"/>
      <c r="O1769" s="31"/>
      <c r="P1769" s="31"/>
      <c r="Q1769" s="31" t="b">
        <f>IF(AND(OR(G1768:G1772=DATOS!C$8,G1768:G1772=DATOS!C$9),H1768:H1772=DATOS!B$4),ROW(G1768:G1772))</f>
        <v>0</v>
      </c>
      <c r="R1769" s="31" t="str">
        <f t="shared" ca="1" si="15"/>
        <v/>
      </c>
      <c r="S1769" s="31">
        <f t="shared" ca="1" si="16"/>
        <v>0</v>
      </c>
      <c r="T1769" s="32"/>
      <c r="U1769" s="32"/>
      <c r="V1769" s="32"/>
      <c r="W1769" s="32"/>
      <c r="X1769" s="32"/>
      <c r="Y1769" s="32"/>
      <c r="Z1769" s="32"/>
      <c r="AA1769" s="32"/>
      <c r="AB1769" s="32"/>
      <c r="AC1769" s="32"/>
      <c r="AD1769" s="32"/>
      <c r="AE1769" s="32"/>
    </row>
    <row r="1770" spans="1:31" ht="12.75">
      <c r="A1770" s="37"/>
      <c r="B1770" s="31"/>
      <c r="C1770" s="45"/>
      <c r="D1770" s="45"/>
      <c r="E1770" s="31"/>
      <c r="F1770" s="31"/>
      <c r="G1770" s="43"/>
      <c r="H1770" s="51"/>
      <c r="I1770" s="43"/>
      <c r="J1770" s="31"/>
      <c r="K1770" s="55"/>
      <c r="L1770" s="31"/>
      <c r="M1770" s="31"/>
      <c r="N1770" s="31"/>
      <c r="O1770" s="31"/>
      <c r="P1770" s="31"/>
      <c r="Q1770" s="31" t="b">
        <f>IF(AND(OR(G1769:G1773=DATOS!C$8,G1769:G1773=DATOS!C$9),H1769:H1773=DATOS!B$4),ROW(G1769:G1773))</f>
        <v>0</v>
      </c>
      <c r="R1770" s="31" t="str">
        <f t="shared" ca="1" si="15"/>
        <v/>
      </c>
      <c r="S1770" s="31">
        <f t="shared" ca="1" si="16"/>
        <v>0</v>
      </c>
      <c r="T1770" s="32"/>
      <c r="U1770" s="32"/>
      <c r="V1770" s="32"/>
      <c r="W1770" s="32"/>
      <c r="X1770" s="32"/>
      <c r="Y1770" s="32"/>
      <c r="Z1770" s="32"/>
      <c r="AA1770" s="32"/>
      <c r="AB1770" s="32"/>
      <c r="AC1770" s="32"/>
      <c r="AD1770" s="32"/>
      <c r="AE1770" s="32"/>
    </row>
    <row r="1771" spans="1:31" ht="12.75">
      <c r="A1771" s="37"/>
      <c r="B1771" s="31"/>
      <c r="C1771" s="45"/>
      <c r="D1771" s="45"/>
      <c r="E1771" s="31"/>
      <c r="F1771" s="31"/>
      <c r="G1771" s="43"/>
      <c r="H1771" s="51"/>
      <c r="I1771" s="43"/>
      <c r="J1771" s="31"/>
      <c r="K1771" s="55"/>
      <c r="L1771" s="31"/>
      <c r="M1771" s="31"/>
      <c r="N1771" s="31"/>
      <c r="O1771" s="31"/>
      <c r="P1771" s="31"/>
      <c r="Q1771" s="31" t="b">
        <f>IF(AND(OR(G1770:G1774=DATOS!C$8,G1770:G1774=DATOS!C$9),H1770:H1774=DATOS!B$4),ROW(G1770:G1774))</f>
        <v>0</v>
      </c>
      <c r="R1771" s="31" t="str">
        <f t="shared" ca="1" si="15"/>
        <v/>
      </c>
      <c r="S1771" s="31">
        <f t="shared" ca="1" si="16"/>
        <v>0</v>
      </c>
      <c r="T1771" s="32"/>
      <c r="U1771" s="32"/>
      <c r="V1771" s="32"/>
      <c r="W1771" s="32"/>
      <c r="X1771" s="32"/>
      <c r="Y1771" s="32"/>
      <c r="Z1771" s="32"/>
      <c r="AA1771" s="32"/>
      <c r="AB1771" s="32"/>
      <c r="AC1771" s="32"/>
      <c r="AD1771" s="32"/>
      <c r="AE1771" s="32"/>
    </row>
    <row r="1772" spans="1:31" ht="12.75">
      <c r="A1772" s="37"/>
      <c r="B1772" s="31"/>
      <c r="C1772" s="45"/>
      <c r="D1772" s="45"/>
      <c r="E1772" s="31"/>
      <c r="F1772" s="31"/>
      <c r="G1772" s="43"/>
      <c r="H1772" s="51"/>
      <c r="I1772" s="43"/>
      <c r="J1772" s="31"/>
      <c r="K1772" s="55"/>
      <c r="L1772" s="31"/>
      <c r="M1772" s="31"/>
      <c r="N1772" s="31"/>
      <c r="O1772" s="31"/>
      <c r="P1772" s="31"/>
      <c r="Q1772" s="31" t="b">
        <f>IF(AND(OR(G1771:G1775=DATOS!C$8,G1771:G1775=DATOS!C$9),H1771:H1775=DATOS!B$4),ROW(G1771:G1775))</f>
        <v>0</v>
      </c>
      <c r="R1772" s="31" t="str">
        <f t="shared" ca="1" si="15"/>
        <v/>
      </c>
      <c r="S1772" s="31">
        <f t="shared" ca="1" si="16"/>
        <v>0</v>
      </c>
      <c r="T1772" s="32"/>
      <c r="U1772" s="32"/>
      <c r="V1772" s="32"/>
      <c r="W1772" s="32"/>
      <c r="X1772" s="32"/>
      <c r="Y1772" s="32"/>
      <c r="Z1772" s="32"/>
      <c r="AA1772" s="32"/>
      <c r="AB1772" s="32"/>
      <c r="AC1772" s="32"/>
      <c r="AD1772" s="32"/>
      <c r="AE1772" s="32"/>
    </row>
    <row r="1773" spans="1:31" ht="12.75">
      <c r="A1773" s="37"/>
      <c r="B1773" s="31"/>
      <c r="C1773" s="45"/>
      <c r="D1773" s="45"/>
      <c r="E1773" s="31"/>
      <c r="F1773" s="31"/>
      <c r="G1773" s="43"/>
      <c r="H1773" s="51"/>
      <c r="I1773" s="43"/>
      <c r="J1773" s="31"/>
      <c r="K1773" s="55"/>
      <c r="L1773" s="31"/>
      <c r="M1773" s="31"/>
      <c r="N1773" s="31"/>
      <c r="O1773" s="31"/>
      <c r="P1773" s="31"/>
      <c r="Q1773" s="31" t="b">
        <f>IF(AND(OR(G1772:G1776=DATOS!C$8,G1772:G1776=DATOS!C$9),H1772:H1776=DATOS!B$4),ROW(G1772:G1776))</f>
        <v>0</v>
      </c>
      <c r="R1773" s="31" t="str">
        <f t="shared" ca="1" si="15"/>
        <v/>
      </c>
      <c r="S1773" s="31">
        <f t="shared" ca="1" si="16"/>
        <v>0</v>
      </c>
      <c r="T1773" s="32"/>
      <c r="U1773" s="32"/>
      <c r="V1773" s="32"/>
      <c r="W1773" s="32"/>
      <c r="X1773" s="32"/>
      <c r="Y1773" s="32"/>
      <c r="Z1773" s="32"/>
      <c r="AA1773" s="32"/>
      <c r="AB1773" s="32"/>
      <c r="AC1773" s="32"/>
      <c r="AD1773" s="32"/>
      <c r="AE1773" s="32"/>
    </row>
    <row r="1774" spans="1:31" ht="12.75">
      <c r="A1774" s="37"/>
      <c r="B1774" s="31"/>
      <c r="C1774" s="45"/>
      <c r="D1774" s="45"/>
      <c r="E1774" s="31"/>
      <c r="F1774" s="31"/>
      <c r="G1774" s="43"/>
      <c r="H1774" s="51"/>
      <c r="I1774" s="43"/>
      <c r="J1774" s="31"/>
      <c r="K1774" s="55"/>
      <c r="L1774" s="31"/>
      <c r="M1774" s="31"/>
      <c r="N1774" s="31"/>
      <c r="O1774" s="31"/>
      <c r="P1774" s="31"/>
      <c r="Q1774" s="31" t="b">
        <f>IF(AND(OR(G1773:G1777=DATOS!C$8,G1773:G1777=DATOS!C$9),H1773:H1777=DATOS!B$4),ROW(G1773:G1777))</f>
        <v>0</v>
      </c>
      <c r="R1774" s="31" t="str">
        <f t="shared" ca="1" si="15"/>
        <v/>
      </c>
      <c r="S1774" s="31">
        <f t="shared" ca="1" si="16"/>
        <v>0</v>
      </c>
      <c r="T1774" s="32"/>
      <c r="U1774" s="32"/>
      <c r="V1774" s="32"/>
      <c r="W1774" s="32"/>
      <c r="X1774" s="32"/>
      <c r="Y1774" s="32"/>
      <c r="Z1774" s="32"/>
      <c r="AA1774" s="32"/>
      <c r="AB1774" s="32"/>
      <c r="AC1774" s="32"/>
      <c r="AD1774" s="32"/>
      <c r="AE1774" s="32"/>
    </row>
    <row r="1775" spans="1:31" ht="12.75">
      <c r="A1775" s="37"/>
      <c r="B1775" s="31"/>
      <c r="C1775" s="45"/>
      <c r="D1775" s="45"/>
      <c r="E1775" s="31"/>
      <c r="F1775" s="31"/>
      <c r="G1775" s="43"/>
      <c r="H1775" s="51"/>
      <c r="I1775" s="43"/>
      <c r="J1775" s="31"/>
      <c r="K1775" s="55"/>
      <c r="L1775" s="31"/>
      <c r="M1775" s="31"/>
      <c r="N1775" s="31"/>
      <c r="O1775" s="31"/>
      <c r="P1775" s="31"/>
      <c r="Q1775" s="31" t="b">
        <f>IF(AND(OR(G1774:G1778=DATOS!C$8,G1774:G1778=DATOS!C$9),H1774:H1778=DATOS!B$4),ROW(G1774:G1778))</f>
        <v>0</v>
      </c>
      <c r="R1775" s="31" t="str">
        <f t="shared" ca="1" si="15"/>
        <v/>
      </c>
      <c r="S1775" s="31">
        <f t="shared" ca="1" si="16"/>
        <v>0</v>
      </c>
      <c r="T1775" s="32"/>
      <c r="U1775" s="32"/>
      <c r="V1775" s="32"/>
      <c r="W1775" s="32"/>
      <c r="X1775" s="32"/>
      <c r="Y1775" s="32"/>
      <c r="Z1775" s="32"/>
      <c r="AA1775" s="32"/>
      <c r="AB1775" s="32"/>
      <c r="AC1775" s="32"/>
      <c r="AD1775" s="32"/>
      <c r="AE1775" s="32"/>
    </row>
    <row r="1776" spans="1:31" ht="12.75">
      <c r="A1776" s="37"/>
      <c r="B1776" s="31"/>
      <c r="C1776" s="45"/>
      <c r="D1776" s="45"/>
      <c r="E1776" s="31"/>
      <c r="F1776" s="31"/>
      <c r="G1776" s="43"/>
      <c r="H1776" s="51"/>
      <c r="I1776" s="43"/>
      <c r="J1776" s="31"/>
      <c r="K1776" s="55"/>
      <c r="L1776" s="31"/>
      <c r="M1776" s="31"/>
      <c r="N1776" s="31"/>
      <c r="O1776" s="31"/>
      <c r="P1776" s="31"/>
      <c r="Q1776" s="31" t="b">
        <f>IF(AND(OR(G1775:G1779=DATOS!C$8,G1775:G1779=DATOS!C$9),H1775:H1779=DATOS!B$4),ROW(G1775:G1779))</f>
        <v>0</v>
      </c>
      <c r="R1776" s="31" t="str">
        <f t="shared" ca="1" si="15"/>
        <v/>
      </c>
      <c r="S1776" s="31">
        <f t="shared" ca="1" si="16"/>
        <v>0</v>
      </c>
      <c r="T1776" s="32"/>
      <c r="U1776" s="32"/>
      <c r="V1776" s="32"/>
      <c r="W1776" s="32"/>
      <c r="X1776" s="32"/>
      <c r="Y1776" s="32"/>
      <c r="Z1776" s="32"/>
      <c r="AA1776" s="32"/>
      <c r="AB1776" s="32"/>
      <c r="AC1776" s="32"/>
      <c r="AD1776" s="32"/>
      <c r="AE1776" s="32"/>
    </row>
    <row r="1777" spans="1:31" ht="12.75">
      <c r="A1777" s="37"/>
      <c r="B1777" s="31"/>
      <c r="C1777" s="45"/>
      <c r="D1777" s="45"/>
      <c r="E1777" s="31"/>
      <c r="F1777" s="31"/>
      <c r="G1777" s="43"/>
      <c r="H1777" s="51"/>
      <c r="I1777" s="43"/>
      <c r="J1777" s="31"/>
      <c r="K1777" s="55"/>
      <c r="L1777" s="31"/>
      <c r="M1777" s="31"/>
      <c r="N1777" s="31"/>
      <c r="O1777" s="31"/>
      <c r="P1777" s="31"/>
      <c r="Q1777" s="31" t="b">
        <f>IF(AND(OR(G1776:G1780=DATOS!C$8,G1776:G1780=DATOS!C$9),H1776:H1780=DATOS!B$4),ROW(G1776:G1780))</f>
        <v>0</v>
      </c>
      <c r="R1777" s="31" t="str">
        <f t="shared" ca="1" si="15"/>
        <v/>
      </c>
      <c r="S1777" s="31">
        <f t="shared" ca="1" si="16"/>
        <v>0</v>
      </c>
      <c r="T1777" s="32"/>
      <c r="U1777" s="32"/>
      <c r="V1777" s="32"/>
      <c r="W1777" s="32"/>
      <c r="X1777" s="32"/>
      <c r="Y1777" s="32"/>
      <c r="Z1777" s="32"/>
      <c r="AA1777" s="32"/>
      <c r="AB1777" s="32"/>
      <c r="AC1777" s="32"/>
      <c r="AD1777" s="32"/>
      <c r="AE1777" s="32"/>
    </row>
    <row r="1778" spans="1:31" ht="12.75">
      <c r="A1778" s="37"/>
      <c r="B1778" s="31"/>
      <c r="C1778" s="45"/>
      <c r="D1778" s="45"/>
      <c r="E1778" s="31"/>
      <c r="F1778" s="31"/>
      <c r="G1778" s="43"/>
      <c r="H1778" s="51"/>
      <c r="I1778" s="43"/>
      <c r="J1778" s="31"/>
      <c r="K1778" s="55"/>
      <c r="L1778" s="31"/>
      <c r="M1778" s="31"/>
      <c r="N1778" s="31"/>
      <c r="O1778" s="31"/>
      <c r="P1778" s="31"/>
      <c r="Q1778" s="31" t="b">
        <f>IF(AND(OR(G1777:G1781=DATOS!C$8,G1777:G1781=DATOS!C$9),H1777:H1781=DATOS!B$4),ROW(G1777:G1781))</f>
        <v>0</v>
      </c>
      <c r="R1778" s="31" t="str">
        <f t="shared" ca="1" si="15"/>
        <v/>
      </c>
      <c r="S1778" s="31">
        <f t="shared" ca="1" si="16"/>
        <v>0</v>
      </c>
      <c r="T1778" s="32"/>
      <c r="U1778" s="32"/>
      <c r="V1778" s="32"/>
      <c r="W1778" s="32"/>
      <c r="X1778" s="32"/>
      <c r="Y1778" s="32"/>
      <c r="Z1778" s="32"/>
      <c r="AA1778" s="32"/>
      <c r="AB1778" s="32"/>
      <c r="AC1778" s="32"/>
      <c r="AD1778" s="32"/>
      <c r="AE1778" s="32"/>
    </row>
    <row r="1779" spans="1:31" ht="12.75">
      <c r="A1779" s="37"/>
      <c r="B1779" s="31"/>
      <c r="C1779" s="45"/>
      <c r="D1779" s="45"/>
      <c r="E1779" s="31"/>
      <c r="F1779" s="31"/>
      <c r="G1779" s="43"/>
      <c r="H1779" s="51"/>
      <c r="I1779" s="43"/>
      <c r="J1779" s="31"/>
      <c r="K1779" s="55"/>
      <c r="L1779" s="31"/>
      <c r="M1779" s="31"/>
      <c r="N1779" s="31"/>
      <c r="O1779" s="31"/>
      <c r="P1779" s="31"/>
      <c r="Q1779" s="31" t="b">
        <f>IF(AND(OR(G1778:G1782=DATOS!C$8,G1778:G1782=DATOS!C$9),H1778:H1782=DATOS!B$4),ROW(G1778:G1782))</f>
        <v>0</v>
      </c>
      <c r="R1779" s="31" t="str">
        <f t="shared" ca="1" si="15"/>
        <v/>
      </c>
      <c r="S1779" s="31">
        <f t="shared" ca="1" si="16"/>
        <v>0</v>
      </c>
      <c r="T1779" s="32"/>
      <c r="U1779" s="32"/>
      <c r="V1779" s="32"/>
      <c r="W1779" s="32"/>
      <c r="X1779" s="32"/>
      <c r="Y1779" s="32"/>
      <c r="Z1779" s="32"/>
      <c r="AA1779" s="32"/>
      <c r="AB1779" s="32"/>
      <c r="AC1779" s="32"/>
      <c r="AD1779" s="32"/>
      <c r="AE1779" s="32"/>
    </row>
    <row r="1780" spans="1:31" ht="12.75">
      <c r="A1780" s="37"/>
      <c r="B1780" s="31"/>
      <c r="C1780" s="45"/>
      <c r="D1780" s="45"/>
      <c r="E1780" s="31"/>
      <c r="F1780" s="31"/>
      <c r="G1780" s="43"/>
      <c r="H1780" s="51"/>
      <c r="I1780" s="43"/>
      <c r="J1780" s="31"/>
      <c r="K1780" s="55"/>
      <c r="L1780" s="31"/>
      <c r="M1780" s="31"/>
      <c r="N1780" s="31"/>
      <c r="O1780" s="31"/>
      <c r="P1780" s="31"/>
      <c r="Q1780" s="31" t="b">
        <f>IF(AND(OR(G1779:G1783=DATOS!C$8,G1779:G1783=DATOS!C$9),H1779:H1783=DATOS!B$4),ROW(G1779:G1783))</f>
        <v>0</v>
      </c>
      <c r="R1780" s="31" t="str">
        <f t="shared" ca="1" si="15"/>
        <v/>
      </c>
      <c r="S1780" s="31">
        <f t="shared" ca="1" si="16"/>
        <v>0</v>
      </c>
      <c r="T1780" s="32"/>
      <c r="U1780" s="32"/>
      <c r="V1780" s="32"/>
      <c r="W1780" s="32"/>
      <c r="X1780" s="32"/>
      <c r="Y1780" s="32"/>
      <c r="Z1780" s="32"/>
      <c r="AA1780" s="32"/>
      <c r="AB1780" s="32"/>
      <c r="AC1780" s="32"/>
      <c r="AD1780" s="32"/>
      <c r="AE1780" s="32"/>
    </row>
    <row r="1781" spans="1:31" ht="12.75">
      <c r="A1781" s="37"/>
      <c r="B1781" s="31"/>
      <c r="C1781" s="45"/>
      <c r="D1781" s="45"/>
      <c r="E1781" s="31"/>
      <c r="F1781" s="31"/>
      <c r="G1781" s="43"/>
      <c r="H1781" s="51"/>
      <c r="I1781" s="43"/>
      <c r="J1781" s="31"/>
      <c r="K1781" s="55"/>
      <c r="L1781" s="31"/>
      <c r="M1781" s="31"/>
      <c r="N1781" s="31"/>
      <c r="O1781" s="31"/>
      <c r="P1781" s="31"/>
      <c r="Q1781" s="31" t="b">
        <f>IF(AND(OR(G1780:G1784=DATOS!C$8,G1780:G1784=DATOS!C$9),H1780:H1784=DATOS!B$4),ROW(G1780:G1784))</f>
        <v>0</v>
      </c>
      <c r="R1781" s="31" t="str">
        <f t="shared" ca="1" si="15"/>
        <v/>
      </c>
      <c r="S1781" s="31">
        <f t="shared" ca="1" si="16"/>
        <v>0</v>
      </c>
      <c r="T1781" s="32"/>
      <c r="U1781" s="32"/>
      <c r="V1781" s="32"/>
      <c r="W1781" s="32"/>
      <c r="X1781" s="32"/>
      <c r="Y1781" s="32"/>
      <c r="Z1781" s="32"/>
      <c r="AA1781" s="32"/>
      <c r="AB1781" s="32"/>
      <c r="AC1781" s="32"/>
      <c r="AD1781" s="32"/>
      <c r="AE1781" s="32"/>
    </row>
    <row r="1782" spans="1:31" ht="12.75">
      <c r="A1782" s="37"/>
      <c r="B1782" s="31"/>
      <c r="C1782" s="45"/>
      <c r="D1782" s="45"/>
      <c r="E1782" s="31"/>
      <c r="F1782" s="31"/>
      <c r="G1782" s="43"/>
      <c r="H1782" s="51"/>
      <c r="I1782" s="43"/>
      <c r="J1782" s="31"/>
      <c r="K1782" s="55"/>
      <c r="L1782" s="31"/>
      <c r="M1782" s="31"/>
      <c r="N1782" s="31"/>
      <c r="O1782" s="31"/>
      <c r="P1782" s="31"/>
      <c r="Q1782" s="31" t="b">
        <f>IF(AND(OR(G1781:G1785=DATOS!C$8,G1781:G1785=DATOS!C$9),H1781:H1785=DATOS!B$4),ROW(G1781:G1785))</f>
        <v>0</v>
      </c>
      <c r="R1782" s="31" t="str">
        <f t="shared" ca="1" si="15"/>
        <v/>
      </c>
      <c r="S1782" s="31">
        <f t="shared" ca="1" si="16"/>
        <v>0</v>
      </c>
      <c r="T1782" s="32"/>
      <c r="U1782" s="32"/>
      <c r="V1782" s="32"/>
      <c r="W1782" s="32"/>
      <c r="X1782" s="32"/>
      <c r="Y1782" s="32"/>
      <c r="Z1782" s="32"/>
      <c r="AA1782" s="32"/>
      <c r="AB1782" s="32"/>
      <c r="AC1782" s="32"/>
      <c r="AD1782" s="32"/>
      <c r="AE1782" s="32"/>
    </row>
    <row r="1783" spans="1:31" ht="12.75">
      <c r="A1783" s="37"/>
      <c r="B1783" s="31"/>
      <c r="C1783" s="45"/>
      <c r="D1783" s="45"/>
      <c r="E1783" s="31"/>
      <c r="F1783" s="31"/>
      <c r="G1783" s="43"/>
      <c r="H1783" s="51"/>
      <c r="I1783" s="43"/>
      <c r="J1783" s="31"/>
      <c r="K1783" s="55"/>
      <c r="L1783" s="31"/>
      <c r="M1783" s="31"/>
      <c r="N1783" s="31"/>
      <c r="O1783" s="31"/>
      <c r="P1783" s="31"/>
      <c r="Q1783" s="31" t="b">
        <f>IF(AND(OR(G1782:G1786=DATOS!C$8,G1782:G1786=DATOS!C$9),H1782:H1786=DATOS!B$4),ROW(G1782:G1786))</f>
        <v>0</v>
      </c>
      <c r="R1783" s="31" t="str">
        <f t="shared" ca="1" si="15"/>
        <v/>
      </c>
      <c r="S1783" s="31">
        <f t="shared" ca="1" si="16"/>
        <v>0</v>
      </c>
      <c r="T1783" s="32"/>
      <c r="U1783" s="32"/>
      <c r="V1783" s="32"/>
      <c r="W1783" s="32"/>
      <c r="X1783" s="32"/>
      <c r="Y1783" s="32"/>
      <c r="Z1783" s="32"/>
      <c r="AA1783" s="32"/>
      <c r="AB1783" s="32"/>
      <c r="AC1783" s="32"/>
      <c r="AD1783" s="32"/>
      <c r="AE1783" s="32"/>
    </row>
    <row r="1784" spans="1:31" ht="12.75">
      <c r="A1784" s="37"/>
      <c r="B1784" s="31"/>
      <c r="C1784" s="45"/>
      <c r="D1784" s="45"/>
      <c r="E1784" s="31"/>
      <c r="F1784" s="31"/>
      <c r="G1784" s="43"/>
      <c r="H1784" s="51"/>
      <c r="I1784" s="43"/>
      <c r="J1784" s="31"/>
      <c r="K1784" s="55"/>
      <c r="L1784" s="31"/>
      <c r="M1784" s="31"/>
      <c r="N1784" s="31"/>
      <c r="O1784" s="31"/>
      <c r="P1784" s="31"/>
      <c r="Q1784" s="31" t="b">
        <f>IF(AND(OR(G1783:G1787=DATOS!C$8,G1783:G1787=DATOS!C$9),H1783:H1787=DATOS!B$4),ROW(G1783:G1787))</f>
        <v>0</v>
      </c>
      <c r="R1784" s="31" t="str">
        <f t="shared" ca="1" si="15"/>
        <v/>
      </c>
      <c r="S1784" s="31">
        <f t="shared" ca="1" si="16"/>
        <v>0</v>
      </c>
      <c r="T1784" s="32"/>
      <c r="U1784" s="32"/>
      <c r="V1784" s="32"/>
      <c r="W1784" s="32"/>
      <c r="X1784" s="32"/>
      <c r="Y1784" s="32"/>
      <c r="Z1784" s="32"/>
      <c r="AA1784" s="32"/>
      <c r="AB1784" s="32"/>
      <c r="AC1784" s="32"/>
      <c r="AD1784" s="32"/>
      <c r="AE1784" s="32"/>
    </row>
    <row r="1785" spans="1:31" ht="12.75">
      <c r="A1785" s="37"/>
      <c r="B1785" s="31"/>
      <c r="C1785" s="45"/>
      <c r="D1785" s="45"/>
      <c r="E1785" s="31"/>
      <c r="F1785" s="31"/>
      <c r="G1785" s="43"/>
      <c r="H1785" s="51"/>
      <c r="I1785" s="43"/>
      <c r="J1785" s="31"/>
      <c r="K1785" s="55"/>
      <c r="L1785" s="31"/>
      <c r="M1785" s="31"/>
      <c r="N1785" s="31"/>
      <c r="O1785" s="31"/>
      <c r="P1785" s="31"/>
      <c r="Q1785" s="31" t="b">
        <f>IF(AND(OR(G1784:G1788=DATOS!C$8,G1784:G1788=DATOS!C$9),H1784:H1788=DATOS!B$4),ROW(G1784:G1788))</f>
        <v>0</v>
      </c>
      <c r="R1785" s="31" t="str">
        <f t="shared" ca="1" si="15"/>
        <v/>
      </c>
      <c r="S1785" s="31">
        <f t="shared" ca="1" si="16"/>
        <v>0</v>
      </c>
      <c r="T1785" s="32"/>
      <c r="U1785" s="32"/>
      <c r="V1785" s="32"/>
      <c r="W1785" s="32"/>
      <c r="X1785" s="32"/>
      <c r="Y1785" s="32"/>
      <c r="Z1785" s="32"/>
      <c r="AA1785" s="32"/>
      <c r="AB1785" s="32"/>
      <c r="AC1785" s="32"/>
      <c r="AD1785" s="32"/>
      <c r="AE1785" s="32"/>
    </row>
    <row r="1786" spans="1:31" ht="12.75">
      <c r="A1786" s="37"/>
      <c r="B1786" s="31"/>
      <c r="C1786" s="45"/>
      <c r="D1786" s="45"/>
      <c r="E1786" s="31"/>
      <c r="F1786" s="31"/>
      <c r="G1786" s="43"/>
      <c r="H1786" s="51"/>
      <c r="I1786" s="43"/>
      <c r="J1786" s="31"/>
      <c r="K1786" s="55"/>
      <c r="L1786" s="31"/>
      <c r="M1786" s="31"/>
      <c r="N1786" s="31"/>
      <c r="O1786" s="31"/>
      <c r="P1786" s="31"/>
      <c r="Q1786" s="31" t="b">
        <f>IF(AND(OR(G1785:G1789=DATOS!C$8,G1785:G1789=DATOS!C$9),H1785:H1789=DATOS!B$4),ROW(G1785:G1789))</f>
        <v>0</v>
      </c>
      <c r="R1786" s="31" t="str">
        <f t="shared" ca="1" si="15"/>
        <v/>
      </c>
      <c r="S1786" s="31">
        <f t="shared" ca="1" si="16"/>
        <v>0</v>
      </c>
      <c r="T1786" s="32"/>
      <c r="U1786" s="32"/>
      <c r="V1786" s="32"/>
      <c r="W1786" s="32"/>
      <c r="X1786" s="32"/>
      <c r="Y1786" s="32"/>
      <c r="Z1786" s="32"/>
      <c r="AA1786" s="32"/>
      <c r="AB1786" s="32"/>
      <c r="AC1786" s="32"/>
      <c r="AD1786" s="32"/>
      <c r="AE1786" s="32"/>
    </row>
    <row r="1787" spans="1:31" ht="12.75">
      <c r="A1787" s="37"/>
      <c r="B1787" s="31"/>
      <c r="C1787" s="45"/>
      <c r="D1787" s="45"/>
      <c r="E1787" s="31"/>
      <c r="F1787" s="31"/>
      <c r="G1787" s="43"/>
      <c r="H1787" s="51"/>
      <c r="I1787" s="43"/>
      <c r="J1787" s="31"/>
      <c r="K1787" s="55"/>
      <c r="L1787" s="31"/>
      <c r="M1787" s="31"/>
      <c r="N1787" s="31"/>
      <c r="O1787" s="31"/>
      <c r="P1787" s="31"/>
      <c r="Q1787" s="31" t="b">
        <f>IF(AND(OR(G1786:G1790=DATOS!C$8,G1786:G1790=DATOS!C$9),H1786:H1790=DATOS!B$4),ROW(G1786:G1790))</f>
        <v>0</v>
      </c>
      <c r="R1787" s="31" t="str">
        <f t="shared" ca="1" si="15"/>
        <v/>
      </c>
      <c r="S1787" s="31">
        <f t="shared" ca="1" si="16"/>
        <v>0</v>
      </c>
      <c r="T1787" s="32"/>
      <c r="U1787" s="32"/>
      <c r="V1787" s="32"/>
      <c r="W1787" s="32"/>
      <c r="X1787" s="32"/>
      <c r="Y1787" s="32"/>
      <c r="Z1787" s="32"/>
      <c r="AA1787" s="32"/>
      <c r="AB1787" s="32"/>
      <c r="AC1787" s="32"/>
      <c r="AD1787" s="32"/>
      <c r="AE1787" s="32"/>
    </row>
    <row r="1788" spans="1:31" ht="12.75">
      <c r="A1788" s="37"/>
      <c r="B1788" s="31"/>
      <c r="C1788" s="45"/>
      <c r="D1788" s="45"/>
      <c r="E1788" s="31"/>
      <c r="F1788" s="31"/>
      <c r="G1788" s="43"/>
      <c r="H1788" s="51"/>
      <c r="I1788" s="43"/>
      <c r="J1788" s="31"/>
      <c r="K1788" s="55"/>
      <c r="L1788" s="31"/>
      <c r="M1788" s="31"/>
      <c r="N1788" s="31"/>
      <c r="O1788" s="31"/>
      <c r="P1788" s="31"/>
      <c r="Q1788" s="31" t="b">
        <f>IF(AND(OR(G1787:G1791=DATOS!C$8,G1787:G1791=DATOS!C$9),H1787:H1791=DATOS!B$4),ROW(G1787:G1791))</f>
        <v>0</v>
      </c>
      <c r="R1788" s="31" t="str">
        <f t="shared" ca="1" si="15"/>
        <v/>
      </c>
      <c r="S1788" s="31">
        <f t="shared" ca="1" si="16"/>
        <v>0</v>
      </c>
      <c r="T1788" s="32"/>
      <c r="U1788" s="32"/>
      <c r="V1788" s="32"/>
      <c r="W1788" s="32"/>
      <c r="X1788" s="32"/>
      <c r="Y1788" s="32"/>
      <c r="Z1788" s="32"/>
      <c r="AA1788" s="32"/>
      <c r="AB1788" s="32"/>
      <c r="AC1788" s="32"/>
      <c r="AD1788" s="32"/>
      <c r="AE1788" s="32"/>
    </row>
    <row r="1789" spans="1:31" ht="12.75">
      <c r="A1789" s="37"/>
      <c r="B1789" s="31"/>
      <c r="C1789" s="45"/>
      <c r="D1789" s="45"/>
      <c r="E1789" s="31"/>
      <c r="F1789" s="31"/>
      <c r="G1789" s="43"/>
      <c r="H1789" s="51"/>
      <c r="I1789" s="43"/>
      <c r="J1789" s="31"/>
      <c r="K1789" s="55"/>
      <c r="L1789" s="31"/>
      <c r="M1789" s="31"/>
      <c r="N1789" s="31"/>
      <c r="O1789" s="31"/>
      <c r="P1789" s="31"/>
      <c r="Q1789" s="31" t="b">
        <f>IF(AND(OR(G1788:G1792=DATOS!C$8,G1788:G1792=DATOS!C$9),H1788:H1792=DATOS!B$4),ROW(G1788:G1792))</f>
        <v>0</v>
      </c>
      <c r="R1789" s="31" t="str">
        <f t="shared" ca="1" si="15"/>
        <v/>
      </c>
      <c r="S1789" s="31">
        <f t="shared" ca="1" si="16"/>
        <v>0</v>
      </c>
      <c r="T1789" s="32"/>
      <c r="U1789" s="32"/>
      <c r="V1789" s="32"/>
      <c r="W1789" s="32"/>
      <c r="X1789" s="32"/>
      <c r="Y1789" s="32"/>
      <c r="Z1789" s="32"/>
      <c r="AA1789" s="32"/>
      <c r="AB1789" s="32"/>
      <c r="AC1789" s="32"/>
      <c r="AD1789" s="32"/>
      <c r="AE1789" s="32"/>
    </row>
    <row r="1790" spans="1:31" ht="12.75">
      <c r="A1790" s="37"/>
      <c r="B1790" s="31"/>
      <c r="C1790" s="45"/>
      <c r="D1790" s="45"/>
      <c r="E1790" s="31"/>
      <c r="F1790" s="31"/>
      <c r="G1790" s="43"/>
      <c r="H1790" s="51"/>
      <c r="I1790" s="43"/>
      <c r="J1790" s="31"/>
      <c r="K1790" s="55"/>
      <c r="L1790" s="31"/>
      <c r="M1790" s="31"/>
      <c r="N1790" s="31"/>
      <c r="O1790" s="31"/>
      <c r="P1790" s="31"/>
      <c r="Q1790" s="31" t="b">
        <f>IF(AND(OR(G1789:G1793=DATOS!C$8,G1789:G1793=DATOS!C$9),H1789:H1793=DATOS!B$4),ROW(G1789:G1793))</f>
        <v>0</v>
      </c>
      <c r="R1790" s="31" t="str">
        <f t="shared" ca="1" si="15"/>
        <v/>
      </c>
      <c r="S1790" s="31">
        <f t="shared" ca="1" si="16"/>
        <v>0</v>
      </c>
      <c r="T1790" s="32"/>
      <c r="U1790" s="32"/>
      <c r="V1790" s="32"/>
      <c r="W1790" s="32"/>
      <c r="X1790" s="32"/>
      <c r="Y1790" s="32"/>
      <c r="Z1790" s="32"/>
      <c r="AA1790" s="32"/>
      <c r="AB1790" s="32"/>
      <c r="AC1790" s="32"/>
      <c r="AD1790" s="32"/>
      <c r="AE1790" s="32"/>
    </row>
    <row r="1791" spans="1:31" ht="12.75">
      <c r="A1791" s="37"/>
      <c r="B1791" s="31"/>
      <c r="C1791" s="45"/>
      <c r="D1791" s="45"/>
      <c r="E1791" s="31"/>
      <c r="F1791" s="31"/>
      <c r="G1791" s="43"/>
      <c r="H1791" s="51"/>
      <c r="I1791" s="43"/>
      <c r="J1791" s="31"/>
      <c r="K1791" s="55"/>
      <c r="L1791" s="31"/>
      <c r="M1791" s="31"/>
      <c r="N1791" s="31"/>
      <c r="O1791" s="31"/>
      <c r="P1791" s="31"/>
      <c r="Q1791" s="31" t="b">
        <f>IF(AND(OR(G1790:G1794=DATOS!C$8,G1790:G1794=DATOS!C$9),H1790:H1794=DATOS!B$4),ROW(G1790:G1794))</f>
        <v>0</v>
      </c>
      <c r="R1791" s="31" t="str">
        <f t="shared" ca="1" si="15"/>
        <v/>
      </c>
      <c r="S1791" s="31">
        <f t="shared" ca="1" si="16"/>
        <v>0</v>
      </c>
      <c r="T1791" s="32"/>
      <c r="U1791" s="32"/>
      <c r="V1791" s="32"/>
      <c r="W1791" s="32"/>
      <c r="X1791" s="32"/>
      <c r="Y1791" s="32"/>
      <c r="Z1791" s="32"/>
      <c r="AA1791" s="32"/>
      <c r="AB1791" s="32"/>
      <c r="AC1791" s="32"/>
      <c r="AD1791" s="32"/>
      <c r="AE1791" s="32"/>
    </row>
    <row r="1792" spans="1:31" ht="12.75">
      <c r="A1792" s="37"/>
      <c r="B1792" s="31"/>
      <c r="C1792" s="45"/>
      <c r="D1792" s="45"/>
      <c r="E1792" s="31"/>
      <c r="F1792" s="31"/>
      <c r="G1792" s="43"/>
      <c r="H1792" s="51"/>
      <c r="I1792" s="43"/>
      <c r="J1792" s="31"/>
      <c r="K1792" s="55"/>
      <c r="L1792" s="31"/>
      <c r="M1792" s="31"/>
      <c r="N1792" s="31"/>
      <c r="O1792" s="31"/>
      <c r="P1792" s="31"/>
      <c r="Q1792" s="31" t="b">
        <f>IF(AND(OR(G1791:G1795=DATOS!C$8,G1791:G1795=DATOS!C$9),H1791:H1795=DATOS!B$4),ROW(G1791:G1795))</f>
        <v>0</v>
      </c>
      <c r="R1792" s="31" t="str">
        <f t="shared" ca="1" si="15"/>
        <v/>
      </c>
      <c r="S1792" s="31">
        <f t="shared" ca="1" si="16"/>
        <v>0</v>
      </c>
      <c r="T1792" s="32"/>
      <c r="U1792" s="32"/>
      <c r="V1792" s="32"/>
      <c r="W1792" s="32"/>
      <c r="X1792" s="32"/>
      <c r="Y1792" s="32"/>
      <c r="Z1792" s="32"/>
      <c r="AA1792" s="32"/>
      <c r="AB1792" s="32"/>
      <c r="AC1792" s="32"/>
      <c r="AD1792" s="32"/>
      <c r="AE1792" s="32"/>
    </row>
    <row r="1793" spans="1:31" ht="12.75">
      <c r="A1793" s="37"/>
      <c r="B1793" s="31"/>
      <c r="C1793" s="45"/>
      <c r="D1793" s="45"/>
      <c r="E1793" s="31"/>
      <c r="F1793" s="31"/>
      <c r="G1793" s="43"/>
      <c r="H1793" s="51"/>
      <c r="I1793" s="43"/>
      <c r="J1793" s="31"/>
      <c r="K1793" s="55"/>
      <c r="L1793" s="31"/>
      <c r="M1793" s="31"/>
      <c r="N1793" s="31"/>
      <c r="O1793" s="31"/>
      <c r="P1793" s="31"/>
      <c r="Q1793" s="31" t="b">
        <f>IF(AND(OR(G1792:G1796=DATOS!C$8,G1792:G1796=DATOS!C$9),H1792:H1796=DATOS!B$4),ROW(G1792:G1796))</f>
        <v>0</v>
      </c>
      <c r="R1793" s="31" t="str">
        <f t="shared" ca="1" si="15"/>
        <v/>
      </c>
      <c r="S1793" s="31">
        <f t="shared" ca="1" si="16"/>
        <v>0</v>
      </c>
      <c r="T1793" s="32"/>
      <c r="U1793" s="32"/>
      <c r="V1793" s="32"/>
      <c r="W1793" s="32"/>
      <c r="X1793" s="32"/>
      <c r="Y1793" s="32"/>
      <c r="Z1793" s="32"/>
      <c r="AA1793" s="32"/>
      <c r="AB1793" s="32"/>
      <c r="AC1793" s="32"/>
      <c r="AD1793" s="32"/>
      <c r="AE1793" s="32"/>
    </row>
    <row r="1794" spans="1:31" ht="12.75">
      <c r="A1794" s="37"/>
      <c r="B1794" s="31"/>
      <c r="C1794" s="45"/>
      <c r="D1794" s="45"/>
      <c r="E1794" s="31"/>
      <c r="F1794" s="31"/>
      <c r="G1794" s="43"/>
      <c r="H1794" s="51"/>
      <c r="I1794" s="43"/>
      <c r="J1794" s="31"/>
      <c r="K1794" s="55"/>
      <c r="L1794" s="31"/>
      <c r="M1794" s="31"/>
      <c r="N1794" s="31"/>
      <c r="O1794" s="31"/>
      <c r="P1794" s="31"/>
      <c r="Q1794" s="31" t="b">
        <f>IF(AND(OR(G1793:G1797=DATOS!C$8,G1793:G1797=DATOS!C$9),H1793:H1797=DATOS!B$4),ROW(G1793:G1797))</f>
        <v>0</v>
      </c>
      <c r="R1794" s="31" t="str">
        <f t="shared" ca="1" si="15"/>
        <v/>
      </c>
      <c r="S1794" s="31">
        <f t="shared" ca="1" si="16"/>
        <v>0</v>
      </c>
      <c r="T1794" s="32"/>
      <c r="U1794" s="32"/>
      <c r="V1794" s="32"/>
      <c r="W1794" s="32"/>
      <c r="X1794" s="32"/>
      <c r="Y1794" s="32"/>
      <c r="Z1794" s="32"/>
      <c r="AA1794" s="32"/>
      <c r="AB1794" s="32"/>
      <c r="AC1794" s="32"/>
      <c r="AD1794" s="32"/>
      <c r="AE1794" s="32"/>
    </row>
    <row r="1795" spans="1:31" ht="12.75">
      <c r="A1795" s="37"/>
      <c r="B1795" s="31"/>
      <c r="C1795" s="45"/>
      <c r="D1795" s="45"/>
      <c r="E1795" s="31"/>
      <c r="F1795" s="31"/>
      <c r="G1795" s="43"/>
      <c r="H1795" s="51"/>
      <c r="I1795" s="43"/>
      <c r="J1795" s="31"/>
      <c r="K1795" s="55"/>
      <c r="L1795" s="31"/>
      <c r="M1795" s="31"/>
      <c r="N1795" s="31"/>
      <c r="O1795" s="31"/>
      <c r="P1795" s="31"/>
      <c r="Q1795" s="31" t="b">
        <f>IF(AND(OR(G1794:G1798=DATOS!C$8,G1794:G1798=DATOS!C$9),H1794:H1798=DATOS!B$4),ROW(G1794:G1798))</f>
        <v>0</v>
      </c>
      <c r="R1795" s="31" t="str">
        <f t="shared" ca="1" si="15"/>
        <v/>
      </c>
      <c r="S1795" s="31">
        <f t="shared" ca="1" si="16"/>
        <v>0</v>
      </c>
      <c r="T1795" s="32"/>
      <c r="U1795" s="32"/>
      <c r="V1795" s="32"/>
      <c r="W1795" s="32"/>
      <c r="X1795" s="32"/>
      <c r="Y1795" s="32"/>
      <c r="Z1795" s="32"/>
      <c r="AA1795" s="32"/>
      <c r="AB1795" s="32"/>
      <c r="AC1795" s="32"/>
      <c r="AD1795" s="32"/>
      <c r="AE1795" s="32"/>
    </row>
    <row r="1796" spans="1:31" ht="12.75">
      <c r="A1796" s="37"/>
      <c r="B1796" s="31"/>
      <c r="C1796" s="45"/>
      <c r="D1796" s="45"/>
      <c r="E1796" s="31"/>
      <c r="F1796" s="31"/>
      <c r="G1796" s="43"/>
      <c r="H1796" s="51"/>
      <c r="I1796" s="43"/>
      <c r="J1796" s="31"/>
      <c r="K1796" s="55"/>
      <c r="L1796" s="31"/>
      <c r="M1796" s="31"/>
      <c r="N1796" s="31"/>
      <c r="O1796" s="31"/>
      <c r="P1796" s="31"/>
      <c r="Q1796" s="31" t="b">
        <f>IF(AND(OR(G1795:G1799=DATOS!C$8,G1795:G1799=DATOS!C$9),H1795:H1799=DATOS!B$4),ROW(G1795:G1799))</f>
        <v>0</v>
      </c>
      <c r="R1796" s="31" t="str">
        <f t="shared" ca="1" si="15"/>
        <v/>
      </c>
      <c r="S1796" s="31">
        <f t="shared" ca="1" si="16"/>
        <v>0</v>
      </c>
      <c r="T1796" s="32"/>
      <c r="U1796" s="32"/>
      <c r="V1796" s="32"/>
      <c r="W1796" s="32"/>
      <c r="X1796" s="32"/>
      <c r="Y1796" s="32"/>
      <c r="Z1796" s="32"/>
      <c r="AA1796" s="32"/>
      <c r="AB1796" s="32"/>
      <c r="AC1796" s="32"/>
      <c r="AD1796" s="32"/>
      <c r="AE1796" s="32"/>
    </row>
    <row r="1797" spans="1:31" ht="12.75">
      <c r="A1797" s="37"/>
      <c r="B1797" s="31"/>
      <c r="C1797" s="45"/>
      <c r="D1797" s="45"/>
      <c r="E1797" s="31"/>
      <c r="F1797" s="31"/>
      <c r="G1797" s="43"/>
      <c r="H1797" s="51"/>
      <c r="I1797" s="43"/>
      <c r="J1797" s="31"/>
      <c r="K1797" s="55"/>
      <c r="L1797" s="31"/>
      <c r="M1797" s="31"/>
      <c r="N1797" s="31"/>
      <c r="O1797" s="31"/>
      <c r="P1797" s="31"/>
      <c r="Q1797" s="31" t="b">
        <f>IF(AND(OR(G1796:G1800=DATOS!C$8,G1796:G1800=DATOS!C$9),H1796:H1800=DATOS!B$4),ROW(G1796:G1800))</f>
        <v>0</v>
      </c>
      <c r="R1797" s="31" t="str">
        <f t="shared" ca="1" si="15"/>
        <v/>
      </c>
      <c r="S1797" s="31">
        <f t="shared" ca="1" si="16"/>
        <v>0</v>
      </c>
      <c r="T1797" s="32"/>
      <c r="U1797" s="32"/>
      <c r="V1797" s="32"/>
      <c r="W1797" s="32"/>
      <c r="X1797" s="32"/>
      <c r="Y1797" s="32"/>
      <c r="Z1797" s="32"/>
      <c r="AA1797" s="32"/>
      <c r="AB1797" s="32"/>
      <c r="AC1797" s="32"/>
      <c r="AD1797" s="32"/>
      <c r="AE1797" s="32"/>
    </row>
    <row r="1798" spans="1:31" ht="12.75">
      <c r="A1798" s="37"/>
      <c r="B1798" s="31"/>
      <c r="C1798" s="45"/>
      <c r="D1798" s="45"/>
      <c r="E1798" s="31"/>
      <c r="F1798" s="31"/>
      <c r="G1798" s="43"/>
      <c r="H1798" s="51"/>
      <c r="I1798" s="43"/>
      <c r="J1798" s="31"/>
      <c r="K1798" s="55"/>
      <c r="L1798" s="31"/>
      <c r="M1798" s="31"/>
      <c r="N1798" s="31"/>
      <c r="O1798" s="31"/>
      <c r="P1798" s="31"/>
      <c r="Q1798" s="31" t="b">
        <f>IF(AND(OR(G1797:G1801=DATOS!C$8,G1797:G1801=DATOS!C$9),H1797:H1801=DATOS!B$4),ROW(G1797:G1801))</f>
        <v>0</v>
      </c>
      <c r="R1798" s="31" t="str">
        <f t="shared" ca="1" si="15"/>
        <v/>
      </c>
      <c r="S1798" s="31">
        <f t="shared" ca="1" si="16"/>
        <v>0</v>
      </c>
      <c r="T1798" s="32"/>
      <c r="U1798" s="32"/>
      <c r="V1798" s="32"/>
      <c r="W1798" s="32"/>
      <c r="X1798" s="32"/>
      <c r="Y1798" s="32"/>
      <c r="Z1798" s="32"/>
      <c r="AA1798" s="32"/>
      <c r="AB1798" s="32"/>
      <c r="AC1798" s="32"/>
      <c r="AD1798" s="32"/>
      <c r="AE1798" s="32"/>
    </row>
    <row r="1799" spans="1:31" ht="12.75">
      <c r="A1799" s="37"/>
      <c r="B1799" s="31"/>
      <c r="C1799" s="45"/>
      <c r="D1799" s="45"/>
      <c r="E1799" s="31"/>
      <c r="F1799" s="31"/>
      <c r="G1799" s="43"/>
      <c r="H1799" s="51"/>
      <c r="I1799" s="43"/>
      <c r="J1799" s="31"/>
      <c r="K1799" s="55"/>
      <c r="L1799" s="31"/>
      <c r="M1799" s="31"/>
      <c r="N1799" s="31"/>
      <c r="O1799" s="31"/>
      <c r="P1799" s="31"/>
      <c r="Q1799" s="31" t="b">
        <f>IF(AND(OR(G1798:G1802=DATOS!C$8,G1798:G1802=DATOS!C$9),H1798:H1802=DATOS!B$4),ROW(G1798:G1802))</f>
        <v>0</v>
      </c>
      <c r="R1799" s="31" t="str">
        <f t="shared" ca="1" si="15"/>
        <v/>
      </c>
      <c r="S1799" s="31">
        <f t="shared" ca="1" si="16"/>
        <v>0</v>
      </c>
      <c r="T1799" s="32"/>
      <c r="U1799" s="32"/>
      <c r="V1799" s="32"/>
      <c r="W1799" s="32"/>
      <c r="X1799" s="32"/>
      <c r="Y1799" s="32"/>
      <c r="Z1799" s="32"/>
      <c r="AA1799" s="32"/>
      <c r="AB1799" s="32"/>
      <c r="AC1799" s="32"/>
      <c r="AD1799" s="32"/>
      <c r="AE1799" s="32"/>
    </row>
    <row r="1800" spans="1:31" ht="12.75">
      <c r="A1800" s="37"/>
      <c r="B1800" s="31"/>
      <c r="C1800" s="45"/>
      <c r="D1800" s="45"/>
      <c r="E1800" s="31"/>
      <c r="F1800" s="31"/>
      <c r="G1800" s="43"/>
      <c r="H1800" s="51"/>
      <c r="I1800" s="43"/>
      <c r="J1800" s="31"/>
      <c r="K1800" s="55"/>
      <c r="L1800" s="31"/>
      <c r="M1800" s="31"/>
      <c r="N1800" s="31"/>
      <c r="O1800" s="31"/>
      <c r="P1800" s="31"/>
      <c r="Q1800" s="31" t="b">
        <f>IF(AND(OR(G1799:G1803=DATOS!C$8,G1799:G1803=DATOS!C$9),H1799:H1803=DATOS!B$4),ROW(G1799:G1803))</f>
        <v>0</v>
      </c>
      <c r="R1800" s="31" t="str">
        <f t="shared" ca="1" si="15"/>
        <v/>
      </c>
      <c r="S1800" s="31">
        <f t="shared" ca="1" si="16"/>
        <v>0</v>
      </c>
      <c r="T1800" s="32"/>
      <c r="U1800" s="32"/>
      <c r="V1800" s="32"/>
      <c r="W1800" s="32"/>
      <c r="X1800" s="32"/>
      <c r="Y1800" s="32"/>
      <c r="Z1800" s="32"/>
      <c r="AA1800" s="32"/>
      <c r="AB1800" s="32"/>
      <c r="AC1800" s="32"/>
      <c r="AD1800" s="32"/>
      <c r="AE1800" s="32"/>
    </row>
    <row r="1801" spans="1:31" ht="12.75">
      <c r="A1801" s="37"/>
      <c r="B1801" s="31"/>
      <c r="C1801" s="45"/>
      <c r="D1801" s="45"/>
      <c r="E1801" s="31"/>
      <c r="F1801" s="31"/>
      <c r="G1801" s="43"/>
      <c r="H1801" s="51"/>
      <c r="I1801" s="43"/>
      <c r="J1801" s="31"/>
      <c r="K1801" s="55"/>
      <c r="L1801" s="31"/>
      <c r="M1801" s="31"/>
      <c r="N1801" s="31"/>
      <c r="O1801" s="31"/>
      <c r="P1801" s="31"/>
      <c r="Q1801" s="31" t="b">
        <f>IF(AND(OR(G1800:G1804=DATOS!C$8,G1800:G1804=DATOS!C$9),H1800:H1804=DATOS!B$4),ROW(G1800:G1804))</f>
        <v>0</v>
      </c>
      <c r="R1801" s="31" t="str">
        <f t="shared" ca="1" si="15"/>
        <v/>
      </c>
      <c r="S1801" s="31">
        <f t="shared" ca="1" si="16"/>
        <v>0</v>
      </c>
      <c r="T1801" s="32"/>
      <c r="U1801" s="32"/>
      <c r="V1801" s="32"/>
      <c r="W1801" s="32"/>
      <c r="X1801" s="32"/>
      <c r="Y1801" s="32"/>
      <c r="Z1801" s="32"/>
      <c r="AA1801" s="32"/>
      <c r="AB1801" s="32"/>
      <c r="AC1801" s="32"/>
      <c r="AD1801" s="32"/>
      <c r="AE1801" s="32"/>
    </row>
    <row r="1802" spans="1:31" ht="12.75">
      <c r="A1802" s="37"/>
      <c r="B1802" s="31"/>
      <c r="C1802" s="45"/>
      <c r="D1802" s="45"/>
      <c r="E1802" s="31"/>
      <c r="F1802" s="31"/>
      <c r="G1802" s="43"/>
      <c r="H1802" s="51"/>
      <c r="I1802" s="43"/>
      <c r="J1802" s="31"/>
      <c r="K1802" s="55"/>
      <c r="L1802" s="31"/>
      <c r="M1802" s="31"/>
      <c r="N1802" s="31"/>
      <c r="O1802" s="31"/>
      <c r="P1802" s="31"/>
      <c r="Q1802" s="31" t="b">
        <f>IF(AND(OR(G1801:G1805=DATOS!C$8,G1801:G1805=DATOS!C$9),H1801:H1805=DATOS!B$4),ROW(G1801:G1805))</f>
        <v>0</v>
      </c>
      <c r="R1802" s="31" t="str">
        <f t="shared" ca="1" si="15"/>
        <v/>
      </c>
      <c r="S1802" s="31">
        <f t="shared" ca="1" si="16"/>
        <v>0</v>
      </c>
      <c r="T1802" s="32"/>
      <c r="U1802" s="32"/>
      <c r="V1802" s="32"/>
      <c r="W1802" s="32"/>
      <c r="X1802" s="32"/>
      <c r="Y1802" s="32"/>
      <c r="Z1802" s="32"/>
      <c r="AA1802" s="32"/>
      <c r="AB1802" s="32"/>
      <c r="AC1802" s="32"/>
      <c r="AD1802" s="32"/>
      <c r="AE1802" s="32"/>
    </row>
    <row r="1803" spans="1:31" ht="12.75">
      <c r="A1803" s="37"/>
      <c r="B1803" s="31"/>
      <c r="C1803" s="45"/>
      <c r="D1803" s="45"/>
      <c r="E1803" s="31"/>
      <c r="F1803" s="31"/>
      <c r="G1803" s="43"/>
      <c r="H1803" s="51"/>
      <c r="I1803" s="43"/>
      <c r="J1803" s="31"/>
      <c r="K1803" s="55"/>
      <c r="L1803" s="31"/>
      <c r="M1803" s="31"/>
      <c r="N1803" s="31"/>
      <c r="O1803" s="31"/>
      <c r="P1803" s="31"/>
      <c r="Q1803" s="31" t="b">
        <f>IF(AND(OR(G1802:G1806=DATOS!C$8,G1802:G1806=DATOS!C$9),H1802:H1806=DATOS!B$4),ROW(G1802:G1806))</f>
        <v>0</v>
      </c>
      <c r="R1803" s="31" t="str">
        <f t="shared" ca="1" si="15"/>
        <v/>
      </c>
      <c r="S1803" s="31">
        <f t="shared" ca="1" si="16"/>
        <v>0</v>
      </c>
      <c r="T1803" s="32"/>
      <c r="U1803" s="32"/>
      <c r="V1803" s="32"/>
      <c r="W1803" s="32"/>
      <c r="X1803" s="32"/>
      <c r="Y1803" s="32"/>
      <c r="Z1803" s="32"/>
      <c r="AA1803" s="32"/>
      <c r="AB1803" s="32"/>
      <c r="AC1803" s="32"/>
      <c r="AD1803" s="32"/>
      <c r="AE1803" s="32"/>
    </row>
    <row r="1804" spans="1:31" ht="12.75">
      <c r="A1804" s="37"/>
      <c r="B1804" s="31"/>
      <c r="C1804" s="45"/>
      <c r="D1804" s="45"/>
      <c r="E1804" s="31"/>
      <c r="F1804" s="31"/>
      <c r="G1804" s="43"/>
      <c r="H1804" s="51"/>
      <c r="I1804" s="43"/>
      <c r="J1804" s="31"/>
      <c r="K1804" s="55"/>
      <c r="L1804" s="31"/>
      <c r="M1804" s="31"/>
      <c r="N1804" s="31"/>
      <c r="O1804" s="31"/>
      <c r="P1804" s="31"/>
      <c r="Q1804" s="31" t="b">
        <f>IF(AND(OR(G1803:G1807=DATOS!C$8,G1803:G1807=DATOS!C$9),H1803:H1807=DATOS!B$4),ROW(G1803:G1807))</f>
        <v>0</v>
      </c>
      <c r="R1804" s="31" t="str">
        <f t="shared" ca="1" si="15"/>
        <v/>
      </c>
      <c r="S1804" s="31">
        <f t="shared" ca="1" si="16"/>
        <v>0</v>
      </c>
      <c r="T1804" s="32"/>
      <c r="U1804" s="32"/>
      <c r="V1804" s="32"/>
      <c r="W1804" s="32"/>
      <c r="X1804" s="32"/>
      <c r="Y1804" s="32"/>
      <c r="Z1804" s="32"/>
      <c r="AA1804" s="32"/>
      <c r="AB1804" s="32"/>
      <c r="AC1804" s="32"/>
      <c r="AD1804" s="32"/>
      <c r="AE1804" s="32"/>
    </row>
    <row r="1805" spans="1:31" ht="12.75">
      <c r="A1805" s="37"/>
      <c r="B1805" s="31"/>
      <c r="C1805" s="45"/>
      <c r="D1805" s="45"/>
      <c r="E1805" s="31"/>
      <c r="F1805" s="31"/>
      <c r="G1805" s="43"/>
      <c r="H1805" s="51"/>
      <c r="I1805" s="43"/>
      <c r="J1805" s="31"/>
      <c r="K1805" s="55"/>
      <c r="L1805" s="31"/>
      <c r="M1805" s="31"/>
      <c r="N1805" s="31"/>
      <c r="O1805" s="31"/>
      <c r="P1805" s="31"/>
      <c r="Q1805" s="31" t="b">
        <f>IF(AND(OR(G1804:G1808=DATOS!C$8,G1804:G1808=DATOS!C$9),H1804:H1808=DATOS!B$4),ROW(G1804:G1808))</f>
        <v>0</v>
      </c>
      <c r="R1805" s="31" t="str">
        <f t="shared" ca="1" si="15"/>
        <v/>
      </c>
      <c r="S1805" s="31">
        <f t="shared" ca="1" si="16"/>
        <v>0</v>
      </c>
      <c r="T1805" s="32"/>
      <c r="U1805" s="32"/>
      <c r="V1805" s="32"/>
      <c r="W1805" s="32"/>
      <c r="X1805" s="32"/>
      <c r="Y1805" s="32"/>
      <c r="Z1805" s="32"/>
      <c r="AA1805" s="32"/>
      <c r="AB1805" s="32"/>
      <c r="AC1805" s="32"/>
      <c r="AD1805" s="32"/>
      <c r="AE1805" s="32"/>
    </row>
    <row r="1806" spans="1:31" ht="12.75">
      <c r="A1806" s="37"/>
      <c r="B1806" s="31"/>
      <c r="C1806" s="45"/>
      <c r="D1806" s="45"/>
      <c r="E1806" s="31"/>
      <c r="F1806" s="31"/>
      <c r="G1806" s="43"/>
      <c r="H1806" s="51"/>
      <c r="I1806" s="43"/>
      <c r="J1806" s="31"/>
      <c r="K1806" s="55"/>
      <c r="L1806" s="31"/>
      <c r="M1806" s="31"/>
      <c r="N1806" s="31"/>
      <c r="O1806" s="31"/>
      <c r="P1806" s="31"/>
      <c r="Q1806" s="31" t="b">
        <f>IF(AND(OR(G1805:G1809=DATOS!C$8,G1805:G1809=DATOS!C$9),H1805:H1809=DATOS!B$4),ROW(G1805:G1809))</f>
        <v>0</v>
      </c>
      <c r="R1806" s="31" t="str">
        <f t="shared" ca="1" si="15"/>
        <v/>
      </c>
      <c r="S1806" s="31">
        <f t="shared" ca="1" si="16"/>
        <v>0</v>
      </c>
      <c r="T1806" s="32"/>
      <c r="U1806" s="32"/>
      <c r="V1806" s="32"/>
      <c r="W1806" s="32"/>
      <c r="X1806" s="32"/>
      <c r="Y1806" s="32"/>
      <c r="Z1806" s="32"/>
      <c r="AA1806" s="32"/>
      <c r="AB1806" s="32"/>
      <c r="AC1806" s="32"/>
      <c r="AD1806" s="32"/>
      <c r="AE1806" s="32"/>
    </row>
    <row r="1807" spans="1:31" ht="12.75">
      <c r="A1807" s="37"/>
      <c r="B1807" s="31"/>
      <c r="C1807" s="45"/>
      <c r="D1807" s="45"/>
      <c r="E1807" s="31"/>
      <c r="F1807" s="31"/>
      <c r="G1807" s="43"/>
      <c r="H1807" s="51"/>
      <c r="I1807" s="43"/>
      <c r="J1807" s="31"/>
      <c r="K1807" s="55"/>
      <c r="L1807" s="31"/>
      <c r="M1807" s="31"/>
      <c r="N1807" s="31"/>
      <c r="O1807" s="31"/>
      <c r="P1807" s="31"/>
      <c r="Q1807" s="31" t="b">
        <f>IF(AND(OR(G1806:G1810=DATOS!C$8,G1806:G1810=DATOS!C$9),H1806:H1810=DATOS!B$4),ROW(G1806:G1810))</f>
        <v>0</v>
      </c>
      <c r="R1807" s="31" t="str">
        <f t="shared" ca="1" si="15"/>
        <v/>
      </c>
      <c r="S1807" s="31">
        <f t="shared" ca="1" si="16"/>
        <v>0</v>
      </c>
      <c r="T1807" s="32"/>
      <c r="U1807" s="32"/>
      <c r="V1807" s="32"/>
      <c r="W1807" s="32"/>
      <c r="X1807" s="32"/>
      <c r="Y1807" s="32"/>
      <c r="Z1807" s="32"/>
      <c r="AA1807" s="32"/>
      <c r="AB1807" s="32"/>
      <c r="AC1807" s="32"/>
      <c r="AD1807" s="32"/>
      <c r="AE1807" s="32"/>
    </row>
    <row r="1808" spans="1:31" ht="12.75">
      <c r="A1808" s="37"/>
      <c r="B1808" s="31"/>
      <c r="C1808" s="45"/>
      <c r="D1808" s="45"/>
      <c r="E1808" s="31"/>
      <c r="F1808" s="31"/>
      <c r="G1808" s="43"/>
      <c r="H1808" s="51"/>
      <c r="I1808" s="43"/>
      <c r="J1808" s="31"/>
      <c r="K1808" s="55"/>
      <c r="L1808" s="31"/>
      <c r="M1808" s="31"/>
      <c r="N1808" s="31"/>
      <c r="O1808" s="31"/>
      <c r="P1808" s="31"/>
      <c r="Q1808" s="31" t="b">
        <f>IF(AND(OR(G1807:G1811=DATOS!C$8,G1807:G1811=DATOS!C$9),H1807:H1811=DATOS!B$4),ROW(G1807:G1811))</f>
        <v>0</v>
      </c>
      <c r="R1808" s="31" t="str">
        <f t="shared" ca="1" si="15"/>
        <v/>
      </c>
      <c r="S1808" s="31">
        <f t="shared" ca="1" si="16"/>
        <v>0</v>
      </c>
      <c r="T1808" s="32"/>
      <c r="U1808" s="32"/>
      <c r="V1808" s="32"/>
      <c r="W1808" s="32"/>
      <c r="X1808" s="32"/>
      <c r="Y1808" s="32"/>
      <c r="Z1808" s="32"/>
      <c r="AA1808" s="32"/>
      <c r="AB1808" s="32"/>
      <c r="AC1808" s="32"/>
      <c r="AD1808" s="32"/>
      <c r="AE1808" s="32"/>
    </row>
    <row r="1809" spans="1:31" ht="12.75">
      <c r="A1809" s="37"/>
      <c r="B1809" s="31"/>
      <c r="C1809" s="45"/>
      <c r="D1809" s="45"/>
      <c r="E1809" s="31"/>
      <c r="F1809" s="31"/>
      <c r="G1809" s="43"/>
      <c r="H1809" s="51"/>
      <c r="I1809" s="43"/>
      <c r="J1809" s="31"/>
      <c r="K1809" s="55"/>
      <c r="L1809" s="31"/>
      <c r="M1809" s="31"/>
      <c r="N1809" s="31"/>
      <c r="O1809" s="31"/>
      <c r="P1809" s="31"/>
      <c r="Q1809" s="31" t="b">
        <f>IF(AND(OR(G1808:G1812=DATOS!C$8,G1808:G1812=DATOS!C$9),H1808:H1812=DATOS!B$4),ROW(G1808:G1812))</f>
        <v>0</v>
      </c>
      <c r="R1809" s="31" t="str">
        <f t="shared" ca="1" si="15"/>
        <v/>
      </c>
      <c r="S1809" s="31">
        <f t="shared" ca="1" si="16"/>
        <v>0</v>
      </c>
      <c r="T1809" s="32"/>
      <c r="U1809" s="32"/>
      <c r="V1809" s="32"/>
      <c r="W1809" s="32"/>
      <c r="X1809" s="32"/>
      <c r="Y1809" s="32"/>
      <c r="Z1809" s="32"/>
      <c r="AA1809" s="32"/>
      <c r="AB1809" s="32"/>
      <c r="AC1809" s="32"/>
      <c r="AD1809" s="32"/>
      <c r="AE1809" s="32"/>
    </row>
    <row r="1810" spans="1:31" ht="12.75">
      <c r="A1810" s="37"/>
      <c r="B1810" s="31"/>
      <c r="C1810" s="45"/>
      <c r="D1810" s="45"/>
      <c r="E1810" s="31"/>
      <c r="F1810" s="31"/>
      <c r="G1810" s="43"/>
      <c r="H1810" s="51"/>
      <c r="I1810" s="43"/>
      <c r="J1810" s="31"/>
      <c r="K1810" s="55"/>
      <c r="L1810" s="31"/>
      <c r="M1810" s="31"/>
      <c r="N1810" s="31"/>
      <c r="O1810" s="31"/>
      <c r="P1810" s="31"/>
      <c r="Q1810" s="31" t="b">
        <f>IF(AND(OR(G1809:G1813=DATOS!C$8,G1809:G1813=DATOS!C$9),H1809:H1813=DATOS!B$4),ROW(G1809:G1813))</f>
        <v>0</v>
      </c>
      <c r="R1810" s="31" t="str">
        <f t="shared" ca="1" si="15"/>
        <v/>
      </c>
      <c r="S1810" s="31">
        <f t="shared" ca="1" si="16"/>
        <v>0</v>
      </c>
      <c r="T1810" s="32"/>
      <c r="U1810" s="32"/>
      <c r="V1810" s="32"/>
      <c r="W1810" s="32"/>
      <c r="X1810" s="32"/>
      <c r="Y1810" s="32"/>
      <c r="Z1810" s="32"/>
      <c r="AA1810" s="32"/>
      <c r="AB1810" s="32"/>
      <c r="AC1810" s="32"/>
      <c r="AD1810" s="32"/>
      <c r="AE1810" s="32"/>
    </row>
    <row r="1811" spans="1:31" ht="12.75">
      <c r="A1811" s="37"/>
      <c r="B1811" s="31"/>
      <c r="C1811" s="45"/>
      <c r="D1811" s="45"/>
      <c r="E1811" s="31"/>
      <c r="F1811" s="31"/>
      <c r="G1811" s="43"/>
      <c r="H1811" s="51"/>
      <c r="I1811" s="43"/>
      <c r="J1811" s="31"/>
      <c r="K1811" s="55"/>
      <c r="L1811" s="31"/>
      <c r="M1811" s="31"/>
      <c r="N1811" s="31"/>
      <c r="O1811" s="31"/>
      <c r="P1811" s="31"/>
      <c r="Q1811" s="31" t="b">
        <f>IF(AND(OR(G1810:G1814=DATOS!C$8,G1810:G1814=DATOS!C$9),H1810:H1814=DATOS!B$4),ROW(G1810:G1814))</f>
        <v>0</v>
      </c>
      <c r="R1811" s="31" t="str">
        <f t="shared" ca="1" si="15"/>
        <v/>
      </c>
      <c r="S1811" s="31">
        <f t="shared" ca="1" si="16"/>
        <v>0</v>
      </c>
      <c r="T1811" s="32"/>
      <c r="U1811" s="32"/>
      <c r="V1811" s="32"/>
      <c r="W1811" s="32"/>
      <c r="X1811" s="32"/>
      <c r="Y1811" s="32"/>
      <c r="Z1811" s="32"/>
      <c r="AA1811" s="32"/>
      <c r="AB1811" s="32"/>
      <c r="AC1811" s="32"/>
      <c r="AD1811" s="32"/>
      <c r="AE1811" s="32"/>
    </row>
    <row r="1812" spans="1:31" ht="12.75">
      <c r="A1812" s="37"/>
      <c r="B1812" s="31"/>
      <c r="C1812" s="45"/>
      <c r="D1812" s="45"/>
      <c r="E1812" s="31"/>
      <c r="F1812" s="31"/>
      <c r="G1812" s="43"/>
      <c r="H1812" s="51"/>
      <c r="I1812" s="43"/>
      <c r="J1812" s="31"/>
      <c r="K1812" s="55"/>
      <c r="L1812" s="31"/>
      <c r="M1812" s="31"/>
      <c r="N1812" s="31"/>
      <c r="O1812" s="31"/>
      <c r="P1812" s="31"/>
      <c r="Q1812" s="31" t="b">
        <f>IF(AND(OR(G1811:G1815=DATOS!C$8,G1811:G1815=DATOS!C$9),H1811:H1815=DATOS!B$4),ROW(G1811:G1815))</f>
        <v>0</v>
      </c>
      <c r="R1812" s="31" t="str">
        <f t="shared" ca="1" si="15"/>
        <v/>
      </c>
      <c r="S1812" s="31">
        <f t="shared" ca="1" si="16"/>
        <v>0</v>
      </c>
      <c r="T1812" s="32"/>
      <c r="U1812" s="32"/>
      <c r="V1812" s="32"/>
      <c r="W1812" s="32"/>
      <c r="X1812" s="32"/>
      <c r="Y1812" s="32"/>
      <c r="Z1812" s="32"/>
      <c r="AA1812" s="32"/>
      <c r="AB1812" s="32"/>
      <c r="AC1812" s="32"/>
      <c r="AD1812" s="32"/>
      <c r="AE1812" s="32"/>
    </row>
    <row r="1813" spans="1:31" ht="12.75">
      <c r="A1813" s="37"/>
      <c r="B1813" s="31"/>
      <c r="C1813" s="45"/>
      <c r="D1813" s="45"/>
      <c r="E1813" s="31"/>
      <c r="F1813" s="31"/>
      <c r="G1813" s="43"/>
      <c r="H1813" s="51"/>
      <c r="I1813" s="43"/>
      <c r="J1813" s="31"/>
      <c r="K1813" s="55"/>
      <c r="L1813" s="31"/>
      <c r="M1813" s="31"/>
      <c r="N1813" s="31"/>
      <c r="O1813" s="31"/>
      <c r="P1813" s="31"/>
      <c r="Q1813" s="31" t="b">
        <f>IF(AND(OR(G1812:G1816=DATOS!C$8,G1812:G1816=DATOS!C$9),H1812:H1816=DATOS!B$4),ROW(G1812:G1816))</f>
        <v>0</v>
      </c>
      <c r="R1813" s="31" t="str">
        <f t="shared" ca="1" si="15"/>
        <v/>
      </c>
      <c r="S1813" s="31">
        <f t="shared" ca="1" si="16"/>
        <v>0</v>
      </c>
      <c r="T1813" s="32"/>
      <c r="U1813" s="32"/>
      <c r="V1813" s="32"/>
      <c r="W1813" s="32"/>
      <c r="X1813" s="32"/>
      <c r="Y1813" s="32"/>
      <c r="Z1813" s="32"/>
      <c r="AA1813" s="32"/>
      <c r="AB1813" s="32"/>
      <c r="AC1813" s="32"/>
      <c r="AD1813" s="32"/>
      <c r="AE1813" s="32"/>
    </row>
    <row r="1814" spans="1:31" ht="12.75">
      <c r="A1814" s="37"/>
      <c r="B1814" s="31"/>
      <c r="C1814" s="45"/>
      <c r="D1814" s="45"/>
      <c r="E1814" s="31"/>
      <c r="F1814" s="31"/>
      <c r="G1814" s="43"/>
      <c r="H1814" s="51"/>
      <c r="I1814" s="43"/>
      <c r="J1814" s="31"/>
      <c r="K1814" s="55"/>
      <c r="L1814" s="31"/>
      <c r="M1814" s="31"/>
      <c r="N1814" s="31"/>
      <c r="O1814" s="31"/>
      <c r="P1814" s="31"/>
      <c r="Q1814" s="31" t="b">
        <f>IF(AND(OR(G1813:G1817=DATOS!C$8,G1813:G1817=DATOS!C$9),H1813:H1817=DATOS!B$4),ROW(G1813:G1817))</f>
        <v>0</v>
      </c>
      <c r="R1814" s="31" t="str">
        <f t="shared" ca="1" si="15"/>
        <v/>
      </c>
      <c r="S1814" s="31">
        <f t="shared" ca="1" si="16"/>
        <v>0</v>
      </c>
      <c r="T1814" s="32"/>
      <c r="U1814" s="32"/>
      <c r="V1814" s="32"/>
      <c r="W1814" s="32"/>
      <c r="X1814" s="32"/>
      <c r="Y1814" s="32"/>
      <c r="Z1814" s="32"/>
      <c r="AA1814" s="32"/>
      <c r="AB1814" s="32"/>
      <c r="AC1814" s="32"/>
      <c r="AD1814" s="32"/>
      <c r="AE1814" s="32"/>
    </row>
    <row r="1815" spans="1:31" ht="12.75">
      <c r="A1815" s="37"/>
      <c r="B1815" s="31"/>
      <c r="C1815" s="45"/>
      <c r="D1815" s="45"/>
      <c r="E1815" s="31"/>
      <c r="F1815" s="31"/>
      <c r="G1815" s="43"/>
      <c r="H1815" s="51"/>
      <c r="I1815" s="43"/>
      <c r="J1815" s="31"/>
      <c r="K1815" s="55"/>
      <c r="L1815" s="31"/>
      <c r="M1815" s="31"/>
      <c r="N1815" s="31"/>
      <c r="O1815" s="31"/>
      <c r="P1815" s="31"/>
      <c r="Q1815" s="31" t="b">
        <f>IF(AND(OR(G1814:G1818=DATOS!C$8,G1814:G1818=DATOS!C$9),H1814:H1818=DATOS!B$4),ROW(G1814:G1818))</f>
        <v>0</v>
      </c>
      <c r="R1815" s="31" t="str">
        <f t="shared" ca="1" si="15"/>
        <v/>
      </c>
      <c r="S1815" s="31">
        <f t="shared" ca="1" si="16"/>
        <v>0</v>
      </c>
      <c r="T1815" s="32"/>
      <c r="U1815" s="32"/>
      <c r="V1815" s="32"/>
      <c r="W1815" s="32"/>
      <c r="X1815" s="32"/>
      <c r="Y1815" s="32"/>
      <c r="Z1815" s="32"/>
      <c r="AA1815" s="32"/>
      <c r="AB1815" s="32"/>
      <c r="AC1815" s="32"/>
      <c r="AD1815" s="32"/>
      <c r="AE1815" s="32"/>
    </row>
    <row r="1816" spans="1:31" ht="12.75">
      <c r="A1816" s="37"/>
      <c r="B1816" s="31"/>
      <c r="C1816" s="45"/>
      <c r="D1816" s="45"/>
      <c r="E1816" s="31"/>
      <c r="F1816" s="31"/>
      <c r="G1816" s="43"/>
      <c r="H1816" s="51"/>
      <c r="I1816" s="43"/>
      <c r="J1816" s="31"/>
      <c r="K1816" s="55"/>
      <c r="L1816" s="31"/>
      <c r="M1816" s="31"/>
      <c r="N1816" s="31"/>
      <c r="O1816" s="31"/>
      <c r="P1816" s="31"/>
      <c r="Q1816" s="31" t="b">
        <f>IF(AND(OR(G1815:G1819=DATOS!C$8,G1815:G1819=DATOS!C$9),H1815:H1819=DATOS!B$4),ROW(G1815:G1819))</f>
        <v>0</v>
      </c>
      <c r="R1816" s="31" t="str">
        <f t="shared" ca="1" si="15"/>
        <v/>
      </c>
      <c r="S1816" s="31">
        <f t="shared" ca="1" si="16"/>
        <v>0</v>
      </c>
      <c r="T1816" s="32"/>
      <c r="U1816" s="32"/>
      <c r="V1816" s="32"/>
      <c r="W1816" s="32"/>
      <c r="X1816" s="32"/>
      <c r="Y1816" s="32"/>
      <c r="Z1816" s="32"/>
      <c r="AA1816" s="32"/>
      <c r="AB1816" s="32"/>
      <c r="AC1816" s="32"/>
      <c r="AD1816" s="32"/>
      <c r="AE1816" s="32"/>
    </row>
    <row r="1817" spans="1:31" ht="12.75">
      <c r="A1817" s="37"/>
      <c r="B1817" s="31"/>
      <c r="C1817" s="45"/>
      <c r="D1817" s="45"/>
      <c r="E1817" s="31"/>
      <c r="F1817" s="31"/>
      <c r="G1817" s="43"/>
      <c r="H1817" s="51"/>
      <c r="I1817" s="43"/>
      <c r="J1817" s="31"/>
      <c r="K1817" s="55"/>
      <c r="L1817" s="31"/>
      <c r="M1817" s="31"/>
      <c r="N1817" s="31"/>
      <c r="O1817" s="31"/>
      <c r="P1817" s="31"/>
      <c r="Q1817" s="31" t="b">
        <f>IF(AND(OR(G1816:G1820=DATOS!C$8,G1816:G1820=DATOS!C$9),H1816:H1820=DATOS!B$4),ROW(G1816:G1820))</f>
        <v>0</v>
      </c>
      <c r="R1817" s="31" t="str">
        <f t="shared" ca="1" si="15"/>
        <v/>
      </c>
      <c r="S1817" s="31">
        <f t="shared" ca="1" si="16"/>
        <v>0</v>
      </c>
      <c r="T1817" s="32"/>
      <c r="U1817" s="32"/>
      <c r="V1817" s="32"/>
      <c r="W1817" s="32"/>
      <c r="X1817" s="32"/>
      <c r="Y1817" s="32"/>
      <c r="Z1817" s="32"/>
      <c r="AA1817" s="32"/>
      <c r="AB1817" s="32"/>
      <c r="AC1817" s="32"/>
      <c r="AD1817" s="32"/>
      <c r="AE1817" s="32"/>
    </row>
    <row r="1818" spans="1:31" ht="12.75">
      <c r="A1818" s="37"/>
      <c r="B1818" s="31"/>
      <c r="C1818" s="45"/>
      <c r="D1818" s="45"/>
      <c r="E1818" s="31"/>
      <c r="F1818" s="31"/>
      <c r="G1818" s="43"/>
      <c r="H1818" s="51"/>
      <c r="I1818" s="43"/>
      <c r="J1818" s="31"/>
      <c r="K1818" s="55"/>
      <c r="L1818" s="31"/>
      <c r="M1818" s="31"/>
      <c r="N1818" s="31"/>
      <c r="O1818" s="31"/>
      <c r="P1818" s="31"/>
      <c r="Q1818" s="31" t="b">
        <f>IF(AND(OR(G1817:G1821=DATOS!C$8,G1817:G1821=DATOS!C$9),H1817:H1821=DATOS!B$4),ROW(G1817:G1821))</f>
        <v>0</v>
      </c>
      <c r="R1818" s="31" t="str">
        <f t="shared" ca="1" si="15"/>
        <v/>
      </c>
      <c r="S1818" s="31">
        <f t="shared" ca="1" si="16"/>
        <v>0</v>
      </c>
      <c r="T1818" s="32"/>
      <c r="U1818" s="32"/>
      <c r="V1818" s="32"/>
      <c r="W1818" s="32"/>
      <c r="X1818" s="32"/>
      <c r="Y1818" s="32"/>
      <c r="Z1818" s="32"/>
      <c r="AA1818" s="32"/>
      <c r="AB1818" s="32"/>
      <c r="AC1818" s="32"/>
      <c r="AD1818" s="32"/>
      <c r="AE1818" s="32"/>
    </row>
    <row r="1819" spans="1:31" ht="12.75">
      <c r="A1819" s="37"/>
      <c r="B1819" s="31"/>
      <c r="C1819" s="45"/>
      <c r="D1819" s="45"/>
      <c r="E1819" s="31"/>
      <c r="F1819" s="31"/>
      <c r="G1819" s="43"/>
      <c r="H1819" s="51"/>
      <c r="I1819" s="43"/>
      <c r="J1819" s="31"/>
      <c r="K1819" s="55"/>
      <c r="L1819" s="31"/>
      <c r="M1819" s="31"/>
      <c r="N1819" s="31"/>
      <c r="O1819" s="31"/>
      <c r="P1819" s="31"/>
      <c r="Q1819" s="31" t="b">
        <f>IF(AND(OR(G1818:G1822=DATOS!C$8,G1818:G1822=DATOS!C$9),H1818:H1822=DATOS!B$4),ROW(G1818:G1822))</f>
        <v>0</v>
      </c>
      <c r="R1819" s="31" t="str">
        <f t="shared" ca="1" si="15"/>
        <v/>
      </c>
      <c r="S1819" s="31">
        <f t="shared" ca="1" si="16"/>
        <v>0</v>
      </c>
      <c r="T1819" s="32"/>
      <c r="U1819" s="32"/>
      <c r="V1819" s="32"/>
      <c r="W1819" s="32"/>
      <c r="X1819" s="32"/>
      <c r="Y1819" s="32"/>
      <c r="Z1819" s="32"/>
      <c r="AA1819" s="32"/>
      <c r="AB1819" s="32"/>
      <c r="AC1819" s="32"/>
      <c r="AD1819" s="32"/>
      <c r="AE1819" s="32"/>
    </row>
    <row r="1820" spans="1:31" ht="12.75">
      <c r="A1820" s="37"/>
      <c r="B1820" s="31"/>
      <c r="C1820" s="45"/>
      <c r="D1820" s="45"/>
      <c r="E1820" s="31"/>
      <c r="F1820" s="31"/>
      <c r="G1820" s="43"/>
      <c r="H1820" s="51"/>
      <c r="I1820" s="43"/>
      <c r="J1820" s="31"/>
      <c r="K1820" s="55"/>
      <c r="L1820" s="31"/>
      <c r="M1820" s="31"/>
      <c r="N1820" s="31"/>
      <c r="O1820" s="31"/>
      <c r="P1820" s="31"/>
      <c r="Q1820" s="31" t="b">
        <f>IF(AND(OR(G1819:G1823=DATOS!C$8,G1819:G1823=DATOS!C$9),H1819:H1823=DATOS!B$4),ROW(G1819:G1823))</f>
        <v>0</v>
      </c>
      <c r="R1820" s="31" t="str">
        <f t="shared" ca="1" si="15"/>
        <v/>
      </c>
      <c r="S1820" s="31">
        <f t="shared" ca="1" si="16"/>
        <v>0</v>
      </c>
      <c r="T1820" s="32"/>
      <c r="U1820" s="32"/>
      <c r="V1820" s="32"/>
      <c r="W1820" s="32"/>
      <c r="X1820" s="32"/>
      <c r="Y1820" s="32"/>
      <c r="Z1820" s="32"/>
      <c r="AA1820" s="32"/>
      <c r="AB1820" s="32"/>
      <c r="AC1820" s="32"/>
      <c r="AD1820" s="32"/>
      <c r="AE1820" s="32"/>
    </row>
    <row r="1821" spans="1:31" ht="12.75">
      <c r="A1821" s="37"/>
      <c r="B1821" s="31"/>
      <c r="C1821" s="45"/>
      <c r="D1821" s="45"/>
      <c r="E1821" s="31"/>
      <c r="F1821" s="31"/>
      <c r="G1821" s="43"/>
      <c r="H1821" s="51"/>
      <c r="I1821" s="43"/>
      <c r="J1821" s="31"/>
      <c r="K1821" s="55"/>
      <c r="L1821" s="31"/>
      <c r="M1821" s="31"/>
      <c r="N1821" s="31"/>
      <c r="O1821" s="31"/>
      <c r="P1821" s="31"/>
      <c r="Q1821" s="31" t="b">
        <f>IF(AND(OR(G1820:G1824=DATOS!C$8,G1820:G1824=DATOS!C$9),H1820:H1824=DATOS!B$4),ROW(G1820:G1824))</f>
        <v>0</v>
      </c>
      <c r="R1821" s="31" t="str">
        <f t="shared" ca="1" si="15"/>
        <v/>
      </c>
      <c r="S1821" s="31">
        <f t="shared" ca="1" si="16"/>
        <v>0</v>
      </c>
      <c r="T1821" s="32"/>
      <c r="U1821" s="32"/>
      <c r="V1821" s="32"/>
      <c r="W1821" s="32"/>
      <c r="X1821" s="32"/>
      <c r="Y1821" s="32"/>
      <c r="Z1821" s="32"/>
      <c r="AA1821" s="32"/>
      <c r="AB1821" s="32"/>
      <c r="AC1821" s="32"/>
      <c r="AD1821" s="32"/>
      <c r="AE1821" s="32"/>
    </row>
    <row r="1822" spans="1:31" ht="12.75">
      <c r="A1822" s="37"/>
      <c r="B1822" s="31"/>
      <c r="C1822" s="45"/>
      <c r="D1822" s="45"/>
      <c r="E1822" s="31"/>
      <c r="F1822" s="31"/>
      <c r="G1822" s="43"/>
      <c r="H1822" s="51"/>
      <c r="I1822" s="43"/>
      <c r="J1822" s="31"/>
      <c r="K1822" s="55"/>
      <c r="L1822" s="31"/>
      <c r="M1822" s="31"/>
      <c r="N1822" s="31"/>
      <c r="O1822" s="31"/>
      <c r="P1822" s="31"/>
      <c r="Q1822" s="31" t="b">
        <f>IF(AND(OR(G1821:G1825=DATOS!C$8,G1821:G1825=DATOS!C$9),H1821:H1825=DATOS!B$4),ROW(G1821:G1825))</f>
        <v>0</v>
      </c>
      <c r="R1822" s="31" t="str">
        <f t="shared" ca="1" si="15"/>
        <v/>
      </c>
      <c r="S1822" s="31">
        <f t="shared" ca="1" si="16"/>
        <v>0</v>
      </c>
      <c r="T1822" s="32"/>
      <c r="U1822" s="32"/>
      <c r="V1822" s="32"/>
      <c r="W1822" s="32"/>
      <c r="X1822" s="32"/>
      <c r="Y1822" s="32"/>
      <c r="Z1822" s="32"/>
      <c r="AA1822" s="32"/>
      <c r="AB1822" s="32"/>
      <c r="AC1822" s="32"/>
      <c r="AD1822" s="32"/>
      <c r="AE1822" s="32"/>
    </row>
    <row r="1823" spans="1:31" ht="12.75">
      <c r="A1823" s="37"/>
      <c r="B1823" s="31"/>
      <c r="C1823" s="45"/>
      <c r="D1823" s="45"/>
      <c r="E1823" s="31"/>
      <c r="F1823" s="31"/>
      <c r="G1823" s="43"/>
      <c r="H1823" s="51"/>
      <c r="I1823" s="43"/>
      <c r="J1823" s="31"/>
      <c r="K1823" s="55"/>
      <c r="L1823" s="31"/>
      <c r="M1823" s="31"/>
      <c r="N1823" s="31"/>
      <c r="O1823" s="31"/>
      <c r="P1823" s="31"/>
      <c r="Q1823" s="31" t="b">
        <f>IF(AND(OR(G1822:G1826=DATOS!C$8,G1822:G1826=DATOS!C$9),H1822:H1826=DATOS!B$4),ROW(G1822:G1826))</f>
        <v>0</v>
      </c>
      <c r="R1823" s="31" t="str">
        <f t="shared" ca="1" si="15"/>
        <v/>
      </c>
      <c r="S1823" s="31">
        <f t="shared" ca="1" si="16"/>
        <v>0</v>
      </c>
      <c r="T1823" s="32"/>
      <c r="U1823" s="32"/>
      <c r="V1823" s="32"/>
      <c r="W1823" s="32"/>
      <c r="X1823" s="32"/>
      <c r="Y1823" s="32"/>
      <c r="Z1823" s="32"/>
      <c r="AA1823" s="32"/>
      <c r="AB1823" s="32"/>
      <c r="AC1823" s="32"/>
      <c r="AD1823" s="32"/>
      <c r="AE1823" s="32"/>
    </row>
    <row r="1824" spans="1:31" ht="12.75">
      <c r="A1824" s="37"/>
      <c r="B1824" s="31"/>
      <c r="C1824" s="45"/>
      <c r="D1824" s="45"/>
      <c r="E1824" s="31"/>
      <c r="F1824" s="31"/>
      <c r="G1824" s="43"/>
      <c r="H1824" s="51"/>
      <c r="I1824" s="43"/>
      <c r="J1824" s="31"/>
      <c r="K1824" s="55"/>
      <c r="L1824" s="31"/>
      <c r="M1824" s="31"/>
      <c r="N1824" s="31"/>
      <c r="O1824" s="31"/>
      <c r="P1824" s="31"/>
      <c r="Q1824" s="31" t="b">
        <f>IF(AND(OR(G1823:G1827=DATOS!C$8,G1823:G1827=DATOS!C$9),H1823:H1827=DATOS!B$4),ROW(G1823:G1827))</f>
        <v>0</v>
      </c>
      <c r="R1824" s="31" t="str">
        <f t="shared" ca="1" si="15"/>
        <v/>
      </c>
      <c r="S1824" s="31">
        <f t="shared" ca="1" si="16"/>
        <v>0</v>
      </c>
      <c r="T1824" s="32"/>
      <c r="U1824" s="32"/>
      <c r="V1824" s="32"/>
      <c r="W1824" s="32"/>
      <c r="X1824" s="32"/>
      <c r="Y1824" s="32"/>
      <c r="Z1824" s="32"/>
      <c r="AA1824" s="32"/>
      <c r="AB1824" s="32"/>
      <c r="AC1824" s="32"/>
      <c r="AD1824" s="32"/>
      <c r="AE1824" s="32"/>
    </row>
    <row r="1825" spans="1:31" ht="12.75">
      <c r="A1825" s="37"/>
      <c r="B1825" s="31"/>
      <c r="C1825" s="45"/>
      <c r="D1825" s="45"/>
      <c r="E1825" s="31"/>
      <c r="F1825" s="31"/>
      <c r="G1825" s="43"/>
      <c r="H1825" s="51"/>
      <c r="I1825" s="43"/>
      <c r="J1825" s="31"/>
      <c r="K1825" s="55"/>
      <c r="L1825" s="31"/>
      <c r="M1825" s="31"/>
      <c r="N1825" s="31"/>
      <c r="O1825" s="31"/>
      <c r="P1825" s="31"/>
      <c r="Q1825" s="31" t="b">
        <f>IF(AND(OR(G1824:G1828=DATOS!C$8,G1824:G1828=DATOS!C$9),H1824:H1828=DATOS!B$4),ROW(G1824:G1828))</f>
        <v>0</v>
      </c>
      <c r="R1825" s="31" t="str">
        <f t="shared" ca="1" si="15"/>
        <v/>
      </c>
      <c r="S1825" s="31">
        <f t="shared" ca="1" si="16"/>
        <v>0</v>
      </c>
      <c r="T1825" s="32"/>
      <c r="U1825" s="32"/>
      <c r="V1825" s="32"/>
      <c r="W1825" s="32"/>
      <c r="X1825" s="32"/>
      <c r="Y1825" s="32"/>
      <c r="Z1825" s="32"/>
      <c r="AA1825" s="32"/>
      <c r="AB1825" s="32"/>
      <c r="AC1825" s="32"/>
      <c r="AD1825" s="32"/>
      <c r="AE1825" s="32"/>
    </row>
    <row r="1826" spans="1:31" ht="12.75">
      <c r="A1826" s="37"/>
      <c r="B1826" s="31"/>
      <c r="C1826" s="45"/>
      <c r="D1826" s="45"/>
      <c r="E1826" s="31"/>
      <c r="F1826" s="31"/>
      <c r="G1826" s="43"/>
      <c r="H1826" s="51"/>
      <c r="I1826" s="43"/>
      <c r="J1826" s="31"/>
      <c r="K1826" s="55"/>
      <c r="L1826" s="31"/>
      <c r="M1826" s="31"/>
      <c r="N1826" s="31"/>
      <c r="O1826" s="31"/>
      <c r="P1826" s="31"/>
      <c r="Q1826" s="31" t="b">
        <f>IF(AND(OR(G1825:G1829=DATOS!C$8,G1825:G1829=DATOS!C$9),H1825:H1829=DATOS!B$4),ROW(G1825:G1829))</f>
        <v>0</v>
      </c>
      <c r="R1826" s="31" t="str">
        <f t="shared" ca="1" si="15"/>
        <v/>
      </c>
      <c r="S1826" s="31">
        <f t="shared" ca="1" si="16"/>
        <v>0</v>
      </c>
      <c r="T1826" s="32"/>
      <c r="U1826" s="32"/>
      <c r="V1826" s="32"/>
      <c r="W1826" s="32"/>
      <c r="X1826" s="32"/>
      <c r="Y1826" s="32"/>
      <c r="Z1826" s="32"/>
      <c r="AA1826" s="32"/>
      <c r="AB1826" s="32"/>
      <c r="AC1826" s="32"/>
      <c r="AD1826" s="32"/>
      <c r="AE1826" s="32"/>
    </row>
    <row r="1827" spans="1:31" ht="12.75">
      <c r="A1827" s="37"/>
      <c r="B1827" s="31"/>
      <c r="C1827" s="45"/>
      <c r="D1827" s="45"/>
      <c r="E1827" s="31"/>
      <c r="F1827" s="31"/>
      <c r="G1827" s="43"/>
      <c r="H1827" s="51"/>
      <c r="I1827" s="43"/>
      <c r="J1827" s="31"/>
      <c r="K1827" s="55"/>
      <c r="L1827" s="31"/>
      <c r="M1827" s="31"/>
      <c r="N1827" s="31"/>
      <c r="O1827" s="31"/>
      <c r="P1827" s="31"/>
      <c r="Q1827" s="31" t="b">
        <f>IF(AND(OR(G1826:G1830=DATOS!C$8,G1826:G1830=DATOS!C$9),H1826:H1830=DATOS!B$4),ROW(G1826:G1830))</f>
        <v>0</v>
      </c>
      <c r="R1827" s="31" t="str">
        <f t="shared" ca="1" si="15"/>
        <v/>
      </c>
      <c r="S1827" s="31">
        <f t="shared" ca="1" si="16"/>
        <v>0</v>
      </c>
      <c r="T1827" s="32"/>
      <c r="U1827" s="32"/>
      <c r="V1827" s="32"/>
      <c r="W1827" s="32"/>
      <c r="X1827" s="32"/>
      <c r="Y1827" s="32"/>
      <c r="Z1827" s="32"/>
      <c r="AA1827" s="32"/>
      <c r="AB1827" s="32"/>
      <c r="AC1827" s="32"/>
      <c r="AD1827" s="32"/>
      <c r="AE1827" s="32"/>
    </row>
    <row r="1828" spans="1:31" ht="12.75">
      <c r="A1828" s="37"/>
      <c r="B1828" s="31"/>
      <c r="C1828" s="45"/>
      <c r="D1828" s="45"/>
      <c r="E1828" s="31"/>
      <c r="F1828" s="31"/>
      <c r="G1828" s="43"/>
      <c r="H1828" s="51"/>
      <c r="I1828" s="43"/>
      <c r="J1828" s="31"/>
      <c r="K1828" s="55"/>
      <c r="L1828" s="31"/>
      <c r="M1828" s="31"/>
      <c r="N1828" s="31"/>
      <c r="O1828" s="31"/>
      <c r="P1828" s="31"/>
      <c r="Q1828" s="31" t="b">
        <f>IF(AND(OR(G1827:G1831=DATOS!C$8,G1827:G1831=DATOS!C$9),H1827:H1831=DATOS!B$4),ROW(G1827:G1831))</f>
        <v>0</v>
      </c>
      <c r="R1828" s="31" t="str">
        <f t="shared" ca="1" si="15"/>
        <v/>
      </c>
      <c r="S1828" s="31">
        <f t="shared" ca="1" si="16"/>
        <v>0</v>
      </c>
      <c r="T1828" s="32"/>
      <c r="U1828" s="32"/>
      <c r="V1828" s="32"/>
      <c r="W1828" s="32"/>
      <c r="X1828" s="32"/>
      <c r="Y1828" s="32"/>
      <c r="Z1828" s="32"/>
      <c r="AA1828" s="32"/>
      <c r="AB1828" s="32"/>
      <c r="AC1828" s="32"/>
      <c r="AD1828" s="32"/>
      <c r="AE1828" s="32"/>
    </row>
    <row r="1829" spans="1:31" ht="12.75">
      <c r="A1829" s="37"/>
      <c r="B1829" s="31"/>
      <c r="C1829" s="45"/>
      <c r="D1829" s="45"/>
      <c r="E1829" s="31"/>
      <c r="F1829" s="31"/>
      <c r="G1829" s="43"/>
      <c r="H1829" s="51"/>
      <c r="I1829" s="43"/>
      <c r="J1829" s="31"/>
      <c r="K1829" s="55"/>
      <c r="L1829" s="31"/>
      <c r="M1829" s="31"/>
      <c r="N1829" s="31"/>
      <c r="O1829" s="31"/>
      <c r="P1829" s="31"/>
      <c r="Q1829" s="31" t="b">
        <f>IF(AND(OR(G1828:G1832=DATOS!C$8,G1828:G1832=DATOS!C$9),H1828:H1832=DATOS!B$4),ROW(G1828:G1832))</f>
        <v>0</v>
      </c>
      <c r="R1829" s="31" t="str">
        <f t="shared" ca="1" si="15"/>
        <v/>
      </c>
      <c r="S1829" s="31">
        <f t="shared" ca="1" si="16"/>
        <v>0</v>
      </c>
      <c r="T1829" s="32"/>
      <c r="U1829" s="32"/>
      <c r="V1829" s="32"/>
      <c r="W1829" s="32"/>
      <c r="X1829" s="32"/>
      <c r="Y1829" s="32"/>
      <c r="Z1829" s="32"/>
      <c r="AA1829" s="32"/>
      <c r="AB1829" s="32"/>
      <c r="AC1829" s="32"/>
      <c r="AD1829" s="32"/>
      <c r="AE1829" s="32"/>
    </row>
    <row r="1830" spans="1:31" ht="12.75">
      <c r="A1830" s="37"/>
      <c r="B1830" s="31"/>
      <c r="C1830" s="45"/>
      <c r="D1830" s="45"/>
      <c r="E1830" s="31"/>
      <c r="F1830" s="31"/>
      <c r="G1830" s="43"/>
      <c r="H1830" s="51"/>
      <c r="I1830" s="43"/>
      <c r="J1830" s="31"/>
      <c r="K1830" s="55"/>
      <c r="L1830" s="31"/>
      <c r="M1830" s="31"/>
      <c r="N1830" s="31"/>
      <c r="O1830" s="31"/>
      <c r="P1830" s="31"/>
      <c r="Q1830" s="31" t="b">
        <f>IF(AND(OR(G1829:G1833=DATOS!C$8,G1829:G1833=DATOS!C$9),H1829:H1833=DATOS!B$4),ROW(G1829:G1833))</f>
        <v>0</v>
      </c>
      <c r="R1830" s="31" t="str">
        <f t="shared" ca="1" si="15"/>
        <v/>
      </c>
      <c r="S1830" s="31">
        <f t="shared" ca="1" si="16"/>
        <v>0</v>
      </c>
      <c r="T1830" s="32"/>
      <c r="U1830" s="32"/>
      <c r="V1830" s="32"/>
      <c r="W1830" s="32"/>
      <c r="X1830" s="32"/>
      <c r="Y1830" s="32"/>
      <c r="Z1830" s="32"/>
      <c r="AA1830" s="32"/>
      <c r="AB1830" s="32"/>
      <c r="AC1830" s="32"/>
      <c r="AD1830" s="32"/>
      <c r="AE1830" s="32"/>
    </row>
    <row r="1831" spans="1:31" ht="12.75">
      <c r="A1831" s="37"/>
      <c r="B1831" s="31"/>
      <c r="C1831" s="45"/>
      <c r="D1831" s="45"/>
      <c r="E1831" s="31"/>
      <c r="F1831" s="31"/>
      <c r="G1831" s="43"/>
      <c r="H1831" s="51"/>
      <c r="I1831" s="43"/>
      <c r="J1831" s="31"/>
      <c r="K1831" s="55"/>
      <c r="L1831" s="31"/>
      <c r="M1831" s="31"/>
      <c r="N1831" s="31"/>
      <c r="O1831" s="31"/>
      <c r="P1831" s="31"/>
      <c r="Q1831" s="31" t="b">
        <f>IF(AND(OR(G1830:G1834=DATOS!C$8,G1830:G1834=DATOS!C$9),H1830:H1834=DATOS!B$4),ROW(G1830:G1834))</f>
        <v>0</v>
      </c>
      <c r="R1831" s="31" t="str">
        <f t="shared" ca="1" si="15"/>
        <v/>
      </c>
      <c r="S1831" s="31">
        <f t="shared" ca="1" si="16"/>
        <v>0</v>
      </c>
      <c r="T1831" s="32"/>
      <c r="U1831" s="32"/>
      <c r="V1831" s="32"/>
      <c r="W1831" s="32"/>
      <c r="X1831" s="32"/>
      <c r="Y1831" s="32"/>
      <c r="Z1831" s="32"/>
      <c r="AA1831" s="32"/>
      <c r="AB1831" s="32"/>
      <c r="AC1831" s="32"/>
      <c r="AD1831" s="32"/>
      <c r="AE1831" s="32"/>
    </row>
    <row r="1832" spans="1:31" ht="12.75">
      <c r="A1832" s="37"/>
      <c r="B1832" s="31"/>
      <c r="C1832" s="45"/>
      <c r="D1832" s="45"/>
      <c r="E1832" s="31"/>
      <c r="F1832" s="31"/>
      <c r="G1832" s="43"/>
      <c r="H1832" s="51"/>
      <c r="I1832" s="43"/>
      <c r="J1832" s="31"/>
      <c r="K1832" s="55"/>
      <c r="L1832" s="31"/>
      <c r="M1832" s="31"/>
      <c r="N1832" s="31"/>
      <c r="O1832" s="31"/>
      <c r="P1832" s="31"/>
      <c r="Q1832" s="31" t="b">
        <f>IF(AND(OR(G1831:G1835=DATOS!C$8,G1831:G1835=DATOS!C$9),H1831:H1835=DATOS!B$4),ROW(G1831:G1835))</f>
        <v>0</v>
      </c>
      <c r="R1832" s="31" t="str">
        <f t="shared" ca="1" si="15"/>
        <v/>
      </c>
      <c r="S1832" s="31">
        <f t="shared" ca="1" si="16"/>
        <v>0</v>
      </c>
      <c r="T1832" s="32"/>
      <c r="U1832" s="32"/>
      <c r="V1832" s="32"/>
      <c r="W1832" s="32"/>
      <c r="X1832" s="32"/>
      <c r="Y1832" s="32"/>
      <c r="Z1832" s="32"/>
      <c r="AA1832" s="32"/>
      <c r="AB1832" s="32"/>
      <c r="AC1832" s="32"/>
      <c r="AD1832" s="32"/>
      <c r="AE1832" s="32"/>
    </row>
    <row r="1833" spans="1:31" ht="12.75">
      <c r="A1833" s="37"/>
      <c r="B1833" s="31"/>
      <c r="C1833" s="45"/>
      <c r="D1833" s="45"/>
      <c r="E1833" s="31"/>
      <c r="F1833" s="31"/>
      <c r="G1833" s="43"/>
      <c r="H1833" s="51"/>
      <c r="I1833" s="43"/>
      <c r="J1833" s="31"/>
      <c r="K1833" s="55"/>
      <c r="L1833" s="31"/>
      <c r="M1833" s="31"/>
      <c r="N1833" s="31"/>
      <c r="O1833" s="31"/>
      <c r="P1833" s="31"/>
      <c r="Q1833" s="31" t="b">
        <f>IF(AND(OR(G1832:G1836=DATOS!C$8,G1832:G1836=DATOS!C$9),H1832:H1836=DATOS!B$4),ROW(G1832:G1836))</f>
        <v>0</v>
      </c>
      <c r="R1833" s="31" t="str">
        <f t="shared" ca="1" si="15"/>
        <v/>
      </c>
      <c r="S1833" s="31">
        <f t="shared" ca="1" si="16"/>
        <v>0</v>
      </c>
      <c r="T1833" s="32"/>
      <c r="U1833" s="32"/>
      <c r="V1833" s="32"/>
      <c r="W1833" s="32"/>
      <c r="X1833" s="32"/>
      <c r="Y1833" s="32"/>
      <c r="Z1833" s="32"/>
      <c r="AA1833" s="32"/>
      <c r="AB1833" s="32"/>
      <c r="AC1833" s="32"/>
      <c r="AD1833" s="32"/>
      <c r="AE1833" s="32"/>
    </row>
    <row r="1834" spans="1:31" ht="12.75">
      <c r="A1834" s="37"/>
      <c r="B1834" s="31"/>
      <c r="C1834" s="45"/>
      <c r="D1834" s="45"/>
      <c r="E1834" s="31"/>
      <c r="F1834" s="31"/>
      <c r="G1834" s="43"/>
      <c r="H1834" s="51"/>
      <c r="I1834" s="43"/>
      <c r="J1834" s="31"/>
      <c r="K1834" s="55"/>
      <c r="L1834" s="31"/>
      <c r="M1834" s="31"/>
      <c r="N1834" s="31"/>
      <c r="O1834" s="31"/>
      <c r="P1834" s="31"/>
      <c r="Q1834" s="31" t="b">
        <f>IF(AND(OR(G1833:G1837=DATOS!C$8,G1833:G1837=DATOS!C$9),H1833:H1837=DATOS!B$4),ROW(G1833:G1837))</f>
        <v>0</v>
      </c>
      <c r="R1834" s="31" t="str">
        <f t="shared" ca="1" si="15"/>
        <v/>
      </c>
      <c r="S1834" s="31">
        <f t="shared" ca="1" si="16"/>
        <v>0</v>
      </c>
      <c r="T1834" s="32"/>
      <c r="U1834" s="32"/>
      <c r="V1834" s="32"/>
      <c r="W1834" s="32"/>
      <c r="X1834" s="32"/>
      <c r="Y1834" s="32"/>
      <c r="Z1834" s="32"/>
      <c r="AA1834" s="32"/>
      <c r="AB1834" s="32"/>
      <c r="AC1834" s="32"/>
      <c r="AD1834" s="32"/>
      <c r="AE1834" s="32"/>
    </row>
    <row r="1835" spans="1:31" ht="12.75">
      <c r="A1835" s="37"/>
      <c r="B1835" s="31"/>
      <c r="C1835" s="45"/>
      <c r="D1835" s="45"/>
      <c r="E1835" s="31"/>
      <c r="F1835" s="31"/>
      <c r="G1835" s="43"/>
      <c r="H1835" s="51"/>
      <c r="I1835" s="43"/>
      <c r="J1835" s="31"/>
      <c r="K1835" s="55"/>
      <c r="L1835" s="31"/>
      <c r="M1835" s="31"/>
      <c r="N1835" s="31"/>
      <c r="O1835" s="31"/>
      <c r="P1835" s="31"/>
      <c r="Q1835" s="31" t="b">
        <f>IF(AND(OR(G1834:G1838=DATOS!C$8,G1834:G1838=DATOS!C$9),H1834:H1838=DATOS!B$4),ROW(G1834:G1838))</f>
        <v>0</v>
      </c>
      <c r="R1835" s="31" t="str">
        <f t="shared" ca="1" si="15"/>
        <v/>
      </c>
      <c r="S1835" s="31">
        <f t="shared" ca="1" si="16"/>
        <v>0</v>
      </c>
      <c r="T1835" s="32"/>
      <c r="U1835" s="32"/>
      <c r="V1835" s="32"/>
      <c r="W1835" s="32"/>
      <c r="X1835" s="32"/>
      <c r="Y1835" s="32"/>
      <c r="Z1835" s="32"/>
      <c r="AA1835" s="32"/>
      <c r="AB1835" s="32"/>
      <c r="AC1835" s="32"/>
      <c r="AD1835" s="32"/>
      <c r="AE1835" s="32"/>
    </row>
    <row r="1836" spans="1:31" ht="12.75">
      <c r="A1836" s="37"/>
      <c r="B1836" s="31"/>
      <c r="C1836" s="45"/>
      <c r="D1836" s="45"/>
      <c r="E1836" s="31"/>
      <c r="F1836" s="31"/>
      <c r="G1836" s="43"/>
      <c r="H1836" s="51"/>
      <c r="I1836" s="43"/>
      <c r="J1836" s="31"/>
      <c r="K1836" s="55"/>
      <c r="L1836" s="31"/>
      <c r="M1836" s="31"/>
      <c r="N1836" s="31"/>
      <c r="O1836" s="31"/>
      <c r="P1836" s="31"/>
      <c r="Q1836" s="31" t="b">
        <f>IF(AND(OR(G1835:G1839=DATOS!C$8,G1835:G1839=DATOS!C$9),H1835:H1839=DATOS!B$4),ROW(G1835:G1839))</f>
        <v>0</v>
      </c>
      <c r="R1836" s="31" t="str">
        <f t="shared" ca="1" si="15"/>
        <v/>
      </c>
      <c r="S1836" s="31">
        <f t="shared" ca="1" si="16"/>
        <v>0</v>
      </c>
      <c r="T1836" s="32"/>
      <c r="U1836" s="32"/>
      <c r="V1836" s="32"/>
      <c r="W1836" s="32"/>
      <c r="X1836" s="32"/>
      <c r="Y1836" s="32"/>
      <c r="Z1836" s="32"/>
      <c r="AA1836" s="32"/>
      <c r="AB1836" s="32"/>
      <c r="AC1836" s="32"/>
      <c r="AD1836" s="32"/>
      <c r="AE1836" s="32"/>
    </row>
    <row r="1837" spans="1:31" ht="12.75">
      <c r="A1837" s="37"/>
      <c r="B1837" s="31"/>
      <c r="C1837" s="45"/>
      <c r="D1837" s="45"/>
      <c r="E1837" s="31"/>
      <c r="F1837" s="31"/>
      <c r="G1837" s="43"/>
      <c r="H1837" s="51"/>
      <c r="I1837" s="43"/>
      <c r="J1837" s="31"/>
      <c r="K1837" s="55"/>
      <c r="L1837" s="31"/>
      <c r="M1837" s="31"/>
      <c r="N1837" s="31"/>
      <c r="O1837" s="31"/>
      <c r="P1837" s="31"/>
      <c r="Q1837" s="31" t="b">
        <f>IF(AND(OR(G1836:G1840=DATOS!C$8,G1836:G1840=DATOS!C$9),H1836:H1840=DATOS!B$4),ROW(G1836:G1840))</f>
        <v>0</v>
      </c>
      <c r="R1837" s="31" t="str">
        <f t="shared" ca="1" si="15"/>
        <v/>
      </c>
      <c r="S1837" s="31">
        <f t="shared" ca="1" si="16"/>
        <v>0</v>
      </c>
      <c r="T1837" s="32"/>
      <c r="U1837" s="32"/>
      <c r="V1837" s="32"/>
      <c r="W1837" s="32"/>
      <c r="X1837" s="32"/>
      <c r="Y1837" s="32"/>
      <c r="Z1837" s="32"/>
      <c r="AA1837" s="32"/>
      <c r="AB1837" s="32"/>
      <c r="AC1837" s="32"/>
      <c r="AD1837" s="32"/>
      <c r="AE1837" s="32"/>
    </row>
    <row r="1838" spans="1:31" ht="12.75">
      <c r="A1838" s="37"/>
      <c r="B1838" s="31"/>
      <c r="C1838" s="45"/>
      <c r="D1838" s="45"/>
      <c r="E1838" s="31"/>
      <c r="F1838" s="31"/>
      <c r="G1838" s="43"/>
      <c r="H1838" s="51"/>
      <c r="I1838" s="43"/>
      <c r="J1838" s="31"/>
      <c r="K1838" s="55"/>
      <c r="L1838" s="31"/>
      <c r="M1838" s="31"/>
      <c r="N1838" s="31"/>
      <c r="O1838" s="31"/>
      <c r="P1838" s="31"/>
      <c r="Q1838" s="31" t="b">
        <f>IF(AND(OR(G1837:G1841=DATOS!C$8,G1837:G1841=DATOS!C$9),H1837:H1841=DATOS!B$4),ROW(G1837:G1841))</f>
        <v>0</v>
      </c>
      <c r="R1838" s="31" t="str">
        <f t="shared" ca="1" si="15"/>
        <v/>
      </c>
      <c r="S1838" s="31">
        <f t="shared" ca="1" si="16"/>
        <v>0</v>
      </c>
      <c r="T1838" s="32"/>
      <c r="U1838" s="32"/>
      <c r="V1838" s="32"/>
      <c r="W1838" s="32"/>
      <c r="X1838" s="32"/>
      <c r="Y1838" s="32"/>
      <c r="Z1838" s="32"/>
      <c r="AA1838" s="32"/>
      <c r="AB1838" s="32"/>
      <c r="AC1838" s="32"/>
      <c r="AD1838" s="32"/>
      <c r="AE1838" s="32"/>
    </row>
    <row r="1839" spans="1:31" ht="12.75">
      <c r="A1839" s="37"/>
      <c r="B1839" s="31"/>
      <c r="C1839" s="45"/>
      <c r="D1839" s="45"/>
      <c r="E1839" s="31"/>
      <c r="F1839" s="31"/>
      <c r="G1839" s="43"/>
      <c r="H1839" s="51"/>
      <c r="I1839" s="43"/>
      <c r="J1839" s="31"/>
      <c r="K1839" s="55"/>
      <c r="L1839" s="31"/>
      <c r="M1839" s="31"/>
      <c r="N1839" s="31"/>
      <c r="O1839" s="31"/>
      <c r="P1839" s="31"/>
      <c r="Q1839" s="31" t="b">
        <f>IF(AND(OR(G1838:G1842=DATOS!C$8,G1838:G1842=DATOS!C$9),H1838:H1842=DATOS!B$4),ROW(G1838:G1842))</f>
        <v>0</v>
      </c>
      <c r="R1839" s="31" t="str">
        <f t="shared" ca="1" si="15"/>
        <v/>
      </c>
      <c r="S1839" s="31">
        <f t="shared" ca="1" si="16"/>
        <v>0</v>
      </c>
      <c r="T1839" s="32"/>
      <c r="U1839" s="32"/>
      <c r="V1839" s="32"/>
      <c r="W1839" s="32"/>
      <c r="X1839" s="32"/>
      <c r="Y1839" s="32"/>
      <c r="Z1839" s="32"/>
      <c r="AA1839" s="32"/>
      <c r="AB1839" s="32"/>
      <c r="AC1839" s="32"/>
      <c r="AD1839" s="32"/>
      <c r="AE1839" s="32"/>
    </row>
    <row r="1840" spans="1:31" ht="12.75">
      <c r="A1840" s="37"/>
      <c r="B1840" s="31"/>
      <c r="C1840" s="45"/>
      <c r="D1840" s="45"/>
      <c r="E1840" s="31"/>
      <c r="F1840" s="31"/>
      <c r="G1840" s="43"/>
      <c r="H1840" s="51"/>
      <c r="I1840" s="43"/>
      <c r="J1840" s="31"/>
      <c r="K1840" s="55"/>
      <c r="L1840" s="31"/>
      <c r="M1840" s="31"/>
      <c r="N1840" s="31"/>
      <c r="O1840" s="31"/>
      <c r="P1840" s="31"/>
      <c r="Q1840" s="31" t="b">
        <f>IF(AND(OR(G1839:G1843=DATOS!C$8,G1839:G1843=DATOS!C$9),H1839:H1843=DATOS!B$4),ROW(G1839:G1843))</f>
        <v>0</v>
      </c>
      <c r="R1840" s="31" t="str">
        <f t="shared" ca="1" si="15"/>
        <v/>
      </c>
      <c r="S1840" s="31">
        <f t="shared" ca="1" si="16"/>
        <v>0</v>
      </c>
      <c r="T1840" s="32"/>
      <c r="U1840" s="32"/>
      <c r="V1840" s="32"/>
      <c r="W1840" s="32"/>
      <c r="X1840" s="32"/>
      <c r="Y1840" s="32"/>
      <c r="Z1840" s="32"/>
      <c r="AA1840" s="32"/>
      <c r="AB1840" s="32"/>
      <c r="AC1840" s="32"/>
      <c r="AD1840" s="32"/>
      <c r="AE1840" s="32"/>
    </row>
    <row r="1841" spans="1:31" ht="12.75">
      <c r="A1841" s="37"/>
      <c r="B1841" s="31"/>
      <c r="C1841" s="45"/>
      <c r="D1841" s="45"/>
      <c r="E1841" s="31"/>
      <c r="F1841" s="31"/>
      <c r="G1841" s="43"/>
      <c r="H1841" s="51"/>
      <c r="I1841" s="43"/>
      <c r="J1841" s="31"/>
      <c r="K1841" s="55"/>
      <c r="L1841" s="31"/>
      <c r="M1841" s="31"/>
      <c r="N1841" s="31"/>
      <c r="O1841" s="31"/>
      <c r="P1841" s="31"/>
      <c r="Q1841" s="31" t="b">
        <f>IF(AND(OR(G1840:G1844=DATOS!C$8,G1840:G1844=DATOS!C$9),H1840:H1844=DATOS!B$4),ROW(G1840:G1844))</f>
        <v>0</v>
      </c>
      <c r="R1841" s="31" t="str">
        <f t="shared" ca="1" si="15"/>
        <v/>
      </c>
      <c r="S1841" s="31">
        <f t="shared" ca="1" si="16"/>
        <v>0</v>
      </c>
      <c r="T1841" s="32"/>
      <c r="U1841" s="32"/>
      <c r="V1841" s="32"/>
      <c r="W1841" s="32"/>
      <c r="X1841" s="32"/>
      <c r="Y1841" s="32"/>
      <c r="Z1841" s="32"/>
      <c r="AA1841" s="32"/>
      <c r="AB1841" s="32"/>
      <c r="AC1841" s="32"/>
      <c r="AD1841" s="32"/>
      <c r="AE1841" s="32"/>
    </row>
    <row r="1842" spans="1:31" ht="12.75">
      <c r="A1842" s="37"/>
      <c r="B1842" s="31"/>
      <c r="C1842" s="45"/>
      <c r="D1842" s="45"/>
      <c r="E1842" s="31"/>
      <c r="F1842" s="31"/>
      <c r="G1842" s="43"/>
      <c r="H1842" s="51"/>
      <c r="I1842" s="43"/>
      <c r="J1842" s="31"/>
      <c r="K1842" s="55"/>
      <c r="L1842" s="31"/>
      <c r="M1842" s="31"/>
      <c r="N1842" s="31"/>
      <c r="O1842" s="31"/>
      <c r="P1842" s="31"/>
      <c r="Q1842" s="31" t="b">
        <f>IF(AND(OR(G1841:G1845=DATOS!C$8,G1841:G1845=DATOS!C$9),H1841:H1845=DATOS!B$4),ROW(G1841:G1845))</f>
        <v>0</v>
      </c>
      <c r="R1842" s="31" t="str">
        <f t="shared" ca="1" si="15"/>
        <v/>
      </c>
      <c r="S1842" s="31">
        <f t="shared" ca="1" si="16"/>
        <v>0</v>
      </c>
      <c r="T1842" s="32"/>
      <c r="U1842" s="32"/>
      <c r="V1842" s="32"/>
      <c r="W1842" s="32"/>
      <c r="X1842" s="32"/>
      <c r="Y1842" s="32"/>
      <c r="Z1842" s="32"/>
      <c r="AA1842" s="32"/>
      <c r="AB1842" s="32"/>
      <c r="AC1842" s="32"/>
      <c r="AD1842" s="32"/>
      <c r="AE1842" s="32"/>
    </row>
    <row r="1843" spans="1:31" ht="12.75">
      <c r="A1843" s="37"/>
      <c r="B1843" s="31"/>
      <c r="C1843" s="45"/>
      <c r="D1843" s="45"/>
      <c r="E1843" s="31"/>
      <c r="F1843" s="31"/>
      <c r="G1843" s="43"/>
      <c r="H1843" s="51"/>
      <c r="I1843" s="43"/>
      <c r="J1843" s="31"/>
      <c r="K1843" s="55"/>
      <c r="L1843" s="31"/>
      <c r="M1843" s="31"/>
      <c r="N1843" s="31"/>
      <c r="O1843" s="31"/>
      <c r="P1843" s="31"/>
      <c r="Q1843" s="31" t="b">
        <f>IF(AND(OR(G1842:G1846=DATOS!C$8,G1842:G1846=DATOS!C$9),H1842:H1846=DATOS!B$4),ROW(G1842:G1846))</f>
        <v>0</v>
      </c>
      <c r="R1843" s="31" t="str">
        <f t="shared" ca="1" si="15"/>
        <v/>
      </c>
      <c r="S1843" s="31">
        <f t="shared" ca="1" si="16"/>
        <v>0</v>
      </c>
      <c r="T1843" s="32"/>
      <c r="U1843" s="32"/>
      <c r="V1843" s="32"/>
      <c r="W1843" s="32"/>
      <c r="X1843" s="32"/>
      <c r="Y1843" s="32"/>
      <c r="Z1843" s="32"/>
      <c r="AA1843" s="32"/>
      <c r="AB1843" s="32"/>
      <c r="AC1843" s="32"/>
      <c r="AD1843" s="32"/>
      <c r="AE1843" s="32"/>
    </row>
    <row r="1844" spans="1:31" ht="12.75">
      <c r="A1844" s="37"/>
      <c r="B1844" s="31"/>
      <c r="C1844" s="45"/>
      <c r="D1844" s="45"/>
      <c r="E1844" s="31"/>
      <c r="F1844" s="31"/>
      <c r="G1844" s="43"/>
      <c r="H1844" s="51"/>
      <c r="I1844" s="43"/>
      <c r="J1844" s="31"/>
      <c r="K1844" s="55"/>
      <c r="L1844" s="31"/>
      <c r="M1844" s="31"/>
      <c r="N1844" s="31"/>
      <c r="O1844" s="31"/>
      <c r="P1844" s="31"/>
      <c r="Q1844" s="31" t="b">
        <f>IF(AND(OR(G1843:G1847=DATOS!C$8,G1843:G1847=DATOS!C$9),H1843:H1847=DATOS!B$4),ROW(G1843:G1847))</f>
        <v>0</v>
      </c>
      <c r="R1844" s="31" t="str">
        <f t="shared" ca="1" si="15"/>
        <v/>
      </c>
      <c r="S1844" s="31">
        <f t="shared" ca="1" si="16"/>
        <v>0</v>
      </c>
      <c r="T1844" s="32"/>
      <c r="U1844" s="32"/>
      <c r="V1844" s="32"/>
      <c r="W1844" s="32"/>
      <c r="X1844" s="32"/>
      <c r="Y1844" s="32"/>
      <c r="Z1844" s="32"/>
      <c r="AA1844" s="32"/>
      <c r="AB1844" s="32"/>
      <c r="AC1844" s="32"/>
      <c r="AD1844" s="32"/>
      <c r="AE1844" s="32"/>
    </row>
    <row r="1845" spans="1:31" ht="12.75">
      <c r="A1845" s="37"/>
      <c r="B1845" s="31"/>
      <c r="C1845" s="45"/>
      <c r="D1845" s="45"/>
      <c r="E1845" s="31"/>
      <c r="F1845" s="31"/>
      <c r="G1845" s="43"/>
      <c r="H1845" s="51"/>
      <c r="I1845" s="43"/>
      <c r="J1845" s="31"/>
      <c r="K1845" s="55"/>
      <c r="L1845" s="31"/>
      <c r="M1845" s="31"/>
      <c r="N1845" s="31"/>
      <c r="O1845" s="31"/>
      <c r="P1845" s="31"/>
      <c r="Q1845" s="31" t="b">
        <f>IF(AND(OR(G1844:G1848=DATOS!C$8,G1844:G1848=DATOS!C$9),H1844:H1848=DATOS!B$4),ROW(G1844:G1848))</f>
        <v>0</v>
      </c>
      <c r="R1845" s="31" t="str">
        <f t="shared" ca="1" si="15"/>
        <v/>
      </c>
      <c r="S1845" s="31">
        <f t="shared" ca="1" si="16"/>
        <v>0</v>
      </c>
      <c r="T1845" s="32"/>
      <c r="U1845" s="32"/>
      <c r="V1845" s="32"/>
      <c r="W1845" s="32"/>
      <c r="X1845" s="32"/>
      <c r="Y1845" s="32"/>
      <c r="Z1845" s="32"/>
      <c r="AA1845" s="32"/>
      <c r="AB1845" s="32"/>
      <c r="AC1845" s="32"/>
      <c r="AD1845" s="32"/>
      <c r="AE1845" s="32"/>
    </row>
    <row r="1846" spans="1:31" ht="12.75">
      <c r="A1846" s="37"/>
      <c r="B1846" s="31"/>
      <c r="C1846" s="45"/>
      <c r="D1846" s="45"/>
      <c r="E1846" s="31"/>
      <c r="F1846" s="31"/>
      <c r="G1846" s="43"/>
      <c r="H1846" s="51"/>
      <c r="I1846" s="43"/>
      <c r="J1846" s="31"/>
      <c r="K1846" s="55"/>
      <c r="L1846" s="31"/>
      <c r="M1846" s="31"/>
      <c r="N1846" s="31"/>
      <c r="O1846" s="31"/>
      <c r="P1846" s="31"/>
      <c r="Q1846" s="31" t="b">
        <f>IF(AND(OR(G1845:G1849=DATOS!C$8,G1845:G1849=DATOS!C$9),H1845:H1849=DATOS!B$4),ROW(G1845:G1849))</f>
        <v>0</v>
      </c>
      <c r="R1846" s="31" t="str">
        <f t="shared" ca="1" si="15"/>
        <v/>
      </c>
      <c r="S1846" s="31">
        <f t="shared" ca="1" si="16"/>
        <v>0</v>
      </c>
      <c r="T1846" s="32"/>
      <c r="U1846" s="32"/>
      <c r="V1846" s="32"/>
      <c r="W1846" s="32"/>
      <c r="X1846" s="32"/>
      <c r="Y1846" s="32"/>
      <c r="Z1846" s="32"/>
      <c r="AA1846" s="32"/>
      <c r="AB1846" s="32"/>
      <c r="AC1846" s="32"/>
      <c r="AD1846" s="32"/>
      <c r="AE1846" s="32"/>
    </row>
    <row r="1847" spans="1:31" ht="12.75">
      <c r="A1847" s="37"/>
      <c r="B1847" s="31"/>
      <c r="C1847" s="45"/>
      <c r="D1847" s="45"/>
      <c r="E1847" s="31"/>
      <c r="F1847" s="31"/>
      <c r="G1847" s="43"/>
      <c r="H1847" s="51"/>
      <c r="I1847" s="43"/>
      <c r="J1847" s="31"/>
      <c r="K1847" s="55"/>
      <c r="L1847" s="31"/>
      <c r="M1847" s="31"/>
      <c r="N1847" s="31"/>
      <c r="O1847" s="31"/>
      <c r="P1847" s="31"/>
      <c r="Q1847" s="31" t="b">
        <f>IF(AND(OR(G1846:G1850=DATOS!C$8,G1846:G1850=DATOS!C$9),H1846:H1850=DATOS!B$4),ROW(G1846:G1850))</f>
        <v>0</v>
      </c>
      <c r="R1847" s="31" t="str">
        <f t="shared" ca="1" si="15"/>
        <v/>
      </c>
      <c r="S1847" s="31">
        <f t="shared" ca="1" si="16"/>
        <v>0</v>
      </c>
      <c r="T1847" s="32"/>
      <c r="U1847" s="32"/>
      <c r="V1847" s="32"/>
      <c r="W1847" s="32"/>
      <c r="X1847" s="32"/>
      <c r="Y1847" s="32"/>
      <c r="Z1847" s="32"/>
      <c r="AA1847" s="32"/>
      <c r="AB1847" s="32"/>
      <c r="AC1847" s="32"/>
      <c r="AD1847" s="32"/>
      <c r="AE1847" s="32"/>
    </row>
    <row r="1848" spans="1:31" ht="12.75">
      <c r="A1848" s="37"/>
      <c r="B1848" s="31"/>
      <c r="C1848" s="45"/>
      <c r="D1848" s="45"/>
      <c r="E1848" s="31"/>
      <c r="F1848" s="31"/>
      <c r="G1848" s="43"/>
      <c r="H1848" s="51"/>
      <c r="I1848" s="43"/>
      <c r="J1848" s="31"/>
      <c r="K1848" s="55"/>
      <c r="L1848" s="31"/>
      <c r="M1848" s="31"/>
      <c r="N1848" s="31"/>
      <c r="O1848" s="31"/>
      <c r="P1848" s="31"/>
      <c r="Q1848" s="31" t="b">
        <f>IF(AND(OR(G1847:G1851=DATOS!C$8,G1847:G1851=DATOS!C$9),H1847:H1851=DATOS!B$4),ROW(G1847:G1851))</f>
        <v>0</v>
      </c>
      <c r="R1848" s="31" t="str">
        <f t="shared" ca="1" si="15"/>
        <v/>
      </c>
      <c r="S1848" s="31">
        <f t="shared" ca="1" si="16"/>
        <v>0</v>
      </c>
      <c r="T1848" s="32"/>
      <c r="U1848" s="32"/>
      <c r="V1848" s="32"/>
      <c r="W1848" s="32"/>
      <c r="X1848" s="32"/>
      <c r="Y1848" s="32"/>
      <c r="Z1848" s="32"/>
      <c r="AA1848" s="32"/>
      <c r="AB1848" s="32"/>
      <c r="AC1848" s="32"/>
      <c r="AD1848" s="32"/>
      <c r="AE1848" s="32"/>
    </row>
    <row r="1849" spans="1:31" ht="12.75">
      <c r="A1849" s="37"/>
      <c r="B1849" s="31"/>
      <c r="C1849" s="45"/>
      <c r="D1849" s="45"/>
      <c r="E1849" s="31"/>
      <c r="F1849" s="31"/>
      <c r="G1849" s="43"/>
      <c r="H1849" s="51"/>
      <c r="I1849" s="43"/>
      <c r="J1849" s="31"/>
      <c r="K1849" s="55"/>
      <c r="L1849" s="31"/>
      <c r="M1849" s="31"/>
      <c r="N1849" s="31"/>
      <c r="O1849" s="31"/>
      <c r="P1849" s="31"/>
      <c r="Q1849" s="31" t="b">
        <f>IF(AND(OR(G1848:G1852=DATOS!C$8,G1848:G1852=DATOS!C$9),H1848:H1852=DATOS!B$4),ROW(G1848:G1852))</f>
        <v>0</v>
      </c>
      <c r="R1849" s="31" t="str">
        <f t="shared" ca="1" si="15"/>
        <v/>
      </c>
      <c r="S1849" s="31">
        <f t="shared" ca="1" si="16"/>
        <v>0</v>
      </c>
      <c r="T1849" s="32"/>
      <c r="U1849" s="32"/>
      <c r="V1849" s="32"/>
      <c r="W1849" s="32"/>
      <c r="X1849" s="32"/>
      <c r="Y1849" s="32"/>
      <c r="Z1849" s="32"/>
      <c r="AA1849" s="32"/>
      <c r="AB1849" s="32"/>
      <c r="AC1849" s="32"/>
      <c r="AD1849" s="32"/>
      <c r="AE1849" s="32"/>
    </row>
    <row r="1850" spans="1:31" ht="12.75">
      <c r="A1850" s="37"/>
      <c r="B1850" s="31"/>
      <c r="C1850" s="45"/>
      <c r="D1850" s="45"/>
      <c r="E1850" s="31"/>
      <c r="F1850" s="31"/>
      <c r="G1850" s="43"/>
      <c r="H1850" s="51"/>
      <c r="I1850" s="43"/>
      <c r="J1850" s="31"/>
      <c r="K1850" s="55"/>
      <c r="L1850" s="31"/>
      <c r="M1850" s="31"/>
      <c r="N1850" s="31"/>
      <c r="O1850" s="31"/>
      <c r="P1850" s="31"/>
      <c r="Q1850" s="31" t="b">
        <f>IF(AND(OR(G1849:G1853=DATOS!C$8,G1849:G1853=DATOS!C$9),H1849:H1853=DATOS!B$4),ROW(G1849:G1853))</f>
        <v>0</v>
      </c>
      <c r="R1850" s="31" t="str">
        <f t="shared" ca="1" si="15"/>
        <v/>
      </c>
      <c r="S1850" s="31">
        <f t="shared" ca="1" si="16"/>
        <v>0</v>
      </c>
      <c r="T1850" s="32"/>
      <c r="U1850" s="32"/>
      <c r="V1850" s="32"/>
      <c r="W1850" s="32"/>
      <c r="X1850" s="32"/>
      <c r="Y1850" s="32"/>
      <c r="Z1850" s="32"/>
      <c r="AA1850" s="32"/>
      <c r="AB1850" s="32"/>
      <c r="AC1850" s="32"/>
      <c r="AD1850" s="32"/>
      <c r="AE1850" s="32"/>
    </row>
    <row r="1851" spans="1:31" ht="12.75">
      <c r="A1851" s="37"/>
      <c r="B1851" s="31"/>
      <c r="C1851" s="45"/>
      <c r="D1851" s="45"/>
      <c r="E1851" s="31"/>
      <c r="F1851" s="31"/>
      <c r="G1851" s="43"/>
      <c r="H1851" s="51"/>
      <c r="I1851" s="43"/>
      <c r="J1851" s="31"/>
      <c r="K1851" s="55"/>
      <c r="L1851" s="31"/>
      <c r="M1851" s="31"/>
      <c r="N1851" s="31"/>
      <c r="O1851" s="31"/>
      <c r="P1851" s="31"/>
      <c r="Q1851" s="31" t="b">
        <f>IF(AND(OR(G1850:G1854=DATOS!C$8,G1850:G1854=DATOS!C$9),H1850:H1854=DATOS!B$4),ROW(G1850:G1854))</f>
        <v>0</v>
      </c>
      <c r="R1851" s="31" t="str">
        <f t="shared" ca="1" si="15"/>
        <v/>
      </c>
      <c r="S1851" s="31">
        <f t="shared" ca="1" si="16"/>
        <v>0</v>
      </c>
      <c r="T1851" s="32"/>
      <c r="U1851" s="32"/>
      <c r="V1851" s="32"/>
      <c r="W1851" s="32"/>
      <c r="X1851" s="32"/>
      <c r="Y1851" s="32"/>
      <c r="Z1851" s="32"/>
      <c r="AA1851" s="32"/>
      <c r="AB1851" s="32"/>
      <c r="AC1851" s="32"/>
      <c r="AD1851" s="32"/>
      <c r="AE1851" s="32"/>
    </row>
    <row r="1852" spans="1:31" ht="12.75">
      <c r="A1852" s="37"/>
      <c r="B1852" s="31"/>
      <c r="C1852" s="45"/>
      <c r="D1852" s="45"/>
      <c r="E1852" s="31"/>
      <c r="F1852" s="31"/>
      <c r="G1852" s="43"/>
      <c r="H1852" s="51"/>
      <c r="I1852" s="43"/>
      <c r="J1852" s="31"/>
      <c r="K1852" s="55"/>
      <c r="L1852" s="31"/>
      <c r="M1852" s="31"/>
      <c r="N1852" s="31"/>
      <c r="O1852" s="31"/>
      <c r="P1852" s="31"/>
      <c r="Q1852" s="31" t="b">
        <f>IF(AND(OR(G1851:G1855=DATOS!C$8,G1851:G1855=DATOS!C$9),H1851:H1855=DATOS!B$4),ROW(G1851:G1855))</f>
        <v>0</v>
      </c>
      <c r="R1852" s="31" t="str">
        <f t="shared" ca="1" si="15"/>
        <v/>
      </c>
      <c r="S1852" s="31">
        <f t="shared" ca="1" si="16"/>
        <v>0</v>
      </c>
      <c r="T1852" s="32"/>
      <c r="U1852" s="32"/>
      <c r="V1852" s="32"/>
      <c r="W1852" s="32"/>
      <c r="X1852" s="32"/>
      <c r="Y1852" s="32"/>
      <c r="Z1852" s="32"/>
      <c r="AA1852" s="32"/>
      <c r="AB1852" s="32"/>
      <c r="AC1852" s="32"/>
      <c r="AD1852" s="32"/>
      <c r="AE1852" s="32"/>
    </row>
    <row r="1853" spans="1:31" ht="12.75">
      <c r="A1853" s="37"/>
      <c r="B1853" s="31"/>
      <c r="C1853" s="45"/>
      <c r="D1853" s="45"/>
      <c r="E1853" s="31"/>
      <c r="F1853" s="31"/>
      <c r="G1853" s="43"/>
      <c r="H1853" s="51"/>
      <c r="I1853" s="43"/>
      <c r="J1853" s="31"/>
      <c r="K1853" s="55"/>
      <c r="L1853" s="31"/>
      <c r="M1853" s="31"/>
      <c r="N1853" s="31"/>
      <c r="O1853" s="31"/>
      <c r="P1853" s="31"/>
      <c r="Q1853" s="31" t="b">
        <f>IF(AND(OR(G1852:G1856=DATOS!C$8,G1852:G1856=DATOS!C$9),H1852:H1856=DATOS!B$4),ROW(G1852:G1856))</f>
        <v>0</v>
      </c>
      <c r="R1853" s="31" t="str">
        <f t="shared" ca="1" si="15"/>
        <v/>
      </c>
      <c r="S1853" s="31">
        <f t="shared" ca="1" si="16"/>
        <v>0</v>
      </c>
      <c r="T1853" s="32"/>
      <c r="U1853" s="32"/>
      <c r="V1853" s="32"/>
      <c r="W1853" s="32"/>
      <c r="X1853" s="32"/>
      <c r="Y1853" s="32"/>
      <c r="Z1853" s="32"/>
      <c r="AA1853" s="32"/>
      <c r="AB1853" s="32"/>
      <c r="AC1853" s="32"/>
      <c r="AD1853" s="32"/>
      <c r="AE1853" s="32"/>
    </row>
    <row r="1854" spans="1:31" ht="12.75">
      <c r="A1854" s="37"/>
      <c r="B1854" s="31"/>
      <c r="C1854" s="45"/>
      <c r="D1854" s="45"/>
      <c r="E1854" s="31"/>
      <c r="F1854" s="31"/>
      <c r="G1854" s="43"/>
      <c r="H1854" s="51"/>
      <c r="I1854" s="43"/>
      <c r="J1854" s="31"/>
      <c r="K1854" s="55"/>
      <c r="L1854" s="31"/>
      <c r="M1854" s="31"/>
      <c r="N1854" s="31"/>
      <c r="O1854" s="31"/>
      <c r="P1854" s="31"/>
      <c r="Q1854" s="31" t="b">
        <f>IF(AND(OR(G1853:G1857=DATOS!C$8,G1853:G1857=DATOS!C$9),H1853:H1857=DATOS!B$4),ROW(G1853:G1857))</f>
        <v>0</v>
      </c>
      <c r="R1854" s="31" t="str">
        <f t="shared" ca="1" si="15"/>
        <v/>
      </c>
      <c r="S1854" s="31">
        <f t="shared" ca="1" si="16"/>
        <v>0</v>
      </c>
      <c r="T1854" s="32"/>
      <c r="U1854" s="32"/>
      <c r="V1854" s="32"/>
      <c r="W1854" s="32"/>
      <c r="X1854" s="32"/>
      <c r="Y1854" s="32"/>
      <c r="Z1854" s="32"/>
      <c r="AA1854" s="32"/>
      <c r="AB1854" s="32"/>
      <c r="AC1854" s="32"/>
      <c r="AD1854" s="32"/>
      <c r="AE1854" s="32"/>
    </row>
    <row r="1855" spans="1:31" ht="12.75">
      <c r="A1855" s="37"/>
      <c r="B1855" s="31"/>
      <c r="C1855" s="45"/>
      <c r="D1855" s="45"/>
      <c r="E1855" s="31"/>
      <c r="F1855" s="31"/>
      <c r="G1855" s="43"/>
      <c r="H1855" s="51"/>
      <c r="I1855" s="43"/>
      <c r="J1855" s="31"/>
      <c r="K1855" s="55"/>
      <c r="L1855" s="31"/>
      <c r="M1855" s="31"/>
      <c r="N1855" s="31"/>
      <c r="O1855" s="31"/>
      <c r="P1855" s="31"/>
      <c r="Q1855" s="31" t="b">
        <f>IF(AND(OR(G1854:G1858=DATOS!C$8,G1854:G1858=DATOS!C$9),H1854:H1858=DATOS!B$4),ROW(G1854:G1858))</f>
        <v>0</v>
      </c>
      <c r="R1855" s="31" t="str">
        <f t="shared" ca="1" si="15"/>
        <v/>
      </c>
      <c r="S1855" s="31">
        <f t="shared" ca="1" si="16"/>
        <v>0</v>
      </c>
      <c r="T1855" s="32"/>
      <c r="U1855" s="32"/>
      <c r="V1855" s="32"/>
      <c r="W1855" s="32"/>
      <c r="X1855" s="32"/>
      <c r="Y1855" s="32"/>
      <c r="Z1855" s="32"/>
      <c r="AA1855" s="32"/>
      <c r="AB1855" s="32"/>
      <c r="AC1855" s="32"/>
      <c r="AD1855" s="32"/>
      <c r="AE1855" s="32"/>
    </row>
    <row r="1856" spans="1:31" ht="12.75">
      <c r="A1856" s="37"/>
      <c r="B1856" s="31"/>
      <c r="C1856" s="45"/>
      <c r="D1856" s="45"/>
      <c r="E1856" s="31"/>
      <c r="F1856" s="31"/>
      <c r="G1856" s="43"/>
      <c r="H1856" s="51"/>
      <c r="I1856" s="43"/>
      <c r="J1856" s="31"/>
      <c r="K1856" s="55"/>
      <c r="L1856" s="31"/>
      <c r="M1856" s="31"/>
      <c r="N1856" s="31"/>
      <c r="O1856" s="31"/>
      <c r="P1856" s="31"/>
      <c r="Q1856" s="31" t="b">
        <f>IF(AND(OR(G1855:G1859=DATOS!C$8,G1855:G1859=DATOS!C$9),H1855:H1859=DATOS!B$4),ROW(G1855:G1859))</f>
        <v>0</v>
      </c>
      <c r="R1856" s="31" t="str">
        <f t="shared" ca="1" si="15"/>
        <v/>
      </c>
      <c r="S1856" s="31">
        <f t="shared" ca="1" si="16"/>
        <v>0</v>
      </c>
      <c r="T1856" s="32"/>
      <c r="U1856" s="32"/>
      <c r="V1856" s="32"/>
      <c r="W1856" s="32"/>
      <c r="X1856" s="32"/>
      <c r="Y1856" s="32"/>
      <c r="Z1856" s="32"/>
      <c r="AA1856" s="32"/>
      <c r="AB1856" s="32"/>
      <c r="AC1856" s="32"/>
      <c r="AD1856" s="32"/>
      <c r="AE1856" s="32"/>
    </row>
    <row r="1857" spans="1:31" ht="12.75">
      <c r="A1857" s="37"/>
      <c r="B1857" s="31"/>
      <c r="C1857" s="45"/>
      <c r="D1857" s="45"/>
      <c r="E1857" s="31"/>
      <c r="F1857" s="31"/>
      <c r="G1857" s="43"/>
      <c r="H1857" s="51"/>
      <c r="I1857" s="43"/>
      <c r="J1857" s="31"/>
      <c r="K1857" s="55"/>
      <c r="L1857" s="31"/>
      <c r="M1857" s="31"/>
      <c r="N1857" s="31"/>
      <c r="O1857" s="31"/>
      <c r="P1857" s="31"/>
      <c r="Q1857" s="31" t="b">
        <f>IF(AND(OR(G1856:G1860=DATOS!C$8,G1856:G1860=DATOS!C$9),H1856:H1860=DATOS!B$4),ROW(G1856:G1860))</f>
        <v>0</v>
      </c>
      <c r="R1857" s="31" t="str">
        <f t="shared" ca="1" si="15"/>
        <v/>
      </c>
      <c r="S1857" s="31">
        <f t="shared" ca="1" si="16"/>
        <v>0</v>
      </c>
      <c r="T1857" s="32"/>
      <c r="U1857" s="32"/>
      <c r="V1857" s="32"/>
      <c r="W1857" s="32"/>
      <c r="X1857" s="32"/>
      <c r="Y1857" s="32"/>
      <c r="Z1857" s="32"/>
      <c r="AA1857" s="32"/>
      <c r="AB1857" s="32"/>
      <c r="AC1857" s="32"/>
      <c r="AD1857" s="32"/>
      <c r="AE1857" s="32"/>
    </row>
    <row r="1858" spans="1:31" ht="12.75">
      <c r="A1858" s="37"/>
      <c r="B1858" s="31"/>
      <c r="C1858" s="45"/>
      <c r="D1858" s="45"/>
      <c r="E1858" s="31"/>
      <c r="F1858" s="31"/>
      <c r="G1858" s="43"/>
      <c r="H1858" s="51"/>
      <c r="I1858" s="43"/>
      <c r="J1858" s="31"/>
      <c r="K1858" s="55"/>
      <c r="L1858" s="31"/>
      <c r="M1858" s="31"/>
      <c r="N1858" s="31"/>
      <c r="O1858" s="31"/>
      <c r="P1858" s="31"/>
      <c r="Q1858" s="31" t="b">
        <f>IF(AND(OR(G1857:G1861=DATOS!C$8,G1857:G1861=DATOS!C$9),H1857:H1861=DATOS!B$4),ROW(G1857:G1861))</f>
        <v>0</v>
      </c>
      <c r="R1858" s="31" t="str">
        <f t="shared" ca="1" si="15"/>
        <v/>
      </c>
      <c r="S1858" s="31">
        <f t="shared" ca="1" si="16"/>
        <v>0</v>
      </c>
      <c r="T1858" s="32"/>
      <c r="U1858" s="32"/>
      <c r="V1858" s="32"/>
      <c r="W1858" s="32"/>
      <c r="X1858" s="32"/>
      <c r="Y1858" s="32"/>
      <c r="Z1858" s="32"/>
      <c r="AA1858" s="32"/>
      <c r="AB1858" s="32"/>
      <c r="AC1858" s="32"/>
      <c r="AD1858" s="32"/>
      <c r="AE1858" s="32"/>
    </row>
    <row r="1859" spans="1:31" ht="12.75">
      <c r="A1859" s="37"/>
      <c r="B1859" s="31"/>
      <c r="C1859" s="45"/>
      <c r="D1859" s="45"/>
      <c r="E1859" s="31"/>
      <c r="F1859" s="31"/>
      <c r="G1859" s="43"/>
      <c r="H1859" s="51"/>
      <c r="I1859" s="43"/>
      <c r="J1859" s="31"/>
      <c r="K1859" s="55"/>
      <c r="L1859" s="31"/>
      <c r="M1859" s="31"/>
      <c r="N1859" s="31"/>
      <c r="O1859" s="31"/>
      <c r="P1859" s="31"/>
      <c r="Q1859" s="31" t="b">
        <f>IF(AND(OR(G1858:G1862=DATOS!C$8,G1858:G1862=DATOS!C$9),H1858:H1862=DATOS!B$4),ROW(G1858:G1862))</f>
        <v>0</v>
      </c>
      <c r="R1859" s="31" t="str">
        <f t="shared" ca="1" si="15"/>
        <v/>
      </c>
      <c r="S1859" s="31">
        <f t="shared" ca="1" si="16"/>
        <v>0</v>
      </c>
      <c r="T1859" s="32"/>
      <c r="U1859" s="32"/>
      <c r="V1859" s="32"/>
      <c r="W1859" s="32"/>
      <c r="X1859" s="32"/>
      <c r="Y1859" s="32"/>
      <c r="Z1859" s="32"/>
      <c r="AA1859" s="32"/>
      <c r="AB1859" s="32"/>
      <c r="AC1859" s="32"/>
      <c r="AD1859" s="32"/>
      <c r="AE1859" s="32"/>
    </row>
    <row r="1860" spans="1:31" ht="12.75">
      <c r="A1860" s="37"/>
      <c r="B1860" s="31"/>
      <c r="C1860" s="45"/>
      <c r="D1860" s="45"/>
      <c r="E1860" s="31"/>
      <c r="F1860" s="31"/>
      <c r="G1860" s="43"/>
      <c r="H1860" s="51"/>
      <c r="I1860" s="43"/>
      <c r="J1860" s="31"/>
      <c r="K1860" s="55"/>
      <c r="L1860" s="31"/>
      <c r="M1860" s="31"/>
      <c r="N1860" s="31"/>
      <c r="O1860" s="31"/>
      <c r="P1860" s="31"/>
      <c r="Q1860" s="31" t="b">
        <f>IF(AND(OR(G1859:G1863=DATOS!C$8,G1859:G1863=DATOS!C$9),H1859:H1863=DATOS!B$4),ROW(G1859:G1863))</f>
        <v>0</v>
      </c>
      <c r="R1860" s="31" t="str">
        <f t="shared" ca="1" si="15"/>
        <v/>
      </c>
      <c r="S1860" s="31">
        <f t="shared" ca="1" si="16"/>
        <v>0</v>
      </c>
      <c r="T1860" s="32"/>
      <c r="U1860" s="32"/>
      <c r="V1860" s="32"/>
      <c r="W1860" s="32"/>
      <c r="X1860" s="32"/>
      <c r="Y1860" s="32"/>
      <c r="Z1860" s="32"/>
      <c r="AA1860" s="32"/>
      <c r="AB1860" s="32"/>
      <c r="AC1860" s="32"/>
      <c r="AD1860" s="32"/>
      <c r="AE1860" s="32"/>
    </row>
    <row r="1861" spans="1:31" ht="12.75">
      <c r="A1861" s="37"/>
      <c r="B1861" s="31"/>
      <c r="C1861" s="45"/>
      <c r="D1861" s="45"/>
      <c r="E1861" s="31"/>
      <c r="F1861" s="31"/>
      <c r="G1861" s="43"/>
      <c r="H1861" s="51"/>
      <c r="I1861" s="43"/>
      <c r="J1861" s="31"/>
      <c r="K1861" s="55"/>
      <c r="L1861" s="31"/>
      <c r="M1861" s="31"/>
      <c r="N1861" s="31"/>
      <c r="O1861" s="31"/>
      <c r="P1861" s="31"/>
      <c r="Q1861" s="31" t="b">
        <f>IF(AND(OR(G1860:G1864=DATOS!C$8,G1860:G1864=DATOS!C$9),H1860:H1864=DATOS!B$4),ROW(G1860:G1864))</f>
        <v>0</v>
      </c>
      <c r="R1861" s="31" t="str">
        <f t="shared" ca="1" si="15"/>
        <v/>
      </c>
      <c r="S1861" s="31">
        <f t="shared" ca="1" si="16"/>
        <v>0</v>
      </c>
      <c r="T1861" s="32"/>
      <c r="U1861" s="32"/>
      <c r="V1861" s="32"/>
      <c r="W1861" s="32"/>
      <c r="X1861" s="32"/>
      <c r="Y1861" s="32"/>
      <c r="Z1861" s="32"/>
      <c r="AA1861" s="32"/>
      <c r="AB1861" s="32"/>
      <c r="AC1861" s="32"/>
      <c r="AD1861" s="32"/>
      <c r="AE1861" s="32"/>
    </row>
    <row r="1862" spans="1:31" ht="12.75">
      <c r="A1862" s="37"/>
      <c r="B1862" s="31"/>
      <c r="C1862" s="45"/>
      <c r="D1862" s="45"/>
      <c r="E1862" s="31"/>
      <c r="F1862" s="31"/>
      <c r="G1862" s="43"/>
      <c r="H1862" s="51"/>
      <c r="I1862" s="43"/>
      <c r="J1862" s="31"/>
      <c r="K1862" s="55"/>
      <c r="L1862" s="31"/>
      <c r="M1862" s="31"/>
      <c r="N1862" s="31"/>
      <c r="O1862" s="31"/>
      <c r="P1862" s="31"/>
      <c r="Q1862" s="31" t="b">
        <f>IF(AND(OR(G1861:G1865=DATOS!C$8,G1861:G1865=DATOS!C$9),H1861:H1865=DATOS!B$4),ROW(G1861:G1865))</f>
        <v>0</v>
      </c>
      <c r="R1862" s="31" t="str">
        <f t="shared" ca="1" si="15"/>
        <v/>
      </c>
      <c r="S1862" s="31">
        <f t="shared" ca="1" si="16"/>
        <v>0</v>
      </c>
      <c r="T1862" s="32"/>
      <c r="U1862" s="32"/>
      <c r="V1862" s="32"/>
      <c r="W1862" s="32"/>
      <c r="X1862" s="32"/>
      <c r="Y1862" s="32"/>
      <c r="Z1862" s="32"/>
      <c r="AA1862" s="32"/>
      <c r="AB1862" s="32"/>
      <c r="AC1862" s="32"/>
      <c r="AD1862" s="32"/>
      <c r="AE1862" s="32"/>
    </row>
    <row r="1863" spans="1:31" ht="12.75">
      <c r="A1863" s="37"/>
      <c r="B1863" s="31"/>
      <c r="C1863" s="45"/>
      <c r="D1863" s="45"/>
      <c r="E1863" s="31"/>
      <c r="F1863" s="31"/>
      <c r="G1863" s="43"/>
      <c r="H1863" s="51"/>
      <c r="I1863" s="43"/>
      <c r="J1863" s="31"/>
      <c r="K1863" s="55"/>
      <c r="L1863" s="31"/>
      <c r="M1863" s="31"/>
      <c r="N1863" s="31"/>
      <c r="O1863" s="31"/>
      <c r="P1863" s="31"/>
      <c r="Q1863" s="31" t="b">
        <f>IF(AND(OR(G1862:G1866=DATOS!C$8,G1862:G1866=DATOS!C$9),H1862:H1866=DATOS!B$4),ROW(G1862:G1866))</f>
        <v>0</v>
      </c>
      <c r="R1863" s="31" t="str">
        <f t="shared" ca="1" si="15"/>
        <v/>
      </c>
      <c r="S1863" s="31">
        <f t="shared" ca="1" si="16"/>
        <v>0</v>
      </c>
      <c r="T1863" s="32"/>
      <c r="U1863" s="32"/>
      <c r="V1863" s="32"/>
      <c r="W1863" s="32"/>
      <c r="X1863" s="32"/>
      <c r="Y1863" s="32"/>
      <c r="Z1863" s="32"/>
      <c r="AA1863" s="32"/>
      <c r="AB1863" s="32"/>
      <c r="AC1863" s="32"/>
      <c r="AD1863" s="32"/>
      <c r="AE1863" s="32"/>
    </row>
    <row r="1864" spans="1:31" ht="12.75">
      <c r="A1864" s="37"/>
      <c r="B1864" s="31"/>
      <c r="C1864" s="45"/>
      <c r="D1864" s="45"/>
      <c r="E1864" s="31"/>
      <c r="F1864" s="31"/>
      <c r="G1864" s="43"/>
      <c r="H1864" s="51"/>
      <c r="I1864" s="43"/>
      <c r="J1864" s="31"/>
      <c r="K1864" s="55"/>
      <c r="L1864" s="31"/>
      <c r="M1864" s="31"/>
      <c r="N1864" s="31"/>
      <c r="O1864" s="31"/>
      <c r="P1864" s="31"/>
      <c r="Q1864" s="31" t="b">
        <f>IF(AND(OR(G1863:G1867=DATOS!C$8,G1863:G1867=DATOS!C$9),H1863:H1867=DATOS!B$4),ROW(G1863:G1867))</f>
        <v>0</v>
      </c>
      <c r="R1864" s="31" t="str">
        <f t="shared" ca="1" si="15"/>
        <v/>
      </c>
      <c r="S1864" s="31">
        <f t="shared" ca="1" si="16"/>
        <v>0</v>
      </c>
      <c r="T1864" s="32"/>
      <c r="U1864" s="32"/>
      <c r="V1864" s="32"/>
      <c r="W1864" s="32"/>
      <c r="X1864" s="32"/>
      <c r="Y1864" s="32"/>
      <c r="Z1864" s="32"/>
      <c r="AA1864" s="32"/>
      <c r="AB1864" s="32"/>
      <c r="AC1864" s="32"/>
      <c r="AD1864" s="32"/>
      <c r="AE1864" s="32"/>
    </row>
    <row r="1865" spans="1:31" ht="12.75">
      <c r="A1865" s="37"/>
      <c r="B1865" s="31"/>
      <c r="C1865" s="45"/>
      <c r="D1865" s="45"/>
      <c r="E1865" s="31"/>
      <c r="F1865" s="31"/>
      <c r="G1865" s="43"/>
      <c r="H1865" s="51"/>
      <c r="I1865" s="43"/>
      <c r="J1865" s="31"/>
      <c r="K1865" s="55"/>
      <c r="L1865" s="31"/>
      <c r="M1865" s="31"/>
      <c r="N1865" s="31"/>
      <c r="O1865" s="31"/>
      <c r="P1865" s="31"/>
      <c r="Q1865" s="31" t="b">
        <f>IF(AND(OR(G1864:G1868=DATOS!C$8,G1864:G1868=DATOS!C$9),H1864:H1868=DATOS!B$4),ROW(G1864:G1868))</f>
        <v>0</v>
      </c>
      <c r="R1865" s="31" t="str">
        <f t="shared" ca="1" si="15"/>
        <v/>
      </c>
      <c r="S1865" s="31">
        <f t="shared" ca="1" si="16"/>
        <v>0</v>
      </c>
      <c r="T1865" s="32"/>
      <c r="U1865" s="32"/>
      <c r="V1865" s="32"/>
      <c r="W1865" s="32"/>
      <c r="X1865" s="32"/>
      <c r="Y1865" s="32"/>
      <c r="Z1865" s="32"/>
      <c r="AA1865" s="32"/>
      <c r="AB1865" s="32"/>
      <c r="AC1865" s="32"/>
      <c r="AD1865" s="32"/>
      <c r="AE1865" s="32"/>
    </row>
    <row r="1866" spans="1:31" ht="12.75">
      <c r="A1866" s="37"/>
      <c r="B1866" s="31"/>
      <c r="C1866" s="45"/>
      <c r="D1866" s="45"/>
      <c r="E1866" s="31"/>
      <c r="F1866" s="31"/>
      <c r="G1866" s="43"/>
      <c r="H1866" s="51"/>
      <c r="I1866" s="43"/>
      <c r="J1866" s="31"/>
      <c r="K1866" s="55"/>
      <c r="L1866" s="31"/>
      <c r="M1866" s="31"/>
      <c r="N1866" s="31"/>
      <c r="O1866" s="31"/>
      <c r="P1866" s="31"/>
      <c r="Q1866" s="31" t="b">
        <f>IF(AND(OR(G1865:G1869=DATOS!C$8,G1865:G1869=DATOS!C$9),H1865:H1869=DATOS!B$4),ROW(G1865:G1869))</f>
        <v>0</v>
      </c>
      <c r="R1866" s="31" t="str">
        <f t="shared" ca="1" si="15"/>
        <v/>
      </c>
      <c r="S1866" s="31">
        <f t="shared" ca="1" si="16"/>
        <v>0</v>
      </c>
      <c r="T1866" s="32"/>
      <c r="U1866" s="32"/>
      <c r="V1866" s="32"/>
      <c r="W1866" s="32"/>
      <c r="X1866" s="32"/>
      <c r="Y1866" s="32"/>
      <c r="Z1866" s="32"/>
      <c r="AA1866" s="32"/>
      <c r="AB1866" s="32"/>
      <c r="AC1866" s="32"/>
      <c r="AD1866" s="32"/>
      <c r="AE1866" s="32"/>
    </row>
    <row r="1867" spans="1:31" ht="12.75">
      <c r="A1867" s="37"/>
      <c r="B1867" s="31"/>
      <c r="C1867" s="45"/>
      <c r="D1867" s="45"/>
      <c r="E1867" s="31"/>
      <c r="F1867" s="31"/>
      <c r="G1867" s="43"/>
      <c r="H1867" s="51"/>
      <c r="I1867" s="43"/>
      <c r="J1867" s="31"/>
      <c r="K1867" s="55"/>
      <c r="L1867" s="31"/>
      <c r="M1867" s="31"/>
      <c r="N1867" s="31"/>
      <c r="O1867" s="31"/>
      <c r="P1867" s="31"/>
      <c r="Q1867" s="31" t="b">
        <f>IF(AND(OR(G1866:G1870=DATOS!C$8,G1866:G1870=DATOS!C$9),H1866:H1870=DATOS!B$4),ROW(G1866:G1870))</f>
        <v>0</v>
      </c>
      <c r="R1867" s="31" t="str">
        <f t="shared" ca="1" si="15"/>
        <v/>
      </c>
      <c r="S1867" s="31">
        <f t="shared" ca="1" si="16"/>
        <v>0</v>
      </c>
      <c r="T1867" s="32"/>
      <c r="U1867" s="32"/>
      <c r="V1867" s="32"/>
      <c r="W1867" s="32"/>
      <c r="X1867" s="32"/>
      <c r="Y1867" s="32"/>
      <c r="Z1867" s="32"/>
      <c r="AA1867" s="32"/>
      <c r="AB1867" s="32"/>
      <c r="AC1867" s="32"/>
      <c r="AD1867" s="32"/>
      <c r="AE1867" s="32"/>
    </row>
    <row r="1868" spans="1:31" ht="12.75">
      <c r="A1868" s="37"/>
      <c r="B1868" s="31"/>
      <c r="C1868" s="45"/>
      <c r="D1868" s="45"/>
      <c r="E1868" s="31"/>
      <c r="F1868" s="31"/>
      <c r="G1868" s="43"/>
      <c r="H1868" s="51"/>
      <c r="I1868" s="43"/>
      <c r="J1868" s="31"/>
      <c r="K1868" s="55"/>
      <c r="L1868" s="31"/>
      <c r="M1868" s="31"/>
      <c r="N1868" s="31"/>
      <c r="O1868" s="31"/>
      <c r="P1868" s="31"/>
      <c r="Q1868" s="31" t="b">
        <f>IF(AND(OR(G1867:G1871=DATOS!C$8,G1867:G1871=DATOS!C$9),H1867:H1871=DATOS!B$4),ROW(G1867:G1871))</f>
        <v>0</v>
      </c>
      <c r="R1868" s="31" t="str">
        <f t="shared" ca="1" si="15"/>
        <v/>
      </c>
      <c r="S1868" s="31">
        <f t="shared" ca="1" si="16"/>
        <v>0</v>
      </c>
      <c r="T1868" s="32"/>
      <c r="U1868" s="32"/>
      <c r="V1868" s="32"/>
      <c r="W1868" s="32"/>
      <c r="X1868" s="32"/>
      <c r="Y1868" s="32"/>
      <c r="Z1868" s="32"/>
      <c r="AA1868" s="32"/>
      <c r="AB1868" s="32"/>
      <c r="AC1868" s="32"/>
      <c r="AD1868" s="32"/>
      <c r="AE1868" s="32"/>
    </row>
    <row r="1869" spans="1:31" ht="12.75">
      <c r="A1869" s="37"/>
      <c r="B1869" s="31"/>
      <c r="C1869" s="45"/>
      <c r="D1869" s="45"/>
      <c r="E1869" s="31"/>
      <c r="F1869" s="31"/>
      <c r="G1869" s="43"/>
      <c r="H1869" s="51"/>
      <c r="I1869" s="43"/>
      <c r="J1869" s="31"/>
      <c r="K1869" s="55"/>
      <c r="L1869" s="31"/>
      <c r="M1869" s="31"/>
      <c r="N1869" s="31"/>
      <c r="O1869" s="31"/>
      <c r="P1869" s="31"/>
      <c r="Q1869" s="31" t="b">
        <f>IF(AND(OR(G1868:G1872=DATOS!C$8,G1868:G1872=DATOS!C$9),H1868:H1872=DATOS!B$4),ROW(G1868:G1872))</f>
        <v>0</v>
      </c>
      <c r="R1869" s="31" t="str">
        <f t="shared" ca="1" si="15"/>
        <v/>
      </c>
      <c r="S1869" s="31">
        <f t="shared" ca="1" si="16"/>
        <v>0</v>
      </c>
      <c r="T1869" s="32"/>
      <c r="U1869" s="32"/>
      <c r="V1869" s="32"/>
      <c r="W1869" s="32"/>
      <c r="X1869" s="32"/>
      <c r="Y1869" s="32"/>
      <c r="Z1869" s="32"/>
      <c r="AA1869" s="32"/>
      <c r="AB1869" s="32"/>
      <c r="AC1869" s="32"/>
      <c r="AD1869" s="32"/>
      <c r="AE1869" s="32"/>
    </row>
    <row r="1870" spans="1:31" ht="12.75">
      <c r="A1870" s="37"/>
      <c r="B1870" s="31"/>
      <c r="C1870" s="45"/>
      <c r="D1870" s="45"/>
      <c r="E1870" s="31"/>
      <c r="F1870" s="31"/>
      <c r="G1870" s="43"/>
      <c r="H1870" s="51"/>
      <c r="I1870" s="43"/>
      <c r="J1870" s="31"/>
      <c r="K1870" s="55"/>
      <c r="L1870" s="31"/>
      <c r="M1870" s="31"/>
      <c r="N1870" s="31"/>
      <c r="O1870" s="31"/>
      <c r="P1870" s="31"/>
      <c r="Q1870" s="31" t="b">
        <f>IF(AND(OR(G1869:G1873=DATOS!C$8,G1869:G1873=DATOS!C$9),H1869:H1873=DATOS!B$4),ROW(G1869:G1873))</f>
        <v>0</v>
      </c>
      <c r="R1870" s="31" t="str">
        <f t="shared" ca="1" si="15"/>
        <v/>
      </c>
      <c r="S1870" s="31">
        <f t="shared" ca="1" si="16"/>
        <v>0</v>
      </c>
      <c r="T1870" s="32"/>
      <c r="U1870" s="32"/>
      <c r="V1870" s="32"/>
      <c r="W1870" s="32"/>
      <c r="X1870" s="32"/>
      <c r="Y1870" s="32"/>
      <c r="Z1870" s="32"/>
      <c r="AA1870" s="32"/>
      <c r="AB1870" s="32"/>
      <c r="AC1870" s="32"/>
      <c r="AD1870" s="32"/>
      <c r="AE1870" s="32"/>
    </row>
    <row r="1871" spans="1:31" ht="12.75">
      <c r="A1871" s="37"/>
      <c r="B1871" s="31"/>
      <c r="C1871" s="45"/>
      <c r="D1871" s="45"/>
      <c r="E1871" s="31"/>
      <c r="F1871" s="31"/>
      <c r="G1871" s="43"/>
      <c r="H1871" s="51"/>
      <c r="I1871" s="43"/>
      <c r="J1871" s="31"/>
      <c r="K1871" s="55"/>
      <c r="L1871" s="31"/>
      <c r="M1871" s="31"/>
      <c r="N1871" s="31"/>
      <c r="O1871" s="31"/>
      <c r="P1871" s="31"/>
      <c r="Q1871" s="31" t="b">
        <f>IF(AND(OR(G1870:G1875=DATOS!C$8,G1870:G1875=DATOS!C$9),H1870:H1875=DATOS!B$4),ROW(G1870:G1875))</f>
        <v>0</v>
      </c>
      <c r="R1871" s="31" t="str">
        <f t="shared" ca="1" si="15"/>
        <v/>
      </c>
      <c r="S1871" s="31">
        <f t="shared" ca="1" si="16"/>
        <v>0</v>
      </c>
      <c r="T1871" s="32"/>
      <c r="U1871" s="32"/>
      <c r="V1871" s="32"/>
      <c r="W1871" s="32"/>
      <c r="X1871" s="32"/>
      <c r="Y1871" s="32"/>
      <c r="Z1871" s="32"/>
      <c r="AA1871" s="32"/>
      <c r="AB1871" s="32"/>
      <c r="AC1871" s="32"/>
      <c r="AD1871" s="32"/>
      <c r="AE1871" s="32"/>
    </row>
    <row r="1872" spans="1:31" ht="12.75">
      <c r="A1872" s="32"/>
      <c r="B1872" s="31"/>
      <c r="C1872" s="45"/>
      <c r="D1872" s="45"/>
      <c r="E1872" s="31"/>
      <c r="F1872" s="31"/>
      <c r="G1872" s="43"/>
      <c r="H1872" s="51"/>
      <c r="I1872" s="43"/>
      <c r="J1872" s="31"/>
      <c r="K1872" s="55"/>
      <c r="L1872" s="31"/>
      <c r="M1872" s="31"/>
      <c r="N1872" s="31"/>
      <c r="O1872" s="31"/>
      <c r="P1872" s="31"/>
      <c r="Q1872" s="31" t="b">
        <f>IF(AND(OR(G1871:G1876=DATOS!C$8,G1871:G1876=DATOS!C$9),H1871:H1876=DATOS!B$4),ROW(G1871:G1876))</f>
        <v>0</v>
      </c>
      <c r="R1872" s="31" t="str">
        <f t="shared" ca="1" si="15"/>
        <v/>
      </c>
      <c r="S1872" s="31">
        <f t="shared" ca="1" si="16"/>
        <v>0</v>
      </c>
      <c r="T1872" s="32"/>
      <c r="U1872" s="32"/>
      <c r="V1872" s="32"/>
      <c r="W1872" s="32"/>
      <c r="X1872" s="32"/>
      <c r="Y1872" s="32"/>
      <c r="Z1872" s="32"/>
      <c r="AA1872" s="32"/>
      <c r="AB1872" s="32"/>
      <c r="AC1872" s="32"/>
      <c r="AD1872" s="32"/>
      <c r="AE1872" s="32"/>
    </row>
    <row r="1873" spans="14:31" ht="12.75">
      <c r="N1873" s="31"/>
      <c r="O1873" s="31"/>
      <c r="P1873" s="31"/>
      <c r="Q1873" s="31" t="b">
        <f>IF(AND(OR(G1872:G1877=DATOS!C$8,G1872:G1877=DATOS!C$9),H1872:H1877=DATOS!B$4),ROW(G1872:G1877))</f>
        <v>0</v>
      </c>
      <c r="R1873" s="31" t="str">
        <f t="shared" ca="1" si="15"/>
        <v/>
      </c>
      <c r="S1873" s="31">
        <f t="shared" ca="1" si="16"/>
        <v>0</v>
      </c>
      <c r="T1873" s="32"/>
      <c r="U1873" s="32"/>
      <c r="V1873" s="32"/>
      <c r="W1873" s="32"/>
      <c r="X1873" s="32"/>
      <c r="Y1873" s="32"/>
      <c r="Z1873" s="32"/>
      <c r="AA1873" s="32"/>
      <c r="AB1873" s="32"/>
      <c r="AC1873" s="32"/>
      <c r="AD1873" s="32"/>
      <c r="AE1873" s="32"/>
    </row>
  </sheetData>
  <autoFilter ref="A1:S1873"/>
  <customSheetViews>
    <customSheetView guid="{597940BD-9664-4719-BAB7-5590F9E3325D}" filter="1" showAutoFilter="1">
      <pageMargins left="0.7" right="0.7" top="0.75" bottom="0.75" header="0.3" footer="0.3"/>
      <autoFilter ref="A612:A696"/>
    </customSheetView>
    <customSheetView guid="{0AD313F2-97F8-4D82-80F6-A08B8C8622A6}" filter="1" showAutoFilter="1">
      <pageMargins left="0.7" right="0.7" top="0.75" bottom="0.75" header="0.3" footer="0.3"/>
      <autoFilter ref="A403:A557"/>
    </customSheetView>
    <customSheetView guid="{5CAD7796-4A46-482E-AD11-9B50F61AA3D0}" filter="1" showAutoFilter="1">
      <pageMargins left="0.7" right="0.7" top="0.75" bottom="0.75" header="0.3" footer="0.3"/>
      <autoFilter ref="A1079:A1270"/>
    </customSheetView>
  </customSheetViews>
  <mergeCells count="1">
    <mergeCell ref="K1:M1"/>
  </mergeCells>
  <conditionalFormatting sqref="A1608:A1609">
    <cfRule type="expression" dxfId="55" priority="1">
      <formula>S1610=2</formula>
    </cfRule>
  </conditionalFormatting>
  <conditionalFormatting sqref="A1608:A1609">
    <cfRule type="expression" dxfId="54" priority="2">
      <formula>S1610&gt;=3</formula>
    </cfRule>
  </conditionalFormatting>
  <conditionalFormatting sqref="A1611:A1612">
    <cfRule type="expression" dxfId="53" priority="3">
      <formula>S1613=2</formula>
    </cfRule>
  </conditionalFormatting>
  <conditionalFormatting sqref="A1611:A1612">
    <cfRule type="expression" dxfId="52" priority="4">
      <formula>S1613&gt;=3</formula>
    </cfRule>
  </conditionalFormatting>
  <conditionalFormatting sqref="A3:A13 A1533:A1607 A1610 A1614:A1871">
    <cfRule type="expression" dxfId="51" priority="5">
      <formula>S4=2</formula>
    </cfRule>
  </conditionalFormatting>
  <conditionalFormatting sqref="A3:A13 A1533:A1607 A1610 A1614:A1871">
    <cfRule type="expression" dxfId="50" priority="6">
      <formula>S4&gt;=3</formula>
    </cfRule>
  </conditionalFormatting>
  <conditionalFormatting sqref="A915:A916">
    <cfRule type="expression" dxfId="49" priority="7">
      <formula>S916=2</formula>
    </cfRule>
  </conditionalFormatting>
  <conditionalFormatting sqref="A915:A916">
    <cfRule type="expression" dxfId="48" priority="8">
      <formula>S916&gt;=3</formula>
    </cfRule>
  </conditionalFormatting>
  <conditionalFormatting sqref="A839:A840">
    <cfRule type="expression" dxfId="47" priority="9">
      <formula>S840=2</formula>
    </cfRule>
  </conditionalFormatting>
  <conditionalFormatting sqref="A839:A840">
    <cfRule type="expression" dxfId="46" priority="10">
      <formula>S840&gt;=3</formula>
    </cfRule>
  </conditionalFormatting>
  <conditionalFormatting sqref="A747">
    <cfRule type="expression" dxfId="45" priority="11">
      <formula>S748=2</formula>
    </cfRule>
  </conditionalFormatting>
  <conditionalFormatting sqref="A747">
    <cfRule type="expression" dxfId="44" priority="12">
      <formula>S748&gt;=3</formula>
    </cfRule>
  </conditionalFormatting>
  <conditionalFormatting sqref="A642:A643">
    <cfRule type="expression" dxfId="43" priority="13">
      <formula>S643=2</formula>
    </cfRule>
  </conditionalFormatting>
  <conditionalFormatting sqref="A642:A643">
    <cfRule type="expression" dxfId="42" priority="14">
      <formula>S643&gt;=3</formula>
    </cfRule>
  </conditionalFormatting>
  <conditionalFormatting sqref="A460">
    <cfRule type="expression" dxfId="41" priority="15">
      <formula>S459=2</formula>
    </cfRule>
  </conditionalFormatting>
  <conditionalFormatting sqref="A460">
    <cfRule type="expression" dxfId="40" priority="16">
      <formula>S459&gt;=3</formula>
    </cfRule>
  </conditionalFormatting>
  <conditionalFormatting sqref="B497">
    <cfRule type="cellIs" dxfId="39" priority="17" operator="equal">
      <formula>2</formula>
    </cfRule>
  </conditionalFormatting>
  <conditionalFormatting sqref="A3:A458 A461:A641 A644:A746 A749:A758 A760:A838 A841:A914 A917:A957 A1002 A1041 A1137 A1311 A1323 A1329:A1382 A1384:A1386 A1389:A1435 B1406 A1438:A1532">
    <cfRule type="expression" dxfId="38" priority="18">
      <formula>S3=2</formula>
    </cfRule>
  </conditionalFormatting>
  <conditionalFormatting sqref="A3:A458 A461:A641 A644:A746 A749:A758 A760:A838 A841:A914 A917:A957 A1002 A1041 A1137 A1311 A1323 A1329:A1382 A1384:A1386 A1389:A1435 B1406 A1438:A1532">
    <cfRule type="expression" dxfId="37" priority="19">
      <formula>S3&gt;=3</formula>
    </cfRule>
  </conditionalFormatting>
  <conditionalFormatting sqref="A1303">
    <cfRule type="notContainsBlanks" dxfId="36" priority="20">
      <formula>LEN(TRIM(A1303))&gt;0</formula>
    </cfRule>
  </conditionalFormatting>
  <conditionalFormatting sqref="B1441">
    <cfRule type="notContainsBlanks" dxfId="35" priority="21">
      <formula>LEN(TRIM(B1441))&gt;0</formula>
    </cfRule>
  </conditionalFormatting>
  <conditionalFormatting sqref="B425">
    <cfRule type="notContainsBlanks" dxfId="34" priority="22">
      <formula>LEN(TRIM(B425))&gt;0</formula>
    </cfRule>
  </conditionalFormatting>
  <dataValidations count="5">
    <dataValidation type="custom" allowBlank="1" showDropDown="1" showInputMessage="1" showErrorMessage="1" prompt="&quot;CLIENTE EN SEGUIMIETO O EN ESPERA DE VISITA&quot;, POR FAVOR VERIFICAR" sqref="B3:B13 B18 B1001 B1003:B1005 B1007:B1040 B1042:B1121 B1123:B1873">
      <formula1>COUNTIFS(B$496:B$2910,B3,H$496:H$2910,"&lt;&gt;SOLUCIONADO")&lt;2</formula1>
    </dataValidation>
    <dataValidation type="custom" allowBlank="1" showDropDown="1" showInputMessage="1" showErrorMessage="1" prompt="&quot;CLIENTE EN SEGUIMIETO O EN ESPERA DE VISITA&quot;, POR FAVOR VERIFICAR" sqref="B124 B129 B131:B169 B171:B181 B183:B216 B218:B780 B782:B953 B955:B966 B1002 B1041">
      <formula1>COUNTIFS(B$3:B$1931,B124,H$3:H$1931,"&lt;&gt;SOLUCIONADO")&lt;2</formula1>
    </dataValidation>
    <dataValidation type="custom" allowBlank="1" showDropDown="1" showInputMessage="1" showErrorMessage="1" prompt="&quot;CLIENTE EN SEGUIMIETO O EN ESPERA DE VISITA&quot;, POR FAVOR VERIFICAR" sqref="B126">
      <formula1>COUNTIFS(B$497:B$2910,B126,H$497:H$2910,"&lt;&gt;SOLUCIONADO")&lt;2</formula1>
    </dataValidation>
    <dataValidation type="date" allowBlank="1" showDropDown="1" showInputMessage="1" showErrorMessage="1" prompt="Introduce una fecha. entre 01/01/2019 y 31/12/2019" sqref="K329:M354 K357 K358:M359">
      <formula1>43466</formula1>
      <formula2>43830</formula2>
    </dataValidation>
    <dataValidation type="custom" allowBlank="1" showDropDown="1" sqref="A1:A181 A182:B182 A183:A458 A460:A508 A517 A523:A528 A530:A541 A543:A747 A749:A758 A760:A1382 A1384:A1387 A1390:A1435 A1438:A1612 A1614:A1872">
      <formula1>COUNTIF($A:$A,A)&lt;2</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1">
        <x14:dataValidation type="list" allowBlank="1">
          <x14:formula1>
            <xm:f>DATOS!$D$3:$D$20</xm:f>
          </x14:formula1>
          <xm:sqref>D1001:D1005 D1007:D1040 D1042:D1382 D1384:D1388 D1390:D1427 D1458</xm:sqref>
        </x14:dataValidation>
        <x14:dataValidation type="list" allowBlank="1">
          <x14:formula1>
            <xm:f>DATOS!$B$3:$B$4</xm:f>
          </x14:formula1>
          <xm:sqref>H14:H31 H33:H34 H36:H37 H39:H40 H42 H44 H64 H66:H68 H70:H72 H74:H84 H87:H131 H133:H354 H358:H359</xm:sqref>
        </x14:dataValidation>
        <x14:dataValidation type="list" allowBlank="1">
          <x14:formula1>
            <xm:f>DATOS!$B$3:$B$5</xm:f>
          </x14:formula1>
          <xm:sqref>H3:H13 H355:H357 H360:H1872</xm:sqref>
        </x14:dataValidation>
        <x14:dataValidation type="list" allowBlank="1">
          <x14:formula1>
            <xm:f>DATOS!$C$3:$C$7</xm:f>
          </x14:formula1>
          <xm:sqref>G14:G20 G26 G37 G355:G357 G360:G364</xm:sqref>
        </x14:dataValidation>
        <x14:dataValidation type="list" allowBlank="1">
          <x14:formula1>
            <xm:f>DATOS!$D$3:$D$9</xm:f>
          </x14:formula1>
          <xm:sqref>D832 D852 D876:D880</xm:sqref>
        </x14:dataValidation>
        <x14:dataValidation type="list" allowBlank="1">
          <x14:formula1>
            <xm:f>DATOS!$E$3:$E$43</xm:f>
          </x14:formula1>
          <xm:sqref>C14:C19 C21:C30 C33:C34 C37 C39:C40 C42 C44 C62 C64 C66:C68 C70:C84 C87:C92 C94:C107 C109:C110 C112:C122 C124:C131 C133:C135 C137:C139 C141:C149 C153:C156 C158:C160 C162:C169 C171:C174 C176:C179 C181:C186 C188 C190:C191 C193:C197 C199:C202 C204:C209 C211:C215 C217:C220 C222:C224 C226:C239 C241 C243:C296 C298:C354 C358:C359 C366 C370 C415</xm:sqref>
        </x14:dataValidation>
        <x14:dataValidation type="list" allowBlank="1">
          <x14:formula1>
            <xm:f>DATOS!$B$3:$B$4</xm:f>
          </x14:formula1>
          <xm:sqref>H35</xm:sqref>
        </x14:dataValidation>
        <x14:dataValidation type="list" allowBlank="1">
          <x14:formula1>
            <xm:f>DATOS!$E$3:$E$43</xm:f>
          </x14:formula1>
          <xm:sqref>C32 C38 C41 C45:C48 C50:C61 C63 C65 C69 C85:C86 C132</xm:sqref>
        </x14:dataValidation>
        <x14:dataValidation type="list" allowBlank="1">
          <x14:formula1>
            <xm:f>DATOS!$E$3:$E$46</xm:f>
          </x14:formula1>
          <xm:sqref>C20 C31 C36 C93 C108 C111 C123 C136 C140 C150:C152 C157 C161 C170 C175 C180 C187 C189 C192 C198 C203 C210 C216 C221 C225</xm:sqref>
        </x14:dataValidation>
        <x14:dataValidation type="list" allowBlank="1">
          <x14:formula1>
            <xm:f>DATOS!$D$3:$D$14</xm:f>
          </x14:formula1>
          <xm:sqref>D453:D463 D479</xm:sqref>
        </x14:dataValidation>
        <x14:dataValidation type="list" allowBlank="1">
          <x14:formula1>
            <xm:f>DATOS!$E$3:$E$43</xm:f>
          </x14:formula1>
          <xm:sqref>C43 C49</xm:sqref>
        </x14:dataValidation>
        <x14:dataValidation type="list" allowBlank="1">
          <x14:formula1>
            <xm:f>DATOS!$B$3:$B$4</xm:f>
          </x14:formula1>
          <xm:sqref>H32 H38 H41 H45:H48 H50:H63 H65 H69 H73 H85:H86 H132</xm:sqref>
        </x14:dataValidation>
        <x14:dataValidation type="list" allowBlank="1">
          <x14:formula1>
            <xm:f>DATOS!$E$3:$E$43</xm:f>
          </x14:formula1>
          <xm:sqref>C35</xm:sqref>
        </x14:dataValidation>
        <x14:dataValidation type="list" allowBlank="1">
          <x14:formula1>
            <xm:f>DATOS!$D$3:$D$15</xm:f>
          </x14:formula1>
          <xm:sqref>D22:D452 D464:D478 D480:D654 D1041</xm:sqref>
        </x14:dataValidation>
        <x14:dataValidation type="list" allowBlank="1">
          <x14:formula1>
            <xm:f>DATOS!$B$3:$B$4</xm:f>
          </x14:formula1>
          <xm:sqref>H43 H49</xm:sqref>
        </x14:dataValidation>
        <x14:dataValidation type="list" allowBlank="1">
          <x14:formula1>
            <xm:f>DATOS!$F$3:$F$6</xm:f>
          </x14:formula1>
          <xm:sqref>I3:I1872</xm:sqref>
        </x14:dataValidation>
        <x14:dataValidation type="list" allowBlank="1">
          <x14:formula1>
            <xm:f>DATOS!$E$3:$E$48</xm:f>
          </x14:formula1>
          <xm:sqref>C3:C13 C240 C242 C297 C355:C357 C360:C365 C367:C369 C371:C414 C416:C1872</xm:sqref>
        </x14:dataValidation>
        <x14:dataValidation type="list" allowBlank="1">
          <x14:formula1>
            <xm:f>DATOS!$C$3:$C$10</xm:f>
          </x14:formula1>
          <xm:sqref>G21 G24 G27</xm:sqref>
        </x14:dataValidation>
        <x14:dataValidation type="list" allowBlank="1">
          <x14:formula1>
            <xm:f>DATOS!$C$3:$C$9</xm:f>
          </x14:formula1>
          <xm:sqref>G3:G13 G365:G1872</xm:sqref>
        </x14:dataValidation>
        <x14:dataValidation type="list" allowBlank="1">
          <x14:formula1>
            <xm:f>DATOS!$C$3:$C$12</xm:f>
          </x14:formula1>
          <xm:sqref>G22:G23 G25 G28:G36 G38:G354 G358:G359</xm:sqref>
        </x14:dataValidation>
        <x14:dataValidation type="list" allowBlank="1">
          <x14:formula1>
            <xm:f>DATOS!$D$3:$D$16</xm:f>
          </x14:formula1>
          <xm:sqref>D3:D21 D655:D831 D833:D851 D853:D875 D881:D1000 D1006 D1428:D1457 D1459:D1872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1648"/>
  <sheetViews>
    <sheetView workbookViewId="0">
      <pane ySplit="2" topLeftCell="A1614" activePane="bottomLeft" state="frozen"/>
      <selection pane="bottomLeft" activeCell="A1646" sqref="A1646"/>
    </sheetView>
  </sheetViews>
  <sheetFormatPr baseColWidth="10" defaultColWidth="14.42578125" defaultRowHeight="15.75" customHeight="1"/>
  <cols>
    <col min="1" max="1" width="31.85546875" customWidth="1"/>
    <col min="2" max="2" width="23.28515625" customWidth="1"/>
    <col min="3" max="3" width="22.5703125" customWidth="1"/>
    <col min="4" max="4" width="26.7109375" customWidth="1"/>
    <col min="5" max="5" width="18.140625" customWidth="1"/>
    <col min="6" max="6" width="72.140625" customWidth="1"/>
    <col min="8" max="8" width="17.42578125" customWidth="1"/>
    <col min="9" max="9" width="14.5703125" customWidth="1"/>
    <col min="10" max="10" width="89.28515625" hidden="1" customWidth="1"/>
    <col min="11" max="13" width="14.140625" customWidth="1"/>
    <col min="14" max="14" width="89.85546875" customWidth="1"/>
    <col min="15" max="15" width="18.140625" customWidth="1"/>
    <col min="16" max="16" width="22.7109375" customWidth="1"/>
    <col min="23" max="23" width="20.7109375" customWidth="1"/>
  </cols>
  <sheetData>
    <row r="1" spans="1:31" ht="12.75">
      <c r="A1" s="1"/>
      <c r="B1" s="1"/>
      <c r="C1" s="1"/>
      <c r="D1" s="6"/>
      <c r="E1" s="1"/>
      <c r="F1" s="1"/>
      <c r="G1" s="8"/>
      <c r="H1" s="11"/>
      <c r="I1" s="19"/>
      <c r="J1" s="19"/>
      <c r="K1" s="546" t="s">
        <v>15</v>
      </c>
      <c r="L1" s="547"/>
      <c r="M1" s="547"/>
      <c r="N1" s="19"/>
      <c r="O1" s="19"/>
      <c r="P1" s="19"/>
      <c r="Q1" s="31"/>
      <c r="R1" s="31"/>
      <c r="S1" s="32"/>
      <c r="T1" s="32"/>
      <c r="U1" s="32"/>
      <c r="V1" s="32"/>
      <c r="W1" s="32"/>
      <c r="X1" s="32"/>
      <c r="Y1" s="32"/>
      <c r="Z1" s="32"/>
      <c r="AA1" s="32"/>
      <c r="AB1" s="32"/>
      <c r="AC1" s="32"/>
      <c r="AD1" s="32"/>
      <c r="AE1" s="32"/>
    </row>
    <row r="2" spans="1:31" ht="12.75">
      <c r="A2" s="1" t="s">
        <v>37</v>
      </c>
      <c r="B2" s="1" t="s">
        <v>38</v>
      </c>
      <c r="C2" s="1" t="s">
        <v>39</v>
      </c>
      <c r="D2" s="6" t="s">
        <v>5</v>
      </c>
      <c r="E2" s="1" t="s">
        <v>40</v>
      </c>
      <c r="F2" s="1" t="s">
        <v>42</v>
      </c>
      <c r="G2" s="8" t="s">
        <v>44</v>
      </c>
      <c r="H2" s="11" t="s">
        <v>8</v>
      </c>
      <c r="I2" s="19" t="s">
        <v>47</v>
      </c>
      <c r="J2" s="19" t="s">
        <v>48</v>
      </c>
      <c r="K2" s="23" t="s">
        <v>49</v>
      </c>
      <c r="L2" s="19" t="s">
        <v>52</v>
      </c>
      <c r="M2" s="19" t="s">
        <v>54</v>
      </c>
      <c r="N2" s="19" t="s">
        <v>55</v>
      </c>
      <c r="O2" s="19" t="s">
        <v>57</v>
      </c>
      <c r="P2" s="19" t="s">
        <v>58</v>
      </c>
      <c r="Q2" s="31"/>
      <c r="R2" s="31"/>
      <c r="S2" s="32"/>
      <c r="T2" s="32"/>
      <c r="U2" s="32"/>
      <c r="V2" s="32"/>
      <c r="W2" s="32"/>
      <c r="X2" s="32"/>
      <c r="Y2" s="32"/>
      <c r="Z2" s="32"/>
      <c r="AA2" s="32"/>
      <c r="AB2" s="32"/>
      <c r="AC2" s="32"/>
      <c r="AD2" s="32"/>
      <c r="AE2" s="32"/>
    </row>
    <row r="3" spans="1:31" ht="12.75">
      <c r="A3" s="37" t="s">
        <v>4645</v>
      </c>
      <c r="B3" s="43" t="s">
        <v>4646</v>
      </c>
      <c r="C3" s="45" t="s">
        <v>263</v>
      </c>
      <c r="D3" s="45" t="s">
        <v>4647</v>
      </c>
      <c r="E3" s="48" t="s">
        <v>4648</v>
      </c>
      <c r="F3" s="43" t="s">
        <v>4649</v>
      </c>
      <c r="G3" s="51" t="s">
        <v>271</v>
      </c>
      <c r="H3" s="51" t="s">
        <v>223</v>
      </c>
      <c r="I3" s="43" t="s">
        <v>226</v>
      </c>
      <c r="J3" s="43" t="s">
        <v>4650</v>
      </c>
      <c r="K3" s="43"/>
      <c r="L3" s="43"/>
      <c r="M3" s="43"/>
      <c r="N3" s="43" t="s">
        <v>4651</v>
      </c>
      <c r="O3" s="48">
        <v>43482</v>
      </c>
      <c r="P3" s="43" t="s">
        <v>4652</v>
      </c>
      <c r="Q3" s="31" t="b">
        <f>IF(AND(OR(G3:G4=DATOS!C$8,G3:G4=DATOS!C$9),H3:H4=DATOS!B$4),ROW(G3:G4))</f>
        <v>0</v>
      </c>
      <c r="R3" s="31" t="e">
        <f t="shared" ref="R3:R1532" ca="1" si="0">IF(AND((TODAY()-E3)&gt;=3,H3="SEGUIMIENTO"),"SEG","")</f>
        <v>#VALUE!</v>
      </c>
      <c r="S3" s="31" t="e">
        <f t="shared" ref="S3:S379" ca="1" si="1">IF(R3="SEG",TODAY()-E3,0)</f>
        <v>#VALUE!</v>
      </c>
      <c r="T3" s="32"/>
      <c r="U3" s="32"/>
      <c r="V3" s="32"/>
      <c r="W3" s="32"/>
      <c r="X3" s="32"/>
      <c r="Y3" s="32"/>
      <c r="Z3" s="32"/>
      <c r="AA3" s="32"/>
      <c r="AB3" s="32"/>
      <c r="AC3" s="32"/>
      <c r="AD3" s="32"/>
      <c r="AE3" s="32"/>
    </row>
    <row r="4" spans="1:31" ht="12.75">
      <c r="A4" s="37" t="s">
        <v>4653</v>
      </c>
      <c r="B4" s="84" t="s">
        <v>4654</v>
      </c>
      <c r="C4" s="45" t="s">
        <v>4655</v>
      </c>
      <c r="D4" s="45" t="s">
        <v>4647</v>
      </c>
      <c r="E4" s="48" t="s">
        <v>4648</v>
      </c>
      <c r="F4" s="43" t="s">
        <v>4656</v>
      </c>
      <c r="G4" s="51" t="s">
        <v>114</v>
      </c>
      <c r="H4" s="51" t="s">
        <v>223</v>
      </c>
      <c r="I4" s="43" t="s">
        <v>226</v>
      </c>
      <c r="J4" s="43" t="s">
        <v>4657</v>
      </c>
      <c r="K4" s="52"/>
      <c r="L4" s="43"/>
      <c r="M4" s="43"/>
      <c r="N4" s="79" t="s">
        <v>4658</v>
      </c>
      <c r="O4" s="48">
        <v>43578</v>
      </c>
      <c r="P4" s="43" t="s">
        <v>4659</v>
      </c>
      <c r="Q4" s="31" t="b">
        <f>IF(AND(OR(G4:G5=DATOS!C$8,G4:G5=DATOS!C$9),H4:H5=DATOS!B$4),ROW(G4:G5))</f>
        <v>0</v>
      </c>
      <c r="R4" s="31" t="e">
        <f t="shared" ca="1" si="0"/>
        <v>#VALUE!</v>
      </c>
      <c r="S4" s="31" t="e">
        <f t="shared" ca="1" si="1"/>
        <v>#VALUE!</v>
      </c>
      <c r="T4" s="32"/>
      <c r="U4" s="32"/>
      <c r="V4" s="32"/>
      <c r="W4" s="32"/>
      <c r="X4" s="32"/>
      <c r="Y4" s="32"/>
      <c r="Z4" s="32"/>
      <c r="AA4" s="32"/>
      <c r="AB4" s="32"/>
      <c r="AC4" s="32"/>
      <c r="AD4" s="32"/>
      <c r="AE4" s="32"/>
    </row>
    <row r="5" spans="1:31" ht="12.75">
      <c r="A5" s="37" t="s">
        <v>777</v>
      </c>
      <c r="B5" s="43" t="s">
        <v>4660</v>
      </c>
      <c r="C5" s="45" t="s">
        <v>4661</v>
      </c>
      <c r="D5" s="45" t="s">
        <v>4647</v>
      </c>
      <c r="E5" s="48" t="s">
        <v>4648</v>
      </c>
      <c r="F5" s="51" t="s">
        <v>4662</v>
      </c>
      <c r="G5" s="51" t="s">
        <v>271</v>
      </c>
      <c r="H5" s="51" t="s">
        <v>223</v>
      </c>
      <c r="I5" s="43" t="s">
        <v>226</v>
      </c>
      <c r="J5" s="43" t="s">
        <v>4663</v>
      </c>
      <c r="K5" s="43"/>
      <c r="L5" s="43"/>
      <c r="M5" s="43"/>
      <c r="N5" s="79" t="s">
        <v>4664</v>
      </c>
      <c r="O5" s="48">
        <v>43480</v>
      </c>
      <c r="P5" s="43" t="s">
        <v>4652</v>
      </c>
      <c r="Q5" s="31" t="b">
        <f>IF(AND(OR(G5:G6=DATOS!C$8,G5:G6=DATOS!C$9),H5:H6=DATOS!B$4),ROW(G5:G6))</f>
        <v>0</v>
      </c>
      <c r="R5" s="31" t="e">
        <f t="shared" ca="1" si="0"/>
        <v>#VALUE!</v>
      </c>
      <c r="S5" s="31" t="e">
        <f t="shared" ca="1" si="1"/>
        <v>#VALUE!</v>
      </c>
      <c r="T5" s="32"/>
      <c r="U5" s="32"/>
      <c r="V5" s="32"/>
      <c r="W5" s="32"/>
      <c r="X5" s="32"/>
      <c r="Y5" s="32"/>
      <c r="Z5" s="32"/>
      <c r="AA5" s="32"/>
      <c r="AB5" s="32"/>
      <c r="AC5" s="32"/>
      <c r="AD5" s="32"/>
      <c r="AE5" s="32"/>
    </row>
    <row r="6" spans="1:31" ht="15.75" customHeight="1">
      <c r="A6" s="89" t="s">
        <v>4665</v>
      </c>
      <c r="B6" s="43" t="s">
        <v>4666</v>
      </c>
      <c r="C6" s="45" t="s">
        <v>624</v>
      </c>
      <c r="D6" s="45" t="s">
        <v>4667</v>
      </c>
      <c r="E6" s="48">
        <v>43467</v>
      </c>
      <c r="F6" s="43" t="s">
        <v>4668</v>
      </c>
      <c r="G6" s="37" t="s">
        <v>114</v>
      </c>
      <c r="H6" s="51" t="s">
        <v>223</v>
      </c>
      <c r="I6" s="43" t="s">
        <v>226</v>
      </c>
      <c r="J6" s="43"/>
      <c r="K6" s="43"/>
      <c r="L6" s="43"/>
      <c r="M6" s="43"/>
      <c r="N6" s="31"/>
      <c r="O6" s="31"/>
      <c r="P6" s="31"/>
      <c r="Q6" s="31" t="b">
        <f>IF(AND(OR(G6:G7=DATOS!C$8,G6:G7=DATOS!C$9),H6:H7=DATOS!B$4),ROW(G6:G7))</f>
        <v>0</v>
      </c>
      <c r="R6" s="31" t="str">
        <f t="shared" ca="1" si="0"/>
        <v/>
      </c>
      <c r="S6" s="31">
        <f t="shared" ca="1" si="1"/>
        <v>0</v>
      </c>
      <c r="T6" s="32"/>
      <c r="U6" s="32"/>
      <c r="V6" s="32"/>
      <c r="W6" s="32"/>
      <c r="X6" s="32"/>
      <c r="Y6" s="32"/>
      <c r="Z6" s="32"/>
      <c r="AA6" s="32"/>
      <c r="AB6" s="32"/>
      <c r="AC6" s="32"/>
      <c r="AD6" s="32"/>
      <c r="AE6" s="32"/>
    </row>
    <row r="7" spans="1:31" ht="12.75">
      <c r="A7" s="76" t="s">
        <v>4669</v>
      </c>
      <c r="B7" s="43" t="s">
        <v>4670</v>
      </c>
      <c r="C7" s="45" t="s">
        <v>216</v>
      </c>
      <c r="D7" s="45" t="s">
        <v>4671</v>
      </c>
      <c r="E7" s="48">
        <v>43467</v>
      </c>
      <c r="F7" s="45" t="s">
        <v>4672</v>
      </c>
      <c r="G7" s="51" t="s">
        <v>271</v>
      </c>
      <c r="H7" s="51" t="s">
        <v>223</v>
      </c>
      <c r="I7" s="43" t="s">
        <v>226</v>
      </c>
      <c r="J7" s="43" t="s">
        <v>4673</v>
      </c>
      <c r="K7" s="43"/>
      <c r="L7" s="43"/>
      <c r="M7" s="43"/>
      <c r="N7" s="43" t="s">
        <v>4674</v>
      </c>
      <c r="O7" s="48">
        <v>43470</v>
      </c>
      <c r="P7" s="43" t="s">
        <v>4675</v>
      </c>
      <c r="Q7" s="31" t="b">
        <f>IF(AND(OR(G7:G8=DATOS!C$8,G7:G8=DATOS!C$9),H7:H8=DATOS!B$4),ROW(G7:G8))</f>
        <v>0</v>
      </c>
      <c r="R7" s="31" t="str">
        <f t="shared" ca="1" si="0"/>
        <v/>
      </c>
      <c r="S7" s="31">
        <f t="shared" ca="1" si="1"/>
        <v>0</v>
      </c>
      <c r="T7" s="32"/>
      <c r="U7" s="32"/>
      <c r="V7" s="32"/>
      <c r="W7" s="32"/>
      <c r="X7" s="32"/>
      <c r="Y7" s="32"/>
      <c r="Z7" s="32"/>
      <c r="AA7" s="32"/>
      <c r="AB7" s="32"/>
      <c r="AC7" s="32"/>
      <c r="AD7" s="32"/>
      <c r="AE7" s="32"/>
    </row>
    <row r="8" spans="1:31" ht="12.75">
      <c r="A8" s="76" t="s">
        <v>4676</v>
      </c>
      <c r="B8" s="43" t="s">
        <v>4677</v>
      </c>
      <c r="C8" s="45" t="s">
        <v>216</v>
      </c>
      <c r="D8" s="45" t="s">
        <v>4667</v>
      </c>
      <c r="E8" s="48">
        <v>43467</v>
      </c>
      <c r="F8" s="45" t="s">
        <v>4678</v>
      </c>
      <c r="G8" s="51" t="s">
        <v>114</v>
      </c>
      <c r="H8" s="51" t="s">
        <v>223</v>
      </c>
      <c r="I8" s="43" t="s">
        <v>226</v>
      </c>
      <c r="J8" s="31"/>
      <c r="K8" s="31"/>
      <c r="L8" s="31"/>
      <c r="M8" s="31"/>
      <c r="N8" s="31"/>
      <c r="O8" s="31"/>
      <c r="P8" s="31"/>
      <c r="Q8" s="31" t="b">
        <f>IF(AND(OR(G8:G9=DATOS!C$8,G8:G9=DATOS!C$9),H8:H9=DATOS!B$4),ROW(G8:G9))</f>
        <v>0</v>
      </c>
      <c r="R8" s="31" t="str">
        <f t="shared" ca="1" si="0"/>
        <v/>
      </c>
      <c r="S8" s="31">
        <f t="shared" ca="1" si="1"/>
        <v>0</v>
      </c>
      <c r="T8" s="32"/>
      <c r="U8" s="32"/>
      <c r="V8" s="32"/>
      <c r="W8" s="32"/>
      <c r="X8" s="32"/>
      <c r="Y8" s="32"/>
      <c r="Z8" s="32"/>
      <c r="AA8" s="32"/>
      <c r="AB8" s="32"/>
      <c r="AC8" s="32"/>
      <c r="AD8" s="32"/>
      <c r="AE8" s="32"/>
    </row>
    <row r="9" spans="1:31" ht="12.75">
      <c r="A9" s="37" t="s">
        <v>4679</v>
      </c>
      <c r="B9" s="43" t="s">
        <v>4680</v>
      </c>
      <c r="C9" s="45" t="s">
        <v>4681</v>
      </c>
      <c r="D9" s="45" t="s">
        <v>4647</v>
      </c>
      <c r="E9" s="48">
        <v>43467</v>
      </c>
      <c r="F9" s="45" t="s">
        <v>4682</v>
      </c>
      <c r="G9" s="51" t="s">
        <v>114</v>
      </c>
      <c r="H9" s="51" t="s">
        <v>223</v>
      </c>
      <c r="I9" s="43" t="s">
        <v>226</v>
      </c>
      <c r="J9" s="43" t="s">
        <v>4683</v>
      </c>
      <c r="K9" s="43"/>
      <c r="L9" s="43"/>
      <c r="M9" s="43"/>
      <c r="N9" s="43" t="s">
        <v>4684</v>
      </c>
      <c r="O9" s="81">
        <v>43102</v>
      </c>
      <c r="P9" s="43" t="s">
        <v>4652</v>
      </c>
      <c r="Q9" s="31" t="b">
        <f>IF(AND(OR(G9:G10=DATOS!C$8,G9:G10=DATOS!C$9),H9:H10=DATOS!B$4),ROW(G9:G10))</f>
        <v>0</v>
      </c>
      <c r="R9" s="31" t="str">
        <f t="shared" ca="1" si="0"/>
        <v/>
      </c>
      <c r="S9" s="31">
        <f t="shared" ca="1" si="1"/>
        <v>0</v>
      </c>
      <c r="T9" s="32"/>
      <c r="U9" s="32"/>
      <c r="V9" s="32"/>
      <c r="W9" s="32"/>
      <c r="X9" s="32"/>
      <c r="Y9" s="32"/>
      <c r="Z9" s="32"/>
      <c r="AA9" s="32"/>
      <c r="AB9" s="32"/>
      <c r="AC9" s="32"/>
      <c r="AD9" s="32"/>
      <c r="AE9" s="32"/>
    </row>
    <row r="10" spans="1:31" ht="17.25" customHeight="1">
      <c r="A10" s="76" t="s">
        <v>4685</v>
      </c>
      <c r="B10" s="43" t="s">
        <v>4686</v>
      </c>
      <c r="C10" s="45" t="s">
        <v>701</v>
      </c>
      <c r="D10" s="45" t="s">
        <v>4687</v>
      </c>
      <c r="E10" s="48">
        <v>43467</v>
      </c>
      <c r="F10" s="45" t="s">
        <v>3161</v>
      </c>
      <c r="G10" s="51" t="s">
        <v>271</v>
      </c>
      <c r="H10" s="51" t="s">
        <v>223</v>
      </c>
      <c r="I10" s="43" t="s">
        <v>226</v>
      </c>
      <c r="J10" s="43"/>
      <c r="K10" s="43"/>
      <c r="L10" s="43"/>
      <c r="M10" s="43"/>
      <c r="N10" s="31"/>
      <c r="O10" s="31"/>
      <c r="P10" s="31"/>
      <c r="Q10" s="31" t="b">
        <f>IF(AND(OR(G10:G11=DATOS!C$8,G10:G11=DATOS!C$9),H10:H11=DATOS!B$4),ROW(G10:G11))</f>
        <v>0</v>
      </c>
      <c r="R10" s="31" t="str">
        <f t="shared" ca="1" si="0"/>
        <v/>
      </c>
      <c r="S10" s="31">
        <f t="shared" ca="1" si="1"/>
        <v>0</v>
      </c>
      <c r="T10" s="32"/>
      <c r="U10" s="32"/>
      <c r="V10" s="32"/>
      <c r="W10" s="32"/>
      <c r="X10" s="32"/>
      <c r="Y10" s="32"/>
      <c r="Z10" s="32"/>
      <c r="AA10" s="32"/>
      <c r="AB10" s="32"/>
      <c r="AC10" s="32"/>
      <c r="AD10" s="32"/>
      <c r="AE10" s="32"/>
    </row>
    <row r="11" spans="1:31" ht="12.75">
      <c r="A11" s="37" t="s">
        <v>4688</v>
      </c>
      <c r="B11" s="43" t="s">
        <v>4689</v>
      </c>
      <c r="C11" s="45" t="s">
        <v>263</v>
      </c>
      <c r="D11" s="45" t="s">
        <v>4667</v>
      </c>
      <c r="E11" s="48">
        <v>43467</v>
      </c>
      <c r="F11" s="43" t="s">
        <v>4678</v>
      </c>
      <c r="G11" s="43" t="s">
        <v>114</v>
      </c>
      <c r="H11" s="51" t="s">
        <v>223</v>
      </c>
      <c r="I11" s="43" t="s">
        <v>226</v>
      </c>
      <c r="J11" s="31"/>
      <c r="K11" s="31"/>
      <c r="L11" s="31"/>
      <c r="M11" s="31"/>
      <c r="N11" s="43"/>
      <c r="O11" s="31"/>
      <c r="P11" s="43"/>
      <c r="Q11" s="31" t="b">
        <f>IF(AND(OR(G11:G12=DATOS!C$8,G11:G12=DATOS!C$9),H11:H12=DATOS!B$4),ROW(G11:G12))</f>
        <v>0</v>
      </c>
      <c r="R11" s="31" t="str">
        <f t="shared" ca="1" si="0"/>
        <v/>
      </c>
      <c r="S11" s="31">
        <f t="shared" ca="1" si="1"/>
        <v>0</v>
      </c>
      <c r="T11" s="32"/>
      <c r="U11" s="32"/>
      <c r="V11" s="32"/>
      <c r="W11" s="32"/>
      <c r="X11" s="32"/>
      <c r="Y11" s="32"/>
      <c r="Z11" s="32"/>
      <c r="AA11" s="32"/>
      <c r="AB11" s="32"/>
      <c r="AC11" s="32"/>
      <c r="AD11" s="32"/>
      <c r="AE11" s="32"/>
    </row>
    <row r="12" spans="1:31" ht="12.75">
      <c r="A12" s="76" t="s">
        <v>4690</v>
      </c>
      <c r="B12" s="43" t="s">
        <v>4691</v>
      </c>
      <c r="C12" s="45" t="s">
        <v>263</v>
      </c>
      <c r="D12" s="45" t="s">
        <v>4647</v>
      </c>
      <c r="E12" s="48">
        <v>43467</v>
      </c>
      <c r="F12" s="45" t="s">
        <v>4692</v>
      </c>
      <c r="G12" s="51" t="s">
        <v>384</v>
      </c>
      <c r="H12" s="51" t="s">
        <v>223</v>
      </c>
      <c r="I12" s="43" t="s">
        <v>226</v>
      </c>
      <c r="J12" s="31"/>
      <c r="K12" s="31"/>
      <c r="L12" s="31"/>
      <c r="M12" s="31"/>
      <c r="N12" s="43" t="s">
        <v>4693</v>
      </c>
      <c r="O12" s="48">
        <v>43104</v>
      </c>
      <c r="P12" s="43" t="s">
        <v>389</v>
      </c>
      <c r="Q12" s="31" t="b">
        <f>IF(AND(OR(G12:G13=DATOS!C$8,G12:G13=DATOS!C$9),H12:H13=DATOS!B$4),ROW(G12:G13))</f>
        <v>0</v>
      </c>
      <c r="R12" s="31" t="str">
        <f t="shared" ca="1" si="0"/>
        <v/>
      </c>
      <c r="S12" s="31">
        <f t="shared" ca="1" si="1"/>
        <v>0</v>
      </c>
      <c r="T12" s="32"/>
      <c r="U12" s="32"/>
      <c r="V12" s="32"/>
      <c r="W12" s="32"/>
      <c r="X12" s="32"/>
      <c r="Y12" s="32"/>
      <c r="Z12" s="32"/>
      <c r="AA12" s="32"/>
      <c r="AB12" s="32"/>
      <c r="AC12" s="32"/>
      <c r="AD12" s="32"/>
      <c r="AE12" s="32"/>
    </row>
    <row r="13" spans="1:31" ht="12.75">
      <c r="A13" s="37" t="s">
        <v>4694</v>
      </c>
      <c r="B13" s="43" t="s">
        <v>4695</v>
      </c>
      <c r="C13" s="45" t="s">
        <v>4655</v>
      </c>
      <c r="D13" s="45" t="s">
        <v>4647</v>
      </c>
      <c r="E13" s="48">
        <v>43467</v>
      </c>
      <c r="F13" s="43" t="s">
        <v>4696</v>
      </c>
      <c r="G13" s="51" t="s">
        <v>114</v>
      </c>
      <c r="H13" s="51" t="s">
        <v>223</v>
      </c>
      <c r="I13" s="43" t="s">
        <v>226</v>
      </c>
      <c r="J13" s="43" t="s">
        <v>4697</v>
      </c>
      <c r="K13" s="43"/>
      <c r="L13" s="43"/>
      <c r="M13" s="43"/>
      <c r="N13" s="43" t="s">
        <v>4698</v>
      </c>
      <c r="O13" s="81">
        <v>43467</v>
      </c>
      <c r="P13" s="43"/>
      <c r="Q13" s="31" t="b">
        <f>IF(AND(OR(G13:G14=DATOS!C$8,G13:G14=DATOS!C$9),H13:H14=DATOS!B$4),ROW(G13:G14))</f>
        <v>0</v>
      </c>
      <c r="R13" s="31" t="str">
        <f t="shared" ca="1" si="0"/>
        <v/>
      </c>
      <c r="S13" s="31">
        <f t="shared" ca="1" si="1"/>
        <v>0</v>
      </c>
      <c r="T13" s="32"/>
      <c r="U13" s="32"/>
      <c r="V13" s="32"/>
      <c r="W13" s="32"/>
      <c r="X13" s="32"/>
      <c r="Y13" s="32"/>
      <c r="Z13" s="32"/>
      <c r="AA13" s="32"/>
      <c r="AB13" s="32"/>
      <c r="AC13" s="32"/>
      <c r="AD13" s="32"/>
      <c r="AE13" s="32"/>
    </row>
    <row r="14" spans="1:31" ht="12.75">
      <c r="A14" s="76" t="s">
        <v>4699</v>
      </c>
      <c r="B14" s="43" t="s">
        <v>4700</v>
      </c>
      <c r="C14" s="45" t="s">
        <v>380</v>
      </c>
      <c r="D14" s="45" t="s">
        <v>4647</v>
      </c>
      <c r="E14" s="48">
        <v>43467</v>
      </c>
      <c r="F14" s="45" t="s">
        <v>4701</v>
      </c>
      <c r="G14" s="51" t="s">
        <v>114</v>
      </c>
      <c r="H14" s="51" t="s">
        <v>223</v>
      </c>
      <c r="I14" s="43" t="s">
        <v>126</v>
      </c>
      <c r="J14" s="43" t="s">
        <v>4702</v>
      </c>
      <c r="K14" s="43"/>
      <c r="L14" s="43"/>
      <c r="M14" s="43"/>
      <c r="N14" s="79" t="s">
        <v>4703</v>
      </c>
      <c r="O14" s="81">
        <v>43467</v>
      </c>
      <c r="P14" s="43" t="s">
        <v>4652</v>
      </c>
      <c r="Q14" s="31" t="b">
        <f>IF(AND(OR(G14:G15=DATOS!C$8,G14:G15=DATOS!C$9),H14:H15=DATOS!B$4),ROW(G14:G15))</f>
        <v>0</v>
      </c>
      <c r="R14" s="31" t="str">
        <f t="shared" ca="1" si="0"/>
        <v/>
      </c>
      <c r="S14" s="31">
        <f t="shared" ca="1" si="1"/>
        <v>0</v>
      </c>
      <c r="T14" s="32"/>
      <c r="U14" s="32"/>
      <c r="V14" s="32"/>
      <c r="W14" s="32"/>
      <c r="X14" s="32"/>
      <c r="Y14" s="32"/>
      <c r="Z14" s="32"/>
      <c r="AA14" s="32"/>
      <c r="AB14" s="32"/>
      <c r="AC14" s="32"/>
      <c r="AD14" s="32"/>
      <c r="AE14" s="32"/>
    </row>
    <row r="15" spans="1:31" ht="12.75">
      <c r="A15" s="76" t="s">
        <v>4704</v>
      </c>
      <c r="B15" s="43" t="s">
        <v>4705</v>
      </c>
      <c r="C15" s="45" t="s">
        <v>380</v>
      </c>
      <c r="D15" s="45" t="s">
        <v>4671</v>
      </c>
      <c r="E15" s="48">
        <v>43467</v>
      </c>
      <c r="F15" s="45" t="s">
        <v>3161</v>
      </c>
      <c r="G15" s="51" t="s">
        <v>271</v>
      </c>
      <c r="H15" s="51" t="s">
        <v>223</v>
      </c>
      <c r="I15" s="43" t="s">
        <v>226</v>
      </c>
      <c r="J15" s="43" t="s">
        <v>4706</v>
      </c>
      <c r="K15" s="43"/>
      <c r="L15" s="43"/>
      <c r="M15" s="43"/>
      <c r="N15" s="43" t="s">
        <v>4707</v>
      </c>
      <c r="O15" s="48">
        <v>43467</v>
      </c>
      <c r="P15" s="43" t="s">
        <v>4675</v>
      </c>
      <c r="Q15" s="31" t="b">
        <f>IF(AND(OR(G15:G16=DATOS!C$8,G15:G16=DATOS!C$9),H15:H16=DATOS!B$4),ROW(G15:G16))</f>
        <v>0</v>
      </c>
      <c r="R15" s="31" t="str">
        <f t="shared" ca="1" si="0"/>
        <v/>
      </c>
      <c r="S15" s="31">
        <f t="shared" ca="1" si="1"/>
        <v>0</v>
      </c>
      <c r="T15" s="32"/>
      <c r="U15" s="32"/>
      <c r="V15" s="32"/>
      <c r="W15" s="32"/>
      <c r="X15" s="32"/>
      <c r="Y15" s="32"/>
      <c r="Z15" s="32"/>
      <c r="AA15" s="32"/>
      <c r="AB15" s="32"/>
      <c r="AC15" s="32"/>
      <c r="AD15" s="32"/>
      <c r="AE15" s="32"/>
    </row>
    <row r="16" spans="1:31" ht="12.75">
      <c r="A16" s="76" t="s">
        <v>4708</v>
      </c>
      <c r="B16" s="43" t="s">
        <v>4709</v>
      </c>
      <c r="C16" s="45" t="s">
        <v>380</v>
      </c>
      <c r="D16" s="45" t="s">
        <v>4667</v>
      </c>
      <c r="E16" s="48">
        <v>43467</v>
      </c>
      <c r="F16" s="45" t="s">
        <v>4710</v>
      </c>
      <c r="G16" s="51" t="s">
        <v>114</v>
      </c>
      <c r="H16" s="51" t="s">
        <v>223</v>
      </c>
      <c r="I16" s="43" t="s">
        <v>226</v>
      </c>
      <c r="J16" s="31"/>
      <c r="K16" s="31"/>
      <c r="L16" s="31"/>
      <c r="M16" s="31"/>
      <c r="N16" s="43" t="s">
        <v>4711</v>
      </c>
      <c r="O16" s="48">
        <v>43480</v>
      </c>
      <c r="P16" s="43" t="s">
        <v>4675</v>
      </c>
      <c r="Q16" s="31" t="b">
        <f>IF(AND(OR(G16:G17=DATOS!C$8,G16:G17=DATOS!C$9),H16:H17=DATOS!B$4),ROW(G16:G17))</f>
        <v>0</v>
      </c>
      <c r="R16" s="31" t="str">
        <f t="shared" ca="1" si="0"/>
        <v/>
      </c>
      <c r="S16" s="31">
        <f t="shared" ca="1" si="1"/>
        <v>0</v>
      </c>
      <c r="T16" s="32"/>
      <c r="U16" s="32"/>
      <c r="V16" s="32"/>
      <c r="W16" s="32"/>
      <c r="X16" s="32"/>
      <c r="Y16" s="32"/>
      <c r="Z16" s="32"/>
      <c r="AA16" s="32"/>
      <c r="AB16" s="32"/>
      <c r="AC16" s="32"/>
      <c r="AD16" s="32"/>
      <c r="AE16" s="32"/>
    </row>
    <row r="17" spans="1:31" ht="12.75">
      <c r="A17" s="76" t="s">
        <v>4712</v>
      </c>
      <c r="B17" s="43" t="s">
        <v>4713</v>
      </c>
      <c r="C17" s="45" t="s">
        <v>4491</v>
      </c>
      <c r="D17" s="45" t="s">
        <v>4687</v>
      </c>
      <c r="E17" s="48">
        <v>43467</v>
      </c>
      <c r="F17" s="45" t="s">
        <v>3161</v>
      </c>
      <c r="G17" s="51" t="s">
        <v>271</v>
      </c>
      <c r="H17" s="51" t="s">
        <v>223</v>
      </c>
      <c r="I17" s="43" t="s">
        <v>226</v>
      </c>
      <c r="J17" s="43"/>
      <c r="K17" s="43"/>
      <c r="L17" s="43"/>
      <c r="M17" s="43"/>
      <c r="N17" s="43"/>
      <c r="O17" s="31"/>
      <c r="P17" s="43"/>
      <c r="Q17" s="31" t="b">
        <f>IF(AND(OR(G17:G18=DATOS!C$8,G17:G18=DATOS!C$9),H17:H18=DATOS!B$4),ROW(G17:G18))</f>
        <v>0</v>
      </c>
      <c r="R17" s="31" t="str">
        <f t="shared" ca="1" si="0"/>
        <v/>
      </c>
      <c r="S17" s="31">
        <f t="shared" ca="1" si="1"/>
        <v>0</v>
      </c>
      <c r="T17" s="32"/>
      <c r="U17" s="32"/>
      <c r="V17" s="32"/>
      <c r="W17" s="32"/>
      <c r="X17" s="32"/>
      <c r="Y17" s="32"/>
      <c r="Z17" s="32"/>
      <c r="AA17" s="32"/>
      <c r="AB17" s="32"/>
      <c r="AC17" s="32"/>
      <c r="AD17" s="32"/>
      <c r="AE17" s="32"/>
    </row>
    <row r="18" spans="1:31" ht="12.75">
      <c r="A18" s="37" t="s">
        <v>4714</v>
      </c>
      <c r="B18" s="43" t="s">
        <v>4715</v>
      </c>
      <c r="C18" s="45" t="s">
        <v>4716</v>
      </c>
      <c r="D18" s="45" t="s">
        <v>4647</v>
      </c>
      <c r="E18" s="48">
        <v>43467</v>
      </c>
      <c r="F18" s="43" t="s">
        <v>4717</v>
      </c>
      <c r="G18" s="43" t="s">
        <v>114</v>
      </c>
      <c r="H18" s="51" t="s">
        <v>223</v>
      </c>
      <c r="I18" s="43" t="s">
        <v>226</v>
      </c>
      <c r="J18" s="43" t="s">
        <v>4718</v>
      </c>
      <c r="K18" s="43"/>
      <c r="L18" s="43"/>
      <c r="M18" s="43"/>
      <c r="N18" s="43" t="s">
        <v>4719</v>
      </c>
      <c r="O18" s="81">
        <v>43467</v>
      </c>
      <c r="P18" s="43" t="s">
        <v>4652</v>
      </c>
      <c r="Q18" s="31" t="b">
        <f>IF(AND(OR(G18:G19=DATOS!C$8,G18:G19=DATOS!C$9),H18:H19=DATOS!B$4),ROW(G18:G19))</f>
        <v>0</v>
      </c>
      <c r="R18" s="31" t="str">
        <f t="shared" ca="1" si="0"/>
        <v/>
      </c>
      <c r="S18" s="31">
        <f t="shared" ca="1" si="1"/>
        <v>0</v>
      </c>
      <c r="T18" s="32"/>
      <c r="U18" s="32"/>
      <c r="V18" s="32"/>
      <c r="W18" s="32"/>
      <c r="X18" s="32"/>
      <c r="Y18" s="32"/>
      <c r="Z18" s="32"/>
      <c r="AA18" s="32"/>
      <c r="AB18" s="32"/>
      <c r="AC18" s="32"/>
      <c r="AD18" s="32"/>
      <c r="AE18" s="32"/>
    </row>
    <row r="19" spans="1:31" ht="12.75">
      <c r="A19" s="76" t="s">
        <v>4720</v>
      </c>
      <c r="B19" s="43" t="s">
        <v>4721</v>
      </c>
      <c r="C19" s="45" t="s">
        <v>4716</v>
      </c>
      <c r="D19" s="45" t="s">
        <v>4671</v>
      </c>
      <c r="E19" s="48">
        <v>43467</v>
      </c>
      <c r="F19" s="45" t="s">
        <v>3161</v>
      </c>
      <c r="G19" s="51" t="s">
        <v>271</v>
      </c>
      <c r="H19" s="51" t="s">
        <v>223</v>
      </c>
      <c r="I19" s="43" t="s">
        <v>226</v>
      </c>
      <c r="J19" s="43" t="s">
        <v>4722</v>
      </c>
      <c r="K19" s="43"/>
      <c r="L19" s="43"/>
      <c r="M19" s="43"/>
      <c r="N19" s="43" t="s">
        <v>4723</v>
      </c>
      <c r="O19" s="48">
        <v>43467</v>
      </c>
      <c r="P19" s="43" t="s">
        <v>4675</v>
      </c>
      <c r="Q19" s="31" t="b">
        <f>IF(AND(OR(G19:G20=DATOS!C$8,G19:G20=DATOS!C$9),H19:H20=DATOS!B$4),ROW(G19:G20))</f>
        <v>0</v>
      </c>
      <c r="R19" s="31" t="str">
        <f t="shared" ca="1" si="0"/>
        <v/>
      </c>
      <c r="S19" s="31">
        <f t="shared" ca="1" si="1"/>
        <v>0</v>
      </c>
      <c r="T19" s="32"/>
      <c r="U19" s="32"/>
      <c r="V19" s="32"/>
      <c r="W19" s="32"/>
      <c r="X19" s="32"/>
      <c r="Y19" s="32"/>
      <c r="Z19" s="32"/>
      <c r="AA19" s="32"/>
      <c r="AB19" s="32"/>
      <c r="AC19" s="32"/>
      <c r="AD19" s="32"/>
      <c r="AE19" s="32"/>
    </row>
    <row r="20" spans="1:31" ht="12.75">
      <c r="A20" s="76" t="s">
        <v>4724</v>
      </c>
      <c r="B20" s="43" t="s">
        <v>4725</v>
      </c>
      <c r="C20" s="45" t="s">
        <v>4726</v>
      </c>
      <c r="D20" s="45" t="s">
        <v>4667</v>
      </c>
      <c r="E20" s="48">
        <v>43467</v>
      </c>
      <c r="F20" s="45" t="s">
        <v>4727</v>
      </c>
      <c r="G20" s="51" t="s">
        <v>222</v>
      </c>
      <c r="H20" s="51" t="s">
        <v>223</v>
      </c>
      <c r="I20" s="43" t="s">
        <v>226</v>
      </c>
      <c r="J20" s="43"/>
      <c r="K20" s="43"/>
      <c r="L20" s="43"/>
      <c r="M20" s="43"/>
      <c r="N20" s="43"/>
      <c r="O20" s="31"/>
      <c r="P20" s="43"/>
      <c r="Q20" s="31" t="b">
        <f>IF(AND(OR(G20:G21=DATOS!C$8,G20:G21=DATOS!C$9),H20:H21=DATOS!B$4),ROW(G20:G21))</f>
        <v>0</v>
      </c>
      <c r="R20" s="31" t="str">
        <f t="shared" ca="1" si="0"/>
        <v/>
      </c>
      <c r="S20" s="31">
        <f t="shared" ca="1" si="1"/>
        <v>0</v>
      </c>
      <c r="T20" s="32"/>
      <c r="U20" s="32"/>
      <c r="V20" s="32"/>
      <c r="W20" s="32"/>
      <c r="X20" s="32"/>
      <c r="Y20" s="32"/>
      <c r="Z20" s="32"/>
      <c r="AA20" s="32"/>
      <c r="AB20" s="32"/>
      <c r="AC20" s="32"/>
      <c r="AD20" s="32"/>
      <c r="AE20" s="32"/>
    </row>
    <row r="21" spans="1:31" ht="12.75">
      <c r="A21" s="76" t="s">
        <v>4728</v>
      </c>
      <c r="B21" s="43" t="s">
        <v>4729</v>
      </c>
      <c r="C21" s="45" t="s">
        <v>624</v>
      </c>
      <c r="D21" s="45" t="s">
        <v>4671</v>
      </c>
      <c r="E21" s="83">
        <v>43468</v>
      </c>
      <c r="F21" s="45" t="s">
        <v>4730</v>
      </c>
      <c r="G21" s="51" t="s">
        <v>483</v>
      </c>
      <c r="H21" s="51" t="s">
        <v>223</v>
      </c>
      <c r="I21" s="43" t="s">
        <v>226</v>
      </c>
      <c r="J21" s="84" t="s">
        <v>4732</v>
      </c>
      <c r="K21" s="84"/>
      <c r="L21" s="84"/>
      <c r="M21" s="84"/>
      <c r="N21" s="84" t="s">
        <v>4734</v>
      </c>
      <c r="O21" s="48">
        <v>43491</v>
      </c>
      <c r="P21" s="43" t="s">
        <v>389</v>
      </c>
      <c r="Q21" s="31" t="b">
        <f>IF(AND(OR(G21:G22=DATOS!C$8,G21:G22=DATOS!C$9),H21:H22=DATOS!B$4),ROW(G21:G22))</f>
        <v>0</v>
      </c>
      <c r="R21" s="31" t="str">
        <f t="shared" ca="1" si="0"/>
        <v/>
      </c>
      <c r="S21" s="31">
        <f t="shared" ca="1" si="1"/>
        <v>0</v>
      </c>
      <c r="T21" s="32"/>
      <c r="U21" s="32"/>
      <c r="V21" s="32"/>
      <c r="W21" s="32"/>
      <c r="X21" s="32"/>
      <c r="Y21" s="32"/>
      <c r="Z21" s="32"/>
      <c r="AA21" s="32"/>
      <c r="AB21" s="32"/>
      <c r="AC21" s="32"/>
      <c r="AD21" s="32"/>
      <c r="AE21" s="32"/>
    </row>
    <row r="22" spans="1:31" ht="12.75">
      <c r="A22" s="76" t="s">
        <v>4737</v>
      </c>
      <c r="B22" s="43" t="s">
        <v>4738</v>
      </c>
      <c r="C22" s="45" t="s">
        <v>624</v>
      </c>
      <c r="D22" s="45" t="s">
        <v>4687</v>
      </c>
      <c r="E22" s="83">
        <v>43468</v>
      </c>
      <c r="F22" s="45" t="s">
        <v>3161</v>
      </c>
      <c r="G22" s="51" t="s">
        <v>271</v>
      </c>
      <c r="H22" s="51" t="s">
        <v>223</v>
      </c>
      <c r="I22" s="43" t="s">
        <v>226</v>
      </c>
      <c r="J22" s="43" t="s">
        <v>4739</v>
      </c>
      <c r="K22" s="43"/>
      <c r="L22" s="43"/>
      <c r="M22" s="43"/>
      <c r="N22" s="43" t="s">
        <v>4740</v>
      </c>
      <c r="O22" s="48">
        <v>43468</v>
      </c>
      <c r="P22" s="43" t="s">
        <v>4741</v>
      </c>
      <c r="Q22" s="31" t="b">
        <f>IF(AND(OR(G22:G23=DATOS!C$8,G22:G23=DATOS!C$9),H22:H23=DATOS!B$4),ROW(G22:G23))</f>
        <v>0</v>
      </c>
      <c r="R22" s="31" t="str">
        <f t="shared" ca="1" si="0"/>
        <v/>
      </c>
      <c r="S22" s="31">
        <f t="shared" ca="1" si="1"/>
        <v>0</v>
      </c>
      <c r="T22" s="32"/>
      <c r="U22" s="32"/>
      <c r="V22" s="32"/>
      <c r="W22" s="32"/>
      <c r="X22" s="32"/>
      <c r="Y22" s="32"/>
      <c r="Z22" s="32"/>
      <c r="AA22" s="32"/>
      <c r="AB22" s="32"/>
      <c r="AC22" s="32"/>
      <c r="AD22" s="32"/>
      <c r="AE22" s="32"/>
    </row>
    <row r="23" spans="1:31" ht="12.75">
      <c r="A23" s="76" t="s">
        <v>4744</v>
      </c>
      <c r="B23" s="43" t="s">
        <v>4745</v>
      </c>
      <c r="C23" s="45" t="s">
        <v>4746</v>
      </c>
      <c r="D23" s="45" t="s">
        <v>4671</v>
      </c>
      <c r="E23" s="83">
        <v>43468</v>
      </c>
      <c r="F23" s="45" t="s">
        <v>3161</v>
      </c>
      <c r="G23" s="51" t="s">
        <v>384</v>
      </c>
      <c r="H23" s="51" t="s">
        <v>223</v>
      </c>
      <c r="I23" s="43" t="s">
        <v>226</v>
      </c>
      <c r="J23" s="43" t="s">
        <v>4747</v>
      </c>
      <c r="K23" s="43"/>
      <c r="L23" s="43"/>
      <c r="M23" s="43"/>
      <c r="N23" s="43" t="s">
        <v>4748</v>
      </c>
      <c r="O23" s="48">
        <v>43473</v>
      </c>
      <c r="P23" s="43" t="s">
        <v>389</v>
      </c>
      <c r="Q23" s="31" t="b">
        <f>IF(AND(OR(G23:G24=DATOS!C$8,G23:G24=DATOS!C$9),H23:H24=DATOS!B$4),ROW(G23:G24))</f>
        <v>0</v>
      </c>
      <c r="R23" s="31" t="str">
        <f t="shared" ca="1" si="0"/>
        <v/>
      </c>
      <c r="S23" s="31">
        <f t="shared" ca="1" si="1"/>
        <v>0</v>
      </c>
      <c r="T23" s="32"/>
      <c r="U23" s="32"/>
      <c r="V23" s="32"/>
      <c r="W23" s="32"/>
      <c r="X23" s="32"/>
      <c r="Y23" s="32"/>
      <c r="Z23" s="32"/>
      <c r="AA23" s="32"/>
      <c r="AB23" s="32"/>
      <c r="AC23" s="32"/>
      <c r="AD23" s="32"/>
      <c r="AE23" s="32"/>
    </row>
    <row r="24" spans="1:31" ht="12.75">
      <c r="A24" s="76" t="s">
        <v>4751</v>
      </c>
      <c r="B24" s="43" t="s">
        <v>4752</v>
      </c>
      <c r="C24" s="45" t="s">
        <v>216</v>
      </c>
      <c r="D24" s="45" t="s">
        <v>4647</v>
      </c>
      <c r="E24" s="83">
        <v>43468</v>
      </c>
      <c r="F24" s="45" t="s">
        <v>4754</v>
      </c>
      <c r="G24" s="51" t="s">
        <v>384</v>
      </c>
      <c r="H24" s="51" t="s">
        <v>223</v>
      </c>
      <c r="I24" s="43" t="s">
        <v>226</v>
      </c>
      <c r="J24" s="43" t="s">
        <v>4755</v>
      </c>
      <c r="K24" s="43"/>
      <c r="L24" s="43"/>
      <c r="M24" s="43"/>
      <c r="N24" s="43" t="s">
        <v>4756</v>
      </c>
      <c r="O24" s="48">
        <v>43104</v>
      </c>
      <c r="P24" s="43" t="s">
        <v>389</v>
      </c>
      <c r="Q24" s="31" t="b">
        <f>IF(AND(OR(G24:G25=DATOS!C$8,G24:G25=DATOS!C$9),H24:H25=DATOS!B$4),ROW(G24:G25))</f>
        <v>0</v>
      </c>
      <c r="R24" s="31" t="str">
        <f t="shared" ca="1" si="0"/>
        <v/>
      </c>
      <c r="S24" s="31">
        <f t="shared" ca="1" si="1"/>
        <v>0</v>
      </c>
      <c r="T24" s="32"/>
      <c r="U24" s="32"/>
      <c r="V24" s="32"/>
      <c r="W24" s="32"/>
      <c r="X24" s="32"/>
      <c r="Y24" s="32"/>
      <c r="Z24" s="32"/>
      <c r="AA24" s="32"/>
      <c r="AB24" s="32"/>
      <c r="AC24" s="32"/>
      <c r="AD24" s="32"/>
      <c r="AE24" s="32"/>
    </row>
    <row r="25" spans="1:31" ht="12.75">
      <c r="A25" s="76" t="s">
        <v>4759</v>
      </c>
      <c r="B25" s="43" t="s">
        <v>4760</v>
      </c>
      <c r="C25" s="45" t="s">
        <v>4761</v>
      </c>
      <c r="D25" s="45" t="s">
        <v>4667</v>
      </c>
      <c r="E25" s="83">
        <v>43468</v>
      </c>
      <c r="F25" s="45" t="s">
        <v>362</v>
      </c>
      <c r="G25" s="51" t="s">
        <v>362</v>
      </c>
      <c r="H25" s="51" t="s">
        <v>223</v>
      </c>
      <c r="I25" s="43" t="s">
        <v>226</v>
      </c>
      <c r="J25" s="31"/>
      <c r="K25" s="31"/>
      <c r="L25" s="31"/>
      <c r="M25" s="31"/>
      <c r="N25" s="31"/>
      <c r="O25" s="31"/>
      <c r="P25" s="31"/>
      <c r="Q25" s="31" t="b">
        <f>IF(AND(OR(G25:G26=DATOS!C$8,G25:G26=DATOS!C$9),H25:H26=DATOS!B$4),ROW(G25:G26))</f>
        <v>0</v>
      </c>
      <c r="R25" s="31" t="str">
        <f t="shared" ca="1" si="0"/>
        <v/>
      </c>
      <c r="S25" s="31">
        <f t="shared" ca="1" si="1"/>
        <v>0</v>
      </c>
      <c r="T25" s="32"/>
      <c r="U25" s="32"/>
      <c r="V25" s="32"/>
      <c r="W25" s="32"/>
      <c r="X25" s="32"/>
      <c r="Y25" s="32"/>
      <c r="Z25" s="32"/>
      <c r="AA25" s="32"/>
      <c r="AB25" s="32"/>
      <c r="AC25" s="32"/>
      <c r="AD25" s="32"/>
      <c r="AE25" s="32"/>
    </row>
    <row r="26" spans="1:31" ht="12.75">
      <c r="A26" s="76" t="s">
        <v>4769</v>
      </c>
      <c r="B26" s="43" t="s">
        <v>4770</v>
      </c>
      <c r="C26" s="45" t="s">
        <v>624</v>
      </c>
      <c r="D26" s="45" t="s">
        <v>4667</v>
      </c>
      <c r="E26" s="83">
        <v>43468</v>
      </c>
      <c r="F26" s="45" t="s">
        <v>4678</v>
      </c>
      <c r="G26" s="51" t="s">
        <v>114</v>
      </c>
      <c r="H26" s="51" t="s">
        <v>223</v>
      </c>
      <c r="I26" s="43" t="s">
        <v>226</v>
      </c>
      <c r="J26" s="43"/>
      <c r="K26" s="43"/>
      <c r="L26" s="43"/>
      <c r="M26" s="43"/>
      <c r="N26" s="43"/>
      <c r="O26" s="31"/>
      <c r="P26" s="43"/>
      <c r="Q26" s="31" t="b">
        <f>IF(AND(OR(G26:G27=DATOS!C$8,G26:G27=DATOS!C$9),H26:H27=DATOS!B$4),ROW(G26:G27))</f>
        <v>0</v>
      </c>
      <c r="R26" s="31" t="str">
        <f t="shared" ca="1" si="0"/>
        <v/>
      </c>
      <c r="S26" s="31">
        <f t="shared" ca="1" si="1"/>
        <v>0</v>
      </c>
      <c r="T26" s="32"/>
      <c r="U26" s="32"/>
      <c r="V26" s="32"/>
      <c r="W26" s="32"/>
      <c r="X26" s="32"/>
      <c r="Y26" s="32"/>
      <c r="Z26" s="32"/>
      <c r="AA26" s="32"/>
      <c r="AB26" s="32"/>
      <c r="AC26" s="32"/>
      <c r="AD26" s="32"/>
      <c r="AE26" s="32"/>
    </row>
    <row r="27" spans="1:31" ht="12.75">
      <c r="A27" s="76" t="s">
        <v>4773</v>
      </c>
      <c r="B27" s="43" t="s">
        <v>4774</v>
      </c>
      <c r="C27" s="45" t="s">
        <v>4655</v>
      </c>
      <c r="D27" s="45" t="s">
        <v>4687</v>
      </c>
      <c r="E27" s="83">
        <v>43468</v>
      </c>
      <c r="F27" s="45" t="s">
        <v>4775</v>
      </c>
      <c r="G27" s="51" t="s">
        <v>483</v>
      </c>
      <c r="H27" s="51" t="s">
        <v>223</v>
      </c>
      <c r="I27" s="43" t="s">
        <v>226</v>
      </c>
      <c r="J27" s="84"/>
      <c r="K27" s="84"/>
      <c r="L27" s="84"/>
      <c r="M27" s="84"/>
      <c r="N27" s="84" t="s">
        <v>4777</v>
      </c>
      <c r="O27" s="48">
        <v>43517</v>
      </c>
      <c r="P27" s="84" t="s">
        <v>4659</v>
      </c>
      <c r="Q27" s="31" t="b">
        <f>IF(AND(OR(G27:G28=DATOS!C$8,G27:G28=DATOS!C$9),H27:H28=DATOS!B$4),ROW(G27:G28))</f>
        <v>0</v>
      </c>
      <c r="R27" s="31" t="str">
        <f t="shared" ca="1" si="0"/>
        <v/>
      </c>
      <c r="S27" s="31">
        <f t="shared" ca="1" si="1"/>
        <v>0</v>
      </c>
      <c r="T27" s="32"/>
      <c r="U27" s="32"/>
      <c r="V27" s="32"/>
      <c r="W27" s="32"/>
      <c r="X27" s="32"/>
      <c r="Y27" s="32"/>
      <c r="Z27" s="32"/>
      <c r="AA27" s="32"/>
      <c r="AB27" s="32"/>
      <c r="AC27" s="32"/>
      <c r="AD27" s="32"/>
      <c r="AE27" s="32"/>
    </row>
    <row r="28" spans="1:31" ht="12.75">
      <c r="A28" s="76" t="s">
        <v>355</v>
      </c>
      <c r="B28" s="43" t="s">
        <v>358</v>
      </c>
      <c r="C28" s="45" t="s">
        <v>360</v>
      </c>
      <c r="D28" s="45" t="s">
        <v>4667</v>
      </c>
      <c r="E28" s="83">
        <v>43468</v>
      </c>
      <c r="F28" s="45" t="s">
        <v>3786</v>
      </c>
      <c r="G28" s="51" t="s">
        <v>222</v>
      </c>
      <c r="H28" s="51" t="s">
        <v>223</v>
      </c>
      <c r="I28" s="43" t="s">
        <v>226</v>
      </c>
      <c r="J28" s="31"/>
      <c r="K28" s="31"/>
      <c r="L28" s="31"/>
      <c r="M28" s="31"/>
      <c r="N28" s="31"/>
      <c r="O28" s="31"/>
      <c r="P28" s="31"/>
      <c r="Q28" s="31" t="b">
        <f>IF(AND(OR(G28:G29=DATOS!C$8,G28:G29=DATOS!C$9),H28:H29=DATOS!B$4),ROW(G28:G29))</f>
        <v>0</v>
      </c>
      <c r="R28" s="31" t="str">
        <f t="shared" ca="1" si="0"/>
        <v/>
      </c>
      <c r="S28" s="31">
        <f t="shared" ca="1" si="1"/>
        <v>0</v>
      </c>
      <c r="T28" s="32"/>
      <c r="U28" s="32"/>
      <c r="V28" s="32"/>
      <c r="W28" s="32"/>
      <c r="X28" s="32"/>
      <c r="Y28" s="32"/>
      <c r="Z28" s="32"/>
      <c r="AA28" s="32"/>
      <c r="AB28" s="32"/>
      <c r="AC28" s="32"/>
      <c r="AD28" s="32"/>
      <c r="AE28" s="32"/>
    </row>
    <row r="29" spans="1:31" ht="12.75">
      <c r="A29" s="76" t="s">
        <v>4782</v>
      </c>
      <c r="B29" s="43" t="s">
        <v>4783</v>
      </c>
      <c r="C29" s="45" t="s">
        <v>4784</v>
      </c>
      <c r="D29" s="45" t="s">
        <v>4647</v>
      </c>
      <c r="E29" s="83">
        <v>43468</v>
      </c>
      <c r="F29" s="45" t="s">
        <v>4785</v>
      </c>
      <c r="G29" s="51" t="s">
        <v>114</v>
      </c>
      <c r="H29" s="51" t="s">
        <v>223</v>
      </c>
      <c r="I29" s="43" t="s">
        <v>226</v>
      </c>
      <c r="J29" s="43" t="s">
        <v>4787</v>
      </c>
      <c r="K29" s="43"/>
      <c r="L29" s="43"/>
      <c r="M29" s="43"/>
      <c r="N29" s="43" t="s">
        <v>4698</v>
      </c>
      <c r="O29" s="81">
        <v>43468</v>
      </c>
      <c r="P29" s="43" t="s">
        <v>4652</v>
      </c>
      <c r="Q29" s="31" t="b">
        <f>IF(AND(OR(G29:G30=DATOS!C$8,G29:G30=DATOS!C$9),H29:H30=DATOS!B$4),ROW(G29:G30))</f>
        <v>0</v>
      </c>
      <c r="R29" s="31" t="str">
        <f t="shared" ca="1" si="0"/>
        <v/>
      </c>
      <c r="S29" s="31">
        <f t="shared" ca="1" si="1"/>
        <v>0</v>
      </c>
      <c r="T29" s="32"/>
      <c r="U29" s="32"/>
      <c r="V29" s="32"/>
      <c r="W29" s="32"/>
      <c r="X29" s="32"/>
      <c r="Y29" s="32"/>
      <c r="Z29" s="32"/>
      <c r="AA29" s="32"/>
      <c r="AB29" s="32"/>
      <c r="AC29" s="32"/>
      <c r="AD29" s="32"/>
      <c r="AE29" s="32"/>
    </row>
    <row r="30" spans="1:31" ht="12.75">
      <c r="A30" s="76" t="s">
        <v>4704</v>
      </c>
      <c r="B30" s="43" t="s">
        <v>4793</v>
      </c>
      <c r="C30" s="45" t="s">
        <v>380</v>
      </c>
      <c r="D30" s="45" t="s">
        <v>4671</v>
      </c>
      <c r="E30" s="83">
        <v>43468</v>
      </c>
      <c r="F30" s="45" t="s">
        <v>4794</v>
      </c>
      <c r="G30" s="51" t="s">
        <v>114</v>
      </c>
      <c r="H30" s="51" t="s">
        <v>223</v>
      </c>
      <c r="I30" s="43" t="s">
        <v>226</v>
      </c>
      <c r="J30" s="43" t="s">
        <v>4796</v>
      </c>
      <c r="K30" s="43"/>
      <c r="L30" s="43"/>
      <c r="M30" s="43"/>
      <c r="N30" s="43" t="s">
        <v>4797</v>
      </c>
      <c r="O30" s="48">
        <v>43468</v>
      </c>
      <c r="P30" s="43" t="s">
        <v>4675</v>
      </c>
      <c r="Q30" s="31" t="b">
        <f>IF(AND(OR(G30:G31=DATOS!C$8,G30:G31=DATOS!C$9),H30:H31=DATOS!B$4),ROW(G30:G31))</f>
        <v>0</v>
      </c>
      <c r="R30" s="31" t="str">
        <f t="shared" ca="1" si="0"/>
        <v/>
      </c>
      <c r="S30" s="31">
        <f t="shared" ca="1" si="1"/>
        <v>0</v>
      </c>
      <c r="T30" s="32"/>
      <c r="U30" s="32"/>
      <c r="V30" s="32"/>
      <c r="W30" s="32"/>
      <c r="X30" s="32"/>
      <c r="Y30" s="32"/>
      <c r="Z30" s="32"/>
      <c r="AA30" s="32"/>
      <c r="AB30" s="32"/>
      <c r="AC30" s="32"/>
      <c r="AD30" s="32"/>
      <c r="AE30" s="32"/>
    </row>
    <row r="31" spans="1:31" ht="12.75">
      <c r="A31" s="76" t="s">
        <v>4800</v>
      </c>
      <c r="B31" s="43" t="s">
        <v>4802</v>
      </c>
      <c r="C31" s="45" t="s">
        <v>216</v>
      </c>
      <c r="D31" s="45" t="s">
        <v>4647</v>
      </c>
      <c r="E31" s="83">
        <v>43469</v>
      </c>
      <c r="F31" s="45" t="s">
        <v>4804</v>
      </c>
      <c r="G31" s="51" t="s">
        <v>222</v>
      </c>
      <c r="H31" s="51" t="s">
        <v>223</v>
      </c>
      <c r="I31" s="43" t="s">
        <v>226</v>
      </c>
      <c r="J31" s="43" t="s">
        <v>4807</v>
      </c>
      <c r="K31" s="43"/>
      <c r="L31" s="43"/>
      <c r="M31" s="43"/>
      <c r="N31" s="43" t="s">
        <v>4808</v>
      </c>
      <c r="O31" s="48">
        <v>43469</v>
      </c>
      <c r="P31" s="43" t="s">
        <v>4652</v>
      </c>
      <c r="Q31" s="31" t="b">
        <f>IF(AND(OR(G31:G32=DATOS!C$8,G31:G32=DATOS!C$9),H31:H32=DATOS!B$4),ROW(G31:G32))</f>
        <v>0</v>
      </c>
      <c r="R31" s="31" t="str">
        <f t="shared" ca="1" si="0"/>
        <v/>
      </c>
      <c r="S31" s="31">
        <f t="shared" ca="1" si="1"/>
        <v>0</v>
      </c>
      <c r="T31" s="32"/>
      <c r="U31" s="32"/>
      <c r="V31" s="32"/>
      <c r="W31" s="32"/>
      <c r="X31" s="32"/>
      <c r="Y31" s="32"/>
      <c r="Z31" s="32"/>
      <c r="AA31" s="32"/>
      <c r="AB31" s="32"/>
      <c r="AC31" s="32"/>
      <c r="AD31" s="32"/>
      <c r="AE31" s="32"/>
    </row>
    <row r="32" spans="1:31" ht="12.75">
      <c r="A32" s="37" t="s">
        <v>4809</v>
      </c>
      <c r="B32" s="43" t="s">
        <v>4810</v>
      </c>
      <c r="C32" s="45" t="s">
        <v>216</v>
      </c>
      <c r="D32" s="45" t="s">
        <v>4671</v>
      </c>
      <c r="E32" s="48">
        <v>43469</v>
      </c>
      <c r="F32" s="43" t="s">
        <v>4812</v>
      </c>
      <c r="G32" s="51" t="s">
        <v>271</v>
      </c>
      <c r="H32" s="51" t="s">
        <v>223</v>
      </c>
      <c r="I32" s="43" t="s">
        <v>226</v>
      </c>
      <c r="J32" s="43" t="s">
        <v>4673</v>
      </c>
      <c r="K32" s="43"/>
      <c r="L32" s="43"/>
      <c r="M32" s="43"/>
      <c r="N32" s="43" t="s">
        <v>4814</v>
      </c>
      <c r="O32" s="48">
        <v>43473</v>
      </c>
      <c r="P32" s="43" t="s">
        <v>4675</v>
      </c>
      <c r="Q32" s="31" t="b">
        <f>IF(AND(OR(G32:G33=DATOS!C$8,G32:G33=DATOS!C$9),H32:H33=DATOS!B$4),ROW(G32:G33))</f>
        <v>0</v>
      </c>
      <c r="R32" s="31" t="str">
        <f t="shared" ca="1" si="0"/>
        <v/>
      </c>
      <c r="S32" s="31">
        <f t="shared" ca="1" si="1"/>
        <v>0</v>
      </c>
      <c r="T32" s="32"/>
      <c r="U32" s="32"/>
      <c r="V32" s="32"/>
      <c r="W32" s="32"/>
      <c r="X32" s="32"/>
      <c r="Y32" s="32"/>
      <c r="Z32" s="32"/>
      <c r="AA32" s="32"/>
      <c r="AB32" s="32"/>
      <c r="AC32" s="32"/>
      <c r="AD32" s="32"/>
      <c r="AE32" s="32"/>
    </row>
    <row r="33" spans="1:31" ht="12.75">
      <c r="A33" s="37" t="s">
        <v>4818</v>
      </c>
      <c r="B33" s="43" t="s">
        <v>4819</v>
      </c>
      <c r="C33" s="45" t="s">
        <v>414</v>
      </c>
      <c r="D33" s="45" t="s">
        <v>4671</v>
      </c>
      <c r="E33" s="48">
        <v>43469</v>
      </c>
      <c r="F33" s="43" t="s">
        <v>4820</v>
      </c>
      <c r="G33" s="51" t="s">
        <v>222</v>
      </c>
      <c r="H33" s="51" t="s">
        <v>223</v>
      </c>
      <c r="I33" s="43" t="s">
        <v>226</v>
      </c>
      <c r="J33" s="43" t="s">
        <v>4823</v>
      </c>
      <c r="K33" s="43"/>
      <c r="L33" s="43"/>
      <c r="M33" s="43"/>
      <c r="N33" s="43" t="s">
        <v>4824</v>
      </c>
      <c r="O33" s="48">
        <v>43470</v>
      </c>
      <c r="P33" s="43" t="s">
        <v>4675</v>
      </c>
      <c r="Q33" s="31" t="b">
        <f>IF(AND(OR(G33:G34=DATOS!C$8,G33:G34=DATOS!C$9),H33:H34=DATOS!B$4),ROW(G33:G34))</f>
        <v>0</v>
      </c>
      <c r="R33" s="31" t="str">
        <f t="shared" ca="1" si="0"/>
        <v/>
      </c>
      <c r="S33" s="31">
        <f t="shared" ca="1" si="1"/>
        <v>0</v>
      </c>
      <c r="T33" s="32"/>
      <c r="U33" s="32"/>
      <c r="V33" s="32"/>
      <c r="W33" s="32"/>
      <c r="X33" s="32"/>
      <c r="Y33" s="32"/>
      <c r="Z33" s="32"/>
      <c r="AA33" s="32"/>
      <c r="AB33" s="32"/>
      <c r="AC33" s="32"/>
      <c r="AD33" s="32"/>
      <c r="AE33" s="32"/>
    </row>
    <row r="34" spans="1:31" ht="12.75">
      <c r="A34" s="76" t="s">
        <v>4829</v>
      </c>
      <c r="B34" s="43" t="s">
        <v>4830</v>
      </c>
      <c r="C34" s="45" t="s">
        <v>360</v>
      </c>
      <c r="D34" s="45" t="s">
        <v>4831</v>
      </c>
      <c r="E34" s="83">
        <v>43469</v>
      </c>
      <c r="F34" s="45"/>
      <c r="G34" s="51" t="s">
        <v>362</v>
      </c>
      <c r="H34" s="51" t="s">
        <v>223</v>
      </c>
      <c r="I34" s="43" t="s">
        <v>226</v>
      </c>
      <c r="J34" s="43"/>
      <c r="K34" s="43"/>
      <c r="L34" s="43"/>
      <c r="M34" s="43"/>
      <c r="N34" s="43"/>
      <c r="O34" s="31"/>
      <c r="P34" s="43"/>
      <c r="Q34" s="31" t="b">
        <f>IF(AND(OR(G34:G35=DATOS!C$8,G34:G35=DATOS!C$9),H34:H35=DATOS!B$4),ROW(G34:G35))</f>
        <v>0</v>
      </c>
      <c r="R34" s="31" t="str">
        <f t="shared" ca="1" si="0"/>
        <v/>
      </c>
      <c r="S34" s="31">
        <f t="shared" ca="1" si="1"/>
        <v>0</v>
      </c>
      <c r="T34" s="32"/>
      <c r="U34" s="32"/>
      <c r="V34" s="32"/>
      <c r="W34" s="32"/>
      <c r="X34" s="32"/>
      <c r="Y34" s="32"/>
      <c r="Z34" s="32"/>
      <c r="AA34" s="32"/>
      <c r="AB34" s="32"/>
      <c r="AC34" s="32"/>
      <c r="AD34" s="32"/>
      <c r="AE34" s="32"/>
    </row>
    <row r="35" spans="1:31" ht="12.75">
      <c r="A35" s="37" t="s">
        <v>4834</v>
      </c>
      <c r="B35" s="43" t="s">
        <v>4835</v>
      </c>
      <c r="C35" s="45" t="s">
        <v>4491</v>
      </c>
      <c r="D35" s="45" t="s">
        <v>4671</v>
      </c>
      <c r="E35" s="48">
        <v>43469</v>
      </c>
      <c r="F35" s="43" t="s">
        <v>4794</v>
      </c>
      <c r="G35" s="51" t="s">
        <v>114</v>
      </c>
      <c r="H35" s="51" t="s">
        <v>223</v>
      </c>
      <c r="I35" s="43" t="s">
        <v>226</v>
      </c>
      <c r="J35" s="43" t="s">
        <v>4842</v>
      </c>
      <c r="K35" s="43"/>
      <c r="L35" s="43"/>
      <c r="M35" s="43"/>
      <c r="N35" s="43" t="s">
        <v>4843</v>
      </c>
      <c r="O35" s="48">
        <v>43469</v>
      </c>
      <c r="P35" s="43" t="s">
        <v>4675</v>
      </c>
      <c r="Q35" s="31" t="b">
        <f>IF(AND(OR(G35:G36=DATOS!C$8,G35:G36=DATOS!C$9),H35:H36=DATOS!B$4),ROW(G35:G36))</f>
        <v>0</v>
      </c>
      <c r="R35" s="31" t="str">
        <f t="shared" ca="1" si="0"/>
        <v/>
      </c>
      <c r="S35" s="31">
        <f t="shared" ca="1" si="1"/>
        <v>0</v>
      </c>
      <c r="T35" s="32"/>
      <c r="U35" s="32"/>
      <c r="V35" s="32"/>
      <c r="W35" s="32"/>
      <c r="X35" s="32"/>
      <c r="Y35" s="32"/>
      <c r="Z35" s="32"/>
      <c r="AA35" s="32"/>
      <c r="AB35" s="32"/>
      <c r="AC35" s="32"/>
      <c r="AD35" s="32"/>
      <c r="AE35" s="32"/>
    </row>
    <row r="36" spans="1:31" ht="12.75">
      <c r="A36" s="76" t="s">
        <v>4847</v>
      </c>
      <c r="B36" s="43" t="s">
        <v>4849</v>
      </c>
      <c r="C36" s="45" t="s">
        <v>4661</v>
      </c>
      <c r="D36" s="45" t="s">
        <v>4667</v>
      </c>
      <c r="E36" s="83">
        <v>43469</v>
      </c>
      <c r="F36" s="45" t="s">
        <v>4852</v>
      </c>
      <c r="G36" s="51" t="s">
        <v>384</v>
      </c>
      <c r="H36" s="51" t="s">
        <v>223</v>
      </c>
      <c r="I36" s="43" t="s">
        <v>226</v>
      </c>
      <c r="J36" s="43"/>
      <c r="K36" s="43"/>
      <c r="L36" s="43"/>
      <c r="M36" s="43"/>
      <c r="N36" s="43" t="s">
        <v>4854</v>
      </c>
      <c r="O36" s="48">
        <v>43482</v>
      </c>
      <c r="P36" s="43" t="s">
        <v>389</v>
      </c>
      <c r="Q36" s="31" t="b">
        <f>IF(AND(OR(G36:G37=DATOS!C$8,G36:G37=DATOS!C$9),H36:H37=DATOS!B$4),ROW(G36:G37))</f>
        <v>0</v>
      </c>
      <c r="R36" s="31" t="str">
        <f t="shared" ca="1" si="0"/>
        <v/>
      </c>
      <c r="S36" s="31">
        <f t="shared" ca="1" si="1"/>
        <v>0</v>
      </c>
      <c r="T36" s="32"/>
      <c r="U36" s="32"/>
      <c r="V36" s="32"/>
      <c r="W36" s="32"/>
      <c r="X36" s="32"/>
      <c r="Y36" s="32"/>
      <c r="Z36" s="32"/>
      <c r="AA36" s="32"/>
      <c r="AB36" s="32"/>
      <c r="AC36" s="32"/>
      <c r="AD36" s="32"/>
      <c r="AE36" s="32"/>
    </row>
    <row r="37" spans="1:31" ht="12.75">
      <c r="A37" s="76" t="s">
        <v>4720</v>
      </c>
      <c r="B37" s="43" t="s">
        <v>4721</v>
      </c>
      <c r="C37" s="45" t="s">
        <v>4716</v>
      </c>
      <c r="D37" s="45" t="s">
        <v>4671</v>
      </c>
      <c r="E37" s="83">
        <v>43469</v>
      </c>
      <c r="F37" s="45" t="s">
        <v>3161</v>
      </c>
      <c r="G37" s="51" t="s">
        <v>271</v>
      </c>
      <c r="H37" s="51" t="s">
        <v>223</v>
      </c>
      <c r="I37" s="43" t="s">
        <v>226</v>
      </c>
      <c r="J37" s="43" t="s">
        <v>4739</v>
      </c>
      <c r="K37" s="43"/>
      <c r="L37" s="43"/>
      <c r="M37" s="43"/>
      <c r="N37" s="43" t="s">
        <v>4859</v>
      </c>
      <c r="O37" s="48">
        <v>43468</v>
      </c>
      <c r="P37" s="43" t="s">
        <v>4675</v>
      </c>
      <c r="Q37" s="31" t="b">
        <f>IF(AND(OR(G37:G38=DATOS!C$8,G37:G38=DATOS!C$9),H37:H38=DATOS!B$4),ROW(G37:G38))</f>
        <v>0</v>
      </c>
      <c r="R37" s="31" t="str">
        <f t="shared" ca="1" si="0"/>
        <v/>
      </c>
      <c r="S37" s="31">
        <f t="shared" ca="1" si="1"/>
        <v>0</v>
      </c>
      <c r="T37" s="32"/>
      <c r="U37" s="32"/>
      <c r="V37" s="32"/>
      <c r="W37" s="32"/>
      <c r="X37" s="32"/>
      <c r="Y37" s="32"/>
      <c r="Z37" s="32"/>
      <c r="AA37" s="32"/>
      <c r="AB37" s="32"/>
      <c r="AC37" s="32"/>
      <c r="AD37" s="32"/>
      <c r="AE37" s="32"/>
    </row>
    <row r="38" spans="1:31" ht="12.75">
      <c r="A38" s="37" t="s">
        <v>4863</v>
      </c>
      <c r="B38" s="43" t="s">
        <v>4864</v>
      </c>
      <c r="C38" s="45" t="s">
        <v>624</v>
      </c>
      <c r="D38" s="45" t="s">
        <v>4671</v>
      </c>
      <c r="E38" s="48">
        <v>43470</v>
      </c>
      <c r="F38" s="43" t="s">
        <v>4867</v>
      </c>
      <c r="G38" s="51" t="s">
        <v>384</v>
      </c>
      <c r="H38" s="51" t="s">
        <v>223</v>
      </c>
      <c r="I38" s="43" t="s">
        <v>226</v>
      </c>
      <c r="J38" s="43" t="s">
        <v>4868</v>
      </c>
      <c r="K38" s="43"/>
      <c r="L38" s="43"/>
      <c r="M38" s="43"/>
      <c r="N38" s="43" t="s">
        <v>4869</v>
      </c>
      <c r="O38" s="48">
        <v>43473</v>
      </c>
      <c r="P38" s="43" t="s">
        <v>389</v>
      </c>
      <c r="Q38" s="31" t="b">
        <f>IF(AND(OR(G38:G39=DATOS!C$8,G38:G39=DATOS!C$9),H38:H39=DATOS!B$4),ROW(G38:G39))</f>
        <v>0</v>
      </c>
      <c r="R38" s="31" t="str">
        <f t="shared" ca="1" si="0"/>
        <v/>
      </c>
      <c r="S38" s="31">
        <f t="shared" ca="1" si="1"/>
        <v>0</v>
      </c>
      <c r="T38" s="32"/>
      <c r="U38" s="32"/>
      <c r="V38" s="32"/>
      <c r="W38" s="32"/>
      <c r="X38" s="32"/>
      <c r="Y38" s="32"/>
      <c r="Z38" s="32"/>
      <c r="AA38" s="32"/>
      <c r="AB38" s="32"/>
      <c r="AC38" s="32"/>
      <c r="AD38" s="32"/>
      <c r="AE38" s="32"/>
    </row>
    <row r="39" spans="1:31" ht="12.75">
      <c r="A39" s="37" t="s">
        <v>4865</v>
      </c>
      <c r="B39" s="43" t="s">
        <v>4872</v>
      </c>
      <c r="C39" s="45" t="s">
        <v>216</v>
      </c>
      <c r="D39" s="45" t="s">
        <v>4647</v>
      </c>
      <c r="E39" s="48">
        <v>43470</v>
      </c>
      <c r="F39" s="43" t="s">
        <v>4874</v>
      </c>
      <c r="G39" s="51" t="s">
        <v>271</v>
      </c>
      <c r="H39" s="51" t="s">
        <v>223</v>
      </c>
      <c r="I39" s="43" t="s">
        <v>226</v>
      </c>
      <c r="J39" s="43" t="s">
        <v>4876</v>
      </c>
      <c r="K39" s="43"/>
      <c r="L39" s="43"/>
      <c r="M39" s="43"/>
      <c r="N39" s="43" t="s">
        <v>4877</v>
      </c>
      <c r="O39" s="48">
        <v>43470</v>
      </c>
      <c r="P39" s="43" t="s">
        <v>4652</v>
      </c>
      <c r="Q39" s="31" t="b">
        <f>IF(AND(OR(G39:G40=DATOS!C$8,G39:G40=DATOS!C$9),H39:H40=DATOS!B$4),ROW(G39:G40))</f>
        <v>0</v>
      </c>
      <c r="R39" s="31" t="str">
        <f t="shared" ca="1" si="0"/>
        <v/>
      </c>
      <c r="S39" s="31">
        <f t="shared" ca="1" si="1"/>
        <v>0</v>
      </c>
      <c r="T39" s="32"/>
      <c r="U39" s="32"/>
      <c r="V39" s="32"/>
      <c r="W39" s="32"/>
      <c r="X39" s="32"/>
      <c r="Y39" s="32"/>
      <c r="Z39" s="32"/>
      <c r="AA39" s="32"/>
      <c r="AB39" s="32"/>
      <c r="AC39" s="32"/>
      <c r="AD39" s="32"/>
      <c r="AE39" s="32"/>
    </row>
    <row r="40" spans="1:31" ht="12.75">
      <c r="A40" s="37" t="s">
        <v>4880</v>
      </c>
      <c r="B40" s="43" t="s">
        <v>4881</v>
      </c>
      <c r="C40" s="45" t="s">
        <v>4655</v>
      </c>
      <c r="D40" s="45" t="s">
        <v>4671</v>
      </c>
      <c r="E40" s="48">
        <v>43470</v>
      </c>
      <c r="F40" s="43" t="s">
        <v>4882</v>
      </c>
      <c r="G40" s="51" t="s">
        <v>271</v>
      </c>
      <c r="H40" s="51" t="s">
        <v>223</v>
      </c>
      <c r="I40" s="43" t="s">
        <v>226</v>
      </c>
      <c r="J40" s="43" t="s">
        <v>4883</v>
      </c>
      <c r="K40" s="43"/>
      <c r="L40" s="43"/>
      <c r="M40" s="43"/>
      <c r="N40" s="43" t="s">
        <v>4885</v>
      </c>
      <c r="O40" s="48">
        <v>43470</v>
      </c>
      <c r="P40" s="43" t="s">
        <v>4675</v>
      </c>
      <c r="Q40" s="31" t="b">
        <f>IF(AND(OR(G40:G41=DATOS!C$8,G40:G41=DATOS!C$9),H40:H41=DATOS!B$4),ROW(G40:G41))</f>
        <v>0</v>
      </c>
      <c r="R40" s="31" t="str">
        <f t="shared" ca="1" si="0"/>
        <v/>
      </c>
      <c r="S40" s="31">
        <f t="shared" ca="1" si="1"/>
        <v>0</v>
      </c>
      <c r="T40" s="32"/>
      <c r="U40" s="32"/>
      <c r="V40" s="32"/>
      <c r="W40" s="32"/>
      <c r="X40" s="32"/>
      <c r="Y40" s="32"/>
      <c r="Z40" s="32"/>
      <c r="AA40" s="32"/>
      <c r="AB40" s="32"/>
      <c r="AC40" s="32"/>
      <c r="AD40" s="32"/>
      <c r="AE40" s="32"/>
    </row>
    <row r="41" spans="1:31" ht="12.75">
      <c r="A41" s="37" t="s">
        <v>4889</v>
      </c>
      <c r="B41" s="43" t="s">
        <v>4890</v>
      </c>
      <c r="C41" s="45" t="s">
        <v>4491</v>
      </c>
      <c r="D41" s="45" t="s">
        <v>4671</v>
      </c>
      <c r="E41" s="48">
        <v>43470</v>
      </c>
      <c r="F41" s="43" t="s">
        <v>4710</v>
      </c>
      <c r="G41" s="51" t="s">
        <v>114</v>
      </c>
      <c r="H41" s="51" t="s">
        <v>223</v>
      </c>
      <c r="I41" s="43" t="s">
        <v>226</v>
      </c>
      <c r="J41" s="43" t="s">
        <v>4894</v>
      </c>
      <c r="K41" s="43"/>
      <c r="L41" s="43"/>
      <c r="M41" s="43"/>
      <c r="N41" s="43" t="s">
        <v>4895</v>
      </c>
      <c r="O41" s="48">
        <v>43470</v>
      </c>
      <c r="P41" s="43" t="s">
        <v>4675</v>
      </c>
      <c r="Q41" s="31" t="b">
        <f>IF(AND(OR(G41:G42=DATOS!C$8,G41:G42=DATOS!C$9),H41:H42=DATOS!B$4),ROW(G41:G42))</f>
        <v>0</v>
      </c>
      <c r="R41" s="31" t="str">
        <f t="shared" ca="1" si="0"/>
        <v/>
      </c>
      <c r="S41" s="31">
        <f t="shared" ca="1" si="1"/>
        <v>0</v>
      </c>
      <c r="T41" s="32"/>
      <c r="U41" s="32"/>
      <c r="V41" s="32"/>
      <c r="W41" s="32"/>
      <c r="X41" s="32"/>
      <c r="Y41" s="32"/>
      <c r="Z41" s="32"/>
      <c r="AA41" s="32"/>
      <c r="AB41" s="32"/>
      <c r="AC41" s="32"/>
      <c r="AD41" s="32"/>
      <c r="AE41" s="32"/>
    </row>
    <row r="42" spans="1:31" ht="12.75">
      <c r="A42" s="37" t="s">
        <v>4899</v>
      </c>
      <c r="B42" s="43" t="s">
        <v>4901</v>
      </c>
      <c r="C42" s="45" t="s">
        <v>4716</v>
      </c>
      <c r="D42" s="45" t="s">
        <v>4671</v>
      </c>
      <c r="E42" s="48">
        <v>43470</v>
      </c>
      <c r="F42" s="43" t="s">
        <v>4903</v>
      </c>
      <c r="G42" s="51" t="s">
        <v>384</v>
      </c>
      <c r="H42" s="51" t="s">
        <v>223</v>
      </c>
      <c r="I42" s="43" t="s">
        <v>226</v>
      </c>
      <c r="J42" s="43" t="s">
        <v>4905</v>
      </c>
      <c r="K42" s="43"/>
      <c r="L42" s="43"/>
      <c r="M42" s="43"/>
      <c r="N42" s="43" t="s">
        <v>4906</v>
      </c>
      <c r="O42" s="48">
        <v>43473</v>
      </c>
      <c r="P42" s="43" t="s">
        <v>389</v>
      </c>
      <c r="Q42" s="31" t="b">
        <f>IF(AND(OR(G42:G43=DATOS!C$8,G42:G43=DATOS!C$9),H42:H43=DATOS!B$4),ROW(G42:G43))</f>
        <v>0</v>
      </c>
      <c r="R42" s="31" t="str">
        <f t="shared" ca="1" si="0"/>
        <v/>
      </c>
      <c r="S42" s="31">
        <f t="shared" ca="1" si="1"/>
        <v>0</v>
      </c>
      <c r="T42" s="32"/>
      <c r="U42" s="32"/>
      <c r="V42" s="32"/>
      <c r="W42" s="32"/>
      <c r="X42" s="32"/>
      <c r="Y42" s="32"/>
      <c r="Z42" s="32"/>
      <c r="AA42" s="32"/>
      <c r="AB42" s="32"/>
      <c r="AC42" s="32"/>
      <c r="AD42" s="32"/>
      <c r="AE42" s="32"/>
    </row>
    <row r="43" spans="1:31" ht="12.75">
      <c r="A43" s="37" t="s">
        <v>4908</v>
      </c>
      <c r="B43" s="43" t="s">
        <v>4909</v>
      </c>
      <c r="C43" s="45" t="s">
        <v>216</v>
      </c>
      <c r="D43" s="45" t="s">
        <v>4667</v>
      </c>
      <c r="E43" s="48">
        <v>43472</v>
      </c>
      <c r="F43" s="43" t="s">
        <v>4911</v>
      </c>
      <c r="G43" s="51" t="s">
        <v>362</v>
      </c>
      <c r="H43" s="51" t="s">
        <v>223</v>
      </c>
      <c r="I43" s="43" t="s">
        <v>226</v>
      </c>
      <c r="J43" s="43" t="s">
        <v>4739</v>
      </c>
      <c r="K43" s="43"/>
      <c r="L43" s="43"/>
      <c r="M43" s="43"/>
      <c r="N43" s="31"/>
      <c r="O43" s="31"/>
      <c r="P43" s="31"/>
      <c r="Q43" s="31" t="b">
        <f>IF(AND(OR(G43:G44=DATOS!C$8,G43:G44=DATOS!C$9),H43:H44=DATOS!B$4),ROW(G43:G44))</f>
        <v>0</v>
      </c>
      <c r="R43" s="31" t="str">
        <f t="shared" ca="1" si="0"/>
        <v/>
      </c>
      <c r="S43" s="31">
        <f t="shared" ca="1" si="1"/>
        <v>0</v>
      </c>
      <c r="T43" s="32"/>
      <c r="U43" s="32"/>
      <c r="V43" s="32"/>
      <c r="W43" s="32"/>
      <c r="X43" s="32"/>
      <c r="Y43" s="32"/>
      <c r="Z43" s="32"/>
      <c r="AA43" s="32"/>
      <c r="AB43" s="32"/>
      <c r="AC43" s="32"/>
      <c r="AD43" s="32"/>
      <c r="AE43" s="32"/>
    </row>
    <row r="44" spans="1:31" ht="12.75">
      <c r="A44" s="37" t="s">
        <v>4914</v>
      </c>
      <c r="B44" s="43" t="s">
        <v>4916</v>
      </c>
      <c r="C44" s="45" t="s">
        <v>4655</v>
      </c>
      <c r="D44" s="45" t="s">
        <v>4687</v>
      </c>
      <c r="E44" s="48">
        <v>43472</v>
      </c>
      <c r="F44" s="45" t="s">
        <v>3161</v>
      </c>
      <c r="G44" s="51" t="s">
        <v>271</v>
      </c>
      <c r="H44" s="51" t="s">
        <v>223</v>
      </c>
      <c r="I44" s="43" t="s">
        <v>226</v>
      </c>
      <c r="J44" s="43"/>
      <c r="K44" s="43"/>
      <c r="L44" s="43"/>
      <c r="M44" s="43"/>
      <c r="N44" s="43" t="s">
        <v>4918</v>
      </c>
      <c r="O44" s="48">
        <v>43472</v>
      </c>
      <c r="P44" s="43" t="s">
        <v>4741</v>
      </c>
      <c r="Q44" s="31" t="b">
        <f>IF(AND(OR(G44:G45=DATOS!C$8,G44:G45=DATOS!C$9),H44:H45=DATOS!B$4),ROW(G44:G45))</f>
        <v>0</v>
      </c>
      <c r="R44" s="31" t="str">
        <f t="shared" ca="1" si="0"/>
        <v/>
      </c>
      <c r="S44" s="31">
        <f t="shared" ca="1" si="1"/>
        <v>0</v>
      </c>
      <c r="T44" s="32"/>
      <c r="U44" s="32"/>
      <c r="V44" s="32"/>
      <c r="W44" s="32"/>
      <c r="X44" s="32"/>
      <c r="Y44" s="32"/>
      <c r="Z44" s="32"/>
      <c r="AA44" s="32"/>
      <c r="AB44" s="32"/>
      <c r="AC44" s="32"/>
      <c r="AD44" s="32"/>
      <c r="AE44" s="32"/>
    </row>
    <row r="45" spans="1:31" ht="12.75">
      <c r="A45" s="89" t="s">
        <v>4665</v>
      </c>
      <c r="B45" s="43" t="s">
        <v>4666</v>
      </c>
      <c r="C45" s="45" t="s">
        <v>624</v>
      </c>
      <c r="D45" s="45" t="s">
        <v>4671</v>
      </c>
      <c r="E45" s="48">
        <v>43473</v>
      </c>
      <c r="F45" s="43" t="s">
        <v>4922</v>
      </c>
      <c r="G45" s="51" t="s">
        <v>271</v>
      </c>
      <c r="H45" s="51" t="s">
        <v>223</v>
      </c>
      <c r="I45" s="43" t="s">
        <v>226</v>
      </c>
      <c r="J45" s="43" t="s">
        <v>4923</v>
      </c>
      <c r="K45" s="43"/>
      <c r="L45" s="43"/>
      <c r="M45" s="43"/>
      <c r="N45" s="43" t="s">
        <v>4924</v>
      </c>
      <c r="O45" s="48">
        <v>43475</v>
      </c>
      <c r="P45" s="43" t="s">
        <v>4675</v>
      </c>
      <c r="Q45" s="31" t="b">
        <f>IF(AND(OR(G45:G46=DATOS!C$8,G45:G46=DATOS!C$9),H45:H46=DATOS!B$4),ROW(G45:G46))</f>
        <v>0</v>
      </c>
      <c r="R45" s="31" t="str">
        <f t="shared" ca="1" si="0"/>
        <v/>
      </c>
      <c r="S45" s="31">
        <f t="shared" ca="1" si="1"/>
        <v>0</v>
      </c>
      <c r="T45" s="32"/>
      <c r="U45" s="32"/>
      <c r="V45" s="32"/>
      <c r="W45" s="32"/>
      <c r="X45" s="32"/>
      <c r="Y45" s="32"/>
      <c r="Z45" s="32"/>
      <c r="AA45" s="32"/>
      <c r="AB45" s="32"/>
      <c r="AC45" s="32"/>
      <c r="AD45" s="32"/>
      <c r="AE45" s="32"/>
    </row>
    <row r="46" spans="1:31" ht="12.75">
      <c r="A46" s="76" t="s">
        <v>4928</v>
      </c>
      <c r="B46" s="43" t="s">
        <v>4929</v>
      </c>
      <c r="C46" s="45" t="s">
        <v>624</v>
      </c>
      <c r="D46" s="45" t="s">
        <v>4647</v>
      </c>
      <c r="E46" s="48">
        <v>43473</v>
      </c>
      <c r="F46" s="43" t="s">
        <v>4930</v>
      </c>
      <c r="G46" s="51" t="s">
        <v>114</v>
      </c>
      <c r="H46" s="51" t="s">
        <v>223</v>
      </c>
      <c r="I46" s="43" t="s">
        <v>226</v>
      </c>
      <c r="J46" s="43" t="s">
        <v>4933</v>
      </c>
      <c r="K46" s="43"/>
      <c r="L46" s="43"/>
      <c r="M46" s="43"/>
      <c r="N46" s="79" t="s">
        <v>4698</v>
      </c>
      <c r="O46" s="48">
        <v>43108</v>
      </c>
      <c r="P46" s="43" t="s">
        <v>4652</v>
      </c>
      <c r="Q46" s="31" t="b">
        <f>IF(AND(OR(G46:G47=DATOS!C$8,G46:G47=DATOS!C$9),H46:H47=DATOS!B$4),ROW(G46:G47))</f>
        <v>0</v>
      </c>
      <c r="R46" s="31" t="str">
        <f t="shared" ca="1" si="0"/>
        <v/>
      </c>
      <c r="S46" s="31">
        <f t="shared" ca="1" si="1"/>
        <v>0</v>
      </c>
      <c r="T46" s="32"/>
      <c r="U46" s="32"/>
      <c r="V46" s="32"/>
      <c r="W46" s="32"/>
      <c r="X46" s="32"/>
      <c r="Y46" s="32"/>
      <c r="Z46" s="32"/>
      <c r="AA46" s="32"/>
      <c r="AB46" s="32"/>
      <c r="AC46" s="32"/>
      <c r="AD46" s="32"/>
      <c r="AE46" s="32"/>
    </row>
    <row r="47" spans="1:31" ht="12.75">
      <c r="A47" s="37" t="s">
        <v>2674</v>
      </c>
      <c r="B47" s="43" t="s">
        <v>4936</v>
      </c>
      <c r="C47" s="45" t="s">
        <v>216</v>
      </c>
      <c r="D47" s="45" t="s">
        <v>4671</v>
      </c>
      <c r="E47" s="48">
        <v>43473</v>
      </c>
      <c r="F47" s="43" t="s">
        <v>4939</v>
      </c>
      <c r="G47" s="51" t="s">
        <v>114</v>
      </c>
      <c r="H47" s="51" t="s">
        <v>223</v>
      </c>
      <c r="I47" s="43" t="s">
        <v>226</v>
      </c>
      <c r="J47" s="43" t="s">
        <v>4940</v>
      </c>
      <c r="K47" s="43"/>
      <c r="L47" s="43"/>
      <c r="M47" s="43"/>
      <c r="N47" s="43" t="s">
        <v>4941</v>
      </c>
      <c r="O47" s="48">
        <v>43473</v>
      </c>
      <c r="P47" s="43" t="s">
        <v>4675</v>
      </c>
      <c r="Q47" s="31" t="b">
        <f>IF(AND(OR(G47:G48=DATOS!C$8,G47:G48=DATOS!C$9),H47:H48=DATOS!B$4),ROW(G47:G48))</f>
        <v>0</v>
      </c>
      <c r="R47" s="31" t="str">
        <f t="shared" ca="1" si="0"/>
        <v/>
      </c>
      <c r="S47" s="31">
        <f t="shared" ca="1" si="1"/>
        <v>0</v>
      </c>
      <c r="T47" s="32"/>
      <c r="U47" s="32"/>
      <c r="V47" s="32"/>
      <c r="W47" s="32"/>
      <c r="X47" s="32"/>
      <c r="Y47" s="32"/>
      <c r="Z47" s="32"/>
      <c r="AA47" s="32"/>
      <c r="AB47" s="32"/>
      <c r="AC47" s="32"/>
      <c r="AD47" s="32"/>
      <c r="AE47" s="32"/>
    </row>
    <row r="48" spans="1:31" ht="12.75">
      <c r="A48" s="37" t="s">
        <v>4944</v>
      </c>
      <c r="B48" s="43" t="s">
        <v>4945</v>
      </c>
      <c r="C48" s="45" t="s">
        <v>263</v>
      </c>
      <c r="D48" s="45" t="s">
        <v>4647</v>
      </c>
      <c r="E48" s="48">
        <v>43473</v>
      </c>
      <c r="F48" s="43" t="s">
        <v>4948</v>
      </c>
      <c r="G48" s="51" t="s">
        <v>114</v>
      </c>
      <c r="H48" s="51" t="s">
        <v>223</v>
      </c>
      <c r="I48" s="43" t="s">
        <v>226</v>
      </c>
      <c r="J48" s="43" t="s">
        <v>4933</v>
      </c>
      <c r="K48" s="43"/>
      <c r="L48" s="43"/>
      <c r="M48" s="43"/>
      <c r="N48" s="79" t="s">
        <v>4698</v>
      </c>
      <c r="O48" s="48">
        <v>43108</v>
      </c>
      <c r="P48" s="43" t="s">
        <v>4652</v>
      </c>
      <c r="Q48" s="31" t="b">
        <f>IF(AND(OR(G48:G49=DATOS!C$8,G48:G49=DATOS!C$9),H48:H49=DATOS!B$4),ROW(G48:G49))</f>
        <v>0</v>
      </c>
      <c r="R48" s="31" t="str">
        <f t="shared" ca="1" si="0"/>
        <v/>
      </c>
      <c r="S48" s="31">
        <f t="shared" ca="1" si="1"/>
        <v>0</v>
      </c>
      <c r="T48" s="32"/>
      <c r="U48" s="32"/>
      <c r="V48" s="32"/>
      <c r="W48" s="32"/>
      <c r="X48" s="32"/>
      <c r="Y48" s="32"/>
      <c r="Z48" s="32"/>
      <c r="AA48" s="32"/>
      <c r="AB48" s="32"/>
      <c r="AC48" s="32"/>
      <c r="AD48" s="32"/>
      <c r="AE48" s="32"/>
    </row>
    <row r="49" spans="1:31" ht="12.75">
      <c r="A49" s="76" t="s">
        <v>4949</v>
      </c>
      <c r="B49" s="43" t="s">
        <v>4950</v>
      </c>
      <c r="C49" s="45" t="s">
        <v>263</v>
      </c>
      <c r="D49" s="45" t="s">
        <v>4951</v>
      </c>
      <c r="E49" s="48">
        <v>43473</v>
      </c>
      <c r="F49" s="43" t="s">
        <v>4930</v>
      </c>
      <c r="G49" s="51" t="s">
        <v>114</v>
      </c>
      <c r="H49" s="51" t="s">
        <v>223</v>
      </c>
      <c r="I49" s="43" t="s">
        <v>226</v>
      </c>
      <c r="J49" s="43"/>
      <c r="K49" s="43"/>
      <c r="L49" s="43"/>
      <c r="M49" s="43"/>
      <c r="N49" s="43" t="s">
        <v>4954</v>
      </c>
      <c r="O49" s="48">
        <v>43108</v>
      </c>
      <c r="P49" s="43" t="s">
        <v>4956</v>
      </c>
      <c r="Q49" s="31" t="b">
        <f>IF(AND(OR(G49:G50=DATOS!C$8,G49:G50=DATOS!C$9),H49:H50=DATOS!B$4),ROW(G49:G50))</f>
        <v>0</v>
      </c>
      <c r="R49" s="31" t="str">
        <f t="shared" ca="1" si="0"/>
        <v/>
      </c>
      <c r="S49" s="31">
        <f t="shared" ca="1" si="1"/>
        <v>0</v>
      </c>
      <c r="T49" s="32"/>
      <c r="U49" s="32"/>
      <c r="V49" s="32"/>
      <c r="W49" s="32"/>
      <c r="X49" s="32"/>
      <c r="Y49" s="32"/>
      <c r="Z49" s="32"/>
      <c r="AA49" s="32"/>
      <c r="AB49" s="32"/>
      <c r="AC49" s="32"/>
      <c r="AD49" s="32"/>
      <c r="AE49" s="32"/>
    </row>
    <row r="50" spans="1:31" ht="12.75">
      <c r="A50" s="37" t="s">
        <v>4961</v>
      </c>
      <c r="B50" s="43" t="s">
        <v>4646</v>
      </c>
      <c r="C50" s="45" t="s">
        <v>263</v>
      </c>
      <c r="D50" s="45" t="s">
        <v>4951</v>
      </c>
      <c r="E50" s="48">
        <v>43473</v>
      </c>
      <c r="F50" s="43" t="s">
        <v>4964</v>
      </c>
      <c r="G50" s="51" t="s">
        <v>114</v>
      </c>
      <c r="H50" s="51" t="s">
        <v>223</v>
      </c>
      <c r="I50" s="43" t="s">
        <v>226</v>
      </c>
      <c r="J50" s="43"/>
      <c r="K50" s="43"/>
      <c r="L50" s="43"/>
      <c r="M50" s="43"/>
      <c r="N50" s="43" t="s">
        <v>4965</v>
      </c>
      <c r="O50" s="48">
        <v>43108</v>
      </c>
      <c r="P50" s="43" t="s">
        <v>4956</v>
      </c>
      <c r="Q50" s="31" t="b">
        <f>IF(AND(OR(G50:G51=DATOS!C$8,G50:G51=DATOS!C$9),H50:H51=DATOS!B$4),ROW(G50:G51))</f>
        <v>0</v>
      </c>
      <c r="R50" s="31" t="str">
        <f t="shared" ca="1" si="0"/>
        <v/>
      </c>
      <c r="S50" s="31">
        <f t="shared" ca="1" si="1"/>
        <v>0</v>
      </c>
      <c r="T50" s="32"/>
      <c r="U50" s="32"/>
      <c r="V50" s="32"/>
      <c r="W50" s="32"/>
      <c r="X50" s="32"/>
      <c r="Y50" s="32"/>
      <c r="Z50" s="32"/>
      <c r="AA50" s="32"/>
      <c r="AB50" s="32"/>
      <c r="AC50" s="32"/>
      <c r="AD50" s="32"/>
      <c r="AE50" s="32"/>
    </row>
    <row r="51" spans="1:31" ht="12.75">
      <c r="A51" s="37" t="s">
        <v>4771</v>
      </c>
      <c r="B51" s="43" t="s">
        <v>4772</v>
      </c>
      <c r="C51" s="45" t="s">
        <v>263</v>
      </c>
      <c r="D51" s="45" t="s">
        <v>4687</v>
      </c>
      <c r="E51" s="48">
        <v>43473</v>
      </c>
      <c r="F51" s="43" t="s">
        <v>4964</v>
      </c>
      <c r="G51" s="51" t="s">
        <v>114</v>
      </c>
      <c r="H51" s="51" t="s">
        <v>223</v>
      </c>
      <c r="I51" s="43" t="s">
        <v>226</v>
      </c>
      <c r="J51" s="43" t="s">
        <v>4972</v>
      </c>
      <c r="K51" s="43"/>
      <c r="L51" s="43"/>
      <c r="M51" s="43"/>
      <c r="N51" s="43" t="s">
        <v>4973</v>
      </c>
      <c r="O51" s="48">
        <v>43473</v>
      </c>
      <c r="P51" s="43" t="s">
        <v>4741</v>
      </c>
      <c r="Q51" s="31" t="b">
        <f>IF(AND(OR(G51:G52=DATOS!C$8,G51:G52=DATOS!C$9),H51:H52=DATOS!B$4),ROW(G51:G52))</f>
        <v>0</v>
      </c>
      <c r="R51" s="31" t="str">
        <f t="shared" ca="1" si="0"/>
        <v/>
      </c>
      <c r="S51" s="31">
        <f t="shared" ca="1" si="1"/>
        <v>0</v>
      </c>
      <c r="T51" s="32"/>
      <c r="U51" s="32"/>
      <c r="V51" s="32"/>
      <c r="W51" s="32"/>
      <c r="X51" s="32"/>
      <c r="Y51" s="32"/>
      <c r="Z51" s="32"/>
      <c r="AA51" s="32"/>
      <c r="AB51" s="32"/>
      <c r="AC51" s="32"/>
      <c r="AD51" s="32"/>
      <c r="AE51" s="32"/>
    </row>
    <row r="52" spans="1:31" ht="12.75">
      <c r="A52" s="89" t="s">
        <v>4979</v>
      </c>
      <c r="B52" s="84" t="s">
        <v>4980</v>
      </c>
      <c r="C52" s="45" t="s">
        <v>664</v>
      </c>
      <c r="D52" s="45" t="s">
        <v>4647</v>
      </c>
      <c r="E52" s="48">
        <v>43473</v>
      </c>
      <c r="F52" s="43" t="s">
        <v>4981</v>
      </c>
      <c r="G52" s="51" t="s">
        <v>114</v>
      </c>
      <c r="H52" s="51" t="s">
        <v>223</v>
      </c>
      <c r="I52" s="43" t="s">
        <v>226</v>
      </c>
      <c r="J52" s="43" t="s">
        <v>4933</v>
      </c>
      <c r="K52" s="43"/>
      <c r="L52" s="43"/>
      <c r="M52" s="43"/>
      <c r="N52" s="43" t="s">
        <v>4982</v>
      </c>
      <c r="O52" s="48">
        <v>43108</v>
      </c>
      <c r="P52" s="43" t="s">
        <v>4652</v>
      </c>
      <c r="Q52" s="31" t="b">
        <f>IF(AND(OR(G52:G53=DATOS!C$8,G52:G53=DATOS!C$9),H52:H53=DATOS!B$4),ROW(G52:G53))</f>
        <v>0</v>
      </c>
      <c r="R52" s="31" t="str">
        <f t="shared" ca="1" si="0"/>
        <v/>
      </c>
      <c r="S52" s="31">
        <f t="shared" ca="1" si="1"/>
        <v>0</v>
      </c>
      <c r="T52" s="32"/>
      <c r="U52" s="32"/>
      <c r="V52" s="32"/>
      <c r="W52" s="32"/>
      <c r="X52" s="32"/>
      <c r="Y52" s="32"/>
      <c r="Z52" s="32"/>
      <c r="AA52" s="32"/>
      <c r="AB52" s="32"/>
      <c r="AC52" s="32"/>
      <c r="AD52" s="32"/>
      <c r="AE52" s="32"/>
    </row>
    <row r="53" spans="1:31" ht="12.75">
      <c r="A53" s="90" t="s">
        <v>4986</v>
      </c>
      <c r="B53" s="43" t="s">
        <v>4987</v>
      </c>
      <c r="C53" s="45" t="s">
        <v>4655</v>
      </c>
      <c r="D53" s="45" t="s">
        <v>4687</v>
      </c>
      <c r="E53" s="48">
        <v>43473</v>
      </c>
      <c r="F53" s="45" t="s">
        <v>3161</v>
      </c>
      <c r="G53" s="51" t="s">
        <v>271</v>
      </c>
      <c r="H53" s="51" t="s">
        <v>223</v>
      </c>
      <c r="I53" s="43" t="s">
        <v>226</v>
      </c>
      <c r="J53" s="43" t="s">
        <v>4989</v>
      </c>
      <c r="K53" s="43"/>
      <c r="L53" s="43"/>
      <c r="M53" s="43"/>
      <c r="N53" s="43" t="s">
        <v>4990</v>
      </c>
      <c r="O53" s="48">
        <v>43473</v>
      </c>
      <c r="P53" s="43" t="s">
        <v>4741</v>
      </c>
      <c r="Q53" s="31" t="b">
        <f>IF(AND(OR(G53:G54=DATOS!C$8,G53:G54=DATOS!C$9),H53:H54=DATOS!B$4),ROW(G53:G54))</f>
        <v>0</v>
      </c>
      <c r="R53" s="31" t="str">
        <f t="shared" ca="1" si="0"/>
        <v/>
      </c>
      <c r="S53" s="31">
        <f t="shared" ca="1" si="1"/>
        <v>0</v>
      </c>
      <c r="T53" s="32"/>
      <c r="U53" s="32"/>
      <c r="V53" s="32"/>
      <c r="W53" s="32"/>
      <c r="X53" s="32"/>
      <c r="Y53" s="32"/>
      <c r="Z53" s="32"/>
      <c r="AA53" s="32"/>
      <c r="AB53" s="32"/>
      <c r="AC53" s="32"/>
      <c r="AD53" s="32"/>
      <c r="AE53" s="32"/>
    </row>
    <row r="54" spans="1:31" ht="12.75">
      <c r="A54" s="37" t="s">
        <v>4992</v>
      </c>
      <c r="B54" s="43" t="s">
        <v>4994</v>
      </c>
      <c r="C54" s="45" t="s">
        <v>4655</v>
      </c>
      <c r="D54" s="45" t="s">
        <v>4667</v>
      </c>
      <c r="E54" s="48">
        <v>43473</v>
      </c>
      <c r="F54" s="43" t="s">
        <v>4997</v>
      </c>
      <c r="G54" s="51" t="s">
        <v>271</v>
      </c>
      <c r="H54" s="51" t="s">
        <v>223</v>
      </c>
      <c r="I54" s="43" t="s">
        <v>226</v>
      </c>
      <c r="J54" s="43" t="s">
        <v>4998</v>
      </c>
      <c r="K54" s="43"/>
      <c r="L54" s="43"/>
      <c r="M54" s="43"/>
      <c r="N54" s="43" t="s">
        <v>4999</v>
      </c>
      <c r="O54" s="48">
        <v>43480</v>
      </c>
      <c r="P54" s="43" t="s">
        <v>4675</v>
      </c>
      <c r="Q54" s="31" t="b">
        <f>IF(AND(OR(G54:G55=DATOS!C$8,G54:G55=DATOS!C$9),H54:H55=DATOS!B$4),ROW(G54:G55))</f>
        <v>0</v>
      </c>
      <c r="R54" s="31" t="str">
        <f t="shared" ca="1" si="0"/>
        <v/>
      </c>
      <c r="S54" s="31">
        <f t="shared" ca="1" si="1"/>
        <v>0</v>
      </c>
      <c r="T54" s="32"/>
      <c r="U54" s="32"/>
      <c r="V54" s="32"/>
      <c r="W54" s="32"/>
      <c r="X54" s="32"/>
      <c r="Y54" s="32"/>
      <c r="Z54" s="32"/>
      <c r="AA54" s="32"/>
      <c r="AB54" s="32"/>
      <c r="AC54" s="32"/>
      <c r="AD54" s="32"/>
      <c r="AE54" s="32"/>
    </row>
    <row r="55" spans="1:31" ht="12.75">
      <c r="A55" s="37" t="s">
        <v>777</v>
      </c>
      <c r="B55" s="43" t="s">
        <v>4660</v>
      </c>
      <c r="C55" s="45" t="s">
        <v>4661</v>
      </c>
      <c r="D55" s="45" t="s">
        <v>4951</v>
      </c>
      <c r="E55" s="48">
        <v>43473</v>
      </c>
      <c r="F55" s="43" t="s">
        <v>5005</v>
      </c>
      <c r="G55" s="51" t="s">
        <v>114</v>
      </c>
      <c r="H55" s="51" t="s">
        <v>223</v>
      </c>
      <c r="I55" s="43" t="s">
        <v>226</v>
      </c>
      <c r="J55" s="43"/>
      <c r="K55" s="43"/>
      <c r="L55" s="43"/>
      <c r="M55" s="43"/>
      <c r="N55" s="43" t="s">
        <v>4954</v>
      </c>
      <c r="O55" s="48">
        <v>43108</v>
      </c>
      <c r="P55" s="43" t="s">
        <v>4956</v>
      </c>
      <c r="Q55" s="31" t="b">
        <f>IF(AND(OR(G55:G56=DATOS!C$8,G55:G56=DATOS!C$9),H55:H56=DATOS!B$4),ROW(G55:G56))</f>
        <v>0</v>
      </c>
      <c r="R55" s="31" t="str">
        <f t="shared" ca="1" si="0"/>
        <v/>
      </c>
      <c r="S55" s="31">
        <f t="shared" ca="1" si="1"/>
        <v>0</v>
      </c>
      <c r="T55" s="32"/>
      <c r="U55" s="32"/>
      <c r="V55" s="32"/>
      <c r="W55" s="32"/>
      <c r="X55" s="32"/>
      <c r="Y55" s="32"/>
      <c r="Z55" s="32"/>
      <c r="AA55" s="32"/>
      <c r="AB55" s="32"/>
      <c r="AC55" s="32"/>
      <c r="AD55" s="32"/>
      <c r="AE55" s="32"/>
    </row>
    <row r="56" spans="1:31" ht="12.75">
      <c r="A56" s="37" t="s">
        <v>5007</v>
      </c>
      <c r="B56" s="43" t="s">
        <v>5008</v>
      </c>
      <c r="C56" s="45" t="s">
        <v>5009</v>
      </c>
      <c r="D56" s="45" t="s">
        <v>4671</v>
      </c>
      <c r="E56" s="48">
        <v>43473</v>
      </c>
      <c r="F56" s="43" t="s">
        <v>5012</v>
      </c>
      <c r="G56" s="51" t="s">
        <v>114</v>
      </c>
      <c r="H56" s="51" t="s">
        <v>223</v>
      </c>
      <c r="I56" s="43" t="s">
        <v>226</v>
      </c>
      <c r="J56" s="43" t="s">
        <v>5013</v>
      </c>
      <c r="K56" s="43"/>
      <c r="L56" s="43"/>
      <c r="M56" s="43"/>
      <c r="N56" s="43" t="s">
        <v>5014</v>
      </c>
      <c r="O56" s="48">
        <v>43476</v>
      </c>
      <c r="P56" s="43" t="s">
        <v>4675</v>
      </c>
      <c r="Q56" s="31" t="b">
        <f>IF(AND(OR(G56:G57=DATOS!C$8,G56:G57=DATOS!C$9),H56:H57=DATOS!B$4),ROW(G56:G57))</f>
        <v>0</v>
      </c>
      <c r="R56" s="31" t="str">
        <f t="shared" ca="1" si="0"/>
        <v/>
      </c>
      <c r="S56" s="31">
        <f t="shared" ca="1" si="1"/>
        <v>0</v>
      </c>
      <c r="T56" s="32"/>
      <c r="U56" s="32"/>
      <c r="V56" s="32"/>
      <c r="W56" s="32"/>
      <c r="X56" s="32"/>
      <c r="Y56" s="32"/>
      <c r="Z56" s="32"/>
      <c r="AA56" s="32"/>
      <c r="AB56" s="32"/>
      <c r="AC56" s="32"/>
      <c r="AD56" s="32"/>
      <c r="AE56" s="32"/>
    </row>
    <row r="57" spans="1:31" ht="12.75">
      <c r="A57" s="37" t="s">
        <v>5017</v>
      </c>
      <c r="B57" s="43" t="s">
        <v>5019</v>
      </c>
      <c r="C57" s="45" t="s">
        <v>4746</v>
      </c>
      <c r="D57" s="45" t="s">
        <v>4671</v>
      </c>
      <c r="E57" s="48">
        <v>43474</v>
      </c>
      <c r="F57" s="43" t="s">
        <v>4739</v>
      </c>
      <c r="G57" s="51" t="s">
        <v>271</v>
      </c>
      <c r="H57" s="51" t="s">
        <v>223</v>
      </c>
      <c r="I57" s="43" t="s">
        <v>226</v>
      </c>
      <c r="J57" s="43" t="s">
        <v>5023</v>
      </c>
      <c r="K57" s="43"/>
      <c r="L57" s="43"/>
      <c r="M57" s="43"/>
      <c r="N57" s="43" t="s">
        <v>5024</v>
      </c>
      <c r="O57" s="48">
        <v>43475</v>
      </c>
      <c r="P57" s="43" t="s">
        <v>4675</v>
      </c>
      <c r="Q57" s="31" t="b">
        <f>IF(AND(OR(G57:G58=DATOS!C$8,G57:G58=DATOS!C$9),H57:H58=DATOS!B$4),ROW(G57:G58))</f>
        <v>0</v>
      </c>
      <c r="R57" s="31" t="str">
        <f t="shared" ca="1" si="0"/>
        <v/>
      </c>
      <c r="S57" s="31">
        <f t="shared" ca="1" si="1"/>
        <v>0</v>
      </c>
      <c r="T57" s="32"/>
      <c r="U57" s="32"/>
      <c r="V57" s="32"/>
      <c r="W57" s="32"/>
      <c r="X57" s="32"/>
      <c r="Y57" s="32"/>
      <c r="Z57" s="32"/>
      <c r="AA57" s="32"/>
      <c r="AB57" s="32"/>
      <c r="AC57" s="32"/>
      <c r="AD57" s="32"/>
      <c r="AE57" s="32"/>
    </row>
    <row r="58" spans="1:31" ht="12.75">
      <c r="A58" s="37" t="s">
        <v>5030</v>
      </c>
      <c r="B58" s="43" t="s">
        <v>5031</v>
      </c>
      <c r="C58" s="45" t="s">
        <v>263</v>
      </c>
      <c r="D58" s="45" t="s">
        <v>4647</v>
      </c>
      <c r="E58" s="48">
        <v>43474</v>
      </c>
      <c r="F58" s="43" t="s">
        <v>4683</v>
      </c>
      <c r="G58" s="51" t="s">
        <v>114</v>
      </c>
      <c r="H58" s="51" t="s">
        <v>223</v>
      </c>
      <c r="I58" s="43" t="s">
        <v>226</v>
      </c>
      <c r="J58" s="43" t="s">
        <v>5033</v>
      </c>
      <c r="K58" s="43"/>
      <c r="L58" s="43"/>
      <c r="M58" s="43"/>
      <c r="N58" s="43" t="s">
        <v>5034</v>
      </c>
      <c r="O58" s="48">
        <v>43481</v>
      </c>
      <c r="P58" s="43" t="s">
        <v>4652</v>
      </c>
      <c r="Q58" s="31" t="b">
        <f>IF(AND(OR(G58:G59=DATOS!C$8,G58:G59=DATOS!C$9),H58:H59=DATOS!B$4),ROW(G58:G59))</f>
        <v>0</v>
      </c>
      <c r="R58" s="31" t="str">
        <f t="shared" ca="1" si="0"/>
        <v/>
      </c>
      <c r="S58" s="31">
        <f t="shared" ca="1" si="1"/>
        <v>0</v>
      </c>
      <c r="T58" s="32"/>
      <c r="U58" s="32"/>
      <c r="V58" s="32"/>
      <c r="W58" s="32"/>
      <c r="X58" s="32"/>
      <c r="Y58" s="32"/>
      <c r="Z58" s="32"/>
      <c r="AA58" s="32"/>
      <c r="AB58" s="32"/>
      <c r="AC58" s="32"/>
      <c r="AD58" s="32"/>
      <c r="AE58" s="32"/>
    </row>
    <row r="59" spans="1:31" ht="12.75">
      <c r="A59" s="37" t="s">
        <v>777</v>
      </c>
      <c r="B59" s="43" t="s">
        <v>4660</v>
      </c>
      <c r="C59" s="45" t="s">
        <v>4661</v>
      </c>
      <c r="D59" s="45" t="s">
        <v>4647</v>
      </c>
      <c r="E59" s="48">
        <v>43474</v>
      </c>
      <c r="F59" s="43" t="s">
        <v>5038</v>
      </c>
      <c r="G59" s="51" t="s">
        <v>271</v>
      </c>
      <c r="H59" s="51" t="s">
        <v>223</v>
      </c>
      <c r="I59" s="43" t="s">
        <v>226</v>
      </c>
      <c r="J59" s="43" t="s">
        <v>5039</v>
      </c>
      <c r="K59" s="43"/>
      <c r="L59" s="43"/>
      <c r="M59" s="43"/>
      <c r="N59" s="43" t="s">
        <v>5040</v>
      </c>
      <c r="O59" s="31"/>
      <c r="P59" s="43"/>
      <c r="Q59" s="31" t="b">
        <f>IF(AND(OR(G59:G60=DATOS!C$8,G59:G60=DATOS!C$9),H59:H60=DATOS!B$4),ROW(G59:G60))</f>
        <v>0</v>
      </c>
      <c r="R59" s="31" t="str">
        <f t="shared" ca="1" si="0"/>
        <v/>
      </c>
      <c r="S59" s="31">
        <f t="shared" ca="1" si="1"/>
        <v>0</v>
      </c>
      <c r="T59" s="32"/>
      <c r="U59" s="32"/>
      <c r="V59" s="32"/>
      <c r="W59" s="32"/>
      <c r="X59" s="32"/>
      <c r="Y59" s="32"/>
      <c r="Z59" s="32"/>
      <c r="AA59" s="32"/>
      <c r="AB59" s="32"/>
      <c r="AC59" s="32"/>
      <c r="AD59" s="32"/>
      <c r="AE59" s="32"/>
    </row>
    <row r="60" spans="1:31" ht="12.75">
      <c r="A60" s="37" t="s">
        <v>5041</v>
      </c>
      <c r="B60" s="43" t="s">
        <v>5042</v>
      </c>
      <c r="C60" s="45" t="s">
        <v>624</v>
      </c>
      <c r="D60" s="45" t="s">
        <v>4687</v>
      </c>
      <c r="E60" s="48">
        <v>43475</v>
      </c>
      <c r="F60" s="43" t="s">
        <v>4739</v>
      </c>
      <c r="G60" s="51" t="s">
        <v>384</v>
      </c>
      <c r="H60" s="51" t="s">
        <v>223</v>
      </c>
      <c r="I60" s="43" t="s">
        <v>226</v>
      </c>
      <c r="J60" s="43"/>
      <c r="K60" s="43"/>
      <c r="L60" s="43"/>
      <c r="M60" s="43"/>
      <c r="N60" s="43"/>
      <c r="O60" s="31"/>
      <c r="P60" s="43"/>
      <c r="Q60" s="31" t="b">
        <f>IF(AND(OR(G60:G61=DATOS!C$8,G60:G61=DATOS!C$9),H60:H61=DATOS!B$4),ROW(G60:G61))</f>
        <v>0</v>
      </c>
      <c r="R60" s="31" t="str">
        <f t="shared" ca="1" si="0"/>
        <v/>
      </c>
      <c r="S60" s="31">
        <f t="shared" ca="1" si="1"/>
        <v>0</v>
      </c>
      <c r="T60" s="32"/>
      <c r="U60" s="32"/>
      <c r="V60" s="32"/>
      <c r="W60" s="32"/>
      <c r="X60" s="32"/>
      <c r="Y60" s="32"/>
      <c r="Z60" s="32"/>
      <c r="AA60" s="32"/>
      <c r="AB60" s="32"/>
      <c r="AC60" s="32"/>
      <c r="AD60" s="32"/>
      <c r="AE60" s="32"/>
    </row>
    <row r="61" spans="1:31" ht="12.75">
      <c r="A61" s="37" t="s">
        <v>2674</v>
      </c>
      <c r="B61" s="43" t="s">
        <v>4936</v>
      </c>
      <c r="C61" s="45" t="s">
        <v>216</v>
      </c>
      <c r="D61" s="45" t="s">
        <v>4647</v>
      </c>
      <c r="E61" s="48">
        <v>43475</v>
      </c>
      <c r="F61" s="43" t="s">
        <v>5047</v>
      </c>
      <c r="G61" s="51" t="s">
        <v>114</v>
      </c>
      <c r="H61" s="51" t="s">
        <v>223</v>
      </c>
      <c r="I61" s="43" t="s">
        <v>226</v>
      </c>
      <c r="J61" s="43" t="s">
        <v>4933</v>
      </c>
      <c r="K61" s="43"/>
      <c r="L61" s="43"/>
      <c r="M61" s="43"/>
      <c r="N61" s="43" t="s">
        <v>5048</v>
      </c>
      <c r="O61" s="48">
        <v>43475</v>
      </c>
      <c r="P61" s="43" t="s">
        <v>4652</v>
      </c>
      <c r="Q61" s="31" t="b">
        <f>IF(AND(OR(G61:G62=DATOS!C$8,G61:G62=DATOS!C$9),H61:H62=DATOS!B$4),ROW(G61:G62))</f>
        <v>0</v>
      </c>
      <c r="R61" s="31" t="str">
        <f t="shared" ca="1" si="0"/>
        <v/>
      </c>
      <c r="S61" s="31">
        <f t="shared" ca="1" si="1"/>
        <v>0</v>
      </c>
      <c r="T61" s="32"/>
      <c r="U61" s="32"/>
      <c r="V61" s="32"/>
      <c r="W61" s="32"/>
      <c r="X61" s="32"/>
      <c r="Y61" s="32"/>
      <c r="Z61" s="32"/>
      <c r="AA61" s="32"/>
      <c r="AB61" s="32"/>
      <c r="AC61" s="32"/>
      <c r="AD61" s="32"/>
      <c r="AE61" s="32"/>
    </row>
    <row r="62" spans="1:31" ht="12.75">
      <c r="A62" s="37" t="s">
        <v>5052</v>
      </c>
      <c r="B62" s="43" t="s">
        <v>4938</v>
      </c>
      <c r="C62" s="45" t="s">
        <v>701</v>
      </c>
      <c r="D62" s="45" t="s">
        <v>4647</v>
      </c>
      <c r="E62" s="48">
        <v>43475</v>
      </c>
      <c r="F62" s="43" t="s">
        <v>5054</v>
      </c>
      <c r="G62" s="51" t="s">
        <v>114</v>
      </c>
      <c r="H62" s="51" t="s">
        <v>223</v>
      </c>
      <c r="I62" s="43" t="s">
        <v>226</v>
      </c>
      <c r="J62" s="43" t="s">
        <v>5057</v>
      </c>
      <c r="K62" s="43"/>
      <c r="L62" s="43"/>
      <c r="M62" s="43"/>
      <c r="N62" s="43" t="s">
        <v>5058</v>
      </c>
      <c r="O62" s="48">
        <v>43475</v>
      </c>
      <c r="P62" s="43" t="s">
        <v>4652</v>
      </c>
      <c r="Q62" s="31" t="b">
        <f>IF(AND(OR(G62:G63=DATOS!C$8,G62:G63=DATOS!C$9),H62:H63=DATOS!B$4),ROW(G62:G63))</f>
        <v>0</v>
      </c>
      <c r="R62" s="31" t="str">
        <f t="shared" ca="1" si="0"/>
        <v/>
      </c>
      <c r="S62" s="31">
        <f t="shared" ca="1" si="1"/>
        <v>0</v>
      </c>
      <c r="T62" s="32"/>
      <c r="U62" s="32"/>
      <c r="V62" s="32"/>
      <c r="W62" s="32"/>
      <c r="X62" s="32"/>
      <c r="Y62" s="32"/>
      <c r="Z62" s="32"/>
      <c r="AA62" s="32"/>
      <c r="AB62" s="32"/>
      <c r="AC62" s="32"/>
      <c r="AD62" s="32"/>
      <c r="AE62" s="32"/>
    </row>
    <row r="63" spans="1:31" ht="12.75">
      <c r="A63" s="37" t="s">
        <v>4688</v>
      </c>
      <c r="B63" s="43" t="s">
        <v>4689</v>
      </c>
      <c r="C63" s="45" t="s">
        <v>263</v>
      </c>
      <c r="D63" s="45" t="s">
        <v>4687</v>
      </c>
      <c r="E63" s="48">
        <v>43475</v>
      </c>
      <c r="F63" s="43" t="s">
        <v>5064</v>
      </c>
      <c r="G63" s="51" t="s">
        <v>271</v>
      </c>
      <c r="H63" s="51" t="s">
        <v>223</v>
      </c>
      <c r="I63" s="43" t="s">
        <v>226</v>
      </c>
      <c r="J63" s="43" t="s">
        <v>5065</v>
      </c>
      <c r="K63" s="43"/>
      <c r="L63" s="43"/>
      <c r="M63" s="43"/>
      <c r="N63" s="43" t="s">
        <v>5066</v>
      </c>
      <c r="O63" s="48">
        <v>43475</v>
      </c>
      <c r="P63" s="43" t="s">
        <v>4741</v>
      </c>
      <c r="Q63" s="31" t="b">
        <f>IF(AND(OR(G63:G64=DATOS!C$8,G63:G64=DATOS!C$9),H63:H64=DATOS!B$4),ROW(G63:G64))</f>
        <v>0</v>
      </c>
      <c r="R63" s="31" t="str">
        <f t="shared" ca="1" si="0"/>
        <v/>
      </c>
      <c r="S63" s="31">
        <f t="shared" ca="1" si="1"/>
        <v>0</v>
      </c>
      <c r="T63" s="32"/>
      <c r="U63" s="32"/>
      <c r="V63" s="32"/>
      <c r="W63" s="32"/>
      <c r="X63" s="32"/>
      <c r="Y63" s="32"/>
      <c r="Z63" s="32"/>
      <c r="AA63" s="32"/>
      <c r="AB63" s="32"/>
      <c r="AC63" s="32"/>
      <c r="AD63" s="32"/>
      <c r="AE63" s="32"/>
    </row>
    <row r="64" spans="1:31" ht="12.75">
      <c r="A64" s="37" t="s">
        <v>5067</v>
      </c>
      <c r="B64" s="43" t="s">
        <v>5068</v>
      </c>
      <c r="C64" s="45" t="s">
        <v>4655</v>
      </c>
      <c r="D64" s="45" t="s">
        <v>4667</v>
      </c>
      <c r="E64" s="48">
        <v>43475</v>
      </c>
      <c r="F64" s="43" t="s">
        <v>5070</v>
      </c>
      <c r="G64" s="51" t="s">
        <v>271</v>
      </c>
      <c r="H64" s="51" t="s">
        <v>223</v>
      </c>
      <c r="I64" s="43" t="s">
        <v>226</v>
      </c>
      <c r="J64" s="43" t="s">
        <v>5073</v>
      </c>
      <c r="K64" s="43"/>
      <c r="L64" s="43"/>
      <c r="M64" s="43"/>
      <c r="N64" s="43" t="s">
        <v>5074</v>
      </c>
      <c r="O64" s="48">
        <v>43495</v>
      </c>
      <c r="P64" s="43" t="s">
        <v>4652</v>
      </c>
      <c r="Q64" s="31" t="b">
        <f>IF(AND(OR(G64:G65=DATOS!C$8,G64:G65=DATOS!C$9),H64:H65=DATOS!B$4),ROW(G64:G65))</f>
        <v>0</v>
      </c>
      <c r="R64" s="31" t="str">
        <f t="shared" ca="1" si="0"/>
        <v/>
      </c>
      <c r="S64" s="31">
        <f t="shared" ca="1" si="1"/>
        <v>0</v>
      </c>
      <c r="T64" s="32"/>
      <c r="U64" s="32"/>
      <c r="V64" s="32"/>
      <c r="W64" s="32"/>
      <c r="X64" s="32"/>
      <c r="Y64" s="32"/>
      <c r="Z64" s="32"/>
      <c r="AA64" s="32"/>
      <c r="AB64" s="32"/>
      <c r="AC64" s="32"/>
      <c r="AD64" s="32"/>
      <c r="AE64" s="32"/>
    </row>
    <row r="65" spans="1:31" ht="12.75">
      <c r="A65" s="37" t="s">
        <v>5077</v>
      </c>
      <c r="B65" s="43" t="s">
        <v>5080</v>
      </c>
      <c r="C65" s="45" t="s">
        <v>898</v>
      </c>
      <c r="D65" s="45" t="s">
        <v>4671</v>
      </c>
      <c r="E65" s="48">
        <v>43475</v>
      </c>
      <c r="F65" s="43" t="s">
        <v>5081</v>
      </c>
      <c r="G65" s="51" t="s">
        <v>384</v>
      </c>
      <c r="H65" s="51" t="s">
        <v>223</v>
      </c>
      <c r="I65" s="43" t="s">
        <v>226</v>
      </c>
      <c r="J65" s="43" t="s">
        <v>5083</v>
      </c>
      <c r="K65" s="43"/>
      <c r="L65" s="43"/>
      <c r="M65" s="43"/>
      <c r="N65" s="43" t="s">
        <v>5085</v>
      </c>
      <c r="O65" s="48">
        <v>43476</v>
      </c>
      <c r="P65" s="43" t="s">
        <v>389</v>
      </c>
      <c r="Q65" s="31" t="b">
        <f>IF(AND(OR(G65:G66=DATOS!C$8,G65:G66=DATOS!C$9),H65:H66=DATOS!B$4),ROW(G65:G66))</f>
        <v>0</v>
      </c>
      <c r="R65" s="31" t="str">
        <f t="shared" ca="1" si="0"/>
        <v/>
      </c>
      <c r="S65" s="31">
        <f t="shared" ca="1" si="1"/>
        <v>0</v>
      </c>
      <c r="T65" s="32"/>
      <c r="U65" s="32"/>
      <c r="V65" s="32"/>
      <c r="W65" s="32"/>
      <c r="X65" s="32"/>
      <c r="Y65" s="32"/>
      <c r="Z65" s="32"/>
      <c r="AA65" s="32"/>
      <c r="AB65" s="32"/>
      <c r="AC65" s="32"/>
      <c r="AD65" s="32"/>
      <c r="AE65" s="32"/>
    </row>
    <row r="66" spans="1:31" ht="12.75">
      <c r="A66" s="37" t="s">
        <v>2026</v>
      </c>
      <c r="B66" s="43" t="s">
        <v>5090</v>
      </c>
      <c r="C66" s="45" t="s">
        <v>360</v>
      </c>
      <c r="D66" s="45" t="s">
        <v>4667</v>
      </c>
      <c r="E66" s="48">
        <v>43476</v>
      </c>
      <c r="F66" s="43" t="s">
        <v>5092</v>
      </c>
      <c r="G66" s="51" t="s">
        <v>271</v>
      </c>
      <c r="H66" s="51" t="s">
        <v>223</v>
      </c>
      <c r="I66" s="43" t="s">
        <v>226</v>
      </c>
      <c r="J66" s="43" t="s">
        <v>5095</v>
      </c>
      <c r="K66" s="43"/>
      <c r="L66" s="43"/>
      <c r="M66" s="43"/>
      <c r="N66" s="43" t="s">
        <v>5096</v>
      </c>
      <c r="O66" s="48">
        <v>43483</v>
      </c>
      <c r="P66" s="43" t="s">
        <v>4652</v>
      </c>
      <c r="Q66" s="31" t="b">
        <f>IF(AND(OR(G66:G67=DATOS!C$8,G66:G67=DATOS!C$9),H66:H67=DATOS!B$4),ROW(G66:G67))</f>
        <v>0</v>
      </c>
      <c r="R66" s="31" t="str">
        <f t="shared" ca="1" si="0"/>
        <v/>
      </c>
      <c r="S66" s="31">
        <f t="shared" ca="1" si="1"/>
        <v>0</v>
      </c>
      <c r="T66" s="32"/>
      <c r="U66" s="32"/>
      <c r="V66" s="32"/>
      <c r="W66" s="32"/>
      <c r="X66" s="32"/>
      <c r="Y66" s="32"/>
      <c r="Z66" s="32"/>
      <c r="AA66" s="32"/>
      <c r="AB66" s="32"/>
      <c r="AC66" s="32"/>
      <c r="AD66" s="32"/>
      <c r="AE66" s="32"/>
    </row>
    <row r="67" spans="1:31" ht="12.75">
      <c r="A67" s="37" t="s">
        <v>5103</v>
      </c>
      <c r="B67" s="43" t="s">
        <v>5105</v>
      </c>
      <c r="C67" s="45" t="s">
        <v>624</v>
      </c>
      <c r="D67" s="45" t="s">
        <v>4671</v>
      </c>
      <c r="E67" s="48">
        <v>43476</v>
      </c>
      <c r="F67" s="43" t="s">
        <v>4739</v>
      </c>
      <c r="G67" s="51" t="s">
        <v>271</v>
      </c>
      <c r="H67" s="51" t="s">
        <v>223</v>
      </c>
      <c r="I67" s="43" t="s">
        <v>226</v>
      </c>
      <c r="J67" s="43" t="s">
        <v>5107</v>
      </c>
      <c r="K67" s="43"/>
      <c r="L67" s="43"/>
      <c r="M67" s="43"/>
      <c r="N67" s="43" t="s">
        <v>5110</v>
      </c>
      <c r="O67" s="48">
        <v>43476</v>
      </c>
      <c r="P67" s="43" t="s">
        <v>4675</v>
      </c>
      <c r="Q67" s="31" t="b">
        <f>IF(AND(OR(G67:G68=DATOS!C$8,G67:G68=DATOS!C$9),H67:H68=DATOS!B$4),ROW(G67:G68))</f>
        <v>0</v>
      </c>
      <c r="R67" s="31" t="str">
        <f t="shared" ca="1" si="0"/>
        <v/>
      </c>
      <c r="S67" s="31">
        <f t="shared" ca="1" si="1"/>
        <v>0</v>
      </c>
      <c r="T67" s="32"/>
      <c r="U67" s="32"/>
      <c r="V67" s="32"/>
      <c r="W67" s="32"/>
      <c r="X67" s="32"/>
      <c r="Y67" s="32"/>
      <c r="Z67" s="32"/>
      <c r="AA67" s="32"/>
      <c r="AB67" s="32"/>
      <c r="AC67" s="32"/>
      <c r="AD67" s="32"/>
      <c r="AE67" s="32"/>
    </row>
    <row r="68" spans="1:31" ht="12.75">
      <c r="A68" s="37" t="s">
        <v>4759</v>
      </c>
      <c r="B68" s="43" t="s">
        <v>4760</v>
      </c>
      <c r="C68" s="45" t="s">
        <v>4761</v>
      </c>
      <c r="D68" s="45" t="s">
        <v>4671</v>
      </c>
      <c r="E68" s="48">
        <v>43476</v>
      </c>
      <c r="F68" s="43" t="s">
        <v>4794</v>
      </c>
      <c r="G68" s="51" t="s">
        <v>114</v>
      </c>
      <c r="H68" s="51" t="s">
        <v>223</v>
      </c>
      <c r="I68" s="43" t="s">
        <v>226</v>
      </c>
      <c r="J68" s="43" t="s">
        <v>5113</v>
      </c>
      <c r="K68" s="43"/>
      <c r="L68" s="43"/>
      <c r="M68" s="43"/>
      <c r="N68" s="43" t="s">
        <v>5114</v>
      </c>
      <c r="O68" s="48">
        <v>43476</v>
      </c>
      <c r="P68" s="43" t="s">
        <v>4675</v>
      </c>
      <c r="Q68" s="31" t="b">
        <f>IF(AND(OR(G68:G69=DATOS!C$8,G68:G69=DATOS!C$9),H68:H69=DATOS!B$4),ROW(G68:G69))</f>
        <v>0</v>
      </c>
      <c r="R68" s="31" t="str">
        <f t="shared" ca="1" si="0"/>
        <v/>
      </c>
      <c r="S68" s="31">
        <f t="shared" ca="1" si="1"/>
        <v>0</v>
      </c>
      <c r="T68" s="32"/>
      <c r="U68" s="32"/>
      <c r="V68" s="32"/>
      <c r="W68" s="32"/>
      <c r="X68" s="32"/>
      <c r="Y68" s="32"/>
      <c r="Z68" s="32"/>
      <c r="AA68" s="32"/>
      <c r="AB68" s="32"/>
      <c r="AC68" s="32"/>
      <c r="AD68" s="32"/>
      <c r="AE68" s="32"/>
    </row>
    <row r="69" spans="1:31" ht="12.75">
      <c r="A69" s="99" t="s">
        <v>5118</v>
      </c>
      <c r="B69" s="43" t="s">
        <v>5119</v>
      </c>
      <c r="C69" s="45" t="s">
        <v>263</v>
      </c>
      <c r="D69" s="45" t="s">
        <v>4831</v>
      </c>
      <c r="E69" s="48">
        <v>43476</v>
      </c>
      <c r="F69" s="43" t="s">
        <v>5092</v>
      </c>
      <c r="G69" s="51" t="s">
        <v>271</v>
      </c>
      <c r="H69" s="51" t="s">
        <v>223</v>
      </c>
      <c r="I69" s="43" t="s">
        <v>226</v>
      </c>
      <c r="J69" s="43"/>
      <c r="K69" s="43"/>
      <c r="L69" s="43"/>
      <c r="M69" s="43"/>
      <c r="N69" s="43" t="s">
        <v>5120</v>
      </c>
      <c r="O69" s="48">
        <v>43564</v>
      </c>
      <c r="P69" s="43" t="s">
        <v>4675</v>
      </c>
      <c r="Q69" s="31" t="b">
        <f>IF(AND(OR(G69:G70=DATOS!C$8,G69:G70=DATOS!C$9),H69:H70=DATOS!B$4),ROW(G69:G70))</f>
        <v>0</v>
      </c>
      <c r="R69" s="31" t="str">
        <f t="shared" ca="1" si="0"/>
        <v/>
      </c>
      <c r="S69" s="31">
        <f t="shared" ca="1" si="1"/>
        <v>0</v>
      </c>
      <c r="T69" s="32"/>
      <c r="U69" s="32"/>
      <c r="V69" s="32"/>
      <c r="W69" s="32"/>
      <c r="X69" s="32"/>
      <c r="Y69" s="32"/>
      <c r="Z69" s="32"/>
      <c r="AA69" s="32"/>
      <c r="AB69" s="32"/>
      <c r="AC69" s="32"/>
      <c r="AD69" s="32"/>
      <c r="AE69" s="32"/>
    </row>
    <row r="70" spans="1:31" ht="12.75">
      <c r="A70" s="37" t="s">
        <v>5125</v>
      </c>
      <c r="B70" s="43" t="s">
        <v>450</v>
      </c>
      <c r="C70" s="45" t="s">
        <v>216</v>
      </c>
      <c r="D70" s="45" t="s">
        <v>4647</v>
      </c>
      <c r="E70" s="48">
        <v>43477</v>
      </c>
      <c r="F70" s="84" t="s">
        <v>5128</v>
      </c>
      <c r="G70" s="51" t="s">
        <v>384</v>
      </c>
      <c r="H70" s="51" t="s">
        <v>223</v>
      </c>
      <c r="I70" s="43" t="s">
        <v>226</v>
      </c>
      <c r="J70" s="84" t="s">
        <v>5130</v>
      </c>
      <c r="K70" s="84"/>
      <c r="L70" s="84"/>
      <c r="M70" s="84"/>
      <c r="N70" s="43" t="s">
        <v>4808</v>
      </c>
      <c r="O70" s="48">
        <v>43114</v>
      </c>
      <c r="P70" s="43" t="s">
        <v>5132</v>
      </c>
      <c r="Q70" s="31" t="b">
        <f>IF(AND(OR(G70:G71=DATOS!C$8,G70:G71=DATOS!C$9),H70:H71=DATOS!B$4),ROW(G70:G71))</f>
        <v>0</v>
      </c>
      <c r="R70" s="31" t="str">
        <f t="shared" ca="1" si="0"/>
        <v/>
      </c>
      <c r="S70" s="31">
        <f t="shared" ca="1" si="1"/>
        <v>0</v>
      </c>
      <c r="T70" s="32"/>
      <c r="U70" s="32"/>
      <c r="V70" s="32"/>
      <c r="W70" s="32"/>
      <c r="X70" s="32"/>
      <c r="Y70" s="32"/>
      <c r="Z70" s="32"/>
      <c r="AA70" s="32"/>
      <c r="AB70" s="32"/>
      <c r="AC70" s="32"/>
      <c r="AD70" s="32"/>
      <c r="AE70" s="32"/>
    </row>
    <row r="71" spans="1:31" ht="12.75">
      <c r="A71" s="89" t="s">
        <v>5137</v>
      </c>
      <c r="B71" s="43" t="s">
        <v>5138</v>
      </c>
      <c r="C71" s="45" t="s">
        <v>263</v>
      </c>
      <c r="D71" s="45" t="s">
        <v>4671</v>
      </c>
      <c r="E71" s="48">
        <v>43477</v>
      </c>
      <c r="F71" s="43" t="s">
        <v>5140</v>
      </c>
      <c r="G71" s="51" t="s">
        <v>384</v>
      </c>
      <c r="H71" s="51" t="s">
        <v>223</v>
      </c>
      <c r="I71" s="43" t="s">
        <v>226</v>
      </c>
      <c r="J71" s="43" t="s">
        <v>5142</v>
      </c>
      <c r="K71" s="43"/>
      <c r="L71" s="43"/>
      <c r="M71" s="43"/>
      <c r="N71" s="43" t="s">
        <v>4756</v>
      </c>
      <c r="O71" s="48">
        <v>43114</v>
      </c>
      <c r="P71" s="43" t="s">
        <v>389</v>
      </c>
      <c r="Q71" s="31" t="b">
        <f>IF(AND(OR(G71:G72=DATOS!C$8,G71:G72=DATOS!C$9),H71:H72=DATOS!B$4),ROW(G71:G72))</f>
        <v>0</v>
      </c>
      <c r="R71" s="31" t="str">
        <f t="shared" ca="1" si="0"/>
        <v/>
      </c>
      <c r="S71" s="31">
        <f t="shared" ca="1" si="1"/>
        <v>0</v>
      </c>
      <c r="T71" s="32"/>
      <c r="U71" s="32"/>
      <c r="V71" s="32"/>
      <c r="W71" s="32"/>
      <c r="X71" s="32"/>
      <c r="Y71" s="32"/>
      <c r="Z71" s="32"/>
      <c r="AA71" s="32"/>
      <c r="AB71" s="32"/>
      <c r="AC71" s="32"/>
      <c r="AD71" s="32"/>
      <c r="AE71" s="32"/>
    </row>
    <row r="72" spans="1:31" ht="12.75">
      <c r="A72" s="37" t="s">
        <v>5145</v>
      </c>
      <c r="B72" s="43" t="s">
        <v>5146</v>
      </c>
      <c r="C72" s="45" t="s">
        <v>664</v>
      </c>
      <c r="D72" s="45" t="s">
        <v>4647</v>
      </c>
      <c r="E72" s="48">
        <v>43477</v>
      </c>
      <c r="F72" s="43" t="s">
        <v>5148</v>
      </c>
      <c r="G72" s="51" t="s">
        <v>114</v>
      </c>
      <c r="H72" s="51" t="s">
        <v>223</v>
      </c>
      <c r="I72" s="43" t="s">
        <v>226</v>
      </c>
      <c r="J72" s="43" t="s">
        <v>5152</v>
      </c>
      <c r="K72" s="43"/>
      <c r="L72" s="43"/>
      <c r="M72" s="43"/>
      <c r="N72" s="43" t="s">
        <v>4698</v>
      </c>
      <c r="O72" s="48">
        <v>43477</v>
      </c>
      <c r="P72" s="43" t="s">
        <v>4652</v>
      </c>
      <c r="Q72" s="31" t="b">
        <f>IF(AND(OR(G72:G73=DATOS!C$8,G72:G73=DATOS!C$9),H72:H73=DATOS!B$4),ROW(G72:G73))</f>
        <v>0</v>
      </c>
      <c r="R72" s="31" t="str">
        <f t="shared" ca="1" si="0"/>
        <v/>
      </c>
      <c r="S72" s="31">
        <f t="shared" ca="1" si="1"/>
        <v>0</v>
      </c>
      <c r="T72" s="32"/>
      <c r="U72" s="32"/>
      <c r="V72" s="32"/>
      <c r="W72" s="32"/>
      <c r="X72" s="32"/>
      <c r="Y72" s="32"/>
      <c r="Z72" s="32"/>
      <c r="AA72" s="32"/>
      <c r="AB72" s="32"/>
      <c r="AC72" s="32"/>
      <c r="AD72" s="32"/>
      <c r="AE72" s="32"/>
    </row>
    <row r="73" spans="1:31" ht="12.75">
      <c r="A73" s="37" t="s">
        <v>5156</v>
      </c>
      <c r="B73" s="43" t="s">
        <v>5157</v>
      </c>
      <c r="C73" s="45" t="s">
        <v>90</v>
      </c>
      <c r="D73" s="45" t="s">
        <v>4647</v>
      </c>
      <c r="E73" s="48">
        <v>43477</v>
      </c>
      <c r="F73" s="43" t="s">
        <v>4696</v>
      </c>
      <c r="G73" s="51" t="s">
        <v>114</v>
      </c>
      <c r="H73" s="51" t="s">
        <v>223</v>
      </c>
      <c r="I73" s="43" t="s">
        <v>226</v>
      </c>
      <c r="J73" s="43" t="s">
        <v>5152</v>
      </c>
      <c r="K73" s="43"/>
      <c r="L73" s="43"/>
      <c r="M73" s="43"/>
      <c r="N73" s="43" t="s">
        <v>5160</v>
      </c>
      <c r="O73" s="48">
        <v>43477</v>
      </c>
      <c r="P73" s="43" t="s">
        <v>4652</v>
      </c>
      <c r="Q73" s="31" t="b">
        <f>IF(AND(OR(G73:G74=DATOS!C$8,G73:G74=DATOS!C$9),H73:H74=DATOS!B$4),ROW(G73:G74))</f>
        <v>0</v>
      </c>
      <c r="R73" s="31" t="str">
        <f t="shared" ca="1" si="0"/>
        <v/>
      </c>
      <c r="S73" s="31">
        <f t="shared" ca="1" si="1"/>
        <v>0</v>
      </c>
      <c r="T73" s="32"/>
      <c r="U73" s="32"/>
      <c r="V73" s="32"/>
      <c r="W73" s="32"/>
      <c r="X73" s="32"/>
      <c r="Y73" s="32"/>
      <c r="Z73" s="32"/>
      <c r="AA73" s="32"/>
      <c r="AB73" s="32"/>
      <c r="AC73" s="32"/>
      <c r="AD73" s="32"/>
      <c r="AE73" s="32"/>
    </row>
    <row r="74" spans="1:31" ht="12.75">
      <c r="A74" s="100" t="s">
        <v>5165</v>
      </c>
      <c r="B74" s="43" t="s">
        <v>5166</v>
      </c>
      <c r="C74" s="45" t="s">
        <v>942</v>
      </c>
      <c r="D74" s="45" t="s">
        <v>4671</v>
      </c>
      <c r="E74" s="48">
        <v>43477</v>
      </c>
      <c r="F74" s="84" t="s">
        <v>4730</v>
      </c>
      <c r="G74" s="51" t="s">
        <v>483</v>
      </c>
      <c r="H74" s="51" t="s">
        <v>223</v>
      </c>
      <c r="I74" s="43" t="s">
        <v>226</v>
      </c>
      <c r="J74" s="84" t="s">
        <v>5168</v>
      </c>
      <c r="K74" s="84"/>
      <c r="L74" s="84"/>
      <c r="M74" s="84"/>
      <c r="N74" s="43" t="s">
        <v>5169</v>
      </c>
      <c r="O74" s="48">
        <v>43114</v>
      </c>
      <c r="P74" s="43" t="s">
        <v>389</v>
      </c>
      <c r="Q74" s="31" t="b">
        <f>IF(AND(OR(G74:G75=DATOS!C$8,G74:G75=DATOS!C$9),H74:H75=DATOS!B$4),ROW(G74:G75))</f>
        <v>0</v>
      </c>
      <c r="R74" s="31" t="str">
        <f t="shared" ca="1" si="0"/>
        <v/>
      </c>
      <c r="S74" s="31">
        <f t="shared" ca="1" si="1"/>
        <v>0</v>
      </c>
      <c r="T74" s="32"/>
      <c r="U74" s="32"/>
      <c r="V74" s="32"/>
      <c r="W74" s="32"/>
      <c r="X74" s="32"/>
      <c r="Y74" s="32"/>
      <c r="Z74" s="32"/>
      <c r="AA74" s="32"/>
      <c r="AB74" s="32"/>
      <c r="AC74" s="32"/>
      <c r="AD74" s="32"/>
      <c r="AE74" s="32"/>
    </row>
    <row r="75" spans="1:31" ht="12.75">
      <c r="A75" s="100" t="s">
        <v>2159</v>
      </c>
      <c r="B75" s="43" t="s">
        <v>5121</v>
      </c>
      <c r="C75" s="45" t="s">
        <v>478</v>
      </c>
      <c r="D75" s="45" t="s">
        <v>4667</v>
      </c>
      <c r="E75" s="101">
        <v>43479</v>
      </c>
      <c r="F75" s="84" t="s">
        <v>1301</v>
      </c>
      <c r="G75" s="51" t="s">
        <v>271</v>
      </c>
      <c r="H75" s="51" t="s">
        <v>223</v>
      </c>
      <c r="I75" s="43" t="s">
        <v>226</v>
      </c>
      <c r="J75" s="84"/>
      <c r="K75" s="84"/>
      <c r="L75" s="84"/>
      <c r="M75" s="84"/>
      <c r="N75" s="43" t="s">
        <v>5172</v>
      </c>
      <c r="O75" s="48">
        <v>43136</v>
      </c>
      <c r="P75" s="43" t="s">
        <v>4675</v>
      </c>
      <c r="Q75" s="31" t="b">
        <f>IF(AND(OR(G75:G76=DATOS!C$8,G75:G76=DATOS!C$9),H75:H76=DATOS!B$4),ROW(G75:G76))</f>
        <v>0</v>
      </c>
      <c r="R75" s="31" t="str">
        <f t="shared" ca="1" si="0"/>
        <v/>
      </c>
      <c r="S75" s="31">
        <f t="shared" ca="1" si="1"/>
        <v>0</v>
      </c>
      <c r="T75" s="32"/>
      <c r="U75" s="32"/>
      <c r="V75" s="32"/>
      <c r="W75" s="32"/>
      <c r="X75" s="32"/>
      <c r="Y75" s="32"/>
      <c r="Z75" s="32"/>
      <c r="AA75" s="32"/>
      <c r="AB75" s="32"/>
      <c r="AC75" s="32"/>
      <c r="AD75" s="32"/>
      <c r="AE75" s="32"/>
    </row>
    <row r="76" spans="1:31" ht="12.75">
      <c r="A76" s="37" t="s">
        <v>5173</v>
      </c>
      <c r="B76" s="43" t="s">
        <v>5174</v>
      </c>
      <c r="C76" s="45" t="s">
        <v>216</v>
      </c>
      <c r="D76" s="45" t="s">
        <v>4687</v>
      </c>
      <c r="E76" s="101">
        <v>43479</v>
      </c>
      <c r="F76" s="84" t="s">
        <v>1301</v>
      </c>
      <c r="G76" s="51" t="s">
        <v>271</v>
      </c>
      <c r="H76" s="51" t="s">
        <v>223</v>
      </c>
      <c r="I76" s="43" t="s">
        <v>226</v>
      </c>
      <c r="J76" s="31"/>
      <c r="K76" s="31"/>
      <c r="L76" s="31"/>
      <c r="M76" s="31"/>
      <c r="N76" s="43" t="s">
        <v>4918</v>
      </c>
      <c r="O76" s="48">
        <v>43479</v>
      </c>
      <c r="P76" s="43" t="s">
        <v>4741</v>
      </c>
      <c r="Q76" s="31" t="b">
        <f>IF(AND(OR(G76:G77=DATOS!C$8,G76:G77=DATOS!C$9),H76:H77=DATOS!B$4),ROW(G76:G77))</f>
        <v>0</v>
      </c>
      <c r="R76" s="31" t="str">
        <f t="shared" ca="1" si="0"/>
        <v/>
      </c>
      <c r="S76" s="31">
        <f t="shared" ca="1" si="1"/>
        <v>0</v>
      </c>
      <c r="T76" s="32"/>
      <c r="U76" s="32"/>
      <c r="V76" s="32"/>
      <c r="W76" s="32"/>
      <c r="X76" s="32"/>
      <c r="Y76" s="32"/>
      <c r="Z76" s="32"/>
      <c r="AA76" s="32"/>
      <c r="AB76" s="32"/>
      <c r="AC76" s="32"/>
      <c r="AD76" s="32"/>
      <c r="AE76" s="32"/>
    </row>
    <row r="77" spans="1:31" ht="12.75">
      <c r="A77" s="37" t="s">
        <v>5179</v>
      </c>
      <c r="B77" s="43" t="s">
        <v>5180</v>
      </c>
      <c r="C77" s="45" t="s">
        <v>5009</v>
      </c>
      <c r="D77" s="45" t="s">
        <v>4667</v>
      </c>
      <c r="E77" s="101">
        <v>43479</v>
      </c>
      <c r="F77" s="84" t="s">
        <v>5181</v>
      </c>
      <c r="G77" s="51" t="s">
        <v>114</v>
      </c>
      <c r="H77" s="51" t="s">
        <v>223</v>
      </c>
      <c r="I77" s="43" t="s">
        <v>226</v>
      </c>
      <c r="J77" s="84"/>
      <c r="K77" s="84"/>
      <c r="L77" s="84"/>
      <c r="M77" s="84"/>
      <c r="N77" s="43" t="s">
        <v>4797</v>
      </c>
      <c r="O77" s="48">
        <v>43512</v>
      </c>
      <c r="P77" s="43" t="s">
        <v>4675</v>
      </c>
      <c r="Q77" s="31" t="b">
        <f>IF(AND(OR(G77:G78=DATOS!C$8,G77:G78=DATOS!C$9),H77:H78=DATOS!B$4),ROW(G77:G78))</f>
        <v>0</v>
      </c>
      <c r="R77" s="31" t="str">
        <f t="shared" ca="1" si="0"/>
        <v/>
      </c>
      <c r="S77" s="31">
        <f t="shared" ca="1" si="1"/>
        <v>0</v>
      </c>
      <c r="T77" s="32"/>
      <c r="U77" s="32"/>
      <c r="V77" s="32"/>
      <c r="W77" s="32"/>
      <c r="X77" s="32"/>
      <c r="Y77" s="32"/>
      <c r="Z77" s="32"/>
      <c r="AA77" s="32"/>
      <c r="AB77" s="32"/>
      <c r="AC77" s="32"/>
      <c r="AD77" s="32"/>
      <c r="AE77" s="32"/>
    </row>
    <row r="78" spans="1:31" ht="12.75">
      <c r="A78" s="37" t="s">
        <v>5182</v>
      </c>
      <c r="B78" s="43" t="s">
        <v>5184</v>
      </c>
      <c r="C78" s="45" t="s">
        <v>942</v>
      </c>
      <c r="D78" s="45" t="s">
        <v>4687</v>
      </c>
      <c r="E78" s="101">
        <v>43479</v>
      </c>
      <c r="F78" s="43" t="s">
        <v>4656</v>
      </c>
      <c r="G78" s="51" t="s">
        <v>114</v>
      </c>
      <c r="H78" s="51" t="s">
        <v>223</v>
      </c>
      <c r="I78" s="43" t="s">
        <v>226</v>
      </c>
      <c r="J78" s="43"/>
      <c r="K78" s="43"/>
      <c r="L78" s="43"/>
      <c r="M78" s="43"/>
      <c r="N78" s="43" t="s">
        <v>5185</v>
      </c>
      <c r="O78" s="48">
        <v>43479</v>
      </c>
      <c r="P78" s="43" t="s">
        <v>4741</v>
      </c>
      <c r="Q78" s="31" t="b">
        <f>IF(AND(OR(G78:G79=DATOS!C$8,G78:G79=DATOS!C$9),H78:H79=DATOS!B$4),ROW(G78:G79))</f>
        <v>0</v>
      </c>
      <c r="R78" s="31" t="str">
        <f t="shared" ca="1" si="0"/>
        <v/>
      </c>
      <c r="S78" s="31">
        <f t="shared" ca="1" si="1"/>
        <v>0</v>
      </c>
      <c r="T78" s="32"/>
      <c r="U78" s="32"/>
      <c r="V78" s="32"/>
      <c r="W78" s="32"/>
      <c r="X78" s="32"/>
      <c r="Y78" s="32"/>
      <c r="Z78" s="32"/>
      <c r="AA78" s="32"/>
      <c r="AB78" s="32"/>
      <c r="AC78" s="32"/>
      <c r="AD78" s="32"/>
      <c r="AE78" s="32"/>
    </row>
    <row r="79" spans="1:31" ht="12.75">
      <c r="A79" s="37" t="s">
        <v>5187</v>
      </c>
      <c r="B79" s="43" t="s">
        <v>5084</v>
      </c>
      <c r="C79" s="45" t="s">
        <v>5086</v>
      </c>
      <c r="D79" s="45" t="s">
        <v>4671</v>
      </c>
      <c r="E79" s="48">
        <v>43480</v>
      </c>
      <c r="F79" s="43" t="s">
        <v>4739</v>
      </c>
      <c r="G79" s="51" t="s">
        <v>271</v>
      </c>
      <c r="H79" s="51" t="s">
        <v>223</v>
      </c>
      <c r="I79" s="43" t="s">
        <v>226</v>
      </c>
      <c r="J79" s="43" t="s">
        <v>5189</v>
      </c>
      <c r="K79" s="43"/>
      <c r="L79" s="43"/>
      <c r="M79" s="43"/>
      <c r="N79" s="43" t="s">
        <v>5190</v>
      </c>
      <c r="O79" s="43" t="s">
        <v>5191</v>
      </c>
      <c r="P79" s="43" t="s">
        <v>4675</v>
      </c>
      <c r="Q79" s="31" t="b">
        <f>IF(AND(OR(G79:G80=DATOS!C$8,G79:G80=DATOS!C$9),H79:H80=DATOS!B$4),ROW(G79:G80))</f>
        <v>0</v>
      </c>
      <c r="R79" s="31" t="str">
        <f t="shared" ca="1" si="0"/>
        <v/>
      </c>
      <c r="S79" s="31">
        <f t="shared" ca="1" si="1"/>
        <v>0</v>
      </c>
      <c r="T79" s="32"/>
      <c r="U79" s="32"/>
      <c r="V79" s="32"/>
      <c r="W79" s="32"/>
      <c r="X79" s="32"/>
      <c r="Y79" s="32"/>
      <c r="Z79" s="32"/>
      <c r="AA79" s="32"/>
      <c r="AB79" s="32"/>
      <c r="AC79" s="32"/>
      <c r="AD79" s="32"/>
      <c r="AE79" s="32"/>
    </row>
    <row r="80" spans="1:31" ht="12.75">
      <c r="A80" s="37" t="s">
        <v>5197</v>
      </c>
      <c r="B80" s="43" t="s">
        <v>5198</v>
      </c>
      <c r="C80" s="45" t="s">
        <v>785</v>
      </c>
      <c r="D80" s="45" t="s">
        <v>4687</v>
      </c>
      <c r="E80" s="48">
        <v>43481</v>
      </c>
      <c r="F80" s="43" t="s">
        <v>5199</v>
      </c>
      <c r="G80" s="51" t="s">
        <v>114</v>
      </c>
      <c r="H80" s="51" t="s">
        <v>223</v>
      </c>
      <c r="I80" s="43" t="s">
        <v>226</v>
      </c>
      <c r="J80" s="43" t="s">
        <v>5202</v>
      </c>
      <c r="K80" s="43"/>
      <c r="L80" s="43"/>
      <c r="M80" s="43"/>
      <c r="N80" s="43" t="s">
        <v>5203</v>
      </c>
      <c r="O80" s="48">
        <v>43481</v>
      </c>
      <c r="P80" s="43" t="s">
        <v>4741</v>
      </c>
      <c r="Q80" s="31" t="b">
        <f>IF(AND(OR(G80:G81=DATOS!C$8,G80:G81=DATOS!C$9),H80:H81=DATOS!B$4),ROW(G80:G81))</f>
        <v>0</v>
      </c>
      <c r="R80" s="31" t="str">
        <f t="shared" ca="1" si="0"/>
        <v/>
      </c>
      <c r="S80" s="31">
        <f t="shared" ca="1" si="1"/>
        <v>0</v>
      </c>
      <c r="T80" s="32"/>
      <c r="U80" s="32"/>
      <c r="V80" s="32"/>
      <c r="W80" s="32"/>
      <c r="X80" s="32"/>
      <c r="Y80" s="32"/>
      <c r="Z80" s="32"/>
      <c r="AA80" s="32"/>
      <c r="AB80" s="32"/>
      <c r="AC80" s="32"/>
      <c r="AD80" s="32"/>
      <c r="AE80" s="32"/>
    </row>
    <row r="81" spans="1:31" ht="12.75">
      <c r="A81" s="37" t="s">
        <v>4685</v>
      </c>
      <c r="B81" s="43" t="s">
        <v>4686</v>
      </c>
      <c r="C81" s="45" t="s">
        <v>701</v>
      </c>
      <c r="D81" s="45" t="s">
        <v>4671</v>
      </c>
      <c r="E81" s="48">
        <v>43481</v>
      </c>
      <c r="F81" s="43" t="s">
        <v>4739</v>
      </c>
      <c r="G81" s="51" t="s">
        <v>271</v>
      </c>
      <c r="H81" s="51" t="s">
        <v>223</v>
      </c>
      <c r="I81" s="43" t="s">
        <v>226</v>
      </c>
      <c r="J81" s="43" t="s">
        <v>5205</v>
      </c>
      <c r="K81" s="43"/>
      <c r="L81" s="43"/>
      <c r="M81" s="43"/>
      <c r="N81" s="43" t="s">
        <v>5206</v>
      </c>
      <c r="O81" s="48">
        <v>43481</v>
      </c>
      <c r="P81" s="43" t="s">
        <v>4675</v>
      </c>
      <c r="Q81" s="31" t="b">
        <f>IF(AND(OR(G81:G82=DATOS!C$8,G81:G82=DATOS!C$9),H81:H82=DATOS!B$4),ROW(G81:G82))</f>
        <v>0</v>
      </c>
      <c r="R81" s="31" t="str">
        <f t="shared" ca="1" si="0"/>
        <v/>
      </c>
      <c r="S81" s="31">
        <f t="shared" ca="1" si="1"/>
        <v>0</v>
      </c>
      <c r="T81" s="32"/>
      <c r="U81" s="32"/>
      <c r="V81" s="32"/>
      <c r="W81" s="32"/>
      <c r="X81" s="32"/>
      <c r="Y81" s="32"/>
      <c r="Z81" s="32"/>
      <c r="AA81" s="32"/>
      <c r="AB81" s="32"/>
      <c r="AC81" s="32"/>
      <c r="AD81" s="32"/>
      <c r="AE81" s="32"/>
    </row>
    <row r="82" spans="1:31" ht="12.75">
      <c r="A82" s="37" t="s">
        <v>5210</v>
      </c>
      <c r="B82" s="43" t="s">
        <v>5211</v>
      </c>
      <c r="C82" s="45" t="s">
        <v>4655</v>
      </c>
      <c r="D82" s="45" t="s">
        <v>4671</v>
      </c>
      <c r="E82" s="48">
        <v>43481</v>
      </c>
      <c r="F82" s="43" t="s">
        <v>5212</v>
      </c>
      <c r="G82" s="51" t="s">
        <v>271</v>
      </c>
      <c r="H82" s="51" t="s">
        <v>223</v>
      </c>
      <c r="I82" s="43" t="s">
        <v>226</v>
      </c>
      <c r="J82" s="43" t="s">
        <v>4673</v>
      </c>
      <c r="K82" s="43"/>
      <c r="L82" s="43"/>
      <c r="M82" s="43"/>
      <c r="N82" s="43" t="s">
        <v>5213</v>
      </c>
      <c r="O82" s="48">
        <v>43484</v>
      </c>
      <c r="P82" s="43" t="s">
        <v>4675</v>
      </c>
      <c r="Q82" s="31" t="b">
        <f>IF(AND(OR(G82:G83=DATOS!C$8,G82:G83=DATOS!C$9),H82:H83=DATOS!B$4),ROW(G82:G83))</f>
        <v>0</v>
      </c>
      <c r="R82" s="31" t="str">
        <f t="shared" ca="1" si="0"/>
        <v/>
      </c>
      <c r="S82" s="31">
        <f t="shared" ca="1" si="1"/>
        <v>0</v>
      </c>
      <c r="T82" s="32"/>
      <c r="U82" s="32"/>
      <c r="V82" s="32"/>
      <c r="W82" s="32"/>
      <c r="X82" s="32"/>
      <c r="Y82" s="32"/>
      <c r="Z82" s="32"/>
      <c r="AA82" s="32"/>
      <c r="AB82" s="32"/>
      <c r="AC82" s="32"/>
      <c r="AD82" s="32"/>
      <c r="AE82" s="32"/>
    </row>
    <row r="83" spans="1:31" ht="12.75">
      <c r="A83" s="37" t="s">
        <v>4712</v>
      </c>
      <c r="B83" s="43" t="s">
        <v>5214</v>
      </c>
      <c r="C83" s="45" t="s">
        <v>4491</v>
      </c>
      <c r="D83" s="45" t="s">
        <v>4671</v>
      </c>
      <c r="E83" s="48">
        <v>43481</v>
      </c>
      <c r="F83" s="43" t="s">
        <v>4739</v>
      </c>
      <c r="G83" s="51" t="s">
        <v>271</v>
      </c>
      <c r="H83" s="51" t="s">
        <v>223</v>
      </c>
      <c r="I83" s="43" t="s">
        <v>226</v>
      </c>
      <c r="J83" s="43" t="s">
        <v>5217</v>
      </c>
      <c r="K83" s="43"/>
      <c r="L83" s="43"/>
      <c r="M83" s="43"/>
      <c r="N83" s="43" t="s">
        <v>5218</v>
      </c>
      <c r="O83" s="48">
        <v>43481</v>
      </c>
      <c r="P83" s="43" t="s">
        <v>4675</v>
      </c>
      <c r="Q83" s="31" t="b">
        <f>IF(AND(OR(G83=DATOS!C$8,G83=DATOS!C$9),H83=DATOS!B$4),ROW(G83))</f>
        <v>0</v>
      </c>
      <c r="R83" s="31" t="str">
        <f t="shared" ca="1" si="0"/>
        <v/>
      </c>
      <c r="S83" s="31">
        <f t="shared" ca="1" si="1"/>
        <v>0</v>
      </c>
      <c r="T83" s="32"/>
      <c r="U83" s="32"/>
      <c r="V83" s="32"/>
      <c r="W83" s="37"/>
      <c r="X83" s="31">
        <f>COUNTIF(G:G,W83)</f>
        <v>0</v>
      </c>
      <c r="Y83" s="31">
        <f>COUNTIFS(H:H,"SEGUIMIENTO",G:G,W83)</f>
        <v>0</v>
      </c>
      <c r="Z83" s="113">
        <f>COUNTIFS(H:H,"SOLUCIONADO",G:G,W83)</f>
        <v>0</v>
      </c>
      <c r="AA83" s="32"/>
      <c r="AB83" s="32"/>
      <c r="AC83" s="32"/>
      <c r="AD83" s="32"/>
      <c r="AE83" s="32"/>
    </row>
    <row r="84" spans="1:31" ht="12.75">
      <c r="A84" s="37" t="s">
        <v>5225</v>
      </c>
      <c r="B84" s="43" t="s">
        <v>339</v>
      </c>
      <c r="C84" s="45" t="s">
        <v>4661</v>
      </c>
      <c r="D84" s="45" t="s">
        <v>4647</v>
      </c>
      <c r="E84" s="48">
        <v>43481</v>
      </c>
      <c r="F84" s="43" t="s">
        <v>5226</v>
      </c>
      <c r="G84" s="51" t="s">
        <v>114</v>
      </c>
      <c r="H84" s="51" t="s">
        <v>223</v>
      </c>
      <c r="I84" s="43" t="s">
        <v>226</v>
      </c>
      <c r="J84" s="43" t="s">
        <v>5228</v>
      </c>
      <c r="K84" s="43"/>
      <c r="L84" s="43"/>
      <c r="M84" s="43"/>
      <c r="N84" s="43" t="s">
        <v>5229</v>
      </c>
      <c r="O84" s="48">
        <v>43481</v>
      </c>
      <c r="P84" s="43" t="s">
        <v>4652</v>
      </c>
      <c r="Q84" s="31" t="b">
        <f>IF(AND(OR(G84:G85=DATOS!C$8,G84:G85=DATOS!C$9),H84:H85=DATOS!B$4),ROW(G84:G85))</f>
        <v>0</v>
      </c>
      <c r="R84" s="31" t="str">
        <f t="shared" ca="1" si="0"/>
        <v/>
      </c>
      <c r="S84" s="31">
        <f t="shared" ca="1" si="1"/>
        <v>0</v>
      </c>
      <c r="T84" s="32"/>
      <c r="U84" s="32"/>
      <c r="V84" s="32"/>
      <c r="W84" s="32"/>
      <c r="X84" s="32"/>
      <c r="Y84" s="32"/>
      <c r="Z84" s="32"/>
      <c r="AA84" s="32"/>
      <c r="AB84" s="32"/>
      <c r="AC84" s="32"/>
      <c r="AD84" s="32"/>
      <c r="AE84" s="32"/>
    </row>
    <row r="85" spans="1:31" ht="12.75">
      <c r="A85" s="37" t="s">
        <v>5233</v>
      </c>
      <c r="B85" s="43" t="s">
        <v>5235</v>
      </c>
      <c r="C85" s="45" t="s">
        <v>263</v>
      </c>
      <c r="D85" s="45" t="s">
        <v>4671</v>
      </c>
      <c r="E85" s="48">
        <v>43482</v>
      </c>
      <c r="F85" s="43" t="s">
        <v>5237</v>
      </c>
      <c r="G85" s="51" t="s">
        <v>271</v>
      </c>
      <c r="H85" s="51" t="s">
        <v>223</v>
      </c>
      <c r="I85" s="43" t="s">
        <v>226</v>
      </c>
      <c r="J85" s="43" t="s">
        <v>4673</v>
      </c>
      <c r="K85" s="43"/>
      <c r="L85" s="43"/>
      <c r="M85" s="43"/>
      <c r="N85" s="43" t="s">
        <v>5238</v>
      </c>
      <c r="O85" s="48">
        <v>43485</v>
      </c>
      <c r="P85" s="43" t="s">
        <v>4675</v>
      </c>
      <c r="Q85" s="31" t="b">
        <f>IF(AND(OR(G85:G86=DATOS!C$8,G85:G86=DATOS!C$9),H85:H86=DATOS!B$4),ROW(G85:G86))</f>
        <v>0</v>
      </c>
      <c r="R85" s="31" t="str">
        <f t="shared" ca="1" si="0"/>
        <v/>
      </c>
      <c r="S85" s="31">
        <f t="shared" ca="1" si="1"/>
        <v>0</v>
      </c>
      <c r="T85" s="32"/>
      <c r="U85" s="32"/>
      <c r="V85" s="32"/>
      <c r="W85" s="32"/>
      <c r="X85" s="32"/>
      <c r="Y85" s="32"/>
      <c r="Z85" s="32"/>
      <c r="AA85" s="32"/>
      <c r="AB85" s="32"/>
      <c r="AC85" s="32"/>
      <c r="AD85" s="32"/>
      <c r="AE85" s="32"/>
    </row>
    <row r="86" spans="1:31" ht="12.75">
      <c r="A86" s="37" t="s">
        <v>777</v>
      </c>
      <c r="B86" s="43" t="s">
        <v>4660</v>
      </c>
      <c r="C86" s="45" t="s">
        <v>4661</v>
      </c>
      <c r="D86" s="45" t="s">
        <v>4671</v>
      </c>
      <c r="E86" s="48">
        <v>43482</v>
      </c>
      <c r="F86" s="43" t="s">
        <v>5244</v>
      </c>
      <c r="G86" s="51" t="s">
        <v>271</v>
      </c>
      <c r="H86" s="51" t="s">
        <v>223</v>
      </c>
      <c r="I86" s="43" t="s">
        <v>226</v>
      </c>
      <c r="J86" s="43" t="s">
        <v>5245</v>
      </c>
      <c r="K86" s="43"/>
      <c r="L86" s="43"/>
      <c r="M86" s="43"/>
      <c r="N86" s="43" t="s">
        <v>5246</v>
      </c>
      <c r="O86" s="48">
        <v>43482</v>
      </c>
      <c r="P86" s="43" t="s">
        <v>4675</v>
      </c>
      <c r="Q86" s="31" t="b">
        <f>IF(AND(OR(G86:G87=DATOS!C$8,G86:G87=DATOS!C$9),H86:H87=DATOS!B$4),ROW(G86:G87))</f>
        <v>0</v>
      </c>
      <c r="R86" s="31" t="str">
        <f t="shared" ca="1" si="0"/>
        <v/>
      </c>
      <c r="S86" s="31">
        <f t="shared" ca="1" si="1"/>
        <v>0</v>
      </c>
      <c r="T86" s="32"/>
      <c r="U86" s="32"/>
      <c r="V86" s="32"/>
      <c r="W86" s="32"/>
      <c r="X86" s="32"/>
      <c r="Y86" s="32"/>
      <c r="Z86" s="32"/>
      <c r="AA86" s="32"/>
      <c r="AB86" s="32"/>
      <c r="AC86" s="32"/>
      <c r="AD86" s="32"/>
      <c r="AE86" s="32"/>
    </row>
    <row r="87" spans="1:31" ht="12.75">
      <c r="A87" s="37" t="s">
        <v>4714</v>
      </c>
      <c r="B87" s="43" t="s">
        <v>4715</v>
      </c>
      <c r="C87" s="45" t="s">
        <v>4716</v>
      </c>
      <c r="D87" s="45" t="s">
        <v>4671</v>
      </c>
      <c r="E87" s="48">
        <v>43482</v>
      </c>
      <c r="F87" s="43" t="s">
        <v>5251</v>
      </c>
      <c r="G87" s="51" t="s">
        <v>271</v>
      </c>
      <c r="H87" s="51" t="s">
        <v>223</v>
      </c>
      <c r="I87" s="43" t="s">
        <v>226</v>
      </c>
      <c r="J87" s="43" t="s">
        <v>5252</v>
      </c>
      <c r="K87" s="43"/>
      <c r="L87" s="43"/>
      <c r="M87" s="43"/>
      <c r="N87" s="43" t="s">
        <v>5253</v>
      </c>
      <c r="O87" s="48">
        <v>43482</v>
      </c>
      <c r="P87" s="43" t="s">
        <v>4675</v>
      </c>
      <c r="Q87" s="31" t="b">
        <f>IF(AND(OR(G87:G88=DATOS!C$8,G87:G88=DATOS!C$9),H87:H88=DATOS!B$4),ROW(G87:G88))</f>
        <v>0</v>
      </c>
      <c r="R87" s="31" t="str">
        <f t="shared" ca="1" si="0"/>
        <v/>
      </c>
      <c r="S87" s="31">
        <f t="shared" ca="1" si="1"/>
        <v>0</v>
      </c>
      <c r="T87" s="32"/>
      <c r="U87" s="32"/>
      <c r="V87" s="32"/>
      <c r="W87" s="37"/>
      <c r="X87" s="31">
        <f t="shared" ref="X87:X88" si="2">Y87+Z87</f>
        <v>0</v>
      </c>
      <c r="Y87" s="31">
        <f t="shared" ref="Y87:Y88" si="3">COUNTIFS(H:H,"SEGUIMIENTO",D:D,W87)</f>
        <v>0</v>
      </c>
      <c r="Z87" s="113">
        <f t="shared" ref="Z87:Z88" si="4">COUNTIFS(H:H,"SOLUCIONADO",D:D,W87)</f>
        <v>0</v>
      </c>
      <c r="AA87" s="32"/>
      <c r="AB87" s="32"/>
      <c r="AC87" s="32"/>
      <c r="AD87" s="32"/>
      <c r="AE87" s="32"/>
    </row>
    <row r="88" spans="1:31" ht="12.75">
      <c r="A88" s="37" t="s">
        <v>5260</v>
      </c>
      <c r="B88" s="43" t="s">
        <v>5261</v>
      </c>
      <c r="C88" s="45" t="s">
        <v>263</v>
      </c>
      <c r="D88" s="45" t="s">
        <v>4671</v>
      </c>
      <c r="E88" s="48">
        <v>43483</v>
      </c>
      <c r="F88" s="43" t="s">
        <v>5262</v>
      </c>
      <c r="G88" s="51" t="s">
        <v>271</v>
      </c>
      <c r="H88" s="51" t="s">
        <v>223</v>
      </c>
      <c r="I88" s="43" t="s">
        <v>226</v>
      </c>
      <c r="J88" s="43" t="s">
        <v>5264</v>
      </c>
      <c r="K88" s="43"/>
      <c r="L88" s="43"/>
      <c r="M88" s="43"/>
      <c r="N88" s="43" t="s">
        <v>5265</v>
      </c>
      <c r="O88" s="48">
        <v>43483</v>
      </c>
      <c r="P88" s="43" t="s">
        <v>4675</v>
      </c>
      <c r="Q88" s="31" t="b">
        <f>IF(AND(OR(G88:G89=DATOS!C$8,G88:G89=DATOS!C$9),H88:H89=DATOS!B$4),ROW(G88:G89))</f>
        <v>0</v>
      </c>
      <c r="R88" s="31" t="str">
        <f t="shared" ca="1" si="0"/>
        <v/>
      </c>
      <c r="S88" s="31">
        <f t="shared" ca="1" si="1"/>
        <v>0</v>
      </c>
      <c r="T88" s="32"/>
      <c r="U88" s="32"/>
      <c r="V88" s="32"/>
      <c r="W88" s="37"/>
      <c r="X88" s="31">
        <f t="shared" si="2"/>
        <v>0</v>
      </c>
      <c r="Y88" s="31">
        <f t="shared" si="3"/>
        <v>0</v>
      </c>
      <c r="Z88" s="113">
        <f t="shared" si="4"/>
        <v>0</v>
      </c>
      <c r="AA88" s="32"/>
      <c r="AB88" s="32"/>
      <c r="AC88" s="32"/>
      <c r="AD88" s="32"/>
      <c r="AE88" s="32"/>
    </row>
    <row r="89" spans="1:31" ht="12.75">
      <c r="A89" s="37" t="s">
        <v>5271</v>
      </c>
      <c r="B89" s="43" t="s">
        <v>5272</v>
      </c>
      <c r="C89" s="45" t="s">
        <v>4655</v>
      </c>
      <c r="D89" s="45" t="s">
        <v>4671</v>
      </c>
      <c r="E89" s="48">
        <v>43483</v>
      </c>
      <c r="F89" s="43" t="s">
        <v>5273</v>
      </c>
      <c r="G89" s="51" t="s">
        <v>271</v>
      </c>
      <c r="H89" s="51" t="s">
        <v>223</v>
      </c>
      <c r="I89" s="43" t="s">
        <v>226</v>
      </c>
      <c r="J89" s="43" t="s">
        <v>5274</v>
      </c>
      <c r="K89" s="43"/>
      <c r="L89" s="43"/>
      <c r="M89" s="43"/>
      <c r="N89" s="43" t="s">
        <v>5275</v>
      </c>
      <c r="O89" s="48">
        <v>43484</v>
      </c>
      <c r="P89" s="43" t="s">
        <v>4675</v>
      </c>
      <c r="Q89" s="31" t="b">
        <f>IF(AND(OR(G89:G90=DATOS!C$8,G89:G90=DATOS!C$9),H89:H90=DATOS!B$4),ROW(G89:G90))</f>
        <v>0</v>
      </c>
      <c r="R89" s="31" t="str">
        <f t="shared" ca="1" si="0"/>
        <v/>
      </c>
      <c r="S89" s="31">
        <f t="shared" ca="1" si="1"/>
        <v>0</v>
      </c>
      <c r="T89" s="32"/>
      <c r="U89" s="32"/>
      <c r="V89" s="32"/>
      <c r="W89" s="32"/>
      <c r="X89" s="32"/>
      <c r="Y89" s="32"/>
      <c r="Z89" s="32"/>
      <c r="AA89" s="32"/>
      <c r="AB89" s="32"/>
      <c r="AC89" s="32"/>
      <c r="AD89" s="32"/>
      <c r="AE89" s="32"/>
    </row>
    <row r="90" spans="1:31" ht="12.75">
      <c r="A90" s="37" t="s">
        <v>355</v>
      </c>
      <c r="B90" s="43" t="s">
        <v>358</v>
      </c>
      <c r="C90" s="45" t="s">
        <v>360</v>
      </c>
      <c r="D90" s="45" t="s">
        <v>4647</v>
      </c>
      <c r="E90" s="48">
        <v>43483</v>
      </c>
      <c r="F90" s="43" t="s">
        <v>1301</v>
      </c>
      <c r="G90" s="51" t="s">
        <v>271</v>
      </c>
      <c r="H90" s="51" t="s">
        <v>223</v>
      </c>
      <c r="I90" s="43" t="s">
        <v>226</v>
      </c>
      <c r="J90" s="84" t="s">
        <v>5285</v>
      </c>
      <c r="K90" s="84"/>
      <c r="L90" s="84"/>
      <c r="M90" s="84"/>
      <c r="N90" s="84" t="s">
        <v>5287</v>
      </c>
      <c r="O90" s="48">
        <v>43118</v>
      </c>
      <c r="P90" s="43" t="s">
        <v>4652</v>
      </c>
      <c r="Q90" s="31" t="b">
        <f>IF(AND(OR(G90:G91=DATOS!C$8,G90:G91=DATOS!C$9),H90:H91=DATOS!B$4),ROW(G90:G91))</f>
        <v>0</v>
      </c>
      <c r="R90" s="31" t="str">
        <f t="shared" ca="1" si="0"/>
        <v/>
      </c>
      <c r="S90" s="31">
        <f t="shared" ca="1" si="1"/>
        <v>0</v>
      </c>
      <c r="T90" s="32"/>
      <c r="U90" s="32"/>
      <c r="V90" s="32"/>
      <c r="W90" s="37"/>
      <c r="X90" s="31">
        <f>Y90+Z90</f>
        <v>0</v>
      </c>
      <c r="Y90" s="31">
        <f>COUNTIFS(H:H,"SEGUIMIENTO",D:D,W90)</f>
        <v>0</v>
      </c>
      <c r="Z90" s="113">
        <f>COUNTIFS(H:H,"SOLUCIONADO",D:D,W90)</f>
        <v>0</v>
      </c>
      <c r="AA90" s="32"/>
      <c r="AB90" s="32"/>
      <c r="AC90" s="32"/>
      <c r="AD90" s="32"/>
      <c r="AE90" s="32"/>
    </row>
    <row r="91" spans="1:31" ht="12.75">
      <c r="A91" s="37" t="s">
        <v>5156</v>
      </c>
      <c r="B91" s="43" t="s">
        <v>5157</v>
      </c>
      <c r="C91" s="45" t="s">
        <v>90</v>
      </c>
      <c r="D91" s="45" t="s">
        <v>4687</v>
      </c>
      <c r="E91" s="48">
        <v>43483</v>
      </c>
      <c r="F91" s="43" t="s">
        <v>5292</v>
      </c>
      <c r="G91" s="51" t="s">
        <v>114</v>
      </c>
      <c r="H91" s="51" t="s">
        <v>223</v>
      </c>
      <c r="I91" s="43" t="s">
        <v>226</v>
      </c>
      <c r="J91" s="43" t="s">
        <v>5202</v>
      </c>
      <c r="K91" s="43"/>
      <c r="L91" s="43"/>
      <c r="M91" s="43"/>
      <c r="N91" s="43" t="s">
        <v>5295</v>
      </c>
      <c r="O91" s="31"/>
      <c r="P91" s="43"/>
      <c r="Q91" s="31" t="b">
        <f>IF(AND(OR(G91:G92=DATOS!C$8,G91:G92=DATOS!C$9),H91:H92=DATOS!B$4),ROW(G91:G92))</f>
        <v>0</v>
      </c>
      <c r="R91" s="31" t="str">
        <f t="shared" ca="1" si="0"/>
        <v/>
      </c>
      <c r="S91" s="31">
        <f t="shared" ca="1" si="1"/>
        <v>0</v>
      </c>
      <c r="T91" s="32"/>
      <c r="U91" s="32"/>
      <c r="V91" s="32"/>
      <c r="W91" s="32"/>
      <c r="X91" s="32"/>
      <c r="Y91" s="32"/>
      <c r="Z91" s="32"/>
      <c r="AA91" s="32"/>
      <c r="AB91" s="32"/>
      <c r="AC91" s="32"/>
      <c r="AD91" s="32"/>
      <c r="AE91" s="32"/>
    </row>
    <row r="92" spans="1:31" ht="12.75">
      <c r="A92" s="37" t="s">
        <v>5225</v>
      </c>
      <c r="B92" s="43" t="s">
        <v>339</v>
      </c>
      <c r="C92" s="45" t="s">
        <v>4661</v>
      </c>
      <c r="D92" s="45" t="s">
        <v>4647</v>
      </c>
      <c r="E92" s="48">
        <v>43483</v>
      </c>
      <c r="F92" s="43" t="s">
        <v>1301</v>
      </c>
      <c r="G92" s="51" t="s">
        <v>271</v>
      </c>
      <c r="H92" s="51" t="s">
        <v>223</v>
      </c>
      <c r="I92" s="43" t="s">
        <v>226</v>
      </c>
      <c r="J92" s="43" t="s">
        <v>5303</v>
      </c>
      <c r="K92" s="43"/>
      <c r="L92" s="43"/>
      <c r="M92" s="43"/>
      <c r="N92" s="43" t="s">
        <v>5305</v>
      </c>
      <c r="O92" s="48">
        <v>43118</v>
      </c>
      <c r="P92" s="43" t="s">
        <v>4652</v>
      </c>
      <c r="Q92" s="31" t="b">
        <f>IF(AND(OR(G92:G93=DATOS!C$8,G92:G93=DATOS!C$9),H92:H93=DATOS!B$4),ROW(G92:G93))</f>
        <v>0</v>
      </c>
      <c r="R92" s="31" t="str">
        <f t="shared" ca="1" si="0"/>
        <v/>
      </c>
      <c r="S92" s="31">
        <f t="shared" ca="1" si="1"/>
        <v>0</v>
      </c>
      <c r="T92" s="32"/>
      <c r="U92" s="32"/>
      <c r="V92" s="32"/>
      <c r="W92" s="37"/>
      <c r="X92" s="31">
        <f t="shared" ref="X92:X93" si="5">Y92+Z92</f>
        <v>0</v>
      </c>
      <c r="Y92" s="31">
        <f t="shared" ref="Y92:Y93" si="6">COUNTIFS(H:H,"SEGUIMIENTO",D:D,W92)</f>
        <v>0</v>
      </c>
      <c r="Z92" s="113">
        <f t="shared" ref="Z92:Z93" si="7">COUNTIFS(H:H,"SOLUCIONADO",D:D,W92)</f>
        <v>0</v>
      </c>
      <c r="AA92" s="32"/>
      <c r="AB92" s="32"/>
      <c r="AC92" s="32"/>
      <c r="AD92" s="32"/>
      <c r="AE92" s="32"/>
    </row>
    <row r="93" spans="1:31" ht="12.75">
      <c r="A93" s="37" t="s">
        <v>5311</v>
      </c>
      <c r="B93" s="43" t="s">
        <v>5312</v>
      </c>
      <c r="C93" s="45" t="s">
        <v>5086</v>
      </c>
      <c r="D93" s="45" t="s">
        <v>4671</v>
      </c>
      <c r="E93" s="48">
        <v>43483</v>
      </c>
      <c r="F93" s="43" t="s">
        <v>5292</v>
      </c>
      <c r="G93" s="51" t="s">
        <v>271</v>
      </c>
      <c r="H93" s="51" t="s">
        <v>223</v>
      </c>
      <c r="I93" s="43" t="s">
        <v>226</v>
      </c>
      <c r="J93" s="43" t="s">
        <v>5314</v>
      </c>
      <c r="K93" s="43"/>
      <c r="L93" s="43"/>
      <c r="M93" s="43"/>
      <c r="N93" s="43" t="s">
        <v>5315</v>
      </c>
      <c r="O93" s="48">
        <v>43483</v>
      </c>
      <c r="P93" s="43" t="s">
        <v>4675</v>
      </c>
      <c r="Q93" s="31" t="b">
        <f>IF(AND(OR(G93:G94=DATOS!C$8,G93:G94=DATOS!C$9),H93:H94=DATOS!B$4),ROW(G93:G94))</f>
        <v>0</v>
      </c>
      <c r="R93" s="31" t="str">
        <f t="shared" ca="1" si="0"/>
        <v/>
      </c>
      <c r="S93" s="31">
        <f t="shared" ca="1" si="1"/>
        <v>0</v>
      </c>
      <c r="T93" s="32"/>
      <c r="U93" s="32"/>
      <c r="V93" s="32"/>
      <c r="W93" s="37"/>
      <c r="X93" s="31">
        <f t="shared" si="5"/>
        <v>0</v>
      </c>
      <c r="Y93" s="31">
        <f t="shared" si="6"/>
        <v>0</v>
      </c>
      <c r="Z93" s="113">
        <f t="shared" si="7"/>
        <v>0</v>
      </c>
      <c r="AA93" s="32"/>
      <c r="AB93" s="32"/>
      <c r="AC93" s="32"/>
      <c r="AD93" s="32"/>
      <c r="AE93" s="32"/>
    </row>
    <row r="94" spans="1:31" ht="12.75">
      <c r="A94" s="37" t="s">
        <v>5320</v>
      </c>
      <c r="B94" s="43" t="s">
        <v>5321</v>
      </c>
      <c r="C94" s="45" t="s">
        <v>624</v>
      </c>
      <c r="D94" s="45" t="s">
        <v>4647</v>
      </c>
      <c r="E94" s="48">
        <v>43484</v>
      </c>
      <c r="F94" s="43" t="s">
        <v>5322</v>
      </c>
      <c r="G94" s="51" t="s">
        <v>222</v>
      </c>
      <c r="H94" s="51" t="s">
        <v>223</v>
      </c>
      <c r="I94" s="43" t="s">
        <v>226</v>
      </c>
      <c r="J94" s="43" t="s">
        <v>5327</v>
      </c>
      <c r="K94" s="43"/>
      <c r="L94" s="43"/>
      <c r="M94" s="43"/>
      <c r="N94" s="43" t="s">
        <v>5328</v>
      </c>
      <c r="O94" s="48">
        <v>43487</v>
      </c>
      <c r="P94" s="43" t="s">
        <v>4652</v>
      </c>
      <c r="Q94" s="31" t="b">
        <f>IF(AND(OR(G94:G95=DATOS!C$8,G94:G95=DATOS!C$9),H94:H95=DATOS!B$4),ROW(G94:G95))</f>
        <v>0</v>
      </c>
      <c r="R94" s="31" t="str">
        <f t="shared" ca="1" si="0"/>
        <v/>
      </c>
      <c r="S94" s="31">
        <f t="shared" ca="1" si="1"/>
        <v>0</v>
      </c>
      <c r="T94" s="32"/>
      <c r="U94" s="32"/>
      <c r="V94" s="32"/>
      <c r="W94" s="32"/>
      <c r="X94" s="32"/>
      <c r="Y94" s="32"/>
      <c r="Z94" s="32"/>
      <c r="AA94" s="32"/>
      <c r="AB94" s="32"/>
      <c r="AC94" s="32"/>
      <c r="AD94" s="32"/>
      <c r="AE94" s="32"/>
    </row>
    <row r="95" spans="1:31" ht="12.75">
      <c r="A95" s="37" t="s">
        <v>5332</v>
      </c>
      <c r="B95" s="84" t="s">
        <v>5333</v>
      </c>
      <c r="C95" s="45" t="s">
        <v>263</v>
      </c>
      <c r="D95" s="45" t="s">
        <v>4671</v>
      </c>
      <c r="E95" s="48">
        <v>43484</v>
      </c>
      <c r="F95" s="43" t="s">
        <v>5335</v>
      </c>
      <c r="G95" s="51" t="s">
        <v>384</v>
      </c>
      <c r="H95" s="51" t="s">
        <v>223</v>
      </c>
      <c r="I95" s="43" t="s">
        <v>226</v>
      </c>
      <c r="J95" s="43" t="s">
        <v>5337</v>
      </c>
      <c r="K95" s="43"/>
      <c r="L95" s="43"/>
      <c r="M95" s="43"/>
      <c r="N95" s="43" t="s">
        <v>5338</v>
      </c>
      <c r="O95" s="48">
        <v>43489</v>
      </c>
      <c r="P95" s="43" t="s">
        <v>4675</v>
      </c>
      <c r="Q95" s="31" t="b">
        <f>IF(AND(OR(G95:G96=DATOS!C$8,G95:G96=DATOS!C$9),H95:H96=DATOS!B$4),ROW(G95:G96))</f>
        <v>0</v>
      </c>
      <c r="R95" s="31" t="str">
        <f t="shared" ca="1" si="0"/>
        <v/>
      </c>
      <c r="S95" s="31">
        <f t="shared" ca="1" si="1"/>
        <v>0</v>
      </c>
      <c r="T95" s="32"/>
      <c r="U95" s="32"/>
      <c r="V95" s="32"/>
      <c r="W95" s="32"/>
      <c r="X95" s="32"/>
      <c r="Y95" s="32"/>
      <c r="Z95" s="32"/>
      <c r="AA95" s="32"/>
      <c r="AB95" s="32"/>
      <c r="AC95" s="32"/>
      <c r="AD95" s="32"/>
      <c r="AE95" s="32"/>
    </row>
    <row r="96" spans="1:31" ht="12.75">
      <c r="A96" s="99" t="s">
        <v>5341</v>
      </c>
      <c r="B96" s="84" t="s">
        <v>5343</v>
      </c>
      <c r="C96" s="45" t="s">
        <v>216</v>
      </c>
      <c r="D96" s="45" t="s">
        <v>4951</v>
      </c>
      <c r="E96" s="48">
        <v>43486</v>
      </c>
      <c r="F96" s="43" t="s">
        <v>5345</v>
      </c>
      <c r="G96" s="51" t="s">
        <v>114</v>
      </c>
      <c r="H96" s="51" t="s">
        <v>223</v>
      </c>
      <c r="I96" s="43" t="s">
        <v>226</v>
      </c>
      <c r="J96" s="79" t="s">
        <v>5346</v>
      </c>
      <c r="K96" s="79"/>
      <c r="L96" s="79"/>
      <c r="M96" s="79"/>
      <c r="N96" s="43" t="s">
        <v>5338</v>
      </c>
      <c r="O96" s="121">
        <v>43827</v>
      </c>
      <c r="P96" s="43" t="s">
        <v>389</v>
      </c>
      <c r="Q96" s="31" t="b">
        <f>IF(AND(OR(G96:G97=DATOS!C$8,G96:G97=DATOS!C$9),H96:H97=DATOS!B$4),ROW(G96:G97))</f>
        <v>0</v>
      </c>
      <c r="R96" s="31" t="str">
        <f t="shared" ca="1" si="0"/>
        <v/>
      </c>
      <c r="S96" s="31">
        <f t="shared" ca="1" si="1"/>
        <v>0</v>
      </c>
      <c r="T96" s="32"/>
      <c r="U96" s="32"/>
      <c r="V96" s="32"/>
      <c r="W96" s="32"/>
      <c r="X96" s="32"/>
      <c r="Y96" s="32"/>
      <c r="Z96" s="32"/>
      <c r="AA96" s="32"/>
      <c r="AB96" s="32"/>
      <c r="AC96" s="32"/>
      <c r="AD96" s="32"/>
      <c r="AE96" s="32"/>
    </row>
    <row r="97" spans="1:31" ht="12.75">
      <c r="A97" s="37" t="s">
        <v>5352</v>
      </c>
      <c r="B97" s="43" t="s">
        <v>261</v>
      </c>
      <c r="C97" s="45" t="s">
        <v>263</v>
      </c>
      <c r="D97" s="45" t="s">
        <v>4951</v>
      </c>
      <c r="E97" s="48">
        <v>43486</v>
      </c>
      <c r="F97" s="43" t="s">
        <v>5353</v>
      </c>
      <c r="G97" s="51" t="s">
        <v>271</v>
      </c>
      <c r="H97" s="51" t="s">
        <v>223</v>
      </c>
      <c r="I97" s="43" t="s">
        <v>226</v>
      </c>
      <c r="J97" s="43" t="s">
        <v>5356</v>
      </c>
      <c r="K97" s="43"/>
      <c r="L97" s="43"/>
      <c r="M97" s="43"/>
      <c r="N97" s="43"/>
      <c r="O97" s="31"/>
      <c r="P97" s="43"/>
      <c r="Q97" s="31" t="b">
        <f>IF(AND(OR(G97:G98=DATOS!C$8,G97:G98=DATOS!C$9),H97:H98=DATOS!B$4),ROW(G97:G98))</f>
        <v>0</v>
      </c>
      <c r="R97" s="31" t="str">
        <f t="shared" ca="1" si="0"/>
        <v/>
      </c>
      <c r="S97" s="31">
        <f t="shared" ca="1" si="1"/>
        <v>0</v>
      </c>
      <c r="T97" s="32"/>
      <c r="U97" s="32"/>
      <c r="V97" s="32"/>
      <c r="W97" s="32"/>
      <c r="X97" s="32"/>
      <c r="Y97" s="32"/>
      <c r="Z97" s="32"/>
      <c r="AA97" s="32"/>
      <c r="AB97" s="32"/>
      <c r="AC97" s="32"/>
      <c r="AD97" s="32"/>
      <c r="AE97" s="32"/>
    </row>
    <row r="98" spans="1:31" ht="12.75">
      <c r="A98" s="37" t="s">
        <v>5359</v>
      </c>
      <c r="B98" s="43" t="s">
        <v>4830</v>
      </c>
      <c r="C98" s="45" t="s">
        <v>360</v>
      </c>
      <c r="D98" s="45" t="s">
        <v>4687</v>
      </c>
      <c r="E98" s="48">
        <v>43486</v>
      </c>
      <c r="F98" s="43" t="s">
        <v>5360</v>
      </c>
      <c r="G98" s="51" t="s">
        <v>114</v>
      </c>
      <c r="H98" s="51" t="s">
        <v>223</v>
      </c>
      <c r="I98" s="43" t="s">
        <v>226</v>
      </c>
      <c r="J98" s="43" t="s">
        <v>5361</v>
      </c>
      <c r="K98" s="43"/>
      <c r="L98" s="43"/>
      <c r="M98" s="43"/>
      <c r="N98" s="43" t="s">
        <v>5362</v>
      </c>
      <c r="O98" s="121">
        <v>43820</v>
      </c>
      <c r="P98" s="43" t="s">
        <v>4741</v>
      </c>
      <c r="Q98" s="31" t="b">
        <f>IF(AND(OR(G98:G99=DATOS!C$8,G98:G99=DATOS!C$9),H98:H99=DATOS!B$4),ROW(G98:G99))</f>
        <v>0</v>
      </c>
      <c r="R98" s="31" t="str">
        <f t="shared" ca="1" si="0"/>
        <v/>
      </c>
      <c r="S98" s="31">
        <f t="shared" ca="1" si="1"/>
        <v>0</v>
      </c>
      <c r="T98" s="32"/>
      <c r="U98" s="32"/>
      <c r="V98" s="32"/>
      <c r="W98" s="32"/>
      <c r="X98" s="32"/>
      <c r="Y98" s="32"/>
      <c r="Z98" s="32"/>
      <c r="AA98" s="32"/>
      <c r="AB98" s="32"/>
      <c r="AC98" s="32"/>
      <c r="AD98" s="32"/>
      <c r="AE98" s="32"/>
    </row>
    <row r="99" spans="1:31" ht="12.75">
      <c r="A99" s="37" t="s">
        <v>5365</v>
      </c>
      <c r="B99" s="43" t="s">
        <v>5366</v>
      </c>
      <c r="C99" s="45" t="s">
        <v>5367</v>
      </c>
      <c r="D99" s="45" t="s">
        <v>4647</v>
      </c>
      <c r="E99" s="48">
        <v>43487</v>
      </c>
      <c r="F99" s="43" t="s">
        <v>5368</v>
      </c>
      <c r="G99" s="51" t="s">
        <v>384</v>
      </c>
      <c r="H99" s="51" t="s">
        <v>223</v>
      </c>
      <c r="I99" s="43" t="s">
        <v>226</v>
      </c>
      <c r="J99" s="43" t="s">
        <v>5370</v>
      </c>
      <c r="K99" s="43"/>
      <c r="L99" s="43"/>
      <c r="M99" s="43"/>
      <c r="N99" s="43" t="s">
        <v>5371</v>
      </c>
      <c r="O99" s="48">
        <v>43488</v>
      </c>
      <c r="P99" s="43" t="s">
        <v>389</v>
      </c>
      <c r="Q99" s="31" t="b">
        <f>IF(AND(OR(G99:G100=DATOS!C$8,G99:G100=DATOS!C$9),H99:H100=DATOS!B$4),ROW(G99:G100))</f>
        <v>0</v>
      </c>
      <c r="R99" s="31" t="str">
        <f t="shared" ca="1" si="0"/>
        <v/>
      </c>
      <c r="S99" s="31">
        <f t="shared" ca="1" si="1"/>
        <v>0</v>
      </c>
      <c r="T99" s="32"/>
      <c r="U99" s="32"/>
      <c r="V99" s="32"/>
      <c r="W99" s="32"/>
      <c r="X99" s="32"/>
      <c r="Y99" s="32"/>
      <c r="Z99" s="32"/>
      <c r="AA99" s="32"/>
      <c r="AB99" s="32"/>
      <c r="AC99" s="32"/>
      <c r="AD99" s="32"/>
      <c r="AE99" s="32"/>
    </row>
    <row r="100" spans="1:31" ht="12.75">
      <c r="A100" s="37" t="s">
        <v>5378</v>
      </c>
      <c r="B100" s="43" t="s">
        <v>5380</v>
      </c>
      <c r="C100" s="45" t="s">
        <v>216</v>
      </c>
      <c r="D100" s="45" t="s">
        <v>4671</v>
      </c>
      <c r="E100" s="48">
        <v>43487</v>
      </c>
      <c r="F100" s="43" t="s">
        <v>5382</v>
      </c>
      <c r="G100" s="51" t="s">
        <v>384</v>
      </c>
      <c r="H100" s="51" t="s">
        <v>223</v>
      </c>
      <c r="I100" s="43" t="s">
        <v>226</v>
      </c>
      <c r="J100" s="43" t="s">
        <v>5383</v>
      </c>
      <c r="K100" s="43"/>
      <c r="L100" s="43"/>
      <c r="M100" s="43"/>
      <c r="N100" s="43" t="s">
        <v>5386</v>
      </c>
      <c r="O100" s="48">
        <v>43488</v>
      </c>
      <c r="P100" s="43" t="s">
        <v>389</v>
      </c>
      <c r="Q100" s="31" t="b">
        <f>IF(AND(OR(G100:G101=DATOS!C$8,G100:G101=DATOS!C$9),H100:H101=DATOS!B$4),ROW(G100:G101))</f>
        <v>0</v>
      </c>
      <c r="R100" s="31" t="str">
        <f t="shared" ca="1" si="0"/>
        <v/>
      </c>
      <c r="S100" s="31">
        <f t="shared" ca="1" si="1"/>
        <v>0</v>
      </c>
      <c r="T100" s="32"/>
      <c r="U100" s="32"/>
      <c r="V100" s="32"/>
      <c r="W100" s="32"/>
      <c r="X100" s="32"/>
      <c r="Y100" s="32"/>
      <c r="Z100" s="32"/>
      <c r="AA100" s="32"/>
      <c r="AB100" s="32"/>
      <c r="AC100" s="32"/>
      <c r="AD100" s="32"/>
      <c r="AE100" s="32"/>
    </row>
    <row r="101" spans="1:31" ht="12.75">
      <c r="A101" s="130" t="s">
        <v>5392</v>
      </c>
      <c r="B101" s="43" t="s">
        <v>5393</v>
      </c>
      <c r="C101" s="45" t="s">
        <v>4655</v>
      </c>
      <c r="D101" s="45" t="s">
        <v>4671</v>
      </c>
      <c r="E101" s="48">
        <v>43488</v>
      </c>
      <c r="F101" s="79" t="s">
        <v>5395</v>
      </c>
      <c r="G101" s="51" t="s">
        <v>271</v>
      </c>
      <c r="H101" s="51" t="s">
        <v>223</v>
      </c>
      <c r="I101" s="43" t="s">
        <v>226</v>
      </c>
      <c r="J101" s="43" t="s">
        <v>4673</v>
      </c>
      <c r="K101" s="43"/>
      <c r="L101" s="43"/>
      <c r="M101" s="43"/>
      <c r="N101" s="43" t="s">
        <v>5396</v>
      </c>
      <c r="O101" s="121">
        <v>43825</v>
      </c>
      <c r="P101" s="43" t="s">
        <v>389</v>
      </c>
      <c r="Q101" s="31" t="b">
        <f>IF(AND(OR(G101:G102=DATOS!C$8,G101:G102=DATOS!C$9),H101:H102=DATOS!B$4),ROW(G101:G102))</f>
        <v>0</v>
      </c>
      <c r="R101" s="31" t="str">
        <f t="shared" ca="1" si="0"/>
        <v/>
      </c>
      <c r="S101" s="31">
        <f t="shared" ca="1" si="1"/>
        <v>0</v>
      </c>
      <c r="T101" s="32"/>
      <c r="U101" s="32"/>
      <c r="V101" s="32"/>
      <c r="W101" s="32"/>
      <c r="X101" s="32"/>
      <c r="Y101" s="32"/>
      <c r="Z101" s="32"/>
      <c r="AA101" s="32"/>
      <c r="AB101" s="32"/>
      <c r="AC101" s="32"/>
      <c r="AD101" s="32"/>
      <c r="AE101" s="32"/>
    </row>
    <row r="102" spans="1:31" ht="12.75">
      <c r="A102" s="37" t="s">
        <v>5399</v>
      </c>
      <c r="B102" s="43" t="s">
        <v>5400</v>
      </c>
      <c r="C102" s="45" t="s">
        <v>4746</v>
      </c>
      <c r="D102" s="45" t="s">
        <v>4951</v>
      </c>
      <c r="E102" s="48">
        <v>43489</v>
      </c>
      <c r="F102" s="43" t="s">
        <v>5403</v>
      </c>
      <c r="G102" s="51" t="s">
        <v>114</v>
      </c>
      <c r="H102" s="51" t="s">
        <v>223</v>
      </c>
      <c r="I102" s="43" t="s">
        <v>226</v>
      </c>
      <c r="J102" s="43"/>
      <c r="K102" s="43"/>
      <c r="L102" s="43"/>
      <c r="M102" s="43"/>
      <c r="N102" s="43" t="s">
        <v>5404</v>
      </c>
      <c r="O102" s="31"/>
      <c r="P102" s="43"/>
      <c r="Q102" s="31" t="b">
        <f>IF(AND(OR(G102:G103=DATOS!C$8,G102:G103=DATOS!C$9),H102:H103=DATOS!B$4),ROW(G102:G103))</f>
        <v>0</v>
      </c>
      <c r="R102" s="31" t="str">
        <f t="shared" ca="1" si="0"/>
        <v/>
      </c>
      <c r="S102" s="31">
        <f t="shared" ca="1" si="1"/>
        <v>0</v>
      </c>
      <c r="T102" s="32"/>
      <c r="U102" s="32"/>
      <c r="V102" s="32"/>
      <c r="W102" s="32"/>
      <c r="X102" s="32"/>
      <c r="Y102" s="32"/>
      <c r="Z102" s="32"/>
      <c r="AA102" s="32"/>
      <c r="AB102" s="32"/>
      <c r="AC102" s="32"/>
      <c r="AD102" s="32"/>
      <c r="AE102" s="32"/>
    </row>
    <row r="103" spans="1:31" ht="12.75">
      <c r="A103" s="37" t="s">
        <v>2674</v>
      </c>
      <c r="B103" s="43" t="s">
        <v>4936</v>
      </c>
      <c r="C103" s="45" t="s">
        <v>216</v>
      </c>
      <c r="D103" s="45" t="s">
        <v>4647</v>
      </c>
      <c r="E103" s="48">
        <v>43489</v>
      </c>
      <c r="F103" s="43" t="s">
        <v>5407</v>
      </c>
      <c r="G103" s="51" t="s">
        <v>114</v>
      </c>
      <c r="H103" s="51" t="s">
        <v>223</v>
      </c>
      <c r="I103" s="43" t="s">
        <v>226</v>
      </c>
      <c r="J103" s="84" t="s">
        <v>5410</v>
      </c>
      <c r="K103" s="84"/>
      <c r="L103" s="84"/>
      <c r="M103" s="84"/>
      <c r="N103" s="84" t="s">
        <v>5411</v>
      </c>
      <c r="O103" s="48">
        <v>43490</v>
      </c>
      <c r="P103" s="43" t="s">
        <v>4652</v>
      </c>
      <c r="Q103" s="31" t="b">
        <f>IF(AND(OR(G103:G104=DATOS!C$8,G103:G104=DATOS!C$9),H103:H104=DATOS!B$4),ROW(G103:G104))</f>
        <v>0</v>
      </c>
      <c r="R103" s="31" t="str">
        <f t="shared" ca="1" si="0"/>
        <v/>
      </c>
      <c r="S103" s="31">
        <f t="shared" ca="1" si="1"/>
        <v>0</v>
      </c>
      <c r="T103" s="32"/>
      <c r="U103" s="32"/>
      <c r="V103" s="32"/>
      <c r="W103" s="32"/>
      <c r="X103" s="32"/>
      <c r="Y103" s="32"/>
      <c r="Z103" s="32"/>
      <c r="AA103" s="32"/>
      <c r="AB103" s="32"/>
      <c r="AC103" s="32"/>
      <c r="AD103" s="32"/>
      <c r="AE103" s="32"/>
    </row>
    <row r="104" spans="1:31" ht="12.75">
      <c r="A104" s="76" t="s">
        <v>5416</v>
      </c>
      <c r="B104" s="43" t="s">
        <v>5417</v>
      </c>
      <c r="C104" s="45" t="s">
        <v>216</v>
      </c>
      <c r="D104" s="45" t="s">
        <v>4951</v>
      </c>
      <c r="E104" s="48">
        <v>43489</v>
      </c>
      <c r="F104" s="43" t="s">
        <v>5418</v>
      </c>
      <c r="G104" s="51" t="s">
        <v>384</v>
      </c>
      <c r="H104" s="51" t="s">
        <v>223</v>
      </c>
      <c r="I104" s="43" t="s">
        <v>226</v>
      </c>
      <c r="J104" s="84" t="s">
        <v>5420</v>
      </c>
      <c r="K104" s="84"/>
      <c r="L104" s="84"/>
      <c r="M104" s="84"/>
      <c r="N104" s="45" t="s">
        <v>5421</v>
      </c>
      <c r="O104" s="48">
        <v>43490</v>
      </c>
      <c r="P104" s="43" t="s">
        <v>389</v>
      </c>
      <c r="Q104" s="31" t="b">
        <f>IF(AND(OR(G104:G105=DATOS!C$8,G104:G105=DATOS!C$9),H104:H105=DATOS!B$4),ROW(G104:G105))</f>
        <v>0</v>
      </c>
      <c r="R104" s="31" t="str">
        <f t="shared" ca="1" si="0"/>
        <v/>
      </c>
      <c r="S104" s="31">
        <f t="shared" ca="1" si="1"/>
        <v>0</v>
      </c>
      <c r="T104" s="32"/>
      <c r="U104" s="32"/>
      <c r="V104" s="32"/>
      <c r="W104" s="32"/>
      <c r="X104" s="32"/>
      <c r="Y104" s="32"/>
      <c r="Z104" s="32"/>
      <c r="AA104" s="32"/>
      <c r="AB104" s="32"/>
      <c r="AC104" s="32"/>
      <c r="AD104" s="32"/>
      <c r="AE104" s="32"/>
    </row>
    <row r="105" spans="1:31" ht="12.75">
      <c r="A105" s="99" t="s">
        <v>5422</v>
      </c>
      <c r="B105" s="84" t="s">
        <v>5423</v>
      </c>
      <c r="C105" s="45" t="s">
        <v>4655</v>
      </c>
      <c r="D105" s="45" t="s">
        <v>4671</v>
      </c>
      <c r="E105" s="48">
        <v>43490</v>
      </c>
      <c r="F105" s="43" t="s">
        <v>4922</v>
      </c>
      <c r="G105" s="51" t="s">
        <v>114</v>
      </c>
      <c r="H105" s="51" t="s">
        <v>223</v>
      </c>
      <c r="I105" s="43" t="s">
        <v>226</v>
      </c>
      <c r="J105" s="43" t="s">
        <v>5425</v>
      </c>
      <c r="K105" s="43"/>
      <c r="L105" s="43"/>
      <c r="M105" s="43"/>
      <c r="N105" s="43" t="s">
        <v>5426</v>
      </c>
      <c r="O105" s="48">
        <v>43490</v>
      </c>
      <c r="P105" s="43" t="s">
        <v>4675</v>
      </c>
      <c r="Q105" s="31" t="b">
        <f>IF(AND(OR(G105:G106=DATOS!C$8,G105:G106=DATOS!C$9),H105:H106=DATOS!B$4),ROW(G105:G106))</f>
        <v>0</v>
      </c>
      <c r="R105" s="31" t="str">
        <f t="shared" ca="1" si="0"/>
        <v/>
      </c>
      <c r="S105" s="31">
        <f t="shared" ca="1" si="1"/>
        <v>0</v>
      </c>
      <c r="T105" s="32"/>
      <c r="U105" s="32"/>
      <c r="V105" s="32"/>
      <c r="W105" s="32"/>
      <c r="X105" s="32"/>
      <c r="Y105" s="32"/>
      <c r="Z105" s="32"/>
      <c r="AA105" s="32"/>
      <c r="AB105" s="32"/>
      <c r="AC105" s="32"/>
      <c r="AD105" s="32"/>
      <c r="AE105" s="32"/>
    </row>
    <row r="106" spans="1:31" ht="12.75">
      <c r="A106" s="37" t="s">
        <v>5187</v>
      </c>
      <c r="B106" s="43" t="s">
        <v>5084</v>
      </c>
      <c r="C106" s="45" t="s">
        <v>5086</v>
      </c>
      <c r="D106" s="45" t="s">
        <v>4647</v>
      </c>
      <c r="E106" s="48">
        <v>43491</v>
      </c>
      <c r="F106" s="43" t="s">
        <v>5432</v>
      </c>
      <c r="G106" s="51" t="s">
        <v>271</v>
      </c>
      <c r="H106" s="51" t="s">
        <v>223</v>
      </c>
      <c r="I106" s="43" t="s">
        <v>226</v>
      </c>
      <c r="J106" s="43" t="s">
        <v>5433</v>
      </c>
      <c r="K106" s="43"/>
      <c r="L106" s="43"/>
      <c r="M106" s="43"/>
      <c r="N106" s="84" t="s">
        <v>5434</v>
      </c>
      <c r="O106" s="48">
        <v>43491</v>
      </c>
      <c r="P106" s="43" t="s">
        <v>4652</v>
      </c>
      <c r="Q106" s="31" t="b">
        <f>IF(AND(OR(G106:G107=DATOS!C$8,G106:G107=DATOS!C$9),H106:H107=DATOS!B$4),ROW(G106:G107))</f>
        <v>0</v>
      </c>
      <c r="R106" s="31" t="str">
        <f t="shared" ca="1" si="0"/>
        <v/>
      </c>
      <c r="S106" s="31">
        <f t="shared" ca="1" si="1"/>
        <v>0</v>
      </c>
      <c r="T106" s="32"/>
      <c r="U106" s="32"/>
      <c r="V106" s="32"/>
      <c r="W106" s="32"/>
      <c r="X106" s="32"/>
      <c r="Y106" s="32"/>
      <c r="Z106" s="32"/>
      <c r="AA106" s="32"/>
      <c r="AB106" s="32"/>
      <c r="AC106" s="32"/>
      <c r="AD106" s="32"/>
      <c r="AE106" s="32"/>
    </row>
    <row r="107" spans="1:31" ht="12.75">
      <c r="A107" s="37" t="s">
        <v>5438</v>
      </c>
      <c r="B107" s="43" t="s">
        <v>5439</v>
      </c>
      <c r="C107" s="45" t="s">
        <v>216</v>
      </c>
      <c r="D107" s="45" t="s">
        <v>4687</v>
      </c>
      <c r="E107" s="48">
        <v>43493</v>
      </c>
      <c r="F107" s="43" t="s">
        <v>5360</v>
      </c>
      <c r="G107" s="51" t="s">
        <v>114</v>
      </c>
      <c r="H107" s="51" t="s">
        <v>223</v>
      </c>
      <c r="I107" s="43" t="s">
        <v>226</v>
      </c>
      <c r="J107" s="43" t="s">
        <v>5440</v>
      </c>
      <c r="K107" s="43"/>
      <c r="L107" s="43"/>
      <c r="M107" s="43"/>
      <c r="N107" s="84" t="s">
        <v>5441</v>
      </c>
      <c r="O107" s="48">
        <v>43493</v>
      </c>
      <c r="P107" s="43" t="s">
        <v>5442</v>
      </c>
      <c r="Q107" s="31" t="b">
        <f>IF(AND(OR(G107:G108=DATOS!C$8,G107:G108=DATOS!C$9),H107:H108=DATOS!B$4),ROW(G107:G108))</f>
        <v>0</v>
      </c>
      <c r="R107" s="31" t="str">
        <f t="shared" ca="1" si="0"/>
        <v/>
      </c>
      <c r="S107" s="31">
        <f t="shared" ca="1" si="1"/>
        <v>0</v>
      </c>
      <c r="T107" s="32"/>
      <c r="U107" s="32"/>
      <c r="V107" s="32"/>
      <c r="W107" s="32"/>
      <c r="X107" s="32"/>
      <c r="Y107" s="32"/>
      <c r="Z107" s="32"/>
      <c r="AA107" s="32"/>
      <c r="AB107" s="32"/>
      <c r="AC107" s="32"/>
      <c r="AD107" s="32"/>
      <c r="AE107" s="32"/>
    </row>
    <row r="108" spans="1:31" ht="12.75">
      <c r="A108" s="37" t="s">
        <v>5445</v>
      </c>
      <c r="B108" s="43" t="s">
        <v>5446</v>
      </c>
      <c r="C108" s="45" t="s">
        <v>942</v>
      </c>
      <c r="D108" s="45" t="s">
        <v>4671</v>
      </c>
      <c r="E108" s="48">
        <v>43494</v>
      </c>
      <c r="F108" s="43" t="s">
        <v>4739</v>
      </c>
      <c r="G108" s="51" t="s">
        <v>271</v>
      </c>
      <c r="H108" s="51" t="s">
        <v>223</v>
      </c>
      <c r="I108" s="43" t="s">
        <v>226</v>
      </c>
      <c r="J108" s="43" t="s">
        <v>5447</v>
      </c>
      <c r="K108" s="43"/>
      <c r="L108" s="43"/>
      <c r="M108" s="43"/>
      <c r="N108" s="43" t="s">
        <v>4797</v>
      </c>
      <c r="O108" s="48">
        <v>43494</v>
      </c>
      <c r="P108" s="43" t="s">
        <v>4675</v>
      </c>
      <c r="Q108" s="31" t="b">
        <f>IF(AND(OR(G108:G109=DATOS!C$8,G108:G109=DATOS!C$9),H108:H109=DATOS!B$4),ROW(G108:G109))</f>
        <v>0</v>
      </c>
      <c r="R108" s="31" t="str">
        <f t="shared" ca="1" si="0"/>
        <v/>
      </c>
      <c r="S108" s="31">
        <f t="shared" ca="1" si="1"/>
        <v>0</v>
      </c>
      <c r="T108" s="32"/>
      <c r="U108" s="32"/>
      <c r="V108" s="32"/>
      <c r="W108" s="32"/>
      <c r="X108" s="32"/>
      <c r="Y108" s="32"/>
      <c r="Z108" s="32"/>
      <c r="AA108" s="32"/>
      <c r="AB108" s="32"/>
      <c r="AC108" s="32"/>
      <c r="AD108" s="32"/>
      <c r="AE108" s="32"/>
    </row>
    <row r="109" spans="1:31" ht="12.75">
      <c r="A109" s="37" t="s">
        <v>5450</v>
      </c>
      <c r="B109" s="43" t="s">
        <v>5452</v>
      </c>
      <c r="C109" s="45" t="s">
        <v>898</v>
      </c>
      <c r="D109" s="45" t="s">
        <v>4671</v>
      </c>
      <c r="E109" s="48">
        <v>43494</v>
      </c>
      <c r="F109" s="43" t="s">
        <v>4672</v>
      </c>
      <c r="G109" s="51" t="s">
        <v>271</v>
      </c>
      <c r="H109" s="51" t="s">
        <v>223</v>
      </c>
      <c r="I109" s="43" t="s">
        <v>226</v>
      </c>
      <c r="J109" s="84" t="s">
        <v>4673</v>
      </c>
      <c r="K109" s="84"/>
      <c r="L109" s="84"/>
      <c r="M109" s="84"/>
      <c r="N109" s="84" t="s">
        <v>5456</v>
      </c>
      <c r="O109" s="48">
        <v>43498</v>
      </c>
      <c r="P109" s="43" t="s">
        <v>4675</v>
      </c>
      <c r="Q109" s="31" t="b">
        <f>IF(AND(OR(G109:G110=DATOS!C$8,G109:G110=DATOS!C$9),H109:H110=DATOS!B$4),ROW(G109:G110))</f>
        <v>0</v>
      </c>
      <c r="R109" s="31" t="str">
        <f t="shared" ca="1" si="0"/>
        <v/>
      </c>
      <c r="S109" s="31">
        <f t="shared" ca="1" si="1"/>
        <v>0</v>
      </c>
      <c r="T109" s="32"/>
      <c r="U109" s="32"/>
      <c r="V109" s="32"/>
      <c r="W109" s="32"/>
      <c r="X109" s="32"/>
      <c r="Y109" s="32"/>
      <c r="Z109" s="32"/>
      <c r="AA109" s="32"/>
      <c r="AB109" s="32"/>
      <c r="AC109" s="32"/>
      <c r="AD109" s="32"/>
      <c r="AE109" s="32"/>
    </row>
    <row r="110" spans="1:31" ht="12.75">
      <c r="A110" s="37" t="s">
        <v>4847</v>
      </c>
      <c r="B110" s="43" t="s">
        <v>4849</v>
      </c>
      <c r="C110" s="45" t="s">
        <v>4661</v>
      </c>
      <c r="D110" s="45" t="s">
        <v>4647</v>
      </c>
      <c r="E110" s="48">
        <v>43495</v>
      </c>
      <c r="F110" s="43" t="s">
        <v>5462</v>
      </c>
      <c r="G110" s="51" t="s">
        <v>384</v>
      </c>
      <c r="H110" s="51" t="s">
        <v>223</v>
      </c>
      <c r="I110" s="43" t="s">
        <v>226</v>
      </c>
      <c r="J110" s="43" t="s">
        <v>5464</v>
      </c>
      <c r="K110" s="43"/>
      <c r="L110" s="43"/>
      <c r="M110" s="43"/>
      <c r="N110" s="43" t="s">
        <v>5465</v>
      </c>
      <c r="O110" s="48">
        <v>43497</v>
      </c>
      <c r="P110" s="43" t="s">
        <v>389</v>
      </c>
      <c r="Q110" s="31" t="b">
        <f>IF(AND(OR(G110:G111=DATOS!C$8,G110:G111=DATOS!C$9),H110:H111=DATOS!B$4),ROW(G110:G111))</f>
        <v>0</v>
      </c>
      <c r="R110" s="31" t="str">
        <f t="shared" ca="1" si="0"/>
        <v/>
      </c>
      <c r="S110" s="31">
        <f t="shared" ca="1" si="1"/>
        <v>0</v>
      </c>
      <c r="T110" s="32"/>
      <c r="U110" s="32"/>
      <c r="V110" s="32"/>
      <c r="W110" s="32"/>
      <c r="X110" s="32"/>
      <c r="Y110" s="32"/>
      <c r="Z110" s="32"/>
      <c r="AA110" s="32"/>
      <c r="AB110" s="32"/>
      <c r="AC110" s="32"/>
      <c r="AD110" s="32"/>
      <c r="AE110" s="32"/>
    </row>
    <row r="111" spans="1:31" ht="12.75">
      <c r="A111" s="76" t="s">
        <v>5469</v>
      </c>
      <c r="B111" s="43" t="s">
        <v>5470</v>
      </c>
      <c r="C111" s="45" t="s">
        <v>898</v>
      </c>
      <c r="D111" s="45" t="s">
        <v>4647</v>
      </c>
      <c r="E111" s="48">
        <v>43496</v>
      </c>
      <c r="F111" s="43" t="s">
        <v>5471</v>
      </c>
      <c r="G111" s="51" t="s">
        <v>271</v>
      </c>
      <c r="H111" s="51" t="s">
        <v>223</v>
      </c>
      <c r="I111" s="43" t="s">
        <v>226</v>
      </c>
      <c r="J111" s="43" t="s">
        <v>5472</v>
      </c>
      <c r="K111" s="43"/>
      <c r="L111" s="43"/>
      <c r="M111" s="43"/>
      <c r="N111" s="43" t="s">
        <v>5473</v>
      </c>
      <c r="O111" s="48">
        <v>43496</v>
      </c>
      <c r="P111" s="43" t="s">
        <v>4652</v>
      </c>
      <c r="Q111" s="31" t="b">
        <f>IF(AND(OR(G111:G112=DATOS!C$8,G111:G112=DATOS!C$9),H111:H112=DATOS!B$4),ROW(G111:G112))</f>
        <v>0</v>
      </c>
      <c r="R111" s="31" t="str">
        <f t="shared" ca="1" si="0"/>
        <v/>
      </c>
      <c r="S111" s="31">
        <f t="shared" ca="1" si="1"/>
        <v>0</v>
      </c>
      <c r="T111" s="32"/>
      <c r="U111" s="32"/>
      <c r="V111" s="32"/>
      <c r="W111" s="32"/>
      <c r="X111" s="32"/>
      <c r="Y111" s="32"/>
      <c r="Z111" s="32"/>
      <c r="AA111" s="32"/>
      <c r="AB111" s="32"/>
      <c r="AC111" s="32"/>
      <c r="AD111" s="32"/>
      <c r="AE111" s="32"/>
    </row>
    <row r="112" spans="1:31" ht="12.75">
      <c r="A112" s="37" t="s">
        <v>5197</v>
      </c>
      <c r="B112" s="43" t="s">
        <v>5198</v>
      </c>
      <c r="C112" s="45" t="s">
        <v>785</v>
      </c>
      <c r="D112" s="45" t="s">
        <v>4647</v>
      </c>
      <c r="E112" s="48">
        <v>43496</v>
      </c>
      <c r="F112" s="43" t="s">
        <v>5477</v>
      </c>
      <c r="G112" s="51" t="s">
        <v>114</v>
      </c>
      <c r="H112" s="51" t="s">
        <v>223</v>
      </c>
      <c r="I112" s="43" t="s">
        <v>226</v>
      </c>
      <c r="J112" s="43" t="s">
        <v>5480</v>
      </c>
      <c r="K112" s="43"/>
      <c r="L112" s="43"/>
      <c r="M112" s="43"/>
      <c r="N112" s="43" t="s">
        <v>5481</v>
      </c>
      <c r="O112" s="48">
        <v>43496</v>
      </c>
      <c r="P112" s="43" t="s">
        <v>4652</v>
      </c>
      <c r="Q112" s="31" t="b">
        <f>IF(AND(OR(G112:G113=DATOS!C$8,G112:G113=DATOS!C$9),H112:H113=DATOS!B$4),ROW(G112:G113))</f>
        <v>0</v>
      </c>
      <c r="R112" s="31" t="str">
        <f t="shared" ca="1" si="0"/>
        <v/>
      </c>
      <c r="S112" s="31">
        <f t="shared" ca="1" si="1"/>
        <v>0</v>
      </c>
      <c r="T112" s="32"/>
      <c r="U112" s="32"/>
      <c r="V112" s="32"/>
      <c r="W112" s="32"/>
      <c r="X112" s="32"/>
      <c r="Y112" s="32"/>
      <c r="Z112" s="32"/>
      <c r="AA112" s="32"/>
      <c r="AB112" s="32"/>
      <c r="AC112" s="32"/>
      <c r="AD112" s="32"/>
      <c r="AE112" s="32"/>
    </row>
    <row r="113" spans="1:31" ht="12.75">
      <c r="A113" s="37" t="s">
        <v>5484</v>
      </c>
      <c r="B113" s="43" t="s">
        <v>5485</v>
      </c>
      <c r="C113" s="45" t="s">
        <v>478</v>
      </c>
      <c r="D113" s="45" t="s">
        <v>4647</v>
      </c>
      <c r="E113" s="48">
        <v>43496</v>
      </c>
      <c r="F113" s="43" t="s">
        <v>5488</v>
      </c>
      <c r="G113" s="51" t="s">
        <v>483</v>
      </c>
      <c r="H113" s="51" t="s">
        <v>223</v>
      </c>
      <c r="I113" s="43" t="s">
        <v>226</v>
      </c>
      <c r="J113" s="43" t="s">
        <v>5489</v>
      </c>
      <c r="K113" s="43"/>
      <c r="L113" s="43"/>
      <c r="M113" s="43"/>
      <c r="N113" s="43" t="s">
        <v>5490</v>
      </c>
      <c r="O113" s="48">
        <v>43529</v>
      </c>
      <c r="P113" s="43" t="s">
        <v>389</v>
      </c>
      <c r="Q113" s="31" t="b">
        <f>IF(AND(OR(G113:G114=DATOS!C$8,G113:G114=DATOS!C$9),H113:H114=DATOS!B$4),ROW(G113:G114))</f>
        <v>0</v>
      </c>
      <c r="R113" s="31" t="str">
        <f t="shared" ca="1" si="0"/>
        <v/>
      </c>
      <c r="S113" s="31">
        <f t="shared" ca="1" si="1"/>
        <v>0</v>
      </c>
      <c r="T113" s="32"/>
      <c r="U113" s="32"/>
      <c r="V113" s="32"/>
      <c r="W113" s="32"/>
      <c r="X113" s="32"/>
      <c r="Y113" s="32"/>
      <c r="Z113" s="32"/>
      <c r="AA113" s="32"/>
      <c r="AB113" s="32"/>
      <c r="AC113" s="32"/>
      <c r="AD113" s="32"/>
      <c r="AE113" s="32"/>
    </row>
    <row r="114" spans="1:31" ht="12.75">
      <c r="A114" s="37" t="s">
        <v>5491</v>
      </c>
      <c r="B114" s="43" t="s">
        <v>5249</v>
      </c>
      <c r="C114" s="45" t="s">
        <v>478</v>
      </c>
      <c r="D114" s="45" t="s">
        <v>4671</v>
      </c>
      <c r="E114" s="48">
        <v>43496</v>
      </c>
      <c r="F114" s="43" t="s">
        <v>5492</v>
      </c>
      <c r="G114" s="51" t="s">
        <v>222</v>
      </c>
      <c r="H114" s="51" t="s">
        <v>223</v>
      </c>
      <c r="I114" s="43" t="s">
        <v>226</v>
      </c>
      <c r="J114" s="43" t="s">
        <v>4842</v>
      </c>
      <c r="K114" s="43"/>
      <c r="L114" s="43"/>
      <c r="M114" s="43"/>
      <c r="N114" s="43" t="s">
        <v>5493</v>
      </c>
      <c r="O114" s="48">
        <v>43496</v>
      </c>
      <c r="P114" s="43" t="s">
        <v>4675</v>
      </c>
      <c r="Q114" s="31" t="b">
        <f>IF(AND(OR(G114:G115=DATOS!C$8,G114:G115=DATOS!C$9),H114:H115=DATOS!B$4),ROW(G114:G115))</f>
        <v>0</v>
      </c>
      <c r="R114" s="31" t="str">
        <f t="shared" ca="1" si="0"/>
        <v/>
      </c>
      <c r="S114" s="31">
        <f t="shared" ca="1" si="1"/>
        <v>0</v>
      </c>
      <c r="T114" s="32"/>
      <c r="U114" s="32"/>
      <c r="V114" s="32"/>
      <c r="W114" s="32"/>
      <c r="X114" s="32"/>
      <c r="Y114" s="32"/>
      <c r="Z114" s="32"/>
      <c r="AA114" s="32"/>
      <c r="AB114" s="32"/>
      <c r="AC114" s="32"/>
      <c r="AD114" s="32"/>
      <c r="AE114" s="32"/>
    </row>
    <row r="115" spans="1:31" ht="12.75">
      <c r="A115" s="37" t="s">
        <v>5494</v>
      </c>
      <c r="B115" s="43" t="s">
        <v>5495</v>
      </c>
      <c r="C115" s="45" t="s">
        <v>942</v>
      </c>
      <c r="D115" s="45" t="s">
        <v>4687</v>
      </c>
      <c r="E115" s="48">
        <v>43496</v>
      </c>
      <c r="F115" s="43" t="s">
        <v>5496</v>
      </c>
      <c r="G115" s="51" t="s">
        <v>271</v>
      </c>
      <c r="H115" s="51" t="s">
        <v>223</v>
      </c>
      <c r="I115" s="43" t="s">
        <v>226</v>
      </c>
      <c r="J115" s="43" t="s">
        <v>5497</v>
      </c>
      <c r="K115" s="43"/>
      <c r="L115" s="43"/>
      <c r="M115" s="43"/>
      <c r="N115" s="84" t="s">
        <v>5434</v>
      </c>
      <c r="O115" s="31"/>
      <c r="P115" s="31"/>
      <c r="Q115" s="31" t="b">
        <f>IF(AND(OR(G115:G116=DATOS!C$8,G115:G116=DATOS!C$9),H115:H116=DATOS!B$4),ROW(G115:G116))</f>
        <v>0</v>
      </c>
      <c r="R115" s="31" t="str">
        <f t="shared" ca="1" si="0"/>
        <v/>
      </c>
      <c r="S115" s="31">
        <f t="shared" ca="1" si="1"/>
        <v>0</v>
      </c>
      <c r="T115" s="32"/>
      <c r="U115" s="32"/>
      <c r="V115" s="32"/>
      <c r="W115" s="32"/>
      <c r="X115" s="32"/>
      <c r="Y115" s="32"/>
      <c r="Z115" s="32"/>
      <c r="AA115" s="32"/>
      <c r="AB115" s="32"/>
      <c r="AC115" s="32"/>
      <c r="AD115" s="32"/>
      <c r="AE115" s="32"/>
    </row>
    <row r="116" spans="1:31" ht="12.75">
      <c r="A116" s="37" t="s">
        <v>5399</v>
      </c>
      <c r="B116" s="43" t="s">
        <v>5400</v>
      </c>
      <c r="C116" s="45" t="s">
        <v>4746</v>
      </c>
      <c r="D116" s="45" t="s">
        <v>4647</v>
      </c>
      <c r="E116" s="48">
        <v>43497</v>
      </c>
      <c r="F116" s="43" t="s">
        <v>5226</v>
      </c>
      <c r="G116" s="51" t="s">
        <v>114</v>
      </c>
      <c r="H116" s="51" t="s">
        <v>223</v>
      </c>
      <c r="I116" s="43" t="s">
        <v>226</v>
      </c>
      <c r="J116" s="43" t="s">
        <v>4787</v>
      </c>
      <c r="K116" s="43"/>
      <c r="L116" s="43"/>
      <c r="M116" s="43"/>
      <c r="N116" s="43" t="s">
        <v>5481</v>
      </c>
      <c r="O116" s="48">
        <v>43498</v>
      </c>
      <c r="P116" s="43" t="s">
        <v>4652</v>
      </c>
      <c r="Q116" s="31" t="b">
        <f>IF(AND(OR(G116:G117=DATOS!C$8,G116:G117=DATOS!C$9),H116:H117=DATOS!B$4),ROW(G116:G117))</f>
        <v>0</v>
      </c>
      <c r="R116" s="31" t="str">
        <f t="shared" ca="1" si="0"/>
        <v/>
      </c>
      <c r="S116" s="31">
        <f t="shared" ca="1" si="1"/>
        <v>0</v>
      </c>
      <c r="T116" s="32"/>
      <c r="U116" s="32"/>
      <c r="V116" s="32"/>
      <c r="W116" s="32"/>
      <c r="X116" s="32"/>
      <c r="Y116" s="32"/>
      <c r="Z116" s="32"/>
      <c r="AA116" s="32"/>
      <c r="AB116" s="32"/>
      <c r="AC116" s="32"/>
      <c r="AD116" s="32"/>
      <c r="AE116" s="32"/>
    </row>
    <row r="117" spans="1:31" ht="12.75">
      <c r="A117" s="37" t="s">
        <v>5504</v>
      </c>
      <c r="B117" s="43" t="s">
        <v>5505</v>
      </c>
      <c r="C117" s="45" t="s">
        <v>898</v>
      </c>
      <c r="D117" s="45" t="s">
        <v>4671</v>
      </c>
      <c r="E117" s="48">
        <v>43497</v>
      </c>
      <c r="F117" s="43" t="s">
        <v>4739</v>
      </c>
      <c r="G117" s="51" t="s">
        <v>271</v>
      </c>
      <c r="H117" s="51" t="s">
        <v>223</v>
      </c>
      <c r="I117" s="43" t="s">
        <v>226</v>
      </c>
      <c r="J117" s="43" t="s">
        <v>5507</v>
      </c>
      <c r="K117" s="43"/>
      <c r="L117" s="43"/>
      <c r="M117" s="43"/>
      <c r="N117" s="43" t="s">
        <v>5508</v>
      </c>
      <c r="O117" s="48">
        <v>43497</v>
      </c>
      <c r="P117" s="43" t="s">
        <v>4675</v>
      </c>
      <c r="Q117" s="31" t="b">
        <f>IF(AND(OR(G117:G118=DATOS!C$8,G117:G118=DATOS!C$9),H117:H118=DATOS!B$4),ROW(G117:G118))</f>
        <v>0</v>
      </c>
      <c r="R117" s="31" t="str">
        <f t="shared" ca="1" si="0"/>
        <v/>
      </c>
      <c r="S117" s="31">
        <f t="shared" ca="1" si="1"/>
        <v>0</v>
      </c>
      <c r="T117" s="32"/>
      <c r="U117" s="32"/>
      <c r="V117" s="32"/>
      <c r="W117" s="32"/>
      <c r="X117" s="32"/>
      <c r="Y117" s="32"/>
      <c r="Z117" s="32"/>
      <c r="AA117" s="32"/>
      <c r="AB117" s="32"/>
      <c r="AC117" s="32"/>
      <c r="AD117" s="32"/>
      <c r="AE117" s="32"/>
    </row>
    <row r="118" spans="1:31" ht="12.75">
      <c r="A118" s="76" t="s">
        <v>4949</v>
      </c>
      <c r="B118" s="43" t="s">
        <v>4950</v>
      </c>
      <c r="C118" s="45" t="s">
        <v>263</v>
      </c>
      <c r="D118" s="45" t="s">
        <v>4671</v>
      </c>
      <c r="E118" s="48">
        <v>43499</v>
      </c>
      <c r="F118" s="43" t="s">
        <v>5512</v>
      </c>
      <c r="G118" s="51" t="s">
        <v>114</v>
      </c>
      <c r="H118" s="51" t="s">
        <v>223</v>
      </c>
      <c r="I118" s="43" t="s">
        <v>226</v>
      </c>
      <c r="J118" s="142" t="s">
        <v>5514</v>
      </c>
      <c r="K118" s="142"/>
      <c r="L118" s="142"/>
      <c r="M118" s="142"/>
      <c r="N118" s="142" t="s">
        <v>4797</v>
      </c>
      <c r="O118" s="48">
        <v>43499</v>
      </c>
      <c r="P118" s="43" t="s">
        <v>4675</v>
      </c>
      <c r="Q118" s="31" t="b">
        <f>IF(AND(OR(G118:G119=DATOS!C$8,G118:G119=DATOS!C$9),H118:H119=DATOS!B$4),ROW(G118:G119))</f>
        <v>0</v>
      </c>
      <c r="R118" s="31" t="str">
        <f t="shared" ca="1" si="0"/>
        <v/>
      </c>
      <c r="S118" s="31">
        <f t="shared" ca="1" si="1"/>
        <v>0</v>
      </c>
      <c r="T118" s="32"/>
      <c r="U118" s="32"/>
      <c r="V118" s="32"/>
      <c r="W118" s="32"/>
      <c r="X118" s="32"/>
      <c r="Y118" s="32"/>
      <c r="Z118" s="32"/>
      <c r="AA118" s="32"/>
      <c r="AB118" s="32"/>
      <c r="AC118" s="32"/>
      <c r="AD118" s="32"/>
      <c r="AE118" s="32"/>
    </row>
    <row r="119" spans="1:31" ht="12.75">
      <c r="A119" s="89" t="s">
        <v>4665</v>
      </c>
      <c r="B119" s="43" t="s">
        <v>4666</v>
      </c>
      <c r="C119" s="45" t="s">
        <v>624</v>
      </c>
      <c r="D119" s="45" t="s">
        <v>4951</v>
      </c>
      <c r="E119" s="48">
        <v>43500</v>
      </c>
      <c r="F119" s="43" t="s">
        <v>4730</v>
      </c>
      <c r="G119" s="51" t="s">
        <v>483</v>
      </c>
      <c r="H119" s="51" t="s">
        <v>223</v>
      </c>
      <c r="I119" s="43" t="s">
        <v>226</v>
      </c>
      <c r="J119" s="43" t="s">
        <v>5519</v>
      </c>
      <c r="K119" s="43"/>
      <c r="L119" s="43"/>
      <c r="M119" s="43"/>
      <c r="N119" s="43" t="s">
        <v>5520</v>
      </c>
      <c r="O119" s="48">
        <v>43501</v>
      </c>
      <c r="P119" s="43" t="s">
        <v>389</v>
      </c>
      <c r="Q119" s="31" t="b">
        <f>IF(AND(OR(G119:G120=DATOS!C$8,G119:G120=DATOS!C$9),H119:H120=DATOS!B$4),ROW(G119:G120))</f>
        <v>0</v>
      </c>
      <c r="R119" s="31" t="str">
        <f t="shared" ca="1" si="0"/>
        <v/>
      </c>
      <c r="S119" s="31">
        <f t="shared" ca="1" si="1"/>
        <v>0</v>
      </c>
      <c r="T119" s="32"/>
      <c r="U119" s="32"/>
      <c r="V119" s="32"/>
      <c r="W119" s="32"/>
      <c r="X119" s="32"/>
      <c r="Y119" s="32"/>
      <c r="Z119" s="32"/>
      <c r="AA119" s="32"/>
      <c r="AB119" s="32"/>
      <c r="AC119" s="32"/>
      <c r="AD119" s="32"/>
      <c r="AE119" s="32"/>
    </row>
    <row r="120" spans="1:31" ht="12.75">
      <c r="A120" s="37" t="s">
        <v>5523</v>
      </c>
      <c r="B120" s="43" t="s">
        <v>5524</v>
      </c>
      <c r="C120" s="45" t="s">
        <v>216</v>
      </c>
      <c r="D120" s="45" t="s">
        <v>4951</v>
      </c>
      <c r="E120" s="48">
        <v>43500</v>
      </c>
      <c r="F120" s="43" t="s">
        <v>5526</v>
      </c>
      <c r="G120" s="51" t="s">
        <v>114</v>
      </c>
      <c r="H120" s="51" t="s">
        <v>223</v>
      </c>
      <c r="I120" s="43" t="s">
        <v>226</v>
      </c>
      <c r="J120" s="43" t="s">
        <v>5527</v>
      </c>
      <c r="K120" s="43"/>
      <c r="L120" s="43"/>
      <c r="M120" s="43"/>
      <c r="N120" s="43" t="s">
        <v>4797</v>
      </c>
      <c r="O120" s="48">
        <v>43502</v>
      </c>
      <c r="P120" s="43" t="s">
        <v>4675</v>
      </c>
      <c r="Q120" s="31" t="b">
        <f>IF(AND(OR(G120:G121=DATOS!C$8,G120:G121=DATOS!C$9),H120:H121=DATOS!B$4),ROW(G120:G121))</f>
        <v>0</v>
      </c>
      <c r="R120" s="31" t="str">
        <f t="shared" ca="1" si="0"/>
        <v/>
      </c>
      <c r="S120" s="31">
        <f t="shared" ca="1" si="1"/>
        <v>0</v>
      </c>
      <c r="T120" s="32"/>
      <c r="U120" s="32"/>
      <c r="V120" s="32"/>
      <c r="W120" s="32"/>
      <c r="X120" s="32"/>
      <c r="Y120" s="32"/>
      <c r="Z120" s="32"/>
      <c r="AA120" s="32"/>
      <c r="AB120" s="32"/>
      <c r="AC120" s="32"/>
      <c r="AD120" s="32"/>
      <c r="AE120" s="32"/>
    </row>
    <row r="121" spans="1:31" ht="12.75">
      <c r="A121" s="37" t="s">
        <v>5531</v>
      </c>
      <c r="B121" s="43" t="s">
        <v>5532</v>
      </c>
      <c r="C121" s="45" t="s">
        <v>4655</v>
      </c>
      <c r="D121" s="45" t="s">
        <v>4951</v>
      </c>
      <c r="E121" s="48">
        <v>43500</v>
      </c>
      <c r="F121" s="43" t="s">
        <v>5258</v>
      </c>
      <c r="G121" s="51" t="s">
        <v>384</v>
      </c>
      <c r="H121" s="51" t="s">
        <v>223</v>
      </c>
      <c r="I121" s="43" t="s">
        <v>226</v>
      </c>
      <c r="J121" s="43" t="s">
        <v>5535</v>
      </c>
      <c r="K121" s="43"/>
      <c r="L121" s="43"/>
      <c r="M121" s="43"/>
      <c r="N121" s="84" t="s">
        <v>5536</v>
      </c>
      <c r="O121" s="48">
        <v>43505</v>
      </c>
      <c r="P121" s="43" t="s">
        <v>389</v>
      </c>
      <c r="Q121" s="31" t="b">
        <f>IF(AND(OR(G121:G122=DATOS!C$8,G121:G122=DATOS!C$9),H121:H122=DATOS!B$4),ROW(G121:G122))</f>
        <v>0</v>
      </c>
      <c r="R121" s="31" t="str">
        <f t="shared" ca="1" si="0"/>
        <v/>
      </c>
      <c r="S121" s="31">
        <f t="shared" ca="1" si="1"/>
        <v>0</v>
      </c>
      <c r="T121" s="32"/>
      <c r="U121" s="32"/>
      <c r="V121" s="32"/>
      <c r="W121" s="32"/>
      <c r="X121" s="32"/>
      <c r="Y121" s="32"/>
      <c r="Z121" s="32"/>
      <c r="AA121" s="32"/>
      <c r="AB121" s="32"/>
      <c r="AC121" s="32"/>
      <c r="AD121" s="32"/>
      <c r="AE121" s="32"/>
    </row>
    <row r="122" spans="1:31" ht="12.75">
      <c r="A122" s="37" t="s">
        <v>5539</v>
      </c>
      <c r="B122" s="43" t="s">
        <v>5540</v>
      </c>
      <c r="C122" s="45" t="s">
        <v>478</v>
      </c>
      <c r="D122" s="45" t="s">
        <v>4647</v>
      </c>
      <c r="E122" s="48">
        <v>43501</v>
      </c>
      <c r="F122" s="43" t="s">
        <v>5541</v>
      </c>
      <c r="G122" s="51" t="s">
        <v>114</v>
      </c>
      <c r="H122" s="51" t="s">
        <v>223</v>
      </c>
      <c r="I122" s="43" t="s">
        <v>226</v>
      </c>
      <c r="J122" s="43" t="s">
        <v>4787</v>
      </c>
      <c r="K122" s="43"/>
      <c r="L122" s="43"/>
      <c r="M122" s="43"/>
      <c r="N122" s="43" t="s">
        <v>5542</v>
      </c>
      <c r="O122" s="48">
        <v>43501</v>
      </c>
      <c r="P122" s="43" t="s">
        <v>4652</v>
      </c>
      <c r="Q122" s="31" t="b">
        <f>IF(AND(OR(G122:G123=DATOS!C$8,G122:G123=DATOS!C$9),H122:H123=DATOS!B$4),ROW(G122:G123))</f>
        <v>0</v>
      </c>
      <c r="R122" s="31" t="str">
        <f t="shared" ca="1" si="0"/>
        <v/>
      </c>
      <c r="S122" s="31">
        <f t="shared" ca="1" si="1"/>
        <v>0</v>
      </c>
      <c r="T122" s="32"/>
      <c r="U122" s="32"/>
      <c r="V122" s="32"/>
      <c r="W122" s="32"/>
      <c r="X122" s="32"/>
      <c r="Y122" s="32"/>
      <c r="Z122" s="32"/>
      <c r="AA122" s="32"/>
      <c r="AB122" s="32"/>
      <c r="AC122" s="32"/>
      <c r="AD122" s="32"/>
      <c r="AE122" s="32"/>
    </row>
    <row r="123" spans="1:31" ht="12.75">
      <c r="A123" s="37" t="s">
        <v>5546</v>
      </c>
      <c r="B123" s="43" t="s">
        <v>5547</v>
      </c>
      <c r="C123" s="45" t="s">
        <v>701</v>
      </c>
      <c r="D123" s="45" t="s">
        <v>4647</v>
      </c>
      <c r="E123" s="48">
        <v>43501</v>
      </c>
      <c r="F123" s="43" t="s">
        <v>5548</v>
      </c>
      <c r="G123" s="51" t="s">
        <v>114</v>
      </c>
      <c r="H123" s="51" t="s">
        <v>223</v>
      </c>
      <c r="I123" s="43" t="s">
        <v>226</v>
      </c>
      <c r="J123" s="43" t="s">
        <v>5551</v>
      </c>
      <c r="K123" s="43"/>
      <c r="L123" s="43"/>
      <c r="M123" s="43"/>
      <c r="N123" s="43" t="s">
        <v>5552</v>
      </c>
      <c r="O123" s="48">
        <v>43501</v>
      </c>
      <c r="P123" s="43" t="s">
        <v>4652</v>
      </c>
      <c r="Q123" s="31" t="b">
        <f>IF(AND(OR(G123:G124=DATOS!C$8,G123:G124=DATOS!C$9),H123:H124=DATOS!B$4),ROW(G123:G124))</f>
        <v>0</v>
      </c>
      <c r="R123" s="31" t="str">
        <f t="shared" ca="1" si="0"/>
        <v/>
      </c>
      <c r="S123" s="31">
        <f t="shared" ca="1" si="1"/>
        <v>0</v>
      </c>
      <c r="T123" s="32"/>
      <c r="U123" s="32"/>
      <c r="V123" s="32"/>
      <c r="W123" s="32"/>
      <c r="X123" s="32"/>
      <c r="Y123" s="32"/>
      <c r="Z123" s="32"/>
      <c r="AA123" s="32"/>
      <c r="AB123" s="32"/>
      <c r="AC123" s="32"/>
      <c r="AD123" s="32"/>
      <c r="AE123" s="32"/>
    </row>
    <row r="124" spans="1:31" ht="12.75">
      <c r="A124" s="37" t="s">
        <v>5555</v>
      </c>
      <c r="B124" s="43" t="s">
        <v>5558</v>
      </c>
      <c r="C124" s="45" t="s">
        <v>701</v>
      </c>
      <c r="D124" s="45" t="s">
        <v>4687</v>
      </c>
      <c r="E124" s="48">
        <v>43501</v>
      </c>
      <c r="F124" s="43" t="s">
        <v>5560</v>
      </c>
      <c r="G124" s="51" t="s">
        <v>384</v>
      </c>
      <c r="H124" s="51" t="s">
        <v>223</v>
      </c>
      <c r="I124" s="43" t="s">
        <v>226</v>
      </c>
      <c r="J124" s="43" t="s">
        <v>5561</v>
      </c>
      <c r="K124" s="43"/>
      <c r="L124" s="43"/>
      <c r="M124" s="43"/>
      <c r="N124" s="43" t="s">
        <v>5562</v>
      </c>
      <c r="O124" s="48">
        <v>43527</v>
      </c>
      <c r="P124" s="43" t="s">
        <v>389</v>
      </c>
      <c r="Q124" s="31" t="b">
        <f>IF(AND(OR(G124:G125=DATOS!C$8,G124:G125=DATOS!C$9),H124:H125=DATOS!B$4),ROW(G124:G125))</f>
        <v>0</v>
      </c>
      <c r="R124" s="31" t="str">
        <f t="shared" ca="1" si="0"/>
        <v/>
      </c>
      <c r="S124" s="31">
        <f t="shared" ca="1" si="1"/>
        <v>0</v>
      </c>
      <c r="T124" s="32"/>
      <c r="U124" s="32"/>
      <c r="V124" s="32"/>
      <c r="W124" s="32"/>
      <c r="X124" s="32"/>
      <c r="Y124" s="32"/>
      <c r="Z124" s="32"/>
      <c r="AA124" s="32"/>
      <c r="AB124" s="32"/>
      <c r="AC124" s="32"/>
      <c r="AD124" s="32"/>
      <c r="AE124" s="32"/>
    </row>
    <row r="125" spans="1:31" ht="12.75">
      <c r="A125" s="37" t="s">
        <v>4949</v>
      </c>
      <c r="B125" s="43" t="s">
        <v>4950</v>
      </c>
      <c r="C125" s="45" t="s">
        <v>263</v>
      </c>
      <c r="D125" s="45" t="s">
        <v>4687</v>
      </c>
      <c r="E125" s="48">
        <v>43501</v>
      </c>
      <c r="F125" s="43" t="s">
        <v>5560</v>
      </c>
      <c r="G125" s="51" t="s">
        <v>114</v>
      </c>
      <c r="H125" s="51" t="s">
        <v>223</v>
      </c>
      <c r="I125" s="43" t="s">
        <v>226</v>
      </c>
      <c r="J125" s="43" t="s">
        <v>4787</v>
      </c>
      <c r="K125" s="43"/>
      <c r="L125" s="43"/>
      <c r="M125" s="43"/>
      <c r="N125" s="43" t="s">
        <v>5569</v>
      </c>
      <c r="O125" s="48">
        <v>43501</v>
      </c>
      <c r="P125" s="43" t="s">
        <v>4741</v>
      </c>
      <c r="Q125" s="31" t="b">
        <f>IF(AND(OR(G125:G126=DATOS!C$8,G125:G126=DATOS!C$9),H125:H126=DATOS!B$4),ROW(G125:G126))</f>
        <v>0</v>
      </c>
      <c r="R125" s="31" t="str">
        <f t="shared" ca="1" si="0"/>
        <v/>
      </c>
      <c r="S125" s="31">
        <f t="shared" ca="1" si="1"/>
        <v>0</v>
      </c>
      <c r="T125" s="32"/>
      <c r="U125" s="32"/>
      <c r="V125" s="32"/>
      <c r="W125" s="32"/>
      <c r="X125" s="32"/>
      <c r="Y125" s="32"/>
      <c r="Z125" s="32"/>
      <c r="AA125" s="32"/>
      <c r="AB125" s="32"/>
      <c r="AC125" s="32"/>
      <c r="AD125" s="32"/>
      <c r="AE125" s="32"/>
    </row>
    <row r="126" spans="1:31" ht="12.75">
      <c r="A126" s="37" t="s">
        <v>4818</v>
      </c>
      <c r="B126" s="43" t="s">
        <v>4819</v>
      </c>
      <c r="C126" s="45" t="s">
        <v>414</v>
      </c>
      <c r="D126" s="45" t="s">
        <v>4779</v>
      </c>
      <c r="E126" s="48">
        <v>43501</v>
      </c>
      <c r="F126" s="43" t="s">
        <v>5574</v>
      </c>
      <c r="G126" s="51" t="s">
        <v>384</v>
      </c>
      <c r="H126" s="51" t="s">
        <v>223</v>
      </c>
      <c r="I126" s="43" t="s">
        <v>273</v>
      </c>
      <c r="J126" s="43"/>
      <c r="K126" s="43"/>
      <c r="L126" s="43"/>
      <c r="M126" s="43"/>
      <c r="N126" s="43" t="s">
        <v>5574</v>
      </c>
      <c r="O126" s="48">
        <v>43528</v>
      </c>
      <c r="P126" s="43" t="s">
        <v>5576</v>
      </c>
      <c r="Q126" s="31" t="b">
        <f>IF(AND(OR(G126:G127=DATOS!C$8,G126:G127=DATOS!C$9),H126:H127=DATOS!B$4),ROW(G126:G127))</f>
        <v>0</v>
      </c>
      <c r="R126" s="31" t="str">
        <f t="shared" ca="1" si="0"/>
        <v/>
      </c>
      <c r="S126" s="31">
        <f t="shared" ca="1" si="1"/>
        <v>0</v>
      </c>
      <c r="T126" s="32"/>
      <c r="U126" s="32"/>
      <c r="V126" s="32"/>
      <c r="W126" s="32"/>
      <c r="X126" s="32"/>
      <c r="Y126" s="32"/>
      <c r="Z126" s="32"/>
      <c r="AA126" s="32"/>
      <c r="AB126" s="32"/>
      <c r="AC126" s="32"/>
      <c r="AD126" s="32"/>
      <c r="AE126" s="32"/>
    </row>
    <row r="127" spans="1:31" ht="12.75">
      <c r="A127" s="76" t="s">
        <v>5578</v>
      </c>
      <c r="B127" s="43" t="s">
        <v>5579</v>
      </c>
      <c r="C127" s="45" t="s">
        <v>4655</v>
      </c>
      <c r="D127" s="45" t="s">
        <v>4647</v>
      </c>
      <c r="E127" s="48">
        <v>43501</v>
      </c>
      <c r="F127" s="45" t="s">
        <v>5582</v>
      </c>
      <c r="G127" s="51" t="s">
        <v>384</v>
      </c>
      <c r="H127" s="51" t="s">
        <v>223</v>
      </c>
      <c r="I127" s="43" t="s">
        <v>226</v>
      </c>
      <c r="J127" s="43" t="s">
        <v>5584</v>
      </c>
      <c r="K127" s="43"/>
      <c r="L127" s="43"/>
      <c r="M127" s="43"/>
      <c r="N127" s="43" t="s">
        <v>5585</v>
      </c>
      <c r="O127" s="48">
        <v>43505</v>
      </c>
      <c r="P127" s="43" t="s">
        <v>389</v>
      </c>
      <c r="Q127" s="31" t="b">
        <f>IF(AND(OR(G127:G128=DATOS!C$8,G127:G128=DATOS!C$9),H127:H128=DATOS!B$4),ROW(G127:G128))</f>
        <v>0</v>
      </c>
      <c r="R127" s="31" t="str">
        <f t="shared" ca="1" si="0"/>
        <v/>
      </c>
      <c r="S127" s="31">
        <f t="shared" ca="1" si="1"/>
        <v>0</v>
      </c>
      <c r="T127" s="32"/>
      <c r="U127" s="32"/>
      <c r="V127" s="32"/>
      <c r="W127" s="32"/>
      <c r="X127" s="32"/>
      <c r="Y127" s="32"/>
      <c r="Z127" s="32"/>
      <c r="AA127" s="32"/>
      <c r="AB127" s="32"/>
      <c r="AC127" s="32"/>
      <c r="AD127" s="32"/>
      <c r="AE127" s="32"/>
    </row>
    <row r="128" spans="1:31" ht="12.75">
      <c r="A128" s="37" t="s">
        <v>5587</v>
      </c>
      <c r="B128" s="43" t="s">
        <v>5588</v>
      </c>
      <c r="C128" s="45" t="s">
        <v>4726</v>
      </c>
      <c r="D128" s="45" t="s">
        <v>4687</v>
      </c>
      <c r="E128" s="48">
        <v>43501</v>
      </c>
      <c r="F128" s="43" t="s">
        <v>5591</v>
      </c>
      <c r="G128" s="51" t="s">
        <v>483</v>
      </c>
      <c r="H128" s="51" t="s">
        <v>223</v>
      </c>
      <c r="I128" s="43" t="s">
        <v>226</v>
      </c>
      <c r="J128" s="43" t="s">
        <v>5489</v>
      </c>
      <c r="K128" s="43"/>
      <c r="L128" s="43"/>
      <c r="M128" s="43"/>
      <c r="N128" s="43" t="s">
        <v>5593</v>
      </c>
      <c r="O128" s="48">
        <v>43501</v>
      </c>
      <c r="P128" s="43" t="s">
        <v>4741</v>
      </c>
      <c r="Q128" s="31" t="b">
        <f>IF(AND(OR(G128:G129=DATOS!C$8,G128:G129=DATOS!C$9),H128:H129=DATOS!B$4),ROW(G128:G129))</f>
        <v>0</v>
      </c>
      <c r="R128" s="31" t="str">
        <f t="shared" ca="1" si="0"/>
        <v/>
      </c>
      <c r="S128" s="31">
        <f t="shared" ca="1" si="1"/>
        <v>0</v>
      </c>
      <c r="T128" s="32"/>
      <c r="U128" s="32"/>
      <c r="V128" s="32"/>
      <c r="W128" s="32"/>
      <c r="X128" s="32"/>
      <c r="Y128" s="32"/>
      <c r="Z128" s="32"/>
      <c r="AA128" s="32"/>
      <c r="AB128" s="32"/>
      <c r="AC128" s="32"/>
      <c r="AD128" s="32"/>
      <c r="AE128" s="32"/>
    </row>
    <row r="129" spans="1:31" ht="12.75">
      <c r="A129" s="37" t="s">
        <v>5594</v>
      </c>
      <c r="B129" s="43" t="s">
        <v>5595</v>
      </c>
      <c r="C129" s="45" t="s">
        <v>898</v>
      </c>
      <c r="D129" s="45" t="s">
        <v>4671</v>
      </c>
      <c r="E129" s="48">
        <v>43501</v>
      </c>
      <c r="F129" s="43" t="s">
        <v>5597</v>
      </c>
      <c r="G129" s="51" t="s">
        <v>271</v>
      </c>
      <c r="H129" s="51" t="s">
        <v>223</v>
      </c>
      <c r="I129" s="43" t="s">
        <v>226</v>
      </c>
      <c r="J129" s="43" t="s">
        <v>5599</v>
      </c>
      <c r="K129" s="43"/>
      <c r="L129" s="43"/>
      <c r="M129" s="43"/>
      <c r="N129" s="84" t="s">
        <v>5600</v>
      </c>
      <c r="O129" s="48">
        <v>43504</v>
      </c>
      <c r="P129" s="43" t="s">
        <v>4675</v>
      </c>
      <c r="Q129" s="31" t="b">
        <f>IF(AND(OR(G129:G130=DATOS!C$8,G129:G130=DATOS!C$9),H129:H130=DATOS!B$4),ROW(G129:G130))</f>
        <v>0</v>
      </c>
      <c r="R129" s="31" t="str">
        <f t="shared" ca="1" si="0"/>
        <v/>
      </c>
      <c r="S129" s="31">
        <f t="shared" ca="1" si="1"/>
        <v>0</v>
      </c>
      <c r="T129" s="32"/>
      <c r="U129" s="32"/>
      <c r="V129" s="32"/>
      <c r="W129" s="32"/>
      <c r="X129" s="32"/>
      <c r="Y129" s="32"/>
      <c r="Z129" s="32"/>
      <c r="AA129" s="32"/>
      <c r="AB129" s="32"/>
      <c r="AC129" s="32"/>
      <c r="AD129" s="32"/>
      <c r="AE129" s="32"/>
    </row>
    <row r="130" spans="1:31" ht="12.75">
      <c r="A130" s="37" t="s">
        <v>5603</v>
      </c>
      <c r="B130" s="43" t="s">
        <v>5604</v>
      </c>
      <c r="C130" s="45" t="s">
        <v>380</v>
      </c>
      <c r="D130" s="45" t="s">
        <v>4647</v>
      </c>
      <c r="E130" s="48">
        <v>43501</v>
      </c>
      <c r="F130" s="43" t="s">
        <v>5605</v>
      </c>
      <c r="G130" s="51" t="s">
        <v>114</v>
      </c>
      <c r="H130" s="51" t="s">
        <v>223</v>
      </c>
      <c r="I130" s="43" t="s">
        <v>226</v>
      </c>
      <c r="J130" s="43" t="s">
        <v>361</v>
      </c>
      <c r="K130" s="43"/>
      <c r="L130" s="43"/>
      <c r="M130" s="43"/>
      <c r="N130" s="43" t="s">
        <v>5606</v>
      </c>
      <c r="O130" s="48">
        <v>43501</v>
      </c>
      <c r="P130" s="43" t="s">
        <v>4652</v>
      </c>
      <c r="Q130" s="31" t="b">
        <f>IF(AND(OR(G130:G131=DATOS!C$8,G130:G131=DATOS!C$9),H130:H131=DATOS!B$4),ROW(G130:G131))</f>
        <v>0</v>
      </c>
      <c r="R130" s="31" t="str">
        <f t="shared" ca="1" si="0"/>
        <v/>
      </c>
      <c r="S130" s="31">
        <f t="shared" ca="1" si="1"/>
        <v>0</v>
      </c>
      <c r="T130" s="32"/>
      <c r="U130" s="32"/>
      <c r="V130" s="32"/>
      <c r="W130" s="32"/>
      <c r="X130" s="32"/>
      <c r="Y130" s="32"/>
      <c r="Z130" s="32"/>
      <c r="AA130" s="32"/>
      <c r="AB130" s="32"/>
      <c r="AC130" s="32"/>
      <c r="AD130" s="32"/>
      <c r="AE130" s="32"/>
    </row>
    <row r="131" spans="1:31" ht="12.75">
      <c r="A131" s="37" t="s">
        <v>5610</v>
      </c>
      <c r="B131" s="43" t="s">
        <v>5611</v>
      </c>
      <c r="C131" s="45" t="s">
        <v>5612</v>
      </c>
      <c r="D131" s="45" t="s">
        <v>4647</v>
      </c>
      <c r="E131" s="48">
        <v>43502</v>
      </c>
      <c r="F131" s="43" t="s">
        <v>4730</v>
      </c>
      <c r="G131" s="51" t="s">
        <v>384</v>
      </c>
      <c r="H131" s="51" t="s">
        <v>223</v>
      </c>
      <c r="I131" s="43" t="s">
        <v>226</v>
      </c>
      <c r="J131" s="31"/>
      <c r="K131" s="31"/>
      <c r="L131" s="31"/>
      <c r="M131" s="31"/>
      <c r="N131" s="43" t="s">
        <v>5490</v>
      </c>
      <c r="O131" s="48">
        <v>43503</v>
      </c>
      <c r="P131" s="43" t="s">
        <v>389</v>
      </c>
      <c r="Q131" s="31" t="b">
        <f>IF(AND(OR(G131:G132=DATOS!C$8,G131:G132=DATOS!C$9),H131:H132=DATOS!B$4),ROW(G131:G132))</f>
        <v>0</v>
      </c>
      <c r="R131" s="31" t="str">
        <f t="shared" ca="1" si="0"/>
        <v/>
      </c>
      <c r="S131" s="31">
        <f t="shared" ca="1" si="1"/>
        <v>0</v>
      </c>
      <c r="T131" s="31"/>
      <c r="U131" s="160"/>
      <c r="V131" s="32"/>
      <c r="W131" s="43"/>
      <c r="X131" s="31"/>
      <c r="Y131" s="31"/>
      <c r="Z131" s="31"/>
      <c r="AA131" s="160"/>
      <c r="AB131" s="32"/>
      <c r="AC131" s="32"/>
      <c r="AD131" s="32"/>
      <c r="AE131" s="32"/>
    </row>
    <row r="132" spans="1:31" ht="12.75">
      <c r="A132" s="37" t="s">
        <v>660</v>
      </c>
      <c r="B132" s="43" t="s">
        <v>662</v>
      </c>
      <c r="C132" s="45" t="s">
        <v>664</v>
      </c>
      <c r="D132" s="45" t="s">
        <v>4687</v>
      </c>
      <c r="E132" s="48">
        <v>43502</v>
      </c>
      <c r="F132" s="43" t="s">
        <v>5617</v>
      </c>
      <c r="G132" s="51" t="s">
        <v>222</v>
      </c>
      <c r="H132" s="51" t="s">
        <v>223</v>
      </c>
      <c r="I132" s="43" t="s">
        <v>226</v>
      </c>
      <c r="J132" s="43" t="s">
        <v>5618</v>
      </c>
      <c r="K132" s="43"/>
      <c r="L132" s="43"/>
      <c r="M132" s="43"/>
      <c r="N132" s="43" t="s">
        <v>4797</v>
      </c>
      <c r="O132" s="48">
        <v>43502</v>
      </c>
      <c r="P132" s="43" t="s">
        <v>4741</v>
      </c>
      <c r="Q132" s="31" t="b">
        <f>IF(AND(OR(G132:G133=DATOS!C$8,G132:G133=DATOS!C$9),H132:H133=DATOS!B$4),ROW(G132:G133))</f>
        <v>0</v>
      </c>
      <c r="R132" s="31" t="str">
        <f t="shared" ca="1" si="0"/>
        <v/>
      </c>
      <c r="S132" s="31">
        <f t="shared" ca="1" si="1"/>
        <v>0</v>
      </c>
      <c r="T132" s="31"/>
      <c r="U132" s="31"/>
      <c r="V132" s="32"/>
      <c r="W132" s="43"/>
      <c r="X132" s="31"/>
      <c r="Y132" s="31"/>
      <c r="Z132" s="31"/>
      <c r="AA132" s="160"/>
      <c r="AB132" s="32"/>
      <c r="AC132" s="32"/>
      <c r="AD132" s="32"/>
      <c r="AE132" s="32"/>
    </row>
    <row r="133" spans="1:31" ht="12.75">
      <c r="A133" s="37" t="s">
        <v>5621</v>
      </c>
      <c r="B133" s="43" t="s">
        <v>5622</v>
      </c>
      <c r="C133" s="45" t="s">
        <v>216</v>
      </c>
      <c r="D133" s="45" t="s">
        <v>4671</v>
      </c>
      <c r="E133" s="48">
        <v>43503</v>
      </c>
      <c r="F133" s="43" t="s">
        <v>3161</v>
      </c>
      <c r="G133" s="51" t="s">
        <v>271</v>
      </c>
      <c r="H133" s="51" t="s">
        <v>223</v>
      </c>
      <c r="I133" s="43" t="s">
        <v>226</v>
      </c>
      <c r="J133" s="43" t="s">
        <v>5625</v>
      </c>
      <c r="K133" s="43"/>
      <c r="L133" s="43"/>
      <c r="M133" s="43"/>
      <c r="N133" s="43" t="s">
        <v>5626</v>
      </c>
      <c r="O133" s="48">
        <v>43503</v>
      </c>
      <c r="P133" s="43" t="s">
        <v>4675</v>
      </c>
      <c r="Q133" s="31" t="b">
        <f>IF(AND(OR(G133:G134=DATOS!C$8,G133:G134=DATOS!C$9),H133:H134=DATOS!B$4),ROW(G133:G134))</f>
        <v>0</v>
      </c>
      <c r="R133" s="31" t="str">
        <f t="shared" ca="1" si="0"/>
        <v/>
      </c>
      <c r="S133" s="31">
        <f t="shared" ca="1" si="1"/>
        <v>0</v>
      </c>
      <c r="T133" s="32"/>
      <c r="U133" s="32"/>
      <c r="V133" s="32"/>
      <c r="W133" s="32"/>
      <c r="X133" s="32"/>
      <c r="Y133" s="32"/>
      <c r="Z133" s="32"/>
      <c r="AA133" s="32"/>
      <c r="AB133" s="32"/>
      <c r="AC133" s="32"/>
      <c r="AD133" s="32"/>
      <c r="AE133" s="32"/>
    </row>
    <row r="134" spans="1:31" ht="12.75">
      <c r="A134" s="37" t="s">
        <v>5630</v>
      </c>
      <c r="B134" s="43" t="s">
        <v>5632</v>
      </c>
      <c r="C134" s="45" t="s">
        <v>263</v>
      </c>
      <c r="D134" s="45" t="s">
        <v>4647</v>
      </c>
      <c r="E134" s="48">
        <v>43503</v>
      </c>
      <c r="F134" s="43" t="s">
        <v>481</v>
      </c>
      <c r="G134" s="51" t="s">
        <v>384</v>
      </c>
      <c r="H134" s="51" t="s">
        <v>223</v>
      </c>
      <c r="I134" s="43" t="s">
        <v>226</v>
      </c>
      <c r="J134" s="43" t="s">
        <v>5636</v>
      </c>
      <c r="K134" s="43"/>
      <c r="L134" s="43"/>
      <c r="M134" s="43"/>
      <c r="N134" s="43" t="s">
        <v>5490</v>
      </c>
      <c r="O134" s="48">
        <v>43507</v>
      </c>
      <c r="P134" s="43" t="s">
        <v>389</v>
      </c>
      <c r="Q134" s="31" t="b">
        <f>IF(AND(OR(G134:G135=DATOS!C$8,G134:G135=DATOS!C$9),H134:H135=DATOS!B$4),ROW(G134:G135))</f>
        <v>0</v>
      </c>
      <c r="R134" s="31" t="str">
        <f t="shared" ca="1" si="0"/>
        <v/>
      </c>
      <c r="S134" s="31">
        <f t="shared" ca="1" si="1"/>
        <v>0</v>
      </c>
      <c r="T134" s="32"/>
      <c r="U134" s="32"/>
      <c r="V134" s="32"/>
      <c r="W134" s="43"/>
      <c r="X134" s="31"/>
      <c r="Y134" s="31"/>
      <c r="Z134" s="31"/>
      <c r="AA134" s="160"/>
      <c r="AB134" s="32"/>
      <c r="AC134" s="32"/>
      <c r="AD134" s="32"/>
      <c r="AE134" s="32"/>
    </row>
    <row r="135" spans="1:31" ht="12.75">
      <c r="A135" s="37" t="s">
        <v>5640</v>
      </c>
      <c r="B135" s="43" t="s">
        <v>5643</v>
      </c>
      <c r="C135" s="45" t="s">
        <v>4655</v>
      </c>
      <c r="D135" s="45" t="s">
        <v>4951</v>
      </c>
      <c r="E135" s="48">
        <v>43503</v>
      </c>
      <c r="F135" s="43" t="s">
        <v>5644</v>
      </c>
      <c r="G135" s="51" t="s">
        <v>271</v>
      </c>
      <c r="H135" s="51" t="s">
        <v>223</v>
      </c>
      <c r="I135" s="43" t="s">
        <v>226</v>
      </c>
      <c r="J135" s="43"/>
      <c r="K135" s="43"/>
      <c r="L135" s="43"/>
      <c r="M135" s="43"/>
      <c r="N135" s="43" t="s">
        <v>5645</v>
      </c>
      <c r="O135" s="48">
        <v>43503</v>
      </c>
      <c r="P135" s="43" t="s">
        <v>4956</v>
      </c>
      <c r="Q135" s="31" t="b">
        <f>IF(AND(OR(G135:G136=DATOS!C$8,G135:G136=DATOS!C$9),H135:H136=DATOS!B$4),ROW(G135:G136))</f>
        <v>0</v>
      </c>
      <c r="R135" s="31" t="str">
        <f t="shared" ca="1" si="0"/>
        <v/>
      </c>
      <c r="S135" s="31">
        <f t="shared" ca="1" si="1"/>
        <v>0</v>
      </c>
      <c r="T135" s="32"/>
      <c r="U135" s="32"/>
      <c r="V135" s="32"/>
      <c r="W135" s="43"/>
      <c r="X135" s="31"/>
      <c r="Y135" s="31"/>
      <c r="Z135" s="31"/>
      <c r="AA135" s="160"/>
      <c r="AB135" s="32"/>
      <c r="AC135" s="32"/>
      <c r="AD135" s="32"/>
      <c r="AE135" s="32"/>
    </row>
    <row r="136" spans="1:31" ht="12.75">
      <c r="A136" s="37" t="s">
        <v>5648</v>
      </c>
      <c r="B136" s="164" t="s">
        <v>5649</v>
      </c>
      <c r="C136" s="45" t="s">
        <v>4661</v>
      </c>
      <c r="D136" s="45" t="s">
        <v>4687</v>
      </c>
      <c r="E136" s="48">
        <v>43503</v>
      </c>
      <c r="F136" s="43" t="s">
        <v>5574</v>
      </c>
      <c r="G136" s="51" t="s">
        <v>384</v>
      </c>
      <c r="H136" s="51" t="s">
        <v>223</v>
      </c>
      <c r="I136" s="43" t="s">
        <v>226</v>
      </c>
      <c r="J136" s="43"/>
      <c r="K136" s="43"/>
      <c r="L136" s="43"/>
      <c r="M136" s="43"/>
      <c r="N136" s="43" t="s">
        <v>5574</v>
      </c>
      <c r="O136" s="48">
        <v>43528</v>
      </c>
      <c r="P136" s="43" t="s">
        <v>5576</v>
      </c>
      <c r="Q136" s="31" t="b">
        <f>IF(AND(OR(G136:G137=DATOS!C$8,G136:G137=DATOS!C$9),H136:H137=DATOS!B$4),ROW(G136:G137))</f>
        <v>0</v>
      </c>
      <c r="R136" s="31" t="str">
        <f t="shared" ca="1" si="0"/>
        <v/>
      </c>
      <c r="S136" s="31">
        <f t="shared" ca="1" si="1"/>
        <v>0</v>
      </c>
      <c r="T136" s="32"/>
      <c r="U136" s="32"/>
      <c r="V136" s="32"/>
      <c r="W136" s="32"/>
      <c r="X136" s="32"/>
      <c r="Y136" s="32"/>
      <c r="Z136" s="32"/>
      <c r="AA136" s="32"/>
      <c r="AB136" s="32"/>
      <c r="AC136" s="32"/>
      <c r="AD136" s="32"/>
      <c r="AE136" s="32"/>
    </row>
    <row r="137" spans="1:31" ht="12.75">
      <c r="A137" s="37" t="s">
        <v>5657</v>
      </c>
      <c r="B137" s="43" t="s">
        <v>5658</v>
      </c>
      <c r="C137" s="45" t="s">
        <v>4726</v>
      </c>
      <c r="D137" s="45" t="s">
        <v>4671</v>
      </c>
      <c r="E137" s="48">
        <v>43503</v>
      </c>
      <c r="F137" s="43" t="s">
        <v>5659</v>
      </c>
      <c r="G137" s="51" t="s">
        <v>271</v>
      </c>
      <c r="H137" s="51" t="s">
        <v>223</v>
      </c>
      <c r="I137" s="43" t="s">
        <v>226</v>
      </c>
      <c r="J137" s="43" t="s">
        <v>4673</v>
      </c>
      <c r="K137" s="43"/>
      <c r="L137" s="43"/>
      <c r="M137" s="43"/>
      <c r="N137" s="43" t="s">
        <v>5661</v>
      </c>
      <c r="O137" s="48">
        <v>43507</v>
      </c>
      <c r="P137" s="43" t="s">
        <v>4741</v>
      </c>
      <c r="Q137" s="31" t="b">
        <f>IF(AND(OR(G137:G138=DATOS!C$8,G137:G138=DATOS!C$9),H137:H138=DATOS!B$4),ROW(G137:G138))</f>
        <v>0</v>
      </c>
      <c r="R137" s="31" t="str">
        <f t="shared" ca="1" si="0"/>
        <v/>
      </c>
      <c r="S137" s="31">
        <f t="shared" ca="1" si="1"/>
        <v>0</v>
      </c>
      <c r="T137" s="32"/>
      <c r="U137" s="32"/>
      <c r="V137" s="32"/>
      <c r="W137" s="32"/>
      <c r="X137" s="32"/>
      <c r="Y137" s="32"/>
      <c r="Z137" s="32"/>
      <c r="AA137" s="32"/>
      <c r="AB137" s="32"/>
      <c r="AC137" s="32"/>
      <c r="AD137" s="32"/>
      <c r="AE137" s="32"/>
    </row>
    <row r="138" spans="1:31" ht="12.75">
      <c r="A138" s="37" t="s">
        <v>5665</v>
      </c>
      <c r="B138" s="43" t="s">
        <v>5666</v>
      </c>
      <c r="C138" s="45" t="s">
        <v>785</v>
      </c>
      <c r="D138" s="45" t="s">
        <v>4671</v>
      </c>
      <c r="E138" s="48">
        <v>43504</v>
      </c>
      <c r="F138" s="43" t="s">
        <v>4739</v>
      </c>
      <c r="G138" s="51" t="s">
        <v>271</v>
      </c>
      <c r="H138" s="51" t="s">
        <v>223</v>
      </c>
      <c r="I138" s="43" t="s">
        <v>226</v>
      </c>
      <c r="J138" s="43" t="s">
        <v>5669</v>
      </c>
      <c r="K138" s="43"/>
      <c r="L138" s="43"/>
      <c r="M138" s="43"/>
      <c r="N138" s="43" t="s">
        <v>5670</v>
      </c>
      <c r="O138" s="48">
        <v>43504</v>
      </c>
      <c r="P138" s="43" t="s">
        <v>4675</v>
      </c>
      <c r="Q138" s="31" t="b">
        <f>IF(AND(OR(G138:G139=DATOS!C$8,G138:G139=DATOS!C$9),H138:H139=DATOS!B$4),ROW(G138:G139))</f>
        <v>0</v>
      </c>
      <c r="R138" s="31" t="str">
        <f t="shared" ca="1" si="0"/>
        <v/>
      </c>
      <c r="S138" s="31">
        <f t="shared" ca="1" si="1"/>
        <v>0</v>
      </c>
      <c r="T138" s="32"/>
      <c r="U138" s="32"/>
      <c r="V138" s="32"/>
      <c r="W138" s="32"/>
      <c r="X138" s="32"/>
      <c r="Y138" s="32"/>
      <c r="Z138" s="32"/>
      <c r="AA138" s="32"/>
      <c r="AB138" s="32"/>
      <c r="AC138" s="32"/>
      <c r="AD138" s="32"/>
      <c r="AE138" s="32"/>
    </row>
    <row r="139" spans="1:31" ht="12.75">
      <c r="A139" s="89" t="s">
        <v>4665</v>
      </c>
      <c r="B139" s="43" t="s">
        <v>4666</v>
      </c>
      <c r="C139" s="45" t="s">
        <v>624</v>
      </c>
      <c r="D139" s="45" t="s">
        <v>4687</v>
      </c>
      <c r="E139" s="48">
        <v>43504</v>
      </c>
      <c r="F139" s="43" t="s">
        <v>5675</v>
      </c>
      <c r="G139" s="51" t="s">
        <v>114</v>
      </c>
      <c r="H139" s="51" t="s">
        <v>223</v>
      </c>
      <c r="I139" s="43" t="s">
        <v>226</v>
      </c>
      <c r="J139" s="43" t="s">
        <v>5676</v>
      </c>
      <c r="K139" s="43"/>
      <c r="L139" s="43"/>
      <c r="M139" s="43"/>
      <c r="N139" s="43" t="s">
        <v>5677</v>
      </c>
      <c r="O139" s="48">
        <v>43504</v>
      </c>
      <c r="P139" s="43" t="s">
        <v>4741</v>
      </c>
      <c r="Q139" s="31" t="b">
        <f>IF(AND(OR(G139:G140=DATOS!C$8,G139:G140=DATOS!C$9),H139:H140=DATOS!B$4),ROW(G139:G140))</f>
        <v>0</v>
      </c>
      <c r="R139" s="31" t="str">
        <f t="shared" ca="1" si="0"/>
        <v/>
      </c>
      <c r="S139" s="31">
        <f t="shared" ca="1" si="1"/>
        <v>0</v>
      </c>
      <c r="T139" s="32"/>
      <c r="U139" s="32"/>
      <c r="V139" s="32"/>
      <c r="W139" s="32"/>
      <c r="X139" s="32"/>
      <c r="Y139" s="32"/>
      <c r="Z139" s="32"/>
      <c r="AA139" s="32"/>
      <c r="AB139" s="32"/>
      <c r="AC139" s="32"/>
      <c r="AD139" s="32"/>
      <c r="AE139" s="32"/>
    </row>
    <row r="140" spans="1:31" ht="12.75">
      <c r="A140" s="37" t="s">
        <v>5678</v>
      </c>
      <c r="B140" s="43" t="s">
        <v>5680</v>
      </c>
      <c r="C140" s="45" t="s">
        <v>5612</v>
      </c>
      <c r="D140" s="45" t="s">
        <v>4671</v>
      </c>
      <c r="E140" s="48">
        <v>43504</v>
      </c>
      <c r="F140" s="43" t="s">
        <v>4739</v>
      </c>
      <c r="G140" s="51" t="s">
        <v>271</v>
      </c>
      <c r="H140" s="51" t="s">
        <v>223</v>
      </c>
      <c r="I140" s="43" t="s">
        <v>226</v>
      </c>
      <c r="J140" s="43" t="s">
        <v>5682</v>
      </c>
      <c r="K140" s="43"/>
      <c r="L140" s="43"/>
      <c r="M140" s="43"/>
      <c r="N140" s="43" t="s">
        <v>5683</v>
      </c>
      <c r="O140" s="48">
        <v>43504</v>
      </c>
      <c r="P140" s="43" t="s">
        <v>4675</v>
      </c>
      <c r="Q140" s="31" t="b">
        <f>IF(AND(OR(G140:G141=DATOS!C$8,G140:G141=DATOS!C$9),H140:H141=DATOS!B$4),ROW(G140:G141))</f>
        <v>0</v>
      </c>
      <c r="R140" s="31" t="str">
        <f t="shared" ca="1" si="0"/>
        <v/>
      </c>
      <c r="S140" s="31">
        <f t="shared" ca="1" si="1"/>
        <v>0</v>
      </c>
      <c r="T140" s="32"/>
      <c r="U140" s="32"/>
      <c r="V140" s="32"/>
      <c r="W140" s="32"/>
      <c r="X140" s="32"/>
      <c r="Y140" s="32"/>
      <c r="Z140" s="32"/>
      <c r="AA140" s="32"/>
      <c r="AB140" s="32"/>
      <c r="AC140" s="32"/>
      <c r="AD140" s="32"/>
      <c r="AE140" s="32"/>
    </row>
    <row r="141" spans="1:31" ht="12.75">
      <c r="A141" s="76" t="s">
        <v>4949</v>
      </c>
      <c r="B141" s="43" t="s">
        <v>4950</v>
      </c>
      <c r="C141" s="45" t="s">
        <v>263</v>
      </c>
      <c r="D141" s="45" t="s">
        <v>4647</v>
      </c>
      <c r="E141" s="48">
        <v>43504</v>
      </c>
      <c r="F141" s="43" t="s">
        <v>5688</v>
      </c>
      <c r="G141" s="51" t="s">
        <v>114</v>
      </c>
      <c r="H141" s="51" t="s">
        <v>223</v>
      </c>
      <c r="I141" s="43" t="s">
        <v>226</v>
      </c>
      <c r="J141" s="43" t="s">
        <v>5689</v>
      </c>
      <c r="K141" s="43"/>
      <c r="L141" s="43"/>
      <c r="M141" s="43"/>
      <c r="N141" s="43" t="s">
        <v>5690</v>
      </c>
      <c r="O141" s="48">
        <v>43505</v>
      </c>
      <c r="P141" s="43" t="s">
        <v>4675</v>
      </c>
      <c r="Q141" s="31" t="b">
        <f>IF(AND(OR(G141:G142=DATOS!C$8,G141:G142=DATOS!C$9),H141:H142=DATOS!B$4),ROW(G141:G142))</f>
        <v>0</v>
      </c>
      <c r="R141" s="31" t="str">
        <f t="shared" ca="1" si="0"/>
        <v/>
      </c>
      <c r="S141" s="31">
        <f t="shared" ca="1" si="1"/>
        <v>0</v>
      </c>
      <c r="T141" s="32"/>
      <c r="U141" s="32"/>
      <c r="V141" s="32"/>
      <c r="W141" s="32"/>
      <c r="X141" s="32"/>
      <c r="Y141" s="32"/>
      <c r="Z141" s="32"/>
      <c r="AA141" s="32"/>
      <c r="AB141" s="32"/>
      <c r="AC141" s="32"/>
      <c r="AD141" s="32"/>
      <c r="AE141" s="32"/>
    </row>
    <row r="142" spans="1:31" ht="12.75">
      <c r="A142" s="37" t="s">
        <v>5695</v>
      </c>
      <c r="B142" s="43" t="s">
        <v>5696</v>
      </c>
      <c r="C142" s="45" t="s">
        <v>4784</v>
      </c>
      <c r="D142" s="45" t="s">
        <v>4951</v>
      </c>
      <c r="E142" s="48">
        <v>43504</v>
      </c>
      <c r="F142" s="43" t="s">
        <v>5619</v>
      </c>
      <c r="G142" s="51" t="s">
        <v>222</v>
      </c>
      <c r="H142" s="51" t="s">
        <v>223</v>
      </c>
      <c r="I142" s="43" t="s">
        <v>226</v>
      </c>
      <c r="J142" s="99"/>
      <c r="K142" s="99"/>
      <c r="L142" s="99"/>
      <c r="M142" s="99"/>
      <c r="N142" s="99" t="s">
        <v>5697</v>
      </c>
      <c r="O142" s="48">
        <v>43504</v>
      </c>
      <c r="P142" s="43" t="s">
        <v>4956</v>
      </c>
      <c r="Q142" s="31" t="b">
        <f>IF(AND(OR(G142:G143=DATOS!C$8,G142:G143=DATOS!C$9),H142:H143=DATOS!B$4),ROW(G142:G143))</f>
        <v>0</v>
      </c>
      <c r="R142" s="31" t="str">
        <f t="shared" ca="1" si="0"/>
        <v/>
      </c>
      <c r="S142" s="31">
        <f t="shared" ca="1" si="1"/>
        <v>0</v>
      </c>
      <c r="T142" s="32"/>
      <c r="U142" s="32"/>
      <c r="V142" s="32"/>
      <c r="W142" s="32"/>
      <c r="X142" s="32"/>
      <c r="Y142" s="32"/>
      <c r="Z142" s="32"/>
      <c r="AA142" s="32"/>
      <c r="AB142" s="32"/>
      <c r="AC142" s="32"/>
      <c r="AD142" s="32"/>
      <c r="AE142" s="32"/>
    </row>
    <row r="143" spans="1:31" ht="12.75">
      <c r="A143" s="37" t="s">
        <v>5699</v>
      </c>
      <c r="B143" s="43" t="s">
        <v>5700</v>
      </c>
      <c r="C143" s="45" t="s">
        <v>5701</v>
      </c>
      <c r="D143" s="45" t="s">
        <v>4647</v>
      </c>
      <c r="E143" s="48">
        <v>43504</v>
      </c>
      <c r="F143" s="43" t="s">
        <v>5702</v>
      </c>
      <c r="G143" s="51" t="s">
        <v>384</v>
      </c>
      <c r="H143" s="51" t="s">
        <v>223</v>
      </c>
      <c r="I143" s="43" t="s">
        <v>226</v>
      </c>
      <c r="J143" s="43" t="s">
        <v>5704</v>
      </c>
      <c r="K143" s="43"/>
      <c r="L143" s="43"/>
      <c r="M143" s="43"/>
      <c r="N143" s="43" t="s">
        <v>5705</v>
      </c>
      <c r="O143" s="48">
        <v>43505</v>
      </c>
      <c r="P143" s="43" t="s">
        <v>5576</v>
      </c>
      <c r="Q143" s="31" t="b">
        <f>IF(AND(OR(G143:G144=DATOS!C$8,G143:G144=DATOS!C$9),H143:H144=DATOS!B$4),ROW(G143:G144))</f>
        <v>0</v>
      </c>
      <c r="R143" s="31" t="str">
        <f t="shared" ca="1" si="0"/>
        <v/>
      </c>
      <c r="S143" s="31">
        <f t="shared" ca="1" si="1"/>
        <v>0</v>
      </c>
      <c r="T143" s="32"/>
      <c r="U143" s="32"/>
      <c r="V143" s="32"/>
      <c r="W143" s="32"/>
      <c r="X143" s="32"/>
      <c r="Y143" s="32"/>
      <c r="Z143" s="32"/>
      <c r="AA143" s="32"/>
      <c r="AB143" s="32"/>
      <c r="AC143" s="32"/>
      <c r="AD143" s="32"/>
      <c r="AE143" s="32"/>
    </row>
    <row r="144" spans="1:31" ht="12.75">
      <c r="A144" s="76" t="s">
        <v>5408</v>
      </c>
      <c r="B144" s="43" t="s">
        <v>5409</v>
      </c>
      <c r="C144" s="45" t="s">
        <v>624</v>
      </c>
      <c r="D144" s="45" t="s">
        <v>4647</v>
      </c>
      <c r="E144" s="48">
        <v>43505</v>
      </c>
      <c r="F144" s="43" t="s">
        <v>4787</v>
      </c>
      <c r="G144" s="51" t="s">
        <v>114</v>
      </c>
      <c r="H144" s="51" t="s">
        <v>223</v>
      </c>
      <c r="I144" s="43" t="s">
        <v>226</v>
      </c>
      <c r="J144" s="43" t="s">
        <v>5712</v>
      </c>
      <c r="K144" s="43"/>
      <c r="L144" s="43"/>
      <c r="M144" s="43"/>
      <c r="N144" s="43" t="s">
        <v>5713</v>
      </c>
      <c r="O144" s="48">
        <v>43505</v>
      </c>
      <c r="P144" s="43" t="s">
        <v>4652</v>
      </c>
      <c r="Q144" s="31" t="b">
        <f>IF(AND(OR(G144:G145=DATOS!C$8,G144:G145=DATOS!C$9),H144:H145=DATOS!B$4),ROW(G144:G145))</f>
        <v>0</v>
      </c>
      <c r="R144" s="31" t="str">
        <f t="shared" ca="1" si="0"/>
        <v/>
      </c>
      <c r="S144" s="31">
        <f t="shared" ca="1" si="1"/>
        <v>0</v>
      </c>
      <c r="T144" s="32"/>
      <c r="U144" s="32"/>
      <c r="V144" s="32"/>
      <c r="W144" s="32"/>
      <c r="X144" s="32"/>
      <c r="Y144" s="32"/>
      <c r="Z144" s="32"/>
      <c r="AA144" s="32"/>
      <c r="AB144" s="32"/>
      <c r="AC144" s="32"/>
      <c r="AD144" s="32"/>
      <c r="AE144" s="32"/>
    </row>
    <row r="145" spans="1:31" ht="12.75">
      <c r="A145" s="37" t="s">
        <v>4574</v>
      </c>
      <c r="B145" s="43" t="s">
        <v>5715</v>
      </c>
      <c r="C145" s="45" t="s">
        <v>4746</v>
      </c>
      <c r="D145" s="45" t="s">
        <v>4647</v>
      </c>
      <c r="E145" s="48">
        <v>43505</v>
      </c>
      <c r="F145" s="43" t="s">
        <v>4710</v>
      </c>
      <c r="G145" s="51" t="s">
        <v>114</v>
      </c>
      <c r="H145" s="51" t="s">
        <v>223</v>
      </c>
      <c r="I145" s="43" t="s">
        <v>226</v>
      </c>
      <c r="J145" s="43" t="s">
        <v>5716</v>
      </c>
      <c r="K145" s="43"/>
      <c r="L145" s="43"/>
      <c r="M145" s="43"/>
      <c r="N145" s="43" t="s">
        <v>5717</v>
      </c>
      <c r="O145" s="48">
        <v>43505</v>
      </c>
      <c r="P145" s="43" t="s">
        <v>4652</v>
      </c>
      <c r="Q145" s="31" t="b">
        <f>IF(AND(OR(G145:G146=DATOS!C$8,G145:G146=DATOS!C$9),H145:H146=DATOS!B$4),ROW(G145:G146))</f>
        <v>0</v>
      </c>
      <c r="R145" s="31" t="str">
        <f t="shared" ca="1" si="0"/>
        <v/>
      </c>
      <c r="S145" s="31">
        <f t="shared" ca="1" si="1"/>
        <v>0</v>
      </c>
      <c r="T145" s="32"/>
      <c r="U145" s="32"/>
      <c r="V145" s="32"/>
      <c r="W145" s="32"/>
      <c r="X145" s="32"/>
      <c r="Y145" s="32"/>
      <c r="Z145" s="32"/>
      <c r="AA145" s="32"/>
      <c r="AB145" s="32"/>
      <c r="AC145" s="32"/>
      <c r="AD145" s="32"/>
      <c r="AE145" s="32"/>
    </row>
    <row r="146" spans="1:31" ht="12.75">
      <c r="A146" s="37" t="s">
        <v>5718</v>
      </c>
      <c r="B146" s="43" t="s">
        <v>5719</v>
      </c>
      <c r="C146" s="45" t="s">
        <v>4491</v>
      </c>
      <c r="D146" s="45" t="s">
        <v>4671</v>
      </c>
      <c r="E146" s="48">
        <v>43505</v>
      </c>
      <c r="F146" s="43" t="s">
        <v>481</v>
      </c>
      <c r="G146" s="51" t="s">
        <v>483</v>
      </c>
      <c r="H146" s="51" t="s">
        <v>223</v>
      </c>
      <c r="I146" s="43" t="s">
        <v>226</v>
      </c>
      <c r="J146" s="43" t="s">
        <v>5723</v>
      </c>
      <c r="K146" s="43"/>
      <c r="L146" s="43"/>
      <c r="M146" s="43"/>
      <c r="N146" s="43" t="s">
        <v>5725</v>
      </c>
      <c r="O146" s="48">
        <v>43516</v>
      </c>
      <c r="P146" s="43" t="s">
        <v>4675</v>
      </c>
      <c r="Q146" s="31" t="b">
        <f>IF(AND(OR(G146:G147=DATOS!C$8,G146:G147=DATOS!C$9),H146:H147=DATOS!B$4),ROW(G146:G147))</f>
        <v>0</v>
      </c>
      <c r="R146" s="31" t="str">
        <f t="shared" ca="1" si="0"/>
        <v/>
      </c>
      <c r="S146" s="31">
        <f t="shared" ca="1" si="1"/>
        <v>0</v>
      </c>
      <c r="T146" s="32"/>
      <c r="U146" s="32"/>
      <c r="V146" s="32"/>
      <c r="W146" s="32"/>
      <c r="X146" s="32"/>
      <c r="Y146" s="32"/>
      <c r="Z146" s="32"/>
      <c r="AA146" s="32"/>
      <c r="AB146" s="32"/>
      <c r="AC146" s="32"/>
      <c r="AD146" s="32"/>
      <c r="AE146" s="32"/>
    </row>
    <row r="147" spans="1:31" ht="12.75">
      <c r="A147" s="37" t="s">
        <v>5729</v>
      </c>
      <c r="B147" s="43" t="s">
        <v>5732</v>
      </c>
      <c r="C147" s="45" t="s">
        <v>4661</v>
      </c>
      <c r="D147" s="45" t="s">
        <v>4647</v>
      </c>
      <c r="E147" s="101">
        <v>43505</v>
      </c>
      <c r="F147" s="43" t="s">
        <v>4683</v>
      </c>
      <c r="G147" s="51" t="s">
        <v>114</v>
      </c>
      <c r="H147" s="51" t="s">
        <v>223</v>
      </c>
      <c r="I147" s="43" t="s">
        <v>226</v>
      </c>
      <c r="J147" s="43" t="s">
        <v>4787</v>
      </c>
      <c r="K147" s="43"/>
      <c r="L147" s="43"/>
      <c r="M147" s="43"/>
      <c r="N147" s="43" t="s">
        <v>5733</v>
      </c>
      <c r="O147" s="48">
        <v>43505</v>
      </c>
      <c r="P147" s="43" t="s">
        <v>4652</v>
      </c>
      <c r="Q147" s="31" t="b">
        <f>IF(AND(OR(G147:G148=DATOS!C$8,G147:G148=DATOS!C$9),H147:H148=DATOS!B$4),ROW(G147:G148))</f>
        <v>0</v>
      </c>
      <c r="R147" s="31" t="str">
        <f t="shared" ca="1" si="0"/>
        <v/>
      </c>
      <c r="S147" s="31">
        <f t="shared" ca="1" si="1"/>
        <v>0</v>
      </c>
      <c r="T147" s="32"/>
      <c r="U147" s="32"/>
      <c r="V147" s="32"/>
      <c r="W147" s="32"/>
      <c r="X147" s="32"/>
      <c r="Y147" s="32"/>
      <c r="Z147" s="32"/>
      <c r="AA147" s="32"/>
      <c r="AB147" s="32"/>
      <c r="AC147" s="32"/>
      <c r="AD147" s="32"/>
      <c r="AE147" s="32"/>
    </row>
    <row r="148" spans="1:31" ht="12.75">
      <c r="A148" s="37" t="s">
        <v>5736</v>
      </c>
      <c r="B148" s="43" t="s">
        <v>5738</v>
      </c>
      <c r="C148" s="45" t="s">
        <v>898</v>
      </c>
      <c r="D148" s="45" t="s">
        <v>4671</v>
      </c>
      <c r="E148" s="48">
        <v>43505</v>
      </c>
      <c r="F148" s="43" t="s">
        <v>4794</v>
      </c>
      <c r="G148" s="51" t="s">
        <v>114</v>
      </c>
      <c r="H148" s="51" t="s">
        <v>223</v>
      </c>
      <c r="I148" s="43" t="s">
        <v>226</v>
      </c>
      <c r="J148" s="43" t="s">
        <v>5740</v>
      </c>
      <c r="K148" s="43"/>
      <c r="L148" s="43"/>
      <c r="M148" s="43"/>
      <c r="N148" s="43" t="s">
        <v>5741</v>
      </c>
      <c r="O148" s="48">
        <v>43505</v>
      </c>
      <c r="P148" s="43" t="s">
        <v>4675</v>
      </c>
      <c r="Q148" s="31" t="b">
        <f>IF(AND(OR(G148:G149=DATOS!C$8,G148:G149=DATOS!C$9),H148:H149=DATOS!B$4),ROW(G148:G149))</f>
        <v>0</v>
      </c>
      <c r="R148" s="31" t="str">
        <f t="shared" ca="1" si="0"/>
        <v/>
      </c>
      <c r="S148" s="31">
        <f t="shared" ca="1" si="1"/>
        <v>0</v>
      </c>
      <c r="T148" s="32"/>
      <c r="U148" s="32"/>
      <c r="V148" s="32"/>
      <c r="W148" s="32"/>
      <c r="X148" s="32"/>
      <c r="Y148" s="32"/>
      <c r="Z148" s="32"/>
      <c r="AA148" s="32"/>
      <c r="AB148" s="32"/>
      <c r="AC148" s="32"/>
      <c r="AD148" s="32"/>
      <c r="AE148" s="32"/>
    </row>
    <row r="149" spans="1:31" ht="12.75">
      <c r="A149" s="37" t="s">
        <v>5745</v>
      </c>
      <c r="B149" s="43" t="s">
        <v>5746</v>
      </c>
      <c r="C149" s="45" t="s">
        <v>701</v>
      </c>
      <c r="D149" s="45" t="s">
        <v>4647</v>
      </c>
      <c r="E149" s="101">
        <v>43505</v>
      </c>
      <c r="F149" s="43" t="s">
        <v>4683</v>
      </c>
      <c r="G149" s="51" t="s">
        <v>114</v>
      </c>
      <c r="H149" s="51" t="s">
        <v>223</v>
      </c>
      <c r="I149" s="43" t="s">
        <v>226</v>
      </c>
      <c r="J149" s="43" t="s">
        <v>5747</v>
      </c>
      <c r="K149" s="43"/>
      <c r="L149" s="43"/>
      <c r="M149" s="43"/>
      <c r="N149" s="84" t="s">
        <v>5748</v>
      </c>
      <c r="O149" s="48">
        <v>43505</v>
      </c>
      <c r="P149" s="43" t="s">
        <v>4652</v>
      </c>
      <c r="Q149" s="31" t="b">
        <f>IF(AND(OR(G149:G150=DATOS!C$8,G149:G150=DATOS!C$9),H149:H150=DATOS!B$4),ROW(G149:G150))</f>
        <v>0</v>
      </c>
      <c r="R149" s="31" t="str">
        <f t="shared" ca="1" si="0"/>
        <v/>
      </c>
      <c r="S149" s="31">
        <f t="shared" ca="1" si="1"/>
        <v>0</v>
      </c>
      <c r="T149" s="32"/>
      <c r="U149" s="32"/>
      <c r="V149" s="32"/>
      <c r="W149" s="32"/>
      <c r="X149" s="32"/>
      <c r="Y149" s="32"/>
      <c r="Z149" s="32"/>
      <c r="AA149" s="32"/>
      <c r="AB149" s="32"/>
      <c r="AC149" s="32"/>
      <c r="AD149" s="32"/>
      <c r="AE149" s="32"/>
    </row>
    <row r="150" spans="1:31" ht="12.75">
      <c r="A150" s="37" t="s">
        <v>5751</v>
      </c>
      <c r="B150" s="43" t="s">
        <v>5752</v>
      </c>
      <c r="C150" s="45" t="s">
        <v>263</v>
      </c>
      <c r="D150" s="45" t="s">
        <v>4671</v>
      </c>
      <c r="E150" s="121">
        <v>43508</v>
      </c>
      <c r="F150" s="43" t="s">
        <v>5526</v>
      </c>
      <c r="G150" s="51" t="s">
        <v>114</v>
      </c>
      <c r="H150" s="51" t="s">
        <v>223</v>
      </c>
      <c r="I150" s="43" t="s">
        <v>226</v>
      </c>
      <c r="J150" s="84" t="s">
        <v>4842</v>
      </c>
      <c r="K150" s="84"/>
      <c r="L150" s="84"/>
      <c r="M150" s="84"/>
      <c r="N150" s="84" t="s">
        <v>4797</v>
      </c>
      <c r="O150" s="48">
        <v>43508</v>
      </c>
      <c r="P150" s="43" t="s">
        <v>4675</v>
      </c>
      <c r="Q150" s="31" t="b">
        <f>IF(AND(OR(G150:G151=DATOS!C$8,G150:G151=DATOS!C$9),H150:H151=DATOS!B$4),ROW(G150:G151))</f>
        <v>0</v>
      </c>
      <c r="R150" s="31" t="str">
        <f t="shared" ca="1" si="0"/>
        <v/>
      </c>
      <c r="S150" s="31">
        <f t="shared" ca="1" si="1"/>
        <v>0</v>
      </c>
      <c r="T150" s="32"/>
      <c r="U150" s="32"/>
      <c r="V150" s="32"/>
      <c r="W150" s="32"/>
      <c r="X150" s="32"/>
      <c r="Y150" s="32"/>
      <c r="Z150" s="32"/>
      <c r="AA150" s="32"/>
      <c r="AB150" s="32"/>
      <c r="AC150" s="32"/>
      <c r="AD150" s="32"/>
      <c r="AE150" s="32"/>
    </row>
    <row r="151" spans="1:31" ht="12.75">
      <c r="A151" s="99" t="s">
        <v>5756</v>
      </c>
      <c r="B151" s="43" t="s">
        <v>5758</v>
      </c>
      <c r="C151" s="84" t="s">
        <v>263</v>
      </c>
      <c r="D151" s="45" t="s">
        <v>4647</v>
      </c>
      <c r="E151" s="121">
        <v>43508</v>
      </c>
      <c r="F151" s="43" t="s">
        <v>5526</v>
      </c>
      <c r="G151" s="51" t="s">
        <v>114</v>
      </c>
      <c r="H151" s="51" t="s">
        <v>223</v>
      </c>
      <c r="I151" s="43" t="s">
        <v>226</v>
      </c>
      <c r="J151" s="43" t="s">
        <v>5759</v>
      </c>
      <c r="K151" s="43"/>
      <c r="L151" s="43"/>
      <c r="M151" s="43"/>
      <c r="N151" s="43" t="s">
        <v>5760</v>
      </c>
      <c r="O151" s="48">
        <v>43508</v>
      </c>
      <c r="P151" s="43" t="s">
        <v>4652</v>
      </c>
      <c r="Q151" s="31" t="b">
        <f>IF(AND(OR(G151:G152=DATOS!C$8,G151:G152=DATOS!C$9),H151:H152=DATOS!B$4),ROW(G151:G152))</f>
        <v>0</v>
      </c>
      <c r="R151" s="31" t="str">
        <f t="shared" ca="1" si="0"/>
        <v/>
      </c>
      <c r="S151" s="31">
        <f t="shared" ca="1" si="1"/>
        <v>0</v>
      </c>
      <c r="T151" s="32"/>
      <c r="U151" s="32"/>
      <c r="V151" s="32"/>
      <c r="W151" s="32"/>
      <c r="X151" s="32"/>
      <c r="Y151" s="32"/>
      <c r="Z151" s="32"/>
      <c r="AA151" s="32"/>
      <c r="AB151" s="32"/>
      <c r="AC151" s="32"/>
      <c r="AD151" s="32"/>
      <c r="AE151" s="32"/>
    </row>
    <row r="152" spans="1:31" ht="12.75">
      <c r="A152" s="37" t="s">
        <v>5764</v>
      </c>
      <c r="B152" s="43" t="s">
        <v>5765</v>
      </c>
      <c r="C152" s="84" t="s">
        <v>942</v>
      </c>
      <c r="D152" s="45" t="s">
        <v>4647</v>
      </c>
      <c r="E152" s="121">
        <v>43508</v>
      </c>
      <c r="F152" s="43" t="s">
        <v>5526</v>
      </c>
      <c r="G152" s="51" t="s">
        <v>114</v>
      </c>
      <c r="H152" s="51" t="s">
        <v>223</v>
      </c>
      <c r="I152" s="43" t="s">
        <v>226</v>
      </c>
      <c r="J152" s="43" t="s">
        <v>5759</v>
      </c>
      <c r="K152" s="43"/>
      <c r="L152" s="43"/>
      <c r="M152" s="43"/>
      <c r="N152" s="84" t="s">
        <v>5767</v>
      </c>
      <c r="O152" s="43"/>
      <c r="P152" s="43"/>
      <c r="Q152" s="31" t="b">
        <f>IF(AND(OR(G152:G153=DATOS!C$8,G152:G153=DATOS!C$9),H152:H153=DATOS!B$4),ROW(G152:G153))</f>
        <v>0</v>
      </c>
      <c r="R152" s="31" t="str">
        <f t="shared" ca="1" si="0"/>
        <v/>
      </c>
      <c r="S152" s="31">
        <f t="shared" ca="1" si="1"/>
        <v>0</v>
      </c>
      <c r="T152" s="32"/>
      <c r="U152" s="32"/>
      <c r="V152" s="32"/>
      <c r="W152" s="32"/>
      <c r="X152" s="32"/>
      <c r="Y152" s="32"/>
      <c r="Z152" s="32"/>
      <c r="AA152" s="32"/>
      <c r="AB152" s="32"/>
      <c r="AC152" s="32"/>
      <c r="AD152" s="32"/>
      <c r="AE152" s="32"/>
    </row>
    <row r="153" spans="1:31" ht="12.75">
      <c r="A153" s="37" t="s">
        <v>4832</v>
      </c>
      <c r="B153" s="43" t="s">
        <v>5768</v>
      </c>
      <c r="C153" s="45" t="s">
        <v>216</v>
      </c>
      <c r="D153" s="45" t="s">
        <v>4647</v>
      </c>
      <c r="E153" s="121">
        <v>43509</v>
      </c>
      <c r="F153" s="43" t="s">
        <v>4710</v>
      </c>
      <c r="G153" s="51" t="s">
        <v>114</v>
      </c>
      <c r="H153" s="51" t="s">
        <v>223</v>
      </c>
      <c r="I153" s="43" t="s">
        <v>226</v>
      </c>
      <c r="J153" s="84" t="s">
        <v>4842</v>
      </c>
      <c r="K153" s="84"/>
      <c r="L153" s="84"/>
      <c r="M153" s="84"/>
      <c r="N153" s="43" t="s">
        <v>4684</v>
      </c>
      <c r="O153" s="48">
        <v>43509</v>
      </c>
      <c r="P153" s="43" t="s">
        <v>4652</v>
      </c>
      <c r="Q153" s="31" t="b">
        <f>IF(AND(OR(G153:G154=DATOS!C$8,G153:G154=DATOS!C$9),H153:H154=DATOS!B$4),ROW(G153:G154))</f>
        <v>0</v>
      </c>
      <c r="R153" s="31" t="str">
        <f t="shared" ca="1" si="0"/>
        <v/>
      </c>
      <c r="S153" s="31">
        <f t="shared" ca="1" si="1"/>
        <v>0</v>
      </c>
      <c r="T153" s="32"/>
      <c r="U153" s="32"/>
      <c r="V153" s="32"/>
      <c r="W153" s="32"/>
      <c r="X153" s="32"/>
      <c r="Y153" s="32"/>
      <c r="Z153" s="32"/>
      <c r="AA153" s="32"/>
      <c r="AB153" s="32"/>
      <c r="AC153" s="32"/>
      <c r="AD153" s="32"/>
      <c r="AE153" s="32"/>
    </row>
    <row r="154" spans="1:31" ht="12.75">
      <c r="A154" s="99" t="s">
        <v>5773</v>
      </c>
      <c r="B154" s="43" t="s">
        <v>5774</v>
      </c>
      <c r="C154" s="45" t="s">
        <v>942</v>
      </c>
      <c r="D154" s="45" t="s">
        <v>4951</v>
      </c>
      <c r="E154" s="121">
        <v>43509</v>
      </c>
      <c r="F154" s="43" t="s">
        <v>481</v>
      </c>
      <c r="G154" s="51" t="s">
        <v>483</v>
      </c>
      <c r="H154" s="51" t="s">
        <v>223</v>
      </c>
      <c r="I154" s="43" t="s">
        <v>226</v>
      </c>
      <c r="J154" s="43" t="s">
        <v>5775</v>
      </c>
      <c r="K154" s="43"/>
      <c r="L154" s="43"/>
      <c r="M154" s="43"/>
      <c r="N154" s="43" t="s">
        <v>5776</v>
      </c>
      <c r="O154" s="48">
        <v>43529</v>
      </c>
      <c r="P154" s="43" t="s">
        <v>4659</v>
      </c>
      <c r="Q154" s="31" t="b">
        <f>IF(AND(OR(G154:G155=DATOS!C$8,G154:G155=DATOS!C$9),H154:H155=DATOS!B$4),ROW(G154:G155))</f>
        <v>0</v>
      </c>
      <c r="R154" s="31" t="str">
        <f t="shared" ca="1" si="0"/>
        <v/>
      </c>
      <c r="S154" s="31">
        <f t="shared" ca="1" si="1"/>
        <v>0</v>
      </c>
      <c r="T154" s="32"/>
      <c r="U154" s="32"/>
      <c r="V154" s="32"/>
      <c r="W154" s="32"/>
      <c r="X154" s="32"/>
      <c r="Y154" s="32"/>
      <c r="Z154" s="32"/>
      <c r="AA154" s="32"/>
      <c r="AB154" s="32"/>
      <c r="AC154" s="32"/>
      <c r="AD154" s="32"/>
      <c r="AE154" s="32"/>
    </row>
    <row r="155" spans="1:31" ht="12.75">
      <c r="A155" s="37" t="s">
        <v>5657</v>
      </c>
      <c r="B155" s="43" t="s">
        <v>5658</v>
      </c>
      <c r="C155" s="45" t="s">
        <v>4726</v>
      </c>
      <c r="D155" s="45" t="s">
        <v>4671</v>
      </c>
      <c r="E155" s="121">
        <v>43509</v>
      </c>
      <c r="F155" s="43" t="s">
        <v>5780</v>
      </c>
      <c r="G155" s="51" t="s">
        <v>222</v>
      </c>
      <c r="H155" s="51" t="s">
        <v>223</v>
      </c>
      <c r="I155" s="43" t="s">
        <v>226</v>
      </c>
      <c r="J155" s="43" t="s">
        <v>5782</v>
      </c>
      <c r="K155" s="43"/>
      <c r="L155" s="43"/>
      <c r="M155" s="43"/>
      <c r="N155" s="43" t="s">
        <v>5783</v>
      </c>
      <c r="O155" s="48">
        <v>43509</v>
      </c>
      <c r="P155" s="43" t="s">
        <v>4675</v>
      </c>
      <c r="Q155" s="31" t="b">
        <f>IF(AND(OR(G155:G156=DATOS!C$8,G155:G156=DATOS!C$9),H155:H156=DATOS!B$4),ROW(G155:G156))</f>
        <v>0</v>
      </c>
      <c r="R155" s="31" t="str">
        <f t="shared" ca="1" si="0"/>
        <v/>
      </c>
      <c r="S155" s="31">
        <f t="shared" ca="1" si="1"/>
        <v>0</v>
      </c>
      <c r="T155" s="32"/>
      <c r="U155" s="32"/>
      <c r="V155" s="32"/>
      <c r="W155" s="32"/>
      <c r="X155" s="32"/>
      <c r="Y155" s="32"/>
      <c r="Z155" s="32"/>
      <c r="AA155" s="32"/>
      <c r="AB155" s="32"/>
      <c r="AC155" s="32"/>
      <c r="AD155" s="32"/>
      <c r="AE155" s="32"/>
    </row>
    <row r="156" spans="1:31" ht="12.75">
      <c r="A156" s="37" t="s">
        <v>5594</v>
      </c>
      <c r="B156" s="43" t="s">
        <v>5595</v>
      </c>
      <c r="C156" s="45" t="s">
        <v>898</v>
      </c>
      <c r="D156" s="45" t="s">
        <v>4671</v>
      </c>
      <c r="E156" s="121">
        <v>43509</v>
      </c>
      <c r="F156" s="43" t="s">
        <v>4739</v>
      </c>
      <c r="G156" s="51" t="s">
        <v>271</v>
      </c>
      <c r="H156" s="51" t="s">
        <v>223</v>
      </c>
      <c r="I156" s="43" t="s">
        <v>226</v>
      </c>
      <c r="J156" s="43" t="s">
        <v>5786</v>
      </c>
      <c r="K156" s="43"/>
      <c r="L156" s="43"/>
      <c r="M156" s="43"/>
      <c r="N156" s="43" t="s">
        <v>4797</v>
      </c>
      <c r="O156" s="48">
        <v>43509</v>
      </c>
      <c r="P156" s="43" t="s">
        <v>4675</v>
      </c>
      <c r="Q156" s="31" t="b">
        <f>IF(AND(OR(G156:G157=DATOS!C$8,G156:G157=DATOS!C$9),H156:H157=DATOS!B$4),ROW(G156:G157))</f>
        <v>0</v>
      </c>
      <c r="R156" s="31" t="str">
        <f t="shared" ca="1" si="0"/>
        <v/>
      </c>
      <c r="S156" s="31">
        <f t="shared" ca="1" si="1"/>
        <v>0</v>
      </c>
      <c r="T156" s="32"/>
      <c r="U156" s="32"/>
      <c r="V156" s="32"/>
      <c r="W156" s="32"/>
      <c r="X156" s="32"/>
      <c r="Y156" s="32"/>
      <c r="Z156" s="32"/>
      <c r="AA156" s="32"/>
      <c r="AB156" s="32"/>
      <c r="AC156" s="32"/>
      <c r="AD156" s="32"/>
      <c r="AE156" s="32"/>
    </row>
    <row r="157" spans="1:31" ht="12.75">
      <c r="A157" s="37" t="s">
        <v>5790</v>
      </c>
      <c r="B157" s="43" t="s">
        <v>5791</v>
      </c>
      <c r="C157" s="45" t="s">
        <v>624</v>
      </c>
      <c r="D157" s="45" t="s">
        <v>4671</v>
      </c>
      <c r="E157" s="48">
        <v>43510</v>
      </c>
      <c r="F157" s="43" t="s">
        <v>4587</v>
      </c>
      <c r="G157" s="51" t="s">
        <v>222</v>
      </c>
      <c r="H157" s="51" t="s">
        <v>223</v>
      </c>
      <c r="I157" s="43" t="s">
        <v>226</v>
      </c>
      <c r="J157" s="43" t="s">
        <v>5794</v>
      </c>
      <c r="K157" s="43"/>
      <c r="L157" s="43"/>
      <c r="M157" s="43"/>
      <c r="N157" s="43" t="s">
        <v>4797</v>
      </c>
      <c r="O157" s="48">
        <v>43510</v>
      </c>
      <c r="P157" s="43" t="s">
        <v>4675</v>
      </c>
      <c r="Q157" s="31" t="b">
        <f>IF(AND(OR(G157:G158=DATOS!C$8,G157:G158=DATOS!C$9),H157:H158=DATOS!B$4),ROW(G157:G158))</f>
        <v>0</v>
      </c>
      <c r="R157" s="31" t="str">
        <f t="shared" ca="1" si="0"/>
        <v/>
      </c>
      <c r="S157" s="31">
        <f t="shared" ca="1" si="1"/>
        <v>0</v>
      </c>
      <c r="T157" s="32"/>
      <c r="U157" s="32"/>
      <c r="V157" s="32"/>
      <c r="W157" s="32"/>
      <c r="X157" s="32"/>
      <c r="Y157" s="32"/>
      <c r="Z157" s="32"/>
      <c r="AA157" s="32"/>
      <c r="AB157" s="32"/>
      <c r="AC157" s="32"/>
      <c r="AD157" s="32"/>
      <c r="AE157" s="32"/>
    </row>
    <row r="158" spans="1:31" ht="12.75">
      <c r="A158" s="37" t="s">
        <v>5797</v>
      </c>
      <c r="B158" s="43" t="s">
        <v>5799</v>
      </c>
      <c r="C158" s="45" t="s">
        <v>4746</v>
      </c>
      <c r="D158" s="45" t="s">
        <v>4687</v>
      </c>
      <c r="E158" s="48">
        <v>43510</v>
      </c>
      <c r="F158" s="43" t="s">
        <v>5801</v>
      </c>
      <c r="G158" s="51" t="s">
        <v>114</v>
      </c>
      <c r="H158" s="51" t="s">
        <v>223</v>
      </c>
      <c r="I158" s="43" t="s">
        <v>226</v>
      </c>
      <c r="J158" s="43" t="s">
        <v>5803</v>
      </c>
      <c r="K158" s="43"/>
      <c r="L158" s="43"/>
      <c r="M158" s="43"/>
      <c r="N158" s="43" t="s">
        <v>5804</v>
      </c>
      <c r="O158" s="48">
        <v>43510</v>
      </c>
      <c r="P158" s="43" t="s">
        <v>4741</v>
      </c>
      <c r="Q158" s="31" t="b">
        <f>IF(AND(OR(G158:G159=DATOS!C$8,G158:G159=DATOS!C$9),H158:H159=DATOS!B$4),ROW(G158:G159))</f>
        <v>0</v>
      </c>
      <c r="R158" s="31" t="str">
        <f t="shared" ca="1" si="0"/>
        <v/>
      </c>
      <c r="S158" s="31">
        <f t="shared" ca="1" si="1"/>
        <v>0</v>
      </c>
      <c r="T158" s="32"/>
      <c r="U158" s="32"/>
      <c r="V158" s="32"/>
      <c r="W158" s="32"/>
      <c r="X158" s="37"/>
      <c r="Y158" s="37"/>
      <c r="Z158" s="37"/>
      <c r="AA158" s="32"/>
      <c r="AB158" s="32"/>
      <c r="AC158" s="32"/>
      <c r="AD158" s="32"/>
      <c r="AE158" s="32"/>
    </row>
    <row r="159" spans="1:31" ht="12.75">
      <c r="A159" s="37" t="s">
        <v>5808</v>
      </c>
      <c r="B159" s="43" t="s">
        <v>5809</v>
      </c>
      <c r="C159" s="45" t="s">
        <v>4655</v>
      </c>
      <c r="D159" s="45" t="s">
        <v>4951</v>
      </c>
      <c r="E159" s="48">
        <v>43510</v>
      </c>
      <c r="F159" s="43" t="s">
        <v>5526</v>
      </c>
      <c r="G159" s="51" t="s">
        <v>114</v>
      </c>
      <c r="H159" s="51" t="s">
        <v>223</v>
      </c>
      <c r="I159" s="43" t="s">
        <v>226</v>
      </c>
      <c r="J159" s="43"/>
      <c r="K159" s="43"/>
      <c r="L159" s="43"/>
      <c r="M159" s="43"/>
      <c r="N159" s="43" t="s">
        <v>5811</v>
      </c>
      <c r="O159" s="31"/>
      <c r="P159" s="43"/>
      <c r="Q159" s="31" t="b">
        <f>IF(AND(OR(G159:G160=DATOS!C$8,G159:G160=DATOS!C$9),H159:H160=DATOS!B$4),ROW(G159:G160))</f>
        <v>0</v>
      </c>
      <c r="R159" s="31" t="str">
        <f t="shared" ca="1" si="0"/>
        <v/>
      </c>
      <c r="S159" s="31">
        <f t="shared" ca="1" si="1"/>
        <v>0</v>
      </c>
      <c r="T159" s="32"/>
      <c r="U159" s="32"/>
      <c r="V159" s="32"/>
      <c r="W159" s="32"/>
      <c r="X159" s="32"/>
      <c r="Y159" s="32"/>
      <c r="Z159" s="32"/>
      <c r="AA159" s="32"/>
      <c r="AB159" s="32"/>
      <c r="AC159" s="32"/>
      <c r="AD159" s="32"/>
      <c r="AE159" s="32"/>
    </row>
    <row r="160" spans="1:31" ht="12.75">
      <c r="A160" s="37" t="s">
        <v>5815</v>
      </c>
      <c r="B160" s="43" t="s">
        <v>5816</v>
      </c>
      <c r="C160" s="45" t="s">
        <v>942</v>
      </c>
      <c r="D160" s="45" t="s">
        <v>4671</v>
      </c>
      <c r="E160" s="48">
        <v>43510</v>
      </c>
      <c r="F160" s="43" t="s">
        <v>4739</v>
      </c>
      <c r="G160" s="51" t="s">
        <v>271</v>
      </c>
      <c r="H160" s="51" t="s">
        <v>223</v>
      </c>
      <c r="I160" s="43" t="s">
        <v>226</v>
      </c>
      <c r="J160" s="43" t="s">
        <v>5817</v>
      </c>
      <c r="K160" s="43"/>
      <c r="L160" s="43"/>
      <c r="M160" s="43"/>
      <c r="N160" s="43" t="s">
        <v>5818</v>
      </c>
      <c r="O160" s="48">
        <v>43510</v>
      </c>
      <c r="P160" s="43" t="s">
        <v>4675</v>
      </c>
      <c r="Q160" s="31" t="b">
        <f>IF(AND(OR(G160:G161=DATOS!C$8,G160:G161=DATOS!C$9),H160:H161=DATOS!B$4),ROW(G160:G161))</f>
        <v>0</v>
      </c>
      <c r="R160" s="31" t="str">
        <f t="shared" ca="1" si="0"/>
        <v/>
      </c>
      <c r="S160" s="31">
        <f t="shared" ca="1" si="1"/>
        <v>0</v>
      </c>
      <c r="T160" s="32"/>
      <c r="U160" s="32"/>
      <c r="V160" s="32"/>
      <c r="W160" s="32"/>
      <c r="X160" s="32"/>
      <c r="Y160" s="32"/>
      <c r="Z160" s="32"/>
      <c r="AA160" s="32"/>
      <c r="AB160" s="32"/>
      <c r="AC160" s="32"/>
      <c r="AD160" s="32"/>
      <c r="AE160" s="32"/>
    </row>
    <row r="161" spans="1:31" ht="12.75">
      <c r="A161" s="37" t="s">
        <v>5821</v>
      </c>
      <c r="B161" s="43" t="s">
        <v>5822</v>
      </c>
      <c r="C161" s="45" t="s">
        <v>216</v>
      </c>
      <c r="D161" s="45" t="s">
        <v>4687</v>
      </c>
      <c r="E161" s="48">
        <v>43511</v>
      </c>
      <c r="F161" s="43" t="s">
        <v>3161</v>
      </c>
      <c r="G161" s="51" t="s">
        <v>271</v>
      </c>
      <c r="H161" s="51" t="s">
        <v>223</v>
      </c>
      <c r="I161" s="43" t="s">
        <v>226</v>
      </c>
      <c r="J161" s="43" t="s">
        <v>5824</v>
      </c>
      <c r="K161" s="43"/>
      <c r="L161" s="43"/>
      <c r="M161" s="43"/>
      <c r="N161" s="43" t="s">
        <v>5825</v>
      </c>
      <c r="O161" s="48">
        <v>43539</v>
      </c>
      <c r="P161" s="43" t="s">
        <v>5576</v>
      </c>
      <c r="Q161" s="31" t="b">
        <f>IF(AND(OR(G161:G162=DATOS!C$8,G161:G162=DATOS!C$9),H161:H162=DATOS!B$4),ROW(G161:G162))</f>
        <v>0</v>
      </c>
      <c r="R161" s="31" t="str">
        <f t="shared" ca="1" si="0"/>
        <v/>
      </c>
      <c r="S161" s="31">
        <f t="shared" ca="1" si="1"/>
        <v>0</v>
      </c>
      <c r="T161" s="32"/>
      <c r="U161" s="32"/>
      <c r="V161" s="32"/>
      <c r="W161" s="32"/>
      <c r="X161" s="32"/>
      <c r="Y161" s="32"/>
      <c r="Z161" s="32"/>
      <c r="AA161" s="32"/>
      <c r="AB161" s="32"/>
      <c r="AC161" s="32"/>
      <c r="AD161" s="32"/>
      <c r="AE161" s="32"/>
    </row>
    <row r="162" spans="1:31" ht="12.75">
      <c r="A162" s="37" t="s">
        <v>5828</v>
      </c>
      <c r="B162" s="43" t="s">
        <v>5829</v>
      </c>
      <c r="C162" s="45" t="s">
        <v>4655</v>
      </c>
      <c r="D162" s="45" t="s">
        <v>4687</v>
      </c>
      <c r="E162" s="48">
        <v>43511</v>
      </c>
      <c r="F162" s="43" t="s">
        <v>5831</v>
      </c>
      <c r="G162" s="51" t="s">
        <v>271</v>
      </c>
      <c r="H162" s="51" t="s">
        <v>223</v>
      </c>
      <c r="I162" s="43" t="s">
        <v>226</v>
      </c>
      <c r="J162" s="43" t="s">
        <v>5834</v>
      </c>
      <c r="K162" s="43"/>
      <c r="L162" s="43"/>
      <c r="M162" s="43"/>
      <c r="N162" s="43" t="s">
        <v>5835</v>
      </c>
      <c r="O162" s="48">
        <v>43512</v>
      </c>
      <c r="P162" s="43" t="s">
        <v>389</v>
      </c>
      <c r="Q162" s="31" t="b">
        <f>IF(AND(OR(G162:G163=DATOS!C$8,G162:G163=DATOS!C$9),H162:H163=DATOS!B$4),ROW(G162:G163))</f>
        <v>0</v>
      </c>
      <c r="R162" s="31" t="str">
        <f t="shared" ca="1" si="0"/>
        <v/>
      </c>
      <c r="S162" s="31">
        <f t="shared" ca="1" si="1"/>
        <v>0</v>
      </c>
      <c r="T162" s="32"/>
      <c r="U162" s="32"/>
      <c r="V162" s="32"/>
      <c r="W162" s="32"/>
      <c r="X162" s="32"/>
      <c r="Y162" s="32"/>
      <c r="Z162" s="32"/>
      <c r="AA162" s="32"/>
      <c r="AB162" s="32"/>
      <c r="AC162" s="32"/>
      <c r="AD162" s="32"/>
      <c r="AE162" s="32"/>
    </row>
    <row r="163" spans="1:31" ht="12.75">
      <c r="A163" s="37" t="s">
        <v>5840</v>
      </c>
      <c r="B163" s="43" t="s">
        <v>5841</v>
      </c>
      <c r="C163" s="45" t="s">
        <v>4817</v>
      </c>
      <c r="D163" s="45" t="s">
        <v>4687</v>
      </c>
      <c r="E163" s="48">
        <v>43511</v>
      </c>
      <c r="F163" s="43" t="s">
        <v>5842</v>
      </c>
      <c r="G163" s="51" t="s">
        <v>271</v>
      </c>
      <c r="H163" s="51" t="s">
        <v>223</v>
      </c>
      <c r="I163" s="43" t="s">
        <v>226</v>
      </c>
      <c r="J163" s="43" t="s">
        <v>5845</v>
      </c>
      <c r="K163" s="43"/>
      <c r="L163" s="43"/>
      <c r="M163" s="43"/>
      <c r="N163" s="43" t="s">
        <v>5846</v>
      </c>
      <c r="O163" s="31"/>
      <c r="P163" s="43"/>
      <c r="Q163" s="31" t="b">
        <f>IF(AND(OR(G163:G164=DATOS!C$8,G163:G164=DATOS!C$9),H163:H164=DATOS!B$4),ROW(G163:G164))</f>
        <v>0</v>
      </c>
      <c r="R163" s="31" t="str">
        <f t="shared" ca="1" si="0"/>
        <v/>
      </c>
      <c r="S163" s="31">
        <f t="shared" ca="1" si="1"/>
        <v>0</v>
      </c>
      <c r="T163" s="32"/>
      <c r="U163" s="32"/>
      <c r="V163" s="32"/>
      <c r="W163" s="32"/>
      <c r="X163" s="32"/>
      <c r="Y163" s="32"/>
      <c r="Z163" s="32"/>
      <c r="AA163" s="32"/>
      <c r="AB163" s="32"/>
      <c r="AC163" s="32"/>
      <c r="AD163" s="32"/>
      <c r="AE163" s="32"/>
    </row>
    <row r="164" spans="1:31" ht="12.75">
      <c r="A164" s="37" t="s">
        <v>5849</v>
      </c>
      <c r="B164" s="43" t="s">
        <v>5851</v>
      </c>
      <c r="C164" s="45" t="s">
        <v>263</v>
      </c>
      <c r="D164" s="45" t="s">
        <v>4647</v>
      </c>
      <c r="E164" s="48">
        <v>43512</v>
      </c>
      <c r="F164" s="43" t="s">
        <v>5853</v>
      </c>
      <c r="G164" s="51" t="s">
        <v>114</v>
      </c>
      <c r="H164" s="51" t="s">
        <v>223</v>
      </c>
      <c r="I164" s="43" t="s">
        <v>226</v>
      </c>
      <c r="J164" s="43" t="s">
        <v>4718</v>
      </c>
      <c r="K164" s="43"/>
      <c r="L164" s="43"/>
      <c r="M164" s="43"/>
      <c r="N164" s="43" t="s">
        <v>5855</v>
      </c>
      <c r="O164" s="48">
        <v>43512</v>
      </c>
      <c r="P164" s="43" t="s">
        <v>4652</v>
      </c>
      <c r="Q164" s="31" t="b">
        <f>IF(AND(OR(G164:G165=DATOS!C$8,G164:G165=DATOS!C$9),H164:H165=DATOS!B$4),ROW(G164:G165))</f>
        <v>0</v>
      </c>
      <c r="R164" s="31" t="str">
        <f t="shared" ca="1" si="0"/>
        <v/>
      </c>
      <c r="S164" s="31">
        <f t="shared" ca="1" si="1"/>
        <v>0</v>
      </c>
      <c r="T164" s="32"/>
      <c r="U164" s="32"/>
      <c r="V164" s="32"/>
      <c r="W164" s="32"/>
      <c r="X164" s="32"/>
      <c r="Y164" s="32"/>
      <c r="Z164" s="32"/>
      <c r="AA164" s="32"/>
      <c r="AB164" s="32"/>
      <c r="AC164" s="32"/>
      <c r="AD164" s="32"/>
      <c r="AE164" s="32"/>
    </row>
    <row r="165" spans="1:31" ht="12.75">
      <c r="A165" s="99" t="s">
        <v>5531</v>
      </c>
      <c r="B165" s="43" t="s">
        <v>5532</v>
      </c>
      <c r="C165" s="84" t="s">
        <v>4655</v>
      </c>
      <c r="D165" s="45" t="s">
        <v>4671</v>
      </c>
      <c r="E165" s="48">
        <v>43512</v>
      </c>
      <c r="F165" s="43" t="s">
        <v>4794</v>
      </c>
      <c r="G165" s="51" t="s">
        <v>114</v>
      </c>
      <c r="H165" s="51" t="s">
        <v>223</v>
      </c>
      <c r="I165" s="43" t="s">
        <v>226</v>
      </c>
      <c r="J165" s="43" t="s">
        <v>5859</v>
      </c>
      <c r="K165" s="43"/>
      <c r="L165" s="43"/>
      <c r="M165" s="43"/>
      <c r="N165" s="43" t="s">
        <v>5224</v>
      </c>
      <c r="O165" s="48">
        <v>43517</v>
      </c>
      <c r="P165" s="43" t="s">
        <v>389</v>
      </c>
      <c r="Q165" s="31" t="b">
        <f>IF(AND(OR(G165:G166=DATOS!C$8,G165:G166=DATOS!C$9),H165:H166=DATOS!B$4),ROW(G165:G166))</f>
        <v>0</v>
      </c>
      <c r="R165" s="31" t="str">
        <f t="shared" ca="1" si="0"/>
        <v/>
      </c>
      <c r="S165" s="31">
        <f t="shared" ca="1" si="1"/>
        <v>0</v>
      </c>
      <c r="T165" s="32"/>
      <c r="U165" s="32"/>
      <c r="V165" s="32"/>
      <c r="W165" s="32"/>
      <c r="X165" s="32"/>
      <c r="Y165" s="32"/>
      <c r="Z165" s="32"/>
      <c r="AA165" s="32"/>
      <c r="AB165" s="32"/>
      <c r="AC165" s="32"/>
      <c r="AD165" s="32"/>
      <c r="AE165" s="32"/>
    </row>
    <row r="166" spans="1:31" ht="12.75">
      <c r="A166" s="37" t="s">
        <v>4782</v>
      </c>
      <c r="B166" s="43" t="s">
        <v>4783</v>
      </c>
      <c r="C166" s="45" t="s">
        <v>4784</v>
      </c>
      <c r="D166" s="45" t="s">
        <v>4671</v>
      </c>
      <c r="E166" s="48">
        <v>43512</v>
      </c>
      <c r="F166" s="43" t="s">
        <v>4794</v>
      </c>
      <c r="G166" s="51" t="s">
        <v>114</v>
      </c>
      <c r="H166" s="51" t="s">
        <v>223</v>
      </c>
      <c r="I166" s="43" t="s">
        <v>226</v>
      </c>
      <c r="J166" s="43" t="s">
        <v>5863</v>
      </c>
      <c r="K166" s="43"/>
      <c r="L166" s="43"/>
      <c r="M166" s="43"/>
      <c r="N166" s="43" t="s">
        <v>4797</v>
      </c>
      <c r="O166" s="48">
        <v>43512</v>
      </c>
      <c r="P166" s="43" t="s">
        <v>4675</v>
      </c>
      <c r="Q166" s="31" t="b">
        <f>IF(AND(OR(G166:G167=DATOS!C$8,G166:G167=DATOS!C$9),H166:H167=DATOS!B$4),ROW(G166:G167))</f>
        <v>0</v>
      </c>
      <c r="R166" s="31" t="str">
        <f t="shared" ca="1" si="0"/>
        <v/>
      </c>
      <c r="S166" s="31">
        <f t="shared" ca="1" si="1"/>
        <v>0</v>
      </c>
      <c r="T166" s="32"/>
      <c r="U166" s="32"/>
      <c r="V166" s="32"/>
      <c r="W166" s="32"/>
      <c r="X166" s="32"/>
      <c r="Y166" s="32"/>
      <c r="Z166" s="32"/>
      <c r="AA166" s="32"/>
      <c r="AB166" s="32"/>
      <c r="AC166" s="32"/>
      <c r="AD166" s="32"/>
      <c r="AE166" s="32"/>
    </row>
    <row r="167" spans="1:31" ht="12.75">
      <c r="A167" s="37" t="s">
        <v>777</v>
      </c>
      <c r="B167" s="43" t="s">
        <v>4660</v>
      </c>
      <c r="C167" s="45" t="s">
        <v>4661</v>
      </c>
      <c r="D167" s="45" t="s">
        <v>4671</v>
      </c>
      <c r="E167" s="48">
        <v>43512</v>
      </c>
      <c r="F167" s="43" t="s">
        <v>5866</v>
      </c>
      <c r="G167" s="51" t="s">
        <v>114</v>
      </c>
      <c r="H167" s="51" t="s">
        <v>223</v>
      </c>
      <c r="I167" s="43" t="s">
        <v>226</v>
      </c>
      <c r="J167" s="43" t="s">
        <v>4843</v>
      </c>
      <c r="K167" s="43"/>
      <c r="L167" s="43"/>
      <c r="M167" s="43"/>
      <c r="N167" s="43" t="s">
        <v>5867</v>
      </c>
      <c r="O167" s="48">
        <v>43512</v>
      </c>
      <c r="P167" s="43" t="s">
        <v>4675</v>
      </c>
      <c r="Q167" s="31" t="b">
        <f>IF(AND(OR(G167:G168=DATOS!C$8,G167:G168=DATOS!C$9),H167:H168=DATOS!B$4),ROW(G167:G168))</f>
        <v>0</v>
      </c>
      <c r="R167" s="31" t="str">
        <f t="shared" ca="1" si="0"/>
        <v/>
      </c>
      <c r="S167" s="31">
        <f t="shared" ca="1" si="1"/>
        <v>0</v>
      </c>
      <c r="T167" s="32"/>
      <c r="U167" s="32"/>
      <c r="V167" s="32"/>
      <c r="W167" s="32"/>
      <c r="X167" s="32"/>
      <c r="Y167" s="32"/>
      <c r="Z167" s="32"/>
      <c r="AA167" s="32"/>
      <c r="AB167" s="32"/>
      <c r="AC167" s="32"/>
      <c r="AD167" s="32"/>
      <c r="AE167" s="32"/>
    </row>
    <row r="168" spans="1:31" ht="12.75">
      <c r="A168" s="37" t="s">
        <v>5870</v>
      </c>
      <c r="B168" s="43" t="s">
        <v>5871</v>
      </c>
      <c r="C168" s="45" t="s">
        <v>942</v>
      </c>
      <c r="D168" s="45" t="s">
        <v>4647</v>
      </c>
      <c r="E168" s="48">
        <v>43512</v>
      </c>
      <c r="F168" s="43" t="s">
        <v>4242</v>
      </c>
      <c r="G168" s="51" t="s">
        <v>114</v>
      </c>
      <c r="H168" s="51" t="s">
        <v>223</v>
      </c>
      <c r="I168" s="43" t="s">
        <v>226</v>
      </c>
      <c r="J168" s="43" t="s">
        <v>5874</v>
      </c>
      <c r="K168" s="43"/>
      <c r="L168" s="43"/>
      <c r="M168" s="43"/>
      <c r="N168" s="43" t="s">
        <v>5875</v>
      </c>
      <c r="O168" s="48">
        <v>43516</v>
      </c>
      <c r="P168" s="43" t="s">
        <v>4956</v>
      </c>
      <c r="Q168" s="31" t="b">
        <f>IF(AND(OR(G168:G169=DATOS!C$8,G168:G169=DATOS!C$9),H168:H169=DATOS!B$4),ROW(G168:G169))</f>
        <v>0</v>
      </c>
      <c r="R168" s="31" t="str">
        <f t="shared" ca="1" si="0"/>
        <v/>
      </c>
      <c r="S168" s="31">
        <f t="shared" ca="1" si="1"/>
        <v>0</v>
      </c>
      <c r="T168" s="32"/>
      <c r="U168" s="32"/>
      <c r="V168" s="32"/>
      <c r="W168" s="32"/>
      <c r="X168" s="32"/>
      <c r="Y168" s="32"/>
      <c r="Z168" s="32"/>
      <c r="AA168" s="32"/>
      <c r="AB168" s="32"/>
      <c r="AC168" s="32"/>
      <c r="AD168" s="32"/>
      <c r="AE168" s="32"/>
    </row>
    <row r="169" spans="1:31" ht="12.75">
      <c r="A169" s="37" t="s">
        <v>5877</v>
      </c>
      <c r="B169" s="43" t="s">
        <v>5879</v>
      </c>
      <c r="C169" s="45" t="s">
        <v>4726</v>
      </c>
      <c r="D169" s="45" t="s">
        <v>4671</v>
      </c>
      <c r="E169" s="48">
        <v>43512</v>
      </c>
      <c r="F169" s="43" t="s">
        <v>5881</v>
      </c>
      <c r="G169" s="51" t="s">
        <v>271</v>
      </c>
      <c r="H169" s="51" t="s">
        <v>223</v>
      </c>
      <c r="I169" s="43" t="s">
        <v>226</v>
      </c>
      <c r="J169" s="43" t="s">
        <v>4673</v>
      </c>
      <c r="K169" s="43"/>
      <c r="L169" s="43"/>
      <c r="M169" s="43"/>
      <c r="N169" s="43" t="s">
        <v>5882</v>
      </c>
      <c r="O169" s="48">
        <v>43515</v>
      </c>
      <c r="P169" s="43" t="s">
        <v>4675</v>
      </c>
      <c r="Q169" s="31" t="b">
        <f>IF(AND(OR(G169:G170=DATOS!C$8,G169:G170=DATOS!C$9),H169:H170=DATOS!B$4),ROW(G169:G170))</f>
        <v>0</v>
      </c>
      <c r="R169" s="31" t="str">
        <f t="shared" ca="1" si="0"/>
        <v/>
      </c>
      <c r="S169" s="31">
        <f t="shared" ca="1" si="1"/>
        <v>0</v>
      </c>
      <c r="T169" s="32"/>
      <c r="U169" s="32"/>
      <c r="V169" s="32"/>
      <c r="W169" s="32"/>
      <c r="X169" s="32"/>
      <c r="Y169" s="32"/>
      <c r="Z169" s="32"/>
      <c r="AA169" s="32"/>
      <c r="AB169" s="32"/>
      <c r="AC169" s="32"/>
      <c r="AD169" s="32"/>
      <c r="AE169" s="32"/>
    </row>
    <row r="170" spans="1:31" ht="12.75">
      <c r="A170" s="37" t="s">
        <v>5179</v>
      </c>
      <c r="B170" s="43" t="s">
        <v>5180</v>
      </c>
      <c r="C170" s="45" t="s">
        <v>5009</v>
      </c>
      <c r="D170" s="45" t="s">
        <v>4671</v>
      </c>
      <c r="E170" s="48">
        <v>43512</v>
      </c>
      <c r="F170" s="43" t="s">
        <v>4794</v>
      </c>
      <c r="G170" s="51" t="s">
        <v>222</v>
      </c>
      <c r="H170" s="51" t="s">
        <v>223</v>
      </c>
      <c r="I170" s="43" t="s">
        <v>226</v>
      </c>
      <c r="J170" s="43" t="s">
        <v>5888</v>
      </c>
      <c r="K170" s="43"/>
      <c r="L170" s="43"/>
      <c r="M170" s="43"/>
      <c r="N170" s="43" t="s">
        <v>4797</v>
      </c>
      <c r="O170" s="48">
        <v>43512</v>
      </c>
      <c r="P170" s="43" t="s">
        <v>4675</v>
      </c>
      <c r="Q170" s="31" t="b">
        <f>IF(AND(OR(G170:G171=DATOS!C$8,G170:G171=DATOS!C$9),H170:H171=DATOS!B$4),ROW(G170:G171))</f>
        <v>0</v>
      </c>
      <c r="R170" s="31" t="str">
        <f t="shared" ca="1" si="0"/>
        <v/>
      </c>
      <c r="S170" s="31">
        <f t="shared" ca="1" si="1"/>
        <v>0</v>
      </c>
      <c r="T170" s="32"/>
      <c r="U170" s="32"/>
      <c r="V170" s="32"/>
      <c r="W170" s="32"/>
      <c r="X170" s="32"/>
      <c r="Y170" s="32"/>
      <c r="Z170" s="32"/>
      <c r="AA170" s="32"/>
      <c r="AB170" s="32"/>
      <c r="AC170" s="32"/>
      <c r="AD170" s="32"/>
      <c r="AE170" s="32"/>
    </row>
    <row r="171" spans="1:31" ht="12.75">
      <c r="A171" s="37" t="s">
        <v>4865</v>
      </c>
      <c r="B171" s="43" t="s">
        <v>4872</v>
      </c>
      <c r="C171" s="45" t="s">
        <v>216</v>
      </c>
      <c r="D171" s="45" t="s">
        <v>4647</v>
      </c>
      <c r="E171" s="48">
        <v>43513</v>
      </c>
      <c r="F171" s="43" t="s">
        <v>4794</v>
      </c>
      <c r="G171" s="51" t="s">
        <v>114</v>
      </c>
      <c r="H171" s="51" t="s">
        <v>223</v>
      </c>
      <c r="I171" s="43" t="s">
        <v>226</v>
      </c>
      <c r="J171" s="43" t="s">
        <v>5893</v>
      </c>
      <c r="K171" s="43"/>
      <c r="L171" s="43"/>
      <c r="M171" s="43"/>
      <c r="N171" s="43" t="s">
        <v>5894</v>
      </c>
      <c r="O171" s="48">
        <v>29262913</v>
      </c>
      <c r="P171" s="43" t="s">
        <v>4652</v>
      </c>
      <c r="Q171" s="31" t="b">
        <f>IF(AND(OR(G171:G172=DATOS!C$8,G171:G172=DATOS!C$9),H171:H172=DATOS!B$4),ROW(G171:G172))</f>
        <v>0</v>
      </c>
      <c r="R171" s="31" t="str">
        <f t="shared" ca="1" si="0"/>
        <v/>
      </c>
      <c r="S171" s="31">
        <f t="shared" ca="1" si="1"/>
        <v>0</v>
      </c>
      <c r="T171" s="32"/>
      <c r="U171" s="32"/>
      <c r="V171" s="32"/>
      <c r="W171" s="32"/>
      <c r="X171" s="32"/>
      <c r="Y171" s="32"/>
      <c r="Z171" s="32"/>
      <c r="AA171" s="32"/>
      <c r="AB171" s="32"/>
      <c r="AC171" s="32"/>
      <c r="AD171" s="32"/>
      <c r="AE171" s="32"/>
    </row>
    <row r="172" spans="1:31" ht="12.75">
      <c r="A172" s="99" t="s">
        <v>5332</v>
      </c>
      <c r="B172" s="43" t="s">
        <v>5333</v>
      </c>
      <c r="C172" s="45" t="s">
        <v>263</v>
      </c>
      <c r="D172" s="45" t="s">
        <v>4647</v>
      </c>
      <c r="E172" s="48">
        <v>43513</v>
      </c>
      <c r="F172" s="43" t="s">
        <v>5898</v>
      </c>
      <c r="G172" s="51" t="s">
        <v>114</v>
      </c>
      <c r="H172" s="51" t="s">
        <v>223</v>
      </c>
      <c r="I172" s="43" t="s">
        <v>226</v>
      </c>
      <c r="J172" s="43" t="s">
        <v>5899</v>
      </c>
      <c r="K172" s="43"/>
      <c r="L172" s="43"/>
      <c r="M172" s="43"/>
      <c r="N172" s="43" t="s">
        <v>5900</v>
      </c>
      <c r="O172" s="48">
        <v>29262913</v>
      </c>
      <c r="P172" s="43" t="s">
        <v>4652</v>
      </c>
      <c r="Q172" s="31" t="b">
        <f>IF(AND(OR(G172:G173=DATOS!C$8,G172:G173=DATOS!C$9),H172:H173=DATOS!B$4),ROW(G172:G173))</f>
        <v>0</v>
      </c>
      <c r="R172" s="31" t="str">
        <f t="shared" ca="1" si="0"/>
        <v/>
      </c>
      <c r="S172" s="31">
        <f t="shared" ca="1" si="1"/>
        <v>0</v>
      </c>
      <c r="T172" s="32"/>
      <c r="U172" s="32"/>
      <c r="V172" s="32"/>
      <c r="W172" s="32"/>
      <c r="X172" s="32"/>
      <c r="Y172" s="32"/>
      <c r="Z172" s="32"/>
      <c r="AA172" s="32"/>
      <c r="AB172" s="32"/>
      <c r="AC172" s="32"/>
      <c r="AD172" s="32"/>
      <c r="AE172" s="32"/>
    </row>
    <row r="173" spans="1:31" ht="12.75">
      <c r="A173" s="37" t="s">
        <v>5903</v>
      </c>
      <c r="B173" s="43" t="s">
        <v>5904</v>
      </c>
      <c r="C173" s="45" t="s">
        <v>5086</v>
      </c>
      <c r="D173" s="45" t="s">
        <v>4647</v>
      </c>
      <c r="E173" s="48">
        <v>43513</v>
      </c>
      <c r="F173" s="43" t="s">
        <v>5462</v>
      </c>
      <c r="G173" s="51" t="s">
        <v>114</v>
      </c>
      <c r="H173" s="51" t="s">
        <v>223</v>
      </c>
      <c r="I173" s="43" t="s">
        <v>226</v>
      </c>
      <c r="J173" s="43" t="s">
        <v>5907</v>
      </c>
      <c r="K173" s="43"/>
      <c r="L173" s="43"/>
      <c r="M173" s="43"/>
      <c r="N173" s="43" t="s">
        <v>5908</v>
      </c>
      <c r="O173" s="48">
        <v>29262913</v>
      </c>
      <c r="P173" s="43" t="s">
        <v>4652</v>
      </c>
      <c r="Q173" s="31" t="b">
        <f>IF(AND(OR(G173:G174=DATOS!C$8,G173:G174=DATOS!C$9),H173:H174=DATOS!B$4),ROW(G173:G174))</f>
        <v>0</v>
      </c>
      <c r="R173" s="31" t="str">
        <f t="shared" ca="1" si="0"/>
        <v/>
      </c>
      <c r="S173" s="31">
        <f t="shared" ca="1" si="1"/>
        <v>0</v>
      </c>
      <c r="T173" s="32"/>
      <c r="U173" s="32"/>
      <c r="V173" s="32"/>
      <c r="W173" s="32"/>
      <c r="X173" s="32"/>
      <c r="Y173" s="32"/>
      <c r="Z173" s="32"/>
      <c r="AA173" s="32"/>
      <c r="AB173" s="32"/>
      <c r="AC173" s="32"/>
      <c r="AD173" s="32"/>
      <c r="AE173" s="32"/>
    </row>
    <row r="174" spans="1:31" ht="12.75">
      <c r="A174" s="37" t="s">
        <v>5910</v>
      </c>
      <c r="B174" s="43" t="s">
        <v>5912</v>
      </c>
      <c r="C174" s="45" t="s">
        <v>216</v>
      </c>
      <c r="D174" s="45" t="s">
        <v>4687</v>
      </c>
      <c r="E174" s="48">
        <v>43514</v>
      </c>
      <c r="F174" s="43" t="s">
        <v>5292</v>
      </c>
      <c r="G174" s="51" t="s">
        <v>384</v>
      </c>
      <c r="H174" s="51" t="s">
        <v>223</v>
      </c>
      <c r="I174" s="43" t="s">
        <v>226</v>
      </c>
      <c r="J174" s="43" t="s">
        <v>5914</v>
      </c>
      <c r="K174" s="43"/>
      <c r="L174" s="43"/>
      <c r="M174" s="43"/>
      <c r="N174" s="43" t="s">
        <v>5224</v>
      </c>
      <c r="O174" s="48">
        <v>43518</v>
      </c>
      <c r="P174" s="43" t="s">
        <v>5576</v>
      </c>
      <c r="Q174" s="31" t="b">
        <f>IF(AND(OR(G174:G175=DATOS!C$8,G174:G175=DATOS!C$9),H174:H175=DATOS!B$4),ROW(G174:G175))</f>
        <v>0</v>
      </c>
      <c r="R174" s="31" t="str">
        <f t="shared" ca="1" si="0"/>
        <v/>
      </c>
      <c r="S174" s="31">
        <f t="shared" ca="1" si="1"/>
        <v>0</v>
      </c>
      <c r="T174" s="32"/>
      <c r="U174" s="32"/>
      <c r="V174" s="32"/>
      <c r="W174" s="32"/>
      <c r="X174" s="32"/>
      <c r="Y174" s="32"/>
      <c r="Z174" s="32"/>
      <c r="AA174" s="32"/>
      <c r="AB174" s="32"/>
      <c r="AC174" s="32"/>
      <c r="AD174" s="32"/>
      <c r="AE174" s="32"/>
    </row>
    <row r="175" spans="1:31" ht="12.75">
      <c r="A175" s="37" t="s">
        <v>4782</v>
      </c>
      <c r="B175" s="43" t="s">
        <v>4783</v>
      </c>
      <c r="C175" s="45" t="s">
        <v>4784</v>
      </c>
      <c r="D175" s="45" t="s">
        <v>4951</v>
      </c>
      <c r="E175" s="48">
        <v>43514</v>
      </c>
      <c r="F175" s="43" t="s">
        <v>5918</v>
      </c>
      <c r="G175" s="51" t="s">
        <v>271</v>
      </c>
      <c r="H175" s="51" t="s">
        <v>223</v>
      </c>
      <c r="I175" s="43" t="s">
        <v>226</v>
      </c>
      <c r="J175" s="43" t="s">
        <v>5920</v>
      </c>
      <c r="K175" s="52"/>
      <c r="L175" s="43"/>
      <c r="M175" s="43"/>
      <c r="N175" s="43" t="s">
        <v>5922</v>
      </c>
      <c r="O175" s="48">
        <v>43580</v>
      </c>
      <c r="P175" s="43" t="s">
        <v>4675</v>
      </c>
      <c r="Q175" s="31" t="b">
        <f>IF(AND(OR(G175:G176=DATOS!C$8,G175:G176=DATOS!C$9),H175:H176=DATOS!B$4),ROW(G175:G176))</f>
        <v>0</v>
      </c>
      <c r="R175" s="31" t="str">
        <f t="shared" ca="1" si="0"/>
        <v/>
      </c>
      <c r="S175" s="31">
        <f t="shared" ca="1" si="1"/>
        <v>0</v>
      </c>
      <c r="T175" s="32"/>
      <c r="U175" s="32"/>
      <c r="V175" s="32"/>
      <c r="W175" s="32"/>
      <c r="X175" s="32"/>
      <c r="Y175" s="32"/>
      <c r="Z175" s="32"/>
      <c r="AA175" s="32"/>
      <c r="AB175" s="32"/>
      <c r="AC175" s="32"/>
      <c r="AD175" s="32"/>
      <c r="AE175" s="32"/>
    </row>
    <row r="176" spans="1:31" ht="12.75">
      <c r="A176" s="37" t="s">
        <v>5925</v>
      </c>
      <c r="B176" s="43" t="s">
        <v>5926</v>
      </c>
      <c r="C176" s="45" t="s">
        <v>4726</v>
      </c>
      <c r="D176" s="45" t="s">
        <v>4687</v>
      </c>
      <c r="E176" s="48">
        <v>43514</v>
      </c>
      <c r="F176" s="43" t="s">
        <v>362</v>
      </c>
      <c r="G176" s="51" t="s">
        <v>362</v>
      </c>
      <c r="H176" s="51" t="s">
        <v>223</v>
      </c>
      <c r="I176" s="43" t="s">
        <v>226</v>
      </c>
      <c r="J176" s="43"/>
      <c r="K176" s="43"/>
      <c r="L176" s="43"/>
      <c r="M176" s="43"/>
      <c r="N176" s="43"/>
      <c r="O176" s="31"/>
      <c r="P176" s="31"/>
      <c r="Q176" s="31" t="b">
        <f>IF(AND(OR(G176:G177=DATOS!C$8,G176:G177=DATOS!C$9),H176:H177=DATOS!B$4),ROW(G176:G177))</f>
        <v>0</v>
      </c>
      <c r="R176" s="31" t="str">
        <f t="shared" ca="1" si="0"/>
        <v/>
      </c>
      <c r="S176" s="31">
        <f t="shared" ca="1" si="1"/>
        <v>0</v>
      </c>
      <c r="T176" s="32"/>
      <c r="U176" s="32"/>
      <c r="V176" s="32"/>
      <c r="W176" s="32"/>
      <c r="X176" s="32"/>
      <c r="Y176" s="32"/>
      <c r="Z176" s="32"/>
      <c r="AA176" s="32"/>
      <c r="AB176" s="32"/>
      <c r="AC176" s="32"/>
      <c r="AD176" s="32"/>
      <c r="AE176" s="32"/>
    </row>
    <row r="177" spans="1:31" ht="12.75">
      <c r="A177" s="37" t="s">
        <v>5931</v>
      </c>
      <c r="B177" s="43" t="s">
        <v>5658</v>
      </c>
      <c r="C177" s="45" t="s">
        <v>4726</v>
      </c>
      <c r="D177" s="45" t="s">
        <v>4687</v>
      </c>
      <c r="E177" s="48">
        <v>43514</v>
      </c>
      <c r="F177" s="43" t="s">
        <v>362</v>
      </c>
      <c r="G177" s="51" t="s">
        <v>362</v>
      </c>
      <c r="H177" s="51" t="s">
        <v>223</v>
      </c>
      <c r="I177" s="43" t="s">
        <v>226</v>
      </c>
      <c r="J177" s="43"/>
      <c r="K177" s="43"/>
      <c r="L177" s="43"/>
      <c r="M177" s="43"/>
      <c r="N177" s="43"/>
      <c r="O177" s="31"/>
      <c r="P177" s="31"/>
      <c r="Q177" s="31" t="b">
        <f>IF(AND(OR(G177:G178=DATOS!C$8,G177:G178=DATOS!C$9),H177:H178=DATOS!B$4),ROW(G177:G178))</f>
        <v>0</v>
      </c>
      <c r="R177" s="31" t="str">
        <f t="shared" ca="1" si="0"/>
        <v/>
      </c>
      <c r="S177" s="31">
        <f t="shared" ca="1" si="1"/>
        <v>0</v>
      </c>
      <c r="T177" s="32"/>
      <c r="U177" s="32"/>
      <c r="V177" s="32"/>
      <c r="W177" s="32"/>
      <c r="X177" s="32"/>
      <c r="Y177" s="32"/>
      <c r="Z177" s="32"/>
      <c r="AA177" s="32"/>
      <c r="AB177" s="32"/>
      <c r="AC177" s="32"/>
      <c r="AD177" s="32"/>
      <c r="AE177" s="32"/>
    </row>
    <row r="178" spans="1:31" ht="12.75">
      <c r="A178" s="37" t="s">
        <v>4714</v>
      </c>
      <c r="B178" s="43" t="s">
        <v>4715</v>
      </c>
      <c r="C178" s="45" t="s">
        <v>4716</v>
      </c>
      <c r="D178" s="45" t="s">
        <v>4687</v>
      </c>
      <c r="E178" s="48">
        <v>43515</v>
      </c>
      <c r="F178" s="43" t="s">
        <v>5360</v>
      </c>
      <c r="G178" s="51" t="s">
        <v>114</v>
      </c>
      <c r="H178" s="51" t="s">
        <v>223</v>
      </c>
      <c r="I178" s="43" t="s">
        <v>226</v>
      </c>
      <c r="J178" s="43" t="s">
        <v>5202</v>
      </c>
      <c r="K178" s="43"/>
      <c r="L178" s="43"/>
      <c r="M178" s="43"/>
      <c r="N178" s="43" t="s">
        <v>5936</v>
      </c>
      <c r="O178" s="48">
        <v>43515</v>
      </c>
      <c r="P178" s="43" t="s">
        <v>4741</v>
      </c>
      <c r="Q178" s="31" t="b">
        <f>IF(AND(OR(G178:G179=DATOS!C$8,G178:G179=DATOS!C$9),H178:H179=DATOS!B$4),ROW(G178:G179))</f>
        <v>0</v>
      </c>
      <c r="R178" s="31" t="str">
        <f t="shared" ca="1" si="0"/>
        <v/>
      </c>
      <c r="S178" s="31">
        <f t="shared" ca="1" si="1"/>
        <v>0</v>
      </c>
      <c r="T178" s="32"/>
      <c r="U178" s="32"/>
      <c r="V178" s="32"/>
      <c r="W178" s="32"/>
      <c r="X178" s="32"/>
      <c r="Y178" s="32"/>
      <c r="Z178" s="32"/>
      <c r="AA178" s="32"/>
      <c r="AB178" s="32"/>
      <c r="AC178" s="32"/>
      <c r="AD178" s="32"/>
      <c r="AE178" s="32"/>
    </row>
    <row r="179" spans="1:31" ht="12.75">
      <c r="A179" s="37" t="s">
        <v>291</v>
      </c>
      <c r="B179" s="43" t="s">
        <v>5939</v>
      </c>
      <c r="C179" s="45" t="s">
        <v>216</v>
      </c>
      <c r="D179" s="45" t="s">
        <v>4647</v>
      </c>
      <c r="E179" s="48">
        <v>43516</v>
      </c>
      <c r="F179" s="43" t="s">
        <v>4968</v>
      </c>
      <c r="G179" s="51" t="s">
        <v>384</v>
      </c>
      <c r="H179" s="51" t="s">
        <v>223</v>
      </c>
      <c r="I179" s="43" t="s">
        <v>226</v>
      </c>
      <c r="J179" s="43" t="s">
        <v>925</v>
      </c>
      <c r="K179" s="43"/>
      <c r="L179" s="43"/>
      <c r="M179" s="43"/>
      <c r="N179" s="43" t="s">
        <v>5942</v>
      </c>
      <c r="O179" s="48">
        <v>43519</v>
      </c>
      <c r="P179" s="43" t="s">
        <v>389</v>
      </c>
      <c r="Q179" s="31" t="b">
        <f>IF(AND(OR(G179:G180=DATOS!C$8,G179:G180=DATOS!C$9),H179:H180=DATOS!B$4),ROW(G179:G180))</f>
        <v>0</v>
      </c>
      <c r="R179" s="31" t="str">
        <f t="shared" ca="1" si="0"/>
        <v/>
      </c>
      <c r="S179" s="31">
        <f t="shared" ca="1" si="1"/>
        <v>0</v>
      </c>
      <c r="T179" s="32"/>
      <c r="U179" s="32"/>
      <c r="V179" s="32"/>
      <c r="W179" s="32"/>
      <c r="X179" s="32"/>
      <c r="Y179" s="32"/>
      <c r="Z179" s="32"/>
      <c r="AA179" s="32"/>
      <c r="AB179" s="32"/>
      <c r="AC179" s="32"/>
      <c r="AD179" s="32"/>
      <c r="AE179" s="32"/>
    </row>
    <row r="180" spans="1:31" ht="12.75">
      <c r="A180" s="37" t="s">
        <v>5946</v>
      </c>
      <c r="B180" s="43" t="s">
        <v>5947</v>
      </c>
      <c r="C180" s="45" t="s">
        <v>216</v>
      </c>
      <c r="D180" s="45" t="s">
        <v>4647</v>
      </c>
      <c r="E180" s="48">
        <v>43516</v>
      </c>
      <c r="F180" s="43" t="s">
        <v>5128</v>
      </c>
      <c r="G180" s="51" t="s">
        <v>384</v>
      </c>
      <c r="H180" s="51" t="s">
        <v>223</v>
      </c>
      <c r="I180" s="43" t="s">
        <v>226</v>
      </c>
      <c r="J180" s="43" t="s">
        <v>925</v>
      </c>
      <c r="K180" s="43"/>
      <c r="L180" s="43"/>
      <c r="M180" s="43"/>
      <c r="N180" s="43" t="s">
        <v>5948</v>
      </c>
      <c r="O180" s="48">
        <v>43519</v>
      </c>
      <c r="P180" s="43" t="s">
        <v>389</v>
      </c>
      <c r="Q180" s="31" t="b">
        <f>IF(AND(OR(G180:G181=DATOS!C$8,G180:G181=DATOS!C$9),H180:H181=DATOS!B$4),ROW(G180:G181))</f>
        <v>0</v>
      </c>
      <c r="R180" s="31" t="str">
        <f t="shared" ca="1" si="0"/>
        <v/>
      </c>
      <c r="S180" s="31">
        <f t="shared" ca="1" si="1"/>
        <v>0</v>
      </c>
      <c r="T180" s="32"/>
      <c r="U180" s="32"/>
      <c r="V180" s="32"/>
      <c r="W180" s="32"/>
      <c r="X180" s="32"/>
      <c r="Y180" s="32"/>
      <c r="Z180" s="32"/>
      <c r="AA180" s="32"/>
      <c r="AB180" s="32"/>
      <c r="AC180" s="32"/>
      <c r="AD180" s="32"/>
      <c r="AE180" s="32"/>
    </row>
    <row r="181" spans="1:31" ht="12.75">
      <c r="A181" s="37" t="s">
        <v>4914</v>
      </c>
      <c r="B181" s="43" t="s">
        <v>4916</v>
      </c>
      <c r="C181" s="45" t="s">
        <v>4655</v>
      </c>
      <c r="D181" s="45" t="s">
        <v>4671</v>
      </c>
      <c r="E181" s="48">
        <v>43516</v>
      </c>
      <c r="F181" s="43" t="s">
        <v>4739</v>
      </c>
      <c r="G181" s="51" t="s">
        <v>271</v>
      </c>
      <c r="H181" s="51" t="s">
        <v>223</v>
      </c>
      <c r="I181" s="43" t="s">
        <v>226</v>
      </c>
      <c r="J181" s="43" t="s">
        <v>5953</v>
      </c>
      <c r="K181" s="43"/>
      <c r="L181" s="43"/>
      <c r="M181" s="43"/>
      <c r="N181" s="43" t="s">
        <v>5954</v>
      </c>
      <c r="O181" s="48">
        <v>43516</v>
      </c>
      <c r="P181" s="43" t="s">
        <v>4675</v>
      </c>
      <c r="Q181" s="31" t="b">
        <f>IF(AND(OR(G181:G182=DATOS!C$8,G181:G182=DATOS!C$9),H181:H182=DATOS!B$4),ROW(G181:G182))</f>
        <v>0</v>
      </c>
      <c r="R181" s="31" t="str">
        <f t="shared" ca="1" si="0"/>
        <v/>
      </c>
      <c r="S181" s="31">
        <f t="shared" ca="1" si="1"/>
        <v>0</v>
      </c>
      <c r="T181" s="32"/>
      <c r="U181" s="32"/>
      <c r="V181" s="32"/>
      <c r="W181" s="32"/>
      <c r="X181" s="32"/>
      <c r="Y181" s="32"/>
      <c r="Z181" s="32"/>
      <c r="AA181" s="32"/>
      <c r="AB181" s="32"/>
      <c r="AC181" s="32"/>
      <c r="AD181" s="32"/>
      <c r="AE181" s="32"/>
    </row>
    <row r="182" spans="1:31" ht="12.75">
      <c r="A182" s="37" t="s">
        <v>5956</v>
      </c>
      <c r="B182" s="43" t="s">
        <v>5957</v>
      </c>
      <c r="C182" s="45" t="s">
        <v>5151</v>
      </c>
      <c r="D182" s="45" t="s">
        <v>4647</v>
      </c>
      <c r="E182" s="48">
        <v>43516</v>
      </c>
      <c r="F182" s="43" t="s">
        <v>5959</v>
      </c>
      <c r="G182" s="51" t="s">
        <v>114</v>
      </c>
      <c r="H182" s="51" t="s">
        <v>223</v>
      </c>
      <c r="I182" s="43" t="s">
        <v>226</v>
      </c>
      <c r="J182" s="43" t="s">
        <v>5960</v>
      </c>
      <c r="K182" s="43"/>
      <c r="L182" s="43"/>
      <c r="M182" s="43"/>
      <c r="N182" s="43" t="s">
        <v>5961</v>
      </c>
      <c r="O182" s="48">
        <v>43516</v>
      </c>
      <c r="P182" s="43" t="s">
        <v>4652</v>
      </c>
      <c r="Q182" s="31" t="b">
        <f>IF(AND(OR(G182:G183=DATOS!C$8,G182:G183=DATOS!C$9),H182:H183=DATOS!B$4),ROW(G182:G183))</f>
        <v>0</v>
      </c>
      <c r="R182" s="31" t="str">
        <f t="shared" ca="1" si="0"/>
        <v/>
      </c>
      <c r="S182" s="31">
        <f t="shared" ca="1" si="1"/>
        <v>0</v>
      </c>
      <c r="T182" s="32"/>
      <c r="U182" s="32"/>
      <c r="V182" s="32"/>
      <c r="W182" s="32"/>
      <c r="X182" s="32"/>
      <c r="Y182" s="32"/>
      <c r="Z182" s="32"/>
      <c r="AA182" s="32"/>
      <c r="AB182" s="32"/>
      <c r="AC182" s="32"/>
      <c r="AD182" s="32"/>
      <c r="AE182" s="32"/>
    </row>
    <row r="183" spans="1:31" ht="12.75">
      <c r="A183" s="76" t="s">
        <v>4949</v>
      </c>
      <c r="B183" s="43" t="s">
        <v>4950</v>
      </c>
      <c r="C183" s="45" t="s">
        <v>263</v>
      </c>
      <c r="D183" s="45" t="s">
        <v>4671</v>
      </c>
      <c r="E183" s="48">
        <v>43517</v>
      </c>
      <c r="F183" s="43" t="s">
        <v>5292</v>
      </c>
      <c r="G183" s="51" t="s">
        <v>114</v>
      </c>
      <c r="H183" s="51" t="s">
        <v>223</v>
      </c>
      <c r="I183" s="43" t="s">
        <v>226</v>
      </c>
      <c r="J183" s="43" t="s">
        <v>5874</v>
      </c>
      <c r="K183" s="43"/>
      <c r="L183" s="43"/>
      <c r="M183" s="43"/>
      <c r="N183" s="43" t="s">
        <v>5963</v>
      </c>
      <c r="O183" s="48">
        <v>43517</v>
      </c>
      <c r="P183" s="43" t="s">
        <v>4675</v>
      </c>
      <c r="Q183" s="31" t="b">
        <f>IF(AND(OR(G183:G184=DATOS!C$8,G183:G184=DATOS!C$9),H183:H184=DATOS!B$4),ROW(G183:G184))</f>
        <v>0</v>
      </c>
      <c r="R183" s="31" t="str">
        <f t="shared" ca="1" si="0"/>
        <v/>
      </c>
      <c r="S183" s="31">
        <f t="shared" ca="1" si="1"/>
        <v>0</v>
      </c>
      <c r="T183" s="32"/>
      <c r="U183" s="32"/>
      <c r="V183" s="32"/>
      <c r="W183" s="32"/>
      <c r="X183" s="32"/>
      <c r="Y183" s="32"/>
      <c r="Z183" s="32"/>
      <c r="AA183" s="32"/>
      <c r="AB183" s="32"/>
      <c r="AC183" s="32"/>
      <c r="AD183" s="32"/>
      <c r="AE183" s="32"/>
    </row>
    <row r="184" spans="1:31" ht="12.75">
      <c r="A184" s="37" t="s">
        <v>5965</v>
      </c>
      <c r="B184" s="43" t="s">
        <v>5967</v>
      </c>
      <c r="C184" s="45" t="s">
        <v>4655</v>
      </c>
      <c r="D184" s="45" t="s">
        <v>4687</v>
      </c>
      <c r="E184" s="48">
        <v>43517</v>
      </c>
      <c r="F184" s="43" t="s">
        <v>5968</v>
      </c>
      <c r="G184" s="51" t="s">
        <v>271</v>
      </c>
      <c r="H184" s="51" t="s">
        <v>223</v>
      </c>
      <c r="I184" s="43" t="s">
        <v>226</v>
      </c>
      <c r="J184" s="43" t="s">
        <v>5970</v>
      </c>
      <c r="K184" s="43"/>
      <c r="L184" s="43"/>
      <c r="M184" s="43"/>
      <c r="N184" s="43" t="s">
        <v>5971</v>
      </c>
      <c r="O184" s="48">
        <v>43517</v>
      </c>
      <c r="P184" s="43" t="s">
        <v>4741</v>
      </c>
      <c r="Q184" s="31" t="b">
        <f>IF(AND(OR(G184:G185=DATOS!C$8,G184:G185=DATOS!C$9),H184:H185=DATOS!B$4),ROW(G184:G185))</f>
        <v>0</v>
      </c>
      <c r="R184" s="31" t="str">
        <f t="shared" ca="1" si="0"/>
        <v/>
      </c>
      <c r="S184" s="31">
        <f t="shared" ca="1" si="1"/>
        <v>0</v>
      </c>
      <c r="T184" s="32"/>
      <c r="U184" s="32"/>
      <c r="V184" s="32"/>
      <c r="W184" s="32"/>
      <c r="X184" s="32"/>
      <c r="Y184" s="32"/>
      <c r="Z184" s="32"/>
      <c r="AA184" s="32"/>
      <c r="AB184" s="32"/>
      <c r="AC184" s="32"/>
      <c r="AD184" s="32"/>
      <c r="AE184" s="32"/>
    </row>
    <row r="185" spans="1:31" ht="12.75">
      <c r="A185" s="37" t="s">
        <v>5973</v>
      </c>
      <c r="B185" s="43" t="s">
        <v>5974</v>
      </c>
      <c r="C185" s="45" t="s">
        <v>5086</v>
      </c>
      <c r="D185" s="45" t="s">
        <v>4647</v>
      </c>
      <c r="E185" s="48">
        <v>43517</v>
      </c>
      <c r="F185" s="43" t="s">
        <v>5977</v>
      </c>
      <c r="G185" s="51" t="s">
        <v>114</v>
      </c>
      <c r="H185" s="51" t="s">
        <v>223</v>
      </c>
      <c r="I185" s="43" t="s">
        <v>226</v>
      </c>
      <c r="J185" s="43" t="s">
        <v>5978</v>
      </c>
      <c r="K185" s="43"/>
      <c r="L185" s="43"/>
      <c r="M185" s="43"/>
      <c r="N185" s="43" t="s">
        <v>5979</v>
      </c>
      <c r="O185" s="48">
        <v>43517</v>
      </c>
      <c r="P185" s="43" t="s">
        <v>4652</v>
      </c>
      <c r="Q185" s="31" t="b">
        <f>IF(AND(OR(G185:G186=DATOS!C$8,G185:G186=DATOS!C$9),H185:H186=DATOS!B$4),ROW(G185:G186))</f>
        <v>0</v>
      </c>
      <c r="R185" s="31" t="str">
        <f t="shared" ca="1" si="0"/>
        <v/>
      </c>
      <c r="S185" s="31">
        <f t="shared" ca="1" si="1"/>
        <v>0</v>
      </c>
      <c r="T185" s="32"/>
      <c r="U185" s="32"/>
      <c r="V185" s="32"/>
      <c r="W185" s="32"/>
      <c r="X185" s="32"/>
      <c r="Y185" s="32"/>
      <c r="Z185" s="32"/>
      <c r="AA185" s="32"/>
      <c r="AB185" s="32"/>
      <c r="AC185" s="32"/>
      <c r="AD185" s="32"/>
      <c r="AE185" s="32"/>
    </row>
    <row r="186" spans="1:31" ht="12.75">
      <c r="A186" s="37" t="s">
        <v>5980</v>
      </c>
      <c r="B186" s="43" t="s">
        <v>5981</v>
      </c>
      <c r="C186" s="45" t="s">
        <v>898</v>
      </c>
      <c r="D186" s="45" t="s">
        <v>4647</v>
      </c>
      <c r="E186" s="48">
        <v>43518</v>
      </c>
      <c r="F186" s="43" t="s">
        <v>4804</v>
      </c>
      <c r="G186" s="51" t="s">
        <v>114</v>
      </c>
      <c r="H186" s="51" t="s">
        <v>223</v>
      </c>
      <c r="I186" s="43" t="s">
        <v>226</v>
      </c>
      <c r="J186" s="43" t="s">
        <v>5982</v>
      </c>
      <c r="K186" s="43"/>
      <c r="L186" s="43"/>
      <c r="M186" s="43"/>
      <c r="N186" s="43" t="s">
        <v>5984</v>
      </c>
      <c r="O186" s="48">
        <v>43518</v>
      </c>
      <c r="P186" s="43" t="s">
        <v>4652</v>
      </c>
      <c r="Q186" s="31" t="b">
        <f>IF(AND(OR(G186:G187=DATOS!C$8,G186:G187=DATOS!C$9),H186:H187=DATOS!B$4),ROW(G186:G187))</f>
        <v>0</v>
      </c>
      <c r="R186" s="31" t="str">
        <f t="shared" ca="1" si="0"/>
        <v/>
      </c>
      <c r="S186" s="31">
        <f t="shared" ca="1" si="1"/>
        <v>0</v>
      </c>
      <c r="T186" s="32"/>
      <c r="U186" s="32"/>
      <c r="V186" s="32"/>
      <c r="W186" s="32"/>
      <c r="X186" s="32"/>
      <c r="Y186" s="32"/>
      <c r="Z186" s="32"/>
      <c r="AA186" s="32"/>
      <c r="AB186" s="32"/>
      <c r="AC186" s="32"/>
      <c r="AD186" s="32"/>
      <c r="AE186" s="32"/>
    </row>
    <row r="187" spans="1:31" ht="12.75">
      <c r="A187" s="37" t="s">
        <v>5989</v>
      </c>
      <c r="B187" s="43" t="s">
        <v>5990</v>
      </c>
      <c r="C187" s="45" t="s">
        <v>4746</v>
      </c>
      <c r="D187" s="45" t="s">
        <v>4671</v>
      </c>
      <c r="E187" s="48">
        <v>43519</v>
      </c>
      <c r="F187" s="43" t="s">
        <v>5992</v>
      </c>
      <c r="G187" s="51" t="s">
        <v>271</v>
      </c>
      <c r="H187" s="51" t="s">
        <v>223</v>
      </c>
      <c r="I187" s="43" t="s">
        <v>226</v>
      </c>
      <c r="J187" s="43" t="s">
        <v>4673</v>
      </c>
      <c r="K187" s="43"/>
      <c r="L187" s="43"/>
      <c r="M187" s="43"/>
      <c r="N187" s="43" t="s">
        <v>5993</v>
      </c>
      <c r="O187" s="48">
        <v>43522</v>
      </c>
      <c r="P187" s="43" t="s">
        <v>389</v>
      </c>
      <c r="Q187" s="31" t="b">
        <f>IF(AND(OR(G187:G188=DATOS!C$8,G187:G188=DATOS!C$9),H187:H188=DATOS!B$4),ROW(G187:G188))</f>
        <v>0</v>
      </c>
      <c r="R187" s="31" t="str">
        <f t="shared" ca="1" si="0"/>
        <v/>
      </c>
      <c r="S187" s="31">
        <f t="shared" ca="1" si="1"/>
        <v>0</v>
      </c>
      <c r="T187" s="32"/>
      <c r="U187" s="32"/>
      <c r="V187" s="32"/>
      <c r="W187" s="32"/>
      <c r="X187" s="32"/>
      <c r="Y187" s="32"/>
      <c r="Z187" s="32"/>
      <c r="AA187" s="32"/>
      <c r="AB187" s="32"/>
      <c r="AC187" s="32"/>
      <c r="AD187" s="32"/>
      <c r="AE187" s="32"/>
    </row>
    <row r="188" spans="1:31" ht="12.75">
      <c r="A188" s="37" t="s">
        <v>5998</v>
      </c>
      <c r="B188" s="43" t="s">
        <v>5999</v>
      </c>
      <c r="C188" s="45" t="s">
        <v>216</v>
      </c>
      <c r="D188" s="45" t="s">
        <v>4647</v>
      </c>
      <c r="E188" s="48">
        <v>43519</v>
      </c>
      <c r="F188" s="43" t="s">
        <v>6000</v>
      </c>
      <c r="G188" s="51" t="s">
        <v>114</v>
      </c>
      <c r="H188" s="51" t="s">
        <v>223</v>
      </c>
      <c r="I188" s="43" t="s">
        <v>126</v>
      </c>
      <c r="J188" s="43" t="s">
        <v>4696</v>
      </c>
      <c r="K188" s="43"/>
      <c r="L188" s="43"/>
      <c r="M188" s="43"/>
      <c r="N188" s="43" t="s">
        <v>6003</v>
      </c>
      <c r="O188" s="48">
        <v>43519</v>
      </c>
      <c r="P188" s="43" t="s">
        <v>4652</v>
      </c>
      <c r="Q188" s="31" t="b">
        <f>IF(AND(OR(G188:G189=DATOS!C$8,G188:G189=DATOS!C$9),H188:H189=DATOS!B$4),ROW(G188:G189))</f>
        <v>0</v>
      </c>
      <c r="R188" s="31" t="str">
        <f t="shared" ca="1" si="0"/>
        <v/>
      </c>
      <c r="S188" s="31">
        <f t="shared" ca="1" si="1"/>
        <v>0</v>
      </c>
      <c r="T188" s="32"/>
      <c r="U188" s="32"/>
      <c r="V188" s="32"/>
      <c r="W188" s="32"/>
      <c r="X188" s="32"/>
      <c r="Y188" s="32"/>
      <c r="Z188" s="32"/>
      <c r="AA188" s="32"/>
      <c r="AB188" s="32"/>
      <c r="AC188" s="32"/>
      <c r="AD188" s="32"/>
      <c r="AE188" s="32"/>
    </row>
    <row r="189" spans="1:31" ht="12.75">
      <c r="A189" s="37" t="s">
        <v>6005</v>
      </c>
      <c r="B189" s="43" t="s">
        <v>6006</v>
      </c>
      <c r="C189" s="45" t="s">
        <v>216</v>
      </c>
      <c r="D189" s="45" t="s">
        <v>4671</v>
      </c>
      <c r="E189" s="48">
        <v>43519</v>
      </c>
      <c r="F189" s="43" t="s">
        <v>6007</v>
      </c>
      <c r="G189" s="51" t="s">
        <v>222</v>
      </c>
      <c r="H189" s="51" t="s">
        <v>223</v>
      </c>
      <c r="I189" s="43" t="s">
        <v>226</v>
      </c>
      <c r="J189" s="43" t="s">
        <v>5866</v>
      </c>
      <c r="K189" s="43"/>
      <c r="L189" s="43"/>
      <c r="M189" s="43"/>
      <c r="N189" s="43" t="s">
        <v>4797</v>
      </c>
      <c r="O189" s="48">
        <v>43519</v>
      </c>
      <c r="P189" s="43" t="s">
        <v>4675</v>
      </c>
      <c r="Q189" s="31" t="b">
        <f>IF(AND(OR(G189:G190=DATOS!C$8,G189:G190=DATOS!C$9),H189:H190=DATOS!B$4),ROW(G189:G190))</f>
        <v>0</v>
      </c>
      <c r="R189" s="31" t="str">
        <f t="shared" ca="1" si="0"/>
        <v/>
      </c>
      <c r="S189" s="31">
        <f t="shared" ca="1" si="1"/>
        <v>0</v>
      </c>
      <c r="T189" s="32"/>
      <c r="U189" s="32"/>
      <c r="V189" s="32"/>
      <c r="W189" s="32"/>
      <c r="X189" s="32"/>
      <c r="Y189" s="32"/>
      <c r="Z189" s="32"/>
      <c r="AA189" s="32"/>
      <c r="AB189" s="32"/>
      <c r="AC189" s="32"/>
      <c r="AD189" s="32"/>
      <c r="AE189" s="32"/>
    </row>
    <row r="190" spans="1:31" ht="12.75">
      <c r="A190" s="76" t="s">
        <v>6010</v>
      </c>
      <c r="B190" s="43" t="s">
        <v>6011</v>
      </c>
      <c r="C190" s="45" t="s">
        <v>216</v>
      </c>
      <c r="D190" s="45" t="s">
        <v>4647</v>
      </c>
      <c r="E190" s="48">
        <v>43519</v>
      </c>
      <c r="F190" s="45" t="s">
        <v>6013</v>
      </c>
      <c r="G190" s="51" t="s">
        <v>222</v>
      </c>
      <c r="H190" s="51" t="s">
        <v>223</v>
      </c>
      <c r="I190" s="43" t="s">
        <v>226</v>
      </c>
      <c r="J190" s="43" t="s">
        <v>4904</v>
      </c>
      <c r="K190" s="43"/>
      <c r="L190" s="43"/>
      <c r="M190" s="43"/>
      <c r="N190" s="43" t="s">
        <v>6015</v>
      </c>
      <c r="O190" s="48">
        <v>43519</v>
      </c>
      <c r="P190" s="43" t="s">
        <v>4652</v>
      </c>
      <c r="Q190" s="31" t="b">
        <f>IF(AND(OR(G190:G191=DATOS!C$8,G190:G191=DATOS!C$9),H190:H191=DATOS!B$4),ROW(G190:G191))</f>
        <v>0</v>
      </c>
      <c r="R190" s="31" t="str">
        <f t="shared" ca="1" si="0"/>
        <v/>
      </c>
      <c r="S190" s="31">
        <f t="shared" ca="1" si="1"/>
        <v>0</v>
      </c>
      <c r="T190" s="32"/>
      <c r="U190" s="32"/>
      <c r="V190" s="32"/>
      <c r="W190" s="32"/>
      <c r="X190" s="32"/>
      <c r="Y190" s="32"/>
      <c r="Z190" s="32"/>
      <c r="AA190" s="32"/>
      <c r="AB190" s="32"/>
      <c r="AC190" s="32"/>
      <c r="AD190" s="32"/>
      <c r="AE190" s="32"/>
    </row>
    <row r="191" spans="1:31" ht="12.75">
      <c r="A191" s="37" t="s">
        <v>6020</v>
      </c>
      <c r="B191" s="43" t="s">
        <v>6021</v>
      </c>
      <c r="C191" s="45" t="s">
        <v>216</v>
      </c>
      <c r="D191" s="45" t="s">
        <v>4671</v>
      </c>
      <c r="E191" s="48">
        <v>43519</v>
      </c>
      <c r="F191" s="43" t="s">
        <v>361</v>
      </c>
      <c r="G191" s="51" t="s">
        <v>384</v>
      </c>
      <c r="H191" s="51" t="s">
        <v>223</v>
      </c>
      <c r="I191" s="43" t="s">
        <v>226</v>
      </c>
      <c r="J191" s="43" t="s">
        <v>6022</v>
      </c>
      <c r="K191" s="43"/>
      <c r="L191" s="43"/>
      <c r="M191" s="43"/>
      <c r="N191" s="43" t="s">
        <v>5993</v>
      </c>
      <c r="O191" s="31"/>
      <c r="P191" s="43"/>
      <c r="Q191" s="31" t="b">
        <f>IF(AND(OR(G191:G192=DATOS!C$8,G191:G192=DATOS!C$9),H191:H192=DATOS!B$4),ROW(G191:G192))</f>
        <v>0</v>
      </c>
      <c r="R191" s="31" t="str">
        <f t="shared" ca="1" si="0"/>
        <v/>
      </c>
      <c r="S191" s="31">
        <f t="shared" ca="1" si="1"/>
        <v>0</v>
      </c>
      <c r="T191" s="32"/>
      <c r="U191" s="32"/>
      <c r="V191" s="32"/>
      <c r="W191" s="32"/>
      <c r="X191" s="32"/>
      <c r="Y191" s="32"/>
      <c r="Z191" s="32"/>
      <c r="AA191" s="32"/>
      <c r="AB191" s="32"/>
      <c r="AC191" s="32"/>
      <c r="AD191" s="32"/>
      <c r="AE191" s="32"/>
    </row>
    <row r="192" spans="1:31" ht="12.75">
      <c r="A192" s="37" t="s">
        <v>6023</v>
      </c>
      <c r="B192" s="43" t="s">
        <v>6024</v>
      </c>
      <c r="C192" s="45" t="s">
        <v>216</v>
      </c>
      <c r="D192" s="45" t="s">
        <v>4671</v>
      </c>
      <c r="E192" s="48">
        <v>43519</v>
      </c>
      <c r="F192" s="43" t="s">
        <v>361</v>
      </c>
      <c r="G192" s="51" t="s">
        <v>384</v>
      </c>
      <c r="H192" s="51" t="s">
        <v>223</v>
      </c>
      <c r="I192" s="43" t="s">
        <v>226</v>
      </c>
      <c r="J192" s="43" t="s">
        <v>6022</v>
      </c>
      <c r="K192" s="43"/>
      <c r="L192" s="43"/>
      <c r="M192" s="43"/>
      <c r="N192" s="43" t="s">
        <v>4808</v>
      </c>
      <c r="O192" s="48">
        <v>43525</v>
      </c>
      <c r="P192" s="43" t="s">
        <v>4675</v>
      </c>
      <c r="Q192" s="31" t="b">
        <f>IF(AND(OR(G192:G193=DATOS!C$8,G192:G193=DATOS!C$9),H192:H193=DATOS!B$4),ROW(G192:G193))</f>
        <v>0</v>
      </c>
      <c r="R192" s="31" t="str">
        <f t="shared" ca="1" si="0"/>
        <v/>
      </c>
      <c r="S192" s="31">
        <f t="shared" ca="1" si="1"/>
        <v>0</v>
      </c>
      <c r="T192" s="32"/>
      <c r="U192" s="32"/>
      <c r="V192" s="32"/>
      <c r="W192" s="32"/>
      <c r="X192" s="32"/>
      <c r="Y192" s="32"/>
      <c r="Z192" s="32"/>
      <c r="AA192" s="32"/>
      <c r="AB192" s="32"/>
      <c r="AC192" s="32"/>
      <c r="AD192" s="32"/>
      <c r="AE192" s="32"/>
    </row>
    <row r="193" spans="1:31" ht="12.75">
      <c r="A193" s="37" t="s">
        <v>6028</v>
      </c>
      <c r="B193" s="43" t="s">
        <v>6029</v>
      </c>
      <c r="C193" s="45" t="s">
        <v>216</v>
      </c>
      <c r="D193" s="45" t="s">
        <v>4671</v>
      </c>
      <c r="E193" s="48">
        <v>43520</v>
      </c>
      <c r="F193" s="43" t="s">
        <v>361</v>
      </c>
      <c r="G193" s="51" t="s">
        <v>384</v>
      </c>
      <c r="H193" s="51" t="s">
        <v>223</v>
      </c>
      <c r="I193" s="43" t="s">
        <v>226</v>
      </c>
      <c r="J193" s="43" t="s">
        <v>6030</v>
      </c>
      <c r="K193" s="43"/>
      <c r="L193" s="43"/>
      <c r="M193" s="43"/>
      <c r="N193" s="43" t="s">
        <v>5993</v>
      </c>
      <c r="O193" s="48">
        <v>43522</v>
      </c>
      <c r="P193" s="43" t="s">
        <v>389</v>
      </c>
      <c r="Q193" s="31" t="b">
        <f>IF(AND(OR(G193:G194=DATOS!C$8,G193:G194=DATOS!C$9),H193:H194=DATOS!B$4),ROW(G193:G194))</f>
        <v>0</v>
      </c>
      <c r="R193" s="31" t="str">
        <f t="shared" ca="1" si="0"/>
        <v/>
      </c>
      <c r="S193" s="31">
        <f t="shared" ca="1" si="1"/>
        <v>0</v>
      </c>
      <c r="T193" s="32"/>
      <c r="U193" s="32"/>
      <c r="V193" s="32"/>
      <c r="W193" s="32"/>
      <c r="X193" s="32"/>
      <c r="Y193" s="32"/>
      <c r="Z193" s="32"/>
      <c r="AA193" s="32"/>
      <c r="AB193" s="32"/>
      <c r="AC193" s="32"/>
      <c r="AD193" s="32"/>
      <c r="AE193" s="32"/>
    </row>
    <row r="194" spans="1:31" ht="12.75">
      <c r="A194" s="37" t="s">
        <v>6034</v>
      </c>
      <c r="B194" s="43" t="s">
        <v>6036</v>
      </c>
      <c r="C194" s="45" t="s">
        <v>216</v>
      </c>
      <c r="D194" s="45" t="s">
        <v>4671</v>
      </c>
      <c r="E194" s="48">
        <v>43520</v>
      </c>
      <c r="F194" s="43" t="s">
        <v>361</v>
      </c>
      <c r="G194" s="51" t="s">
        <v>384</v>
      </c>
      <c r="H194" s="51" t="s">
        <v>223</v>
      </c>
      <c r="I194" s="43" t="s">
        <v>226</v>
      </c>
      <c r="J194" s="43" t="s">
        <v>6037</v>
      </c>
      <c r="K194" s="43"/>
      <c r="L194" s="43"/>
      <c r="M194" s="43"/>
      <c r="N194" s="43" t="s">
        <v>5993</v>
      </c>
      <c r="O194" s="48">
        <v>43522</v>
      </c>
      <c r="P194" s="43" t="s">
        <v>389</v>
      </c>
      <c r="Q194" s="31" t="b">
        <f>IF(AND(OR(G194:G195=DATOS!C$8,G194:G195=DATOS!C$9),H194:H195=DATOS!B$4),ROW(G194:G195))</f>
        <v>0</v>
      </c>
      <c r="R194" s="31" t="str">
        <f t="shared" ca="1" si="0"/>
        <v/>
      </c>
      <c r="S194" s="31">
        <f t="shared" ca="1" si="1"/>
        <v>0</v>
      </c>
      <c r="T194" s="32"/>
      <c r="U194" s="32"/>
      <c r="V194" s="32"/>
      <c r="W194" s="32"/>
      <c r="X194" s="32"/>
      <c r="Y194" s="32"/>
      <c r="Z194" s="32"/>
      <c r="AA194" s="32"/>
      <c r="AB194" s="32"/>
      <c r="AC194" s="32"/>
      <c r="AD194" s="32"/>
      <c r="AE194" s="32"/>
    </row>
    <row r="195" spans="1:31" ht="12.75">
      <c r="A195" s="37" t="s">
        <v>5260</v>
      </c>
      <c r="B195" s="43" t="s">
        <v>5261</v>
      </c>
      <c r="C195" s="45" t="s">
        <v>263</v>
      </c>
      <c r="D195" s="45" t="s">
        <v>4671</v>
      </c>
      <c r="E195" s="48">
        <v>43520</v>
      </c>
      <c r="F195" s="43" t="s">
        <v>6038</v>
      </c>
      <c r="G195" s="51" t="s">
        <v>384</v>
      </c>
      <c r="H195" s="51" t="s">
        <v>223</v>
      </c>
      <c r="I195" s="43" t="s">
        <v>226</v>
      </c>
      <c r="J195" s="43" t="s">
        <v>6039</v>
      </c>
      <c r="K195" s="43"/>
      <c r="L195" s="43"/>
      <c r="M195" s="43"/>
      <c r="N195" s="43" t="s">
        <v>6041</v>
      </c>
      <c r="O195" s="48">
        <v>43522</v>
      </c>
      <c r="P195" s="43" t="s">
        <v>389</v>
      </c>
      <c r="Q195" s="31" t="b">
        <f>IF(AND(OR(G195:G196=DATOS!C$8,G195:G196=DATOS!C$9),H195:H196=DATOS!B$4),ROW(G195:G196))</f>
        <v>0</v>
      </c>
      <c r="R195" s="31" t="str">
        <f t="shared" ca="1" si="0"/>
        <v/>
      </c>
      <c r="S195" s="31">
        <f t="shared" ca="1" si="1"/>
        <v>0</v>
      </c>
      <c r="T195" s="32"/>
      <c r="U195" s="32"/>
      <c r="V195" s="32"/>
      <c r="W195" s="32"/>
      <c r="X195" s="32"/>
      <c r="Y195" s="32"/>
      <c r="Z195" s="32"/>
      <c r="AA195" s="32"/>
      <c r="AB195" s="32"/>
      <c r="AC195" s="32"/>
      <c r="AD195" s="32"/>
      <c r="AE195" s="32"/>
    </row>
    <row r="196" spans="1:31" ht="12.75">
      <c r="A196" s="37" t="s">
        <v>6042</v>
      </c>
      <c r="B196" s="43" t="s">
        <v>6043</v>
      </c>
      <c r="C196" s="45" t="s">
        <v>216</v>
      </c>
      <c r="D196" s="45" t="s">
        <v>4687</v>
      </c>
      <c r="E196" s="48">
        <v>43521</v>
      </c>
      <c r="F196" s="43" t="s">
        <v>5667</v>
      </c>
      <c r="G196" s="51" t="s">
        <v>384</v>
      </c>
      <c r="H196" s="51" t="s">
        <v>223</v>
      </c>
      <c r="I196" s="43" t="s">
        <v>226</v>
      </c>
      <c r="J196" s="43" t="s">
        <v>6046</v>
      </c>
      <c r="K196" s="43"/>
      <c r="L196" s="43"/>
      <c r="M196" s="43"/>
      <c r="N196" s="84" t="s">
        <v>4808</v>
      </c>
      <c r="O196" s="48">
        <v>43525</v>
      </c>
      <c r="P196" s="43" t="s">
        <v>4956</v>
      </c>
      <c r="Q196" s="31" t="b">
        <f>IF(AND(OR(G196:G197=DATOS!C$8,G196:G197=DATOS!C$9),H196:H197=DATOS!B$4),ROW(G196:G197))</f>
        <v>0</v>
      </c>
      <c r="R196" s="31" t="str">
        <f t="shared" ca="1" si="0"/>
        <v/>
      </c>
      <c r="S196" s="31">
        <f t="shared" ca="1" si="1"/>
        <v>0</v>
      </c>
      <c r="T196" s="32"/>
      <c r="U196" s="32"/>
      <c r="V196" s="32"/>
      <c r="W196" s="32"/>
      <c r="X196" s="32"/>
      <c r="Y196" s="32"/>
      <c r="Z196" s="32"/>
      <c r="AA196" s="32"/>
      <c r="AB196" s="32"/>
      <c r="AC196" s="32"/>
      <c r="AD196" s="32"/>
      <c r="AE196" s="32"/>
    </row>
    <row r="197" spans="1:31" ht="12.75">
      <c r="A197" s="37" t="s">
        <v>6047</v>
      </c>
      <c r="B197" s="43" t="s">
        <v>6048</v>
      </c>
      <c r="C197" s="45" t="s">
        <v>216</v>
      </c>
      <c r="D197" s="45" t="s">
        <v>4687</v>
      </c>
      <c r="E197" s="48">
        <v>43521</v>
      </c>
      <c r="F197" s="43" t="s">
        <v>5667</v>
      </c>
      <c r="G197" s="51" t="s">
        <v>384</v>
      </c>
      <c r="H197" s="51" t="s">
        <v>223</v>
      </c>
      <c r="I197" s="43" t="s">
        <v>226</v>
      </c>
      <c r="J197" s="43" t="s">
        <v>6046</v>
      </c>
      <c r="K197" s="43"/>
      <c r="L197" s="43"/>
      <c r="M197" s="43"/>
      <c r="N197" s="43" t="s">
        <v>6051</v>
      </c>
      <c r="O197" s="48">
        <v>43522</v>
      </c>
      <c r="P197" s="43" t="s">
        <v>389</v>
      </c>
      <c r="Q197" s="31" t="b">
        <f>IF(AND(OR(G197:G198=DATOS!C$8,G197:G198=DATOS!C$9),H197:H198=DATOS!B$4),ROW(G197:G198))</f>
        <v>0</v>
      </c>
      <c r="R197" s="31" t="str">
        <f t="shared" ca="1" si="0"/>
        <v/>
      </c>
      <c r="S197" s="31">
        <f t="shared" ca="1" si="1"/>
        <v>0</v>
      </c>
      <c r="T197" s="32"/>
      <c r="U197" s="32"/>
      <c r="V197" s="32"/>
      <c r="W197" s="32"/>
      <c r="X197" s="32"/>
      <c r="Y197" s="32"/>
      <c r="Z197" s="32"/>
      <c r="AA197" s="32"/>
      <c r="AB197" s="32"/>
      <c r="AC197" s="32"/>
      <c r="AD197" s="32"/>
      <c r="AE197" s="32"/>
    </row>
    <row r="198" spans="1:31" ht="12.75">
      <c r="A198" s="37" t="s">
        <v>4699</v>
      </c>
      <c r="B198" s="43" t="s">
        <v>4700</v>
      </c>
      <c r="C198" s="45" t="s">
        <v>380</v>
      </c>
      <c r="D198" s="45" t="s">
        <v>4687</v>
      </c>
      <c r="E198" s="48">
        <v>43521</v>
      </c>
      <c r="F198" s="43" t="s">
        <v>5163</v>
      </c>
      <c r="G198" s="51" t="s">
        <v>222</v>
      </c>
      <c r="H198" s="51" t="s">
        <v>223</v>
      </c>
      <c r="I198" s="43" t="s">
        <v>226</v>
      </c>
      <c r="J198" s="43" t="s">
        <v>4904</v>
      </c>
      <c r="K198" s="43"/>
      <c r="L198" s="43"/>
      <c r="M198" s="43"/>
      <c r="N198" s="43" t="s">
        <v>6058</v>
      </c>
      <c r="O198" s="48">
        <v>43521</v>
      </c>
      <c r="P198" s="43" t="s">
        <v>4741</v>
      </c>
      <c r="Q198" s="31" t="b">
        <f>IF(AND(OR(G198:G199=DATOS!C$8,G198:G199=DATOS!C$9),H198:H199=DATOS!B$4),ROW(G198:G199))</f>
        <v>0</v>
      </c>
      <c r="R198" s="31" t="str">
        <f t="shared" ca="1" si="0"/>
        <v/>
      </c>
      <c r="S198" s="31">
        <f t="shared" ca="1" si="1"/>
        <v>0</v>
      </c>
      <c r="T198" s="32"/>
      <c r="U198" s="32"/>
      <c r="V198" s="32"/>
      <c r="W198" s="32"/>
      <c r="X198" s="32"/>
      <c r="Y198" s="32"/>
      <c r="Z198" s="32"/>
      <c r="AA198" s="32"/>
      <c r="AB198" s="32"/>
      <c r="AC198" s="32"/>
      <c r="AD198" s="32"/>
      <c r="AE198" s="32"/>
    </row>
    <row r="199" spans="1:31" ht="12.75">
      <c r="A199" s="76" t="s">
        <v>4949</v>
      </c>
      <c r="B199" s="43" t="s">
        <v>4950</v>
      </c>
      <c r="C199" s="45" t="s">
        <v>263</v>
      </c>
      <c r="D199" s="45" t="s">
        <v>4647</v>
      </c>
      <c r="E199" s="48">
        <v>43522</v>
      </c>
      <c r="F199" s="43" t="s">
        <v>6062</v>
      </c>
      <c r="G199" s="51" t="s">
        <v>384</v>
      </c>
      <c r="H199" s="51" t="s">
        <v>223</v>
      </c>
      <c r="I199" s="43" t="s">
        <v>273</v>
      </c>
      <c r="J199" s="43" t="s">
        <v>6063</v>
      </c>
      <c r="K199" s="43"/>
      <c r="L199" s="43"/>
      <c r="M199" s="43"/>
      <c r="N199" s="43" t="s">
        <v>5948</v>
      </c>
      <c r="O199" s="48">
        <v>43525</v>
      </c>
      <c r="P199" s="43" t="s">
        <v>389</v>
      </c>
      <c r="Q199" s="31" t="b">
        <f>IF(AND(OR(G199:G200=DATOS!C$8,G199:G200=DATOS!C$9),H199:H200=DATOS!B$4),ROW(G199:G200))</f>
        <v>0</v>
      </c>
      <c r="R199" s="31" t="str">
        <f t="shared" ca="1" si="0"/>
        <v/>
      </c>
      <c r="S199" s="31">
        <f t="shared" ca="1" si="1"/>
        <v>0</v>
      </c>
      <c r="T199" s="32"/>
      <c r="U199" s="32"/>
      <c r="V199" s="32"/>
      <c r="W199" s="32"/>
      <c r="X199" s="32"/>
      <c r="Y199" s="32"/>
      <c r="Z199" s="32"/>
      <c r="AA199" s="32"/>
      <c r="AB199" s="32"/>
      <c r="AC199" s="32"/>
      <c r="AD199" s="32"/>
      <c r="AE199" s="32"/>
    </row>
    <row r="200" spans="1:31" ht="12.75">
      <c r="A200" s="37" t="s">
        <v>6067</v>
      </c>
      <c r="B200" s="43" t="s">
        <v>6068</v>
      </c>
      <c r="C200" s="45" t="s">
        <v>380</v>
      </c>
      <c r="D200" s="45" t="s">
        <v>4687</v>
      </c>
      <c r="E200" s="48">
        <v>43522</v>
      </c>
      <c r="F200" s="43" t="s">
        <v>5360</v>
      </c>
      <c r="G200" s="51" t="s">
        <v>384</v>
      </c>
      <c r="H200" s="51" t="s">
        <v>223</v>
      </c>
      <c r="I200" s="43" t="s">
        <v>226</v>
      </c>
      <c r="J200" s="43" t="s">
        <v>6071</v>
      </c>
      <c r="K200" s="43"/>
      <c r="L200" s="43"/>
      <c r="M200" s="43"/>
      <c r="N200" s="164" t="s">
        <v>6072</v>
      </c>
      <c r="O200" s="48">
        <v>43529</v>
      </c>
      <c r="P200" s="43" t="s">
        <v>389</v>
      </c>
      <c r="Q200" s="31" t="b">
        <f>IF(AND(OR(G200:G201=DATOS!C$8,G200:G201=DATOS!C$9),H200:H201=DATOS!B$4),ROW(G200:G201))</f>
        <v>0</v>
      </c>
      <c r="R200" s="31" t="str">
        <f t="shared" ca="1" si="0"/>
        <v/>
      </c>
      <c r="S200" s="31">
        <f t="shared" ca="1" si="1"/>
        <v>0</v>
      </c>
      <c r="T200" s="32"/>
      <c r="U200" s="32"/>
      <c r="V200" s="32"/>
      <c r="W200" s="32"/>
      <c r="X200" s="32"/>
      <c r="Y200" s="32"/>
      <c r="Z200" s="32"/>
      <c r="AA200" s="32"/>
      <c r="AB200" s="32"/>
      <c r="AC200" s="32"/>
      <c r="AD200" s="32"/>
      <c r="AE200" s="32"/>
    </row>
    <row r="201" spans="1:31" ht="12.75">
      <c r="A201" s="37" t="s">
        <v>6076</v>
      </c>
      <c r="B201" s="43" t="s">
        <v>5340</v>
      </c>
      <c r="C201" s="45" t="s">
        <v>5612</v>
      </c>
      <c r="D201" s="45" t="s">
        <v>4647</v>
      </c>
      <c r="E201" s="48">
        <v>43523</v>
      </c>
      <c r="F201" s="43" t="s">
        <v>6077</v>
      </c>
      <c r="G201" s="51" t="s">
        <v>114</v>
      </c>
      <c r="H201" s="51" t="s">
        <v>223</v>
      </c>
      <c r="I201" s="43" t="s">
        <v>226</v>
      </c>
      <c r="J201" s="43" t="s">
        <v>6078</v>
      </c>
      <c r="K201" s="43"/>
      <c r="L201" s="43"/>
      <c r="M201" s="43"/>
      <c r="N201" s="43" t="s">
        <v>6079</v>
      </c>
      <c r="O201" s="48">
        <v>43523</v>
      </c>
      <c r="P201" s="43" t="s">
        <v>4652</v>
      </c>
      <c r="Q201" s="31" t="b">
        <f>IF(AND(OR(G201:G202=DATOS!C$8,G201:G202=DATOS!C$9),H201:H202=DATOS!B$4),ROW(G201:G202))</f>
        <v>0</v>
      </c>
      <c r="R201" s="31" t="str">
        <f t="shared" ca="1" si="0"/>
        <v/>
      </c>
      <c r="S201" s="31">
        <f t="shared" ca="1" si="1"/>
        <v>0</v>
      </c>
      <c r="T201" s="32"/>
      <c r="U201" s="32"/>
      <c r="V201" s="32"/>
      <c r="W201" s="32"/>
      <c r="X201" s="32"/>
      <c r="Y201" s="32"/>
      <c r="Z201" s="32"/>
      <c r="AA201" s="32"/>
      <c r="AB201" s="32"/>
      <c r="AC201" s="32"/>
      <c r="AD201" s="32"/>
      <c r="AE201" s="32"/>
    </row>
    <row r="202" spans="1:31" ht="12.75">
      <c r="A202" s="89" t="s">
        <v>6083</v>
      </c>
      <c r="B202" s="43" t="s">
        <v>6084</v>
      </c>
      <c r="C202" s="45" t="s">
        <v>5367</v>
      </c>
      <c r="D202" s="45" t="s">
        <v>4647</v>
      </c>
      <c r="E202" s="48">
        <v>43523</v>
      </c>
      <c r="F202" s="43" t="s">
        <v>6085</v>
      </c>
      <c r="G202" s="51" t="s">
        <v>483</v>
      </c>
      <c r="H202" s="51" t="s">
        <v>223</v>
      </c>
      <c r="I202" s="43" t="s">
        <v>273</v>
      </c>
      <c r="J202" s="84" t="s">
        <v>6086</v>
      </c>
      <c r="K202" s="241">
        <v>43587</v>
      </c>
      <c r="L202" s="84"/>
      <c r="M202" s="84"/>
      <c r="N202" s="84" t="s">
        <v>6087</v>
      </c>
      <c r="O202" s="48">
        <v>43587</v>
      </c>
      <c r="P202" s="43" t="s">
        <v>4652</v>
      </c>
      <c r="Q202" s="31" t="b">
        <f>IF(AND(OR(G202:G203=DATOS!C$8,G202:G203=DATOS!C$9),H202:H203=DATOS!B$4),ROW(G202:G203))</f>
        <v>0</v>
      </c>
      <c r="R202" s="31" t="str">
        <f t="shared" ca="1" si="0"/>
        <v/>
      </c>
      <c r="S202" s="31">
        <f t="shared" ca="1" si="1"/>
        <v>0</v>
      </c>
      <c r="T202" s="32"/>
      <c r="U202" s="32"/>
      <c r="V202" s="32"/>
      <c r="W202" s="32"/>
      <c r="X202" s="32"/>
      <c r="Y202" s="32"/>
      <c r="Z202" s="32"/>
      <c r="AA202" s="32"/>
      <c r="AB202" s="32"/>
      <c r="AC202" s="32"/>
      <c r="AD202" s="32"/>
      <c r="AE202" s="32"/>
    </row>
    <row r="203" spans="1:31" ht="12.75">
      <c r="A203" s="37" t="s">
        <v>6092</v>
      </c>
      <c r="B203" s="43" t="s">
        <v>6093</v>
      </c>
      <c r="C203" s="45" t="s">
        <v>216</v>
      </c>
      <c r="D203" s="45" t="s">
        <v>4671</v>
      </c>
      <c r="E203" s="48">
        <v>43523</v>
      </c>
      <c r="F203" s="43" t="s">
        <v>1695</v>
      </c>
      <c r="G203" s="51" t="s">
        <v>271</v>
      </c>
      <c r="H203" s="51" t="s">
        <v>223</v>
      </c>
      <c r="I203" s="43" t="s">
        <v>226</v>
      </c>
      <c r="J203" s="43" t="s">
        <v>4673</v>
      </c>
      <c r="K203" s="43"/>
      <c r="L203" s="43"/>
      <c r="M203" s="43"/>
      <c r="N203" s="43" t="s">
        <v>6096</v>
      </c>
      <c r="O203" s="48">
        <v>43526</v>
      </c>
      <c r="P203" s="43" t="s">
        <v>4675</v>
      </c>
      <c r="Q203" s="31" t="b">
        <f>IF(AND(OR(G203:G204=DATOS!C$8,G203:G204=DATOS!C$9),H203:H204=DATOS!B$4),ROW(G203:G204))</f>
        <v>0</v>
      </c>
      <c r="R203" s="31" t="str">
        <f t="shared" ca="1" si="0"/>
        <v/>
      </c>
      <c r="S203" s="31">
        <f t="shared" ca="1" si="1"/>
        <v>0</v>
      </c>
      <c r="T203" s="32"/>
      <c r="U203" s="32"/>
      <c r="V203" s="32"/>
      <c r="W203" s="32"/>
      <c r="X203" s="32"/>
      <c r="Y203" s="32"/>
      <c r="Z203" s="32"/>
      <c r="AA203" s="32"/>
      <c r="AB203" s="32"/>
      <c r="AC203" s="32"/>
      <c r="AD203" s="32"/>
      <c r="AE203" s="32"/>
    </row>
    <row r="204" spans="1:31" ht="12.75">
      <c r="A204" s="37" t="s">
        <v>5640</v>
      </c>
      <c r="B204" s="43" t="s">
        <v>6101</v>
      </c>
      <c r="C204" s="45" t="s">
        <v>263</v>
      </c>
      <c r="D204" s="45" t="s">
        <v>4647</v>
      </c>
      <c r="E204" s="48">
        <v>43523</v>
      </c>
      <c r="F204" s="43" t="s">
        <v>6104</v>
      </c>
      <c r="G204" s="51" t="s">
        <v>114</v>
      </c>
      <c r="H204" s="51" t="s">
        <v>223</v>
      </c>
      <c r="I204" s="43" t="s">
        <v>226</v>
      </c>
      <c r="J204" s="43" t="s">
        <v>4933</v>
      </c>
      <c r="K204" s="43"/>
      <c r="L204" s="43"/>
      <c r="M204" s="43"/>
      <c r="N204" s="43" t="s">
        <v>6105</v>
      </c>
      <c r="O204" s="48">
        <v>43524</v>
      </c>
      <c r="P204" s="43" t="s">
        <v>4652</v>
      </c>
      <c r="Q204" s="31" t="b">
        <f>IF(AND(OR(G204=DATOS!C$8,G204=DATOS!C$9),H204=DATOS!B$4),ROW(G204))</f>
        <v>0</v>
      </c>
      <c r="R204" s="31" t="str">
        <f t="shared" ca="1" si="0"/>
        <v/>
      </c>
      <c r="S204" s="31">
        <f t="shared" ca="1" si="1"/>
        <v>0</v>
      </c>
      <c r="T204" s="32"/>
      <c r="U204" s="32"/>
      <c r="V204" s="32"/>
      <c r="W204" s="32"/>
      <c r="X204" s="32"/>
      <c r="Y204" s="32"/>
      <c r="Z204" s="32"/>
      <c r="AA204" s="32"/>
      <c r="AB204" s="32"/>
      <c r="AC204" s="32"/>
      <c r="AD204" s="32"/>
      <c r="AE204" s="32"/>
    </row>
    <row r="205" spans="1:31" ht="12.75">
      <c r="A205" s="37" t="s">
        <v>6106</v>
      </c>
      <c r="B205" s="43" t="s">
        <v>5727</v>
      </c>
      <c r="C205" s="45" t="s">
        <v>216</v>
      </c>
      <c r="D205" s="45" t="s">
        <v>4647</v>
      </c>
      <c r="E205" s="48">
        <v>43524</v>
      </c>
      <c r="F205" s="43" t="s">
        <v>6107</v>
      </c>
      <c r="G205" s="51" t="s">
        <v>483</v>
      </c>
      <c r="H205" s="51" t="s">
        <v>223</v>
      </c>
      <c r="I205" s="43" t="s">
        <v>273</v>
      </c>
      <c r="J205" s="43"/>
      <c r="K205" s="43"/>
      <c r="L205" s="43"/>
      <c r="M205" s="43"/>
      <c r="N205" s="43" t="s">
        <v>5490</v>
      </c>
      <c r="O205" s="48">
        <v>43552</v>
      </c>
      <c r="P205" s="43" t="s">
        <v>5576</v>
      </c>
      <c r="Q205" s="31" t="b">
        <f>IF(AND(OR(G205:G206=DATOS!C$8,G205:G206=DATOS!C$9),H205:H206=DATOS!B$4),ROW(G205:G206))</f>
        <v>0</v>
      </c>
      <c r="R205" s="31" t="str">
        <f t="shared" ca="1" si="0"/>
        <v/>
      </c>
      <c r="S205" s="31">
        <f t="shared" ca="1" si="1"/>
        <v>0</v>
      </c>
      <c r="T205" s="32"/>
      <c r="U205" s="32"/>
      <c r="V205" s="32"/>
      <c r="W205" s="32"/>
      <c r="X205" s="32"/>
      <c r="Y205" s="32"/>
      <c r="Z205" s="32"/>
      <c r="AA205" s="32"/>
      <c r="AB205" s="32"/>
      <c r="AC205" s="32"/>
      <c r="AD205" s="32"/>
      <c r="AE205" s="32"/>
    </row>
    <row r="206" spans="1:31" ht="12.75">
      <c r="A206" s="37" t="s">
        <v>6113</v>
      </c>
      <c r="B206" s="164" t="s">
        <v>6114</v>
      </c>
      <c r="C206" s="45" t="s">
        <v>4681</v>
      </c>
      <c r="D206" s="45" t="s">
        <v>4647</v>
      </c>
      <c r="E206" s="48">
        <v>43524</v>
      </c>
      <c r="F206" s="43" t="s">
        <v>4710</v>
      </c>
      <c r="G206" s="51" t="s">
        <v>384</v>
      </c>
      <c r="H206" s="51" t="s">
        <v>223</v>
      </c>
      <c r="I206" s="43" t="s">
        <v>226</v>
      </c>
      <c r="J206" s="43" t="s">
        <v>6117</v>
      </c>
      <c r="K206" s="43"/>
      <c r="L206" s="43"/>
      <c r="M206" s="43"/>
      <c r="N206" s="43" t="s">
        <v>6118</v>
      </c>
      <c r="O206" s="48">
        <v>43547</v>
      </c>
      <c r="P206" s="43" t="s">
        <v>5576</v>
      </c>
      <c r="Q206" s="31" t="b">
        <f>IF(AND(OR(G206:G207=DATOS!C$8,G206:G207=DATOS!C$9),H206:H207=DATOS!B$4),ROW(G206:G207))</f>
        <v>0</v>
      </c>
      <c r="R206" s="31" t="str">
        <f t="shared" ca="1" si="0"/>
        <v/>
      </c>
      <c r="S206" s="31">
        <f t="shared" ca="1" si="1"/>
        <v>0</v>
      </c>
      <c r="T206" s="32"/>
      <c r="U206" s="32"/>
      <c r="V206" s="32"/>
      <c r="W206" s="32"/>
      <c r="X206" s="32"/>
      <c r="Y206" s="32"/>
      <c r="Z206" s="32"/>
      <c r="AA206" s="32"/>
      <c r="AB206" s="32"/>
      <c r="AC206" s="32"/>
      <c r="AD206" s="32"/>
      <c r="AE206" s="32"/>
    </row>
    <row r="207" spans="1:31" ht="12.75">
      <c r="A207" s="37" t="s">
        <v>6120</v>
      </c>
      <c r="B207" s="43" t="s">
        <v>6122</v>
      </c>
      <c r="C207" s="45" t="s">
        <v>263</v>
      </c>
      <c r="D207" s="45" t="s">
        <v>4647</v>
      </c>
      <c r="E207" s="48">
        <v>43524</v>
      </c>
      <c r="F207" s="43" t="s">
        <v>6123</v>
      </c>
      <c r="G207" s="51" t="s">
        <v>114</v>
      </c>
      <c r="H207" s="51" t="s">
        <v>223</v>
      </c>
      <c r="I207" s="43" t="s">
        <v>126</v>
      </c>
      <c r="J207" s="43" t="s">
        <v>6124</v>
      </c>
      <c r="K207" s="43"/>
      <c r="L207" s="43"/>
      <c r="M207" s="43"/>
      <c r="N207" s="43" t="s">
        <v>6125</v>
      </c>
      <c r="O207" s="48">
        <v>43524</v>
      </c>
      <c r="P207" s="43" t="s">
        <v>4652</v>
      </c>
      <c r="Q207" s="31" t="b">
        <f>IF(AND(OR(G207:G208=DATOS!C$8,G207:G208=DATOS!C$9),H207:H208=DATOS!B$4),ROW(G207:G208))</f>
        <v>0</v>
      </c>
      <c r="R207" s="31" t="str">
        <f t="shared" ca="1" si="0"/>
        <v/>
      </c>
      <c r="S207" s="31">
        <f t="shared" ca="1" si="1"/>
        <v>0</v>
      </c>
      <c r="T207" s="32"/>
      <c r="U207" s="32"/>
      <c r="V207" s="32"/>
      <c r="W207" s="32"/>
      <c r="X207" s="32"/>
      <c r="Y207" s="32"/>
      <c r="Z207" s="32"/>
      <c r="AA207" s="32"/>
      <c r="AB207" s="32"/>
      <c r="AC207" s="32"/>
      <c r="AD207" s="32"/>
      <c r="AE207" s="32"/>
    </row>
    <row r="208" spans="1:31" ht="12.75">
      <c r="A208" s="37" t="s">
        <v>5077</v>
      </c>
      <c r="B208" s="43" t="s">
        <v>5080</v>
      </c>
      <c r="C208" s="45" t="s">
        <v>898</v>
      </c>
      <c r="D208" s="45" t="s">
        <v>4647</v>
      </c>
      <c r="E208" s="48">
        <v>43524</v>
      </c>
      <c r="F208" s="43" t="s">
        <v>6131</v>
      </c>
      <c r="G208" s="51" t="s">
        <v>271</v>
      </c>
      <c r="H208" s="51" t="s">
        <v>223</v>
      </c>
      <c r="I208" s="43" t="s">
        <v>226</v>
      </c>
      <c r="J208" s="43" t="s">
        <v>6133</v>
      </c>
      <c r="K208" s="43"/>
      <c r="L208" s="43"/>
      <c r="M208" s="43"/>
      <c r="N208" s="43" t="s">
        <v>4707</v>
      </c>
      <c r="O208" s="48">
        <v>43540</v>
      </c>
      <c r="P208" s="43" t="s">
        <v>4675</v>
      </c>
      <c r="Q208" s="31" t="b">
        <f>IF(AND(OR(G208:G209=DATOS!C$8,G208:G209=DATOS!C$9),H208:H209=DATOS!B$4),ROW(G208:G209))</f>
        <v>0</v>
      </c>
      <c r="R208" s="31" t="str">
        <f t="shared" ca="1" si="0"/>
        <v/>
      </c>
      <c r="S208" s="31">
        <f t="shared" ca="1" si="1"/>
        <v>0</v>
      </c>
      <c r="T208" s="32"/>
      <c r="U208" s="32"/>
      <c r="V208" s="32"/>
      <c r="W208" s="32"/>
      <c r="X208" s="32"/>
      <c r="Y208" s="32"/>
      <c r="Z208" s="32"/>
      <c r="AA208" s="32"/>
      <c r="AB208" s="32"/>
      <c r="AC208" s="32"/>
      <c r="AD208" s="32"/>
      <c r="AE208" s="32"/>
    </row>
    <row r="209" spans="1:31" ht="12.75">
      <c r="A209" s="37" t="s">
        <v>6137</v>
      </c>
      <c r="B209" s="43" t="s">
        <v>6138</v>
      </c>
      <c r="C209" s="45" t="s">
        <v>263</v>
      </c>
      <c r="D209" s="45" t="s">
        <v>4671</v>
      </c>
      <c r="E209" s="48">
        <v>43525</v>
      </c>
      <c r="F209" s="43" t="s">
        <v>6141</v>
      </c>
      <c r="G209" s="51" t="s">
        <v>222</v>
      </c>
      <c r="H209" s="51" t="s">
        <v>223</v>
      </c>
      <c r="I209" s="43" t="s">
        <v>226</v>
      </c>
      <c r="J209" s="43" t="s">
        <v>6142</v>
      </c>
      <c r="K209" s="43"/>
      <c r="L209" s="43"/>
      <c r="M209" s="43"/>
      <c r="N209" s="43" t="s">
        <v>4797</v>
      </c>
      <c r="O209" s="48">
        <v>43525</v>
      </c>
      <c r="P209" s="43" t="s">
        <v>4675</v>
      </c>
      <c r="Q209" s="31" t="b">
        <f>IF(AND(OR(G209:G210=DATOS!C$8,G209:G210=DATOS!C$9),H209:H210=DATOS!B$4),ROW(G209:G210))</f>
        <v>0</v>
      </c>
      <c r="R209" s="31" t="str">
        <f t="shared" ca="1" si="0"/>
        <v/>
      </c>
      <c r="S209" s="31">
        <f t="shared" ca="1" si="1"/>
        <v>0</v>
      </c>
      <c r="T209" s="32"/>
      <c r="U209" s="32"/>
      <c r="V209" s="32"/>
      <c r="W209" s="32"/>
      <c r="X209" s="32"/>
      <c r="Y209" s="32"/>
      <c r="Z209" s="32"/>
      <c r="AA209" s="32"/>
      <c r="AB209" s="32"/>
      <c r="AC209" s="32"/>
      <c r="AD209" s="32"/>
      <c r="AE209" s="32"/>
    </row>
    <row r="210" spans="1:31" ht="12.75">
      <c r="A210" s="37" t="s">
        <v>1910</v>
      </c>
      <c r="B210" s="43" t="s">
        <v>5506</v>
      </c>
      <c r="C210" s="45" t="s">
        <v>624</v>
      </c>
      <c r="D210" s="45" t="s">
        <v>4671</v>
      </c>
      <c r="E210" s="48">
        <v>43526</v>
      </c>
      <c r="F210" s="43" t="s">
        <v>6145</v>
      </c>
      <c r="G210" s="51" t="s">
        <v>222</v>
      </c>
      <c r="H210" s="51" t="s">
        <v>223</v>
      </c>
      <c r="I210" s="43" t="s">
        <v>226</v>
      </c>
      <c r="J210" s="43" t="s">
        <v>6146</v>
      </c>
      <c r="K210" s="43"/>
      <c r="L210" s="43"/>
      <c r="M210" s="43"/>
      <c r="N210" s="43" t="s">
        <v>4797</v>
      </c>
      <c r="O210" s="48">
        <v>43526</v>
      </c>
      <c r="P210" s="43" t="s">
        <v>4675</v>
      </c>
      <c r="Q210" s="31" t="b">
        <f>IF(AND(OR(G210:G211=DATOS!C$8,G210:G211=DATOS!C$9),H210:H211=DATOS!B$4),ROW(G210:G211))</f>
        <v>0</v>
      </c>
      <c r="R210" s="31" t="str">
        <f t="shared" ca="1" si="0"/>
        <v/>
      </c>
      <c r="S210" s="31">
        <f t="shared" ca="1" si="1"/>
        <v>0</v>
      </c>
      <c r="T210" s="32"/>
      <c r="U210" s="32"/>
      <c r="V210" s="32"/>
      <c r="W210" s="32"/>
      <c r="X210" s="32"/>
      <c r="Y210" s="32"/>
      <c r="Z210" s="32"/>
      <c r="AA210" s="32"/>
      <c r="AB210" s="32"/>
      <c r="AC210" s="32"/>
      <c r="AD210" s="32"/>
      <c r="AE210" s="32"/>
    </row>
    <row r="211" spans="1:31" ht="12.75">
      <c r="A211" s="37" t="s">
        <v>6149</v>
      </c>
      <c r="B211" s="43" t="s">
        <v>6150</v>
      </c>
      <c r="C211" s="45" t="s">
        <v>216</v>
      </c>
      <c r="D211" s="45" t="s">
        <v>4647</v>
      </c>
      <c r="E211" s="48">
        <v>43526</v>
      </c>
      <c r="F211" s="43" t="s">
        <v>481</v>
      </c>
      <c r="G211" s="51" t="s">
        <v>483</v>
      </c>
      <c r="H211" s="51" t="s">
        <v>223</v>
      </c>
      <c r="I211" s="43" t="s">
        <v>226</v>
      </c>
      <c r="J211" s="43" t="s">
        <v>6152</v>
      </c>
      <c r="K211" s="43"/>
      <c r="L211" s="43"/>
      <c r="M211" s="43"/>
      <c r="N211" s="43" t="s">
        <v>6153</v>
      </c>
      <c r="O211" s="48">
        <v>43531</v>
      </c>
      <c r="P211" s="43" t="s">
        <v>389</v>
      </c>
      <c r="Q211" s="31" t="b">
        <f>IF(AND(OR(G211:G212=DATOS!C$8,G211:G212=DATOS!C$9),H211:H212=DATOS!B$4),ROW(G211:G212))</f>
        <v>0</v>
      </c>
      <c r="R211" s="31" t="str">
        <f t="shared" ca="1" si="0"/>
        <v/>
      </c>
      <c r="S211" s="31">
        <f t="shared" ca="1" si="1"/>
        <v>0</v>
      </c>
      <c r="T211" s="32"/>
      <c r="U211" s="32"/>
      <c r="V211" s="32"/>
      <c r="W211" s="32"/>
      <c r="X211" s="32"/>
      <c r="Y211" s="32"/>
      <c r="Z211" s="32"/>
      <c r="AA211" s="32"/>
      <c r="AB211" s="32"/>
      <c r="AC211" s="32"/>
      <c r="AD211" s="32"/>
      <c r="AE211" s="32"/>
    </row>
    <row r="212" spans="1:31" ht="12.75">
      <c r="A212" s="37" t="s">
        <v>6156</v>
      </c>
      <c r="B212" s="43" t="s">
        <v>6157</v>
      </c>
      <c r="C212" s="45" t="s">
        <v>263</v>
      </c>
      <c r="D212" s="45" t="s">
        <v>4647</v>
      </c>
      <c r="E212" s="48">
        <v>43526</v>
      </c>
      <c r="F212" s="43" t="s">
        <v>6158</v>
      </c>
      <c r="G212" s="51" t="s">
        <v>114</v>
      </c>
      <c r="H212" s="51" t="s">
        <v>223</v>
      </c>
      <c r="I212" s="43" t="s">
        <v>226</v>
      </c>
      <c r="J212" s="43" t="s">
        <v>6160</v>
      </c>
      <c r="K212" s="43"/>
      <c r="L212" s="43"/>
      <c r="M212" s="43"/>
      <c r="N212" s="43" t="s">
        <v>6161</v>
      </c>
      <c r="O212" s="48">
        <v>43526</v>
      </c>
      <c r="P212" s="43" t="s">
        <v>4652</v>
      </c>
      <c r="Q212" s="31" t="b">
        <f>IF(AND(OR(G212:G213=DATOS!C$8,G212:G213=DATOS!C$9),H212:H213=DATOS!B$4),ROW(G212:G213))</f>
        <v>0</v>
      </c>
      <c r="R212" s="31" t="str">
        <f t="shared" ca="1" si="0"/>
        <v/>
      </c>
      <c r="S212" s="31">
        <f t="shared" ca="1" si="1"/>
        <v>0</v>
      </c>
      <c r="T212" s="32"/>
      <c r="U212" s="32"/>
      <c r="V212" s="32"/>
      <c r="W212" s="32"/>
      <c r="X212" s="32"/>
      <c r="Y212" s="32"/>
      <c r="Z212" s="32"/>
      <c r="AA212" s="32"/>
      <c r="AB212" s="32"/>
      <c r="AC212" s="32"/>
      <c r="AD212" s="32"/>
      <c r="AE212" s="32"/>
    </row>
    <row r="213" spans="1:31" ht="12.75">
      <c r="A213" s="37" t="s">
        <v>5516</v>
      </c>
      <c r="B213" s="43" t="s">
        <v>5517</v>
      </c>
      <c r="C213" s="45" t="s">
        <v>478</v>
      </c>
      <c r="D213" s="45" t="s">
        <v>4647</v>
      </c>
      <c r="E213" s="48">
        <v>43528</v>
      </c>
      <c r="F213" s="43" t="s">
        <v>6158</v>
      </c>
      <c r="G213" s="51" t="s">
        <v>114</v>
      </c>
      <c r="H213" s="51" t="s">
        <v>223</v>
      </c>
      <c r="I213" s="43" t="s">
        <v>226</v>
      </c>
      <c r="J213" s="43" t="s">
        <v>6165</v>
      </c>
      <c r="K213" s="43"/>
      <c r="L213" s="43"/>
      <c r="M213" s="43"/>
      <c r="N213" s="43" t="s">
        <v>6166</v>
      </c>
      <c r="O213" s="48">
        <v>43528</v>
      </c>
      <c r="P213" s="43" t="s">
        <v>4652</v>
      </c>
      <c r="Q213" s="31" t="b">
        <f>IF(AND(OR(G213:G214=DATOS!C$8,G213:G214=DATOS!C$9),H213:H214=DATOS!B$4),ROW(G213:G214))</f>
        <v>0</v>
      </c>
      <c r="R213" s="31" t="str">
        <f t="shared" ca="1" si="0"/>
        <v/>
      </c>
      <c r="S213" s="31">
        <f t="shared" ca="1" si="1"/>
        <v>0</v>
      </c>
      <c r="T213" s="32"/>
      <c r="U213" s="32"/>
      <c r="V213" s="32"/>
      <c r="W213" s="32"/>
      <c r="X213" s="32"/>
      <c r="Y213" s="32"/>
      <c r="Z213" s="32"/>
      <c r="AA213" s="32"/>
      <c r="AB213" s="32"/>
      <c r="AC213" s="32"/>
      <c r="AD213" s="32"/>
      <c r="AE213" s="32"/>
    </row>
    <row r="214" spans="1:31" ht="12.75">
      <c r="A214" s="37" t="s">
        <v>5998</v>
      </c>
      <c r="B214" s="43" t="s">
        <v>5999</v>
      </c>
      <c r="C214" s="45" t="s">
        <v>216</v>
      </c>
      <c r="D214" s="45" t="s">
        <v>4647</v>
      </c>
      <c r="E214" s="48">
        <v>43528</v>
      </c>
      <c r="F214" s="43" t="s">
        <v>5335</v>
      </c>
      <c r="G214" s="51" t="s">
        <v>384</v>
      </c>
      <c r="H214" s="51" t="s">
        <v>223</v>
      </c>
      <c r="I214" s="43" t="s">
        <v>226</v>
      </c>
      <c r="J214" s="43" t="s">
        <v>5526</v>
      </c>
      <c r="K214" s="43"/>
      <c r="L214" s="43"/>
      <c r="M214" s="43"/>
      <c r="N214" s="43" t="s">
        <v>6174</v>
      </c>
      <c r="O214" s="48">
        <v>43529</v>
      </c>
      <c r="P214" s="43" t="s">
        <v>389</v>
      </c>
      <c r="Q214" s="31" t="b">
        <f>IF(AND(OR(G214:G215=DATOS!C$8,G214:G215=DATOS!C$9),H214:H215=DATOS!B$4),ROW(G214:G215))</f>
        <v>0</v>
      </c>
      <c r="R214" s="31" t="str">
        <f t="shared" ca="1" si="0"/>
        <v/>
      </c>
      <c r="S214" s="31">
        <f t="shared" ca="1" si="1"/>
        <v>0</v>
      </c>
      <c r="T214" s="32"/>
      <c r="U214" s="32"/>
      <c r="V214" s="32"/>
      <c r="W214" s="32"/>
      <c r="X214" s="32"/>
      <c r="Y214" s="32"/>
      <c r="Z214" s="32"/>
      <c r="AA214" s="32"/>
      <c r="AB214" s="32"/>
      <c r="AC214" s="32"/>
      <c r="AD214" s="32"/>
      <c r="AE214" s="32"/>
    </row>
    <row r="215" spans="1:31" ht="12.75">
      <c r="A215" s="99" t="s">
        <v>6177</v>
      </c>
      <c r="B215" s="43" t="s">
        <v>6180</v>
      </c>
      <c r="C215" s="45" t="s">
        <v>4784</v>
      </c>
      <c r="D215" s="45" t="s">
        <v>4671</v>
      </c>
      <c r="E215" s="48">
        <v>43529</v>
      </c>
      <c r="F215" s="43" t="s">
        <v>3490</v>
      </c>
      <c r="G215" s="51" t="s">
        <v>114</v>
      </c>
      <c r="H215" s="51" t="s">
        <v>223</v>
      </c>
      <c r="I215" s="43" t="s">
        <v>226</v>
      </c>
      <c r="J215" s="43" t="s">
        <v>6183</v>
      </c>
      <c r="K215" s="43"/>
      <c r="L215" s="43"/>
      <c r="M215" s="43"/>
      <c r="N215" s="43" t="s">
        <v>4797</v>
      </c>
      <c r="O215" s="48">
        <v>43529</v>
      </c>
      <c r="P215" s="43" t="s">
        <v>4675</v>
      </c>
      <c r="Q215" s="31" t="b">
        <f>IF(AND(OR(G215:G216=DATOS!C$8,G215:G216=DATOS!C$9),H215:H216=DATOS!B$4),ROW(G215:G216))</f>
        <v>0</v>
      </c>
      <c r="R215" s="31" t="str">
        <f t="shared" ca="1" si="0"/>
        <v/>
      </c>
      <c r="S215" s="31">
        <f t="shared" ca="1" si="1"/>
        <v>0</v>
      </c>
      <c r="T215" s="32"/>
      <c r="U215" s="32"/>
      <c r="V215" s="32"/>
      <c r="W215" s="32"/>
      <c r="X215" s="32"/>
      <c r="Y215" s="32"/>
      <c r="Z215" s="32"/>
      <c r="AA215" s="32"/>
      <c r="AB215" s="32"/>
      <c r="AC215" s="32"/>
      <c r="AD215" s="32"/>
      <c r="AE215" s="32"/>
    </row>
    <row r="216" spans="1:31" ht="12.75">
      <c r="A216" s="37" t="s">
        <v>4771</v>
      </c>
      <c r="B216" s="43" t="s">
        <v>4772</v>
      </c>
      <c r="C216" s="45" t="s">
        <v>263</v>
      </c>
      <c r="D216" s="45" t="s">
        <v>4671</v>
      </c>
      <c r="E216" s="48">
        <v>43529</v>
      </c>
      <c r="F216" s="43" t="s">
        <v>6187</v>
      </c>
      <c r="G216" s="51" t="s">
        <v>114</v>
      </c>
      <c r="H216" s="51" t="s">
        <v>223</v>
      </c>
      <c r="I216" s="43" t="s">
        <v>226</v>
      </c>
      <c r="J216" s="43" t="s">
        <v>6188</v>
      </c>
      <c r="K216" s="43"/>
      <c r="L216" s="43"/>
      <c r="M216" s="43"/>
      <c r="N216" s="43" t="s">
        <v>4797</v>
      </c>
      <c r="O216" s="48">
        <v>43529</v>
      </c>
      <c r="P216" s="43" t="s">
        <v>4675</v>
      </c>
      <c r="Q216" s="31" t="b">
        <f>IF(AND(OR(G216:G217=DATOS!C$8,G216:G217=DATOS!C$9),H216:H217=DATOS!B$4),ROW(G216:G217))</f>
        <v>0</v>
      </c>
      <c r="R216" s="31" t="str">
        <f t="shared" ca="1" si="0"/>
        <v/>
      </c>
      <c r="S216" s="31">
        <f t="shared" ca="1" si="1"/>
        <v>0</v>
      </c>
      <c r="T216" s="32"/>
      <c r="U216" s="32"/>
      <c r="V216" s="32"/>
      <c r="W216" s="32"/>
      <c r="X216" s="32"/>
      <c r="Y216" s="32"/>
      <c r="Z216" s="32"/>
      <c r="AA216" s="32"/>
      <c r="AB216" s="32"/>
      <c r="AC216" s="32"/>
      <c r="AD216" s="32"/>
      <c r="AE216" s="32"/>
    </row>
    <row r="217" spans="1:31" ht="12.75">
      <c r="A217" s="37" t="s">
        <v>6193</v>
      </c>
      <c r="B217" s="43" t="s">
        <v>4783</v>
      </c>
      <c r="C217" s="45" t="s">
        <v>4784</v>
      </c>
      <c r="D217" s="45" t="s">
        <v>4647</v>
      </c>
      <c r="E217" s="48">
        <v>43529</v>
      </c>
      <c r="F217" s="43" t="s">
        <v>6194</v>
      </c>
      <c r="G217" s="51" t="s">
        <v>114</v>
      </c>
      <c r="H217" s="51" t="s">
        <v>223</v>
      </c>
      <c r="I217" s="43" t="s">
        <v>226</v>
      </c>
      <c r="J217" s="43" t="s">
        <v>6197</v>
      </c>
      <c r="K217" s="43"/>
      <c r="L217" s="43"/>
      <c r="M217" s="43"/>
      <c r="N217" s="43" t="s">
        <v>6198</v>
      </c>
      <c r="O217" s="48">
        <v>43529</v>
      </c>
      <c r="P217" s="43" t="s">
        <v>4652</v>
      </c>
      <c r="Q217" s="31" t="b">
        <f>IF(AND(OR(G217:G218=DATOS!C$8,G217:G218=DATOS!C$9),H217:H218=DATOS!B$4),ROW(G217:G218))</f>
        <v>0</v>
      </c>
      <c r="R217" s="31" t="str">
        <f t="shared" ca="1" si="0"/>
        <v/>
      </c>
      <c r="S217" s="31">
        <f t="shared" ca="1" si="1"/>
        <v>0</v>
      </c>
      <c r="T217" s="32"/>
      <c r="U217" s="32"/>
      <c r="V217" s="32"/>
      <c r="W217" s="32"/>
      <c r="X217" s="32"/>
      <c r="Y217" s="32"/>
      <c r="Z217" s="32"/>
      <c r="AA217" s="32"/>
      <c r="AB217" s="32"/>
      <c r="AC217" s="32"/>
      <c r="AD217" s="32"/>
      <c r="AE217" s="32"/>
    </row>
    <row r="218" spans="1:31" ht="12.75">
      <c r="A218" s="37" t="s">
        <v>6202</v>
      </c>
      <c r="B218" s="43" t="s">
        <v>6203</v>
      </c>
      <c r="C218" s="45" t="s">
        <v>4746</v>
      </c>
      <c r="D218" s="45" t="s">
        <v>4671</v>
      </c>
      <c r="E218" s="48">
        <v>43530</v>
      </c>
      <c r="F218" s="43" t="s">
        <v>6204</v>
      </c>
      <c r="G218" s="51" t="s">
        <v>271</v>
      </c>
      <c r="H218" s="51" t="s">
        <v>223</v>
      </c>
      <c r="I218" s="43" t="s">
        <v>226</v>
      </c>
      <c r="J218" s="43" t="s">
        <v>6205</v>
      </c>
      <c r="K218" s="43"/>
      <c r="L218" s="43"/>
      <c r="M218" s="43"/>
      <c r="N218" s="43" t="s">
        <v>4723</v>
      </c>
      <c r="O218" s="48">
        <v>43530</v>
      </c>
      <c r="P218" s="43" t="s">
        <v>4675</v>
      </c>
      <c r="Q218" s="31" t="b">
        <f>IF(AND(OR(G218:G219=DATOS!C$8,G218:G219=DATOS!C$9),H218:H219=DATOS!B$4),ROW(G218:G219))</f>
        <v>0</v>
      </c>
      <c r="R218" s="31" t="str">
        <f t="shared" ca="1" si="0"/>
        <v/>
      </c>
      <c r="S218" s="31">
        <f t="shared" ca="1" si="1"/>
        <v>0</v>
      </c>
      <c r="T218" s="32"/>
      <c r="U218" s="32"/>
      <c r="V218" s="32"/>
      <c r="W218" s="32"/>
      <c r="X218" s="32"/>
      <c r="Y218" s="32"/>
      <c r="Z218" s="32"/>
      <c r="AA218" s="32"/>
      <c r="AB218" s="32"/>
      <c r="AC218" s="32"/>
      <c r="AD218" s="32"/>
      <c r="AE218" s="32"/>
    </row>
    <row r="219" spans="1:31" ht="12.75">
      <c r="A219" s="37" t="s">
        <v>5998</v>
      </c>
      <c r="B219" s="43" t="s">
        <v>5999</v>
      </c>
      <c r="C219" s="45" t="s">
        <v>216</v>
      </c>
      <c r="D219" s="45" t="s">
        <v>4671</v>
      </c>
      <c r="E219" s="48">
        <v>43531</v>
      </c>
      <c r="F219" s="43" t="s">
        <v>3161</v>
      </c>
      <c r="G219" s="51" t="s">
        <v>271</v>
      </c>
      <c r="H219" s="51" t="s">
        <v>223</v>
      </c>
      <c r="I219" s="43" t="s">
        <v>226</v>
      </c>
      <c r="J219" s="43" t="s">
        <v>6206</v>
      </c>
      <c r="K219" s="43"/>
      <c r="L219" s="43"/>
      <c r="M219" s="43"/>
      <c r="N219" s="43" t="s">
        <v>4797</v>
      </c>
      <c r="O219" s="48">
        <v>43531</v>
      </c>
      <c r="P219" s="43" t="s">
        <v>4675</v>
      </c>
      <c r="Q219" s="31" t="b">
        <f>IF(AND(OR(G219:G220=DATOS!C$8,G219:G220=DATOS!C$9),H219:H220=DATOS!B$4),ROW(G219:G220))</f>
        <v>0</v>
      </c>
      <c r="R219" s="31" t="str">
        <f t="shared" ca="1" si="0"/>
        <v/>
      </c>
      <c r="S219" s="31">
        <f t="shared" ca="1" si="1"/>
        <v>0</v>
      </c>
      <c r="T219" s="32"/>
      <c r="U219" s="32"/>
      <c r="V219" s="32"/>
      <c r="W219" s="32"/>
      <c r="X219" s="32"/>
      <c r="Y219" s="32"/>
      <c r="Z219" s="32"/>
      <c r="AA219" s="32"/>
      <c r="AB219" s="32"/>
      <c r="AC219" s="32"/>
      <c r="AD219" s="32"/>
      <c r="AE219" s="32"/>
    </row>
    <row r="220" spans="1:31" ht="12.75">
      <c r="A220" s="37" t="s">
        <v>6210</v>
      </c>
      <c r="B220" s="43" t="s">
        <v>6211</v>
      </c>
      <c r="C220" s="45" t="s">
        <v>942</v>
      </c>
      <c r="D220" s="45" t="s">
        <v>4671</v>
      </c>
      <c r="E220" s="48">
        <v>43531</v>
      </c>
      <c r="F220" s="43" t="s">
        <v>6212</v>
      </c>
      <c r="G220" s="51" t="s">
        <v>271</v>
      </c>
      <c r="H220" s="51" t="s">
        <v>223</v>
      </c>
      <c r="I220" s="43" t="s">
        <v>226</v>
      </c>
      <c r="J220" s="43" t="s">
        <v>6213</v>
      </c>
      <c r="K220" s="43"/>
      <c r="L220" s="43"/>
      <c r="M220" s="43"/>
      <c r="N220" s="43" t="s">
        <v>4797</v>
      </c>
      <c r="O220" s="48">
        <v>43531</v>
      </c>
      <c r="P220" s="43" t="s">
        <v>4675</v>
      </c>
      <c r="Q220" s="31" t="b">
        <f>IF(AND(OR(G220:G221=DATOS!C$8,G220:G221=DATOS!C$9),H220:H221=DATOS!B$4),ROW(G220:G221))</f>
        <v>0</v>
      </c>
      <c r="R220" s="31" t="str">
        <f t="shared" ca="1" si="0"/>
        <v/>
      </c>
      <c r="S220" s="31">
        <f t="shared" ca="1" si="1"/>
        <v>0</v>
      </c>
      <c r="T220" s="32"/>
      <c r="U220" s="32"/>
      <c r="V220" s="32"/>
      <c r="W220" s="32"/>
      <c r="X220" s="32"/>
      <c r="Y220" s="32"/>
      <c r="Z220" s="32"/>
      <c r="AA220" s="32"/>
      <c r="AB220" s="32"/>
      <c r="AC220" s="32"/>
      <c r="AD220" s="32"/>
      <c r="AE220" s="32"/>
    </row>
    <row r="221" spans="1:31" ht="12.75">
      <c r="A221" s="37" t="s">
        <v>6214</v>
      </c>
      <c r="B221" s="43" t="s">
        <v>6216</v>
      </c>
      <c r="C221" s="45" t="s">
        <v>263</v>
      </c>
      <c r="D221" s="45" t="s">
        <v>4647</v>
      </c>
      <c r="E221" s="48">
        <v>43535</v>
      </c>
      <c r="F221" s="43" t="s">
        <v>5526</v>
      </c>
      <c r="G221" s="51" t="s">
        <v>384</v>
      </c>
      <c r="H221" s="51" t="s">
        <v>223</v>
      </c>
      <c r="I221" s="43" t="s">
        <v>126</v>
      </c>
      <c r="J221" s="43" t="s">
        <v>6217</v>
      </c>
      <c r="K221" s="43"/>
      <c r="L221" s="43"/>
      <c r="M221" s="43"/>
      <c r="N221" s="43" t="s">
        <v>6218</v>
      </c>
      <c r="O221" s="48">
        <v>43536</v>
      </c>
      <c r="P221" s="43" t="s">
        <v>389</v>
      </c>
      <c r="Q221" s="31" t="b">
        <f>IF(AND(OR(G221:G222=DATOS!C$8,G221:G222=DATOS!C$9),H221:H222=DATOS!B$4),ROW(G221:G222))</f>
        <v>0</v>
      </c>
      <c r="R221" s="31" t="str">
        <f t="shared" ca="1" si="0"/>
        <v/>
      </c>
      <c r="S221" s="31">
        <f t="shared" ca="1" si="1"/>
        <v>0</v>
      </c>
      <c r="T221" s="32"/>
      <c r="U221" s="32"/>
      <c r="V221" s="32"/>
      <c r="W221" s="32"/>
      <c r="X221" s="32"/>
      <c r="Y221" s="32"/>
      <c r="Z221" s="32"/>
      <c r="AA221" s="32"/>
      <c r="AB221" s="32"/>
      <c r="AC221" s="32"/>
      <c r="AD221" s="32"/>
      <c r="AE221" s="32"/>
    </row>
    <row r="222" spans="1:31" ht="12.75">
      <c r="A222" s="37" t="s">
        <v>6220</v>
      </c>
      <c r="B222" s="43" t="s">
        <v>6221</v>
      </c>
      <c r="C222" s="45" t="s">
        <v>380</v>
      </c>
      <c r="D222" s="45" t="s">
        <v>4647</v>
      </c>
      <c r="E222" s="48">
        <v>43535</v>
      </c>
      <c r="F222" s="43" t="s">
        <v>6222</v>
      </c>
      <c r="G222" s="51" t="s">
        <v>384</v>
      </c>
      <c r="H222" s="51" t="s">
        <v>223</v>
      </c>
      <c r="I222" s="43" t="s">
        <v>226</v>
      </c>
      <c r="J222" s="43" t="s">
        <v>6223</v>
      </c>
      <c r="K222" s="43"/>
      <c r="L222" s="43"/>
      <c r="M222" s="43"/>
      <c r="N222" s="43" t="s">
        <v>6218</v>
      </c>
      <c r="O222" s="48">
        <v>43537</v>
      </c>
      <c r="P222" s="43" t="s">
        <v>389</v>
      </c>
      <c r="Q222" s="31" t="b">
        <f>IF(AND(OR(G222:G223=DATOS!C$8,G222:G223=DATOS!C$9),H222:H223=DATOS!B$4),ROW(G222:G223))</f>
        <v>0</v>
      </c>
      <c r="R222" s="31" t="str">
        <f t="shared" ca="1" si="0"/>
        <v/>
      </c>
      <c r="S222" s="31">
        <f t="shared" ca="1" si="1"/>
        <v>0</v>
      </c>
      <c r="T222" s="32"/>
      <c r="U222" s="32"/>
      <c r="V222" s="32"/>
      <c r="W222" s="32"/>
      <c r="X222" s="32"/>
      <c r="Y222" s="32"/>
      <c r="Z222" s="32"/>
      <c r="AA222" s="32"/>
      <c r="AB222" s="32"/>
      <c r="AC222" s="32"/>
      <c r="AD222" s="32"/>
      <c r="AE222" s="32"/>
    </row>
    <row r="223" spans="1:31" ht="12.75">
      <c r="A223" s="37" t="s">
        <v>777</v>
      </c>
      <c r="B223" s="43" t="s">
        <v>4660</v>
      </c>
      <c r="C223" s="45" t="s">
        <v>4661</v>
      </c>
      <c r="D223" s="45" t="s">
        <v>4647</v>
      </c>
      <c r="E223" s="48">
        <v>43535</v>
      </c>
      <c r="F223" s="43" t="s">
        <v>4710</v>
      </c>
      <c r="G223" s="51" t="s">
        <v>114</v>
      </c>
      <c r="H223" s="51" t="s">
        <v>223</v>
      </c>
      <c r="I223" s="43" t="s">
        <v>226</v>
      </c>
      <c r="J223" s="43" t="s">
        <v>6225</v>
      </c>
      <c r="K223" s="43"/>
      <c r="L223" s="43"/>
      <c r="M223" s="43"/>
      <c r="N223" s="84" t="s">
        <v>6226</v>
      </c>
      <c r="O223" s="48">
        <v>43535</v>
      </c>
      <c r="P223" s="43" t="s">
        <v>4652</v>
      </c>
      <c r="Q223" s="31" t="b">
        <f>IF(AND(OR(G223:G224=DATOS!C$8,G223:G224=DATOS!C$9),H223:H224=DATOS!B$4),ROW(G223:G224))</f>
        <v>0</v>
      </c>
      <c r="R223" s="31" t="str">
        <f t="shared" ca="1" si="0"/>
        <v/>
      </c>
      <c r="S223" s="31">
        <f t="shared" ca="1" si="1"/>
        <v>0</v>
      </c>
      <c r="T223" s="32"/>
      <c r="U223" s="32"/>
      <c r="V223" s="32"/>
      <c r="W223" s="32"/>
      <c r="X223" s="32"/>
      <c r="Y223" s="32"/>
      <c r="Z223" s="32"/>
      <c r="AA223" s="32"/>
      <c r="AB223" s="32"/>
      <c r="AC223" s="32"/>
      <c r="AD223" s="32"/>
      <c r="AE223" s="32"/>
    </row>
    <row r="224" spans="1:31" ht="12.75">
      <c r="A224" s="37" t="s">
        <v>6228</v>
      </c>
      <c r="B224" s="43" t="s">
        <v>5208</v>
      </c>
      <c r="C224" s="45" t="s">
        <v>380</v>
      </c>
      <c r="D224" s="45" t="s">
        <v>4647</v>
      </c>
      <c r="E224" s="48">
        <v>43536</v>
      </c>
      <c r="F224" s="43" t="s">
        <v>5128</v>
      </c>
      <c r="G224" s="51" t="s">
        <v>114</v>
      </c>
      <c r="H224" s="51" t="s">
        <v>223</v>
      </c>
      <c r="I224" s="43" t="s">
        <v>226</v>
      </c>
      <c r="J224" s="43" t="s">
        <v>6230</v>
      </c>
      <c r="K224" s="43"/>
      <c r="L224" s="43"/>
      <c r="M224" s="43"/>
      <c r="N224" s="43" t="s">
        <v>6231</v>
      </c>
      <c r="O224" s="48">
        <v>43536</v>
      </c>
      <c r="P224" s="43" t="s">
        <v>4956</v>
      </c>
      <c r="Q224" s="31" t="b">
        <f>IF(AND(OR(G224:G225=DATOS!C$8,G224:G225=DATOS!C$9),H224:H225=DATOS!B$4),ROW(G224:G225))</f>
        <v>0</v>
      </c>
      <c r="R224" s="31" t="str">
        <f t="shared" ca="1" si="0"/>
        <v/>
      </c>
      <c r="S224" s="31">
        <f t="shared" ca="1" si="1"/>
        <v>0</v>
      </c>
      <c r="T224" s="32"/>
      <c r="U224" s="32"/>
      <c r="V224" s="32"/>
      <c r="W224" s="32"/>
      <c r="X224" s="32"/>
      <c r="Y224" s="32"/>
      <c r="Z224" s="32"/>
      <c r="AA224" s="32"/>
      <c r="AB224" s="32"/>
      <c r="AC224" s="32"/>
      <c r="AD224" s="32"/>
      <c r="AE224" s="32"/>
    </row>
    <row r="225" spans="1:31" ht="12.75">
      <c r="A225" s="37" t="s">
        <v>5187</v>
      </c>
      <c r="B225" s="43" t="s">
        <v>5084</v>
      </c>
      <c r="C225" s="45" t="s">
        <v>5086</v>
      </c>
      <c r="D225" s="45" t="s">
        <v>4671</v>
      </c>
      <c r="E225" s="48">
        <v>43536</v>
      </c>
      <c r="F225" s="43" t="s">
        <v>4739</v>
      </c>
      <c r="G225" s="51" t="s">
        <v>271</v>
      </c>
      <c r="H225" s="51" t="s">
        <v>223</v>
      </c>
      <c r="I225" s="43" t="s">
        <v>226</v>
      </c>
      <c r="J225" s="43" t="s">
        <v>6233</v>
      </c>
      <c r="K225" s="43"/>
      <c r="L225" s="43"/>
      <c r="M225" s="43"/>
      <c r="N225" s="43" t="s">
        <v>6234</v>
      </c>
      <c r="O225" s="48">
        <v>43536</v>
      </c>
      <c r="P225" s="43" t="s">
        <v>4675</v>
      </c>
      <c r="Q225" s="31" t="b">
        <f>IF(AND(OR(G225:G226=DATOS!C$8,G225:G226=DATOS!C$9),H225:H226=DATOS!B$4),ROW(G225:G226))</f>
        <v>0</v>
      </c>
      <c r="R225" s="31" t="str">
        <f t="shared" ca="1" si="0"/>
        <v/>
      </c>
      <c r="S225" s="31">
        <f t="shared" ca="1" si="1"/>
        <v>0</v>
      </c>
      <c r="T225" s="32"/>
      <c r="U225" s="32"/>
      <c r="V225" s="32"/>
      <c r="W225" s="32"/>
      <c r="X225" s="32"/>
      <c r="Y225" s="32"/>
      <c r="Z225" s="32"/>
      <c r="AA225" s="32"/>
      <c r="AB225" s="32"/>
      <c r="AC225" s="32"/>
      <c r="AD225" s="32"/>
      <c r="AE225" s="32"/>
    </row>
    <row r="226" spans="1:31" ht="12.75">
      <c r="A226" s="99" t="s">
        <v>6238</v>
      </c>
      <c r="B226" s="43" t="s">
        <v>6239</v>
      </c>
      <c r="C226" s="45" t="s">
        <v>898</v>
      </c>
      <c r="D226" s="45" t="s">
        <v>4671</v>
      </c>
      <c r="E226" s="48">
        <v>43536</v>
      </c>
      <c r="F226" s="43" t="s">
        <v>4794</v>
      </c>
      <c r="G226" s="51" t="s">
        <v>114</v>
      </c>
      <c r="H226" s="51" t="s">
        <v>223</v>
      </c>
      <c r="I226" s="43" t="s">
        <v>226</v>
      </c>
      <c r="J226" s="43" t="s">
        <v>6240</v>
      </c>
      <c r="K226" s="43"/>
      <c r="L226" s="43"/>
      <c r="M226" s="43"/>
      <c r="N226" s="43" t="s">
        <v>6241</v>
      </c>
      <c r="O226" s="48">
        <v>43536</v>
      </c>
      <c r="P226" s="43" t="s">
        <v>4675</v>
      </c>
      <c r="Q226" s="31" t="b">
        <f>IF(AND(OR(G226:G227=DATOS!C$8,G226:G227=DATOS!C$9),H226:H227=DATOS!B$4),ROW(G226:G227))</f>
        <v>0</v>
      </c>
      <c r="R226" s="31" t="str">
        <f t="shared" ca="1" si="0"/>
        <v/>
      </c>
      <c r="S226" s="31">
        <f t="shared" ca="1" si="1"/>
        <v>0</v>
      </c>
      <c r="T226" s="32"/>
      <c r="U226" s="32"/>
      <c r="V226" s="32"/>
      <c r="W226" s="32"/>
      <c r="X226" s="32"/>
      <c r="Y226" s="32"/>
      <c r="Z226" s="32"/>
      <c r="AA226" s="32"/>
      <c r="AB226" s="32"/>
      <c r="AC226" s="32"/>
      <c r="AD226" s="32"/>
      <c r="AE226" s="32"/>
    </row>
    <row r="227" spans="1:31" ht="12.75">
      <c r="A227" s="37" t="s">
        <v>6243</v>
      </c>
      <c r="B227" s="43" t="s">
        <v>6244</v>
      </c>
      <c r="C227" s="45" t="s">
        <v>478</v>
      </c>
      <c r="D227" s="45" t="s">
        <v>4671</v>
      </c>
      <c r="E227" s="48">
        <v>43537</v>
      </c>
      <c r="F227" s="43" t="s">
        <v>6246</v>
      </c>
      <c r="G227" s="51" t="s">
        <v>384</v>
      </c>
      <c r="H227" s="51" t="s">
        <v>223</v>
      </c>
      <c r="I227" s="43" t="s">
        <v>226</v>
      </c>
      <c r="J227" s="43" t="s">
        <v>6247</v>
      </c>
      <c r="K227" s="43"/>
      <c r="L227" s="43"/>
      <c r="M227" s="43"/>
      <c r="N227" s="43" t="s">
        <v>6248</v>
      </c>
      <c r="O227" s="48">
        <v>43539</v>
      </c>
      <c r="P227" s="43" t="s">
        <v>389</v>
      </c>
      <c r="Q227" s="31" t="b">
        <f>IF(AND(OR(G227:G228=DATOS!C$8,G227:G228=DATOS!C$9),H227:H228=DATOS!B$4),ROW(G227:G228))</f>
        <v>0</v>
      </c>
      <c r="R227" s="31" t="str">
        <f t="shared" ca="1" si="0"/>
        <v/>
      </c>
      <c r="S227" s="31">
        <f t="shared" ca="1" si="1"/>
        <v>0</v>
      </c>
      <c r="T227" s="32"/>
      <c r="U227" s="32"/>
      <c r="V227" s="32"/>
      <c r="W227" s="32"/>
      <c r="X227" s="32"/>
      <c r="Y227" s="32"/>
      <c r="Z227" s="32"/>
      <c r="AA227" s="32"/>
      <c r="AB227" s="32"/>
      <c r="AC227" s="32"/>
      <c r="AD227" s="32"/>
      <c r="AE227" s="32"/>
    </row>
    <row r="228" spans="1:31" ht="12.75">
      <c r="A228" s="37" t="s">
        <v>6253</v>
      </c>
      <c r="B228" s="43" t="s">
        <v>6254</v>
      </c>
      <c r="C228" s="45" t="s">
        <v>216</v>
      </c>
      <c r="D228" s="45" t="s">
        <v>4647</v>
      </c>
      <c r="E228" s="48">
        <v>43537</v>
      </c>
      <c r="F228" s="43" t="s">
        <v>3161</v>
      </c>
      <c r="G228" s="51" t="s">
        <v>271</v>
      </c>
      <c r="H228" s="51" t="s">
        <v>223</v>
      </c>
      <c r="I228" s="43" t="s">
        <v>226</v>
      </c>
      <c r="J228" s="43" t="s">
        <v>6206</v>
      </c>
      <c r="K228" s="43"/>
      <c r="L228" s="43"/>
      <c r="M228" s="43"/>
      <c r="N228" s="43" t="s">
        <v>6256</v>
      </c>
      <c r="O228" s="48">
        <v>43538</v>
      </c>
      <c r="P228" s="43" t="s">
        <v>4675</v>
      </c>
      <c r="Q228" s="31" t="b">
        <f>IF(AND(OR(G228:G229=DATOS!C$8,G228:G229=DATOS!C$9),H228:H229=DATOS!B$4),ROW(G228:G229))</f>
        <v>0</v>
      </c>
      <c r="R228" s="31" t="str">
        <f t="shared" ca="1" si="0"/>
        <v/>
      </c>
      <c r="S228" s="31">
        <f t="shared" ca="1" si="1"/>
        <v>0</v>
      </c>
      <c r="T228" s="32"/>
      <c r="U228" s="32"/>
      <c r="V228" s="32"/>
      <c r="W228" s="32"/>
      <c r="X228" s="32"/>
      <c r="Y228" s="32"/>
      <c r="Z228" s="32"/>
      <c r="AA228" s="32"/>
      <c r="AB228" s="32"/>
      <c r="AC228" s="32"/>
      <c r="AD228" s="32"/>
      <c r="AE228" s="32"/>
    </row>
    <row r="229" spans="1:31" ht="12.75">
      <c r="A229" s="89" t="s">
        <v>6259</v>
      </c>
      <c r="B229" s="43" t="s">
        <v>6261</v>
      </c>
      <c r="C229" s="45" t="s">
        <v>216</v>
      </c>
      <c r="D229" s="45" t="s">
        <v>4671</v>
      </c>
      <c r="E229" s="48">
        <v>43537</v>
      </c>
      <c r="F229" s="43" t="s">
        <v>6262</v>
      </c>
      <c r="G229" s="51" t="s">
        <v>384</v>
      </c>
      <c r="H229" s="51" t="s">
        <v>223</v>
      </c>
      <c r="I229" s="43" t="s">
        <v>226</v>
      </c>
      <c r="J229" s="43" t="s">
        <v>6263</v>
      </c>
      <c r="K229" s="43"/>
      <c r="L229" s="43"/>
      <c r="M229" s="43"/>
      <c r="N229" s="43" t="s">
        <v>6264</v>
      </c>
      <c r="O229" s="48">
        <v>43539</v>
      </c>
      <c r="P229" s="43" t="s">
        <v>5576</v>
      </c>
      <c r="Q229" s="31" t="b">
        <f>IF(AND(OR(G229:G230=DATOS!C$8,G229:G230=DATOS!C$9),H229:H230=DATOS!B$4),ROW(G229:G230))</f>
        <v>0</v>
      </c>
      <c r="R229" s="31" t="str">
        <f t="shared" ca="1" si="0"/>
        <v/>
      </c>
      <c r="S229" s="31">
        <f t="shared" ca="1" si="1"/>
        <v>0</v>
      </c>
      <c r="T229" s="32"/>
      <c r="U229" s="32"/>
      <c r="V229" s="32"/>
      <c r="W229" s="32"/>
      <c r="X229" s="32"/>
      <c r="Y229" s="32"/>
      <c r="Z229" s="32"/>
      <c r="AA229" s="32"/>
      <c r="AB229" s="32"/>
      <c r="AC229" s="32"/>
      <c r="AD229" s="32"/>
      <c r="AE229" s="32"/>
    </row>
    <row r="230" spans="1:31" ht="12.75">
      <c r="A230" s="37" t="s">
        <v>5925</v>
      </c>
      <c r="B230" s="43" t="s">
        <v>5926</v>
      </c>
      <c r="C230" s="45" t="s">
        <v>4726</v>
      </c>
      <c r="D230" s="45" t="s">
        <v>4951</v>
      </c>
      <c r="E230" s="48">
        <v>43537</v>
      </c>
      <c r="F230" s="43" t="s">
        <v>1259</v>
      </c>
      <c r="G230" s="51" t="s">
        <v>362</v>
      </c>
      <c r="H230" s="51" t="s">
        <v>223</v>
      </c>
      <c r="I230" s="43" t="s">
        <v>226</v>
      </c>
      <c r="J230" s="43"/>
      <c r="K230" s="43"/>
      <c r="L230" s="43"/>
      <c r="M230" s="43"/>
      <c r="N230" s="43" t="s">
        <v>6272</v>
      </c>
      <c r="O230" s="48">
        <v>43537</v>
      </c>
      <c r="P230" s="43" t="s">
        <v>4956</v>
      </c>
      <c r="Q230" s="31" t="b">
        <f>IF(AND(OR(G230:G231=DATOS!C$8,G230:G231=DATOS!C$9),H230:H231=DATOS!B$4),ROW(G230:G231))</f>
        <v>0</v>
      </c>
      <c r="R230" s="31" t="str">
        <f t="shared" ca="1" si="0"/>
        <v/>
      </c>
      <c r="S230" s="31">
        <f t="shared" ca="1" si="1"/>
        <v>0</v>
      </c>
      <c r="T230" s="32"/>
      <c r="U230" s="32"/>
      <c r="V230" s="32"/>
      <c r="W230" s="32"/>
      <c r="X230" s="32"/>
      <c r="Y230" s="32"/>
      <c r="Z230" s="32"/>
      <c r="AA230" s="32"/>
      <c r="AB230" s="32"/>
      <c r="AC230" s="32"/>
      <c r="AD230" s="32"/>
      <c r="AE230" s="32"/>
    </row>
    <row r="231" spans="1:31" ht="12.75">
      <c r="A231" s="37" t="s">
        <v>6273</v>
      </c>
      <c r="B231" s="43" t="s">
        <v>6275</v>
      </c>
      <c r="C231" s="45" t="s">
        <v>216</v>
      </c>
      <c r="D231" s="45" t="s">
        <v>4671</v>
      </c>
      <c r="E231" s="48">
        <v>43539</v>
      </c>
      <c r="F231" s="43" t="s">
        <v>6276</v>
      </c>
      <c r="G231" s="51" t="s">
        <v>271</v>
      </c>
      <c r="H231" s="51" t="s">
        <v>223</v>
      </c>
      <c r="I231" s="43" t="s">
        <v>226</v>
      </c>
      <c r="J231" s="43" t="s">
        <v>6277</v>
      </c>
      <c r="K231" s="43"/>
      <c r="L231" s="43"/>
      <c r="M231" s="43"/>
      <c r="N231" s="43" t="s">
        <v>6278</v>
      </c>
      <c r="O231" s="48">
        <v>43543</v>
      </c>
      <c r="P231" s="43" t="s">
        <v>4675</v>
      </c>
      <c r="Q231" s="31" t="b">
        <f>IF(AND(OR(G231:G232=DATOS!C$8,G231:G232=DATOS!C$9),H231:H232=DATOS!B$4),ROW(G231:G232))</f>
        <v>0</v>
      </c>
      <c r="R231" s="31" t="str">
        <f t="shared" ca="1" si="0"/>
        <v/>
      </c>
      <c r="S231" s="31">
        <f t="shared" ca="1" si="1"/>
        <v>0</v>
      </c>
      <c r="T231" s="32"/>
      <c r="U231" s="32"/>
      <c r="V231" s="32"/>
      <c r="W231" s="32"/>
      <c r="X231" s="32"/>
      <c r="Y231" s="32"/>
      <c r="Z231" s="32"/>
      <c r="AA231" s="32"/>
      <c r="AB231" s="32"/>
      <c r="AC231" s="32"/>
      <c r="AD231" s="32"/>
      <c r="AE231" s="32"/>
    </row>
    <row r="232" spans="1:31" ht="12.75">
      <c r="A232" s="37" t="s">
        <v>5052</v>
      </c>
      <c r="B232" s="43" t="s">
        <v>4938</v>
      </c>
      <c r="C232" s="45" t="s">
        <v>701</v>
      </c>
      <c r="D232" s="45" t="s">
        <v>4671</v>
      </c>
      <c r="E232" s="48">
        <v>43539</v>
      </c>
      <c r="F232" s="43" t="s">
        <v>4739</v>
      </c>
      <c r="G232" s="51" t="s">
        <v>271</v>
      </c>
      <c r="H232" s="51" t="s">
        <v>223</v>
      </c>
      <c r="I232" s="43" t="s">
        <v>226</v>
      </c>
      <c r="J232" s="43" t="s">
        <v>6285</v>
      </c>
      <c r="K232" s="43"/>
      <c r="L232" s="43"/>
      <c r="M232" s="43"/>
      <c r="N232" s="43" t="s">
        <v>5295</v>
      </c>
      <c r="O232" s="48">
        <v>43539</v>
      </c>
      <c r="P232" s="43" t="s">
        <v>4675</v>
      </c>
      <c r="Q232" s="31" t="b">
        <f>IF(AND(OR(G232=DATOS!C$8,G232=DATOS!C$9),H232=DATOS!B$4),ROW(G232))</f>
        <v>0</v>
      </c>
      <c r="R232" s="31" t="str">
        <f t="shared" ca="1" si="0"/>
        <v/>
      </c>
      <c r="S232" s="31">
        <f t="shared" ca="1" si="1"/>
        <v>0</v>
      </c>
      <c r="T232" s="32"/>
      <c r="U232" s="32"/>
      <c r="V232" s="32"/>
      <c r="W232" s="32"/>
      <c r="X232" s="32"/>
      <c r="Y232" s="32"/>
      <c r="Z232" s="32"/>
      <c r="AA232" s="32"/>
      <c r="AB232" s="32"/>
      <c r="AC232" s="32"/>
      <c r="AD232" s="32"/>
      <c r="AE232" s="32"/>
    </row>
    <row r="233" spans="1:31" ht="12.75">
      <c r="A233" s="89" t="s">
        <v>4665</v>
      </c>
      <c r="B233" s="43" t="s">
        <v>4666</v>
      </c>
      <c r="C233" s="45" t="s">
        <v>624</v>
      </c>
      <c r="D233" s="45" t="s">
        <v>4671</v>
      </c>
      <c r="E233" s="48">
        <v>43540</v>
      </c>
      <c r="F233" s="43" t="s">
        <v>512</v>
      </c>
      <c r="G233" s="51" t="s">
        <v>114</v>
      </c>
      <c r="H233" s="51" t="s">
        <v>223</v>
      </c>
      <c r="I233" s="43" t="s">
        <v>226</v>
      </c>
      <c r="J233" s="43" t="s">
        <v>6051</v>
      </c>
      <c r="K233" s="43"/>
      <c r="L233" s="43"/>
      <c r="M233" s="43"/>
      <c r="N233" s="43" t="s">
        <v>4797</v>
      </c>
      <c r="O233" s="48">
        <v>43540</v>
      </c>
      <c r="P233" s="43" t="s">
        <v>4675</v>
      </c>
      <c r="Q233" s="31" t="b">
        <f>IF(AND(OR(G233:G234=DATOS!C$8,G233:G234=DATOS!C$9),H233:H234=DATOS!B$4),ROW(G233:G234))</f>
        <v>0</v>
      </c>
      <c r="R233" s="31" t="str">
        <f t="shared" ca="1" si="0"/>
        <v/>
      </c>
      <c r="S233" s="31">
        <f t="shared" ca="1" si="1"/>
        <v>0</v>
      </c>
      <c r="T233" s="32"/>
      <c r="U233" s="32"/>
      <c r="V233" s="32"/>
      <c r="W233" s="32"/>
      <c r="X233" s="32"/>
      <c r="Y233" s="32"/>
      <c r="Z233" s="32"/>
      <c r="AA233" s="32"/>
      <c r="AB233" s="32"/>
      <c r="AC233" s="32"/>
      <c r="AD233" s="32"/>
      <c r="AE233" s="32"/>
    </row>
    <row r="234" spans="1:31" ht="12.75">
      <c r="A234" s="37" t="s">
        <v>6290</v>
      </c>
      <c r="B234" s="43" t="s">
        <v>6291</v>
      </c>
      <c r="C234" s="45" t="s">
        <v>216</v>
      </c>
      <c r="D234" s="45" t="s">
        <v>4671</v>
      </c>
      <c r="E234" s="48">
        <v>43540</v>
      </c>
      <c r="F234" s="43" t="s">
        <v>4739</v>
      </c>
      <c r="G234" s="51" t="s">
        <v>271</v>
      </c>
      <c r="H234" s="51" t="s">
        <v>223</v>
      </c>
      <c r="I234" s="43" t="s">
        <v>226</v>
      </c>
      <c r="J234" s="43" t="s">
        <v>6133</v>
      </c>
      <c r="K234" s="43"/>
      <c r="L234" s="43"/>
      <c r="M234" s="43"/>
      <c r="N234" s="43" t="s">
        <v>6294</v>
      </c>
      <c r="O234" s="48">
        <v>43539</v>
      </c>
      <c r="P234" s="43" t="s">
        <v>4675</v>
      </c>
      <c r="Q234" s="31" t="b">
        <f>IF(AND(OR(G234:G235=DATOS!C$8,G234:G235=DATOS!C$9),H234:H235=DATOS!B$4),ROW(G234:G235))</f>
        <v>0</v>
      </c>
      <c r="R234" s="31" t="str">
        <f t="shared" ca="1" si="0"/>
        <v/>
      </c>
      <c r="S234" s="31">
        <f t="shared" ca="1" si="1"/>
        <v>0</v>
      </c>
      <c r="T234" s="32"/>
      <c r="U234" s="32"/>
      <c r="V234" s="32"/>
      <c r="W234" s="32"/>
      <c r="X234" s="32"/>
      <c r="Y234" s="32"/>
      <c r="Z234" s="32"/>
      <c r="AA234" s="32"/>
      <c r="AB234" s="32"/>
      <c r="AC234" s="32"/>
      <c r="AD234" s="32"/>
      <c r="AE234" s="32"/>
    </row>
    <row r="235" spans="1:31" ht="12.75">
      <c r="A235" s="37" t="s">
        <v>6298</v>
      </c>
      <c r="B235" s="280" t="s">
        <v>6299</v>
      </c>
      <c r="C235" s="45" t="s">
        <v>263</v>
      </c>
      <c r="D235" s="45" t="s">
        <v>4671</v>
      </c>
      <c r="E235" s="48">
        <v>43540</v>
      </c>
      <c r="F235" s="43" t="s">
        <v>4739</v>
      </c>
      <c r="G235" s="51" t="s">
        <v>271</v>
      </c>
      <c r="H235" s="51" t="s">
        <v>223</v>
      </c>
      <c r="I235" s="43" t="s">
        <v>226</v>
      </c>
      <c r="J235" s="43" t="s">
        <v>6302</v>
      </c>
      <c r="K235" s="43"/>
      <c r="L235" s="43"/>
      <c r="M235" s="43"/>
      <c r="N235" s="43" t="s">
        <v>6303</v>
      </c>
      <c r="O235" s="48">
        <v>43540</v>
      </c>
      <c r="P235" s="43" t="s">
        <v>4675</v>
      </c>
      <c r="Q235" s="31" t="b">
        <f>IF(AND(OR(G235:G236=DATOS!C$8,G235:G236=DATOS!C$9),H235:H236=DATOS!B$4),ROW(G235:G236))</f>
        <v>0</v>
      </c>
      <c r="R235" s="31" t="str">
        <f t="shared" ca="1" si="0"/>
        <v/>
      </c>
      <c r="S235" s="31">
        <f t="shared" ca="1" si="1"/>
        <v>0</v>
      </c>
      <c r="T235" s="32"/>
      <c r="U235" s="32"/>
      <c r="V235" s="32"/>
      <c r="W235" s="32"/>
      <c r="X235" s="32"/>
      <c r="Y235" s="32"/>
      <c r="Z235" s="32"/>
      <c r="AA235" s="32"/>
      <c r="AB235" s="32"/>
      <c r="AC235" s="32"/>
      <c r="AD235" s="32"/>
      <c r="AE235" s="32"/>
    </row>
    <row r="236" spans="1:31" ht="12.75">
      <c r="A236" s="37" t="s">
        <v>6306</v>
      </c>
      <c r="B236" s="43" t="s">
        <v>6307</v>
      </c>
      <c r="C236" s="45" t="s">
        <v>380</v>
      </c>
      <c r="D236" s="45" t="s">
        <v>4671</v>
      </c>
      <c r="E236" s="48">
        <v>43540</v>
      </c>
      <c r="F236" s="43" t="s">
        <v>6308</v>
      </c>
      <c r="G236" s="51" t="s">
        <v>384</v>
      </c>
      <c r="H236" s="51" t="s">
        <v>223</v>
      </c>
      <c r="I236" s="43" t="s">
        <v>226</v>
      </c>
      <c r="J236" s="43" t="s">
        <v>6309</v>
      </c>
      <c r="K236" s="43"/>
      <c r="L236" s="43"/>
      <c r="M236" s="43"/>
      <c r="N236" s="43" t="s">
        <v>6311</v>
      </c>
      <c r="O236" s="48">
        <v>43554</v>
      </c>
      <c r="P236" s="43" t="s">
        <v>4675</v>
      </c>
      <c r="Q236" s="31" t="b">
        <f>IF(AND(OR(G236:G237=DATOS!C$8,G236:G237=DATOS!C$9),H236:H237=DATOS!B$4),ROW(G236:G237))</f>
        <v>0</v>
      </c>
      <c r="R236" s="31" t="str">
        <f t="shared" ca="1" si="0"/>
        <v/>
      </c>
      <c r="S236" s="31">
        <f t="shared" ca="1" si="1"/>
        <v>0</v>
      </c>
      <c r="T236" s="32"/>
      <c r="U236" s="32"/>
      <c r="V236" s="32"/>
      <c r="W236" s="32"/>
      <c r="X236" s="32"/>
      <c r="Y236" s="32"/>
      <c r="Z236" s="32"/>
      <c r="AA236" s="32"/>
      <c r="AB236" s="32"/>
      <c r="AC236" s="32"/>
      <c r="AD236" s="32"/>
      <c r="AE236" s="32"/>
    </row>
    <row r="237" spans="1:31" ht="12.75">
      <c r="A237" s="89" t="s">
        <v>5840</v>
      </c>
      <c r="B237" s="43" t="s">
        <v>5841</v>
      </c>
      <c r="C237" s="45" t="s">
        <v>4817</v>
      </c>
      <c r="D237" s="45" t="s">
        <v>4671</v>
      </c>
      <c r="E237" s="48">
        <v>43540</v>
      </c>
      <c r="F237" s="43" t="s">
        <v>512</v>
      </c>
      <c r="G237" s="51" t="s">
        <v>384</v>
      </c>
      <c r="H237" s="51" t="s">
        <v>223</v>
      </c>
      <c r="I237" s="43" t="s">
        <v>226</v>
      </c>
      <c r="J237" s="43" t="s">
        <v>4868</v>
      </c>
      <c r="K237" s="43"/>
      <c r="L237" s="43"/>
      <c r="M237" s="43"/>
      <c r="N237" s="43" t="s">
        <v>6313</v>
      </c>
      <c r="O237" s="48">
        <v>43543</v>
      </c>
      <c r="P237" s="43" t="s">
        <v>4675</v>
      </c>
      <c r="Q237" s="31" t="b">
        <f>IF(AND(OR(G237:G238=DATOS!C$8,G237:G238=DATOS!C$9),H237:H238=DATOS!B$4),ROW(G237:G238))</f>
        <v>0</v>
      </c>
      <c r="R237" s="31" t="str">
        <f t="shared" ca="1" si="0"/>
        <v/>
      </c>
      <c r="S237" s="31">
        <f t="shared" ca="1" si="1"/>
        <v>0</v>
      </c>
      <c r="T237" s="32"/>
      <c r="U237" s="32"/>
      <c r="V237" s="32"/>
      <c r="W237" s="32"/>
      <c r="X237" s="32"/>
      <c r="Y237" s="32"/>
      <c r="Z237" s="32"/>
      <c r="AA237" s="32"/>
      <c r="AB237" s="32"/>
      <c r="AC237" s="32"/>
      <c r="AD237" s="32"/>
      <c r="AE237" s="32"/>
    </row>
    <row r="238" spans="1:31" ht="12.75">
      <c r="A238" s="89" t="s">
        <v>6315</v>
      </c>
      <c r="B238" s="43" t="s">
        <v>6316</v>
      </c>
      <c r="C238" s="45" t="s">
        <v>6317</v>
      </c>
      <c r="D238" s="45" t="s">
        <v>4671</v>
      </c>
      <c r="E238" s="48">
        <v>43540</v>
      </c>
      <c r="F238" s="43" t="s">
        <v>6318</v>
      </c>
      <c r="G238" s="51" t="s">
        <v>271</v>
      </c>
      <c r="H238" s="51" t="s">
        <v>223</v>
      </c>
      <c r="I238" s="43" t="s">
        <v>226</v>
      </c>
      <c r="J238" s="43" t="s">
        <v>6321</v>
      </c>
      <c r="K238" s="43"/>
      <c r="L238" s="43"/>
      <c r="M238" s="43"/>
      <c r="N238" s="43" t="s">
        <v>4797</v>
      </c>
      <c r="O238" s="48">
        <v>43540</v>
      </c>
      <c r="P238" s="43" t="s">
        <v>4675</v>
      </c>
      <c r="Q238" s="31" t="b">
        <f>IF(AND(OR(G238:G239=DATOS!C$8,G238:G239=DATOS!C$9),H238:H239=DATOS!B$4),ROW(G238:G239))</f>
        <v>0</v>
      </c>
      <c r="R238" s="31" t="str">
        <f t="shared" ca="1" si="0"/>
        <v/>
      </c>
      <c r="S238" s="31">
        <f t="shared" ca="1" si="1"/>
        <v>0</v>
      </c>
      <c r="T238" s="32"/>
      <c r="U238" s="32"/>
      <c r="V238" s="32"/>
      <c r="W238" s="32"/>
      <c r="X238" s="32"/>
      <c r="Y238" s="32"/>
      <c r="Z238" s="32"/>
      <c r="AA238" s="32"/>
      <c r="AB238" s="32"/>
      <c r="AC238" s="32"/>
      <c r="AD238" s="32"/>
      <c r="AE238" s="32"/>
    </row>
    <row r="239" spans="1:31" ht="12.75">
      <c r="A239" s="37" t="s">
        <v>5359</v>
      </c>
      <c r="B239" s="43" t="s">
        <v>4830</v>
      </c>
      <c r="C239" s="45" t="s">
        <v>360</v>
      </c>
      <c r="D239" s="45" t="s">
        <v>4951</v>
      </c>
      <c r="E239" s="48">
        <v>43542</v>
      </c>
      <c r="F239" s="43" t="s">
        <v>6325</v>
      </c>
      <c r="G239" s="51" t="s">
        <v>271</v>
      </c>
      <c r="H239" s="51" t="s">
        <v>223</v>
      </c>
      <c r="I239" s="43" t="s">
        <v>226</v>
      </c>
      <c r="J239" s="43"/>
      <c r="K239" s="43"/>
      <c r="L239" s="43"/>
      <c r="M239" s="43"/>
      <c r="N239" s="43" t="s">
        <v>6327</v>
      </c>
      <c r="O239" s="48">
        <v>43542</v>
      </c>
      <c r="P239" s="43" t="s">
        <v>4956</v>
      </c>
      <c r="Q239" s="31" t="b">
        <f>IF(AND(OR(G239:G240=DATOS!C$8,G239:G240=DATOS!C$9),H239:H240=DATOS!B$4),ROW(G239:G240))</f>
        <v>0</v>
      </c>
      <c r="R239" s="31" t="str">
        <f t="shared" ca="1" si="0"/>
        <v/>
      </c>
      <c r="S239" s="31">
        <f t="shared" ca="1" si="1"/>
        <v>0</v>
      </c>
      <c r="T239" s="32"/>
      <c r="U239" s="32"/>
      <c r="V239" s="32"/>
      <c r="W239" s="32"/>
      <c r="X239" s="32"/>
      <c r="Y239" s="32"/>
      <c r="Z239" s="32"/>
      <c r="AA239" s="32"/>
      <c r="AB239" s="32"/>
      <c r="AC239" s="32"/>
      <c r="AD239" s="32"/>
      <c r="AE239" s="32"/>
    </row>
    <row r="240" spans="1:31" ht="12.75">
      <c r="A240" s="37" t="s">
        <v>6220</v>
      </c>
      <c r="B240" s="43" t="s">
        <v>6221</v>
      </c>
      <c r="C240" s="45" t="s">
        <v>380</v>
      </c>
      <c r="D240" s="45" t="s">
        <v>4951</v>
      </c>
      <c r="E240" s="48">
        <v>43542</v>
      </c>
      <c r="F240" s="43" t="s">
        <v>6328</v>
      </c>
      <c r="G240" s="51" t="s">
        <v>114</v>
      </c>
      <c r="H240" s="51" t="s">
        <v>223</v>
      </c>
      <c r="I240" s="43" t="s">
        <v>226</v>
      </c>
      <c r="J240" s="43" t="s">
        <v>6331</v>
      </c>
      <c r="K240" s="43"/>
      <c r="L240" s="43"/>
      <c r="M240" s="43"/>
      <c r="N240" s="43" t="s">
        <v>6332</v>
      </c>
      <c r="O240" s="31"/>
      <c r="P240" s="43"/>
      <c r="Q240" s="31" t="b">
        <f>IF(AND(OR(G240:G241=DATOS!C$8,G240:G241=DATOS!C$9),H240:H241=DATOS!B$4),ROW(G240:G241))</f>
        <v>0</v>
      </c>
      <c r="R240" s="31" t="str">
        <f t="shared" ca="1" si="0"/>
        <v/>
      </c>
      <c r="S240" s="31">
        <f t="shared" ca="1" si="1"/>
        <v>0</v>
      </c>
      <c r="T240" s="32"/>
      <c r="U240" s="32"/>
      <c r="V240" s="32"/>
      <c r="W240" s="32"/>
      <c r="X240" s="32"/>
      <c r="Y240" s="32"/>
      <c r="Z240" s="32"/>
      <c r="AA240" s="32"/>
      <c r="AB240" s="32"/>
      <c r="AC240" s="32"/>
      <c r="AD240" s="32"/>
      <c r="AE240" s="32"/>
    </row>
    <row r="241" spans="1:31" ht="12.75">
      <c r="A241" s="37" t="s">
        <v>6338</v>
      </c>
      <c r="B241" s="43" t="s">
        <v>6339</v>
      </c>
      <c r="C241" s="45" t="s">
        <v>4746</v>
      </c>
      <c r="D241" s="45" t="s">
        <v>4951</v>
      </c>
      <c r="E241" s="48">
        <v>43543</v>
      </c>
      <c r="F241" s="43"/>
      <c r="G241" s="51" t="s">
        <v>114</v>
      </c>
      <c r="H241" s="51" t="s">
        <v>223</v>
      </c>
      <c r="I241" s="43" t="s">
        <v>226</v>
      </c>
      <c r="J241" s="43" t="s">
        <v>6340</v>
      </c>
      <c r="K241" s="52"/>
      <c r="L241" s="43"/>
      <c r="M241" s="43"/>
      <c r="N241" s="43" t="s">
        <v>6342</v>
      </c>
      <c r="O241" s="121">
        <v>43784</v>
      </c>
      <c r="P241" s="43" t="s">
        <v>4659</v>
      </c>
      <c r="Q241" s="31" t="b">
        <f>IF(AND(OR(G241:G242=DATOS!C$8,G241:G242=DATOS!C$9),H241:H242=DATOS!B$4),ROW(G241:G242))</f>
        <v>0</v>
      </c>
      <c r="R241" s="31" t="str">
        <f t="shared" ca="1" si="0"/>
        <v/>
      </c>
      <c r="S241" s="31">
        <f t="shared" ca="1" si="1"/>
        <v>0</v>
      </c>
      <c r="T241" s="32"/>
      <c r="U241" s="32"/>
      <c r="V241" s="32"/>
      <c r="W241" s="32"/>
      <c r="X241" s="32"/>
      <c r="Y241" s="32"/>
      <c r="Z241" s="32"/>
      <c r="AA241" s="32"/>
      <c r="AB241" s="32"/>
      <c r="AC241" s="32"/>
      <c r="AD241" s="32"/>
      <c r="AE241" s="32"/>
    </row>
    <row r="242" spans="1:31" ht="12.75">
      <c r="A242" s="37" t="s">
        <v>6214</v>
      </c>
      <c r="B242" s="43" t="s">
        <v>6216</v>
      </c>
      <c r="C242" s="45" t="s">
        <v>263</v>
      </c>
      <c r="D242" s="45" t="s">
        <v>4647</v>
      </c>
      <c r="E242" s="48">
        <v>43543</v>
      </c>
      <c r="F242" s="43" t="s">
        <v>6349</v>
      </c>
      <c r="G242" s="51" t="s">
        <v>271</v>
      </c>
      <c r="H242" s="51" t="s">
        <v>223</v>
      </c>
      <c r="I242" s="43" t="s">
        <v>226</v>
      </c>
      <c r="J242" s="43"/>
      <c r="K242" s="43"/>
      <c r="L242" s="43"/>
      <c r="M242" s="43"/>
      <c r="N242" s="43" t="s">
        <v>4797</v>
      </c>
      <c r="O242" s="48">
        <v>43544</v>
      </c>
      <c r="P242" s="43" t="s">
        <v>4652</v>
      </c>
      <c r="Q242" s="31" t="b">
        <f>IF(AND(OR(G242:G243=DATOS!C$8,G242:G243=DATOS!C$9),H242:H243=DATOS!B$4),ROW(G242:G243))</f>
        <v>0</v>
      </c>
      <c r="R242" s="31" t="str">
        <f t="shared" ca="1" si="0"/>
        <v/>
      </c>
      <c r="S242" s="31">
        <f t="shared" ca="1" si="1"/>
        <v>0</v>
      </c>
      <c r="T242" s="32"/>
      <c r="U242" s="32"/>
      <c r="V242" s="32"/>
      <c r="W242" s="32"/>
      <c r="X242" s="32"/>
      <c r="Y242" s="32"/>
      <c r="Z242" s="32"/>
      <c r="AA242" s="32"/>
      <c r="AB242" s="32"/>
      <c r="AC242" s="32"/>
      <c r="AD242" s="32"/>
      <c r="AE242" s="32"/>
    </row>
    <row r="243" spans="1:31" ht="12.75">
      <c r="A243" s="37" t="s">
        <v>6298</v>
      </c>
      <c r="B243" s="280" t="s">
        <v>6299</v>
      </c>
      <c r="C243" s="45" t="s">
        <v>263</v>
      </c>
      <c r="D243" s="45" t="s">
        <v>4671</v>
      </c>
      <c r="E243" s="48">
        <v>43543</v>
      </c>
      <c r="F243" s="43" t="s">
        <v>6355</v>
      </c>
      <c r="G243" s="51" t="s">
        <v>271</v>
      </c>
      <c r="H243" s="51" t="s">
        <v>223</v>
      </c>
      <c r="I243" s="43" t="s">
        <v>226</v>
      </c>
      <c r="J243" s="43" t="s">
        <v>6356</v>
      </c>
      <c r="K243" s="43"/>
      <c r="L243" s="43"/>
      <c r="M243" s="43"/>
      <c r="N243" s="43" t="s">
        <v>6357</v>
      </c>
      <c r="O243" s="48">
        <v>43543</v>
      </c>
      <c r="P243" s="43" t="s">
        <v>4675</v>
      </c>
      <c r="Q243" s="31" t="b">
        <f>IF(AND(OR(G243:G244=DATOS!C$8,G243:G244=DATOS!C$9),H243:H244=DATOS!B$4),ROW(G243:G244))</f>
        <v>0</v>
      </c>
      <c r="R243" s="31" t="str">
        <f t="shared" ca="1" si="0"/>
        <v/>
      </c>
      <c r="S243" s="31">
        <f t="shared" ca="1" si="1"/>
        <v>0</v>
      </c>
      <c r="T243" s="32"/>
      <c r="U243" s="32"/>
      <c r="V243" s="32"/>
      <c r="W243" s="32"/>
      <c r="X243" s="32"/>
      <c r="Y243" s="32"/>
      <c r="Z243" s="32"/>
      <c r="AA243" s="32"/>
      <c r="AB243" s="32"/>
      <c r="AC243" s="32"/>
      <c r="AD243" s="32"/>
      <c r="AE243" s="32"/>
    </row>
    <row r="244" spans="1:31" ht="12.75">
      <c r="A244" s="89" t="s">
        <v>660</v>
      </c>
      <c r="B244" s="43" t="s">
        <v>662</v>
      </c>
      <c r="C244" s="45" t="s">
        <v>664</v>
      </c>
      <c r="D244" s="45" t="s">
        <v>4647</v>
      </c>
      <c r="E244" s="48">
        <v>43543</v>
      </c>
      <c r="F244" s="43" t="s">
        <v>6361</v>
      </c>
      <c r="G244" s="51" t="s">
        <v>384</v>
      </c>
      <c r="H244" s="51" t="s">
        <v>223</v>
      </c>
      <c r="I244" s="43" t="s">
        <v>226</v>
      </c>
      <c r="J244" s="43"/>
      <c r="K244" s="52"/>
      <c r="L244" s="43"/>
      <c r="M244" s="43"/>
      <c r="N244" s="43" t="s">
        <v>6362</v>
      </c>
      <c r="O244" s="48">
        <v>43580</v>
      </c>
      <c r="P244" s="43" t="s">
        <v>4659</v>
      </c>
      <c r="Q244" s="31" t="b">
        <f>IF(AND(OR(G244:G245=DATOS!C$8,G244:G245=DATOS!C$9),H244:H245=DATOS!B$4),ROW(G244:G245))</f>
        <v>0</v>
      </c>
      <c r="R244" s="31" t="str">
        <f t="shared" ca="1" si="0"/>
        <v/>
      </c>
      <c r="S244" s="31">
        <f t="shared" ca="1" si="1"/>
        <v>0</v>
      </c>
      <c r="T244" s="32"/>
      <c r="U244" s="32"/>
      <c r="V244" s="32"/>
      <c r="W244" s="32"/>
      <c r="X244" s="32"/>
      <c r="Y244" s="32"/>
      <c r="Z244" s="32"/>
      <c r="AA244" s="32"/>
      <c r="AB244" s="32"/>
      <c r="AC244" s="32"/>
      <c r="AD244" s="32"/>
      <c r="AE244" s="32"/>
    </row>
    <row r="245" spans="1:31" ht="12.75">
      <c r="A245" s="89" t="s">
        <v>5268</v>
      </c>
      <c r="B245" s="43" t="s">
        <v>5595</v>
      </c>
      <c r="C245" s="45" t="s">
        <v>898</v>
      </c>
      <c r="D245" s="45" t="s">
        <v>4647</v>
      </c>
      <c r="E245" s="48">
        <v>43543</v>
      </c>
      <c r="F245" s="43" t="s">
        <v>4787</v>
      </c>
      <c r="G245" s="51" t="s">
        <v>114</v>
      </c>
      <c r="H245" s="51" t="s">
        <v>223</v>
      </c>
      <c r="I245" s="43" t="s">
        <v>226</v>
      </c>
      <c r="J245" s="43" t="s">
        <v>6367</v>
      </c>
      <c r="K245" s="43"/>
      <c r="L245" s="43"/>
      <c r="M245" s="43"/>
      <c r="N245" s="43" t="s">
        <v>4895</v>
      </c>
      <c r="O245" s="48">
        <v>43544</v>
      </c>
      <c r="P245" s="43" t="s">
        <v>4652</v>
      </c>
      <c r="Q245" s="31" t="b">
        <f>IF(AND(OR(G245:G246=DATOS!C$8,G245:G246=DATOS!C$9),H245:H246=DATOS!B$4),ROW(G245:G246))</f>
        <v>0</v>
      </c>
      <c r="R245" s="31" t="str">
        <f t="shared" ca="1" si="0"/>
        <v/>
      </c>
      <c r="S245" s="31">
        <f t="shared" ca="1" si="1"/>
        <v>0</v>
      </c>
      <c r="T245" s="32"/>
      <c r="U245" s="32"/>
      <c r="V245" s="32"/>
      <c r="W245" s="32"/>
      <c r="X245" s="32"/>
      <c r="Y245" s="32"/>
      <c r="Z245" s="32"/>
      <c r="AA245" s="32"/>
      <c r="AB245" s="32"/>
      <c r="AC245" s="32"/>
      <c r="AD245" s="32"/>
      <c r="AE245" s="32"/>
    </row>
    <row r="246" spans="1:31" ht="12.75">
      <c r="A246" s="89" t="s">
        <v>6370</v>
      </c>
      <c r="B246" s="43" t="s">
        <v>39</v>
      </c>
      <c r="C246" s="45" t="s">
        <v>6371</v>
      </c>
      <c r="D246" s="45" t="s">
        <v>4647</v>
      </c>
      <c r="E246" s="48">
        <v>43543</v>
      </c>
      <c r="F246" s="43" t="s">
        <v>6372</v>
      </c>
      <c r="G246" s="51" t="s">
        <v>384</v>
      </c>
      <c r="H246" s="51" t="s">
        <v>223</v>
      </c>
      <c r="I246" s="43" t="s">
        <v>226</v>
      </c>
      <c r="J246" s="43" t="s">
        <v>6374</v>
      </c>
      <c r="K246" s="43"/>
      <c r="L246" s="43"/>
      <c r="M246" s="43"/>
      <c r="N246" s="43" t="s">
        <v>6376</v>
      </c>
      <c r="O246" s="48">
        <v>43546</v>
      </c>
      <c r="P246" s="43" t="s">
        <v>4659</v>
      </c>
      <c r="Q246" s="31" t="b">
        <f>IF(AND(OR(G246:G247=DATOS!C$8,G246:G247=DATOS!C$9),H246:H247=DATOS!B$4),ROW(G246:G247))</f>
        <v>0</v>
      </c>
      <c r="R246" s="31" t="str">
        <f t="shared" ca="1" si="0"/>
        <v/>
      </c>
      <c r="S246" s="31">
        <f t="shared" ca="1" si="1"/>
        <v>0</v>
      </c>
      <c r="T246" s="32"/>
      <c r="U246" s="32"/>
      <c r="V246" s="32"/>
      <c r="W246" s="32"/>
      <c r="X246" s="32"/>
      <c r="Y246" s="32"/>
      <c r="Z246" s="32"/>
      <c r="AA246" s="32"/>
      <c r="AB246" s="32"/>
      <c r="AC246" s="32"/>
      <c r="AD246" s="32"/>
      <c r="AE246" s="32"/>
    </row>
    <row r="247" spans="1:31" ht="12.75">
      <c r="A247" s="37" t="s">
        <v>6380</v>
      </c>
      <c r="B247" s="43" t="s">
        <v>6381</v>
      </c>
      <c r="C247" s="45" t="s">
        <v>5701</v>
      </c>
      <c r="D247" s="45" t="s">
        <v>4671</v>
      </c>
      <c r="E247" s="48">
        <v>43544</v>
      </c>
      <c r="F247" s="43" t="s">
        <v>6382</v>
      </c>
      <c r="G247" s="51" t="s">
        <v>222</v>
      </c>
      <c r="H247" s="51" t="s">
        <v>223</v>
      </c>
      <c r="I247" s="43" t="s">
        <v>226</v>
      </c>
      <c r="J247" s="43" t="s">
        <v>6383</v>
      </c>
      <c r="K247" s="43"/>
      <c r="L247" s="43"/>
      <c r="M247" s="43"/>
      <c r="N247" s="43" t="s">
        <v>4797</v>
      </c>
      <c r="O247" s="48">
        <v>43544</v>
      </c>
      <c r="P247" s="43" t="s">
        <v>4675</v>
      </c>
      <c r="Q247" s="31" t="b">
        <f>IF(AND(OR(G247:G248=DATOS!C$8,G247:G248=DATOS!C$9),H247:H248=DATOS!B$4),ROW(G247:G248))</f>
        <v>0</v>
      </c>
      <c r="R247" s="31" t="str">
        <f t="shared" ca="1" si="0"/>
        <v/>
      </c>
      <c r="S247" s="31">
        <f t="shared" ca="1" si="1"/>
        <v>0</v>
      </c>
      <c r="T247" s="32"/>
      <c r="U247" s="32"/>
      <c r="V247" s="32"/>
      <c r="W247" s="32"/>
      <c r="X247" s="32"/>
      <c r="Y247" s="32"/>
      <c r="Z247" s="32"/>
      <c r="AA247" s="32"/>
      <c r="AB247" s="32"/>
      <c r="AC247" s="32"/>
      <c r="AD247" s="32"/>
      <c r="AE247" s="32"/>
    </row>
    <row r="248" spans="1:31" ht="12.75">
      <c r="A248" s="37" t="s">
        <v>5187</v>
      </c>
      <c r="B248" s="43" t="s">
        <v>5084</v>
      </c>
      <c r="C248" s="45" t="s">
        <v>5086</v>
      </c>
      <c r="D248" s="45" t="s">
        <v>4951</v>
      </c>
      <c r="E248" s="48">
        <v>43545</v>
      </c>
      <c r="F248" s="43" t="s">
        <v>6387</v>
      </c>
      <c r="G248" s="51" t="s">
        <v>114</v>
      </c>
      <c r="H248" s="51" t="s">
        <v>223</v>
      </c>
      <c r="I248" s="43" t="s">
        <v>226</v>
      </c>
      <c r="J248" s="43"/>
      <c r="K248" s="43"/>
      <c r="L248" s="43"/>
      <c r="M248" s="43"/>
      <c r="N248" s="84" t="s">
        <v>6388</v>
      </c>
      <c r="O248" s="48">
        <v>43545</v>
      </c>
      <c r="P248" s="43" t="s">
        <v>4956</v>
      </c>
      <c r="Q248" s="31" t="b">
        <f>IF(AND(OR(G248:G249=DATOS!C$8,G248:G249=DATOS!C$9),H248:H249=DATOS!B$4),ROW(G248:G249))</f>
        <v>0</v>
      </c>
      <c r="R248" s="31" t="str">
        <f t="shared" ca="1" si="0"/>
        <v/>
      </c>
      <c r="S248" s="31">
        <f t="shared" ca="1" si="1"/>
        <v>0</v>
      </c>
      <c r="T248" s="32"/>
      <c r="U248" s="32"/>
      <c r="V248" s="32"/>
      <c r="W248" s="32"/>
      <c r="X248" s="32"/>
      <c r="Y248" s="32"/>
      <c r="Z248" s="32"/>
      <c r="AA248" s="32"/>
      <c r="AB248" s="32"/>
      <c r="AC248" s="32"/>
      <c r="AD248" s="32"/>
      <c r="AE248" s="32"/>
    </row>
    <row r="249" spans="1:31" ht="12.75">
      <c r="A249" s="37" t="s">
        <v>5925</v>
      </c>
      <c r="B249" s="43" t="s">
        <v>5926</v>
      </c>
      <c r="C249" s="45" t="s">
        <v>4726</v>
      </c>
      <c r="D249" s="45" t="s">
        <v>4951</v>
      </c>
      <c r="E249" s="48">
        <v>43545</v>
      </c>
      <c r="F249" s="43" t="s">
        <v>5526</v>
      </c>
      <c r="G249" s="51" t="s">
        <v>362</v>
      </c>
      <c r="H249" s="51" t="s">
        <v>223</v>
      </c>
      <c r="I249" s="43" t="s">
        <v>226</v>
      </c>
      <c r="J249" s="43" t="s">
        <v>6392</v>
      </c>
      <c r="K249" s="43"/>
      <c r="L249" s="43"/>
      <c r="M249" s="43"/>
      <c r="N249" s="43"/>
      <c r="O249" s="31"/>
      <c r="P249" s="31"/>
      <c r="Q249" s="31" t="b">
        <f>IF(AND(OR(G249:G250=DATOS!C$8,G249:G250=DATOS!C$9),H249:H250=DATOS!B$4),ROW(G249:G250))</f>
        <v>0</v>
      </c>
      <c r="R249" s="31" t="str">
        <f t="shared" ca="1" si="0"/>
        <v/>
      </c>
      <c r="S249" s="31">
        <f t="shared" ca="1" si="1"/>
        <v>0</v>
      </c>
      <c r="T249" s="32"/>
      <c r="U249" s="32"/>
      <c r="V249" s="32"/>
      <c r="W249" s="32"/>
      <c r="X249" s="32"/>
      <c r="Y249" s="32"/>
      <c r="Z249" s="32"/>
      <c r="AA249" s="32"/>
      <c r="AB249" s="32"/>
      <c r="AC249" s="32"/>
      <c r="AD249" s="32"/>
      <c r="AE249" s="32"/>
    </row>
    <row r="250" spans="1:31" ht="12.75">
      <c r="A250" s="37" t="s">
        <v>6397</v>
      </c>
      <c r="B250" s="43" t="s">
        <v>6398</v>
      </c>
      <c r="C250" s="45" t="s">
        <v>4491</v>
      </c>
      <c r="D250" s="45" t="s">
        <v>4647</v>
      </c>
      <c r="E250" s="48">
        <v>43546</v>
      </c>
      <c r="F250" s="43" t="s">
        <v>6399</v>
      </c>
      <c r="G250" s="51" t="s">
        <v>384</v>
      </c>
      <c r="H250" s="51" t="s">
        <v>223</v>
      </c>
      <c r="I250" s="43" t="s">
        <v>226</v>
      </c>
      <c r="J250" s="43" t="s">
        <v>6400</v>
      </c>
      <c r="K250" s="43"/>
      <c r="L250" s="43"/>
      <c r="M250" s="43"/>
      <c r="N250" s="43" t="s">
        <v>5421</v>
      </c>
      <c r="O250" s="48">
        <v>43551</v>
      </c>
      <c r="P250" s="43" t="s">
        <v>5576</v>
      </c>
      <c r="Q250" s="31" t="b">
        <f>IF(AND(OR(G250:G251=DATOS!C$8,G250:G251=DATOS!C$9),H250:H251=DATOS!B$4),ROW(G250:G251))</f>
        <v>0</v>
      </c>
      <c r="R250" s="31" t="str">
        <f t="shared" ca="1" si="0"/>
        <v/>
      </c>
      <c r="S250" s="31">
        <f t="shared" ca="1" si="1"/>
        <v>0</v>
      </c>
      <c r="T250" s="32"/>
      <c r="U250" s="32"/>
      <c r="V250" s="32"/>
      <c r="W250" s="32"/>
      <c r="X250" s="32"/>
      <c r="Y250" s="32"/>
      <c r="Z250" s="32"/>
      <c r="AA250" s="32"/>
      <c r="AB250" s="32"/>
      <c r="AC250" s="32"/>
      <c r="AD250" s="32"/>
      <c r="AE250" s="32"/>
    </row>
    <row r="251" spans="1:31" ht="12.75">
      <c r="A251" s="37" t="s">
        <v>5036</v>
      </c>
      <c r="B251" s="43" t="s">
        <v>5055</v>
      </c>
      <c r="C251" s="45" t="s">
        <v>216</v>
      </c>
      <c r="D251" s="45" t="s">
        <v>4671</v>
      </c>
      <c r="E251" s="48">
        <v>43547</v>
      </c>
      <c r="F251" s="43" t="s">
        <v>5574</v>
      </c>
      <c r="G251" s="51" t="s">
        <v>384</v>
      </c>
      <c r="H251" s="51" t="s">
        <v>223</v>
      </c>
      <c r="I251" s="43" t="s">
        <v>226</v>
      </c>
      <c r="J251" s="43" t="s">
        <v>6404</v>
      </c>
      <c r="K251" s="43"/>
      <c r="L251" s="43"/>
      <c r="M251" s="43"/>
      <c r="N251" s="43" t="s">
        <v>6405</v>
      </c>
      <c r="O251" s="48">
        <v>43554</v>
      </c>
      <c r="P251" s="43" t="s">
        <v>389</v>
      </c>
      <c r="Q251" s="31" t="b">
        <f>IF(AND(OR(G251:G252=DATOS!C$8,G251:G252=DATOS!C$9),H251:H252=DATOS!B$4),ROW(G251:G252))</f>
        <v>0</v>
      </c>
      <c r="R251" s="31" t="str">
        <f t="shared" ca="1" si="0"/>
        <v/>
      </c>
      <c r="S251" s="31">
        <f t="shared" ca="1" si="1"/>
        <v>0</v>
      </c>
      <c r="T251" s="32"/>
      <c r="U251" s="32"/>
      <c r="V251" s="32"/>
      <c r="W251" s="32"/>
      <c r="X251" s="32"/>
      <c r="Y251" s="32"/>
      <c r="Z251" s="32"/>
      <c r="AA251" s="32"/>
      <c r="AB251" s="32"/>
      <c r="AC251" s="32"/>
      <c r="AD251" s="32"/>
      <c r="AE251" s="32"/>
    </row>
    <row r="252" spans="1:31" ht="12.75">
      <c r="A252" s="37" t="s">
        <v>6407</v>
      </c>
      <c r="B252" s="43" t="s">
        <v>6408</v>
      </c>
      <c r="C252" s="45" t="s">
        <v>216</v>
      </c>
      <c r="D252" s="45" t="s">
        <v>4647</v>
      </c>
      <c r="E252" s="48">
        <v>43547</v>
      </c>
      <c r="F252" s="43" t="s">
        <v>6409</v>
      </c>
      <c r="G252" s="51" t="s">
        <v>114</v>
      </c>
      <c r="H252" s="51" t="s">
        <v>223</v>
      </c>
      <c r="I252" s="43" t="s">
        <v>226</v>
      </c>
      <c r="J252" s="43" t="s">
        <v>6410</v>
      </c>
      <c r="K252" s="43"/>
      <c r="L252" s="43"/>
      <c r="M252" s="43"/>
      <c r="N252" s="43" t="s">
        <v>6412</v>
      </c>
      <c r="O252" s="48">
        <v>43547</v>
      </c>
      <c r="P252" s="43" t="s">
        <v>4652</v>
      </c>
      <c r="Q252" s="31" t="b">
        <f>IF(AND(OR(G252:G253=DATOS!C$8,G252:G253=DATOS!C$9),H252:H253=DATOS!B$4),ROW(G252:G253))</f>
        <v>0</v>
      </c>
      <c r="R252" s="31" t="str">
        <f t="shared" ca="1" si="0"/>
        <v/>
      </c>
      <c r="S252" s="31">
        <f t="shared" ca="1" si="1"/>
        <v>0</v>
      </c>
      <c r="T252" s="32"/>
      <c r="U252" s="32"/>
      <c r="V252" s="32"/>
      <c r="W252" s="32"/>
      <c r="X252" s="32"/>
      <c r="Y252" s="32"/>
      <c r="Z252" s="32"/>
      <c r="AA252" s="32"/>
      <c r="AB252" s="32"/>
      <c r="AC252" s="32"/>
      <c r="AD252" s="32"/>
      <c r="AE252" s="32"/>
    </row>
    <row r="253" spans="1:31" ht="12.75">
      <c r="A253" s="37" t="s">
        <v>5594</v>
      </c>
      <c r="B253" s="43" t="s">
        <v>6416</v>
      </c>
      <c r="C253" s="45" t="s">
        <v>898</v>
      </c>
      <c r="D253" s="45" t="s">
        <v>4671</v>
      </c>
      <c r="E253" s="48">
        <v>43547</v>
      </c>
      <c r="F253" s="43" t="s">
        <v>6418</v>
      </c>
      <c r="G253" s="51" t="s">
        <v>114</v>
      </c>
      <c r="H253" s="51" t="s">
        <v>223</v>
      </c>
      <c r="I253" s="43" t="s">
        <v>226</v>
      </c>
      <c r="J253" s="43" t="s">
        <v>6419</v>
      </c>
      <c r="K253" s="43"/>
      <c r="L253" s="43"/>
      <c r="M253" s="43"/>
      <c r="N253" s="43" t="s">
        <v>6420</v>
      </c>
      <c r="O253" s="48">
        <v>43552</v>
      </c>
      <c r="P253" s="43" t="s">
        <v>4675</v>
      </c>
      <c r="Q253" s="31" t="b">
        <f>IF(AND(OR(G253:G254=DATOS!C$8,G253:G254=DATOS!C$9),H253:H254=DATOS!B$4),ROW(G253:G254))</f>
        <v>0</v>
      </c>
      <c r="R253" s="31" t="str">
        <f t="shared" ca="1" si="0"/>
        <v/>
      </c>
      <c r="S253" s="31">
        <f t="shared" ca="1" si="1"/>
        <v>0</v>
      </c>
      <c r="T253" s="32"/>
      <c r="U253" s="32"/>
      <c r="V253" s="32"/>
      <c r="W253" s="32"/>
      <c r="X253" s="32"/>
      <c r="Y253" s="32"/>
      <c r="Z253" s="32"/>
      <c r="AA253" s="32"/>
      <c r="AB253" s="32"/>
      <c r="AC253" s="32"/>
      <c r="AD253" s="32"/>
      <c r="AE253" s="32"/>
    </row>
    <row r="254" spans="1:31" ht="12.75">
      <c r="A254" s="37" t="s">
        <v>6422</v>
      </c>
      <c r="B254" s="43" t="s">
        <v>6423</v>
      </c>
      <c r="C254" s="45" t="s">
        <v>4655</v>
      </c>
      <c r="D254" s="45" t="s">
        <v>4951</v>
      </c>
      <c r="E254" s="48">
        <v>43549</v>
      </c>
      <c r="F254" s="84" t="s">
        <v>6424</v>
      </c>
      <c r="G254" s="51" t="s">
        <v>384</v>
      </c>
      <c r="H254" s="51" t="s">
        <v>223</v>
      </c>
      <c r="I254" s="43" t="s">
        <v>226</v>
      </c>
      <c r="J254" s="43" t="s">
        <v>6425</v>
      </c>
      <c r="K254" s="43"/>
      <c r="L254" s="43"/>
      <c r="M254" s="43"/>
      <c r="N254" s="43" t="s">
        <v>6426</v>
      </c>
      <c r="O254" s="48">
        <v>43552</v>
      </c>
      <c r="P254" s="43" t="s">
        <v>4956</v>
      </c>
      <c r="Q254" s="31" t="b">
        <f>IF(AND(OR(G254:G255=DATOS!C$8,G254:G255=DATOS!C$9),H254:H255=DATOS!B$4),ROW(G254:G255))</f>
        <v>0</v>
      </c>
      <c r="R254" s="31" t="str">
        <f t="shared" ca="1" si="0"/>
        <v/>
      </c>
      <c r="S254" s="31">
        <f t="shared" ca="1" si="1"/>
        <v>0</v>
      </c>
      <c r="T254" s="32"/>
      <c r="U254" s="32"/>
      <c r="V254" s="32"/>
      <c r="W254" s="32"/>
      <c r="X254" s="32"/>
      <c r="Y254" s="32"/>
      <c r="Z254" s="32"/>
      <c r="AA254" s="32"/>
      <c r="AB254" s="32"/>
      <c r="AC254" s="32"/>
      <c r="AD254" s="32"/>
      <c r="AE254" s="32"/>
    </row>
    <row r="255" spans="1:31" ht="12.75">
      <c r="A255" s="37" t="s">
        <v>5840</v>
      </c>
      <c r="B255" s="43" t="s">
        <v>5841</v>
      </c>
      <c r="C255" s="45" t="s">
        <v>4817</v>
      </c>
      <c r="D255" s="45" t="s">
        <v>4951</v>
      </c>
      <c r="E255" s="48">
        <v>43549</v>
      </c>
      <c r="F255" s="43" t="s">
        <v>1695</v>
      </c>
      <c r="G255" s="51" t="s">
        <v>271</v>
      </c>
      <c r="H255" s="51" t="s">
        <v>223</v>
      </c>
      <c r="I255" s="43" t="s">
        <v>226</v>
      </c>
      <c r="J255" s="43" t="s">
        <v>6430</v>
      </c>
      <c r="K255" s="43"/>
      <c r="L255" s="43"/>
      <c r="M255" s="43"/>
      <c r="N255" s="43" t="s">
        <v>6431</v>
      </c>
      <c r="O255" s="48">
        <v>43552</v>
      </c>
      <c r="P255" s="43" t="s">
        <v>4956</v>
      </c>
      <c r="Q255" s="31" t="b">
        <f>IF(AND(OR(G255:G256=DATOS!C$8,G255:G256=DATOS!C$9),H255:H256=DATOS!B$4),ROW(G255:G256))</f>
        <v>0</v>
      </c>
      <c r="R255" s="31" t="str">
        <f t="shared" ca="1" si="0"/>
        <v/>
      </c>
      <c r="S255" s="31">
        <f t="shared" ca="1" si="1"/>
        <v>0</v>
      </c>
      <c r="T255" s="32"/>
      <c r="U255" s="32"/>
      <c r="V255" s="32"/>
      <c r="W255" s="32"/>
      <c r="X255" s="32"/>
      <c r="Y255" s="32"/>
      <c r="Z255" s="32"/>
      <c r="AA255" s="32"/>
      <c r="AB255" s="32"/>
      <c r="AC255" s="32"/>
      <c r="AD255" s="32"/>
      <c r="AE255" s="32"/>
    </row>
    <row r="256" spans="1:31" ht="12.75">
      <c r="A256" s="37" t="s">
        <v>6432</v>
      </c>
      <c r="B256" s="43" t="s">
        <v>6381</v>
      </c>
      <c r="C256" s="45" t="s">
        <v>5701</v>
      </c>
      <c r="D256" s="45" t="s">
        <v>4779</v>
      </c>
      <c r="E256" s="48">
        <v>43549</v>
      </c>
      <c r="F256" s="43" t="s">
        <v>6433</v>
      </c>
      <c r="G256" s="51" t="s">
        <v>384</v>
      </c>
      <c r="H256" s="51" t="s">
        <v>223</v>
      </c>
      <c r="I256" s="43" t="s">
        <v>226</v>
      </c>
      <c r="J256" s="43" t="s">
        <v>6434</v>
      </c>
      <c r="K256" s="43"/>
      <c r="L256" s="43"/>
      <c r="M256" s="43"/>
      <c r="N256" s="43" t="s">
        <v>6435</v>
      </c>
      <c r="O256" s="48">
        <v>43554</v>
      </c>
      <c r="P256" s="43" t="s">
        <v>4675</v>
      </c>
      <c r="Q256" s="31" t="b">
        <f>IF(AND(OR(G256:G257=DATOS!C$8,G256:G257=DATOS!C$9),H256:H257=DATOS!B$4),ROW(G256:G257))</f>
        <v>0</v>
      </c>
      <c r="R256" s="31" t="str">
        <f t="shared" ca="1" si="0"/>
        <v/>
      </c>
      <c r="S256" s="31">
        <f t="shared" ca="1" si="1"/>
        <v>0</v>
      </c>
      <c r="T256" s="32"/>
      <c r="U256" s="32"/>
      <c r="V256" s="32"/>
      <c r="W256" s="32"/>
      <c r="X256" s="32"/>
      <c r="Y256" s="32"/>
      <c r="Z256" s="32"/>
      <c r="AA256" s="32"/>
      <c r="AB256" s="32"/>
      <c r="AC256" s="32"/>
      <c r="AD256" s="32"/>
      <c r="AE256" s="32"/>
    </row>
    <row r="257" spans="1:31" ht="12.75">
      <c r="A257" s="37" t="s">
        <v>6436</v>
      </c>
      <c r="B257" s="43" t="s">
        <v>5105</v>
      </c>
      <c r="C257" s="45" t="s">
        <v>624</v>
      </c>
      <c r="D257" s="45" t="s">
        <v>4951</v>
      </c>
      <c r="E257" s="48">
        <v>43551</v>
      </c>
      <c r="F257" s="43" t="s">
        <v>5941</v>
      </c>
      <c r="G257" s="51" t="s">
        <v>384</v>
      </c>
      <c r="H257" s="51" t="s">
        <v>223</v>
      </c>
      <c r="I257" s="43" t="s">
        <v>226</v>
      </c>
      <c r="J257" s="43"/>
      <c r="K257" s="43"/>
      <c r="L257" s="43"/>
      <c r="M257" s="43"/>
      <c r="N257" s="43" t="s">
        <v>6437</v>
      </c>
      <c r="O257" s="48">
        <v>6764013</v>
      </c>
      <c r="P257" s="43" t="s">
        <v>4956</v>
      </c>
      <c r="Q257" s="31" t="b">
        <f>IF(AND(OR(G257:G258=DATOS!C$8,G257:G258=DATOS!C$9),H257:H258=DATOS!B$4),ROW(G257:G258))</f>
        <v>0</v>
      </c>
      <c r="R257" s="31" t="str">
        <f t="shared" ca="1" si="0"/>
        <v/>
      </c>
      <c r="S257" s="31">
        <f t="shared" ca="1" si="1"/>
        <v>0</v>
      </c>
      <c r="T257" s="32"/>
      <c r="U257" s="32"/>
      <c r="V257" s="32"/>
      <c r="W257" s="32"/>
      <c r="X257" s="32"/>
      <c r="Y257" s="32"/>
      <c r="Z257" s="32"/>
      <c r="AA257" s="32"/>
      <c r="AB257" s="32"/>
      <c r="AC257" s="32"/>
      <c r="AD257" s="32"/>
      <c r="AE257" s="32"/>
    </row>
    <row r="258" spans="1:31" ht="12.75">
      <c r="A258" s="37" t="s">
        <v>6439</v>
      </c>
      <c r="B258" s="43" t="s">
        <v>6440</v>
      </c>
      <c r="C258" s="45" t="s">
        <v>478</v>
      </c>
      <c r="D258" s="45" t="s">
        <v>4671</v>
      </c>
      <c r="E258" s="48">
        <v>43552</v>
      </c>
      <c r="F258" s="43" t="s">
        <v>6442</v>
      </c>
      <c r="G258" s="51" t="s">
        <v>384</v>
      </c>
      <c r="H258" s="51" t="s">
        <v>223</v>
      </c>
      <c r="I258" s="43" t="s">
        <v>226</v>
      </c>
      <c r="J258" s="43" t="s">
        <v>6444</v>
      </c>
      <c r="K258" s="43"/>
      <c r="L258" s="43"/>
      <c r="M258" s="43"/>
      <c r="N258" s="43" t="s">
        <v>6445</v>
      </c>
      <c r="O258" s="48">
        <v>43553</v>
      </c>
      <c r="P258" s="43" t="s">
        <v>389</v>
      </c>
      <c r="Q258" s="31" t="b">
        <f>IF(AND(OR(G258:G259=DATOS!C$8,G258:G259=DATOS!C$9),H258:H259=DATOS!B$4),ROW(G258:G259))</f>
        <v>0</v>
      </c>
      <c r="R258" s="31" t="str">
        <f t="shared" ca="1" si="0"/>
        <v/>
      </c>
      <c r="S258" s="31">
        <f t="shared" ca="1" si="1"/>
        <v>0</v>
      </c>
      <c r="T258" s="32"/>
      <c r="U258" s="32"/>
      <c r="V258" s="32"/>
      <c r="W258" s="32"/>
      <c r="X258" s="32"/>
      <c r="Y258" s="32"/>
      <c r="Z258" s="32"/>
      <c r="AA258" s="32"/>
      <c r="AB258" s="32"/>
      <c r="AC258" s="32"/>
      <c r="AD258" s="32"/>
      <c r="AE258" s="32"/>
    </row>
    <row r="259" spans="1:31" ht="12.75">
      <c r="A259" s="37" t="s">
        <v>6447</v>
      </c>
      <c r="B259" s="43" t="s">
        <v>6449</v>
      </c>
      <c r="C259" s="45" t="s">
        <v>4746</v>
      </c>
      <c r="D259" s="45" t="s">
        <v>4671</v>
      </c>
      <c r="E259" s="48">
        <v>43552</v>
      </c>
      <c r="F259" s="43" t="s">
        <v>6450</v>
      </c>
      <c r="G259" s="51" t="s">
        <v>384</v>
      </c>
      <c r="H259" s="51" t="s">
        <v>223</v>
      </c>
      <c r="I259" s="43" t="s">
        <v>226</v>
      </c>
      <c r="J259" s="43" t="s">
        <v>6451</v>
      </c>
      <c r="K259" s="43"/>
      <c r="L259" s="43"/>
      <c r="M259" s="43"/>
      <c r="N259" s="43" t="s">
        <v>6452</v>
      </c>
      <c r="O259" s="48">
        <v>43554</v>
      </c>
      <c r="P259" s="43" t="s">
        <v>4675</v>
      </c>
      <c r="Q259" s="31" t="b">
        <f>IF(AND(OR(G259:G260=DATOS!C$8,G259:G260=DATOS!C$9),H259:H260=DATOS!B$4),ROW(G259:G260))</f>
        <v>0</v>
      </c>
      <c r="R259" s="31" t="str">
        <f t="shared" ca="1" si="0"/>
        <v/>
      </c>
      <c r="S259" s="31">
        <f t="shared" ca="1" si="1"/>
        <v>0</v>
      </c>
      <c r="T259" s="32"/>
      <c r="U259" s="32"/>
      <c r="V259" s="32"/>
      <c r="W259" s="32"/>
      <c r="X259" s="32"/>
      <c r="Y259" s="32"/>
      <c r="Z259" s="32"/>
      <c r="AA259" s="32"/>
      <c r="AB259" s="32"/>
      <c r="AC259" s="32"/>
      <c r="AD259" s="32"/>
      <c r="AE259" s="32"/>
    </row>
    <row r="260" spans="1:31" ht="12.75">
      <c r="A260" s="37" t="s">
        <v>6456</v>
      </c>
      <c r="B260" s="43" t="s">
        <v>6457</v>
      </c>
      <c r="C260" s="45" t="s">
        <v>4761</v>
      </c>
      <c r="D260" s="45" t="s">
        <v>4647</v>
      </c>
      <c r="E260" s="48">
        <v>43552</v>
      </c>
      <c r="F260" s="43" t="s">
        <v>4710</v>
      </c>
      <c r="G260" s="51" t="s">
        <v>114</v>
      </c>
      <c r="H260" s="51" t="s">
        <v>223</v>
      </c>
      <c r="I260" s="43" t="s">
        <v>226</v>
      </c>
      <c r="J260" s="43" t="s">
        <v>6459</v>
      </c>
      <c r="K260" s="43"/>
      <c r="L260" s="43"/>
      <c r="M260" s="43"/>
      <c r="N260" s="43" t="s">
        <v>6460</v>
      </c>
      <c r="O260" s="48">
        <v>43552</v>
      </c>
      <c r="P260" s="43" t="s">
        <v>4652</v>
      </c>
      <c r="Q260" s="31" t="b">
        <f>IF(AND(OR(G260:G261=DATOS!C$8,G260:G261=DATOS!C$9),H260:H261=DATOS!B$4),ROW(G260:G261))</f>
        <v>0</v>
      </c>
      <c r="R260" s="31" t="str">
        <f t="shared" ca="1" si="0"/>
        <v/>
      </c>
      <c r="S260" s="31">
        <f t="shared" ca="1" si="1"/>
        <v>0</v>
      </c>
      <c r="T260" s="32"/>
      <c r="U260" s="32"/>
      <c r="V260" s="32"/>
      <c r="W260" s="32"/>
      <c r="X260" s="32"/>
      <c r="Y260" s="32"/>
      <c r="Z260" s="32"/>
      <c r="AA260" s="32"/>
      <c r="AB260" s="32"/>
      <c r="AC260" s="32"/>
      <c r="AD260" s="32"/>
      <c r="AE260" s="32"/>
    </row>
    <row r="261" spans="1:31" ht="12.75">
      <c r="A261" s="37" t="s">
        <v>5260</v>
      </c>
      <c r="B261" s="43" t="s">
        <v>5261</v>
      </c>
      <c r="C261" s="45" t="s">
        <v>263</v>
      </c>
      <c r="D261" s="45" t="s">
        <v>4671</v>
      </c>
      <c r="E261" s="48">
        <v>43553</v>
      </c>
      <c r="F261" s="43" t="s">
        <v>6463</v>
      </c>
      <c r="G261" s="51" t="s">
        <v>114</v>
      </c>
      <c r="H261" s="51" t="s">
        <v>223</v>
      </c>
      <c r="I261" s="43" t="s">
        <v>226</v>
      </c>
      <c r="J261" s="43" t="s">
        <v>1077</v>
      </c>
      <c r="K261" s="43"/>
      <c r="L261" s="43"/>
      <c r="M261" s="43"/>
      <c r="N261" s="43" t="s">
        <v>4797</v>
      </c>
      <c r="O261" s="48">
        <v>43553</v>
      </c>
      <c r="P261" s="43" t="s">
        <v>4675</v>
      </c>
      <c r="Q261" s="31" t="b">
        <f>IF(AND(OR(G261:G262=DATOS!C$8,G261:G262=DATOS!C$9),H261:H262=DATOS!B$4),ROW(G261:G262))</f>
        <v>0</v>
      </c>
      <c r="R261" s="31" t="str">
        <f t="shared" ca="1" si="0"/>
        <v/>
      </c>
      <c r="S261" s="31">
        <f t="shared" ca="1" si="1"/>
        <v>0</v>
      </c>
      <c r="T261" s="32"/>
      <c r="U261" s="32"/>
      <c r="V261" s="32"/>
      <c r="W261" s="32"/>
      <c r="X261" s="32"/>
      <c r="Y261" s="32"/>
      <c r="Z261" s="32"/>
      <c r="AA261" s="32"/>
      <c r="AB261" s="32"/>
      <c r="AC261" s="32"/>
      <c r="AD261" s="32"/>
      <c r="AE261" s="32"/>
    </row>
    <row r="262" spans="1:31" ht="12.75">
      <c r="A262" s="37" t="s">
        <v>6468</v>
      </c>
      <c r="B262" s="43" t="s">
        <v>6470</v>
      </c>
      <c r="C262" s="45" t="s">
        <v>5151</v>
      </c>
      <c r="D262" s="45" t="s">
        <v>4671</v>
      </c>
      <c r="E262" s="48">
        <v>43554</v>
      </c>
      <c r="F262" s="43" t="s">
        <v>6471</v>
      </c>
      <c r="G262" s="51" t="s">
        <v>114</v>
      </c>
      <c r="H262" s="51" t="s">
        <v>223</v>
      </c>
      <c r="I262" s="43" t="s">
        <v>226</v>
      </c>
      <c r="J262" s="43" t="s">
        <v>1077</v>
      </c>
      <c r="K262" s="43"/>
      <c r="L262" s="43"/>
      <c r="M262" s="43"/>
      <c r="N262" s="43" t="s">
        <v>6472</v>
      </c>
      <c r="O262" s="48">
        <v>43554</v>
      </c>
      <c r="P262" s="43" t="s">
        <v>4675</v>
      </c>
      <c r="Q262" s="31" t="b">
        <f>IF(AND(OR(G262:G269=DATOS!C$8,G262:G269=DATOS!C$9),H262:H269=DATOS!B$4),ROW(G262:G269))</f>
        <v>0</v>
      </c>
      <c r="R262" s="31" t="str">
        <f t="shared" ca="1" si="0"/>
        <v/>
      </c>
      <c r="S262" s="31">
        <f t="shared" ca="1" si="1"/>
        <v>0</v>
      </c>
      <c r="T262" s="32"/>
      <c r="U262" s="32"/>
      <c r="V262" s="32"/>
      <c r="W262" s="32"/>
      <c r="X262" s="32"/>
      <c r="Y262" s="32"/>
      <c r="Z262" s="32"/>
      <c r="AA262" s="32"/>
      <c r="AB262" s="32"/>
      <c r="AC262" s="32"/>
      <c r="AD262" s="32"/>
      <c r="AE262" s="32"/>
    </row>
    <row r="263" spans="1:31" ht="12.75">
      <c r="A263" s="37" t="s">
        <v>6475</v>
      </c>
      <c r="B263" s="43" t="s">
        <v>6476</v>
      </c>
      <c r="C263" s="45" t="s">
        <v>4746</v>
      </c>
      <c r="D263" s="45" t="s">
        <v>4647</v>
      </c>
      <c r="E263" s="48">
        <v>43556</v>
      </c>
      <c r="F263" s="43" t="s">
        <v>6477</v>
      </c>
      <c r="G263" s="51" t="s">
        <v>384</v>
      </c>
      <c r="H263" s="51" t="s">
        <v>223</v>
      </c>
      <c r="I263" s="43" t="s">
        <v>226</v>
      </c>
      <c r="J263" s="43"/>
      <c r="K263" s="43"/>
      <c r="L263" s="43"/>
      <c r="M263" s="43"/>
      <c r="N263" s="43" t="s">
        <v>6478</v>
      </c>
      <c r="O263" s="48">
        <v>43525</v>
      </c>
      <c r="P263" s="43" t="s">
        <v>5576</v>
      </c>
      <c r="Q263" s="31" t="b">
        <f>IF(AND(OR(G263:G270=DATOS!C$8,G263:G270=DATOS!C$9),H263:H270=DATOS!B$4),ROW(G263:G270))</f>
        <v>0</v>
      </c>
      <c r="R263" s="31" t="str">
        <f t="shared" ca="1" si="0"/>
        <v/>
      </c>
      <c r="S263" s="31">
        <f t="shared" ca="1" si="1"/>
        <v>0</v>
      </c>
      <c r="T263" s="32"/>
      <c r="U263" s="32"/>
      <c r="V263" s="32"/>
      <c r="W263" s="32"/>
      <c r="X263" s="32"/>
      <c r="Y263" s="32"/>
      <c r="Z263" s="32"/>
      <c r="AA263" s="32"/>
      <c r="AB263" s="32"/>
      <c r="AC263" s="32"/>
      <c r="AD263" s="32"/>
      <c r="AE263" s="32"/>
    </row>
    <row r="264" spans="1:31" ht="12.75">
      <c r="A264" s="37" t="s">
        <v>6482</v>
      </c>
      <c r="B264" s="43" t="s">
        <v>6485</v>
      </c>
      <c r="C264" s="45" t="s">
        <v>216</v>
      </c>
      <c r="D264" s="45" t="s">
        <v>4647</v>
      </c>
      <c r="E264" s="48">
        <v>43556</v>
      </c>
      <c r="F264" s="43" t="s">
        <v>6477</v>
      </c>
      <c r="G264" s="51" t="s">
        <v>384</v>
      </c>
      <c r="H264" s="51" t="s">
        <v>223</v>
      </c>
      <c r="I264" s="43" t="s">
        <v>226</v>
      </c>
      <c r="J264" s="43"/>
      <c r="K264" s="43"/>
      <c r="L264" s="43"/>
      <c r="M264" s="43"/>
      <c r="N264" s="43" t="s">
        <v>6488</v>
      </c>
      <c r="O264" s="48">
        <v>43525</v>
      </c>
      <c r="P264" s="43" t="s">
        <v>5576</v>
      </c>
      <c r="Q264" s="31" t="b">
        <f>IF(AND(OR(G264:G271=DATOS!C$8,G264:G271=DATOS!C$9),H264:H271=DATOS!B$4),ROW(G264:G271))</f>
        <v>0</v>
      </c>
      <c r="R264" s="31" t="str">
        <f t="shared" ca="1" si="0"/>
        <v/>
      </c>
      <c r="S264" s="31">
        <f t="shared" ca="1" si="1"/>
        <v>0</v>
      </c>
      <c r="T264" s="32"/>
      <c r="U264" s="32"/>
      <c r="V264" s="32"/>
      <c r="W264" s="32"/>
      <c r="X264" s="32"/>
      <c r="Y264" s="32"/>
      <c r="Z264" s="32"/>
      <c r="AA264" s="32"/>
      <c r="AB264" s="32"/>
      <c r="AC264" s="32"/>
      <c r="AD264" s="32"/>
      <c r="AE264" s="32"/>
    </row>
    <row r="265" spans="1:31" ht="12.75">
      <c r="A265" s="37" t="s">
        <v>6491</v>
      </c>
      <c r="B265" s="43" t="s">
        <v>6492</v>
      </c>
      <c r="C265" s="45" t="s">
        <v>216</v>
      </c>
      <c r="D265" s="45" t="s">
        <v>4647</v>
      </c>
      <c r="E265" s="48">
        <v>43556</v>
      </c>
      <c r="F265" s="43" t="s">
        <v>6477</v>
      </c>
      <c r="G265" s="51" t="s">
        <v>384</v>
      </c>
      <c r="H265" s="51" t="s">
        <v>223</v>
      </c>
      <c r="I265" s="43" t="s">
        <v>226</v>
      </c>
      <c r="J265" s="43"/>
      <c r="K265" s="43"/>
      <c r="L265" s="43"/>
      <c r="M265" s="43"/>
      <c r="N265" s="43" t="s">
        <v>6488</v>
      </c>
      <c r="O265" s="48">
        <v>43525</v>
      </c>
      <c r="P265" s="43" t="s">
        <v>5576</v>
      </c>
      <c r="Q265" s="31" t="b">
        <f>IF(AND(OR(G265:G272=DATOS!C$8,G265:G272=DATOS!C$9),H265:H272=DATOS!B$4),ROW(G265:G272))</f>
        <v>0</v>
      </c>
      <c r="R265" s="31" t="str">
        <f t="shared" ca="1" si="0"/>
        <v/>
      </c>
      <c r="S265" s="31">
        <f t="shared" ca="1" si="1"/>
        <v>0</v>
      </c>
      <c r="T265" s="32"/>
      <c r="U265" s="32"/>
      <c r="V265" s="32"/>
      <c r="W265" s="32"/>
      <c r="X265" s="32"/>
      <c r="Y265" s="32"/>
      <c r="Z265" s="32"/>
      <c r="AA265" s="32"/>
      <c r="AB265" s="32"/>
      <c r="AC265" s="32"/>
      <c r="AD265" s="32"/>
      <c r="AE265" s="32"/>
    </row>
    <row r="266" spans="1:31" ht="12.75">
      <c r="A266" s="37" t="s">
        <v>6496</v>
      </c>
      <c r="B266" s="43" t="s">
        <v>6497</v>
      </c>
      <c r="C266" s="45" t="s">
        <v>216</v>
      </c>
      <c r="D266" s="45" t="s">
        <v>4647</v>
      </c>
      <c r="E266" s="48">
        <v>43556</v>
      </c>
      <c r="F266" s="43" t="s">
        <v>6477</v>
      </c>
      <c r="G266" s="51" t="s">
        <v>384</v>
      </c>
      <c r="H266" s="51" t="s">
        <v>223</v>
      </c>
      <c r="I266" s="43" t="s">
        <v>226</v>
      </c>
      <c r="J266" s="43"/>
      <c r="K266" s="43"/>
      <c r="L266" s="43"/>
      <c r="M266" s="43"/>
      <c r="N266" s="43" t="s">
        <v>6488</v>
      </c>
      <c r="O266" s="48">
        <v>43525</v>
      </c>
      <c r="P266" s="43" t="s">
        <v>5576</v>
      </c>
      <c r="Q266" s="31" t="b">
        <f>IF(AND(OR(G266:G273=DATOS!C$8,G266:G273=DATOS!C$9),H266:H273=DATOS!B$4),ROW(G266:G273))</f>
        <v>0</v>
      </c>
      <c r="R266" s="31" t="str">
        <f t="shared" ca="1" si="0"/>
        <v/>
      </c>
      <c r="S266" s="31">
        <f t="shared" ca="1" si="1"/>
        <v>0</v>
      </c>
      <c r="T266" s="32"/>
      <c r="U266" s="32"/>
      <c r="V266" s="32"/>
      <c r="W266" s="32"/>
      <c r="X266" s="32"/>
      <c r="Y266" s="32"/>
      <c r="Z266" s="32"/>
      <c r="AA266" s="32"/>
      <c r="AB266" s="32"/>
      <c r="AC266" s="32"/>
      <c r="AD266" s="32"/>
      <c r="AE266" s="32"/>
    </row>
    <row r="267" spans="1:31" ht="12.75">
      <c r="A267" s="37" t="s">
        <v>6500</v>
      </c>
      <c r="B267" s="43" t="s">
        <v>5809</v>
      </c>
      <c r="C267" s="45" t="s">
        <v>4655</v>
      </c>
      <c r="D267" s="45" t="s">
        <v>4647</v>
      </c>
      <c r="E267" s="48">
        <v>43557</v>
      </c>
      <c r="F267" s="43" t="s">
        <v>6502</v>
      </c>
      <c r="G267" s="51" t="s">
        <v>483</v>
      </c>
      <c r="H267" s="51" t="s">
        <v>223</v>
      </c>
      <c r="I267" s="43" t="s">
        <v>226</v>
      </c>
      <c r="J267" s="43"/>
      <c r="K267" s="43"/>
      <c r="L267" s="43"/>
      <c r="M267" s="43"/>
      <c r="N267" s="43" t="s">
        <v>6503</v>
      </c>
      <c r="O267" s="48">
        <v>43565</v>
      </c>
      <c r="P267" s="43" t="s">
        <v>4659</v>
      </c>
      <c r="Q267" s="31" t="b">
        <f>IF(AND(OR(G267:G270=DATOS!C$8,G267:G270=DATOS!C$9),H267:H270=DATOS!B$4),ROW(G267:G270))</f>
        <v>0</v>
      </c>
      <c r="R267" s="31" t="str">
        <f t="shared" ca="1" si="0"/>
        <v/>
      </c>
      <c r="S267" s="31">
        <f t="shared" ca="1" si="1"/>
        <v>0</v>
      </c>
      <c r="T267" s="32"/>
      <c r="U267" s="32"/>
      <c r="V267" s="32"/>
      <c r="W267" s="32"/>
      <c r="X267" s="32"/>
      <c r="Y267" s="32"/>
      <c r="Z267" s="32"/>
      <c r="AA267" s="32"/>
      <c r="AB267" s="32"/>
      <c r="AC267" s="32"/>
      <c r="AD267" s="32"/>
      <c r="AE267" s="32"/>
    </row>
    <row r="268" spans="1:31" ht="12.75">
      <c r="A268" s="37" t="s">
        <v>6508</v>
      </c>
      <c r="B268" s="43" t="s">
        <v>941</v>
      </c>
      <c r="C268" s="45" t="s">
        <v>942</v>
      </c>
      <c r="D268" s="45" t="s">
        <v>4647</v>
      </c>
      <c r="E268" s="48">
        <v>43557</v>
      </c>
      <c r="F268" s="43" t="s">
        <v>6509</v>
      </c>
      <c r="G268" s="51" t="s">
        <v>384</v>
      </c>
      <c r="H268" s="51" t="s">
        <v>223</v>
      </c>
      <c r="I268" s="43" t="s">
        <v>226</v>
      </c>
      <c r="J268" s="43"/>
      <c r="K268" s="43"/>
      <c r="L268" s="43"/>
      <c r="M268" s="43"/>
      <c r="N268" s="43" t="s">
        <v>6510</v>
      </c>
      <c r="O268" s="48">
        <v>43557</v>
      </c>
      <c r="P268" s="43" t="s">
        <v>5576</v>
      </c>
      <c r="Q268" s="31" t="b">
        <f>IF(AND(OR(G268:G275=DATOS!C$8,G268:G275=DATOS!C$9),H268:H275=DATOS!B$4),ROW(G268:G275))</f>
        <v>0</v>
      </c>
      <c r="R268" s="31" t="str">
        <f t="shared" ca="1" si="0"/>
        <v/>
      </c>
      <c r="S268" s="31">
        <f t="shared" ca="1" si="1"/>
        <v>0</v>
      </c>
      <c r="T268" s="32"/>
      <c r="U268" s="32"/>
      <c r="V268" s="32"/>
      <c r="W268" s="32"/>
      <c r="X268" s="32"/>
      <c r="Y268" s="32"/>
      <c r="Z268" s="32"/>
      <c r="AA268" s="32"/>
      <c r="AB268" s="32"/>
      <c r="AC268" s="32"/>
      <c r="AD268" s="32"/>
      <c r="AE268" s="32"/>
    </row>
    <row r="269" spans="1:31" ht="12.75">
      <c r="A269" s="37" t="s">
        <v>5925</v>
      </c>
      <c r="B269" s="43" t="s">
        <v>5926</v>
      </c>
      <c r="C269" s="45" t="s">
        <v>4726</v>
      </c>
      <c r="D269" s="45" t="s">
        <v>4647</v>
      </c>
      <c r="E269" s="48">
        <v>43557</v>
      </c>
      <c r="F269" s="43" t="s">
        <v>6514</v>
      </c>
      <c r="G269" s="51" t="s">
        <v>384</v>
      </c>
      <c r="H269" s="51" t="s">
        <v>223</v>
      </c>
      <c r="I269" s="43" t="s">
        <v>226</v>
      </c>
      <c r="J269" s="43" t="s">
        <v>6517</v>
      </c>
      <c r="K269" s="43"/>
      <c r="L269" s="43"/>
      <c r="M269" s="43"/>
      <c r="N269" s="43" t="s">
        <v>6518</v>
      </c>
      <c r="O269" s="48">
        <v>43557</v>
      </c>
      <c r="P269" s="43" t="s">
        <v>5576</v>
      </c>
      <c r="Q269" s="31" t="b">
        <f>IF(AND(OR(G269:G276=DATOS!C$8,G269:G276=DATOS!C$9),H269:H276=DATOS!B$4),ROW(G269:G276))</f>
        <v>0</v>
      </c>
      <c r="R269" s="31" t="str">
        <f t="shared" ca="1" si="0"/>
        <v/>
      </c>
      <c r="S269" s="31">
        <f t="shared" ca="1" si="1"/>
        <v>0</v>
      </c>
      <c r="T269" s="32"/>
      <c r="U269" s="32"/>
      <c r="V269" s="32"/>
      <c r="W269" s="32"/>
      <c r="X269" s="32"/>
      <c r="Y269" s="32"/>
      <c r="Z269" s="32"/>
      <c r="AA269" s="32"/>
      <c r="AB269" s="32"/>
      <c r="AC269" s="32"/>
      <c r="AD269" s="32"/>
      <c r="AE269" s="32"/>
    </row>
    <row r="270" spans="1:31" ht="12.75">
      <c r="A270" s="37" t="s">
        <v>6520</v>
      </c>
      <c r="B270" s="43" t="s">
        <v>6522</v>
      </c>
      <c r="C270" s="45" t="s">
        <v>624</v>
      </c>
      <c r="D270" s="45" t="s">
        <v>4647</v>
      </c>
      <c r="E270" s="48">
        <v>43558</v>
      </c>
      <c r="F270" s="43" t="s">
        <v>6524</v>
      </c>
      <c r="G270" s="51" t="s">
        <v>384</v>
      </c>
      <c r="H270" s="51" t="s">
        <v>223</v>
      </c>
      <c r="I270" s="43" t="s">
        <v>226</v>
      </c>
      <c r="J270" s="43"/>
      <c r="K270" s="43"/>
      <c r="L270" s="43"/>
      <c r="M270" s="43"/>
      <c r="N270" s="43" t="s">
        <v>5371</v>
      </c>
      <c r="O270" s="48">
        <v>43558</v>
      </c>
      <c r="P270" s="43" t="s">
        <v>5576</v>
      </c>
      <c r="Q270" s="31" t="b">
        <f>IF(AND(OR(G270:G273=DATOS!C$8,G270:G273=DATOS!C$9),H270:H273=DATOS!B$4),ROW(G270:G273))</f>
        <v>0</v>
      </c>
      <c r="R270" s="31" t="str">
        <f t="shared" ca="1" si="0"/>
        <v/>
      </c>
      <c r="S270" s="31">
        <f t="shared" ca="1" si="1"/>
        <v>0</v>
      </c>
      <c r="T270" s="32"/>
      <c r="U270" s="32"/>
      <c r="V270" s="32"/>
      <c r="W270" s="32"/>
      <c r="X270" s="32"/>
      <c r="Y270" s="32"/>
      <c r="Z270" s="32"/>
      <c r="AA270" s="32"/>
      <c r="AB270" s="32"/>
      <c r="AC270" s="32"/>
      <c r="AD270" s="32"/>
      <c r="AE270" s="32"/>
    </row>
    <row r="271" spans="1:31" ht="12.75">
      <c r="A271" s="37" t="s">
        <v>6529</v>
      </c>
      <c r="B271" s="43" t="s">
        <v>5517</v>
      </c>
      <c r="C271" s="45" t="s">
        <v>478</v>
      </c>
      <c r="D271" s="45" t="s">
        <v>4671</v>
      </c>
      <c r="E271" s="48">
        <v>43558</v>
      </c>
      <c r="F271" s="43" t="s">
        <v>5065</v>
      </c>
      <c r="G271" s="51" t="s">
        <v>271</v>
      </c>
      <c r="H271" s="51" t="s">
        <v>223</v>
      </c>
      <c r="I271" s="43" t="s">
        <v>226</v>
      </c>
      <c r="J271" s="43" t="s">
        <v>6530</v>
      </c>
      <c r="K271" s="43"/>
      <c r="L271" s="43"/>
      <c r="M271" s="43"/>
      <c r="N271" s="43" t="s">
        <v>6531</v>
      </c>
      <c r="O271" s="48">
        <v>43568</v>
      </c>
      <c r="P271" s="43" t="s">
        <v>4675</v>
      </c>
      <c r="Q271" s="31" t="b">
        <f>IF(AND(OR(G271:G272=DATOS!C$8,G271:G272=DATOS!C$9),H271:H272=DATOS!B$4),ROW(G271:G272))</f>
        <v>0</v>
      </c>
      <c r="R271" s="31" t="str">
        <f t="shared" ca="1" si="0"/>
        <v/>
      </c>
      <c r="S271" s="31">
        <f t="shared" ca="1" si="1"/>
        <v>0</v>
      </c>
      <c r="T271" s="32"/>
      <c r="U271" s="32"/>
      <c r="V271" s="32"/>
      <c r="W271" s="32"/>
      <c r="X271" s="32"/>
      <c r="Y271" s="32"/>
      <c r="Z271" s="32"/>
      <c r="AA271" s="32"/>
      <c r="AB271" s="32"/>
      <c r="AC271" s="32"/>
      <c r="AD271" s="32"/>
      <c r="AE271" s="32"/>
    </row>
    <row r="272" spans="1:31" ht="12.75">
      <c r="A272" s="37" t="s">
        <v>5836</v>
      </c>
      <c r="B272" s="43" t="s">
        <v>6533</v>
      </c>
      <c r="C272" s="84" t="s">
        <v>478</v>
      </c>
      <c r="D272" s="45" t="s">
        <v>4671</v>
      </c>
      <c r="E272" s="48">
        <v>43558</v>
      </c>
      <c r="F272" s="43" t="s">
        <v>3786</v>
      </c>
      <c r="G272" s="51" t="s">
        <v>114</v>
      </c>
      <c r="H272" s="51" t="s">
        <v>223</v>
      </c>
      <c r="I272" s="43" t="s">
        <v>226</v>
      </c>
      <c r="J272" s="43" t="s">
        <v>512</v>
      </c>
      <c r="K272" s="43"/>
      <c r="L272" s="43"/>
      <c r="M272" s="43"/>
      <c r="N272" s="43" t="s">
        <v>4797</v>
      </c>
      <c r="O272" s="48">
        <v>43558</v>
      </c>
      <c r="P272" s="43" t="s">
        <v>4675</v>
      </c>
      <c r="Q272" s="31" t="b">
        <f>IF(AND(OR(G272:G273=DATOS!C$8,G272:G273=DATOS!C$9),H272:H273=DATOS!B$4),ROW(G272:G273))</f>
        <v>0</v>
      </c>
      <c r="R272" s="31" t="str">
        <f t="shared" ca="1" si="0"/>
        <v/>
      </c>
      <c r="S272" s="31">
        <f t="shared" ca="1" si="1"/>
        <v>0</v>
      </c>
      <c r="T272" s="32"/>
      <c r="U272" s="32"/>
      <c r="V272" s="32"/>
      <c r="W272" s="32"/>
      <c r="X272" s="32"/>
      <c r="Y272" s="32"/>
      <c r="Z272" s="32"/>
      <c r="AA272" s="32"/>
      <c r="AB272" s="32"/>
      <c r="AC272" s="32"/>
      <c r="AD272" s="32"/>
      <c r="AE272" s="32"/>
    </row>
    <row r="273" spans="1:31" ht="12.75">
      <c r="A273" s="37" t="s">
        <v>6534</v>
      </c>
      <c r="B273" s="43" t="s">
        <v>6535</v>
      </c>
      <c r="C273" s="45" t="s">
        <v>216</v>
      </c>
      <c r="D273" s="45" t="s">
        <v>4647</v>
      </c>
      <c r="E273" s="48">
        <v>43558</v>
      </c>
      <c r="F273" s="43" t="s">
        <v>6536</v>
      </c>
      <c r="G273" s="51" t="s">
        <v>384</v>
      </c>
      <c r="H273" s="51" t="s">
        <v>223</v>
      </c>
      <c r="I273" s="43" t="s">
        <v>226</v>
      </c>
      <c r="J273" s="43"/>
      <c r="K273" s="43"/>
      <c r="L273" s="43"/>
      <c r="M273" s="43"/>
      <c r="N273" s="43"/>
      <c r="O273" s="48">
        <v>43558</v>
      </c>
      <c r="P273" s="43" t="s">
        <v>5576</v>
      </c>
      <c r="Q273" s="31" t="b">
        <f>IF(AND(OR(G273:G276=DATOS!C$8,G273:G276=DATOS!C$9),H273:H276=DATOS!B$4),ROW(G273:G276))</f>
        <v>0</v>
      </c>
      <c r="R273" s="31" t="str">
        <f t="shared" ca="1" si="0"/>
        <v/>
      </c>
      <c r="S273" s="31">
        <f t="shared" ca="1" si="1"/>
        <v>0</v>
      </c>
      <c r="T273" s="32"/>
      <c r="U273" s="32"/>
      <c r="V273" s="32"/>
      <c r="W273" s="32"/>
      <c r="X273" s="32"/>
      <c r="Y273" s="32"/>
      <c r="Z273" s="32"/>
      <c r="AA273" s="32"/>
      <c r="AB273" s="32"/>
      <c r="AC273" s="32"/>
      <c r="AD273" s="32"/>
      <c r="AE273" s="32"/>
    </row>
    <row r="274" spans="1:31" ht="12.75">
      <c r="A274" s="37" t="s">
        <v>777</v>
      </c>
      <c r="B274" s="43" t="s">
        <v>4660</v>
      </c>
      <c r="C274" s="45" t="s">
        <v>4661</v>
      </c>
      <c r="D274" s="45" t="s">
        <v>4647</v>
      </c>
      <c r="E274" s="48">
        <v>43558</v>
      </c>
      <c r="F274" s="43" t="s">
        <v>6540</v>
      </c>
      <c r="G274" s="51" t="s">
        <v>384</v>
      </c>
      <c r="H274" s="51" t="s">
        <v>223</v>
      </c>
      <c r="I274" s="43" t="s">
        <v>226</v>
      </c>
      <c r="J274" s="43"/>
      <c r="K274" s="43"/>
      <c r="L274" s="43"/>
      <c r="M274" s="43"/>
      <c r="N274" s="43"/>
      <c r="O274" s="48">
        <v>43560</v>
      </c>
      <c r="P274" s="43" t="s">
        <v>5576</v>
      </c>
      <c r="Q274" s="31" t="b">
        <f>IF(AND(OR(G274:G275=DATOS!C$8,G274:G275=DATOS!C$9),H274:H275=DATOS!B$4),ROW(G274:G275))</f>
        <v>0</v>
      </c>
      <c r="R274" s="31" t="str">
        <f t="shared" ca="1" si="0"/>
        <v/>
      </c>
      <c r="S274" s="31">
        <f t="shared" ca="1" si="1"/>
        <v>0</v>
      </c>
      <c r="T274" s="32"/>
      <c r="U274" s="32"/>
      <c r="V274" s="32"/>
      <c r="W274" s="32"/>
      <c r="X274" s="32"/>
      <c r="Y274" s="32"/>
      <c r="Z274" s="32"/>
      <c r="AA274" s="32"/>
      <c r="AB274" s="32"/>
      <c r="AC274" s="32"/>
      <c r="AD274" s="32"/>
      <c r="AE274" s="32"/>
    </row>
    <row r="275" spans="1:31" ht="12.75">
      <c r="A275" s="37" t="s">
        <v>5877</v>
      </c>
      <c r="B275" s="43" t="s">
        <v>5879</v>
      </c>
      <c r="C275" s="45" t="s">
        <v>4726</v>
      </c>
      <c r="D275" s="45" t="s">
        <v>4671</v>
      </c>
      <c r="E275" s="48">
        <v>43558</v>
      </c>
      <c r="F275" s="43" t="s">
        <v>6463</v>
      </c>
      <c r="G275" s="51" t="s">
        <v>114</v>
      </c>
      <c r="H275" s="51" t="s">
        <v>223</v>
      </c>
      <c r="I275" s="43" t="s">
        <v>226</v>
      </c>
      <c r="J275" s="43" t="s">
        <v>6545</v>
      </c>
      <c r="K275" s="43"/>
      <c r="L275" s="43"/>
      <c r="M275" s="43"/>
      <c r="N275" s="43" t="s">
        <v>4895</v>
      </c>
      <c r="O275" s="48">
        <v>43558</v>
      </c>
      <c r="P275" s="43" t="s">
        <v>4675</v>
      </c>
      <c r="Q275" s="31" t="b">
        <f>IF(AND(OR(G275:G276=DATOS!C$8,G275:G276=DATOS!C$9),H275:H276=DATOS!B$4),ROW(G275:G276))</f>
        <v>0</v>
      </c>
      <c r="R275" s="31" t="str">
        <f t="shared" ca="1" si="0"/>
        <v/>
      </c>
      <c r="S275" s="31">
        <f t="shared" ca="1" si="1"/>
        <v>0</v>
      </c>
      <c r="T275" s="32"/>
      <c r="U275" s="32"/>
      <c r="V275" s="32"/>
      <c r="W275" s="32"/>
      <c r="X275" s="32"/>
      <c r="Y275" s="32"/>
      <c r="Z275" s="32"/>
      <c r="AA275" s="32"/>
      <c r="AB275" s="32"/>
      <c r="AC275" s="32"/>
      <c r="AD275" s="32"/>
      <c r="AE275" s="32"/>
    </row>
    <row r="276" spans="1:31" ht="12.75">
      <c r="A276" s="37" t="s">
        <v>6550</v>
      </c>
      <c r="B276" s="43" t="s">
        <v>6551</v>
      </c>
      <c r="C276" s="45" t="s">
        <v>4726</v>
      </c>
      <c r="D276" s="45" t="s">
        <v>4647</v>
      </c>
      <c r="E276" s="48">
        <v>43558</v>
      </c>
      <c r="F276" s="43" t="s">
        <v>6552</v>
      </c>
      <c r="G276" s="51" t="s">
        <v>114</v>
      </c>
      <c r="H276" s="51" t="s">
        <v>223</v>
      </c>
      <c r="I276" s="43" t="s">
        <v>226</v>
      </c>
      <c r="J276" s="43" t="s">
        <v>6553</v>
      </c>
      <c r="K276" s="43"/>
      <c r="L276" s="43"/>
      <c r="M276" s="43"/>
      <c r="N276" s="43" t="s">
        <v>6554</v>
      </c>
      <c r="O276" s="48">
        <v>43558</v>
      </c>
      <c r="P276" s="43" t="s">
        <v>4659</v>
      </c>
      <c r="Q276" s="31" t="b">
        <f>IF(AND(OR(G276:G277=DATOS!C$8,G276:G277=DATOS!C$9),H276:H277=DATOS!B$4),ROW(G276:G277))</f>
        <v>0</v>
      </c>
      <c r="R276" s="31" t="str">
        <f t="shared" ca="1" si="0"/>
        <v/>
      </c>
      <c r="S276" s="31">
        <f t="shared" ca="1" si="1"/>
        <v>0</v>
      </c>
      <c r="T276" s="32"/>
      <c r="U276" s="32"/>
      <c r="V276" s="32"/>
      <c r="W276" s="32"/>
      <c r="X276" s="32"/>
      <c r="Y276" s="32"/>
      <c r="Z276" s="32"/>
      <c r="AA276" s="32"/>
      <c r="AB276" s="32"/>
      <c r="AC276" s="32"/>
      <c r="AD276" s="32"/>
      <c r="AE276" s="32"/>
    </row>
    <row r="277" spans="1:31" ht="12.75">
      <c r="A277" s="37" t="s">
        <v>6550</v>
      </c>
      <c r="B277" s="43" t="s">
        <v>6551</v>
      </c>
      <c r="C277" s="45" t="s">
        <v>4726</v>
      </c>
      <c r="D277" s="45" t="s">
        <v>4647</v>
      </c>
      <c r="E277" s="48">
        <v>43558</v>
      </c>
      <c r="F277" s="43" t="s">
        <v>6556</v>
      </c>
      <c r="G277" s="51" t="s">
        <v>384</v>
      </c>
      <c r="H277" s="51" t="s">
        <v>223</v>
      </c>
      <c r="I277" s="43" t="s">
        <v>226</v>
      </c>
      <c r="J277" s="43"/>
      <c r="K277" s="43"/>
      <c r="L277" s="43"/>
      <c r="M277" s="43"/>
      <c r="N277" s="43" t="s">
        <v>6557</v>
      </c>
      <c r="O277" s="48">
        <v>43560</v>
      </c>
      <c r="P277" s="43" t="s">
        <v>5576</v>
      </c>
      <c r="Q277" s="31" t="b">
        <f>IF(AND(OR(G277:G278=DATOS!C$8,G277:G278=DATOS!C$9),H277:H278=DATOS!B$4),ROW(G277:G278))</f>
        <v>0</v>
      </c>
      <c r="R277" s="31" t="str">
        <f t="shared" ca="1" si="0"/>
        <v/>
      </c>
      <c r="S277" s="31">
        <f t="shared" ca="1" si="1"/>
        <v>0</v>
      </c>
      <c r="T277" s="32"/>
      <c r="U277" s="32"/>
      <c r="V277" s="32"/>
      <c r="W277" s="32"/>
      <c r="X277" s="32"/>
      <c r="Y277" s="32"/>
      <c r="Z277" s="32"/>
      <c r="AA277" s="32"/>
      <c r="AB277" s="32"/>
      <c r="AC277" s="32"/>
      <c r="AD277" s="32"/>
      <c r="AE277" s="32"/>
    </row>
    <row r="278" spans="1:31" ht="12.75">
      <c r="A278" s="37" t="s">
        <v>6562</v>
      </c>
      <c r="B278" s="43" t="s">
        <v>6563</v>
      </c>
      <c r="C278" s="45" t="s">
        <v>4726</v>
      </c>
      <c r="D278" s="45" t="s">
        <v>4647</v>
      </c>
      <c r="E278" s="48">
        <v>43558</v>
      </c>
      <c r="F278" s="43" t="s">
        <v>4710</v>
      </c>
      <c r="G278" s="51" t="s">
        <v>114</v>
      </c>
      <c r="H278" s="51" t="s">
        <v>223</v>
      </c>
      <c r="I278" s="43" t="s">
        <v>226</v>
      </c>
      <c r="J278" s="43"/>
      <c r="K278" s="43"/>
      <c r="L278" s="43"/>
      <c r="M278" s="43"/>
      <c r="N278" s="43" t="s">
        <v>6554</v>
      </c>
      <c r="O278" s="48">
        <v>43558</v>
      </c>
      <c r="P278" s="43" t="s">
        <v>4659</v>
      </c>
      <c r="Q278" s="31" t="b">
        <f>IF(AND(OR(G278:G279=DATOS!C$8,G278:G279=DATOS!C$9),H278:H279=DATOS!B$4),ROW(G278:G279))</f>
        <v>0</v>
      </c>
      <c r="R278" s="31" t="str">
        <f t="shared" ca="1" si="0"/>
        <v/>
      </c>
      <c r="S278" s="31">
        <f t="shared" ca="1" si="1"/>
        <v>0</v>
      </c>
      <c r="T278" s="32"/>
      <c r="U278" s="32"/>
      <c r="V278" s="32"/>
      <c r="W278" s="32"/>
      <c r="X278" s="32"/>
      <c r="Y278" s="32"/>
      <c r="Z278" s="32"/>
      <c r="AA278" s="32"/>
      <c r="AB278" s="32"/>
      <c r="AC278" s="32"/>
      <c r="AD278" s="32"/>
      <c r="AE278" s="32"/>
    </row>
    <row r="279" spans="1:31" ht="12.75">
      <c r="A279" s="37" t="s">
        <v>5450</v>
      </c>
      <c r="B279" s="43" t="s">
        <v>5452</v>
      </c>
      <c r="C279" s="45" t="s">
        <v>898</v>
      </c>
      <c r="D279" s="45" t="s">
        <v>4671</v>
      </c>
      <c r="E279" s="48">
        <v>43558</v>
      </c>
      <c r="F279" s="43" t="s">
        <v>6567</v>
      </c>
      <c r="G279" s="51" t="s">
        <v>271</v>
      </c>
      <c r="H279" s="51" t="s">
        <v>223</v>
      </c>
      <c r="I279" s="43" t="s">
        <v>226</v>
      </c>
      <c r="J279" s="43" t="s">
        <v>6133</v>
      </c>
      <c r="K279" s="43"/>
      <c r="L279" s="43"/>
      <c r="M279" s="43"/>
      <c r="N279" s="43" t="s">
        <v>6256</v>
      </c>
      <c r="O279" s="48">
        <v>43558</v>
      </c>
      <c r="P279" s="43" t="s">
        <v>4675</v>
      </c>
      <c r="Q279" s="31" t="b">
        <f>IF(AND(OR(G279:G280=DATOS!C$8,G279:G280=DATOS!C$9),H279:H280=DATOS!B$4),ROW(G279:G280))</f>
        <v>0</v>
      </c>
      <c r="R279" s="31" t="str">
        <f t="shared" ca="1" si="0"/>
        <v/>
      </c>
      <c r="S279" s="31">
        <f t="shared" ca="1" si="1"/>
        <v>0</v>
      </c>
      <c r="T279" s="32"/>
      <c r="U279" s="32"/>
      <c r="V279" s="32"/>
      <c r="W279" s="32"/>
      <c r="X279" s="32"/>
      <c r="Y279" s="32"/>
      <c r="Z279" s="32"/>
      <c r="AA279" s="32"/>
      <c r="AB279" s="32"/>
      <c r="AC279" s="32"/>
      <c r="AD279" s="32"/>
      <c r="AE279" s="32"/>
    </row>
    <row r="280" spans="1:31" ht="12.75">
      <c r="A280" s="37" t="s">
        <v>6570</v>
      </c>
      <c r="B280" s="43" t="s">
        <v>6571</v>
      </c>
      <c r="C280" s="45" t="s">
        <v>216</v>
      </c>
      <c r="D280" s="45" t="s">
        <v>4647</v>
      </c>
      <c r="E280" s="48">
        <v>43559</v>
      </c>
      <c r="F280" s="43" t="s">
        <v>4710</v>
      </c>
      <c r="G280" s="51" t="s">
        <v>114</v>
      </c>
      <c r="H280" s="51" t="s">
        <v>223</v>
      </c>
      <c r="I280" s="43" t="s">
        <v>226</v>
      </c>
      <c r="J280" s="43" t="s">
        <v>6574</v>
      </c>
      <c r="K280" s="43"/>
      <c r="L280" s="43"/>
      <c r="M280" s="43"/>
      <c r="N280" s="43" t="s">
        <v>6575</v>
      </c>
      <c r="O280" s="48">
        <v>43564</v>
      </c>
      <c r="P280" s="43" t="s">
        <v>4652</v>
      </c>
      <c r="Q280" s="31" t="b">
        <f>IF(AND(OR(G280:G281=DATOS!C$8,G280:G281=DATOS!C$9),H280:H281=DATOS!B$4),ROW(G280:G281))</f>
        <v>0</v>
      </c>
      <c r="R280" s="31" t="str">
        <f t="shared" ca="1" si="0"/>
        <v/>
      </c>
      <c r="S280" s="31">
        <f t="shared" ca="1" si="1"/>
        <v>0</v>
      </c>
      <c r="T280" s="32"/>
      <c r="U280" s="32"/>
      <c r="V280" s="32"/>
      <c r="W280" s="32"/>
      <c r="X280" s="32"/>
      <c r="Y280" s="32"/>
      <c r="Z280" s="32"/>
      <c r="AA280" s="32"/>
      <c r="AB280" s="32"/>
      <c r="AC280" s="32"/>
      <c r="AD280" s="32"/>
      <c r="AE280" s="32"/>
    </row>
    <row r="281" spans="1:31" ht="12.75">
      <c r="A281" s="37" t="s">
        <v>3837</v>
      </c>
      <c r="B281" s="43" t="s">
        <v>4776</v>
      </c>
      <c r="C281" s="45" t="s">
        <v>4491</v>
      </c>
      <c r="D281" s="45" t="s">
        <v>4671</v>
      </c>
      <c r="E281" s="48">
        <v>43559</v>
      </c>
      <c r="F281" s="43" t="s">
        <v>6580</v>
      </c>
      <c r="G281" s="51" t="s">
        <v>384</v>
      </c>
      <c r="H281" s="51" t="s">
        <v>223</v>
      </c>
      <c r="I281" s="43" t="s">
        <v>226</v>
      </c>
      <c r="J281" s="43" t="s">
        <v>6581</v>
      </c>
      <c r="K281" s="43"/>
      <c r="L281" s="43"/>
      <c r="M281" s="43"/>
      <c r="N281" s="43" t="s">
        <v>6583</v>
      </c>
      <c r="O281" s="48">
        <v>43566</v>
      </c>
      <c r="P281" s="43" t="s">
        <v>4675</v>
      </c>
      <c r="Q281" s="31" t="b">
        <f>IF(AND(OR(G281:G282=DATOS!C$8,G281:G282=DATOS!C$9),H281:H282=DATOS!B$4),ROW(G281:G282))</f>
        <v>0</v>
      </c>
      <c r="R281" s="31" t="str">
        <f t="shared" ca="1" si="0"/>
        <v/>
      </c>
      <c r="S281" s="31">
        <f t="shared" ca="1" si="1"/>
        <v>0</v>
      </c>
      <c r="T281" s="32"/>
      <c r="U281" s="32"/>
      <c r="V281" s="32"/>
      <c r="W281" s="32"/>
      <c r="X281" s="32"/>
      <c r="Y281" s="32"/>
      <c r="Z281" s="32"/>
      <c r="AA281" s="32"/>
      <c r="AB281" s="32"/>
      <c r="AC281" s="32"/>
      <c r="AD281" s="32"/>
      <c r="AE281" s="32"/>
    </row>
    <row r="282" spans="1:31" ht="12.75">
      <c r="A282" s="37" t="s">
        <v>4946</v>
      </c>
      <c r="B282" s="43" t="s">
        <v>4947</v>
      </c>
      <c r="C282" s="45" t="s">
        <v>624</v>
      </c>
      <c r="D282" s="45" t="s">
        <v>4647</v>
      </c>
      <c r="E282" s="48">
        <v>43560</v>
      </c>
      <c r="F282" s="43" t="s">
        <v>512</v>
      </c>
      <c r="G282" s="51" t="s">
        <v>384</v>
      </c>
      <c r="H282" s="51" t="s">
        <v>223</v>
      </c>
      <c r="I282" s="43" t="s">
        <v>226</v>
      </c>
      <c r="J282" s="43" t="s">
        <v>6588</v>
      </c>
      <c r="K282" s="43"/>
      <c r="L282" s="43"/>
      <c r="M282" s="43"/>
      <c r="N282" s="43" t="s">
        <v>5421</v>
      </c>
      <c r="O282" s="48">
        <v>43563</v>
      </c>
      <c r="P282" s="43" t="s">
        <v>5576</v>
      </c>
      <c r="Q282" s="31" t="b">
        <f>IF(AND(OR(G282:G283=DATOS!C$8,G282:G283=DATOS!C$9),H282:H283=DATOS!B$4),ROW(G282:G283))</f>
        <v>0</v>
      </c>
      <c r="R282" s="31" t="str">
        <f t="shared" ca="1" si="0"/>
        <v/>
      </c>
      <c r="S282" s="31">
        <f t="shared" ca="1" si="1"/>
        <v>0</v>
      </c>
      <c r="T282" s="32"/>
      <c r="U282" s="32"/>
      <c r="V282" s="32"/>
      <c r="W282" s="32"/>
      <c r="X282" s="32"/>
      <c r="Y282" s="32"/>
      <c r="Z282" s="32"/>
      <c r="AA282" s="32"/>
      <c r="AB282" s="32"/>
      <c r="AC282" s="32"/>
      <c r="AD282" s="32"/>
      <c r="AE282" s="32"/>
    </row>
    <row r="283" spans="1:31" ht="12.75">
      <c r="A283" s="37" t="s">
        <v>6456</v>
      </c>
      <c r="B283" s="43" t="s">
        <v>6457</v>
      </c>
      <c r="C283" s="45" t="s">
        <v>4761</v>
      </c>
      <c r="D283" s="45" t="s">
        <v>4647</v>
      </c>
      <c r="E283" s="48">
        <v>43560</v>
      </c>
      <c r="F283" s="43" t="s">
        <v>4787</v>
      </c>
      <c r="G283" s="51" t="s">
        <v>114</v>
      </c>
      <c r="H283" s="51" t="s">
        <v>223</v>
      </c>
      <c r="I283" s="43" t="s">
        <v>226</v>
      </c>
      <c r="J283" s="43" t="s">
        <v>6593</v>
      </c>
      <c r="K283" s="43"/>
      <c r="L283" s="43"/>
      <c r="M283" s="43"/>
      <c r="N283" s="43" t="s">
        <v>6594</v>
      </c>
      <c r="O283" s="48">
        <v>43560</v>
      </c>
      <c r="P283" s="43" t="s">
        <v>4652</v>
      </c>
      <c r="Q283" s="31" t="b">
        <f>IF(AND(OR(G283:G284=DATOS!C$8,G283:G284=DATOS!C$9),H283:H284=DATOS!B$4),ROW(G283:G284))</f>
        <v>0</v>
      </c>
      <c r="R283" s="31" t="str">
        <f t="shared" ca="1" si="0"/>
        <v/>
      </c>
      <c r="S283" s="31">
        <f t="shared" ca="1" si="1"/>
        <v>0</v>
      </c>
      <c r="T283" s="32"/>
      <c r="U283" s="32"/>
      <c r="V283" s="32"/>
      <c r="W283" s="32"/>
      <c r="X283" s="32"/>
      <c r="Y283" s="32"/>
      <c r="Z283" s="32"/>
      <c r="AA283" s="32"/>
      <c r="AB283" s="32"/>
      <c r="AC283" s="32"/>
      <c r="AD283" s="32"/>
      <c r="AE283" s="32"/>
    </row>
    <row r="284" spans="1:31" ht="12.75">
      <c r="A284" s="37" t="s">
        <v>5840</v>
      </c>
      <c r="B284" s="43" t="s">
        <v>5841</v>
      </c>
      <c r="C284" s="45" t="s">
        <v>4817</v>
      </c>
      <c r="D284" s="45" t="s">
        <v>4671</v>
      </c>
      <c r="E284" s="48">
        <v>43560</v>
      </c>
      <c r="F284" s="43" t="s">
        <v>6597</v>
      </c>
      <c r="G284" s="51" t="s">
        <v>271</v>
      </c>
      <c r="H284" s="51" t="s">
        <v>223</v>
      </c>
      <c r="I284" s="43" t="s">
        <v>226</v>
      </c>
      <c r="J284" s="43" t="s">
        <v>6599</v>
      </c>
      <c r="K284" s="43"/>
      <c r="L284" s="43"/>
      <c r="M284" s="43"/>
      <c r="N284" s="43" t="s">
        <v>6600</v>
      </c>
      <c r="O284" s="48">
        <v>43560</v>
      </c>
      <c r="P284" s="43" t="s">
        <v>4675</v>
      </c>
      <c r="Q284" s="31" t="b">
        <f>IF(AND(OR(G284:G285=DATOS!C$8,G284:G285=DATOS!C$9),H284:H285=DATOS!B$4),ROW(G284:G285))</f>
        <v>0</v>
      </c>
      <c r="R284" s="31" t="str">
        <f t="shared" ca="1" si="0"/>
        <v/>
      </c>
      <c r="S284" s="31">
        <f t="shared" ca="1" si="1"/>
        <v>0</v>
      </c>
      <c r="T284" s="32"/>
      <c r="U284" s="32"/>
      <c r="V284" s="32"/>
      <c r="W284" s="32"/>
      <c r="X284" s="32"/>
      <c r="Y284" s="32"/>
      <c r="Z284" s="32"/>
      <c r="AA284" s="32"/>
      <c r="AB284" s="32"/>
      <c r="AC284" s="32"/>
      <c r="AD284" s="32"/>
      <c r="AE284" s="32"/>
    </row>
    <row r="285" spans="1:31" ht="12.75">
      <c r="A285" s="37" t="s">
        <v>6603</v>
      </c>
      <c r="B285" s="43" t="s">
        <v>6604</v>
      </c>
      <c r="C285" s="45" t="s">
        <v>6371</v>
      </c>
      <c r="D285" s="45" t="s">
        <v>4671</v>
      </c>
      <c r="E285" s="48">
        <v>43560</v>
      </c>
      <c r="F285" s="43" t="s">
        <v>4922</v>
      </c>
      <c r="G285" s="51" t="s">
        <v>271</v>
      </c>
      <c r="H285" s="51" t="s">
        <v>223</v>
      </c>
      <c r="I285" s="43" t="s">
        <v>226</v>
      </c>
      <c r="J285" s="43" t="s">
        <v>6607</v>
      </c>
      <c r="K285" s="43"/>
      <c r="L285" s="43"/>
      <c r="M285" s="43"/>
      <c r="N285" s="43" t="s">
        <v>6608</v>
      </c>
      <c r="O285" s="48">
        <v>43560</v>
      </c>
      <c r="P285" s="43" t="s">
        <v>4675</v>
      </c>
      <c r="Q285" s="31" t="b">
        <f>IF(AND(OR(G285:G286=DATOS!C$8,G285:G286=DATOS!C$9),H285:H286=DATOS!B$4),ROW(G285:G286))</f>
        <v>0</v>
      </c>
      <c r="R285" s="31" t="str">
        <f t="shared" ca="1" si="0"/>
        <v/>
      </c>
      <c r="S285" s="31">
        <f t="shared" ca="1" si="1"/>
        <v>0</v>
      </c>
      <c r="T285" s="32"/>
      <c r="U285" s="32"/>
      <c r="V285" s="32"/>
      <c r="W285" s="32"/>
      <c r="X285" s="32"/>
      <c r="Y285" s="32"/>
      <c r="Z285" s="32"/>
      <c r="AA285" s="32"/>
      <c r="AB285" s="32"/>
      <c r="AC285" s="32"/>
      <c r="AD285" s="32"/>
      <c r="AE285" s="32"/>
    </row>
    <row r="286" spans="1:31" ht="12.75">
      <c r="A286" s="37" t="s">
        <v>6610</v>
      </c>
      <c r="B286" s="43" t="s">
        <v>6611</v>
      </c>
      <c r="C286" s="45" t="s">
        <v>942</v>
      </c>
      <c r="D286" s="45" t="s">
        <v>4671</v>
      </c>
      <c r="E286" s="48">
        <v>43560</v>
      </c>
      <c r="F286" s="43" t="s">
        <v>5237</v>
      </c>
      <c r="G286" s="51" t="s">
        <v>271</v>
      </c>
      <c r="H286" s="51" t="s">
        <v>223</v>
      </c>
      <c r="I286" s="43" t="s">
        <v>226</v>
      </c>
      <c r="J286" s="43" t="s">
        <v>6277</v>
      </c>
      <c r="K286" s="43"/>
      <c r="L286" s="43"/>
      <c r="M286" s="43"/>
      <c r="N286" s="43" t="s">
        <v>6612</v>
      </c>
      <c r="O286" s="48">
        <v>43564</v>
      </c>
      <c r="P286" s="43" t="s">
        <v>4675</v>
      </c>
      <c r="Q286" s="31" t="b">
        <f>IF(AND(OR(G286:G287=DATOS!C$8,G286:G287=DATOS!C$9),H286:H287=DATOS!B$4),ROW(G286:G287))</f>
        <v>0</v>
      </c>
      <c r="R286" s="31" t="str">
        <f t="shared" ca="1" si="0"/>
        <v/>
      </c>
      <c r="S286" s="31">
        <f t="shared" ca="1" si="1"/>
        <v>0</v>
      </c>
      <c r="T286" s="32"/>
      <c r="U286" s="32"/>
      <c r="V286" s="32"/>
      <c r="W286" s="32"/>
      <c r="X286" s="32"/>
      <c r="Y286" s="32"/>
      <c r="Z286" s="32"/>
      <c r="AA286" s="32"/>
      <c r="AB286" s="32"/>
      <c r="AC286" s="32"/>
      <c r="AD286" s="32"/>
      <c r="AE286" s="32"/>
    </row>
    <row r="287" spans="1:31" ht="12.75">
      <c r="A287" s="37" t="s">
        <v>5745</v>
      </c>
      <c r="B287" s="43" t="s">
        <v>5746</v>
      </c>
      <c r="C287" s="45" t="s">
        <v>701</v>
      </c>
      <c r="D287" s="45" t="s">
        <v>4647</v>
      </c>
      <c r="E287" s="48">
        <v>43560</v>
      </c>
      <c r="F287" s="43" t="s">
        <v>6613</v>
      </c>
      <c r="G287" s="51" t="s">
        <v>114</v>
      </c>
      <c r="H287" s="51" t="s">
        <v>223</v>
      </c>
      <c r="I287" s="43" t="s">
        <v>226</v>
      </c>
      <c r="J287" s="43" t="s">
        <v>6614</v>
      </c>
      <c r="K287" s="43"/>
      <c r="L287" s="43"/>
      <c r="M287" s="43"/>
      <c r="N287" s="43" t="s">
        <v>6615</v>
      </c>
      <c r="O287" s="48">
        <v>43560</v>
      </c>
      <c r="P287" s="43" t="s">
        <v>4652</v>
      </c>
      <c r="Q287" s="31" t="b">
        <f>IF(AND(OR(G287:G288=DATOS!C$8,G287:G288=DATOS!C$9),H287:H288=DATOS!B$4),ROW(G287:G288))</f>
        <v>0</v>
      </c>
      <c r="R287" s="31" t="str">
        <f t="shared" ca="1" si="0"/>
        <v/>
      </c>
      <c r="S287" s="31">
        <f t="shared" ca="1" si="1"/>
        <v>0</v>
      </c>
      <c r="T287" s="32"/>
      <c r="U287" s="32"/>
      <c r="V287" s="32"/>
      <c r="W287" s="32"/>
      <c r="X287" s="32"/>
      <c r="Y287" s="32"/>
      <c r="Z287" s="32"/>
      <c r="AA287" s="32"/>
      <c r="AB287" s="32"/>
      <c r="AC287" s="32"/>
      <c r="AD287" s="32"/>
      <c r="AE287" s="32"/>
    </row>
    <row r="288" spans="1:31" ht="12.75">
      <c r="A288" s="37" t="s">
        <v>6618</v>
      </c>
      <c r="B288" s="43" t="s">
        <v>6619</v>
      </c>
      <c r="C288" s="45" t="s">
        <v>4655</v>
      </c>
      <c r="D288" s="45" t="s">
        <v>4647</v>
      </c>
      <c r="E288" s="48">
        <v>43561</v>
      </c>
      <c r="F288" s="43" t="s">
        <v>6621</v>
      </c>
      <c r="G288" s="51" t="s">
        <v>384</v>
      </c>
      <c r="H288" s="51" t="s">
        <v>223</v>
      </c>
      <c r="I288" s="43" t="s">
        <v>226</v>
      </c>
      <c r="J288" s="43" t="s">
        <v>6622</v>
      </c>
      <c r="K288" s="43"/>
      <c r="L288" s="43"/>
      <c r="M288" s="43"/>
      <c r="N288" s="43" t="s">
        <v>6218</v>
      </c>
      <c r="O288" s="48">
        <v>43561</v>
      </c>
      <c r="P288" s="43" t="s">
        <v>389</v>
      </c>
      <c r="Q288" s="31" t="b">
        <f>IF(AND(OR(G288:G289=DATOS!C$8,G288:G289=DATOS!C$9),H288:H289=DATOS!B$4),ROW(G288:G289))</f>
        <v>0</v>
      </c>
      <c r="R288" s="31" t="str">
        <f t="shared" ca="1" si="0"/>
        <v/>
      </c>
      <c r="S288" s="31">
        <f t="shared" ca="1" si="1"/>
        <v>0</v>
      </c>
      <c r="T288" s="32"/>
      <c r="U288" s="32"/>
      <c r="V288" s="32"/>
      <c r="W288" s="32"/>
      <c r="X288" s="32"/>
      <c r="Y288" s="32"/>
      <c r="Z288" s="32"/>
      <c r="AA288" s="32"/>
      <c r="AB288" s="32"/>
      <c r="AC288" s="32"/>
      <c r="AD288" s="32"/>
      <c r="AE288" s="32"/>
    </row>
    <row r="289" spans="1:31" ht="12.75">
      <c r="A289" s="37" t="s">
        <v>6626</v>
      </c>
      <c r="B289" s="43" t="s">
        <v>6627</v>
      </c>
      <c r="C289" s="45" t="s">
        <v>263</v>
      </c>
      <c r="D289" s="45" t="s">
        <v>4647</v>
      </c>
      <c r="E289" s="48">
        <v>43561</v>
      </c>
      <c r="F289" s="43" t="s">
        <v>6629</v>
      </c>
      <c r="G289" s="51" t="s">
        <v>114</v>
      </c>
      <c r="H289" s="51" t="s">
        <v>223</v>
      </c>
      <c r="I289" s="43" t="s">
        <v>226</v>
      </c>
      <c r="J289" s="43" t="s">
        <v>6630</v>
      </c>
      <c r="K289" s="43"/>
      <c r="L289" s="43"/>
      <c r="M289" s="43"/>
      <c r="N289" s="43" t="s">
        <v>6631</v>
      </c>
      <c r="O289" s="48">
        <v>43561</v>
      </c>
      <c r="P289" s="43" t="s">
        <v>4652</v>
      </c>
      <c r="Q289" s="31" t="b">
        <f>IF(AND(OR(G289:G290=DATOS!C$8,G289:G290=DATOS!C$9),H289:H290=DATOS!B$4),ROW(G289:G290))</f>
        <v>0</v>
      </c>
      <c r="R289" s="31" t="str">
        <f t="shared" ca="1" si="0"/>
        <v/>
      </c>
      <c r="S289" s="31">
        <f t="shared" ca="1" si="1"/>
        <v>0</v>
      </c>
      <c r="T289" s="32"/>
      <c r="U289" s="32"/>
      <c r="V289" s="32"/>
      <c r="W289" s="32"/>
      <c r="X289" s="32"/>
      <c r="Y289" s="32"/>
      <c r="Z289" s="32"/>
      <c r="AA289" s="32"/>
      <c r="AB289" s="32"/>
      <c r="AC289" s="32"/>
      <c r="AD289" s="32"/>
      <c r="AE289" s="32"/>
    </row>
    <row r="290" spans="1:31" ht="12.75">
      <c r="A290" s="37" t="s">
        <v>6633</v>
      </c>
      <c r="B290" s="43" t="s">
        <v>6634</v>
      </c>
      <c r="C290" s="45" t="s">
        <v>6371</v>
      </c>
      <c r="D290" s="45" t="s">
        <v>4647</v>
      </c>
      <c r="E290" s="48">
        <v>43561</v>
      </c>
      <c r="F290" s="43" t="s">
        <v>5667</v>
      </c>
      <c r="G290" s="51" t="s">
        <v>114</v>
      </c>
      <c r="H290" s="51" t="s">
        <v>223</v>
      </c>
      <c r="I290" s="43" t="s">
        <v>226</v>
      </c>
      <c r="J290" s="43" t="s">
        <v>6635</v>
      </c>
      <c r="K290" s="43"/>
      <c r="L290" s="43"/>
      <c r="M290" s="43"/>
      <c r="N290" s="43" t="s">
        <v>6480</v>
      </c>
      <c r="O290" s="48">
        <v>43561</v>
      </c>
      <c r="P290" s="43" t="s">
        <v>4652</v>
      </c>
      <c r="Q290" s="31" t="b">
        <f>IF(AND(OR(G290:G291=DATOS!C$8,G290:G291=DATOS!C$9),H290:H291=DATOS!B$4),ROW(G290:G291))</f>
        <v>0</v>
      </c>
      <c r="R290" s="31" t="str">
        <f t="shared" ca="1" si="0"/>
        <v/>
      </c>
      <c r="S290" s="31">
        <f t="shared" ca="1" si="1"/>
        <v>0</v>
      </c>
      <c r="T290" s="32"/>
      <c r="U290" s="32"/>
      <c r="V290" s="32"/>
      <c r="W290" s="32"/>
      <c r="X290" s="32"/>
      <c r="Y290" s="32"/>
      <c r="Z290" s="32"/>
      <c r="AA290" s="32"/>
      <c r="AB290" s="32"/>
      <c r="AC290" s="32"/>
      <c r="AD290" s="32"/>
      <c r="AE290" s="32"/>
    </row>
    <row r="291" spans="1:31" ht="12.75">
      <c r="A291" s="37" t="s">
        <v>6637</v>
      </c>
      <c r="B291" s="43" t="s">
        <v>6638</v>
      </c>
      <c r="C291" s="45" t="s">
        <v>216</v>
      </c>
      <c r="D291" s="45" t="s">
        <v>4671</v>
      </c>
      <c r="E291" s="48">
        <v>43561</v>
      </c>
      <c r="F291" s="43" t="s">
        <v>6639</v>
      </c>
      <c r="G291" s="51" t="s">
        <v>114</v>
      </c>
      <c r="H291" s="51" t="s">
        <v>223</v>
      </c>
      <c r="I291" s="43" t="s">
        <v>226</v>
      </c>
      <c r="J291" s="43" t="s">
        <v>6643</v>
      </c>
      <c r="K291" s="43"/>
      <c r="L291" s="43"/>
      <c r="M291" s="43"/>
      <c r="N291" s="43" t="s">
        <v>6644</v>
      </c>
      <c r="O291" s="48">
        <v>43561</v>
      </c>
      <c r="P291" s="43" t="s">
        <v>4675</v>
      </c>
      <c r="Q291" s="31" t="b">
        <f>IF(AND(OR(G291:G292=DATOS!C$8,G291:G292=DATOS!C$9),H291:H292=DATOS!B$4),ROW(G291:G292))</f>
        <v>0</v>
      </c>
      <c r="R291" s="31" t="str">
        <f t="shared" ca="1" si="0"/>
        <v/>
      </c>
      <c r="S291" s="31">
        <f t="shared" ca="1" si="1"/>
        <v>0</v>
      </c>
      <c r="T291" s="32"/>
      <c r="U291" s="32"/>
      <c r="V291" s="32"/>
      <c r="W291" s="32"/>
      <c r="X291" s="32"/>
      <c r="Y291" s="32"/>
      <c r="Z291" s="32"/>
      <c r="AA291" s="32"/>
      <c r="AB291" s="32"/>
      <c r="AC291" s="32"/>
      <c r="AD291" s="32"/>
      <c r="AE291" s="32"/>
    </row>
    <row r="292" spans="1:31" ht="12.75">
      <c r="A292" s="37" t="s">
        <v>6647</v>
      </c>
      <c r="B292" s="43" t="s">
        <v>6648</v>
      </c>
      <c r="C292" s="45" t="s">
        <v>4655</v>
      </c>
      <c r="D292" s="45" t="s">
        <v>4951</v>
      </c>
      <c r="E292" s="48">
        <v>43563</v>
      </c>
      <c r="F292" s="43" t="s">
        <v>6649</v>
      </c>
      <c r="G292" s="51" t="s">
        <v>114</v>
      </c>
      <c r="H292" s="51" t="s">
        <v>223</v>
      </c>
      <c r="I292" s="43" t="s">
        <v>226</v>
      </c>
      <c r="J292" s="43"/>
      <c r="K292" s="43"/>
      <c r="L292" s="43"/>
      <c r="M292" s="43"/>
      <c r="N292" s="43" t="s">
        <v>6650</v>
      </c>
      <c r="O292" s="48">
        <v>43563</v>
      </c>
      <c r="P292" s="43" t="s">
        <v>4956</v>
      </c>
      <c r="Q292" s="31" t="b">
        <f>IF(AND(OR(G292:G293=DATOS!C$8,G292:G293=DATOS!C$9),H292:H293=DATOS!B$4),ROW(G292:G293))</f>
        <v>0</v>
      </c>
      <c r="R292" s="31" t="str">
        <f t="shared" ca="1" si="0"/>
        <v/>
      </c>
      <c r="S292" s="31">
        <f t="shared" ca="1" si="1"/>
        <v>0</v>
      </c>
      <c r="T292" s="32"/>
      <c r="U292" s="32"/>
      <c r="V292" s="32"/>
      <c r="W292" s="32"/>
      <c r="X292" s="32"/>
      <c r="Y292" s="32"/>
      <c r="Z292" s="32"/>
      <c r="AA292" s="32"/>
      <c r="AB292" s="32"/>
      <c r="AC292" s="32"/>
      <c r="AD292" s="32"/>
      <c r="AE292" s="32"/>
    </row>
    <row r="293" spans="1:31" ht="12.75">
      <c r="A293" s="37" t="s">
        <v>6651</v>
      </c>
      <c r="B293" s="43" t="s">
        <v>6652</v>
      </c>
      <c r="C293" s="45" t="s">
        <v>664</v>
      </c>
      <c r="D293" s="45" t="s">
        <v>4951</v>
      </c>
      <c r="E293" s="48">
        <v>43563</v>
      </c>
      <c r="F293" s="43" t="s">
        <v>1695</v>
      </c>
      <c r="G293" s="51" t="s">
        <v>271</v>
      </c>
      <c r="H293" s="51" t="s">
        <v>223</v>
      </c>
      <c r="I293" s="43" t="s">
        <v>226</v>
      </c>
      <c r="J293" s="43" t="s">
        <v>6653</v>
      </c>
      <c r="K293" s="43"/>
      <c r="L293" s="43"/>
      <c r="M293" s="43"/>
      <c r="N293" s="43" t="s">
        <v>6654</v>
      </c>
      <c r="O293" s="48">
        <v>43563</v>
      </c>
      <c r="P293" s="43" t="s">
        <v>4956</v>
      </c>
      <c r="Q293" s="31" t="b">
        <f>IF(AND(OR(G293:G294=DATOS!C$8,G293:G294=DATOS!C$9),H293:H294=DATOS!B$4),ROW(G293:G294))</f>
        <v>0</v>
      </c>
      <c r="R293" s="31" t="str">
        <f t="shared" ca="1" si="0"/>
        <v/>
      </c>
      <c r="S293" s="31">
        <f t="shared" ca="1" si="1"/>
        <v>0</v>
      </c>
      <c r="T293" s="32"/>
      <c r="U293" s="32"/>
      <c r="V293" s="32"/>
      <c r="W293" s="32"/>
      <c r="X293" s="32"/>
      <c r="Y293" s="32"/>
      <c r="Z293" s="32"/>
      <c r="AA293" s="32"/>
      <c r="AB293" s="32"/>
      <c r="AC293" s="32"/>
      <c r="AD293" s="32"/>
      <c r="AE293" s="32"/>
    </row>
    <row r="294" spans="1:31" ht="12.75">
      <c r="A294" s="37" t="s">
        <v>6657</v>
      </c>
      <c r="B294" s="43" t="s">
        <v>5495</v>
      </c>
      <c r="C294" s="45" t="s">
        <v>942</v>
      </c>
      <c r="D294" s="45" t="s">
        <v>4951</v>
      </c>
      <c r="E294" s="48">
        <v>43563</v>
      </c>
      <c r="F294" s="43" t="s">
        <v>6331</v>
      </c>
      <c r="G294" s="51" t="s">
        <v>114</v>
      </c>
      <c r="H294" s="51" t="s">
        <v>223</v>
      </c>
      <c r="I294" s="43" t="s">
        <v>226</v>
      </c>
      <c r="J294" s="43"/>
      <c r="K294" s="43"/>
      <c r="L294" s="43"/>
      <c r="M294" s="43"/>
      <c r="N294" s="43" t="s">
        <v>6658</v>
      </c>
      <c r="O294" s="48">
        <v>43563</v>
      </c>
      <c r="P294" s="43" t="s">
        <v>4956</v>
      </c>
      <c r="Q294" s="31" t="b">
        <f>IF(AND(OR(G294:G295=DATOS!C$8,G294:G295=DATOS!C$9),H294:H295=DATOS!B$4),ROW(G294:G295))</f>
        <v>0</v>
      </c>
      <c r="R294" s="31" t="str">
        <f t="shared" ca="1" si="0"/>
        <v/>
      </c>
      <c r="S294" s="31">
        <f t="shared" ca="1" si="1"/>
        <v>0</v>
      </c>
      <c r="T294" s="32"/>
      <c r="U294" s="32"/>
      <c r="V294" s="32"/>
      <c r="W294" s="32"/>
      <c r="X294" s="32"/>
      <c r="Y294" s="32"/>
      <c r="Z294" s="32"/>
      <c r="AA294" s="32"/>
      <c r="AB294" s="32"/>
      <c r="AC294" s="32"/>
      <c r="AD294" s="32"/>
      <c r="AE294" s="32"/>
    </row>
    <row r="295" spans="1:31" ht="12.75">
      <c r="A295" s="37" t="s">
        <v>6662</v>
      </c>
      <c r="B295" s="43" t="s">
        <v>5758</v>
      </c>
      <c r="C295" s="45" t="s">
        <v>263</v>
      </c>
      <c r="D295" s="45" t="s">
        <v>4951</v>
      </c>
      <c r="E295" s="48">
        <v>43563</v>
      </c>
      <c r="F295" s="43" t="s">
        <v>4242</v>
      </c>
      <c r="G295" s="51" t="s">
        <v>114</v>
      </c>
      <c r="H295" s="51" t="s">
        <v>223</v>
      </c>
      <c r="I295" s="43" t="s">
        <v>226</v>
      </c>
      <c r="J295" s="43" t="s">
        <v>6663</v>
      </c>
      <c r="K295" s="43"/>
      <c r="L295" s="43"/>
      <c r="M295" s="43"/>
      <c r="N295" s="43" t="s">
        <v>6664</v>
      </c>
      <c r="O295" s="48">
        <v>43570</v>
      </c>
      <c r="P295" s="43" t="s">
        <v>4659</v>
      </c>
      <c r="Q295" s="31" t="b">
        <f>IF(AND(OR(G295:G296=DATOS!C$8,G295:G296=DATOS!C$9),H295:H296=DATOS!B$4),ROW(G295:G296))</f>
        <v>0</v>
      </c>
      <c r="R295" s="31" t="str">
        <f t="shared" ca="1" si="0"/>
        <v/>
      </c>
      <c r="S295" s="31">
        <f t="shared" ca="1" si="1"/>
        <v>0</v>
      </c>
      <c r="T295" s="32"/>
      <c r="U295" s="32"/>
      <c r="V295" s="32"/>
      <c r="W295" s="32"/>
      <c r="X295" s="32"/>
      <c r="Y295" s="32"/>
      <c r="Z295" s="32"/>
      <c r="AA295" s="32"/>
      <c r="AB295" s="32"/>
      <c r="AC295" s="32"/>
      <c r="AD295" s="32"/>
      <c r="AE295" s="32"/>
    </row>
    <row r="296" spans="1:31" ht="12.75">
      <c r="A296" s="37" t="s">
        <v>6667</v>
      </c>
      <c r="B296" s="43" t="s">
        <v>6669</v>
      </c>
      <c r="C296" s="45" t="s">
        <v>4661</v>
      </c>
      <c r="D296" s="45" t="s">
        <v>4951</v>
      </c>
      <c r="E296" s="48">
        <v>43563</v>
      </c>
      <c r="F296" s="43" t="s">
        <v>6671</v>
      </c>
      <c r="G296" s="51" t="s">
        <v>271</v>
      </c>
      <c r="H296" s="51" t="s">
        <v>223</v>
      </c>
      <c r="I296" s="43" t="s">
        <v>226</v>
      </c>
      <c r="J296" s="31"/>
      <c r="K296" s="31"/>
      <c r="L296" s="31"/>
      <c r="M296" s="31"/>
      <c r="N296" s="43" t="s">
        <v>6674</v>
      </c>
      <c r="O296" s="48">
        <v>43563</v>
      </c>
      <c r="P296" s="43" t="s">
        <v>4956</v>
      </c>
      <c r="Q296" s="31" t="b">
        <f>IF(AND(OR(G296:G297=DATOS!C$8,G296:G297=DATOS!C$9),H296:H297=DATOS!B$4),ROW(G296:G297))</f>
        <v>0</v>
      </c>
      <c r="R296" s="31" t="str">
        <f t="shared" ca="1" si="0"/>
        <v/>
      </c>
      <c r="S296" s="31">
        <f t="shared" ca="1" si="1"/>
        <v>0</v>
      </c>
      <c r="T296" s="32"/>
      <c r="U296" s="32"/>
      <c r="V296" s="32"/>
      <c r="W296" s="32"/>
      <c r="X296" s="32"/>
      <c r="Y296" s="32"/>
      <c r="Z296" s="32"/>
      <c r="AA296" s="32"/>
      <c r="AB296" s="32"/>
      <c r="AC296" s="32"/>
      <c r="AD296" s="32"/>
      <c r="AE296" s="32"/>
    </row>
    <row r="297" spans="1:31" ht="12.75">
      <c r="A297" s="37" t="s">
        <v>6676</v>
      </c>
      <c r="B297" s="43" t="s">
        <v>6677</v>
      </c>
      <c r="C297" s="45" t="s">
        <v>6678</v>
      </c>
      <c r="D297" s="45" t="s">
        <v>4779</v>
      </c>
      <c r="E297" s="48">
        <v>43563</v>
      </c>
      <c r="F297" s="43" t="s">
        <v>6679</v>
      </c>
      <c r="G297" s="51" t="s">
        <v>114</v>
      </c>
      <c r="H297" s="51" t="s">
        <v>223</v>
      </c>
      <c r="I297" s="43" t="s">
        <v>226</v>
      </c>
      <c r="J297" s="43" t="s">
        <v>6680</v>
      </c>
      <c r="K297" s="43"/>
      <c r="L297" s="43"/>
      <c r="M297" s="43"/>
      <c r="N297" s="43" t="s">
        <v>4797</v>
      </c>
      <c r="O297" s="48">
        <v>43564</v>
      </c>
      <c r="P297" s="43" t="s">
        <v>4675</v>
      </c>
      <c r="Q297" s="31" t="b">
        <f>IF(AND(OR(G297:G298=DATOS!C$8,G297:G298=DATOS!C$9),H297:H298=DATOS!B$4),ROW(G297:G298))</f>
        <v>0</v>
      </c>
      <c r="R297" s="31" t="str">
        <f t="shared" ca="1" si="0"/>
        <v/>
      </c>
      <c r="S297" s="31">
        <f t="shared" ca="1" si="1"/>
        <v>0</v>
      </c>
      <c r="T297" s="32"/>
      <c r="U297" s="32"/>
      <c r="V297" s="32"/>
      <c r="W297" s="32"/>
      <c r="X297" s="32"/>
      <c r="Y297" s="32"/>
      <c r="Z297" s="32"/>
      <c r="AA297" s="32"/>
      <c r="AB297" s="32"/>
      <c r="AC297" s="32"/>
      <c r="AD297" s="32"/>
      <c r="AE297" s="32"/>
    </row>
    <row r="298" spans="1:31" ht="12.75">
      <c r="A298" s="37" t="s">
        <v>6682</v>
      </c>
      <c r="B298" s="43" t="s">
        <v>6476</v>
      </c>
      <c r="C298" s="45" t="s">
        <v>4746</v>
      </c>
      <c r="D298" s="45" t="s">
        <v>4647</v>
      </c>
      <c r="E298" s="101">
        <v>43564</v>
      </c>
      <c r="F298" s="43" t="s">
        <v>5054</v>
      </c>
      <c r="G298" s="51" t="s">
        <v>114</v>
      </c>
      <c r="H298" s="51" t="s">
        <v>223</v>
      </c>
      <c r="I298" s="43" t="s">
        <v>226</v>
      </c>
      <c r="J298" s="43" t="s">
        <v>6686</v>
      </c>
      <c r="K298" s="43"/>
      <c r="L298" s="43"/>
      <c r="M298" s="43"/>
      <c r="N298" s="43" t="s">
        <v>6687</v>
      </c>
      <c r="O298" s="48">
        <v>43564</v>
      </c>
      <c r="P298" s="43" t="s">
        <v>4675</v>
      </c>
      <c r="Q298" s="31" t="b">
        <f>IF(AND(OR(G298:G299=DATOS!C$8,G298:G299=DATOS!C$9),H298:H299=DATOS!B$4),ROW(G298:G299))</f>
        <v>0</v>
      </c>
      <c r="R298" s="31" t="str">
        <f t="shared" ca="1" si="0"/>
        <v/>
      </c>
      <c r="S298" s="31">
        <f t="shared" ca="1" si="1"/>
        <v>0</v>
      </c>
      <c r="T298" s="32"/>
      <c r="U298" s="32"/>
      <c r="V298" s="32"/>
      <c r="W298" s="32"/>
      <c r="X298" s="32"/>
      <c r="Y298" s="32"/>
      <c r="Z298" s="32"/>
      <c r="AA298" s="32"/>
      <c r="AB298" s="32"/>
      <c r="AC298" s="32"/>
      <c r="AD298" s="32"/>
      <c r="AE298" s="32"/>
    </row>
    <row r="299" spans="1:31" ht="12.75">
      <c r="A299" s="37" t="s">
        <v>5030</v>
      </c>
      <c r="B299" s="43" t="s">
        <v>5031</v>
      </c>
      <c r="C299" s="45" t="s">
        <v>263</v>
      </c>
      <c r="D299" s="45" t="s">
        <v>4951</v>
      </c>
      <c r="E299" s="101">
        <v>43565</v>
      </c>
      <c r="F299" s="43" t="s">
        <v>1695</v>
      </c>
      <c r="G299" s="51" t="s">
        <v>271</v>
      </c>
      <c r="H299" s="51" t="s">
        <v>223</v>
      </c>
      <c r="I299" s="43" t="s">
        <v>226</v>
      </c>
      <c r="J299" s="43"/>
      <c r="K299" s="43"/>
      <c r="L299" s="43"/>
      <c r="M299" s="43"/>
      <c r="N299" s="43" t="s">
        <v>6694</v>
      </c>
      <c r="O299" s="48">
        <v>43565</v>
      </c>
      <c r="P299" s="43" t="s">
        <v>4956</v>
      </c>
      <c r="Q299" s="31" t="b">
        <f>IF(AND(OR(G299:G300=DATOS!C$8,G299:G300=DATOS!C$9),H299:H300=DATOS!B$4),ROW(G299:G300))</f>
        <v>0</v>
      </c>
      <c r="R299" s="31" t="str">
        <f t="shared" ca="1" si="0"/>
        <v/>
      </c>
      <c r="S299" s="31">
        <f t="shared" ca="1" si="1"/>
        <v>0</v>
      </c>
      <c r="T299" s="32"/>
      <c r="U299" s="32"/>
      <c r="V299" s="32"/>
      <c r="W299" s="32"/>
      <c r="X299" s="32"/>
      <c r="Y299" s="32"/>
      <c r="Z299" s="32"/>
      <c r="AA299" s="32"/>
      <c r="AB299" s="32"/>
      <c r="AC299" s="32"/>
      <c r="AD299" s="32"/>
      <c r="AE299" s="32"/>
    </row>
    <row r="300" spans="1:31" ht="12.75">
      <c r="A300" s="37" t="s">
        <v>6699</v>
      </c>
      <c r="B300" s="43" t="s">
        <v>6700</v>
      </c>
      <c r="C300" s="45" t="s">
        <v>4655</v>
      </c>
      <c r="D300" s="45" t="s">
        <v>4951</v>
      </c>
      <c r="E300" s="101">
        <v>43565</v>
      </c>
      <c r="F300" s="43" t="s">
        <v>6701</v>
      </c>
      <c r="G300" s="51" t="s">
        <v>114</v>
      </c>
      <c r="H300" s="51" t="s">
        <v>223</v>
      </c>
      <c r="I300" s="43" t="s">
        <v>226</v>
      </c>
      <c r="J300" s="43" t="s">
        <v>6703</v>
      </c>
      <c r="K300" s="43"/>
      <c r="L300" s="43"/>
      <c r="M300" s="43"/>
      <c r="N300" s="43" t="s">
        <v>6704</v>
      </c>
      <c r="O300" s="48">
        <v>43565</v>
      </c>
      <c r="P300" s="43" t="s">
        <v>4956</v>
      </c>
      <c r="Q300" s="31" t="b">
        <f>IF(AND(OR(G300:G301=DATOS!C$8,G300:G301=DATOS!C$9),H300:H301=DATOS!B$4),ROW(G300:G301))</f>
        <v>0</v>
      </c>
      <c r="R300" s="31" t="str">
        <f t="shared" ca="1" si="0"/>
        <v/>
      </c>
      <c r="S300" s="31">
        <f t="shared" ca="1" si="1"/>
        <v>0</v>
      </c>
      <c r="T300" s="32"/>
      <c r="U300" s="32"/>
      <c r="V300" s="32"/>
      <c r="W300" s="32"/>
      <c r="X300" s="32"/>
      <c r="Y300" s="32"/>
      <c r="Z300" s="32"/>
      <c r="AA300" s="32"/>
      <c r="AB300" s="32"/>
      <c r="AC300" s="32"/>
      <c r="AD300" s="32"/>
      <c r="AE300" s="32"/>
    </row>
    <row r="301" spans="1:31" ht="12.75">
      <c r="A301" s="37" t="s">
        <v>5925</v>
      </c>
      <c r="B301" s="43" t="s">
        <v>5926</v>
      </c>
      <c r="C301" s="45" t="s">
        <v>4726</v>
      </c>
      <c r="D301" s="45" t="s">
        <v>4671</v>
      </c>
      <c r="E301" s="101">
        <v>43565</v>
      </c>
      <c r="F301" s="43" t="s">
        <v>4739</v>
      </c>
      <c r="G301" s="51" t="s">
        <v>271</v>
      </c>
      <c r="H301" s="51" t="s">
        <v>223</v>
      </c>
      <c r="I301" s="43" t="s">
        <v>226</v>
      </c>
      <c r="J301" s="43" t="s">
        <v>6707</v>
      </c>
      <c r="K301" s="43"/>
      <c r="L301" s="43"/>
      <c r="M301" s="43"/>
      <c r="N301" s="43" t="s">
        <v>6708</v>
      </c>
      <c r="O301" s="48">
        <v>43565</v>
      </c>
      <c r="P301" s="43" t="s">
        <v>4675</v>
      </c>
      <c r="Q301" s="31" t="b">
        <f>IF(AND(OR(G301:G302=DATOS!C$8,G301:G302=DATOS!C$9),H301:H302=DATOS!B$4),ROW(G301:G302))</f>
        <v>0</v>
      </c>
      <c r="R301" s="31" t="str">
        <f t="shared" ca="1" si="0"/>
        <v/>
      </c>
      <c r="S301" s="31">
        <f t="shared" ca="1" si="1"/>
        <v>0</v>
      </c>
      <c r="T301" s="32"/>
      <c r="U301" s="32"/>
      <c r="V301" s="32"/>
      <c r="W301" s="32"/>
      <c r="X301" s="32"/>
      <c r="Y301" s="32"/>
      <c r="Z301" s="32"/>
      <c r="AA301" s="32"/>
      <c r="AB301" s="32"/>
      <c r="AC301" s="32"/>
      <c r="AD301" s="32"/>
      <c r="AE301" s="32"/>
    </row>
    <row r="302" spans="1:31" ht="12.75">
      <c r="A302" s="37" t="s">
        <v>6508</v>
      </c>
      <c r="B302" s="43" t="s">
        <v>941</v>
      </c>
      <c r="C302" s="45" t="s">
        <v>942</v>
      </c>
      <c r="D302" s="45" t="s">
        <v>4671</v>
      </c>
      <c r="E302" s="101">
        <v>43565</v>
      </c>
      <c r="F302" s="43" t="s">
        <v>4739</v>
      </c>
      <c r="G302" s="51" t="s">
        <v>271</v>
      </c>
      <c r="H302" s="51" t="s">
        <v>223</v>
      </c>
      <c r="I302" s="43" t="s">
        <v>226</v>
      </c>
      <c r="J302" s="43" t="s">
        <v>6716</v>
      </c>
      <c r="K302" s="43"/>
      <c r="L302" s="43"/>
      <c r="M302" s="43"/>
      <c r="N302" s="43" t="s">
        <v>6708</v>
      </c>
      <c r="O302" s="48">
        <v>43565</v>
      </c>
      <c r="P302" s="43" t="s">
        <v>4675</v>
      </c>
      <c r="Q302" s="31" t="b">
        <f>IF(AND(OR(G302:G303=DATOS!C$8,G302:G303=DATOS!C$9),H302:H303=DATOS!B$4),ROW(G302:G303))</f>
        <v>0</v>
      </c>
      <c r="R302" s="31" t="str">
        <f t="shared" ca="1" si="0"/>
        <v/>
      </c>
      <c r="S302" s="31">
        <f t="shared" ca="1" si="1"/>
        <v>0</v>
      </c>
      <c r="T302" s="32"/>
      <c r="U302" s="32"/>
      <c r="V302" s="32"/>
      <c r="W302" s="32"/>
      <c r="X302" s="32"/>
      <c r="Y302" s="32"/>
      <c r="Z302" s="32"/>
      <c r="AA302" s="32"/>
      <c r="AB302" s="32"/>
      <c r="AC302" s="32"/>
      <c r="AD302" s="32"/>
      <c r="AE302" s="32"/>
    </row>
    <row r="303" spans="1:31" ht="12.75">
      <c r="A303" s="37" t="s">
        <v>6647</v>
      </c>
      <c r="B303" s="43" t="s">
        <v>6648</v>
      </c>
      <c r="C303" s="45" t="s">
        <v>4655</v>
      </c>
      <c r="D303" s="45" t="s">
        <v>4671</v>
      </c>
      <c r="E303" s="101">
        <v>43566</v>
      </c>
      <c r="F303" s="43" t="s">
        <v>4739</v>
      </c>
      <c r="G303" s="51" t="s">
        <v>271</v>
      </c>
      <c r="H303" s="51" t="s">
        <v>223</v>
      </c>
      <c r="I303" s="43" t="s">
        <v>226</v>
      </c>
      <c r="J303" s="43" t="s">
        <v>6721</v>
      </c>
      <c r="K303" s="43"/>
      <c r="L303" s="43"/>
      <c r="M303" s="43"/>
      <c r="N303" s="43" t="s">
        <v>6723</v>
      </c>
      <c r="O303" s="48">
        <v>43566</v>
      </c>
      <c r="P303" s="43" t="s">
        <v>4675</v>
      </c>
      <c r="Q303" s="31" t="b">
        <f>IF(AND(OR(G303:G304=DATOS!C$8,G303:G304=DATOS!C$9),H303:H304=DATOS!B$4),ROW(G303:G304))</f>
        <v>0</v>
      </c>
      <c r="R303" s="31" t="str">
        <f t="shared" ca="1" si="0"/>
        <v/>
      </c>
      <c r="S303" s="31">
        <f t="shared" ca="1" si="1"/>
        <v>0</v>
      </c>
      <c r="T303" s="32"/>
      <c r="U303" s="32"/>
      <c r="V303" s="32"/>
      <c r="W303" s="32"/>
      <c r="X303" s="32"/>
      <c r="Y303" s="32"/>
      <c r="Z303" s="32"/>
      <c r="AA303" s="32"/>
      <c r="AB303" s="32"/>
      <c r="AC303" s="32"/>
      <c r="AD303" s="32"/>
      <c r="AE303" s="32"/>
    </row>
    <row r="304" spans="1:31" ht="12.75">
      <c r="A304" s="37" t="s">
        <v>6726</v>
      </c>
      <c r="B304" s="43" t="s">
        <v>6122</v>
      </c>
      <c r="C304" s="45" t="s">
        <v>263</v>
      </c>
      <c r="D304" s="45" t="s">
        <v>4671</v>
      </c>
      <c r="E304" s="101">
        <v>43566</v>
      </c>
      <c r="F304" s="43" t="s">
        <v>4794</v>
      </c>
      <c r="G304" s="51" t="s">
        <v>114</v>
      </c>
      <c r="H304" s="51" t="s">
        <v>223</v>
      </c>
      <c r="I304" s="43" t="s">
        <v>226</v>
      </c>
      <c r="J304" s="43" t="s">
        <v>6727</v>
      </c>
      <c r="K304" s="43"/>
      <c r="L304" s="43"/>
      <c r="M304" s="43"/>
      <c r="N304" s="43" t="s">
        <v>6728</v>
      </c>
      <c r="O304" s="48">
        <v>43566</v>
      </c>
      <c r="P304" s="43" t="s">
        <v>4675</v>
      </c>
      <c r="Q304" s="31" t="b">
        <f>IF(AND(OR(G304:G305=DATOS!C$8,G304:G305=DATOS!C$9),H304:H305=DATOS!B$4),ROW(G304:G305))</f>
        <v>0</v>
      </c>
      <c r="R304" s="31" t="str">
        <f t="shared" ca="1" si="0"/>
        <v/>
      </c>
      <c r="S304" s="31">
        <f t="shared" ca="1" si="1"/>
        <v>0</v>
      </c>
      <c r="T304" s="32"/>
      <c r="U304" s="32"/>
      <c r="V304" s="32"/>
      <c r="W304" s="32"/>
      <c r="X304" s="32"/>
      <c r="Y304" s="32"/>
      <c r="Z304" s="32"/>
      <c r="AA304" s="32"/>
      <c r="AB304" s="32"/>
      <c r="AC304" s="32"/>
      <c r="AD304" s="32"/>
      <c r="AE304" s="32"/>
    </row>
    <row r="305" spans="1:31" ht="12.75">
      <c r="A305" s="37" t="s">
        <v>6732</v>
      </c>
      <c r="B305" s="43" t="s">
        <v>5696</v>
      </c>
      <c r="C305" s="45" t="s">
        <v>4784</v>
      </c>
      <c r="D305" s="45" t="s">
        <v>4647</v>
      </c>
      <c r="E305" s="48">
        <v>43567</v>
      </c>
      <c r="F305" s="43" t="s">
        <v>4696</v>
      </c>
      <c r="G305" s="51" t="s">
        <v>114</v>
      </c>
      <c r="H305" s="51" t="s">
        <v>223</v>
      </c>
      <c r="I305" s="43" t="s">
        <v>226</v>
      </c>
      <c r="J305" s="43" t="s">
        <v>6734</v>
      </c>
      <c r="K305" s="43"/>
      <c r="L305" s="43"/>
      <c r="M305" s="43"/>
      <c r="N305" s="43" t="s">
        <v>6735</v>
      </c>
      <c r="O305" s="48">
        <v>43567</v>
      </c>
      <c r="P305" s="43" t="s">
        <v>4652</v>
      </c>
      <c r="Q305" s="31" t="b">
        <f>IF(AND(OR(G305:G306=DATOS!C$8,G305:G306=DATOS!C$9),H305:H306=DATOS!B$4),ROW(G305:G306))</f>
        <v>0</v>
      </c>
      <c r="R305" s="31" t="str">
        <f t="shared" ca="1" si="0"/>
        <v/>
      </c>
      <c r="S305" s="31">
        <f t="shared" ca="1" si="1"/>
        <v>0</v>
      </c>
      <c r="T305" s="32"/>
      <c r="U305" s="32"/>
      <c r="V305" s="32"/>
      <c r="W305" s="32"/>
      <c r="X305" s="32"/>
      <c r="Y305" s="32"/>
      <c r="Z305" s="32"/>
      <c r="AA305" s="32"/>
      <c r="AB305" s="32"/>
      <c r="AC305" s="32"/>
      <c r="AD305" s="32"/>
      <c r="AE305" s="32"/>
    </row>
    <row r="306" spans="1:31" ht="12.75">
      <c r="A306" s="37" t="s">
        <v>6589</v>
      </c>
      <c r="B306" s="43" t="s">
        <v>5333</v>
      </c>
      <c r="C306" s="45" t="s">
        <v>263</v>
      </c>
      <c r="D306" s="45" t="s">
        <v>4951</v>
      </c>
      <c r="E306" s="48">
        <v>43567</v>
      </c>
      <c r="F306" s="43" t="s">
        <v>5574</v>
      </c>
      <c r="G306" s="51" t="s">
        <v>384</v>
      </c>
      <c r="H306" s="51" t="s">
        <v>223</v>
      </c>
      <c r="I306" s="43" t="s">
        <v>226</v>
      </c>
      <c r="J306" s="43" t="s">
        <v>6742</v>
      </c>
      <c r="K306" s="43"/>
      <c r="L306" s="43"/>
      <c r="M306" s="43"/>
      <c r="N306" s="43" t="s">
        <v>6743</v>
      </c>
      <c r="O306" s="48">
        <v>43571</v>
      </c>
      <c r="P306" s="43" t="s">
        <v>389</v>
      </c>
      <c r="Q306" s="31" t="b">
        <f>IF(AND(OR(G306:G307=DATOS!C$8,G306:G307=DATOS!C$9),H306:H307=DATOS!B$4),ROW(G306:G307))</f>
        <v>0</v>
      </c>
      <c r="R306" s="31" t="str">
        <f t="shared" ca="1" si="0"/>
        <v/>
      </c>
      <c r="S306" s="31">
        <f t="shared" ca="1" si="1"/>
        <v>0</v>
      </c>
      <c r="T306" s="32"/>
      <c r="U306" s="32"/>
      <c r="V306" s="32"/>
      <c r="W306" s="32"/>
      <c r="X306" s="32"/>
      <c r="Y306" s="32"/>
      <c r="Z306" s="32"/>
      <c r="AA306" s="32"/>
      <c r="AB306" s="32"/>
      <c r="AC306" s="32"/>
      <c r="AD306" s="32"/>
      <c r="AE306" s="32"/>
    </row>
    <row r="307" spans="1:31" ht="12.75">
      <c r="A307" s="37" t="s">
        <v>5729</v>
      </c>
      <c r="B307" s="43" t="s">
        <v>5732</v>
      </c>
      <c r="C307" s="45" t="s">
        <v>4661</v>
      </c>
      <c r="D307" s="45" t="s">
        <v>4647</v>
      </c>
      <c r="E307" s="48">
        <v>43567</v>
      </c>
      <c r="F307" s="43" t="s">
        <v>6745</v>
      </c>
      <c r="G307" s="51" t="s">
        <v>114</v>
      </c>
      <c r="H307" s="51" t="s">
        <v>223</v>
      </c>
      <c r="I307" s="43" t="s">
        <v>226</v>
      </c>
      <c r="J307" s="43" t="s">
        <v>6746</v>
      </c>
      <c r="K307" s="43"/>
      <c r="L307" s="43"/>
      <c r="M307" s="43"/>
      <c r="N307" s="43" t="s">
        <v>6747</v>
      </c>
      <c r="O307" s="48">
        <v>43567</v>
      </c>
      <c r="P307" s="43" t="s">
        <v>4652</v>
      </c>
      <c r="Q307" s="31" t="b">
        <f>IF(AND(OR(G307:G308=DATOS!C$8,G307:G308=DATOS!C$9),H307:H308=DATOS!B$4),ROW(G307:G308))</f>
        <v>0</v>
      </c>
      <c r="R307" s="31" t="str">
        <f t="shared" ca="1" si="0"/>
        <v/>
      </c>
      <c r="S307" s="31">
        <f t="shared" ca="1" si="1"/>
        <v>0</v>
      </c>
      <c r="T307" s="32"/>
      <c r="U307" s="32"/>
      <c r="V307" s="32"/>
      <c r="W307" s="32"/>
      <c r="X307" s="32"/>
      <c r="Y307" s="32"/>
      <c r="Z307" s="32"/>
      <c r="AA307" s="32"/>
      <c r="AB307" s="32"/>
      <c r="AC307" s="32"/>
      <c r="AD307" s="32"/>
      <c r="AE307" s="32"/>
    </row>
    <row r="308" spans="1:31" ht="12.75">
      <c r="A308" s="37" t="s">
        <v>4949</v>
      </c>
      <c r="B308" s="43" t="s">
        <v>4950</v>
      </c>
      <c r="C308" s="45" t="s">
        <v>263</v>
      </c>
      <c r="D308" s="45" t="s">
        <v>4671</v>
      </c>
      <c r="E308" s="48">
        <v>43567</v>
      </c>
      <c r="F308" s="43" t="s">
        <v>6750</v>
      </c>
      <c r="G308" s="51" t="s">
        <v>4846</v>
      </c>
      <c r="H308" s="51" t="s">
        <v>223</v>
      </c>
      <c r="I308" s="43" t="s">
        <v>226</v>
      </c>
      <c r="J308" s="43" t="s">
        <v>512</v>
      </c>
      <c r="K308" s="43"/>
      <c r="L308" s="43"/>
      <c r="M308" s="43"/>
      <c r="N308" s="43" t="s">
        <v>6752</v>
      </c>
      <c r="O308" s="48">
        <v>43567</v>
      </c>
      <c r="P308" s="43" t="s">
        <v>4675</v>
      </c>
      <c r="Q308" s="31" t="b">
        <f>IF(AND(OR(G308:G309=DATOS!C$8,G308:G309=DATOS!C$9),H308:H309=DATOS!B$4),ROW(G308:G309))</f>
        <v>0</v>
      </c>
      <c r="R308" s="31" t="str">
        <f t="shared" ca="1" si="0"/>
        <v/>
      </c>
      <c r="S308" s="31">
        <f t="shared" ca="1" si="1"/>
        <v>0</v>
      </c>
      <c r="T308" s="32"/>
      <c r="U308" s="32"/>
      <c r="V308" s="32"/>
      <c r="W308" s="32"/>
      <c r="X308" s="32"/>
      <c r="Y308" s="32"/>
      <c r="Z308" s="32"/>
      <c r="AA308" s="32"/>
      <c r="AB308" s="32"/>
      <c r="AC308" s="32"/>
      <c r="AD308" s="32"/>
      <c r="AE308" s="32"/>
    </row>
    <row r="309" spans="1:31" ht="12.75">
      <c r="A309" s="37" t="s">
        <v>5828</v>
      </c>
      <c r="B309" s="43" t="s">
        <v>5829</v>
      </c>
      <c r="C309" s="45" t="s">
        <v>4655</v>
      </c>
      <c r="D309" s="45" t="s">
        <v>4647</v>
      </c>
      <c r="E309" s="48">
        <v>43568</v>
      </c>
      <c r="F309" s="43" t="s">
        <v>4710</v>
      </c>
      <c r="G309" s="51" t="s">
        <v>114</v>
      </c>
      <c r="H309" s="51" t="s">
        <v>223</v>
      </c>
      <c r="I309" s="43" t="s">
        <v>226</v>
      </c>
      <c r="J309" s="43" t="s">
        <v>6756</v>
      </c>
      <c r="K309" s="43"/>
      <c r="L309" s="43"/>
      <c r="M309" s="43"/>
      <c r="N309" s="43" t="s">
        <v>6757</v>
      </c>
      <c r="O309" s="48">
        <v>43568</v>
      </c>
      <c r="P309" s="43" t="s">
        <v>4675</v>
      </c>
      <c r="Q309" s="31" t="b">
        <f>IF(AND(OR(G309:G310=DATOS!C$8,G309:G310=DATOS!C$9),H309:H310=DATOS!B$4),ROW(G309:G310))</f>
        <v>0</v>
      </c>
      <c r="R309" s="31" t="str">
        <f t="shared" ca="1" si="0"/>
        <v/>
      </c>
      <c r="S309" s="31">
        <f t="shared" ca="1" si="1"/>
        <v>0</v>
      </c>
      <c r="T309" s="32"/>
      <c r="U309" s="32"/>
      <c r="V309" s="32"/>
      <c r="W309" s="32"/>
      <c r="X309" s="32"/>
      <c r="Y309" s="32"/>
      <c r="Z309" s="32"/>
      <c r="AA309" s="32"/>
      <c r="AB309" s="32"/>
      <c r="AC309" s="32"/>
      <c r="AD309" s="32"/>
      <c r="AE309" s="32"/>
    </row>
    <row r="310" spans="1:31" ht="12.75">
      <c r="A310" s="37" t="s">
        <v>6759</v>
      </c>
      <c r="B310" s="43" t="s">
        <v>6760</v>
      </c>
      <c r="C310" s="45" t="s">
        <v>4655</v>
      </c>
      <c r="D310" s="45" t="s">
        <v>4647</v>
      </c>
      <c r="E310" s="48">
        <v>43568</v>
      </c>
      <c r="F310" s="43" t="s">
        <v>6349</v>
      </c>
      <c r="G310" s="51" t="s">
        <v>271</v>
      </c>
      <c r="H310" s="51" t="s">
        <v>223</v>
      </c>
      <c r="I310" s="43" t="s">
        <v>226</v>
      </c>
      <c r="J310" s="43" t="s">
        <v>6763</v>
      </c>
      <c r="K310" s="43"/>
      <c r="L310" s="43"/>
      <c r="M310" s="43"/>
      <c r="N310" s="43" t="s">
        <v>6764</v>
      </c>
      <c r="O310" s="48">
        <v>43568</v>
      </c>
      <c r="P310" s="43" t="s">
        <v>4652</v>
      </c>
      <c r="Q310" s="31" t="b">
        <f>IF(AND(OR(G310:G311=DATOS!C$8,G310:G311=DATOS!C$9),H310:H311=DATOS!B$4),ROW(G310:G311))</f>
        <v>0</v>
      </c>
      <c r="R310" s="31" t="str">
        <f t="shared" ca="1" si="0"/>
        <v/>
      </c>
      <c r="S310" s="31">
        <f t="shared" ca="1" si="1"/>
        <v>0</v>
      </c>
      <c r="T310" s="32"/>
      <c r="U310" s="32"/>
      <c r="V310" s="32"/>
      <c r="W310" s="32"/>
      <c r="X310" s="32"/>
      <c r="Y310" s="32"/>
      <c r="Z310" s="32"/>
      <c r="AA310" s="32"/>
      <c r="AB310" s="32"/>
      <c r="AC310" s="32"/>
      <c r="AD310" s="32"/>
      <c r="AE310" s="32"/>
    </row>
    <row r="311" spans="1:31" ht="12.75">
      <c r="A311" s="37" t="s">
        <v>6767</v>
      </c>
      <c r="B311" s="43" t="s">
        <v>6485</v>
      </c>
      <c r="C311" s="45" t="s">
        <v>216</v>
      </c>
      <c r="D311" s="45" t="s">
        <v>4647</v>
      </c>
      <c r="E311" s="48">
        <v>43568</v>
      </c>
      <c r="F311" s="43" t="s">
        <v>6768</v>
      </c>
      <c r="G311" s="51" t="s">
        <v>114</v>
      </c>
      <c r="H311" s="51" t="s">
        <v>223</v>
      </c>
      <c r="I311" s="43" t="s">
        <v>226</v>
      </c>
      <c r="J311" s="43"/>
      <c r="K311" s="43"/>
      <c r="L311" s="43"/>
      <c r="M311" s="43"/>
      <c r="N311" s="43" t="s">
        <v>6769</v>
      </c>
      <c r="O311" s="48">
        <v>43570</v>
      </c>
      <c r="P311" s="43" t="s">
        <v>4659</v>
      </c>
      <c r="Q311" s="31" t="b">
        <f>IF(AND(OR(G311:G312=DATOS!C$8,G311:G312=DATOS!C$9),H311:H312=DATOS!B$4),ROW(G311:G312))</f>
        <v>0</v>
      </c>
      <c r="R311" s="31" t="str">
        <f t="shared" ca="1" si="0"/>
        <v/>
      </c>
      <c r="S311" s="31">
        <f t="shared" ca="1" si="1"/>
        <v>0</v>
      </c>
      <c r="T311" s="32"/>
      <c r="U311" s="32"/>
      <c r="V311" s="32"/>
      <c r="W311" s="32"/>
      <c r="X311" s="32"/>
      <c r="Y311" s="32"/>
      <c r="Z311" s="32"/>
      <c r="AA311" s="32"/>
      <c r="AB311" s="32"/>
      <c r="AC311" s="32"/>
      <c r="AD311" s="32"/>
      <c r="AE311" s="32"/>
    </row>
    <row r="312" spans="1:31" ht="12.75">
      <c r="A312" s="37" t="s">
        <v>6772</v>
      </c>
      <c r="B312" s="43" t="s">
        <v>6773</v>
      </c>
      <c r="C312" s="45" t="s">
        <v>216</v>
      </c>
      <c r="D312" s="45" t="s">
        <v>4647</v>
      </c>
      <c r="E312" s="48">
        <v>43568</v>
      </c>
      <c r="F312" s="43" t="s">
        <v>6774</v>
      </c>
      <c r="G312" s="51" t="s">
        <v>114</v>
      </c>
      <c r="H312" s="51" t="s">
        <v>223</v>
      </c>
      <c r="I312" s="43" t="s">
        <v>226</v>
      </c>
      <c r="J312" s="43" t="s">
        <v>6775</v>
      </c>
      <c r="K312" s="43"/>
      <c r="L312" s="43"/>
      <c r="M312" s="43"/>
      <c r="N312" s="43" t="s">
        <v>6776</v>
      </c>
      <c r="O312" s="48">
        <v>43570</v>
      </c>
      <c r="P312" s="43" t="s">
        <v>4659</v>
      </c>
      <c r="Q312" s="31" t="b">
        <f>IF(AND(OR(G312:G313=DATOS!C$8,G312:G313=DATOS!C$9),H312:H313=DATOS!B$4),ROW(G312:G313))</f>
        <v>0</v>
      </c>
      <c r="R312" s="31" t="str">
        <f t="shared" ca="1" si="0"/>
        <v/>
      </c>
      <c r="S312" s="31">
        <f t="shared" ca="1" si="1"/>
        <v>0</v>
      </c>
      <c r="T312" s="32"/>
      <c r="U312" s="32"/>
      <c r="V312" s="32"/>
      <c r="W312" s="32"/>
      <c r="X312" s="32"/>
      <c r="Y312" s="32"/>
      <c r="Z312" s="32"/>
      <c r="AA312" s="32"/>
      <c r="AB312" s="32"/>
      <c r="AC312" s="32"/>
      <c r="AD312" s="32"/>
      <c r="AE312" s="32"/>
    </row>
    <row r="313" spans="1:31" ht="12.75">
      <c r="A313" s="37" t="s">
        <v>6779</v>
      </c>
      <c r="B313" s="43" t="s">
        <v>6781</v>
      </c>
      <c r="C313" s="45" t="s">
        <v>4655</v>
      </c>
      <c r="D313" s="45" t="s">
        <v>4647</v>
      </c>
      <c r="E313" s="48">
        <v>43568</v>
      </c>
      <c r="F313" s="43" t="s">
        <v>5065</v>
      </c>
      <c r="G313" s="51" t="s">
        <v>114</v>
      </c>
      <c r="H313" s="51" t="s">
        <v>223</v>
      </c>
      <c r="I313" s="43" t="s">
        <v>226</v>
      </c>
      <c r="J313" s="43" t="s">
        <v>6763</v>
      </c>
      <c r="K313" s="43"/>
      <c r="L313" s="43"/>
      <c r="M313" s="43"/>
      <c r="N313" s="43" t="s">
        <v>6782</v>
      </c>
      <c r="O313" s="48">
        <v>43568</v>
      </c>
      <c r="P313" s="43" t="s">
        <v>4652</v>
      </c>
      <c r="Q313" s="31" t="b">
        <f>IF(AND(OR(G313:G314=DATOS!C$8,G313:G314=DATOS!C$9),H313:H314=DATOS!B$4),ROW(G313:G314))</f>
        <v>0</v>
      </c>
      <c r="R313" s="31" t="str">
        <f t="shared" ca="1" si="0"/>
        <v/>
      </c>
      <c r="S313" s="31">
        <f t="shared" ca="1" si="1"/>
        <v>0</v>
      </c>
      <c r="T313" s="32"/>
      <c r="U313" s="32"/>
      <c r="V313" s="32"/>
      <c r="W313" s="32"/>
      <c r="X313" s="32"/>
      <c r="Y313" s="32"/>
      <c r="Z313" s="32"/>
      <c r="AA313" s="32"/>
      <c r="AB313" s="32"/>
      <c r="AC313" s="32"/>
      <c r="AD313" s="32"/>
      <c r="AE313" s="32"/>
    </row>
    <row r="314" spans="1:31" ht="12.75">
      <c r="A314" s="37" t="s">
        <v>6783</v>
      </c>
      <c r="B314" s="43" t="s">
        <v>6784</v>
      </c>
      <c r="C314" s="45" t="s">
        <v>4655</v>
      </c>
      <c r="D314" s="45" t="s">
        <v>4671</v>
      </c>
      <c r="E314" s="48">
        <v>43568</v>
      </c>
      <c r="F314" s="43" t="s">
        <v>5065</v>
      </c>
      <c r="G314" s="51" t="s">
        <v>271</v>
      </c>
      <c r="H314" s="51" t="s">
        <v>223</v>
      </c>
      <c r="I314" s="43" t="s">
        <v>226</v>
      </c>
      <c r="J314" s="43" t="s">
        <v>6790</v>
      </c>
      <c r="K314" s="43"/>
      <c r="L314" s="43"/>
      <c r="M314" s="43"/>
      <c r="N314" s="43" t="s">
        <v>6791</v>
      </c>
      <c r="O314" s="48">
        <v>43568</v>
      </c>
      <c r="P314" s="43" t="s">
        <v>4675</v>
      </c>
      <c r="Q314" s="31" t="b">
        <f>IF(AND(OR(G314:G315=DATOS!C$8,G314:G315=DATOS!C$9),H314:H315=DATOS!B$4),ROW(G314:G315))</f>
        <v>0</v>
      </c>
      <c r="R314" s="31" t="str">
        <f t="shared" ca="1" si="0"/>
        <v/>
      </c>
      <c r="S314" s="31">
        <f t="shared" ca="1" si="1"/>
        <v>0</v>
      </c>
      <c r="T314" s="32"/>
      <c r="U314" s="32"/>
      <c r="V314" s="32"/>
      <c r="W314" s="32"/>
      <c r="X314" s="32"/>
      <c r="Y314" s="32"/>
      <c r="Z314" s="32"/>
      <c r="AA314" s="32"/>
      <c r="AB314" s="32"/>
      <c r="AC314" s="32"/>
      <c r="AD314" s="32"/>
      <c r="AE314" s="32"/>
    </row>
    <row r="315" spans="1:31" ht="12.75">
      <c r="A315" s="37" t="s">
        <v>6794</v>
      </c>
      <c r="B315" s="43" t="s">
        <v>6795</v>
      </c>
      <c r="C315" s="45" t="s">
        <v>263</v>
      </c>
      <c r="D315" s="45" t="s">
        <v>4671</v>
      </c>
      <c r="E315" s="48">
        <v>43568</v>
      </c>
      <c r="F315" s="43" t="s">
        <v>5065</v>
      </c>
      <c r="G315" s="51" t="s">
        <v>271</v>
      </c>
      <c r="H315" s="51" t="s">
        <v>223</v>
      </c>
      <c r="I315" s="43" t="s">
        <v>226</v>
      </c>
      <c r="J315" s="43" t="s">
        <v>6796</v>
      </c>
      <c r="K315" s="43"/>
      <c r="L315" s="43"/>
      <c r="M315" s="43"/>
      <c r="N315" s="43" t="s">
        <v>6708</v>
      </c>
      <c r="O315" s="48">
        <v>43568</v>
      </c>
      <c r="P315" s="43" t="s">
        <v>4675</v>
      </c>
      <c r="Q315" s="31" t="b">
        <f>IF(AND(OR(G315:G316=DATOS!C$8,G315:G316=DATOS!C$9),H315:H316=DATOS!B$4),ROW(G315:G316))</f>
        <v>0</v>
      </c>
      <c r="R315" s="31" t="str">
        <f t="shared" ca="1" si="0"/>
        <v/>
      </c>
      <c r="S315" s="31">
        <f t="shared" ca="1" si="1"/>
        <v>0</v>
      </c>
      <c r="T315" s="32"/>
      <c r="U315" s="32"/>
      <c r="V315" s="32"/>
      <c r="W315" s="32"/>
      <c r="X315" s="32"/>
      <c r="Y315" s="32"/>
      <c r="Z315" s="32"/>
      <c r="AA315" s="32"/>
      <c r="AB315" s="32"/>
      <c r="AC315" s="32"/>
      <c r="AD315" s="32"/>
      <c r="AE315" s="32"/>
    </row>
    <row r="316" spans="1:31" ht="12.75">
      <c r="A316" s="37" t="s">
        <v>5877</v>
      </c>
      <c r="B316" s="43" t="s">
        <v>5879</v>
      </c>
      <c r="C316" s="45" t="s">
        <v>4726</v>
      </c>
      <c r="D316" s="45" t="s">
        <v>4671</v>
      </c>
      <c r="E316" s="48">
        <v>43568</v>
      </c>
      <c r="F316" s="43" t="s">
        <v>4794</v>
      </c>
      <c r="G316" s="51" t="s">
        <v>114</v>
      </c>
      <c r="H316" s="51" t="s">
        <v>223</v>
      </c>
      <c r="I316" s="43" t="s">
        <v>226</v>
      </c>
      <c r="J316" s="43" t="s">
        <v>6804</v>
      </c>
      <c r="K316" s="43"/>
      <c r="L316" s="43"/>
      <c r="M316" s="43"/>
      <c r="N316" s="43" t="s">
        <v>4797</v>
      </c>
      <c r="O316" s="48">
        <v>43568</v>
      </c>
      <c r="P316" s="43" t="s">
        <v>4675</v>
      </c>
      <c r="Q316" s="31" t="b">
        <f>IF(AND(OR(G316:G317=DATOS!C$8,G316:G317=DATOS!C$9),H316:H317=DATOS!B$4),ROW(G316:G317))</f>
        <v>0</v>
      </c>
      <c r="R316" s="31" t="str">
        <f t="shared" ca="1" si="0"/>
        <v/>
      </c>
      <c r="S316" s="31">
        <f t="shared" ca="1" si="1"/>
        <v>0</v>
      </c>
      <c r="T316" s="32"/>
      <c r="U316" s="32"/>
      <c r="V316" s="32"/>
      <c r="W316" s="32"/>
      <c r="X316" s="32"/>
      <c r="Y316" s="32"/>
      <c r="Z316" s="32"/>
      <c r="AA316" s="32"/>
      <c r="AB316" s="32"/>
      <c r="AC316" s="32"/>
      <c r="AD316" s="32"/>
      <c r="AE316" s="32"/>
    </row>
    <row r="317" spans="1:31" ht="12.75">
      <c r="A317" s="37" t="s">
        <v>6809</v>
      </c>
      <c r="B317" s="43" t="s">
        <v>6810</v>
      </c>
      <c r="C317" s="45" t="s">
        <v>216</v>
      </c>
      <c r="D317" s="45" t="s">
        <v>4647</v>
      </c>
      <c r="E317" s="48">
        <v>43568</v>
      </c>
      <c r="F317" s="84" t="s">
        <v>6349</v>
      </c>
      <c r="G317" s="51" t="s">
        <v>271</v>
      </c>
      <c r="H317" s="51" t="s">
        <v>223</v>
      </c>
      <c r="I317" s="43" t="s">
        <v>226</v>
      </c>
      <c r="J317" s="43" t="s">
        <v>6811</v>
      </c>
      <c r="K317" s="43"/>
      <c r="L317" s="43"/>
      <c r="M317" s="43"/>
      <c r="N317" s="43" t="s">
        <v>6812</v>
      </c>
      <c r="O317" s="48">
        <v>43568</v>
      </c>
      <c r="P317" s="43" t="s">
        <v>4675</v>
      </c>
      <c r="Q317" s="31" t="b">
        <f>IF(AND(OR(G317:G318=DATOS!C$8,G317:G318=DATOS!C$9),H317:H318=DATOS!B$4),ROW(G317:G318))</f>
        <v>0</v>
      </c>
      <c r="R317" s="31" t="str">
        <f t="shared" ca="1" si="0"/>
        <v/>
      </c>
      <c r="S317" s="31">
        <f t="shared" ca="1" si="1"/>
        <v>0</v>
      </c>
      <c r="T317" s="32"/>
      <c r="U317" s="32"/>
      <c r="V317" s="32"/>
      <c r="W317" s="32"/>
      <c r="X317" s="32"/>
      <c r="Y317" s="32"/>
      <c r="Z317" s="32"/>
      <c r="AA317" s="32"/>
      <c r="AB317" s="32"/>
      <c r="AC317" s="32"/>
      <c r="AD317" s="32"/>
      <c r="AE317" s="32"/>
    </row>
    <row r="318" spans="1:31" ht="12.75">
      <c r="A318" s="37" t="s">
        <v>6814</v>
      </c>
      <c r="B318" s="43" t="s">
        <v>6011</v>
      </c>
      <c r="C318" s="45" t="s">
        <v>216</v>
      </c>
      <c r="D318" s="45" t="s">
        <v>4671</v>
      </c>
      <c r="E318" s="48">
        <v>43568</v>
      </c>
      <c r="F318" s="43" t="s">
        <v>6815</v>
      </c>
      <c r="G318" s="51" t="s">
        <v>271</v>
      </c>
      <c r="H318" s="51" t="s">
        <v>223</v>
      </c>
      <c r="I318" s="43" t="s">
        <v>226</v>
      </c>
      <c r="J318" s="48">
        <v>43570</v>
      </c>
      <c r="K318" s="48">
        <v>43570</v>
      </c>
      <c r="L318" s="48">
        <v>43571</v>
      </c>
      <c r="M318" s="48">
        <v>43574</v>
      </c>
      <c r="N318" s="43" t="s">
        <v>6816</v>
      </c>
      <c r="O318" s="48">
        <v>43574</v>
      </c>
      <c r="P318" s="43" t="s">
        <v>4675</v>
      </c>
      <c r="Q318" s="31" t="b">
        <f>IF(AND(OR(G318:G320=DATOS!C$8,G318:G320=DATOS!C$9),H318:H320=DATOS!B$4),ROW(G318:G320))</f>
        <v>0</v>
      </c>
      <c r="R318" s="31" t="str">
        <f t="shared" ca="1" si="0"/>
        <v/>
      </c>
      <c r="S318" s="31">
        <f t="shared" ca="1" si="1"/>
        <v>0</v>
      </c>
      <c r="T318" s="32"/>
      <c r="U318" s="32"/>
      <c r="V318" s="32"/>
      <c r="W318" s="32"/>
      <c r="X318" s="32"/>
      <c r="Y318" s="32"/>
      <c r="Z318" s="32"/>
      <c r="AA318" s="32"/>
      <c r="AB318" s="32"/>
      <c r="AC318" s="32"/>
      <c r="AD318" s="32"/>
      <c r="AE318" s="32"/>
    </row>
    <row r="319" spans="1:31" ht="12.75">
      <c r="A319" s="37" t="s">
        <v>5756</v>
      </c>
      <c r="B319" s="43" t="s">
        <v>5758</v>
      </c>
      <c r="C319" s="45" t="s">
        <v>263</v>
      </c>
      <c r="D319" s="45" t="s">
        <v>4671</v>
      </c>
      <c r="E319" s="48">
        <v>43568</v>
      </c>
      <c r="F319" s="43" t="s">
        <v>6822</v>
      </c>
      <c r="G319" s="51" t="s">
        <v>384</v>
      </c>
      <c r="H319" s="51" t="s">
        <v>223</v>
      </c>
      <c r="I319" s="43" t="s">
        <v>226</v>
      </c>
      <c r="J319" s="43"/>
      <c r="K319" s="43"/>
      <c r="L319" s="43"/>
      <c r="M319" s="43"/>
      <c r="N319" s="43" t="s">
        <v>6823</v>
      </c>
      <c r="O319" s="48">
        <v>43571</v>
      </c>
      <c r="P319" s="43" t="s">
        <v>4659</v>
      </c>
      <c r="Q319" s="31" t="b">
        <f>IF(AND(OR(G319:G321=DATOS!C$8,G319:G321=DATOS!C$9),H319:H321=DATOS!B$4),ROW(G319:G321))</f>
        <v>0</v>
      </c>
      <c r="R319" s="31" t="str">
        <f t="shared" ca="1" si="0"/>
        <v/>
      </c>
      <c r="S319" s="31">
        <f t="shared" ca="1" si="1"/>
        <v>0</v>
      </c>
      <c r="T319" s="32"/>
      <c r="U319" s="32"/>
      <c r="V319" s="32"/>
      <c r="W319" s="32"/>
      <c r="X319" s="32"/>
      <c r="Y319" s="32"/>
      <c r="Z319" s="32"/>
      <c r="AA319" s="32"/>
      <c r="AB319" s="32"/>
      <c r="AC319" s="32"/>
      <c r="AD319" s="32"/>
      <c r="AE319" s="32"/>
    </row>
    <row r="320" spans="1:31" ht="12.75">
      <c r="A320" s="37" t="s">
        <v>6825</v>
      </c>
      <c r="B320" s="43" t="s">
        <v>6826</v>
      </c>
      <c r="C320" s="45" t="s">
        <v>624</v>
      </c>
      <c r="D320" s="45" t="s">
        <v>4951</v>
      </c>
      <c r="E320" s="48">
        <v>43570</v>
      </c>
      <c r="F320" s="43" t="s">
        <v>6827</v>
      </c>
      <c r="G320" s="51" t="s">
        <v>483</v>
      </c>
      <c r="H320" s="51" t="s">
        <v>223</v>
      </c>
      <c r="I320" s="43" t="s">
        <v>226</v>
      </c>
      <c r="J320" s="43"/>
      <c r="K320" s="43"/>
      <c r="L320" s="43"/>
      <c r="M320" s="43"/>
      <c r="N320" s="43" t="s">
        <v>5490</v>
      </c>
      <c r="O320" s="48">
        <v>43571</v>
      </c>
      <c r="P320" s="43" t="s">
        <v>389</v>
      </c>
      <c r="Q320" s="31" t="b">
        <f>IF(AND(OR(G320:G321=DATOS!C$8,G320:G321=DATOS!C$9),H320:H321=DATOS!B$4),ROW(G320:G321))</f>
        <v>0</v>
      </c>
      <c r="R320" s="31" t="str">
        <f t="shared" ca="1" si="0"/>
        <v/>
      </c>
      <c r="S320" s="31">
        <f t="shared" ca="1" si="1"/>
        <v>0</v>
      </c>
      <c r="T320" s="32"/>
      <c r="U320" s="32"/>
      <c r="V320" s="32"/>
      <c r="W320" s="32"/>
      <c r="X320" s="32"/>
      <c r="Y320" s="32"/>
      <c r="Z320" s="32"/>
      <c r="AA320" s="32"/>
      <c r="AB320" s="32"/>
      <c r="AC320" s="32"/>
      <c r="AD320" s="32"/>
      <c r="AE320" s="32"/>
    </row>
    <row r="321" spans="1:31" ht="12.75">
      <c r="A321" s="37" t="s">
        <v>6833</v>
      </c>
      <c r="B321" s="43" t="s">
        <v>6834</v>
      </c>
      <c r="C321" s="45" t="s">
        <v>478</v>
      </c>
      <c r="D321" s="45" t="s">
        <v>4951</v>
      </c>
      <c r="E321" s="48">
        <v>43570</v>
      </c>
      <c r="F321" s="43" t="s">
        <v>1831</v>
      </c>
      <c r="G321" s="51" t="s">
        <v>114</v>
      </c>
      <c r="H321" s="51" t="s">
        <v>223</v>
      </c>
      <c r="I321" s="43" t="s">
        <v>226</v>
      </c>
      <c r="J321" s="43"/>
      <c r="K321" s="43"/>
      <c r="L321" s="43"/>
      <c r="M321" s="43"/>
      <c r="N321" s="43" t="s">
        <v>6836</v>
      </c>
      <c r="O321" s="31"/>
      <c r="P321" s="43"/>
      <c r="Q321" s="31" t="b">
        <f>IF(AND(OR(G321:G322=DATOS!C$8,G321:G322=DATOS!C$9),H321:H322=DATOS!B$4),ROW(G321:G322))</f>
        <v>0</v>
      </c>
      <c r="R321" s="31" t="str">
        <f t="shared" ca="1" si="0"/>
        <v/>
      </c>
      <c r="S321" s="31">
        <f t="shared" ca="1" si="1"/>
        <v>0</v>
      </c>
      <c r="T321" s="32"/>
      <c r="U321" s="32"/>
      <c r="V321" s="32"/>
      <c r="W321" s="32"/>
      <c r="X321" s="32"/>
      <c r="Y321" s="32"/>
      <c r="Z321" s="32"/>
      <c r="AA321" s="32"/>
      <c r="AB321" s="32"/>
      <c r="AC321" s="32"/>
      <c r="AD321" s="32"/>
      <c r="AE321" s="32"/>
    </row>
    <row r="322" spans="1:31" ht="12.75">
      <c r="A322" s="37" t="s">
        <v>6840</v>
      </c>
      <c r="B322" s="43" t="s">
        <v>6492</v>
      </c>
      <c r="C322" s="45" t="s">
        <v>216</v>
      </c>
      <c r="D322" s="45" t="s">
        <v>4951</v>
      </c>
      <c r="E322" s="48">
        <v>43570</v>
      </c>
      <c r="F322" s="43" t="s">
        <v>6841</v>
      </c>
      <c r="G322" s="51" t="s">
        <v>114</v>
      </c>
      <c r="H322" s="51" t="s">
        <v>223</v>
      </c>
      <c r="I322" s="43" t="s">
        <v>226</v>
      </c>
      <c r="J322" s="43"/>
      <c r="K322" s="43"/>
      <c r="L322" s="43"/>
      <c r="M322" s="43"/>
      <c r="N322" s="43" t="s">
        <v>6842</v>
      </c>
      <c r="O322" s="31"/>
      <c r="P322" s="43" t="s">
        <v>4956</v>
      </c>
      <c r="Q322" s="31" t="b">
        <f>IF(AND(OR(G322:G323=DATOS!C$8,G322:G323=DATOS!C$9),H322:H323=DATOS!B$4),ROW(G322:G323))</f>
        <v>0</v>
      </c>
      <c r="R322" s="31" t="str">
        <f t="shared" ca="1" si="0"/>
        <v/>
      </c>
      <c r="S322" s="31">
        <f t="shared" ca="1" si="1"/>
        <v>0</v>
      </c>
      <c r="T322" s="32"/>
      <c r="U322" s="32"/>
      <c r="V322" s="32"/>
      <c r="W322" s="32"/>
      <c r="X322" s="32"/>
      <c r="Y322" s="32"/>
      <c r="Z322" s="32"/>
      <c r="AA322" s="32"/>
      <c r="AB322" s="32"/>
      <c r="AC322" s="32"/>
      <c r="AD322" s="32"/>
      <c r="AE322" s="32"/>
    </row>
    <row r="323" spans="1:31" ht="12.75">
      <c r="A323" s="37" t="s">
        <v>6846</v>
      </c>
      <c r="B323" s="43" t="s">
        <v>6847</v>
      </c>
      <c r="C323" s="45" t="s">
        <v>624</v>
      </c>
      <c r="D323" s="45" t="s">
        <v>4951</v>
      </c>
      <c r="E323" s="48">
        <v>43570</v>
      </c>
      <c r="F323" s="43" t="s">
        <v>6841</v>
      </c>
      <c r="G323" s="51" t="s">
        <v>114</v>
      </c>
      <c r="H323" s="51" t="s">
        <v>223</v>
      </c>
      <c r="I323" s="43" t="s">
        <v>226</v>
      </c>
      <c r="J323" s="43"/>
      <c r="K323" s="43"/>
      <c r="L323" s="43"/>
      <c r="M323" s="43"/>
      <c r="N323" s="43" t="s">
        <v>6848</v>
      </c>
      <c r="O323" s="31"/>
      <c r="P323" s="43" t="s">
        <v>4956</v>
      </c>
      <c r="Q323" s="31" t="b">
        <f>IF(AND(OR(G323:G324=DATOS!C$8,G323:G324=DATOS!C$9),H323:H324=DATOS!B$4),ROW(G323:G324))</f>
        <v>0</v>
      </c>
      <c r="R323" s="31" t="str">
        <f t="shared" ca="1" si="0"/>
        <v/>
      </c>
      <c r="S323" s="31">
        <f t="shared" ca="1" si="1"/>
        <v>0</v>
      </c>
      <c r="T323" s="32"/>
      <c r="U323" s="32"/>
      <c r="V323" s="32"/>
      <c r="W323" s="32"/>
      <c r="X323" s="32"/>
      <c r="Y323" s="32"/>
      <c r="Z323" s="32"/>
      <c r="AA323" s="32"/>
      <c r="AB323" s="32"/>
      <c r="AC323" s="32"/>
      <c r="AD323" s="32"/>
      <c r="AE323" s="32"/>
    </row>
    <row r="324" spans="1:31" ht="12.75">
      <c r="A324" s="37" t="s">
        <v>4914</v>
      </c>
      <c r="B324" s="43" t="s">
        <v>4916</v>
      </c>
      <c r="C324" s="45" t="s">
        <v>4655</v>
      </c>
      <c r="D324" s="45" t="s">
        <v>4779</v>
      </c>
      <c r="E324" s="48">
        <v>43570</v>
      </c>
      <c r="F324" s="43" t="s">
        <v>6852</v>
      </c>
      <c r="G324" s="51" t="s">
        <v>222</v>
      </c>
      <c r="H324" s="51" t="s">
        <v>223</v>
      </c>
      <c r="I324" s="43" t="s">
        <v>226</v>
      </c>
      <c r="J324" s="43"/>
      <c r="K324" s="43"/>
      <c r="L324" s="43"/>
      <c r="M324" s="43"/>
      <c r="N324" s="84" t="s">
        <v>6854</v>
      </c>
      <c r="O324" s="48">
        <v>43570</v>
      </c>
      <c r="P324" s="43" t="s">
        <v>4659</v>
      </c>
      <c r="Q324" s="31" t="b">
        <f>IF(AND(OR(G324:G325=DATOS!C$8,G324:G325=DATOS!C$9),H324:H325=DATOS!B$4),ROW(G324:G325))</f>
        <v>0</v>
      </c>
      <c r="R324" s="31" t="str">
        <f t="shared" ca="1" si="0"/>
        <v/>
      </c>
      <c r="S324" s="31">
        <f t="shared" ca="1" si="1"/>
        <v>0</v>
      </c>
      <c r="T324" s="32"/>
      <c r="U324" s="32"/>
      <c r="V324" s="32"/>
      <c r="W324" s="32"/>
      <c r="X324" s="32"/>
      <c r="Y324" s="32"/>
      <c r="Z324" s="32"/>
      <c r="AA324" s="32"/>
      <c r="AB324" s="32"/>
      <c r="AC324" s="32"/>
      <c r="AD324" s="32"/>
      <c r="AE324" s="32"/>
    </row>
    <row r="325" spans="1:31" ht="12.75">
      <c r="A325" s="37" t="s">
        <v>5828</v>
      </c>
      <c r="B325" s="43" t="s">
        <v>5829</v>
      </c>
      <c r="C325" s="45" t="s">
        <v>4655</v>
      </c>
      <c r="D325" s="45" t="s">
        <v>4779</v>
      </c>
      <c r="E325" s="48">
        <v>43570</v>
      </c>
      <c r="F325" s="43" t="s">
        <v>6858</v>
      </c>
      <c r="G325" s="51" t="s">
        <v>114</v>
      </c>
      <c r="H325" s="51" t="s">
        <v>223</v>
      </c>
      <c r="I325" s="43" t="s">
        <v>226</v>
      </c>
      <c r="J325" s="43"/>
      <c r="K325" s="43"/>
      <c r="L325" s="43"/>
      <c r="M325" s="43"/>
      <c r="N325" s="43" t="s">
        <v>6859</v>
      </c>
      <c r="O325" s="48">
        <v>43570</v>
      </c>
      <c r="P325" s="43" t="s">
        <v>4659</v>
      </c>
      <c r="Q325" s="31" t="b">
        <f>IF(AND(OR(G325:G326=DATOS!C$8,G325:G326=DATOS!C$9),H325:H326=DATOS!B$4),ROW(G325:G326))</f>
        <v>0</v>
      </c>
      <c r="R325" s="31" t="str">
        <f t="shared" ca="1" si="0"/>
        <v/>
      </c>
      <c r="S325" s="31">
        <f t="shared" ca="1" si="1"/>
        <v>0</v>
      </c>
      <c r="T325" s="32"/>
      <c r="U325" s="32"/>
      <c r="V325" s="32"/>
      <c r="W325" s="32"/>
      <c r="X325" s="32"/>
      <c r="Y325" s="32"/>
      <c r="Z325" s="32"/>
      <c r="AA325" s="32"/>
      <c r="AB325" s="32"/>
      <c r="AC325" s="32"/>
      <c r="AD325" s="32"/>
      <c r="AE325" s="32"/>
    </row>
    <row r="326" spans="1:31" ht="12.75">
      <c r="A326" s="37" t="s">
        <v>6306</v>
      </c>
      <c r="B326" s="43" t="s">
        <v>6307</v>
      </c>
      <c r="C326" s="45" t="s">
        <v>380</v>
      </c>
      <c r="D326" s="45" t="s">
        <v>4779</v>
      </c>
      <c r="E326" s="48">
        <v>43570</v>
      </c>
      <c r="F326" s="43" t="s">
        <v>6863</v>
      </c>
      <c r="G326" s="51" t="s">
        <v>384</v>
      </c>
      <c r="H326" s="51" t="s">
        <v>223</v>
      </c>
      <c r="I326" s="43" t="s">
        <v>226</v>
      </c>
      <c r="J326" s="43"/>
      <c r="K326" s="43"/>
      <c r="L326" s="43"/>
      <c r="M326" s="43"/>
      <c r="N326" s="43" t="s">
        <v>4995</v>
      </c>
      <c r="O326" s="48">
        <v>43571</v>
      </c>
      <c r="P326" s="43" t="s">
        <v>389</v>
      </c>
      <c r="Q326" s="31" t="b">
        <f>IF(AND(OR(G326:G327=DATOS!C$8,G326:G327=DATOS!C$9),H326:H327=DATOS!B$4),ROW(G326:G327))</f>
        <v>0</v>
      </c>
      <c r="R326" s="31" t="str">
        <f t="shared" ca="1" si="0"/>
        <v/>
      </c>
      <c r="S326" s="31">
        <f t="shared" ca="1" si="1"/>
        <v>0</v>
      </c>
      <c r="T326" s="32"/>
      <c r="U326" s="32"/>
      <c r="V326" s="32"/>
      <c r="W326" s="32"/>
      <c r="X326" s="32"/>
      <c r="Y326" s="32"/>
      <c r="Z326" s="32"/>
      <c r="AA326" s="32"/>
      <c r="AB326" s="32"/>
      <c r="AC326" s="32"/>
      <c r="AD326" s="32"/>
      <c r="AE326" s="32"/>
    </row>
    <row r="327" spans="1:31" ht="12.75">
      <c r="A327" s="37" t="s">
        <v>6864</v>
      </c>
      <c r="B327" s="43" t="s">
        <v>6865</v>
      </c>
      <c r="C327" s="45" t="s">
        <v>263</v>
      </c>
      <c r="D327" s="45" t="s">
        <v>4647</v>
      </c>
      <c r="E327" s="48">
        <v>43571</v>
      </c>
      <c r="F327" s="43" t="s">
        <v>6866</v>
      </c>
      <c r="G327" s="51" t="s">
        <v>384</v>
      </c>
      <c r="H327" s="51" t="s">
        <v>223</v>
      </c>
      <c r="I327" s="43" t="s">
        <v>226</v>
      </c>
      <c r="J327" s="43"/>
      <c r="K327" s="43"/>
      <c r="L327" s="43"/>
      <c r="M327" s="43"/>
      <c r="N327" s="43" t="s">
        <v>4995</v>
      </c>
      <c r="O327" s="48">
        <v>43573</v>
      </c>
      <c r="P327" s="43" t="s">
        <v>389</v>
      </c>
      <c r="Q327" s="31" t="b">
        <f>IF(AND(OR(G327:G328=DATOS!C$8,G327:G328=DATOS!C$9),H327:H328=DATOS!B$4),ROW(G327:G328))</f>
        <v>0</v>
      </c>
      <c r="R327" s="31" t="str">
        <f t="shared" ca="1" si="0"/>
        <v/>
      </c>
      <c r="S327" s="31">
        <f t="shared" ca="1" si="1"/>
        <v>0</v>
      </c>
      <c r="T327" s="32"/>
      <c r="U327" s="32"/>
      <c r="V327" s="32"/>
      <c r="W327" s="32"/>
      <c r="X327" s="32"/>
      <c r="Y327" s="32"/>
      <c r="Z327" s="32"/>
      <c r="AA327" s="32"/>
      <c r="AB327" s="32"/>
      <c r="AC327" s="32"/>
      <c r="AD327" s="32"/>
      <c r="AE327" s="32"/>
    </row>
    <row r="328" spans="1:31" ht="12.75">
      <c r="A328" s="37" t="s">
        <v>6867</v>
      </c>
      <c r="B328" s="43" t="s">
        <v>6868</v>
      </c>
      <c r="C328" s="45" t="s">
        <v>664</v>
      </c>
      <c r="D328" s="45" t="s">
        <v>4647</v>
      </c>
      <c r="E328" s="48">
        <v>43571</v>
      </c>
      <c r="F328" s="43" t="s">
        <v>5526</v>
      </c>
      <c r="G328" s="51" t="s">
        <v>114</v>
      </c>
      <c r="H328" s="51" t="s">
        <v>223</v>
      </c>
      <c r="I328" s="43" t="s">
        <v>226</v>
      </c>
      <c r="J328" s="43"/>
      <c r="K328" s="48"/>
      <c r="L328" s="48"/>
      <c r="M328" s="48"/>
      <c r="N328" s="43" t="s">
        <v>6870</v>
      </c>
      <c r="O328" s="48">
        <v>43571</v>
      </c>
      <c r="P328" s="43" t="s">
        <v>4652</v>
      </c>
      <c r="Q328" s="31" t="b">
        <f>IF(AND(OR(G328:G329=DATOS!C$8,G328:G329=DATOS!C$9),H328:H329=DATOS!B$4),ROW(G328:G329))</f>
        <v>0</v>
      </c>
      <c r="R328" s="31" t="str">
        <f t="shared" ca="1" si="0"/>
        <v/>
      </c>
      <c r="S328" s="31">
        <f t="shared" ca="1" si="1"/>
        <v>0</v>
      </c>
      <c r="T328" s="32"/>
      <c r="U328" s="32"/>
      <c r="V328" s="32"/>
      <c r="W328" s="32"/>
      <c r="X328" s="32"/>
      <c r="Y328" s="32"/>
      <c r="Z328" s="32"/>
      <c r="AA328" s="32"/>
      <c r="AB328" s="32"/>
      <c r="AC328" s="32"/>
      <c r="AD328" s="32"/>
      <c r="AE328" s="32"/>
    </row>
    <row r="329" spans="1:31" ht="12.75">
      <c r="A329" s="37" t="s">
        <v>6872</v>
      </c>
      <c r="B329" s="43" t="s">
        <v>6795</v>
      </c>
      <c r="C329" s="45" t="s">
        <v>263</v>
      </c>
      <c r="D329" s="45" t="s">
        <v>4647</v>
      </c>
      <c r="E329" s="48">
        <v>43571</v>
      </c>
      <c r="F329" s="43" t="s">
        <v>4662</v>
      </c>
      <c r="G329" s="51" t="s">
        <v>271</v>
      </c>
      <c r="H329" s="51" t="s">
        <v>223</v>
      </c>
      <c r="I329" s="43" t="s">
        <v>226</v>
      </c>
      <c r="J329" s="31"/>
      <c r="K329" s="31"/>
      <c r="L329" s="31"/>
      <c r="M329" s="31"/>
      <c r="N329" s="43" t="s">
        <v>6875</v>
      </c>
      <c r="O329" s="306">
        <v>43571</v>
      </c>
      <c r="P329" s="307" t="s">
        <v>4652</v>
      </c>
      <c r="Q329" s="31" t="b">
        <f>IF(AND(OR(G329:G330=DATOS!C$8,G329:G330=DATOS!C$9),H329:H330=DATOS!B$4),ROW(G329:G330))</f>
        <v>0</v>
      </c>
      <c r="R329" s="31" t="str">
        <f t="shared" ca="1" si="0"/>
        <v/>
      </c>
      <c r="S329" s="31">
        <f t="shared" ca="1" si="1"/>
        <v>0</v>
      </c>
      <c r="T329" s="32"/>
      <c r="U329" s="32"/>
      <c r="V329" s="32"/>
      <c r="W329" s="32"/>
      <c r="X329" s="32"/>
      <c r="Y329" s="32"/>
      <c r="Z329" s="32"/>
      <c r="AA329" s="32"/>
      <c r="AB329" s="32"/>
      <c r="AC329" s="32"/>
      <c r="AD329" s="32"/>
      <c r="AE329" s="32"/>
    </row>
    <row r="330" spans="1:31" ht="12.75">
      <c r="A330" s="37" t="s">
        <v>6881</v>
      </c>
      <c r="B330" s="43" t="s">
        <v>6882</v>
      </c>
      <c r="C330" s="45" t="s">
        <v>216</v>
      </c>
      <c r="D330" s="45" t="s">
        <v>4671</v>
      </c>
      <c r="E330" s="48">
        <v>43571</v>
      </c>
      <c r="F330" s="43" t="s">
        <v>4794</v>
      </c>
      <c r="G330" s="51" t="s">
        <v>114</v>
      </c>
      <c r="H330" s="51" t="s">
        <v>223</v>
      </c>
      <c r="I330" s="43" t="s">
        <v>273</v>
      </c>
      <c r="J330" s="31"/>
      <c r="K330" s="31"/>
      <c r="L330" s="31"/>
      <c r="M330" s="31"/>
      <c r="N330" s="43" t="s">
        <v>6883</v>
      </c>
      <c r="O330" s="306">
        <v>43571</v>
      </c>
      <c r="P330" s="43" t="s">
        <v>4675</v>
      </c>
      <c r="Q330" s="31" t="b">
        <f>IF(AND(OR(G330:G331=DATOS!C$8,G330:G331=DATOS!C$9),H330:H331=DATOS!B$4),ROW(G330:G331))</f>
        <v>0</v>
      </c>
      <c r="R330" s="31" t="str">
        <f t="shared" ca="1" si="0"/>
        <v/>
      </c>
      <c r="S330" s="31">
        <f t="shared" ca="1" si="1"/>
        <v>0</v>
      </c>
      <c r="T330" s="32"/>
      <c r="U330" s="32"/>
      <c r="V330" s="32"/>
      <c r="W330" s="32"/>
      <c r="X330" s="32"/>
      <c r="Y330" s="32"/>
      <c r="Z330" s="32"/>
      <c r="AA330" s="32"/>
      <c r="AB330" s="32"/>
      <c r="AC330" s="32"/>
      <c r="AD330" s="32"/>
      <c r="AE330" s="32"/>
    </row>
    <row r="331" spans="1:31" ht="12.75">
      <c r="A331" s="37" t="s">
        <v>6508</v>
      </c>
      <c r="B331" s="43" t="s">
        <v>941</v>
      </c>
      <c r="C331" s="45" t="s">
        <v>942</v>
      </c>
      <c r="D331" s="45" t="s">
        <v>4671</v>
      </c>
      <c r="E331" s="48">
        <v>43571</v>
      </c>
      <c r="F331" s="43" t="s">
        <v>6887</v>
      </c>
      <c r="G331" s="51" t="s">
        <v>222</v>
      </c>
      <c r="H331" s="51" t="s">
        <v>223</v>
      </c>
      <c r="I331" s="43" t="s">
        <v>226</v>
      </c>
      <c r="J331" s="43"/>
      <c r="K331" s="31"/>
      <c r="L331" s="31"/>
      <c r="M331" s="31"/>
      <c r="N331" s="43" t="s">
        <v>6890</v>
      </c>
      <c r="O331" s="306">
        <v>43571</v>
      </c>
      <c r="P331" s="43" t="s">
        <v>4675</v>
      </c>
      <c r="Q331" s="31" t="b">
        <f>IF(AND(OR(G331:G332=DATOS!C$8,G331:G332=DATOS!C$9),H331:H332=DATOS!B$4),ROW(G331:G332))</f>
        <v>0</v>
      </c>
      <c r="R331" s="31" t="str">
        <f t="shared" ca="1" si="0"/>
        <v/>
      </c>
      <c r="S331" s="31">
        <f t="shared" ca="1" si="1"/>
        <v>0</v>
      </c>
      <c r="T331" s="32"/>
      <c r="U331" s="32"/>
      <c r="V331" s="32"/>
      <c r="W331" s="32"/>
      <c r="X331" s="32"/>
      <c r="Y331" s="32"/>
      <c r="Z331" s="32"/>
      <c r="AA331" s="32"/>
      <c r="AB331" s="32"/>
      <c r="AC331" s="32"/>
      <c r="AD331" s="32"/>
      <c r="AE331" s="32"/>
    </row>
    <row r="332" spans="1:31" ht="12.75">
      <c r="A332" s="37" t="s">
        <v>6893</v>
      </c>
      <c r="B332" s="43" t="s">
        <v>6101</v>
      </c>
      <c r="C332" s="45" t="s">
        <v>263</v>
      </c>
      <c r="D332" s="45" t="s">
        <v>4671</v>
      </c>
      <c r="E332" s="48" t="s">
        <v>6894</v>
      </c>
      <c r="F332" s="43" t="s">
        <v>4794</v>
      </c>
      <c r="G332" s="51" t="s">
        <v>114</v>
      </c>
      <c r="H332" s="51" t="s">
        <v>223</v>
      </c>
      <c r="I332" s="43" t="s">
        <v>226</v>
      </c>
      <c r="J332" s="43"/>
      <c r="K332" s="31"/>
      <c r="L332" s="31"/>
      <c r="M332" s="31"/>
      <c r="N332" s="43" t="s">
        <v>6895</v>
      </c>
      <c r="O332" s="306">
        <v>43571</v>
      </c>
      <c r="P332" s="43" t="s">
        <v>4675</v>
      </c>
      <c r="Q332" s="31" t="b">
        <f>IF(AND(OR(G332:G333=DATOS!C$8,G332:G333=DATOS!C$9),H332:H333=DATOS!B$4),ROW(G332:G333))</f>
        <v>0</v>
      </c>
      <c r="R332" s="31" t="e">
        <f t="shared" ca="1" si="0"/>
        <v>#VALUE!</v>
      </c>
      <c r="S332" s="31" t="e">
        <f t="shared" ca="1" si="1"/>
        <v>#VALUE!</v>
      </c>
      <c r="T332" s="32"/>
      <c r="U332" s="32"/>
      <c r="V332" s="32"/>
      <c r="W332" s="32"/>
      <c r="X332" s="32"/>
      <c r="Y332" s="32"/>
      <c r="Z332" s="32"/>
      <c r="AA332" s="32"/>
      <c r="AB332" s="32"/>
      <c r="AC332" s="32"/>
      <c r="AD332" s="32"/>
      <c r="AE332" s="32"/>
    </row>
    <row r="333" spans="1:31" ht="12.75">
      <c r="A333" s="37" t="s">
        <v>6898</v>
      </c>
      <c r="B333" s="43" t="s">
        <v>6299</v>
      </c>
      <c r="C333" s="45" t="s">
        <v>263</v>
      </c>
      <c r="D333" s="45" t="s">
        <v>4647</v>
      </c>
      <c r="E333" s="48">
        <v>43572</v>
      </c>
      <c r="F333" s="43" t="s">
        <v>6276</v>
      </c>
      <c r="G333" s="51" t="s">
        <v>271</v>
      </c>
      <c r="H333" s="51" t="s">
        <v>223</v>
      </c>
      <c r="I333" s="43" t="s">
        <v>226</v>
      </c>
      <c r="J333" s="31"/>
      <c r="K333" s="48">
        <v>43574</v>
      </c>
      <c r="L333" s="48">
        <v>43578</v>
      </c>
      <c r="M333" s="31"/>
      <c r="N333" s="43" t="s">
        <v>6900</v>
      </c>
      <c r="O333" s="48">
        <v>43578</v>
      </c>
      <c r="P333" s="43" t="s">
        <v>4675</v>
      </c>
      <c r="Q333" s="31" t="b">
        <f>IF(AND(OR(G333:G334=DATOS!C$8,G333:G334=DATOS!C$9),H333:H334=DATOS!B$4),ROW(G333:G334))</f>
        <v>0</v>
      </c>
      <c r="R333" s="31" t="str">
        <f t="shared" ca="1" si="0"/>
        <v/>
      </c>
      <c r="S333" s="31">
        <f t="shared" ca="1" si="1"/>
        <v>0</v>
      </c>
      <c r="T333" s="32"/>
      <c r="U333" s="32"/>
      <c r="V333" s="32"/>
      <c r="W333" s="32"/>
      <c r="X333" s="32"/>
      <c r="Y333" s="32"/>
      <c r="Z333" s="32"/>
      <c r="AA333" s="32"/>
      <c r="AB333" s="32"/>
      <c r="AC333" s="32"/>
      <c r="AD333" s="32"/>
      <c r="AE333" s="32"/>
    </row>
    <row r="334" spans="1:31" ht="12.75">
      <c r="A334" s="37" t="s">
        <v>6901</v>
      </c>
      <c r="B334" s="43" t="s">
        <v>5301</v>
      </c>
      <c r="C334" s="45" t="s">
        <v>5009</v>
      </c>
      <c r="D334" s="45" t="s">
        <v>4671</v>
      </c>
      <c r="E334" s="48">
        <v>43572</v>
      </c>
      <c r="F334" s="43" t="s">
        <v>4794</v>
      </c>
      <c r="G334" s="51" t="s">
        <v>114</v>
      </c>
      <c r="H334" s="51" t="s">
        <v>223</v>
      </c>
      <c r="I334" s="43" t="s">
        <v>226</v>
      </c>
      <c r="J334" s="43"/>
      <c r="K334" s="31"/>
      <c r="L334" s="31"/>
      <c r="M334" s="31"/>
      <c r="N334" s="43" t="s">
        <v>6895</v>
      </c>
      <c r="O334" s="48">
        <v>43572</v>
      </c>
      <c r="P334" s="43" t="s">
        <v>4675</v>
      </c>
      <c r="Q334" s="31" t="b">
        <f>IF(AND(OR(G334:G335=DATOS!C$8,G334:G335=DATOS!C$9),H334:H335=DATOS!B$4),ROW(G334:G335))</f>
        <v>0</v>
      </c>
      <c r="R334" s="31" t="str">
        <f t="shared" ca="1" si="0"/>
        <v/>
      </c>
      <c r="S334" s="31">
        <f t="shared" ca="1" si="1"/>
        <v>0</v>
      </c>
      <c r="T334" s="32"/>
      <c r="U334" s="32"/>
      <c r="V334" s="32"/>
      <c r="W334" s="32"/>
      <c r="X334" s="32"/>
      <c r="Y334" s="32"/>
      <c r="Z334" s="32"/>
      <c r="AA334" s="32"/>
      <c r="AB334" s="32"/>
      <c r="AC334" s="32"/>
      <c r="AD334" s="32"/>
      <c r="AE334" s="32"/>
    </row>
    <row r="335" spans="1:31" ht="12.75">
      <c r="A335" s="37" t="s">
        <v>6902</v>
      </c>
      <c r="B335" s="43" t="s">
        <v>4901</v>
      </c>
      <c r="C335" s="45" t="s">
        <v>4716</v>
      </c>
      <c r="D335" s="45" t="s">
        <v>4951</v>
      </c>
      <c r="E335" s="48">
        <v>43572</v>
      </c>
      <c r="F335" s="43" t="s">
        <v>6903</v>
      </c>
      <c r="G335" s="51" t="s">
        <v>384</v>
      </c>
      <c r="H335" s="51" t="s">
        <v>223</v>
      </c>
      <c r="I335" s="43" t="s">
        <v>226</v>
      </c>
      <c r="J335" s="31"/>
      <c r="K335" s="52">
        <v>43602</v>
      </c>
      <c r="L335" s="31"/>
      <c r="M335" s="31"/>
      <c r="N335" s="43" t="s">
        <v>6904</v>
      </c>
      <c r="O335" s="48">
        <v>43603</v>
      </c>
      <c r="P335" s="43" t="s">
        <v>389</v>
      </c>
      <c r="Q335" s="31" t="b">
        <f>IF(AND(OR(G335:G336=DATOS!C$8,G335:G336=DATOS!C$9),H335:H336=DATOS!B$4),ROW(G335:G336))</f>
        <v>0</v>
      </c>
      <c r="R335" s="31" t="str">
        <f t="shared" ca="1" si="0"/>
        <v/>
      </c>
      <c r="S335" s="31">
        <f t="shared" ca="1" si="1"/>
        <v>0</v>
      </c>
      <c r="T335" s="32"/>
      <c r="U335" s="32"/>
      <c r="V335" s="32"/>
      <c r="W335" s="32"/>
      <c r="X335" s="32"/>
      <c r="Y335" s="32"/>
      <c r="Z335" s="32"/>
      <c r="AA335" s="32"/>
      <c r="AB335" s="32"/>
      <c r="AC335" s="32"/>
      <c r="AD335" s="32"/>
      <c r="AE335" s="32"/>
    </row>
    <row r="336" spans="1:31" ht="12.75">
      <c r="A336" s="37" t="s">
        <v>6106</v>
      </c>
      <c r="B336" s="43" t="s">
        <v>6908</v>
      </c>
      <c r="C336" s="45" t="s">
        <v>216</v>
      </c>
      <c r="D336" s="45" t="s">
        <v>4671</v>
      </c>
      <c r="E336" s="48">
        <v>43572</v>
      </c>
      <c r="F336" s="43" t="s">
        <v>4794</v>
      </c>
      <c r="G336" s="51" t="s">
        <v>114</v>
      </c>
      <c r="H336" s="51" t="s">
        <v>223</v>
      </c>
      <c r="I336" s="43" t="s">
        <v>226</v>
      </c>
      <c r="J336" s="43"/>
      <c r="K336" s="31"/>
      <c r="L336" s="31"/>
      <c r="M336" s="31"/>
      <c r="N336" s="43" t="s">
        <v>4797</v>
      </c>
      <c r="O336" s="48">
        <v>43572</v>
      </c>
      <c r="P336" s="43" t="s">
        <v>4675</v>
      </c>
      <c r="Q336" s="31" t="b">
        <f>IF(AND(OR(G336:G337=DATOS!C$8,G336:G337=DATOS!C$9),H336:H337=DATOS!B$4),ROW(G336:G337))</f>
        <v>0</v>
      </c>
      <c r="R336" s="31" t="str">
        <f t="shared" ca="1" si="0"/>
        <v/>
      </c>
      <c r="S336" s="31">
        <f t="shared" ca="1" si="1"/>
        <v>0</v>
      </c>
      <c r="T336" s="32"/>
      <c r="U336" s="32"/>
      <c r="V336" s="32"/>
      <c r="W336" s="32"/>
      <c r="X336" s="32"/>
      <c r="Y336" s="32"/>
      <c r="Z336" s="32"/>
      <c r="AA336" s="32"/>
      <c r="AB336" s="32"/>
      <c r="AC336" s="32"/>
      <c r="AD336" s="32"/>
      <c r="AE336" s="32"/>
    </row>
    <row r="337" spans="1:31" ht="12.75">
      <c r="A337" s="37" t="s">
        <v>6911</v>
      </c>
      <c r="B337" s="43" t="s">
        <v>4980</v>
      </c>
      <c r="C337" s="45" t="s">
        <v>664</v>
      </c>
      <c r="D337" s="45" t="s">
        <v>4671</v>
      </c>
      <c r="E337" s="48">
        <v>43572</v>
      </c>
      <c r="F337" s="43" t="s">
        <v>4794</v>
      </c>
      <c r="G337" s="51" t="s">
        <v>114</v>
      </c>
      <c r="H337" s="51" t="s">
        <v>223</v>
      </c>
      <c r="I337" s="43" t="s">
        <v>226</v>
      </c>
      <c r="J337" s="43"/>
      <c r="K337" s="31"/>
      <c r="L337" s="31"/>
      <c r="M337" s="31"/>
      <c r="N337" s="43" t="s">
        <v>6913</v>
      </c>
      <c r="O337" s="48">
        <v>43572</v>
      </c>
      <c r="P337" s="43" t="s">
        <v>4675</v>
      </c>
      <c r="Q337" s="31" t="b">
        <f>IF(AND(OR(G337:G338=DATOS!C$8,G337:G338=DATOS!C$9),H337:H338=DATOS!B$4),ROW(G337:G338))</f>
        <v>0</v>
      </c>
      <c r="R337" s="31" t="str">
        <f t="shared" ca="1" si="0"/>
        <v/>
      </c>
      <c r="S337" s="31">
        <f t="shared" ca="1" si="1"/>
        <v>0</v>
      </c>
      <c r="T337" s="32"/>
      <c r="U337" s="32"/>
      <c r="V337" s="32"/>
      <c r="W337" s="32"/>
      <c r="X337" s="32"/>
      <c r="Y337" s="32"/>
      <c r="Z337" s="32"/>
      <c r="AA337" s="32"/>
      <c r="AB337" s="32"/>
      <c r="AC337" s="32"/>
      <c r="AD337" s="32"/>
      <c r="AE337" s="32"/>
    </row>
    <row r="338" spans="1:31" ht="12.75">
      <c r="A338" s="37" t="s">
        <v>6917</v>
      </c>
      <c r="B338" s="43" t="s">
        <v>6918</v>
      </c>
      <c r="C338" s="45" t="s">
        <v>4681</v>
      </c>
      <c r="D338" s="45" t="s">
        <v>4647</v>
      </c>
      <c r="E338" s="48">
        <v>43573</v>
      </c>
      <c r="F338" s="43" t="s">
        <v>6919</v>
      </c>
      <c r="G338" s="51" t="s">
        <v>114</v>
      </c>
      <c r="H338" s="51" t="s">
        <v>223</v>
      </c>
      <c r="I338" s="43" t="s">
        <v>226</v>
      </c>
      <c r="J338" s="43"/>
      <c r="K338" s="31"/>
      <c r="L338" s="31"/>
      <c r="M338" s="31"/>
      <c r="N338" s="43" t="s">
        <v>6923</v>
      </c>
      <c r="O338" s="48">
        <v>43573</v>
      </c>
      <c r="P338" s="307" t="s">
        <v>4652</v>
      </c>
      <c r="Q338" s="31" t="b">
        <f>IF(AND(OR(G338:G339=DATOS!C$8,G338:G339=DATOS!C$9),H338:H339=DATOS!B$4),ROW(G338:G339))</f>
        <v>0</v>
      </c>
      <c r="R338" s="31" t="str">
        <f t="shared" ca="1" si="0"/>
        <v/>
      </c>
      <c r="S338" s="31">
        <f t="shared" ca="1" si="1"/>
        <v>0</v>
      </c>
      <c r="T338" s="32"/>
      <c r="U338" s="32"/>
      <c r="V338" s="32"/>
      <c r="W338" s="32"/>
      <c r="X338" s="32"/>
      <c r="Y338" s="32"/>
      <c r="Z338" s="32"/>
      <c r="AA338" s="32"/>
      <c r="AB338" s="32"/>
      <c r="AC338" s="32"/>
      <c r="AD338" s="32"/>
      <c r="AE338" s="32"/>
    </row>
    <row r="339" spans="1:31" ht="12.75">
      <c r="A339" s="37" t="s">
        <v>6924</v>
      </c>
      <c r="B339" s="43" t="s">
        <v>6926</v>
      </c>
      <c r="C339" s="45" t="s">
        <v>216</v>
      </c>
      <c r="D339" s="45" t="s">
        <v>4671</v>
      </c>
      <c r="E339" s="48">
        <v>43573</v>
      </c>
      <c r="F339" s="43" t="s">
        <v>6927</v>
      </c>
      <c r="G339" s="51" t="s">
        <v>271</v>
      </c>
      <c r="H339" s="51" t="s">
        <v>223</v>
      </c>
      <c r="I339" s="43" t="s">
        <v>226</v>
      </c>
      <c r="J339" s="43"/>
      <c r="K339" s="52">
        <v>43578</v>
      </c>
      <c r="L339" s="31"/>
      <c r="M339" s="31"/>
      <c r="N339" s="43" t="s">
        <v>6928</v>
      </c>
      <c r="O339" s="48">
        <v>43578</v>
      </c>
      <c r="P339" s="43" t="s">
        <v>4675</v>
      </c>
      <c r="Q339" s="31" t="b">
        <f>IF(AND(OR(G339:G340=DATOS!C$8,G339:G340=DATOS!C$9),H339:H340=DATOS!B$4),ROW(G339:G340))</f>
        <v>0</v>
      </c>
      <c r="R339" s="31" t="str">
        <f t="shared" ca="1" si="0"/>
        <v/>
      </c>
      <c r="S339" s="31">
        <f t="shared" ca="1" si="1"/>
        <v>0</v>
      </c>
      <c r="T339" s="32"/>
      <c r="U339" s="32"/>
      <c r="V339" s="32"/>
      <c r="W339" s="32"/>
      <c r="X339" s="32"/>
      <c r="Y339" s="32"/>
      <c r="Z339" s="32"/>
      <c r="AA339" s="32"/>
      <c r="AB339" s="32"/>
      <c r="AC339" s="32"/>
      <c r="AD339" s="32"/>
      <c r="AE339" s="32"/>
    </row>
    <row r="340" spans="1:31" ht="12.75">
      <c r="A340" s="37" t="s">
        <v>6931</v>
      </c>
      <c r="B340" s="43" t="s">
        <v>6932</v>
      </c>
      <c r="C340" s="45" t="s">
        <v>5367</v>
      </c>
      <c r="D340" s="45" t="s">
        <v>4671</v>
      </c>
      <c r="E340" s="48">
        <v>43573</v>
      </c>
      <c r="F340" s="43" t="s">
        <v>4794</v>
      </c>
      <c r="G340" s="51" t="s">
        <v>114</v>
      </c>
      <c r="H340" s="51" t="s">
        <v>223</v>
      </c>
      <c r="I340" s="43" t="s">
        <v>226</v>
      </c>
      <c r="J340" s="43"/>
      <c r="K340" s="52">
        <v>43575</v>
      </c>
      <c r="L340" s="31"/>
      <c r="M340" s="31"/>
      <c r="N340" s="84" t="s">
        <v>6934</v>
      </c>
      <c r="O340" s="48">
        <v>43580</v>
      </c>
      <c r="P340" s="43" t="s">
        <v>389</v>
      </c>
      <c r="Q340" s="31" t="b">
        <f>IF(AND(OR(G340:G341=DATOS!C$8,G340:G341=DATOS!C$9),H340:H341=DATOS!B$4),ROW(G340:G341))</f>
        <v>0</v>
      </c>
      <c r="R340" s="31" t="str">
        <f t="shared" ca="1" si="0"/>
        <v/>
      </c>
      <c r="S340" s="31">
        <f t="shared" ca="1" si="1"/>
        <v>0</v>
      </c>
      <c r="T340" s="32"/>
      <c r="U340" s="32"/>
      <c r="V340" s="32"/>
      <c r="W340" s="32"/>
      <c r="X340" s="32"/>
      <c r="Y340" s="32"/>
      <c r="Z340" s="32"/>
      <c r="AA340" s="32"/>
      <c r="AB340" s="32"/>
      <c r="AC340" s="32"/>
      <c r="AD340" s="32"/>
      <c r="AE340" s="32"/>
    </row>
    <row r="341" spans="1:31" ht="12.75">
      <c r="A341" s="37" t="s">
        <v>6936</v>
      </c>
      <c r="B341" s="43" t="s">
        <v>6937</v>
      </c>
      <c r="C341" s="45" t="s">
        <v>478</v>
      </c>
      <c r="D341" s="45" t="s">
        <v>4671</v>
      </c>
      <c r="E341" s="48">
        <v>43574</v>
      </c>
      <c r="F341" s="43" t="s">
        <v>5292</v>
      </c>
      <c r="G341" s="51" t="s">
        <v>384</v>
      </c>
      <c r="H341" s="51" t="s">
        <v>223</v>
      </c>
      <c r="I341" s="43" t="s">
        <v>226</v>
      </c>
      <c r="J341" s="43"/>
      <c r="K341" s="52"/>
      <c r="L341" s="31"/>
      <c r="M341" s="31"/>
      <c r="N341" s="43" t="s">
        <v>4995</v>
      </c>
      <c r="O341" s="48">
        <v>43581</v>
      </c>
      <c r="P341" s="43" t="s">
        <v>389</v>
      </c>
      <c r="Q341" s="31" t="b">
        <f>IF(AND(OR(G341:G342=DATOS!C$8,G341:G342=DATOS!C$9),H341:H342=DATOS!B$4),ROW(G341:G342))</f>
        <v>0</v>
      </c>
      <c r="R341" s="31" t="str">
        <f t="shared" ca="1" si="0"/>
        <v/>
      </c>
      <c r="S341" s="31">
        <f t="shared" ca="1" si="1"/>
        <v>0</v>
      </c>
      <c r="T341" s="32"/>
      <c r="U341" s="32"/>
      <c r="V341" s="32"/>
      <c r="W341" s="32"/>
      <c r="X341" s="32"/>
      <c r="Y341" s="32"/>
      <c r="Z341" s="32"/>
      <c r="AA341" s="32"/>
      <c r="AB341" s="32"/>
      <c r="AC341" s="32"/>
      <c r="AD341" s="32"/>
      <c r="AE341" s="32"/>
    </row>
    <row r="342" spans="1:31" ht="12.75">
      <c r="A342" s="37" t="s">
        <v>6940</v>
      </c>
      <c r="B342" s="43" t="s">
        <v>5933</v>
      </c>
      <c r="C342" s="45" t="s">
        <v>414</v>
      </c>
      <c r="D342" s="45" t="s">
        <v>4647</v>
      </c>
      <c r="E342" s="48">
        <v>43575</v>
      </c>
      <c r="F342" s="43" t="s">
        <v>6941</v>
      </c>
      <c r="G342" s="51" t="s">
        <v>384</v>
      </c>
      <c r="H342" s="51" t="s">
        <v>223</v>
      </c>
      <c r="I342" s="43" t="s">
        <v>226</v>
      </c>
      <c r="J342" s="43"/>
      <c r="K342" s="31"/>
      <c r="L342" s="31"/>
      <c r="M342" s="31"/>
      <c r="N342" s="43" t="s">
        <v>6942</v>
      </c>
      <c r="O342" s="48">
        <v>43578</v>
      </c>
      <c r="P342" s="43" t="s">
        <v>389</v>
      </c>
      <c r="Q342" s="31" t="b">
        <f>IF(AND(OR(G342:G343=DATOS!C$8,G342:G343=DATOS!C$9),H342:H343=DATOS!B$4),ROW(G342:G343))</f>
        <v>0</v>
      </c>
      <c r="R342" s="31" t="str">
        <f t="shared" ca="1" si="0"/>
        <v/>
      </c>
      <c r="S342" s="31">
        <f t="shared" ca="1" si="1"/>
        <v>0</v>
      </c>
      <c r="T342" s="32"/>
      <c r="U342" s="32"/>
      <c r="V342" s="32"/>
      <c r="W342" s="32"/>
      <c r="X342" s="32"/>
      <c r="Y342" s="32"/>
      <c r="Z342" s="32"/>
      <c r="AA342" s="32"/>
      <c r="AB342" s="32"/>
      <c r="AC342" s="32"/>
      <c r="AD342" s="32"/>
      <c r="AE342" s="32"/>
    </row>
    <row r="343" spans="1:31" ht="12.75">
      <c r="A343" s="37" t="s">
        <v>660</v>
      </c>
      <c r="B343" s="43" t="s">
        <v>662</v>
      </c>
      <c r="C343" s="45" t="s">
        <v>664</v>
      </c>
      <c r="D343" s="45" t="s">
        <v>4671</v>
      </c>
      <c r="E343" s="48">
        <v>43575</v>
      </c>
      <c r="F343" s="43" t="s">
        <v>6945</v>
      </c>
      <c r="G343" s="51" t="s">
        <v>271</v>
      </c>
      <c r="H343" s="51" t="s">
        <v>223</v>
      </c>
      <c r="I343" s="43" t="s">
        <v>226</v>
      </c>
      <c r="J343" s="43"/>
      <c r="K343" s="31"/>
      <c r="L343" s="31"/>
      <c r="M343" s="31"/>
      <c r="N343" s="43" t="s">
        <v>6946</v>
      </c>
      <c r="O343" s="48">
        <v>43575</v>
      </c>
      <c r="P343" s="43" t="s">
        <v>4675</v>
      </c>
      <c r="Q343" s="31" t="b">
        <f>IF(AND(OR(G343:G344=DATOS!C$8,G343:G344=DATOS!C$9),H343:H344=DATOS!B$4),ROW(G343:G344))</f>
        <v>0</v>
      </c>
      <c r="R343" s="31" t="str">
        <f t="shared" ca="1" si="0"/>
        <v/>
      </c>
      <c r="S343" s="31">
        <f t="shared" ca="1" si="1"/>
        <v>0</v>
      </c>
      <c r="T343" s="32"/>
      <c r="U343" s="32"/>
      <c r="V343" s="32"/>
      <c r="W343" s="32"/>
      <c r="X343" s="32"/>
      <c r="Y343" s="32"/>
      <c r="Z343" s="32"/>
      <c r="AA343" s="32"/>
      <c r="AB343" s="32"/>
      <c r="AC343" s="32"/>
      <c r="AD343" s="32"/>
      <c r="AE343" s="32"/>
    </row>
    <row r="344" spans="1:31" ht="12.75">
      <c r="A344" s="37" t="s">
        <v>6951</v>
      </c>
      <c r="B344" s="43" t="s">
        <v>6953</v>
      </c>
      <c r="C344" s="45" t="s">
        <v>216</v>
      </c>
      <c r="D344" s="45" t="s">
        <v>4647</v>
      </c>
      <c r="E344" s="48">
        <v>43575</v>
      </c>
      <c r="F344" s="43" t="s">
        <v>5054</v>
      </c>
      <c r="G344" s="51" t="s">
        <v>114</v>
      </c>
      <c r="H344" s="51" t="s">
        <v>223</v>
      </c>
      <c r="I344" s="43" t="s">
        <v>226</v>
      </c>
      <c r="J344" s="43"/>
      <c r="K344" s="31"/>
      <c r="L344" s="31"/>
      <c r="M344" s="31"/>
      <c r="N344" s="43" t="s">
        <v>5297</v>
      </c>
      <c r="O344" s="48">
        <v>43575</v>
      </c>
      <c r="P344" s="43" t="s">
        <v>4652</v>
      </c>
      <c r="Q344" s="31" t="b">
        <f>IF(AND(OR(G344:G345=DATOS!C$8,G344:G345=DATOS!C$9),H344:H345=DATOS!B$4),ROW(G344:G345))</f>
        <v>0</v>
      </c>
      <c r="R344" s="31" t="str">
        <f t="shared" ca="1" si="0"/>
        <v/>
      </c>
      <c r="S344" s="31">
        <f t="shared" ca="1" si="1"/>
        <v>0</v>
      </c>
      <c r="T344" s="32"/>
      <c r="U344" s="32"/>
      <c r="V344" s="32"/>
      <c r="W344" s="32"/>
      <c r="X344" s="32"/>
      <c r="Y344" s="32"/>
      <c r="Z344" s="32"/>
      <c r="AA344" s="32"/>
      <c r="AB344" s="32"/>
      <c r="AC344" s="32"/>
      <c r="AD344" s="32"/>
      <c r="AE344" s="32"/>
    </row>
    <row r="345" spans="1:31" ht="12.75">
      <c r="A345" s="37" t="s">
        <v>4699</v>
      </c>
      <c r="B345" s="43" t="s">
        <v>4700</v>
      </c>
      <c r="C345" s="45" t="s">
        <v>380</v>
      </c>
      <c r="D345" s="45" t="s">
        <v>4951</v>
      </c>
      <c r="E345" s="48">
        <v>43577</v>
      </c>
      <c r="F345" s="43" t="s">
        <v>6958</v>
      </c>
      <c r="G345" s="51" t="s">
        <v>114</v>
      </c>
      <c r="H345" s="51" t="s">
        <v>223</v>
      </c>
      <c r="I345" s="43" t="s">
        <v>226</v>
      </c>
      <c r="J345" s="43"/>
      <c r="K345" s="55"/>
      <c r="L345" s="31"/>
      <c r="M345" s="31"/>
      <c r="N345" s="43"/>
      <c r="O345" s="31"/>
      <c r="P345" s="31"/>
      <c r="Q345" s="31" t="b">
        <f>IF(AND(OR(G345:G346=DATOS!C$8,G345:G346=DATOS!C$9),H345:H346=DATOS!B$4),ROW(G345:G346))</f>
        <v>0</v>
      </c>
      <c r="R345" s="31" t="str">
        <f t="shared" ca="1" si="0"/>
        <v/>
      </c>
      <c r="S345" s="31">
        <f t="shared" ca="1" si="1"/>
        <v>0</v>
      </c>
      <c r="T345" s="32"/>
      <c r="U345" s="32"/>
      <c r="V345" s="32"/>
      <c r="W345" s="32"/>
      <c r="X345" s="32"/>
      <c r="Y345" s="32"/>
      <c r="Z345" s="32"/>
      <c r="AA345" s="32"/>
      <c r="AB345" s="32"/>
      <c r="AC345" s="32"/>
      <c r="AD345" s="32"/>
      <c r="AE345" s="32"/>
    </row>
    <row r="346" spans="1:31" ht="12.75">
      <c r="A346" s="37" t="s">
        <v>6960</v>
      </c>
      <c r="B346" s="43" t="s">
        <v>6961</v>
      </c>
      <c r="C346" s="45" t="s">
        <v>216</v>
      </c>
      <c r="D346" s="45" t="s">
        <v>4951</v>
      </c>
      <c r="E346" s="48">
        <v>43577</v>
      </c>
      <c r="F346" s="43" t="s">
        <v>6958</v>
      </c>
      <c r="G346" s="51" t="s">
        <v>114</v>
      </c>
      <c r="H346" s="51" t="s">
        <v>223</v>
      </c>
      <c r="I346" s="43" t="s">
        <v>226</v>
      </c>
      <c r="J346" s="43"/>
      <c r="K346" s="31"/>
      <c r="L346" s="31"/>
      <c r="M346" s="31"/>
      <c r="N346" s="43" t="s">
        <v>6963</v>
      </c>
      <c r="O346" s="48">
        <v>43577</v>
      </c>
      <c r="P346" s="43" t="s">
        <v>4956</v>
      </c>
      <c r="Q346" s="31" t="b">
        <f>IF(AND(OR(G346:G347=DATOS!C$8,G346:G347=DATOS!C$9),H346:H347=DATOS!B$4),ROW(G346:G347))</f>
        <v>0</v>
      </c>
      <c r="R346" s="31" t="str">
        <f t="shared" ca="1" si="0"/>
        <v/>
      </c>
      <c r="S346" s="31">
        <f t="shared" ca="1" si="1"/>
        <v>0</v>
      </c>
      <c r="T346" s="32"/>
      <c r="U346" s="32"/>
      <c r="V346" s="32"/>
      <c r="W346" s="32"/>
      <c r="X346" s="32"/>
      <c r="Y346" s="32"/>
      <c r="Z346" s="32"/>
      <c r="AA346" s="32"/>
      <c r="AB346" s="32"/>
      <c r="AC346" s="32"/>
      <c r="AD346" s="32"/>
      <c r="AE346" s="32"/>
    </row>
    <row r="347" spans="1:31" ht="12.75">
      <c r="A347" s="37" t="s">
        <v>6967</v>
      </c>
      <c r="B347" s="43" t="s">
        <v>6968</v>
      </c>
      <c r="C347" s="45" t="s">
        <v>216</v>
      </c>
      <c r="D347" s="45" t="s">
        <v>4951</v>
      </c>
      <c r="E347" s="48">
        <v>43577</v>
      </c>
      <c r="F347" s="43" t="s">
        <v>6969</v>
      </c>
      <c r="G347" s="51" t="s">
        <v>384</v>
      </c>
      <c r="H347" s="51" t="s">
        <v>223</v>
      </c>
      <c r="I347" s="43" t="s">
        <v>226</v>
      </c>
      <c r="J347" s="43"/>
      <c r="K347" s="55"/>
      <c r="L347" s="31"/>
      <c r="M347" s="31"/>
      <c r="N347" s="43" t="s">
        <v>6970</v>
      </c>
      <c r="O347" s="48">
        <v>43578</v>
      </c>
      <c r="P347" s="43" t="s">
        <v>5576</v>
      </c>
      <c r="Q347" s="31" t="b">
        <f>IF(AND(OR(G347:G348=DATOS!C$8,G347:G348=DATOS!C$9),H347:H348=DATOS!B$4),ROW(G347:G348))</f>
        <v>0</v>
      </c>
      <c r="R347" s="31" t="str">
        <f t="shared" ca="1" si="0"/>
        <v/>
      </c>
      <c r="S347" s="31">
        <f t="shared" ca="1" si="1"/>
        <v>0</v>
      </c>
      <c r="T347" s="32"/>
      <c r="U347" s="32"/>
      <c r="V347" s="32"/>
      <c r="W347" s="32"/>
      <c r="X347" s="32"/>
      <c r="Y347" s="32"/>
      <c r="Z347" s="32"/>
      <c r="AA347" s="32"/>
      <c r="AB347" s="32"/>
      <c r="AC347" s="32"/>
      <c r="AD347" s="32"/>
      <c r="AE347" s="32"/>
    </row>
    <row r="348" spans="1:31" ht="12.75">
      <c r="A348" s="37" t="s">
        <v>777</v>
      </c>
      <c r="B348" s="43" t="s">
        <v>782</v>
      </c>
      <c r="C348" s="45" t="s">
        <v>785</v>
      </c>
      <c r="D348" s="45" t="s">
        <v>4779</v>
      </c>
      <c r="E348" s="48">
        <v>43577</v>
      </c>
      <c r="F348" s="43" t="s">
        <v>4843</v>
      </c>
      <c r="G348" s="51" t="s">
        <v>114</v>
      </c>
      <c r="H348" s="51" t="s">
        <v>223</v>
      </c>
      <c r="I348" s="43" t="s">
        <v>226</v>
      </c>
      <c r="J348" s="43"/>
      <c r="K348" s="31"/>
      <c r="L348" s="31"/>
      <c r="M348" s="31"/>
      <c r="N348" s="43" t="s">
        <v>6974</v>
      </c>
      <c r="O348" s="48">
        <v>43577</v>
      </c>
      <c r="P348" s="43" t="s">
        <v>4659</v>
      </c>
      <c r="Q348" s="31" t="b">
        <f>IF(AND(OR(G348:G349=DATOS!C$8,G348:G349=DATOS!C$9),H348:H349=DATOS!B$4),ROW(G348:G349))</f>
        <v>0</v>
      </c>
      <c r="R348" s="31" t="str">
        <f t="shared" ca="1" si="0"/>
        <v/>
      </c>
      <c r="S348" s="31">
        <f t="shared" ca="1" si="1"/>
        <v>0</v>
      </c>
      <c r="T348" s="32"/>
      <c r="U348" s="32"/>
      <c r="V348" s="32"/>
      <c r="W348" s="32"/>
      <c r="X348" s="32"/>
      <c r="Y348" s="32"/>
      <c r="Z348" s="32"/>
      <c r="AA348" s="32"/>
      <c r="AB348" s="32"/>
      <c r="AC348" s="32"/>
      <c r="AD348" s="32"/>
      <c r="AE348" s="32"/>
    </row>
    <row r="349" spans="1:31" ht="12.75">
      <c r="A349" s="37" t="s">
        <v>6979</v>
      </c>
      <c r="B349" s="43" t="s">
        <v>6980</v>
      </c>
      <c r="C349" s="45" t="s">
        <v>942</v>
      </c>
      <c r="D349" s="45" t="s">
        <v>4779</v>
      </c>
      <c r="E349" s="48">
        <v>43577</v>
      </c>
      <c r="F349" s="43" t="s">
        <v>6982</v>
      </c>
      <c r="G349" s="51" t="s">
        <v>114</v>
      </c>
      <c r="H349" s="51" t="s">
        <v>223</v>
      </c>
      <c r="I349" s="43" t="s">
        <v>226</v>
      </c>
      <c r="J349" s="43"/>
      <c r="K349" s="31"/>
      <c r="L349" s="31"/>
      <c r="M349" s="31"/>
      <c r="N349" s="43" t="s">
        <v>6984</v>
      </c>
      <c r="O349" s="48">
        <v>43577</v>
      </c>
      <c r="P349" s="43" t="s">
        <v>4659</v>
      </c>
      <c r="Q349" s="31" t="b">
        <f>IF(AND(OR(G349:G350=DATOS!C$8,G349:G350=DATOS!C$9),H349:H350=DATOS!B$4),ROW(G349:G350))</f>
        <v>0</v>
      </c>
      <c r="R349" s="31" t="str">
        <f t="shared" ca="1" si="0"/>
        <v/>
      </c>
      <c r="S349" s="31">
        <f t="shared" ca="1" si="1"/>
        <v>0</v>
      </c>
      <c r="T349" s="32"/>
      <c r="U349" s="32"/>
      <c r="V349" s="32"/>
      <c r="W349" s="32"/>
      <c r="X349" s="32"/>
      <c r="Y349" s="32"/>
      <c r="Z349" s="32"/>
      <c r="AA349" s="32"/>
      <c r="AB349" s="32"/>
      <c r="AC349" s="32"/>
      <c r="AD349" s="32"/>
      <c r="AE349" s="32"/>
    </row>
    <row r="350" spans="1:31" ht="12.75">
      <c r="A350" s="37" t="s">
        <v>6988</v>
      </c>
      <c r="B350" s="43" t="s">
        <v>6989</v>
      </c>
      <c r="C350" s="45" t="s">
        <v>5612</v>
      </c>
      <c r="D350" s="45" t="s">
        <v>4671</v>
      </c>
      <c r="E350" s="48">
        <v>43578</v>
      </c>
      <c r="F350" s="43" t="s">
        <v>4794</v>
      </c>
      <c r="G350" s="51" t="s">
        <v>114</v>
      </c>
      <c r="H350" s="51" t="s">
        <v>223</v>
      </c>
      <c r="I350" s="43" t="s">
        <v>226</v>
      </c>
      <c r="J350" s="31"/>
      <c r="K350" s="31"/>
      <c r="L350" s="31"/>
      <c r="M350" s="31"/>
      <c r="N350" s="43" t="s">
        <v>4797</v>
      </c>
      <c r="O350" s="48">
        <v>43578</v>
      </c>
      <c r="P350" s="43" t="s">
        <v>4675</v>
      </c>
      <c r="Q350" s="31" t="b">
        <f>IF(AND(OR(G350:G351=DATOS!C$8,G350:G351=DATOS!C$9),H350:H351=DATOS!B$4),ROW(G350:G351))</f>
        <v>0</v>
      </c>
      <c r="R350" s="31" t="str">
        <f t="shared" ca="1" si="0"/>
        <v/>
      </c>
      <c r="S350" s="31">
        <f t="shared" ca="1" si="1"/>
        <v>0</v>
      </c>
      <c r="T350" s="32"/>
      <c r="U350" s="32"/>
      <c r="V350" s="32"/>
      <c r="W350" s="32"/>
      <c r="X350" s="32"/>
      <c r="Y350" s="32"/>
      <c r="Z350" s="32"/>
      <c r="AA350" s="32"/>
      <c r="AB350" s="32"/>
      <c r="AC350" s="32"/>
      <c r="AD350" s="32"/>
      <c r="AE350" s="32"/>
    </row>
    <row r="351" spans="1:31" ht="12.75">
      <c r="A351" s="37" t="s">
        <v>6993</v>
      </c>
      <c r="B351" s="43" t="s">
        <v>6994</v>
      </c>
      <c r="C351" s="45" t="s">
        <v>5367</v>
      </c>
      <c r="D351" s="45" t="s">
        <v>4647</v>
      </c>
      <c r="E351" s="48">
        <v>43578</v>
      </c>
      <c r="F351" s="43" t="s">
        <v>6995</v>
      </c>
      <c r="G351" s="51" t="s">
        <v>4846</v>
      </c>
      <c r="H351" s="51" t="s">
        <v>223</v>
      </c>
      <c r="I351" s="43" t="s">
        <v>126</v>
      </c>
      <c r="J351" s="31"/>
      <c r="K351" s="52"/>
      <c r="L351" s="31"/>
      <c r="M351" s="31"/>
      <c r="N351" s="43" t="s">
        <v>4797</v>
      </c>
      <c r="O351" s="48">
        <v>43578</v>
      </c>
      <c r="P351" s="43" t="s">
        <v>4675</v>
      </c>
      <c r="Q351" s="31" t="b">
        <f>IF(AND(OR(G351:G352=DATOS!C$8,G351:G352=DATOS!C$9),H351:H352=DATOS!B$4),ROW(G351:G352))</f>
        <v>0</v>
      </c>
      <c r="R351" s="31" t="str">
        <f t="shared" ca="1" si="0"/>
        <v/>
      </c>
      <c r="S351" s="31">
        <f t="shared" ca="1" si="1"/>
        <v>0</v>
      </c>
      <c r="T351" s="32"/>
      <c r="U351" s="32"/>
      <c r="V351" s="32"/>
      <c r="W351" s="32"/>
      <c r="X351" s="32"/>
      <c r="Y351" s="32"/>
      <c r="Z351" s="32"/>
      <c r="AA351" s="32"/>
      <c r="AB351" s="32"/>
      <c r="AC351" s="32"/>
      <c r="AD351" s="32"/>
      <c r="AE351" s="32"/>
    </row>
    <row r="352" spans="1:31" ht="12.75">
      <c r="A352" s="37" t="s">
        <v>6996</v>
      </c>
      <c r="B352" s="43" t="s">
        <v>6997</v>
      </c>
      <c r="C352" s="45" t="s">
        <v>478</v>
      </c>
      <c r="D352" s="45" t="s">
        <v>4671</v>
      </c>
      <c r="E352" s="48">
        <v>43578</v>
      </c>
      <c r="F352" s="43" t="s">
        <v>4794</v>
      </c>
      <c r="G352" s="51" t="s">
        <v>114</v>
      </c>
      <c r="H352" s="51" t="s">
        <v>223</v>
      </c>
      <c r="I352" s="43" t="s">
        <v>226</v>
      </c>
      <c r="J352" s="43"/>
      <c r="K352" s="48">
        <v>43579</v>
      </c>
      <c r="L352" s="52">
        <v>43585</v>
      </c>
      <c r="M352" s="31"/>
      <c r="N352" s="43" t="s">
        <v>7002</v>
      </c>
      <c r="O352" s="48">
        <v>43585</v>
      </c>
      <c r="P352" s="43" t="s">
        <v>4675</v>
      </c>
      <c r="Q352" s="31" t="b">
        <f>IF(AND(OR(G352:G353=DATOS!C$8,G352:G353=DATOS!C$9),H352:H353=DATOS!B$4),ROW(G352:G353))</f>
        <v>0</v>
      </c>
      <c r="R352" s="31" t="str">
        <f t="shared" ca="1" si="0"/>
        <v/>
      </c>
      <c r="S352" s="31">
        <f t="shared" ca="1" si="1"/>
        <v>0</v>
      </c>
      <c r="T352" s="32"/>
      <c r="U352" s="32"/>
      <c r="V352" s="32"/>
      <c r="W352" s="32"/>
      <c r="X352" s="32"/>
      <c r="Y352" s="32"/>
      <c r="Z352" s="32"/>
      <c r="AA352" s="32"/>
      <c r="AB352" s="32"/>
      <c r="AC352" s="32"/>
      <c r="AD352" s="32"/>
      <c r="AE352" s="32"/>
    </row>
    <row r="353" spans="1:31" ht="12.75">
      <c r="A353" s="37" t="s">
        <v>7003</v>
      </c>
      <c r="B353" s="43" t="s">
        <v>7004</v>
      </c>
      <c r="C353" s="45" t="s">
        <v>6317</v>
      </c>
      <c r="D353" s="45" t="s">
        <v>4671</v>
      </c>
      <c r="E353" s="48">
        <v>43578</v>
      </c>
      <c r="F353" s="43" t="s">
        <v>7005</v>
      </c>
      <c r="G353" s="51" t="s">
        <v>114</v>
      </c>
      <c r="H353" s="51" t="s">
        <v>223</v>
      </c>
      <c r="I353" s="43" t="s">
        <v>226</v>
      </c>
      <c r="J353" s="31"/>
      <c r="K353" s="31"/>
      <c r="L353" s="31"/>
      <c r="M353" s="31"/>
      <c r="N353" s="43" t="s">
        <v>7006</v>
      </c>
      <c r="O353" s="48">
        <v>43578</v>
      </c>
      <c r="P353" s="43" t="s">
        <v>4675</v>
      </c>
      <c r="Q353" s="31" t="b">
        <f>IF(AND(OR(G353:G354=DATOS!C$8,G353:G354=DATOS!C$9),H353:H354=DATOS!B$4),ROW(G353:G354))</f>
        <v>0</v>
      </c>
      <c r="R353" s="31" t="str">
        <f t="shared" ca="1" si="0"/>
        <v/>
      </c>
      <c r="S353" s="31">
        <f t="shared" ca="1" si="1"/>
        <v>0</v>
      </c>
      <c r="T353" s="32"/>
      <c r="U353" s="32"/>
      <c r="V353" s="32"/>
      <c r="W353" s="32"/>
      <c r="X353" s="32"/>
      <c r="Y353" s="32"/>
      <c r="Z353" s="32"/>
      <c r="AA353" s="32"/>
      <c r="AB353" s="32"/>
      <c r="AC353" s="32"/>
      <c r="AD353" s="32"/>
      <c r="AE353" s="32"/>
    </row>
    <row r="354" spans="1:31" ht="12.75">
      <c r="A354" s="37" t="s">
        <v>6726</v>
      </c>
      <c r="B354" s="43" t="s">
        <v>6250</v>
      </c>
      <c r="C354" s="45" t="s">
        <v>263</v>
      </c>
      <c r="D354" s="45" t="s">
        <v>4671</v>
      </c>
      <c r="E354" s="48">
        <v>43578</v>
      </c>
      <c r="F354" s="43" t="s">
        <v>7013</v>
      </c>
      <c r="G354" s="51" t="s">
        <v>271</v>
      </c>
      <c r="H354" s="51" t="s">
        <v>223</v>
      </c>
      <c r="I354" s="43" t="s">
        <v>226</v>
      </c>
      <c r="J354" s="43"/>
      <c r="K354" s="48">
        <v>43579</v>
      </c>
      <c r="L354" s="31"/>
      <c r="M354" s="31"/>
      <c r="N354" s="43" t="s">
        <v>7014</v>
      </c>
      <c r="O354" s="48">
        <v>43581</v>
      </c>
      <c r="P354" s="43" t="s">
        <v>4675</v>
      </c>
      <c r="Q354" s="31" t="b">
        <f>IF(AND(OR(G354:G358=DATOS!C$8,G354:G358=DATOS!C$9),H354:H358=DATOS!B$4),ROW(G354:G358))</f>
        <v>0</v>
      </c>
      <c r="R354" s="31" t="str">
        <f t="shared" ca="1" si="0"/>
        <v/>
      </c>
      <c r="S354" s="31">
        <f t="shared" ca="1" si="1"/>
        <v>0</v>
      </c>
      <c r="T354" s="32"/>
      <c r="U354" s="32"/>
      <c r="V354" s="32"/>
      <c r="W354" s="32"/>
      <c r="X354" s="32"/>
      <c r="Y354" s="32"/>
      <c r="Z354" s="32"/>
      <c r="AA354" s="32"/>
      <c r="AB354" s="32"/>
      <c r="AC354" s="32"/>
      <c r="AD354" s="32"/>
      <c r="AE354" s="32"/>
    </row>
    <row r="355" spans="1:31" ht="12.75">
      <c r="A355" s="37" t="s">
        <v>4782</v>
      </c>
      <c r="B355" s="43" t="s">
        <v>4783</v>
      </c>
      <c r="C355" s="45" t="s">
        <v>4784</v>
      </c>
      <c r="D355" s="45" t="s">
        <v>4951</v>
      </c>
      <c r="E355" s="48">
        <v>43578</v>
      </c>
      <c r="F355" s="43" t="s">
        <v>7020</v>
      </c>
      <c r="G355" s="43" t="s">
        <v>271</v>
      </c>
      <c r="H355" s="51" t="s">
        <v>223</v>
      </c>
      <c r="I355" s="43" t="s">
        <v>226</v>
      </c>
      <c r="J355" s="43"/>
      <c r="K355" s="52"/>
      <c r="L355" s="43"/>
      <c r="M355" s="43"/>
      <c r="N355" s="43" t="s">
        <v>7022</v>
      </c>
      <c r="O355" s="31"/>
      <c r="P355" s="43"/>
      <c r="Q355" s="31" t="b">
        <f>IF(AND(OR(G355:G359=DATOS!C$8,G355:G359=DATOS!C$9),H355:H359=DATOS!B$4),ROW(G355:G359))</f>
        <v>0</v>
      </c>
      <c r="R355" s="31" t="str">
        <f t="shared" ca="1" si="0"/>
        <v/>
      </c>
      <c r="S355" s="31">
        <f t="shared" ca="1" si="1"/>
        <v>0</v>
      </c>
      <c r="T355" s="32"/>
      <c r="U355" s="32"/>
      <c r="V355" s="32"/>
      <c r="W355" s="32"/>
      <c r="X355" s="32"/>
      <c r="Y355" s="32"/>
      <c r="Z355" s="32"/>
      <c r="AA355" s="32"/>
      <c r="AB355" s="32"/>
      <c r="AC355" s="32"/>
      <c r="AD355" s="32"/>
      <c r="AE355" s="32"/>
    </row>
    <row r="356" spans="1:31" ht="12.75">
      <c r="A356" s="37" t="s">
        <v>4699</v>
      </c>
      <c r="B356" s="43" t="s">
        <v>4700</v>
      </c>
      <c r="C356" s="45" t="s">
        <v>380</v>
      </c>
      <c r="D356" s="45" t="s">
        <v>4647</v>
      </c>
      <c r="E356" s="48">
        <v>43578</v>
      </c>
      <c r="F356" s="43" t="s">
        <v>7027</v>
      </c>
      <c r="G356" s="43" t="s">
        <v>114</v>
      </c>
      <c r="H356" s="51" t="s">
        <v>223</v>
      </c>
      <c r="I356" s="43" t="s">
        <v>226</v>
      </c>
      <c r="J356" s="31"/>
      <c r="K356" s="55"/>
      <c r="L356" s="31"/>
      <c r="M356" s="31"/>
      <c r="N356" s="43" t="s">
        <v>7029</v>
      </c>
      <c r="O356" s="48">
        <v>43578</v>
      </c>
      <c r="P356" s="43" t="s">
        <v>4652</v>
      </c>
      <c r="Q356" s="31" t="b">
        <f>IF(AND(OR(G356:G360=DATOS!C$8,G356:G360=DATOS!C$9),H356:H360=DATOS!B$4),ROW(G356:G360))</f>
        <v>0</v>
      </c>
      <c r="R356" s="31" t="str">
        <f t="shared" ca="1" si="0"/>
        <v/>
      </c>
      <c r="S356" s="31">
        <f t="shared" ca="1" si="1"/>
        <v>0</v>
      </c>
      <c r="T356" s="32"/>
      <c r="U356" s="32"/>
      <c r="V356" s="32"/>
      <c r="W356" s="32"/>
      <c r="X356" s="32"/>
      <c r="Y356" s="32"/>
      <c r="Z356" s="32"/>
      <c r="AA356" s="32"/>
      <c r="AB356" s="32"/>
      <c r="AC356" s="32"/>
      <c r="AD356" s="32"/>
      <c r="AE356" s="32"/>
    </row>
    <row r="357" spans="1:31" ht="12.75">
      <c r="A357" s="37" t="s">
        <v>6214</v>
      </c>
      <c r="B357" s="43" t="s">
        <v>6216</v>
      </c>
      <c r="C357" s="45" t="s">
        <v>263</v>
      </c>
      <c r="D357" s="45" t="s">
        <v>4647</v>
      </c>
      <c r="E357" s="48">
        <v>43578</v>
      </c>
      <c r="F357" s="43" t="s">
        <v>5419</v>
      </c>
      <c r="G357" s="43" t="s">
        <v>271</v>
      </c>
      <c r="H357" s="51" t="s">
        <v>223</v>
      </c>
      <c r="I357" s="43" t="s">
        <v>226</v>
      </c>
      <c r="J357" s="43"/>
      <c r="K357" s="48">
        <v>43580</v>
      </c>
      <c r="L357" s="43"/>
      <c r="M357" s="43"/>
      <c r="N357" s="43" t="s">
        <v>7035</v>
      </c>
      <c r="O357" s="48">
        <v>43580</v>
      </c>
      <c r="P357" s="43" t="s">
        <v>4652</v>
      </c>
      <c r="Q357" s="31" t="b">
        <f>IF(AND(OR(G357:G361=DATOS!C$8,G357:G361=DATOS!C$9),H357:H361=DATOS!B$4),ROW(G357:G361))</f>
        <v>0</v>
      </c>
      <c r="R357" s="31" t="str">
        <f t="shared" ca="1" si="0"/>
        <v/>
      </c>
      <c r="S357" s="31">
        <f t="shared" ca="1" si="1"/>
        <v>0</v>
      </c>
      <c r="T357" s="32"/>
      <c r="U357" s="32"/>
      <c r="V357" s="32"/>
      <c r="W357" s="32"/>
      <c r="X357" s="32"/>
      <c r="Y357" s="32"/>
      <c r="Z357" s="32"/>
      <c r="AA357" s="32"/>
      <c r="AB357" s="32"/>
      <c r="AC357" s="32"/>
      <c r="AD357" s="32"/>
      <c r="AE357" s="32"/>
    </row>
    <row r="358" spans="1:31" ht="12.75">
      <c r="A358" s="37" t="s">
        <v>6609</v>
      </c>
      <c r="B358" s="43" t="s">
        <v>4849</v>
      </c>
      <c r="C358" s="45" t="s">
        <v>4661</v>
      </c>
      <c r="D358" s="45" t="s">
        <v>4647</v>
      </c>
      <c r="E358" s="48">
        <v>43579</v>
      </c>
      <c r="F358" s="43" t="s">
        <v>4710</v>
      </c>
      <c r="G358" s="51" t="s">
        <v>114</v>
      </c>
      <c r="H358" s="51" t="s">
        <v>223</v>
      </c>
      <c r="I358" s="43" t="s">
        <v>273</v>
      </c>
      <c r="J358" s="43"/>
      <c r="K358" s="48"/>
      <c r="L358" s="31"/>
      <c r="M358" s="31"/>
      <c r="N358" s="43" t="s">
        <v>7038</v>
      </c>
      <c r="O358" s="48">
        <v>43579</v>
      </c>
      <c r="P358" s="43" t="s">
        <v>4652</v>
      </c>
      <c r="Q358" s="31" t="b">
        <f>IF(AND(OR(G358:G362=DATOS!C$8,G358:G362=DATOS!C$9),H358:H362=DATOS!B$4),ROW(G358:G362))</f>
        <v>0</v>
      </c>
      <c r="R358" s="31" t="str">
        <f t="shared" ca="1" si="0"/>
        <v/>
      </c>
      <c r="S358" s="31">
        <f t="shared" ca="1" si="1"/>
        <v>0</v>
      </c>
      <c r="T358" s="32"/>
      <c r="U358" s="32"/>
      <c r="V358" s="32"/>
      <c r="W358" s="32"/>
      <c r="X358" s="32"/>
      <c r="Y358" s="32"/>
      <c r="Z358" s="32"/>
      <c r="AA358" s="32"/>
      <c r="AB358" s="32"/>
      <c r="AC358" s="32"/>
      <c r="AD358" s="32"/>
      <c r="AE358" s="32"/>
    </row>
    <row r="359" spans="1:31" ht="12.75">
      <c r="A359" s="37" t="s">
        <v>4694</v>
      </c>
      <c r="B359" s="43" t="s">
        <v>4695</v>
      </c>
      <c r="C359" s="45" t="s">
        <v>4655</v>
      </c>
      <c r="D359" s="45" t="s">
        <v>4647</v>
      </c>
      <c r="E359" s="48">
        <v>43579</v>
      </c>
      <c r="F359" s="43" t="s">
        <v>5526</v>
      </c>
      <c r="G359" s="51" t="s">
        <v>114</v>
      </c>
      <c r="H359" s="51" t="s">
        <v>223</v>
      </c>
      <c r="I359" s="43" t="s">
        <v>226</v>
      </c>
      <c r="J359" s="43"/>
      <c r="K359" s="31"/>
      <c r="L359" s="31"/>
      <c r="M359" s="31"/>
      <c r="N359" s="43" t="s">
        <v>7043</v>
      </c>
      <c r="O359" s="48">
        <v>43579</v>
      </c>
      <c r="P359" s="43" t="s">
        <v>4652</v>
      </c>
      <c r="Q359" s="31" t="b">
        <f>IF(AND(OR(G359:G363=DATOS!C$8,G359:G363=DATOS!C$9),H359:H363=DATOS!B$4),ROW(G359:G363))</f>
        <v>0</v>
      </c>
      <c r="R359" s="31" t="str">
        <f t="shared" ca="1" si="0"/>
        <v/>
      </c>
      <c r="S359" s="31">
        <f t="shared" ca="1" si="1"/>
        <v>0</v>
      </c>
      <c r="T359" s="32"/>
      <c r="U359" s="32"/>
      <c r="V359" s="32"/>
      <c r="W359" s="32"/>
      <c r="X359" s="32"/>
      <c r="Y359" s="32"/>
      <c r="Z359" s="32"/>
      <c r="AA359" s="32"/>
      <c r="AB359" s="32"/>
      <c r="AC359" s="32"/>
      <c r="AD359" s="32"/>
      <c r="AE359" s="32"/>
    </row>
    <row r="360" spans="1:31" ht="12.75">
      <c r="A360" s="37" t="s">
        <v>7044</v>
      </c>
      <c r="B360" s="43" t="s">
        <v>5614</v>
      </c>
      <c r="C360" s="45" t="s">
        <v>701</v>
      </c>
      <c r="D360" s="45" t="s">
        <v>4647</v>
      </c>
      <c r="E360" s="48">
        <v>43579</v>
      </c>
      <c r="F360" s="43" t="s">
        <v>7047</v>
      </c>
      <c r="G360" s="43" t="s">
        <v>222</v>
      </c>
      <c r="H360" s="51" t="s">
        <v>223</v>
      </c>
      <c r="I360" s="43" t="s">
        <v>226</v>
      </c>
      <c r="J360" s="43"/>
      <c r="K360" s="52"/>
      <c r="L360" s="43"/>
      <c r="M360" s="43"/>
      <c r="N360" s="43" t="s">
        <v>7048</v>
      </c>
      <c r="O360" s="48">
        <v>43579</v>
      </c>
      <c r="P360" s="43" t="s">
        <v>4652</v>
      </c>
      <c r="Q360" s="31" t="b">
        <f>IF(AND(OR(G360:G364=DATOS!C$8,G360:G364=DATOS!C$9),H360:H364=DATOS!B$4),ROW(G360:G364))</f>
        <v>0</v>
      </c>
      <c r="R360" s="31" t="str">
        <f t="shared" ca="1" si="0"/>
        <v/>
      </c>
      <c r="S360" s="31">
        <f t="shared" ca="1" si="1"/>
        <v>0</v>
      </c>
      <c r="T360" s="32"/>
      <c r="U360" s="32"/>
      <c r="V360" s="32"/>
      <c r="W360" s="32"/>
      <c r="X360" s="32"/>
      <c r="Y360" s="32"/>
      <c r="Z360" s="32"/>
      <c r="AA360" s="32"/>
      <c r="AB360" s="32"/>
      <c r="AC360" s="32"/>
      <c r="AD360" s="32"/>
      <c r="AE360" s="32"/>
    </row>
    <row r="361" spans="1:31" ht="12.75">
      <c r="A361" s="37" t="s">
        <v>6193</v>
      </c>
      <c r="B361" s="43" t="s">
        <v>4783</v>
      </c>
      <c r="C361" s="45" t="s">
        <v>4784</v>
      </c>
      <c r="D361" s="45" t="s">
        <v>4647</v>
      </c>
      <c r="E361" s="48">
        <v>43579</v>
      </c>
      <c r="F361" s="43" t="s">
        <v>7050</v>
      </c>
      <c r="G361" s="43" t="s">
        <v>271</v>
      </c>
      <c r="H361" s="51" t="s">
        <v>223</v>
      </c>
      <c r="I361" s="43" t="s">
        <v>226</v>
      </c>
      <c r="J361" s="43"/>
      <c r="K361" s="52"/>
      <c r="L361" s="43"/>
      <c r="M361" s="43"/>
      <c r="N361" s="43" t="s">
        <v>4797</v>
      </c>
      <c r="O361" s="48">
        <v>43580</v>
      </c>
      <c r="P361" s="43" t="s">
        <v>4675</v>
      </c>
      <c r="Q361" s="31" t="b">
        <f>IF(AND(OR(G361:G365=DATOS!C$8,G361:G365=DATOS!C$9),H361:H365=DATOS!B$4),ROW(G361:G365))</f>
        <v>0</v>
      </c>
      <c r="R361" s="31" t="str">
        <f t="shared" ca="1" si="0"/>
        <v/>
      </c>
      <c r="S361" s="31">
        <f t="shared" ca="1" si="1"/>
        <v>0</v>
      </c>
      <c r="T361" s="32"/>
      <c r="U361" s="32"/>
      <c r="V361" s="32"/>
      <c r="W361" s="32"/>
      <c r="X361" s="32"/>
      <c r="Y361" s="32"/>
      <c r="Z361" s="32"/>
      <c r="AA361" s="32"/>
      <c r="AB361" s="32"/>
      <c r="AC361" s="32"/>
      <c r="AD361" s="32"/>
      <c r="AE361" s="32"/>
    </row>
    <row r="362" spans="1:31" ht="12.75">
      <c r="A362" s="37" t="s">
        <v>7053</v>
      </c>
      <c r="B362" s="43" t="s">
        <v>6408</v>
      </c>
      <c r="C362" s="45" t="s">
        <v>216</v>
      </c>
      <c r="D362" s="45" t="s">
        <v>4671</v>
      </c>
      <c r="E362" s="48">
        <v>43579</v>
      </c>
      <c r="F362" s="43" t="s">
        <v>7054</v>
      </c>
      <c r="G362" s="43" t="s">
        <v>114</v>
      </c>
      <c r="H362" s="51" t="s">
        <v>223</v>
      </c>
      <c r="I362" s="43" t="s">
        <v>226</v>
      </c>
      <c r="J362" s="43"/>
      <c r="K362" s="52"/>
      <c r="L362" s="43"/>
      <c r="M362" s="43"/>
      <c r="N362" s="43" t="s">
        <v>7055</v>
      </c>
      <c r="O362" s="48">
        <v>43579</v>
      </c>
      <c r="P362" s="43" t="s">
        <v>4675</v>
      </c>
      <c r="Q362" s="31" t="b">
        <f>IF(AND(OR(G362:G366=DATOS!C$8,G362:G366=DATOS!C$9),H362:H366=DATOS!B$4),ROW(G362:G366))</f>
        <v>0</v>
      </c>
      <c r="R362" s="31" t="str">
        <f t="shared" ca="1" si="0"/>
        <v/>
      </c>
      <c r="S362" s="31">
        <f t="shared" ca="1" si="1"/>
        <v>0</v>
      </c>
      <c r="T362" s="32"/>
      <c r="U362" s="32"/>
      <c r="V362" s="32"/>
      <c r="W362" s="32"/>
      <c r="X362" s="32"/>
      <c r="Y362" s="32"/>
      <c r="Z362" s="32"/>
      <c r="AA362" s="32"/>
      <c r="AB362" s="32"/>
      <c r="AC362" s="32"/>
      <c r="AD362" s="32"/>
      <c r="AE362" s="32"/>
    </row>
    <row r="363" spans="1:31" ht="12.75">
      <c r="A363" s="37" t="s">
        <v>4699</v>
      </c>
      <c r="B363" s="43" t="s">
        <v>4700</v>
      </c>
      <c r="C363" s="45" t="s">
        <v>380</v>
      </c>
      <c r="D363" s="45" t="s">
        <v>4671</v>
      </c>
      <c r="E363" s="48">
        <v>43579</v>
      </c>
      <c r="F363" s="43" t="s">
        <v>7057</v>
      </c>
      <c r="G363" s="43" t="s">
        <v>114</v>
      </c>
      <c r="H363" s="51" t="s">
        <v>223</v>
      </c>
      <c r="I363" s="43" t="s">
        <v>226</v>
      </c>
      <c r="J363" s="31"/>
      <c r="K363" s="55"/>
      <c r="L363" s="31"/>
      <c r="M363" s="31"/>
      <c r="N363" s="43" t="s">
        <v>7058</v>
      </c>
      <c r="O363" s="48">
        <v>43579</v>
      </c>
      <c r="P363" s="43" t="s">
        <v>4675</v>
      </c>
      <c r="Q363" s="31" t="b">
        <f>IF(AND(OR(G363:G367=DATOS!C$8,G363:G367=DATOS!C$9),H363:H367=DATOS!B$4),ROW(G363:G367))</f>
        <v>0</v>
      </c>
      <c r="R363" s="31" t="str">
        <f t="shared" ca="1" si="0"/>
        <v/>
      </c>
      <c r="S363" s="31">
        <f t="shared" ca="1" si="1"/>
        <v>0</v>
      </c>
      <c r="T363" s="32"/>
      <c r="U363" s="32"/>
      <c r="V363" s="32"/>
      <c r="W363" s="32"/>
      <c r="X363" s="32"/>
      <c r="Y363" s="32"/>
      <c r="Z363" s="32"/>
      <c r="AA363" s="32"/>
      <c r="AB363" s="32"/>
      <c r="AC363" s="32"/>
      <c r="AD363" s="32"/>
      <c r="AE363" s="32"/>
    </row>
    <row r="364" spans="1:31" ht="12.75">
      <c r="A364" s="37" t="s">
        <v>7061</v>
      </c>
      <c r="B364" s="43" t="s">
        <v>5851</v>
      </c>
      <c r="C364" s="45" t="s">
        <v>263</v>
      </c>
      <c r="D364" s="45" t="s">
        <v>4671</v>
      </c>
      <c r="E364" s="48">
        <v>43579</v>
      </c>
      <c r="F364" s="43" t="s">
        <v>7062</v>
      </c>
      <c r="G364" s="43" t="s">
        <v>114</v>
      </c>
      <c r="H364" s="51" t="s">
        <v>223</v>
      </c>
      <c r="I364" s="43" t="s">
        <v>273</v>
      </c>
      <c r="J364" s="43"/>
      <c r="K364" s="52"/>
      <c r="L364" s="43"/>
      <c r="M364" s="43"/>
      <c r="N364" s="43" t="s">
        <v>7063</v>
      </c>
      <c r="O364" s="48">
        <v>43579</v>
      </c>
      <c r="P364" s="43" t="s">
        <v>4675</v>
      </c>
      <c r="Q364" s="31" t="b">
        <f>IF(AND(OR(G364:G368=DATOS!C$8,G364:G368=DATOS!C$9),H364:H368=DATOS!B$4),ROW(G364:G368))</f>
        <v>0</v>
      </c>
      <c r="R364" s="31" t="str">
        <f t="shared" ca="1" si="0"/>
        <v/>
      </c>
      <c r="S364" s="31">
        <f t="shared" ca="1" si="1"/>
        <v>0</v>
      </c>
      <c r="T364" s="32"/>
      <c r="U364" s="32"/>
      <c r="V364" s="32"/>
      <c r="W364" s="32"/>
      <c r="X364" s="32"/>
      <c r="Y364" s="32"/>
      <c r="Z364" s="32"/>
      <c r="AA364" s="32"/>
      <c r="AB364" s="32"/>
      <c r="AC364" s="32"/>
      <c r="AD364" s="32"/>
      <c r="AE364" s="32"/>
    </row>
    <row r="365" spans="1:31" ht="12.75">
      <c r="A365" s="37" t="s">
        <v>7065</v>
      </c>
      <c r="B365" s="43" t="s">
        <v>5622</v>
      </c>
      <c r="C365" s="45" t="s">
        <v>216</v>
      </c>
      <c r="D365" s="45" t="s">
        <v>4647</v>
      </c>
      <c r="E365" s="48">
        <v>43579</v>
      </c>
      <c r="F365" s="43" t="s">
        <v>481</v>
      </c>
      <c r="G365" s="43" t="s">
        <v>483</v>
      </c>
      <c r="H365" s="51" t="s">
        <v>223</v>
      </c>
      <c r="I365" s="43" t="s">
        <v>226</v>
      </c>
      <c r="J365" s="31"/>
      <c r="K365" s="52">
        <v>43587</v>
      </c>
      <c r="L365" s="31"/>
      <c r="M365" s="31"/>
      <c r="N365" s="311" t="s">
        <v>7069</v>
      </c>
      <c r="O365" s="48">
        <v>43606</v>
      </c>
      <c r="P365" s="43" t="s">
        <v>4652</v>
      </c>
      <c r="Q365" s="31" t="b">
        <f>IF(AND(OR(G365:G369=DATOS!C$8,G365:G369=DATOS!C$9),H365:H369=DATOS!B$4),ROW(G365:G369))</f>
        <v>0</v>
      </c>
      <c r="R365" s="31" t="str">
        <f t="shared" ca="1" si="0"/>
        <v/>
      </c>
      <c r="S365" s="31">
        <f t="shared" ca="1" si="1"/>
        <v>0</v>
      </c>
      <c r="T365" s="32"/>
      <c r="U365" s="32"/>
      <c r="V365" s="32"/>
      <c r="W365" s="32"/>
      <c r="X365" s="32"/>
      <c r="Y365" s="32"/>
      <c r="Z365" s="32"/>
      <c r="AA365" s="32"/>
      <c r="AB365" s="32"/>
      <c r="AC365" s="32"/>
      <c r="AD365" s="32"/>
      <c r="AE365" s="32"/>
    </row>
    <row r="366" spans="1:31" ht="12.75">
      <c r="A366" s="37" t="s">
        <v>4694</v>
      </c>
      <c r="B366" s="43" t="s">
        <v>4695</v>
      </c>
      <c r="C366" s="45" t="s">
        <v>4655</v>
      </c>
      <c r="D366" s="45" t="s">
        <v>4647</v>
      </c>
      <c r="E366" s="48">
        <v>43580</v>
      </c>
      <c r="F366" s="43" t="s">
        <v>6349</v>
      </c>
      <c r="G366" s="43" t="s">
        <v>271</v>
      </c>
      <c r="H366" s="51" t="s">
        <v>223</v>
      </c>
      <c r="I366" s="43" t="s">
        <v>226</v>
      </c>
      <c r="J366" s="43"/>
      <c r="K366" s="52">
        <v>43580</v>
      </c>
      <c r="L366" s="48">
        <v>43582</v>
      </c>
      <c r="M366" s="48">
        <v>43592</v>
      </c>
      <c r="N366" s="43" t="s">
        <v>7071</v>
      </c>
      <c r="O366" s="48">
        <v>43592</v>
      </c>
      <c r="P366" s="43" t="s">
        <v>4652</v>
      </c>
      <c r="Q366" s="31" t="b">
        <f>IF(AND(OR(G366:G370=DATOS!C$8,G366:G370=DATOS!C$9),H366:H370=DATOS!B$4),ROW(G366:G370))</f>
        <v>0</v>
      </c>
      <c r="R366" s="31" t="str">
        <f t="shared" ca="1" si="0"/>
        <v/>
      </c>
      <c r="S366" s="31">
        <f t="shared" ca="1" si="1"/>
        <v>0</v>
      </c>
      <c r="T366" s="32"/>
      <c r="U366" s="32"/>
      <c r="V366" s="32"/>
      <c r="W366" s="32"/>
      <c r="X366" s="32"/>
      <c r="Y366" s="32"/>
      <c r="Z366" s="32"/>
      <c r="AA366" s="32"/>
      <c r="AB366" s="32"/>
      <c r="AC366" s="32"/>
      <c r="AD366" s="32"/>
      <c r="AE366" s="32"/>
    </row>
    <row r="367" spans="1:31" ht="12.75">
      <c r="A367" s="37" t="s">
        <v>5578</v>
      </c>
      <c r="B367" s="43" t="s">
        <v>5579</v>
      </c>
      <c r="C367" s="45" t="s">
        <v>4655</v>
      </c>
      <c r="D367" s="45" t="s">
        <v>4647</v>
      </c>
      <c r="E367" s="48">
        <v>43580</v>
      </c>
      <c r="F367" s="43" t="s">
        <v>7075</v>
      </c>
      <c r="G367" s="43" t="s">
        <v>222</v>
      </c>
      <c r="H367" s="51" t="s">
        <v>223</v>
      </c>
      <c r="I367" s="43" t="s">
        <v>126</v>
      </c>
      <c r="J367" s="43"/>
      <c r="K367" s="52"/>
      <c r="L367" s="43"/>
      <c r="M367" s="43"/>
      <c r="N367" s="43"/>
      <c r="O367" s="31"/>
      <c r="P367" s="31"/>
      <c r="Q367" s="31" t="b">
        <f>IF(AND(OR(G367:G371=DATOS!C$8,G367:G371=DATOS!C$9),H367:H371=DATOS!B$4),ROW(G367:G371))</f>
        <v>0</v>
      </c>
      <c r="R367" s="31" t="str">
        <f t="shared" ca="1" si="0"/>
        <v/>
      </c>
      <c r="S367" s="31">
        <f t="shared" ca="1" si="1"/>
        <v>0</v>
      </c>
      <c r="T367" s="32"/>
      <c r="U367" s="32"/>
      <c r="V367" s="32"/>
      <c r="W367" s="32"/>
      <c r="X367" s="32"/>
      <c r="Y367" s="32"/>
      <c r="Z367" s="32"/>
      <c r="AA367" s="32"/>
      <c r="AB367" s="32"/>
      <c r="AC367" s="32"/>
      <c r="AD367" s="32"/>
      <c r="AE367" s="32"/>
    </row>
    <row r="368" spans="1:31" ht="12.75">
      <c r="A368" s="37" t="s">
        <v>7081</v>
      </c>
      <c r="B368" s="43" t="s">
        <v>5758</v>
      </c>
      <c r="C368" s="45" t="s">
        <v>263</v>
      </c>
      <c r="D368" s="45" t="s">
        <v>4647</v>
      </c>
      <c r="E368" s="48">
        <v>43580</v>
      </c>
      <c r="F368" s="43" t="s">
        <v>6919</v>
      </c>
      <c r="G368" s="43" t="s">
        <v>114</v>
      </c>
      <c r="H368" s="51" t="s">
        <v>223</v>
      </c>
      <c r="I368" s="43" t="s">
        <v>226</v>
      </c>
      <c r="J368" s="43"/>
      <c r="K368" s="52"/>
      <c r="L368" s="43"/>
      <c r="M368" s="43"/>
      <c r="N368" s="43" t="s">
        <v>7083</v>
      </c>
      <c r="O368" s="48">
        <v>43580</v>
      </c>
      <c r="P368" s="43" t="s">
        <v>4652</v>
      </c>
      <c r="Q368" s="31" t="b">
        <f>IF(AND(OR(G368:G372=DATOS!C$8,G368:G372=DATOS!C$9),H368:H372=DATOS!B$4),ROW(G368:G372))</f>
        <v>0</v>
      </c>
      <c r="R368" s="31" t="str">
        <f t="shared" ca="1" si="0"/>
        <v/>
      </c>
      <c r="S368" s="31">
        <f t="shared" ca="1" si="1"/>
        <v>0</v>
      </c>
      <c r="T368" s="32"/>
      <c r="U368" s="32"/>
      <c r="V368" s="32"/>
      <c r="W368" s="32"/>
      <c r="X368" s="32"/>
      <c r="Y368" s="32"/>
      <c r="Z368" s="32"/>
      <c r="AA368" s="32"/>
      <c r="AB368" s="32"/>
      <c r="AC368" s="32"/>
      <c r="AD368" s="32"/>
      <c r="AE368" s="32"/>
    </row>
    <row r="369" spans="1:31" ht="12.75">
      <c r="A369" s="37" t="s">
        <v>7087</v>
      </c>
      <c r="B369" s="43" t="s">
        <v>4783</v>
      </c>
      <c r="C369" s="45" t="s">
        <v>4784</v>
      </c>
      <c r="D369" s="45" t="s">
        <v>4671</v>
      </c>
      <c r="E369" s="48">
        <v>43580</v>
      </c>
      <c r="F369" s="43" t="s">
        <v>4710</v>
      </c>
      <c r="G369" s="43" t="s">
        <v>114</v>
      </c>
      <c r="H369" s="51" t="s">
        <v>223</v>
      </c>
      <c r="I369" s="43" t="s">
        <v>226</v>
      </c>
      <c r="J369" s="43"/>
      <c r="K369" s="52">
        <v>43588</v>
      </c>
      <c r="L369" s="43"/>
      <c r="M369" s="43"/>
      <c r="N369" s="43" t="s">
        <v>7090</v>
      </c>
      <c r="O369" s="48">
        <v>43580</v>
      </c>
      <c r="P369" s="43" t="s">
        <v>4675</v>
      </c>
      <c r="Q369" s="31" t="b">
        <f>IF(AND(OR(G369:G373=DATOS!C$8,G369:G373=DATOS!C$9),H369:H373=DATOS!B$4),ROW(G369:G373))</f>
        <v>0</v>
      </c>
      <c r="R369" s="31" t="str">
        <f t="shared" ca="1" si="0"/>
        <v/>
      </c>
      <c r="S369" s="31">
        <f t="shared" ca="1" si="1"/>
        <v>0</v>
      </c>
      <c r="T369" s="32"/>
      <c r="U369" s="32"/>
      <c r="V369" s="32"/>
      <c r="W369" s="32"/>
      <c r="X369" s="32"/>
      <c r="Y369" s="32"/>
      <c r="Z369" s="32"/>
      <c r="AA369" s="32"/>
      <c r="AB369" s="32"/>
      <c r="AC369" s="32"/>
      <c r="AD369" s="32"/>
      <c r="AE369" s="32"/>
    </row>
    <row r="370" spans="1:31" ht="12.75">
      <c r="A370" s="37" t="s">
        <v>6508</v>
      </c>
      <c r="B370" s="43" t="s">
        <v>941</v>
      </c>
      <c r="C370" s="45" t="s">
        <v>942</v>
      </c>
      <c r="D370" s="45" t="s">
        <v>4779</v>
      </c>
      <c r="E370" s="48">
        <v>43580</v>
      </c>
      <c r="F370" s="43" t="s">
        <v>5338</v>
      </c>
      <c r="G370" s="43" t="s">
        <v>384</v>
      </c>
      <c r="H370" s="51" t="s">
        <v>223</v>
      </c>
      <c r="I370" s="43" t="s">
        <v>226</v>
      </c>
      <c r="J370" s="43"/>
      <c r="K370" s="52"/>
      <c r="L370" s="43"/>
      <c r="M370" s="43"/>
      <c r="N370" s="43" t="s">
        <v>6478</v>
      </c>
      <c r="O370" s="48">
        <v>43587</v>
      </c>
      <c r="P370" s="43" t="s">
        <v>4652</v>
      </c>
      <c r="Q370" s="31" t="b">
        <f>IF(AND(OR(G370:G374=DATOS!C$8,G370:G374=DATOS!C$9),H370:H374=DATOS!B$4),ROW(G370:G374))</f>
        <v>0</v>
      </c>
      <c r="R370" s="31" t="str">
        <f t="shared" ca="1" si="0"/>
        <v/>
      </c>
      <c r="S370" s="31">
        <f t="shared" ca="1" si="1"/>
        <v>0</v>
      </c>
      <c r="T370" s="32"/>
      <c r="U370" s="32"/>
      <c r="V370" s="32"/>
      <c r="W370" s="32"/>
      <c r="X370" s="32"/>
      <c r="Y370" s="32"/>
      <c r="Z370" s="32"/>
      <c r="AA370" s="32"/>
      <c r="AB370" s="32"/>
      <c r="AC370" s="32"/>
      <c r="AD370" s="32"/>
      <c r="AE370" s="32"/>
    </row>
    <row r="371" spans="1:31" ht="12.75">
      <c r="A371" s="37" t="s">
        <v>4949</v>
      </c>
      <c r="B371" s="43" t="s">
        <v>4950</v>
      </c>
      <c r="C371" s="45" t="s">
        <v>263</v>
      </c>
      <c r="D371" s="45" t="s">
        <v>4779</v>
      </c>
      <c r="E371" s="48">
        <v>43581</v>
      </c>
      <c r="F371" s="43" t="s">
        <v>7095</v>
      </c>
      <c r="G371" s="43" t="s">
        <v>384</v>
      </c>
      <c r="H371" s="51" t="s">
        <v>223</v>
      </c>
      <c r="I371" s="43" t="s">
        <v>226</v>
      </c>
      <c r="J371" s="43"/>
      <c r="K371" s="52"/>
      <c r="L371" s="43"/>
      <c r="M371" s="43"/>
      <c r="N371" s="43" t="s">
        <v>4756</v>
      </c>
      <c r="O371" s="48">
        <v>43581</v>
      </c>
      <c r="P371" s="43" t="s">
        <v>389</v>
      </c>
      <c r="Q371" s="31" t="b">
        <f>IF(AND(OR(G371:G375=DATOS!C$8,G371:G375=DATOS!C$9),H371:H375=DATOS!B$4),ROW(G371:G375))</f>
        <v>0</v>
      </c>
      <c r="R371" s="31" t="str">
        <f t="shared" ca="1" si="0"/>
        <v/>
      </c>
      <c r="S371" s="31">
        <f t="shared" ca="1" si="1"/>
        <v>0</v>
      </c>
      <c r="T371" s="32"/>
      <c r="U371" s="32"/>
      <c r="V371" s="32"/>
      <c r="W371" s="32"/>
      <c r="X371" s="32"/>
      <c r="Y371" s="32"/>
      <c r="Z371" s="32"/>
      <c r="AA371" s="32"/>
      <c r="AB371" s="32"/>
      <c r="AC371" s="32"/>
      <c r="AD371" s="32"/>
      <c r="AE371" s="32"/>
    </row>
    <row r="372" spans="1:31" ht="12.75">
      <c r="A372" s="37" t="s">
        <v>7097</v>
      </c>
      <c r="B372" s="43" t="s">
        <v>5155</v>
      </c>
      <c r="C372" s="45" t="s">
        <v>478</v>
      </c>
      <c r="D372" s="45" t="s">
        <v>4671</v>
      </c>
      <c r="E372" s="48">
        <v>43581</v>
      </c>
      <c r="F372" s="43" t="s">
        <v>7098</v>
      </c>
      <c r="G372" s="43" t="s">
        <v>271</v>
      </c>
      <c r="H372" s="51" t="s">
        <v>223</v>
      </c>
      <c r="I372" s="43" t="s">
        <v>226</v>
      </c>
      <c r="J372" s="43"/>
      <c r="K372" s="52"/>
      <c r="L372" s="43"/>
      <c r="M372" s="43"/>
      <c r="N372" s="43" t="s">
        <v>7100</v>
      </c>
      <c r="O372" s="48">
        <v>43582</v>
      </c>
      <c r="P372" s="43" t="s">
        <v>389</v>
      </c>
      <c r="Q372" s="31" t="b">
        <f>IF(AND(OR(G372:G376=DATOS!C$8,G372:G376=DATOS!C$9),H372:H376=DATOS!B$4),ROW(G372:G376))</f>
        <v>0</v>
      </c>
      <c r="R372" s="31" t="str">
        <f t="shared" ca="1" si="0"/>
        <v/>
      </c>
      <c r="S372" s="31">
        <f t="shared" ca="1" si="1"/>
        <v>0</v>
      </c>
      <c r="T372" s="32"/>
      <c r="U372" s="32"/>
      <c r="V372" s="32"/>
      <c r="W372" s="32"/>
      <c r="X372" s="32"/>
      <c r="Y372" s="32"/>
      <c r="Z372" s="32"/>
      <c r="AA372" s="32"/>
      <c r="AB372" s="32"/>
      <c r="AC372" s="32"/>
      <c r="AD372" s="32"/>
      <c r="AE372" s="32"/>
    </row>
    <row r="373" spans="1:31" ht="12.75">
      <c r="A373" s="37" t="s">
        <v>6633</v>
      </c>
      <c r="B373" s="43" t="s">
        <v>6634</v>
      </c>
      <c r="C373" s="45" t="s">
        <v>6371</v>
      </c>
      <c r="D373" s="45" t="s">
        <v>4647</v>
      </c>
      <c r="E373" s="48">
        <v>43581</v>
      </c>
      <c r="F373" s="43" t="s">
        <v>7102</v>
      </c>
      <c r="G373" s="43" t="s">
        <v>114</v>
      </c>
      <c r="H373" s="51" t="s">
        <v>223</v>
      </c>
      <c r="I373" s="43" t="s">
        <v>226</v>
      </c>
      <c r="J373" s="43"/>
      <c r="K373" s="52"/>
      <c r="L373" s="43"/>
      <c r="M373" s="43"/>
      <c r="N373" s="43" t="s">
        <v>7103</v>
      </c>
      <c r="O373" s="48">
        <v>43581</v>
      </c>
      <c r="P373" s="43" t="s">
        <v>4652</v>
      </c>
      <c r="Q373" s="31" t="b">
        <f>IF(AND(OR(G373:G377=DATOS!C$8,G373:G377=DATOS!C$9),H373:H377=DATOS!B$4),ROW(G373:G377))</f>
        <v>0</v>
      </c>
      <c r="R373" s="31" t="str">
        <f t="shared" ca="1" si="0"/>
        <v/>
      </c>
      <c r="S373" s="31">
        <f t="shared" ca="1" si="1"/>
        <v>0</v>
      </c>
      <c r="T373" s="32"/>
      <c r="U373" s="32"/>
      <c r="V373" s="32"/>
      <c r="W373" s="32"/>
      <c r="X373" s="32"/>
      <c r="Y373" s="32"/>
      <c r="Z373" s="32"/>
      <c r="AA373" s="32"/>
      <c r="AB373" s="32"/>
      <c r="AC373" s="32"/>
      <c r="AD373" s="32"/>
      <c r="AE373" s="32"/>
    </row>
    <row r="374" spans="1:31" ht="12.75">
      <c r="A374" s="37" t="s">
        <v>7106</v>
      </c>
      <c r="B374" s="43" t="s">
        <v>7107</v>
      </c>
      <c r="C374" s="45" t="s">
        <v>380</v>
      </c>
      <c r="D374" s="45" t="s">
        <v>4671</v>
      </c>
      <c r="E374" s="48">
        <v>43581</v>
      </c>
      <c r="F374" s="43" t="s">
        <v>5292</v>
      </c>
      <c r="G374" s="43" t="s">
        <v>114</v>
      </c>
      <c r="H374" s="51" t="s">
        <v>223</v>
      </c>
      <c r="I374" s="43" t="s">
        <v>226</v>
      </c>
      <c r="J374" s="79"/>
      <c r="K374" s="316"/>
      <c r="L374" s="79"/>
      <c r="M374" s="79"/>
      <c r="N374" s="43" t="s">
        <v>7108</v>
      </c>
      <c r="O374" s="48">
        <v>43581</v>
      </c>
      <c r="P374" s="43" t="s">
        <v>4675</v>
      </c>
      <c r="Q374" s="31" t="b">
        <f>IF(AND(OR(G374:G378=DATOS!C$8,G374:G378=DATOS!C$9),H374:H378=DATOS!B$4),ROW(G374:G378))</f>
        <v>0</v>
      </c>
      <c r="R374" s="31" t="str">
        <f t="shared" ca="1" si="0"/>
        <v/>
      </c>
      <c r="S374" s="31">
        <f t="shared" ca="1" si="1"/>
        <v>0</v>
      </c>
      <c r="T374" s="32"/>
      <c r="U374" s="32"/>
      <c r="V374" s="32"/>
      <c r="W374" s="32"/>
      <c r="X374" s="32"/>
      <c r="Y374" s="32"/>
      <c r="Z374" s="32"/>
      <c r="AA374" s="32"/>
      <c r="AB374" s="32"/>
      <c r="AC374" s="32"/>
      <c r="AD374" s="32"/>
      <c r="AE374" s="32"/>
    </row>
    <row r="375" spans="1:31" ht="12.75">
      <c r="A375" s="37" t="s">
        <v>7112</v>
      </c>
      <c r="B375" s="43" t="s">
        <v>7113</v>
      </c>
      <c r="C375" s="45" t="s">
        <v>263</v>
      </c>
      <c r="D375" s="45" t="s">
        <v>4647</v>
      </c>
      <c r="E375" s="48">
        <v>43582</v>
      </c>
      <c r="F375" s="318" t="s">
        <v>7114</v>
      </c>
      <c r="G375" s="43" t="s">
        <v>384</v>
      </c>
      <c r="H375" s="51" t="s">
        <v>223</v>
      </c>
      <c r="I375" s="43" t="s">
        <v>7115</v>
      </c>
      <c r="J375" s="31"/>
      <c r="K375" s="55"/>
      <c r="L375" s="31"/>
      <c r="M375" s="31"/>
      <c r="N375" s="319" t="s">
        <v>7116</v>
      </c>
      <c r="O375" s="48">
        <v>43585</v>
      </c>
      <c r="P375" s="43" t="s">
        <v>389</v>
      </c>
      <c r="Q375" s="31" t="b">
        <f>IF(AND(OR(G375:G379=DATOS!C$8,G375:G379=DATOS!C$9),H375:H379=DATOS!B$4),ROW(G375:G379))</f>
        <v>0</v>
      </c>
      <c r="R375" s="31" t="str">
        <f t="shared" ca="1" si="0"/>
        <v/>
      </c>
      <c r="S375" s="31">
        <f t="shared" ca="1" si="1"/>
        <v>0</v>
      </c>
      <c r="T375" s="32"/>
      <c r="U375" s="32"/>
      <c r="V375" s="32"/>
      <c r="W375" s="32"/>
      <c r="X375" s="32"/>
      <c r="Y375" s="32"/>
      <c r="Z375" s="32"/>
      <c r="AA375" s="32"/>
      <c r="AB375" s="32"/>
      <c r="AC375" s="32"/>
      <c r="AD375" s="32"/>
      <c r="AE375" s="32"/>
    </row>
    <row r="376" spans="1:31" ht="12.75">
      <c r="A376" s="37" t="s">
        <v>7120</v>
      </c>
      <c r="B376" s="43" t="s">
        <v>6307</v>
      </c>
      <c r="C376" s="45" t="s">
        <v>380</v>
      </c>
      <c r="D376" s="45" t="s">
        <v>4647</v>
      </c>
      <c r="E376" s="48">
        <v>43582</v>
      </c>
      <c r="F376" s="43" t="s">
        <v>7122</v>
      </c>
      <c r="G376" s="43" t="s">
        <v>114</v>
      </c>
      <c r="H376" s="51" t="s">
        <v>223</v>
      </c>
      <c r="I376" s="43" t="s">
        <v>226</v>
      </c>
      <c r="J376" s="31"/>
      <c r="K376" s="52">
        <v>43587</v>
      </c>
      <c r="L376" s="48">
        <v>43588</v>
      </c>
      <c r="M376" s="48">
        <v>43593</v>
      </c>
      <c r="N376" s="43"/>
      <c r="O376" s="48">
        <v>43596</v>
      </c>
      <c r="P376" s="31"/>
      <c r="Q376" s="31" t="b">
        <f>IF(AND(OR(G376:G380=DATOS!C$8,G376:G380=DATOS!C$9),H376:H380=DATOS!B$4),ROW(G376:G380))</f>
        <v>0</v>
      </c>
      <c r="R376" s="31" t="str">
        <f t="shared" ca="1" si="0"/>
        <v/>
      </c>
      <c r="S376" s="31">
        <f t="shared" ca="1" si="1"/>
        <v>0</v>
      </c>
      <c r="T376" s="32"/>
      <c r="U376" s="32"/>
      <c r="V376" s="32"/>
      <c r="W376" s="32"/>
      <c r="X376" s="32"/>
      <c r="Y376" s="32"/>
      <c r="Z376" s="32"/>
      <c r="AA376" s="32"/>
      <c r="AB376" s="32"/>
      <c r="AC376" s="32"/>
      <c r="AD376" s="32"/>
      <c r="AE376" s="32"/>
    </row>
    <row r="377" spans="1:31" ht="12.75">
      <c r="A377" s="37" t="s">
        <v>5679</v>
      </c>
      <c r="B377" s="43" t="s">
        <v>5632</v>
      </c>
      <c r="C377" s="45" t="s">
        <v>263</v>
      </c>
      <c r="D377" s="45" t="s">
        <v>4647</v>
      </c>
      <c r="E377" s="48">
        <v>43582</v>
      </c>
      <c r="F377" s="43" t="s">
        <v>7126</v>
      </c>
      <c r="G377" s="43" t="s">
        <v>114</v>
      </c>
      <c r="H377" s="51" t="s">
        <v>223</v>
      </c>
      <c r="I377" s="43" t="s">
        <v>226</v>
      </c>
      <c r="J377" s="43"/>
      <c r="K377" s="52"/>
      <c r="L377" s="43"/>
      <c r="M377" s="43"/>
      <c r="N377" s="43" t="s">
        <v>7127</v>
      </c>
      <c r="O377" s="48">
        <v>43585</v>
      </c>
      <c r="P377" s="43" t="s">
        <v>4652</v>
      </c>
      <c r="Q377" s="31" t="b">
        <f>IF(AND(OR(G377:G381=DATOS!C$8,G377:G381=DATOS!C$9),H377:H381=DATOS!B$4),ROW(G377:G381))</f>
        <v>0</v>
      </c>
      <c r="R377" s="31" t="str">
        <f t="shared" ca="1" si="0"/>
        <v/>
      </c>
      <c r="S377" s="31">
        <f t="shared" ca="1" si="1"/>
        <v>0</v>
      </c>
      <c r="T377" s="32"/>
      <c r="U377" s="32"/>
      <c r="V377" s="32"/>
      <c r="W377" s="32"/>
      <c r="X377" s="32"/>
      <c r="Y377" s="32"/>
      <c r="Z377" s="32"/>
      <c r="AA377" s="32"/>
      <c r="AB377" s="32"/>
      <c r="AC377" s="32"/>
      <c r="AD377" s="32"/>
      <c r="AE377" s="32"/>
    </row>
    <row r="378" spans="1:31" ht="12.75">
      <c r="A378" s="37" t="s">
        <v>5399</v>
      </c>
      <c r="B378" s="43" t="s">
        <v>5400</v>
      </c>
      <c r="C378" s="45" t="s">
        <v>4746</v>
      </c>
      <c r="D378" s="45" t="s">
        <v>4647</v>
      </c>
      <c r="E378" s="48">
        <v>43583</v>
      </c>
      <c r="F378" s="43" t="s">
        <v>7129</v>
      </c>
      <c r="G378" s="43" t="s">
        <v>384</v>
      </c>
      <c r="H378" s="51" t="s">
        <v>223</v>
      </c>
      <c r="I378" s="43" t="s">
        <v>126</v>
      </c>
      <c r="J378" s="31"/>
      <c r="K378" s="55"/>
      <c r="L378" s="31"/>
      <c r="M378" s="31"/>
      <c r="N378" s="43" t="s">
        <v>6478</v>
      </c>
      <c r="O378" s="48">
        <v>43587</v>
      </c>
      <c r="P378" s="43" t="s">
        <v>5576</v>
      </c>
      <c r="Q378" s="31" t="b">
        <f>IF(AND(OR(G378:G382=DATOS!C$8,G378:G382=DATOS!C$9),H378:H382=DATOS!B$4),ROW(G378:G382))</f>
        <v>0</v>
      </c>
      <c r="R378" s="31" t="str">
        <f t="shared" ca="1" si="0"/>
        <v/>
      </c>
      <c r="S378" s="31">
        <f t="shared" ca="1" si="1"/>
        <v>0</v>
      </c>
      <c r="T378" s="32"/>
      <c r="U378" s="32"/>
      <c r="V378" s="32"/>
      <c r="W378" s="32"/>
      <c r="X378" s="32"/>
      <c r="Y378" s="32"/>
      <c r="Z378" s="32"/>
      <c r="AA378" s="32"/>
      <c r="AB378" s="32"/>
      <c r="AC378" s="32"/>
      <c r="AD378" s="32"/>
      <c r="AE378" s="32"/>
    </row>
    <row r="379" spans="1:31" ht="12.75">
      <c r="A379" s="37" t="s">
        <v>7131</v>
      </c>
      <c r="B379" s="43" t="s">
        <v>7132</v>
      </c>
      <c r="C379" s="45" t="s">
        <v>5009</v>
      </c>
      <c r="D379" s="45" t="s">
        <v>4647</v>
      </c>
      <c r="E379" s="48">
        <v>43584</v>
      </c>
      <c r="F379" s="43" t="s">
        <v>7133</v>
      </c>
      <c r="G379" s="43" t="s">
        <v>483</v>
      </c>
      <c r="H379" s="51" t="s">
        <v>223</v>
      </c>
      <c r="I379" s="43" t="s">
        <v>273</v>
      </c>
      <c r="J379" s="43"/>
      <c r="K379" s="52"/>
      <c r="L379" s="43"/>
      <c r="M379" s="43"/>
      <c r="N379" s="43" t="s">
        <v>7136</v>
      </c>
      <c r="O379" s="48">
        <v>43587</v>
      </c>
      <c r="P379" s="43" t="s">
        <v>389</v>
      </c>
      <c r="Q379" s="31" t="b">
        <f>IF(AND(OR(G379:G383=DATOS!C$8,G379:G383=DATOS!C$9),H379:H383=DATOS!B$4),ROW(G379:G383))</f>
        <v>0</v>
      </c>
      <c r="R379" s="31" t="str">
        <f t="shared" ca="1" si="0"/>
        <v/>
      </c>
      <c r="S379" s="31">
        <f t="shared" ca="1" si="1"/>
        <v>0</v>
      </c>
      <c r="T379" s="32"/>
      <c r="U379" s="32"/>
      <c r="V379" s="32"/>
      <c r="W379" s="32"/>
      <c r="X379" s="32"/>
      <c r="Y379" s="32"/>
      <c r="Z379" s="32"/>
      <c r="AA379" s="32"/>
      <c r="AB379" s="32"/>
      <c r="AC379" s="32"/>
      <c r="AD379" s="32"/>
      <c r="AE379" s="32"/>
    </row>
    <row r="380" spans="1:31" ht="12.75">
      <c r="A380" s="321" t="s">
        <v>7138</v>
      </c>
      <c r="B380" s="322" t="s">
        <v>7139</v>
      </c>
      <c r="C380" s="323" t="s">
        <v>4746</v>
      </c>
      <c r="D380" s="323" t="s">
        <v>4647</v>
      </c>
      <c r="E380" s="306">
        <v>43584</v>
      </c>
      <c r="F380" s="322" t="s">
        <v>4933</v>
      </c>
      <c r="G380" s="322" t="s">
        <v>114</v>
      </c>
      <c r="H380" s="324" t="s">
        <v>223</v>
      </c>
      <c r="I380" s="322" t="s">
        <v>226</v>
      </c>
      <c r="J380" s="321"/>
      <c r="K380" s="325"/>
      <c r="L380" s="322"/>
      <c r="M380" s="322"/>
      <c r="N380" s="322" t="s">
        <v>6480</v>
      </c>
      <c r="O380" s="306">
        <v>43584</v>
      </c>
      <c r="P380" s="322" t="s">
        <v>4652</v>
      </c>
      <c r="Q380" s="31" t="b">
        <f>IF(AND(OR(G380:G384=DATOS!C$8,G380:G384=DATOS!C$9),H380:H384=DATOS!B$4),ROW(G380:G384))</f>
        <v>0</v>
      </c>
      <c r="R380" s="327" t="str">
        <f t="shared" ca="1" si="0"/>
        <v/>
      </c>
      <c r="S380" s="327"/>
      <c r="T380" s="327"/>
      <c r="U380" s="327"/>
      <c r="V380" s="327"/>
      <c r="W380" s="327"/>
      <c r="X380" s="327"/>
      <c r="Y380" s="327"/>
      <c r="Z380" s="327"/>
      <c r="AA380" s="327"/>
      <c r="AB380" s="327"/>
      <c r="AC380" s="327"/>
      <c r="AD380" s="327"/>
      <c r="AE380" s="327"/>
    </row>
    <row r="381" spans="1:31" ht="12.75">
      <c r="A381" s="37" t="s">
        <v>291</v>
      </c>
      <c r="B381" s="43" t="s">
        <v>293</v>
      </c>
      <c r="C381" s="45" t="s">
        <v>216</v>
      </c>
      <c r="D381" s="45" t="s">
        <v>4779</v>
      </c>
      <c r="E381" s="48">
        <v>43584</v>
      </c>
      <c r="F381" s="43" t="s">
        <v>7146</v>
      </c>
      <c r="G381" s="43" t="s">
        <v>384</v>
      </c>
      <c r="H381" s="51" t="s">
        <v>223</v>
      </c>
      <c r="I381" s="43" t="s">
        <v>226</v>
      </c>
      <c r="J381" s="43"/>
      <c r="K381" s="52"/>
      <c r="L381" s="43"/>
      <c r="M381" s="43"/>
      <c r="N381" s="43" t="s">
        <v>7147</v>
      </c>
      <c r="O381" s="48">
        <v>43585</v>
      </c>
      <c r="P381" s="43" t="s">
        <v>389</v>
      </c>
      <c r="Q381" s="31" t="b">
        <f>IF(AND(OR(G381:G385=DATOS!C$8,G381:G385=DATOS!C$9),H381:H385=DATOS!B$4),ROW(G381:G385))</f>
        <v>0</v>
      </c>
      <c r="R381" s="31" t="str">
        <f t="shared" ca="1" si="0"/>
        <v/>
      </c>
      <c r="S381" s="31">
        <f t="shared" ref="S381:S1532" ca="1" si="8">IF(R381="SEG",TODAY()-E381,0)</f>
        <v>0</v>
      </c>
      <c r="T381" s="32"/>
      <c r="U381" s="32"/>
      <c r="V381" s="32"/>
      <c r="W381" s="32"/>
      <c r="X381" s="32"/>
      <c r="Y381" s="32"/>
      <c r="Z381" s="32"/>
      <c r="AA381" s="32"/>
      <c r="AB381" s="32"/>
      <c r="AC381" s="32"/>
      <c r="AD381" s="32"/>
      <c r="AE381" s="32"/>
    </row>
    <row r="382" spans="1:31" ht="12.75">
      <c r="A382" s="37" t="s">
        <v>4800</v>
      </c>
      <c r="B382" s="43" t="s">
        <v>4802</v>
      </c>
      <c r="C382" s="45" t="s">
        <v>216</v>
      </c>
      <c r="D382" s="45" t="s">
        <v>4779</v>
      </c>
      <c r="E382" s="48">
        <v>43584</v>
      </c>
      <c r="F382" s="43" t="s">
        <v>7153</v>
      </c>
      <c r="G382" s="43" t="s">
        <v>384</v>
      </c>
      <c r="H382" s="51" t="s">
        <v>223</v>
      </c>
      <c r="I382" s="43" t="s">
        <v>226</v>
      </c>
      <c r="J382" s="31"/>
      <c r="K382" s="55"/>
      <c r="L382" s="31"/>
      <c r="M382" s="31"/>
      <c r="N382" s="31"/>
      <c r="O382" s="31"/>
      <c r="P382" s="31"/>
      <c r="Q382" s="31" t="b">
        <f>IF(AND(OR(G382:G386=DATOS!C$8,G382:G386=DATOS!C$9),H382:H386=DATOS!B$4),ROW(G382:G386))</f>
        <v>0</v>
      </c>
      <c r="R382" s="31" t="str">
        <f t="shared" ca="1" si="0"/>
        <v/>
      </c>
      <c r="S382" s="31">
        <f t="shared" ca="1" si="8"/>
        <v>0</v>
      </c>
      <c r="T382" s="32"/>
      <c r="U382" s="32"/>
      <c r="V382" s="32"/>
      <c r="W382" s="32"/>
      <c r="X382" s="32"/>
      <c r="Y382" s="32"/>
      <c r="Z382" s="32"/>
      <c r="AA382" s="32"/>
      <c r="AB382" s="32"/>
      <c r="AC382" s="32"/>
      <c r="AD382" s="32"/>
      <c r="AE382" s="32"/>
    </row>
    <row r="383" spans="1:31" ht="12.75">
      <c r="A383" s="37" t="s">
        <v>6683</v>
      </c>
      <c r="B383" s="43" t="s">
        <v>6684</v>
      </c>
      <c r="C383" s="45" t="s">
        <v>4716</v>
      </c>
      <c r="D383" s="45" t="s">
        <v>4647</v>
      </c>
      <c r="E383" s="48">
        <v>43585</v>
      </c>
      <c r="F383" s="43" t="s">
        <v>7156</v>
      </c>
      <c r="G383" s="43" t="s">
        <v>384</v>
      </c>
      <c r="H383" s="51" t="s">
        <v>223</v>
      </c>
      <c r="I383" s="43" t="s">
        <v>7115</v>
      </c>
      <c r="J383" s="43"/>
      <c r="K383" s="52"/>
      <c r="L383" s="43"/>
      <c r="M383" s="43"/>
      <c r="N383" s="43"/>
      <c r="O383" s="48">
        <v>43587</v>
      </c>
      <c r="P383" s="43" t="s">
        <v>389</v>
      </c>
      <c r="Q383" s="31" t="b">
        <f>IF(AND(OR(G383:G387=DATOS!C$8,G383:G387=DATOS!C$9),H383:H387=DATOS!B$4),ROW(G383:G387))</f>
        <v>0</v>
      </c>
      <c r="R383" s="31" t="str">
        <f t="shared" ca="1" si="0"/>
        <v/>
      </c>
      <c r="S383" s="31">
        <f t="shared" ca="1" si="8"/>
        <v>0</v>
      </c>
      <c r="T383" s="32"/>
      <c r="U383" s="32"/>
      <c r="V383" s="32"/>
      <c r="W383" s="32"/>
      <c r="X383" s="32"/>
      <c r="Y383" s="32"/>
      <c r="Z383" s="32"/>
      <c r="AA383" s="32"/>
      <c r="AB383" s="32"/>
      <c r="AC383" s="32"/>
      <c r="AD383" s="32"/>
      <c r="AE383" s="32"/>
    </row>
    <row r="384" spans="1:31" ht="12.75">
      <c r="A384" s="37" t="s">
        <v>7159</v>
      </c>
      <c r="B384" s="43" t="s">
        <v>7160</v>
      </c>
      <c r="C384" s="45" t="s">
        <v>4746</v>
      </c>
      <c r="D384" s="45" t="s">
        <v>4647</v>
      </c>
      <c r="E384" s="48">
        <v>43585</v>
      </c>
      <c r="F384" s="43" t="s">
        <v>7163</v>
      </c>
      <c r="G384" s="43" t="s">
        <v>114</v>
      </c>
      <c r="H384" s="51" t="s">
        <v>223</v>
      </c>
      <c r="I384" s="43" t="s">
        <v>226</v>
      </c>
      <c r="J384" s="43"/>
      <c r="K384" s="52">
        <v>43586</v>
      </c>
      <c r="L384" s="48">
        <v>43588</v>
      </c>
      <c r="M384" s="43"/>
      <c r="N384" s="43" t="s">
        <v>7165</v>
      </c>
      <c r="O384" s="48">
        <v>43588</v>
      </c>
      <c r="P384" s="43" t="s">
        <v>4652</v>
      </c>
      <c r="Q384" s="31" t="b">
        <f>IF(AND(OR(G384:G388=DATOS!C$8,G384:G388=DATOS!C$9),H384:H388=DATOS!B$4),ROW(G384:G388))</f>
        <v>0</v>
      </c>
      <c r="R384" s="31" t="str">
        <f t="shared" ca="1" si="0"/>
        <v/>
      </c>
      <c r="S384" s="31">
        <f t="shared" ca="1" si="8"/>
        <v>0</v>
      </c>
      <c r="T384" s="32"/>
      <c r="U384" s="32"/>
      <c r="V384" s="32"/>
      <c r="W384" s="32"/>
      <c r="X384" s="32"/>
      <c r="Y384" s="32"/>
      <c r="Z384" s="32"/>
      <c r="AA384" s="32"/>
      <c r="AB384" s="32"/>
      <c r="AC384" s="32"/>
      <c r="AD384" s="32"/>
      <c r="AE384" s="32"/>
    </row>
    <row r="385" spans="1:31" ht="12.75">
      <c r="A385" s="37" t="s">
        <v>7169</v>
      </c>
      <c r="B385" s="43" t="s">
        <v>4646</v>
      </c>
      <c r="C385" s="45" t="s">
        <v>263</v>
      </c>
      <c r="D385" s="45" t="s">
        <v>4647</v>
      </c>
      <c r="E385" s="48">
        <v>43585</v>
      </c>
      <c r="F385" s="43" t="s">
        <v>7172</v>
      </c>
      <c r="G385" s="43" t="s">
        <v>114</v>
      </c>
      <c r="H385" s="51" t="s">
        <v>223</v>
      </c>
      <c r="I385" s="43" t="s">
        <v>226</v>
      </c>
      <c r="J385" s="43"/>
      <c r="K385" s="52">
        <v>43589</v>
      </c>
      <c r="L385" s="48">
        <v>43592</v>
      </c>
      <c r="M385" s="48">
        <v>43592</v>
      </c>
      <c r="N385" s="43" t="s">
        <v>7173</v>
      </c>
      <c r="O385" s="48">
        <v>43592</v>
      </c>
      <c r="P385" s="43" t="s">
        <v>4652</v>
      </c>
      <c r="Q385" s="31" t="b">
        <f>IF(AND(OR(G385:G389=DATOS!C$8,G385:G389=DATOS!C$9),H385:H389=DATOS!B$4),ROW(G385:G389))</f>
        <v>0</v>
      </c>
      <c r="R385" s="31" t="str">
        <f t="shared" ca="1" si="0"/>
        <v/>
      </c>
      <c r="S385" s="31">
        <f t="shared" ca="1" si="8"/>
        <v>0</v>
      </c>
      <c r="T385" s="32"/>
      <c r="U385" s="32"/>
      <c r="V385" s="32"/>
      <c r="W385" s="32"/>
      <c r="X385" s="32"/>
      <c r="Y385" s="32"/>
      <c r="Z385" s="32"/>
      <c r="AA385" s="32"/>
      <c r="AB385" s="32"/>
      <c r="AC385" s="32"/>
      <c r="AD385" s="32"/>
      <c r="AE385" s="32"/>
    </row>
    <row r="386" spans="1:31" ht="12.75">
      <c r="A386" s="37" t="s">
        <v>7138</v>
      </c>
      <c r="B386" s="43" t="s">
        <v>7139</v>
      </c>
      <c r="C386" s="45" t="s">
        <v>4746</v>
      </c>
      <c r="D386" s="45" t="s">
        <v>4671</v>
      </c>
      <c r="E386" s="48">
        <v>43585</v>
      </c>
      <c r="F386" s="43" t="s">
        <v>3161</v>
      </c>
      <c r="G386" s="43" t="s">
        <v>271</v>
      </c>
      <c r="H386" s="51" t="s">
        <v>223</v>
      </c>
      <c r="I386" s="43" t="s">
        <v>226</v>
      </c>
      <c r="J386" s="43"/>
      <c r="K386" s="52"/>
      <c r="L386" s="43"/>
      <c r="M386" s="43"/>
      <c r="N386" s="43" t="s">
        <v>7178</v>
      </c>
      <c r="O386" s="48">
        <v>43585</v>
      </c>
      <c r="P386" s="43" t="s">
        <v>4675</v>
      </c>
      <c r="Q386" s="31" t="b">
        <f>IF(AND(OR(G386:G390=DATOS!C$8,G386:G390=DATOS!C$9),H386:H390=DATOS!B$4),ROW(G386:G390))</f>
        <v>0</v>
      </c>
      <c r="R386" s="31" t="str">
        <f t="shared" ca="1" si="0"/>
        <v/>
      </c>
      <c r="S386" s="31">
        <f t="shared" ca="1" si="8"/>
        <v>0</v>
      </c>
      <c r="T386" s="32"/>
      <c r="U386" s="32"/>
      <c r="V386" s="32"/>
      <c r="W386" s="32"/>
      <c r="X386" s="32"/>
      <c r="Y386" s="32"/>
      <c r="Z386" s="32"/>
      <c r="AA386" s="32"/>
      <c r="AB386" s="32"/>
      <c r="AC386" s="32"/>
      <c r="AD386" s="32"/>
      <c r="AE386" s="32"/>
    </row>
    <row r="387" spans="1:31" ht="12.75">
      <c r="A387" s="37" t="s">
        <v>7181</v>
      </c>
      <c r="B387" s="43" t="s">
        <v>7182</v>
      </c>
      <c r="C387" s="45" t="s">
        <v>414</v>
      </c>
      <c r="D387" s="45" t="s">
        <v>4671</v>
      </c>
      <c r="E387" s="48">
        <v>43585</v>
      </c>
      <c r="F387" s="43" t="s">
        <v>7183</v>
      </c>
      <c r="G387" s="43" t="s">
        <v>384</v>
      </c>
      <c r="H387" s="51" t="s">
        <v>223</v>
      </c>
      <c r="I387" s="43" t="s">
        <v>226</v>
      </c>
      <c r="J387" s="31"/>
      <c r="K387" s="52">
        <v>43588</v>
      </c>
      <c r="L387" s="31"/>
      <c r="M387" s="31"/>
      <c r="N387" s="43" t="s">
        <v>7185</v>
      </c>
      <c r="O387" s="48">
        <v>43589</v>
      </c>
      <c r="P387" s="43" t="s">
        <v>389</v>
      </c>
      <c r="Q387" s="31" t="b">
        <f>IF(AND(OR(G387:G391=DATOS!C$8,G387:G391=DATOS!C$9),H387:H391=DATOS!B$4),ROW(G387:G391))</f>
        <v>0</v>
      </c>
      <c r="R387" s="31" t="str">
        <f t="shared" ca="1" si="0"/>
        <v/>
      </c>
      <c r="S387" s="31">
        <f t="shared" ca="1" si="8"/>
        <v>0</v>
      </c>
      <c r="T387" s="32"/>
      <c r="U387" s="32"/>
      <c r="V387" s="32"/>
      <c r="W387" s="32"/>
      <c r="X387" s="32"/>
      <c r="Y387" s="32"/>
      <c r="Z387" s="32"/>
      <c r="AA387" s="32"/>
      <c r="AB387" s="32"/>
      <c r="AC387" s="32"/>
      <c r="AD387" s="32"/>
      <c r="AE387" s="32"/>
    </row>
    <row r="388" spans="1:31" ht="12.75">
      <c r="A388" s="37" t="s">
        <v>7187</v>
      </c>
      <c r="B388" s="43" t="s">
        <v>7189</v>
      </c>
      <c r="C388" s="45" t="s">
        <v>4661</v>
      </c>
      <c r="D388" s="45" t="s">
        <v>4647</v>
      </c>
      <c r="E388" s="48">
        <v>43587</v>
      </c>
      <c r="F388" s="43" t="s">
        <v>7190</v>
      </c>
      <c r="G388" s="43" t="s">
        <v>4846</v>
      </c>
      <c r="H388" s="51" t="s">
        <v>223</v>
      </c>
      <c r="I388" s="43" t="s">
        <v>226</v>
      </c>
      <c r="J388" s="43"/>
      <c r="K388" s="52"/>
      <c r="L388" s="43"/>
      <c r="M388" s="43"/>
      <c r="N388" s="43" t="s">
        <v>7191</v>
      </c>
      <c r="O388" s="48">
        <v>43587</v>
      </c>
      <c r="P388" s="43" t="s">
        <v>4652</v>
      </c>
      <c r="Q388" s="31" t="b">
        <f>IF(AND(OR(G388:G392=DATOS!C$8,G388:G392=DATOS!C$9),H388:H392=DATOS!B$4),ROW(G388:G392))</f>
        <v>0</v>
      </c>
      <c r="R388" s="31" t="str">
        <f t="shared" ca="1" si="0"/>
        <v/>
      </c>
      <c r="S388" s="31">
        <f t="shared" ca="1" si="8"/>
        <v>0</v>
      </c>
      <c r="T388" s="32"/>
      <c r="U388" s="32"/>
      <c r="V388" s="32"/>
      <c r="W388" s="32"/>
      <c r="X388" s="32"/>
      <c r="Y388" s="32"/>
      <c r="Z388" s="32"/>
      <c r="AA388" s="32"/>
      <c r="AB388" s="32"/>
      <c r="AC388" s="32"/>
      <c r="AD388" s="32"/>
      <c r="AE388" s="32"/>
    </row>
    <row r="389" spans="1:31" ht="12.75">
      <c r="A389" s="37" t="s">
        <v>7193</v>
      </c>
      <c r="B389" s="43" t="s">
        <v>4778</v>
      </c>
      <c r="C389" s="45" t="s">
        <v>216</v>
      </c>
      <c r="D389" s="45" t="s">
        <v>4647</v>
      </c>
      <c r="E389" s="48">
        <v>43587</v>
      </c>
      <c r="F389" s="43" t="s">
        <v>7194</v>
      </c>
      <c r="G389" s="43" t="s">
        <v>384</v>
      </c>
      <c r="H389" s="51" t="s">
        <v>223</v>
      </c>
      <c r="I389" s="43" t="s">
        <v>226</v>
      </c>
      <c r="J389" s="43"/>
      <c r="K389" s="52">
        <v>43587</v>
      </c>
      <c r="L389" s="48">
        <v>43588</v>
      </c>
      <c r="M389" s="43"/>
      <c r="N389" s="164" t="s">
        <v>7195</v>
      </c>
      <c r="O389" s="48">
        <v>43588</v>
      </c>
      <c r="P389" s="43" t="s">
        <v>5576</v>
      </c>
      <c r="Q389" s="31" t="b">
        <f>IF(AND(OR(G389:G393=DATOS!C$8,G389:G393=DATOS!C$9),H389:H393=DATOS!B$4),ROW(G389:G393))</f>
        <v>0</v>
      </c>
      <c r="R389" s="31" t="str">
        <f t="shared" ca="1" si="0"/>
        <v/>
      </c>
      <c r="S389" s="31">
        <f t="shared" ca="1" si="8"/>
        <v>0</v>
      </c>
      <c r="T389" s="32"/>
      <c r="U389" s="32"/>
      <c r="V389" s="32"/>
      <c r="W389" s="32"/>
      <c r="X389" s="32"/>
      <c r="Y389" s="32"/>
      <c r="Z389" s="32"/>
      <c r="AA389" s="32"/>
      <c r="AB389" s="32"/>
      <c r="AC389" s="32"/>
      <c r="AD389" s="32"/>
      <c r="AE389" s="32"/>
    </row>
    <row r="390" spans="1:31" ht="12.75">
      <c r="A390" s="37" t="s">
        <v>2159</v>
      </c>
      <c r="B390" s="43" t="s">
        <v>5121</v>
      </c>
      <c r="C390" s="45" t="s">
        <v>478</v>
      </c>
      <c r="D390" s="45" t="s">
        <v>4647</v>
      </c>
      <c r="E390" s="48">
        <v>43587</v>
      </c>
      <c r="F390" s="43" t="s">
        <v>7199</v>
      </c>
      <c r="G390" s="43" t="s">
        <v>384</v>
      </c>
      <c r="H390" s="51" t="s">
        <v>223</v>
      </c>
      <c r="I390" s="43" t="s">
        <v>226</v>
      </c>
      <c r="J390" s="43"/>
      <c r="K390" s="52"/>
      <c r="L390" s="43"/>
      <c r="M390" s="43"/>
      <c r="N390" s="43" t="s">
        <v>5993</v>
      </c>
      <c r="O390" s="121"/>
      <c r="P390" s="43"/>
      <c r="Q390" s="31" t="b">
        <f>IF(AND(OR(G390:G394=DATOS!C$8,G390:G394=DATOS!C$9),H390:H394=DATOS!B$4),ROW(G390:G394))</f>
        <v>0</v>
      </c>
      <c r="R390" s="31" t="str">
        <f t="shared" ca="1" si="0"/>
        <v/>
      </c>
      <c r="S390" s="31">
        <f t="shared" ca="1" si="8"/>
        <v>0</v>
      </c>
      <c r="T390" s="32"/>
      <c r="U390" s="32"/>
      <c r="V390" s="32"/>
      <c r="W390" s="32"/>
      <c r="X390" s="32"/>
      <c r="Y390" s="32"/>
      <c r="Z390" s="32"/>
      <c r="AA390" s="32"/>
      <c r="AB390" s="32"/>
      <c r="AC390" s="32"/>
      <c r="AD390" s="32"/>
      <c r="AE390" s="32"/>
    </row>
    <row r="391" spans="1:31" ht="12.75">
      <c r="A391" s="329" t="s">
        <v>7201</v>
      </c>
      <c r="B391" s="322" t="s">
        <v>7202</v>
      </c>
      <c r="C391" s="323" t="s">
        <v>701</v>
      </c>
      <c r="D391" s="323" t="s">
        <v>4671</v>
      </c>
      <c r="E391" s="306">
        <v>43587</v>
      </c>
      <c r="F391" s="322" t="s">
        <v>5659</v>
      </c>
      <c r="G391" s="322" t="s">
        <v>271</v>
      </c>
      <c r="H391" s="43" t="s">
        <v>223</v>
      </c>
      <c r="I391" s="322" t="s">
        <v>226</v>
      </c>
      <c r="J391" s="43"/>
      <c r="K391" s="48">
        <v>43596</v>
      </c>
      <c r="L391" s="48">
        <v>43589</v>
      </c>
      <c r="M391" s="48">
        <v>43592</v>
      </c>
      <c r="N391" s="43" t="s">
        <v>7204</v>
      </c>
      <c r="O391" s="48">
        <v>43596</v>
      </c>
      <c r="P391" s="43" t="s">
        <v>4675</v>
      </c>
      <c r="Q391" s="31" t="b">
        <f>IF(AND(OR(G391:G395=DATOS!C$8,G391:G395=DATOS!C$9),H391:H395=DATOS!B$4),ROW(G391:G395))</f>
        <v>0</v>
      </c>
      <c r="R391" s="31" t="str">
        <f t="shared" ca="1" si="0"/>
        <v/>
      </c>
      <c r="S391" s="31">
        <f t="shared" ca="1" si="8"/>
        <v>0</v>
      </c>
      <c r="T391" s="32"/>
      <c r="U391" s="32"/>
      <c r="V391" s="32"/>
      <c r="W391" s="32"/>
      <c r="X391" s="32"/>
      <c r="Y391" s="32"/>
      <c r="Z391" s="32"/>
      <c r="AA391" s="32"/>
      <c r="AB391" s="32"/>
      <c r="AC391" s="32"/>
      <c r="AD391" s="32"/>
      <c r="AE391" s="32"/>
    </row>
    <row r="392" spans="1:31" ht="12.75">
      <c r="A392" s="37" t="s">
        <v>5925</v>
      </c>
      <c r="B392" s="43" t="s">
        <v>5926</v>
      </c>
      <c r="C392" s="45" t="s">
        <v>4726</v>
      </c>
      <c r="D392" s="45" t="s">
        <v>4671</v>
      </c>
      <c r="E392" s="306">
        <v>43587</v>
      </c>
      <c r="F392" s="43" t="s">
        <v>7208</v>
      </c>
      <c r="G392" s="43" t="s">
        <v>271</v>
      </c>
      <c r="H392" s="51" t="s">
        <v>223</v>
      </c>
      <c r="I392" s="43" t="s">
        <v>226</v>
      </c>
      <c r="J392" s="43"/>
      <c r="K392" s="52"/>
      <c r="L392" s="43"/>
      <c r="M392" s="43"/>
      <c r="N392" s="43" t="s">
        <v>7209</v>
      </c>
      <c r="O392" s="48">
        <v>43587</v>
      </c>
      <c r="P392" s="43" t="s">
        <v>4675</v>
      </c>
      <c r="Q392" s="31" t="b">
        <f>IF(AND(OR(G392:G396=DATOS!C$8,G392:G396=DATOS!C$9),H392:H396=DATOS!B$4),ROW(G392:G396))</f>
        <v>0</v>
      </c>
      <c r="R392" s="31" t="str">
        <f t="shared" ca="1" si="0"/>
        <v/>
      </c>
      <c r="S392" s="31">
        <f t="shared" ca="1" si="8"/>
        <v>0</v>
      </c>
      <c r="T392" s="32"/>
      <c r="U392" s="32"/>
      <c r="V392" s="32"/>
      <c r="W392" s="32"/>
      <c r="X392" s="32"/>
      <c r="Y392" s="32"/>
      <c r="Z392" s="32"/>
      <c r="AA392" s="32"/>
      <c r="AB392" s="32"/>
      <c r="AC392" s="32"/>
      <c r="AD392" s="32"/>
      <c r="AE392" s="32"/>
    </row>
    <row r="393" spans="1:31" ht="12.75">
      <c r="A393" s="37" t="s">
        <v>5260</v>
      </c>
      <c r="B393" s="43" t="s">
        <v>5261</v>
      </c>
      <c r="C393" s="45" t="s">
        <v>263</v>
      </c>
      <c r="D393" s="45" t="s">
        <v>4671</v>
      </c>
      <c r="E393" s="306">
        <v>43587</v>
      </c>
      <c r="F393" s="43" t="s">
        <v>7214</v>
      </c>
      <c r="G393" s="43" t="s">
        <v>271</v>
      </c>
      <c r="H393" s="51" t="s">
        <v>223</v>
      </c>
      <c r="I393" s="43" t="s">
        <v>226</v>
      </c>
      <c r="J393" s="31"/>
      <c r="K393" s="52">
        <v>43587</v>
      </c>
      <c r="L393" s="48">
        <v>43588</v>
      </c>
      <c r="M393" s="48">
        <v>43589</v>
      </c>
      <c r="N393" s="43" t="s">
        <v>7215</v>
      </c>
      <c r="O393" s="48">
        <v>43589</v>
      </c>
      <c r="P393" s="43" t="s">
        <v>4675</v>
      </c>
      <c r="Q393" s="31" t="b">
        <f>IF(AND(OR(G393:G397=DATOS!C$8,G393:G397=DATOS!C$9),H393:H397=DATOS!B$4),ROW(G393:G397))</f>
        <v>0</v>
      </c>
      <c r="R393" s="31" t="str">
        <f t="shared" ca="1" si="0"/>
        <v/>
      </c>
      <c r="S393" s="31">
        <f t="shared" ca="1" si="8"/>
        <v>0</v>
      </c>
      <c r="T393" s="32"/>
      <c r="U393" s="32"/>
      <c r="V393" s="32"/>
      <c r="W393" s="32"/>
      <c r="X393" s="32"/>
      <c r="Y393" s="32"/>
      <c r="Z393" s="32"/>
      <c r="AA393" s="32"/>
      <c r="AB393" s="32"/>
      <c r="AC393" s="32"/>
      <c r="AD393" s="32"/>
      <c r="AE393" s="32"/>
    </row>
    <row r="394" spans="1:31" ht="12.75">
      <c r="A394" s="330" t="s">
        <v>4685</v>
      </c>
      <c r="B394" s="43" t="s">
        <v>4686</v>
      </c>
      <c r="C394" s="45" t="s">
        <v>701</v>
      </c>
      <c r="D394" s="45" t="s">
        <v>4671</v>
      </c>
      <c r="E394" s="306">
        <v>43587</v>
      </c>
      <c r="F394" s="43" t="s">
        <v>4672</v>
      </c>
      <c r="G394" s="43" t="s">
        <v>271</v>
      </c>
      <c r="H394" s="51" t="s">
        <v>223</v>
      </c>
      <c r="I394" s="43" t="s">
        <v>226</v>
      </c>
      <c r="J394" s="43"/>
      <c r="K394" s="48">
        <v>43596</v>
      </c>
      <c r="L394" s="48">
        <v>43589</v>
      </c>
      <c r="M394" s="48">
        <v>43592</v>
      </c>
      <c r="N394" s="43" t="s">
        <v>7219</v>
      </c>
      <c r="O394" s="48">
        <v>6654485</v>
      </c>
      <c r="P394" s="43" t="s">
        <v>4675</v>
      </c>
      <c r="Q394" s="31" t="b">
        <f>IF(AND(OR(G394:G398=DATOS!C$8,G394:G398=DATOS!C$9),H394:H398=DATOS!B$4),ROW(G394:G398))</f>
        <v>0</v>
      </c>
      <c r="R394" s="31" t="str">
        <f t="shared" ca="1" si="0"/>
        <v/>
      </c>
      <c r="S394" s="31">
        <f t="shared" ca="1" si="8"/>
        <v>0</v>
      </c>
      <c r="T394" s="32"/>
      <c r="U394" s="32"/>
      <c r="V394" s="32"/>
      <c r="W394" s="32"/>
      <c r="X394" s="32"/>
      <c r="Y394" s="32"/>
      <c r="Z394" s="32"/>
      <c r="AA394" s="32"/>
      <c r="AB394" s="32"/>
      <c r="AC394" s="32"/>
      <c r="AD394" s="32"/>
      <c r="AE394" s="32"/>
    </row>
    <row r="395" spans="1:31" ht="12.75">
      <c r="A395" s="37" t="s">
        <v>7222</v>
      </c>
      <c r="B395" s="43" t="s">
        <v>7224</v>
      </c>
      <c r="C395" s="45" t="s">
        <v>664</v>
      </c>
      <c r="D395" s="45" t="s">
        <v>4647</v>
      </c>
      <c r="E395" s="48">
        <v>43588</v>
      </c>
      <c r="F395" s="43" t="s">
        <v>7225</v>
      </c>
      <c r="G395" s="43" t="s">
        <v>114</v>
      </c>
      <c r="H395" s="51" t="s">
        <v>223</v>
      </c>
      <c r="I395" s="43" t="s">
        <v>226</v>
      </c>
      <c r="J395" s="31"/>
      <c r="K395" s="55"/>
      <c r="L395" s="31"/>
      <c r="M395" s="31"/>
      <c r="N395" s="31"/>
      <c r="O395" s="48">
        <v>43588</v>
      </c>
      <c r="P395" s="43" t="s">
        <v>4652</v>
      </c>
      <c r="Q395" s="31" t="b">
        <f>IF(AND(OR(G395:G399=DATOS!C$8,G395:G399=DATOS!C$9),H395:H399=DATOS!B$4),ROW(G395:G399))</f>
        <v>0</v>
      </c>
      <c r="R395" s="31" t="str">
        <f t="shared" ca="1" si="0"/>
        <v/>
      </c>
      <c r="S395" s="31">
        <f t="shared" ca="1" si="8"/>
        <v>0</v>
      </c>
      <c r="T395" s="32"/>
      <c r="U395" s="32"/>
      <c r="V395" s="32"/>
      <c r="W395" s="32"/>
      <c r="X395" s="32"/>
      <c r="Y395" s="32"/>
      <c r="Z395" s="32"/>
      <c r="AA395" s="32"/>
      <c r="AB395" s="32"/>
      <c r="AC395" s="32"/>
      <c r="AD395" s="32"/>
      <c r="AE395" s="32"/>
    </row>
    <row r="396" spans="1:31" ht="12.75">
      <c r="A396" s="37" t="s">
        <v>7226</v>
      </c>
      <c r="B396" s="43" t="s">
        <v>7227</v>
      </c>
      <c r="C396" s="45" t="s">
        <v>4655</v>
      </c>
      <c r="D396" s="45" t="s">
        <v>4671</v>
      </c>
      <c r="E396" s="48">
        <v>43588</v>
      </c>
      <c r="F396" s="43" t="s">
        <v>7228</v>
      </c>
      <c r="G396" s="43" t="s">
        <v>114</v>
      </c>
      <c r="H396" s="51" t="s">
        <v>223</v>
      </c>
      <c r="I396" s="43" t="s">
        <v>226</v>
      </c>
      <c r="J396" s="43"/>
      <c r="K396" s="52"/>
      <c r="L396" s="43"/>
      <c r="M396" s="43"/>
      <c r="N396" s="43" t="s">
        <v>4797</v>
      </c>
      <c r="O396" s="48">
        <v>43588</v>
      </c>
      <c r="P396" s="43" t="s">
        <v>4675</v>
      </c>
      <c r="Q396" s="31" t="b">
        <f>IF(AND(OR(G396:G400=DATOS!C$8,G396:G400=DATOS!C$9),H396:H400=DATOS!B$4),ROW(G396:G400))</f>
        <v>0</v>
      </c>
      <c r="R396" s="31" t="str">
        <f t="shared" ca="1" si="0"/>
        <v/>
      </c>
      <c r="S396" s="31">
        <f t="shared" ca="1" si="8"/>
        <v>0</v>
      </c>
      <c r="T396" s="32"/>
      <c r="U396" s="32"/>
      <c r="V396" s="32"/>
      <c r="W396" s="32"/>
      <c r="X396" s="32"/>
      <c r="Y396" s="32"/>
      <c r="Z396" s="32"/>
      <c r="AA396" s="32"/>
      <c r="AB396" s="32"/>
      <c r="AC396" s="32"/>
      <c r="AD396" s="32"/>
      <c r="AE396" s="32"/>
    </row>
    <row r="397" spans="1:31" ht="12.75">
      <c r="A397" s="37" t="s">
        <v>7233</v>
      </c>
      <c r="B397" s="43" t="s">
        <v>7234</v>
      </c>
      <c r="C397" s="45" t="s">
        <v>263</v>
      </c>
      <c r="D397" s="45" t="s">
        <v>4647</v>
      </c>
      <c r="E397" s="48">
        <v>43588</v>
      </c>
      <c r="F397" s="43" t="s">
        <v>7236</v>
      </c>
      <c r="G397" s="43" t="s">
        <v>114</v>
      </c>
      <c r="H397" s="51" t="s">
        <v>223</v>
      </c>
      <c r="I397" s="43" t="s">
        <v>226</v>
      </c>
      <c r="J397" s="43"/>
      <c r="K397" s="52"/>
      <c r="L397" s="43"/>
      <c r="M397" s="43"/>
      <c r="N397" s="43" t="s">
        <v>7238</v>
      </c>
      <c r="O397" s="48">
        <v>43588</v>
      </c>
      <c r="P397" s="43" t="s">
        <v>4652</v>
      </c>
      <c r="Q397" s="31" t="b">
        <f>IF(AND(OR(G397:G401=DATOS!C$8,G397:G401=DATOS!C$9),H397:H401=DATOS!B$4),ROW(G397:G401))</f>
        <v>0</v>
      </c>
      <c r="R397" s="31" t="str">
        <f t="shared" ca="1" si="0"/>
        <v/>
      </c>
      <c r="S397" s="31">
        <f t="shared" ca="1" si="8"/>
        <v>0</v>
      </c>
      <c r="T397" s="32"/>
      <c r="U397" s="32"/>
      <c r="V397" s="32"/>
      <c r="W397" s="32"/>
      <c r="X397" s="32"/>
      <c r="Y397" s="32"/>
      <c r="Z397" s="32"/>
      <c r="AA397" s="32"/>
      <c r="AB397" s="32"/>
      <c r="AC397" s="32"/>
      <c r="AD397" s="32"/>
      <c r="AE397" s="32"/>
    </row>
    <row r="398" spans="1:31" ht="12.75">
      <c r="A398" s="37" t="s">
        <v>7242</v>
      </c>
      <c r="B398" s="43" t="s">
        <v>4938</v>
      </c>
      <c r="C398" s="45" t="s">
        <v>701</v>
      </c>
      <c r="D398" s="45" t="s">
        <v>4671</v>
      </c>
      <c r="E398" s="48">
        <v>43588</v>
      </c>
      <c r="F398" s="43" t="s">
        <v>7243</v>
      </c>
      <c r="G398" s="43" t="s">
        <v>271</v>
      </c>
      <c r="H398" s="51" t="s">
        <v>223</v>
      </c>
      <c r="I398" s="43" t="s">
        <v>226</v>
      </c>
      <c r="J398" s="43"/>
      <c r="K398" s="52">
        <v>43596</v>
      </c>
      <c r="L398" s="48">
        <v>43599</v>
      </c>
      <c r="M398" s="48">
        <v>43592</v>
      </c>
      <c r="N398" s="43" t="s">
        <v>7244</v>
      </c>
      <c r="O398" s="48">
        <v>43599</v>
      </c>
      <c r="P398" s="43" t="s">
        <v>4675</v>
      </c>
      <c r="Q398" s="31" t="b">
        <f>IF(AND(OR(G398:G402=DATOS!C$8,G398:G402=DATOS!C$9),H398:H402=DATOS!B$4),ROW(G398:G402))</f>
        <v>0</v>
      </c>
      <c r="R398" s="31" t="str">
        <f t="shared" ca="1" si="0"/>
        <v/>
      </c>
      <c r="S398" s="31">
        <f t="shared" ca="1" si="8"/>
        <v>0</v>
      </c>
      <c r="T398" s="32"/>
      <c r="U398" s="32"/>
      <c r="V398" s="32"/>
      <c r="W398" s="32"/>
      <c r="X398" s="32"/>
      <c r="Y398" s="32"/>
      <c r="Z398" s="32"/>
      <c r="AA398" s="32"/>
      <c r="AB398" s="32"/>
      <c r="AC398" s="32"/>
      <c r="AD398" s="32"/>
      <c r="AE398" s="32"/>
    </row>
    <row r="399" spans="1:31" ht="12.75">
      <c r="A399" s="37" t="s">
        <v>7246</v>
      </c>
      <c r="B399" s="43" t="s">
        <v>7247</v>
      </c>
      <c r="C399" s="45" t="s">
        <v>216</v>
      </c>
      <c r="D399" s="45" t="s">
        <v>4671</v>
      </c>
      <c r="E399" s="48">
        <v>43588</v>
      </c>
      <c r="F399" s="43" t="s">
        <v>4868</v>
      </c>
      <c r="G399" s="43" t="s">
        <v>384</v>
      </c>
      <c r="H399" s="51" t="s">
        <v>223</v>
      </c>
      <c r="I399" s="43" t="s">
        <v>226</v>
      </c>
      <c r="J399" s="43"/>
      <c r="K399" s="52"/>
      <c r="L399" s="43"/>
      <c r="M399" s="43"/>
      <c r="N399" s="43" t="s">
        <v>7248</v>
      </c>
      <c r="O399" s="48">
        <v>43589</v>
      </c>
      <c r="P399" s="43" t="s">
        <v>389</v>
      </c>
      <c r="Q399" s="31" t="b">
        <f>IF(AND(OR(G399:G403=DATOS!C$8,G399:G403=DATOS!C$9),H399:H403=DATOS!B$4),ROW(G399:G403))</f>
        <v>0</v>
      </c>
      <c r="R399" s="31" t="str">
        <f t="shared" ca="1" si="0"/>
        <v/>
      </c>
      <c r="S399" s="31">
        <f t="shared" ca="1" si="8"/>
        <v>0</v>
      </c>
      <c r="T399" s="32"/>
      <c r="U399" s="32"/>
      <c r="V399" s="32"/>
      <c r="W399" s="32"/>
      <c r="X399" s="32"/>
      <c r="Y399" s="32"/>
      <c r="Z399" s="32"/>
      <c r="AA399" s="32"/>
      <c r="AB399" s="32"/>
      <c r="AC399" s="32"/>
      <c r="AD399" s="32"/>
      <c r="AE399" s="32"/>
    </row>
    <row r="400" spans="1:31" ht="12.75">
      <c r="A400" s="37" t="s">
        <v>7251</v>
      </c>
      <c r="B400" s="43" t="s">
        <v>7252</v>
      </c>
      <c r="C400" s="45" t="s">
        <v>263</v>
      </c>
      <c r="D400" s="45" t="s">
        <v>4647</v>
      </c>
      <c r="E400" s="48">
        <v>43589</v>
      </c>
      <c r="F400" s="43" t="s">
        <v>7236</v>
      </c>
      <c r="G400" s="43" t="s">
        <v>114</v>
      </c>
      <c r="H400" s="51" t="s">
        <v>223</v>
      </c>
      <c r="I400" s="43" t="s">
        <v>126</v>
      </c>
      <c r="J400" s="31"/>
      <c r="K400" s="55"/>
      <c r="L400" s="31"/>
      <c r="M400" s="31"/>
      <c r="N400" s="43" t="s">
        <v>7253</v>
      </c>
      <c r="O400" s="48">
        <v>43589</v>
      </c>
      <c r="P400" s="43" t="s">
        <v>4652</v>
      </c>
      <c r="Q400" s="31" t="b">
        <f>IF(AND(OR(G400:G404=DATOS!C$8,G400:G404=DATOS!C$9),H400:H404=DATOS!B$4),ROW(G400:G404))</f>
        <v>0</v>
      </c>
      <c r="R400" s="31" t="str">
        <f t="shared" ca="1" si="0"/>
        <v/>
      </c>
      <c r="S400" s="31">
        <f t="shared" ca="1" si="8"/>
        <v>0</v>
      </c>
      <c r="T400" s="32"/>
      <c r="U400" s="32"/>
      <c r="V400" s="32"/>
      <c r="W400" s="32"/>
      <c r="X400" s="32"/>
      <c r="Y400" s="32"/>
      <c r="Z400" s="32"/>
      <c r="AA400" s="32"/>
      <c r="AB400" s="32"/>
      <c r="AC400" s="32"/>
      <c r="AD400" s="32"/>
      <c r="AE400" s="32"/>
    </row>
    <row r="401" spans="1:31" ht="12.75">
      <c r="A401" s="37" t="s">
        <v>7255</v>
      </c>
      <c r="B401" s="43" t="s">
        <v>7256</v>
      </c>
      <c r="C401" s="45" t="s">
        <v>380</v>
      </c>
      <c r="D401" s="45" t="s">
        <v>4671</v>
      </c>
      <c r="E401" s="48">
        <v>43589</v>
      </c>
      <c r="F401" s="43" t="s">
        <v>7258</v>
      </c>
      <c r="G401" s="43" t="s">
        <v>384</v>
      </c>
      <c r="H401" s="51" t="s">
        <v>223</v>
      </c>
      <c r="I401" s="43" t="s">
        <v>226</v>
      </c>
      <c r="J401" s="43"/>
      <c r="K401" s="52"/>
      <c r="L401" s="43"/>
      <c r="M401" s="43"/>
      <c r="N401" s="43" t="s">
        <v>7259</v>
      </c>
      <c r="O401" s="48">
        <v>43591</v>
      </c>
      <c r="P401" s="43" t="s">
        <v>5576</v>
      </c>
      <c r="Q401" s="31" t="b">
        <f>IF(AND(OR(G401:G405=DATOS!C$8,G401:G405=DATOS!C$9),H401:H405=DATOS!B$4),ROW(G401:G405))</f>
        <v>0</v>
      </c>
      <c r="R401" s="31" t="str">
        <f t="shared" ca="1" si="0"/>
        <v/>
      </c>
      <c r="S401" s="31">
        <f t="shared" ca="1" si="8"/>
        <v>0</v>
      </c>
      <c r="T401" s="32"/>
      <c r="U401" s="32"/>
      <c r="V401" s="32"/>
      <c r="W401" s="32"/>
      <c r="X401" s="32"/>
      <c r="Y401" s="32"/>
      <c r="Z401" s="32"/>
      <c r="AA401" s="32"/>
      <c r="AB401" s="32"/>
      <c r="AC401" s="32"/>
      <c r="AD401" s="32"/>
      <c r="AE401" s="32"/>
    </row>
    <row r="402" spans="1:31" ht="12.75">
      <c r="A402" s="37" t="s">
        <v>7261</v>
      </c>
      <c r="B402" s="164" t="s">
        <v>7262</v>
      </c>
      <c r="C402" s="45" t="s">
        <v>898</v>
      </c>
      <c r="D402" s="45" t="s">
        <v>4647</v>
      </c>
      <c r="E402" s="48">
        <v>43589</v>
      </c>
      <c r="F402" s="43" t="s">
        <v>4933</v>
      </c>
      <c r="G402" s="43" t="s">
        <v>114</v>
      </c>
      <c r="H402" s="51" t="s">
        <v>223</v>
      </c>
      <c r="I402" s="43" t="s">
        <v>226</v>
      </c>
      <c r="J402" s="43"/>
      <c r="K402" s="52"/>
      <c r="L402" s="43"/>
      <c r="M402" s="43"/>
      <c r="N402" s="43" t="s">
        <v>7264</v>
      </c>
      <c r="O402" s="48">
        <v>43589</v>
      </c>
      <c r="P402" s="43" t="s">
        <v>4652</v>
      </c>
      <c r="Q402" s="31" t="b">
        <f>IF(AND(OR(G402:G406=DATOS!C$8,G402:G406=DATOS!C$9),H402:H406=DATOS!B$4),ROW(G402:G406))</f>
        <v>0</v>
      </c>
      <c r="R402" s="31" t="str">
        <f t="shared" ca="1" si="0"/>
        <v/>
      </c>
      <c r="S402" s="31">
        <f t="shared" ca="1" si="8"/>
        <v>0</v>
      </c>
      <c r="T402" s="32"/>
      <c r="U402" s="32"/>
      <c r="V402" s="32"/>
      <c r="W402" s="32"/>
      <c r="X402" s="32"/>
      <c r="Y402" s="32"/>
      <c r="Z402" s="32"/>
      <c r="AA402" s="32"/>
      <c r="AB402" s="32"/>
      <c r="AC402" s="32"/>
      <c r="AD402" s="32"/>
      <c r="AE402" s="32"/>
    </row>
    <row r="403" spans="1:31" ht="12.75">
      <c r="A403" s="37" t="s">
        <v>4946</v>
      </c>
      <c r="B403" s="43" t="s">
        <v>4947</v>
      </c>
      <c r="C403" s="45" t="s">
        <v>624</v>
      </c>
      <c r="D403" s="45" t="s">
        <v>4671</v>
      </c>
      <c r="E403" s="48">
        <v>43589</v>
      </c>
      <c r="F403" s="43" t="s">
        <v>7268</v>
      </c>
      <c r="G403" s="43" t="s">
        <v>271</v>
      </c>
      <c r="H403" s="51" t="s">
        <v>223</v>
      </c>
      <c r="I403" s="43" t="s">
        <v>226</v>
      </c>
      <c r="J403" s="43"/>
      <c r="K403" s="52"/>
      <c r="L403" s="43"/>
      <c r="M403" s="43"/>
      <c r="N403" s="43" t="s">
        <v>4797</v>
      </c>
      <c r="O403" s="48">
        <v>43589</v>
      </c>
      <c r="P403" s="43" t="s">
        <v>4675</v>
      </c>
      <c r="Q403" s="31" t="b">
        <f>IF(AND(OR(G403:G407=DATOS!C$8,G403:G407=DATOS!C$9),H403:H407=DATOS!B$4),ROW(G403:G407))</f>
        <v>0</v>
      </c>
      <c r="R403" s="31" t="str">
        <f t="shared" ca="1" si="0"/>
        <v/>
      </c>
      <c r="S403" s="31">
        <f t="shared" ca="1" si="8"/>
        <v>0</v>
      </c>
      <c r="T403" s="32"/>
      <c r="U403" s="32"/>
      <c r="V403" s="32"/>
      <c r="W403" s="32"/>
      <c r="X403" s="32"/>
      <c r="Y403" s="32"/>
      <c r="Z403" s="32"/>
      <c r="AA403" s="32"/>
      <c r="AB403" s="32"/>
      <c r="AC403" s="32"/>
      <c r="AD403" s="32"/>
      <c r="AE403" s="32"/>
    </row>
    <row r="404" spans="1:31" ht="12.75">
      <c r="A404" s="37" t="s">
        <v>6917</v>
      </c>
      <c r="B404" s="43" t="s">
        <v>6918</v>
      </c>
      <c r="C404" s="45" t="s">
        <v>4681</v>
      </c>
      <c r="D404" s="45" t="s">
        <v>4671</v>
      </c>
      <c r="E404" s="48">
        <v>43589</v>
      </c>
      <c r="F404" s="43" t="s">
        <v>7273</v>
      </c>
      <c r="G404" s="43" t="s">
        <v>114</v>
      </c>
      <c r="H404" s="51" t="s">
        <v>223</v>
      </c>
      <c r="I404" s="43" t="s">
        <v>226</v>
      </c>
      <c r="J404" s="43"/>
      <c r="K404" s="52"/>
      <c r="L404" s="43"/>
      <c r="M404" s="43"/>
      <c r="N404" s="43" t="s">
        <v>4797</v>
      </c>
      <c r="O404" s="48">
        <v>43589</v>
      </c>
      <c r="P404" s="43" t="s">
        <v>4675</v>
      </c>
      <c r="Q404" s="31" t="b">
        <f>IF(AND(OR(G404:G408=DATOS!C$8,G404:G408=DATOS!C$9),H404:H408=DATOS!B$4),ROW(G404:G408))</f>
        <v>0</v>
      </c>
      <c r="R404" s="31" t="str">
        <f t="shared" ca="1" si="0"/>
        <v/>
      </c>
      <c r="S404" s="31">
        <f t="shared" ca="1" si="8"/>
        <v>0</v>
      </c>
      <c r="T404" s="32"/>
      <c r="U404" s="32"/>
      <c r="V404" s="32"/>
      <c r="W404" s="32"/>
      <c r="X404" s="32"/>
      <c r="Y404" s="32"/>
      <c r="Z404" s="32"/>
      <c r="AA404" s="32"/>
      <c r="AB404" s="32"/>
      <c r="AC404" s="32"/>
      <c r="AD404" s="32"/>
      <c r="AE404" s="32"/>
    </row>
    <row r="405" spans="1:31" ht="12.75">
      <c r="A405" s="37" t="s">
        <v>6988</v>
      </c>
      <c r="B405" s="43" t="s">
        <v>6989</v>
      </c>
      <c r="C405" s="45" t="s">
        <v>5612</v>
      </c>
      <c r="D405" s="45" t="s">
        <v>4671</v>
      </c>
      <c r="E405" s="48">
        <v>43589</v>
      </c>
      <c r="F405" s="43" t="s">
        <v>6945</v>
      </c>
      <c r="G405" s="43" t="s">
        <v>271</v>
      </c>
      <c r="H405" s="51" t="s">
        <v>223</v>
      </c>
      <c r="I405" s="43" t="s">
        <v>226</v>
      </c>
      <c r="J405" s="31"/>
      <c r="K405" s="55"/>
      <c r="L405" s="31"/>
      <c r="M405" s="31"/>
      <c r="N405" s="43" t="s">
        <v>4797</v>
      </c>
      <c r="O405" s="48">
        <v>43589</v>
      </c>
      <c r="P405" s="43" t="s">
        <v>4675</v>
      </c>
      <c r="Q405" s="31" t="b">
        <f>IF(AND(OR(G405:G409=DATOS!C$8,G405:G409=DATOS!C$9),H405:H409=DATOS!B$4),ROW(G405:G409))</f>
        <v>0</v>
      </c>
      <c r="R405" s="31" t="str">
        <f t="shared" ca="1" si="0"/>
        <v/>
      </c>
      <c r="S405" s="31">
        <f t="shared" ca="1" si="8"/>
        <v>0</v>
      </c>
      <c r="T405" s="32"/>
      <c r="U405" s="32"/>
      <c r="V405" s="32"/>
      <c r="W405" s="32"/>
      <c r="X405" s="32"/>
      <c r="Y405" s="32"/>
      <c r="Z405" s="32"/>
      <c r="AA405" s="32"/>
      <c r="AB405" s="32"/>
      <c r="AC405" s="32"/>
      <c r="AD405" s="32"/>
      <c r="AE405" s="32"/>
    </row>
    <row r="406" spans="1:31" ht="12.75">
      <c r="A406" s="37" t="s">
        <v>7281</v>
      </c>
      <c r="B406" s="43" t="s">
        <v>7282</v>
      </c>
      <c r="C406" s="45" t="s">
        <v>5086</v>
      </c>
      <c r="D406" s="45" t="s">
        <v>4671</v>
      </c>
      <c r="E406" s="48">
        <v>43589</v>
      </c>
      <c r="F406" s="43" t="s">
        <v>6382</v>
      </c>
      <c r="G406" s="43" t="s">
        <v>222</v>
      </c>
      <c r="H406" s="51" t="s">
        <v>223</v>
      </c>
      <c r="I406" s="43" t="s">
        <v>226</v>
      </c>
      <c r="J406" s="31"/>
      <c r="K406" s="55"/>
      <c r="L406" s="31"/>
      <c r="M406" s="31"/>
      <c r="N406" s="43" t="s">
        <v>4797</v>
      </c>
      <c r="O406" s="48">
        <v>43589</v>
      </c>
      <c r="P406" s="43" t="s">
        <v>4675</v>
      </c>
      <c r="Q406" s="31" t="b">
        <f>IF(AND(OR(G406:G410=DATOS!C$8,G406:G410=DATOS!C$9),H406:H410=DATOS!B$4),ROW(G406:G410))</f>
        <v>0</v>
      </c>
      <c r="R406" s="31" t="str">
        <f t="shared" ca="1" si="0"/>
        <v/>
      </c>
      <c r="S406" s="31">
        <f t="shared" ca="1" si="8"/>
        <v>0</v>
      </c>
      <c r="T406" s="32"/>
      <c r="U406" s="32"/>
      <c r="V406" s="32"/>
      <c r="W406" s="32"/>
      <c r="X406" s="32"/>
      <c r="Y406" s="32"/>
      <c r="Z406" s="32"/>
      <c r="AA406" s="32"/>
      <c r="AB406" s="32"/>
      <c r="AC406" s="32"/>
      <c r="AD406" s="32"/>
      <c r="AE406" s="32"/>
    </row>
    <row r="407" spans="1:31" ht="12.75">
      <c r="A407" s="37" t="s">
        <v>6814</v>
      </c>
      <c r="B407" s="43" t="s">
        <v>7284</v>
      </c>
      <c r="C407" s="45" t="s">
        <v>216</v>
      </c>
      <c r="D407" s="45" t="s">
        <v>4671</v>
      </c>
      <c r="E407" s="48">
        <v>43591</v>
      </c>
      <c r="F407" s="43" t="s">
        <v>5625</v>
      </c>
      <c r="G407" s="43" t="s">
        <v>271</v>
      </c>
      <c r="H407" s="51" t="s">
        <v>223</v>
      </c>
      <c r="I407" s="43" t="s">
        <v>226</v>
      </c>
      <c r="J407" s="31"/>
      <c r="K407" s="52">
        <v>43593</v>
      </c>
      <c r="L407" s="52">
        <v>43592</v>
      </c>
      <c r="M407" s="48">
        <v>43591</v>
      </c>
      <c r="N407" s="43" t="s">
        <v>4797</v>
      </c>
      <c r="O407" s="48">
        <v>43593</v>
      </c>
      <c r="P407" s="43" t="s">
        <v>4675</v>
      </c>
      <c r="Q407" s="31" t="b">
        <f>IF(AND(OR(G407:G411=DATOS!C$8,G407:G411=DATOS!C$9),H407:H411=DATOS!B$4),ROW(G407:G411))</f>
        <v>0</v>
      </c>
      <c r="R407" s="31" t="str">
        <f t="shared" ca="1" si="0"/>
        <v/>
      </c>
      <c r="S407" s="31">
        <f t="shared" ca="1" si="8"/>
        <v>0</v>
      </c>
      <c r="T407" s="32"/>
      <c r="U407" s="32"/>
      <c r="V407" s="32"/>
      <c r="W407" s="32"/>
      <c r="X407" s="32"/>
      <c r="Y407" s="32"/>
      <c r="Z407" s="32"/>
      <c r="AA407" s="32"/>
      <c r="AB407" s="32"/>
      <c r="AC407" s="32"/>
      <c r="AD407" s="32"/>
      <c r="AE407" s="32"/>
    </row>
    <row r="408" spans="1:31" ht="12.75">
      <c r="A408" s="37" t="s">
        <v>7289</v>
      </c>
      <c r="B408" s="43" t="s">
        <v>7290</v>
      </c>
      <c r="C408" s="45" t="s">
        <v>898</v>
      </c>
      <c r="D408" s="45" t="s">
        <v>4647</v>
      </c>
      <c r="E408" s="48">
        <v>43591</v>
      </c>
      <c r="F408" s="43" t="s">
        <v>7291</v>
      </c>
      <c r="G408" s="43" t="s">
        <v>222</v>
      </c>
      <c r="H408" s="51" t="s">
        <v>223</v>
      </c>
      <c r="I408" s="43" t="s">
        <v>126</v>
      </c>
      <c r="J408" s="31"/>
      <c r="K408" s="52">
        <v>43595</v>
      </c>
      <c r="L408" s="43" t="s">
        <v>7292</v>
      </c>
      <c r="M408" s="48">
        <v>43609</v>
      </c>
      <c r="N408" s="43" t="s">
        <v>7293</v>
      </c>
      <c r="O408" s="48">
        <v>43613</v>
      </c>
      <c r="P408" s="43" t="s">
        <v>4652</v>
      </c>
      <c r="Q408" s="31" t="b">
        <f>IF(AND(OR(G408:G412=DATOS!C$8,G408:G412=DATOS!C$9),H408:H412=DATOS!B$4),ROW(G408:G412))</f>
        <v>0</v>
      </c>
      <c r="R408" s="31" t="str">
        <f t="shared" ca="1" si="0"/>
        <v/>
      </c>
      <c r="S408" s="31">
        <f t="shared" ca="1" si="8"/>
        <v>0</v>
      </c>
      <c r="T408" s="32"/>
      <c r="U408" s="32"/>
      <c r="V408" s="32"/>
      <c r="W408" s="32"/>
      <c r="X408" s="32"/>
      <c r="Y408" s="32"/>
      <c r="Z408" s="32"/>
      <c r="AA408" s="32"/>
      <c r="AB408" s="32"/>
      <c r="AC408" s="32"/>
      <c r="AD408" s="32"/>
      <c r="AE408" s="32"/>
    </row>
    <row r="409" spans="1:31" ht="12.75">
      <c r="A409" s="37" t="s">
        <v>6550</v>
      </c>
      <c r="B409" s="43" t="s">
        <v>7295</v>
      </c>
      <c r="C409" s="45" t="s">
        <v>4726</v>
      </c>
      <c r="D409" s="45" t="s">
        <v>4671</v>
      </c>
      <c r="E409" s="48">
        <v>43591</v>
      </c>
      <c r="F409" s="43" t="s">
        <v>7296</v>
      </c>
      <c r="G409" s="43" t="s">
        <v>114</v>
      </c>
      <c r="H409" s="51" t="s">
        <v>223</v>
      </c>
      <c r="I409" s="43" t="s">
        <v>126</v>
      </c>
      <c r="J409" s="43"/>
      <c r="K409" s="52"/>
      <c r="L409" s="43"/>
      <c r="M409" s="43"/>
      <c r="N409" s="43" t="s">
        <v>4797</v>
      </c>
      <c r="O409" s="48">
        <v>43591</v>
      </c>
      <c r="P409" s="43" t="s">
        <v>4675</v>
      </c>
      <c r="Q409" s="31" t="b">
        <f>IF(AND(OR(G409:G413=DATOS!C$8,G409:G413=DATOS!C$9),H409:H413=DATOS!B$4),ROW(G409:G413))</f>
        <v>0</v>
      </c>
      <c r="R409" s="31" t="str">
        <f t="shared" ca="1" si="0"/>
        <v/>
      </c>
      <c r="S409" s="31">
        <f t="shared" ca="1" si="8"/>
        <v>0</v>
      </c>
      <c r="T409" s="32"/>
      <c r="U409" s="32"/>
      <c r="V409" s="32"/>
      <c r="W409" s="32"/>
      <c r="X409" s="32"/>
      <c r="Y409" s="32"/>
      <c r="Z409" s="32"/>
      <c r="AA409" s="32"/>
      <c r="AB409" s="32"/>
      <c r="AC409" s="32"/>
      <c r="AD409" s="32"/>
      <c r="AE409" s="32"/>
    </row>
    <row r="410" spans="1:31" ht="12.75">
      <c r="A410" s="37" t="s">
        <v>7297</v>
      </c>
      <c r="B410" s="43" t="s">
        <v>7299</v>
      </c>
      <c r="C410" s="45" t="s">
        <v>664</v>
      </c>
      <c r="D410" s="45" t="s">
        <v>4671</v>
      </c>
      <c r="E410" s="48">
        <v>43591</v>
      </c>
      <c r="F410" s="43" t="s">
        <v>7300</v>
      </c>
      <c r="G410" s="43" t="s">
        <v>271</v>
      </c>
      <c r="H410" s="51" t="s">
        <v>223</v>
      </c>
      <c r="I410" s="43" t="s">
        <v>273</v>
      </c>
      <c r="J410" s="31"/>
      <c r="K410" s="52">
        <v>43592</v>
      </c>
      <c r="L410" s="31"/>
      <c r="M410" s="31"/>
      <c r="N410" s="43" t="s">
        <v>4797</v>
      </c>
      <c r="O410" s="48">
        <v>43592</v>
      </c>
      <c r="P410" s="43" t="s">
        <v>4675</v>
      </c>
      <c r="Q410" s="31" t="b">
        <f>IF(AND(OR(G410:G414=DATOS!C$8,G410:G414=DATOS!C$9),H410:H414=DATOS!B$4),ROW(G410:G414))</f>
        <v>0</v>
      </c>
      <c r="R410" s="31" t="str">
        <f t="shared" ca="1" si="0"/>
        <v/>
      </c>
      <c r="S410" s="31">
        <f t="shared" ca="1" si="8"/>
        <v>0</v>
      </c>
      <c r="T410" s="32"/>
      <c r="U410" s="32"/>
      <c r="V410" s="32"/>
      <c r="W410" s="32"/>
      <c r="X410" s="32"/>
      <c r="Y410" s="32"/>
      <c r="Z410" s="32"/>
      <c r="AA410" s="32"/>
      <c r="AB410" s="32"/>
      <c r="AC410" s="32"/>
      <c r="AD410" s="32"/>
      <c r="AE410" s="32"/>
    </row>
    <row r="411" spans="1:31" ht="12.75">
      <c r="A411" s="37" t="s">
        <v>7302</v>
      </c>
      <c r="B411" s="43" t="s">
        <v>411</v>
      </c>
      <c r="C411" s="45" t="s">
        <v>414</v>
      </c>
      <c r="D411" s="45" t="s">
        <v>4671</v>
      </c>
      <c r="E411" s="48">
        <v>43591</v>
      </c>
      <c r="F411" s="43" t="s">
        <v>7305</v>
      </c>
      <c r="G411" s="43" t="s">
        <v>384</v>
      </c>
      <c r="H411" s="51" t="s">
        <v>223</v>
      </c>
      <c r="I411" s="43" t="s">
        <v>273</v>
      </c>
      <c r="J411" s="43"/>
      <c r="K411" s="52"/>
      <c r="L411" s="43"/>
      <c r="M411" s="43"/>
      <c r="N411" s="43" t="s">
        <v>4995</v>
      </c>
      <c r="O411" s="48">
        <v>43592</v>
      </c>
      <c r="P411" s="43" t="s">
        <v>389</v>
      </c>
      <c r="Q411" s="31" t="b">
        <f>IF(AND(OR(G411:G415=DATOS!C$8,G411:G415=DATOS!C$9),H411:H415=DATOS!B$4),ROW(G411:G415))</f>
        <v>0</v>
      </c>
      <c r="R411" s="31" t="str">
        <f t="shared" ca="1" si="0"/>
        <v/>
      </c>
      <c r="S411" s="31">
        <f t="shared" ca="1" si="8"/>
        <v>0</v>
      </c>
      <c r="T411" s="32"/>
      <c r="U411" s="32"/>
      <c r="V411" s="32"/>
      <c r="W411" s="32"/>
      <c r="X411" s="32"/>
      <c r="Y411" s="32"/>
      <c r="Z411" s="32"/>
      <c r="AA411" s="32"/>
      <c r="AB411" s="32"/>
      <c r="AC411" s="32"/>
      <c r="AD411" s="32"/>
      <c r="AE411" s="32"/>
    </row>
    <row r="412" spans="1:31" ht="12.75">
      <c r="A412" s="37" t="s">
        <v>4914</v>
      </c>
      <c r="B412" s="43" t="s">
        <v>4916</v>
      </c>
      <c r="C412" s="45" t="s">
        <v>4655</v>
      </c>
      <c r="D412" s="45" t="s">
        <v>4671</v>
      </c>
      <c r="E412" s="48">
        <v>43591</v>
      </c>
      <c r="F412" s="43" t="s">
        <v>368</v>
      </c>
      <c r="G412" s="43" t="s">
        <v>271</v>
      </c>
      <c r="H412" s="51" t="s">
        <v>223</v>
      </c>
      <c r="I412" s="43" t="s">
        <v>226</v>
      </c>
      <c r="J412" s="43"/>
      <c r="K412" s="52"/>
      <c r="L412" s="43"/>
      <c r="M412" s="43"/>
      <c r="N412" s="43" t="s">
        <v>7310</v>
      </c>
      <c r="O412" s="48">
        <v>43591</v>
      </c>
      <c r="P412" s="43" t="s">
        <v>4675</v>
      </c>
      <c r="Q412" s="31" t="b">
        <f>IF(AND(OR(G412:G416=DATOS!C$8,G412:G416=DATOS!C$9),H412:H416=DATOS!B$4),ROW(G412:G416))</f>
        <v>0</v>
      </c>
      <c r="R412" s="31" t="str">
        <f t="shared" ca="1" si="0"/>
        <v/>
      </c>
      <c r="S412" s="31">
        <f t="shared" ca="1" si="8"/>
        <v>0</v>
      </c>
      <c r="T412" s="32"/>
      <c r="U412" s="32"/>
      <c r="V412" s="32"/>
      <c r="W412" s="32"/>
      <c r="X412" s="32"/>
      <c r="Y412" s="32"/>
      <c r="Z412" s="32"/>
      <c r="AA412" s="32"/>
      <c r="AB412" s="32"/>
      <c r="AC412" s="32"/>
      <c r="AD412" s="32"/>
      <c r="AE412" s="32"/>
    </row>
    <row r="413" spans="1:31" ht="12.75">
      <c r="A413" s="37" t="s">
        <v>7313</v>
      </c>
      <c r="B413" s="43" t="s">
        <v>7314</v>
      </c>
      <c r="C413" s="45" t="s">
        <v>4655</v>
      </c>
      <c r="D413" s="45" t="s">
        <v>4779</v>
      </c>
      <c r="E413" s="48">
        <v>43591</v>
      </c>
      <c r="F413" s="43" t="s">
        <v>4710</v>
      </c>
      <c r="G413" s="43" t="s">
        <v>114</v>
      </c>
      <c r="H413" s="51" t="s">
        <v>223</v>
      </c>
      <c r="I413" s="43" t="s">
        <v>226</v>
      </c>
      <c r="J413" s="43"/>
      <c r="K413" s="52"/>
      <c r="L413" s="43"/>
      <c r="M413" s="43"/>
      <c r="N413" s="43" t="s">
        <v>5683</v>
      </c>
      <c r="O413" s="48">
        <v>43591</v>
      </c>
      <c r="P413" s="43" t="s">
        <v>4659</v>
      </c>
      <c r="Q413" s="31" t="b">
        <f>IF(AND(OR(G413:G417=DATOS!C$8,G413:G417=DATOS!C$9),H413:H417=DATOS!B$4),ROW(G413:G417))</f>
        <v>0</v>
      </c>
      <c r="R413" s="31" t="str">
        <f t="shared" ca="1" si="0"/>
        <v/>
      </c>
      <c r="S413" s="31">
        <f t="shared" ca="1" si="8"/>
        <v>0</v>
      </c>
      <c r="T413" s="32"/>
      <c r="U413" s="32"/>
      <c r="V413" s="32"/>
      <c r="W413" s="32"/>
      <c r="X413" s="32"/>
      <c r="Y413" s="32"/>
      <c r="Z413" s="32"/>
      <c r="AA413" s="32"/>
      <c r="AB413" s="32"/>
      <c r="AC413" s="32"/>
      <c r="AD413" s="32"/>
      <c r="AE413" s="32"/>
    </row>
    <row r="414" spans="1:31" ht="12.75">
      <c r="A414" s="37" t="s">
        <v>4914</v>
      </c>
      <c r="B414" s="43" t="s">
        <v>4916</v>
      </c>
      <c r="C414" s="45" t="s">
        <v>4655</v>
      </c>
      <c r="D414" s="45" t="s">
        <v>4779</v>
      </c>
      <c r="E414" s="48">
        <v>43591</v>
      </c>
      <c r="F414" s="43" t="s">
        <v>7317</v>
      </c>
      <c r="G414" s="43" t="s">
        <v>271</v>
      </c>
      <c r="H414" s="51" t="s">
        <v>223</v>
      </c>
      <c r="I414" s="43" t="s">
        <v>226</v>
      </c>
      <c r="J414" s="31"/>
      <c r="K414" s="55"/>
      <c r="L414" s="31"/>
      <c r="M414" s="31"/>
      <c r="N414" s="43" t="s">
        <v>7318</v>
      </c>
      <c r="O414" s="48">
        <v>43591</v>
      </c>
      <c r="P414" s="43" t="s">
        <v>4659</v>
      </c>
      <c r="Q414" s="31" t="b">
        <f>IF(AND(OR(G414:G418=DATOS!C$8,G414:G418=DATOS!C$9),H414:H418=DATOS!B$4),ROW(G414:G418))</f>
        <v>0</v>
      </c>
      <c r="R414" s="31" t="str">
        <f t="shared" ca="1" si="0"/>
        <v/>
      </c>
      <c r="S414" s="31">
        <f t="shared" ca="1" si="8"/>
        <v>0</v>
      </c>
      <c r="T414" s="32"/>
      <c r="U414" s="32"/>
      <c r="V414" s="32"/>
      <c r="W414" s="32"/>
      <c r="X414" s="32"/>
      <c r="Y414" s="32"/>
      <c r="Z414" s="32"/>
      <c r="AA414" s="32"/>
      <c r="AB414" s="32"/>
      <c r="AC414" s="32"/>
      <c r="AD414" s="32"/>
      <c r="AE414" s="32"/>
    </row>
    <row r="415" spans="1:31" ht="12.75">
      <c r="A415" s="37" t="s">
        <v>6967</v>
      </c>
      <c r="B415" s="43" t="s">
        <v>6968</v>
      </c>
      <c r="C415" s="45" t="s">
        <v>216</v>
      </c>
      <c r="D415" s="45" t="s">
        <v>4779</v>
      </c>
      <c r="E415" s="48">
        <v>43591</v>
      </c>
      <c r="F415" s="43" t="s">
        <v>7321</v>
      </c>
      <c r="G415" s="43" t="s">
        <v>384</v>
      </c>
      <c r="H415" s="51" t="s">
        <v>223</v>
      </c>
      <c r="I415" s="43" t="s">
        <v>226</v>
      </c>
      <c r="J415" s="43"/>
      <c r="K415" s="52"/>
      <c r="L415" s="43"/>
      <c r="M415" s="43"/>
      <c r="N415" s="43" t="s">
        <v>7322</v>
      </c>
      <c r="O415" s="48">
        <v>43592</v>
      </c>
      <c r="P415" s="43" t="s">
        <v>5576</v>
      </c>
      <c r="Q415" s="31" t="b">
        <f>IF(AND(OR(G415:G419=DATOS!C$8,G415:G419=DATOS!C$9),H415:H419=DATOS!B$4),ROW(G415:G419))</f>
        <v>0</v>
      </c>
      <c r="R415" s="31" t="str">
        <f t="shared" ca="1" si="0"/>
        <v/>
      </c>
      <c r="S415" s="31">
        <f t="shared" ca="1" si="8"/>
        <v>0</v>
      </c>
      <c r="T415" s="32"/>
      <c r="U415" s="32"/>
      <c r="V415" s="32"/>
      <c r="W415" s="32"/>
      <c r="X415" s="32"/>
      <c r="Y415" s="32"/>
      <c r="Z415" s="32"/>
      <c r="AA415" s="32"/>
      <c r="AB415" s="32"/>
      <c r="AC415" s="32"/>
      <c r="AD415" s="32"/>
      <c r="AE415" s="32"/>
    </row>
    <row r="416" spans="1:31" ht="12.75">
      <c r="A416" s="37" t="s">
        <v>7326</v>
      </c>
      <c r="B416" s="43" t="s">
        <v>7327</v>
      </c>
      <c r="C416" s="45" t="s">
        <v>942</v>
      </c>
      <c r="D416" s="45" t="s">
        <v>4671</v>
      </c>
      <c r="E416" s="48">
        <v>43592</v>
      </c>
      <c r="F416" s="43" t="s">
        <v>3161</v>
      </c>
      <c r="G416" s="43" t="s">
        <v>271</v>
      </c>
      <c r="H416" s="51" t="s">
        <v>223</v>
      </c>
      <c r="I416" s="43" t="s">
        <v>226</v>
      </c>
      <c r="J416" s="43"/>
      <c r="K416" s="52"/>
      <c r="L416" s="43"/>
      <c r="M416" s="43"/>
      <c r="N416" s="43" t="s">
        <v>4797</v>
      </c>
      <c r="O416" s="48">
        <v>43592</v>
      </c>
      <c r="P416" s="43" t="s">
        <v>4675</v>
      </c>
      <c r="Q416" s="31" t="b">
        <f>IF(AND(OR(G416:G420=DATOS!C$8,G416:G420=DATOS!C$9),H416:H420=DATOS!B$4),ROW(G416:G420))</f>
        <v>0</v>
      </c>
      <c r="R416" s="31" t="str">
        <f t="shared" ca="1" si="0"/>
        <v/>
      </c>
      <c r="S416" s="31">
        <f t="shared" ca="1" si="8"/>
        <v>0</v>
      </c>
      <c r="T416" s="32"/>
      <c r="U416" s="32"/>
      <c r="V416" s="32"/>
      <c r="W416" s="32"/>
      <c r="X416" s="32"/>
      <c r="Y416" s="32"/>
      <c r="Z416" s="32"/>
      <c r="AA416" s="32"/>
      <c r="AB416" s="32"/>
      <c r="AC416" s="32"/>
      <c r="AD416" s="32"/>
      <c r="AE416" s="32"/>
    </row>
    <row r="417" spans="1:31" ht="12.75">
      <c r="A417" s="37" t="s">
        <v>7331</v>
      </c>
      <c r="B417" s="43" t="s">
        <v>5261</v>
      </c>
      <c r="C417" s="45" t="s">
        <v>263</v>
      </c>
      <c r="D417" s="45" t="s">
        <v>4647</v>
      </c>
      <c r="E417" s="48">
        <v>43592</v>
      </c>
      <c r="F417" s="43" t="s">
        <v>5054</v>
      </c>
      <c r="G417" s="43" t="s">
        <v>114</v>
      </c>
      <c r="H417" s="51" t="s">
        <v>223</v>
      </c>
      <c r="I417" s="43" t="s">
        <v>273</v>
      </c>
      <c r="J417" s="31"/>
      <c r="K417" s="52"/>
      <c r="L417" s="31"/>
      <c r="M417" s="31"/>
      <c r="N417" s="43" t="s">
        <v>4797</v>
      </c>
      <c r="O417" s="48">
        <v>43592</v>
      </c>
      <c r="P417" s="43" t="s">
        <v>4652</v>
      </c>
      <c r="Q417" s="31" t="b">
        <f>IF(AND(OR(G417:G421=DATOS!C$8,G417:G421=DATOS!C$9),H417:H421=DATOS!B$4),ROW(G417:G421))</f>
        <v>0</v>
      </c>
      <c r="R417" s="31" t="str">
        <f t="shared" ca="1" si="0"/>
        <v/>
      </c>
      <c r="S417" s="31">
        <f t="shared" ca="1" si="8"/>
        <v>0</v>
      </c>
      <c r="T417" s="32"/>
      <c r="U417" s="32"/>
      <c r="V417" s="32"/>
      <c r="W417" s="32"/>
      <c r="X417" s="32"/>
      <c r="Y417" s="32"/>
      <c r="Z417" s="32"/>
      <c r="AA417" s="32"/>
      <c r="AB417" s="32"/>
      <c r="AC417" s="32"/>
      <c r="AD417" s="32"/>
      <c r="AE417" s="32"/>
    </row>
    <row r="418" spans="1:31" ht="12.75">
      <c r="A418" s="37" t="s">
        <v>7334</v>
      </c>
      <c r="B418" s="43" t="s">
        <v>7335</v>
      </c>
      <c r="C418" s="45" t="s">
        <v>263</v>
      </c>
      <c r="D418" s="45" t="s">
        <v>4647</v>
      </c>
      <c r="E418" s="48">
        <v>43592</v>
      </c>
      <c r="F418" s="43" t="s">
        <v>7338</v>
      </c>
      <c r="G418" s="43" t="s">
        <v>271</v>
      </c>
      <c r="H418" s="51" t="s">
        <v>223</v>
      </c>
      <c r="I418" s="43" t="s">
        <v>273</v>
      </c>
      <c r="J418" s="43"/>
      <c r="K418" s="52"/>
      <c r="L418" s="43"/>
      <c r="M418" s="43"/>
      <c r="N418" s="43" t="s">
        <v>7339</v>
      </c>
      <c r="O418" s="48">
        <v>43592</v>
      </c>
      <c r="P418" s="43" t="s">
        <v>4652</v>
      </c>
      <c r="Q418" s="31" t="b">
        <f>IF(AND(OR(G418:G422=DATOS!C$8,G418:G422=DATOS!C$9),H418:H422=DATOS!B$4),ROW(G418:G422))</f>
        <v>0</v>
      </c>
      <c r="R418" s="31" t="str">
        <f t="shared" ca="1" si="0"/>
        <v/>
      </c>
      <c r="S418" s="31">
        <f t="shared" ca="1" si="8"/>
        <v>0</v>
      </c>
      <c r="T418" s="32"/>
      <c r="U418" s="32"/>
      <c r="V418" s="32"/>
      <c r="W418" s="32"/>
      <c r="X418" s="32"/>
      <c r="Y418" s="32"/>
      <c r="Z418" s="32"/>
      <c r="AA418" s="32"/>
      <c r="AB418" s="32"/>
      <c r="AC418" s="32"/>
      <c r="AD418" s="32"/>
      <c r="AE418" s="32"/>
    </row>
    <row r="419" spans="1:31" ht="12.75">
      <c r="A419" s="37" t="s">
        <v>6651</v>
      </c>
      <c r="B419" s="43" t="s">
        <v>6652</v>
      </c>
      <c r="C419" s="45" t="s">
        <v>664</v>
      </c>
      <c r="D419" s="45" t="s">
        <v>4647</v>
      </c>
      <c r="E419" s="48">
        <v>43593</v>
      </c>
      <c r="F419" s="43" t="s">
        <v>3161</v>
      </c>
      <c r="G419" s="43" t="s">
        <v>271</v>
      </c>
      <c r="H419" s="51" t="s">
        <v>223</v>
      </c>
      <c r="I419" s="43" t="s">
        <v>226</v>
      </c>
      <c r="J419" s="31"/>
      <c r="K419" s="52">
        <v>43594</v>
      </c>
      <c r="L419" s="48">
        <v>43595</v>
      </c>
      <c r="M419" s="48">
        <v>43596</v>
      </c>
      <c r="N419" s="43" t="s">
        <v>7342</v>
      </c>
      <c r="O419" s="48">
        <v>43596</v>
      </c>
      <c r="P419" s="43" t="s">
        <v>4652</v>
      </c>
      <c r="Q419" s="31" t="b">
        <f>IF(AND(OR(G419:G423=DATOS!C$8,G419:G423=DATOS!C$9),H419:H423=DATOS!B$4),ROW(G419:G423))</f>
        <v>0</v>
      </c>
      <c r="R419" s="31" t="str">
        <f t="shared" ca="1" si="0"/>
        <v/>
      </c>
      <c r="S419" s="31">
        <f t="shared" ca="1" si="8"/>
        <v>0</v>
      </c>
      <c r="T419" s="32"/>
      <c r="U419" s="32"/>
      <c r="V419" s="32"/>
      <c r="W419" s="32"/>
      <c r="X419" s="32"/>
      <c r="Y419" s="32"/>
      <c r="Z419" s="32"/>
      <c r="AA419" s="32"/>
      <c r="AB419" s="32"/>
      <c r="AC419" s="32"/>
      <c r="AD419" s="32"/>
      <c r="AE419" s="32"/>
    </row>
    <row r="420" spans="1:31" ht="12.75">
      <c r="A420" s="37" t="s">
        <v>5260</v>
      </c>
      <c r="B420" s="43" t="s">
        <v>5261</v>
      </c>
      <c r="C420" s="45" t="s">
        <v>263</v>
      </c>
      <c r="D420" s="45" t="s">
        <v>4671</v>
      </c>
      <c r="E420" s="48">
        <v>43593</v>
      </c>
      <c r="F420" s="43" t="s">
        <v>1423</v>
      </c>
      <c r="G420" s="43" t="s">
        <v>271</v>
      </c>
      <c r="H420" s="51" t="s">
        <v>223</v>
      </c>
      <c r="I420" s="43" t="s">
        <v>226</v>
      </c>
      <c r="J420" s="43"/>
      <c r="K420" s="52"/>
      <c r="L420" s="43"/>
      <c r="M420" s="43"/>
      <c r="N420" s="43" t="s">
        <v>4723</v>
      </c>
      <c r="O420" s="48">
        <v>43593</v>
      </c>
      <c r="P420" s="43" t="s">
        <v>4675</v>
      </c>
      <c r="Q420" s="31" t="b">
        <f>IF(AND(OR(G420:G424=DATOS!C$8,G420:G424=DATOS!C$9),H420:H424=DATOS!B$4),ROW(G420:G424))</f>
        <v>0</v>
      </c>
      <c r="R420" s="31" t="str">
        <f t="shared" ca="1" si="0"/>
        <v/>
      </c>
      <c r="S420" s="31">
        <f t="shared" ca="1" si="8"/>
        <v>0</v>
      </c>
      <c r="T420" s="32"/>
      <c r="U420" s="32"/>
      <c r="V420" s="32"/>
      <c r="W420" s="32"/>
      <c r="X420" s="32"/>
      <c r="Y420" s="32"/>
      <c r="Z420" s="32"/>
      <c r="AA420" s="32"/>
      <c r="AB420" s="32"/>
      <c r="AC420" s="32"/>
      <c r="AD420" s="32"/>
      <c r="AE420" s="32"/>
    </row>
    <row r="421" spans="1:31" ht="12.75">
      <c r="A421" s="99" t="s">
        <v>7349</v>
      </c>
      <c r="B421" s="84" t="s">
        <v>7350</v>
      </c>
      <c r="C421" s="45" t="s">
        <v>380</v>
      </c>
      <c r="D421" s="45" t="s">
        <v>4671</v>
      </c>
      <c r="E421" s="48">
        <v>43593</v>
      </c>
      <c r="F421" s="43" t="s">
        <v>7351</v>
      </c>
      <c r="G421" s="43" t="s">
        <v>114</v>
      </c>
      <c r="H421" s="51" t="s">
        <v>223</v>
      </c>
      <c r="I421" s="43" t="s">
        <v>226</v>
      </c>
      <c r="J421" s="43"/>
      <c r="K421" s="52"/>
      <c r="L421" s="43"/>
      <c r="M421" s="43"/>
      <c r="N421" s="43" t="s">
        <v>4797</v>
      </c>
      <c r="O421" s="48">
        <v>43593</v>
      </c>
      <c r="P421" s="43" t="s">
        <v>4675</v>
      </c>
      <c r="Q421" s="31" t="b">
        <f>IF(AND(OR(G421:G425=DATOS!C$8,G421:G425=DATOS!C$9),H421:H425=DATOS!B$4),ROW(G421:G425))</f>
        <v>0</v>
      </c>
      <c r="R421" s="31" t="str">
        <f t="shared" ca="1" si="0"/>
        <v/>
      </c>
      <c r="S421" s="31">
        <f t="shared" ca="1" si="8"/>
        <v>0</v>
      </c>
      <c r="T421" s="32"/>
      <c r="U421" s="32"/>
      <c r="V421" s="32"/>
      <c r="W421" s="32"/>
      <c r="X421" s="32"/>
      <c r="Y421" s="32"/>
      <c r="Z421" s="32"/>
      <c r="AA421" s="32"/>
      <c r="AB421" s="32"/>
      <c r="AC421" s="32"/>
      <c r="AD421" s="32"/>
      <c r="AE421" s="32"/>
    </row>
    <row r="422" spans="1:31" ht="12.75">
      <c r="A422" s="37" t="s">
        <v>7297</v>
      </c>
      <c r="B422" s="43" t="s">
        <v>7299</v>
      </c>
      <c r="C422" s="45" t="s">
        <v>664</v>
      </c>
      <c r="D422" s="45" t="s">
        <v>4671</v>
      </c>
      <c r="E422" s="48">
        <v>43593</v>
      </c>
      <c r="F422" s="43" t="s">
        <v>7355</v>
      </c>
      <c r="G422" s="43" t="s">
        <v>271</v>
      </c>
      <c r="H422" s="51" t="s">
        <v>223</v>
      </c>
      <c r="I422" s="43" t="s">
        <v>226</v>
      </c>
      <c r="J422" s="43"/>
      <c r="K422" s="52"/>
      <c r="L422" s="43"/>
      <c r="M422" s="43"/>
      <c r="N422" s="43" t="s">
        <v>7359</v>
      </c>
      <c r="O422" s="48">
        <v>43593</v>
      </c>
      <c r="P422" s="43" t="s">
        <v>4675</v>
      </c>
      <c r="Q422" s="31" t="b">
        <f>IF(AND(OR(G422:G426=DATOS!C$8,G422:G426=DATOS!C$9),H422:H426=DATOS!B$4),ROW(G422:G426))</f>
        <v>0</v>
      </c>
      <c r="R422" s="31" t="str">
        <f t="shared" ca="1" si="0"/>
        <v/>
      </c>
      <c r="S422" s="31">
        <f t="shared" ca="1" si="8"/>
        <v>0</v>
      </c>
      <c r="T422" s="32"/>
      <c r="U422" s="32"/>
      <c r="V422" s="32"/>
      <c r="W422" s="32"/>
      <c r="X422" s="32"/>
      <c r="Y422" s="32"/>
      <c r="Z422" s="32"/>
      <c r="AA422" s="32"/>
      <c r="AB422" s="32"/>
      <c r="AC422" s="32"/>
      <c r="AD422" s="32"/>
      <c r="AE422" s="32"/>
    </row>
    <row r="423" spans="1:31" ht="12.75">
      <c r="A423" s="37" t="s">
        <v>7361</v>
      </c>
      <c r="B423" s="43" t="s">
        <v>5452</v>
      </c>
      <c r="C423" s="45" t="s">
        <v>898</v>
      </c>
      <c r="D423" s="45" t="s">
        <v>4647</v>
      </c>
      <c r="E423" s="48">
        <v>43594</v>
      </c>
      <c r="F423" s="43" t="s">
        <v>7363</v>
      </c>
      <c r="G423" s="43" t="s">
        <v>271</v>
      </c>
      <c r="H423" s="51" t="s">
        <v>223</v>
      </c>
      <c r="I423" s="43" t="s">
        <v>273</v>
      </c>
      <c r="J423" s="31"/>
      <c r="K423" s="52">
        <v>43607</v>
      </c>
      <c r="L423" s="31"/>
      <c r="M423" s="31"/>
      <c r="N423" s="43" t="s">
        <v>7364</v>
      </c>
      <c r="O423" s="48">
        <v>43684</v>
      </c>
      <c r="P423" s="43" t="s">
        <v>4659</v>
      </c>
      <c r="Q423" s="31" t="b">
        <f>IF(AND(OR(G423:G427=DATOS!C$8,G423:G427=DATOS!C$9),H423:H427=DATOS!B$4),ROW(G423:G427))</f>
        <v>0</v>
      </c>
      <c r="R423" s="31" t="str">
        <f t="shared" ca="1" si="0"/>
        <v/>
      </c>
      <c r="S423" s="31">
        <f t="shared" ca="1" si="8"/>
        <v>0</v>
      </c>
      <c r="T423" s="32"/>
      <c r="U423" s="32"/>
      <c r="V423" s="32"/>
      <c r="W423" s="32"/>
      <c r="X423" s="32"/>
      <c r="Y423" s="32"/>
      <c r="Z423" s="32"/>
      <c r="AA423" s="32"/>
      <c r="AB423" s="32"/>
      <c r="AC423" s="32"/>
      <c r="AD423" s="32"/>
      <c r="AE423" s="32"/>
    </row>
    <row r="424" spans="1:31" ht="12.75">
      <c r="A424" s="37" t="s">
        <v>6193</v>
      </c>
      <c r="B424" s="43" t="s">
        <v>4783</v>
      </c>
      <c r="C424" s="45" t="s">
        <v>4784</v>
      </c>
      <c r="D424" s="45" t="s">
        <v>4671</v>
      </c>
      <c r="E424" s="48">
        <v>43594</v>
      </c>
      <c r="F424" s="43" t="s">
        <v>5065</v>
      </c>
      <c r="G424" s="43" t="s">
        <v>271</v>
      </c>
      <c r="H424" s="51" t="s">
        <v>223</v>
      </c>
      <c r="I424" s="43" t="s">
        <v>226</v>
      </c>
      <c r="J424" s="43"/>
      <c r="K424" s="52"/>
      <c r="L424" s="43"/>
      <c r="M424" s="43"/>
      <c r="N424" s="43" t="s">
        <v>7368</v>
      </c>
      <c r="O424" s="48">
        <v>43594</v>
      </c>
      <c r="P424" s="43" t="s">
        <v>4675</v>
      </c>
      <c r="Q424" s="31" t="b">
        <f>IF(AND(OR(G424:G428=DATOS!C$8,G424:G428=DATOS!C$9),H424:H428=DATOS!B$4),ROW(G424:G428))</f>
        <v>0</v>
      </c>
      <c r="R424" s="31" t="str">
        <f t="shared" ca="1" si="0"/>
        <v/>
      </c>
      <c r="S424" s="31">
        <f t="shared" ca="1" si="8"/>
        <v>0</v>
      </c>
      <c r="T424" s="32"/>
      <c r="U424" s="32"/>
      <c r="V424" s="32"/>
      <c r="W424" s="32"/>
      <c r="X424" s="32"/>
      <c r="Y424" s="32"/>
      <c r="Z424" s="32"/>
      <c r="AA424" s="32"/>
      <c r="AB424" s="32"/>
      <c r="AC424" s="32"/>
      <c r="AD424" s="32"/>
      <c r="AE424" s="32"/>
    </row>
    <row r="425" spans="1:31" ht="12.75">
      <c r="A425" s="37" t="s">
        <v>7003</v>
      </c>
      <c r="B425" s="43" t="s">
        <v>7004</v>
      </c>
      <c r="C425" s="45" t="s">
        <v>6317</v>
      </c>
      <c r="D425" s="45" t="s">
        <v>4647</v>
      </c>
      <c r="E425" s="48">
        <v>43594</v>
      </c>
      <c r="F425" s="43" t="s">
        <v>7371</v>
      </c>
      <c r="G425" s="43" t="s">
        <v>271</v>
      </c>
      <c r="H425" s="51" t="s">
        <v>223</v>
      </c>
      <c r="I425" s="43" t="s">
        <v>226</v>
      </c>
      <c r="J425" s="31"/>
      <c r="K425" s="52">
        <v>43595</v>
      </c>
      <c r="L425" s="31"/>
      <c r="M425" s="31"/>
      <c r="N425" s="43" t="s">
        <v>7368</v>
      </c>
      <c r="O425" s="48">
        <v>43596</v>
      </c>
      <c r="P425" s="43" t="s">
        <v>4652</v>
      </c>
      <c r="Q425" s="31" t="b">
        <f>IF(AND(OR(G425:G429=DATOS!C$8,G425:G429=DATOS!C$9),H425:H429=DATOS!B$4),ROW(G425:G429))</f>
        <v>0</v>
      </c>
      <c r="R425" s="31" t="str">
        <f t="shared" ca="1" si="0"/>
        <v/>
      </c>
      <c r="S425" s="31">
        <f t="shared" ca="1" si="8"/>
        <v>0</v>
      </c>
      <c r="T425" s="32"/>
      <c r="U425" s="32"/>
      <c r="V425" s="32"/>
      <c r="W425" s="32"/>
      <c r="X425" s="32"/>
      <c r="Y425" s="32"/>
      <c r="Z425" s="32"/>
      <c r="AA425" s="32"/>
      <c r="AB425" s="32"/>
      <c r="AC425" s="32"/>
      <c r="AD425" s="32"/>
      <c r="AE425" s="32"/>
    </row>
    <row r="426" spans="1:31" ht="12.75">
      <c r="A426" s="37" t="s">
        <v>7373</v>
      </c>
      <c r="B426" s="43" t="s">
        <v>6999</v>
      </c>
      <c r="C426" s="45" t="s">
        <v>414</v>
      </c>
      <c r="D426" s="45" t="s">
        <v>4671</v>
      </c>
      <c r="E426" s="48">
        <v>43594</v>
      </c>
      <c r="F426" s="43" t="s">
        <v>7374</v>
      </c>
      <c r="G426" s="43" t="s">
        <v>384</v>
      </c>
      <c r="H426" s="51" t="s">
        <v>223</v>
      </c>
      <c r="I426" s="43" t="s">
        <v>226</v>
      </c>
      <c r="J426" s="43"/>
      <c r="K426" s="43" t="s">
        <v>7375</v>
      </c>
      <c r="L426" s="48">
        <v>43595</v>
      </c>
      <c r="M426" s="48">
        <v>43594</v>
      </c>
      <c r="N426" s="43" t="s">
        <v>7376</v>
      </c>
      <c r="O426" s="48">
        <v>43601</v>
      </c>
      <c r="P426" s="43" t="s">
        <v>4675</v>
      </c>
      <c r="Q426" s="31" t="b">
        <f>IF(AND(OR(G426:G430=DATOS!C$8,G426:G430=DATOS!C$9),H426:H430=DATOS!B$4),ROW(G426:G430))</f>
        <v>0</v>
      </c>
      <c r="R426" s="31" t="str">
        <f t="shared" ca="1" si="0"/>
        <v/>
      </c>
      <c r="S426" s="31">
        <f t="shared" ca="1" si="8"/>
        <v>0</v>
      </c>
      <c r="T426" s="32"/>
      <c r="U426" s="32"/>
      <c r="V426" s="32"/>
      <c r="W426" s="32"/>
      <c r="X426" s="32"/>
      <c r="Y426" s="32"/>
      <c r="Z426" s="32"/>
      <c r="AA426" s="32"/>
      <c r="AB426" s="32"/>
      <c r="AC426" s="32"/>
      <c r="AD426" s="32"/>
      <c r="AE426" s="32"/>
    </row>
    <row r="427" spans="1:31" ht="12.75">
      <c r="A427" s="37" t="s">
        <v>5925</v>
      </c>
      <c r="B427" s="43" t="s">
        <v>5926</v>
      </c>
      <c r="C427" s="45" t="s">
        <v>4726</v>
      </c>
      <c r="D427" s="45" t="s">
        <v>4647</v>
      </c>
      <c r="E427" s="48">
        <v>43594</v>
      </c>
      <c r="F427" s="43" t="s">
        <v>7380</v>
      </c>
      <c r="G427" s="43" t="s">
        <v>271</v>
      </c>
      <c r="H427" s="51" t="s">
        <v>223</v>
      </c>
      <c r="I427" s="43" t="s">
        <v>226</v>
      </c>
      <c r="J427" s="43"/>
      <c r="K427" s="52"/>
      <c r="L427" s="43"/>
      <c r="M427" s="43"/>
      <c r="N427" s="43" t="s">
        <v>4797</v>
      </c>
      <c r="O427" s="48">
        <v>43594</v>
      </c>
      <c r="P427" s="43" t="s">
        <v>4652</v>
      </c>
      <c r="Q427" s="31" t="b">
        <f>IF(AND(OR(G427:G431=DATOS!C$8,G427:G431=DATOS!C$9),H427:H431=DATOS!B$4),ROW(G427:G431))</f>
        <v>0</v>
      </c>
      <c r="R427" s="31" t="str">
        <f t="shared" ca="1" si="0"/>
        <v/>
      </c>
      <c r="S427" s="31">
        <f t="shared" ca="1" si="8"/>
        <v>0</v>
      </c>
      <c r="T427" s="32"/>
      <c r="U427" s="32"/>
      <c r="V427" s="32"/>
      <c r="W427" s="32"/>
      <c r="X427" s="32"/>
      <c r="Y427" s="32"/>
      <c r="Z427" s="32"/>
      <c r="AA427" s="32"/>
      <c r="AB427" s="32"/>
      <c r="AC427" s="32"/>
      <c r="AD427" s="32"/>
      <c r="AE427" s="32"/>
    </row>
    <row r="428" spans="1:31" ht="12.75">
      <c r="A428" s="37" t="s">
        <v>355</v>
      </c>
      <c r="B428" s="43" t="s">
        <v>358</v>
      </c>
      <c r="C428" s="45" t="s">
        <v>360</v>
      </c>
      <c r="D428" s="45" t="s">
        <v>4671</v>
      </c>
      <c r="E428" s="48">
        <v>43594</v>
      </c>
      <c r="F428" s="43" t="s">
        <v>368</v>
      </c>
      <c r="G428" s="43" t="s">
        <v>271</v>
      </c>
      <c r="H428" s="51" t="s">
        <v>223</v>
      </c>
      <c r="I428" s="43" t="s">
        <v>226</v>
      </c>
      <c r="J428" s="43"/>
      <c r="K428" s="52"/>
      <c r="L428" s="43"/>
      <c r="M428" s="43"/>
      <c r="N428" s="43" t="s">
        <v>4797</v>
      </c>
      <c r="O428" s="48">
        <v>43594</v>
      </c>
      <c r="P428" s="43" t="s">
        <v>4675</v>
      </c>
      <c r="Q428" s="31" t="b">
        <f>IF(AND(OR(G428:G432=DATOS!C$8,G428:G432=DATOS!C$9),H428:H432=DATOS!B$4),ROW(G428:G432))</f>
        <v>0</v>
      </c>
      <c r="R428" s="31" t="str">
        <f t="shared" ca="1" si="0"/>
        <v/>
      </c>
      <c r="S428" s="31">
        <f t="shared" ca="1" si="8"/>
        <v>0</v>
      </c>
      <c r="T428" s="32"/>
      <c r="U428" s="32"/>
      <c r="V428" s="32"/>
      <c r="W428" s="32"/>
      <c r="X428" s="32"/>
      <c r="Y428" s="32"/>
      <c r="Z428" s="32"/>
      <c r="AA428" s="32"/>
      <c r="AB428" s="32"/>
      <c r="AC428" s="32"/>
      <c r="AD428" s="32"/>
      <c r="AE428" s="32"/>
    </row>
    <row r="429" spans="1:31" ht="12.75">
      <c r="A429" s="37" t="s">
        <v>7390</v>
      </c>
      <c r="B429" s="43" t="s">
        <v>7391</v>
      </c>
      <c r="C429" s="45" t="s">
        <v>942</v>
      </c>
      <c r="D429" s="45" t="s">
        <v>4671</v>
      </c>
      <c r="E429" s="48">
        <v>43594</v>
      </c>
      <c r="F429" s="43" t="s">
        <v>5065</v>
      </c>
      <c r="G429" s="43" t="s">
        <v>271</v>
      </c>
      <c r="H429" s="51" t="s">
        <v>223</v>
      </c>
      <c r="I429" s="43" t="s">
        <v>226</v>
      </c>
      <c r="J429" s="43"/>
      <c r="K429" s="52"/>
      <c r="L429" s="43"/>
      <c r="M429" s="43"/>
      <c r="N429" s="43" t="s">
        <v>7394</v>
      </c>
      <c r="O429" s="48">
        <v>43594</v>
      </c>
      <c r="P429" s="43" t="s">
        <v>4675</v>
      </c>
      <c r="Q429" s="31" t="b">
        <f>IF(AND(OR(G429:G433=DATOS!C$8,G429:G433=DATOS!C$9),H429:H433=DATOS!B$4),ROW(G429:G433))</f>
        <v>0</v>
      </c>
      <c r="R429" s="31" t="str">
        <f t="shared" ca="1" si="0"/>
        <v/>
      </c>
      <c r="S429" s="31">
        <f t="shared" ca="1" si="8"/>
        <v>0</v>
      </c>
      <c r="T429" s="32"/>
      <c r="U429" s="32"/>
      <c r="V429" s="32"/>
      <c r="W429" s="32"/>
      <c r="X429" s="32"/>
      <c r="Y429" s="32"/>
      <c r="Z429" s="32"/>
      <c r="AA429" s="32"/>
      <c r="AB429" s="32"/>
      <c r="AC429" s="32"/>
      <c r="AD429" s="32"/>
      <c r="AE429" s="32"/>
    </row>
    <row r="430" spans="1:31" ht="12.75">
      <c r="A430" s="37" t="s">
        <v>7422</v>
      </c>
      <c r="B430" s="43" t="s">
        <v>7423</v>
      </c>
      <c r="C430" s="45" t="s">
        <v>664</v>
      </c>
      <c r="D430" s="45" t="s">
        <v>4671</v>
      </c>
      <c r="E430" s="48">
        <v>43594</v>
      </c>
      <c r="F430" s="43" t="s">
        <v>3161</v>
      </c>
      <c r="G430" s="43" t="s">
        <v>271</v>
      </c>
      <c r="H430" s="51" t="s">
        <v>223</v>
      </c>
      <c r="I430" s="43" t="s">
        <v>226</v>
      </c>
      <c r="J430" s="43"/>
      <c r="K430" s="52"/>
      <c r="L430" s="43"/>
      <c r="M430" s="43"/>
      <c r="N430" s="43" t="s">
        <v>6256</v>
      </c>
      <c r="O430" s="48">
        <v>43594</v>
      </c>
      <c r="P430" s="43" t="s">
        <v>4675</v>
      </c>
      <c r="Q430" s="31" t="b">
        <f>IF(AND(OR(G430:G433=DATOS!C$8,G430:G433=DATOS!C$9),H430:H433=DATOS!B$4),ROW(G430:G433))</f>
        <v>0</v>
      </c>
      <c r="R430" s="31" t="str">
        <f t="shared" ca="1" si="0"/>
        <v/>
      </c>
      <c r="S430" s="31">
        <f t="shared" ca="1" si="8"/>
        <v>0</v>
      </c>
      <c r="T430" s="32"/>
      <c r="U430" s="32"/>
      <c r="V430" s="32"/>
      <c r="W430" s="32"/>
      <c r="X430" s="32"/>
      <c r="Y430" s="32"/>
      <c r="Z430" s="32"/>
      <c r="AA430" s="32"/>
      <c r="AB430" s="32"/>
      <c r="AC430" s="32"/>
      <c r="AD430" s="32"/>
      <c r="AE430" s="32"/>
    </row>
    <row r="431" spans="1:31" ht="12.75">
      <c r="A431" s="37" t="s">
        <v>7433</v>
      </c>
      <c r="B431" s="43" t="s">
        <v>7434</v>
      </c>
      <c r="C431" s="45" t="s">
        <v>664</v>
      </c>
      <c r="D431" s="45" t="s">
        <v>4647</v>
      </c>
      <c r="E431" s="48">
        <v>43594</v>
      </c>
      <c r="F431" s="43" t="s">
        <v>3161</v>
      </c>
      <c r="G431" s="43" t="s">
        <v>114</v>
      </c>
      <c r="H431" s="51" t="s">
        <v>223</v>
      </c>
      <c r="I431" s="43" t="s">
        <v>226</v>
      </c>
      <c r="J431" s="84"/>
      <c r="K431" s="241">
        <v>43594</v>
      </c>
      <c r="L431" s="101">
        <v>43596</v>
      </c>
      <c r="M431" s="84"/>
      <c r="N431" s="43" t="s">
        <v>6256</v>
      </c>
      <c r="O431" s="48">
        <v>43596</v>
      </c>
      <c r="P431" s="43" t="s">
        <v>4675</v>
      </c>
      <c r="Q431" s="31" t="b">
        <f>IF(AND(OR(G431:G434=DATOS!C$8,G431:G434=DATOS!C$9),H431:H434=DATOS!B$4),ROW(G431:G434))</f>
        <v>0</v>
      </c>
      <c r="R431" s="31" t="str">
        <f t="shared" ca="1" si="0"/>
        <v/>
      </c>
      <c r="S431" s="31">
        <f t="shared" ca="1" si="8"/>
        <v>0</v>
      </c>
      <c r="T431" s="32"/>
      <c r="U431" s="32"/>
      <c r="V431" s="32"/>
      <c r="W431" s="32"/>
      <c r="X431" s="32"/>
      <c r="Y431" s="32"/>
      <c r="Z431" s="32"/>
      <c r="AA431" s="32"/>
      <c r="AB431" s="32"/>
      <c r="AC431" s="32"/>
      <c r="AD431" s="32"/>
      <c r="AE431" s="32"/>
    </row>
    <row r="432" spans="1:31" ht="12.75">
      <c r="A432" s="37" t="s">
        <v>6610</v>
      </c>
      <c r="B432" s="43" t="s">
        <v>6611</v>
      </c>
      <c r="C432" s="45" t="s">
        <v>942</v>
      </c>
      <c r="D432" s="45" t="s">
        <v>4647</v>
      </c>
      <c r="E432" s="48">
        <v>43595</v>
      </c>
      <c r="F432" s="43" t="s">
        <v>7047</v>
      </c>
      <c r="G432" s="43" t="s">
        <v>222</v>
      </c>
      <c r="H432" s="51" t="s">
        <v>223</v>
      </c>
      <c r="I432" s="43" t="s">
        <v>226</v>
      </c>
      <c r="J432" s="43"/>
      <c r="K432" s="52"/>
      <c r="L432" s="43"/>
      <c r="M432" s="43"/>
      <c r="N432" s="43" t="s">
        <v>7442</v>
      </c>
      <c r="O432" s="48">
        <v>43595</v>
      </c>
      <c r="P432" s="43" t="s">
        <v>4652</v>
      </c>
      <c r="Q432" s="31" t="b">
        <f>IF(AND(OR(G432:G435=DATOS!C$8,G432:G435=DATOS!C$9),H432:H435=DATOS!B$4),ROW(G432:G435))</f>
        <v>0</v>
      </c>
      <c r="R432" s="31" t="str">
        <f t="shared" ca="1" si="0"/>
        <v/>
      </c>
      <c r="S432" s="31">
        <f t="shared" ca="1" si="8"/>
        <v>0</v>
      </c>
      <c r="T432" s="32"/>
      <c r="U432" s="32"/>
      <c r="V432" s="32"/>
      <c r="W432" s="32"/>
      <c r="X432" s="32"/>
      <c r="Y432" s="32"/>
      <c r="Z432" s="32"/>
      <c r="AA432" s="32"/>
      <c r="AB432" s="32"/>
      <c r="AC432" s="32"/>
      <c r="AD432" s="32"/>
      <c r="AE432" s="32"/>
    </row>
    <row r="433" spans="1:31" ht="12.75">
      <c r="A433" s="37" t="s">
        <v>7444</v>
      </c>
      <c r="B433" s="43" t="s">
        <v>7445</v>
      </c>
      <c r="C433" s="45" t="s">
        <v>5086</v>
      </c>
      <c r="D433" s="45" t="s">
        <v>4647</v>
      </c>
      <c r="E433" s="48">
        <v>43595</v>
      </c>
      <c r="F433" s="43" t="s">
        <v>1695</v>
      </c>
      <c r="G433" s="43" t="s">
        <v>271</v>
      </c>
      <c r="H433" s="51" t="s">
        <v>223</v>
      </c>
      <c r="I433" s="43" t="s">
        <v>273</v>
      </c>
      <c r="J433" s="31"/>
      <c r="K433" s="55"/>
      <c r="L433" s="31"/>
      <c r="M433" s="31"/>
      <c r="N433" s="43" t="s">
        <v>7446</v>
      </c>
      <c r="O433" s="48">
        <v>43607</v>
      </c>
      <c r="P433" s="43" t="s">
        <v>4652</v>
      </c>
      <c r="Q433" s="31" t="b">
        <f>IF(AND(OR(G433:G436=DATOS!C$8,G433:G436=DATOS!C$9),H433:H436=DATOS!B$4),ROW(G433:G436))</f>
        <v>0</v>
      </c>
      <c r="R433" s="31" t="str">
        <f t="shared" ca="1" si="0"/>
        <v/>
      </c>
      <c r="S433" s="31">
        <f t="shared" ca="1" si="8"/>
        <v>0</v>
      </c>
      <c r="T433" s="32"/>
      <c r="U433" s="32"/>
      <c r="V433" s="32"/>
      <c r="W433" s="32"/>
      <c r="X433" s="32"/>
      <c r="Y433" s="32"/>
      <c r="Z433" s="32"/>
      <c r="AA433" s="32"/>
      <c r="AB433" s="32"/>
      <c r="AC433" s="32"/>
      <c r="AD433" s="32"/>
      <c r="AE433" s="32"/>
    </row>
    <row r="434" spans="1:31" ht="12.75">
      <c r="A434" s="37" t="s">
        <v>7450</v>
      </c>
      <c r="B434" s="43" t="s">
        <v>7451</v>
      </c>
      <c r="C434" s="45" t="s">
        <v>4661</v>
      </c>
      <c r="D434" s="45" t="s">
        <v>4647</v>
      </c>
      <c r="E434" s="48">
        <v>43595</v>
      </c>
      <c r="F434" s="43" t="s">
        <v>6012</v>
      </c>
      <c r="G434" s="43" t="s">
        <v>114</v>
      </c>
      <c r="H434" s="51" t="s">
        <v>223</v>
      </c>
      <c r="I434" s="43" t="s">
        <v>226</v>
      </c>
      <c r="J434" s="31"/>
      <c r="K434" s="52">
        <v>43599</v>
      </c>
      <c r="L434" s="31"/>
      <c r="M434" s="31"/>
      <c r="N434" s="43" t="s">
        <v>7455</v>
      </c>
      <c r="O434" s="48">
        <v>43599</v>
      </c>
      <c r="P434" s="43" t="s">
        <v>4652</v>
      </c>
      <c r="Q434" s="31" t="b">
        <f>IF(AND(OR(G434:G438=DATOS!C$8,G434:G438=DATOS!C$9),H434:H438=DATOS!B$4),ROW(G434:G438))</f>
        <v>0</v>
      </c>
      <c r="R434" s="31" t="str">
        <f t="shared" ca="1" si="0"/>
        <v/>
      </c>
      <c r="S434" s="31">
        <f t="shared" ca="1" si="8"/>
        <v>0</v>
      </c>
      <c r="T434" s="32"/>
      <c r="U434" s="32"/>
      <c r="V434" s="32"/>
      <c r="W434" s="32"/>
      <c r="X434" s="32"/>
      <c r="Y434" s="32"/>
      <c r="Z434" s="32"/>
      <c r="AA434" s="32"/>
      <c r="AB434" s="32"/>
      <c r="AC434" s="32"/>
      <c r="AD434" s="32"/>
      <c r="AE434" s="32"/>
    </row>
    <row r="435" spans="1:31" ht="12.75">
      <c r="A435" s="37" t="s">
        <v>7456</v>
      </c>
      <c r="B435" s="43" t="s">
        <v>4879</v>
      </c>
      <c r="C435" s="45" t="s">
        <v>624</v>
      </c>
      <c r="D435" s="45" t="s">
        <v>7457</v>
      </c>
      <c r="E435" s="48">
        <v>43595</v>
      </c>
      <c r="F435" s="43" t="s">
        <v>7095</v>
      </c>
      <c r="G435" s="43" t="s">
        <v>384</v>
      </c>
      <c r="H435" s="51" t="s">
        <v>223</v>
      </c>
      <c r="I435" s="43" t="s">
        <v>226</v>
      </c>
      <c r="J435" s="31"/>
      <c r="K435" s="52"/>
      <c r="L435" s="31"/>
      <c r="M435" s="31"/>
      <c r="N435" s="43" t="s">
        <v>5421</v>
      </c>
      <c r="O435" s="48">
        <v>43596</v>
      </c>
      <c r="P435" s="43" t="s">
        <v>389</v>
      </c>
      <c r="Q435" s="31" t="b">
        <f>IF(AND(OR(G435:G439=DATOS!C$8,G435:G439=DATOS!C$9),H435:H439=DATOS!B$4),ROW(G435:G439))</f>
        <v>0</v>
      </c>
      <c r="R435" s="31" t="str">
        <f t="shared" ca="1" si="0"/>
        <v/>
      </c>
      <c r="S435" s="31">
        <f t="shared" ca="1" si="8"/>
        <v>0</v>
      </c>
      <c r="T435" s="32"/>
      <c r="U435" s="32"/>
      <c r="V435" s="32"/>
      <c r="W435" s="32"/>
      <c r="X435" s="32"/>
      <c r="Y435" s="32"/>
      <c r="Z435" s="32"/>
      <c r="AA435" s="32"/>
      <c r="AB435" s="32"/>
      <c r="AC435" s="32"/>
      <c r="AD435" s="32"/>
      <c r="AE435" s="32"/>
    </row>
    <row r="436" spans="1:31" ht="12.75">
      <c r="A436" s="37" t="s">
        <v>7044</v>
      </c>
      <c r="B436" s="43" t="s">
        <v>5614</v>
      </c>
      <c r="C436" s="45" t="s">
        <v>701</v>
      </c>
      <c r="D436" s="45" t="s">
        <v>4671</v>
      </c>
      <c r="E436" s="48">
        <v>43595</v>
      </c>
      <c r="F436" s="43" t="s">
        <v>7464</v>
      </c>
      <c r="G436" s="43" t="s">
        <v>384</v>
      </c>
      <c r="H436" s="51" t="s">
        <v>223</v>
      </c>
      <c r="I436" s="43" t="s">
        <v>226</v>
      </c>
      <c r="J436" s="43"/>
      <c r="K436" s="52">
        <v>43598</v>
      </c>
      <c r="L436" s="48">
        <v>43596</v>
      </c>
      <c r="M436" s="48">
        <v>43595</v>
      </c>
      <c r="N436" s="43" t="s">
        <v>7466</v>
      </c>
      <c r="O436" s="48">
        <v>43599</v>
      </c>
      <c r="P436" s="43" t="s">
        <v>389</v>
      </c>
      <c r="Q436" s="31" t="b">
        <f>IF(AND(OR(G436:G440=DATOS!C$8,G436:G440=DATOS!C$9),H436:H440=DATOS!B$4),ROW(G436:G440))</f>
        <v>0</v>
      </c>
      <c r="R436" s="31" t="str">
        <f t="shared" ca="1" si="0"/>
        <v/>
      </c>
      <c r="S436" s="31">
        <f t="shared" ca="1" si="8"/>
        <v>0</v>
      </c>
      <c r="T436" s="32"/>
      <c r="U436" s="32"/>
      <c r="V436" s="32"/>
      <c r="W436" s="32"/>
      <c r="X436" s="32"/>
      <c r="Y436" s="32"/>
      <c r="Z436" s="32"/>
      <c r="AA436" s="32"/>
      <c r="AB436" s="32"/>
      <c r="AC436" s="32"/>
      <c r="AD436" s="32"/>
      <c r="AE436" s="32"/>
    </row>
    <row r="437" spans="1:31" ht="12.75">
      <c r="A437" s="37" t="s">
        <v>7471</v>
      </c>
      <c r="B437" s="43" t="s">
        <v>4666</v>
      </c>
      <c r="C437" s="45" t="s">
        <v>624</v>
      </c>
      <c r="D437" s="45" t="s">
        <v>4671</v>
      </c>
      <c r="E437" s="48">
        <v>43595</v>
      </c>
      <c r="F437" s="43" t="s">
        <v>368</v>
      </c>
      <c r="G437" s="43" t="s">
        <v>271</v>
      </c>
      <c r="H437" s="51" t="s">
        <v>223</v>
      </c>
      <c r="I437" s="43" t="s">
        <v>226</v>
      </c>
      <c r="J437" s="31"/>
      <c r="K437" s="55"/>
      <c r="L437" s="31"/>
      <c r="M437" s="31"/>
      <c r="N437" s="43" t="s">
        <v>4797</v>
      </c>
      <c r="O437" s="48">
        <v>43595</v>
      </c>
      <c r="P437" s="43" t="s">
        <v>4675</v>
      </c>
      <c r="Q437" s="31" t="b">
        <f>IF(AND(OR(G437:G441=DATOS!C$8,G437:G441=DATOS!C$9),H437:H441=DATOS!B$4),ROW(G437:G441))</f>
        <v>0</v>
      </c>
      <c r="R437" s="31" t="str">
        <f t="shared" ca="1" si="0"/>
        <v/>
      </c>
      <c r="S437" s="31">
        <f t="shared" ca="1" si="8"/>
        <v>0</v>
      </c>
      <c r="T437" s="32"/>
      <c r="U437" s="32"/>
      <c r="V437" s="32"/>
      <c r="W437" s="32"/>
      <c r="X437" s="32"/>
      <c r="Y437" s="32"/>
      <c r="Z437" s="32"/>
      <c r="AA437" s="32"/>
      <c r="AB437" s="32"/>
      <c r="AC437" s="32"/>
      <c r="AD437" s="32"/>
      <c r="AE437" s="32"/>
    </row>
    <row r="438" spans="1:31" ht="12.75">
      <c r="A438" s="37" t="s">
        <v>6872</v>
      </c>
      <c r="B438" s="43" t="s">
        <v>6795</v>
      </c>
      <c r="C438" s="45" t="s">
        <v>263</v>
      </c>
      <c r="D438" s="45" t="s">
        <v>4647</v>
      </c>
      <c r="E438" s="48">
        <v>43596</v>
      </c>
      <c r="F438" s="43" t="s">
        <v>7476</v>
      </c>
      <c r="G438" s="43" t="s">
        <v>114</v>
      </c>
      <c r="H438" s="51" t="s">
        <v>223</v>
      </c>
      <c r="I438" s="43" t="s">
        <v>226</v>
      </c>
      <c r="J438" s="43"/>
      <c r="K438" s="52"/>
      <c r="L438" s="43"/>
      <c r="M438" s="43"/>
      <c r="N438" s="43" t="s">
        <v>7477</v>
      </c>
      <c r="O438" s="48">
        <v>43596</v>
      </c>
      <c r="P438" s="43" t="s">
        <v>4652</v>
      </c>
      <c r="Q438" s="31" t="b">
        <f>IF(AND(OR(G438:G442=DATOS!C$8,G438:G442=DATOS!C$9),H438:H442=DATOS!B$4),ROW(G438:G442))</f>
        <v>0</v>
      </c>
      <c r="R438" s="31" t="str">
        <f t="shared" ca="1" si="0"/>
        <v/>
      </c>
      <c r="S438" s="31">
        <f t="shared" ca="1" si="8"/>
        <v>0</v>
      </c>
      <c r="T438" s="32"/>
      <c r="U438" s="32"/>
      <c r="V438" s="32"/>
      <c r="W438" s="32"/>
      <c r="X438" s="32"/>
      <c r="Y438" s="32"/>
      <c r="Z438" s="32"/>
      <c r="AA438" s="32"/>
      <c r="AB438" s="32"/>
      <c r="AC438" s="32"/>
      <c r="AD438" s="32"/>
      <c r="AE438" s="32"/>
    </row>
    <row r="439" spans="1:31" ht="12.75">
      <c r="A439" s="37" t="s">
        <v>7447</v>
      </c>
      <c r="B439" s="43" t="s">
        <v>4828</v>
      </c>
      <c r="C439" s="45" t="s">
        <v>263</v>
      </c>
      <c r="D439" s="45" t="s">
        <v>4647</v>
      </c>
      <c r="E439" s="48">
        <v>43596</v>
      </c>
      <c r="F439" s="43" t="s">
        <v>7481</v>
      </c>
      <c r="G439" s="43" t="s">
        <v>384</v>
      </c>
      <c r="H439" s="51" t="s">
        <v>223</v>
      </c>
      <c r="I439" s="43" t="s">
        <v>226</v>
      </c>
      <c r="J439" s="31"/>
      <c r="K439" s="52">
        <v>43599</v>
      </c>
      <c r="L439" s="48">
        <v>43600</v>
      </c>
      <c r="M439" s="31"/>
      <c r="N439" s="43" t="s">
        <v>5421</v>
      </c>
      <c r="O439" s="48">
        <v>43601</v>
      </c>
      <c r="P439" s="43" t="s">
        <v>389</v>
      </c>
      <c r="Q439" s="31" t="b">
        <f>IF(AND(OR(G439:G443=DATOS!C$8,G439:G443=DATOS!C$9),H439:H443=DATOS!B$4),ROW(G439:G443))</f>
        <v>0</v>
      </c>
      <c r="R439" s="31" t="str">
        <f t="shared" ca="1" si="0"/>
        <v/>
      </c>
      <c r="S439" s="31">
        <f t="shared" ca="1" si="8"/>
        <v>0</v>
      </c>
      <c r="T439" s="32"/>
      <c r="U439" s="32"/>
      <c r="V439" s="32"/>
      <c r="W439" s="32"/>
      <c r="X439" s="32"/>
      <c r="Y439" s="32"/>
      <c r="Z439" s="32"/>
      <c r="AA439" s="32"/>
      <c r="AB439" s="32"/>
      <c r="AC439" s="32"/>
      <c r="AD439" s="32"/>
      <c r="AE439" s="32"/>
    </row>
    <row r="440" spans="1:31" ht="12.75">
      <c r="A440" s="37" t="s">
        <v>5260</v>
      </c>
      <c r="B440" s="43" t="s">
        <v>5261</v>
      </c>
      <c r="C440" s="45" t="s">
        <v>263</v>
      </c>
      <c r="D440" s="45" t="s">
        <v>4647</v>
      </c>
      <c r="E440" s="48">
        <v>43596</v>
      </c>
      <c r="F440" s="43" t="s">
        <v>6012</v>
      </c>
      <c r="G440" s="43" t="s">
        <v>114</v>
      </c>
      <c r="H440" s="51" t="s">
        <v>223</v>
      </c>
      <c r="I440" s="43" t="s">
        <v>273</v>
      </c>
      <c r="J440" s="43"/>
      <c r="K440" s="52">
        <v>43596</v>
      </c>
      <c r="L440" s="43"/>
      <c r="M440" s="43"/>
      <c r="N440" s="43" t="s">
        <v>7487</v>
      </c>
      <c r="O440" s="48">
        <v>43596</v>
      </c>
      <c r="P440" s="43" t="s">
        <v>4652</v>
      </c>
      <c r="Q440" s="31" t="b">
        <f>IF(AND(OR(G440:G444=DATOS!C$8,G440:G444=DATOS!C$9),H440:H444=DATOS!B$4),ROW(G440:G444))</f>
        <v>0</v>
      </c>
      <c r="R440" s="31" t="str">
        <f t="shared" ca="1" si="0"/>
        <v/>
      </c>
      <c r="S440" s="31">
        <f t="shared" ca="1" si="8"/>
        <v>0</v>
      </c>
      <c r="T440" s="32"/>
      <c r="U440" s="32"/>
      <c r="V440" s="32"/>
      <c r="W440" s="32"/>
      <c r="X440" s="32"/>
      <c r="Y440" s="32"/>
      <c r="Z440" s="32"/>
      <c r="AA440" s="32"/>
      <c r="AB440" s="32"/>
      <c r="AC440" s="32"/>
      <c r="AD440" s="32"/>
      <c r="AE440" s="32"/>
    </row>
    <row r="441" spans="1:31" ht="12.75">
      <c r="A441" s="37" t="s">
        <v>7491</v>
      </c>
      <c r="B441" s="43" t="s">
        <v>5184</v>
      </c>
      <c r="C441" s="45" t="s">
        <v>942</v>
      </c>
      <c r="D441" s="45" t="s">
        <v>4647</v>
      </c>
      <c r="E441" s="48">
        <v>43596</v>
      </c>
      <c r="F441" s="43" t="s">
        <v>4696</v>
      </c>
      <c r="G441" s="43" t="s">
        <v>114</v>
      </c>
      <c r="H441" s="51" t="s">
        <v>223</v>
      </c>
      <c r="I441" s="43" t="s">
        <v>273</v>
      </c>
      <c r="J441" s="43"/>
      <c r="K441" s="52"/>
      <c r="L441" s="43"/>
      <c r="M441" s="43"/>
      <c r="N441" s="43" t="s">
        <v>7492</v>
      </c>
      <c r="O441" s="48">
        <v>43596</v>
      </c>
      <c r="P441" s="43" t="s">
        <v>4652</v>
      </c>
      <c r="Q441" s="31" t="b">
        <f>IF(AND(OR(G441:G445=DATOS!C$8,G441:G445=DATOS!C$9),H441:H445=DATOS!B$4),ROW(G441:G445))</f>
        <v>0</v>
      </c>
      <c r="R441" s="31" t="str">
        <f t="shared" ca="1" si="0"/>
        <v/>
      </c>
      <c r="S441" s="31">
        <f t="shared" ca="1" si="8"/>
        <v>0</v>
      </c>
      <c r="T441" s="32"/>
      <c r="U441" s="32"/>
      <c r="V441" s="32"/>
      <c r="W441" s="32"/>
      <c r="X441" s="32"/>
      <c r="Y441" s="32"/>
      <c r="Z441" s="32"/>
      <c r="AA441" s="32"/>
      <c r="AB441" s="32"/>
      <c r="AC441" s="32"/>
      <c r="AD441" s="32"/>
      <c r="AE441" s="32"/>
    </row>
    <row r="442" spans="1:31" ht="12.75">
      <c r="A442" s="37" t="s">
        <v>7495</v>
      </c>
      <c r="B442" s="43" t="s">
        <v>7497</v>
      </c>
      <c r="C442" s="45" t="s">
        <v>898</v>
      </c>
      <c r="D442" s="45" t="s">
        <v>7457</v>
      </c>
      <c r="E442" s="48">
        <v>43596</v>
      </c>
      <c r="F442" s="43" t="s">
        <v>7498</v>
      </c>
      <c r="G442" s="43" t="s">
        <v>271</v>
      </c>
      <c r="H442" s="51" t="s">
        <v>223</v>
      </c>
      <c r="I442" s="43" t="s">
        <v>226</v>
      </c>
      <c r="J442" s="31"/>
      <c r="K442" s="55"/>
      <c r="L442" s="31"/>
      <c r="M442" s="31"/>
      <c r="N442" s="43" t="s">
        <v>7499</v>
      </c>
      <c r="O442" s="48">
        <v>43596</v>
      </c>
      <c r="P442" s="43" t="s">
        <v>7500</v>
      </c>
      <c r="Q442" s="31" t="b">
        <f>IF(AND(OR(G442:G446=DATOS!C$8,G442:G446=DATOS!C$9),H442:H446=DATOS!B$4),ROW(G442:G446))</f>
        <v>0</v>
      </c>
      <c r="R442" s="31" t="str">
        <f t="shared" ca="1" si="0"/>
        <v/>
      </c>
      <c r="S442" s="31">
        <f t="shared" ca="1" si="8"/>
        <v>0</v>
      </c>
      <c r="T442" s="32"/>
      <c r="U442" s="32"/>
      <c r="V442" s="32"/>
      <c r="W442" s="32"/>
      <c r="X442" s="32"/>
      <c r="Y442" s="32"/>
      <c r="Z442" s="32"/>
      <c r="AA442" s="32"/>
      <c r="AB442" s="32"/>
      <c r="AC442" s="32"/>
      <c r="AD442" s="32"/>
      <c r="AE442" s="32"/>
    </row>
    <row r="443" spans="1:31" ht="12.75">
      <c r="A443" s="37" t="s">
        <v>7506</v>
      </c>
      <c r="B443" s="43" t="s">
        <v>6203</v>
      </c>
      <c r="C443" s="45" t="s">
        <v>4746</v>
      </c>
      <c r="D443" s="45" t="s">
        <v>7457</v>
      </c>
      <c r="E443" s="48">
        <v>43596</v>
      </c>
      <c r="F443" s="43" t="s">
        <v>7498</v>
      </c>
      <c r="G443" s="43" t="s">
        <v>271</v>
      </c>
      <c r="H443" s="51" t="s">
        <v>223</v>
      </c>
      <c r="I443" s="43" t="s">
        <v>226</v>
      </c>
      <c r="J443" s="43"/>
      <c r="K443" s="52"/>
      <c r="L443" s="43"/>
      <c r="M443" s="43"/>
      <c r="N443" s="43" t="s">
        <v>7499</v>
      </c>
      <c r="O443" s="48">
        <v>43596</v>
      </c>
      <c r="P443" s="43" t="s">
        <v>7500</v>
      </c>
      <c r="Q443" s="31" t="b">
        <f>IF(AND(OR(G443:G448=DATOS!C$8,G443:G448=DATOS!C$9),H443:H448=DATOS!B$4),ROW(G443:G448))</f>
        <v>0</v>
      </c>
      <c r="R443" s="31" t="str">
        <f t="shared" ca="1" si="0"/>
        <v/>
      </c>
      <c r="S443" s="31">
        <f t="shared" ca="1" si="8"/>
        <v>0</v>
      </c>
      <c r="T443" s="32"/>
      <c r="U443" s="32"/>
      <c r="V443" s="32"/>
      <c r="W443" s="32"/>
      <c r="X443" s="32"/>
      <c r="Y443" s="32"/>
      <c r="Z443" s="32"/>
      <c r="AA443" s="32"/>
      <c r="AB443" s="32"/>
      <c r="AC443" s="32"/>
      <c r="AD443" s="32"/>
      <c r="AE443" s="32"/>
    </row>
    <row r="444" spans="1:31" ht="12.75">
      <c r="A444" s="37" t="s">
        <v>6979</v>
      </c>
      <c r="B444" s="43" t="s">
        <v>6980</v>
      </c>
      <c r="C444" s="45" t="s">
        <v>942</v>
      </c>
      <c r="D444" s="45" t="s">
        <v>4671</v>
      </c>
      <c r="E444" s="48">
        <v>43596</v>
      </c>
      <c r="F444" s="43" t="s">
        <v>4905</v>
      </c>
      <c r="G444" s="43" t="s">
        <v>114</v>
      </c>
      <c r="H444" s="51" t="s">
        <v>223</v>
      </c>
      <c r="I444" s="43" t="s">
        <v>226</v>
      </c>
      <c r="J444" s="31"/>
      <c r="K444" s="52">
        <v>43600</v>
      </c>
      <c r="L444" s="31"/>
      <c r="M444" s="31"/>
      <c r="N444" s="43" t="s">
        <v>4797</v>
      </c>
      <c r="O444" s="48">
        <v>43596</v>
      </c>
      <c r="P444" s="43" t="s">
        <v>4675</v>
      </c>
      <c r="Q444" s="31" t="b">
        <f>IF(AND(OR(G444:G449=DATOS!C$8,G444:G449=DATOS!C$9),H444:H449=DATOS!B$4),ROW(G444:G449))</f>
        <v>0</v>
      </c>
      <c r="R444" s="31" t="str">
        <f t="shared" ca="1" si="0"/>
        <v/>
      </c>
      <c r="S444" s="31">
        <f t="shared" ca="1" si="8"/>
        <v>0</v>
      </c>
      <c r="T444" s="32"/>
      <c r="U444" s="32"/>
      <c r="V444" s="32"/>
      <c r="W444" s="32"/>
      <c r="X444" s="32"/>
      <c r="Y444" s="32"/>
      <c r="Z444" s="32"/>
      <c r="AA444" s="32"/>
      <c r="AB444" s="32"/>
      <c r="AC444" s="32"/>
      <c r="AD444" s="32"/>
      <c r="AE444" s="32"/>
    </row>
    <row r="445" spans="1:31" ht="12.75">
      <c r="A445" s="37" t="s">
        <v>7516</v>
      </c>
      <c r="B445" s="43" t="s">
        <v>6611</v>
      </c>
      <c r="C445" s="45" t="s">
        <v>942</v>
      </c>
      <c r="D445" s="45" t="s">
        <v>7457</v>
      </c>
      <c r="E445" s="48">
        <v>43596</v>
      </c>
      <c r="F445" s="43" t="s">
        <v>7517</v>
      </c>
      <c r="G445" s="43" t="s">
        <v>114</v>
      </c>
      <c r="H445" s="51" t="s">
        <v>223</v>
      </c>
      <c r="I445" s="43" t="s">
        <v>226</v>
      </c>
      <c r="J445" s="31"/>
      <c r="K445" s="55"/>
      <c r="L445" s="31"/>
      <c r="M445" s="31"/>
      <c r="N445" s="43" t="s">
        <v>7518</v>
      </c>
      <c r="O445" s="48">
        <v>43596</v>
      </c>
      <c r="P445" s="43" t="s">
        <v>7500</v>
      </c>
      <c r="Q445" s="31" t="b">
        <f>IF(AND(OR(G445:G450=DATOS!C$8,G445:G450=DATOS!C$9),H445:H450=DATOS!B$4),ROW(G445:G450))</f>
        <v>0</v>
      </c>
      <c r="R445" s="31" t="str">
        <f t="shared" ca="1" si="0"/>
        <v/>
      </c>
      <c r="S445" s="31">
        <f t="shared" ca="1" si="8"/>
        <v>0</v>
      </c>
      <c r="T445" s="32"/>
      <c r="U445" s="32"/>
      <c r="V445" s="32"/>
      <c r="W445" s="32"/>
      <c r="X445" s="32"/>
      <c r="Y445" s="32"/>
      <c r="Z445" s="32"/>
      <c r="AA445" s="32"/>
      <c r="AB445" s="32"/>
      <c r="AC445" s="32"/>
      <c r="AD445" s="32"/>
      <c r="AE445" s="32"/>
    </row>
    <row r="446" spans="1:31" ht="12.75">
      <c r="A446" s="37" t="s">
        <v>7520</v>
      </c>
      <c r="B446" s="43" t="s">
        <v>7522</v>
      </c>
      <c r="C446" s="45" t="s">
        <v>624</v>
      </c>
      <c r="D446" s="45" t="s">
        <v>4671</v>
      </c>
      <c r="E446" s="48">
        <v>43596</v>
      </c>
      <c r="F446" s="43" t="s">
        <v>7523</v>
      </c>
      <c r="G446" s="43" t="s">
        <v>271</v>
      </c>
      <c r="H446" s="51" t="s">
        <v>223</v>
      </c>
      <c r="I446" s="43" t="s">
        <v>226</v>
      </c>
      <c r="J446" s="31"/>
      <c r="K446" s="55"/>
      <c r="L446" s="31"/>
      <c r="M446" s="31"/>
      <c r="N446" s="43" t="s">
        <v>5683</v>
      </c>
      <c r="O446" s="48">
        <v>43596</v>
      </c>
      <c r="P446" s="43" t="s">
        <v>4675</v>
      </c>
      <c r="Q446" s="31" t="b">
        <f>IF(AND(OR(G446:G451=DATOS!C$8,G446:G451=DATOS!C$9),H446:H451=DATOS!B$4),ROW(G446:G451))</f>
        <v>0</v>
      </c>
      <c r="R446" s="31" t="str">
        <f t="shared" ca="1" si="0"/>
        <v/>
      </c>
      <c r="S446" s="31">
        <f t="shared" ca="1" si="8"/>
        <v>0</v>
      </c>
      <c r="T446" s="32"/>
      <c r="U446" s="32"/>
      <c r="V446" s="32"/>
      <c r="W446" s="32"/>
      <c r="X446" s="32"/>
      <c r="Y446" s="32"/>
      <c r="Z446" s="32"/>
      <c r="AA446" s="32"/>
      <c r="AB446" s="32"/>
      <c r="AC446" s="32"/>
      <c r="AD446" s="32"/>
      <c r="AE446" s="32"/>
    </row>
    <row r="447" spans="1:31" ht="12.75">
      <c r="A447" s="37" t="s">
        <v>7526</v>
      </c>
      <c r="B447" s="43" t="s">
        <v>7528</v>
      </c>
      <c r="C447" s="45" t="s">
        <v>942</v>
      </c>
      <c r="D447" s="45" t="s">
        <v>4647</v>
      </c>
      <c r="E447" s="48">
        <v>43596</v>
      </c>
      <c r="F447" s="43" t="s">
        <v>7531</v>
      </c>
      <c r="G447" s="43" t="s">
        <v>222</v>
      </c>
      <c r="H447" s="51" t="s">
        <v>223</v>
      </c>
      <c r="I447" s="43" t="s">
        <v>126</v>
      </c>
      <c r="J447" s="43"/>
      <c r="K447" s="52">
        <v>43599</v>
      </c>
      <c r="L447" s="48">
        <v>43600</v>
      </c>
      <c r="M447" s="43"/>
      <c r="N447" s="43"/>
      <c r="O447" s="31"/>
      <c r="P447" s="43"/>
      <c r="Q447" s="31" t="b">
        <f>IF(AND(OR(G447:G452=DATOS!C$8,G447:G452=DATOS!C$9),H447:H452=DATOS!B$4),ROW(G447:G452))</f>
        <v>0</v>
      </c>
      <c r="R447" s="31" t="str">
        <f t="shared" ca="1" si="0"/>
        <v/>
      </c>
      <c r="S447" s="31">
        <f t="shared" ca="1" si="8"/>
        <v>0</v>
      </c>
      <c r="T447" s="32"/>
      <c r="U447" s="32"/>
      <c r="V447" s="32"/>
      <c r="W447" s="32"/>
      <c r="X447" s="32"/>
      <c r="Y447" s="32"/>
      <c r="Z447" s="32"/>
      <c r="AA447" s="32"/>
      <c r="AB447" s="32"/>
      <c r="AC447" s="32"/>
      <c r="AD447" s="32"/>
      <c r="AE447" s="32"/>
    </row>
    <row r="448" spans="1:31" ht="12.75">
      <c r="A448" s="37" t="s">
        <v>7201</v>
      </c>
      <c r="B448" s="43" t="s">
        <v>7202</v>
      </c>
      <c r="C448" s="45" t="s">
        <v>701</v>
      </c>
      <c r="D448" s="45" t="s">
        <v>4671</v>
      </c>
      <c r="E448" s="48">
        <v>43598</v>
      </c>
      <c r="F448" s="43" t="s">
        <v>4739</v>
      </c>
      <c r="G448" s="43" t="s">
        <v>271</v>
      </c>
      <c r="H448" s="51" t="s">
        <v>223</v>
      </c>
      <c r="I448" s="43" t="s">
        <v>226</v>
      </c>
      <c r="J448" s="43"/>
      <c r="K448" s="52">
        <v>43598</v>
      </c>
      <c r="L448" s="48">
        <v>43599</v>
      </c>
      <c r="M448" s="48">
        <v>43602</v>
      </c>
      <c r="N448" s="43" t="s">
        <v>7539</v>
      </c>
      <c r="O448" s="48">
        <v>43602</v>
      </c>
      <c r="P448" s="322" t="s">
        <v>4652</v>
      </c>
      <c r="Q448" s="31" t="b">
        <f>IF(AND(OR(G448:G453=DATOS!C$8,G448:G453=DATOS!C$9),H448:H453=DATOS!B$4),ROW(G448:G453))</f>
        <v>0</v>
      </c>
      <c r="R448" s="31" t="str">
        <f t="shared" ca="1" si="0"/>
        <v/>
      </c>
      <c r="S448" s="31">
        <f t="shared" ca="1" si="8"/>
        <v>0</v>
      </c>
      <c r="T448" s="32"/>
      <c r="U448" s="32"/>
      <c r="V448" s="32"/>
      <c r="W448" s="32"/>
      <c r="X448" s="32"/>
      <c r="Y448" s="32"/>
      <c r="Z448" s="32"/>
      <c r="AA448" s="32"/>
      <c r="AB448" s="32"/>
      <c r="AC448" s="32"/>
      <c r="AD448" s="32"/>
      <c r="AE448" s="32"/>
    </row>
    <row r="449" spans="1:31" ht="12.75">
      <c r="A449" s="37" t="s">
        <v>6214</v>
      </c>
      <c r="B449" s="43" t="s">
        <v>6216</v>
      </c>
      <c r="C449" s="45" t="s">
        <v>263</v>
      </c>
      <c r="D449" s="45" t="s">
        <v>4671</v>
      </c>
      <c r="E449" s="48">
        <v>43598</v>
      </c>
      <c r="F449" s="43" t="s">
        <v>4739</v>
      </c>
      <c r="G449" s="43" t="s">
        <v>271</v>
      </c>
      <c r="H449" s="51" t="s">
        <v>223</v>
      </c>
      <c r="I449" s="43" t="s">
        <v>273</v>
      </c>
      <c r="J449" s="43"/>
      <c r="K449" s="52">
        <v>43599</v>
      </c>
      <c r="L449" s="43"/>
      <c r="M449" s="43"/>
      <c r="N449" s="43" t="s">
        <v>7546</v>
      </c>
      <c r="O449" s="48">
        <v>43599</v>
      </c>
      <c r="P449" s="43" t="s">
        <v>4675</v>
      </c>
      <c r="Q449" s="31" t="b">
        <f>IF(AND(OR(G449:G453=DATOS!C$8,G449:G453=DATOS!C$9),H449:H453=DATOS!B$4),ROW(G449:G453))</f>
        <v>0</v>
      </c>
      <c r="R449" s="31" t="str">
        <f t="shared" ca="1" si="0"/>
        <v/>
      </c>
      <c r="S449" s="31">
        <f t="shared" ca="1" si="8"/>
        <v>0</v>
      </c>
      <c r="T449" s="32"/>
      <c r="U449" s="32"/>
      <c r="V449" s="32"/>
      <c r="W449" s="32"/>
      <c r="X449" s="32"/>
      <c r="Y449" s="32"/>
      <c r="Z449" s="32"/>
      <c r="AA449" s="32"/>
      <c r="AB449" s="32"/>
      <c r="AC449" s="32"/>
      <c r="AD449" s="32"/>
      <c r="AE449" s="32"/>
    </row>
    <row r="450" spans="1:31" ht="12.75">
      <c r="A450" s="37" t="s">
        <v>7550</v>
      </c>
      <c r="B450" s="43" t="s">
        <v>7551</v>
      </c>
      <c r="C450" s="45" t="s">
        <v>216</v>
      </c>
      <c r="D450" s="45" t="s">
        <v>4671</v>
      </c>
      <c r="E450" s="48">
        <v>43598</v>
      </c>
      <c r="F450" s="43" t="s">
        <v>481</v>
      </c>
      <c r="G450" s="43" t="s">
        <v>384</v>
      </c>
      <c r="H450" s="51" t="s">
        <v>223</v>
      </c>
      <c r="I450" s="43" t="s">
        <v>226</v>
      </c>
      <c r="J450" s="31"/>
      <c r="K450" s="55"/>
      <c r="L450" s="31"/>
      <c r="M450" s="31"/>
      <c r="N450" s="43" t="s">
        <v>4734</v>
      </c>
      <c r="O450" s="48">
        <v>43599</v>
      </c>
      <c r="P450" s="43" t="s">
        <v>389</v>
      </c>
      <c r="Q450" s="31" t="b">
        <f>IF(AND(OR(G450:G454=DATOS!C$8,G450:G454=DATOS!C$9),H450:H454=DATOS!B$4),ROW(G450:G454))</f>
        <v>0</v>
      </c>
      <c r="R450" s="31" t="str">
        <f t="shared" ca="1" si="0"/>
        <v/>
      </c>
      <c r="S450" s="31">
        <f t="shared" ca="1" si="8"/>
        <v>0</v>
      </c>
      <c r="T450" s="32"/>
      <c r="U450" s="32"/>
      <c r="V450" s="32"/>
      <c r="W450" s="32"/>
      <c r="X450" s="32"/>
      <c r="Y450" s="32"/>
      <c r="Z450" s="32"/>
      <c r="AA450" s="32"/>
      <c r="AB450" s="32"/>
      <c r="AC450" s="32"/>
      <c r="AD450" s="32"/>
      <c r="AE450" s="32"/>
    </row>
    <row r="451" spans="1:31" ht="12.75">
      <c r="A451" s="37" t="s">
        <v>6076</v>
      </c>
      <c r="B451" s="43" t="s">
        <v>5340</v>
      </c>
      <c r="C451" s="45" t="s">
        <v>5612</v>
      </c>
      <c r="D451" s="45" t="s">
        <v>4671</v>
      </c>
      <c r="E451" s="48">
        <v>43598</v>
      </c>
      <c r="F451" s="43" t="s">
        <v>7554</v>
      </c>
      <c r="G451" s="43" t="s">
        <v>114</v>
      </c>
      <c r="H451" s="51" t="s">
        <v>223</v>
      </c>
      <c r="I451" s="43" t="s">
        <v>226</v>
      </c>
      <c r="J451" s="43"/>
      <c r="K451" s="52"/>
      <c r="L451" s="43"/>
      <c r="M451" s="43"/>
      <c r="N451" s="43" t="s">
        <v>7556</v>
      </c>
      <c r="O451" s="31"/>
      <c r="P451" s="43"/>
      <c r="Q451" s="31" t="b">
        <f>IF(AND(OR(G451:G455=DATOS!C$8,G451:G455=DATOS!C$9),H451:H455=DATOS!B$4),ROW(G451:G455))</f>
        <v>0</v>
      </c>
      <c r="R451" s="31" t="str">
        <f t="shared" ca="1" si="0"/>
        <v/>
      </c>
      <c r="S451" s="31">
        <f t="shared" ca="1" si="8"/>
        <v>0</v>
      </c>
      <c r="T451" s="32"/>
      <c r="U451" s="32"/>
      <c r="V451" s="32"/>
      <c r="W451" s="32"/>
      <c r="X451" s="32"/>
      <c r="Y451" s="32"/>
      <c r="Z451" s="32"/>
      <c r="AA451" s="32"/>
      <c r="AB451" s="32"/>
      <c r="AC451" s="32"/>
      <c r="AD451" s="32"/>
      <c r="AE451" s="32"/>
    </row>
    <row r="452" spans="1:31" ht="12.75">
      <c r="A452" s="37" t="s">
        <v>4782</v>
      </c>
      <c r="B452" s="43" t="s">
        <v>4783</v>
      </c>
      <c r="C452" s="45" t="s">
        <v>4784</v>
      </c>
      <c r="D452" s="45" t="s">
        <v>4671</v>
      </c>
      <c r="E452" s="48">
        <v>43598</v>
      </c>
      <c r="F452" s="43" t="s">
        <v>4739</v>
      </c>
      <c r="G452" s="43" t="s">
        <v>271</v>
      </c>
      <c r="H452" s="51" t="s">
        <v>223</v>
      </c>
      <c r="I452" s="43" t="s">
        <v>226</v>
      </c>
      <c r="J452" s="43"/>
      <c r="K452" s="52"/>
      <c r="L452" s="43"/>
      <c r="M452" s="43"/>
      <c r="N452" s="43" t="s">
        <v>7244</v>
      </c>
      <c r="O452" s="48">
        <v>43598</v>
      </c>
      <c r="P452" s="43" t="s">
        <v>4675</v>
      </c>
      <c r="Q452" s="31" t="b">
        <f>IF(AND(OR(G452:G456=DATOS!C$8,G452:G456=DATOS!C$9),H452:H456=DATOS!B$4),ROW(G452:G456))</f>
        <v>0</v>
      </c>
      <c r="R452" s="31" t="str">
        <f t="shared" ca="1" si="0"/>
        <v/>
      </c>
      <c r="S452" s="31">
        <f t="shared" ca="1" si="8"/>
        <v>0</v>
      </c>
      <c r="T452" s="32"/>
      <c r="U452" s="32"/>
      <c r="V452" s="32"/>
      <c r="W452" s="32"/>
      <c r="X452" s="32"/>
      <c r="Y452" s="32"/>
      <c r="Z452" s="32"/>
      <c r="AA452" s="32"/>
      <c r="AB452" s="32"/>
      <c r="AC452" s="32"/>
      <c r="AD452" s="32"/>
      <c r="AE452" s="32"/>
    </row>
    <row r="453" spans="1:31" ht="12.75">
      <c r="A453" s="37" t="s">
        <v>4914</v>
      </c>
      <c r="B453" s="43" t="s">
        <v>4916</v>
      </c>
      <c r="C453" s="45" t="s">
        <v>4655</v>
      </c>
      <c r="D453" s="45" t="s">
        <v>4779</v>
      </c>
      <c r="E453" s="48">
        <v>43598</v>
      </c>
      <c r="F453" s="43" t="s">
        <v>7020</v>
      </c>
      <c r="G453" s="43" t="s">
        <v>271</v>
      </c>
      <c r="H453" s="51" t="s">
        <v>223</v>
      </c>
      <c r="I453" s="43" t="s">
        <v>226</v>
      </c>
      <c r="J453" s="43"/>
      <c r="K453" s="52">
        <v>43601</v>
      </c>
      <c r="L453" s="43"/>
      <c r="M453" s="43"/>
      <c r="N453" s="43" t="s">
        <v>7567</v>
      </c>
      <c r="O453" s="48">
        <v>43601</v>
      </c>
      <c r="P453" s="43" t="s">
        <v>7568</v>
      </c>
      <c r="Q453" s="31" t="b">
        <f>IF(AND(OR(G453:G457=DATOS!C$8,G453:G457=DATOS!C$9),H453:H457=DATOS!B$4),ROW(G453:G457))</f>
        <v>0</v>
      </c>
      <c r="R453" s="31" t="str">
        <f t="shared" ca="1" si="0"/>
        <v/>
      </c>
      <c r="S453" s="31">
        <f t="shared" ca="1" si="8"/>
        <v>0</v>
      </c>
      <c r="T453" s="32"/>
      <c r="U453" s="32"/>
      <c r="V453" s="32"/>
      <c r="W453" s="32"/>
      <c r="X453" s="32"/>
      <c r="Y453" s="32"/>
      <c r="Z453" s="32"/>
      <c r="AA453" s="32"/>
      <c r="AB453" s="32"/>
      <c r="AC453" s="32"/>
      <c r="AD453" s="32"/>
      <c r="AE453" s="32"/>
    </row>
    <row r="454" spans="1:31" ht="12.75">
      <c r="A454" s="37" t="s">
        <v>7571</v>
      </c>
      <c r="B454" s="43" t="s">
        <v>6029</v>
      </c>
      <c r="C454" s="45" t="s">
        <v>216</v>
      </c>
      <c r="D454" s="45" t="s">
        <v>4779</v>
      </c>
      <c r="E454" s="48">
        <v>43598</v>
      </c>
      <c r="F454" s="43" t="s">
        <v>7020</v>
      </c>
      <c r="G454" s="43" t="s">
        <v>271</v>
      </c>
      <c r="H454" s="51" t="s">
        <v>223</v>
      </c>
      <c r="I454" s="43" t="s">
        <v>226</v>
      </c>
      <c r="J454" s="43"/>
      <c r="K454" s="52"/>
      <c r="L454" s="43"/>
      <c r="M454" s="43"/>
      <c r="N454" s="43" t="s">
        <v>7577</v>
      </c>
      <c r="O454" s="48">
        <v>43598</v>
      </c>
      <c r="P454" s="84" t="s">
        <v>4659</v>
      </c>
      <c r="Q454" s="31" t="b">
        <f>IF(AND(OR(G454:G458=DATOS!C$8,G454:G458=DATOS!C$9),H454:H458=DATOS!B$4),ROW(G454:G458))</f>
        <v>0</v>
      </c>
      <c r="R454" s="31" t="str">
        <f t="shared" ca="1" si="0"/>
        <v/>
      </c>
      <c r="S454" s="31">
        <f t="shared" ca="1" si="8"/>
        <v>0</v>
      </c>
      <c r="T454" s="32"/>
      <c r="U454" s="32"/>
      <c r="V454" s="32"/>
      <c r="W454" s="32"/>
      <c r="X454" s="32"/>
      <c r="Y454" s="32"/>
      <c r="Z454" s="32"/>
      <c r="AA454" s="32"/>
      <c r="AB454" s="32"/>
      <c r="AC454" s="32"/>
      <c r="AD454" s="32"/>
      <c r="AE454" s="32"/>
    </row>
    <row r="455" spans="1:31" ht="12.75">
      <c r="A455" s="76" t="s">
        <v>6651</v>
      </c>
      <c r="B455" s="43" t="s">
        <v>6652</v>
      </c>
      <c r="C455" s="45" t="s">
        <v>263</v>
      </c>
      <c r="D455" s="45" t="s">
        <v>4647</v>
      </c>
      <c r="E455" s="48">
        <v>43599</v>
      </c>
      <c r="F455" s="43" t="s">
        <v>7582</v>
      </c>
      <c r="G455" s="43" t="s">
        <v>271</v>
      </c>
      <c r="H455" s="51" t="s">
        <v>223</v>
      </c>
      <c r="I455" s="43" t="s">
        <v>273</v>
      </c>
      <c r="J455" s="31"/>
      <c r="K455" s="52">
        <v>43600</v>
      </c>
      <c r="L455" s="48">
        <v>43601</v>
      </c>
      <c r="M455" s="48">
        <v>43602</v>
      </c>
      <c r="N455" s="43"/>
      <c r="O455" s="31"/>
      <c r="P455" s="31"/>
      <c r="Q455" s="31" t="b">
        <f>IF(AND(OR(G455:G459=DATOS!C$8,G455:G459=DATOS!C$9),H455:H459=DATOS!B$4),ROW(G455:G459))</f>
        <v>0</v>
      </c>
      <c r="R455" s="31" t="str">
        <f t="shared" ca="1" si="0"/>
        <v/>
      </c>
      <c r="S455" s="31">
        <f t="shared" ca="1" si="8"/>
        <v>0</v>
      </c>
      <c r="T455" s="32"/>
      <c r="U455" s="32"/>
      <c r="V455" s="32"/>
      <c r="W455" s="32"/>
      <c r="X455" s="32"/>
      <c r="Y455" s="32"/>
      <c r="Z455" s="32"/>
      <c r="AA455" s="32"/>
      <c r="AB455" s="32"/>
      <c r="AC455" s="32"/>
      <c r="AD455" s="32"/>
      <c r="AE455" s="32"/>
    </row>
    <row r="456" spans="1:31" ht="12.75">
      <c r="A456" s="321" t="s">
        <v>4782</v>
      </c>
      <c r="B456" s="322" t="s">
        <v>4783</v>
      </c>
      <c r="C456" s="323" t="s">
        <v>4784</v>
      </c>
      <c r="D456" s="323" t="s">
        <v>4647</v>
      </c>
      <c r="E456" s="306">
        <v>43599</v>
      </c>
      <c r="F456" s="322" t="s">
        <v>7587</v>
      </c>
      <c r="G456" s="322" t="s">
        <v>114</v>
      </c>
      <c r="H456" s="324" t="s">
        <v>223</v>
      </c>
      <c r="I456" s="322" t="s">
        <v>226</v>
      </c>
      <c r="J456" s="321"/>
      <c r="K456" s="325"/>
      <c r="L456" s="321"/>
      <c r="M456" s="321"/>
      <c r="N456" s="322" t="s">
        <v>7588</v>
      </c>
      <c r="O456" s="306">
        <v>43599</v>
      </c>
      <c r="P456" s="322" t="s">
        <v>4652</v>
      </c>
      <c r="Q456" s="31" t="b">
        <f>IF(AND(OR(G456:G460=DATOS!C$8,G456:G460=DATOS!C$9),H456:H460=DATOS!B$4),ROW(G456:G460))</f>
        <v>0</v>
      </c>
      <c r="R456" s="31" t="str">
        <f t="shared" ca="1" si="0"/>
        <v/>
      </c>
      <c r="S456" s="31">
        <f t="shared" ca="1" si="8"/>
        <v>0</v>
      </c>
      <c r="T456" s="32"/>
      <c r="U456" s="32"/>
      <c r="V456" s="32"/>
      <c r="W456" s="32"/>
      <c r="X456" s="32"/>
      <c r="Y456" s="32"/>
      <c r="Z456" s="32"/>
      <c r="AA456" s="32"/>
      <c r="AB456" s="32"/>
      <c r="AC456" s="32"/>
      <c r="AD456" s="32"/>
      <c r="AE456" s="32"/>
    </row>
    <row r="457" spans="1:31" ht="12.75">
      <c r="A457" s="321" t="s">
        <v>5359</v>
      </c>
      <c r="B457" s="322" t="s">
        <v>4830</v>
      </c>
      <c r="C457" s="323" t="s">
        <v>360</v>
      </c>
      <c r="D457" s="323" t="s">
        <v>4647</v>
      </c>
      <c r="E457" s="306">
        <v>43599</v>
      </c>
      <c r="F457" s="322" t="s">
        <v>7587</v>
      </c>
      <c r="G457" s="322" t="s">
        <v>114</v>
      </c>
      <c r="H457" s="324" t="s">
        <v>223</v>
      </c>
      <c r="I457" s="322" t="s">
        <v>226</v>
      </c>
      <c r="J457" s="327"/>
      <c r="K457" s="325"/>
      <c r="L457" s="307"/>
      <c r="M457" s="307"/>
      <c r="N457" s="322" t="s">
        <v>7588</v>
      </c>
      <c r="O457" s="306">
        <v>43599</v>
      </c>
      <c r="P457" s="322" t="s">
        <v>4652</v>
      </c>
      <c r="Q457" s="31" t="b">
        <f>IF(AND(OR(G457:G460=DATOS!C$8,G457:G460=DATOS!C$9),H457:H460=DATOS!B$4),ROW(G457:G460))</f>
        <v>0</v>
      </c>
      <c r="R457" s="31" t="str">
        <f t="shared" ca="1" si="0"/>
        <v/>
      </c>
      <c r="S457" s="31">
        <f t="shared" ca="1" si="8"/>
        <v>0</v>
      </c>
      <c r="T457" s="32"/>
      <c r="U457" s="32"/>
      <c r="V457" s="32"/>
      <c r="W457" s="32"/>
      <c r="X457" s="32"/>
      <c r="Y457" s="32"/>
      <c r="Z457" s="32"/>
      <c r="AA457" s="32"/>
      <c r="AB457" s="32"/>
      <c r="AC457" s="32"/>
      <c r="AD457" s="32"/>
      <c r="AE457" s="32"/>
    </row>
    <row r="458" spans="1:31" ht="12.75">
      <c r="A458" s="321" t="s">
        <v>7593</v>
      </c>
      <c r="B458" s="322" t="s">
        <v>7594</v>
      </c>
      <c r="C458" s="338" t="s">
        <v>4746</v>
      </c>
      <c r="D458" s="338" t="s">
        <v>7457</v>
      </c>
      <c r="E458" s="306">
        <v>43599</v>
      </c>
      <c r="F458" s="322" t="s">
        <v>7595</v>
      </c>
      <c r="G458" s="322" t="s">
        <v>114</v>
      </c>
      <c r="H458" s="322" t="s">
        <v>223</v>
      </c>
      <c r="I458" s="322" t="s">
        <v>226</v>
      </c>
      <c r="J458" s="321"/>
      <c r="K458" s="325"/>
      <c r="L458" s="321"/>
      <c r="M458" s="321"/>
      <c r="N458" s="322" t="s">
        <v>7596</v>
      </c>
      <c r="O458" s="306">
        <v>43599</v>
      </c>
      <c r="P458" s="322" t="s">
        <v>7597</v>
      </c>
      <c r="Q458" s="31" t="b">
        <f>IF(AND(OR(G458:G461=DATOS!C$8,G458:G461=DATOS!C$9),H458:H461=DATOS!B$4),ROW(G458:G461))</f>
        <v>0</v>
      </c>
      <c r="R458" s="31" t="str">
        <f t="shared" ca="1" si="0"/>
        <v/>
      </c>
      <c r="S458" s="31">
        <f t="shared" ca="1" si="8"/>
        <v>0</v>
      </c>
      <c r="T458" s="32"/>
      <c r="U458" s="32"/>
      <c r="V458" s="32"/>
      <c r="W458" s="32"/>
      <c r="X458" s="32"/>
      <c r="Y458" s="32"/>
      <c r="Z458" s="32"/>
      <c r="AA458" s="32"/>
      <c r="AB458" s="32"/>
      <c r="AC458" s="32"/>
      <c r="AD458" s="32"/>
      <c r="AE458" s="32"/>
    </row>
    <row r="459" spans="1:31" ht="12.75">
      <c r="A459" s="90" t="s">
        <v>7599</v>
      </c>
      <c r="B459" s="322" t="s">
        <v>7601</v>
      </c>
      <c r="C459" s="323" t="s">
        <v>701</v>
      </c>
      <c r="D459" s="323" t="s">
        <v>4671</v>
      </c>
      <c r="E459" s="306">
        <v>43600</v>
      </c>
      <c r="F459" s="339" t="s">
        <v>7602</v>
      </c>
      <c r="G459" s="339" t="s">
        <v>384</v>
      </c>
      <c r="H459" s="43" t="s">
        <v>223</v>
      </c>
      <c r="I459" s="322" t="s">
        <v>226</v>
      </c>
      <c r="J459" s="327"/>
      <c r="K459" s="340">
        <v>43602</v>
      </c>
      <c r="L459" s="327"/>
      <c r="M459" s="327"/>
      <c r="N459" s="339" t="s">
        <v>7605</v>
      </c>
      <c r="O459" s="341">
        <v>43603</v>
      </c>
      <c r="P459" s="43" t="s">
        <v>389</v>
      </c>
      <c r="Q459" s="31" t="b">
        <f>IF(AND(OR(G459:G462=DATOS!C$8,G459:G462=DATOS!C$9),H459:H462=DATOS!B$4),ROW(G459:G462))</f>
        <v>0</v>
      </c>
      <c r="R459" s="31" t="str">
        <f t="shared" ca="1" si="0"/>
        <v/>
      </c>
      <c r="S459" s="31">
        <f t="shared" ca="1" si="8"/>
        <v>0</v>
      </c>
      <c r="T459" s="32"/>
      <c r="U459" s="32"/>
      <c r="V459" s="32"/>
      <c r="W459" s="32"/>
      <c r="X459" s="32"/>
      <c r="Y459" s="32"/>
      <c r="Z459" s="32"/>
      <c r="AA459" s="32"/>
      <c r="AB459" s="32"/>
      <c r="AC459" s="32"/>
      <c r="AD459" s="32"/>
      <c r="AE459" s="32"/>
    </row>
    <row r="460" spans="1:31" ht="12.75">
      <c r="A460" s="321" t="s">
        <v>7610</v>
      </c>
      <c r="B460" s="322" t="s">
        <v>7611</v>
      </c>
      <c r="C460" s="323" t="s">
        <v>785</v>
      </c>
      <c r="D460" s="323" t="s">
        <v>4647</v>
      </c>
      <c r="E460" s="306">
        <v>43600</v>
      </c>
      <c r="F460" s="322" t="s">
        <v>7612</v>
      </c>
      <c r="G460" s="322" t="s">
        <v>222</v>
      </c>
      <c r="H460" s="324" t="s">
        <v>223</v>
      </c>
      <c r="I460" s="322" t="s">
        <v>226</v>
      </c>
      <c r="J460" s="327"/>
      <c r="K460" s="325"/>
      <c r="L460" s="307"/>
      <c r="M460" s="307"/>
      <c r="N460" s="322" t="s">
        <v>7613</v>
      </c>
      <c r="O460" s="306">
        <v>43600</v>
      </c>
      <c r="P460" s="322" t="s">
        <v>4652</v>
      </c>
      <c r="Q460" s="31" t="b">
        <f>IF(AND(OR(G460:G463=DATOS!C$8,G460:G463=DATOS!C$9),H460:H463=DATOS!B$4),ROW(G460:G463))</f>
        <v>0</v>
      </c>
      <c r="R460" s="31" t="str">
        <f t="shared" ca="1" si="0"/>
        <v/>
      </c>
      <c r="S460" s="31">
        <f t="shared" ca="1" si="8"/>
        <v>0</v>
      </c>
      <c r="T460" s="32"/>
      <c r="U460" s="32"/>
      <c r="V460" s="32"/>
      <c r="W460" s="32"/>
      <c r="X460" s="32"/>
      <c r="Y460" s="32"/>
      <c r="Z460" s="32"/>
      <c r="AA460" s="32"/>
      <c r="AB460" s="32"/>
      <c r="AC460" s="32"/>
      <c r="AD460" s="32"/>
      <c r="AE460" s="32"/>
    </row>
    <row r="461" spans="1:31" ht="12.75">
      <c r="A461" s="329" t="s">
        <v>7617</v>
      </c>
      <c r="B461" s="322" t="s">
        <v>7618</v>
      </c>
      <c r="C461" s="323" t="s">
        <v>942</v>
      </c>
      <c r="D461" s="323" t="s">
        <v>7457</v>
      </c>
      <c r="E461" s="306">
        <v>43600</v>
      </c>
      <c r="F461" s="339" t="s">
        <v>1423</v>
      </c>
      <c r="G461" s="322" t="s">
        <v>114</v>
      </c>
      <c r="H461" s="43" t="s">
        <v>223</v>
      </c>
      <c r="I461" s="322" t="s">
        <v>226</v>
      </c>
      <c r="J461" s="321"/>
      <c r="K461" s="325"/>
      <c r="L461" s="321"/>
      <c r="M461" s="321"/>
      <c r="N461" s="339" t="s">
        <v>7621</v>
      </c>
      <c r="O461" s="341">
        <v>43603</v>
      </c>
      <c r="P461" s="339" t="s">
        <v>7597</v>
      </c>
      <c r="Q461" s="31" t="b">
        <f>IF(AND(OR(G461:G465=DATOS!C$8,G461:G465=DATOS!C$9),H461:H465=DATOS!B$4),ROW(G461:G465))</f>
        <v>0</v>
      </c>
      <c r="R461" s="31" t="str">
        <f t="shared" ca="1" si="0"/>
        <v/>
      </c>
      <c r="S461" s="31">
        <f t="shared" ca="1" si="8"/>
        <v>0</v>
      </c>
      <c r="T461" s="32"/>
      <c r="U461" s="32"/>
      <c r="V461" s="32"/>
      <c r="W461" s="32"/>
      <c r="X461" s="32"/>
      <c r="Y461" s="32"/>
      <c r="Z461" s="32"/>
      <c r="AA461" s="32"/>
      <c r="AB461" s="32"/>
      <c r="AC461" s="32"/>
      <c r="AD461" s="32"/>
      <c r="AE461" s="32"/>
    </row>
    <row r="462" spans="1:31" ht="12.75">
      <c r="A462" s="321" t="s">
        <v>5077</v>
      </c>
      <c r="B462" s="322" t="s">
        <v>5080</v>
      </c>
      <c r="C462" s="323" t="s">
        <v>898</v>
      </c>
      <c r="D462" s="323" t="s">
        <v>4647</v>
      </c>
      <c r="E462" s="306">
        <v>43601</v>
      </c>
      <c r="F462" s="339" t="s">
        <v>5038</v>
      </c>
      <c r="G462" s="322" t="s">
        <v>271</v>
      </c>
      <c r="H462" s="43" t="s">
        <v>223</v>
      </c>
      <c r="I462" s="322" t="s">
        <v>226</v>
      </c>
      <c r="J462" s="327"/>
      <c r="K462" s="325"/>
      <c r="L462" s="327"/>
      <c r="M462" s="327"/>
      <c r="N462" s="339" t="s">
        <v>7628</v>
      </c>
      <c r="O462" s="341">
        <v>43603</v>
      </c>
      <c r="P462" s="339" t="s">
        <v>7629</v>
      </c>
      <c r="Q462" s="31" t="b">
        <f>IF(AND(OR(G462:G466=DATOS!C$8,G462:G466=DATOS!C$9),H462:H466=DATOS!B$4),ROW(G462:G466))</f>
        <v>0</v>
      </c>
      <c r="R462" s="31" t="str">
        <f t="shared" ca="1" si="0"/>
        <v/>
      </c>
      <c r="S462" s="31">
        <f t="shared" ca="1" si="8"/>
        <v>0</v>
      </c>
      <c r="T462" s="32"/>
      <c r="U462" s="32"/>
      <c r="V462" s="32"/>
      <c r="W462" s="32"/>
      <c r="X462" s="32"/>
      <c r="Y462" s="32"/>
      <c r="Z462" s="32"/>
      <c r="AA462" s="32"/>
      <c r="AB462" s="32"/>
      <c r="AC462" s="32"/>
      <c r="AD462" s="32"/>
      <c r="AE462" s="32"/>
    </row>
    <row r="463" spans="1:31" ht="12.75">
      <c r="A463" s="329" t="s">
        <v>7633</v>
      </c>
      <c r="B463" s="339" t="s">
        <v>411</v>
      </c>
      <c r="C463" s="79" t="s">
        <v>414</v>
      </c>
      <c r="D463" s="79" t="s">
        <v>7457</v>
      </c>
      <c r="E463" s="341">
        <v>43601</v>
      </c>
      <c r="F463" s="339" t="s">
        <v>7635</v>
      </c>
      <c r="G463" s="339" t="s">
        <v>271</v>
      </c>
      <c r="H463" s="43" t="s">
        <v>223</v>
      </c>
      <c r="I463" s="339" t="s">
        <v>226</v>
      </c>
      <c r="J463" s="327"/>
      <c r="K463" s="325"/>
      <c r="L463" s="307"/>
      <c r="M463" s="307"/>
      <c r="N463" s="307" t="s">
        <v>7636</v>
      </c>
      <c r="O463" s="306">
        <v>43601</v>
      </c>
      <c r="P463" s="307" t="s">
        <v>4652</v>
      </c>
      <c r="Q463" s="31" t="b">
        <f>IF(AND(OR(G463:G467=DATOS!C$8,G463:G467=DATOS!C$9),H463:H467=DATOS!B$4),ROW(G463:G467))</f>
        <v>0</v>
      </c>
      <c r="R463" s="31" t="str">
        <f t="shared" ca="1" si="0"/>
        <v/>
      </c>
      <c r="S463" s="31">
        <f t="shared" ca="1" si="8"/>
        <v>0</v>
      </c>
      <c r="T463" s="32"/>
      <c r="U463" s="32"/>
      <c r="V463" s="32"/>
      <c r="W463" s="32"/>
      <c r="X463" s="32"/>
      <c r="Y463" s="32"/>
      <c r="Z463" s="32"/>
      <c r="AA463" s="32"/>
      <c r="AB463" s="32"/>
      <c r="AC463" s="32"/>
      <c r="AD463" s="32"/>
      <c r="AE463" s="32"/>
    </row>
    <row r="464" spans="1:31" ht="12.75">
      <c r="A464" s="37" t="s">
        <v>5956</v>
      </c>
      <c r="B464" s="43" t="s">
        <v>5957</v>
      </c>
      <c r="C464" s="45" t="s">
        <v>5151</v>
      </c>
      <c r="D464" s="45" t="s">
        <v>4671</v>
      </c>
      <c r="E464" s="48">
        <v>43601</v>
      </c>
      <c r="F464" s="43" t="s">
        <v>7641</v>
      </c>
      <c r="G464" s="43" t="s">
        <v>271</v>
      </c>
      <c r="H464" s="51" t="s">
        <v>223</v>
      </c>
      <c r="I464" s="43" t="s">
        <v>226</v>
      </c>
      <c r="J464" s="43"/>
      <c r="K464" s="52"/>
      <c r="L464" s="43"/>
      <c r="M464" s="43"/>
      <c r="N464" s="43" t="s">
        <v>7642</v>
      </c>
      <c r="O464" s="48">
        <v>43601</v>
      </c>
      <c r="P464" s="43" t="s">
        <v>4675</v>
      </c>
      <c r="Q464" s="31" t="b">
        <f>IF(AND(OR(G464:G468=DATOS!C$8,G464:G468=DATOS!C$9),H464:H468=DATOS!B$4),ROW(G464:G468))</f>
        <v>0</v>
      </c>
      <c r="R464" s="31" t="str">
        <f t="shared" ca="1" si="0"/>
        <v/>
      </c>
      <c r="S464" s="31">
        <f t="shared" ca="1" si="8"/>
        <v>0</v>
      </c>
      <c r="T464" s="32"/>
      <c r="U464" s="32"/>
      <c r="V464" s="32"/>
      <c r="W464" s="32"/>
      <c r="X464" s="32"/>
      <c r="Y464" s="32"/>
      <c r="Z464" s="32"/>
      <c r="AA464" s="32"/>
      <c r="AB464" s="32"/>
      <c r="AC464" s="32"/>
      <c r="AD464" s="32"/>
      <c r="AE464" s="32"/>
    </row>
    <row r="465" spans="1:31" ht="12.75">
      <c r="A465" s="37" t="s">
        <v>6809</v>
      </c>
      <c r="B465" s="43" t="s">
        <v>6810</v>
      </c>
      <c r="C465" s="45" t="s">
        <v>216</v>
      </c>
      <c r="D465" s="45" t="s">
        <v>4671</v>
      </c>
      <c r="E465" s="48">
        <v>43601</v>
      </c>
      <c r="F465" s="43" t="s">
        <v>4739</v>
      </c>
      <c r="G465" s="43" t="s">
        <v>271</v>
      </c>
      <c r="H465" s="51" t="s">
        <v>223</v>
      </c>
      <c r="I465" s="43" t="s">
        <v>226</v>
      </c>
      <c r="J465" s="43"/>
      <c r="K465" s="48">
        <v>43612</v>
      </c>
      <c r="L465" s="48">
        <v>43613</v>
      </c>
      <c r="M465" s="48">
        <v>43614</v>
      </c>
      <c r="N465" s="43" t="s">
        <v>6708</v>
      </c>
      <c r="O465" s="48">
        <v>43614</v>
      </c>
      <c r="P465" s="43" t="s">
        <v>4675</v>
      </c>
      <c r="Q465" s="31" t="b">
        <f>IF(AND(OR(G465:G469=DATOS!C$8,G465:G469=DATOS!C$9),H465:H469=DATOS!B$4),ROW(G465:G469))</f>
        <v>0</v>
      </c>
      <c r="R465" s="31" t="str">
        <f t="shared" ca="1" si="0"/>
        <v/>
      </c>
      <c r="S465" s="31">
        <f t="shared" ca="1" si="8"/>
        <v>0</v>
      </c>
      <c r="T465" s="32"/>
      <c r="U465" s="32"/>
      <c r="V465" s="32"/>
      <c r="W465" s="32"/>
      <c r="X465" s="32"/>
      <c r="Y465" s="32"/>
      <c r="Z465" s="32"/>
      <c r="AA465" s="32"/>
      <c r="AB465" s="32"/>
      <c r="AC465" s="32"/>
      <c r="AD465" s="32"/>
      <c r="AE465" s="32"/>
    </row>
    <row r="466" spans="1:31" ht="12.75">
      <c r="A466" s="37" t="s">
        <v>6979</v>
      </c>
      <c r="B466" s="43" t="s">
        <v>6980</v>
      </c>
      <c r="C466" s="45" t="s">
        <v>942</v>
      </c>
      <c r="D466" s="45" t="s">
        <v>4671</v>
      </c>
      <c r="E466" s="48">
        <v>43602</v>
      </c>
      <c r="F466" s="43" t="s">
        <v>4739</v>
      </c>
      <c r="G466" s="43" t="s">
        <v>271</v>
      </c>
      <c r="H466" s="51" t="s">
        <v>223</v>
      </c>
      <c r="I466" s="43" t="s">
        <v>126</v>
      </c>
      <c r="J466" s="43"/>
      <c r="K466" s="52">
        <v>43605</v>
      </c>
      <c r="L466" s="43"/>
      <c r="M466" s="43"/>
      <c r="N466" s="43" t="s">
        <v>7499</v>
      </c>
      <c r="O466" s="48">
        <v>43605</v>
      </c>
      <c r="P466" s="43" t="s">
        <v>7650</v>
      </c>
      <c r="Q466" s="31" t="b">
        <f>IF(AND(OR(G466:G470=DATOS!C$8,G466:G470=DATOS!C$9),H466:H470=DATOS!B$4),ROW(G466:G470))</f>
        <v>0</v>
      </c>
      <c r="R466" s="31" t="str">
        <f t="shared" ca="1" si="0"/>
        <v/>
      </c>
      <c r="S466" s="31">
        <f t="shared" ca="1" si="8"/>
        <v>0</v>
      </c>
      <c r="T466" s="32"/>
      <c r="U466" s="32"/>
      <c r="V466" s="32"/>
      <c r="W466" s="32"/>
      <c r="X466" s="32"/>
      <c r="Y466" s="32"/>
      <c r="Z466" s="32"/>
      <c r="AA466" s="32"/>
      <c r="AB466" s="32"/>
      <c r="AC466" s="32"/>
      <c r="AD466" s="32"/>
      <c r="AE466" s="32"/>
    </row>
    <row r="467" spans="1:31" ht="12.75">
      <c r="A467" s="37" t="s">
        <v>7657</v>
      </c>
      <c r="B467" s="43" t="s">
        <v>7658</v>
      </c>
      <c r="C467" s="45" t="s">
        <v>216</v>
      </c>
      <c r="D467" s="45" t="s">
        <v>7457</v>
      </c>
      <c r="E467" s="48">
        <v>43602</v>
      </c>
      <c r="F467" s="43" t="s">
        <v>7659</v>
      </c>
      <c r="G467" s="43" t="s">
        <v>114</v>
      </c>
      <c r="H467" s="51" t="s">
        <v>223</v>
      </c>
      <c r="I467" s="43" t="s">
        <v>226</v>
      </c>
      <c r="J467" s="43"/>
      <c r="K467" s="52"/>
      <c r="L467" s="43"/>
      <c r="M467" s="43"/>
      <c r="N467" s="43" t="s">
        <v>7662</v>
      </c>
      <c r="O467" s="48">
        <v>43602</v>
      </c>
      <c r="P467" s="43" t="s">
        <v>7500</v>
      </c>
      <c r="Q467" s="31" t="b">
        <f>IF(AND(OR(G467:G471=DATOS!C$8,G467:G471=DATOS!C$9),H467:H471=DATOS!B$4),ROW(G467:G471))</f>
        <v>0</v>
      </c>
      <c r="R467" s="31" t="str">
        <f t="shared" ca="1" si="0"/>
        <v/>
      </c>
      <c r="S467" s="31">
        <f t="shared" ca="1" si="8"/>
        <v>0</v>
      </c>
      <c r="T467" s="32"/>
      <c r="U467" s="32"/>
      <c r="V467" s="32"/>
      <c r="W467" s="32"/>
      <c r="X467" s="32"/>
      <c r="Y467" s="32"/>
      <c r="Z467" s="32"/>
      <c r="AA467" s="32"/>
      <c r="AB467" s="32"/>
      <c r="AC467" s="32"/>
      <c r="AD467" s="32"/>
      <c r="AE467" s="32"/>
    </row>
    <row r="468" spans="1:31" ht="12.75">
      <c r="A468" s="37" t="s">
        <v>7666</v>
      </c>
      <c r="B468" s="43" t="s">
        <v>6250</v>
      </c>
      <c r="C468" s="45" t="s">
        <v>216</v>
      </c>
      <c r="D468" s="45" t="s">
        <v>7457</v>
      </c>
      <c r="E468" s="48">
        <v>43602</v>
      </c>
      <c r="F468" s="43" t="s">
        <v>7667</v>
      </c>
      <c r="G468" s="43" t="s">
        <v>114</v>
      </c>
      <c r="H468" s="51" t="s">
        <v>223</v>
      </c>
      <c r="I468" s="43" t="s">
        <v>226</v>
      </c>
      <c r="J468" s="43"/>
      <c r="K468" s="52">
        <v>43602</v>
      </c>
      <c r="L468" s="43"/>
      <c r="M468" s="43"/>
      <c r="N468" s="43" t="s">
        <v>7669</v>
      </c>
      <c r="O468" s="48">
        <v>43603</v>
      </c>
      <c r="P468" s="43" t="s">
        <v>7500</v>
      </c>
      <c r="Q468" s="31" t="b">
        <f>IF(AND(OR(G468:G472=DATOS!C$8,G468:G472=DATOS!C$9),H468:H472=DATOS!B$4),ROW(G468:G472))</f>
        <v>0</v>
      </c>
      <c r="R468" s="31" t="str">
        <f t="shared" ca="1" si="0"/>
        <v/>
      </c>
      <c r="S468" s="31">
        <f t="shared" ca="1" si="8"/>
        <v>0</v>
      </c>
      <c r="T468" s="32"/>
      <c r="U468" s="32"/>
      <c r="V468" s="32"/>
      <c r="W468" s="32"/>
      <c r="X468" s="32"/>
      <c r="Y468" s="32"/>
      <c r="Z468" s="32"/>
      <c r="AA468" s="32"/>
      <c r="AB468" s="32"/>
      <c r="AC468" s="32"/>
      <c r="AD468" s="32"/>
      <c r="AE468" s="32"/>
    </row>
    <row r="469" spans="1:31" ht="12.75">
      <c r="A469" s="37" t="s">
        <v>7673</v>
      </c>
      <c r="B469" s="43" t="s">
        <v>7674</v>
      </c>
      <c r="C469" s="45" t="s">
        <v>701</v>
      </c>
      <c r="D469" s="45" t="s">
        <v>7457</v>
      </c>
      <c r="E469" s="48">
        <v>43602</v>
      </c>
      <c r="F469" s="43" t="s">
        <v>7675</v>
      </c>
      <c r="G469" s="43" t="s">
        <v>114</v>
      </c>
      <c r="H469" s="51" t="s">
        <v>223</v>
      </c>
      <c r="I469" s="43" t="s">
        <v>226</v>
      </c>
      <c r="J469" s="43"/>
      <c r="K469" s="52">
        <v>43602</v>
      </c>
      <c r="L469" s="48">
        <v>43606</v>
      </c>
      <c r="M469" s="48">
        <v>43607</v>
      </c>
      <c r="N469" s="43" t="s">
        <v>7677</v>
      </c>
      <c r="O469" s="48">
        <v>43615</v>
      </c>
      <c r="P469" s="43" t="s">
        <v>7500</v>
      </c>
      <c r="Q469" s="31" t="b">
        <f>IF(AND(OR(G469:G473=DATOS!C$8,G469:G473=DATOS!C$9),H469:H473=DATOS!B$4),ROW(G469:G473))</f>
        <v>0</v>
      </c>
      <c r="R469" s="31" t="str">
        <f t="shared" ca="1" si="0"/>
        <v/>
      </c>
      <c r="S469" s="31">
        <f t="shared" ca="1" si="8"/>
        <v>0</v>
      </c>
      <c r="T469" s="32"/>
      <c r="U469" s="32"/>
      <c r="V469" s="32"/>
      <c r="W469" s="32"/>
      <c r="X469" s="32"/>
      <c r="Y469" s="32"/>
      <c r="Z469" s="32"/>
      <c r="AA469" s="32"/>
      <c r="AB469" s="32"/>
      <c r="AC469" s="32"/>
      <c r="AD469" s="32"/>
      <c r="AE469" s="32"/>
    </row>
    <row r="470" spans="1:31" ht="12.75">
      <c r="A470" s="37" t="s">
        <v>7682</v>
      </c>
      <c r="B470" s="43" t="s">
        <v>7684</v>
      </c>
      <c r="C470" s="45" t="s">
        <v>380</v>
      </c>
      <c r="D470" s="45" t="s">
        <v>7457</v>
      </c>
      <c r="E470" s="48">
        <v>43602</v>
      </c>
      <c r="F470" s="43" t="s">
        <v>7675</v>
      </c>
      <c r="G470" s="43" t="s">
        <v>384</v>
      </c>
      <c r="H470" s="51" t="s">
        <v>223</v>
      </c>
      <c r="I470" s="43" t="s">
        <v>226</v>
      </c>
      <c r="J470" s="43"/>
      <c r="K470" s="52">
        <v>43602</v>
      </c>
      <c r="L470" s="48">
        <v>43603</v>
      </c>
      <c r="M470" s="43"/>
      <c r="N470" s="43" t="s">
        <v>7685</v>
      </c>
      <c r="O470" s="48">
        <v>43605</v>
      </c>
      <c r="P470" s="43" t="s">
        <v>5576</v>
      </c>
      <c r="Q470" s="31" t="b">
        <f>IF(AND(OR(G470:G474=DATOS!C$8,G470:G474=DATOS!C$9),H470:H474=DATOS!B$4),ROW(G470:G474))</f>
        <v>0</v>
      </c>
      <c r="R470" s="31" t="str">
        <f t="shared" ca="1" si="0"/>
        <v/>
      </c>
      <c r="S470" s="31">
        <f t="shared" ca="1" si="8"/>
        <v>0</v>
      </c>
      <c r="T470" s="32"/>
      <c r="U470" s="32"/>
      <c r="V470" s="32"/>
      <c r="W470" s="32"/>
      <c r="X470" s="32"/>
      <c r="Y470" s="32"/>
      <c r="Z470" s="32"/>
      <c r="AA470" s="32"/>
      <c r="AB470" s="32"/>
      <c r="AC470" s="32"/>
      <c r="AD470" s="32"/>
      <c r="AE470" s="32"/>
    </row>
    <row r="471" spans="1:31" ht="12.75">
      <c r="A471" s="37" t="s">
        <v>7689</v>
      </c>
      <c r="B471" s="43" t="s">
        <v>5558</v>
      </c>
      <c r="C471" s="45" t="s">
        <v>701</v>
      </c>
      <c r="D471" s="45" t="s">
        <v>7690</v>
      </c>
      <c r="E471" s="48">
        <v>43602</v>
      </c>
      <c r="F471" s="43" t="s">
        <v>7691</v>
      </c>
      <c r="G471" s="43" t="s">
        <v>384</v>
      </c>
      <c r="H471" s="51" t="s">
        <v>223</v>
      </c>
      <c r="I471" s="43" t="s">
        <v>226</v>
      </c>
      <c r="J471" s="43"/>
      <c r="K471" s="52">
        <v>43636</v>
      </c>
      <c r="L471" s="48">
        <v>43603</v>
      </c>
      <c r="M471" s="48">
        <v>43605</v>
      </c>
      <c r="N471" s="43" t="s">
        <v>7694</v>
      </c>
      <c r="O471" s="48">
        <v>43636</v>
      </c>
      <c r="P471" s="43" t="s">
        <v>4675</v>
      </c>
      <c r="Q471" s="31" t="b">
        <f>IF(AND(OR(G471:G475=DATOS!C$8,G471:G475=DATOS!C$9),H471:H475=DATOS!B$4),ROW(G471:G475))</f>
        <v>0</v>
      </c>
      <c r="R471" s="31" t="str">
        <f t="shared" ca="1" si="0"/>
        <v/>
      </c>
      <c r="S471" s="31">
        <f t="shared" ca="1" si="8"/>
        <v>0</v>
      </c>
      <c r="T471" s="32"/>
      <c r="U471" s="32"/>
      <c r="V471" s="32"/>
      <c r="W471" s="32"/>
      <c r="X471" s="32"/>
      <c r="Y471" s="32"/>
      <c r="Z471" s="32"/>
      <c r="AA471" s="32"/>
      <c r="AB471" s="32"/>
      <c r="AC471" s="32"/>
      <c r="AD471" s="32"/>
      <c r="AE471" s="32"/>
    </row>
    <row r="472" spans="1:31" ht="12.75">
      <c r="A472" s="321" t="s">
        <v>7696</v>
      </c>
      <c r="B472" s="322" t="s">
        <v>7423</v>
      </c>
      <c r="C472" s="323" t="s">
        <v>664</v>
      </c>
      <c r="D472" s="323" t="s">
        <v>4647</v>
      </c>
      <c r="E472" s="306">
        <v>43603</v>
      </c>
      <c r="F472" s="322" t="s">
        <v>7697</v>
      </c>
      <c r="G472" s="322" t="s">
        <v>271</v>
      </c>
      <c r="H472" s="324" t="s">
        <v>223</v>
      </c>
      <c r="I472" s="322" t="s">
        <v>226</v>
      </c>
      <c r="J472" s="321"/>
      <c r="K472" s="325"/>
      <c r="L472" s="322"/>
      <c r="M472" s="322"/>
      <c r="N472" s="322" t="s">
        <v>7698</v>
      </c>
      <c r="O472" s="306">
        <v>43603</v>
      </c>
      <c r="P472" s="322" t="s">
        <v>4652</v>
      </c>
      <c r="Q472" s="31" t="b">
        <f>IF(AND(OR(G472:G476=DATOS!C$8,G472:G476=DATOS!C$9),H472:H476=DATOS!B$4),ROW(G472:G476))</f>
        <v>0</v>
      </c>
      <c r="R472" s="31" t="str">
        <f t="shared" ca="1" si="0"/>
        <v/>
      </c>
      <c r="S472" s="31">
        <f t="shared" ca="1" si="8"/>
        <v>0</v>
      </c>
      <c r="T472" s="32"/>
      <c r="U472" s="32"/>
      <c r="V472" s="32"/>
      <c r="W472" s="32"/>
      <c r="X472" s="32"/>
      <c r="Y472" s="32"/>
      <c r="Z472" s="32"/>
      <c r="AA472" s="32"/>
      <c r="AB472" s="32"/>
      <c r="AC472" s="32"/>
      <c r="AD472" s="32"/>
      <c r="AE472" s="32"/>
    </row>
    <row r="473" spans="1:31" ht="12.75">
      <c r="A473" s="321" t="s">
        <v>5877</v>
      </c>
      <c r="B473" s="322" t="s">
        <v>5879</v>
      </c>
      <c r="C473" s="323" t="s">
        <v>4726</v>
      </c>
      <c r="D473" s="323" t="s">
        <v>7457</v>
      </c>
      <c r="E473" s="306">
        <v>43603</v>
      </c>
      <c r="F473" s="322" t="s">
        <v>7705</v>
      </c>
      <c r="G473" s="322" t="s">
        <v>222</v>
      </c>
      <c r="H473" s="324" t="s">
        <v>223</v>
      </c>
      <c r="I473" s="322" t="s">
        <v>226</v>
      </c>
      <c r="J473" s="321"/>
      <c r="K473" s="325"/>
      <c r="L473" s="322"/>
      <c r="M473" s="322"/>
      <c r="N473" s="322" t="s">
        <v>7706</v>
      </c>
      <c r="O473" s="306">
        <v>43603</v>
      </c>
      <c r="P473" s="322" t="s">
        <v>7500</v>
      </c>
      <c r="Q473" s="31" t="b">
        <f>IF(AND(OR(G473:G477=DATOS!C$8,G473:G477=DATOS!C$9),H473:H477=DATOS!B$4),ROW(G473:G477))</f>
        <v>0</v>
      </c>
      <c r="R473" s="31" t="str">
        <f t="shared" ca="1" si="0"/>
        <v/>
      </c>
      <c r="S473" s="31">
        <f t="shared" ca="1" si="8"/>
        <v>0</v>
      </c>
      <c r="T473" s="32"/>
      <c r="U473" s="32"/>
      <c r="V473" s="32"/>
      <c r="W473" s="32"/>
      <c r="X473" s="32"/>
      <c r="Y473" s="32"/>
      <c r="Z473" s="32"/>
      <c r="AA473" s="32"/>
      <c r="AB473" s="32"/>
      <c r="AC473" s="32"/>
      <c r="AD473" s="32"/>
      <c r="AE473" s="32"/>
    </row>
    <row r="474" spans="1:31" ht="12.75">
      <c r="A474" s="321" t="s">
        <v>7712</v>
      </c>
      <c r="B474" s="339" t="s">
        <v>7713</v>
      </c>
      <c r="C474" s="323" t="s">
        <v>624</v>
      </c>
      <c r="D474" s="323" t="s">
        <v>4671</v>
      </c>
      <c r="E474" s="306">
        <v>43605</v>
      </c>
      <c r="F474" s="322" t="s">
        <v>7714</v>
      </c>
      <c r="G474" s="322" t="s">
        <v>114</v>
      </c>
      <c r="H474" s="43" t="s">
        <v>223</v>
      </c>
      <c r="I474" s="322" t="s">
        <v>226</v>
      </c>
      <c r="J474" s="327"/>
      <c r="K474" s="340">
        <v>43606</v>
      </c>
      <c r="L474" s="341">
        <v>43607</v>
      </c>
      <c r="M474" s="307"/>
      <c r="N474" s="339" t="s">
        <v>274</v>
      </c>
      <c r="O474" s="341">
        <v>43607</v>
      </c>
      <c r="P474" s="339" t="s">
        <v>7650</v>
      </c>
      <c r="Q474" s="31" t="b">
        <f>IF(AND(OR(G474:G478=DATOS!C$8,G474:G478=DATOS!C$9),H474:H478=DATOS!B$4),ROW(G474:G478))</f>
        <v>0</v>
      </c>
      <c r="R474" s="31" t="str">
        <f t="shared" ca="1" si="0"/>
        <v/>
      </c>
      <c r="S474" s="31">
        <f t="shared" ca="1" si="8"/>
        <v>0</v>
      </c>
      <c r="T474" s="32"/>
      <c r="U474" s="32"/>
      <c r="V474" s="32"/>
      <c r="W474" s="32"/>
      <c r="X474" s="32"/>
      <c r="Y474" s="32"/>
      <c r="Z474" s="32"/>
      <c r="AA474" s="32"/>
      <c r="AB474" s="32"/>
      <c r="AC474" s="32"/>
      <c r="AD474" s="32"/>
      <c r="AE474" s="32"/>
    </row>
    <row r="475" spans="1:31" ht="12.75">
      <c r="A475" s="37" t="s">
        <v>7719</v>
      </c>
      <c r="B475" s="43" t="s">
        <v>7720</v>
      </c>
      <c r="C475" s="45" t="s">
        <v>263</v>
      </c>
      <c r="D475" s="45" t="s">
        <v>4671</v>
      </c>
      <c r="E475" s="48">
        <v>43605</v>
      </c>
      <c r="F475" s="43" t="s">
        <v>4739</v>
      </c>
      <c r="G475" s="43" t="s">
        <v>271</v>
      </c>
      <c r="H475" s="51" t="s">
        <v>223</v>
      </c>
      <c r="I475" s="43" t="s">
        <v>226</v>
      </c>
      <c r="J475" s="43"/>
      <c r="K475" s="52"/>
      <c r="L475" s="43"/>
      <c r="M475" s="43"/>
      <c r="N475" s="43" t="s">
        <v>7721</v>
      </c>
      <c r="O475" s="48">
        <v>43605</v>
      </c>
      <c r="P475" s="43" t="s">
        <v>4675</v>
      </c>
      <c r="Q475" s="31" t="b">
        <f>IF(AND(OR(G475:G479=DATOS!C$8,G475:G479=DATOS!C$9),H475:H479=DATOS!B$4),ROW(G475:G479))</f>
        <v>0</v>
      </c>
      <c r="R475" s="31" t="str">
        <f t="shared" ca="1" si="0"/>
        <v/>
      </c>
      <c r="S475" s="31">
        <f t="shared" ca="1" si="8"/>
        <v>0</v>
      </c>
      <c r="T475" s="32"/>
      <c r="U475" s="32"/>
      <c r="V475" s="32"/>
      <c r="W475" s="32"/>
      <c r="X475" s="32"/>
      <c r="Y475" s="32"/>
      <c r="Z475" s="32"/>
      <c r="AA475" s="32"/>
      <c r="AB475" s="32"/>
      <c r="AC475" s="32"/>
      <c r="AD475" s="32"/>
      <c r="AE475" s="32"/>
    </row>
    <row r="476" spans="1:31" ht="12.75">
      <c r="A476" s="37" t="s">
        <v>7723</v>
      </c>
      <c r="B476" s="43" t="s">
        <v>7724</v>
      </c>
      <c r="C476" s="45" t="s">
        <v>216</v>
      </c>
      <c r="D476" s="45" t="s">
        <v>7690</v>
      </c>
      <c r="E476" s="48">
        <v>43605</v>
      </c>
      <c r="F476" s="43" t="s">
        <v>7725</v>
      </c>
      <c r="G476" s="43" t="s">
        <v>222</v>
      </c>
      <c r="H476" s="51" t="s">
        <v>223</v>
      </c>
      <c r="I476" s="43" t="s">
        <v>226</v>
      </c>
      <c r="J476" s="43"/>
      <c r="K476" s="52">
        <v>43606</v>
      </c>
      <c r="L476" s="43"/>
      <c r="M476" s="43"/>
      <c r="N476" s="43" t="s">
        <v>7244</v>
      </c>
      <c r="O476" s="48">
        <v>43606</v>
      </c>
      <c r="P476" s="43" t="s">
        <v>7650</v>
      </c>
      <c r="Q476" s="31" t="b">
        <f>IF(AND(OR(G476:G480=DATOS!C$8,G476:G480=DATOS!C$9),H476:H480=DATOS!B$4),ROW(G476:G480))</f>
        <v>0</v>
      </c>
      <c r="R476" s="31" t="str">
        <f t="shared" ca="1" si="0"/>
        <v/>
      </c>
      <c r="S476" s="31">
        <f t="shared" ca="1" si="8"/>
        <v>0</v>
      </c>
      <c r="T476" s="32"/>
      <c r="U476" s="32"/>
      <c r="V476" s="32"/>
      <c r="W476" s="32"/>
      <c r="X476" s="32"/>
      <c r="Y476" s="32"/>
      <c r="Z476" s="32"/>
      <c r="AA476" s="32"/>
      <c r="AB476" s="32"/>
      <c r="AC476" s="32"/>
      <c r="AD476" s="32"/>
      <c r="AE476" s="32"/>
    </row>
    <row r="477" spans="1:31" ht="12.75">
      <c r="A477" s="37" t="s">
        <v>7730</v>
      </c>
      <c r="B477" s="43" t="s">
        <v>7731</v>
      </c>
      <c r="C477" s="45" t="s">
        <v>414</v>
      </c>
      <c r="D477" s="45" t="s">
        <v>7690</v>
      </c>
      <c r="E477" s="48">
        <v>43605</v>
      </c>
      <c r="F477" s="43" t="s">
        <v>1423</v>
      </c>
      <c r="G477" s="43" t="s">
        <v>271</v>
      </c>
      <c r="H477" s="51" t="s">
        <v>223</v>
      </c>
      <c r="I477" s="43" t="s">
        <v>226</v>
      </c>
      <c r="J477" s="31"/>
      <c r="K477" s="52">
        <v>43606</v>
      </c>
      <c r="L477" s="31"/>
      <c r="M477" s="31"/>
      <c r="N477" s="43" t="s">
        <v>368</v>
      </c>
      <c r="O477" s="48">
        <v>43606</v>
      </c>
      <c r="P477" s="43" t="s">
        <v>7650</v>
      </c>
      <c r="Q477" s="31" t="b">
        <f>IF(AND(OR(G477:G481=DATOS!C$8,G477:G481=DATOS!C$9),H477:H481=DATOS!B$4),ROW(G477:G481))</f>
        <v>0</v>
      </c>
      <c r="R477" s="31" t="str">
        <f t="shared" ca="1" si="0"/>
        <v/>
      </c>
      <c r="S477" s="31">
        <f t="shared" ca="1" si="8"/>
        <v>0</v>
      </c>
      <c r="T477" s="32"/>
      <c r="U477" s="32"/>
      <c r="V477" s="32"/>
      <c r="W477" s="32"/>
      <c r="X477" s="32"/>
      <c r="Y477" s="32"/>
      <c r="Z477" s="32"/>
      <c r="AA477" s="32"/>
      <c r="AB477" s="32"/>
      <c r="AC477" s="32"/>
      <c r="AD477" s="32"/>
      <c r="AE477" s="32"/>
    </row>
    <row r="478" spans="1:31" ht="12.75">
      <c r="A478" s="89" t="s">
        <v>7738</v>
      </c>
      <c r="B478" s="43" t="s">
        <v>7739</v>
      </c>
      <c r="C478" s="45" t="s">
        <v>5086</v>
      </c>
      <c r="D478" s="45" t="s">
        <v>7690</v>
      </c>
      <c r="E478" s="48">
        <v>43605</v>
      </c>
      <c r="F478" s="43" t="s">
        <v>6194</v>
      </c>
      <c r="G478" s="43" t="s">
        <v>114</v>
      </c>
      <c r="H478" s="51" t="s">
        <v>223</v>
      </c>
      <c r="I478" s="43" t="s">
        <v>226</v>
      </c>
      <c r="J478" s="43"/>
      <c r="K478" s="52"/>
      <c r="L478" s="43"/>
      <c r="M478" s="43"/>
      <c r="N478" s="43" t="s">
        <v>7742</v>
      </c>
      <c r="O478" s="48">
        <v>43605</v>
      </c>
      <c r="P478" s="43" t="s">
        <v>4659</v>
      </c>
      <c r="Q478" s="31" t="b">
        <f>IF(AND(OR(G478:G482=DATOS!C$8,G478:G482=DATOS!C$9),H478:H482=DATOS!B$4),ROW(G478:G482))</f>
        <v>0</v>
      </c>
      <c r="R478" s="31" t="str">
        <f t="shared" ca="1" si="0"/>
        <v/>
      </c>
      <c r="S478" s="31">
        <f t="shared" ca="1" si="8"/>
        <v>0</v>
      </c>
      <c r="T478" s="32"/>
      <c r="U478" s="32"/>
      <c r="V478" s="32"/>
      <c r="W478" s="32"/>
      <c r="X478" s="32"/>
      <c r="Y478" s="32"/>
      <c r="Z478" s="32"/>
      <c r="AA478" s="32"/>
      <c r="AB478" s="32"/>
      <c r="AC478" s="32"/>
      <c r="AD478" s="32"/>
      <c r="AE478" s="32"/>
    </row>
    <row r="479" spans="1:31" ht="12.75">
      <c r="A479" s="37" t="s">
        <v>7526</v>
      </c>
      <c r="B479" s="43" t="s">
        <v>7528</v>
      </c>
      <c r="C479" s="45" t="s">
        <v>942</v>
      </c>
      <c r="D479" s="45" t="s">
        <v>4647</v>
      </c>
      <c r="E479" s="48">
        <v>43606</v>
      </c>
      <c r="F479" s="43" t="s">
        <v>7745</v>
      </c>
      <c r="G479" s="43" t="s">
        <v>222</v>
      </c>
      <c r="H479" s="51" t="s">
        <v>223</v>
      </c>
      <c r="I479" s="43" t="s">
        <v>226</v>
      </c>
      <c r="J479" s="43"/>
      <c r="K479" s="52">
        <v>43606</v>
      </c>
      <c r="L479" s="48">
        <v>43607</v>
      </c>
      <c r="M479" s="48">
        <v>43609</v>
      </c>
      <c r="N479" s="43" t="s">
        <v>7746</v>
      </c>
      <c r="O479" s="48">
        <v>43609</v>
      </c>
      <c r="P479" s="43" t="s">
        <v>4652</v>
      </c>
      <c r="Q479" s="31" t="b">
        <f>IF(AND(OR(G479:G483=DATOS!C$8,G479:G483=DATOS!C$9),H479:H483=DATOS!B$4),ROW(G479:G483))</f>
        <v>0</v>
      </c>
      <c r="R479" s="31" t="str">
        <f t="shared" ca="1" si="0"/>
        <v/>
      </c>
      <c r="S479" s="31">
        <f t="shared" ca="1" si="8"/>
        <v>0</v>
      </c>
      <c r="T479" s="32"/>
      <c r="U479" s="32"/>
      <c r="V479" s="32"/>
      <c r="W479" s="32"/>
      <c r="X479" s="32"/>
      <c r="Y479" s="32"/>
      <c r="Z479" s="32"/>
      <c r="AA479" s="32"/>
      <c r="AB479" s="32"/>
      <c r="AC479" s="32"/>
      <c r="AD479" s="32"/>
      <c r="AE479" s="32"/>
    </row>
    <row r="480" spans="1:31" ht="12.75">
      <c r="A480" s="37" t="s">
        <v>4724</v>
      </c>
      <c r="B480" s="43" t="s">
        <v>4725</v>
      </c>
      <c r="C480" s="45" t="s">
        <v>4726</v>
      </c>
      <c r="D480" s="45" t="s">
        <v>7457</v>
      </c>
      <c r="E480" s="48">
        <v>43606</v>
      </c>
      <c r="F480" s="43" t="s">
        <v>4763</v>
      </c>
      <c r="G480" s="43" t="s">
        <v>271</v>
      </c>
      <c r="H480" s="51" t="s">
        <v>223</v>
      </c>
      <c r="I480" s="43" t="s">
        <v>226</v>
      </c>
      <c r="J480" s="43"/>
      <c r="K480" s="52">
        <v>43612</v>
      </c>
      <c r="L480" s="48">
        <v>43608</v>
      </c>
      <c r="M480" s="48">
        <v>43609</v>
      </c>
      <c r="N480" s="43" t="s">
        <v>7750</v>
      </c>
      <c r="O480" s="48">
        <v>43612</v>
      </c>
      <c r="P480" s="43" t="s">
        <v>4675</v>
      </c>
      <c r="Q480" s="31" t="b">
        <f>IF(AND(OR(G480:G484=DATOS!C$8,G480:G484=DATOS!C$9),H480:H484=DATOS!B$4),ROW(G480:G484))</f>
        <v>0</v>
      </c>
      <c r="R480" s="31" t="str">
        <f t="shared" ca="1" si="0"/>
        <v/>
      </c>
      <c r="S480" s="31">
        <f t="shared" ca="1" si="8"/>
        <v>0</v>
      </c>
      <c r="T480" s="32"/>
      <c r="U480" s="32"/>
      <c r="V480" s="32"/>
      <c r="W480" s="32"/>
      <c r="X480" s="32"/>
      <c r="Y480" s="32"/>
      <c r="Z480" s="32"/>
      <c r="AA480" s="32"/>
      <c r="AB480" s="32"/>
      <c r="AC480" s="32"/>
      <c r="AD480" s="32"/>
      <c r="AE480" s="32"/>
    </row>
    <row r="481" spans="1:31" ht="12.75">
      <c r="A481" s="37" t="s">
        <v>7752</v>
      </c>
      <c r="B481" s="43" t="s">
        <v>7753</v>
      </c>
      <c r="C481" s="45" t="s">
        <v>4655</v>
      </c>
      <c r="D481" s="45" t="s">
        <v>4671</v>
      </c>
      <c r="E481" s="48">
        <v>43607</v>
      </c>
      <c r="F481" s="43" t="s">
        <v>368</v>
      </c>
      <c r="G481" s="43" t="s">
        <v>114</v>
      </c>
      <c r="H481" s="51" t="s">
        <v>223</v>
      </c>
      <c r="I481" s="43" t="s">
        <v>126</v>
      </c>
      <c r="J481" s="31"/>
      <c r="K481" s="55"/>
      <c r="L481" s="31"/>
      <c r="M481" s="31"/>
      <c r="N481" s="43" t="s">
        <v>7756</v>
      </c>
      <c r="O481" s="48">
        <v>43607</v>
      </c>
      <c r="P481" s="43" t="s">
        <v>4675</v>
      </c>
      <c r="Q481" s="31" t="b">
        <f>IF(AND(OR(G481:G485=DATOS!C$8,G481:G485=DATOS!C$9),H481:H485=DATOS!B$4),ROW(G481:G485))</f>
        <v>0</v>
      </c>
      <c r="R481" s="31" t="str">
        <f t="shared" ca="1" si="0"/>
        <v/>
      </c>
      <c r="S481" s="31">
        <f t="shared" ca="1" si="8"/>
        <v>0</v>
      </c>
      <c r="T481" s="32"/>
      <c r="U481" s="32"/>
      <c r="V481" s="32"/>
      <c r="W481" s="32"/>
      <c r="X481" s="32"/>
      <c r="Y481" s="32"/>
      <c r="Z481" s="32"/>
      <c r="AA481" s="32"/>
      <c r="AB481" s="32"/>
      <c r="AC481" s="32"/>
      <c r="AD481" s="32"/>
      <c r="AE481" s="32"/>
    </row>
    <row r="482" spans="1:31" ht="12.75">
      <c r="A482" s="37" t="s">
        <v>7763</v>
      </c>
      <c r="B482" s="43" t="s">
        <v>7765</v>
      </c>
      <c r="C482" s="45" t="s">
        <v>216</v>
      </c>
      <c r="D482" s="45" t="s">
        <v>4647</v>
      </c>
      <c r="E482" s="48">
        <v>43607</v>
      </c>
      <c r="F482" s="43" t="s">
        <v>4710</v>
      </c>
      <c r="G482" s="43" t="s">
        <v>384</v>
      </c>
      <c r="H482" s="51" t="s">
        <v>223</v>
      </c>
      <c r="I482" s="43" t="s">
        <v>273</v>
      </c>
      <c r="J482" s="43"/>
      <c r="K482" s="52">
        <v>43607</v>
      </c>
      <c r="L482" s="48">
        <v>43609</v>
      </c>
      <c r="M482" s="43"/>
      <c r="N482" s="43" t="s">
        <v>7766</v>
      </c>
      <c r="O482" s="31"/>
      <c r="P482" s="43"/>
      <c r="Q482" s="31" t="b">
        <f>IF(AND(OR(G482:G486=DATOS!C$8,G482:G486=DATOS!C$9),H482:H486=DATOS!B$4),ROW(G482:G486))</f>
        <v>0</v>
      </c>
      <c r="R482" s="31" t="str">
        <f t="shared" ca="1" si="0"/>
        <v/>
      </c>
      <c r="S482" s="31">
        <f t="shared" ca="1" si="8"/>
        <v>0</v>
      </c>
      <c r="T482" s="32"/>
      <c r="U482" s="32"/>
      <c r="V482" s="32"/>
      <c r="W482" s="32"/>
      <c r="X482" s="32"/>
      <c r="Y482" s="32"/>
      <c r="Z482" s="32"/>
      <c r="AA482" s="32"/>
      <c r="AB482" s="32"/>
      <c r="AC482" s="32"/>
      <c r="AD482" s="32"/>
      <c r="AE482" s="32"/>
    </row>
    <row r="483" spans="1:31" ht="12.75">
      <c r="A483" s="37" t="s">
        <v>6960</v>
      </c>
      <c r="B483" s="43" t="s">
        <v>6961</v>
      </c>
      <c r="C483" s="45" t="s">
        <v>216</v>
      </c>
      <c r="D483" s="45" t="s">
        <v>7690</v>
      </c>
      <c r="E483" s="48">
        <v>43608</v>
      </c>
      <c r="F483" s="43" t="s">
        <v>7772</v>
      </c>
      <c r="G483" s="43" t="s">
        <v>271</v>
      </c>
      <c r="H483" s="51" t="s">
        <v>223</v>
      </c>
      <c r="I483" s="43" t="s">
        <v>226</v>
      </c>
      <c r="J483" s="31"/>
      <c r="K483" s="55"/>
      <c r="L483" s="31"/>
      <c r="M483" s="31"/>
      <c r="N483" s="43" t="s">
        <v>274</v>
      </c>
      <c r="O483" s="48">
        <v>43608</v>
      </c>
      <c r="P483" s="43" t="s">
        <v>7650</v>
      </c>
      <c r="Q483" s="31" t="b">
        <f>IF(AND(OR(G483:G487=DATOS!C$8,G483:G487=DATOS!C$9),H483:H487=DATOS!B$4),ROW(G483:G487))</f>
        <v>0</v>
      </c>
      <c r="R483" s="31" t="str">
        <f t="shared" ca="1" si="0"/>
        <v/>
      </c>
      <c r="S483" s="31">
        <f t="shared" ca="1" si="8"/>
        <v>0</v>
      </c>
      <c r="T483" s="32"/>
      <c r="U483" s="32"/>
      <c r="V483" s="32"/>
      <c r="W483" s="32"/>
      <c r="X483" s="32"/>
      <c r="Y483" s="32"/>
      <c r="Z483" s="32"/>
      <c r="AA483" s="32"/>
      <c r="AB483" s="32"/>
      <c r="AC483" s="32"/>
      <c r="AD483" s="32"/>
      <c r="AE483" s="32"/>
    </row>
    <row r="484" spans="1:31" ht="12.75">
      <c r="A484" s="37" t="s">
        <v>5378</v>
      </c>
      <c r="B484" s="43" t="s">
        <v>7573</v>
      </c>
      <c r="C484" s="45" t="s">
        <v>216</v>
      </c>
      <c r="D484" s="45" t="s">
        <v>4671</v>
      </c>
      <c r="E484" s="48">
        <v>43608</v>
      </c>
      <c r="F484" s="43" t="s">
        <v>4739</v>
      </c>
      <c r="G484" s="43" t="s">
        <v>271</v>
      </c>
      <c r="H484" s="51" t="s">
        <v>223</v>
      </c>
      <c r="I484" s="43" t="s">
        <v>226</v>
      </c>
      <c r="J484" s="31"/>
      <c r="K484" s="52">
        <v>43609</v>
      </c>
      <c r="L484" s="31"/>
      <c r="M484" s="31"/>
      <c r="N484" s="43" t="s">
        <v>274</v>
      </c>
      <c r="O484" s="48">
        <v>43609</v>
      </c>
      <c r="P484" s="43" t="s">
        <v>4675</v>
      </c>
      <c r="Q484" s="31" t="b">
        <f>IF(AND(OR(G484:G488=DATOS!C$8,G484:G488=DATOS!C$9),H484:H488=DATOS!B$4),ROW(G484:G488))</f>
        <v>0</v>
      </c>
      <c r="R484" s="31" t="str">
        <f t="shared" ca="1" si="0"/>
        <v/>
      </c>
      <c r="S484" s="31">
        <f t="shared" ca="1" si="8"/>
        <v>0</v>
      </c>
      <c r="T484" s="32"/>
      <c r="U484" s="32"/>
      <c r="V484" s="32"/>
      <c r="W484" s="32"/>
      <c r="X484" s="32"/>
      <c r="Y484" s="32"/>
      <c r="Z484" s="32"/>
      <c r="AA484" s="32"/>
      <c r="AB484" s="32"/>
      <c r="AC484" s="32"/>
      <c r="AD484" s="32"/>
      <c r="AE484" s="32"/>
    </row>
    <row r="485" spans="1:31" ht="12.75">
      <c r="A485" s="37" t="s">
        <v>7785</v>
      </c>
      <c r="B485" s="43" t="s">
        <v>7786</v>
      </c>
      <c r="C485" s="45" t="s">
        <v>5086</v>
      </c>
      <c r="D485" s="45" t="s">
        <v>4671</v>
      </c>
      <c r="E485" s="48">
        <v>43608</v>
      </c>
      <c r="F485" s="43" t="s">
        <v>7788</v>
      </c>
      <c r="G485" s="43" t="s">
        <v>114</v>
      </c>
      <c r="H485" s="51" t="s">
        <v>223</v>
      </c>
      <c r="I485" s="43" t="s">
        <v>226</v>
      </c>
      <c r="J485" s="31"/>
      <c r="K485" s="55"/>
      <c r="L485" s="31"/>
      <c r="M485" s="31"/>
      <c r="N485" s="43" t="s">
        <v>7790</v>
      </c>
      <c r="O485" s="48">
        <v>43608</v>
      </c>
      <c r="P485" s="43" t="s">
        <v>4675</v>
      </c>
      <c r="Q485" s="31" t="b">
        <f>IF(AND(OR(G485:G489=DATOS!C$8,G485:G489=DATOS!C$9),H485:H489=DATOS!B$4),ROW(G485:G489))</f>
        <v>0</v>
      </c>
      <c r="R485" s="31" t="str">
        <f t="shared" ca="1" si="0"/>
        <v/>
      </c>
      <c r="S485" s="31">
        <f t="shared" ca="1" si="8"/>
        <v>0</v>
      </c>
      <c r="T485" s="32"/>
      <c r="U485" s="32"/>
      <c r="V485" s="32"/>
      <c r="W485" s="32"/>
      <c r="X485" s="32"/>
      <c r="Y485" s="32"/>
      <c r="Z485" s="32"/>
      <c r="AA485" s="32"/>
      <c r="AB485" s="32"/>
      <c r="AC485" s="32"/>
      <c r="AD485" s="32"/>
      <c r="AE485" s="32"/>
    </row>
    <row r="486" spans="1:31" ht="12.75">
      <c r="A486" s="37" t="s">
        <v>7792</v>
      </c>
      <c r="B486" s="43" t="s">
        <v>7793</v>
      </c>
      <c r="C486" s="45" t="s">
        <v>216</v>
      </c>
      <c r="D486" s="45" t="s">
        <v>4647</v>
      </c>
      <c r="E486" s="48">
        <v>43608</v>
      </c>
      <c r="F486" s="43" t="s">
        <v>7794</v>
      </c>
      <c r="G486" s="43" t="s">
        <v>222</v>
      </c>
      <c r="H486" s="51" t="s">
        <v>223</v>
      </c>
      <c r="I486" s="43" t="s">
        <v>273</v>
      </c>
      <c r="J486" s="43"/>
      <c r="K486" s="52"/>
      <c r="L486" s="43"/>
      <c r="M486" s="43"/>
      <c r="N486" s="43" t="s">
        <v>7795</v>
      </c>
      <c r="O486" s="48">
        <v>43608</v>
      </c>
      <c r="P486" s="43" t="s">
        <v>4652</v>
      </c>
      <c r="Q486" s="31" t="b">
        <f>IF(AND(OR(G486:G490=DATOS!C$8,G486:G490=DATOS!C$9),H486:H490=DATOS!B$4),ROW(G486:G490))</f>
        <v>0</v>
      </c>
      <c r="R486" s="31" t="str">
        <f t="shared" ca="1" si="0"/>
        <v/>
      </c>
      <c r="S486" s="31">
        <f t="shared" ca="1" si="8"/>
        <v>0</v>
      </c>
      <c r="T486" s="32"/>
      <c r="U486" s="32"/>
      <c r="V486" s="32"/>
      <c r="W486" s="32"/>
      <c r="X486" s="32"/>
      <c r="Y486" s="32"/>
      <c r="Z486" s="32"/>
      <c r="AA486" s="32"/>
      <c r="AB486" s="32"/>
      <c r="AC486" s="32"/>
      <c r="AD486" s="32"/>
      <c r="AE486" s="32"/>
    </row>
    <row r="487" spans="1:31" ht="12.75">
      <c r="A487" s="37" t="s">
        <v>7798</v>
      </c>
      <c r="B487" s="43" t="s">
        <v>5884</v>
      </c>
      <c r="C487" s="45" t="s">
        <v>942</v>
      </c>
      <c r="D487" s="45" t="s">
        <v>7457</v>
      </c>
      <c r="E487" s="48">
        <v>43608</v>
      </c>
      <c r="F487" s="43" t="s">
        <v>7801</v>
      </c>
      <c r="G487" s="43" t="s">
        <v>114</v>
      </c>
      <c r="H487" s="51" t="s">
        <v>223</v>
      </c>
      <c r="I487" s="43" t="s">
        <v>226</v>
      </c>
      <c r="J487" s="43"/>
      <c r="K487" s="52"/>
      <c r="L487" s="43"/>
      <c r="M487" s="43"/>
      <c r="N487" s="43" t="s">
        <v>7803</v>
      </c>
      <c r="O487" s="48">
        <v>43609</v>
      </c>
      <c r="P487" s="43" t="s">
        <v>7500</v>
      </c>
      <c r="Q487" s="31" t="b">
        <f>IF(AND(OR(G487:G491=DATOS!C$8,G487:G491=DATOS!C$9),H487:H491=DATOS!B$4),ROW(G487:G491))</f>
        <v>0</v>
      </c>
      <c r="R487" s="31" t="str">
        <f t="shared" ca="1" si="0"/>
        <v/>
      </c>
      <c r="S487" s="31">
        <f t="shared" ca="1" si="8"/>
        <v>0</v>
      </c>
      <c r="T487" s="32"/>
      <c r="U487" s="32"/>
      <c r="V487" s="32"/>
      <c r="W487" s="32"/>
      <c r="X487" s="32"/>
      <c r="Y487" s="32"/>
      <c r="Z487" s="32"/>
      <c r="AA487" s="32"/>
      <c r="AB487" s="32"/>
      <c r="AC487" s="32"/>
      <c r="AD487" s="32"/>
      <c r="AE487" s="32"/>
    </row>
    <row r="488" spans="1:31" ht="12.75">
      <c r="A488" s="37" t="s">
        <v>7806</v>
      </c>
      <c r="B488" s="43" t="s">
        <v>7807</v>
      </c>
      <c r="C488" s="45" t="s">
        <v>624</v>
      </c>
      <c r="D488" s="45" t="s">
        <v>4671</v>
      </c>
      <c r="E488" s="48">
        <v>43608</v>
      </c>
      <c r="F488" s="43" t="s">
        <v>7808</v>
      </c>
      <c r="G488" s="43" t="s">
        <v>362</v>
      </c>
      <c r="H488" s="51" t="s">
        <v>223</v>
      </c>
      <c r="I488" s="43" t="s">
        <v>226</v>
      </c>
      <c r="J488" s="43"/>
      <c r="K488" s="52">
        <v>43610</v>
      </c>
      <c r="L488" s="48">
        <v>43615</v>
      </c>
      <c r="M488" s="43"/>
      <c r="N488" s="43" t="s">
        <v>7499</v>
      </c>
      <c r="O488" s="48">
        <v>43610</v>
      </c>
      <c r="P488" s="43" t="s">
        <v>4675</v>
      </c>
      <c r="Q488" s="31" t="b">
        <f>IF(AND(OR(G488:G492=DATOS!C$8,G488:G492=DATOS!C$9),H488:H492=DATOS!B$4),ROW(G488:G492))</f>
        <v>0</v>
      </c>
      <c r="R488" s="31" t="str">
        <f t="shared" ca="1" si="0"/>
        <v/>
      </c>
      <c r="S488" s="31">
        <f t="shared" ca="1" si="8"/>
        <v>0</v>
      </c>
      <c r="T488" s="32"/>
      <c r="U488" s="32"/>
      <c r="V488" s="32"/>
      <c r="W488" s="32"/>
      <c r="X488" s="32"/>
      <c r="Y488" s="32"/>
      <c r="Z488" s="32"/>
      <c r="AA488" s="32"/>
      <c r="AB488" s="32"/>
      <c r="AC488" s="32"/>
      <c r="AD488" s="32"/>
      <c r="AE488" s="32"/>
    </row>
    <row r="489" spans="1:31" ht="12.75">
      <c r="A489" s="37" t="s">
        <v>7811</v>
      </c>
      <c r="B489" s="43" t="s">
        <v>4666</v>
      </c>
      <c r="C489" s="45" t="s">
        <v>624</v>
      </c>
      <c r="D489" s="45" t="s">
        <v>7690</v>
      </c>
      <c r="E489" s="48">
        <v>43608</v>
      </c>
      <c r="F489" s="43" t="s">
        <v>7813</v>
      </c>
      <c r="G489" s="43" t="s">
        <v>362</v>
      </c>
      <c r="H489" s="51" t="s">
        <v>223</v>
      </c>
      <c r="I489" s="43" t="s">
        <v>226</v>
      </c>
      <c r="J489" s="43"/>
      <c r="K489" s="52"/>
      <c r="L489" s="43"/>
      <c r="M489" s="43"/>
      <c r="N489" s="43" t="s">
        <v>274</v>
      </c>
      <c r="O489" s="48">
        <v>43608</v>
      </c>
      <c r="P489" s="43" t="s">
        <v>7650</v>
      </c>
      <c r="Q489" s="31" t="b">
        <f>IF(AND(OR(G489:G493=DATOS!C$8,G489:G493=DATOS!C$9),H489:H493=DATOS!B$4),ROW(G489:G493))</f>
        <v>0</v>
      </c>
      <c r="R489" s="31" t="str">
        <f t="shared" ca="1" si="0"/>
        <v/>
      </c>
      <c r="S489" s="31">
        <f t="shared" ca="1" si="8"/>
        <v>0</v>
      </c>
      <c r="T489" s="32"/>
      <c r="U489" s="32"/>
      <c r="V489" s="32"/>
      <c r="W489" s="32"/>
      <c r="X489" s="32"/>
      <c r="Y489" s="32"/>
      <c r="Z489" s="32"/>
      <c r="AA489" s="32"/>
      <c r="AB489" s="32"/>
      <c r="AC489" s="32"/>
      <c r="AD489" s="32"/>
      <c r="AE489" s="32"/>
    </row>
    <row r="490" spans="1:31" ht="12.75">
      <c r="A490" s="37" t="s">
        <v>7817</v>
      </c>
      <c r="B490" s="43" t="s">
        <v>7818</v>
      </c>
      <c r="C490" s="45" t="s">
        <v>5367</v>
      </c>
      <c r="D490" s="45" t="s">
        <v>7690</v>
      </c>
      <c r="E490" s="48">
        <v>43608</v>
      </c>
      <c r="F490" s="43" t="s">
        <v>7813</v>
      </c>
      <c r="G490" s="43" t="s">
        <v>362</v>
      </c>
      <c r="H490" s="51" t="s">
        <v>223</v>
      </c>
      <c r="I490" s="43" t="s">
        <v>226</v>
      </c>
      <c r="J490" s="43"/>
      <c r="K490" s="52"/>
      <c r="L490" s="43"/>
      <c r="M490" s="43"/>
      <c r="N490" s="43" t="s">
        <v>274</v>
      </c>
      <c r="O490" s="48">
        <v>43608</v>
      </c>
      <c r="P490" s="43" t="s">
        <v>7650</v>
      </c>
      <c r="Q490" s="31" t="b">
        <f>IF(AND(OR(G490:G494=DATOS!C$8,G490:G494=DATOS!C$9),H490:H494=DATOS!B$4),ROW(G490:G494))</f>
        <v>0</v>
      </c>
      <c r="R490" s="31" t="str">
        <f t="shared" ca="1" si="0"/>
        <v/>
      </c>
      <c r="S490" s="31">
        <f t="shared" ca="1" si="8"/>
        <v>0</v>
      </c>
      <c r="T490" s="32"/>
      <c r="U490" s="32"/>
      <c r="V490" s="32"/>
      <c r="W490" s="32"/>
      <c r="X490" s="32"/>
      <c r="Y490" s="32"/>
      <c r="Z490" s="32"/>
      <c r="AA490" s="32"/>
      <c r="AB490" s="32"/>
      <c r="AC490" s="32"/>
      <c r="AD490" s="32"/>
      <c r="AE490" s="32"/>
    </row>
    <row r="491" spans="1:31" ht="12.75">
      <c r="A491" s="37" t="s">
        <v>7824</v>
      </c>
      <c r="B491" s="43" t="s">
        <v>6847</v>
      </c>
      <c r="C491" s="45" t="s">
        <v>624</v>
      </c>
      <c r="D491" s="45" t="s">
        <v>7690</v>
      </c>
      <c r="E491" s="48">
        <v>43608</v>
      </c>
      <c r="F491" s="43" t="s">
        <v>7813</v>
      </c>
      <c r="G491" s="43" t="s">
        <v>362</v>
      </c>
      <c r="H491" s="51" t="s">
        <v>223</v>
      </c>
      <c r="I491" s="43" t="s">
        <v>226</v>
      </c>
      <c r="J491" s="31"/>
      <c r="K491" s="55"/>
      <c r="L491" s="31"/>
      <c r="M491" s="31"/>
      <c r="N491" s="43" t="s">
        <v>274</v>
      </c>
      <c r="O491" s="121">
        <v>43612</v>
      </c>
      <c r="P491" s="43" t="s">
        <v>7650</v>
      </c>
      <c r="Q491" s="31" t="b">
        <f>IF(AND(OR(G491:G495=DATOS!C$8,G491:G495=DATOS!C$9),H491:H495=DATOS!B$4),ROW(G491:G495))</f>
        <v>0</v>
      </c>
      <c r="R491" s="31" t="str">
        <f t="shared" ca="1" si="0"/>
        <v/>
      </c>
      <c r="S491" s="31">
        <f t="shared" ca="1" si="8"/>
        <v>0</v>
      </c>
      <c r="T491" s="32"/>
      <c r="U491" s="32"/>
      <c r="V491" s="32"/>
      <c r="W491" s="32"/>
      <c r="X491" s="32"/>
      <c r="Y491" s="32"/>
      <c r="Z491" s="32"/>
      <c r="AA491" s="32"/>
      <c r="AB491" s="32"/>
      <c r="AC491" s="32"/>
      <c r="AD491" s="32"/>
      <c r="AE491" s="32"/>
    </row>
    <row r="492" spans="1:31" ht="12.75">
      <c r="A492" s="342" t="s">
        <v>7828</v>
      </c>
      <c r="B492" s="43" t="s">
        <v>7829</v>
      </c>
      <c r="C492" s="45" t="s">
        <v>624</v>
      </c>
      <c r="D492" s="45" t="s">
        <v>7457</v>
      </c>
      <c r="E492" s="48">
        <v>43608</v>
      </c>
      <c r="F492" s="43" t="s">
        <v>7830</v>
      </c>
      <c r="G492" s="43" t="s">
        <v>362</v>
      </c>
      <c r="H492" s="51" t="s">
        <v>223</v>
      </c>
      <c r="I492" s="43" t="s">
        <v>226</v>
      </c>
      <c r="J492" s="31"/>
      <c r="K492" s="52"/>
      <c r="L492" s="31"/>
      <c r="M492" s="31"/>
      <c r="N492" s="43" t="s">
        <v>7831</v>
      </c>
      <c r="O492" s="48">
        <v>43609</v>
      </c>
      <c r="P492" s="43" t="s">
        <v>7597</v>
      </c>
      <c r="Q492" s="31" t="b">
        <f>IF(AND(OR(G492:G496=DATOS!C$8,G492:G496=DATOS!C$9),H492:H496=DATOS!B$4),ROW(G492:G496))</f>
        <v>0</v>
      </c>
      <c r="R492" s="31" t="str">
        <f t="shared" ca="1" si="0"/>
        <v/>
      </c>
      <c r="S492" s="31">
        <f t="shared" ca="1" si="8"/>
        <v>0</v>
      </c>
      <c r="T492" s="32"/>
      <c r="U492" s="32"/>
      <c r="V492" s="32"/>
      <c r="W492" s="32"/>
      <c r="X492" s="32"/>
      <c r="Y492" s="32"/>
      <c r="Z492" s="32"/>
      <c r="AA492" s="32"/>
      <c r="AB492" s="32"/>
      <c r="AC492" s="32"/>
      <c r="AD492" s="32"/>
      <c r="AE492" s="32"/>
    </row>
    <row r="493" spans="1:31" ht="12.75">
      <c r="A493" s="37" t="s">
        <v>4928</v>
      </c>
      <c r="B493" s="43" t="s">
        <v>4929</v>
      </c>
      <c r="C493" s="45" t="s">
        <v>5086</v>
      </c>
      <c r="D493" s="45" t="s">
        <v>7457</v>
      </c>
      <c r="E493" s="48">
        <v>43608</v>
      </c>
      <c r="F493" s="43" t="s">
        <v>7830</v>
      </c>
      <c r="G493" s="43" t="s">
        <v>271</v>
      </c>
      <c r="H493" s="51" t="s">
        <v>223</v>
      </c>
      <c r="I493" s="43" t="s">
        <v>226</v>
      </c>
      <c r="J493" s="43"/>
      <c r="K493" s="52"/>
      <c r="L493" s="43"/>
      <c r="M493" s="43"/>
      <c r="N493" s="43" t="s">
        <v>7833</v>
      </c>
      <c r="O493" s="48">
        <v>43609</v>
      </c>
      <c r="P493" s="43" t="s">
        <v>7500</v>
      </c>
      <c r="Q493" s="31" t="b">
        <f>IF(AND(OR(G493:G497=DATOS!C$8,G493:G497=DATOS!C$9),H493:H497=DATOS!B$4),ROW(G493:G497))</f>
        <v>0</v>
      </c>
      <c r="R493" s="31" t="str">
        <f t="shared" ca="1" si="0"/>
        <v/>
      </c>
      <c r="S493" s="31">
        <f t="shared" ca="1" si="8"/>
        <v>0</v>
      </c>
      <c r="T493" s="32"/>
      <c r="U493" s="32"/>
      <c r="V493" s="32"/>
      <c r="W493" s="32"/>
      <c r="X493" s="32"/>
      <c r="Y493" s="32"/>
      <c r="Z493" s="32"/>
      <c r="AA493" s="32"/>
      <c r="AB493" s="32"/>
      <c r="AC493" s="32"/>
      <c r="AD493" s="32"/>
      <c r="AE493" s="32"/>
    </row>
    <row r="494" spans="1:31" ht="12.75">
      <c r="A494" s="343" t="s">
        <v>7835</v>
      </c>
      <c r="B494" s="51" t="s">
        <v>7836</v>
      </c>
      <c r="C494" s="45" t="s">
        <v>216</v>
      </c>
      <c r="D494" s="45" t="s">
        <v>7457</v>
      </c>
      <c r="E494" s="48">
        <v>43608</v>
      </c>
      <c r="F494" s="43" t="s">
        <v>7830</v>
      </c>
      <c r="G494" s="43" t="s">
        <v>271</v>
      </c>
      <c r="H494" s="51" t="s">
        <v>223</v>
      </c>
      <c r="I494" s="51" t="s">
        <v>226</v>
      </c>
      <c r="J494" s="330"/>
      <c r="K494" s="344">
        <v>43613</v>
      </c>
      <c r="L494" s="330"/>
      <c r="M494" s="330"/>
      <c r="N494" s="43" t="s">
        <v>7837</v>
      </c>
      <c r="O494" s="48">
        <v>43613</v>
      </c>
      <c r="P494" s="43" t="s">
        <v>7500</v>
      </c>
      <c r="Q494" s="31" t="b">
        <f>IF(AND(OR(G494:G498=DATOS!C$8,G494:G498=DATOS!C$9),H494:H498=DATOS!B$4),ROW(G494:G498))</f>
        <v>0</v>
      </c>
      <c r="R494" s="31" t="str">
        <f t="shared" ca="1" si="0"/>
        <v/>
      </c>
      <c r="S494" s="31">
        <f t="shared" ca="1" si="8"/>
        <v>0</v>
      </c>
      <c r="T494" s="32"/>
      <c r="U494" s="32"/>
      <c r="V494" s="32"/>
      <c r="W494" s="32"/>
      <c r="X494" s="32"/>
      <c r="Y494" s="32"/>
      <c r="Z494" s="32"/>
      <c r="AA494" s="32"/>
      <c r="AB494" s="32"/>
      <c r="AC494" s="32"/>
      <c r="AD494" s="32"/>
      <c r="AE494" s="32"/>
    </row>
    <row r="495" spans="1:31" ht="12.75">
      <c r="A495" s="37" t="s">
        <v>7520</v>
      </c>
      <c r="B495" s="43" t="s">
        <v>7522</v>
      </c>
      <c r="C495" s="45" t="s">
        <v>624</v>
      </c>
      <c r="D495" s="45" t="s">
        <v>7457</v>
      </c>
      <c r="E495" s="48">
        <v>43608</v>
      </c>
      <c r="F495" s="43" t="s">
        <v>7830</v>
      </c>
      <c r="G495" s="43" t="s">
        <v>271</v>
      </c>
      <c r="H495" s="51" t="s">
        <v>223</v>
      </c>
      <c r="I495" s="43" t="s">
        <v>226</v>
      </c>
      <c r="J495" s="43"/>
      <c r="K495" s="52">
        <v>43797</v>
      </c>
      <c r="L495" s="48">
        <v>43613</v>
      </c>
      <c r="M495" s="48">
        <v>43614</v>
      </c>
      <c r="N495" s="43" t="s">
        <v>7841</v>
      </c>
      <c r="O495" s="121">
        <v>43797</v>
      </c>
      <c r="P495" s="43" t="s">
        <v>7842</v>
      </c>
      <c r="Q495" s="31" t="b">
        <f>IF(AND(OR(G495:G499=DATOS!C$8,G495:G499=DATOS!C$9),H495:H499=DATOS!B$4),ROW(G495:G499))</f>
        <v>0</v>
      </c>
      <c r="R495" s="31" t="str">
        <f t="shared" ca="1" si="0"/>
        <v/>
      </c>
      <c r="S495" s="31">
        <f t="shared" ca="1" si="8"/>
        <v>0</v>
      </c>
      <c r="T495" s="32"/>
      <c r="U495" s="32"/>
      <c r="V495" s="32"/>
      <c r="W495" s="32"/>
      <c r="X495" s="32"/>
      <c r="Y495" s="32"/>
      <c r="Z495" s="32"/>
      <c r="AA495" s="32"/>
      <c r="AB495" s="32"/>
      <c r="AC495" s="32"/>
      <c r="AD495" s="32"/>
      <c r="AE495" s="32"/>
    </row>
    <row r="496" spans="1:31" ht="12.75">
      <c r="A496" s="37" t="s">
        <v>6214</v>
      </c>
      <c r="B496" s="43" t="s">
        <v>6216</v>
      </c>
      <c r="C496" s="45" t="s">
        <v>263</v>
      </c>
      <c r="D496" s="45" t="s">
        <v>7457</v>
      </c>
      <c r="E496" s="48">
        <v>43608</v>
      </c>
      <c r="F496" s="43" t="s">
        <v>7830</v>
      </c>
      <c r="G496" s="43" t="s">
        <v>271</v>
      </c>
      <c r="H496" s="51" t="s">
        <v>223</v>
      </c>
      <c r="I496" s="43" t="s">
        <v>226</v>
      </c>
      <c r="J496" s="31"/>
      <c r="K496" s="55"/>
      <c r="L496" s="31"/>
      <c r="M496" s="31"/>
      <c r="N496" s="43" t="s">
        <v>7848</v>
      </c>
      <c r="O496" s="48">
        <v>43609</v>
      </c>
      <c r="P496" s="43" t="s">
        <v>7500</v>
      </c>
      <c r="Q496" s="31" t="b">
        <f>IF(AND(OR(G496:G500=DATOS!C$8,G496:G500=DATOS!C$9),H496:H500=DATOS!B$4),ROW(G496:G500))</f>
        <v>0</v>
      </c>
      <c r="R496" s="31" t="str">
        <f t="shared" ca="1" si="0"/>
        <v/>
      </c>
      <c r="S496" s="31">
        <f t="shared" ca="1" si="8"/>
        <v>0</v>
      </c>
      <c r="T496" s="32"/>
      <c r="U496" s="32"/>
      <c r="V496" s="32"/>
      <c r="W496" s="32"/>
      <c r="X496" s="32"/>
      <c r="Y496" s="32"/>
      <c r="Z496" s="32"/>
      <c r="AA496" s="32"/>
      <c r="AB496" s="32"/>
      <c r="AC496" s="32"/>
      <c r="AD496" s="32"/>
      <c r="AE496" s="32"/>
    </row>
    <row r="497" spans="1:31" ht="12.75">
      <c r="A497" s="37" t="s">
        <v>7851</v>
      </c>
      <c r="B497" s="43" t="s">
        <v>5563</v>
      </c>
      <c r="C497" s="45" t="s">
        <v>5367</v>
      </c>
      <c r="D497" s="45" t="s">
        <v>7690</v>
      </c>
      <c r="E497" s="48">
        <v>43608</v>
      </c>
      <c r="F497" s="43" t="s">
        <v>7853</v>
      </c>
      <c r="G497" s="43" t="s">
        <v>271</v>
      </c>
      <c r="H497" s="51" t="s">
        <v>223</v>
      </c>
      <c r="I497" s="43" t="s">
        <v>226</v>
      </c>
      <c r="J497" s="31"/>
      <c r="K497" s="55"/>
      <c r="L497" s="31"/>
      <c r="M497" s="31"/>
      <c r="N497" s="43"/>
      <c r="O497" s="31"/>
      <c r="P497" s="43"/>
      <c r="Q497" s="31" t="b">
        <f>IF(AND(OR(G497:G501=DATOS!C$8,G497:G501=DATOS!C$9),H497:H501=DATOS!B$4),ROW(G497:G501))</f>
        <v>0</v>
      </c>
      <c r="R497" s="31" t="str">
        <f t="shared" ca="1" si="0"/>
        <v/>
      </c>
      <c r="S497" s="31">
        <f t="shared" ca="1" si="8"/>
        <v>0</v>
      </c>
      <c r="T497" s="32"/>
      <c r="U497" s="32"/>
      <c r="V497" s="32"/>
      <c r="W497" s="32"/>
      <c r="X497" s="32"/>
      <c r="Y497" s="32"/>
      <c r="Z497" s="32"/>
      <c r="AA497" s="32"/>
      <c r="AB497" s="32"/>
      <c r="AC497" s="32"/>
      <c r="AD497" s="32"/>
      <c r="AE497" s="32"/>
    </row>
    <row r="498" spans="1:31" ht="12.75">
      <c r="A498" s="37" t="s">
        <v>7858</v>
      </c>
      <c r="B498" s="43" t="s">
        <v>7859</v>
      </c>
      <c r="C498" s="45" t="s">
        <v>624</v>
      </c>
      <c r="D498" s="45" t="s">
        <v>7690</v>
      </c>
      <c r="E498" s="48">
        <v>43608</v>
      </c>
      <c r="F498" s="43" t="s">
        <v>7860</v>
      </c>
      <c r="G498" s="43" t="s">
        <v>222</v>
      </c>
      <c r="H498" s="51" t="s">
        <v>223</v>
      </c>
      <c r="I498" s="43" t="s">
        <v>226</v>
      </c>
      <c r="J498" s="43"/>
      <c r="K498" s="52"/>
      <c r="L498" s="43"/>
      <c r="M498" s="43"/>
      <c r="N498" s="43" t="s">
        <v>7861</v>
      </c>
      <c r="O498" s="48">
        <v>43608</v>
      </c>
      <c r="P498" s="43" t="s">
        <v>7650</v>
      </c>
      <c r="Q498" s="31" t="b">
        <f>IF(AND(OR(G498:G502=DATOS!C$8,G498:G502=DATOS!C$9),H498:H502=DATOS!B$4),ROW(G498:G502))</f>
        <v>0</v>
      </c>
      <c r="R498" s="31" t="str">
        <f t="shared" ca="1" si="0"/>
        <v/>
      </c>
      <c r="S498" s="31">
        <f t="shared" ca="1" si="8"/>
        <v>0</v>
      </c>
      <c r="T498" s="32"/>
      <c r="U498" s="32"/>
      <c r="V498" s="32"/>
      <c r="W498" s="32"/>
      <c r="X498" s="32"/>
      <c r="Y498" s="32"/>
      <c r="Z498" s="32"/>
      <c r="AA498" s="32"/>
      <c r="AB498" s="32"/>
      <c r="AC498" s="32"/>
      <c r="AD498" s="32"/>
      <c r="AE498" s="32"/>
    </row>
    <row r="499" spans="1:31" ht="12.75">
      <c r="A499" s="37" t="s">
        <v>7864</v>
      </c>
      <c r="B499" s="43" t="s">
        <v>5708</v>
      </c>
      <c r="C499" s="45" t="s">
        <v>785</v>
      </c>
      <c r="D499" s="45" t="s">
        <v>7690</v>
      </c>
      <c r="E499" s="48">
        <v>43609</v>
      </c>
      <c r="F499" s="43" t="s">
        <v>7866</v>
      </c>
      <c r="G499" s="43" t="s">
        <v>114</v>
      </c>
      <c r="H499" s="51" t="s">
        <v>223</v>
      </c>
      <c r="I499" s="43" t="s">
        <v>226</v>
      </c>
      <c r="J499" s="31"/>
      <c r="K499" s="55"/>
      <c r="L499" s="31"/>
      <c r="M499" s="31"/>
      <c r="N499" s="43" t="s">
        <v>7867</v>
      </c>
      <c r="O499" s="48">
        <v>43609</v>
      </c>
      <c r="P499" s="43" t="s">
        <v>7650</v>
      </c>
      <c r="Q499" s="31" t="b">
        <f>IF(AND(OR(G499:G503=DATOS!C$8,G499:G503=DATOS!C$9),H499:H503=DATOS!B$4),ROW(G499:G503))</f>
        <v>0</v>
      </c>
      <c r="R499" s="31" t="str">
        <f t="shared" ca="1" si="0"/>
        <v/>
      </c>
      <c r="S499" s="31">
        <f t="shared" ca="1" si="8"/>
        <v>0</v>
      </c>
      <c r="T499" s="32"/>
      <c r="U499" s="32"/>
      <c r="V499" s="32"/>
      <c r="W499" s="32"/>
      <c r="X499" s="32"/>
      <c r="Y499" s="32"/>
      <c r="Z499" s="32"/>
      <c r="AA499" s="32"/>
      <c r="AB499" s="32"/>
      <c r="AC499" s="32"/>
      <c r="AD499" s="32"/>
      <c r="AE499" s="32"/>
    </row>
    <row r="500" spans="1:31" ht="12.75">
      <c r="A500" s="37" t="s">
        <v>7868</v>
      </c>
      <c r="B500" s="43" t="s">
        <v>7869</v>
      </c>
      <c r="C500" s="45" t="s">
        <v>216</v>
      </c>
      <c r="D500" s="45" t="s">
        <v>7690</v>
      </c>
      <c r="E500" s="48">
        <v>43609</v>
      </c>
      <c r="F500" s="43" t="s">
        <v>7872</v>
      </c>
      <c r="G500" s="43" t="s">
        <v>114</v>
      </c>
      <c r="H500" s="51" t="s">
        <v>223</v>
      </c>
      <c r="I500" s="43" t="s">
        <v>226</v>
      </c>
      <c r="J500" s="43"/>
      <c r="K500" s="52"/>
      <c r="L500" s="43"/>
      <c r="M500" s="43"/>
      <c r="N500" s="43" t="s">
        <v>7873</v>
      </c>
      <c r="O500" s="48">
        <v>43609</v>
      </c>
      <c r="P500" s="43" t="s">
        <v>7650</v>
      </c>
      <c r="Q500" s="31" t="b">
        <f>IF(AND(OR(G500:G504=DATOS!C$8,G500:G504=DATOS!C$9),H500:H504=DATOS!B$4),ROW(G500:G504))</f>
        <v>0</v>
      </c>
      <c r="R500" s="31" t="str">
        <f t="shared" ca="1" si="0"/>
        <v/>
      </c>
      <c r="S500" s="31">
        <f t="shared" ca="1" si="8"/>
        <v>0</v>
      </c>
      <c r="T500" s="32"/>
      <c r="U500" s="32"/>
      <c r="V500" s="32"/>
      <c r="W500" s="32"/>
      <c r="X500" s="32"/>
      <c r="Y500" s="32"/>
      <c r="Z500" s="32"/>
      <c r="AA500" s="32"/>
      <c r="AB500" s="32"/>
      <c r="AC500" s="32"/>
      <c r="AD500" s="32"/>
      <c r="AE500" s="32"/>
    </row>
    <row r="501" spans="1:31" ht="12.75">
      <c r="A501" s="76" t="s">
        <v>7876</v>
      </c>
      <c r="B501" s="43" t="s">
        <v>5957</v>
      </c>
      <c r="C501" s="45" t="s">
        <v>5151</v>
      </c>
      <c r="D501" s="45" t="s">
        <v>4647</v>
      </c>
      <c r="E501" s="48">
        <v>43610</v>
      </c>
      <c r="F501" s="43" t="s">
        <v>4785</v>
      </c>
      <c r="G501" s="43" t="s">
        <v>114</v>
      </c>
      <c r="H501" s="51" t="s">
        <v>223</v>
      </c>
      <c r="I501" s="43" t="s">
        <v>226</v>
      </c>
      <c r="J501" s="43"/>
      <c r="K501" s="52"/>
      <c r="L501" s="43"/>
      <c r="M501" s="43"/>
      <c r="N501" s="43" t="s">
        <v>7878</v>
      </c>
      <c r="O501" s="31"/>
      <c r="P501" s="43"/>
      <c r="Q501" s="31" t="b">
        <f>IF(AND(OR(G501:G505=DATOS!C$8,G501:G505=DATOS!C$9),H501:H505=DATOS!B$4),ROW(G501:G505))</f>
        <v>0</v>
      </c>
      <c r="R501" s="31" t="str">
        <f t="shared" ca="1" si="0"/>
        <v/>
      </c>
      <c r="S501" s="31">
        <f t="shared" ca="1" si="8"/>
        <v>0</v>
      </c>
      <c r="T501" s="32"/>
      <c r="U501" s="32"/>
      <c r="V501" s="32"/>
      <c r="W501" s="32"/>
      <c r="X501" s="32"/>
      <c r="Y501" s="32"/>
      <c r="Z501" s="32"/>
      <c r="AA501" s="32"/>
      <c r="AB501" s="32"/>
      <c r="AC501" s="32"/>
      <c r="AD501" s="32"/>
      <c r="AE501" s="32"/>
    </row>
    <row r="502" spans="1:31" ht="12.75">
      <c r="A502" s="76" t="s">
        <v>7876</v>
      </c>
      <c r="B502" s="43" t="s">
        <v>5957</v>
      </c>
      <c r="C502" s="45" t="s">
        <v>5151</v>
      </c>
      <c r="D502" s="45" t="s">
        <v>4647</v>
      </c>
      <c r="E502" s="48">
        <v>43610</v>
      </c>
      <c r="F502" s="43" t="s">
        <v>7883</v>
      </c>
      <c r="G502" s="43" t="s">
        <v>384</v>
      </c>
      <c r="H502" s="51" t="s">
        <v>223</v>
      </c>
      <c r="I502" s="43" t="s">
        <v>226</v>
      </c>
      <c r="J502" s="43"/>
      <c r="K502" s="52"/>
      <c r="L502" s="43"/>
      <c r="M502" s="43"/>
      <c r="N502" s="84" t="s">
        <v>6246</v>
      </c>
      <c r="O502" s="48">
        <v>43612</v>
      </c>
      <c r="P502" s="43" t="s">
        <v>5576</v>
      </c>
      <c r="Q502" s="31" t="b">
        <f>IF(AND(OR(G502:G506=DATOS!C$8,G502:G506=DATOS!C$9),H502:H506=DATOS!B$4),ROW(G502:G506))</f>
        <v>0</v>
      </c>
      <c r="R502" s="31" t="str">
        <f t="shared" ca="1" si="0"/>
        <v/>
      </c>
      <c r="S502" s="31">
        <f t="shared" ca="1" si="8"/>
        <v>0</v>
      </c>
      <c r="T502" s="32"/>
      <c r="U502" s="32"/>
      <c r="V502" s="32"/>
      <c r="W502" s="32"/>
      <c r="X502" s="32"/>
      <c r="Y502" s="32"/>
      <c r="Z502" s="32"/>
      <c r="AA502" s="32"/>
      <c r="AB502" s="32"/>
      <c r="AC502" s="32"/>
      <c r="AD502" s="32"/>
      <c r="AE502" s="32"/>
    </row>
    <row r="503" spans="1:31" ht="12.75">
      <c r="A503" s="37" t="s">
        <v>7885</v>
      </c>
      <c r="B503" s="43" t="s">
        <v>7886</v>
      </c>
      <c r="C503" s="45" t="s">
        <v>380</v>
      </c>
      <c r="D503" s="45" t="s">
        <v>4647</v>
      </c>
      <c r="E503" s="48">
        <v>43610</v>
      </c>
      <c r="F503" s="43" t="s">
        <v>5918</v>
      </c>
      <c r="G503" s="43" t="s">
        <v>271</v>
      </c>
      <c r="H503" s="51" t="s">
        <v>223</v>
      </c>
      <c r="I503" s="43" t="s">
        <v>126</v>
      </c>
      <c r="J503" s="31"/>
      <c r="K503" s="52">
        <v>43623</v>
      </c>
      <c r="L503" s="31"/>
      <c r="M503" s="31"/>
      <c r="N503" s="43" t="s">
        <v>7887</v>
      </c>
      <c r="O503" s="48">
        <v>43623</v>
      </c>
      <c r="P503" s="43" t="s">
        <v>4652</v>
      </c>
      <c r="Q503" s="31" t="b">
        <f>IF(AND(OR(G503:G507=DATOS!C$8,G503:G507=DATOS!C$9),H503:H507=DATOS!B$4),ROW(G503:G507))</f>
        <v>0</v>
      </c>
      <c r="R503" s="31" t="str">
        <f t="shared" ca="1" si="0"/>
        <v/>
      </c>
      <c r="S503" s="31">
        <f t="shared" ca="1" si="8"/>
        <v>0</v>
      </c>
      <c r="T503" s="32"/>
      <c r="U503" s="32"/>
      <c r="V503" s="32"/>
      <c r="W503" s="32"/>
      <c r="X503" s="32"/>
      <c r="Y503" s="32"/>
      <c r="Z503" s="32"/>
      <c r="AA503" s="32"/>
      <c r="AB503" s="32"/>
      <c r="AC503" s="32"/>
      <c r="AD503" s="32"/>
      <c r="AE503" s="32"/>
    </row>
    <row r="504" spans="1:31" ht="12.75">
      <c r="A504" s="37" t="s">
        <v>4946</v>
      </c>
      <c r="B504" s="43" t="s">
        <v>4947</v>
      </c>
      <c r="C504" s="45" t="s">
        <v>624</v>
      </c>
      <c r="D504" s="45" t="s">
        <v>4671</v>
      </c>
      <c r="E504" s="48">
        <v>43610</v>
      </c>
      <c r="F504" s="43" t="s">
        <v>7888</v>
      </c>
      <c r="G504" s="43" t="s">
        <v>384</v>
      </c>
      <c r="H504" s="51" t="s">
        <v>223</v>
      </c>
      <c r="I504" s="43" t="s">
        <v>226</v>
      </c>
      <c r="J504" s="43"/>
      <c r="K504" s="52">
        <v>43612</v>
      </c>
      <c r="L504" s="48">
        <v>43613</v>
      </c>
      <c r="M504" s="43"/>
      <c r="N504" s="43" t="s">
        <v>5421</v>
      </c>
      <c r="O504" s="48">
        <v>43614</v>
      </c>
      <c r="P504" s="43" t="s">
        <v>4675</v>
      </c>
      <c r="Q504" s="31" t="b">
        <f>IF(AND(OR(G504:G508=DATOS!C$8,G504:G508=DATOS!C$9),H504:H508=DATOS!B$4),ROW(G504:G508))</f>
        <v>0</v>
      </c>
      <c r="R504" s="31" t="str">
        <f t="shared" ca="1" si="0"/>
        <v/>
      </c>
      <c r="S504" s="31">
        <f t="shared" ca="1" si="8"/>
        <v>0</v>
      </c>
      <c r="T504" s="32"/>
      <c r="U504" s="32"/>
      <c r="V504" s="32"/>
      <c r="W504" s="32"/>
      <c r="X504" s="32"/>
      <c r="Y504" s="32"/>
      <c r="Z504" s="32"/>
      <c r="AA504" s="32"/>
      <c r="AB504" s="32"/>
      <c r="AC504" s="32"/>
      <c r="AD504" s="32"/>
      <c r="AE504" s="32"/>
    </row>
    <row r="505" spans="1:31" ht="12.75">
      <c r="A505" s="37" t="s">
        <v>7891</v>
      </c>
      <c r="B505" s="43" t="s">
        <v>5884</v>
      </c>
      <c r="C505" s="45" t="s">
        <v>942</v>
      </c>
      <c r="D505" s="45" t="s">
        <v>4671</v>
      </c>
      <c r="E505" s="48">
        <v>43612</v>
      </c>
      <c r="F505" s="43" t="s">
        <v>7893</v>
      </c>
      <c r="G505" s="43" t="s">
        <v>271</v>
      </c>
      <c r="H505" s="51" t="s">
        <v>223</v>
      </c>
      <c r="I505" s="43" t="s">
        <v>226</v>
      </c>
      <c r="J505" s="31"/>
      <c r="K505" s="55"/>
      <c r="L505" s="31"/>
      <c r="M505" s="31"/>
      <c r="N505" s="43" t="s">
        <v>7894</v>
      </c>
      <c r="O505" s="48">
        <v>43612</v>
      </c>
      <c r="P505" s="43" t="s">
        <v>4675</v>
      </c>
      <c r="Q505" s="31" t="b">
        <f>IF(AND(OR(G505:G509=DATOS!C$8,G505:G509=DATOS!C$9),H505:H509=DATOS!B$4),ROW(G505:G509))</f>
        <v>0</v>
      </c>
      <c r="R505" s="31" t="str">
        <f t="shared" ca="1" si="0"/>
        <v/>
      </c>
      <c r="S505" s="31">
        <f t="shared" ca="1" si="8"/>
        <v>0</v>
      </c>
      <c r="T505" s="32"/>
      <c r="U505" s="32"/>
      <c r="V505" s="32"/>
      <c r="W505" s="32"/>
      <c r="X505" s="32"/>
      <c r="Y505" s="32"/>
      <c r="Z505" s="32"/>
      <c r="AA505" s="32"/>
      <c r="AB505" s="32"/>
      <c r="AC505" s="32"/>
      <c r="AD505" s="32"/>
      <c r="AE505" s="32"/>
    </row>
    <row r="506" spans="1:31" ht="12.75">
      <c r="A506" s="37" t="s">
        <v>6214</v>
      </c>
      <c r="B506" s="43" t="s">
        <v>6216</v>
      </c>
      <c r="C506" s="45" t="s">
        <v>263</v>
      </c>
      <c r="D506" s="45" t="s">
        <v>7690</v>
      </c>
      <c r="E506" s="48">
        <v>43612</v>
      </c>
      <c r="F506" s="43" t="s">
        <v>3161</v>
      </c>
      <c r="G506" s="43" t="s">
        <v>384</v>
      </c>
      <c r="H506" s="51" t="s">
        <v>223</v>
      </c>
      <c r="I506" s="43" t="s">
        <v>226</v>
      </c>
      <c r="J506" s="31"/>
      <c r="K506" s="55"/>
      <c r="L506" s="31"/>
      <c r="M506" s="31"/>
      <c r="N506" s="43" t="s">
        <v>7900</v>
      </c>
      <c r="O506" s="48">
        <v>43615</v>
      </c>
      <c r="P506" s="43" t="s">
        <v>389</v>
      </c>
      <c r="Q506" s="31" t="b">
        <f>IF(AND(OR(G506:G510=DATOS!C$8,G506:G510=DATOS!C$9),H506:H510=DATOS!B$4),ROW(G506:G510))</f>
        <v>0</v>
      </c>
      <c r="R506" s="31" t="str">
        <f t="shared" ca="1" si="0"/>
        <v/>
      </c>
      <c r="S506" s="31">
        <f t="shared" ca="1" si="8"/>
        <v>0</v>
      </c>
      <c r="T506" s="32"/>
      <c r="U506" s="32"/>
      <c r="V506" s="32"/>
      <c r="W506" s="32"/>
      <c r="X506" s="32"/>
      <c r="Y506" s="32"/>
      <c r="Z506" s="32"/>
      <c r="AA506" s="32"/>
      <c r="AB506" s="32"/>
      <c r="AC506" s="32"/>
      <c r="AD506" s="32"/>
      <c r="AE506" s="32"/>
    </row>
    <row r="507" spans="1:31" ht="12.75">
      <c r="A507" s="37" t="s">
        <v>7806</v>
      </c>
      <c r="B507" s="43" t="s">
        <v>7807</v>
      </c>
      <c r="C507" s="45" t="s">
        <v>624</v>
      </c>
      <c r="D507" s="45" t="s">
        <v>7690</v>
      </c>
      <c r="E507" s="48">
        <v>43612</v>
      </c>
      <c r="F507" s="43" t="s">
        <v>7902</v>
      </c>
      <c r="G507" s="43" t="s">
        <v>114</v>
      </c>
      <c r="H507" s="51" t="s">
        <v>223</v>
      </c>
      <c r="I507" s="43" t="s">
        <v>226</v>
      </c>
      <c r="J507" s="31"/>
      <c r="K507" s="52">
        <v>43634</v>
      </c>
      <c r="L507" s="52">
        <v>43636</v>
      </c>
      <c r="M507" s="31"/>
      <c r="N507" s="43" t="s">
        <v>7905</v>
      </c>
      <c r="O507" s="48">
        <v>43636</v>
      </c>
      <c r="P507" s="43" t="s">
        <v>7906</v>
      </c>
      <c r="Q507" s="31" t="b">
        <f>IF(AND(OR(G507:G511=DATOS!C$8,G507:G511=DATOS!C$9),H507:H511=DATOS!B$4),ROW(G507:G511))</f>
        <v>0</v>
      </c>
      <c r="R507" s="31" t="str">
        <f t="shared" ca="1" si="0"/>
        <v/>
      </c>
      <c r="S507" s="31">
        <f t="shared" ca="1" si="8"/>
        <v>0</v>
      </c>
      <c r="T507" s="32"/>
      <c r="U507" s="32"/>
      <c r="V507" s="32"/>
      <c r="W507" s="32"/>
      <c r="X507" s="32"/>
      <c r="Y507" s="32"/>
      <c r="Z507" s="32"/>
      <c r="AA507" s="32"/>
      <c r="AB507" s="32"/>
      <c r="AC507" s="32"/>
      <c r="AD507" s="32"/>
      <c r="AE507" s="32"/>
    </row>
    <row r="508" spans="1:31" ht="12.75">
      <c r="A508" s="37" t="s">
        <v>6979</v>
      </c>
      <c r="B508" s="43" t="s">
        <v>6980</v>
      </c>
      <c r="C508" s="45" t="s">
        <v>942</v>
      </c>
      <c r="D508" s="45" t="s">
        <v>7690</v>
      </c>
      <c r="E508" s="48">
        <v>43612</v>
      </c>
      <c r="F508" s="43" t="s">
        <v>5199</v>
      </c>
      <c r="G508" s="43" t="s">
        <v>114</v>
      </c>
      <c r="H508" s="51" t="s">
        <v>223</v>
      </c>
      <c r="I508" s="43" t="s">
        <v>226</v>
      </c>
      <c r="J508" s="43"/>
      <c r="K508" s="52"/>
      <c r="L508" s="43"/>
      <c r="M508" s="43"/>
      <c r="N508" s="43" t="s">
        <v>7368</v>
      </c>
      <c r="O508" s="48">
        <v>43628</v>
      </c>
      <c r="P508" s="43" t="s">
        <v>7650</v>
      </c>
      <c r="Q508" s="31" t="b">
        <f>IF(AND(OR(G508:G512=DATOS!C$8,G508:G512=DATOS!C$9),H508:H512=DATOS!B$4),ROW(G508:G512))</f>
        <v>0</v>
      </c>
      <c r="R508" s="31" t="str">
        <f t="shared" ca="1" si="0"/>
        <v/>
      </c>
      <c r="S508" s="31">
        <f t="shared" ca="1" si="8"/>
        <v>0</v>
      </c>
      <c r="T508" s="32"/>
      <c r="U508" s="32"/>
      <c r="V508" s="32"/>
      <c r="W508" s="32"/>
      <c r="X508" s="32"/>
      <c r="Y508" s="32"/>
      <c r="Z508" s="32"/>
      <c r="AA508" s="32"/>
      <c r="AB508" s="32"/>
      <c r="AC508" s="32"/>
      <c r="AD508" s="32"/>
      <c r="AE508" s="32"/>
    </row>
    <row r="509" spans="1:31" ht="12.75">
      <c r="A509" s="37" t="s">
        <v>7912</v>
      </c>
      <c r="B509" s="43" t="s">
        <v>7913</v>
      </c>
      <c r="C509" s="45" t="s">
        <v>216</v>
      </c>
      <c r="D509" s="45" t="s">
        <v>7457</v>
      </c>
      <c r="E509" s="48">
        <v>43613</v>
      </c>
      <c r="F509" s="43" t="s">
        <v>7498</v>
      </c>
      <c r="G509" s="43" t="s">
        <v>271</v>
      </c>
      <c r="H509" s="51" t="s">
        <v>223</v>
      </c>
      <c r="I509" s="43" t="s">
        <v>226</v>
      </c>
      <c r="J509" s="43"/>
      <c r="K509" s="52"/>
      <c r="L509" s="43"/>
      <c r="M509" s="43"/>
      <c r="N509" s="43" t="s">
        <v>7915</v>
      </c>
      <c r="O509" s="48">
        <v>43613</v>
      </c>
      <c r="P509" s="43" t="s">
        <v>7500</v>
      </c>
      <c r="Q509" s="31" t="b">
        <f>IF(AND(OR(G509:G513=DATOS!C$8,G509:G513=DATOS!C$9),H509:H513=DATOS!B$4),ROW(G509:G513))</f>
        <v>0</v>
      </c>
      <c r="R509" s="31" t="str">
        <f t="shared" ca="1" si="0"/>
        <v/>
      </c>
      <c r="S509" s="31">
        <f t="shared" ca="1" si="8"/>
        <v>0</v>
      </c>
      <c r="T509" s="32"/>
      <c r="U509" s="32"/>
      <c r="V509" s="32"/>
      <c r="W509" s="32"/>
      <c r="X509" s="32"/>
      <c r="Y509" s="32"/>
      <c r="Z509" s="32"/>
      <c r="AA509" s="32"/>
      <c r="AB509" s="32"/>
      <c r="AC509" s="32"/>
      <c r="AD509" s="32"/>
      <c r="AE509" s="32"/>
    </row>
    <row r="510" spans="1:31" ht="12.75">
      <c r="A510" s="37" t="s">
        <v>291</v>
      </c>
      <c r="B510" s="43" t="s">
        <v>293</v>
      </c>
      <c r="C510" s="45" t="s">
        <v>216</v>
      </c>
      <c r="D510" s="45" t="s">
        <v>7690</v>
      </c>
      <c r="E510" s="48">
        <v>43613</v>
      </c>
      <c r="F510" s="43" t="s">
        <v>7919</v>
      </c>
      <c r="G510" s="43" t="s">
        <v>271</v>
      </c>
      <c r="H510" s="51" t="s">
        <v>223</v>
      </c>
      <c r="I510" s="43" t="s">
        <v>226</v>
      </c>
      <c r="J510" s="43"/>
      <c r="K510" s="52">
        <v>43614</v>
      </c>
      <c r="L510" s="43"/>
      <c r="M510" s="43"/>
      <c r="N510" s="43" t="s">
        <v>274</v>
      </c>
      <c r="O510" s="48">
        <v>43616</v>
      </c>
      <c r="P510" s="43"/>
      <c r="Q510" s="31" t="b">
        <f>IF(AND(OR(G510:G514=DATOS!C$8,G510:G514=DATOS!C$9),H510:H514=DATOS!B$4),ROW(G510:G514))</f>
        <v>0</v>
      </c>
      <c r="R510" s="31" t="str">
        <f t="shared" ca="1" si="0"/>
        <v/>
      </c>
      <c r="S510" s="31">
        <f t="shared" ca="1" si="8"/>
        <v>0</v>
      </c>
      <c r="T510" s="32"/>
      <c r="U510" s="32"/>
      <c r="V510" s="32"/>
      <c r="W510" s="32"/>
      <c r="X510" s="32"/>
      <c r="Y510" s="32"/>
      <c r="Z510" s="32"/>
      <c r="AA510" s="32"/>
      <c r="AB510" s="32"/>
      <c r="AC510" s="32"/>
      <c r="AD510" s="32"/>
      <c r="AE510" s="32"/>
    </row>
    <row r="511" spans="1:31" ht="12.75">
      <c r="A511" s="37" t="s">
        <v>7923</v>
      </c>
      <c r="B511" s="43" t="s">
        <v>7618</v>
      </c>
      <c r="C511" s="45" t="s">
        <v>942</v>
      </c>
      <c r="D511" s="45" t="s">
        <v>7457</v>
      </c>
      <c r="E511" s="48">
        <v>43613</v>
      </c>
      <c r="F511" s="43" t="s">
        <v>7925</v>
      </c>
      <c r="G511" s="43" t="s">
        <v>271</v>
      </c>
      <c r="H511" s="51" t="s">
        <v>223</v>
      </c>
      <c r="I511" s="43" t="s">
        <v>226</v>
      </c>
      <c r="J511" s="43"/>
      <c r="K511" s="52">
        <v>43614</v>
      </c>
      <c r="L511" s="43"/>
      <c r="M511" s="43"/>
      <c r="N511" s="43" t="s">
        <v>7926</v>
      </c>
      <c r="O511" s="48">
        <v>43613</v>
      </c>
      <c r="P511" s="43" t="s">
        <v>7500</v>
      </c>
      <c r="Q511" s="31" t="b">
        <f>IF(AND(OR(G511:G515=DATOS!C$8,G511:G515=DATOS!C$9),H511:H515=DATOS!B$4),ROW(G511:G515))</f>
        <v>0</v>
      </c>
      <c r="R511" s="31" t="str">
        <f t="shared" ca="1" si="0"/>
        <v/>
      </c>
      <c r="S511" s="31">
        <f t="shared" ca="1" si="8"/>
        <v>0</v>
      </c>
      <c r="T511" s="31"/>
      <c r="U511" s="32"/>
      <c r="V511" s="32"/>
      <c r="W511" s="32"/>
      <c r="X511" s="32"/>
      <c r="Y511" s="32"/>
      <c r="Z511" s="32"/>
      <c r="AA511" s="32"/>
      <c r="AB511" s="32"/>
      <c r="AC511" s="32"/>
      <c r="AD511" s="32"/>
      <c r="AE511" s="32"/>
    </row>
    <row r="512" spans="1:31" ht="12.75">
      <c r="A512" s="37" t="s">
        <v>7928</v>
      </c>
      <c r="B512" s="43" t="s">
        <v>6048</v>
      </c>
      <c r="C512" s="45" t="s">
        <v>216</v>
      </c>
      <c r="D512" s="45" t="s">
        <v>7457</v>
      </c>
      <c r="E512" s="48">
        <v>43613</v>
      </c>
      <c r="F512" s="43" t="s">
        <v>7929</v>
      </c>
      <c r="G512" s="43" t="s">
        <v>271</v>
      </c>
      <c r="H512" s="51" t="s">
        <v>223</v>
      </c>
      <c r="I512" s="43" t="s">
        <v>226</v>
      </c>
      <c r="J512" s="43"/>
      <c r="K512" s="52"/>
      <c r="L512" s="43"/>
      <c r="M512" s="43"/>
      <c r="N512" s="43" t="s">
        <v>274</v>
      </c>
      <c r="O512" s="48">
        <v>43616</v>
      </c>
      <c r="P512" s="43" t="s">
        <v>7650</v>
      </c>
      <c r="Q512" s="31" t="b">
        <f>IF(AND(OR(G512:G516=DATOS!C$8,G512:G516=DATOS!C$9),H512:H516=DATOS!B$4),ROW(G512:G516))</f>
        <v>0</v>
      </c>
      <c r="R512" s="31" t="str">
        <f t="shared" ca="1" si="0"/>
        <v/>
      </c>
      <c r="S512" s="31">
        <f t="shared" ca="1" si="8"/>
        <v>0</v>
      </c>
      <c r="T512" s="32"/>
      <c r="U512" s="32"/>
      <c r="V512" s="32"/>
      <c r="W512" s="32"/>
      <c r="X512" s="32"/>
      <c r="Y512" s="32"/>
      <c r="Z512" s="32"/>
      <c r="AA512" s="32"/>
      <c r="AB512" s="32"/>
      <c r="AC512" s="32"/>
      <c r="AD512" s="32"/>
      <c r="AE512" s="32"/>
    </row>
    <row r="513" spans="1:31" ht="12.75">
      <c r="A513" s="37" t="s">
        <v>6290</v>
      </c>
      <c r="B513" s="43" t="s">
        <v>6291</v>
      </c>
      <c r="C513" s="45" t="s">
        <v>216</v>
      </c>
      <c r="D513" s="45" t="s">
        <v>7457</v>
      </c>
      <c r="E513" s="48">
        <v>43613</v>
      </c>
      <c r="F513" s="43" t="s">
        <v>7935</v>
      </c>
      <c r="G513" s="43" t="s">
        <v>271</v>
      </c>
      <c r="H513" s="51" t="s">
        <v>223</v>
      </c>
      <c r="I513" s="43" t="s">
        <v>226</v>
      </c>
      <c r="J513" s="43"/>
      <c r="K513" s="52"/>
      <c r="L513" s="43"/>
      <c r="M513" s="43"/>
      <c r="N513" s="43" t="s">
        <v>7936</v>
      </c>
      <c r="O513" s="48">
        <v>43613</v>
      </c>
      <c r="P513" s="43" t="s">
        <v>7500</v>
      </c>
      <c r="Q513" s="31" t="b">
        <f>IF(AND(OR(G513:G517=DATOS!C$8,G513:G517=DATOS!C$9),H513:H517=DATOS!B$4),ROW(G513:G517))</f>
        <v>0</v>
      </c>
      <c r="R513" s="31" t="str">
        <f t="shared" ca="1" si="0"/>
        <v/>
      </c>
      <c r="S513" s="31">
        <f t="shared" ca="1" si="8"/>
        <v>0</v>
      </c>
      <c r="T513" s="32"/>
      <c r="U513" s="32"/>
      <c r="V513" s="32"/>
      <c r="W513" s="32"/>
      <c r="X513" s="32"/>
      <c r="Y513" s="32"/>
      <c r="Z513" s="32"/>
      <c r="AA513" s="32"/>
      <c r="AB513" s="32"/>
      <c r="AC513" s="32"/>
      <c r="AD513" s="32"/>
      <c r="AE513" s="32"/>
    </row>
    <row r="514" spans="1:31" ht="12.75">
      <c r="A514" s="37" t="s">
        <v>7938</v>
      </c>
      <c r="B514" s="43" t="s">
        <v>7939</v>
      </c>
      <c r="C514" s="45" t="s">
        <v>216</v>
      </c>
      <c r="D514" s="45" t="s">
        <v>7690</v>
      </c>
      <c r="E514" s="48">
        <v>43613</v>
      </c>
      <c r="F514" s="280" t="s">
        <v>7919</v>
      </c>
      <c r="G514" s="43" t="s">
        <v>271</v>
      </c>
      <c r="H514" s="51" t="s">
        <v>223</v>
      </c>
      <c r="I514" s="43" t="s">
        <v>226</v>
      </c>
      <c r="J514" s="43"/>
      <c r="K514" s="52">
        <v>43615</v>
      </c>
      <c r="L514" s="43"/>
      <c r="M514" s="43"/>
      <c r="N514" s="43" t="s">
        <v>274</v>
      </c>
      <c r="O514" s="48">
        <v>43615</v>
      </c>
      <c r="P514" s="43" t="s">
        <v>7650</v>
      </c>
      <c r="Q514" s="31" t="b">
        <f>IF(AND(OR(G514:G518=DATOS!C$8,G514:G518=DATOS!C$9),H514:H518=DATOS!B$4),ROW(G514:G518))</f>
        <v>0</v>
      </c>
      <c r="R514" s="31" t="str">
        <f t="shared" ca="1" si="0"/>
        <v/>
      </c>
      <c r="S514" s="31">
        <f t="shared" ca="1" si="8"/>
        <v>0</v>
      </c>
      <c r="T514" s="32"/>
      <c r="U514" s="32"/>
      <c r="V514" s="32"/>
      <c r="W514" s="32"/>
      <c r="X514" s="32"/>
      <c r="Y514" s="32"/>
      <c r="Z514" s="32"/>
      <c r="AA514" s="32"/>
      <c r="AB514" s="32"/>
      <c r="AC514" s="32"/>
      <c r="AD514" s="32"/>
      <c r="AE514" s="32"/>
    </row>
    <row r="515" spans="1:31" ht="12.75">
      <c r="A515" s="37" t="s">
        <v>7943</v>
      </c>
      <c r="B515" s="43" t="s">
        <v>7944</v>
      </c>
      <c r="C515" s="45" t="s">
        <v>216</v>
      </c>
      <c r="D515" s="45" t="s">
        <v>7690</v>
      </c>
      <c r="E515" s="48">
        <v>43613</v>
      </c>
      <c r="F515" s="43" t="s">
        <v>7919</v>
      </c>
      <c r="G515" s="43" t="s">
        <v>271</v>
      </c>
      <c r="H515" s="51" t="s">
        <v>223</v>
      </c>
      <c r="I515" s="43" t="s">
        <v>226</v>
      </c>
      <c r="J515" s="43"/>
      <c r="K515" s="52"/>
      <c r="L515" s="43"/>
      <c r="M515" s="43"/>
      <c r="N515" s="43" t="s">
        <v>274</v>
      </c>
      <c r="O515" s="48">
        <v>43616</v>
      </c>
      <c r="P515" s="43" t="s">
        <v>7650</v>
      </c>
      <c r="Q515" s="31" t="b">
        <f>IF(AND(OR(G515:G519=DATOS!C$8,G515:G519=DATOS!C$9),H515:H519=DATOS!B$4),ROW(G515:G519))</f>
        <v>0</v>
      </c>
      <c r="R515" s="31" t="str">
        <f t="shared" ca="1" si="0"/>
        <v/>
      </c>
      <c r="S515" s="31">
        <f t="shared" ca="1" si="8"/>
        <v>0</v>
      </c>
      <c r="T515" s="32"/>
      <c r="U515" s="32"/>
      <c r="V515" s="32"/>
      <c r="W515" s="32"/>
      <c r="X515" s="32"/>
      <c r="Y515" s="32"/>
      <c r="Z515" s="32"/>
      <c r="AA515" s="32"/>
      <c r="AB515" s="32"/>
      <c r="AC515" s="32"/>
      <c r="AD515" s="32"/>
      <c r="AE515" s="32"/>
    </row>
    <row r="516" spans="1:31" ht="12.75">
      <c r="A516" s="37" t="s">
        <v>7948</v>
      </c>
      <c r="B516" s="43" t="s">
        <v>4909</v>
      </c>
      <c r="C516" s="45" t="s">
        <v>216</v>
      </c>
      <c r="D516" s="45" t="s">
        <v>4671</v>
      </c>
      <c r="E516" s="48">
        <v>43614</v>
      </c>
      <c r="F516" s="43" t="s">
        <v>7893</v>
      </c>
      <c r="G516" s="43" t="s">
        <v>271</v>
      </c>
      <c r="H516" s="51" t="s">
        <v>223</v>
      </c>
      <c r="I516" s="43" t="s">
        <v>226</v>
      </c>
      <c r="J516" s="31"/>
      <c r="K516" s="52">
        <v>43622</v>
      </c>
      <c r="L516" s="31"/>
      <c r="M516" s="31"/>
      <c r="N516" s="43" t="s">
        <v>7951</v>
      </c>
      <c r="O516" s="48">
        <v>43621</v>
      </c>
      <c r="P516" s="43" t="s">
        <v>5576</v>
      </c>
      <c r="Q516" s="31" t="b">
        <f>IF(AND(OR(G516:G520=DATOS!C$8,G516:G520=DATOS!C$9),H516:H520=DATOS!B$4),ROW(G516:G520))</f>
        <v>0</v>
      </c>
      <c r="R516" s="31" t="str">
        <f t="shared" ca="1" si="0"/>
        <v/>
      </c>
      <c r="S516" s="31">
        <f t="shared" ca="1" si="8"/>
        <v>0</v>
      </c>
      <c r="T516" s="32"/>
      <c r="U516" s="32"/>
      <c r="V516" s="32"/>
      <c r="W516" s="32"/>
      <c r="X516" s="32"/>
      <c r="Y516" s="32"/>
      <c r="Z516" s="32"/>
      <c r="AA516" s="32"/>
      <c r="AB516" s="32"/>
      <c r="AC516" s="32"/>
      <c r="AD516" s="32"/>
      <c r="AE516" s="32"/>
    </row>
    <row r="517" spans="1:31" ht="12.75">
      <c r="A517" s="37" t="s">
        <v>7955</v>
      </c>
      <c r="B517" s="43" t="s">
        <v>7956</v>
      </c>
      <c r="C517" s="45" t="s">
        <v>216</v>
      </c>
      <c r="D517" s="45" t="s">
        <v>4671</v>
      </c>
      <c r="E517" s="48">
        <v>43614</v>
      </c>
      <c r="F517" s="43" t="s">
        <v>7893</v>
      </c>
      <c r="G517" s="43" t="s">
        <v>271</v>
      </c>
      <c r="H517" s="51" t="s">
        <v>223</v>
      </c>
      <c r="I517" s="43" t="s">
        <v>226</v>
      </c>
      <c r="J517" s="31"/>
      <c r="K517" s="52">
        <v>43636</v>
      </c>
      <c r="L517" s="31"/>
      <c r="M517" s="31"/>
      <c r="N517" s="31"/>
      <c r="O517" s="48">
        <v>43636</v>
      </c>
      <c r="P517" s="43" t="s">
        <v>4675</v>
      </c>
      <c r="Q517" s="31" t="b">
        <f>IF(AND(OR(G517:G521=DATOS!C$8,G517:G521=DATOS!C$9),H517:H521=DATOS!B$4),ROW(G517:G521))</f>
        <v>0</v>
      </c>
      <c r="R517" s="31" t="str">
        <f t="shared" ca="1" si="0"/>
        <v/>
      </c>
      <c r="S517" s="31">
        <f t="shared" ca="1" si="8"/>
        <v>0</v>
      </c>
      <c r="T517" s="32"/>
      <c r="U517" s="32"/>
      <c r="V517" s="32"/>
      <c r="W517" s="32"/>
      <c r="X517" s="32"/>
      <c r="Y517" s="32"/>
      <c r="Z517" s="32"/>
      <c r="AA517" s="32"/>
      <c r="AB517" s="32"/>
      <c r="AC517" s="32"/>
      <c r="AD517" s="32"/>
      <c r="AE517" s="32"/>
    </row>
    <row r="518" spans="1:31" ht="12.75">
      <c r="A518" s="37" t="s">
        <v>4832</v>
      </c>
      <c r="B518" s="43" t="s">
        <v>5768</v>
      </c>
      <c r="C518" s="45" t="s">
        <v>216</v>
      </c>
      <c r="D518" s="45" t="s">
        <v>4647</v>
      </c>
      <c r="E518" s="48">
        <v>43614</v>
      </c>
      <c r="F518" s="43" t="s">
        <v>7893</v>
      </c>
      <c r="G518" s="43" t="s">
        <v>271</v>
      </c>
      <c r="H518" s="51" t="s">
        <v>223</v>
      </c>
      <c r="I518" s="43" t="s">
        <v>226</v>
      </c>
      <c r="J518" s="43"/>
      <c r="K518" s="52"/>
      <c r="L518" s="43"/>
      <c r="M518" s="43"/>
      <c r="N518" s="43" t="s">
        <v>7958</v>
      </c>
      <c r="O518" s="31"/>
      <c r="P518" s="43"/>
      <c r="Q518" s="31" t="b">
        <f>IF(AND(OR(G518:G522=DATOS!C$8,G518:G522=DATOS!C$9),H518:H522=DATOS!B$4),ROW(G518:G522))</f>
        <v>0</v>
      </c>
      <c r="R518" s="31" t="str">
        <f t="shared" ca="1" si="0"/>
        <v/>
      </c>
      <c r="S518" s="31">
        <f t="shared" ca="1" si="8"/>
        <v>0</v>
      </c>
      <c r="T518" s="32"/>
      <c r="U518" s="32"/>
      <c r="V518" s="32"/>
      <c r="W518" s="32"/>
      <c r="X518" s="32"/>
      <c r="Y518" s="32"/>
      <c r="Z518" s="32"/>
      <c r="AA518" s="32"/>
      <c r="AB518" s="32"/>
      <c r="AC518" s="32"/>
      <c r="AD518" s="32"/>
      <c r="AE518" s="32"/>
    </row>
    <row r="519" spans="1:31" ht="12.75">
      <c r="A519" s="37" t="s">
        <v>7962</v>
      </c>
      <c r="B519" s="43" t="s">
        <v>6163</v>
      </c>
      <c r="C519" s="45" t="s">
        <v>942</v>
      </c>
      <c r="D519" s="45" t="s">
        <v>4671</v>
      </c>
      <c r="E519" s="48">
        <v>43614</v>
      </c>
      <c r="F519" s="43" t="s">
        <v>7464</v>
      </c>
      <c r="G519" s="43" t="s">
        <v>384</v>
      </c>
      <c r="H519" s="51" t="s">
        <v>223</v>
      </c>
      <c r="I519" s="43" t="s">
        <v>226</v>
      </c>
      <c r="J519" s="43"/>
      <c r="K519" s="52">
        <v>43619</v>
      </c>
      <c r="L519" s="43"/>
      <c r="M519" s="43"/>
      <c r="N519" s="43" t="s">
        <v>7964</v>
      </c>
      <c r="O519" s="48">
        <v>43619</v>
      </c>
      <c r="P519" s="43" t="s">
        <v>5576</v>
      </c>
      <c r="Q519" s="31" t="b">
        <f>IF(AND(OR(G519:G523=DATOS!C$8,G519:G523=DATOS!C$9),H519:H523=DATOS!B$4),ROW(G519:G523))</f>
        <v>0</v>
      </c>
      <c r="R519" s="31" t="str">
        <f t="shared" ca="1" si="0"/>
        <v/>
      </c>
      <c r="S519" s="31">
        <f t="shared" ca="1" si="8"/>
        <v>0</v>
      </c>
      <c r="T519" s="32"/>
      <c r="U519" s="32"/>
      <c r="V519" s="32"/>
      <c r="W519" s="32"/>
      <c r="X519" s="32"/>
      <c r="Y519" s="32"/>
      <c r="Z519" s="32"/>
      <c r="AA519" s="32"/>
      <c r="AB519" s="32"/>
      <c r="AC519" s="32"/>
      <c r="AD519" s="32"/>
      <c r="AE519" s="32"/>
    </row>
    <row r="520" spans="1:31" ht="12.75">
      <c r="A520" s="37" t="s">
        <v>7967</v>
      </c>
      <c r="B520" s="43" t="s">
        <v>7968</v>
      </c>
      <c r="C520" s="45" t="s">
        <v>942</v>
      </c>
      <c r="D520" s="45" t="s">
        <v>4671</v>
      </c>
      <c r="E520" s="48">
        <v>43614</v>
      </c>
      <c r="F520" s="43" t="s">
        <v>7969</v>
      </c>
      <c r="G520" s="43" t="s">
        <v>271</v>
      </c>
      <c r="H520" s="51" t="s">
        <v>223</v>
      </c>
      <c r="I520" s="43" t="s">
        <v>226</v>
      </c>
      <c r="J520" s="43"/>
      <c r="K520" s="52"/>
      <c r="L520" s="43"/>
      <c r="M520" s="43"/>
      <c r="N520" s="43" t="s">
        <v>4797</v>
      </c>
      <c r="O520" s="48">
        <v>43614</v>
      </c>
      <c r="P520" s="43" t="s">
        <v>4675</v>
      </c>
      <c r="Q520" s="31" t="b">
        <f>IF(AND(OR(G520:G524=DATOS!C$8,G520:G524=DATOS!C$9),H520:H524=DATOS!B$4),ROW(G520:G524))</f>
        <v>0</v>
      </c>
      <c r="R520" s="31" t="str">
        <f t="shared" ca="1" si="0"/>
        <v/>
      </c>
      <c r="S520" s="31">
        <f t="shared" ca="1" si="8"/>
        <v>0</v>
      </c>
      <c r="T520" s="32"/>
      <c r="U520" s="32"/>
      <c r="V520" s="32"/>
      <c r="W520" s="32"/>
      <c r="X520" s="32"/>
      <c r="Y520" s="32"/>
      <c r="Z520" s="32"/>
      <c r="AA520" s="32"/>
      <c r="AB520" s="32"/>
      <c r="AC520" s="32"/>
      <c r="AD520" s="32"/>
      <c r="AE520" s="32"/>
    </row>
    <row r="521" spans="1:31" ht="12.75">
      <c r="A521" s="37" t="s">
        <v>7972</v>
      </c>
      <c r="B521" s="43" t="s">
        <v>7975</v>
      </c>
      <c r="C521" s="45" t="s">
        <v>5086</v>
      </c>
      <c r="D521" s="45" t="s">
        <v>4647</v>
      </c>
      <c r="E521" s="48">
        <v>43614</v>
      </c>
      <c r="F521" s="43" t="s">
        <v>7976</v>
      </c>
      <c r="G521" s="43" t="s">
        <v>384</v>
      </c>
      <c r="H521" s="51" t="s">
        <v>223</v>
      </c>
      <c r="I521" s="43" t="s">
        <v>226</v>
      </c>
      <c r="J521" s="43"/>
      <c r="K521" s="52"/>
      <c r="L521" s="43"/>
      <c r="M521" s="43"/>
      <c r="N521" s="43" t="s">
        <v>5421</v>
      </c>
      <c r="O521" s="48">
        <v>43597</v>
      </c>
      <c r="P521" s="43" t="s">
        <v>5576</v>
      </c>
      <c r="Q521" s="31" t="b">
        <f>IF(AND(OR(G521:G525=DATOS!C$8,G521:G525=DATOS!C$9),H521:H525=DATOS!B$4),ROW(G521:G525))</f>
        <v>0</v>
      </c>
      <c r="R521" s="31" t="str">
        <f t="shared" ca="1" si="0"/>
        <v/>
      </c>
      <c r="S521" s="31">
        <f t="shared" ca="1" si="8"/>
        <v>0</v>
      </c>
      <c r="T521" s="32"/>
      <c r="U521" s="32"/>
      <c r="V521" s="32"/>
      <c r="W521" s="32"/>
      <c r="X521" s="32"/>
      <c r="Y521" s="32"/>
      <c r="Z521" s="32"/>
      <c r="AA521" s="32"/>
      <c r="AB521" s="32"/>
      <c r="AC521" s="32"/>
      <c r="AD521" s="32"/>
      <c r="AE521" s="32"/>
    </row>
    <row r="522" spans="1:31" ht="12.75">
      <c r="A522" s="37" t="s">
        <v>7979</v>
      </c>
      <c r="B522" s="43" t="s">
        <v>6093</v>
      </c>
      <c r="C522" s="45" t="s">
        <v>216</v>
      </c>
      <c r="D522" s="45" t="s">
        <v>7457</v>
      </c>
      <c r="E522" s="48">
        <v>43614</v>
      </c>
      <c r="F522" s="43" t="s">
        <v>7982</v>
      </c>
      <c r="G522" s="43" t="s">
        <v>271</v>
      </c>
      <c r="H522" s="51" t="s">
        <v>223</v>
      </c>
      <c r="I522" s="43" t="s">
        <v>226</v>
      </c>
      <c r="J522" s="31"/>
      <c r="K522" s="55"/>
      <c r="L522" s="31"/>
      <c r="M522" s="31"/>
      <c r="N522" s="43" t="s">
        <v>7985</v>
      </c>
      <c r="O522" s="48">
        <v>43614</v>
      </c>
      <c r="P522" s="43" t="s">
        <v>7500</v>
      </c>
      <c r="Q522" s="31" t="b">
        <f>IF(AND(OR(G522:G526=DATOS!C$8,G522:G526=DATOS!C$9),H522:H526=DATOS!B$4),ROW(G522:G526))</f>
        <v>0</v>
      </c>
      <c r="R522" s="31" t="str">
        <f t="shared" ca="1" si="0"/>
        <v/>
      </c>
      <c r="S522" s="31">
        <f t="shared" ca="1" si="8"/>
        <v>0</v>
      </c>
      <c r="T522" s="32"/>
      <c r="U522" s="32"/>
      <c r="V522" s="32"/>
      <c r="W522" s="32"/>
      <c r="X522" s="32"/>
      <c r="Y522" s="32"/>
      <c r="Z522" s="32"/>
      <c r="AA522" s="32"/>
      <c r="AB522" s="32"/>
      <c r="AC522" s="32"/>
      <c r="AD522" s="32"/>
      <c r="AE522" s="32"/>
    </row>
    <row r="523" spans="1:31" ht="12.75">
      <c r="A523" s="37" t="s">
        <v>7990</v>
      </c>
      <c r="B523" s="43" t="s">
        <v>6611</v>
      </c>
      <c r="C523" s="45" t="s">
        <v>942</v>
      </c>
      <c r="D523" s="45" t="s">
        <v>7457</v>
      </c>
      <c r="E523" s="48">
        <v>43614</v>
      </c>
      <c r="F523" s="43" t="s">
        <v>7993</v>
      </c>
      <c r="G523" s="43" t="s">
        <v>271</v>
      </c>
      <c r="H523" s="51" t="s">
        <v>223</v>
      </c>
      <c r="I523" s="43" t="s">
        <v>226</v>
      </c>
      <c r="J523" s="43"/>
      <c r="K523" s="52">
        <v>43616</v>
      </c>
      <c r="L523" s="43"/>
      <c r="M523" s="43"/>
      <c r="N523" s="43" t="s">
        <v>7994</v>
      </c>
      <c r="O523" s="48">
        <v>43630</v>
      </c>
      <c r="P523" s="43" t="s">
        <v>4659</v>
      </c>
      <c r="Q523" s="31" t="b">
        <f>IF(AND(OR(G523:G527=DATOS!C$8,G523:G527=DATOS!C$9),H523:H527=DATOS!B$4),ROW(G523:G527))</f>
        <v>0</v>
      </c>
      <c r="R523" s="31" t="str">
        <f t="shared" ca="1" si="0"/>
        <v/>
      </c>
      <c r="S523" s="31">
        <f t="shared" ca="1" si="8"/>
        <v>0</v>
      </c>
      <c r="T523" s="32"/>
      <c r="U523" s="32"/>
      <c r="V523" s="32"/>
      <c r="W523" s="32"/>
      <c r="X523" s="32"/>
      <c r="Y523" s="32"/>
      <c r="Z523" s="32"/>
      <c r="AA523" s="32"/>
      <c r="AB523" s="32"/>
      <c r="AC523" s="32"/>
      <c r="AD523" s="32"/>
      <c r="AE523" s="32"/>
    </row>
    <row r="524" spans="1:31" ht="12.75">
      <c r="A524" s="37" t="s">
        <v>5621</v>
      </c>
      <c r="B524" s="43" t="s">
        <v>6136</v>
      </c>
      <c r="C524" s="45" t="s">
        <v>216</v>
      </c>
      <c r="D524" s="45" t="s">
        <v>4647</v>
      </c>
      <c r="E524" s="48">
        <v>43614</v>
      </c>
      <c r="F524" s="43" t="s">
        <v>7996</v>
      </c>
      <c r="G524" s="43" t="s">
        <v>271</v>
      </c>
      <c r="H524" s="51" t="s">
        <v>223</v>
      </c>
      <c r="I524" s="43" t="s">
        <v>226</v>
      </c>
      <c r="J524" s="31"/>
      <c r="K524" s="52">
        <v>43615</v>
      </c>
      <c r="L524" s="31"/>
      <c r="M524" s="31"/>
      <c r="N524" s="43" t="s">
        <v>7997</v>
      </c>
      <c r="O524" s="48">
        <v>43615</v>
      </c>
      <c r="P524" s="43" t="s">
        <v>4652</v>
      </c>
      <c r="Q524" s="31" t="b">
        <f>IF(AND(OR(G524:G528=DATOS!C$8,G524:G528=DATOS!C$9),H524:H528=DATOS!B$4),ROW(G524:G528))</f>
        <v>0</v>
      </c>
      <c r="R524" s="31" t="str">
        <f t="shared" ca="1" si="0"/>
        <v/>
      </c>
      <c r="S524" s="31">
        <f t="shared" ca="1" si="8"/>
        <v>0</v>
      </c>
      <c r="T524" s="32"/>
      <c r="U524" s="32"/>
      <c r="V524" s="32"/>
      <c r="W524" s="32"/>
      <c r="X524" s="32"/>
      <c r="Y524" s="32"/>
      <c r="Z524" s="32"/>
      <c r="AA524" s="32"/>
      <c r="AB524" s="32"/>
      <c r="AC524" s="32"/>
      <c r="AD524" s="32"/>
      <c r="AE524" s="32"/>
    </row>
    <row r="525" spans="1:31" ht="12.75">
      <c r="A525" s="37" t="s">
        <v>8000</v>
      </c>
      <c r="B525" s="43" t="s">
        <v>6874</v>
      </c>
      <c r="C525" s="45" t="s">
        <v>4716</v>
      </c>
      <c r="D525" s="45" t="s">
        <v>7690</v>
      </c>
      <c r="E525" s="48">
        <v>43614</v>
      </c>
      <c r="F525" s="43" t="s">
        <v>8001</v>
      </c>
      <c r="G525" s="43" t="s">
        <v>271</v>
      </c>
      <c r="H525" s="51" t="s">
        <v>223</v>
      </c>
      <c r="I525" s="43" t="s">
        <v>126</v>
      </c>
      <c r="J525" s="43"/>
      <c r="K525" s="52"/>
      <c r="L525" s="43"/>
      <c r="M525" s="43"/>
      <c r="N525" s="43" t="s">
        <v>8002</v>
      </c>
      <c r="O525" s="48">
        <v>43614</v>
      </c>
      <c r="P525" s="43" t="s">
        <v>7650</v>
      </c>
      <c r="Q525" s="31" t="b">
        <f>IF(AND(OR(G525:G529=DATOS!C$8,G525:G529=DATOS!C$9),H525:H529=DATOS!B$4),ROW(G525:G529))</f>
        <v>0</v>
      </c>
      <c r="R525" s="31" t="str">
        <f t="shared" ca="1" si="0"/>
        <v/>
      </c>
      <c r="S525" s="31">
        <f t="shared" ca="1" si="8"/>
        <v>0</v>
      </c>
      <c r="T525" s="32"/>
      <c r="U525" s="32"/>
      <c r="V525" s="32"/>
      <c r="W525" s="32"/>
      <c r="X525" s="32"/>
      <c r="Y525" s="32"/>
      <c r="Z525" s="32"/>
      <c r="AA525" s="32"/>
      <c r="AB525" s="32"/>
      <c r="AC525" s="32"/>
      <c r="AD525" s="32"/>
      <c r="AE525" s="32"/>
    </row>
    <row r="526" spans="1:31" ht="12.75">
      <c r="A526" s="37" t="s">
        <v>5399</v>
      </c>
      <c r="B526" s="43" t="s">
        <v>5400</v>
      </c>
      <c r="C526" s="45" t="s">
        <v>4746</v>
      </c>
      <c r="D526" s="45" t="s">
        <v>4647</v>
      </c>
      <c r="E526" s="48">
        <v>43614</v>
      </c>
      <c r="F526" s="43" t="s">
        <v>6012</v>
      </c>
      <c r="G526" s="43" t="s">
        <v>114</v>
      </c>
      <c r="H526" s="51" t="s">
        <v>223</v>
      </c>
      <c r="I526" s="43" t="s">
        <v>126</v>
      </c>
      <c r="J526" s="43"/>
      <c r="K526" s="52"/>
      <c r="L526" s="43"/>
      <c r="M526" s="43"/>
      <c r="N526" s="43" t="s">
        <v>8007</v>
      </c>
      <c r="O526" s="48">
        <v>43614</v>
      </c>
      <c r="P526" s="43" t="s">
        <v>4652</v>
      </c>
      <c r="Q526" s="31" t="b">
        <f>IF(AND(OR(G526:G530=DATOS!C$8,G526:G530=DATOS!C$9),H526:H530=DATOS!B$4),ROW(G526:G530))</f>
        <v>0</v>
      </c>
      <c r="R526" s="31" t="str">
        <f t="shared" ca="1" si="0"/>
        <v/>
      </c>
      <c r="S526" s="31">
        <f t="shared" ca="1" si="8"/>
        <v>0</v>
      </c>
      <c r="T526" s="32"/>
      <c r="U526" s="32"/>
      <c r="V526" s="32"/>
      <c r="W526" s="32"/>
      <c r="X526" s="32"/>
      <c r="Y526" s="32"/>
      <c r="Z526" s="32"/>
      <c r="AA526" s="32"/>
      <c r="AB526" s="32"/>
      <c r="AC526" s="32"/>
      <c r="AD526" s="32"/>
      <c r="AE526" s="32"/>
    </row>
    <row r="527" spans="1:31" ht="12.75">
      <c r="A527" s="37" t="s">
        <v>8012</v>
      </c>
      <c r="B527" s="43" t="s">
        <v>8013</v>
      </c>
      <c r="C527" s="45" t="s">
        <v>478</v>
      </c>
      <c r="D527" s="45" t="s">
        <v>4647</v>
      </c>
      <c r="E527" s="48">
        <v>43615</v>
      </c>
      <c r="F527" s="43" t="s">
        <v>6802</v>
      </c>
      <c r="G527" s="43" t="s">
        <v>384</v>
      </c>
      <c r="H527" s="51" t="s">
        <v>223</v>
      </c>
      <c r="I527" s="43" t="s">
        <v>126</v>
      </c>
      <c r="J527" s="43"/>
      <c r="K527" s="52"/>
      <c r="L527" s="43"/>
      <c r="M527" s="43"/>
      <c r="N527" s="43" t="s">
        <v>8016</v>
      </c>
      <c r="O527" s="48">
        <v>43615</v>
      </c>
      <c r="P527" s="43" t="s">
        <v>4659</v>
      </c>
      <c r="Q527" s="31" t="b">
        <f>IF(AND(OR(G527:G531=DATOS!C$8,G527:G531=DATOS!C$9),H527:H531=DATOS!B$4),ROW(G527:G531))</f>
        <v>0</v>
      </c>
      <c r="R527" s="31" t="str">
        <f t="shared" ca="1" si="0"/>
        <v/>
      </c>
      <c r="S527" s="31">
        <f t="shared" ca="1" si="8"/>
        <v>0</v>
      </c>
      <c r="T527" s="32"/>
      <c r="U527" s="32"/>
      <c r="V527" s="32"/>
      <c r="W527" s="32"/>
      <c r="X527" s="32"/>
      <c r="Y527" s="32"/>
      <c r="Z527" s="32"/>
      <c r="AA527" s="32"/>
      <c r="AB527" s="32"/>
      <c r="AC527" s="32"/>
      <c r="AD527" s="32"/>
      <c r="AE527" s="32"/>
    </row>
    <row r="528" spans="1:31" ht="12.75">
      <c r="A528" s="37" t="s">
        <v>8022</v>
      </c>
      <c r="B528" s="43" t="s">
        <v>7227</v>
      </c>
      <c r="C528" s="45" t="s">
        <v>4655</v>
      </c>
      <c r="D528" s="45" t="s">
        <v>4647</v>
      </c>
      <c r="E528" s="48">
        <v>43615</v>
      </c>
      <c r="F528" s="43" t="s">
        <v>4933</v>
      </c>
      <c r="G528" s="43" t="s">
        <v>114</v>
      </c>
      <c r="H528" s="51" t="s">
        <v>223</v>
      </c>
      <c r="I528" s="43" t="s">
        <v>273</v>
      </c>
      <c r="J528" s="31"/>
      <c r="K528" s="55"/>
      <c r="L528" s="31"/>
      <c r="M528" s="31"/>
      <c r="N528" s="43" t="s">
        <v>8024</v>
      </c>
      <c r="O528" s="48">
        <v>43615</v>
      </c>
      <c r="P528" s="43" t="s">
        <v>4652</v>
      </c>
      <c r="Q528" s="31" t="b">
        <f>IF(AND(OR(G528:G532=DATOS!C$8,G528:G532=DATOS!C$9),H528:H532=DATOS!B$4),ROW(G528:G532))</f>
        <v>0</v>
      </c>
      <c r="R528" s="31" t="str">
        <f t="shared" ca="1" si="0"/>
        <v/>
      </c>
      <c r="S528" s="31">
        <f t="shared" ca="1" si="8"/>
        <v>0</v>
      </c>
      <c r="T528" s="32"/>
      <c r="U528" s="32"/>
      <c r="V528" s="32"/>
      <c r="W528" s="32"/>
      <c r="X528" s="32"/>
      <c r="Y528" s="32"/>
      <c r="Z528" s="32"/>
      <c r="AA528" s="32"/>
      <c r="AB528" s="32"/>
      <c r="AC528" s="32"/>
      <c r="AD528" s="32"/>
      <c r="AE528" s="32"/>
    </row>
    <row r="529" spans="1:31" ht="12.75">
      <c r="A529" s="37" t="s">
        <v>4832</v>
      </c>
      <c r="B529" s="43" t="s">
        <v>5768</v>
      </c>
      <c r="C529" s="45" t="s">
        <v>216</v>
      </c>
      <c r="D529" s="45" t="s">
        <v>4647</v>
      </c>
      <c r="E529" s="48">
        <v>43615</v>
      </c>
      <c r="F529" s="43" t="s">
        <v>7893</v>
      </c>
      <c r="G529" s="43" t="s">
        <v>114</v>
      </c>
      <c r="H529" s="51" t="s">
        <v>223</v>
      </c>
      <c r="I529" s="43" t="s">
        <v>226</v>
      </c>
      <c r="J529" s="31"/>
      <c r="K529" s="52">
        <v>43616</v>
      </c>
      <c r="L529" s="31"/>
      <c r="M529" s="31"/>
      <c r="N529" s="43" t="s">
        <v>8028</v>
      </c>
      <c r="O529" s="48">
        <v>43615</v>
      </c>
      <c r="P529" s="43" t="s">
        <v>4652</v>
      </c>
      <c r="Q529" s="31" t="b">
        <f>IF(AND(OR(G529:G533=DATOS!C$8,G529:G533=DATOS!C$9),H529:H533=DATOS!B$4),ROW(G529:G533))</f>
        <v>0</v>
      </c>
      <c r="R529" s="31" t="str">
        <f t="shared" ca="1" si="0"/>
        <v/>
      </c>
      <c r="S529" s="31">
        <f t="shared" ca="1" si="8"/>
        <v>0</v>
      </c>
      <c r="T529" s="32"/>
      <c r="U529" s="32"/>
      <c r="V529" s="32"/>
      <c r="W529" s="32"/>
      <c r="X529" s="32"/>
      <c r="Y529" s="32"/>
      <c r="Z529" s="32"/>
      <c r="AA529" s="32"/>
      <c r="AB529" s="32"/>
      <c r="AC529" s="32"/>
      <c r="AD529" s="32"/>
      <c r="AE529" s="32"/>
    </row>
    <row r="530" spans="1:31" ht="12.75">
      <c r="A530" s="37" t="s">
        <v>8030</v>
      </c>
      <c r="B530" s="43" t="s">
        <v>7211</v>
      </c>
      <c r="C530" s="45" t="s">
        <v>624</v>
      </c>
      <c r="D530" s="45" t="s">
        <v>7457</v>
      </c>
      <c r="E530" s="48">
        <v>43615</v>
      </c>
      <c r="F530" s="43" t="s">
        <v>8033</v>
      </c>
      <c r="G530" s="43" t="s">
        <v>271</v>
      </c>
      <c r="H530" s="51" t="s">
        <v>223</v>
      </c>
      <c r="I530" s="43" t="s">
        <v>226</v>
      </c>
      <c r="J530" s="43"/>
      <c r="K530" s="52">
        <v>43634</v>
      </c>
      <c r="L530" s="43"/>
      <c r="M530" s="43"/>
      <c r="N530" s="43" t="s">
        <v>7244</v>
      </c>
      <c r="O530" s="48">
        <v>43634</v>
      </c>
      <c r="P530" s="43" t="s">
        <v>7500</v>
      </c>
      <c r="Q530" s="31" t="b">
        <f>IF(AND(OR(G530:G534=DATOS!C$8,G530:G534=DATOS!C$9),H530:H534=DATOS!B$4),ROW(G530:G534))</f>
        <v>0</v>
      </c>
      <c r="R530" s="31" t="str">
        <f t="shared" ca="1" si="0"/>
        <v/>
      </c>
      <c r="S530" s="31">
        <f t="shared" ca="1" si="8"/>
        <v>0</v>
      </c>
      <c r="T530" s="32"/>
      <c r="U530" s="32"/>
      <c r="V530" s="32"/>
      <c r="W530" s="32"/>
      <c r="X530" s="32"/>
      <c r="Y530" s="32"/>
      <c r="Z530" s="32"/>
      <c r="AA530" s="32"/>
      <c r="AB530" s="32"/>
      <c r="AC530" s="32"/>
      <c r="AD530" s="32"/>
      <c r="AE530" s="32"/>
    </row>
    <row r="531" spans="1:31" ht="12.75">
      <c r="A531" s="37" t="s">
        <v>5035</v>
      </c>
      <c r="B531" s="43" t="s">
        <v>5019</v>
      </c>
      <c r="C531" s="45" t="s">
        <v>4746</v>
      </c>
      <c r="D531" s="45" t="s">
        <v>7690</v>
      </c>
      <c r="E531" s="48">
        <v>43615</v>
      </c>
      <c r="F531" s="43" t="s">
        <v>8036</v>
      </c>
      <c r="G531" s="43" t="s">
        <v>384</v>
      </c>
      <c r="H531" s="51" t="s">
        <v>223</v>
      </c>
      <c r="I531" s="43" t="s">
        <v>273</v>
      </c>
      <c r="J531" s="43"/>
      <c r="K531" s="52"/>
      <c r="L531" s="43"/>
      <c r="M531" s="43"/>
      <c r="N531" s="43" t="s">
        <v>8038</v>
      </c>
      <c r="O531" s="48">
        <v>43622</v>
      </c>
      <c r="P531" s="43" t="s">
        <v>389</v>
      </c>
      <c r="Q531" s="31" t="b">
        <f>IF(AND(OR(G531:G535=DATOS!C$8,G531:G535=DATOS!C$9),H531:H535=DATOS!B$4),ROW(G531:G535))</f>
        <v>0</v>
      </c>
      <c r="R531" s="31" t="str">
        <f t="shared" ca="1" si="0"/>
        <v/>
      </c>
      <c r="S531" s="31">
        <f t="shared" ca="1" si="8"/>
        <v>0</v>
      </c>
      <c r="T531" s="32"/>
      <c r="U531" s="32"/>
      <c r="V531" s="32"/>
      <c r="W531" s="32"/>
      <c r="X531" s="32"/>
      <c r="Y531" s="32"/>
      <c r="Z531" s="32"/>
      <c r="AA531" s="32"/>
      <c r="AB531" s="32"/>
      <c r="AC531" s="32"/>
      <c r="AD531" s="32"/>
      <c r="AE531" s="32"/>
    </row>
    <row r="532" spans="1:31" ht="12.75">
      <c r="A532" s="37" t="s">
        <v>6023</v>
      </c>
      <c r="B532" s="43" t="s">
        <v>6024</v>
      </c>
      <c r="C532" s="45" t="s">
        <v>216</v>
      </c>
      <c r="D532" s="45" t="s">
        <v>7457</v>
      </c>
      <c r="E532" s="48">
        <v>43615</v>
      </c>
      <c r="F532" s="43" t="s">
        <v>8042</v>
      </c>
      <c r="G532" s="43" t="s">
        <v>114</v>
      </c>
      <c r="H532" s="51" t="s">
        <v>223</v>
      </c>
      <c r="I532" s="43" t="s">
        <v>226</v>
      </c>
      <c r="J532" s="43"/>
      <c r="K532" s="52">
        <v>43664</v>
      </c>
      <c r="L532" s="43"/>
      <c r="M532" s="43"/>
      <c r="N532" s="43" t="s">
        <v>8044</v>
      </c>
      <c r="O532" s="48">
        <v>43664</v>
      </c>
      <c r="P532" s="43" t="s">
        <v>276</v>
      </c>
      <c r="Q532" s="31" t="b">
        <f>IF(AND(OR(G532:G536=DATOS!C$8,G532:G536=DATOS!C$9),H532:H536=DATOS!B$4),ROW(G532:G536))</f>
        <v>0</v>
      </c>
      <c r="R532" s="31" t="str">
        <f t="shared" ca="1" si="0"/>
        <v/>
      </c>
      <c r="S532" s="31">
        <f t="shared" ca="1" si="8"/>
        <v>0</v>
      </c>
      <c r="T532" s="32"/>
      <c r="U532" s="32"/>
      <c r="V532" s="32"/>
      <c r="W532" s="32"/>
      <c r="X532" s="32"/>
      <c r="Y532" s="32"/>
      <c r="Z532" s="32"/>
      <c r="AA532" s="32"/>
      <c r="AB532" s="32"/>
      <c r="AC532" s="32"/>
      <c r="AD532" s="32"/>
      <c r="AE532" s="32"/>
    </row>
    <row r="533" spans="1:31" ht="12.75">
      <c r="A533" s="37" t="s">
        <v>8047</v>
      </c>
      <c r="B533" s="43" t="s">
        <v>5884</v>
      </c>
      <c r="C533" s="45" t="s">
        <v>942</v>
      </c>
      <c r="D533" s="45" t="s">
        <v>7457</v>
      </c>
      <c r="E533" s="48">
        <v>43615</v>
      </c>
      <c r="F533" s="43" t="s">
        <v>1423</v>
      </c>
      <c r="G533" s="43" t="s">
        <v>114</v>
      </c>
      <c r="H533" s="51" t="s">
        <v>223</v>
      </c>
      <c r="I533" s="43" t="s">
        <v>226</v>
      </c>
      <c r="J533" s="43"/>
      <c r="K533" s="52">
        <v>43616</v>
      </c>
      <c r="L533" s="43"/>
      <c r="M533" s="43"/>
      <c r="N533" s="43" t="s">
        <v>8053</v>
      </c>
      <c r="O533" s="48">
        <v>43615</v>
      </c>
      <c r="P533" s="43" t="s">
        <v>7500</v>
      </c>
      <c r="Q533" s="31" t="b">
        <f>IF(AND(OR(G533:G537=DATOS!C$8,G533:G537=DATOS!C$9),H533:H537=DATOS!B$4),ROW(G533:G537))</f>
        <v>0</v>
      </c>
      <c r="R533" s="31" t="str">
        <f t="shared" ca="1" si="0"/>
        <v/>
      </c>
      <c r="S533" s="31">
        <f t="shared" ca="1" si="8"/>
        <v>0</v>
      </c>
      <c r="T533" s="32"/>
      <c r="U533" s="32"/>
      <c r="V533" s="32"/>
      <c r="W533" s="32"/>
      <c r="X533" s="32"/>
      <c r="Y533" s="32"/>
      <c r="Z533" s="32"/>
      <c r="AA533" s="32"/>
      <c r="AB533" s="32"/>
      <c r="AC533" s="32"/>
      <c r="AD533" s="32"/>
      <c r="AE533" s="32"/>
    </row>
    <row r="534" spans="1:31" ht="12.75">
      <c r="A534" s="37" t="s">
        <v>6951</v>
      </c>
      <c r="B534" s="43" t="s">
        <v>6953</v>
      </c>
      <c r="C534" s="45" t="s">
        <v>216</v>
      </c>
      <c r="D534" s="45" t="s">
        <v>4671</v>
      </c>
      <c r="E534" s="48">
        <v>43616</v>
      </c>
      <c r="F534" s="43" t="s">
        <v>8058</v>
      </c>
      <c r="G534" s="43" t="s">
        <v>384</v>
      </c>
      <c r="H534" s="51" t="s">
        <v>223</v>
      </c>
      <c r="I534" s="43" t="s">
        <v>226</v>
      </c>
      <c r="J534" s="43"/>
      <c r="K534" s="52"/>
      <c r="L534" s="43"/>
      <c r="M534" s="43"/>
      <c r="N534" s="43" t="s">
        <v>388</v>
      </c>
      <c r="O534" s="48">
        <v>43617</v>
      </c>
      <c r="P534" s="43" t="s">
        <v>389</v>
      </c>
      <c r="Q534" s="31" t="b">
        <f>IF(AND(OR(G534:G538=DATOS!C$8,G534:G538=DATOS!C$9),H534:H538=DATOS!B$4),ROW(G534:G538))</f>
        <v>0</v>
      </c>
      <c r="R534" s="31" t="str">
        <f t="shared" ca="1" si="0"/>
        <v/>
      </c>
      <c r="S534" s="31">
        <f t="shared" ca="1" si="8"/>
        <v>0</v>
      </c>
      <c r="T534" s="32"/>
      <c r="U534" s="32"/>
      <c r="V534" s="32"/>
      <c r="W534" s="32"/>
      <c r="X534" s="32"/>
      <c r="Y534" s="32"/>
      <c r="Z534" s="32"/>
      <c r="AA534" s="32"/>
      <c r="AB534" s="32"/>
      <c r="AC534" s="32"/>
      <c r="AD534" s="32"/>
      <c r="AE534" s="32"/>
    </row>
    <row r="535" spans="1:31" ht="12.75">
      <c r="A535" s="346" t="s">
        <v>8062</v>
      </c>
      <c r="B535" s="43" t="s">
        <v>7573</v>
      </c>
      <c r="C535" s="45" t="s">
        <v>216</v>
      </c>
      <c r="D535" s="45" t="s">
        <v>7690</v>
      </c>
      <c r="E535" s="48">
        <v>43616</v>
      </c>
      <c r="F535" s="43" t="s">
        <v>7813</v>
      </c>
      <c r="G535" s="43" t="s">
        <v>114</v>
      </c>
      <c r="H535" s="51" t="s">
        <v>223</v>
      </c>
      <c r="I535" s="43" t="s">
        <v>226</v>
      </c>
      <c r="J535" s="31"/>
      <c r="K535" s="55"/>
      <c r="L535" s="31"/>
      <c r="M535" s="31"/>
      <c r="N535" s="43" t="s">
        <v>8064</v>
      </c>
      <c r="O535" s="48">
        <v>43616</v>
      </c>
      <c r="P535" s="43" t="s">
        <v>7650</v>
      </c>
      <c r="Q535" s="31" t="b">
        <f>IF(AND(OR(G535:G539=DATOS!C$8,G535:G539=DATOS!C$9),H535:H539=DATOS!B$4),ROW(G535:G539))</f>
        <v>0</v>
      </c>
      <c r="R535" s="31" t="str">
        <f t="shared" ca="1" si="0"/>
        <v/>
      </c>
      <c r="S535" s="31">
        <f t="shared" ca="1" si="8"/>
        <v>0</v>
      </c>
      <c r="T535" s="32"/>
      <c r="U535" s="32"/>
      <c r="V535" s="32"/>
      <c r="W535" s="32"/>
      <c r="X535" s="32"/>
      <c r="Y535" s="32"/>
      <c r="Z535" s="32"/>
      <c r="AA535" s="32"/>
      <c r="AB535" s="32"/>
      <c r="AC535" s="32"/>
      <c r="AD535" s="32"/>
      <c r="AE535" s="32"/>
    </row>
    <row r="536" spans="1:31" ht="12.75">
      <c r="A536" s="37" t="s">
        <v>8067</v>
      </c>
      <c r="B536" s="43" t="s">
        <v>8068</v>
      </c>
      <c r="C536" s="45" t="s">
        <v>263</v>
      </c>
      <c r="D536" s="45" t="s">
        <v>7457</v>
      </c>
      <c r="E536" s="48">
        <v>43616</v>
      </c>
      <c r="F536" s="43" t="s">
        <v>8070</v>
      </c>
      <c r="G536" s="43" t="s">
        <v>114</v>
      </c>
      <c r="H536" s="51" t="s">
        <v>223</v>
      </c>
      <c r="I536" s="43" t="s">
        <v>226</v>
      </c>
      <c r="J536" s="31"/>
      <c r="K536" s="55"/>
      <c r="L536" s="31"/>
      <c r="M536" s="31"/>
      <c r="N536" s="43" t="s">
        <v>8071</v>
      </c>
      <c r="O536" s="48">
        <v>43616</v>
      </c>
      <c r="P536" s="43" t="s">
        <v>7500</v>
      </c>
      <c r="Q536" s="31" t="b">
        <f>IF(AND(OR(G536:G540=DATOS!C$8,G536:G540=DATOS!C$9),H536:H540=DATOS!B$4),ROW(G536:G540))</f>
        <v>0</v>
      </c>
      <c r="R536" s="31" t="str">
        <f t="shared" ca="1" si="0"/>
        <v/>
      </c>
      <c r="S536" s="31">
        <f t="shared" ca="1" si="8"/>
        <v>0</v>
      </c>
      <c r="T536" s="32"/>
      <c r="U536" s="32"/>
      <c r="V536" s="32"/>
      <c r="W536" s="32"/>
      <c r="X536" s="32"/>
      <c r="Y536" s="32"/>
      <c r="Z536" s="32"/>
      <c r="AA536" s="32"/>
      <c r="AB536" s="32"/>
      <c r="AC536" s="32"/>
      <c r="AD536" s="32"/>
      <c r="AE536" s="32"/>
    </row>
    <row r="537" spans="1:31" ht="12.75">
      <c r="A537" s="37" t="s">
        <v>8074</v>
      </c>
      <c r="B537" s="43" t="s">
        <v>4861</v>
      </c>
      <c r="C537" s="45" t="s">
        <v>478</v>
      </c>
      <c r="D537" s="45" t="s">
        <v>4671</v>
      </c>
      <c r="E537" s="48">
        <v>43617</v>
      </c>
      <c r="F537" s="43" t="s">
        <v>8076</v>
      </c>
      <c r="G537" s="43" t="s">
        <v>114</v>
      </c>
      <c r="H537" s="51" t="s">
        <v>223</v>
      </c>
      <c r="I537" s="43" t="s">
        <v>226</v>
      </c>
      <c r="J537" s="43"/>
      <c r="K537" s="52">
        <v>43619</v>
      </c>
      <c r="L537" s="48">
        <v>43622</v>
      </c>
      <c r="M537" s="43"/>
      <c r="N537" s="43" t="s">
        <v>8077</v>
      </c>
      <c r="O537" s="48">
        <v>43621</v>
      </c>
      <c r="P537" s="43" t="s">
        <v>389</v>
      </c>
      <c r="Q537" s="31" t="b">
        <f>IF(AND(OR(G537:G541=DATOS!C$8,G537:G541=DATOS!C$9),H537:H541=DATOS!B$4),ROW(G537:G541))</f>
        <v>0</v>
      </c>
      <c r="R537" s="31" t="str">
        <f t="shared" ca="1" si="0"/>
        <v/>
      </c>
      <c r="S537" s="31">
        <f t="shared" ca="1" si="8"/>
        <v>0</v>
      </c>
      <c r="T537" s="32"/>
      <c r="U537" s="32"/>
      <c r="V537" s="32"/>
      <c r="W537" s="32"/>
      <c r="X537" s="32"/>
      <c r="Y537" s="32"/>
      <c r="Z537" s="32"/>
      <c r="AA537" s="32"/>
      <c r="AB537" s="32"/>
      <c r="AC537" s="32"/>
      <c r="AD537" s="32"/>
      <c r="AE537" s="32"/>
    </row>
    <row r="538" spans="1:31" ht="12.75">
      <c r="A538" s="37" t="s">
        <v>8081</v>
      </c>
      <c r="B538" s="43" t="s">
        <v>8082</v>
      </c>
      <c r="C538" s="45" t="s">
        <v>624</v>
      </c>
      <c r="D538" s="45" t="s">
        <v>7457</v>
      </c>
      <c r="E538" s="48">
        <v>43617</v>
      </c>
      <c r="F538" s="43" t="s">
        <v>8083</v>
      </c>
      <c r="G538" s="43" t="s">
        <v>384</v>
      </c>
      <c r="H538" s="51" t="s">
        <v>223</v>
      </c>
      <c r="I538" s="43" t="s">
        <v>226</v>
      </c>
      <c r="J538" s="31"/>
      <c r="K538" s="52">
        <v>43620</v>
      </c>
      <c r="L538" s="31"/>
      <c r="M538" s="31"/>
      <c r="N538" s="43" t="s">
        <v>4734</v>
      </c>
      <c r="O538" s="48">
        <v>43623</v>
      </c>
      <c r="P538" s="43" t="s">
        <v>389</v>
      </c>
      <c r="Q538" s="31" t="b">
        <f>IF(AND(OR(G538:G542=DATOS!C$8,G538:G542=DATOS!C$9),H538:H542=DATOS!B$4),ROW(G538:G542))</f>
        <v>0</v>
      </c>
      <c r="R538" s="31" t="str">
        <f t="shared" ca="1" si="0"/>
        <v/>
      </c>
      <c r="S538" s="31">
        <f t="shared" ca="1" si="8"/>
        <v>0</v>
      </c>
      <c r="T538" s="32"/>
      <c r="U538" s="32"/>
      <c r="V538" s="32"/>
      <c r="W538" s="32"/>
      <c r="X538" s="32"/>
      <c r="Y538" s="32"/>
      <c r="Z538" s="32"/>
      <c r="AA538" s="32"/>
      <c r="AB538" s="32"/>
      <c r="AC538" s="32"/>
      <c r="AD538" s="32"/>
      <c r="AE538" s="32"/>
    </row>
    <row r="539" spans="1:31" ht="12.75">
      <c r="A539" s="37" t="s">
        <v>8090</v>
      </c>
      <c r="B539" s="43" t="s">
        <v>8091</v>
      </c>
      <c r="C539" s="45" t="s">
        <v>216</v>
      </c>
      <c r="D539" s="45" t="s">
        <v>4671</v>
      </c>
      <c r="E539" s="48">
        <v>43617</v>
      </c>
      <c r="F539" s="43" t="s">
        <v>4868</v>
      </c>
      <c r="G539" s="43" t="s">
        <v>384</v>
      </c>
      <c r="H539" s="51" t="s">
        <v>223</v>
      </c>
      <c r="I539" s="43" t="s">
        <v>226</v>
      </c>
      <c r="J539" s="43"/>
      <c r="K539" s="52"/>
      <c r="L539" s="43"/>
      <c r="M539" s="43"/>
      <c r="N539" s="43" t="s">
        <v>5421</v>
      </c>
      <c r="O539" s="48">
        <v>43621</v>
      </c>
      <c r="P539" s="43" t="s">
        <v>389</v>
      </c>
      <c r="Q539" s="31" t="b">
        <f>IF(AND(OR(G539:G543=DATOS!C$8,G539:G543=DATOS!C$9),H539:H543=DATOS!B$4),ROW(G539:G543))</f>
        <v>0</v>
      </c>
      <c r="R539" s="31" t="str">
        <f t="shared" ca="1" si="0"/>
        <v/>
      </c>
      <c r="S539" s="31">
        <f t="shared" ca="1" si="8"/>
        <v>0</v>
      </c>
      <c r="T539" s="32"/>
      <c r="U539" s="32"/>
      <c r="V539" s="32"/>
      <c r="W539" s="32"/>
      <c r="X539" s="32"/>
      <c r="Y539" s="32"/>
      <c r="Z539" s="32"/>
      <c r="AA539" s="32"/>
      <c r="AB539" s="32"/>
      <c r="AC539" s="32"/>
      <c r="AD539" s="32"/>
      <c r="AE539" s="32"/>
    </row>
    <row r="540" spans="1:31" ht="12.75">
      <c r="A540" s="37" t="s">
        <v>8099</v>
      </c>
      <c r="B540" s="43" t="s">
        <v>8100</v>
      </c>
      <c r="C540" s="45" t="s">
        <v>664</v>
      </c>
      <c r="D540" s="45" t="s">
        <v>7457</v>
      </c>
      <c r="E540" s="48">
        <v>43617</v>
      </c>
      <c r="F540" s="43" t="s">
        <v>8101</v>
      </c>
      <c r="G540" s="43" t="s">
        <v>271</v>
      </c>
      <c r="H540" s="51" t="s">
        <v>223</v>
      </c>
      <c r="I540" s="43" t="s">
        <v>226</v>
      </c>
      <c r="J540" s="43"/>
      <c r="K540" s="52"/>
      <c r="L540" s="43"/>
      <c r="M540" s="43"/>
      <c r="N540" s="43" t="s">
        <v>8102</v>
      </c>
      <c r="O540" s="48">
        <v>43617</v>
      </c>
      <c r="P540" s="43" t="s">
        <v>7629</v>
      </c>
      <c r="Q540" s="31" t="b">
        <f>IF(AND(OR(G540:G544=DATOS!C$8,G540:G544=DATOS!C$9),H540:H544=DATOS!B$4),ROW(G540:G544))</f>
        <v>0</v>
      </c>
      <c r="R540" s="31" t="str">
        <f t="shared" ca="1" si="0"/>
        <v/>
      </c>
      <c r="S540" s="31">
        <f t="shared" ca="1" si="8"/>
        <v>0</v>
      </c>
      <c r="T540" s="32"/>
      <c r="U540" s="32"/>
      <c r="V540" s="32"/>
      <c r="W540" s="32"/>
      <c r="X540" s="32"/>
      <c r="Y540" s="32"/>
      <c r="Z540" s="32"/>
      <c r="AA540" s="32"/>
      <c r="AB540" s="32"/>
      <c r="AC540" s="32"/>
      <c r="AD540" s="32"/>
      <c r="AE540" s="32"/>
    </row>
    <row r="541" spans="1:31" ht="12.75">
      <c r="A541" s="37" t="s">
        <v>8106</v>
      </c>
      <c r="B541" s="43" t="s">
        <v>5026</v>
      </c>
      <c r="C541" s="45" t="s">
        <v>216</v>
      </c>
      <c r="D541" s="45" t="s">
        <v>7457</v>
      </c>
      <c r="E541" s="48">
        <v>43617</v>
      </c>
      <c r="F541" s="43" t="s">
        <v>8109</v>
      </c>
      <c r="G541" s="43" t="s">
        <v>271</v>
      </c>
      <c r="H541" s="51" t="s">
        <v>223</v>
      </c>
      <c r="I541" s="43" t="s">
        <v>226</v>
      </c>
      <c r="J541" s="43"/>
      <c r="K541" s="52"/>
      <c r="L541" s="43"/>
      <c r="M541" s="43"/>
      <c r="N541" s="43" t="s">
        <v>8110</v>
      </c>
      <c r="O541" s="48">
        <v>43586</v>
      </c>
      <c r="P541" s="43" t="s">
        <v>7629</v>
      </c>
      <c r="Q541" s="31" t="b">
        <f>IF(AND(OR(G541:G545=DATOS!C$8,G541:G545=DATOS!C$9),H541:H545=DATOS!B$4),ROW(G541:G545))</f>
        <v>0</v>
      </c>
      <c r="R541" s="31" t="str">
        <f t="shared" ca="1" si="0"/>
        <v/>
      </c>
      <c r="S541" s="31">
        <f t="shared" ca="1" si="8"/>
        <v>0</v>
      </c>
      <c r="T541" s="32"/>
      <c r="U541" s="32"/>
      <c r="V541" s="32"/>
      <c r="W541" s="32"/>
      <c r="X541" s="32"/>
      <c r="Y541" s="32"/>
      <c r="Z541" s="32"/>
      <c r="AA541" s="32"/>
      <c r="AB541" s="32"/>
      <c r="AC541" s="32"/>
      <c r="AD541" s="32"/>
      <c r="AE541" s="32"/>
    </row>
    <row r="542" spans="1:31" ht="12.75">
      <c r="A542" s="37" t="s">
        <v>7097</v>
      </c>
      <c r="B542" s="43" t="s">
        <v>5155</v>
      </c>
      <c r="C542" s="45" t="s">
        <v>478</v>
      </c>
      <c r="D542" s="45" t="s">
        <v>7457</v>
      </c>
      <c r="E542" s="48">
        <v>43617</v>
      </c>
      <c r="F542" s="43" t="s">
        <v>8113</v>
      </c>
      <c r="G542" s="43" t="s">
        <v>271</v>
      </c>
      <c r="H542" s="51" t="s">
        <v>223</v>
      </c>
      <c r="I542" s="43" t="s">
        <v>226</v>
      </c>
      <c r="J542" s="31"/>
      <c r="K542" s="55"/>
      <c r="L542" s="31"/>
      <c r="M542" s="31"/>
      <c r="N542" s="43" t="s">
        <v>8114</v>
      </c>
      <c r="O542" s="48">
        <v>43617</v>
      </c>
      <c r="P542" s="43" t="s">
        <v>7500</v>
      </c>
      <c r="Q542" s="31" t="b">
        <f>IF(AND(OR(G542:G546=DATOS!C$8,G542:G546=DATOS!C$9),H542:H546=DATOS!B$4),ROW(G542:G546))</f>
        <v>0</v>
      </c>
      <c r="R542" s="31" t="str">
        <f t="shared" ca="1" si="0"/>
        <v/>
      </c>
      <c r="S542" s="31">
        <f t="shared" ca="1" si="8"/>
        <v>0</v>
      </c>
      <c r="T542" s="32"/>
      <c r="U542" s="32"/>
      <c r="V542" s="32"/>
      <c r="W542" s="32"/>
      <c r="X542" s="32"/>
      <c r="Y542" s="32"/>
      <c r="Z542" s="32"/>
      <c r="AA542" s="32"/>
      <c r="AB542" s="32"/>
      <c r="AC542" s="32"/>
      <c r="AD542" s="32"/>
      <c r="AE542" s="32"/>
    </row>
    <row r="543" spans="1:31" ht="12.75">
      <c r="A543" s="37" t="s">
        <v>6298</v>
      </c>
      <c r="B543" s="43" t="s">
        <v>6299</v>
      </c>
      <c r="C543" s="45" t="s">
        <v>263</v>
      </c>
      <c r="D543" s="45" t="s">
        <v>7457</v>
      </c>
      <c r="E543" s="48">
        <v>43617</v>
      </c>
      <c r="F543" s="43" t="s">
        <v>8117</v>
      </c>
      <c r="G543" s="43" t="s">
        <v>271</v>
      </c>
      <c r="H543" s="51" t="s">
        <v>223</v>
      </c>
      <c r="I543" s="43" t="s">
        <v>226</v>
      </c>
      <c r="J543" s="43"/>
      <c r="K543" s="52"/>
      <c r="L543" s="43"/>
      <c r="M543" s="43"/>
      <c r="N543" s="43" t="s">
        <v>8118</v>
      </c>
      <c r="O543" s="48">
        <v>43617</v>
      </c>
      <c r="P543" s="43" t="s">
        <v>7500</v>
      </c>
      <c r="Q543" s="31" t="b">
        <f>IF(AND(OR(G543:G547=DATOS!C$8,G543:G547=DATOS!C$9),H543:H547=DATOS!B$4),ROW(G543:G547))</f>
        <v>0</v>
      </c>
      <c r="R543" s="31" t="str">
        <f t="shared" ca="1" si="0"/>
        <v/>
      </c>
      <c r="S543" s="31">
        <f t="shared" ca="1" si="8"/>
        <v>0</v>
      </c>
      <c r="T543" s="32"/>
      <c r="U543" s="32"/>
      <c r="V543" s="32"/>
      <c r="W543" s="32"/>
      <c r="X543" s="32"/>
      <c r="Y543" s="32"/>
      <c r="Z543" s="32"/>
      <c r="AA543" s="32"/>
      <c r="AB543" s="32"/>
      <c r="AC543" s="32"/>
      <c r="AD543" s="32"/>
      <c r="AE543" s="32"/>
    </row>
    <row r="544" spans="1:31" ht="12.75">
      <c r="A544" s="37" t="s">
        <v>8120</v>
      </c>
      <c r="B544" s="43" t="s">
        <v>8121</v>
      </c>
      <c r="C544" s="45" t="s">
        <v>216</v>
      </c>
      <c r="D544" s="45" t="s">
        <v>7457</v>
      </c>
      <c r="E544" s="48">
        <v>43617</v>
      </c>
      <c r="F544" s="43" t="s">
        <v>8123</v>
      </c>
      <c r="G544" s="43" t="s">
        <v>114</v>
      </c>
      <c r="H544" s="51" t="s">
        <v>223</v>
      </c>
      <c r="I544" s="43" t="s">
        <v>226</v>
      </c>
      <c r="J544" s="43"/>
      <c r="K544" s="52">
        <v>43620</v>
      </c>
      <c r="L544" s="48">
        <v>43621</v>
      </c>
      <c r="M544" s="48">
        <v>43628</v>
      </c>
      <c r="N544" s="43" t="s">
        <v>8126</v>
      </c>
      <c r="O544" s="48">
        <v>43631</v>
      </c>
      <c r="P544" s="43" t="s">
        <v>7500</v>
      </c>
      <c r="Q544" s="31" t="b">
        <f>IF(AND(OR(G544:G548=DATOS!C$8,G544:G548=DATOS!C$9),H544:H548=DATOS!B$4),ROW(G544:G548))</f>
        <v>0</v>
      </c>
      <c r="R544" s="31" t="str">
        <f t="shared" ca="1" si="0"/>
        <v/>
      </c>
      <c r="S544" s="31">
        <f t="shared" ca="1" si="8"/>
        <v>0</v>
      </c>
      <c r="T544" s="32"/>
      <c r="U544" s="32"/>
      <c r="V544" s="32"/>
      <c r="W544" s="32"/>
      <c r="X544" s="32"/>
      <c r="Y544" s="32"/>
      <c r="Z544" s="32"/>
      <c r="AA544" s="32"/>
      <c r="AB544" s="32"/>
      <c r="AC544" s="32"/>
      <c r="AD544" s="32"/>
      <c r="AE544" s="32"/>
    </row>
    <row r="545" spans="1:31" ht="12.75">
      <c r="A545" s="99" t="s">
        <v>1376</v>
      </c>
      <c r="B545" s="43" t="s">
        <v>8128</v>
      </c>
      <c r="C545" s="45" t="s">
        <v>216</v>
      </c>
      <c r="D545" s="45" t="s">
        <v>4671</v>
      </c>
      <c r="E545" s="48">
        <v>43619</v>
      </c>
      <c r="F545" s="43" t="s">
        <v>8129</v>
      </c>
      <c r="G545" s="43" t="s">
        <v>384</v>
      </c>
      <c r="H545" s="51" t="s">
        <v>223</v>
      </c>
      <c r="I545" s="43" t="s">
        <v>226</v>
      </c>
      <c r="J545" s="43"/>
      <c r="K545" s="52"/>
      <c r="L545" s="43"/>
      <c r="M545" s="43"/>
      <c r="N545" s="43" t="s">
        <v>8130</v>
      </c>
      <c r="O545" s="48">
        <v>43631</v>
      </c>
      <c r="P545" s="43" t="s">
        <v>5576</v>
      </c>
      <c r="Q545" s="31" t="b">
        <f>IF(AND(OR(G545:G549=DATOS!C$8,G545:G549=DATOS!C$9),H545:H549=DATOS!B$4),ROW(G545:G549))</f>
        <v>0</v>
      </c>
      <c r="R545" s="31" t="str">
        <f t="shared" ca="1" si="0"/>
        <v/>
      </c>
      <c r="S545" s="31">
        <f t="shared" ca="1" si="8"/>
        <v>0</v>
      </c>
      <c r="T545" s="32"/>
      <c r="U545" s="32"/>
      <c r="V545" s="32"/>
      <c r="W545" s="32"/>
      <c r="X545" s="32"/>
      <c r="Y545" s="32"/>
      <c r="Z545" s="32"/>
      <c r="AA545" s="32"/>
      <c r="AB545" s="32"/>
      <c r="AC545" s="32"/>
      <c r="AD545" s="32"/>
      <c r="AE545" s="32"/>
    </row>
    <row r="546" spans="1:31" ht="12.75">
      <c r="A546" s="37" t="s">
        <v>8106</v>
      </c>
      <c r="B546" s="43" t="s">
        <v>5026</v>
      </c>
      <c r="C546" s="45" t="s">
        <v>216</v>
      </c>
      <c r="D546" s="45" t="s">
        <v>4671</v>
      </c>
      <c r="E546" s="83">
        <v>43619</v>
      </c>
      <c r="F546" s="43" t="s">
        <v>7893</v>
      </c>
      <c r="G546" s="43" t="s">
        <v>271</v>
      </c>
      <c r="H546" s="51" t="s">
        <v>223</v>
      </c>
      <c r="I546" s="43" t="s">
        <v>226</v>
      </c>
      <c r="J546" s="43"/>
      <c r="K546" s="52"/>
      <c r="L546" s="43"/>
      <c r="M546" s="43"/>
      <c r="N546" s="43" t="s">
        <v>8134</v>
      </c>
      <c r="O546" s="48">
        <v>43619</v>
      </c>
      <c r="P546" s="43" t="s">
        <v>4675</v>
      </c>
      <c r="Q546" s="31" t="b">
        <f>IF(AND(OR(G546:G550=DATOS!C$8,G546:G550=DATOS!C$9),H546:H550=DATOS!B$4),ROW(G546:G550))</f>
        <v>0</v>
      </c>
      <c r="R546" s="31" t="str">
        <f t="shared" ca="1" si="0"/>
        <v/>
      </c>
      <c r="S546" s="31">
        <f t="shared" ca="1" si="8"/>
        <v>0</v>
      </c>
      <c r="T546" s="32"/>
      <c r="U546" s="32"/>
      <c r="V546" s="32"/>
      <c r="W546" s="32"/>
      <c r="X546" s="32"/>
      <c r="Y546" s="32"/>
      <c r="Z546" s="32"/>
      <c r="AA546" s="32"/>
      <c r="AB546" s="32"/>
      <c r="AC546" s="32"/>
      <c r="AD546" s="32"/>
      <c r="AE546" s="32"/>
    </row>
    <row r="547" spans="1:31" ht="12.75">
      <c r="A547" s="347" t="s">
        <v>7912</v>
      </c>
      <c r="B547" s="51" t="s">
        <v>7913</v>
      </c>
      <c r="C547" s="45" t="s">
        <v>216</v>
      </c>
      <c r="D547" s="45" t="s">
        <v>4671</v>
      </c>
      <c r="E547" s="83">
        <v>43619</v>
      </c>
      <c r="F547" s="51" t="s">
        <v>4739</v>
      </c>
      <c r="G547" s="43" t="s">
        <v>271</v>
      </c>
      <c r="H547" s="51" t="s">
        <v>223</v>
      </c>
      <c r="I547" s="51" t="s">
        <v>226</v>
      </c>
      <c r="J547" s="51"/>
      <c r="K547" s="348"/>
      <c r="L547" s="51"/>
      <c r="M547" s="51"/>
      <c r="N547" s="45" t="s">
        <v>8134</v>
      </c>
      <c r="O547" s="48">
        <v>43619</v>
      </c>
      <c r="P547" s="43" t="s">
        <v>4675</v>
      </c>
      <c r="Q547" s="31" t="b">
        <f>IF(AND(OR(G547:G551=DATOS!C$8,G547:G551=DATOS!C$9),H547:H551=DATOS!B$4),ROW(G547:G551))</f>
        <v>0</v>
      </c>
      <c r="R547" s="31" t="str">
        <f t="shared" ca="1" si="0"/>
        <v/>
      </c>
      <c r="S547" s="31">
        <f t="shared" ca="1" si="8"/>
        <v>0</v>
      </c>
      <c r="T547" s="349"/>
      <c r="U547" s="349"/>
      <c r="V547" s="349"/>
      <c r="W547" s="349"/>
      <c r="X547" s="349"/>
      <c r="Y547" s="349"/>
      <c r="Z547" s="349"/>
      <c r="AA547" s="349"/>
      <c r="AB547" s="349"/>
      <c r="AC547" s="349"/>
      <c r="AD547" s="349"/>
      <c r="AE547" s="349"/>
    </row>
    <row r="548" spans="1:31" ht="12.75">
      <c r="A548" s="37" t="s">
        <v>8143</v>
      </c>
      <c r="B548" s="43" t="s">
        <v>7836</v>
      </c>
      <c r="C548" s="45" t="s">
        <v>216</v>
      </c>
      <c r="D548" s="45" t="s">
        <v>7690</v>
      </c>
      <c r="E548" s="48">
        <v>43619</v>
      </c>
      <c r="F548" s="43" t="s">
        <v>7772</v>
      </c>
      <c r="G548" s="43" t="s">
        <v>271</v>
      </c>
      <c r="H548" s="51" t="s">
        <v>223</v>
      </c>
      <c r="I548" s="43" t="s">
        <v>226</v>
      </c>
      <c r="J548" s="43"/>
      <c r="K548" s="52">
        <v>43620</v>
      </c>
      <c r="L548" s="43"/>
      <c r="M548" s="43"/>
      <c r="N548" s="43" t="s">
        <v>8145</v>
      </c>
      <c r="O548" s="48">
        <v>43621</v>
      </c>
      <c r="P548" s="43" t="s">
        <v>7650</v>
      </c>
      <c r="Q548" s="31" t="b">
        <f>IF(AND(OR(G548:G552=DATOS!C$8,G548:G552=DATOS!C$9),H548:H552=DATOS!B$4),ROW(G548:G552))</f>
        <v>0</v>
      </c>
      <c r="R548" s="31" t="str">
        <f t="shared" ca="1" si="0"/>
        <v/>
      </c>
      <c r="S548" s="31">
        <f t="shared" ca="1" si="8"/>
        <v>0</v>
      </c>
      <c r="T548" s="32"/>
      <c r="U548" s="32"/>
      <c r="V548" s="32"/>
      <c r="W548" s="32"/>
      <c r="X548" s="32"/>
      <c r="Y548" s="32"/>
      <c r="Z548" s="32"/>
      <c r="AA548" s="32"/>
      <c r="AB548" s="32"/>
      <c r="AC548" s="32"/>
      <c r="AD548" s="32"/>
      <c r="AE548" s="32"/>
    </row>
    <row r="549" spans="1:31" ht="12.75">
      <c r="A549" s="37" t="s">
        <v>6651</v>
      </c>
      <c r="B549" s="43" t="s">
        <v>6652</v>
      </c>
      <c r="C549" s="45" t="s">
        <v>664</v>
      </c>
      <c r="D549" s="45" t="s">
        <v>7690</v>
      </c>
      <c r="E549" s="48">
        <v>43619</v>
      </c>
      <c r="F549" s="43" t="s">
        <v>7772</v>
      </c>
      <c r="G549" s="43" t="s">
        <v>271</v>
      </c>
      <c r="H549" s="51" t="s">
        <v>223</v>
      </c>
      <c r="I549" s="43" t="s">
        <v>226</v>
      </c>
      <c r="J549" s="43"/>
      <c r="K549" s="52">
        <v>43621</v>
      </c>
      <c r="L549" s="48">
        <v>43622</v>
      </c>
      <c r="M549" s="43"/>
      <c r="N549" s="43" t="s">
        <v>368</v>
      </c>
      <c r="O549" s="48">
        <v>43626</v>
      </c>
      <c r="P549" s="43" t="s">
        <v>7650</v>
      </c>
      <c r="Q549" s="31" t="b">
        <f>IF(AND(OR(G549:G553=DATOS!C$8,G549:G553=DATOS!C$9),H549:H553=DATOS!B$4),ROW(G549:G553))</f>
        <v>0</v>
      </c>
      <c r="R549" s="31" t="str">
        <f t="shared" ca="1" si="0"/>
        <v/>
      </c>
      <c r="S549" s="31">
        <f t="shared" ca="1" si="8"/>
        <v>0</v>
      </c>
      <c r="T549" s="32"/>
      <c r="U549" s="32"/>
      <c r="V549" s="32"/>
      <c r="W549" s="32"/>
      <c r="X549" s="32"/>
      <c r="Y549" s="32"/>
      <c r="Z549" s="32"/>
      <c r="AA549" s="32"/>
      <c r="AB549" s="32"/>
      <c r="AC549" s="32"/>
      <c r="AD549" s="32"/>
      <c r="AE549" s="32"/>
    </row>
    <row r="550" spans="1:31" ht="12.75">
      <c r="A550" s="37" t="s">
        <v>8151</v>
      </c>
      <c r="B550" s="43" t="s">
        <v>8152</v>
      </c>
      <c r="C550" s="45" t="s">
        <v>478</v>
      </c>
      <c r="D550" s="45" t="s">
        <v>4671</v>
      </c>
      <c r="E550" s="48">
        <v>43619</v>
      </c>
      <c r="F550" s="43" t="s">
        <v>5625</v>
      </c>
      <c r="G550" s="43" t="s">
        <v>271</v>
      </c>
      <c r="H550" s="51" t="s">
        <v>223</v>
      </c>
      <c r="I550" s="43" t="s">
        <v>226</v>
      </c>
      <c r="J550" s="43"/>
      <c r="K550" s="52">
        <v>43621</v>
      </c>
      <c r="L550" s="43"/>
      <c r="M550" s="43"/>
      <c r="N550" s="43"/>
      <c r="O550" s="31"/>
      <c r="P550" s="43"/>
      <c r="Q550" s="31" t="b">
        <f>IF(AND(OR(G550:G554=DATOS!C$8,G550:G554=DATOS!C$9),H550:H554=DATOS!B$4),ROW(G550:G554))</f>
        <v>0</v>
      </c>
      <c r="R550" s="31" t="str">
        <f t="shared" ca="1" si="0"/>
        <v/>
      </c>
      <c r="S550" s="31">
        <f t="shared" ca="1" si="8"/>
        <v>0</v>
      </c>
      <c r="T550" s="32"/>
      <c r="U550" s="32"/>
      <c r="V550" s="32"/>
      <c r="W550" s="32"/>
      <c r="X550" s="32"/>
      <c r="Y550" s="32"/>
      <c r="Z550" s="32"/>
      <c r="AA550" s="32"/>
      <c r="AB550" s="32"/>
      <c r="AC550" s="32"/>
      <c r="AD550" s="32"/>
      <c r="AE550" s="32"/>
    </row>
    <row r="551" spans="1:31" ht="12.75">
      <c r="A551" s="37" t="s">
        <v>8047</v>
      </c>
      <c r="B551" s="43" t="s">
        <v>5884</v>
      </c>
      <c r="C551" s="45" t="s">
        <v>942</v>
      </c>
      <c r="D551" s="45" t="s">
        <v>4671</v>
      </c>
      <c r="E551" s="48">
        <v>43619</v>
      </c>
      <c r="F551" s="43" t="s">
        <v>5625</v>
      </c>
      <c r="G551" s="43" t="s">
        <v>271</v>
      </c>
      <c r="H551" s="51" t="s">
        <v>223</v>
      </c>
      <c r="I551" s="43" t="s">
        <v>226</v>
      </c>
      <c r="J551" s="43"/>
      <c r="K551" s="52">
        <v>43620</v>
      </c>
      <c r="L551" s="43"/>
      <c r="M551" s="43"/>
      <c r="N551" s="43" t="s">
        <v>368</v>
      </c>
      <c r="O551" s="48">
        <v>43620</v>
      </c>
      <c r="P551" s="43" t="s">
        <v>4675</v>
      </c>
      <c r="Q551" s="31" t="b">
        <f>IF(AND(OR(G551:G555=DATOS!C$8,G551:G555=DATOS!C$9),H551:H555=DATOS!B$4),ROW(G551:G555))</f>
        <v>0</v>
      </c>
      <c r="R551" s="31" t="str">
        <f t="shared" ca="1" si="0"/>
        <v/>
      </c>
      <c r="S551" s="31">
        <f t="shared" ca="1" si="8"/>
        <v>0</v>
      </c>
      <c r="T551" s="32"/>
      <c r="U551" s="32"/>
      <c r="V551" s="32"/>
      <c r="W551" s="32"/>
      <c r="X551" s="32"/>
      <c r="Y551" s="32"/>
      <c r="Z551" s="32"/>
      <c r="AA551" s="32"/>
      <c r="AB551" s="32"/>
      <c r="AC551" s="32"/>
      <c r="AD551" s="32"/>
      <c r="AE551" s="32"/>
    </row>
    <row r="552" spans="1:31" ht="12.75">
      <c r="A552" s="37" t="s">
        <v>8160</v>
      </c>
      <c r="B552" s="43" t="s">
        <v>6163</v>
      </c>
      <c r="C552" s="45" t="s">
        <v>942</v>
      </c>
      <c r="D552" s="45" t="s">
        <v>4671</v>
      </c>
      <c r="E552" s="48">
        <v>43619</v>
      </c>
      <c r="F552" s="43" t="s">
        <v>8161</v>
      </c>
      <c r="G552" s="43" t="s">
        <v>384</v>
      </c>
      <c r="H552" s="51" t="s">
        <v>223</v>
      </c>
      <c r="I552" s="43" t="s">
        <v>226</v>
      </c>
      <c r="J552" s="43"/>
      <c r="K552" s="52"/>
      <c r="L552" s="43"/>
      <c r="M552" s="43"/>
      <c r="N552" s="43" t="s">
        <v>4995</v>
      </c>
      <c r="O552" s="48">
        <v>43620</v>
      </c>
      <c r="P552" s="43" t="s">
        <v>5576</v>
      </c>
      <c r="Q552" s="31" t="b">
        <f>IF(AND(OR(G552:G556=DATOS!C$8,G552:G556=DATOS!C$9),H552:H556=DATOS!B$4),ROW(G552:G556))</f>
        <v>0</v>
      </c>
      <c r="R552" s="31" t="str">
        <f t="shared" ca="1" si="0"/>
        <v/>
      </c>
      <c r="S552" s="31">
        <f t="shared" ca="1" si="8"/>
        <v>0</v>
      </c>
      <c r="T552" s="32"/>
      <c r="U552" s="32"/>
      <c r="V552" s="32"/>
      <c r="W552" s="32"/>
      <c r="X552" s="32"/>
      <c r="Y552" s="32"/>
      <c r="Z552" s="32"/>
      <c r="AA552" s="32"/>
      <c r="AB552" s="32"/>
      <c r="AC552" s="32"/>
      <c r="AD552" s="32"/>
      <c r="AE552" s="32"/>
    </row>
    <row r="553" spans="1:31" ht="12.75">
      <c r="A553" s="37" t="s">
        <v>7928</v>
      </c>
      <c r="B553" s="43" t="s">
        <v>6048</v>
      </c>
      <c r="C553" s="45" t="s">
        <v>216</v>
      </c>
      <c r="D553" s="45" t="s">
        <v>7690</v>
      </c>
      <c r="E553" s="48">
        <v>43619</v>
      </c>
      <c r="F553" s="43" t="s">
        <v>7902</v>
      </c>
      <c r="G553" s="43" t="s">
        <v>114</v>
      </c>
      <c r="H553" s="51" t="s">
        <v>223</v>
      </c>
      <c r="I553" s="43" t="s">
        <v>226</v>
      </c>
      <c r="J553" s="43"/>
      <c r="K553" s="52"/>
      <c r="L553" s="43"/>
      <c r="M553" s="43"/>
      <c r="N553" s="43" t="s">
        <v>274</v>
      </c>
      <c r="O553" s="48">
        <v>43620</v>
      </c>
      <c r="P553" s="43" t="s">
        <v>7650</v>
      </c>
      <c r="Q553" s="31" t="b">
        <f>IF(AND(OR(G553:G557=DATOS!C$8,G553:G557=DATOS!C$9),H553:H557=DATOS!B$4),ROW(G553:G557))</f>
        <v>0</v>
      </c>
      <c r="R553" s="31" t="str">
        <f t="shared" ca="1" si="0"/>
        <v/>
      </c>
      <c r="S553" s="31">
        <f t="shared" ca="1" si="8"/>
        <v>0</v>
      </c>
      <c r="T553" s="32"/>
      <c r="U553" s="32"/>
      <c r="V553" s="32"/>
      <c r="W553" s="32"/>
      <c r="X553" s="32"/>
      <c r="Y553" s="32"/>
      <c r="Z553" s="32"/>
      <c r="AA553" s="32"/>
      <c r="AB553" s="32"/>
      <c r="AC553" s="32"/>
      <c r="AD553" s="32"/>
      <c r="AE553" s="32"/>
    </row>
    <row r="554" spans="1:31" ht="12.75">
      <c r="A554" s="37" t="s">
        <v>7967</v>
      </c>
      <c r="B554" s="43" t="s">
        <v>7968</v>
      </c>
      <c r="C554" s="45" t="s">
        <v>942</v>
      </c>
      <c r="D554" s="45" t="s">
        <v>7690</v>
      </c>
      <c r="E554" s="48">
        <v>43619</v>
      </c>
      <c r="F554" s="43" t="s">
        <v>1423</v>
      </c>
      <c r="G554" s="43" t="s">
        <v>114</v>
      </c>
      <c r="H554" s="51" t="s">
        <v>223</v>
      </c>
      <c r="I554" s="43" t="s">
        <v>226</v>
      </c>
      <c r="J554" s="43"/>
      <c r="K554" s="52">
        <v>43634</v>
      </c>
      <c r="L554" s="48">
        <v>43622</v>
      </c>
      <c r="M554" s="48">
        <v>43626</v>
      </c>
      <c r="N554" s="43" t="s">
        <v>8168</v>
      </c>
      <c r="O554" s="48">
        <v>43644</v>
      </c>
      <c r="P554" s="43" t="s">
        <v>5576</v>
      </c>
      <c r="Q554" s="31" t="b">
        <f>IF(AND(OR(G554:G558=DATOS!C$8,G554:G558=DATOS!C$9),H554:H558=DATOS!B$4),ROW(G554:G558))</f>
        <v>0</v>
      </c>
      <c r="R554" s="31" t="str">
        <f t="shared" ca="1" si="0"/>
        <v/>
      </c>
      <c r="S554" s="31">
        <f t="shared" ca="1" si="8"/>
        <v>0</v>
      </c>
      <c r="T554" s="32"/>
      <c r="U554" s="32"/>
      <c r="V554" s="32"/>
      <c r="W554" s="32"/>
      <c r="X554" s="32"/>
      <c r="Y554" s="32"/>
      <c r="Z554" s="32"/>
      <c r="AA554" s="32"/>
      <c r="AB554" s="32"/>
      <c r="AC554" s="32"/>
      <c r="AD554" s="32"/>
      <c r="AE554" s="32"/>
    </row>
    <row r="555" spans="1:31" ht="12.75">
      <c r="A555" s="99" t="s">
        <v>8173</v>
      </c>
      <c r="B555" s="43" t="s">
        <v>8174</v>
      </c>
      <c r="C555" s="45" t="s">
        <v>216</v>
      </c>
      <c r="D555" s="45" t="s">
        <v>7690</v>
      </c>
      <c r="E555" s="48">
        <v>43619</v>
      </c>
      <c r="F555" s="43" t="s">
        <v>8175</v>
      </c>
      <c r="G555" s="43" t="s">
        <v>384</v>
      </c>
      <c r="H555" s="51" t="s">
        <v>223</v>
      </c>
      <c r="I555" s="43" t="s">
        <v>226</v>
      </c>
      <c r="J555" s="31"/>
      <c r="K555" s="52">
        <v>43620</v>
      </c>
      <c r="L555" s="48">
        <v>43622</v>
      </c>
      <c r="M555" s="31"/>
      <c r="N555" s="339" t="s">
        <v>8176</v>
      </c>
      <c r="O555" s="48">
        <v>43623</v>
      </c>
      <c r="P555" s="339" t="s">
        <v>5576</v>
      </c>
      <c r="Q555" s="31" t="b">
        <f>IF(AND(OR(G555:G559=DATOS!C$8,G555:G559=DATOS!C$9),H555:H559=DATOS!B$4),ROW(G555:G559))</f>
        <v>0</v>
      </c>
      <c r="R555" s="31" t="str">
        <f t="shared" ca="1" si="0"/>
        <v/>
      </c>
      <c r="S555" s="31">
        <f t="shared" ca="1" si="8"/>
        <v>0</v>
      </c>
      <c r="T555" s="32"/>
      <c r="U555" s="32"/>
      <c r="V555" s="32"/>
      <c r="W555" s="32"/>
      <c r="X555" s="32"/>
      <c r="Y555" s="32"/>
      <c r="Z555" s="32"/>
      <c r="AA555" s="32"/>
      <c r="AB555" s="32"/>
      <c r="AC555" s="32"/>
      <c r="AD555" s="32"/>
      <c r="AE555" s="32"/>
    </row>
    <row r="556" spans="1:31" ht="12.75">
      <c r="A556" s="37" t="s">
        <v>8177</v>
      </c>
      <c r="B556" s="43" t="s">
        <v>8178</v>
      </c>
      <c r="C556" s="45" t="s">
        <v>4655</v>
      </c>
      <c r="D556" s="45" t="s">
        <v>7690</v>
      </c>
      <c r="E556" s="48">
        <v>43619</v>
      </c>
      <c r="F556" s="43" t="s">
        <v>7902</v>
      </c>
      <c r="G556" s="43" t="s">
        <v>384</v>
      </c>
      <c r="H556" s="51" t="s">
        <v>223</v>
      </c>
      <c r="I556" s="43" t="s">
        <v>226</v>
      </c>
      <c r="J556" s="43"/>
      <c r="K556" s="52"/>
      <c r="L556" s="43"/>
      <c r="M556" s="43"/>
      <c r="N556" s="43" t="s">
        <v>8180</v>
      </c>
      <c r="O556" s="48">
        <v>43620</v>
      </c>
      <c r="P556" s="43" t="s">
        <v>389</v>
      </c>
      <c r="Q556" s="31" t="b">
        <f>IF(AND(OR(G556:G560=DATOS!C$8,G556:G560=DATOS!C$9),H556:H560=DATOS!B$4),ROW(G556:G560))</f>
        <v>0</v>
      </c>
      <c r="R556" s="31" t="str">
        <f t="shared" ca="1" si="0"/>
        <v/>
      </c>
      <c r="S556" s="31">
        <f t="shared" ca="1" si="8"/>
        <v>0</v>
      </c>
      <c r="T556" s="32"/>
      <c r="U556" s="32"/>
      <c r="V556" s="32"/>
      <c r="W556" s="32"/>
      <c r="X556" s="32"/>
      <c r="Y556" s="32"/>
      <c r="Z556" s="32"/>
      <c r="AA556" s="32"/>
      <c r="AB556" s="32"/>
      <c r="AC556" s="32"/>
      <c r="AD556" s="32"/>
      <c r="AE556" s="32"/>
    </row>
    <row r="557" spans="1:31" ht="12.75">
      <c r="A557" s="321" t="s">
        <v>6996</v>
      </c>
      <c r="B557" s="339" t="s">
        <v>6997</v>
      </c>
      <c r="C557" s="323" t="s">
        <v>478</v>
      </c>
      <c r="D557" s="323" t="s">
        <v>4647</v>
      </c>
      <c r="E557" s="306">
        <v>43620</v>
      </c>
      <c r="F557" s="322" t="s">
        <v>8186</v>
      </c>
      <c r="G557" s="322" t="s">
        <v>271</v>
      </c>
      <c r="H557" s="43" t="s">
        <v>223</v>
      </c>
      <c r="I557" s="322" t="s">
        <v>226</v>
      </c>
      <c r="J557" s="321"/>
      <c r="K557" s="325"/>
      <c r="L557" s="322"/>
      <c r="M557" s="322"/>
      <c r="N557" s="339" t="s">
        <v>8187</v>
      </c>
      <c r="O557" s="341">
        <v>43621</v>
      </c>
      <c r="P557" s="339" t="s">
        <v>389</v>
      </c>
      <c r="Q557" s="31" t="b">
        <f>IF(AND(OR(G557:G561=DATOS!C$8,G557:G561=DATOS!C$9),H557:H561=DATOS!B$4),ROW(G557:G561))</f>
        <v>0</v>
      </c>
      <c r="R557" s="31" t="str">
        <f t="shared" ca="1" si="0"/>
        <v/>
      </c>
      <c r="S557" s="31">
        <f t="shared" ca="1" si="8"/>
        <v>0</v>
      </c>
      <c r="T557" s="327"/>
      <c r="U557" s="327"/>
      <c r="V557" s="327"/>
      <c r="W557" s="327"/>
      <c r="X557" s="327"/>
      <c r="Y557" s="327"/>
      <c r="Z557" s="327"/>
      <c r="AA557" s="327"/>
      <c r="AB557" s="327"/>
      <c r="AC557" s="327"/>
      <c r="AD557" s="327"/>
      <c r="AE557" s="327"/>
    </row>
    <row r="558" spans="1:31" ht="12.75">
      <c r="A558" s="37" t="s">
        <v>8190</v>
      </c>
      <c r="B558" s="43" t="s">
        <v>8068</v>
      </c>
      <c r="C558" s="45" t="s">
        <v>263</v>
      </c>
      <c r="D558" s="45" t="s">
        <v>4671</v>
      </c>
      <c r="E558" s="306">
        <v>43620</v>
      </c>
      <c r="F558" s="43" t="s">
        <v>8191</v>
      </c>
      <c r="G558" s="43" t="s">
        <v>384</v>
      </c>
      <c r="H558" s="51" t="s">
        <v>223</v>
      </c>
      <c r="I558" s="43" t="s">
        <v>226</v>
      </c>
      <c r="J558" s="43"/>
      <c r="K558" s="52">
        <v>43627</v>
      </c>
      <c r="L558" s="52">
        <v>43628</v>
      </c>
      <c r="M558" s="48">
        <v>43622</v>
      </c>
      <c r="N558" s="43" t="s">
        <v>8193</v>
      </c>
      <c r="O558" s="48">
        <v>43629</v>
      </c>
      <c r="P558" s="43" t="s">
        <v>8194</v>
      </c>
      <c r="Q558" s="31" t="b">
        <f>IF(AND(OR(G558:G562=DATOS!C$8,G558:G562=DATOS!C$9),H558:H562=DATOS!B$4),ROW(G558:G562))</f>
        <v>0</v>
      </c>
      <c r="R558" s="31" t="str">
        <f t="shared" ca="1" si="0"/>
        <v/>
      </c>
      <c r="S558" s="31">
        <f t="shared" ca="1" si="8"/>
        <v>0</v>
      </c>
      <c r="T558" s="32"/>
      <c r="U558" s="32"/>
      <c r="V558" s="32"/>
      <c r="W558" s="32"/>
      <c r="X558" s="32"/>
      <c r="Y558" s="32"/>
      <c r="Z558" s="32"/>
      <c r="AA558" s="32"/>
      <c r="AB558" s="32"/>
      <c r="AC558" s="32"/>
      <c r="AD558" s="32"/>
      <c r="AE558" s="32"/>
    </row>
    <row r="559" spans="1:31" ht="12.75">
      <c r="A559" s="37" t="s">
        <v>8197</v>
      </c>
      <c r="B559" s="43" t="s">
        <v>8200</v>
      </c>
      <c r="C559" s="45" t="s">
        <v>5086</v>
      </c>
      <c r="D559" s="45" t="s">
        <v>7690</v>
      </c>
      <c r="E559" s="48">
        <v>43620</v>
      </c>
      <c r="F559" s="43" t="s">
        <v>7902</v>
      </c>
      <c r="G559" s="43" t="s">
        <v>114</v>
      </c>
      <c r="H559" s="51" t="s">
        <v>223</v>
      </c>
      <c r="I559" s="43" t="s">
        <v>226</v>
      </c>
      <c r="J559" s="43"/>
      <c r="K559" s="52"/>
      <c r="L559" s="43"/>
      <c r="M559" s="43"/>
      <c r="N559" s="43" t="s">
        <v>8064</v>
      </c>
      <c r="O559" s="48">
        <v>43620</v>
      </c>
      <c r="P559" s="43" t="s">
        <v>7650</v>
      </c>
      <c r="Q559" s="31" t="b">
        <f>IF(AND(OR(G559:G563=DATOS!C$8,G559:G563=DATOS!C$9),H559:H563=DATOS!B$4),ROW(G559:G563))</f>
        <v>0</v>
      </c>
      <c r="R559" s="31" t="str">
        <f t="shared" ca="1" si="0"/>
        <v/>
      </c>
      <c r="S559" s="31">
        <f t="shared" ca="1" si="8"/>
        <v>0</v>
      </c>
      <c r="T559" s="32"/>
      <c r="U559" s="32"/>
      <c r="V559" s="32"/>
      <c r="W559" s="32"/>
      <c r="X559" s="32"/>
      <c r="Y559" s="32"/>
      <c r="Z559" s="32"/>
      <c r="AA559" s="32"/>
      <c r="AB559" s="32"/>
      <c r="AC559" s="32"/>
      <c r="AD559" s="32"/>
      <c r="AE559" s="32"/>
    </row>
    <row r="560" spans="1:31" ht="12.75">
      <c r="A560" s="37" t="s">
        <v>8206</v>
      </c>
      <c r="B560" s="43" t="s">
        <v>8207</v>
      </c>
      <c r="C560" s="45" t="s">
        <v>216</v>
      </c>
      <c r="D560" s="45" t="s">
        <v>4671</v>
      </c>
      <c r="E560" s="48">
        <v>43621</v>
      </c>
      <c r="F560" s="43" t="s">
        <v>5140</v>
      </c>
      <c r="G560" s="43" t="s">
        <v>114</v>
      </c>
      <c r="H560" s="51" t="s">
        <v>223</v>
      </c>
      <c r="I560" s="43" t="s">
        <v>226</v>
      </c>
      <c r="J560" s="43"/>
      <c r="K560" s="52">
        <v>43623</v>
      </c>
      <c r="L560" s="48">
        <v>43622</v>
      </c>
      <c r="M560" s="48">
        <v>43621</v>
      </c>
      <c r="N560" s="43" t="s">
        <v>368</v>
      </c>
      <c r="O560" s="48">
        <v>43623</v>
      </c>
      <c r="P560" s="43" t="s">
        <v>4675</v>
      </c>
      <c r="Q560" s="31" t="b">
        <f>IF(AND(OR(G560:G564=DATOS!C$8,G560:G564=DATOS!C$9),H560:H564=DATOS!B$4),ROW(G560:G564))</f>
        <v>0</v>
      </c>
      <c r="R560" s="31" t="str">
        <f t="shared" ca="1" si="0"/>
        <v/>
      </c>
      <c r="S560" s="31">
        <f t="shared" ca="1" si="8"/>
        <v>0</v>
      </c>
      <c r="T560" s="32"/>
      <c r="U560" s="32"/>
      <c r="V560" s="32"/>
      <c r="W560" s="32"/>
      <c r="X560" s="32"/>
      <c r="Y560" s="32"/>
      <c r="Z560" s="32"/>
      <c r="AA560" s="32"/>
      <c r="AB560" s="32"/>
      <c r="AC560" s="32"/>
      <c r="AD560" s="32"/>
      <c r="AE560" s="32"/>
    </row>
    <row r="561" spans="1:31" ht="12.75">
      <c r="A561" s="37" t="s">
        <v>777</v>
      </c>
      <c r="B561" s="43" t="s">
        <v>782</v>
      </c>
      <c r="C561" s="45" t="s">
        <v>785</v>
      </c>
      <c r="D561" s="45" t="s">
        <v>4647</v>
      </c>
      <c r="E561" s="48">
        <v>43621</v>
      </c>
      <c r="F561" s="43" t="s">
        <v>8214</v>
      </c>
      <c r="G561" s="43" t="s">
        <v>114</v>
      </c>
      <c r="H561" s="51" t="s">
        <v>223</v>
      </c>
      <c r="I561" s="43" t="s">
        <v>226</v>
      </c>
      <c r="J561" s="43"/>
      <c r="K561" s="52"/>
      <c r="L561" s="43"/>
      <c r="M561" s="43"/>
      <c r="N561" s="43" t="s">
        <v>8215</v>
      </c>
      <c r="O561" s="48">
        <v>43621</v>
      </c>
      <c r="P561" s="43" t="s">
        <v>4652</v>
      </c>
      <c r="Q561" s="31" t="b">
        <f>IF(AND(OR(G561:G565=DATOS!C$8,G561:G565=DATOS!C$9),H561:H565=DATOS!B$4),ROW(G561:G565))</f>
        <v>0</v>
      </c>
      <c r="R561" s="31" t="str">
        <f t="shared" ca="1" si="0"/>
        <v/>
      </c>
      <c r="S561" s="31">
        <f t="shared" ca="1" si="8"/>
        <v>0</v>
      </c>
      <c r="T561" s="32"/>
      <c r="U561" s="32"/>
      <c r="V561" s="32"/>
      <c r="W561" s="32"/>
      <c r="X561" s="32"/>
      <c r="Y561" s="32"/>
      <c r="Z561" s="32"/>
      <c r="AA561" s="32"/>
      <c r="AB561" s="32"/>
      <c r="AC561" s="32"/>
      <c r="AD561" s="32"/>
      <c r="AE561" s="32"/>
    </row>
    <row r="562" spans="1:31" ht="12.75">
      <c r="A562" s="37" t="s">
        <v>8219</v>
      </c>
      <c r="B562" s="43" t="s">
        <v>6099</v>
      </c>
      <c r="C562" s="45" t="s">
        <v>478</v>
      </c>
      <c r="D562" s="45" t="s">
        <v>4647</v>
      </c>
      <c r="E562" s="48">
        <v>43621</v>
      </c>
      <c r="F562" s="43" t="s">
        <v>8221</v>
      </c>
      <c r="G562" s="43" t="s">
        <v>114</v>
      </c>
      <c r="H562" s="51" t="s">
        <v>223</v>
      </c>
      <c r="I562" s="43" t="s">
        <v>226</v>
      </c>
      <c r="J562" s="43"/>
      <c r="K562" s="52"/>
      <c r="L562" s="43"/>
      <c r="M562" s="43"/>
      <c r="N562" s="43" t="s">
        <v>8222</v>
      </c>
      <c r="O562" s="48">
        <v>43621</v>
      </c>
      <c r="P562" s="43" t="s">
        <v>389</v>
      </c>
      <c r="Q562" s="31" t="b">
        <f>IF(AND(OR(G562:G566=DATOS!C$8,G562:G566=DATOS!C$9),H562:H566=DATOS!B$4),ROW(G562:G566))</f>
        <v>0</v>
      </c>
      <c r="R562" s="31" t="str">
        <f t="shared" ca="1" si="0"/>
        <v/>
      </c>
      <c r="S562" s="31">
        <f t="shared" ca="1" si="8"/>
        <v>0</v>
      </c>
      <c r="T562" s="32"/>
      <c r="U562" s="32"/>
      <c r="V562" s="32"/>
      <c r="W562" s="32"/>
      <c r="X562" s="32"/>
      <c r="Y562" s="32"/>
      <c r="Z562" s="32"/>
      <c r="AA562" s="32"/>
      <c r="AB562" s="32"/>
      <c r="AC562" s="32"/>
      <c r="AD562" s="32"/>
      <c r="AE562" s="32"/>
    </row>
    <row r="563" spans="1:31" ht="12.75">
      <c r="A563" s="37" t="s">
        <v>8225</v>
      </c>
      <c r="B563" s="43" t="s">
        <v>8226</v>
      </c>
      <c r="C563" s="45" t="s">
        <v>216</v>
      </c>
      <c r="D563" s="45" t="s">
        <v>7457</v>
      </c>
      <c r="E563" s="48">
        <v>43621</v>
      </c>
      <c r="F563" s="43" t="s">
        <v>8227</v>
      </c>
      <c r="G563" s="43" t="s">
        <v>114</v>
      </c>
      <c r="H563" s="51" t="s">
        <v>223</v>
      </c>
      <c r="I563" s="43" t="s">
        <v>226</v>
      </c>
      <c r="J563" s="43"/>
      <c r="K563" s="52"/>
      <c r="L563" s="43"/>
      <c r="M563" s="43"/>
      <c r="N563" s="43" t="s">
        <v>8228</v>
      </c>
      <c r="O563" s="48">
        <v>43621</v>
      </c>
      <c r="P563" s="43" t="s">
        <v>7500</v>
      </c>
      <c r="Q563" s="31" t="b">
        <f>IF(AND(OR(G563:G567=DATOS!C$8,G563:G567=DATOS!C$9),H563:H567=DATOS!B$4),ROW(G563:G567))</f>
        <v>0</v>
      </c>
      <c r="R563" s="31" t="str">
        <f t="shared" ca="1" si="0"/>
        <v/>
      </c>
      <c r="S563" s="31">
        <f t="shared" ca="1" si="8"/>
        <v>0</v>
      </c>
      <c r="T563" s="32"/>
      <c r="U563" s="32"/>
      <c r="V563" s="32"/>
      <c r="W563" s="32"/>
      <c r="X563" s="32"/>
      <c r="Y563" s="32"/>
      <c r="Z563" s="32"/>
      <c r="AA563" s="32"/>
      <c r="AB563" s="32"/>
      <c r="AC563" s="32"/>
      <c r="AD563" s="32"/>
      <c r="AE563" s="32"/>
    </row>
    <row r="564" spans="1:31" ht="12.75">
      <c r="A564" s="37" t="s">
        <v>6990</v>
      </c>
      <c r="B564" s="43" t="s">
        <v>6991</v>
      </c>
      <c r="C564" s="45" t="s">
        <v>5573</v>
      </c>
      <c r="D564" s="45" t="s">
        <v>7690</v>
      </c>
      <c r="E564" s="48">
        <v>43621</v>
      </c>
      <c r="F564" s="43" t="s">
        <v>6194</v>
      </c>
      <c r="G564" s="43" t="s">
        <v>114</v>
      </c>
      <c r="H564" s="51" t="s">
        <v>223</v>
      </c>
      <c r="I564" s="43" t="s">
        <v>226</v>
      </c>
      <c r="J564" s="43"/>
      <c r="K564" s="52">
        <v>43621</v>
      </c>
      <c r="L564" s="48">
        <v>43622</v>
      </c>
      <c r="M564" s="43"/>
      <c r="N564" s="43" t="s">
        <v>274</v>
      </c>
      <c r="O564" s="48">
        <v>43623</v>
      </c>
      <c r="P564" s="43" t="s">
        <v>7650</v>
      </c>
      <c r="Q564" s="31" t="b">
        <f>IF(AND(OR(G564:G568=DATOS!C$8,G564:G568=DATOS!C$9),H564:H568=DATOS!B$4),ROW(G564:G568))</f>
        <v>0</v>
      </c>
      <c r="R564" s="31" t="str">
        <f t="shared" ca="1" si="0"/>
        <v/>
      </c>
      <c r="S564" s="31">
        <f t="shared" ca="1" si="8"/>
        <v>0</v>
      </c>
      <c r="T564" s="32"/>
      <c r="U564" s="32"/>
      <c r="V564" s="32"/>
      <c r="W564" s="32"/>
      <c r="X564" s="32"/>
      <c r="Y564" s="32"/>
      <c r="Z564" s="32"/>
      <c r="AA564" s="32"/>
      <c r="AB564" s="32"/>
      <c r="AC564" s="32"/>
      <c r="AD564" s="32"/>
      <c r="AE564" s="32"/>
    </row>
    <row r="565" spans="1:31" ht="12.75">
      <c r="A565" s="99" t="s">
        <v>8230</v>
      </c>
      <c r="B565" s="51" t="s">
        <v>8231</v>
      </c>
      <c r="C565" s="45" t="s">
        <v>216</v>
      </c>
      <c r="D565" s="45" t="s">
        <v>4671</v>
      </c>
      <c r="E565" s="48">
        <v>43622</v>
      </c>
      <c r="F565" s="43" t="s">
        <v>8233</v>
      </c>
      <c r="G565" s="43" t="s">
        <v>222</v>
      </c>
      <c r="H565" s="51" t="s">
        <v>223</v>
      </c>
      <c r="I565" s="43" t="s">
        <v>226</v>
      </c>
      <c r="J565" s="31"/>
      <c r="K565" s="55"/>
      <c r="L565" s="31"/>
      <c r="M565" s="31"/>
      <c r="N565" s="43" t="s">
        <v>4797</v>
      </c>
      <c r="O565" s="48">
        <v>43622</v>
      </c>
      <c r="P565" s="43" t="s">
        <v>4675</v>
      </c>
      <c r="Q565" s="31" t="b">
        <f>IF(AND(OR(G565:G569=DATOS!C$8,G565:G569=DATOS!C$9),H565:H569=DATOS!B$4),ROW(G565:G569))</f>
        <v>0</v>
      </c>
      <c r="R565" s="31" t="str">
        <f t="shared" ca="1" si="0"/>
        <v/>
      </c>
      <c r="S565" s="31">
        <f t="shared" ca="1" si="8"/>
        <v>0</v>
      </c>
      <c r="T565" s="32"/>
      <c r="U565" s="32"/>
      <c r="V565" s="32"/>
      <c r="W565" s="32"/>
      <c r="X565" s="32"/>
      <c r="Y565" s="32"/>
      <c r="Z565" s="32"/>
      <c r="AA565" s="32"/>
      <c r="AB565" s="32"/>
      <c r="AC565" s="32"/>
      <c r="AD565" s="32"/>
      <c r="AE565" s="32"/>
    </row>
    <row r="566" spans="1:31" ht="12.75">
      <c r="A566" s="37" t="s">
        <v>8234</v>
      </c>
      <c r="B566" s="43" t="s">
        <v>8235</v>
      </c>
      <c r="C566" s="45" t="s">
        <v>4716</v>
      </c>
      <c r="D566" s="45" t="s">
        <v>4647</v>
      </c>
      <c r="E566" s="48">
        <v>43622</v>
      </c>
      <c r="F566" s="43" t="s">
        <v>8236</v>
      </c>
      <c r="G566" s="43" t="s">
        <v>271</v>
      </c>
      <c r="H566" s="51" t="s">
        <v>223</v>
      </c>
      <c r="I566" s="43" t="s">
        <v>273</v>
      </c>
      <c r="J566" s="43"/>
      <c r="K566" s="52">
        <v>43630</v>
      </c>
      <c r="L566" s="43"/>
      <c r="M566" s="43"/>
      <c r="N566" s="43" t="s">
        <v>8237</v>
      </c>
      <c r="O566" s="48">
        <v>43630</v>
      </c>
      <c r="P566" s="43" t="s">
        <v>4652</v>
      </c>
      <c r="Q566" s="31" t="b">
        <f>IF(AND(OR(G566:G570=DATOS!C$8,G566:G570=DATOS!C$9),H566:H570=DATOS!B$4),ROW(G566:G570))</f>
        <v>0</v>
      </c>
      <c r="R566" s="31" t="str">
        <f t="shared" ca="1" si="0"/>
        <v/>
      </c>
      <c r="S566" s="31">
        <f t="shared" ca="1" si="8"/>
        <v>0</v>
      </c>
      <c r="T566" s="32"/>
      <c r="U566" s="32"/>
      <c r="V566" s="32"/>
      <c r="W566" s="32"/>
      <c r="X566" s="32"/>
      <c r="Y566" s="32"/>
      <c r="Z566" s="32"/>
      <c r="AA566" s="32"/>
      <c r="AB566" s="32"/>
      <c r="AC566" s="32"/>
      <c r="AD566" s="32"/>
      <c r="AE566" s="32"/>
    </row>
    <row r="567" spans="1:31" ht="12.75">
      <c r="A567" s="321" t="s">
        <v>8239</v>
      </c>
      <c r="B567" s="322" t="s">
        <v>450</v>
      </c>
      <c r="C567" s="323" t="s">
        <v>216</v>
      </c>
      <c r="D567" s="323" t="s">
        <v>7690</v>
      </c>
      <c r="E567" s="306">
        <v>43622</v>
      </c>
      <c r="F567" s="339" t="s">
        <v>8240</v>
      </c>
      <c r="G567" s="339" t="s">
        <v>384</v>
      </c>
      <c r="H567" s="43" t="s">
        <v>223</v>
      </c>
      <c r="I567" s="322" t="s">
        <v>226</v>
      </c>
      <c r="J567" s="321"/>
      <c r="K567" s="325"/>
      <c r="L567" s="322"/>
      <c r="M567" s="322"/>
      <c r="N567" s="339" t="s">
        <v>8176</v>
      </c>
      <c r="O567" s="48">
        <v>43623</v>
      </c>
      <c r="P567" s="339" t="s">
        <v>5576</v>
      </c>
      <c r="Q567" s="31" t="b">
        <f>IF(AND(OR(G567:G571=DATOS!C$8,G567:G571=DATOS!C$9),H567:H571=DATOS!B$4),ROW(G567:G571))</f>
        <v>0</v>
      </c>
      <c r="R567" s="31" t="str">
        <f t="shared" ca="1" si="0"/>
        <v/>
      </c>
      <c r="S567" s="31">
        <f t="shared" ca="1" si="8"/>
        <v>0</v>
      </c>
      <c r="T567" s="32"/>
      <c r="U567" s="32"/>
      <c r="V567" s="32"/>
      <c r="W567" s="32"/>
      <c r="X567" s="32"/>
      <c r="Y567" s="32"/>
      <c r="Z567" s="32"/>
      <c r="AA567" s="32"/>
      <c r="AB567" s="32"/>
      <c r="AC567" s="32"/>
      <c r="AD567" s="32"/>
      <c r="AE567" s="32"/>
    </row>
    <row r="568" spans="1:31" ht="12.75">
      <c r="A568" s="321" t="s">
        <v>8243</v>
      </c>
      <c r="B568" s="322" t="s">
        <v>8244</v>
      </c>
      <c r="C568" s="323" t="s">
        <v>701</v>
      </c>
      <c r="D568" s="323" t="s">
        <v>7457</v>
      </c>
      <c r="E568" s="306">
        <v>43622</v>
      </c>
      <c r="F568" s="322" t="s">
        <v>8245</v>
      </c>
      <c r="G568" s="322" t="s">
        <v>114</v>
      </c>
      <c r="H568" s="324" t="s">
        <v>223</v>
      </c>
      <c r="I568" s="322" t="s">
        <v>226</v>
      </c>
      <c r="J568" s="321"/>
      <c r="K568" s="325"/>
      <c r="L568" s="322"/>
      <c r="M568" s="322"/>
      <c r="N568" s="322" t="s">
        <v>6752</v>
      </c>
      <c r="O568" s="306">
        <v>43622</v>
      </c>
      <c r="P568" s="322"/>
      <c r="Q568" s="31" t="b">
        <f>IF(AND(OR(G568:G572=DATOS!C$8,G568:G572=DATOS!C$9),H568:H572=DATOS!B$4),ROW(G568:G572))</f>
        <v>0</v>
      </c>
      <c r="R568" s="31" t="str">
        <f t="shared" ca="1" si="0"/>
        <v/>
      </c>
      <c r="S568" s="31">
        <f t="shared" ca="1" si="8"/>
        <v>0</v>
      </c>
      <c r="T568" s="32"/>
      <c r="U568" s="32"/>
      <c r="V568" s="32"/>
      <c r="W568" s="32"/>
      <c r="X568" s="32"/>
      <c r="Y568" s="32"/>
      <c r="Z568" s="32"/>
      <c r="AA568" s="32"/>
      <c r="AB568" s="32"/>
      <c r="AC568" s="32"/>
      <c r="AD568" s="32"/>
      <c r="AE568" s="32"/>
    </row>
    <row r="569" spans="1:31" ht="12.75">
      <c r="A569" s="321" t="s">
        <v>8074</v>
      </c>
      <c r="B569" s="322" t="s">
        <v>4861</v>
      </c>
      <c r="C569" s="323" t="s">
        <v>478</v>
      </c>
      <c r="D569" s="323" t="s">
        <v>4671</v>
      </c>
      <c r="E569" s="306">
        <v>43622</v>
      </c>
      <c r="F569" s="322" t="s">
        <v>8250</v>
      </c>
      <c r="G569" s="322" t="s">
        <v>271</v>
      </c>
      <c r="H569" s="43" t="s">
        <v>223</v>
      </c>
      <c r="I569" s="322" t="s">
        <v>226</v>
      </c>
      <c r="J569" s="321"/>
      <c r="K569" s="329" t="s">
        <v>8251</v>
      </c>
      <c r="L569" s="322"/>
      <c r="M569" s="322"/>
      <c r="N569" s="339" t="s">
        <v>8252</v>
      </c>
      <c r="O569" s="351">
        <v>43626</v>
      </c>
      <c r="P569" s="43" t="s">
        <v>4675</v>
      </c>
      <c r="Q569" s="31" t="b">
        <f>IF(AND(OR(G569:G573=DATOS!C$8,G569:G573=DATOS!C$9),H569:H573=DATOS!B$4),ROW(G569:G573))</f>
        <v>0</v>
      </c>
      <c r="R569" s="31" t="str">
        <f t="shared" ca="1" si="0"/>
        <v/>
      </c>
      <c r="S569" s="31">
        <f t="shared" ca="1" si="8"/>
        <v>0</v>
      </c>
      <c r="T569" s="32"/>
      <c r="U569" s="32"/>
      <c r="V569" s="32"/>
      <c r="W569" s="32"/>
      <c r="X569" s="32"/>
      <c r="Y569" s="32"/>
      <c r="Z569" s="32"/>
      <c r="AA569" s="32"/>
      <c r="AB569" s="32"/>
      <c r="AC569" s="32"/>
      <c r="AD569" s="32"/>
      <c r="AE569" s="32"/>
    </row>
    <row r="570" spans="1:31" ht="12.75">
      <c r="A570" s="321" t="s">
        <v>6809</v>
      </c>
      <c r="B570" s="322" t="s">
        <v>6810</v>
      </c>
      <c r="C570" s="323" t="s">
        <v>216</v>
      </c>
      <c r="D570" s="323" t="s">
        <v>7690</v>
      </c>
      <c r="E570" s="306">
        <v>43622</v>
      </c>
      <c r="F570" s="339" t="s">
        <v>8258</v>
      </c>
      <c r="G570" s="339" t="s">
        <v>384</v>
      </c>
      <c r="H570" s="43" t="s">
        <v>223</v>
      </c>
      <c r="I570" s="322" t="s">
        <v>226</v>
      </c>
      <c r="J570" s="321"/>
      <c r="K570" s="325"/>
      <c r="L570" s="321"/>
      <c r="M570" s="321"/>
      <c r="N570" s="339" t="s">
        <v>5224</v>
      </c>
      <c r="O570" s="351">
        <v>43624</v>
      </c>
      <c r="P570" s="43" t="s">
        <v>389</v>
      </c>
      <c r="Q570" s="31" t="b">
        <f>IF(AND(OR(G570:G574=DATOS!C$8,G570:G574=DATOS!C$9),H570:H574=DATOS!B$4),ROW(G570:G574))</f>
        <v>0</v>
      </c>
      <c r="R570" s="31" t="str">
        <f t="shared" ca="1" si="0"/>
        <v/>
      </c>
      <c r="S570" s="31">
        <f t="shared" ca="1" si="8"/>
        <v>0</v>
      </c>
      <c r="T570" s="32"/>
      <c r="U570" s="32"/>
      <c r="V570" s="32"/>
      <c r="W570" s="32"/>
      <c r="X570" s="32"/>
      <c r="Y570" s="32"/>
      <c r="Z570" s="32"/>
      <c r="AA570" s="32"/>
      <c r="AB570" s="32"/>
      <c r="AC570" s="32"/>
      <c r="AD570" s="32"/>
      <c r="AE570" s="32"/>
    </row>
    <row r="571" spans="1:31" ht="12.75">
      <c r="A571" s="321" t="s">
        <v>8261</v>
      </c>
      <c r="B571" s="322" t="s">
        <v>8262</v>
      </c>
      <c r="C571" s="323" t="s">
        <v>5086</v>
      </c>
      <c r="D571" s="323" t="s">
        <v>7457</v>
      </c>
      <c r="E571" s="306">
        <v>43622</v>
      </c>
      <c r="F571" s="322" t="s">
        <v>8263</v>
      </c>
      <c r="G571" s="322" t="s">
        <v>271</v>
      </c>
      <c r="H571" s="324" t="s">
        <v>223</v>
      </c>
      <c r="I571" s="322" t="s">
        <v>226</v>
      </c>
      <c r="J571" s="321"/>
      <c r="K571" s="325"/>
      <c r="L571" s="321"/>
      <c r="M571" s="321"/>
      <c r="N571" s="322" t="s">
        <v>8264</v>
      </c>
      <c r="O571" s="306">
        <v>43622</v>
      </c>
      <c r="P571" s="322" t="s">
        <v>7500</v>
      </c>
      <c r="Q571" s="31" t="b">
        <f>IF(AND(OR(G571:G575=DATOS!C$8,G571:G575=DATOS!C$9),H571:H575=DATOS!B$4),ROW(G571:G575))</f>
        <v>0</v>
      </c>
      <c r="R571" s="31" t="str">
        <f t="shared" ca="1" si="0"/>
        <v/>
      </c>
      <c r="S571" s="31">
        <f t="shared" ca="1" si="8"/>
        <v>0</v>
      </c>
      <c r="T571" s="32"/>
      <c r="U571" s="32"/>
      <c r="V571" s="32"/>
      <c r="W571" s="32"/>
      <c r="X571" s="32"/>
      <c r="Y571" s="32"/>
      <c r="Z571" s="32"/>
      <c r="AA571" s="32"/>
      <c r="AB571" s="32"/>
      <c r="AC571" s="32"/>
      <c r="AD571" s="32"/>
      <c r="AE571" s="32"/>
    </row>
    <row r="572" spans="1:31" ht="12.75">
      <c r="A572" s="329" t="s">
        <v>8266</v>
      </c>
      <c r="B572" s="322" t="s">
        <v>293</v>
      </c>
      <c r="C572" s="323" t="s">
        <v>216</v>
      </c>
      <c r="D572" s="323" t="s">
        <v>7457</v>
      </c>
      <c r="E572" s="306">
        <v>43622</v>
      </c>
      <c r="F572" s="322" t="s">
        <v>8267</v>
      </c>
      <c r="G572" s="339" t="s">
        <v>114</v>
      </c>
      <c r="H572" s="43" t="s">
        <v>223</v>
      </c>
      <c r="I572" s="322" t="s">
        <v>226</v>
      </c>
      <c r="J572" s="321"/>
      <c r="K572" s="325"/>
      <c r="L572" s="322"/>
      <c r="M572" s="322"/>
      <c r="N572" s="339" t="s">
        <v>8268</v>
      </c>
      <c r="O572" s="351">
        <v>43622</v>
      </c>
      <c r="P572" s="339" t="s">
        <v>7500</v>
      </c>
      <c r="Q572" s="31" t="b">
        <f>IF(AND(OR(G572:G576=DATOS!C$8,G572:G576=DATOS!C$9),H572:H576=DATOS!B$4),ROW(G572:G576))</f>
        <v>0</v>
      </c>
      <c r="R572" s="31" t="str">
        <f t="shared" ca="1" si="0"/>
        <v/>
      </c>
      <c r="S572" s="31">
        <f t="shared" ca="1" si="8"/>
        <v>0</v>
      </c>
      <c r="T572" s="32"/>
      <c r="U572" s="32"/>
      <c r="V572" s="32"/>
      <c r="W572" s="32"/>
      <c r="X572" s="32"/>
      <c r="Y572" s="32"/>
      <c r="Z572" s="32"/>
      <c r="AA572" s="32"/>
      <c r="AB572" s="32"/>
      <c r="AC572" s="32"/>
      <c r="AD572" s="32"/>
      <c r="AE572" s="32"/>
    </row>
    <row r="573" spans="1:31" ht="12.75">
      <c r="A573" s="37" t="s">
        <v>8132</v>
      </c>
      <c r="B573" s="43" t="s">
        <v>6874</v>
      </c>
      <c r="C573" s="45" t="s">
        <v>4716</v>
      </c>
      <c r="D573" s="45" t="s">
        <v>4671</v>
      </c>
      <c r="E573" s="48">
        <v>43623</v>
      </c>
      <c r="F573" s="43" t="s">
        <v>8250</v>
      </c>
      <c r="G573" s="43" t="s">
        <v>271</v>
      </c>
      <c r="H573" s="51" t="s">
        <v>223</v>
      </c>
      <c r="I573" s="43" t="s">
        <v>226</v>
      </c>
      <c r="J573" s="43"/>
      <c r="K573" s="52">
        <v>43626</v>
      </c>
      <c r="L573" s="43"/>
      <c r="M573" s="43"/>
      <c r="N573" s="43" t="s">
        <v>8273</v>
      </c>
      <c r="O573" s="351">
        <v>43626</v>
      </c>
      <c r="P573" s="43" t="s">
        <v>4675</v>
      </c>
      <c r="Q573" s="31" t="b">
        <f>IF(AND(OR(G573:G577=DATOS!C$8,G573:G577=DATOS!C$9),H573:H577=DATOS!B$4),ROW(G573:G577))</f>
        <v>0</v>
      </c>
      <c r="R573" s="31" t="str">
        <f t="shared" ca="1" si="0"/>
        <v/>
      </c>
      <c r="S573" s="31">
        <f t="shared" ca="1" si="8"/>
        <v>0</v>
      </c>
      <c r="T573" s="32"/>
      <c r="U573" s="32"/>
      <c r="V573" s="32"/>
      <c r="W573" s="32"/>
      <c r="X573" s="32"/>
      <c r="Y573" s="32"/>
      <c r="Z573" s="32"/>
      <c r="AA573" s="32"/>
      <c r="AB573" s="32"/>
      <c r="AC573" s="32"/>
      <c r="AD573" s="32"/>
      <c r="AE573" s="32"/>
    </row>
    <row r="574" spans="1:31" ht="12.75">
      <c r="A574" s="37" t="s">
        <v>8278</v>
      </c>
      <c r="B574" s="43" t="s">
        <v>5208</v>
      </c>
      <c r="C574" s="45" t="s">
        <v>380</v>
      </c>
      <c r="D574" s="45" t="s">
        <v>4647</v>
      </c>
      <c r="E574" s="48">
        <v>43623</v>
      </c>
      <c r="F574" s="43" t="s">
        <v>4787</v>
      </c>
      <c r="G574" s="43" t="s">
        <v>384</v>
      </c>
      <c r="H574" s="51" t="s">
        <v>223</v>
      </c>
      <c r="I574" s="43" t="s">
        <v>226</v>
      </c>
      <c r="J574" s="43"/>
      <c r="K574" s="52">
        <v>43626</v>
      </c>
      <c r="L574" s="43"/>
      <c r="M574" s="43"/>
      <c r="N574" s="43" t="s">
        <v>4854</v>
      </c>
      <c r="O574" s="48">
        <v>43629</v>
      </c>
      <c r="P574" s="43" t="s">
        <v>5576</v>
      </c>
      <c r="Q574" s="31" t="b">
        <f>IF(AND(OR(G574:G578=DATOS!C$8,G574:G578=DATOS!C$9),H574:H578=DATOS!B$4),ROW(G574:G578))</f>
        <v>0</v>
      </c>
      <c r="R574" s="31" t="str">
        <f t="shared" ca="1" si="0"/>
        <v/>
      </c>
      <c r="S574" s="31">
        <f t="shared" ca="1" si="8"/>
        <v>0</v>
      </c>
      <c r="T574" s="32"/>
      <c r="U574" s="32"/>
      <c r="V574" s="32"/>
      <c r="W574" s="32"/>
      <c r="X574" s="32"/>
      <c r="Y574" s="32"/>
      <c r="Z574" s="32"/>
      <c r="AA574" s="32"/>
      <c r="AB574" s="32"/>
      <c r="AC574" s="32"/>
      <c r="AD574" s="32"/>
      <c r="AE574" s="32"/>
    </row>
    <row r="575" spans="1:31" ht="12.75">
      <c r="A575" s="37" t="s">
        <v>8282</v>
      </c>
      <c r="B575" s="43" t="s">
        <v>8283</v>
      </c>
      <c r="C575" s="45" t="s">
        <v>216</v>
      </c>
      <c r="D575" s="45" t="s">
        <v>4671</v>
      </c>
      <c r="E575" s="48">
        <v>43623</v>
      </c>
      <c r="F575" s="43" t="s">
        <v>8284</v>
      </c>
      <c r="G575" s="43" t="s">
        <v>271</v>
      </c>
      <c r="H575" s="51" t="s">
        <v>223</v>
      </c>
      <c r="I575" s="43" t="s">
        <v>226</v>
      </c>
      <c r="J575" s="43"/>
      <c r="K575" s="43" t="s">
        <v>8285</v>
      </c>
      <c r="L575" s="43"/>
      <c r="M575" s="43"/>
      <c r="N575" s="43" t="s">
        <v>7499</v>
      </c>
      <c r="O575" s="48">
        <v>43623</v>
      </c>
      <c r="P575" s="43" t="s">
        <v>4675</v>
      </c>
      <c r="Q575" s="31" t="b">
        <f>IF(AND(OR(G575:G579=DATOS!C$8,G575:G579=DATOS!C$9),H575:H579=DATOS!B$4),ROW(G575:G579))</f>
        <v>0</v>
      </c>
      <c r="R575" s="31" t="str">
        <f t="shared" ca="1" si="0"/>
        <v/>
      </c>
      <c r="S575" s="31">
        <f t="shared" ca="1" si="8"/>
        <v>0</v>
      </c>
      <c r="T575" s="32"/>
      <c r="U575" s="32"/>
      <c r="V575" s="32"/>
      <c r="W575" s="32"/>
      <c r="X575" s="32"/>
      <c r="Y575" s="32"/>
      <c r="Z575" s="32"/>
      <c r="AA575" s="32"/>
      <c r="AB575" s="32"/>
      <c r="AC575" s="32"/>
      <c r="AD575" s="32"/>
      <c r="AE575" s="32"/>
    </row>
    <row r="576" spans="1:31" ht="12.75">
      <c r="A576" s="37" t="s">
        <v>5925</v>
      </c>
      <c r="B576" s="43" t="s">
        <v>5926</v>
      </c>
      <c r="C576" s="45" t="s">
        <v>4726</v>
      </c>
      <c r="D576" s="45" t="s">
        <v>7457</v>
      </c>
      <c r="E576" s="48">
        <v>43623</v>
      </c>
      <c r="F576" s="43" t="s">
        <v>8290</v>
      </c>
      <c r="G576" s="43" t="s">
        <v>271</v>
      </c>
      <c r="H576" s="51" t="s">
        <v>223</v>
      </c>
      <c r="I576" s="43" t="s">
        <v>226</v>
      </c>
      <c r="J576" s="43"/>
      <c r="K576" s="52"/>
      <c r="L576" s="43"/>
      <c r="M576" s="43"/>
      <c r="N576" s="43" t="s">
        <v>8291</v>
      </c>
      <c r="O576" s="48">
        <v>43627</v>
      </c>
      <c r="P576" s="43" t="s">
        <v>7500</v>
      </c>
      <c r="Q576" s="31" t="b">
        <f>IF(AND(OR(G576:G580=DATOS!C$8,G576:G580=DATOS!C$9),H576:H580=DATOS!B$4),ROW(G576:G580))</f>
        <v>0</v>
      </c>
      <c r="R576" s="31" t="str">
        <f t="shared" ca="1" si="0"/>
        <v/>
      </c>
      <c r="S576" s="31">
        <f t="shared" ca="1" si="8"/>
        <v>0</v>
      </c>
      <c r="T576" s="32"/>
      <c r="U576" s="32"/>
      <c r="V576" s="32"/>
      <c r="W576" s="32"/>
      <c r="X576" s="32"/>
      <c r="Y576" s="32"/>
      <c r="Z576" s="32"/>
      <c r="AA576" s="32"/>
      <c r="AB576" s="32"/>
      <c r="AC576" s="32"/>
      <c r="AD576" s="32"/>
      <c r="AE576" s="32"/>
    </row>
    <row r="577" spans="1:31" ht="12.75">
      <c r="A577" s="37" t="s">
        <v>8294</v>
      </c>
      <c r="B577" s="43" t="s">
        <v>8295</v>
      </c>
      <c r="C577" s="45" t="s">
        <v>216</v>
      </c>
      <c r="D577" s="45" t="s">
        <v>4647</v>
      </c>
      <c r="E577" s="48">
        <v>43623</v>
      </c>
      <c r="F577" s="43" t="s">
        <v>8296</v>
      </c>
      <c r="G577" s="43" t="s">
        <v>271</v>
      </c>
      <c r="H577" s="51" t="s">
        <v>223</v>
      </c>
      <c r="I577" s="43" t="s">
        <v>273</v>
      </c>
      <c r="J577" s="43"/>
      <c r="K577" s="52">
        <v>43624</v>
      </c>
      <c r="L577" s="43"/>
      <c r="M577" s="43"/>
      <c r="N577" s="43" t="s">
        <v>8298</v>
      </c>
      <c r="O577" s="48">
        <v>43624</v>
      </c>
      <c r="P577" s="43" t="s">
        <v>4652</v>
      </c>
      <c r="Q577" s="31" t="b">
        <f>IF(AND(OR(G577:G581=DATOS!C$8,G577:G581=DATOS!C$9),H577:H581=DATOS!B$4),ROW(G577:G581))</f>
        <v>0</v>
      </c>
      <c r="R577" s="31" t="str">
        <f t="shared" ca="1" si="0"/>
        <v/>
      </c>
      <c r="S577" s="31">
        <f t="shared" ca="1" si="8"/>
        <v>0</v>
      </c>
      <c r="T577" s="32"/>
      <c r="U577" s="32"/>
      <c r="V577" s="32"/>
      <c r="W577" s="32"/>
      <c r="X577" s="32"/>
      <c r="Y577" s="32"/>
      <c r="Z577" s="32"/>
      <c r="AA577" s="32"/>
      <c r="AB577" s="32"/>
      <c r="AC577" s="32"/>
      <c r="AD577" s="32"/>
      <c r="AE577" s="32"/>
    </row>
    <row r="578" spans="1:31" ht="12.75">
      <c r="A578" s="37" t="s">
        <v>6676</v>
      </c>
      <c r="B578" s="43" t="s">
        <v>6677</v>
      </c>
      <c r="C578" s="45" t="s">
        <v>6678</v>
      </c>
      <c r="D578" s="45" t="s">
        <v>4671</v>
      </c>
      <c r="E578" s="48">
        <v>43623</v>
      </c>
      <c r="F578" s="43" t="s">
        <v>5292</v>
      </c>
      <c r="G578" s="43" t="s">
        <v>384</v>
      </c>
      <c r="H578" s="51" t="s">
        <v>223</v>
      </c>
      <c r="I578" s="43" t="s">
        <v>226</v>
      </c>
      <c r="J578" s="43"/>
      <c r="K578" s="52">
        <v>43629</v>
      </c>
      <c r="L578" s="48">
        <v>43638</v>
      </c>
      <c r="M578" s="43"/>
      <c r="N578" s="43" t="s">
        <v>5224</v>
      </c>
      <c r="O578" s="48">
        <v>43638</v>
      </c>
      <c r="P578" s="43" t="s">
        <v>389</v>
      </c>
      <c r="Q578" s="31" t="b">
        <f>IF(AND(OR(G578:G582=DATOS!C$8,G578:G582=DATOS!C$9),H578:H582=DATOS!B$4),ROW(G578:G582))</f>
        <v>0</v>
      </c>
      <c r="R578" s="31" t="str">
        <f t="shared" ca="1" si="0"/>
        <v/>
      </c>
      <c r="S578" s="31">
        <f t="shared" ca="1" si="8"/>
        <v>0</v>
      </c>
      <c r="T578" s="32"/>
      <c r="U578" s="32"/>
      <c r="V578" s="32"/>
      <c r="W578" s="32"/>
      <c r="X578" s="32"/>
      <c r="Y578" s="32"/>
      <c r="Z578" s="32"/>
      <c r="AA578" s="32"/>
      <c r="AB578" s="32"/>
      <c r="AC578" s="32"/>
      <c r="AD578" s="32"/>
      <c r="AE578" s="32"/>
    </row>
    <row r="579" spans="1:31" ht="12.75">
      <c r="A579" s="37" t="s">
        <v>8308</v>
      </c>
      <c r="B579" s="43" t="s">
        <v>6712</v>
      </c>
      <c r="C579" s="45" t="s">
        <v>4761</v>
      </c>
      <c r="D579" s="45" t="s">
        <v>4647</v>
      </c>
      <c r="E579" s="48">
        <v>43624</v>
      </c>
      <c r="F579" s="43" t="s">
        <v>8309</v>
      </c>
      <c r="G579" s="43" t="s">
        <v>114</v>
      </c>
      <c r="H579" s="51" t="s">
        <v>223</v>
      </c>
      <c r="I579" s="43" t="s">
        <v>226</v>
      </c>
      <c r="J579" s="43"/>
      <c r="K579" s="52">
        <v>43627</v>
      </c>
      <c r="L579" s="52">
        <v>43628</v>
      </c>
      <c r="M579" s="48">
        <v>43629</v>
      </c>
      <c r="N579" s="43" t="s">
        <v>8310</v>
      </c>
      <c r="O579" s="48">
        <v>43629</v>
      </c>
      <c r="P579" s="43" t="s">
        <v>4652</v>
      </c>
      <c r="Q579" s="31" t="b">
        <f>IF(AND(OR(G579:G583=DATOS!C$8,G579:G583=DATOS!C$9),H579:H583=DATOS!B$4),ROW(G579:G583))</f>
        <v>0</v>
      </c>
      <c r="R579" s="31" t="str">
        <f t="shared" ca="1" si="0"/>
        <v/>
      </c>
      <c r="S579" s="31">
        <f t="shared" ca="1" si="8"/>
        <v>0</v>
      </c>
      <c r="T579" s="32"/>
      <c r="U579" s="32"/>
      <c r="V579" s="32"/>
      <c r="W579" s="32"/>
      <c r="X579" s="32"/>
      <c r="Y579" s="32"/>
      <c r="Z579" s="32"/>
      <c r="AA579" s="32"/>
      <c r="AB579" s="32"/>
      <c r="AC579" s="32"/>
      <c r="AD579" s="32"/>
      <c r="AE579" s="32"/>
    </row>
    <row r="580" spans="1:31" ht="12.75">
      <c r="A580" s="37" t="s">
        <v>8239</v>
      </c>
      <c r="B580" s="322" t="s">
        <v>450</v>
      </c>
      <c r="C580" s="323" t="s">
        <v>216</v>
      </c>
      <c r="D580" s="45" t="s">
        <v>4647</v>
      </c>
      <c r="E580" s="48">
        <v>43624</v>
      </c>
      <c r="F580" s="43" t="s">
        <v>8313</v>
      </c>
      <c r="G580" s="43" t="s">
        <v>114</v>
      </c>
      <c r="H580" s="51" t="s">
        <v>223</v>
      </c>
      <c r="I580" s="43" t="s">
        <v>226</v>
      </c>
      <c r="J580" s="43"/>
      <c r="K580" s="52"/>
      <c r="L580" s="43"/>
      <c r="M580" s="43"/>
      <c r="N580" s="43" t="s">
        <v>8316</v>
      </c>
      <c r="O580" s="48">
        <v>43624</v>
      </c>
      <c r="P580" s="43" t="s">
        <v>4652</v>
      </c>
      <c r="Q580" s="31" t="b">
        <f>IF(AND(OR(G580:G584=DATOS!C$8,G580:G584=DATOS!C$9),H580:H584=DATOS!B$4),ROW(G580:G584))</f>
        <v>0</v>
      </c>
      <c r="R580" s="31" t="str">
        <f t="shared" ca="1" si="0"/>
        <v/>
      </c>
      <c r="S580" s="31">
        <f t="shared" ca="1" si="8"/>
        <v>0</v>
      </c>
      <c r="T580" s="32"/>
      <c r="U580" s="32"/>
      <c r="V580" s="32"/>
      <c r="W580" s="32"/>
      <c r="X580" s="32"/>
      <c r="Y580" s="32"/>
      <c r="Z580" s="32"/>
      <c r="AA580" s="32"/>
      <c r="AB580" s="32"/>
      <c r="AC580" s="32"/>
      <c r="AD580" s="32"/>
      <c r="AE580" s="32"/>
    </row>
    <row r="581" spans="1:31" ht="12.75">
      <c r="A581" s="37" t="s">
        <v>8318</v>
      </c>
      <c r="B581" s="43" t="s">
        <v>8319</v>
      </c>
      <c r="C581" s="45" t="s">
        <v>664</v>
      </c>
      <c r="D581" s="45" t="s">
        <v>4647</v>
      </c>
      <c r="E581" s="48">
        <v>43624</v>
      </c>
      <c r="F581" s="43" t="s">
        <v>8320</v>
      </c>
      <c r="G581" s="43" t="s">
        <v>384</v>
      </c>
      <c r="H581" s="51" t="s">
        <v>223</v>
      </c>
      <c r="I581" s="43" t="s">
        <v>273</v>
      </c>
      <c r="J581" s="43"/>
      <c r="K581" s="52">
        <v>43624</v>
      </c>
      <c r="L581" s="48">
        <v>43628</v>
      </c>
      <c r="M581" s="48">
        <v>43641</v>
      </c>
      <c r="N581" s="84" t="s">
        <v>8321</v>
      </c>
      <c r="O581" s="48">
        <v>43645</v>
      </c>
      <c r="P581" s="43" t="s">
        <v>5576</v>
      </c>
      <c r="Q581" s="31" t="b">
        <f>IF(AND(OR(G581:G585=DATOS!C$8,G581:G585=DATOS!C$9),H581:H585=DATOS!B$4),ROW(G581:G585))</f>
        <v>0</v>
      </c>
      <c r="R581" s="31" t="str">
        <f t="shared" ca="1" si="0"/>
        <v/>
      </c>
      <c r="S581" s="31">
        <f t="shared" ca="1" si="8"/>
        <v>0</v>
      </c>
      <c r="T581" s="32"/>
      <c r="U581" s="32"/>
      <c r="V581" s="32"/>
      <c r="W581" s="32"/>
      <c r="X581" s="32"/>
      <c r="Y581" s="32"/>
      <c r="Z581" s="32"/>
      <c r="AA581" s="32"/>
      <c r="AB581" s="32"/>
      <c r="AC581" s="32"/>
      <c r="AD581" s="32"/>
      <c r="AE581" s="32"/>
    </row>
    <row r="582" spans="1:31" ht="12.75">
      <c r="A582" s="37" t="s">
        <v>8322</v>
      </c>
      <c r="B582" s="43" t="s">
        <v>8323</v>
      </c>
      <c r="C582" s="45" t="s">
        <v>4716</v>
      </c>
      <c r="D582" s="45" t="s">
        <v>7457</v>
      </c>
      <c r="E582" s="48">
        <v>43624</v>
      </c>
      <c r="F582" s="43" t="s">
        <v>8324</v>
      </c>
      <c r="G582" s="43" t="s">
        <v>362</v>
      </c>
      <c r="H582" s="51" t="s">
        <v>223</v>
      </c>
      <c r="I582" s="43" t="s">
        <v>226</v>
      </c>
      <c r="J582" s="43"/>
      <c r="K582" s="52"/>
      <c r="L582" s="43"/>
      <c r="M582" s="43"/>
      <c r="N582" s="43" t="s">
        <v>8325</v>
      </c>
      <c r="O582" s="48">
        <v>43624</v>
      </c>
      <c r="P582" s="43" t="s">
        <v>7500</v>
      </c>
      <c r="Q582" s="31" t="b">
        <f>IF(AND(OR(G582:G586=DATOS!C$8,G582:G586=DATOS!C$9),H582:H586=DATOS!B$4),ROW(G582:G586))</f>
        <v>0</v>
      </c>
      <c r="R582" s="31" t="str">
        <f t="shared" ca="1" si="0"/>
        <v/>
      </c>
      <c r="S582" s="31">
        <f t="shared" ca="1" si="8"/>
        <v>0</v>
      </c>
      <c r="T582" s="32"/>
      <c r="U582" s="32"/>
      <c r="V582" s="32"/>
      <c r="W582" s="32"/>
      <c r="X582" s="32"/>
      <c r="Y582" s="32"/>
      <c r="Z582" s="32"/>
      <c r="AA582" s="32"/>
      <c r="AB582" s="32"/>
      <c r="AC582" s="32"/>
      <c r="AD582" s="32"/>
      <c r="AE582" s="32"/>
    </row>
    <row r="583" spans="1:31" ht="12.75">
      <c r="A583" s="37" t="s">
        <v>355</v>
      </c>
      <c r="B583" s="43" t="s">
        <v>358</v>
      </c>
      <c r="C583" s="45" t="s">
        <v>360</v>
      </c>
      <c r="D583" s="45" t="s">
        <v>7457</v>
      </c>
      <c r="E583" s="48">
        <v>43624</v>
      </c>
      <c r="F583" s="43" t="s">
        <v>7801</v>
      </c>
      <c r="G583" s="43" t="s">
        <v>362</v>
      </c>
      <c r="H583" s="51" t="s">
        <v>223</v>
      </c>
      <c r="I583" s="43" t="s">
        <v>226</v>
      </c>
      <c r="J583" s="43"/>
      <c r="K583" s="52"/>
      <c r="L583" s="43"/>
      <c r="M583" s="43"/>
      <c r="N583" s="43" t="s">
        <v>8327</v>
      </c>
      <c r="O583" s="48">
        <v>43624</v>
      </c>
      <c r="P583" s="43" t="s">
        <v>7500</v>
      </c>
      <c r="Q583" s="31" t="b">
        <f>IF(AND(OR(G583:G587=DATOS!C$8,G583:G587=DATOS!C$9),H583:H587=DATOS!B$4),ROW(G583:G587))</f>
        <v>0</v>
      </c>
      <c r="R583" s="31" t="str">
        <f t="shared" ca="1" si="0"/>
        <v/>
      </c>
      <c r="S583" s="31">
        <f t="shared" ca="1" si="8"/>
        <v>0</v>
      </c>
      <c r="T583" s="32"/>
      <c r="U583" s="32"/>
      <c r="V583" s="32"/>
      <c r="W583" s="32"/>
      <c r="X583" s="32"/>
      <c r="Y583" s="32"/>
      <c r="Z583" s="32"/>
      <c r="AA583" s="32"/>
      <c r="AB583" s="32"/>
      <c r="AC583" s="32"/>
      <c r="AD583" s="32"/>
      <c r="AE583" s="32"/>
    </row>
    <row r="584" spans="1:31" ht="12.75">
      <c r="A584" s="37" t="s">
        <v>8330</v>
      </c>
      <c r="B584" s="43" t="s">
        <v>4760</v>
      </c>
      <c r="C584" s="45" t="s">
        <v>4761</v>
      </c>
      <c r="D584" s="45" t="s">
        <v>4647</v>
      </c>
      <c r="E584" s="48">
        <v>43625</v>
      </c>
      <c r="F584" s="43" t="s">
        <v>8332</v>
      </c>
      <c r="G584" s="43" t="s">
        <v>114</v>
      </c>
      <c r="H584" s="51" t="s">
        <v>223</v>
      </c>
      <c r="I584" s="43" t="s">
        <v>226</v>
      </c>
      <c r="J584" s="43"/>
      <c r="K584" s="52">
        <v>43627</v>
      </c>
      <c r="L584" s="43"/>
      <c r="M584" s="43"/>
      <c r="N584" s="43" t="s">
        <v>7499</v>
      </c>
      <c r="O584" s="48">
        <v>43627</v>
      </c>
      <c r="P584" s="339" t="s">
        <v>5576</v>
      </c>
      <c r="Q584" s="31" t="b">
        <f>IF(AND(OR(G584:G588=DATOS!C$8,G584:G588=DATOS!C$9),H584:H588=DATOS!B$4),ROW(G584:G588))</f>
        <v>0</v>
      </c>
      <c r="R584" s="31" t="str">
        <f t="shared" ca="1" si="0"/>
        <v/>
      </c>
      <c r="S584" s="31">
        <f t="shared" ca="1" si="8"/>
        <v>0</v>
      </c>
      <c r="T584" s="32"/>
      <c r="U584" s="32"/>
      <c r="V584" s="32"/>
      <c r="W584" s="32"/>
      <c r="X584" s="32"/>
      <c r="Y584" s="32"/>
      <c r="Z584" s="32"/>
      <c r="AA584" s="32"/>
      <c r="AB584" s="32"/>
      <c r="AC584" s="32"/>
      <c r="AD584" s="32"/>
      <c r="AE584" s="32"/>
    </row>
    <row r="585" spans="1:31" ht="12.75">
      <c r="A585" s="37" t="s">
        <v>8335</v>
      </c>
      <c r="B585" s="43" t="s">
        <v>8336</v>
      </c>
      <c r="C585" s="45" t="s">
        <v>478</v>
      </c>
      <c r="D585" s="45" t="s">
        <v>4647</v>
      </c>
      <c r="E585" s="48">
        <v>43625</v>
      </c>
      <c r="F585" s="43" t="s">
        <v>8337</v>
      </c>
      <c r="G585" s="43" t="s">
        <v>114</v>
      </c>
      <c r="H585" s="51" t="s">
        <v>223</v>
      </c>
      <c r="I585" s="43" t="s">
        <v>226</v>
      </c>
      <c r="J585" s="43"/>
      <c r="K585" s="52">
        <v>43626</v>
      </c>
      <c r="L585" s="43"/>
      <c r="M585" s="43"/>
      <c r="N585" s="43" t="s">
        <v>8339</v>
      </c>
      <c r="O585" s="48">
        <v>43626</v>
      </c>
      <c r="P585" s="43" t="s">
        <v>4675</v>
      </c>
      <c r="Q585" s="31" t="b">
        <f>IF(AND(OR(G585:G589=DATOS!C$8,G585:G589=DATOS!C$9),H585:H589=DATOS!B$4),ROW(G585:G589))</f>
        <v>0</v>
      </c>
      <c r="R585" s="31" t="str">
        <f t="shared" ca="1" si="0"/>
        <v/>
      </c>
      <c r="S585" s="31">
        <f t="shared" ca="1" si="8"/>
        <v>0</v>
      </c>
      <c r="T585" s="32"/>
      <c r="U585" s="32"/>
      <c r="V585" s="32"/>
      <c r="W585" s="32"/>
      <c r="X585" s="32"/>
      <c r="Y585" s="32"/>
      <c r="Z585" s="32"/>
      <c r="AA585" s="32"/>
      <c r="AB585" s="32"/>
      <c r="AC585" s="32"/>
      <c r="AD585" s="32"/>
      <c r="AE585" s="32"/>
    </row>
    <row r="586" spans="1:31" ht="12.75">
      <c r="A586" s="37" t="s">
        <v>8341</v>
      </c>
      <c r="B586" s="43" t="s">
        <v>4783</v>
      </c>
      <c r="C586" s="45" t="s">
        <v>4784</v>
      </c>
      <c r="D586" s="45" t="s">
        <v>4647</v>
      </c>
      <c r="E586" s="48">
        <v>43625</v>
      </c>
      <c r="F586" s="43" t="s">
        <v>8344</v>
      </c>
      <c r="G586" s="43" t="s">
        <v>114</v>
      </c>
      <c r="H586" s="51" t="s">
        <v>223</v>
      </c>
      <c r="I586" s="43" t="s">
        <v>226</v>
      </c>
      <c r="J586" s="43"/>
      <c r="K586" s="52"/>
      <c r="L586" s="43"/>
      <c r="M586" s="43"/>
      <c r="N586" s="43" t="s">
        <v>8346</v>
      </c>
      <c r="O586" s="48">
        <v>43625</v>
      </c>
      <c r="P586" s="43" t="s">
        <v>4652</v>
      </c>
      <c r="Q586" s="31" t="b">
        <f>IF(AND(OR(G586:G590=DATOS!C$8,G586:G590=DATOS!C$9),H586:H590=DATOS!B$4),ROW(G586:G590))</f>
        <v>0</v>
      </c>
      <c r="R586" s="31" t="str">
        <f t="shared" ca="1" si="0"/>
        <v/>
      </c>
      <c r="S586" s="31">
        <f t="shared" ca="1" si="8"/>
        <v>0</v>
      </c>
      <c r="T586" s="32"/>
      <c r="U586" s="32"/>
      <c r="V586" s="32"/>
      <c r="W586" s="32"/>
      <c r="X586" s="32"/>
      <c r="Y586" s="32"/>
      <c r="Z586" s="32"/>
      <c r="AA586" s="32"/>
      <c r="AB586" s="32"/>
      <c r="AC586" s="32"/>
      <c r="AD586" s="32"/>
      <c r="AE586" s="32"/>
    </row>
    <row r="587" spans="1:31" ht="12.75">
      <c r="A587" s="37" t="s">
        <v>8151</v>
      </c>
      <c r="B587" s="43" t="s">
        <v>8152</v>
      </c>
      <c r="C587" s="45" t="s">
        <v>478</v>
      </c>
      <c r="D587" s="45" t="s">
        <v>4647</v>
      </c>
      <c r="E587" s="48">
        <v>43625</v>
      </c>
      <c r="F587" s="43" t="s">
        <v>6802</v>
      </c>
      <c r="G587" s="43" t="s">
        <v>114</v>
      </c>
      <c r="H587" s="51" t="s">
        <v>223</v>
      </c>
      <c r="I587" s="43" t="s">
        <v>226</v>
      </c>
      <c r="J587" s="43"/>
      <c r="K587" s="52">
        <v>43625</v>
      </c>
      <c r="L587" s="43"/>
      <c r="M587" s="43"/>
      <c r="N587" s="43" t="s">
        <v>8350</v>
      </c>
      <c r="O587" s="48">
        <v>43625</v>
      </c>
      <c r="P587" s="43" t="s">
        <v>4652</v>
      </c>
      <c r="Q587" s="31" t="b">
        <f>IF(AND(OR(G587:G591=DATOS!C$8,G587:G591=DATOS!C$9),H587:H591=DATOS!B$4),ROW(G587:G591))</f>
        <v>0</v>
      </c>
      <c r="R587" s="31" t="str">
        <f t="shared" ca="1" si="0"/>
        <v/>
      </c>
      <c r="S587" s="31">
        <f t="shared" ca="1" si="8"/>
        <v>0</v>
      </c>
      <c r="T587" s="32"/>
      <c r="U587" s="32"/>
      <c r="V587" s="32"/>
      <c r="W587" s="32"/>
      <c r="X587" s="32"/>
      <c r="Y587" s="32"/>
      <c r="Z587" s="32"/>
      <c r="AA587" s="32"/>
      <c r="AB587" s="32"/>
      <c r="AC587" s="32"/>
      <c r="AD587" s="32"/>
      <c r="AE587" s="32"/>
    </row>
    <row r="588" spans="1:31" ht="12.75">
      <c r="A588" s="37" t="s">
        <v>5030</v>
      </c>
      <c r="B588" s="43" t="s">
        <v>5031</v>
      </c>
      <c r="C588" s="45" t="s">
        <v>263</v>
      </c>
      <c r="D588" s="45" t="s">
        <v>4671</v>
      </c>
      <c r="E588" s="48">
        <v>43626</v>
      </c>
      <c r="F588" s="43" t="s">
        <v>3902</v>
      </c>
      <c r="G588" s="43" t="s">
        <v>271</v>
      </c>
      <c r="H588" s="51" t="s">
        <v>223</v>
      </c>
      <c r="I588" s="43" t="s">
        <v>226</v>
      </c>
      <c r="J588" s="31"/>
      <c r="K588" s="55"/>
      <c r="L588" s="31"/>
      <c r="M588" s="31"/>
      <c r="N588" s="43" t="s">
        <v>5295</v>
      </c>
      <c r="O588" s="351">
        <v>43626</v>
      </c>
      <c r="P588" s="43" t="s">
        <v>4675</v>
      </c>
      <c r="Q588" s="31" t="b">
        <f>IF(AND(OR(G588:G592=DATOS!C$8,G588:G592=DATOS!C$9),H588:H592=DATOS!B$4),ROW(G588:G592))</f>
        <v>0</v>
      </c>
      <c r="R588" s="31" t="str">
        <f t="shared" ca="1" si="0"/>
        <v/>
      </c>
      <c r="S588" s="31">
        <f t="shared" ca="1" si="8"/>
        <v>0</v>
      </c>
      <c r="T588" s="32"/>
      <c r="U588" s="32"/>
      <c r="V588" s="32"/>
      <c r="W588" s="32"/>
      <c r="X588" s="32"/>
      <c r="Y588" s="32"/>
      <c r="Z588" s="32"/>
      <c r="AA588" s="32"/>
      <c r="AB588" s="32"/>
      <c r="AC588" s="32"/>
      <c r="AD588" s="32"/>
      <c r="AE588" s="32"/>
    </row>
    <row r="589" spans="1:31" ht="12.75">
      <c r="A589" s="37" t="s">
        <v>8358</v>
      </c>
      <c r="B589" s="43" t="s">
        <v>8359</v>
      </c>
      <c r="C589" s="45" t="s">
        <v>380</v>
      </c>
      <c r="D589" s="45" t="s">
        <v>4671</v>
      </c>
      <c r="E589" s="48">
        <v>43626</v>
      </c>
      <c r="F589" s="43" t="s">
        <v>8361</v>
      </c>
      <c r="G589" s="43" t="s">
        <v>271</v>
      </c>
      <c r="H589" s="51" t="s">
        <v>223</v>
      </c>
      <c r="I589" s="43" t="s">
        <v>226</v>
      </c>
      <c r="J589" s="43"/>
      <c r="K589" s="52">
        <v>43629</v>
      </c>
      <c r="L589" s="43"/>
      <c r="M589" s="43"/>
      <c r="N589" s="43" t="s">
        <v>8363</v>
      </c>
      <c r="O589" s="48">
        <v>43629</v>
      </c>
      <c r="P589" s="43" t="s">
        <v>4675</v>
      </c>
      <c r="Q589" s="31" t="b">
        <f>IF(AND(OR(G589:G593=DATOS!C$8,G589:G593=DATOS!C$9),H589:H593=DATOS!B$4),ROW(G589:G593))</f>
        <v>0</v>
      </c>
      <c r="R589" s="31" t="str">
        <f t="shared" ca="1" si="0"/>
        <v/>
      </c>
      <c r="S589" s="31">
        <f t="shared" ca="1" si="8"/>
        <v>0</v>
      </c>
      <c r="T589" s="32"/>
      <c r="U589" s="32"/>
      <c r="V589" s="32"/>
      <c r="W589" s="32"/>
      <c r="X589" s="32"/>
      <c r="Y589" s="32"/>
      <c r="Z589" s="32"/>
      <c r="AA589" s="32"/>
      <c r="AB589" s="32"/>
      <c r="AC589" s="32"/>
      <c r="AD589" s="32"/>
      <c r="AE589" s="32"/>
    </row>
    <row r="590" spans="1:31" ht="12.75">
      <c r="A590" s="37" t="s">
        <v>8367</v>
      </c>
      <c r="B590" s="43" t="s">
        <v>8368</v>
      </c>
      <c r="C590" s="45" t="s">
        <v>216</v>
      </c>
      <c r="D590" s="45" t="s">
        <v>7690</v>
      </c>
      <c r="E590" s="48">
        <v>43626</v>
      </c>
      <c r="F590" s="43" t="s">
        <v>8369</v>
      </c>
      <c r="G590" s="43" t="s">
        <v>384</v>
      </c>
      <c r="H590" s="51" t="s">
        <v>223</v>
      </c>
      <c r="I590" s="43" t="s">
        <v>273</v>
      </c>
      <c r="J590" s="43"/>
      <c r="K590" s="52"/>
      <c r="L590" s="43"/>
      <c r="M590" s="43"/>
      <c r="N590" s="43" t="s">
        <v>8370</v>
      </c>
      <c r="O590" s="48">
        <v>43642</v>
      </c>
      <c r="P590" s="43" t="s">
        <v>7650</v>
      </c>
      <c r="Q590" s="31" t="b">
        <f>IF(AND(OR(G590:G594=DATOS!C$8,G590:G594=DATOS!C$9),H590:H594=DATOS!B$4),ROW(G590:G594))</f>
        <v>0</v>
      </c>
      <c r="R590" s="31" t="str">
        <f t="shared" ca="1" si="0"/>
        <v/>
      </c>
      <c r="S590" s="31">
        <f t="shared" ca="1" si="8"/>
        <v>0</v>
      </c>
      <c r="T590" s="32"/>
      <c r="U590" s="32"/>
      <c r="V590" s="32"/>
      <c r="W590" s="32"/>
      <c r="X590" s="32"/>
      <c r="Y590" s="32"/>
      <c r="Z590" s="32"/>
      <c r="AA590" s="32"/>
      <c r="AB590" s="32"/>
      <c r="AC590" s="32"/>
      <c r="AD590" s="32"/>
      <c r="AE590" s="32"/>
    </row>
    <row r="591" spans="1:31" ht="12.75">
      <c r="A591" s="37" t="s">
        <v>8373</v>
      </c>
      <c r="B591" s="43" t="s">
        <v>8207</v>
      </c>
      <c r="C591" s="45" t="s">
        <v>216</v>
      </c>
      <c r="D591" s="45" t="s">
        <v>7690</v>
      </c>
      <c r="E591" s="48">
        <v>43626</v>
      </c>
      <c r="F591" s="43" t="s">
        <v>5199</v>
      </c>
      <c r="G591" s="43" t="s">
        <v>362</v>
      </c>
      <c r="H591" s="51" t="s">
        <v>223</v>
      </c>
      <c r="I591" s="43" t="s">
        <v>226</v>
      </c>
      <c r="J591" s="43"/>
      <c r="K591" s="52"/>
      <c r="L591" s="43"/>
      <c r="M591" s="43"/>
      <c r="N591" s="43" t="s">
        <v>8375</v>
      </c>
      <c r="O591" s="48">
        <v>43626</v>
      </c>
      <c r="P591" s="43" t="s">
        <v>7650</v>
      </c>
      <c r="Q591" s="31" t="b">
        <f>IF(AND(OR(G591:G595=DATOS!C$8,G591:G595=DATOS!C$9),H591:H595=DATOS!B$4),ROW(G591:G595))</f>
        <v>0</v>
      </c>
      <c r="R591" s="31" t="str">
        <f t="shared" ca="1" si="0"/>
        <v/>
      </c>
      <c r="S591" s="31">
        <f t="shared" ca="1" si="8"/>
        <v>0</v>
      </c>
      <c r="T591" s="32"/>
      <c r="U591" s="32"/>
      <c r="V591" s="32"/>
      <c r="W591" s="32"/>
      <c r="X591" s="32"/>
      <c r="Y591" s="32"/>
      <c r="Z591" s="32"/>
      <c r="AA591" s="32"/>
      <c r="AB591" s="32"/>
      <c r="AC591" s="32"/>
      <c r="AD591" s="32"/>
      <c r="AE591" s="32"/>
    </row>
    <row r="592" spans="1:31" ht="12.75">
      <c r="A592" s="37" t="s">
        <v>939</v>
      </c>
      <c r="B592" s="43" t="s">
        <v>941</v>
      </c>
      <c r="C592" s="45" t="s">
        <v>942</v>
      </c>
      <c r="D592" s="45" t="s">
        <v>4671</v>
      </c>
      <c r="E592" s="48">
        <v>43626</v>
      </c>
      <c r="F592" s="43" t="s">
        <v>8378</v>
      </c>
      <c r="G592" s="43" t="s">
        <v>271</v>
      </c>
      <c r="H592" s="51" t="s">
        <v>223</v>
      </c>
      <c r="I592" s="43" t="s">
        <v>273</v>
      </c>
      <c r="J592" s="43"/>
      <c r="K592" s="52">
        <v>43627</v>
      </c>
      <c r="L592" s="43" t="s">
        <v>8380</v>
      </c>
      <c r="M592" s="43"/>
      <c r="N592" s="43" t="s">
        <v>8375</v>
      </c>
      <c r="O592" s="48">
        <v>43627</v>
      </c>
      <c r="P592" s="43" t="s">
        <v>7650</v>
      </c>
      <c r="Q592" s="31" t="b">
        <f>IF(AND(OR(G592:G596=DATOS!C$8,G592:G596=DATOS!C$9),H592:H596=DATOS!B$4),ROW(G592:G596))</f>
        <v>0</v>
      </c>
      <c r="R592" s="31" t="str">
        <f t="shared" ca="1" si="0"/>
        <v/>
      </c>
      <c r="S592" s="31">
        <f t="shared" ca="1" si="8"/>
        <v>0</v>
      </c>
      <c r="T592" s="32"/>
      <c r="U592" s="32"/>
      <c r="V592" s="32"/>
      <c r="W592" s="32"/>
      <c r="X592" s="32"/>
      <c r="Y592" s="32"/>
      <c r="Z592" s="32"/>
      <c r="AA592" s="32"/>
      <c r="AB592" s="32"/>
      <c r="AC592" s="32"/>
      <c r="AD592" s="32"/>
      <c r="AE592" s="32"/>
    </row>
    <row r="593" spans="1:31" ht="12.75">
      <c r="A593" s="99" t="s">
        <v>8385</v>
      </c>
      <c r="B593" s="43" t="s">
        <v>6053</v>
      </c>
      <c r="C593" s="45" t="s">
        <v>4746</v>
      </c>
      <c r="D593" s="45" t="s">
        <v>7690</v>
      </c>
      <c r="E593" s="48">
        <v>43626</v>
      </c>
      <c r="F593" s="43" t="s">
        <v>481</v>
      </c>
      <c r="G593" s="43" t="s">
        <v>483</v>
      </c>
      <c r="H593" s="51" t="s">
        <v>223</v>
      </c>
      <c r="I593" s="43" t="s">
        <v>273</v>
      </c>
      <c r="J593" s="43"/>
      <c r="K593" s="52"/>
      <c r="L593" s="43"/>
      <c r="M593" s="43"/>
      <c r="N593" s="43" t="s">
        <v>8387</v>
      </c>
      <c r="O593" s="48">
        <v>43634</v>
      </c>
      <c r="P593" s="43" t="s">
        <v>389</v>
      </c>
      <c r="Q593" s="31" t="b">
        <f>IF(AND(OR(G593:G597=DATOS!C$8,G593:G597=DATOS!C$9),H593:H597=DATOS!B$4),ROW(G593:G597))</f>
        <v>0</v>
      </c>
      <c r="R593" s="31" t="str">
        <f t="shared" ca="1" si="0"/>
        <v/>
      </c>
      <c r="S593" s="31">
        <f t="shared" ca="1" si="8"/>
        <v>0</v>
      </c>
      <c r="T593" s="32"/>
      <c r="U593" s="32"/>
      <c r="V593" s="32"/>
      <c r="W593" s="32"/>
      <c r="X593" s="32"/>
      <c r="Y593" s="32"/>
      <c r="Z593" s="32"/>
      <c r="AA593" s="32"/>
      <c r="AB593" s="32"/>
      <c r="AC593" s="32"/>
      <c r="AD593" s="32"/>
      <c r="AE593" s="32"/>
    </row>
    <row r="594" spans="1:31" ht="12.75">
      <c r="A594" s="37" t="s">
        <v>5946</v>
      </c>
      <c r="B594" s="43" t="s">
        <v>8389</v>
      </c>
      <c r="C594" s="45" t="s">
        <v>216</v>
      </c>
      <c r="D594" s="45" t="s">
        <v>7690</v>
      </c>
      <c r="E594" s="48">
        <v>43626</v>
      </c>
      <c r="F594" s="43" t="s">
        <v>2019</v>
      </c>
      <c r="G594" s="43" t="s">
        <v>114</v>
      </c>
      <c r="H594" s="51" t="s">
        <v>223</v>
      </c>
      <c r="I594" s="43" t="s">
        <v>226</v>
      </c>
      <c r="J594" s="43"/>
      <c r="K594" s="52">
        <v>43627</v>
      </c>
      <c r="L594" s="43"/>
      <c r="M594" s="43"/>
      <c r="N594" s="43" t="s">
        <v>8375</v>
      </c>
      <c r="O594" s="48">
        <v>43627</v>
      </c>
      <c r="P594" s="43" t="s">
        <v>4675</v>
      </c>
      <c r="Q594" s="31" t="b">
        <f>IF(AND(OR(G594:G598=DATOS!C$8,G594:G598=DATOS!C$9),H594:H598=DATOS!B$4),ROW(G594:G598))</f>
        <v>0</v>
      </c>
      <c r="R594" s="31" t="str">
        <f t="shared" ca="1" si="0"/>
        <v/>
      </c>
      <c r="S594" s="31">
        <f t="shared" ca="1" si="8"/>
        <v>0</v>
      </c>
      <c r="T594" s="32"/>
      <c r="U594" s="32"/>
      <c r="V594" s="32"/>
      <c r="W594" s="32"/>
      <c r="X594" s="32"/>
      <c r="Y594" s="32"/>
      <c r="Z594" s="32"/>
      <c r="AA594" s="32"/>
      <c r="AB594" s="32"/>
      <c r="AC594" s="32"/>
      <c r="AD594" s="32"/>
      <c r="AE594" s="32"/>
    </row>
    <row r="595" spans="1:31" ht="12.75">
      <c r="A595" s="37" t="s">
        <v>7773</v>
      </c>
      <c r="B595" s="43" t="s">
        <v>7774</v>
      </c>
      <c r="C595" s="45" t="s">
        <v>4761</v>
      </c>
      <c r="D595" s="45" t="s">
        <v>7690</v>
      </c>
      <c r="E595" s="48">
        <v>43626</v>
      </c>
      <c r="F595" s="43" t="s">
        <v>7902</v>
      </c>
      <c r="G595" s="43" t="s">
        <v>114</v>
      </c>
      <c r="H595" s="51" t="s">
        <v>223</v>
      </c>
      <c r="I595" s="43" t="s">
        <v>226</v>
      </c>
      <c r="J595" s="43"/>
      <c r="K595" s="52">
        <v>43633</v>
      </c>
      <c r="L595" s="43"/>
      <c r="M595" s="43"/>
      <c r="N595" s="43" t="s">
        <v>8375</v>
      </c>
      <c r="O595" s="48">
        <v>43633</v>
      </c>
      <c r="P595" s="43"/>
      <c r="Q595" s="31" t="b">
        <f>IF(AND(OR(G595:G599=DATOS!C$8,G595:G599=DATOS!C$9),H595:H599=DATOS!B$4),ROW(G595:G599))</f>
        <v>0</v>
      </c>
      <c r="R595" s="31" t="str">
        <f t="shared" ca="1" si="0"/>
        <v/>
      </c>
      <c r="S595" s="31">
        <f t="shared" ca="1" si="8"/>
        <v>0</v>
      </c>
      <c r="T595" s="32"/>
      <c r="U595" s="32"/>
      <c r="V595" s="32"/>
      <c r="W595" s="32"/>
      <c r="X595" s="32"/>
      <c r="Y595" s="32"/>
      <c r="Z595" s="32"/>
      <c r="AA595" s="32"/>
      <c r="AB595" s="32"/>
      <c r="AC595" s="32"/>
      <c r="AD595" s="32"/>
      <c r="AE595" s="32"/>
    </row>
    <row r="596" spans="1:31" ht="12.75">
      <c r="A596" s="37" t="s">
        <v>4809</v>
      </c>
      <c r="B596" s="43" t="s">
        <v>4810</v>
      </c>
      <c r="C596" s="45" t="s">
        <v>216</v>
      </c>
      <c r="D596" s="45" t="s">
        <v>7690</v>
      </c>
      <c r="E596" s="48">
        <v>43626</v>
      </c>
      <c r="F596" s="43" t="s">
        <v>5888</v>
      </c>
      <c r="G596" s="43" t="s">
        <v>114</v>
      </c>
      <c r="H596" s="51" t="s">
        <v>223</v>
      </c>
      <c r="I596" s="43" t="s">
        <v>226</v>
      </c>
      <c r="J596" s="43"/>
      <c r="K596" s="52"/>
      <c r="L596" s="43"/>
      <c r="M596" s="43"/>
      <c r="N596" s="43" t="s">
        <v>8395</v>
      </c>
      <c r="O596" s="48">
        <v>43626</v>
      </c>
      <c r="P596" s="43" t="s">
        <v>7650</v>
      </c>
      <c r="Q596" s="31" t="b">
        <f>IF(AND(OR(G596:G600=DATOS!C$8,G596:G600=DATOS!C$9),H596:H600=DATOS!B$4),ROW(G596:G600))</f>
        <v>0</v>
      </c>
      <c r="R596" s="31" t="str">
        <f t="shared" ca="1" si="0"/>
        <v/>
      </c>
      <c r="S596" s="31">
        <f t="shared" ca="1" si="8"/>
        <v>0</v>
      </c>
      <c r="T596" s="32"/>
      <c r="U596" s="32"/>
      <c r="V596" s="32"/>
      <c r="W596" s="32"/>
      <c r="X596" s="32"/>
      <c r="Y596" s="32"/>
      <c r="Z596" s="32"/>
      <c r="AA596" s="32"/>
      <c r="AB596" s="32"/>
      <c r="AC596" s="32"/>
      <c r="AD596" s="32"/>
      <c r="AE596" s="32"/>
    </row>
    <row r="597" spans="1:31" ht="12.75">
      <c r="A597" s="37" t="s">
        <v>7483</v>
      </c>
      <c r="B597" s="43" t="s">
        <v>7484</v>
      </c>
      <c r="C597" s="45" t="s">
        <v>478</v>
      </c>
      <c r="D597" s="45" t="s">
        <v>4647</v>
      </c>
      <c r="E597" s="48">
        <v>43627</v>
      </c>
      <c r="F597" s="43" t="s">
        <v>4696</v>
      </c>
      <c r="G597" s="43" t="s">
        <v>114</v>
      </c>
      <c r="H597" s="51" t="s">
        <v>223</v>
      </c>
      <c r="I597" s="43" t="s">
        <v>273</v>
      </c>
      <c r="J597" s="31"/>
      <c r="K597" s="55"/>
      <c r="L597" s="31"/>
      <c r="M597" s="31"/>
      <c r="N597" s="43" t="s">
        <v>7642</v>
      </c>
      <c r="O597" s="48">
        <v>43627</v>
      </c>
      <c r="P597" s="43" t="s">
        <v>4652</v>
      </c>
      <c r="Q597" s="31" t="b">
        <f>IF(AND(OR(G597:G601=DATOS!C$8,G597:G601=DATOS!C$9),H597:H601=DATOS!B$4),ROW(G597:G601))</f>
        <v>0</v>
      </c>
      <c r="R597" s="31" t="str">
        <f t="shared" ca="1" si="0"/>
        <v/>
      </c>
      <c r="S597" s="31">
        <f t="shared" ca="1" si="8"/>
        <v>0</v>
      </c>
      <c r="T597" s="32"/>
      <c r="U597" s="32"/>
      <c r="V597" s="32"/>
      <c r="W597" s="32"/>
      <c r="X597" s="32"/>
      <c r="Y597" s="32"/>
      <c r="Z597" s="32"/>
      <c r="AA597" s="32"/>
      <c r="AB597" s="32"/>
      <c r="AC597" s="32"/>
      <c r="AD597" s="32"/>
      <c r="AE597" s="32"/>
    </row>
    <row r="598" spans="1:31" ht="12.75">
      <c r="A598" s="37" t="s">
        <v>8400</v>
      </c>
      <c r="B598" s="43" t="s">
        <v>8401</v>
      </c>
      <c r="C598" s="45" t="s">
        <v>478</v>
      </c>
      <c r="D598" s="45" t="s">
        <v>4671</v>
      </c>
      <c r="E598" s="48">
        <v>43627</v>
      </c>
      <c r="F598" s="43" t="s">
        <v>481</v>
      </c>
      <c r="G598" s="43" t="s">
        <v>384</v>
      </c>
      <c r="H598" s="51" t="s">
        <v>223</v>
      </c>
      <c r="I598" s="43" t="s">
        <v>226</v>
      </c>
      <c r="J598" s="31"/>
      <c r="K598" s="52">
        <v>43629</v>
      </c>
      <c r="L598" s="31"/>
      <c r="M598" s="31"/>
      <c r="N598" s="43" t="s">
        <v>8403</v>
      </c>
      <c r="O598" s="48">
        <v>43629</v>
      </c>
      <c r="P598" s="43" t="s">
        <v>389</v>
      </c>
      <c r="Q598" s="31" t="b">
        <f>IF(AND(OR(G598:G602=DATOS!C$8,G598:G602=DATOS!C$9),H598:H602=DATOS!B$4),ROW(G598:G602))</f>
        <v>0</v>
      </c>
      <c r="R598" s="31" t="str">
        <f t="shared" ca="1" si="0"/>
        <v/>
      </c>
      <c r="S598" s="31">
        <f t="shared" ca="1" si="8"/>
        <v>0</v>
      </c>
      <c r="T598" s="32"/>
      <c r="U598" s="32"/>
      <c r="V598" s="32"/>
      <c r="W598" s="32"/>
      <c r="X598" s="32"/>
      <c r="Y598" s="32"/>
      <c r="Z598" s="32"/>
      <c r="AA598" s="32"/>
      <c r="AB598" s="32"/>
      <c r="AC598" s="32"/>
      <c r="AD598" s="32"/>
      <c r="AE598" s="32"/>
    </row>
    <row r="599" spans="1:31" ht="12.75">
      <c r="A599" s="37" t="s">
        <v>4928</v>
      </c>
      <c r="B599" s="43" t="s">
        <v>4929</v>
      </c>
      <c r="C599" s="45" t="s">
        <v>624</v>
      </c>
      <c r="D599" s="45" t="s">
        <v>7690</v>
      </c>
      <c r="E599" s="48">
        <v>43627</v>
      </c>
      <c r="F599" s="43" t="s">
        <v>8407</v>
      </c>
      <c r="G599" s="43" t="s">
        <v>271</v>
      </c>
      <c r="H599" s="51" t="s">
        <v>223</v>
      </c>
      <c r="I599" s="43" t="s">
        <v>226</v>
      </c>
      <c r="J599" s="43"/>
      <c r="K599" s="52"/>
      <c r="L599" s="43"/>
      <c r="M599" s="43"/>
      <c r="N599" s="43" t="s">
        <v>8408</v>
      </c>
      <c r="O599" s="48">
        <v>43627</v>
      </c>
      <c r="P599" s="43" t="s">
        <v>7650</v>
      </c>
      <c r="Q599" s="31" t="b">
        <f>IF(AND(OR(G599:G603=DATOS!C$8,G599:G603=DATOS!C$9),H599:H603=DATOS!B$4),ROW(G599:G603))</f>
        <v>0</v>
      </c>
      <c r="R599" s="31" t="str">
        <f t="shared" ca="1" si="0"/>
        <v/>
      </c>
      <c r="S599" s="31">
        <f t="shared" ca="1" si="8"/>
        <v>0</v>
      </c>
      <c r="T599" s="32"/>
      <c r="U599" s="32"/>
      <c r="V599" s="32"/>
      <c r="W599" s="32"/>
      <c r="X599" s="32"/>
      <c r="Y599" s="32"/>
      <c r="Z599" s="32"/>
      <c r="AA599" s="32"/>
      <c r="AB599" s="32"/>
      <c r="AC599" s="32"/>
      <c r="AD599" s="32"/>
      <c r="AE599" s="32"/>
    </row>
    <row r="600" spans="1:31" ht="12.75">
      <c r="A600" s="37" t="s">
        <v>5883</v>
      </c>
      <c r="B600" s="43" t="s">
        <v>5884</v>
      </c>
      <c r="C600" s="45" t="s">
        <v>942</v>
      </c>
      <c r="D600" s="45" t="s">
        <v>7690</v>
      </c>
      <c r="E600" s="48">
        <v>43627</v>
      </c>
      <c r="F600" s="43" t="s">
        <v>8411</v>
      </c>
      <c r="G600" s="43" t="s">
        <v>222</v>
      </c>
      <c r="H600" s="51" t="s">
        <v>223</v>
      </c>
      <c r="I600" s="43" t="s">
        <v>226</v>
      </c>
      <c r="J600" s="43"/>
      <c r="K600" s="52"/>
      <c r="L600" s="43"/>
      <c r="M600" s="43"/>
      <c r="N600" s="43" t="s">
        <v>8064</v>
      </c>
      <c r="O600" s="48">
        <v>43627</v>
      </c>
      <c r="P600" s="43" t="s">
        <v>7650</v>
      </c>
      <c r="Q600" s="31" t="b">
        <f>IF(AND(OR(G600:G604=DATOS!C$8,G600:G604=DATOS!C$9),H600:H604=DATOS!B$4),ROW(G600:G604))</f>
        <v>0</v>
      </c>
      <c r="R600" s="31" t="str">
        <f t="shared" ca="1" si="0"/>
        <v/>
      </c>
      <c r="S600" s="31">
        <f t="shared" ca="1" si="8"/>
        <v>0</v>
      </c>
      <c r="T600" s="32"/>
      <c r="U600" s="32"/>
      <c r="V600" s="32"/>
      <c r="W600" s="32"/>
      <c r="X600" s="32"/>
      <c r="Y600" s="32"/>
      <c r="Z600" s="32"/>
      <c r="AA600" s="32"/>
      <c r="AB600" s="32"/>
      <c r="AC600" s="32"/>
      <c r="AD600" s="32"/>
      <c r="AE600" s="32"/>
    </row>
    <row r="601" spans="1:31" ht="12.75">
      <c r="A601" s="37" t="s">
        <v>6422</v>
      </c>
      <c r="B601" s="43" t="s">
        <v>6423</v>
      </c>
      <c r="C601" s="45" t="s">
        <v>4655</v>
      </c>
      <c r="D601" s="45" t="s">
        <v>7457</v>
      </c>
      <c r="E601" s="48">
        <v>43627</v>
      </c>
      <c r="F601" s="43" t="s">
        <v>8413</v>
      </c>
      <c r="G601" s="43" t="s">
        <v>271</v>
      </c>
      <c r="H601" s="51" t="s">
        <v>223</v>
      </c>
      <c r="I601" s="43" t="s">
        <v>226</v>
      </c>
      <c r="J601" s="43"/>
      <c r="K601" s="52"/>
      <c r="L601" s="43"/>
      <c r="M601" s="43"/>
      <c r="N601" s="43" t="s">
        <v>8414</v>
      </c>
      <c r="O601" s="48">
        <v>43628</v>
      </c>
      <c r="P601" s="43" t="s">
        <v>7500</v>
      </c>
      <c r="Q601" s="31" t="b">
        <f>IF(AND(OR(G601:G605=DATOS!C$8,G601:G605=DATOS!C$9),H601:H605=DATOS!B$4),ROW(G601:G605))</f>
        <v>0</v>
      </c>
      <c r="R601" s="31" t="str">
        <f t="shared" ca="1" si="0"/>
        <v/>
      </c>
      <c r="S601" s="31">
        <f t="shared" ca="1" si="8"/>
        <v>0</v>
      </c>
      <c r="T601" s="32"/>
      <c r="U601" s="32"/>
      <c r="V601" s="32"/>
      <c r="W601" s="32"/>
      <c r="X601" s="32"/>
      <c r="Y601" s="32"/>
      <c r="Z601" s="32"/>
      <c r="AA601" s="32"/>
      <c r="AB601" s="32"/>
      <c r="AC601" s="32"/>
      <c r="AD601" s="32"/>
      <c r="AE601" s="32"/>
    </row>
    <row r="602" spans="1:31" ht="12.75">
      <c r="A602" s="99" t="s">
        <v>8417</v>
      </c>
      <c r="B602" s="43" t="s">
        <v>6695</v>
      </c>
      <c r="C602" s="45" t="s">
        <v>263</v>
      </c>
      <c r="D602" s="45" t="s">
        <v>7690</v>
      </c>
      <c r="E602" s="48">
        <v>43627</v>
      </c>
      <c r="F602" s="43" t="s">
        <v>5199</v>
      </c>
      <c r="G602" s="43" t="s">
        <v>384</v>
      </c>
      <c r="H602" s="51" t="s">
        <v>223</v>
      </c>
      <c r="I602" s="43" t="s">
        <v>126</v>
      </c>
      <c r="J602" s="43"/>
      <c r="K602" s="52"/>
      <c r="L602" s="43"/>
      <c r="M602" s="43"/>
      <c r="N602" s="43" t="s">
        <v>8420</v>
      </c>
      <c r="O602" s="48">
        <v>43630</v>
      </c>
      <c r="P602" s="43" t="s">
        <v>5576</v>
      </c>
      <c r="Q602" s="31" t="b">
        <f>IF(AND(OR(G602:G606=DATOS!C$8,G602:G606=DATOS!C$9),H602:H606=DATOS!B$4),ROW(G602:G606))</f>
        <v>0</v>
      </c>
      <c r="R602" s="31" t="str">
        <f t="shared" ca="1" si="0"/>
        <v/>
      </c>
      <c r="S602" s="31">
        <f t="shared" ca="1" si="8"/>
        <v>0</v>
      </c>
      <c r="T602" s="32"/>
      <c r="U602" s="32"/>
      <c r="V602" s="32"/>
      <c r="W602" s="32"/>
      <c r="X602" s="32"/>
      <c r="Y602" s="32"/>
      <c r="Z602" s="32"/>
      <c r="AA602" s="32"/>
      <c r="AB602" s="32"/>
      <c r="AC602" s="32"/>
      <c r="AD602" s="32"/>
      <c r="AE602" s="32"/>
    </row>
    <row r="603" spans="1:31" ht="12.75">
      <c r="A603" s="37" t="s">
        <v>8423</v>
      </c>
      <c r="B603" s="43" t="s">
        <v>5019</v>
      </c>
      <c r="C603" s="45" t="s">
        <v>4746</v>
      </c>
      <c r="D603" s="45" t="s">
        <v>4671</v>
      </c>
      <c r="E603" s="48">
        <v>43628</v>
      </c>
      <c r="F603" s="43" t="s">
        <v>1423</v>
      </c>
      <c r="G603" s="43" t="s">
        <v>271</v>
      </c>
      <c r="H603" s="51" t="s">
        <v>223</v>
      </c>
      <c r="I603" s="43" t="s">
        <v>273</v>
      </c>
      <c r="J603" s="43"/>
      <c r="K603" s="52"/>
      <c r="L603" s="43"/>
      <c r="M603" s="43"/>
      <c r="N603" s="43" t="s">
        <v>7499</v>
      </c>
      <c r="O603" s="48">
        <v>43628</v>
      </c>
      <c r="P603" s="43" t="s">
        <v>4675</v>
      </c>
      <c r="Q603" s="31" t="b">
        <f>IF(AND(OR(G603:G607=DATOS!C$8,G603:G607=DATOS!C$9),H603:H607=DATOS!B$4),ROW(G603:G607))</f>
        <v>0</v>
      </c>
      <c r="R603" s="31" t="str">
        <f t="shared" ca="1" si="0"/>
        <v/>
      </c>
      <c r="S603" s="31">
        <f t="shared" ca="1" si="8"/>
        <v>0</v>
      </c>
      <c r="T603" s="32"/>
      <c r="U603" s="32"/>
      <c r="V603" s="32"/>
      <c r="W603" s="32"/>
      <c r="X603" s="32"/>
      <c r="Y603" s="32"/>
      <c r="Z603" s="32"/>
      <c r="AA603" s="32"/>
      <c r="AB603" s="32"/>
      <c r="AC603" s="32"/>
      <c r="AD603" s="32"/>
      <c r="AE603" s="32"/>
    </row>
    <row r="604" spans="1:31" ht="12.75">
      <c r="A604" s="37" t="s">
        <v>8173</v>
      </c>
      <c r="B604" s="43" t="s">
        <v>8174</v>
      </c>
      <c r="C604" s="45" t="s">
        <v>216</v>
      </c>
      <c r="D604" s="45" t="s">
        <v>4647</v>
      </c>
      <c r="E604" s="48">
        <v>43628</v>
      </c>
      <c r="F604" s="43" t="s">
        <v>5292</v>
      </c>
      <c r="G604" s="43" t="s">
        <v>114</v>
      </c>
      <c r="H604" s="51" t="s">
        <v>223</v>
      </c>
      <c r="I604" s="43" t="s">
        <v>273</v>
      </c>
      <c r="J604" s="31"/>
      <c r="K604" s="55"/>
      <c r="L604" s="31"/>
      <c r="M604" s="31"/>
      <c r="N604" s="43" t="s">
        <v>8427</v>
      </c>
      <c r="O604" s="48">
        <v>43628</v>
      </c>
      <c r="P604" s="43" t="s">
        <v>4652</v>
      </c>
      <c r="Q604" s="31" t="b">
        <f>IF(AND(OR(G604:G608=DATOS!C$8,G604:G608=DATOS!C$9),H604:H608=DATOS!B$4),ROW(G604:G608))</f>
        <v>0</v>
      </c>
      <c r="R604" s="31" t="str">
        <f t="shared" ca="1" si="0"/>
        <v/>
      </c>
      <c r="S604" s="31">
        <f t="shared" ca="1" si="8"/>
        <v>0</v>
      </c>
      <c r="T604" s="32"/>
      <c r="U604" s="32"/>
      <c r="V604" s="32"/>
      <c r="W604" s="32"/>
      <c r="X604" s="32"/>
      <c r="Y604" s="32"/>
      <c r="Z604" s="32"/>
      <c r="AA604" s="32"/>
      <c r="AB604" s="32"/>
      <c r="AC604" s="32"/>
      <c r="AD604" s="32"/>
      <c r="AE604" s="32"/>
    </row>
    <row r="605" spans="1:31" ht="12.75">
      <c r="A605" s="37" t="s">
        <v>8430</v>
      </c>
      <c r="B605" s="43" t="s">
        <v>7573</v>
      </c>
      <c r="C605" s="45" t="s">
        <v>216</v>
      </c>
      <c r="D605" s="45" t="s">
        <v>7457</v>
      </c>
      <c r="E605" s="48">
        <v>43628</v>
      </c>
      <c r="F605" s="43" t="s">
        <v>21</v>
      </c>
      <c r="G605" s="43" t="s">
        <v>114</v>
      </c>
      <c r="H605" s="51" t="s">
        <v>223</v>
      </c>
      <c r="I605" s="43" t="s">
        <v>226</v>
      </c>
      <c r="J605" s="43"/>
      <c r="K605" s="52"/>
      <c r="L605" s="43"/>
      <c r="M605" s="43"/>
      <c r="N605" s="43" t="s">
        <v>8064</v>
      </c>
      <c r="O605" s="48">
        <v>43628</v>
      </c>
      <c r="P605" s="43" t="s">
        <v>7500</v>
      </c>
      <c r="Q605" s="31" t="b">
        <f>IF(AND(OR(G605:G609=DATOS!C$8,G605:G609=DATOS!C$9),H605:H609=DATOS!B$4),ROW(G605:G609))</f>
        <v>0</v>
      </c>
      <c r="R605" s="31" t="str">
        <f t="shared" ca="1" si="0"/>
        <v/>
      </c>
      <c r="S605" s="31">
        <f t="shared" ca="1" si="8"/>
        <v>0</v>
      </c>
      <c r="T605" s="32"/>
      <c r="U605" s="32"/>
      <c r="V605" s="32"/>
      <c r="W605" s="32"/>
      <c r="X605" s="32"/>
      <c r="Y605" s="32"/>
      <c r="Z605" s="32"/>
      <c r="AA605" s="32"/>
      <c r="AB605" s="32"/>
      <c r="AC605" s="32"/>
      <c r="AD605" s="32"/>
      <c r="AE605" s="32"/>
    </row>
    <row r="606" spans="1:31" ht="12.75">
      <c r="A606" s="37" t="s">
        <v>7187</v>
      </c>
      <c r="B606" s="43" t="s">
        <v>7189</v>
      </c>
      <c r="C606" s="45" t="s">
        <v>4661</v>
      </c>
      <c r="D606" s="45" t="s">
        <v>4647</v>
      </c>
      <c r="E606" s="48">
        <v>43628</v>
      </c>
      <c r="F606" s="43" t="s">
        <v>5574</v>
      </c>
      <c r="G606" s="43" t="s">
        <v>384</v>
      </c>
      <c r="H606" s="51" t="s">
        <v>223</v>
      </c>
      <c r="I606" s="43" t="s">
        <v>126</v>
      </c>
      <c r="J606" s="43"/>
      <c r="K606" s="52">
        <v>43629</v>
      </c>
      <c r="L606" s="43"/>
      <c r="M606" s="43"/>
      <c r="N606" s="43" t="s">
        <v>5574</v>
      </c>
      <c r="O606" s="48">
        <v>43645</v>
      </c>
      <c r="P606" s="43" t="s">
        <v>4652</v>
      </c>
      <c r="Q606" s="31" t="b">
        <f>IF(AND(OR(G606:G610=DATOS!C$8,G606:G610=DATOS!C$9),H606:H610=DATOS!B$4),ROW(G606:G610))</f>
        <v>0</v>
      </c>
      <c r="R606" s="31" t="str">
        <f t="shared" ca="1" si="0"/>
        <v/>
      </c>
      <c r="S606" s="31">
        <f t="shared" ca="1" si="8"/>
        <v>0</v>
      </c>
      <c r="T606" s="32"/>
      <c r="U606" s="32"/>
      <c r="V606" s="32"/>
      <c r="W606" s="32"/>
      <c r="X606" s="32"/>
      <c r="Y606" s="32"/>
      <c r="Z606" s="32"/>
      <c r="AA606" s="32"/>
      <c r="AB606" s="32"/>
      <c r="AC606" s="32"/>
      <c r="AD606" s="32"/>
      <c r="AE606" s="32"/>
    </row>
    <row r="607" spans="1:31" ht="12.75">
      <c r="A607" s="37" t="s">
        <v>8442</v>
      </c>
      <c r="B607" s="43" t="s">
        <v>8444</v>
      </c>
      <c r="C607" s="45" t="s">
        <v>4655</v>
      </c>
      <c r="D607" s="45" t="s">
        <v>4671</v>
      </c>
      <c r="E607" s="48">
        <v>43629</v>
      </c>
      <c r="F607" s="43" t="s">
        <v>5065</v>
      </c>
      <c r="G607" s="43" t="s">
        <v>114</v>
      </c>
      <c r="H607" s="51" t="s">
        <v>223</v>
      </c>
      <c r="I607" s="43" t="s">
        <v>126</v>
      </c>
      <c r="J607" s="31"/>
      <c r="K607" s="52">
        <v>43630</v>
      </c>
      <c r="L607" s="31"/>
      <c r="M607" s="31"/>
      <c r="N607" s="43" t="s">
        <v>5936</v>
      </c>
      <c r="O607" s="48">
        <v>43630</v>
      </c>
      <c r="P607" s="43" t="s">
        <v>4675</v>
      </c>
      <c r="Q607" s="31" t="b">
        <f>IF(AND(OR(G607:G611=DATOS!C$8,G607:G611=DATOS!C$9),H607:H611=DATOS!B$4),ROW(G607:G611))</f>
        <v>0</v>
      </c>
      <c r="R607" s="31" t="str">
        <f t="shared" ca="1" si="0"/>
        <v/>
      </c>
      <c r="S607" s="31">
        <f t="shared" ca="1" si="8"/>
        <v>0</v>
      </c>
      <c r="T607" s="32"/>
      <c r="U607" s="32"/>
      <c r="V607" s="32"/>
      <c r="W607" s="32"/>
      <c r="X607" s="32"/>
      <c r="Y607" s="32"/>
      <c r="Z607" s="32"/>
      <c r="AA607" s="32"/>
      <c r="AB607" s="32"/>
      <c r="AC607" s="32"/>
      <c r="AD607" s="32"/>
      <c r="AE607" s="32"/>
    </row>
    <row r="608" spans="1:31" ht="12.75">
      <c r="A608" s="37" t="s">
        <v>8449</v>
      </c>
      <c r="B608" s="43" t="s">
        <v>8451</v>
      </c>
      <c r="C608" s="45" t="s">
        <v>216</v>
      </c>
      <c r="D608" s="45" t="s">
        <v>4647</v>
      </c>
      <c r="E608" s="48">
        <v>43629</v>
      </c>
      <c r="F608" s="43" t="s">
        <v>8453</v>
      </c>
      <c r="G608" s="43" t="s">
        <v>114</v>
      </c>
      <c r="H608" s="51" t="s">
        <v>223</v>
      </c>
      <c r="I608" s="43" t="s">
        <v>226</v>
      </c>
      <c r="J608" s="43"/>
      <c r="K608" s="52"/>
      <c r="L608" s="43"/>
      <c r="M608" s="43"/>
      <c r="N608" s="43" t="s">
        <v>8456</v>
      </c>
      <c r="O608" s="48">
        <v>43629</v>
      </c>
      <c r="P608" s="43" t="s">
        <v>4652</v>
      </c>
      <c r="Q608" s="31" t="b">
        <f>IF(AND(OR(G608:G612=DATOS!C$8,G608:G612=DATOS!C$9),H608:H612=DATOS!B$4),ROW(G608:G612))</f>
        <v>0</v>
      </c>
      <c r="R608" s="31" t="str">
        <f t="shared" ca="1" si="0"/>
        <v/>
      </c>
      <c r="S608" s="31">
        <f t="shared" ca="1" si="8"/>
        <v>0</v>
      </c>
      <c r="T608" s="32"/>
      <c r="U608" s="32"/>
      <c r="V608" s="32"/>
      <c r="W608" s="32"/>
      <c r="X608" s="32"/>
      <c r="Y608" s="32"/>
      <c r="Z608" s="32"/>
      <c r="AA608" s="32"/>
      <c r="AB608" s="32"/>
      <c r="AC608" s="32"/>
      <c r="AD608" s="32"/>
      <c r="AE608" s="32"/>
    </row>
    <row r="609" spans="1:31" ht="12.75">
      <c r="A609" s="37" t="s">
        <v>8459</v>
      </c>
      <c r="B609" s="43" t="s">
        <v>8460</v>
      </c>
      <c r="C609" s="45" t="s">
        <v>216</v>
      </c>
      <c r="D609" s="45" t="s">
        <v>7457</v>
      </c>
      <c r="E609" s="48">
        <v>43629</v>
      </c>
      <c r="F609" s="43" t="s">
        <v>8462</v>
      </c>
      <c r="G609" s="43" t="s">
        <v>384</v>
      </c>
      <c r="H609" s="51" t="s">
        <v>223</v>
      </c>
      <c r="I609" s="43" t="s">
        <v>226</v>
      </c>
      <c r="J609" s="43"/>
      <c r="K609" s="52">
        <v>43629</v>
      </c>
      <c r="L609" s="48">
        <v>43630</v>
      </c>
      <c r="M609" s="43"/>
      <c r="N609" s="43" t="s">
        <v>8465</v>
      </c>
      <c r="O609" s="48">
        <v>43631</v>
      </c>
      <c r="P609" s="43" t="s">
        <v>5576</v>
      </c>
      <c r="Q609" s="31" t="b">
        <f>IF(AND(OR(G609:G613=DATOS!C$8,G609:G613=DATOS!C$9),H609:H613=DATOS!B$4),ROW(G609:G613))</f>
        <v>0</v>
      </c>
      <c r="R609" s="31" t="str">
        <f t="shared" ca="1" si="0"/>
        <v/>
      </c>
      <c r="S609" s="31">
        <f t="shared" ca="1" si="8"/>
        <v>0</v>
      </c>
      <c r="T609" s="32"/>
      <c r="U609" s="32"/>
      <c r="V609" s="32"/>
      <c r="W609" s="32"/>
      <c r="X609" s="32"/>
      <c r="Y609" s="32"/>
      <c r="Z609" s="32"/>
      <c r="AA609" s="32"/>
      <c r="AB609" s="32"/>
      <c r="AC609" s="32"/>
      <c r="AD609" s="32"/>
      <c r="AE609" s="32"/>
    </row>
    <row r="610" spans="1:31" ht="12.75">
      <c r="A610" s="37" t="s">
        <v>8160</v>
      </c>
      <c r="B610" s="43" t="s">
        <v>6163</v>
      </c>
      <c r="C610" s="45" t="s">
        <v>942</v>
      </c>
      <c r="D610" s="45" t="s">
        <v>7457</v>
      </c>
      <c r="E610" s="48">
        <v>43629</v>
      </c>
      <c r="F610" s="43" t="s">
        <v>8467</v>
      </c>
      <c r="G610" s="43" t="s">
        <v>114</v>
      </c>
      <c r="H610" s="51" t="s">
        <v>223</v>
      </c>
      <c r="I610" s="43" t="s">
        <v>226</v>
      </c>
      <c r="J610" s="43"/>
      <c r="K610" s="52"/>
      <c r="L610" s="43"/>
      <c r="M610" s="43"/>
      <c r="N610" s="43" t="s">
        <v>8468</v>
      </c>
      <c r="O610" s="48">
        <v>43631</v>
      </c>
      <c r="P610" s="43" t="s">
        <v>7500</v>
      </c>
      <c r="Q610" s="31" t="b">
        <f>IF(AND(OR(G610:G614=DATOS!C$8,G610:G614=DATOS!C$9),H610:H614=DATOS!B$4),ROW(G610:G614))</f>
        <v>0</v>
      </c>
      <c r="R610" s="31" t="str">
        <f t="shared" ca="1" si="0"/>
        <v/>
      </c>
      <c r="S610" s="31">
        <f t="shared" ca="1" si="8"/>
        <v>0</v>
      </c>
      <c r="T610" s="32"/>
      <c r="U610" s="32"/>
      <c r="V610" s="32"/>
      <c r="W610" s="32"/>
      <c r="X610" s="32"/>
      <c r="Y610" s="32"/>
      <c r="Z610" s="32"/>
      <c r="AA610" s="32"/>
      <c r="AB610" s="32"/>
      <c r="AC610" s="32"/>
      <c r="AD610" s="32"/>
      <c r="AE610" s="32"/>
    </row>
    <row r="611" spans="1:31" ht="12.75">
      <c r="A611" s="37" t="s">
        <v>8471</v>
      </c>
      <c r="B611" s="43" t="s">
        <v>8472</v>
      </c>
      <c r="C611" s="45" t="s">
        <v>898</v>
      </c>
      <c r="D611" s="45" t="s">
        <v>7457</v>
      </c>
      <c r="E611" s="48">
        <v>43629</v>
      </c>
      <c r="F611" s="43" t="s">
        <v>8474</v>
      </c>
      <c r="G611" s="43" t="s">
        <v>271</v>
      </c>
      <c r="H611" s="51" t="s">
        <v>223</v>
      </c>
      <c r="I611" s="43" t="s">
        <v>226</v>
      </c>
      <c r="J611" s="43"/>
      <c r="K611" s="52">
        <v>43630</v>
      </c>
      <c r="L611" s="43"/>
      <c r="M611" s="43"/>
      <c r="N611" s="43" t="s">
        <v>8475</v>
      </c>
      <c r="O611" s="48">
        <v>43630</v>
      </c>
      <c r="P611" s="43" t="s">
        <v>7500</v>
      </c>
      <c r="Q611" s="31" t="b">
        <f>IF(AND(OR(G611:G615=DATOS!C$8,G611:G615=DATOS!C$9),H611:H615=DATOS!B$4),ROW(G611:G615))</f>
        <v>0</v>
      </c>
      <c r="R611" s="31" t="str">
        <f t="shared" ca="1" si="0"/>
        <v/>
      </c>
      <c r="S611" s="31">
        <f t="shared" ca="1" si="8"/>
        <v>0</v>
      </c>
      <c r="T611" s="32"/>
      <c r="U611" s="32"/>
      <c r="V611" s="32"/>
      <c r="W611" s="32"/>
      <c r="X611" s="32"/>
      <c r="Y611" s="32"/>
      <c r="Z611" s="32"/>
      <c r="AA611" s="32"/>
      <c r="AB611" s="32"/>
      <c r="AC611" s="32"/>
      <c r="AD611" s="32"/>
      <c r="AE611" s="32"/>
    </row>
    <row r="612" spans="1:31" ht="12.75">
      <c r="A612" s="37" t="s">
        <v>8449</v>
      </c>
      <c r="B612" s="43" t="s">
        <v>8451</v>
      </c>
      <c r="C612" s="45" t="s">
        <v>216</v>
      </c>
      <c r="D612" s="45" t="s">
        <v>4671</v>
      </c>
      <c r="E612" s="48">
        <v>43630</v>
      </c>
      <c r="F612" s="43" t="s">
        <v>8479</v>
      </c>
      <c r="G612" s="43" t="s">
        <v>114</v>
      </c>
      <c r="H612" s="51" t="s">
        <v>223</v>
      </c>
      <c r="I612" s="43" t="s">
        <v>126</v>
      </c>
      <c r="J612" s="43"/>
      <c r="K612" s="52"/>
      <c r="L612" s="43"/>
      <c r="M612" s="43"/>
      <c r="N612" s="43" t="s">
        <v>8480</v>
      </c>
      <c r="O612" s="48">
        <v>43630</v>
      </c>
      <c r="P612" s="43" t="s">
        <v>4675</v>
      </c>
      <c r="Q612" s="31" t="b">
        <f>IF(AND(OR(G612:G616=DATOS!C$8,G612:G616=DATOS!C$9),H612:H616=DATOS!B$4),ROW(G612:G616))</f>
        <v>0</v>
      </c>
      <c r="R612" s="31" t="str">
        <f t="shared" ca="1" si="0"/>
        <v/>
      </c>
      <c r="S612" s="31">
        <f t="shared" ca="1" si="8"/>
        <v>0</v>
      </c>
      <c r="T612" s="32"/>
      <c r="U612" s="32"/>
      <c r="V612" s="32"/>
      <c r="W612" s="32"/>
      <c r="X612" s="32"/>
      <c r="Y612" s="32"/>
      <c r="Z612" s="32"/>
      <c r="AA612" s="32"/>
      <c r="AB612" s="32"/>
      <c r="AC612" s="32"/>
      <c r="AD612" s="32"/>
      <c r="AE612" s="32"/>
    </row>
    <row r="613" spans="1:31" ht="12.75">
      <c r="A613" s="321" t="s">
        <v>8482</v>
      </c>
      <c r="B613" s="322" t="s">
        <v>8483</v>
      </c>
      <c r="C613" s="323" t="s">
        <v>6371</v>
      </c>
      <c r="D613" s="323" t="s">
        <v>4647</v>
      </c>
      <c r="E613" s="306">
        <v>42535</v>
      </c>
      <c r="F613" s="322" t="s">
        <v>8484</v>
      </c>
      <c r="G613" s="322" t="s">
        <v>114</v>
      </c>
      <c r="H613" s="324" t="s">
        <v>223</v>
      </c>
      <c r="I613" s="322" t="s">
        <v>273</v>
      </c>
      <c r="J613" s="321"/>
      <c r="K613" s="325"/>
      <c r="L613" s="322"/>
      <c r="M613" s="322"/>
      <c r="N613" s="339" t="s">
        <v>8486</v>
      </c>
      <c r="O613" s="353">
        <v>43630</v>
      </c>
      <c r="P613" s="322" t="s">
        <v>4652</v>
      </c>
      <c r="Q613" s="31" t="b">
        <f>IF(AND(OR(G613:G617=DATOS!C$8,G613:G617=DATOS!C$9),H613:H617=DATOS!B$4),ROW(G613:G617))</f>
        <v>0</v>
      </c>
      <c r="R613" s="31" t="str">
        <f t="shared" ca="1" si="0"/>
        <v/>
      </c>
      <c r="S613" s="31">
        <f t="shared" ca="1" si="8"/>
        <v>0</v>
      </c>
      <c r="T613" s="327"/>
      <c r="U613" s="327"/>
      <c r="V613" s="327"/>
      <c r="W613" s="327"/>
      <c r="X613" s="327"/>
      <c r="Y613" s="327"/>
      <c r="Z613" s="327"/>
      <c r="AA613" s="327"/>
      <c r="AB613" s="327"/>
      <c r="AC613" s="327"/>
      <c r="AD613" s="327"/>
      <c r="AE613" s="327"/>
    </row>
    <row r="614" spans="1:31" ht="12.75">
      <c r="A614" s="37" t="s">
        <v>8489</v>
      </c>
      <c r="B614" s="43" t="s">
        <v>8490</v>
      </c>
      <c r="C614" s="45" t="s">
        <v>4655</v>
      </c>
      <c r="D614" s="45" t="s">
        <v>4647</v>
      </c>
      <c r="E614" s="48">
        <v>43631</v>
      </c>
      <c r="F614" s="43" t="s">
        <v>2195</v>
      </c>
      <c r="G614" s="43" t="s">
        <v>114</v>
      </c>
      <c r="H614" s="51" t="s">
        <v>223</v>
      </c>
      <c r="I614" s="43" t="s">
        <v>226</v>
      </c>
      <c r="J614" s="43"/>
      <c r="K614" s="52"/>
      <c r="L614" s="43"/>
      <c r="M614" s="43"/>
      <c r="N614" s="43" t="s">
        <v>8492</v>
      </c>
      <c r="O614" s="48">
        <v>43631</v>
      </c>
      <c r="P614" s="322" t="s">
        <v>4652</v>
      </c>
      <c r="Q614" s="31" t="b">
        <f>IF(AND(OR(G614:G618=DATOS!C$8,G614:G618=DATOS!C$9),H614:H618=DATOS!B$4),ROW(G614:G618))</f>
        <v>0</v>
      </c>
      <c r="R614" s="31" t="str">
        <f t="shared" ca="1" si="0"/>
        <v/>
      </c>
      <c r="S614" s="31">
        <f t="shared" ca="1" si="8"/>
        <v>0</v>
      </c>
      <c r="T614" s="32"/>
      <c r="U614" s="32"/>
      <c r="V614" s="32"/>
      <c r="W614" s="32"/>
      <c r="X614" s="32"/>
      <c r="Y614" s="32"/>
      <c r="Z614" s="32"/>
      <c r="AA614" s="32"/>
      <c r="AB614" s="32"/>
      <c r="AC614" s="32"/>
      <c r="AD614" s="32"/>
      <c r="AE614" s="32"/>
    </row>
    <row r="615" spans="1:31" ht="12.75">
      <c r="A615" s="37" t="s">
        <v>6911</v>
      </c>
      <c r="B615" s="43" t="s">
        <v>4980</v>
      </c>
      <c r="C615" s="45" t="s">
        <v>664</v>
      </c>
      <c r="D615" s="45" t="s">
        <v>4647</v>
      </c>
      <c r="E615" s="48">
        <v>43631</v>
      </c>
      <c r="F615" s="43" t="s">
        <v>4874</v>
      </c>
      <c r="G615" s="43" t="s">
        <v>271</v>
      </c>
      <c r="H615" s="51" t="s">
        <v>223</v>
      </c>
      <c r="I615" s="43" t="s">
        <v>226</v>
      </c>
      <c r="J615" s="43"/>
      <c r="K615" s="52">
        <v>43634</v>
      </c>
      <c r="L615" s="43"/>
      <c r="M615" s="43"/>
      <c r="N615" s="43" t="s">
        <v>8502</v>
      </c>
      <c r="O615" s="48">
        <v>43634</v>
      </c>
      <c r="P615" s="43" t="s">
        <v>4652</v>
      </c>
      <c r="Q615" s="31" t="b">
        <f>IF(AND(OR(G615:G619=DATOS!C$8,G615:G619=DATOS!C$9),H615:H619=DATOS!B$4),ROW(G615:G619))</f>
        <v>0</v>
      </c>
      <c r="R615" s="31" t="str">
        <f t="shared" ca="1" si="0"/>
        <v/>
      </c>
      <c r="S615" s="31">
        <f t="shared" ca="1" si="8"/>
        <v>0</v>
      </c>
      <c r="T615" s="32"/>
      <c r="U615" s="32"/>
      <c r="V615" s="32"/>
      <c r="W615" s="32"/>
      <c r="X615" s="32"/>
      <c r="Y615" s="32"/>
      <c r="Z615" s="32"/>
      <c r="AA615" s="32"/>
      <c r="AB615" s="32"/>
      <c r="AC615" s="32"/>
      <c r="AD615" s="32"/>
      <c r="AE615" s="32"/>
    </row>
    <row r="616" spans="1:31" ht="12.75">
      <c r="A616" s="37" t="s">
        <v>8506</v>
      </c>
      <c r="B616" s="43" t="s">
        <v>6861</v>
      </c>
      <c r="C616" s="45" t="s">
        <v>5086</v>
      </c>
      <c r="D616" s="45" t="s">
        <v>4647</v>
      </c>
      <c r="E616" s="48">
        <v>43631</v>
      </c>
      <c r="F616" s="43" t="s">
        <v>8507</v>
      </c>
      <c r="G616" s="43" t="s">
        <v>384</v>
      </c>
      <c r="H616" s="51" t="s">
        <v>223</v>
      </c>
      <c r="I616" s="43" t="s">
        <v>226</v>
      </c>
      <c r="J616" s="43"/>
      <c r="K616" s="52">
        <v>43633</v>
      </c>
      <c r="L616" s="43"/>
      <c r="M616" s="43"/>
      <c r="N616" s="43" t="s">
        <v>8508</v>
      </c>
      <c r="O616" s="48">
        <v>43633</v>
      </c>
      <c r="P616" s="43" t="s">
        <v>5576</v>
      </c>
      <c r="Q616" s="31" t="b">
        <f>IF(AND(OR(G616:G620=DATOS!C$8,G616:G620=DATOS!C$9),H616:H620=DATOS!B$4),ROW(G616:G620))</f>
        <v>0</v>
      </c>
      <c r="R616" s="31" t="str">
        <f t="shared" ca="1" si="0"/>
        <v/>
      </c>
      <c r="S616" s="31">
        <f t="shared" ca="1" si="8"/>
        <v>0</v>
      </c>
      <c r="T616" s="32"/>
      <c r="U616" s="32"/>
      <c r="V616" s="32"/>
      <c r="W616" s="32"/>
      <c r="X616" s="32"/>
      <c r="Y616" s="32"/>
      <c r="Z616" s="32"/>
      <c r="AA616" s="32"/>
      <c r="AB616" s="32"/>
      <c r="AC616" s="32"/>
      <c r="AD616" s="32"/>
      <c r="AE616" s="32"/>
    </row>
    <row r="617" spans="1:31" ht="12.75">
      <c r="A617" s="37" t="s">
        <v>8511</v>
      </c>
      <c r="B617" s="43" t="s">
        <v>5884</v>
      </c>
      <c r="C617" s="45" t="s">
        <v>942</v>
      </c>
      <c r="D617" s="45" t="s">
        <v>7457</v>
      </c>
      <c r="E617" s="48">
        <v>43631</v>
      </c>
      <c r="F617" s="43" t="s">
        <v>8512</v>
      </c>
      <c r="G617" s="43" t="s">
        <v>114</v>
      </c>
      <c r="H617" s="51" t="s">
        <v>223</v>
      </c>
      <c r="I617" s="43" t="s">
        <v>226</v>
      </c>
      <c r="J617" s="43"/>
      <c r="K617" s="52"/>
      <c r="L617" s="43"/>
      <c r="M617" s="43"/>
      <c r="N617" s="43" t="s">
        <v>8514</v>
      </c>
      <c r="O617" s="48">
        <v>43634</v>
      </c>
      <c r="P617" s="43" t="s">
        <v>7500</v>
      </c>
      <c r="Q617" s="31" t="b">
        <f>IF(AND(OR(G617:G621=DATOS!C$8,G617:G621=DATOS!C$9),H617:H621=DATOS!B$4),ROW(G617:G621))</f>
        <v>0</v>
      </c>
      <c r="R617" s="31" t="str">
        <f t="shared" ca="1" si="0"/>
        <v/>
      </c>
      <c r="S617" s="31">
        <f t="shared" ca="1" si="8"/>
        <v>0</v>
      </c>
      <c r="T617" s="32"/>
      <c r="U617" s="32"/>
      <c r="V617" s="32"/>
      <c r="W617" s="32"/>
      <c r="X617" s="32"/>
      <c r="Y617" s="32"/>
      <c r="Z617" s="32"/>
      <c r="AA617" s="32"/>
      <c r="AB617" s="32"/>
      <c r="AC617" s="32"/>
      <c r="AD617" s="32"/>
      <c r="AE617" s="32"/>
    </row>
    <row r="618" spans="1:31" ht="12.75">
      <c r="A618" s="37" t="s">
        <v>6214</v>
      </c>
      <c r="B618" s="43" t="s">
        <v>6216</v>
      </c>
      <c r="C618" s="45" t="s">
        <v>263</v>
      </c>
      <c r="D618" s="45" t="s">
        <v>7457</v>
      </c>
      <c r="E618" s="48">
        <v>43631</v>
      </c>
      <c r="F618" s="43" t="s">
        <v>7830</v>
      </c>
      <c r="G618" s="43" t="s">
        <v>271</v>
      </c>
      <c r="H618" s="51" t="s">
        <v>223</v>
      </c>
      <c r="I618" s="43" t="s">
        <v>226</v>
      </c>
      <c r="J618" s="43"/>
      <c r="K618" s="52">
        <v>43635</v>
      </c>
      <c r="L618" s="48">
        <v>43636</v>
      </c>
      <c r="M618" s="48">
        <v>43637</v>
      </c>
      <c r="N618" s="43" t="s">
        <v>8518</v>
      </c>
      <c r="O618" s="48">
        <v>43642</v>
      </c>
      <c r="P618" s="43" t="s">
        <v>7500</v>
      </c>
      <c r="Q618" s="31" t="b">
        <f>IF(AND(OR(G618:G622=DATOS!C$8,G618:G622=DATOS!C$9),H618:H622=DATOS!B$4),ROW(G618:G622))</f>
        <v>0</v>
      </c>
      <c r="R618" s="31" t="str">
        <f t="shared" ca="1" si="0"/>
        <v/>
      </c>
      <c r="S618" s="31">
        <f t="shared" ca="1" si="8"/>
        <v>0</v>
      </c>
      <c r="T618" s="32"/>
      <c r="U618" s="32"/>
      <c r="V618" s="32"/>
      <c r="W618" s="32"/>
      <c r="X618" s="32"/>
      <c r="Y618" s="32"/>
      <c r="Z618" s="32"/>
      <c r="AA618" s="32"/>
      <c r="AB618" s="32"/>
      <c r="AC618" s="32"/>
      <c r="AD618" s="32"/>
      <c r="AE618" s="32"/>
    </row>
    <row r="619" spans="1:31" ht="12.75">
      <c r="A619" s="99" t="s">
        <v>8417</v>
      </c>
      <c r="B619" s="43" t="s">
        <v>6695</v>
      </c>
      <c r="C619" s="45" t="s">
        <v>263</v>
      </c>
      <c r="D619" s="45" t="s">
        <v>4647</v>
      </c>
      <c r="E619" s="48">
        <v>43631</v>
      </c>
      <c r="F619" s="43" t="s">
        <v>8520</v>
      </c>
      <c r="G619" s="43" t="s">
        <v>384</v>
      </c>
      <c r="H619" s="51" t="s">
        <v>223</v>
      </c>
      <c r="I619" s="43" t="s">
        <v>226</v>
      </c>
      <c r="J619" s="43"/>
      <c r="K619" s="52"/>
      <c r="L619" s="43"/>
      <c r="M619" s="43"/>
      <c r="N619" s="43" t="s">
        <v>8523</v>
      </c>
      <c r="O619" s="48">
        <v>43636</v>
      </c>
      <c r="P619" s="43" t="s">
        <v>5576</v>
      </c>
      <c r="Q619" s="31" t="b">
        <f>IF(AND(OR(G619:G623=DATOS!C$8,G619:G623=DATOS!C$9),H619:H623=DATOS!B$4),ROW(G619:G623))</f>
        <v>0</v>
      </c>
      <c r="R619" s="31" t="str">
        <f t="shared" ca="1" si="0"/>
        <v/>
      </c>
      <c r="S619" s="31">
        <f t="shared" ca="1" si="8"/>
        <v>0</v>
      </c>
      <c r="T619" s="32"/>
      <c r="U619" s="32"/>
      <c r="V619" s="32"/>
      <c r="W619" s="32"/>
      <c r="X619" s="32"/>
      <c r="Y619" s="32"/>
      <c r="Z619" s="32"/>
      <c r="AA619" s="32"/>
      <c r="AB619" s="32"/>
      <c r="AC619" s="32"/>
      <c r="AD619" s="32"/>
      <c r="AE619" s="32"/>
    </row>
    <row r="620" spans="1:31" ht="12.75">
      <c r="A620" s="37" t="s">
        <v>291</v>
      </c>
      <c r="B620" s="43" t="s">
        <v>293</v>
      </c>
      <c r="C620" s="45" t="s">
        <v>216</v>
      </c>
      <c r="D620" s="45" t="s">
        <v>7457</v>
      </c>
      <c r="E620" s="48">
        <v>43631</v>
      </c>
      <c r="F620" s="43" t="s">
        <v>8524</v>
      </c>
      <c r="G620" s="43" t="s">
        <v>114</v>
      </c>
      <c r="H620" s="51" t="s">
        <v>223</v>
      </c>
      <c r="I620" s="43" t="s">
        <v>226</v>
      </c>
      <c r="J620" s="43"/>
      <c r="K620" s="52"/>
      <c r="L620" s="43"/>
      <c r="M620" s="43"/>
      <c r="N620" s="43" t="s">
        <v>8526</v>
      </c>
      <c r="O620" s="48">
        <v>43631</v>
      </c>
      <c r="P620" s="43" t="s">
        <v>7500</v>
      </c>
      <c r="Q620" s="31" t="b">
        <f>IF(AND(OR(G620:G624=DATOS!C$8,G620:G624=DATOS!C$9),H620:H624=DATOS!B$4),ROW(G620:G624))</f>
        <v>0</v>
      </c>
      <c r="R620" s="31" t="str">
        <f t="shared" ca="1" si="0"/>
        <v/>
      </c>
      <c r="S620" s="31">
        <f t="shared" ca="1" si="8"/>
        <v>0</v>
      </c>
      <c r="T620" s="32"/>
      <c r="U620" s="32"/>
      <c r="V620" s="32"/>
      <c r="W620" s="32"/>
      <c r="X620" s="32"/>
      <c r="Y620" s="32"/>
      <c r="Z620" s="32"/>
      <c r="AA620" s="32"/>
      <c r="AB620" s="32"/>
      <c r="AC620" s="32"/>
      <c r="AD620" s="32"/>
      <c r="AE620" s="32"/>
    </row>
    <row r="621" spans="1:31" ht="12.75">
      <c r="A621" s="37" t="s">
        <v>8528</v>
      </c>
      <c r="B621" s="43" t="s">
        <v>7139</v>
      </c>
      <c r="C621" s="45" t="s">
        <v>4746</v>
      </c>
      <c r="D621" s="45" t="s">
        <v>7457</v>
      </c>
      <c r="E621" s="48">
        <v>43631</v>
      </c>
      <c r="F621" s="43" t="s">
        <v>8529</v>
      </c>
      <c r="G621" s="43" t="s">
        <v>271</v>
      </c>
      <c r="H621" s="51" t="s">
        <v>223</v>
      </c>
      <c r="I621" s="43" t="s">
        <v>226</v>
      </c>
      <c r="J621" s="43"/>
      <c r="K621" s="52"/>
      <c r="L621" s="43"/>
      <c r="M621" s="43"/>
      <c r="N621" s="43" t="s">
        <v>8530</v>
      </c>
      <c r="O621" s="48">
        <v>43631</v>
      </c>
      <c r="P621" s="43" t="s">
        <v>7500</v>
      </c>
      <c r="Q621" s="31" t="b">
        <f>IF(AND(OR(G621:G625=DATOS!C$8,G621:G625=DATOS!C$9),H621:H625=DATOS!B$4),ROW(G621:G625))</f>
        <v>0</v>
      </c>
      <c r="R621" s="31" t="str">
        <f t="shared" ca="1" si="0"/>
        <v/>
      </c>
      <c r="S621" s="31">
        <f t="shared" ca="1" si="8"/>
        <v>0</v>
      </c>
      <c r="T621" s="32"/>
      <c r="U621" s="32"/>
      <c r="V621" s="32"/>
      <c r="W621" s="32"/>
      <c r="X621" s="32"/>
      <c r="Y621" s="32"/>
      <c r="Z621" s="32"/>
      <c r="AA621" s="32"/>
      <c r="AB621" s="32"/>
      <c r="AC621" s="32"/>
      <c r="AD621" s="32"/>
      <c r="AE621" s="32"/>
    </row>
    <row r="622" spans="1:31" ht="12.75">
      <c r="A622" s="37" t="s">
        <v>8534</v>
      </c>
      <c r="B622" s="43" t="s">
        <v>7713</v>
      </c>
      <c r="C622" s="45" t="s">
        <v>624</v>
      </c>
      <c r="D622" s="45" t="s">
        <v>4671</v>
      </c>
      <c r="E622" s="48">
        <v>43633</v>
      </c>
      <c r="F622" s="43" t="s">
        <v>8537</v>
      </c>
      <c r="G622" s="43" t="s">
        <v>271</v>
      </c>
      <c r="H622" s="51" t="s">
        <v>223</v>
      </c>
      <c r="I622" s="43" t="s">
        <v>226</v>
      </c>
      <c r="J622" s="43"/>
      <c r="K622" s="52">
        <v>43636</v>
      </c>
      <c r="L622" s="43"/>
      <c r="M622" s="43"/>
      <c r="N622" s="43" t="s">
        <v>8538</v>
      </c>
      <c r="O622" s="48">
        <v>43636</v>
      </c>
      <c r="P622" s="43" t="s">
        <v>4675</v>
      </c>
      <c r="Q622" s="31" t="b">
        <f>IF(AND(OR(G622:G626=DATOS!C$8,G622:G626=DATOS!C$9),H622:H626=DATOS!B$4),ROW(G622:G626))</f>
        <v>0</v>
      </c>
      <c r="R622" s="31" t="str">
        <f t="shared" ca="1" si="0"/>
        <v/>
      </c>
      <c r="S622" s="31">
        <f t="shared" ca="1" si="8"/>
        <v>0</v>
      </c>
      <c r="T622" s="32"/>
      <c r="U622" s="32"/>
      <c r="V622" s="32"/>
      <c r="W622" s="32"/>
      <c r="X622" s="32"/>
      <c r="Y622" s="32"/>
      <c r="Z622" s="32"/>
      <c r="AA622" s="32"/>
      <c r="AB622" s="32"/>
      <c r="AC622" s="32"/>
      <c r="AD622" s="32"/>
      <c r="AE622" s="32"/>
    </row>
    <row r="623" spans="1:31" ht="12.75">
      <c r="A623" s="37" t="s">
        <v>8541</v>
      </c>
      <c r="B623" s="43" t="s">
        <v>5974</v>
      </c>
      <c r="C623" s="45" t="s">
        <v>5086</v>
      </c>
      <c r="D623" s="45" t="s">
        <v>4671</v>
      </c>
      <c r="E623" s="48">
        <v>43633</v>
      </c>
      <c r="F623" s="43" t="s">
        <v>8543</v>
      </c>
      <c r="G623" s="43" t="s">
        <v>222</v>
      </c>
      <c r="H623" s="51" t="s">
        <v>223</v>
      </c>
      <c r="I623" s="43" t="s">
        <v>226</v>
      </c>
      <c r="J623" s="43"/>
      <c r="K623" s="52"/>
      <c r="L623" s="43"/>
      <c r="M623" s="43"/>
      <c r="N623" s="43" t="s">
        <v>8544</v>
      </c>
      <c r="O623" s="48">
        <v>43633</v>
      </c>
      <c r="P623" s="43" t="s">
        <v>7650</v>
      </c>
      <c r="Q623" s="31" t="b">
        <f>IF(AND(OR(G623:G627=DATOS!C$8,G623:G627=DATOS!C$9),H623:H627=DATOS!B$4),ROW(G623:G627))</f>
        <v>0</v>
      </c>
      <c r="R623" s="31" t="str">
        <f t="shared" ca="1" si="0"/>
        <v/>
      </c>
      <c r="S623" s="31">
        <f t="shared" ca="1" si="8"/>
        <v>0</v>
      </c>
      <c r="T623" s="32"/>
      <c r="U623" s="32"/>
      <c r="V623" s="32"/>
      <c r="W623" s="32"/>
      <c r="X623" s="32"/>
      <c r="Y623" s="32"/>
      <c r="Z623" s="32"/>
      <c r="AA623" s="32"/>
      <c r="AB623" s="32"/>
      <c r="AC623" s="32"/>
      <c r="AD623" s="32"/>
      <c r="AE623" s="32"/>
    </row>
    <row r="624" spans="1:31" ht="12.75">
      <c r="A624" s="37" t="s">
        <v>8548</v>
      </c>
      <c r="B624" s="43" t="s">
        <v>5758</v>
      </c>
      <c r="C624" s="45" t="s">
        <v>263</v>
      </c>
      <c r="D624" s="45" t="s">
        <v>7690</v>
      </c>
      <c r="E624" s="48">
        <v>43633</v>
      </c>
      <c r="F624" s="43" t="s">
        <v>8549</v>
      </c>
      <c r="G624" s="43" t="s">
        <v>114</v>
      </c>
      <c r="H624" s="51" t="s">
        <v>223</v>
      </c>
      <c r="I624" s="43" t="s">
        <v>226</v>
      </c>
      <c r="J624" s="43"/>
      <c r="K624" s="52"/>
      <c r="L624" s="43"/>
      <c r="M624" s="43"/>
      <c r="N624" s="43" t="s">
        <v>8551</v>
      </c>
      <c r="O624" s="48">
        <v>43633</v>
      </c>
      <c r="P624" s="43" t="s">
        <v>7650</v>
      </c>
      <c r="Q624" s="31" t="b">
        <f>IF(AND(OR(G624:G628=DATOS!C$8,G624:G628=DATOS!C$9),H624:H628=DATOS!B$4),ROW(G624:G628))</f>
        <v>0</v>
      </c>
      <c r="R624" s="31" t="str">
        <f t="shared" ca="1" si="0"/>
        <v/>
      </c>
      <c r="S624" s="31">
        <f t="shared" ca="1" si="8"/>
        <v>0</v>
      </c>
      <c r="T624" s="32"/>
      <c r="U624" s="32"/>
      <c r="V624" s="32"/>
      <c r="W624" s="32"/>
      <c r="X624" s="32"/>
      <c r="Y624" s="32"/>
      <c r="Z624" s="32"/>
      <c r="AA624" s="32"/>
      <c r="AB624" s="32"/>
      <c r="AC624" s="32"/>
      <c r="AD624" s="32"/>
      <c r="AE624" s="32"/>
    </row>
    <row r="625" spans="1:31" ht="12.75">
      <c r="A625" s="37" t="s">
        <v>2674</v>
      </c>
      <c r="B625" s="43" t="s">
        <v>4936</v>
      </c>
      <c r="C625" s="45" t="s">
        <v>216</v>
      </c>
      <c r="D625" s="45" t="s">
        <v>7690</v>
      </c>
      <c r="E625" s="48">
        <v>43633</v>
      </c>
      <c r="F625" s="43" t="s">
        <v>8556</v>
      </c>
      <c r="G625" s="43" t="s">
        <v>114</v>
      </c>
      <c r="H625" s="51" t="s">
        <v>223</v>
      </c>
      <c r="I625" s="43" t="s">
        <v>226</v>
      </c>
      <c r="J625" s="43"/>
      <c r="K625" s="52"/>
      <c r="L625" s="43"/>
      <c r="M625" s="43"/>
      <c r="N625" s="43" t="s">
        <v>8557</v>
      </c>
      <c r="O625" s="48">
        <v>43633</v>
      </c>
      <c r="P625" s="43" t="s">
        <v>7650</v>
      </c>
      <c r="Q625" s="31" t="b">
        <f>IF(AND(OR(G625:G629=DATOS!C$8,G625:G629=DATOS!C$9),H625:H629=DATOS!B$4),ROW(G625:G629))</f>
        <v>0</v>
      </c>
      <c r="R625" s="31" t="str">
        <f t="shared" ca="1" si="0"/>
        <v/>
      </c>
      <c r="S625" s="31">
        <f t="shared" ca="1" si="8"/>
        <v>0</v>
      </c>
      <c r="T625" s="32"/>
      <c r="U625" s="32"/>
      <c r="V625" s="32"/>
      <c r="W625" s="32"/>
      <c r="X625" s="32"/>
      <c r="Y625" s="32"/>
      <c r="Z625" s="32"/>
      <c r="AA625" s="32"/>
      <c r="AB625" s="32"/>
      <c r="AC625" s="32"/>
      <c r="AD625" s="32"/>
      <c r="AE625" s="32"/>
    </row>
    <row r="626" spans="1:31" ht="12.75">
      <c r="A626" s="37" t="s">
        <v>8561</v>
      </c>
      <c r="B626" s="43" t="s">
        <v>8447</v>
      </c>
      <c r="C626" s="45" t="s">
        <v>216</v>
      </c>
      <c r="D626" s="45" t="s">
        <v>4671</v>
      </c>
      <c r="E626" s="48">
        <v>43633</v>
      </c>
      <c r="F626" s="43" t="s">
        <v>8563</v>
      </c>
      <c r="G626" s="43" t="s">
        <v>222</v>
      </c>
      <c r="H626" s="51" t="s">
        <v>223</v>
      </c>
      <c r="I626" s="43" t="s">
        <v>226</v>
      </c>
      <c r="J626" s="43"/>
      <c r="K626" s="52">
        <v>43636</v>
      </c>
      <c r="L626" s="43"/>
      <c r="M626" s="43"/>
      <c r="N626" s="43" t="s">
        <v>4797</v>
      </c>
      <c r="O626" s="48">
        <v>43633</v>
      </c>
      <c r="P626" s="43" t="s">
        <v>4675</v>
      </c>
      <c r="Q626" s="31" t="b">
        <f>IF(AND(OR(G626:G630=DATOS!C$8,G626:G630=DATOS!C$9),H626:H630=DATOS!B$4),ROW(G626:G630))</f>
        <v>0</v>
      </c>
      <c r="R626" s="31" t="str">
        <f t="shared" ca="1" si="0"/>
        <v/>
      </c>
      <c r="S626" s="31">
        <f t="shared" ca="1" si="8"/>
        <v>0</v>
      </c>
      <c r="T626" s="32"/>
      <c r="U626" s="32"/>
      <c r="V626" s="32"/>
      <c r="W626" s="32"/>
      <c r="X626" s="32"/>
      <c r="Y626" s="32"/>
      <c r="Z626" s="32"/>
      <c r="AA626" s="32"/>
      <c r="AB626" s="32"/>
      <c r="AC626" s="32"/>
      <c r="AD626" s="32"/>
      <c r="AE626" s="32"/>
    </row>
    <row r="627" spans="1:31" ht="12.75">
      <c r="A627" s="37" t="s">
        <v>8569</v>
      </c>
      <c r="B627" s="43" t="s">
        <v>4802</v>
      </c>
      <c r="C627" s="45" t="s">
        <v>216</v>
      </c>
      <c r="D627" s="45" t="s">
        <v>7690</v>
      </c>
      <c r="E627" s="48">
        <v>43633</v>
      </c>
      <c r="F627" s="84" t="s">
        <v>8570</v>
      </c>
      <c r="G627" s="43" t="s">
        <v>114</v>
      </c>
      <c r="H627" s="51" t="s">
        <v>223</v>
      </c>
      <c r="I627" s="43" t="s">
        <v>226</v>
      </c>
      <c r="J627" s="43"/>
      <c r="K627" s="52">
        <v>43696</v>
      </c>
      <c r="L627" s="48">
        <v>43636</v>
      </c>
      <c r="M627" s="48">
        <v>43641</v>
      </c>
      <c r="N627" s="311" t="s">
        <v>8573</v>
      </c>
      <c r="O627" s="48">
        <v>43647</v>
      </c>
      <c r="P627" s="43" t="s">
        <v>7650</v>
      </c>
      <c r="Q627" s="31" t="b">
        <f>IF(AND(OR(G627:G631=DATOS!C$8,G627:G631=DATOS!C$9),H627:H631=DATOS!B$4),ROW(G627:G631))</f>
        <v>0</v>
      </c>
      <c r="R627" s="31" t="str">
        <f t="shared" ca="1" si="0"/>
        <v/>
      </c>
      <c r="S627" s="31">
        <f t="shared" ca="1" si="8"/>
        <v>0</v>
      </c>
      <c r="T627" s="32"/>
      <c r="U627" s="32"/>
      <c r="V627" s="32"/>
      <c r="W627" s="32"/>
      <c r="X627" s="32"/>
      <c r="Y627" s="32"/>
      <c r="Z627" s="32"/>
      <c r="AA627" s="32"/>
      <c r="AB627" s="32"/>
      <c r="AC627" s="32"/>
      <c r="AD627" s="32"/>
      <c r="AE627" s="32"/>
    </row>
    <row r="628" spans="1:31" ht="12.75">
      <c r="A628" s="37" t="s">
        <v>7222</v>
      </c>
      <c r="B628" s="43" t="s">
        <v>7224</v>
      </c>
      <c r="C628" s="45" t="s">
        <v>664</v>
      </c>
      <c r="D628" s="45" t="s">
        <v>4671</v>
      </c>
      <c r="E628" s="48">
        <v>43633</v>
      </c>
      <c r="F628" s="43" t="s">
        <v>4739</v>
      </c>
      <c r="G628" s="43" t="s">
        <v>271</v>
      </c>
      <c r="H628" s="51" t="s">
        <v>223</v>
      </c>
      <c r="I628" s="43" t="s">
        <v>226</v>
      </c>
      <c r="J628" s="43"/>
      <c r="K628" s="52"/>
      <c r="L628" s="43"/>
      <c r="M628" s="43"/>
      <c r="N628" s="43" t="s">
        <v>4918</v>
      </c>
      <c r="O628" s="48">
        <v>43633</v>
      </c>
      <c r="P628" s="43" t="s">
        <v>4675</v>
      </c>
      <c r="Q628" s="31" t="b">
        <f>IF(AND(OR(G628:G632=DATOS!C$8,G628:G632=DATOS!C$9),H628:H632=DATOS!B$4),ROW(G628:G632))</f>
        <v>0</v>
      </c>
      <c r="R628" s="31" t="str">
        <f t="shared" ca="1" si="0"/>
        <v/>
      </c>
      <c r="S628" s="31">
        <f t="shared" ca="1" si="8"/>
        <v>0</v>
      </c>
      <c r="T628" s="32"/>
      <c r="U628" s="32"/>
      <c r="V628" s="32"/>
      <c r="W628" s="32"/>
      <c r="X628" s="32"/>
      <c r="Y628" s="32"/>
      <c r="Z628" s="32"/>
      <c r="AA628" s="32"/>
      <c r="AB628" s="32"/>
      <c r="AC628" s="32"/>
      <c r="AD628" s="32"/>
      <c r="AE628" s="32"/>
    </row>
    <row r="629" spans="1:31" ht="12.75">
      <c r="A629" s="37" t="s">
        <v>7297</v>
      </c>
      <c r="B629" s="43" t="s">
        <v>7299</v>
      </c>
      <c r="C629" s="45" t="s">
        <v>664</v>
      </c>
      <c r="D629" s="45" t="s">
        <v>4671</v>
      </c>
      <c r="E629" s="48">
        <v>43633</v>
      </c>
      <c r="F629" s="43" t="s">
        <v>4739</v>
      </c>
      <c r="G629" s="43" t="s">
        <v>271</v>
      </c>
      <c r="H629" s="51" t="s">
        <v>223</v>
      </c>
      <c r="I629" s="43" t="s">
        <v>226</v>
      </c>
      <c r="J629" s="43"/>
      <c r="K629" s="52"/>
      <c r="L629" s="43"/>
      <c r="M629" s="43"/>
      <c r="N629" s="43" t="s">
        <v>8375</v>
      </c>
      <c r="O629" s="48">
        <v>43633</v>
      </c>
      <c r="P629" s="43" t="s">
        <v>7650</v>
      </c>
      <c r="Q629" s="31" t="b">
        <f>IF(AND(OR(G629:G633=DATOS!C$8,G629:G633=DATOS!C$9),H629:H633=DATOS!B$4),ROW(G629:G633))</f>
        <v>0</v>
      </c>
      <c r="R629" s="31" t="str">
        <f t="shared" ca="1" si="0"/>
        <v/>
      </c>
      <c r="S629" s="31">
        <f t="shared" ca="1" si="8"/>
        <v>0</v>
      </c>
      <c r="T629" s="32"/>
      <c r="U629" s="32"/>
      <c r="V629" s="32"/>
      <c r="W629" s="32"/>
      <c r="X629" s="32"/>
      <c r="Y629" s="32"/>
      <c r="Z629" s="32"/>
      <c r="AA629" s="32"/>
      <c r="AB629" s="32"/>
      <c r="AC629" s="32"/>
      <c r="AD629" s="32"/>
      <c r="AE629" s="32"/>
    </row>
    <row r="630" spans="1:31" ht="12.75">
      <c r="A630" s="37" t="s">
        <v>8583</v>
      </c>
      <c r="B630" s="43" t="s">
        <v>8584</v>
      </c>
      <c r="C630" s="45" t="s">
        <v>216</v>
      </c>
      <c r="D630" s="45" t="s">
        <v>7690</v>
      </c>
      <c r="E630" s="48">
        <v>43633</v>
      </c>
      <c r="F630" s="43" t="s">
        <v>8585</v>
      </c>
      <c r="G630" s="43" t="s">
        <v>384</v>
      </c>
      <c r="H630" s="51" t="s">
        <v>223</v>
      </c>
      <c r="I630" s="43" t="s">
        <v>226</v>
      </c>
      <c r="J630" s="43"/>
      <c r="K630" s="52">
        <v>43634</v>
      </c>
      <c r="L630" s="43"/>
      <c r="M630" s="43"/>
      <c r="N630" s="43" t="s">
        <v>4808</v>
      </c>
      <c r="O630" s="48">
        <v>43634</v>
      </c>
      <c r="P630" s="43" t="s">
        <v>5576</v>
      </c>
      <c r="Q630" s="31" t="b">
        <f>IF(AND(OR(G630:G634=DATOS!C$8,G630:G634=DATOS!C$9),H630:H634=DATOS!B$4),ROW(G630:G634))</f>
        <v>0</v>
      </c>
      <c r="R630" s="31" t="str">
        <f t="shared" ca="1" si="0"/>
        <v/>
      </c>
      <c r="S630" s="31">
        <f t="shared" ca="1" si="8"/>
        <v>0</v>
      </c>
      <c r="T630" s="32"/>
      <c r="U630" s="32"/>
      <c r="V630" s="32"/>
      <c r="W630" s="32"/>
      <c r="X630" s="32"/>
      <c r="Y630" s="32"/>
      <c r="Z630" s="32"/>
      <c r="AA630" s="32"/>
      <c r="AB630" s="32"/>
      <c r="AC630" s="32"/>
      <c r="AD630" s="32"/>
      <c r="AE630" s="32"/>
    </row>
    <row r="631" spans="1:31" ht="12.75">
      <c r="A631" s="37" t="s">
        <v>8590</v>
      </c>
      <c r="B631" s="43" t="s">
        <v>8591</v>
      </c>
      <c r="C631" s="45" t="s">
        <v>5631</v>
      </c>
      <c r="D631" s="45" t="s">
        <v>7690</v>
      </c>
      <c r="E631" s="48">
        <v>43633</v>
      </c>
      <c r="F631" s="43" t="s">
        <v>8592</v>
      </c>
      <c r="G631" s="43" t="s">
        <v>362</v>
      </c>
      <c r="H631" s="51" t="s">
        <v>223</v>
      </c>
      <c r="I631" s="43" t="s">
        <v>226</v>
      </c>
      <c r="J631" s="43"/>
      <c r="K631" s="52"/>
      <c r="L631" s="43"/>
      <c r="M631" s="43"/>
      <c r="N631" s="43"/>
      <c r="O631" s="48">
        <v>43634</v>
      </c>
      <c r="P631" s="43" t="s">
        <v>5576</v>
      </c>
      <c r="Q631" s="31" t="b">
        <f>IF(AND(OR(G631:G635=DATOS!C$8,G631:G635=DATOS!C$9),H631:H635=DATOS!B$4),ROW(G631:G635))</f>
        <v>0</v>
      </c>
      <c r="R631" s="31" t="str">
        <f t="shared" ca="1" si="0"/>
        <v/>
      </c>
      <c r="S631" s="31">
        <f t="shared" ca="1" si="8"/>
        <v>0</v>
      </c>
      <c r="T631" s="32"/>
      <c r="U631" s="32"/>
      <c r="V631" s="32"/>
      <c r="W631" s="32"/>
      <c r="X631" s="32"/>
      <c r="Y631" s="32"/>
      <c r="Z631" s="32"/>
      <c r="AA631" s="32"/>
      <c r="AB631" s="32"/>
      <c r="AC631" s="32"/>
      <c r="AD631" s="32"/>
      <c r="AE631" s="32"/>
    </row>
    <row r="632" spans="1:31" ht="12.75">
      <c r="A632" s="37" t="s">
        <v>4685</v>
      </c>
      <c r="B632" s="43" t="s">
        <v>4686</v>
      </c>
      <c r="C632" s="45" t="s">
        <v>701</v>
      </c>
      <c r="D632" s="45" t="s">
        <v>7690</v>
      </c>
      <c r="E632" s="48">
        <v>43633</v>
      </c>
      <c r="F632" s="43" t="s">
        <v>7919</v>
      </c>
      <c r="G632" s="43" t="s">
        <v>271</v>
      </c>
      <c r="H632" s="51" t="s">
        <v>223</v>
      </c>
      <c r="I632" s="43" t="s">
        <v>226</v>
      </c>
      <c r="J632" s="43"/>
      <c r="K632" s="52"/>
      <c r="L632" s="43"/>
      <c r="M632" s="43"/>
      <c r="N632" s="43" t="s">
        <v>8064</v>
      </c>
      <c r="O632" s="48">
        <v>43633</v>
      </c>
      <c r="P632" s="43" t="s">
        <v>7650</v>
      </c>
      <c r="Q632" s="31" t="b">
        <f>IF(AND(OR(G632:G636=DATOS!C$8,G632:G636=DATOS!C$9),H632:H636=DATOS!B$4),ROW(G632:G636))</f>
        <v>0</v>
      </c>
      <c r="R632" s="31" t="str">
        <f t="shared" ca="1" si="0"/>
        <v/>
      </c>
      <c r="S632" s="31">
        <f t="shared" ca="1" si="8"/>
        <v>0</v>
      </c>
      <c r="T632" s="32"/>
      <c r="U632" s="32"/>
      <c r="V632" s="32"/>
      <c r="W632" s="32"/>
      <c r="X632" s="32"/>
      <c r="Y632" s="32"/>
      <c r="Z632" s="32"/>
      <c r="AA632" s="32"/>
      <c r="AB632" s="32"/>
      <c r="AC632" s="32"/>
      <c r="AD632" s="32"/>
      <c r="AE632" s="32"/>
    </row>
    <row r="633" spans="1:31" ht="12.75">
      <c r="A633" s="321" t="s">
        <v>8600</v>
      </c>
      <c r="B633" s="322" t="s">
        <v>4783</v>
      </c>
      <c r="C633" s="323" t="s">
        <v>4784</v>
      </c>
      <c r="D633" s="323" t="s">
        <v>4647</v>
      </c>
      <c r="E633" s="306">
        <v>43634</v>
      </c>
      <c r="F633" s="322" t="s">
        <v>8601</v>
      </c>
      <c r="G633" s="322" t="s">
        <v>114</v>
      </c>
      <c r="H633" s="324" t="s">
        <v>223</v>
      </c>
      <c r="I633" s="322" t="s">
        <v>226</v>
      </c>
      <c r="J633" s="321"/>
      <c r="K633" s="325"/>
      <c r="L633" s="322"/>
      <c r="M633" s="322"/>
      <c r="N633" s="322" t="s">
        <v>8602</v>
      </c>
      <c r="O633" s="353">
        <v>43634</v>
      </c>
      <c r="P633" s="322" t="s">
        <v>4652</v>
      </c>
      <c r="Q633" s="31" t="b">
        <f>IF(AND(OR(G633:G637=DATOS!C$8,G633:G637=DATOS!C$9),H633:H637=DATOS!B$4),ROW(G633:G637))</f>
        <v>0</v>
      </c>
      <c r="R633" s="31" t="str">
        <f t="shared" ca="1" si="0"/>
        <v/>
      </c>
      <c r="S633" s="31">
        <f t="shared" ca="1" si="8"/>
        <v>0</v>
      </c>
      <c r="T633" s="327"/>
      <c r="U633" s="327"/>
      <c r="V633" s="327"/>
      <c r="W633" s="327"/>
      <c r="X633" s="327"/>
      <c r="Y633" s="327"/>
      <c r="Z633" s="327"/>
      <c r="AA633" s="327"/>
      <c r="AB633" s="327"/>
      <c r="AC633" s="327"/>
      <c r="AD633" s="327"/>
      <c r="AE633" s="327"/>
    </row>
    <row r="634" spans="1:31" ht="12.75">
      <c r="A634" s="37" t="s">
        <v>8605</v>
      </c>
      <c r="B634" s="43" t="s">
        <v>7975</v>
      </c>
      <c r="C634" s="45" t="s">
        <v>5086</v>
      </c>
      <c r="D634" s="45" t="s">
        <v>4671</v>
      </c>
      <c r="E634" s="306">
        <v>43634</v>
      </c>
      <c r="F634" s="43" t="s">
        <v>8606</v>
      </c>
      <c r="G634" s="43" t="s">
        <v>222</v>
      </c>
      <c r="H634" s="51" t="s">
        <v>223</v>
      </c>
      <c r="I634" s="43" t="s">
        <v>226</v>
      </c>
      <c r="J634" s="43"/>
      <c r="K634" s="52"/>
      <c r="L634" s="43"/>
      <c r="M634" s="43"/>
      <c r="N634" s="84" t="s">
        <v>4808</v>
      </c>
      <c r="O634" s="48">
        <v>43637</v>
      </c>
      <c r="P634" s="339" t="s">
        <v>5576</v>
      </c>
      <c r="Q634" s="31" t="b">
        <f>IF(AND(OR(G634:G638=DATOS!C$8,G634:G638=DATOS!C$9),H634:H638=DATOS!B$4),ROW(G634:G638))</f>
        <v>0</v>
      </c>
      <c r="R634" s="31" t="str">
        <f t="shared" ca="1" si="0"/>
        <v/>
      </c>
      <c r="S634" s="31">
        <f t="shared" ca="1" si="8"/>
        <v>0</v>
      </c>
      <c r="T634" s="32"/>
      <c r="U634" s="32"/>
      <c r="V634" s="32"/>
      <c r="W634" s="32"/>
      <c r="X634" s="32"/>
      <c r="Y634" s="32"/>
      <c r="Z634" s="32"/>
      <c r="AA634" s="32"/>
      <c r="AB634" s="32"/>
      <c r="AC634" s="32"/>
      <c r="AD634" s="32"/>
      <c r="AE634" s="32"/>
    </row>
    <row r="635" spans="1:31" ht="12.75">
      <c r="A635" s="37" t="s">
        <v>8561</v>
      </c>
      <c r="B635" s="43" t="s">
        <v>8447</v>
      </c>
      <c r="C635" s="45" t="s">
        <v>216</v>
      </c>
      <c r="D635" s="45" t="s">
        <v>4647</v>
      </c>
      <c r="E635" s="48">
        <v>43634</v>
      </c>
      <c r="F635" s="43" t="s">
        <v>8613</v>
      </c>
      <c r="G635" s="43" t="s">
        <v>384</v>
      </c>
      <c r="H635" s="51" t="s">
        <v>223</v>
      </c>
      <c r="I635" s="43" t="s">
        <v>226</v>
      </c>
      <c r="J635" s="31"/>
      <c r="K635" s="55"/>
      <c r="L635" s="31"/>
      <c r="M635" s="31"/>
      <c r="N635" s="280" t="s">
        <v>8614</v>
      </c>
      <c r="O635" s="48">
        <v>43637</v>
      </c>
      <c r="P635" s="339" t="s">
        <v>5576</v>
      </c>
      <c r="Q635" s="31" t="b">
        <f>IF(AND(OR(G635:G639=DATOS!C$8,G635:G639=DATOS!C$9),H635:H639=DATOS!B$4),ROW(G635:G639))</f>
        <v>0</v>
      </c>
      <c r="R635" s="31" t="str">
        <f t="shared" ca="1" si="0"/>
        <v/>
      </c>
      <c r="S635" s="31">
        <f t="shared" ca="1" si="8"/>
        <v>0</v>
      </c>
      <c r="T635" s="32"/>
      <c r="U635" s="32"/>
      <c r="V635" s="32"/>
      <c r="W635" s="32"/>
      <c r="X635" s="32"/>
      <c r="Y635" s="32"/>
      <c r="Z635" s="32"/>
      <c r="AA635" s="32"/>
      <c r="AB635" s="32"/>
      <c r="AC635" s="32"/>
      <c r="AD635" s="32"/>
      <c r="AE635" s="32"/>
    </row>
    <row r="636" spans="1:31" ht="12.75">
      <c r="A636" s="99" t="s">
        <v>6290</v>
      </c>
      <c r="B636" s="43" t="s">
        <v>6291</v>
      </c>
      <c r="C636" s="45" t="s">
        <v>216</v>
      </c>
      <c r="D636" s="45" t="s">
        <v>7457</v>
      </c>
      <c r="E636" s="48">
        <v>43634</v>
      </c>
      <c r="F636" s="43" t="s">
        <v>4762</v>
      </c>
      <c r="G636" s="43" t="s">
        <v>114</v>
      </c>
      <c r="H636" s="51" t="s">
        <v>223</v>
      </c>
      <c r="I636" s="43" t="s">
        <v>226</v>
      </c>
      <c r="J636" s="31"/>
      <c r="K636" s="52">
        <v>43635</v>
      </c>
      <c r="L636" s="48">
        <v>43636</v>
      </c>
      <c r="M636" s="31"/>
      <c r="N636" s="43" t="s">
        <v>8623</v>
      </c>
      <c r="O636" s="48">
        <v>43637</v>
      </c>
      <c r="P636" s="43" t="s">
        <v>7500</v>
      </c>
      <c r="Q636" s="31" t="b">
        <f>IF(AND(OR(G636:G640=DATOS!C$8,G636:G640=DATOS!C$9),H636:H640=DATOS!B$4),ROW(G636:G640))</f>
        <v>0</v>
      </c>
      <c r="R636" s="31" t="str">
        <f t="shared" ca="1" si="0"/>
        <v/>
      </c>
      <c r="S636" s="31">
        <f t="shared" ca="1" si="8"/>
        <v>0</v>
      </c>
      <c r="T636" s="32"/>
      <c r="U636" s="32"/>
      <c r="V636" s="32"/>
      <c r="W636" s="32"/>
      <c r="X636" s="32"/>
      <c r="Y636" s="32"/>
      <c r="Z636" s="32"/>
      <c r="AA636" s="32"/>
      <c r="AB636" s="32"/>
      <c r="AC636" s="32"/>
      <c r="AD636" s="32"/>
      <c r="AE636" s="32"/>
    </row>
    <row r="637" spans="1:31" ht="12.75">
      <c r="A637" s="37" t="s">
        <v>8626</v>
      </c>
      <c r="B637" s="43" t="s">
        <v>662</v>
      </c>
      <c r="C637" s="45" t="s">
        <v>664</v>
      </c>
      <c r="D637" s="45" t="s">
        <v>7457</v>
      </c>
      <c r="E637" s="48">
        <v>43634</v>
      </c>
      <c r="F637" s="43" t="s">
        <v>8629</v>
      </c>
      <c r="G637" s="43" t="s">
        <v>271</v>
      </c>
      <c r="H637" s="51" t="s">
        <v>223</v>
      </c>
      <c r="I637" s="43" t="s">
        <v>226</v>
      </c>
      <c r="J637" s="43"/>
      <c r="K637" s="52"/>
      <c r="L637" s="43"/>
      <c r="M637" s="43"/>
      <c r="N637" s="43" t="s">
        <v>8623</v>
      </c>
      <c r="O637" s="48">
        <v>43641</v>
      </c>
      <c r="P637" s="43" t="s">
        <v>7500</v>
      </c>
      <c r="Q637" s="31" t="b">
        <f>IF(AND(OR(G637:G641=DATOS!C$8,G637:G641=DATOS!C$9),H637:H641=DATOS!B$4),ROW(G637:G641))</f>
        <v>0</v>
      </c>
      <c r="R637" s="31" t="str">
        <f t="shared" ca="1" si="0"/>
        <v/>
      </c>
      <c r="S637" s="31">
        <f t="shared" ca="1" si="8"/>
        <v>0</v>
      </c>
      <c r="T637" s="32"/>
      <c r="U637" s="32"/>
      <c r="V637" s="32"/>
      <c r="W637" s="32"/>
      <c r="X637" s="32"/>
      <c r="Y637" s="32"/>
      <c r="Z637" s="32"/>
      <c r="AA637" s="32"/>
      <c r="AB637" s="32"/>
      <c r="AC637" s="32"/>
      <c r="AD637" s="32"/>
      <c r="AE637" s="32"/>
    </row>
    <row r="638" spans="1:31" ht="12.75">
      <c r="A638" s="37" t="s">
        <v>5537</v>
      </c>
      <c r="B638" s="43" t="s">
        <v>4721</v>
      </c>
      <c r="C638" s="45" t="s">
        <v>4716</v>
      </c>
      <c r="D638" s="45" t="s">
        <v>7690</v>
      </c>
      <c r="E638" s="48">
        <v>43634</v>
      </c>
      <c r="F638" s="43" t="s">
        <v>8633</v>
      </c>
      <c r="G638" s="43" t="s">
        <v>114</v>
      </c>
      <c r="H638" s="51" t="s">
        <v>223</v>
      </c>
      <c r="I638" s="43" t="s">
        <v>226</v>
      </c>
      <c r="J638" s="43"/>
      <c r="K638" s="52"/>
      <c r="L638" s="43"/>
      <c r="M638" s="43"/>
      <c r="N638" s="43" t="s">
        <v>5780</v>
      </c>
      <c r="O638" s="48">
        <v>43634</v>
      </c>
      <c r="P638" s="43" t="s">
        <v>7650</v>
      </c>
      <c r="Q638" s="31" t="b">
        <f>IF(AND(OR(G638:G642=DATOS!C$8,G638:G642=DATOS!C$9),H638:H642=DATOS!B$4),ROW(G638:G642))</f>
        <v>0</v>
      </c>
      <c r="R638" s="31" t="str">
        <f t="shared" ca="1" si="0"/>
        <v/>
      </c>
      <c r="S638" s="31">
        <f t="shared" ca="1" si="8"/>
        <v>0</v>
      </c>
      <c r="T638" s="32"/>
      <c r="U638" s="32"/>
      <c r="V638" s="32"/>
      <c r="W638" s="32"/>
      <c r="X638" s="32"/>
      <c r="Y638" s="32"/>
      <c r="Z638" s="32"/>
      <c r="AA638" s="32"/>
      <c r="AB638" s="32"/>
      <c r="AC638" s="32"/>
      <c r="AD638" s="32"/>
      <c r="AE638" s="32"/>
    </row>
    <row r="639" spans="1:31" ht="12.75">
      <c r="A639" s="99" t="s">
        <v>8635</v>
      </c>
      <c r="B639" s="84" t="s">
        <v>8636</v>
      </c>
      <c r="C639" s="45" t="s">
        <v>216</v>
      </c>
      <c r="D639" s="45" t="s">
        <v>7457</v>
      </c>
      <c r="E639" s="48">
        <v>43634</v>
      </c>
      <c r="F639" s="43" t="s">
        <v>6133</v>
      </c>
      <c r="G639" s="43" t="s">
        <v>271</v>
      </c>
      <c r="H639" s="51" t="s">
        <v>223</v>
      </c>
      <c r="I639" s="43" t="s">
        <v>226</v>
      </c>
      <c r="J639" s="43"/>
      <c r="K639" s="52"/>
      <c r="L639" s="43"/>
      <c r="M639" s="43"/>
      <c r="N639" s="43" t="s">
        <v>8639</v>
      </c>
      <c r="O639" s="48">
        <v>43641</v>
      </c>
      <c r="P639" s="43" t="s">
        <v>7500</v>
      </c>
      <c r="Q639" s="31" t="b">
        <f>IF(AND(OR(G639:G643=DATOS!C$8,G639:G643=DATOS!C$9),H639:H643=DATOS!B$4),ROW(G639:G643))</f>
        <v>0</v>
      </c>
      <c r="R639" s="31" t="str">
        <f t="shared" ca="1" si="0"/>
        <v/>
      </c>
      <c r="S639" s="31">
        <f t="shared" ca="1" si="8"/>
        <v>0</v>
      </c>
      <c r="T639" s="32"/>
      <c r="U639" s="32"/>
      <c r="V639" s="32"/>
      <c r="W639" s="32"/>
      <c r="X639" s="32"/>
      <c r="Y639" s="32"/>
      <c r="Z639" s="32"/>
      <c r="AA639" s="32"/>
      <c r="AB639" s="32"/>
      <c r="AC639" s="32"/>
      <c r="AD639" s="32"/>
      <c r="AE639" s="32"/>
    </row>
    <row r="640" spans="1:31" ht="12.75">
      <c r="A640" s="37" t="s">
        <v>7550</v>
      </c>
      <c r="B640" s="43" t="s">
        <v>8643</v>
      </c>
      <c r="C640" s="45" t="s">
        <v>701</v>
      </c>
      <c r="D640" s="45" t="s">
        <v>4647</v>
      </c>
      <c r="E640" s="48">
        <v>43635</v>
      </c>
      <c r="F640" s="43" t="s">
        <v>4662</v>
      </c>
      <c r="G640" s="43" t="s">
        <v>271</v>
      </c>
      <c r="H640" s="51" t="s">
        <v>223</v>
      </c>
      <c r="I640" s="43" t="s">
        <v>273</v>
      </c>
      <c r="J640" s="43"/>
      <c r="K640" s="52">
        <v>43636</v>
      </c>
      <c r="L640" s="43"/>
      <c r="M640" s="43"/>
      <c r="N640" s="311" t="s">
        <v>8644</v>
      </c>
      <c r="O640" s="48">
        <v>43636</v>
      </c>
      <c r="P640" s="43" t="s">
        <v>4652</v>
      </c>
      <c r="Q640" s="31" t="b">
        <f>IF(AND(OR(G640:G644=DATOS!C$8,G640:G644=DATOS!C$9),H640:H644=DATOS!B$4),ROW(G640:G644))</f>
        <v>0</v>
      </c>
      <c r="R640" s="31" t="str">
        <f t="shared" ca="1" si="0"/>
        <v/>
      </c>
      <c r="S640" s="31">
        <f t="shared" ca="1" si="8"/>
        <v>0</v>
      </c>
      <c r="T640" s="32"/>
      <c r="U640" s="32"/>
      <c r="V640" s="32"/>
      <c r="W640" s="32"/>
      <c r="X640" s="32"/>
      <c r="Y640" s="32"/>
      <c r="Z640" s="32"/>
      <c r="AA640" s="32"/>
      <c r="AB640" s="32"/>
      <c r="AC640" s="32"/>
      <c r="AD640" s="32"/>
      <c r="AE640" s="32"/>
    </row>
    <row r="641" spans="1:31" ht="12.75">
      <c r="A641" s="37" t="s">
        <v>4724</v>
      </c>
      <c r="B641" s="43" t="s">
        <v>4725</v>
      </c>
      <c r="C641" s="45" t="s">
        <v>4726</v>
      </c>
      <c r="D641" s="45" t="s">
        <v>7457</v>
      </c>
      <c r="E641" s="48">
        <v>43635</v>
      </c>
      <c r="F641" s="43" t="s">
        <v>4762</v>
      </c>
      <c r="G641" s="43" t="s">
        <v>271</v>
      </c>
      <c r="H641" s="51" t="s">
        <v>223</v>
      </c>
      <c r="I641" s="43" t="s">
        <v>226</v>
      </c>
      <c r="J641" s="43"/>
      <c r="K641" s="52">
        <v>43642</v>
      </c>
      <c r="L641" s="48">
        <v>43636</v>
      </c>
      <c r="M641" s="48">
        <v>43637</v>
      </c>
      <c r="N641" s="43" t="s">
        <v>8650</v>
      </c>
      <c r="O641" s="48">
        <v>43642</v>
      </c>
      <c r="P641" s="43" t="s">
        <v>4675</v>
      </c>
      <c r="Q641" s="31" t="b">
        <f>IF(AND(OR(G641:G645=DATOS!C$8,G641:G645=DATOS!C$9),H641:H645=DATOS!B$4),ROW(G641:G645))</f>
        <v>0</v>
      </c>
      <c r="R641" s="31" t="str">
        <f t="shared" ca="1" si="0"/>
        <v/>
      </c>
      <c r="S641" s="31">
        <f t="shared" ca="1" si="8"/>
        <v>0</v>
      </c>
      <c r="T641" s="32"/>
      <c r="U641" s="32"/>
      <c r="V641" s="32"/>
      <c r="W641" s="32"/>
      <c r="X641" s="32"/>
      <c r="Y641" s="32"/>
      <c r="Z641" s="32"/>
      <c r="AA641" s="32"/>
      <c r="AB641" s="32"/>
      <c r="AC641" s="32"/>
      <c r="AD641" s="32"/>
      <c r="AE641" s="32"/>
    </row>
    <row r="642" spans="1:31" ht="12.75">
      <c r="A642" s="37" t="s">
        <v>5616</v>
      </c>
      <c r="B642" s="43" t="s">
        <v>8654</v>
      </c>
      <c r="C642" s="45" t="s">
        <v>4716</v>
      </c>
      <c r="D642" s="45" t="s">
        <v>7690</v>
      </c>
      <c r="E642" s="48">
        <v>43635</v>
      </c>
      <c r="F642" s="43" t="s">
        <v>7902</v>
      </c>
      <c r="G642" s="43" t="s">
        <v>362</v>
      </c>
      <c r="H642" s="51" t="s">
        <v>223</v>
      </c>
      <c r="I642" s="43" t="s">
        <v>226</v>
      </c>
      <c r="J642" s="43"/>
      <c r="K642" s="52"/>
      <c r="L642" s="43"/>
      <c r="M642" s="43"/>
      <c r="N642" s="43" t="s">
        <v>274</v>
      </c>
      <c r="O642" s="48">
        <v>43696</v>
      </c>
      <c r="P642" s="43" t="s">
        <v>7650</v>
      </c>
      <c r="Q642" s="31" t="b">
        <f>IF(AND(OR(G642:G646=DATOS!C$8,G642:G646=DATOS!C$9),H642:H646=DATOS!B$4),ROW(G642:G646))</f>
        <v>0</v>
      </c>
      <c r="R642" s="31" t="str">
        <f t="shared" ca="1" si="0"/>
        <v/>
      </c>
      <c r="S642" s="31">
        <f t="shared" ca="1" si="8"/>
        <v>0</v>
      </c>
      <c r="T642" s="32"/>
      <c r="U642" s="32"/>
      <c r="V642" s="32"/>
      <c r="W642" s="32"/>
      <c r="X642" s="32"/>
      <c r="Y642" s="32"/>
      <c r="Z642" s="32"/>
      <c r="AA642" s="32"/>
      <c r="AB642" s="32"/>
      <c r="AC642" s="32"/>
      <c r="AD642" s="32"/>
      <c r="AE642" s="32"/>
    </row>
    <row r="643" spans="1:31" ht="12.75">
      <c r="A643" s="37" t="s">
        <v>8659</v>
      </c>
      <c r="B643" s="43" t="s">
        <v>7290</v>
      </c>
      <c r="C643" s="45" t="s">
        <v>898</v>
      </c>
      <c r="D643" s="45" t="s">
        <v>4647</v>
      </c>
      <c r="E643" s="48">
        <v>43635</v>
      </c>
      <c r="F643" s="43" t="s">
        <v>8660</v>
      </c>
      <c r="G643" s="43" t="s">
        <v>222</v>
      </c>
      <c r="H643" s="51" t="s">
        <v>223</v>
      </c>
      <c r="I643" s="43" t="s">
        <v>226</v>
      </c>
      <c r="J643" s="43"/>
      <c r="K643" s="52"/>
      <c r="L643" s="43"/>
      <c r="M643" s="43"/>
      <c r="N643" s="43" t="s">
        <v>274</v>
      </c>
      <c r="O643" s="48">
        <v>43637</v>
      </c>
      <c r="P643" s="43" t="s">
        <v>4652</v>
      </c>
      <c r="Q643" s="31" t="b">
        <f>IF(AND(OR(G643:G647=DATOS!C$8,G643:G647=DATOS!C$9),H643:H647=DATOS!B$4),ROW(G643:G647))</f>
        <v>0</v>
      </c>
      <c r="R643" s="31" t="str">
        <f t="shared" ca="1" si="0"/>
        <v/>
      </c>
      <c r="S643" s="31">
        <f t="shared" ca="1" si="8"/>
        <v>0</v>
      </c>
      <c r="T643" s="32"/>
      <c r="U643" s="32"/>
      <c r="V643" s="32"/>
      <c r="W643" s="32"/>
      <c r="X643" s="32"/>
      <c r="Y643" s="32"/>
      <c r="Z643" s="32"/>
      <c r="AA643" s="32"/>
      <c r="AB643" s="32"/>
      <c r="AC643" s="32"/>
      <c r="AD643" s="32"/>
      <c r="AE643" s="32"/>
    </row>
    <row r="644" spans="1:31" ht="12.75">
      <c r="A644" s="37" t="s">
        <v>7851</v>
      </c>
      <c r="B644" s="43" t="s">
        <v>5563</v>
      </c>
      <c r="C644" s="45" t="s">
        <v>5367</v>
      </c>
      <c r="D644" s="45" t="s">
        <v>7457</v>
      </c>
      <c r="E644" s="48">
        <v>43635</v>
      </c>
      <c r="F644" s="43" t="s">
        <v>8663</v>
      </c>
      <c r="G644" s="43" t="s">
        <v>114</v>
      </c>
      <c r="H644" s="51" t="s">
        <v>223</v>
      </c>
      <c r="I644" s="43" t="s">
        <v>226</v>
      </c>
      <c r="J644" s="43"/>
      <c r="K644" s="52">
        <v>43637</v>
      </c>
      <c r="L644" s="43"/>
      <c r="M644" s="43"/>
      <c r="N644" s="43" t="s">
        <v>8666</v>
      </c>
      <c r="O644" s="48">
        <v>43642</v>
      </c>
      <c r="P644" s="43" t="s">
        <v>4652</v>
      </c>
      <c r="Q644" s="31" t="b">
        <f>IF(AND(OR(G644:G648=DATOS!C$8,G644:G648=DATOS!C$9),H644:H648=DATOS!B$4),ROW(G644:G648))</f>
        <v>0</v>
      </c>
      <c r="R644" s="31" t="str">
        <f t="shared" ca="1" si="0"/>
        <v/>
      </c>
      <c r="S644" s="31">
        <f t="shared" ca="1" si="8"/>
        <v>0</v>
      </c>
      <c r="T644" s="32"/>
      <c r="U644" s="32"/>
      <c r="V644" s="32"/>
      <c r="W644" s="32"/>
      <c r="X644" s="32"/>
      <c r="Y644" s="32"/>
      <c r="Z644" s="32"/>
      <c r="AA644" s="32"/>
      <c r="AB644" s="32"/>
      <c r="AC644" s="32"/>
      <c r="AD644" s="32"/>
      <c r="AE644" s="32"/>
    </row>
    <row r="645" spans="1:31" ht="12.75">
      <c r="A645" s="37" t="s">
        <v>8667</v>
      </c>
      <c r="B645" s="43" t="s">
        <v>5727</v>
      </c>
      <c r="C645" s="45" t="s">
        <v>216</v>
      </c>
      <c r="D645" s="45" t="s">
        <v>7690</v>
      </c>
      <c r="E645" s="48">
        <v>43635</v>
      </c>
      <c r="F645" s="43" t="s">
        <v>7919</v>
      </c>
      <c r="G645" s="43" t="s">
        <v>271</v>
      </c>
      <c r="H645" s="51" t="s">
        <v>223</v>
      </c>
      <c r="I645" s="43" t="s">
        <v>126</v>
      </c>
      <c r="J645" s="43"/>
      <c r="K645" s="52"/>
      <c r="L645" s="43"/>
      <c r="M645" s="43"/>
      <c r="N645" s="43" t="s">
        <v>8064</v>
      </c>
      <c r="O645" s="48">
        <v>43696</v>
      </c>
      <c r="P645" s="43" t="s">
        <v>7650</v>
      </c>
      <c r="Q645" s="31" t="b">
        <f>IF(AND(OR(G645:G649=DATOS!C$8,G645:G649=DATOS!C$9),H645:H649=DATOS!B$4),ROW(G645:G649))</f>
        <v>0</v>
      </c>
      <c r="R645" s="31" t="str">
        <f t="shared" ca="1" si="0"/>
        <v/>
      </c>
      <c r="S645" s="31">
        <f t="shared" ca="1" si="8"/>
        <v>0</v>
      </c>
      <c r="T645" s="32"/>
      <c r="U645" s="32"/>
      <c r="V645" s="32"/>
      <c r="W645" s="32"/>
      <c r="X645" s="32"/>
      <c r="Y645" s="32"/>
      <c r="Z645" s="32"/>
      <c r="AA645" s="32"/>
      <c r="AB645" s="32"/>
      <c r="AC645" s="32"/>
      <c r="AD645" s="32"/>
      <c r="AE645" s="32"/>
    </row>
    <row r="646" spans="1:31" ht="12.75">
      <c r="A646" s="37" t="s">
        <v>8671</v>
      </c>
      <c r="B646" s="43" t="s">
        <v>8672</v>
      </c>
      <c r="C646" s="45" t="s">
        <v>5086</v>
      </c>
      <c r="D646" s="45" t="s">
        <v>7690</v>
      </c>
      <c r="E646" s="48">
        <v>43635</v>
      </c>
      <c r="F646" s="43" t="s">
        <v>8673</v>
      </c>
      <c r="G646" s="43" t="s">
        <v>271</v>
      </c>
      <c r="H646" s="51" t="s">
        <v>223</v>
      </c>
      <c r="I646" s="43" t="s">
        <v>226</v>
      </c>
      <c r="J646" s="43"/>
      <c r="K646" s="52">
        <v>43636</v>
      </c>
      <c r="L646" s="43"/>
      <c r="M646" s="43"/>
      <c r="N646" s="43" t="s">
        <v>8674</v>
      </c>
      <c r="O646" s="48">
        <v>43636</v>
      </c>
      <c r="P646" s="43" t="s">
        <v>7650</v>
      </c>
      <c r="Q646" s="31" t="b">
        <f>IF(AND(OR(G646:G650=DATOS!C$8,G646:G650=DATOS!C$9),H646:H650=DATOS!B$4),ROW(G646:G650))</f>
        <v>0</v>
      </c>
      <c r="R646" s="31" t="str">
        <f t="shared" ca="1" si="0"/>
        <v/>
      </c>
      <c r="S646" s="31">
        <f t="shared" ca="1" si="8"/>
        <v>0</v>
      </c>
      <c r="T646" s="32"/>
      <c r="U646" s="32"/>
      <c r="V646" s="32"/>
      <c r="W646" s="32"/>
      <c r="X646" s="32"/>
      <c r="Y646" s="32"/>
      <c r="Z646" s="32"/>
      <c r="AA646" s="32"/>
      <c r="AB646" s="32"/>
      <c r="AC646" s="32"/>
      <c r="AD646" s="32"/>
      <c r="AE646" s="32"/>
    </row>
    <row r="647" spans="1:31" ht="12.75">
      <c r="A647" s="37" t="s">
        <v>8678</v>
      </c>
      <c r="B647" s="43" t="s">
        <v>4793</v>
      </c>
      <c r="C647" s="45" t="s">
        <v>380</v>
      </c>
      <c r="D647" s="45" t="s">
        <v>7457</v>
      </c>
      <c r="E647" s="48">
        <v>43635</v>
      </c>
      <c r="F647" s="43" t="s">
        <v>8680</v>
      </c>
      <c r="G647" s="43" t="s">
        <v>271</v>
      </c>
      <c r="H647" s="51" t="s">
        <v>223</v>
      </c>
      <c r="I647" s="43" t="s">
        <v>226</v>
      </c>
      <c r="J647" s="43"/>
      <c r="K647" s="52">
        <v>43636</v>
      </c>
      <c r="L647" s="48">
        <v>43641</v>
      </c>
      <c r="M647" s="43"/>
      <c r="N647" s="43" t="s">
        <v>8682</v>
      </c>
      <c r="O647" s="48">
        <v>43641</v>
      </c>
      <c r="P647" s="43" t="s">
        <v>4652</v>
      </c>
      <c r="Q647" s="31" t="b">
        <f>IF(AND(OR(G647:G650=DATOS!C$8,G647:G650=DATOS!C$9),H647:H650=DATOS!B$4),ROW(G647:G650))</f>
        <v>0</v>
      </c>
      <c r="R647" s="31" t="str">
        <f t="shared" ca="1" si="0"/>
        <v/>
      </c>
      <c r="S647" s="31">
        <f t="shared" ca="1" si="8"/>
        <v>0</v>
      </c>
      <c r="T647" s="32"/>
      <c r="U647" s="32"/>
      <c r="V647" s="32"/>
      <c r="W647" s="32"/>
      <c r="X647" s="32"/>
      <c r="Y647" s="32"/>
      <c r="Z647" s="32"/>
      <c r="AA647" s="32"/>
      <c r="AB647" s="32"/>
      <c r="AC647" s="32"/>
      <c r="AD647" s="32"/>
      <c r="AE647" s="32"/>
    </row>
    <row r="648" spans="1:31" ht="12.75">
      <c r="A648" s="37" t="s">
        <v>6783</v>
      </c>
      <c r="B648" s="43" t="s">
        <v>6784</v>
      </c>
      <c r="C648" s="45" t="s">
        <v>4655</v>
      </c>
      <c r="D648" s="45" t="s">
        <v>4671</v>
      </c>
      <c r="E648" s="48">
        <v>43636</v>
      </c>
      <c r="F648" s="43" t="s">
        <v>8685</v>
      </c>
      <c r="G648" s="43" t="s">
        <v>114</v>
      </c>
      <c r="H648" s="51" t="s">
        <v>223</v>
      </c>
      <c r="I648" s="43" t="s">
        <v>226</v>
      </c>
      <c r="J648" s="43"/>
      <c r="K648" s="52"/>
      <c r="L648" s="43"/>
      <c r="M648" s="43"/>
      <c r="N648" s="43" t="s">
        <v>7368</v>
      </c>
      <c r="O648" s="48">
        <v>43636</v>
      </c>
      <c r="P648" s="43" t="s">
        <v>4675</v>
      </c>
      <c r="Q648" s="31" t="b">
        <f>IF(AND(OR(G648:G651=DATOS!C$8,G648:G651=DATOS!C$9),H648:H651=DATOS!B$4),ROW(G648:G651))</f>
        <v>0</v>
      </c>
      <c r="R648" s="31" t="str">
        <f t="shared" ca="1" si="0"/>
        <v/>
      </c>
      <c r="S648" s="31">
        <f t="shared" ca="1" si="8"/>
        <v>0</v>
      </c>
      <c r="T648" s="32"/>
      <c r="U648" s="32"/>
      <c r="V648" s="32"/>
      <c r="W648" s="32"/>
      <c r="X648" s="32"/>
      <c r="Y648" s="32"/>
      <c r="Z648" s="32"/>
      <c r="AA648" s="32"/>
      <c r="AB648" s="32"/>
      <c r="AC648" s="32"/>
      <c r="AD648" s="32"/>
      <c r="AE648" s="32"/>
    </row>
    <row r="649" spans="1:31" ht="12.75">
      <c r="A649" s="37" t="s">
        <v>8688</v>
      </c>
      <c r="B649" s="43" t="s">
        <v>8689</v>
      </c>
      <c r="C649" s="45" t="s">
        <v>4726</v>
      </c>
      <c r="D649" s="45" t="s">
        <v>7690</v>
      </c>
      <c r="E649" s="48">
        <v>43636</v>
      </c>
      <c r="F649" s="43" t="s">
        <v>8660</v>
      </c>
      <c r="G649" s="43" t="s">
        <v>114</v>
      </c>
      <c r="H649" s="51" t="s">
        <v>223</v>
      </c>
      <c r="I649" s="43" t="s">
        <v>226</v>
      </c>
      <c r="J649" s="31"/>
      <c r="K649" s="55"/>
      <c r="L649" s="31"/>
      <c r="M649" s="31"/>
      <c r="N649" s="43" t="s">
        <v>8395</v>
      </c>
      <c r="O649" s="48">
        <v>43636</v>
      </c>
      <c r="P649" s="43" t="s">
        <v>7650</v>
      </c>
      <c r="Q649" s="31" t="b">
        <f>IF(AND(OR(G649:G652=DATOS!C$8,G649:G652=DATOS!C$9),H649:H652=DATOS!B$4),ROW(G649:G652))</f>
        <v>0</v>
      </c>
      <c r="R649" s="31" t="str">
        <f t="shared" ca="1" si="0"/>
        <v/>
      </c>
      <c r="S649" s="31">
        <f t="shared" ca="1" si="8"/>
        <v>0</v>
      </c>
      <c r="T649" s="32"/>
      <c r="U649" s="32"/>
      <c r="V649" s="32"/>
      <c r="W649" s="32"/>
      <c r="X649" s="32"/>
      <c r="Y649" s="32"/>
      <c r="Z649" s="32"/>
      <c r="AA649" s="32"/>
      <c r="AB649" s="32"/>
      <c r="AC649" s="32"/>
      <c r="AD649" s="32"/>
      <c r="AE649" s="32"/>
    </row>
    <row r="650" spans="1:31" ht="12.75">
      <c r="A650" s="37" t="s">
        <v>8691</v>
      </c>
      <c r="B650" s="43" t="s">
        <v>6861</v>
      </c>
      <c r="C650" s="45" t="s">
        <v>5086</v>
      </c>
      <c r="D650" s="45" t="s">
        <v>7690</v>
      </c>
      <c r="E650" s="48">
        <v>43636</v>
      </c>
      <c r="F650" s="43" t="s">
        <v>5199</v>
      </c>
      <c r="G650" s="43" t="s">
        <v>114</v>
      </c>
      <c r="H650" s="51" t="s">
        <v>223</v>
      </c>
      <c r="I650" s="43" t="s">
        <v>226</v>
      </c>
      <c r="J650" s="43"/>
      <c r="K650" s="52"/>
      <c r="L650" s="43"/>
      <c r="M650" s="43"/>
      <c r="N650" s="43" t="s">
        <v>8064</v>
      </c>
      <c r="O650" s="48">
        <v>43636</v>
      </c>
      <c r="P650" s="43" t="s">
        <v>7650</v>
      </c>
      <c r="Q650" s="31" t="b">
        <f>IF(AND(OR(G650:G653=DATOS!C$8,G650:G653=DATOS!C$9),H650:H653=DATOS!B$4),ROW(G650:G653))</f>
        <v>0</v>
      </c>
      <c r="R650" s="31" t="str">
        <f t="shared" ca="1" si="0"/>
        <v/>
      </c>
      <c r="S650" s="31">
        <f t="shared" ca="1" si="8"/>
        <v>0</v>
      </c>
      <c r="T650" s="32"/>
      <c r="U650" s="32"/>
      <c r="V650" s="32"/>
      <c r="W650" s="32"/>
      <c r="X650" s="32"/>
      <c r="Y650" s="32"/>
      <c r="Z650" s="32"/>
      <c r="AA650" s="32"/>
      <c r="AB650" s="32"/>
      <c r="AC650" s="32"/>
      <c r="AD650" s="32"/>
      <c r="AE650" s="32"/>
    </row>
    <row r="651" spans="1:31" ht="12.75">
      <c r="A651" s="37" t="s">
        <v>6929</v>
      </c>
      <c r="B651" s="43" t="s">
        <v>6784</v>
      </c>
      <c r="C651" s="45" t="s">
        <v>4655</v>
      </c>
      <c r="D651" s="45" t="s">
        <v>4647</v>
      </c>
      <c r="E651" s="48">
        <v>43636</v>
      </c>
      <c r="F651" s="43" t="s">
        <v>8696</v>
      </c>
      <c r="G651" s="43" t="s">
        <v>384</v>
      </c>
      <c r="H651" s="51" t="s">
        <v>223</v>
      </c>
      <c r="I651" s="43" t="s">
        <v>226</v>
      </c>
      <c r="J651" s="43"/>
      <c r="K651" s="52">
        <v>43637</v>
      </c>
      <c r="L651" s="48">
        <v>43638</v>
      </c>
      <c r="M651" s="43"/>
      <c r="N651" s="43" t="s">
        <v>8697</v>
      </c>
      <c r="O651" s="48">
        <v>43640</v>
      </c>
      <c r="P651" s="43" t="s">
        <v>5576</v>
      </c>
      <c r="Q651" s="31" t="b">
        <f>IF(AND(OR(G651:G655=DATOS!C$8,G651:G655=DATOS!C$9),H651:H655=DATOS!B$4),ROW(G651:G655))</f>
        <v>0</v>
      </c>
      <c r="R651" s="31" t="str">
        <f t="shared" ca="1" si="0"/>
        <v/>
      </c>
      <c r="S651" s="31">
        <f t="shared" ca="1" si="8"/>
        <v>0</v>
      </c>
      <c r="T651" s="32"/>
      <c r="U651" s="32"/>
      <c r="V651" s="32"/>
      <c r="W651" s="32"/>
      <c r="X651" s="32"/>
      <c r="Y651" s="32"/>
      <c r="Z651" s="32"/>
      <c r="AA651" s="32"/>
      <c r="AB651" s="32"/>
      <c r="AC651" s="32"/>
      <c r="AD651" s="32"/>
      <c r="AE651" s="32"/>
    </row>
    <row r="652" spans="1:31" ht="12.75">
      <c r="A652" s="37" t="s">
        <v>8385</v>
      </c>
      <c r="B652" s="43" t="s">
        <v>8700</v>
      </c>
      <c r="C652" s="45" t="s">
        <v>5009</v>
      </c>
      <c r="D652" s="45" t="s">
        <v>7690</v>
      </c>
      <c r="E652" s="48">
        <v>43637</v>
      </c>
      <c r="F652" s="43" t="s">
        <v>7919</v>
      </c>
      <c r="G652" s="43" t="s">
        <v>271</v>
      </c>
      <c r="H652" s="51" t="s">
        <v>223</v>
      </c>
      <c r="I652" s="43" t="s">
        <v>226</v>
      </c>
      <c r="J652" s="43"/>
      <c r="K652" s="52"/>
      <c r="L652" s="43"/>
      <c r="M652" s="43"/>
      <c r="N652" s="43" t="s">
        <v>8702</v>
      </c>
      <c r="O652" s="48">
        <v>43637</v>
      </c>
      <c r="P652" s="43" t="s">
        <v>7650</v>
      </c>
      <c r="Q652" s="31" t="b">
        <f>IF(AND(OR(G652:G656=DATOS!C$8,G652:G656=DATOS!C$9),H652:H656=DATOS!B$4),ROW(G652:G656))</f>
        <v>0</v>
      </c>
      <c r="R652" s="31" t="str">
        <f t="shared" ca="1" si="0"/>
        <v/>
      </c>
      <c r="S652" s="31">
        <f t="shared" ca="1" si="8"/>
        <v>0</v>
      </c>
      <c r="T652" s="32"/>
      <c r="U652" s="32"/>
      <c r="V652" s="32"/>
      <c r="W652" s="32"/>
      <c r="X652" s="32"/>
      <c r="Y652" s="32"/>
      <c r="Z652" s="32"/>
      <c r="AA652" s="32"/>
      <c r="AB652" s="32"/>
      <c r="AC652" s="32"/>
      <c r="AD652" s="32"/>
      <c r="AE652" s="32"/>
    </row>
    <row r="653" spans="1:31" ht="12.75">
      <c r="A653" s="37" t="s">
        <v>8707</v>
      </c>
      <c r="B653" s="43" t="s">
        <v>6563</v>
      </c>
      <c r="C653" s="45" t="s">
        <v>4726</v>
      </c>
      <c r="D653" s="45" t="s">
        <v>7690</v>
      </c>
      <c r="E653" s="48">
        <v>43637</v>
      </c>
      <c r="F653" s="43" t="s">
        <v>8708</v>
      </c>
      <c r="G653" s="43" t="s">
        <v>271</v>
      </c>
      <c r="H653" s="51" t="s">
        <v>223</v>
      </c>
      <c r="I653" s="43" t="s">
        <v>226</v>
      </c>
      <c r="J653" s="31"/>
      <c r="K653" s="52">
        <v>43641</v>
      </c>
      <c r="L653" s="31"/>
      <c r="M653" s="31"/>
      <c r="N653" s="43" t="s">
        <v>8682</v>
      </c>
      <c r="O653" s="48">
        <v>43641</v>
      </c>
      <c r="P653" s="43" t="s">
        <v>7650</v>
      </c>
      <c r="Q653" s="31" t="b">
        <f>IF(AND(OR(G653:G657=DATOS!C$8,G653:G657=DATOS!C$9),H653:H657=DATOS!B$4),ROW(G653:G657))</f>
        <v>0</v>
      </c>
      <c r="R653" s="31" t="str">
        <f t="shared" ca="1" si="0"/>
        <v/>
      </c>
      <c r="S653" s="31">
        <f t="shared" ca="1" si="8"/>
        <v>0</v>
      </c>
      <c r="T653" s="32"/>
      <c r="U653" s="32"/>
      <c r="V653" s="32"/>
      <c r="W653" s="32"/>
      <c r="X653" s="32"/>
      <c r="Y653" s="32"/>
      <c r="Z653" s="32"/>
      <c r="AA653" s="32"/>
      <c r="AB653" s="32"/>
      <c r="AC653" s="32"/>
      <c r="AD653" s="32"/>
      <c r="AE653" s="32"/>
    </row>
    <row r="654" spans="1:31" ht="12.75">
      <c r="A654" s="37" t="s">
        <v>2674</v>
      </c>
      <c r="B654" s="43" t="s">
        <v>4936</v>
      </c>
      <c r="C654" s="45" t="s">
        <v>216</v>
      </c>
      <c r="D654" s="45" t="s">
        <v>7457</v>
      </c>
      <c r="E654" s="48">
        <v>43637</v>
      </c>
      <c r="F654" s="43" t="s">
        <v>8713</v>
      </c>
      <c r="G654" s="43" t="s">
        <v>384</v>
      </c>
      <c r="H654" s="51" t="s">
        <v>223</v>
      </c>
      <c r="I654" s="43" t="s">
        <v>226</v>
      </c>
      <c r="J654" s="43"/>
      <c r="K654" s="52"/>
      <c r="L654" s="43"/>
      <c r="M654" s="43"/>
      <c r="N654" s="43" t="s">
        <v>8697</v>
      </c>
      <c r="O654" s="48">
        <v>43641</v>
      </c>
      <c r="P654" s="43" t="s">
        <v>5576</v>
      </c>
      <c r="Q654" s="31" t="b">
        <f>IF(AND(OR(G654:G658=DATOS!C$8,G654:G658=DATOS!C$9),H654:H658=DATOS!B$4),ROW(G654:G658))</f>
        <v>0</v>
      </c>
      <c r="R654" s="31" t="str">
        <f t="shared" ca="1" si="0"/>
        <v/>
      </c>
      <c r="S654" s="31">
        <f t="shared" ca="1" si="8"/>
        <v>0</v>
      </c>
      <c r="T654" s="32"/>
      <c r="U654" s="32"/>
      <c r="V654" s="32"/>
      <c r="W654" s="32"/>
      <c r="X654" s="32"/>
      <c r="Y654" s="32"/>
      <c r="Z654" s="32"/>
      <c r="AA654" s="32"/>
      <c r="AB654" s="32"/>
      <c r="AC654" s="32"/>
      <c r="AD654" s="32"/>
      <c r="AE654" s="32"/>
    </row>
    <row r="655" spans="1:31" ht="12.75">
      <c r="A655" s="37" t="s">
        <v>5821</v>
      </c>
      <c r="B655" s="43" t="s">
        <v>6266</v>
      </c>
      <c r="C655" s="45" t="s">
        <v>216</v>
      </c>
      <c r="D655" s="45" t="s">
        <v>4647</v>
      </c>
      <c r="E655" s="48">
        <v>43637</v>
      </c>
      <c r="F655" s="43" t="s">
        <v>8720</v>
      </c>
      <c r="G655" s="43" t="s">
        <v>114</v>
      </c>
      <c r="H655" s="51" t="s">
        <v>223</v>
      </c>
      <c r="I655" s="43" t="s">
        <v>226</v>
      </c>
      <c r="J655" s="43"/>
      <c r="K655" s="52"/>
      <c r="L655" s="43"/>
      <c r="M655" s="43"/>
      <c r="N655" s="43" t="s">
        <v>8007</v>
      </c>
      <c r="O655" s="48">
        <v>43637</v>
      </c>
      <c r="P655" s="43" t="s">
        <v>4652</v>
      </c>
      <c r="Q655" s="31" t="b">
        <f>IF(AND(OR(G655:G659=DATOS!C$8,G655:G659=DATOS!C$9),H655:H659=DATOS!B$4),ROW(G655:G659))</f>
        <v>0</v>
      </c>
      <c r="R655" s="31" t="str">
        <f t="shared" ca="1" si="0"/>
        <v/>
      </c>
      <c r="S655" s="31">
        <f t="shared" ca="1" si="8"/>
        <v>0</v>
      </c>
      <c r="T655" s="32"/>
      <c r="U655" s="32"/>
      <c r="V655" s="32"/>
      <c r="W655" s="32"/>
      <c r="X655" s="32"/>
      <c r="Y655" s="32"/>
      <c r="Z655" s="32"/>
      <c r="AA655" s="32"/>
      <c r="AB655" s="32"/>
      <c r="AC655" s="32"/>
      <c r="AD655" s="32"/>
      <c r="AE655" s="32"/>
    </row>
    <row r="656" spans="1:31" ht="12.75">
      <c r="A656" s="37" t="s">
        <v>8724</v>
      </c>
      <c r="B656" s="43" t="s">
        <v>8726</v>
      </c>
      <c r="C656" s="45" t="s">
        <v>4655</v>
      </c>
      <c r="D656" s="45" t="s">
        <v>4647</v>
      </c>
      <c r="E656" s="48">
        <v>43637</v>
      </c>
      <c r="F656" s="43" t="s">
        <v>8728</v>
      </c>
      <c r="G656" s="43" t="s">
        <v>271</v>
      </c>
      <c r="H656" s="51" t="s">
        <v>223</v>
      </c>
      <c r="I656" s="43" t="s">
        <v>226</v>
      </c>
      <c r="J656" s="43"/>
      <c r="K656" s="52"/>
      <c r="L656" s="43"/>
      <c r="M656" s="43"/>
      <c r="N656" s="43" t="s">
        <v>8731</v>
      </c>
      <c r="O656" s="48">
        <v>43637</v>
      </c>
      <c r="P656" s="43" t="s">
        <v>4652</v>
      </c>
      <c r="Q656" s="31" t="b">
        <f>IF(AND(OR(G656:G660=DATOS!C$8,G656:G660=DATOS!C$9),H656:H660=DATOS!B$4),ROW(G656:G660))</f>
        <v>0</v>
      </c>
      <c r="R656" s="31" t="str">
        <f t="shared" ca="1" si="0"/>
        <v/>
      </c>
      <c r="S656" s="31">
        <f t="shared" ca="1" si="8"/>
        <v>0</v>
      </c>
      <c r="T656" s="32"/>
      <c r="U656" s="32"/>
      <c r="V656" s="32"/>
      <c r="W656" s="32"/>
      <c r="X656" s="32"/>
      <c r="Y656" s="32"/>
      <c r="Z656" s="32"/>
      <c r="AA656" s="32"/>
      <c r="AB656" s="32"/>
      <c r="AC656" s="32"/>
      <c r="AD656" s="32"/>
      <c r="AE656" s="32"/>
    </row>
    <row r="657" spans="1:31" ht="12.75">
      <c r="A657" s="37" t="s">
        <v>8733</v>
      </c>
      <c r="B657" s="43" t="s">
        <v>8736</v>
      </c>
      <c r="C657" s="45" t="s">
        <v>4716</v>
      </c>
      <c r="D657" s="45" t="s">
        <v>4647</v>
      </c>
      <c r="E657" s="48">
        <v>43638</v>
      </c>
      <c r="F657" s="43" t="s">
        <v>8737</v>
      </c>
      <c r="G657" s="43" t="s">
        <v>222</v>
      </c>
      <c r="H657" s="51" t="s">
        <v>223</v>
      </c>
      <c r="I657" s="43" t="s">
        <v>226</v>
      </c>
      <c r="J657" s="43"/>
      <c r="K657" s="52"/>
      <c r="L657" s="43"/>
      <c r="M657" s="43"/>
      <c r="N657" s="43" t="s">
        <v>8738</v>
      </c>
      <c r="O657" s="48">
        <v>43638</v>
      </c>
      <c r="P657" s="43" t="s">
        <v>4652</v>
      </c>
      <c r="Q657" s="31" t="b">
        <f>IF(AND(OR(G657:G661=DATOS!C$8,G657:G661=DATOS!C$9),H657:H661=DATOS!B$4),ROW(G657:G661))</f>
        <v>0</v>
      </c>
      <c r="R657" s="31" t="str">
        <f t="shared" ca="1" si="0"/>
        <v/>
      </c>
      <c r="S657" s="31">
        <f t="shared" ca="1" si="8"/>
        <v>0</v>
      </c>
      <c r="T657" s="32"/>
      <c r="U657" s="32"/>
      <c r="V657" s="32"/>
      <c r="W657" s="32"/>
      <c r="X657" s="32"/>
      <c r="Y657" s="32"/>
      <c r="Z657" s="32"/>
      <c r="AA657" s="32"/>
      <c r="AB657" s="32"/>
      <c r="AC657" s="32"/>
      <c r="AD657" s="32"/>
      <c r="AE657" s="32"/>
    </row>
    <row r="658" spans="1:31" ht="12.75">
      <c r="A658" s="37" t="s">
        <v>7877</v>
      </c>
      <c r="B658" s="43" t="s">
        <v>5198</v>
      </c>
      <c r="C658" s="45" t="s">
        <v>785</v>
      </c>
      <c r="D658" s="45" t="s">
        <v>4671</v>
      </c>
      <c r="E658" s="48">
        <v>43638</v>
      </c>
      <c r="F658" s="43" t="s">
        <v>8743</v>
      </c>
      <c r="G658" s="43" t="s">
        <v>222</v>
      </c>
      <c r="H658" s="51" t="s">
        <v>223</v>
      </c>
      <c r="I658" s="43" t="s">
        <v>226</v>
      </c>
      <c r="J658" s="43"/>
      <c r="K658" s="43"/>
      <c r="L658" s="43"/>
      <c r="M658" s="43"/>
      <c r="N658" s="43" t="s">
        <v>4797</v>
      </c>
      <c r="O658" s="48">
        <v>43638</v>
      </c>
      <c r="P658" s="43" t="s">
        <v>4675</v>
      </c>
      <c r="Q658" s="31" t="b">
        <f>IF(AND(OR(G658:G662=DATOS!C$8,G658:G662=DATOS!C$9),H658:H662=DATOS!B$4),ROW(G658:G662))</f>
        <v>0</v>
      </c>
      <c r="R658" s="31" t="str">
        <f t="shared" ca="1" si="0"/>
        <v/>
      </c>
      <c r="S658" s="31">
        <f t="shared" ca="1" si="8"/>
        <v>0</v>
      </c>
      <c r="T658" s="32"/>
      <c r="U658" s="32"/>
      <c r="V658" s="32"/>
      <c r="W658" s="32"/>
      <c r="X658" s="32"/>
      <c r="Y658" s="32"/>
      <c r="Z658" s="32"/>
      <c r="AA658" s="32"/>
      <c r="AB658" s="32"/>
      <c r="AC658" s="32"/>
      <c r="AD658" s="32"/>
      <c r="AE658" s="32"/>
    </row>
    <row r="659" spans="1:31" ht="12.75">
      <c r="A659" s="37" t="s">
        <v>5826</v>
      </c>
      <c r="B659" s="43" t="s">
        <v>5827</v>
      </c>
      <c r="C659" s="45" t="s">
        <v>664</v>
      </c>
      <c r="D659" s="45" t="s">
        <v>4671</v>
      </c>
      <c r="E659" s="48">
        <v>43640</v>
      </c>
      <c r="F659" s="43" t="s">
        <v>7464</v>
      </c>
      <c r="G659" s="43" t="s">
        <v>384</v>
      </c>
      <c r="H659" s="51" t="s">
        <v>223</v>
      </c>
      <c r="I659" s="43" t="s">
        <v>226</v>
      </c>
      <c r="J659" s="43"/>
      <c r="K659" s="52"/>
      <c r="L659" s="43"/>
      <c r="M659" s="43"/>
      <c r="N659" s="43" t="s">
        <v>8747</v>
      </c>
      <c r="O659" s="48">
        <v>43640</v>
      </c>
      <c r="P659" s="43" t="s">
        <v>5576</v>
      </c>
      <c r="Q659" s="31" t="b">
        <f>IF(AND(OR(G659:G663=DATOS!C$8,G659:G663=DATOS!C$9),H659:H663=DATOS!B$4),ROW(G659:G663))</f>
        <v>0</v>
      </c>
      <c r="R659" s="31" t="str">
        <f t="shared" ca="1" si="0"/>
        <v/>
      </c>
      <c r="S659" s="31">
        <f t="shared" ca="1" si="8"/>
        <v>0</v>
      </c>
      <c r="T659" s="32"/>
      <c r="U659" s="32"/>
      <c r="V659" s="32"/>
      <c r="W659" s="32"/>
      <c r="X659" s="32"/>
      <c r="Y659" s="32"/>
      <c r="Z659" s="32"/>
      <c r="AA659" s="32"/>
      <c r="AB659" s="32"/>
      <c r="AC659" s="32"/>
      <c r="AD659" s="32"/>
      <c r="AE659" s="32"/>
    </row>
    <row r="660" spans="1:31" ht="12.75">
      <c r="A660" s="37" t="s">
        <v>8748</v>
      </c>
      <c r="B660" s="43" t="s">
        <v>5031</v>
      </c>
      <c r="C660" s="45" t="s">
        <v>263</v>
      </c>
      <c r="D660" s="45" t="s">
        <v>4671</v>
      </c>
      <c r="E660" s="48">
        <v>43640</v>
      </c>
      <c r="F660" s="43" t="s">
        <v>8749</v>
      </c>
      <c r="G660" s="43" t="s">
        <v>271</v>
      </c>
      <c r="H660" s="51" t="s">
        <v>223</v>
      </c>
      <c r="I660" s="43" t="s">
        <v>226</v>
      </c>
      <c r="J660" s="43"/>
      <c r="K660" s="52"/>
      <c r="L660" s="43"/>
      <c r="M660" s="43"/>
      <c r="N660" s="43" t="s">
        <v>7058</v>
      </c>
      <c r="O660" s="48">
        <v>43640</v>
      </c>
      <c r="P660" s="43" t="s">
        <v>4675</v>
      </c>
      <c r="Q660" s="31" t="b">
        <f>IF(AND(OR(G660:G664=DATOS!C$8,G660:G664=DATOS!C$9),H660:H664=DATOS!B$4),ROW(G660:G664))</f>
        <v>0</v>
      </c>
      <c r="R660" s="31" t="str">
        <f t="shared" ca="1" si="0"/>
        <v/>
      </c>
      <c r="S660" s="31">
        <f t="shared" ca="1" si="8"/>
        <v>0</v>
      </c>
      <c r="T660" s="32"/>
      <c r="U660" s="32"/>
      <c r="V660" s="32"/>
      <c r="W660" s="32"/>
      <c r="X660" s="32"/>
      <c r="Y660" s="32"/>
      <c r="Z660" s="32"/>
      <c r="AA660" s="32"/>
      <c r="AB660" s="32"/>
      <c r="AC660" s="32"/>
      <c r="AD660" s="32"/>
      <c r="AE660" s="32"/>
    </row>
    <row r="661" spans="1:31" ht="12.75">
      <c r="A661" s="37" t="s">
        <v>6996</v>
      </c>
      <c r="B661" s="43" t="s">
        <v>6997</v>
      </c>
      <c r="C661" s="45" t="s">
        <v>478</v>
      </c>
      <c r="D661" s="45" t="s">
        <v>4671</v>
      </c>
      <c r="E661" s="48">
        <v>43640</v>
      </c>
      <c r="F661" s="43" t="s">
        <v>8754</v>
      </c>
      <c r="G661" s="43" t="s">
        <v>384</v>
      </c>
      <c r="H661" s="51" t="s">
        <v>223</v>
      </c>
      <c r="I661" s="43" t="s">
        <v>226</v>
      </c>
      <c r="J661" s="43"/>
      <c r="K661" s="52">
        <v>43641</v>
      </c>
      <c r="L661" s="43"/>
      <c r="M661" s="43"/>
      <c r="N661" s="43" t="s">
        <v>8508</v>
      </c>
      <c r="O661" s="48">
        <v>43642</v>
      </c>
      <c r="P661" s="43" t="s">
        <v>4675</v>
      </c>
      <c r="Q661" s="31" t="b">
        <f>IF(AND(OR(G661:G665=DATOS!C$8,G661:G665=DATOS!C$9),H661:H665=DATOS!B$4),ROW(G661:G665))</f>
        <v>0</v>
      </c>
      <c r="R661" s="31" t="str">
        <f t="shared" ca="1" si="0"/>
        <v/>
      </c>
      <c r="S661" s="31">
        <f t="shared" ca="1" si="8"/>
        <v>0</v>
      </c>
      <c r="T661" s="32"/>
      <c r="U661" s="32"/>
      <c r="V661" s="32"/>
      <c r="W661" s="32"/>
      <c r="X661" s="32"/>
      <c r="Y661" s="32"/>
      <c r="Z661" s="32"/>
      <c r="AA661" s="32"/>
      <c r="AB661" s="32"/>
      <c r="AC661" s="32"/>
      <c r="AD661" s="32"/>
      <c r="AE661" s="32"/>
    </row>
    <row r="662" spans="1:31" ht="12.75">
      <c r="A662" s="37" t="s">
        <v>4848</v>
      </c>
      <c r="B662" s="43" t="s">
        <v>4850</v>
      </c>
      <c r="C662" s="45" t="s">
        <v>380</v>
      </c>
      <c r="D662" s="45" t="s">
        <v>4647</v>
      </c>
      <c r="E662" s="48">
        <v>43641</v>
      </c>
      <c r="F662" s="43" t="s">
        <v>8757</v>
      </c>
      <c r="G662" s="43" t="s">
        <v>222</v>
      </c>
      <c r="H662" s="51" t="s">
        <v>223</v>
      </c>
      <c r="I662" s="43" t="s">
        <v>226</v>
      </c>
      <c r="J662" s="31"/>
      <c r="K662" s="55"/>
      <c r="L662" s="31"/>
      <c r="M662" s="31"/>
      <c r="N662" s="43" t="s">
        <v>8759</v>
      </c>
      <c r="O662" s="121">
        <v>43641</v>
      </c>
      <c r="P662" s="43" t="s">
        <v>4652</v>
      </c>
      <c r="Q662" s="31" t="b">
        <f>IF(AND(OR(G662:G666=DATOS!C$8,G662:G666=DATOS!C$9),H662:H666=DATOS!B$4),ROW(G662:G666))</f>
        <v>0</v>
      </c>
      <c r="R662" s="31" t="str">
        <f t="shared" ca="1" si="0"/>
        <v/>
      </c>
      <c r="S662" s="31">
        <f t="shared" ca="1" si="8"/>
        <v>0</v>
      </c>
      <c r="T662" s="32"/>
      <c r="U662" s="32"/>
      <c r="V662" s="32"/>
      <c r="W662" s="32"/>
      <c r="X662" s="32"/>
      <c r="Y662" s="32"/>
      <c r="Z662" s="32"/>
      <c r="AA662" s="32"/>
      <c r="AB662" s="32"/>
      <c r="AC662" s="32"/>
      <c r="AD662" s="32"/>
      <c r="AE662" s="32"/>
    </row>
    <row r="663" spans="1:31" ht="12.75">
      <c r="A663" s="37" t="s">
        <v>8763</v>
      </c>
      <c r="B663" s="43" t="s">
        <v>8764</v>
      </c>
      <c r="C663" s="45" t="s">
        <v>90</v>
      </c>
      <c r="D663" s="45" t="s">
        <v>4671</v>
      </c>
      <c r="E663" s="48">
        <v>43641</v>
      </c>
      <c r="F663" s="43" t="s">
        <v>7464</v>
      </c>
      <c r="G663" s="43" t="s">
        <v>114</v>
      </c>
      <c r="H663" s="51" t="s">
        <v>223</v>
      </c>
      <c r="I663" s="43" t="s">
        <v>226</v>
      </c>
      <c r="J663" s="43"/>
      <c r="K663" s="52"/>
      <c r="L663" s="43"/>
      <c r="M663" s="43"/>
      <c r="N663" s="43" t="s">
        <v>4797</v>
      </c>
      <c r="O663" s="48">
        <v>43641</v>
      </c>
      <c r="P663" s="43" t="s">
        <v>4675</v>
      </c>
      <c r="Q663" s="31" t="b">
        <f>IF(AND(OR(G663:G667=DATOS!C$8,G663:G667=DATOS!C$9),H663:H667=DATOS!B$4),ROW(G663:G667))</f>
        <v>0</v>
      </c>
      <c r="R663" s="31" t="str">
        <f t="shared" ca="1" si="0"/>
        <v/>
      </c>
      <c r="S663" s="31">
        <f t="shared" ca="1" si="8"/>
        <v>0</v>
      </c>
      <c r="T663" s="32"/>
      <c r="U663" s="32"/>
      <c r="V663" s="32"/>
      <c r="W663" s="32"/>
      <c r="X663" s="32"/>
      <c r="Y663" s="32"/>
      <c r="Z663" s="32"/>
      <c r="AA663" s="32"/>
      <c r="AB663" s="32"/>
      <c r="AC663" s="32"/>
      <c r="AD663" s="32"/>
      <c r="AE663" s="32"/>
    </row>
    <row r="664" spans="1:31" ht="12.75">
      <c r="A664" s="37" t="s">
        <v>8766</v>
      </c>
      <c r="B664" s="43" t="s">
        <v>6760</v>
      </c>
      <c r="C664" s="45" t="s">
        <v>4655</v>
      </c>
      <c r="D664" s="45" t="s">
        <v>4647</v>
      </c>
      <c r="E664" s="48">
        <v>43641</v>
      </c>
      <c r="F664" s="43" t="s">
        <v>7452</v>
      </c>
      <c r="G664" s="43" t="s">
        <v>114</v>
      </c>
      <c r="H664" s="51" t="s">
        <v>223</v>
      </c>
      <c r="I664" s="43" t="s">
        <v>7115</v>
      </c>
      <c r="J664" s="43"/>
      <c r="K664" s="52">
        <v>43643</v>
      </c>
      <c r="L664" s="48">
        <v>43648</v>
      </c>
      <c r="M664" s="43"/>
      <c r="N664" s="43" t="s">
        <v>7244</v>
      </c>
      <c r="O664" s="48">
        <v>43649</v>
      </c>
      <c r="P664" s="43" t="s">
        <v>4652</v>
      </c>
      <c r="Q664" s="31" t="b">
        <f>IF(AND(OR(G664:G668=DATOS!C$8,G664:G668=DATOS!C$9),H664:H668=DATOS!B$4),ROW(G664:G668))</f>
        <v>0</v>
      </c>
      <c r="R664" s="31" t="str">
        <f t="shared" ca="1" si="0"/>
        <v/>
      </c>
      <c r="S664" s="31">
        <f t="shared" ca="1" si="8"/>
        <v>0</v>
      </c>
      <c r="T664" s="32"/>
      <c r="U664" s="32"/>
      <c r="V664" s="32"/>
      <c r="W664" s="32"/>
      <c r="X664" s="32"/>
      <c r="Y664" s="32"/>
      <c r="Z664" s="32"/>
      <c r="AA664" s="32"/>
      <c r="AB664" s="32"/>
      <c r="AC664" s="32"/>
      <c r="AD664" s="32"/>
      <c r="AE664" s="32"/>
    </row>
    <row r="665" spans="1:31" ht="12.75">
      <c r="A665" s="37" t="s">
        <v>2674</v>
      </c>
      <c r="B665" s="43" t="s">
        <v>4936</v>
      </c>
      <c r="C665" s="45" t="s">
        <v>216</v>
      </c>
      <c r="D665" s="45" t="s">
        <v>4647</v>
      </c>
      <c r="E665" s="48">
        <v>43641</v>
      </c>
      <c r="F665" s="43" t="s">
        <v>8774</v>
      </c>
      <c r="G665" s="43" t="s">
        <v>222</v>
      </c>
      <c r="H665" s="51" t="s">
        <v>223</v>
      </c>
      <c r="I665" s="43" t="s">
        <v>226</v>
      </c>
      <c r="J665" s="43"/>
      <c r="K665" s="52"/>
      <c r="L665" s="43"/>
      <c r="M665" s="43"/>
      <c r="N665" s="43" t="s">
        <v>8776</v>
      </c>
      <c r="O665" s="48">
        <v>43642</v>
      </c>
      <c r="P665" s="43" t="s">
        <v>4652</v>
      </c>
      <c r="Q665" s="31" t="b">
        <f>IF(AND(OR(G665:G669=DATOS!C$8,G665:G669=DATOS!C$9),H665:H669=DATOS!B$4),ROW(G665:G669))</f>
        <v>0</v>
      </c>
      <c r="R665" s="31" t="str">
        <f t="shared" ca="1" si="0"/>
        <v/>
      </c>
      <c r="S665" s="31">
        <f t="shared" ca="1" si="8"/>
        <v>0</v>
      </c>
      <c r="T665" s="32"/>
      <c r="U665" s="32"/>
      <c r="V665" s="32"/>
      <c r="W665" s="32"/>
      <c r="X665" s="32"/>
      <c r="Y665" s="32"/>
      <c r="Z665" s="32"/>
      <c r="AA665" s="32"/>
      <c r="AB665" s="32"/>
      <c r="AC665" s="32"/>
      <c r="AD665" s="32"/>
      <c r="AE665" s="32"/>
    </row>
    <row r="666" spans="1:31" ht="12.75">
      <c r="A666" s="37" t="s">
        <v>5826</v>
      </c>
      <c r="B666" s="84" t="s">
        <v>5827</v>
      </c>
      <c r="C666" s="45" t="s">
        <v>664</v>
      </c>
      <c r="D666" s="45" t="s">
        <v>4647</v>
      </c>
      <c r="E666" s="48">
        <v>43641</v>
      </c>
      <c r="F666" s="43" t="s">
        <v>8778</v>
      </c>
      <c r="G666" s="43" t="s">
        <v>384</v>
      </c>
      <c r="H666" s="51" t="s">
        <v>223</v>
      </c>
      <c r="I666" s="43" t="s">
        <v>226</v>
      </c>
      <c r="J666" s="43"/>
      <c r="K666" s="52"/>
      <c r="L666" s="43"/>
      <c r="M666" s="43"/>
      <c r="N666" s="43" t="s">
        <v>8508</v>
      </c>
      <c r="O666" s="48">
        <v>43642</v>
      </c>
      <c r="P666" s="43" t="s">
        <v>389</v>
      </c>
      <c r="Q666" s="31" t="b">
        <f>IF(AND(OR(G666:G670=DATOS!C$8,G666:G670=DATOS!C$9),H666:H670=DATOS!B$4),ROW(G666:G670))</f>
        <v>0</v>
      </c>
      <c r="R666" s="31" t="str">
        <f t="shared" ca="1" si="0"/>
        <v/>
      </c>
      <c r="S666" s="31">
        <f t="shared" ca="1" si="8"/>
        <v>0</v>
      </c>
      <c r="T666" s="32"/>
      <c r="U666" s="32"/>
      <c r="V666" s="32"/>
      <c r="W666" s="32"/>
      <c r="X666" s="32"/>
      <c r="Y666" s="32"/>
      <c r="Z666" s="32"/>
      <c r="AA666" s="32"/>
      <c r="AB666" s="32"/>
      <c r="AC666" s="32"/>
      <c r="AD666" s="32"/>
      <c r="AE666" s="32"/>
    </row>
    <row r="667" spans="1:31" ht="12.75">
      <c r="A667" s="37" t="s">
        <v>8783</v>
      </c>
      <c r="B667" s="43" t="s">
        <v>7859</v>
      </c>
      <c r="C667" s="45" t="s">
        <v>624</v>
      </c>
      <c r="D667" s="45" t="s">
        <v>7690</v>
      </c>
      <c r="E667" s="48">
        <v>43641</v>
      </c>
      <c r="F667" s="43" t="s">
        <v>8785</v>
      </c>
      <c r="G667" s="43" t="s">
        <v>114</v>
      </c>
      <c r="H667" s="51" t="s">
        <v>223</v>
      </c>
      <c r="I667" s="43" t="s">
        <v>226</v>
      </c>
      <c r="J667" s="31"/>
      <c r="K667" s="52">
        <v>43643</v>
      </c>
      <c r="L667" s="48">
        <v>43648</v>
      </c>
      <c r="M667" s="31"/>
      <c r="N667" s="43" t="s">
        <v>7244</v>
      </c>
      <c r="O667" s="48">
        <v>43648</v>
      </c>
      <c r="P667" s="43" t="s">
        <v>7650</v>
      </c>
      <c r="Q667" s="31" t="b">
        <f>IF(AND(OR(G667:G671=DATOS!C$8,G667:G671=DATOS!C$9),H667:H671=DATOS!B$4),ROW(G667:G671))</f>
        <v>0</v>
      </c>
      <c r="R667" s="31" t="str">
        <f t="shared" ca="1" si="0"/>
        <v/>
      </c>
      <c r="S667" s="31">
        <f t="shared" ca="1" si="8"/>
        <v>0</v>
      </c>
      <c r="T667" s="32"/>
      <c r="U667" s="32"/>
      <c r="V667" s="32"/>
      <c r="W667" s="32"/>
      <c r="X667" s="32"/>
      <c r="Y667" s="32"/>
      <c r="Z667" s="32"/>
      <c r="AA667" s="32"/>
      <c r="AB667" s="32"/>
      <c r="AC667" s="32"/>
      <c r="AD667" s="32"/>
      <c r="AE667" s="32"/>
    </row>
    <row r="668" spans="1:31" ht="12.75">
      <c r="A668" s="37" t="s">
        <v>8541</v>
      </c>
      <c r="B668" s="43" t="s">
        <v>5974</v>
      </c>
      <c r="C668" s="45" t="s">
        <v>5086</v>
      </c>
      <c r="D668" s="45" t="s">
        <v>7457</v>
      </c>
      <c r="E668" s="48">
        <v>43641</v>
      </c>
      <c r="F668" s="43" t="s">
        <v>8660</v>
      </c>
      <c r="G668" s="43" t="s">
        <v>222</v>
      </c>
      <c r="H668" s="51" t="s">
        <v>223</v>
      </c>
      <c r="I668" s="43" t="s">
        <v>226</v>
      </c>
      <c r="J668" s="43"/>
      <c r="K668" s="52"/>
      <c r="L668" s="43"/>
      <c r="M668" s="43"/>
      <c r="N668" s="43" t="s">
        <v>8789</v>
      </c>
      <c r="O668" s="48">
        <v>43641</v>
      </c>
      <c r="P668" s="43" t="s">
        <v>7500</v>
      </c>
      <c r="Q668" s="31" t="b">
        <f>IF(AND(OR(G668:G672=DATOS!C$8,G668:G672=DATOS!C$9),H668:H672=DATOS!B$4),ROW(G668:G672))</f>
        <v>0</v>
      </c>
      <c r="R668" s="31" t="str">
        <f t="shared" ca="1" si="0"/>
        <v/>
      </c>
      <c r="S668" s="31">
        <f t="shared" ca="1" si="8"/>
        <v>0</v>
      </c>
      <c r="T668" s="32"/>
      <c r="U668" s="32"/>
      <c r="V668" s="32"/>
      <c r="W668" s="32"/>
      <c r="X668" s="32"/>
      <c r="Y668" s="32"/>
      <c r="Z668" s="32"/>
      <c r="AA668" s="32"/>
      <c r="AB668" s="32"/>
      <c r="AC668" s="32"/>
      <c r="AD668" s="32"/>
      <c r="AE668" s="32"/>
    </row>
    <row r="669" spans="1:31" ht="12.75">
      <c r="A669" s="37" t="s">
        <v>8796</v>
      </c>
      <c r="B669" s="43" t="s">
        <v>8797</v>
      </c>
      <c r="C669" s="45" t="s">
        <v>380</v>
      </c>
      <c r="D669" s="45" t="s">
        <v>7690</v>
      </c>
      <c r="E669" s="48">
        <v>43641</v>
      </c>
      <c r="F669" s="43" t="s">
        <v>8798</v>
      </c>
      <c r="G669" s="43" t="s">
        <v>384</v>
      </c>
      <c r="H669" s="51" t="s">
        <v>223</v>
      </c>
      <c r="I669" s="43" t="s">
        <v>226</v>
      </c>
      <c r="J669" s="43"/>
      <c r="K669" s="52">
        <v>43642</v>
      </c>
      <c r="L669" s="43"/>
      <c r="M669" s="43"/>
      <c r="N669" s="43" t="s">
        <v>6495</v>
      </c>
      <c r="O669" s="48">
        <v>43644</v>
      </c>
      <c r="P669" s="43" t="s">
        <v>7650</v>
      </c>
      <c r="Q669" s="31" t="b">
        <f>IF(AND(OR(G669:G673=DATOS!C$8,G669:G673=DATOS!C$9),H669:H673=DATOS!B$4),ROW(G669:G673))</f>
        <v>0</v>
      </c>
      <c r="R669" s="31" t="str">
        <f t="shared" ca="1" si="0"/>
        <v/>
      </c>
      <c r="S669" s="31">
        <f t="shared" ca="1" si="8"/>
        <v>0</v>
      </c>
      <c r="T669" s="32"/>
      <c r="U669" s="32"/>
      <c r="V669" s="32"/>
      <c r="W669" s="32"/>
      <c r="X669" s="32"/>
      <c r="Y669" s="32"/>
      <c r="Z669" s="32"/>
      <c r="AA669" s="32"/>
      <c r="AB669" s="32"/>
      <c r="AC669" s="32"/>
      <c r="AD669" s="32"/>
      <c r="AE669" s="32"/>
    </row>
    <row r="670" spans="1:31" ht="12.75">
      <c r="A670" s="37" t="s">
        <v>939</v>
      </c>
      <c r="B670" s="43" t="s">
        <v>941</v>
      </c>
      <c r="C670" s="45" t="s">
        <v>942</v>
      </c>
      <c r="D670" s="45" t="s">
        <v>7690</v>
      </c>
      <c r="E670" s="48">
        <v>43641</v>
      </c>
      <c r="F670" s="43" t="s">
        <v>1423</v>
      </c>
      <c r="G670" s="43" t="s">
        <v>114</v>
      </c>
      <c r="H670" s="51" t="s">
        <v>223</v>
      </c>
      <c r="I670" s="43" t="s">
        <v>273</v>
      </c>
      <c r="J670" s="43"/>
      <c r="K670" s="52"/>
      <c r="L670" s="43"/>
      <c r="M670" s="43"/>
      <c r="N670" s="43" t="s">
        <v>8801</v>
      </c>
      <c r="O670" s="48">
        <v>43644</v>
      </c>
      <c r="P670" s="43" t="s">
        <v>5576</v>
      </c>
      <c r="Q670" s="31" t="b">
        <f>IF(AND(OR(G670:G674=DATOS!C$8,G670:G674=DATOS!C$9),H670:H674=DATOS!B$4),ROW(G670:G674))</f>
        <v>0</v>
      </c>
      <c r="R670" s="31" t="str">
        <f t="shared" ca="1" si="0"/>
        <v/>
      </c>
      <c r="S670" s="31">
        <f t="shared" ca="1" si="8"/>
        <v>0</v>
      </c>
      <c r="T670" s="32"/>
      <c r="U670" s="32"/>
      <c r="V670" s="32"/>
      <c r="W670" s="32"/>
      <c r="X670" s="32"/>
      <c r="Y670" s="32"/>
      <c r="Z670" s="32"/>
      <c r="AA670" s="32"/>
      <c r="AB670" s="32"/>
      <c r="AC670" s="32"/>
      <c r="AD670" s="32"/>
      <c r="AE670" s="32"/>
    </row>
    <row r="671" spans="1:31" ht="12.75">
      <c r="A671" s="37" t="s">
        <v>8807</v>
      </c>
      <c r="B671" s="43" t="s">
        <v>8359</v>
      </c>
      <c r="C671" s="45" t="s">
        <v>380</v>
      </c>
      <c r="D671" s="45" t="s">
        <v>7690</v>
      </c>
      <c r="E671" s="48">
        <v>43641</v>
      </c>
      <c r="F671" s="43" t="s">
        <v>8808</v>
      </c>
      <c r="G671" s="43" t="s">
        <v>384</v>
      </c>
      <c r="H671" s="51" t="s">
        <v>223</v>
      </c>
      <c r="I671" s="43" t="s">
        <v>226</v>
      </c>
      <c r="J671" s="43"/>
      <c r="K671" s="52"/>
      <c r="L671" s="43"/>
      <c r="M671" s="43"/>
      <c r="N671" s="43" t="s">
        <v>8810</v>
      </c>
      <c r="O671" s="48">
        <v>43643</v>
      </c>
      <c r="P671" s="43" t="s">
        <v>389</v>
      </c>
      <c r="Q671" s="31" t="b">
        <f>IF(AND(OR(G671:G675=DATOS!C$8,G671:G675=DATOS!C$9),H671:H675=DATOS!B$4),ROW(G671:G675))</f>
        <v>0</v>
      </c>
      <c r="R671" s="31" t="str">
        <f t="shared" ca="1" si="0"/>
        <v/>
      </c>
      <c r="S671" s="31">
        <f t="shared" ca="1" si="8"/>
        <v>0</v>
      </c>
      <c r="T671" s="32"/>
      <c r="U671" s="32"/>
      <c r="V671" s="32"/>
      <c r="W671" s="32"/>
      <c r="X671" s="32"/>
      <c r="Y671" s="32"/>
      <c r="Z671" s="32"/>
      <c r="AA671" s="32"/>
      <c r="AB671" s="32"/>
      <c r="AC671" s="32"/>
      <c r="AD671" s="32"/>
      <c r="AE671" s="32"/>
    </row>
    <row r="672" spans="1:31" ht="12.75">
      <c r="A672" s="37" t="s">
        <v>8815</v>
      </c>
      <c r="B672" s="43" t="s">
        <v>8817</v>
      </c>
      <c r="C672" s="45" t="s">
        <v>380</v>
      </c>
      <c r="D672" s="45" t="s">
        <v>7457</v>
      </c>
      <c r="E672" s="48">
        <v>43641</v>
      </c>
      <c r="F672" s="43" t="s">
        <v>8820</v>
      </c>
      <c r="G672" s="43" t="s">
        <v>114</v>
      </c>
      <c r="H672" s="51" t="s">
        <v>223</v>
      </c>
      <c r="I672" s="43" t="s">
        <v>226</v>
      </c>
      <c r="J672" s="43"/>
      <c r="K672" s="52">
        <v>43647</v>
      </c>
      <c r="L672" s="48">
        <v>43644</v>
      </c>
      <c r="M672" s="48">
        <v>43645</v>
      </c>
      <c r="N672" s="43" t="s">
        <v>4808</v>
      </c>
      <c r="O672" s="121">
        <v>43647</v>
      </c>
      <c r="P672" s="43" t="s">
        <v>4675</v>
      </c>
      <c r="Q672" s="31" t="b">
        <f>IF(AND(OR(G672:G676=DATOS!C$8,G672:G676=DATOS!C$9),H672:H676=DATOS!B$4),ROW(G672:G676))</f>
        <v>0</v>
      </c>
      <c r="R672" s="31" t="str">
        <f t="shared" ca="1" si="0"/>
        <v/>
      </c>
      <c r="S672" s="31">
        <f t="shared" ca="1" si="8"/>
        <v>0</v>
      </c>
      <c r="T672" s="32"/>
      <c r="U672" s="32"/>
      <c r="V672" s="32"/>
      <c r="W672" s="32"/>
      <c r="X672" s="32"/>
      <c r="Y672" s="32"/>
      <c r="Z672" s="32"/>
      <c r="AA672" s="32"/>
      <c r="AB672" s="32"/>
      <c r="AC672" s="32"/>
      <c r="AD672" s="32"/>
      <c r="AE672" s="32"/>
    </row>
    <row r="673" spans="1:31" ht="12.75">
      <c r="A673" s="37" t="s">
        <v>8824</v>
      </c>
      <c r="B673" s="43" t="s">
        <v>7720</v>
      </c>
      <c r="C673" s="45" t="s">
        <v>263</v>
      </c>
      <c r="D673" s="45" t="s">
        <v>7690</v>
      </c>
      <c r="E673" s="48">
        <v>43642</v>
      </c>
      <c r="F673" s="43" t="s">
        <v>1423</v>
      </c>
      <c r="G673" s="43" t="s">
        <v>114</v>
      </c>
      <c r="H673" s="51" t="s">
        <v>223</v>
      </c>
      <c r="I673" s="43" t="s">
        <v>226</v>
      </c>
      <c r="J673" s="43"/>
      <c r="K673" s="52"/>
      <c r="L673" s="43"/>
      <c r="M673" s="43"/>
      <c r="N673" s="43" t="s">
        <v>274</v>
      </c>
      <c r="O673" s="48">
        <v>43642</v>
      </c>
      <c r="P673" s="43" t="s">
        <v>7650</v>
      </c>
      <c r="Q673" s="31" t="b">
        <f>IF(AND(OR(G673:G677=DATOS!C$8,G673:G677=DATOS!C$9),H673:H677=DATOS!B$4),ROW(G673:G677))</f>
        <v>0</v>
      </c>
      <c r="R673" s="31" t="str">
        <f t="shared" ca="1" si="0"/>
        <v/>
      </c>
      <c r="S673" s="31">
        <f t="shared" ca="1" si="8"/>
        <v>0</v>
      </c>
      <c r="T673" s="32"/>
      <c r="U673" s="32"/>
      <c r="V673" s="32"/>
      <c r="W673" s="32"/>
      <c r="X673" s="32"/>
      <c r="Y673" s="32"/>
      <c r="Z673" s="32"/>
      <c r="AA673" s="32"/>
      <c r="AB673" s="32"/>
      <c r="AC673" s="32"/>
      <c r="AD673" s="32"/>
      <c r="AE673" s="32"/>
    </row>
    <row r="674" spans="1:31" ht="12.75">
      <c r="A674" s="37" t="s">
        <v>8828</v>
      </c>
      <c r="B674" s="43" t="s">
        <v>8829</v>
      </c>
      <c r="C674" s="45" t="s">
        <v>624</v>
      </c>
      <c r="D674" s="45" t="s">
        <v>7457</v>
      </c>
      <c r="E674" s="48">
        <v>43642</v>
      </c>
      <c r="F674" s="43" t="s">
        <v>7801</v>
      </c>
      <c r="G674" s="43" t="s">
        <v>114</v>
      </c>
      <c r="H674" s="51" t="s">
        <v>223</v>
      </c>
      <c r="I674" s="43" t="s">
        <v>226</v>
      </c>
      <c r="J674" s="43"/>
      <c r="K674" s="52"/>
      <c r="L674" s="43"/>
      <c r="M674" s="43"/>
      <c r="N674" s="43" t="s">
        <v>8832</v>
      </c>
      <c r="O674" s="48">
        <v>43642</v>
      </c>
      <c r="P674" s="43" t="s">
        <v>7500</v>
      </c>
      <c r="Q674" s="31" t="b">
        <f>IF(AND(OR(G674:G678=DATOS!C$8,G674:G678=DATOS!C$9),H674:H678=DATOS!B$4),ROW(G674:G678))</f>
        <v>0</v>
      </c>
      <c r="R674" s="31" t="str">
        <f t="shared" ca="1" si="0"/>
        <v/>
      </c>
      <c r="S674" s="31">
        <f t="shared" ca="1" si="8"/>
        <v>0</v>
      </c>
      <c r="T674" s="32"/>
      <c r="U674" s="32"/>
      <c r="V674" s="32"/>
      <c r="W674" s="32"/>
      <c r="X674" s="32"/>
      <c r="Y674" s="32"/>
      <c r="Z674" s="32"/>
      <c r="AA674" s="32"/>
      <c r="AB674" s="32"/>
      <c r="AC674" s="32"/>
      <c r="AD674" s="32"/>
      <c r="AE674" s="32"/>
    </row>
    <row r="675" spans="1:31" ht="12.75">
      <c r="A675" s="37" t="s">
        <v>8836</v>
      </c>
      <c r="B675" s="43" t="s">
        <v>5957</v>
      </c>
      <c r="C675" s="45" t="s">
        <v>5151</v>
      </c>
      <c r="D675" s="45" t="s">
        <v>7457</v>
      </c>
      <c r="E675" s="48">
        <v>43642</v>
      </c>
      <c r="F675" s="43" t="s">
        <v>8838</v>
      </c>
      <c r="G675" s="43" t="s">
        <v>114</v>
      </c>
      <c r="H675" s="51" t="s">
        <v>223</v>
      </c>
      <c r="I675" s="43" t="s">
        <v>226</v>
      </c>
      <c r="J675" s="31"/>
      <c r="K675" s="55"/>
      <c r="L675" s="31"/>
      <c r="M675" s="31"/>
      <c r="N675" s="43" t="s">
        <v>8839</v>
      </c>
      <c r="O675" s="48">
        <v>43642</v>
      </c>
      <c r="P675" s="43" t="s">
        <v>7500</v>
      </c>
      <c r="Q675" s="31" t="b">
        <f>IF(AND(OR(G675:G679=DATOS!C$8,G675:G679=DATOS!C$9),H675:H679=DATOS!B$4),ROW(G675:G679))</f>
        <v>0</v>
      </c>
      <c r="R675" s="31" t="str">
        <f t="shared" ca="1" si="0"/>
        <v/>
      </c>
      <c r="S675" s="31">
        <f t="shared" ca="1" si="8"/>
        <v>0</v>
      </c>
      <c r="T675" s="32"/>
      <c r="U675" s="32"/>
      <c r="V675" s="32"/>
      <c r="W675" s="32"/>
      <c r="X675" s="32"/>
      <c r="Y675" s="32"/>
      <c r="Z675" s="32"/>
      <c r="AA675" s="32"/>
      <c r="AB675" s="32"/>
      <c r="AC675" s="32"/>
      <c r="AD675" s="32"/>
      <c r="AE675" s="32"/>
    </row>
    <row r="676" spans="1:31" ht="12.75">
      <c r="A676" s="37" t="s">
        <v>8415</v>
      </c>
      <c r="B676" s="43" t="s">
        <v>6627</v>
      </c>
      <c r="C676" s="45" t="s">
        <v>263</v>
      </c>
      <c r="D676" s="45" t="s">
        <v>7457</v>
      </c>
      <c r="E676" s="48">
        <v>43642</v>
      </c>
      <c r="F676" s="43" t="s">
        <v>7808</v>
      </c>
      <c r="G676" s="43" t="s">
        <v>114</v>
      </c>
      <c r="H676" s="51" t="s">
        <v>223</v>
      </c>
      <c r="I676" s="43" t="s">
        <v>226</v>
      </c>
      <c r="J676" s="43"/>
      <c r="K676" s="52"/>
      <c r="L676" s="43"/>
      <c r="M676" s="43"/>
      <c r="N676" s="43" t="s">
        <v>8839</v>
      </c>
      <c r="O676" s="48">
        <v>43642</v>
      </c>
      <c r="P676" s="43" t="s">
        <v>7500</v>
      </c>
      <c r="Q676" s="31" t="b">
        <f>IF(AND(OR(G676:G680=DATOS!C$8,G676:G680=DATOS!C$9),H676:H680=DATOS!B$4),ROW(G676:G680))</f>
        <v>0</v>
      </c>
      <c r="R676" s="31" t="str">
        <f t="shared" ca="1" si="0"/>
        <v/>
      </c>
      <c r="S676" s="31">
        <f t="shared" ca="1" si="8"/>
        <v>0</v>
      </c>
      <c r="T676" s="32"/>
      <c r="U676" s="32"/>
      <c r="V676" s="32"/>
      <c r="W676" s="32"/>
      <c r="X676" s="32"/>
      <c r="Y676" s="32"/>
      <c r="Z676" s="32"/>
      <c r="AA676" s="32"/>
      <c r="AB676" s="32"/>
      <c r="AC676" s="32"/>
      <c r="AD676" s="32"/>
      <c r="AE676" s="32"/>
    </row>
    <row r="677" spans="1:31" ht="12.75">
      <c r="A677" s="37" t="s">
        <v>8846</v>
      </c>
      <c r="B677" s="43" t="s">
        <v>8166</v>
      </c>
      <c r="C677" s="45" t="s">
        <v>263</v>
      </c>
      <c r="D677" s="45" t="s">
        <v>7690</v>
      </c>
      <c r="E677" s="48">
        <v>43642</v>
      </c>
      <c r="F677" s="43" t="s">
        <v>7919</v>
      </c>
      <c r="G677" s="43" t="s">
        <v>271</v>
      </c>
      <c r="H677" s="51" t="s">
        <v>223</v>
      </c>
      <c r="I677" s="43" t="s">
        <v>226</v>
      </c>
      <c r="J677" s="43"/>
      <c r="K677" s="52">
        <v>43643</v>
      </c>
      <c r="L677" s="43"/>
      <c r="M677" s="43"/>
      <c r="N677" s="43" t="s">
        <v>274</v>
      </c>
      <c r="O677" s="48">
        <v>43643</v>
      </c>
      <c r="P677" s="43" t="s">
        <v>7650</v>
      </c>
      <c r="Q677" s="31" t="b">
        <f>IF(AND(OR(G677:G681=DATOS!C$8,G677:G681=DATOS!C$9),H677:H681=DATOS!B$4),ROW(G677:G681))</f>
        <v>0</v>
      </c>
      <c r="R677" s="31" t="str">
        <f t="shared" ca="1" si="0"/>
        <v/>
      </c>
      <c r="S677" s="31">
        <f t="shared" ca="1" si="8"/>
        <v>0</v>
      </c>
      <c r="T677" s="32"/>
      <c r="U677" s="32"/>
      <c r="V677" s="32"/>
      <c r="W677" s="32"/>
      <c r="X677" s="32"/>
      <c r="Y677" s="32"/>
      <c r="Z677" s="32"/>
      <c r="AA677" s="32"/>
      <c r="AB677" s="32"/>
      <c r="AC677" s="32"/>
      <c r="AD677" s="32"/>
      <c r="AE677" s="32"/>
    </row>
    <row r="678" spans="1:31" ht="12.75">
      <c r="A678" s="37" t="s">
        <v>6290</v>
      </c>
      <c r="B678" s="43" t="s">
        <v>6291</v>
      </c>
      <c r="C678" s="45" t="s">
        <v>216</v>
      </c>
      <c r="D678" s="45" t="s">
        <v>7690</v>
      </c>
      <c r="E678" s="48">
        <v>43642</v>
      </c>
      <c r="F678" s="43" t="s">
        <v>7919</v>
      </c>
      <c r="G678" s="43" t="s">
        <v>271</v>
      </c>
      <c r="H678" s="51" t="s">
        <v>223</v>
      </c>
      <c r="I678" s="43" t="s">
        <v>226</v>
      </c>
      <c r="J678" s="43"/>
      <c r="K678" s="52">
        <v>43643</v>
      </c>
      <c r="L678" s="43"/>
      <c r="M678" s="43"/>
      <c r="N678" s="84" t="s">
        <v>8849</v>
      </c>
      <c r="O678" s="121">
        <v>43621</v>
      </c>
      <c r="P678" s="43" t="s">
        <v>7650</v>
      </c>
      <c r="Q678" s="31" t="b">
        <f>IF(AND(OR(G678:G682=DATOS!C$8,G678:G682=DATOS!C$9),H678:H682=DATOS!B$4),ROW(G678:G682))</f>
        <v>0</v>
      </c>
      <c r="R678" s="31" t="str">
        <f t="shared" ca="1" si="0"/>
        <v/>
      </c>
      <c r="S678" s="31">
        <f t="shared" ca="1" si="8"/>
        <v>0</v>
      </c>
      <c r="T678" s="32"/>
      <c r="U678" s="32"/>
      <c r="V678" s="32"/>
      <c r="W678" s="32"/>
      <c r="X678" s="32"/>
      <c r="Y678" s="32"/>
      <c r="Z678" s="32"/>
      <c r="AA678" s="32"/>
      <c r="AB678" s="32"/>
      <c r="AC678" s="32"/>
      <c r="AD678" s="32"/>
      <c r="AE678" s="32"/>
    </row>
    <row r="679" spans="1:31" ht="12.75">
      <c r="A679" s="37" t="s">
        <v>8850</v>
      </c>
      <c r="B679" s="43" t="s">
        <v>5393</v>
      </c>
      <c r="C679" s="45" t="s">
        <v>4655</v>
      </c>
      <c r="D679" s="45" t="s">
        <v>7690</v>
      </c>
      <c r="E679" s="48">
        <v>43642</v>
      </c>
      <c r="F679" s="43" t="s">
        <v>8851</v>
      </c>
      <c r="G679" s="43" t="s">
        <v>271</v>
      </c>
      <c r="H679" s="51" t="s">
        <v>223</v>
      </c>
      <c r="I679" s="43" t="s">
        <v>226</v>
      </c>
      <c r="J679" s="31"/>
      <c r="K679" s="48">
        <v>43643</v>
      </c>
      <c r="L679" s="48">
        <v>43663</v>
      </c>
      <c r="M679" s="31"/>
      <c r="N679" s="43" t="s">
        <v>8852</v>
      </c>
      <c r="O679" s="48">
        <v>43663</v>
      </c>
      <c r="P679" s="43" t="s">
        <v>7650</v>
      </c>
      <c r="Q679" s="31" t="b">
        <f>IF(AND(OR(G679:G683=DATOS!C$8,G679:G683=DATOS!C$9),H679:H683=DATOS!B$4),ROW(G679:G683))</f>
        <v>0</v>
      </c>
      <c r="R679" s="31" t="str">
        <f t="shared" ca="1" si="0"/>
        <v/>
      </c>
      <c r="S679" s="31">
        <f t="shared" ca="1" si="8"/>
        <v>0</v>
      </c>
      <c r="T679" s="32"/>
      <c r="U679" s="32"/>
      <c r="V679" s="32"/>
      <c r="W679" s="32"/>
      <c r="X679" s="32"/>
      <c r="Y679" s="32"/>
      <c r="Z679" s="32"/>
      <c r="AA679" s="32"/>
      <c r="AB679" s="32"/>
      <c r="AC679" s="32"/>
      <c r="AD679" s="32"/>
      <c r="AE679" s="32"/>
    </row>
    <row r="680" spans="1:31" ht="12.75">
      <c r="A680" s="37" t="s">
        <v>8853</v>
      </c>
      <c r="B680" s="43" t="s">
        <v>5377</v>
      </c>
      <c r="C680" s="45" t="s">
        <v>380</v>
      </c>
      <c r="D680" s="45" t="s">
        <v>7457</v>
      </c>
      <c r="E680" s="48">
        <v>43642</v>
      </c>
      <c r="F680" s="43" t="s">
        <v>8854</v>
      </c>
      <c r="G680" s="43" t="s">
        <v>114</v>
      </c>
      <c r="H680" s="51" t="s">
        <v>223</v>
      </c>
      <c r="I680" s="43" t="s">
        <v>226</v>
      </c>
      <c r="J680" s="43"/>
      <c r="K680" s="52"/>
      <c r="L680" s="43"/>
      <c r="M680" s="43"/>
      <c r="N680" s="43" t="s">
        <v>8857</v>
      </c>
      <c r="O680" s="121">
        <v>43644</v>
      </c>
      <c r="P680" s="43" t="s">
        <v>7629</v>
      </c>
      <c r="Q680" s="31" t="b">
        <f>IF(AND(OR(G680:G684=DATOS!C$8,G680:G684=DATOS!C$9),H680:H684=DATOS!B$4),ROW(G680:G684))</f>
        <v>0</v>
      </c>
      <c r="R680" s="31" t="str">
        <f t="shared" ca="1" si="0"/>
        <v/>
      </c>
      <c r="S680" s="31">
        <f t="shared" ca="1" si="8"/>
        <v>0</v>
      </c>
      <c r="T680" s="32"/>
      <c r="U680" s="32"/>
      <c r="V680" s="32"/>
      <c r="W680" s="32"/>
      <c r="X680" s="32"/>
      <c r="Y680" s="32"/>
      <c r="Z680" s="32"/>
      <c r="AA680" s="32"/>
      <c r="AB680" s="32"/>
      <c r="AC680" s="32"/>
      <c r="AD680" s="32"/>
      <c r="AE680" s="32"/>
    </row>
    <row r="681" spans="1:31" ht="12.75">
      <c r="A681" s="37" t="s">
        <v>8864</v>
      </c>
      <c r="B681" s="43" t="s">
        <v>8447</v>
      </c>
      <c r="C681" s="45" t="s">
        <v>216</v>
      </c>
      <c r="D681" s="45" t="s">
        <v>7457</v>
      </c>
      <c r="E681" s="48">
        <v>43642</v>
      </c>
      <c r="F681" s="43" t="s">
        <v>8867</v>
      </c>
      <c r="G681" s="43" t="s">
        <v>114</v>
      </c>
      <c r="H681" s="51" t="s">
        <v>223</v>
      </c>
      <c r="I681" s="43" t="s">
        <v>226</v>
      </c>
      <c r="J681" s="43"/>
      <c r="K681" s="52">
        <v>43642</v>
      </c>
      <c r="L681" s="43"/>
      <c r="M681" s="43"/>
      <c r="N681" s="43" t="s">
        <v>8869</v>
      </c>
      <c r="O681" s="121">
        <v>43643</v>
      </c>
      <c r="P681" s="43" t="s">
        <v>389</v>
      </c>
      <c r="Q681" s="31" t="b">
        <f>IF(AND(OR(G681:G685=DATOS!C$8,G681:G685=DATOS!C$9),H681:H685=DATOS!B$4),ROW(G681:G685))</f>
        <v>0</v>
      </c>
      <c r="R681" s="31" t="str">
        <f t="shared" ca="1" si="0"/>
        <v/>
      </c>
      <c r="S681" s="31">
        <f t="shared" ca="1" si="8"/>
        <v>0</v>
      </c>
      <c r="T681" s="32"/>
      <c r="U681" s="32"/>
      <c r="V681" s="32"/>
      <c r="W681" s="32"/>
      <c r="X681" s="32"/>
      <c r="Y681" s="32"/>
      <c r="Z681" s="32"/>
      <c r="AA681" s="32"/>
      <c r="AB681" s="32"/>
      <c r="AC681" s="32"/>
      <c r="AD681" s="32"/>
      <c r="AE681" s="32"/>
    </row>
    <row r="682" spans="1:31" ht="12.75">
      <c r="A682" s="37" t="s">
        <v>6993</v>
      </c>
      <c r="B682" s="43" t="s">
        <v>6994</v>
      </c>
      <c r="C682" s="45" t="s">
        <v>5367</v>
      </c>
      <c r="D682" s="45" t="s">
        <v>4647</v>
      </c>
      <c r="E682" s="48">
        <v>43643</v>
      </c>
      <c r="F682" s="43" t="s">
        <v>8873</v>
      </c>
      <c r="G682" s="43" t="s">
        <v>271</v>
      </c>
      <c r="H682" s="51" t="s">
        <v>223</v>
      </c>
      <c r="I682" s="43" t="s">
        <v>226</v>
      </c>
      <c r="J682" s="43"/>
      <c r="K682" s="52"/>
      <c r="L682" s="43"/>
      <c r="M682" s="43"/>
      <c r="N682" s="43" t="s">
        <v>8875</v>
      </c>
      <c r="O682" s="48">
        <v>43643</v>
      </c>
      <c r="P682" s="43" t="s">
        <v>4652</v>
      </c>
      <c r="Q682" s="31" t="b">
        <f>IF(AND(OR(G682:G686=DATOS!C$8,G682:G686=DATOS!C$9),H682:H686=DATOS!B$4),ROW(G682:G686))</f>
        <v>0</v>
      </c>
      <c r="R682" s="31" t="str">
        <f t="shared" ca="1" si="0"/>
        <v/>
      </c>
      <c r="S682" s="31">
        <f t="shared" ca="1" si="8"/>
        <v>0</v>
      </c>
      <c r="T682" s="32"/>
      <c r="U682" s="32"/>
      <c r="V682" s="32"/>
      <c r="W682" s="32"/>
      <c r="X682" s="32"/>
      <c r="Y682" s="32"/>
      <c r="Z682" s="32"/>
      <c r="AA682" s="32"/>
      <c r="AB682" s="32"/>
      <c r="AC682" s="32"/>
      <c r="AD682" s="32"/>
      <c r="AE682" s="32"/>
    </row>
    <row r="683" spans="1:31" ht="12.75">
      <c r="A683" s="37" t="s">
        <v>8882</v>
      </c>
      <c r="B683" s="43" t="s">
        <v>6573</v>
      </c>
      <c r="C683" s="45" t="s">
        <v>263</v>
      </c>
      <c r="D683" s="45" t="s">
        <v>4671</v>
      </c>
      <c r="E683" s="48">
        <v>43643</v>
      </c>
      <c r="F683" s="311" t="s">
        <v>8885</v>
      </c>
      <c r="G683" s="43" t="s">
        <v>271</v>
      </c>
      <c r="H683" s="51" t="s">
        <v>223</v>
      </c>
      <c r="I683" s="43" t="s">
        <v>226</v>
      </c>
      <c r="J683" s="43"/>
      <c r="K683" s="52">
        <v>43647</v>
      </c>
      <c r="L683" s="43"/>
      <c r="M683" s="43"/>
      <c r="N683" s="43" t="s">
        <v>8886</v>
      </c>
      <c r="O683" s="48">
        <v>43647</v>
      </c>
      <c r="P683" s="43" t="s">
        <v>4675</v>
      </c>
      <c r="Q683" s="31" t="b">
        <f>IF(AND(OR(G683:G687=DATOS!C$8,G683:G687=DATOS!C$9),H683:H687=DATOS!B$4),ROW(G683:G687))</f>
        <v>0</v>
      </c>
      <c r="R683" s="31" t="str">
        <f t="shared" ca="1" si="0"/>
        <v/>
      </c>
      <c r="S683" s="31">
        <f t="shared" ca="1" si="8"/>
        <v>0</v>
      </c>
      <c r="T683" s="32"/>
      <c r="U683" s="32"/>
      <c r="V683" s="32"/>
      <c r="W683" s="32"/>
      <c r="X683" s="32"/>
      <c r="Y683" s="32"/>
      <c r="Z683" s="32"/>
      <c r="AA683" s="32"/>
      <c r="AB683" s="32"/>
      <c r="AC683" s="32"/>
      <c r="AD683" s="32"/>
      <c r="AE683" s="32"/>
    </row>
    <row r="684" spans="1:31" ht="12.75">
      <c r="A684" s="37" t="s">
        <v>5537</v>
      </c>
      <c r="B684" s="280" t="s">
        <v>4721</v>
      </c>
      <c r="C684" s="45" t="s">
        <v>4716</v>
      </c>
      <c r="D684" s="45" t="s">
        <v>7457</v>
      </c>
      <c r="E684" s="48">
        <v>43643</v>
      </c>
      <c r="F684" s="43" t="s">
        <v>8893</v>
      </c>
      <c r="G684" s="43" t="s">
        <v>271</v>
      </c>
      <c r="H684" s="51" t="s">
        <v>223</v>
      </c>
      <c r="I684" s="43" t="s">
        <v>226</v>
      </c>
      <c r="J684" s="43"/>
      <c r="K684" s="52"/>
      <c r="L684" s="43"/>
      <c r="M684" s="43"/>
      <c r="N684" s="84" t="s">
        <v>8895</v>
      </c>
      <c r="O684" s="48">
        <v>43643</v>
      </c>
      <c r="P684" s="43" t="s">
        <v>7629</v>
      </c>
      <c r="Q684" s="31" t="b">
        <f>IF(AND(OR(G684:G688=DATOS!C$8,G684:G688=DATOS!C$9),H684:H688=DATOS!B$4),ROW(G684:G688))</f>
        <v>0</v>
      </c>
      <c r="R684" s="31" t="str">
        <f t="shared" ca="1" si="0"/>
        <v/>
      </c>
      <c r="S684" s="31">
        <f t="shared" ca="1" si="8"/>
        <v>0</v>
      </c>
      <c r="T684" s="32"/>
      <c r="U684" s="32"/>
      <c r="V684" s="32"/>
      <c r="W684" s="32"/>
      <c r="X684" s="32"/>
      <c r="Y684" s="32"/>
      <c r="Z684" s="32"/>
      <c r="AA684" s="32"/>
      <c r="AB684" s="32"/>
      <c r="AC684" s="32"/>
      <c r="AD684" s="32"/>
      <c r="AE684" s="32"/>
    </row>
    <row r="685" spans="1:31" ht="12.75">
      <c r="A685" s="37" t="s">
        <v>7097</v>
      </c>
      <c r="B685" s="43" t="s">
        <v>5155</v>
      </c>
      <c r="C685" s="45" t="s">
        <v>478</v>
      </c>
      <c r="D685" s="45" t="s">
        <v>7690</v>
      </c>
      <c r="E685" s="48">
        <v>43643</v>
      </c>
      <c r="F685" s="43" t="s">
        <v>269</v>
      </c>
      <c r="G685" s="43" t="s">
        <v>271</v>
      </c>
      <c r="H685" s="51" t="s">
        <v>223</v>
      </c>
      <c r="I685" s="43" t="s">
        <v>226</v>
      </c>
      <c r="J685" s="43"/>
      <c r="K685" s="52"/>
      <c r="L685" s="43"/>
      <c r="M685" s="43"/>
      <c r="N685" s="43" t="s">
        <v>8902</v>
      </c>
      <c r="O685" s="48">
        <v>43643</v>
      </c>
      <c r="P685" s="43" t="s">
        <v>7650</v>
      </c>
      <c r="Q685" s="31" t="b">
        <f>IF(AND(OR(G685:G689=DATOS!C$8,G685:G689=DATOS!C$9),H685:H689=DATOS!B$4),ROW(G685:G689))</f>
        <v>0</v>
      </c>
      <c r="R685" s="31" t="str">
        <f t="shared" ca="1" si="0"/>
        <v/>
      </c>
      <c r="S685" s="31">
        <f t="shared" ca="1" si="8"/>
        <v>0</v>
      </c>
      <c r="T685" s="32"/>
      <c r="U685" s="32"/>
      <c r="V685" s="32"/>
      <c r="W685" s="32"/>
      <c r="X685" s="32"/>
      <c r="Y685" s="32"/>
      <c r="Z685" s="32"/>
      <c r="AA685" s="32"/>
      <c r="AB685" s="32"/>
      <c r="AC685" s="32"/>
      <c r="AD685" s="32"/>
      <c r="AE685" s="32"/>
    </row>
    <row r="686" spans="1:31" ht="12.75">
      <c r="A686" s="37" t="s">
        <v>8903</v>
      </c>
      <c r="B686" s="43" t="s">
        <v>8490</v>
      </c>
      <c r="C686" s="45" t="s">
        <v>5151</v>
      </c>
      <c r="D686" s="45" t="s">
        <v>7457</v>
      </c>
      <c r="E686" s="48">
        <v>43643</v>
      </c>
      <c r="F686" s="43" t="s">
        <v>8904</v>
      </c>
      <c r="G686" s="43" t="s">
        <v>271</v>
      </c>
      <c r="H686" s="51" t="s">
        <v>223</v>
      </c>
      <c r="I686" s="43" t="s">
        <v>226</v>
      </c>
      <c r="J686" s="43"/>
      <c r="K686" s="52"/>
      <c r="L686" s="43"/>
      <c r="M686" s="43"/>
      <c r="N686" s="84" t="s">
        <v>8905</v>
      </c>
      <c r="O686" s="48">
        <v>43643</v>
      </c>
      <c r="P686" s="43" t="s">
        <v>7500</v>
      </c>
      <c r="Q686" s="31" t="b">
        <f>IF(AND(OR(G686:G690=DATOS!C$8,G686:G690=DATOS!C$9),H686:H690=DATOS!B$4),ROW(G686:G690))</f>
        <v>0</v>
      </c>
      <c r="R686" s="31" t="str">
        <f t="shared" ca="1" si="0"/>
        <v/>
      </c>
      <c r="S686" s="31">
        <f t="shared" ca="1" si="8"/>
        <v>0</v>
      </c>
      <c r="T686" s="32"/>
      <c r="U686" s="32"/>
      <c r="V686" s="32"/>
      <c r="W686" s="32"/>
      <c r="X686" s="32"/>
      <c r="Y686" s="32"/>
      <c r="Z686" s="32"/>
      <c r="AA686" s="32"/>
      <c r="AB686" s="32"/>
      <c r="AC686" s="32"/>
      <c r="AD686" s="32"/>
      <c r="AE686" s="32"/>
    </row>
    <row r="687" spans="1:31" ht="12.75">
      <c r="A687" s="37" t="s">
        <v>660</v>
      </c>
      <c r="B687" s="43" t="s">
        <v>662</v>
      </c>
      <c r="C687" s="45" t="s">
        <v>664</v>
      </c>
      <c r="D687" s="45" t="s">
        <v>7457</v>
      </c>
      <c r="E687" s="48">
        <v>43643</v>
      </c>
      <c r="F687" s="43" t="s">
        <v>8912</v>
      </c>
      <c r="G687" s="43" t="s">
        <v>271</v>
      </c>
      <c r="H687" s="51" t="s">
        <v>223</v>
      </c>
      <c r="I687" s="43" t="s">
        <v>226</v>
      </c>
      <c r="J687" s="43"/>
      <c r="K687" s="52"/>
      <c r="L687" s="43"/>
      <c r="M687" s="43"/>
      <c r="N687" s="43" t="s">
        <v>8913</v>
      </c>
      <c r="O687" s="48">
        <v>43645</v>
      </c>
      <c r="P687" s="43" t="s">
        <v>7500</v>
      </c>
      <c r="Q687" s="31" t="b">
        <f>IF(AND(OR(G687:G691=DATOS!C$8,G687:G691=DATOS!C$9),H687:H691=DATOS!B$4),ROW(G687:G691))</f>
        <v>0</v>
      </c>
      <c r="R687" s="31" t="str">
        <f t="shared" ca="1" si="0"/>
        <v/>
      </c>
      <c r="S687" s="31">
        <f t="shared" ca="1" si="8"/>
        <v>0</v>
      </c>
      <c r="T687" s="32"/>
      <c r="U687" s="32"/>
      <c r="V687" s="32"/>
      <c r="W687" s="32"/>
      <c r="X687" s="32"/>
      <c r="Y687" s="32"/>
      <c r="Z687" s="32"/>
      <c r="AA687" s="32"/>
      <c r="AB687" s="32"/>
      <c r="AC687" s="32"/>
      <c r="AD687" s="32"/>
      <c r="AE687" s="32"/>
    </row>
    <row r="688" spans="1:31" ht="12.75">
      <c r="A688" s="37" t="s">
        <v>5925</v>
      </c>
      <c r="B688" s="43" t="s">
        <v>5926</v>
      </c>
      <c r="C688" s="45" t="s">
        <v>4726</v>
      </c>
      <c r="D688" s="45" t="s">
        <v>7457</v>
      </c>
      <c r="E688" s="48">
        <v>43644</v>
      </c>
      <c r="F688" s="43" t="s">
        <v>7925</v>
      </c>
      <c r="G688" s="43" t="s">
        <v>271</v>
      </c>
      <c r="H688" s="51" t="s">
        <v>223</v>
      </c>
      <c r="I688" s="43" t="s">
        <v>226</v>
      </c>
      <c r="J688" s="43"/>
      <c r="K688" s="52"/>
      <c r="L688" s="43"/>
      <c r="M688" s="43"/>
      <c r="N688" s="43" t="s">
        <v>8913</v>
      </c>
      <c r="O688" s="48">
        <v>43644</v>
      </c>
      <c r="P688" s="43" t="s">
        <v>7500</v>
      </c>
      <c r="Q688" s="31" t="b">
        <f>IF(AND(OR(G688:G692=DATOS!C$8,G688:G692=DATOS!C$9),H688:H692=DATOS!B$4),ROW(G688:G692))</f>
        <v>0</v>
      </c>
      <c r="R688" s="31" t="str">
        <f t="shared" ca="1" si="0"/>
        <v/>
      </c>
      <c r="S688" s="31">
        <f t="shared" ca="1" si="8"/>
        <v>0</v>
      </c>
      <c r="T688" s="32"/>
      <c r="U688" s="32"/>
      <c r="V688" s="32"/>
      <c r="W688" s="32"/>
      <c r="X688" s="32"/>
      <c r="Y688" s="32"/>
      <c r="Z688" s="32"/>
      <c r="AA688" s="32"/>
      <c r="AB688" s="32"/>
      <c r="AC688" s="32"/>
      <c r="AD688" s="32"/>
      <c r="AE688" s="32"/>
    </row>
    <row r="689" spans="1:31" ht="12.75">
      <c r="A689" s="37" t="s">
        <v>8920</v>
      </c>
      <c r="B689" s="43" t="s">
        <v>622</v>
      </c>
      <c r="C689" s="45" t="s">
        <v>624</v>
      </c>
      <c r="D689" s="45" t="s">
        <v>7457</v>
      </c>
      <c r="E689" s="48">
        <v>43644</v>
      </c>
      <c r="F689" s="43" t="s">
        <v>8838</v>
      </c>
      <c r="G689" s="43" t="s">
        <v>114</v>
      </c>
      <c r="H689" s="51" t="s">
        <v>223</v>
      </c>
      <c r="I689" s="43" t="s">
        <v>226</v>
      </c>
      <c r="J689" s="43"/>
      <c r="K689" s="52"/>
      <c r="L689" s="43"/>
      <c r="M689" s="43"/>
      <c r="N689" s="43" t="s">
        <v>8922</v>
      </c>
      <c r="O689" s="48">
        <v>43644</v>
      </c>
      <c r="P689" s="43" t="s">
        <v>7500</v>
      </c>
      <c r="Q689" s="31" t="b">
        <f>IF(AND(OR(G689:G693=DATOS!C$8,G689:G693=DATOS!C$9),H689:H693=DATOS!B$4),ROW(G689:G693))</f>
        <v>0</v>
      </c>
      <c r="R689" s="31" t="str">
        <f t="shared" ca="1" si="0"/>
        <v/>
      </c>
      <c r="S689" s="31">
        <f t="shared" ca="1" si="8"/>
        <v>0</v>
      </c>
      <c r="T689" s="32"/>
      <c r="U689" s="32"/>
      <c r="V689" s="32"/>
      <c r="W689" s="32"/>
      <c r="X689" s="32"/>
      <c r="Y689" s="32"/>
      <c r="Z689" s="32"/>
      <c r="AA689" s="32"/>
      <c r="AB689" s="32"/>
      <c r="AC689" s="32"/>
      <c r="AD689" s="32"/>
      <c r="AE689" s="32"/>
    </row>
    <row r="690" spans="1:31" ht="12.75">
      <c r="A690" s="37" t="s">
        <v>8927</v>
      </c>
      <c r="B690" s="43" t="s">
        <v>6408</v>
      </c>
      <c r="C690" s="45" t="s">
        <v>216</v>
      </c>
      <c r="D690" s="45" t="s">
        <v>4647</v>
      </c>
      <c r="E690" s="48">
        <v>43645</v>
      </c>
      <c r="F690" s="43" t="s">
        <v>4787</v>
      </c>
      <c r="G690" s="43" t="s">
        <v>114</v>
      </c>
      <c r="H690" s="51" t="s">
        <v>223</v>
      </c>
      <c r="I690" s="43" t="s">
        <v>226</v>
      </c>
      <c r="J690" s="43"/>
      <c r="K690" s="52"/>
      <c r="L690" s="43"/>
      <c r="M690" s="43"/>
      <c r="N690" s="43" t="s">
        <v>8931</v>
      </c>
      <c r="O690" s="48">
        <v>43645</v>
      </c>
      <c r="P690" s="43" t="s">
        <v>4652</v>
      </c>
      <c r="Q690" s="31" t="b">
        <f>IF(AND(OR(G690:G694=DATOS!C$8,G690:G694=DATOS!C$9),H690:H694=DATOS!B$4),ROW(G690:G694))</f>
        <v>0</v>
      </c>
      <c r="R690" s="31" t="str">
        <f t="shared" ca="1" si="0"/>
        <v/>
      </c>
      <c r="S690" s="31">
        <f t="shared" ca="1" si="8"/>
        <v>0</v>
      </c>
      <c r="T690" s="32"/>
      <c r="U690" s="32"/>
      <c r="V690" s="32"/>
      <c r="W690" s="32"/>
      <c r="X690" s="32"/>
      <c r="Y690" s="32"/>
      <c r="Z690" s="32"/>
      <c r="AA690" s="32"/>
      <c r="AB690" s="32"/>
      <c r="AC690" s="32"/>
      <c r="AD690" s="32"/>
      <c r="AE690" s="32"/>
    </row>
    <row r="691" spans="1:31" ht="12.75">
      <c r="A691" s="37" t="s">
        <v>8936</v>
      </c>
      <c r="B691" s="43" t="s">
        <v>8939</v>
      </c>
      <c r="C691" s="45" t="s">
        <v>263</v>
      </c>
      <c r="D691" s="45" t="s">
        <v>7457</v>
      </c>
      <c r="E691" s="48">
        <v>43645</v>
      </c>
      <c r="F691" s="43" t="s">
        <v>8749</v>
      </c>
      <c r="G691" s="43" t="s">
        <v>271</v>
      </c>
      <c r="H691" s="51" t="s">
        <v>223</v>
      </c>
      <c r="I691" s="43" t="s">
        <v>226</v>
      </c>
      <c r="J691" s="43"/>
      <c r="K691" s="52"/>
      <c r="L691" s="43"/>
      <c r="M691" s="43"/>
      <c r="N691" s="43" t="s">
        <v>8530</v>
      </c>
      <c r="O691" s="48">
        <v>43645</v>
      </c>
      <c r="P691" s="43" t="s">
        <v>7500</v>
      </c>
      <c r="Q691" s="31" t="b">
        <f>IF(AND(OR(G691:G695=DATOS!C$8,G691:G695=DATOS!C$9),H691:H695=DATOS!B$4),ROW(G691:G695))</f>
        <v>0</v>
      </c>
      <c r="R691" s="31" t="str">
        <f t="shared" ca="1" si="0"/>
        <v/>
      </c>
      <c r="S691" s="31">
        <f t="shared" ca="1" si="8"/>
        <v>0</v>
      </c>
      <c r="T691" s="32"/>
      <c r="U691" s="32"/>
      <c r="V691" s="32"/>
      <c r="W691" s="32"/>
      <c r="X691" s="32"/>
      <c r="Y691" s="32"/>
      <c r="Z691" s="32"/>
      <c r="AA691" s="32"/>
      <c r="AB691" s="32"/>
      <c r="AC691" s="32"/>
      <c r="AD691" s="32"/>
      <c r="AE691" s="32"/>
    </row>
    <row r="692" spans="1:31" ht="12.75">
      <c r="A692" s="355" t="s">
        <v>8943</v>
      </c>
      <c r="B692" s="43" t="s">
        <v>5138</v>
      </c>
      <c r="C692" s="45" t="s">
        <v>263</v>
      </c>
      <c r="D692" s="45" t="s">
        <v>7457</v>
      </c>
      <c r="E692" s="48">
        <v>43645</v>
      </c>
      <c r="F692" s="43" t="s">
        <v>8945</v>
      </c>
      <c r="G692" s="43" t="s">
        <v>271</v>
      </c>
      <c r="H692" s="51" t="s">
        <v>223</v>
      </c>
      <c r="I692" s="43" t="s">
        <v>226</v>
      </c>
      <c r="J692" s="43"/>
      <c r="K692" s="52"/>
      <c r="L692" s="43"/>
      <c r="M692" s="43"/>
      <c r="N692" s="43" t="s">
        <v>8530</v>
      </c>
      <c r="O692" s="48">
        <v>43645</v>
      </c>
      <c r="P692" s="43" t="s">
        <v>7500</v>
      </c>
      <c r="Q692" s="31" t="b">
        <f>IF(AND(OR(G692:G696=DATOS!C$8,G692:G696=DATOS!C$9),H692:H696=DATOS!B$4),ROW(G692:G696))</f>
        <v>0</v>
      </c>
      <c r="R692" s="31" t="str">
        <f t="shared" ca="1" si="0"/>
        <v/>
      </c>
      <c r="S692" s="31">
        <f t="shared" ca="1" si="8"/>
        <v>0</v>
      </c>
      <c r="T692" s="32"/>
      <c r="U692" s="32"/>
      <c r="V692" s="32"/>
      <c r="W692" s="32"/>
      <c r="X692" s="32"/>
      <c r="Y692" s="32"/>
      <c r="Z692" s="32"/>
      <c r="AA692" s="32"/>
      <c r="AB692" s="32"/>
      <c r="AC692" s="32"/>
      <c r="AD692" s="32"/>
      <c r="AE692" s="32"/>
    </row>
    <row r="693" spans="1:31" ht="12.75">
      <c r="A693" s="37" t="s">
        <v>8846</v>
      </c>
      <c r="B693" s="43" t="s">
        <v>8166</v>
      </c>
      <c r="C693" s="45" t="s">
        <v>263</v>
      </c>
      <c r="D693" s="45" t="s">
        <v>7457</v>
      </c>
      <c r="E693" s="48">
        <v>43645</v>
      </c>
      <c r="F693" s="43" t="s">
        <v>8949</v>
      </c>
      <c r="G693" s="43" t="s">
        <v>271</v>
      </c>
      <c r="H693" s="51" t="s">
        <v>223</v>
      </c>
      <c r="I693" s="43" t="s">
        <v>226</v>
      </c>
      <c r="J693" s="43"/>
      <c r="K693" s="52"/>
      <c r="L693" s="43"/>
      <c r="M693" s="43"/>
      <c r="N693" s="84" t="s">
        <v>8895</v>
      </c>
      <c r="O693" s="48">
        <v>43645</v>
      </c>
      <c r="P693" s="43" t="s">
        <v>7500</v>
      </c>
      <c r="Q693" s="31" t="b">
        <f>IF(AND(OR(G693:G697=DATOS!C$8,G693:G697=DATOS!C$9),H693:H697=DATOS!B$4),ROW(G693:G697))</f>
        <v>0</v>
      </c>
      <c r="R693" s="31" t="str">
        <f t="shared" ca="1" si="0"/>
        <v/>
      </c>
      <c r="S693" s="31">
        <f t="shared" ca="1" si="8"/>
        <v>0</v>
      </c>
      <c r="T693" s="32"/>
      <c r="U693" s="32"/>
      <c r="V693" s="32"/>
      <c r="W693" s="32"/>
      <c r="X693" s="32"/>
      <c r="Y693" s="32"/>
      <c r="Z693" s="32"/>
      <c r="AA693" s="32"/>
      <c r="AB693" s="32"/>
      <c r="AC693" s="32"/>
      <c r="AD693" s="32"/>
      <c r="AE693" s="32"/>
    </row>
    <row r="694" spans="1:31" ht="12.75">
      <c r="A694" s="37" t="s">
        <v>8864</v>
      </c>
      <c r="B694" s="43" t="s">
        <v>8447</v>
      </c>
      <c r="C694" s="45" t="s">
        <v>216</v>
      </c>
      <c r="D694" s="45" t="s">
        <v>4671</v>
      </c>
      <c r="E694" s="48">
        <v>43647</v>
      </c>
      <c r="F694" s="43" t="s">
        <v>679</v>
      </c>
      <c r="G694" s="43" t="s">
        <v>384</v>
      </c>
      <c r="H694" s="51" t="s">
        <v>223</v>
      </c>
      <c r="I694" s="43" t="s">
        <v>226</v>
      </c>
      <c r="J694" s="43"/>
      <c r="K694" s="52">
        <v>43648</v>
      </c>
      <c r="L694" s="43"/>
      <c r="M694" s="43"/>
      <c r="N694" s="43" t="s">
        <v>8955</v>
      </c>
      <c r="O694" s="48">
        <v>43648</v>
      </c>
      <c r="P694" s="43" t="s">
        <v>5576</v>
      </c>
      <c r="Q694" s="31" t="b">
        <f>IF(AND(OR(G694:G698=DATOS!C$8,G694:G698=DATOS!C$9),H694:H698=DATOS!B$4),ROW(G694:G698))</f>
        <v>0</v>
      </c>
      <c r="R694" s="31" t="str">
        <f t="shared" ca="1" si="0"/>
        <v/>
      </c>
      <c r="S694" s="31">
        <f t="shared" ca="1" si="8"/>
        <v>0</v>
      </c>
      <c r="T694" s="32"/>
      <c r="U694" s="32"/>
      <c r="V694" s="32"/>
      <c r="W694" s="32"/>
      <c r="X694" s="32"/>
      <c r="Y694" s="32"/>
      <c r="Z694" s="32"/>
      <c r="AA694" s="32"/>
      <c r="AB694" s="32"/>
      <c r="AC694" s="32"/>
      <c r="AD694" s="32"/>
      <c r="AE694" s="32"/>
    </row>
    <row r="695" spans="1:31" ht="12.75">
      <c r="A695" s="37" t="s">
        <v>6979</v>
      </c>
      <c r="B695" s="43" t="s">
        <v>6980</v>
      </c>
      <c r="C695" s="45" t="s">
        <v>942</v>
      </c>
      <c r="D695" s="45" t="s">
        <v>7690</v>
      </c>
      <c r="E695" s="48">
        <v>43647</v>
      </c>
      <c r="F695" s="43" t="s">
        <v>8957</v>
      </c>
      <c r="G695" s="43" t="s">
        <v>271</v>
      </c>
      <c r="H695" s="51" t="s">
        <v>223</v>
      </c>
      <c r="I695" s="43" t="s">
        <v>226</v>
      </c>
      <c r="J695" s="43"/>
      <c r="K695" s="52"/>
      <c r="L695" s="43"/>
      <c r="M695" s="43"/>
      <c r="N695" s="43" t="s">
        <v>8958</v>
      </c>
      <c r="O695" s="48">
        <v>43647</v>
      </c>
      <c r="P695" s="43" t="s">
        <v>7650</v>
      </c>
      <c r="Q695" s="31" t="b">
        <f>IF(AND(OR(G695:G699=DATOS!C$8,G695:G699=DATOS!C$9),H695:H699=DATOS!B$4),ROW(G695:G699))</f>
        <v>0</v>
      </c>
      <c r="R695" s="31" t="str">
        <f t="shared" ca="1" si="0"/>
        <v/>
      </c>
      <c r="S695" s="31">
        <f t="shared" ca="1" si="8"/>
        <v>0</v>
      </c>
      <c r="T695" s="32"/>
      <c r="U695" s="32"/>
      <c r="V695" s="32"/>
      <c r="W695" s="32"/>
      <c r="X695" s="32"/>
      <c r="Y695" s="32"/>
      <c r="Z695" s="32"/>
      <c r="AA695" s="32"/>
      <c r="AB695" s="32"/>
      <c r="AC695" s="32"/>
      <c r="AD695" s="32"/>
      <c r="AE695" s="32"/>
    </row>
    <row r="696" spans="1:31" ht="12.75">
      <c r="A696" s="37" t="s">
        <v>939</v>
      </c>
      <c r="B696" s="43" t="s">
        <v>941</v>
      </c>
      <c r="C696" s="45" t="s">
        <v>942</v>
      </c>
      <c r="D696" s="45" t="s">
        <v>4779</v>
      </c>
      <c r="E696" s="48">
        <v>43647</v>
      </c>
      <c r="F696" s="43" t="s">
        <v>8962</v>
      </c>
      <c r="G696" s="43" t="s">
        <v>384</v>
      </c>
      <c r="H696" s="51" t="s">
        <v>223</v>
      </c>
      <c r="I696" s="43" t="s">
        <v>226</v>
      </c>
      <c r="J696" s="43"/>
      <c r="K696" s="52">
        <v>43739</v>
      </c>
      <c r="L696" s="43"/>
      <c r="M696" s="43"/>
      <c r="N696" s="43" t="s">
        <v>7368</v>
      </c>
      <c r="O696" s="52">
        <v>43739</v>
      </c>
      <c r="P696" s="43" t="s">
        <v>7650</v>
      </c>
      <c r="Q696" s="31" t="b">
        <f>IF(AND(OR(G696:G700=DATOS!C$8,G696:G700=DATOS!C$9),H696:H700=DATOS!B$4),ROW(G696:G700))</f>
        <v>0</v>
      </c>
      <c r="R696" s="31" t="str">
        <f t="shared" ca="1" si="0"/>
        <v/>
      </c>
      <c r="S696" s="31">
        <f t="shared" ca="1" si="8"/>
        <v>0</v>
      </c>
      <c r="T696" s="32"/>
      <c r="U696" s="32"/>
      <c r="V696" s="32"/>
      <c r="W696" s="32"/>
      <c r="X696" s="32"/>
      <c r="Y696" s="32"/>
      <c r="Z696" s="32"/>
      <c r="AA696" s="32"/>
      <c r="AB696" s="32"/>
      <c r="AC696" s="32"/>
      <c r="AD696" s="32"/>
      <c r="AE696" s="32"/>
    </row>
    <row r="697" spans="1:31" ht="12.75">
      <c r="A697" s="99" t="s">
        <v>8966</v>
      </c>
      <c r="B697" s="43" t="s">
        <v>8968</v>
      </c>
      <c r="C697" s="45" t="s">
        <v>4655</v>
      </c>
      <c r="D697" s="45" t="s">
        <v>7690</v>
      </c>
      <c r="E697" s="48">
        <v>43647</v>
      </c>
      <c r="F697" s="43" t="s">
        <v>8969</v>
      </c>
      <c r="G697" s="43" t="s">
        <v>271</v>
      </c>
      <c r="H697" s="51" t="s">
        <v>223</v>
      </c>
      <c r="I697" s="43" t="s">
        <v>226</v>
      </c>
      <c r="J697" s="43"/>
      <c r="K697" s="52"/>
      <c r="L697" s="43"/>
      <c r="M697" s="43"/>
      <c r="N697" s="43" t="s">
        <v>274</v>
      </c>
      <c r="O697" s="48">
        <v>43647</v>
      </c>
      <c r="P697" s="43" t="s">
        <v>7650</v>
      </c>
      <c r="Q697" s="31" t="b">
        <f>IF(AND(OR(G697:G701=DATOS!C$8,G697:G701=DATOS!C$9),H697:H701=DATOS!B$4),ROW(G697:G701))</f>
        <v>0</v>
      </c>
      <c r="R697" s="31" t="str">
        <f t="shared" ca="1" si="0"/>
        <v/>
      </c>
      <c r="S697" s="31">
        <f t="shared" ca="1" si="8"/>
        <v>0</v>
      </c>
      <c r="T697" s="32"/>
      <c r="U697" s="32"/>
      <c r="V697" s="32"/>
      <c r="W697" s="32"/>
      <c r="X697" s="32"/>
      <c r="Y697" s="32"/>
      <c r="Z697" s="32"/>
      <c r="AA697" s="32"/>
      <c r="AB697" s="32"/>
      <c r="AC697" s="32"/>
      <c r="AD697" s="32"/>
      <c r="AE697" s="32"/>
    </row>
    <row r="698" spans="1:31" ht="12.75">
      <c r="A698" s="37" t="s">
        <v>5030</v>
      </c>
      <c r="B698" s="43" t="s">
        <v>5031</v>
      </c>
      <c r="C698" s="45" t="s">
        <v>263</v>
      </c>
      <c r="D698" s="45" t="s">
        <v>4647</v>
      </c>
      <c r="E698" s="48">
        <v>43648</v>
      </c>
      <c r="F698" s="43" t="s">
        <v>7476</v>
      </c>
      <c r="G698" s="43" t="s">
        <v>114</v>
      </c>
      <c r="H698" s="51" t="s">
        <v>223</v>
      </c>
      <c r="I698" s="43" t="s">
        <v>273</v>
      </c>
      <c r="J698" s="31"/>
      <c r="K698" s="55"/>
      <c r="L698" s="31"/>
      <c r="M698" s="31"/>
      <c r="N698" s="43" t="s">
        <v>8975</v>
      </c>
      <c r="O698" s="48">
        <v>43648</v>
      </c>
      <c r="P698" s="43" t="s">
        <v>4652</v>
      </c>
      <c r="Q698" s="31" t="b">
        <f>IF(AND(OR(G698:G702=DATOS!C$8,G698:G702=DATOS!C$9),H698:H702=DATOS!B$4),ROW(G698:G702))</f>
        <v>0</v>
      </c>
      <c r="R698" s="31" t="str">
        <f t="shared" ca="1" si="0"/>
        <v/>
      </c>
      <c r="S698" s="31">
        <f t="shared" ca="1" si="8"/>
        <v>0</v>
      </c>
      <c r="T698" s="32"/>
      <c r="U698" s="32"/>
      <c r="V698" s="32"/>
      <c r="W698" s="32"/>
      <c r="X698" s="32"/>
      <c r="Y698" s="32"/>
      <c r="Z698" s="32"/>
      <c r="AA698" s="32"/>
      <c r="AB698" s="32"/>
      <c r="AC698" s="32"/>
      <c r="AD698" s="32"/>
      <c r="AE698" s="32"/>
    </row>
    <row r="699" spans="1:31" ht="12.75">
      <c r="A699" s="37" t="s">
        <v>8707</v>
      </c>
      <c r="B699" s="43" t="s">
        <v>6563</v>
      </c>
      <c r="C699" s="45" t="s">
        <v>4726</v>
      </c>
      <c r="D699" s="45" t="s">
        <v>4647</v>
      </c>
      <c r="E699" s="48">
        <v>43648</v>
      </c>
      <c r="F699" s="43" t="s">
        <v>8978</v>
      </c>
      <c r="G699" s="43" t="s">
        <v>222</v>
      </c>
      <c r="H699" s="51" t="s">
        <v>223</v>
      </c>
      <c r="I699" s="43" t="s">
        <v>226</v>
      </c>
      <c r="J699" s="43"/>
      <c r="K699" s="52"/>
      <c r="L699" s="43"/>
      <c r="M699" s="43"/>
      <c r="N699" s="43" t="s">
        <v>8979</v>
      </c>
      <c r="O699" s="48">
        <v>43648</v>
      </c>
      <c r="P699" s="43"/>
      <c r="Q699" s="31" t="b">
        <f>IF(AND(OR(G699:G703=DATOS!C$8,G699:G703=DATOS!C$9),H699:H703=DATOS!B$4),ROW(G699:G703))</f>
        <v>0</v>
      </c>
      <c r="R699" s="31" t="str">
        <f t="shared" ca="1" si="0"/>
        <v/>
      </c>
      <c r="S699" s="31">
        <f t="shared" ca="1" si="8"/>
        <v>0</v>
      </c>
      <c r="T699" s="32"/>
      <c r="U699" s="32"/>
      <c r="V699" s="32"/>
      <c r="W699" s="32"/>
      <c r="X699" s="32"/>
      <c r="Y699" s="32"/>
      <c r="Z699" s="32"/>
      <c r="AA699" s="32"/>
      <c r="AB699" s="32"/>
      <c r="AC699" s="32"/>
      <c r="AD699" s="32"/>
      <c r="AE699" s="32"/>
    </row>
    <row r="700" spans="1:31" ht="12.75">
      <c r="A700" s="321" t="s">
        <v>8225</v>
      </c>
      <c r="B700" s="322" t="s">
        <v>6093</v>
      </c>
      <c r="C700" s="323" t="s">
        <v>216</v>
      </c>
      <c r="D700" s="323" t="s">
        <v>4647</v>
      </c>
      <c r="E700" s="306">
        <v>43648</v>
      </c>
      <c r="F700" s="322" t="s">
        <v>8981</v>
      </c>
      <c r="G700" s="322" t="s">
        <v>271</v>
      </c>
      <c r="H700" s="324" t="s">
        <v>223</v>
      </c>
      <c r="I700" s="322" t="s">
        <v>226</v>
      </c>
      <c r="J700" s="321"/>
      <c r="K700" s="325"/>
      <c r="L700" s="322"/>
      <c r="M700" s="322"/>
      <c r="N700" s="322" t="s">
        <v>8982</v>
      </c>
      <c r="O700" s="48">
        <v>43648</v>
      </c>
      <c r="P700" s="322" t="s">
        <v>4652</v>
      </c>
      <c r="Q700" s="31" t="b">
        <f>IF(AND(OR(G700:G704=DATOS!C$8,G700:G704=DATOS!C$9),H700:H704=DATOS!B$4),ROW(G700:G704))</f>
        <v>0</v>
      </c>
      <c r="R700" s="31" t="str">
        <f t="shared" ca="1" si="0"/>
        <v/>
      </c>
      <c r="S700" s="31">
        <f t="shared" ca="1" si="8"/>
        <v>0</v>
      </c>
      <c r="T700" s="32"/>
      <c r="U700" s="32"/>
      <c r="V700" s="32"/>
      <c r="W700" s="32"/>
      <c r="X700" s="32"/>
      <c r="Y700" s="32"/>
      <c r="Z700" s="32"/>
      <c r="AA700" s="32"/>
      <c r="AB700" s="32"/>
      <c r="AC700" s="32"/>
      <c r="AD700" s="32"/>
      <c r="AE700" s="32"/>
    </row>
    <row r="701" spans="1:31" ht="12.75">
      <c r="A701" s="329" t="s">
        <v>8985</v>
      </c>
      <c r="B701" s="322" t="s">
        <v>8986</v>
      </c>
      <c r="C701" s="323" t="s">
        <v>624</v>
      </c>
      <c r="D701" s="323" t="s">
        <v>4671</v>
      </c>
      <c r="E701" s="306">
        <v>43648</v>
      </c>
      <c r="F701" s="322" t="s">
        <v>8989</v>
      </c>
      <c r="G701" s="339" t="s">
        <v>384</v>
      </c>
      <c r="H701" s="43" t="s">
        <v>223</v>
      </c>
      <c r="I701" s="322" t="s">
        <v>226</v>
      </c>
      <c r="J701" s="321"/>
      <c r="K701" s="340">
        <v>43649</v>
      </c>
      <c r="L701" s="339" t="s">
        <v>8990</v>
      </c>
      <c r="M701" s="341">
        <v>43656</v>
      </c>
      <c r="N701" s="339" t="s">
        <v>5338</v>
      </c>
      <c r="O701" s="351">
        <v>43657</v>
      </c>
      <c r="P701" s="43" t="s">
        <v>4675</v>
      </c>
      <c r="Q701" s="31" t="b">
        <f>IF(AND(OR(G701:G705=DATOS!C$8,G701:G705=DATOS!C$9),H701:H705=DATOS!B$4),ROW(G701:G705))</f>
        <v>0</v>
      </c>
      <c r="R701" s="31" t="str">
        <f t="shared" ca="1" si="0"/>
        <v/>
      </c>
      <c r="S701" s="31">
        <f t="shared" ca="1" si="8"/>
        <v>0</v>
      </c>
      <c r="T701" s="32"/>
      <c r="U701" s="32"/>
      <c r="V701" s="32"/>
      <c r="W701" s="32"/>
      <c r="X701" s="32"/>
      <c r="Y701" s="32"/>
      <c r="Z701" s="32"/>
      <c r="AA701" s="32"/>
      <c r="AB701" s="32"/>
      <c r="AC701" s="32"/>
      <c r="AD701" s="32"/>
      <c r="AE701" s="32"/>
    </row>
    <row r="702" spans="1:31" ht="12.75">
      <c r="A702" s="37" t="s">
        <v>5365</v>
      </c>
      <c r="B702" s="43" t="s">
        <v>5366</v>
      </c>
      <c r="C702" s="45" t="s">
        <v>5367</v>
      </c>
      <c r="D702" s="45" t="s">
        <v>266</v>
      </c>
      <c r="E702" s="306">
        <v>43648</v>
      </c>
      <c r="F702" s="43" t="s">
        <v>7801</v>
      </c>
      <c r="G702" s="43" t="s">
        <v>114</v>
      </c>
      <c r="H702" s="51" t="s">
        <v>223</v>
      </c>
      <c r="I702" s="43" t="s">
        <v>226</v>
      </c>
      <c r="J702" s="43"/>
      <c r="K702" s="52">
        <v>43649</v>
      </c>
      <c r="L702" s="48">
        <v>43652</v>
      </c>
      <c r="M702" s="48">
        <v>43655</v>
      </c>
      <c r="N702" s="43" t="s">
        <v>7499</v>
      </c>
      <c r="O702" s="121">
        <v>43655</v>
      </c>
      <c r="P702" s="43" t="s">
        <v>276</v>
      </c>
      <c r="Q702" s="31" t="b">
        <f>IF(AND(OR(G702:G706=DATOS!C$8,G702:G706=DATOS!C$9),H702:H706=DATOS!B$4),ROW(G702:G706))</f>
        <v>0</v>
      </c>
      <c r="R702" s="31" t="str">
        <f t="shared" ca="1" si="0"/>
        <v/>
      </c>
      <c r="S702" s="31">
        <f t="shared" ca="1" si="8"/>
        <v>0</v>
      </c>
      <c r="T702" s="32"/>
      <c r="U702" s="32"/>
      <c r="V702" s="32"/>
      <c r="W702" s="32"/>
      <c r="X702" s="32"/>
      <c r="Y702" s="32"/>
      <c r="Z702" s="32"/>
      <c r="AA702" s="32"/>
      <c r="AB702" s="32"/>
      <c r="AC702" s="32"/>
      <c r="AD702" s="32"/>
      <c r="AE702" s="32"/>
    </row>
    <row r="703" spans="1:31" ht="12.75">
      <c r="A703" s="37" t="s">
        <v>8966</v>
      </c>
      <c r="B703" s="43" t="s">
        <v>8968</v>
      </c>
      <c r="C703" s="45" t="s">
        <v>4655</v>
      </c>
      <c r="D703" s="45" t="s">
        <v>7457</v>
      </c>
      <c r="E703" s="306">
        <v>43648</v>
      </c>
      <c r="F703" s="43" t="s">
        <v>8995</v>
      </c>
      <c r="G703" s="43" t="s">
        <v>271</v>
      </c>
      <c r="H703" s="51" t="s">
        <v>223</v>
      </c>
      <c r="I703" s="43" t="s">
        <v>226</v>
      </c>
      <c r="J703" s="43"/>
      <c r="K703" s="52"/>
      <c r="L703" s="43"/>
      <c r="M703" s="43"/>
      <c r="N703" s="43" t="s">
        <v>8913</v>
      </c>
      <c r="O703" s="48">
        <v>43648</v>
      </c>
      <c r="P703" s="43" t="s">
        <v>7500</v>
      </c>
      <c r="Q703" s="31" t="b">
        <f>IF(AND(OR(G703:G707=DATOS!C$8,G703:G707=DATOS!C$9),H703:H707=DATOS!B$4),ROW(G703:G707))</f>
        <v>0</v>
      </c>
      <c r="R703" s="31" t="str">
        <f t="shared" ca="1" si="0"/>
        <v/>
      </c>
      <c r="S703" s="31">
        <f t="shared" ca="1" si="8"/>
        <v>0</v>
      </c>
      <c r="T703" s="32"/>
      <c r="U703" s="32"/>
      <c r="V703" s="32"/>
      <c r="W703" s="32"/>
      <c r="X703" s="32"/>
      <c r="Y703" s="32"/>
      <c r="Z703" s="32"/>
      <c r="AA703" s="32"/>
      <c r="AB703" s="32"/>
      <c r="AC703" s="32"/>
      <c r="AD703" s="32"/>
      <c r="AE703" s="32"/>
    </row>
    <row r="704" spans="1:31" ht="12.75">
      <c r="A704" s="37" t="s">
        <v>6092</v>
      </c>
      <c r="B704" s="43" t="s">
        <v>6093</v>
      </c>
      <c r="C704" s="45" t="s">
        <v>216</v>
      </c>
      <c r="D704" s="45" t="s">
        <v>266</v>
      </c>
      <c r="E704" s="306">
        <v>43648</v>
      </c>
      <c r="F704" s="43" t="s">
        <v>8998</v>
      </c>
      <c r="G704" s="43" t="s">
        <v>271</v>
      </c>
      <c r="H704" s="51" t="s">
        <v>223</v>
      </c>
      <c r="I704" s="43" t="s">
        <v>226</v>
      </c>
      <c r="J704" s="43"/>
      <c r="K704" s="52">
        <v>43648</v>
      </c>
      <c r="L704" s="43"/>
      <c r="M704" s="43"/>
      <c r="N704" s="43" t="s">
        <v>8999</v>
      </c>
      <c r="O704" s="121">
        <v>43648</v>
      </c>
      <c r="P704" s="43"/>
      <c r="Q704" s="31" t="b">
        <f>IF(AND(OR(G704:G708=DATOS!C$8,G704:G708=DATOS!C$9),H704:H708=DATOS!B$4),ROW(G704:G708))</f>
        <v>0</v>
      </c>
      <c r="R704" s="31" t="str">
        <f t="shared" ca="1" si="0"/>
        <v/>
      </c>
      <c r="S704" s="31">
        <f t="shared" ca="1" si="8"/>
        <v>0</v>
      </c>
      <c r="T704" s="32"/>
      <c r="U704" s="32"/>
      <c r="V704" s="32"/>
      <c r="W704" s="32"/>
      <c r="X704" s="32"/>
      <c r="Y704" s="32"/>
      <c r="Z704" s="32"/>
      <c r="AA704" s="32"/>
      <c r="AB704" s="32"/>
      <c r="AC704" s="32"/>
      <c r="AD704" s="32"/>
      <c r="AE704" s="32"/>
    </row>
    <row r="705" spans="1:31" ht="12.75">
      <c r="A705" s="37" t="s">
        <v>9003</v>
      </c>
      <c r="B705" s="43" t="s">
        <v>7221</v>
      </c>
      <c r="C705" s="45" t="s">
        <v>263</v>
      </c>
      <c r="D705" s="45" t="s">
        <v>7457</v>
      </c>
      <c r="E705" s="306">
        <v>43648</v>
      </c>
      <c r="F705" s="43" t="s">
        <v>7801</v>
      </c>
      <c r="G705" s="43" t="s">
        <v>114</v>
      </c>
      <c r="H705" s="51" t="s">
        <v>223</v>
      </c>
      <c r="I705" s="43" t="s">
        <v>226</v>
      </c>
      <c r="J705" s="31"/>
      <c r="K705" s="55"/>
      <c r="L705" s="31"/>
      <c r="M705" s="31"/>
      <c r="N705" s="43" t="s">
        <v>9004</v>
      </c>
      <c r="O705" s="121">
        <v>43648</v>
      </c>
      <c r="P705" s="43" t="s">
        <v>7500</v>
      </c>
      <c r="Q705" s="31" t="b">
        <f>IF(AND(OR(G705:G709=DATOS!C$8,G705:G709=DATOS!C$9),H705:H709=DATOS!B$4),ROW(G705:G709))</f>
        <v>0</v>
      </c>
      <c r="R705" s="31" t="str">
        <f t="shared" ca="1" si="0"/>
        <v/>
      </c>
      <c r="S705" s="31">
        <f t="shared" ca="1" si="8"/>
        <v>0</v>
      </c>
      <c r="T705" s="32"/>
      <c r="U705" s="32"/>
      <c r="V705" s="32"/>
      <c r="W705" s="32"/>
      <c r="X705" s="32"/>
      <c r="Y705" s="32"/>
      <c r="Z705" s="32"/>
      <c r="AA705" s="32"/>
      <c r="AB705" s="32"/>
      <c r="AC705" s="32"/>
      <c r="AD705" s="32"/>
      <c r="AE705" s="32"/>
    </row>
    <row r="706" spans="1:31" ht="12.75">
      <c r="A706" s="37" t="s">
        <v>9007</v>
      </c>
      <c r="B706" s="43" t="s">
        <v>9008</v>
      </c>
      <c r="C706" s="45" t="s">
        <v>263</v>
      </c>
      <c r="D706" s="45" t="s">
        <v>4647</v>
      </c>
      <c r="E706" s="48">
        <v>43649</v>
      </c>
      <c r="F706" s="43" t="s">
        <v>4698</v>
      </c>
      <c r="G706" s="43" t="s">
        <v>114</v>
      </c>
      <c r="H706" s="51" t="s">
        <v>223</v>
      </c>
      <c r="I706" s="43" t="s">
        <v>226</v>
      </c>
      <c r="J706" s="43"/>
      <c r="K706" s="52"/>
      <c r="L706" s="43"/>
      <c r="M706" s="43"/>
      <c r="N706" s="43" t="s">
        <v>5748</v>
      </c>
      <c r="O706" s="121">
        <v>43649</v>
      </c>
      <c r="P706" s="322" t="s">
        <v>4652</v>
      </c>
      <c r="Q706" s="31" t="b">
        <f>IF(AND(OR(G706:G710=DATOS!C$8,G706:G710=DATOS!C$9),H706:H710=DATOS!B$4),ROW(G706:G710))</f>
        <v>0</v>
      </c>
      <c r="R706" s="31" t="str">
        <f t="shared" ca="1" si="0"/>
        <v/>
      </c>
      <c r="S706" s="31">
        <f t="shared" ca="1" si="8"/>
        <v>0</v>
      </c>
      <c r="T706" s="32"/>
      <c r="U706" s="32"/>
      <c r="V706" s="32"/>
      <c r="W706" s="32"/>
      <c r="X706" s="32"/>
      <c r="Y706" s="32"/>
      <c r="Z706" s="32"/>
      <c r="AA706" s="32"/>
      <c r="AB706" s="32"/>
      <c r="AC706" s="32"/>
      <c r="AD706" s="32"/>
      <c r="AE706" s="32"/>
    </row>
    <row r="707" spans="1:31" ht="12.75">
      <c r="A707" s="37" t="s">
        <v>62</v>
      </c>
      <c r="B707" s="43" t="s">
        <v>75</v>
      </c>
      <c r="C707" s="45" t="s">
        <v>90</v>
      </c>
      <c r="D707" s="45" t="s">
        <v>4647</v>
      </c>
      <c r="E707" s="48">
        <v>43649</v>
      </c>
      <c r="F707" s="43" t="s">
        <v>9015</v>
      </c>
      <c r="G707" s="43" t="s">
        <v>271</v>
      </c>
      <c r="H707" s="51" t="s">
        <v>223</v>
      </c>
      <c r="I707" s="43" t="s">
        <v>226</v>
      </c>
      <c r="J707" s="43"/>
      <c r="K707" s="52"/>
      <c r="L707" s="43"/>
      <c r="M707" s="43"/>
      <c r="N707" s="43" t="s">
        <v>9016</v>
      </c>
      <c r="O707" s="121">
        <v>43649</v>
      </c>
      <c r="P707" s="322" t="s">
        <v>4652</v>
      </c>
      <c r="Q707" s="31" t="b">
        <f>IF(AND(OR(G707:G711=DATOS!C$8,G707:G711=DATOS!C$9),H707:H711=DATOS!B$4),ROW(G707:G711))</f>
        <v>0</v>
      </c>
      <c r="R707" s="31" t="str">
        <f t="shared" ca="1" si="0"/>
        <v/>
      </c>
      <c r="S707" s="31">
        <f t="shared" ca="1" si="8"/>
        <v>0</v>
      </c>
      <c r="T707" s="32"/>
      <c r="U707" s="32"/>
      <c r="V707" s="32"/>
      <c r="W707" s="32"/>
      <c r="X707" s="32"/>
      <c r="Y707" s="32"/>
      <c r="Z707" s="32"/>
      <c r="AA707" s="32"/>
      <c r="AB707" s="32"/>
      <c r="AC707" s="32"/>
      <c r="AD707" s="32"/>
      <c r="AE707" s="32"/>
    </row>
    <row r="708" spans="1:31" ht="12.75">
      <c r="A708" s="37" t="s">
        <v>4688</v>
      </c>
      <c r="B708" s="43" t="s">
        <v>9018</v>
      </c>
      <c r="C708" s="45" t="s">
        <v>263</v>
      </c>
      <c r="D708" s="45" t="s">
        <v>4671</v>
      </c>
      <c r="E708" s="48">
        <v>43649</v>
      </c>
      <c r="F708" s="43" t="s">
        <v>925</v>
      </c>
      <c r="G708" s="43" t="s">
        <v>114</v>
      </c>
      <c r="H708" s="51" t="s">
        <v>223</v>
      </c>
      <c r="I708" s="43" t="s">
        <v>226</v>
      </c>
      <c r="J708" s="43"/>
      <c r="K708" s="52"/>
      <c r="L708" s="43"/>
      <c r="M708" s="43"/>
      <c r="N708" s="43" t="s">
        <v>9020</v>
      </c>
      <c r="O708" s="121">
        <v>43649</v>
      </c>
      <c r="P708" s="43" t="s">
        <v>4675</v>
      </c>
      <c r="Q708" s="31" t="b">
        <f>IF(AND(OR(G708:G712=DATOS!C$8,G708:G712=DATOS!C$9),H708:H712=DATOS!B$4),ROW(G708:G712))</f>
        <v>0</v>
      </c>
      <c r="R708" s="31" t="str">
        <f t="shared" ca="1" si="0"/>
        <v/>
      </c>
      <c r="S708" s="31">
        <f t="shared" ca="1" si="8"/>
        <v>0</v>
      </c>
      <c r="T708" s="32"/>
      <c r="U708" s="32"/>
      <c r="V708" s="32"/>
      <c r="W708" s="32"/>
      <c r="X708" s="32"/>
      <c r="Y708" s="32"/>
      <c r="Z708" s="32"/>
      <c r="AA708" s="32"/>
      <c r="AB708" s="32"/>
      <c r="AC708" s="32"/>
      <c r="AD708" s="32"/>
      <c r="AE708" s="32"/>
    </row>
    <row r="709" spans="1:31" ht="12.75">
      <c r="A709" s="37" t="s">
        <v>9022</v>
      </c>
      <c r="B709" s="43" t="s">
        <v>9023</v>
      </c>
      <c r="C709" s="45" t="s">
        <v>5009</v>
      </c>
      <c r="D709" s="45" t="s">
        <v>4647</v>
      </c>
      <c r="E709" s="48">
        <v>43649</v>
      </c>
      <c r="F709" s="43" t="s">
        <v>5226</v>
      </c>
      <c r="G709" s="43" t="s">
        <v>114</v>
      </c>
      <c r="H709" s="51" t="s">
        <v>223</v>
      </c>
      <c r="I709" s="43" t="s">
        <v>226</v>
      </c>
      <c r="J709" s="43"/>
      <c r="K709" s="52">
        <v>43658</v>
      </c>
      <c r="L709" s="43"/>
      <c r="M709" s="43"/>
      <c r="N709" s="43" t="s">
        <v>9025</v>
      </c>
      <c r="O709" s="121">
        <v>43658</v>
      </c>
      <c r="P709" s="43" t="s">
        <v>4652</v>
      </c>
      <c r="Q709" s="31" t="b">
        <f>IF(AND(OR(G709:G713=DATOS!C$8,G709:G713=DATOS!C$9),H709:H713=DATOS!B$4),ROW(G709:G713))</f>
        <v>0</v>
      </c>
      <c r="R709" s="31" t="str">
        <f t="shared" ca="1" si="0"/>
        <v/>
      </c>
      <c r="S709" s="31">
        <f t="shared" ca="1" si="8"/>
        <v>0</v>
      </c>
      <c r="T709" s="32"/>
      <c r="U709" s="32"/>
      <c r="V709" s="32"/>
      <c r="W709" s="32"/>
      <c r="X709" s="32"/>
      <c r="Y709" s="32"/>
      <c r="Z709" s="32"/>
      <c r="AA709" s="32"/>
      <c r="AB709" s="32"/>
      <c r="AC709" s="32"/>
      <c r="AD709" s="32"/>
      <c r="AE709" s="32"/>
    </row>
    <row r="710" spans="1:31" ht="12.75">
      <c r="A710" s="37" t="s">
        <v>9027</v>
      </c>
      <c r="B710" s="43" t="s">
        <v>7221</v>
      </c>
      <c r="C710" s="45" t="s">
        <v>263</v>
      </c>
      <c r="D710" s="45" t="s">
        <v>4647</v>
      </c>
      <c r="E710" s="48">
        <v>43649</v>
      </c>
      <c r="F710" s="43" t="s">
        <v>4710</v>
      </c>
      <c r="G710" s="43" t="s">
        <v>114</v>
      </c>
      <c r="H710" s="51" t="s">
        <v>223</v>
      </c>
      <c r="I710" s="43" t="s">
        <v>226</v>
      </c>
      <c r="J710" s="43"/>
      <c r="K710" s="52"/>
      <c r="L710" s="43"/>
      <c r="M710" s="43"/>
      <c r="N710" s="43" t="s">
        <v>9030</v>
      </c>
      <c r="O710" s="121">
        <v>43649</v>
      </c>
      <c r="P710" s="322" t="s">
        <v>4652</v>
      </c>
      <c r="Q710" s="31" t="b">
        <f>IF(AND(OR(G710:G714=DATOS!C$8,G710:G714=DATOS!C$9),H710:H714=DATOS!B$4),ROW(G710:G714))</f>
        <v>0</v>
      </c>
      <c r="R710" s="31" t="str">
        <f t="shared" ca="1" si="0"/>
        <v/>
      </c>
      <c r="S710" s="31">
        <f t="shared" ca="1" si="8"/>
        <v>0</v>
      </c>
      <c r="T710" s="32"/>
      <c r="U710" s="32"/>
      <c r="V710" s="32"/>
      <c r="W710" s="32"/>
      <c r="X710" s="32"/>
      <c r="Y710" s="32"/>
      <c r="Z710" s="32"/>
      <c r="AA710" s="32"/>
      <c r="AB710" s="32"/>
      <c r="AC710" s="32"/>
      <c r="AD710" s="32"/>
      <c r="AE710" s="32"/>
    </row>
    <row r="711" spans="1:31" ht="12.75">
      <c r="A711" s="37" t="s">
        <v>7131</v>
      </c>
      <c r="B711" s="43" t="s">
        <v>9031</v>
      </c>
      <c r="C711" s="45" t="s">
        <v>942</v>
      </c>
      <c r="D711" s="45" t="s">
        <v>4647</v>
      </c>
      <c r="E711" s="48">
        <v>43649</v>
      </c>
      <c r="F711" s="43" t="s">
        <v>4710</v>
      </c>
      <c r="G711" s="43" t="s">
        <v>114</v>
      </c>
      <c r="H711" s="51" t="s">
        <v>223</v>
      </c>
      <c r="I711" s="43" t="s">
        <v>226</v>
      </c>
      <c r="J711" s="31"/>
      <c r="K711" s="55"/>
      <c r="L711" s="31"/>
      <c r="M711" s="31"/>
      <c r="N711" s="43" t="s">
        <v>9035</v>
      </c>
      <c r="O711" s="121">
        <v>43649</v>
      </c>
      <c r="P711" s="322" t="s">
        <v>4652</v>
      </c>
      <c r="Q711" s="31" t="b">
        <f>IF(AND(OR(G711:G715=DATOS!C$8,G711:G715=DATOS!C$9),H711:H715=DATOS!B$4),ROW(G711:G715))</f>
        <v>0</v>
      </c>
      <c r="R711" s="31" t="str">
        <f t="shared" ca="1" si="0"/>
        <v/>
      </c>
      <c r="S711" s="31">
        <f t="shared" ca="1" si="8"/>
        <v>0</v>
      </c>
      <c r="T711" s="32"/>
      <c r="U711" s="32"/>
      <c r="V711" s="32"/>
      <c r="W711" s="32"/>
      <c r="X711" s="32"/>
      <c r="Y711" s="32"/>
      <c r="Z711" s="32"/>
      <c r="AA711" s="32"/>
      <c r="AB711" s="32"/>
      <c r="AC711" s="32"/>
      <c r="AD711" s="32"/>
      <c r="AE711" s="32"/>
    </row>
    <row r="712" spans="1:31" ht="12.75">
      <c r="A712" s="37" t="s">
        <v>5657</v>
      </c>
      <c r="B712" s="43" t="s">
        <v>5658</v>
      </c>
      <c r="C712" s="45" t="s">
        <v>4726</v>
      </c>
      <c r="D712" s="45" t="s">
        <v>7457</v>
      </c>
      <c r="E712" s="48">
        <v>43649</v>
      </c>
      <c r="F712" s="43" t="s">
        <v>512</v>
      </c>
      <c r="G712" s="43" t="s">
        <v>114</v>
      </c>
      <c r="H712" s="51" t="s">
        <v>223</v>
      </c>
      <c r="I712" s="43" t="s">
        <v>226</v>
      </c>
      <c r="J712" s="43"/>
      <c r="K712" s="52"/>
      <c r="L712" s="43"/>
      <c r="M712" s="43"/>
      <c r="N712" s="43" t="s">
        <v>9038</v>
      </c>
      <c r="O712" s="121">
        <v>43649</v>
      </c>
      <c r="P712" s="43" t="s">
        <v>7500</v>
      </c>
      <c r="Q712" s="31" t="b">
        <f>IF(AND(OR(G712:G716=DATOS!C$8,G712:G716=DATOS!C$9),H712:H716=DATOS!B$4),ROW(G712:G716))</f>
        <v>0</v>
      </c>
      <c r="R712" s="31" t="str">
        <f t="shared" ca="1" si="0"/>
        <v/>
      </c>
      <c r="S712" s="31">
        <f t="shared" ca="1" si="8"/>
        <v>0</v>
      </c>
      <c r="T712" s="32"/>
      <c r="U712" s="32"/>
      <c r="V712" s="32"/>
      <c r="W712" s="32"/>
      <c r="X712" s="32"/>
      <c r="Y712" s="32"/>
      <c r="Z712" s="32"/>
      <c r="AA712" s="32"/>
      <c r="AB712" s="32"/>
      <c r="AC712" s="32"/>
      <c r="AD712" s="32"/>
      <c r="AE712" s="32"/>
    </row>
    <row r="713" spans="1:31" ht="12.75">
      <c r="A713" s="37" t="s">
        <v>5777</v>
      </c>
      <c r="B713" s="43" t="s">
        <v>7956</v>
      </c>
      <c r="C713" s="45" t="s">
        <v>216</v>
      </c>
      <c r="D713" s="45" t="s">
        <v>7457</v>
      </c>
      <c r="E713" s="48">
        <v>43649</v>
      </c>
      <c r="F713" s="43" t="s">
        <v>9043</v>
      </c>
      <c r="G713" s="43" t="s">
        <v>271</v>
      </c>
      <c r="H713" s="51" t="s">
        <v>223</v>
      </c>
      <c r="I713" s="43" t="s">
        <v>226</v>
      </c>
      <c r="J713" s="43"/>
      <c r="K713" s="52"/>
      <c r="L713" s="43"/>
      <c r="M713" s="43"/>
      <c r="N713" s="43" t="s">
        <v>9044</v>
      </c>
      <c r="O713" s="48">
        <v>43652</v>
      </c>
      <c r="P713" s="43" t="s">
        <v>7500</v>
      </c>
      <c r="Q713" s="31" t="b">
        <f>IF(AND(OR(G713:G717=DATOS!C$8,G713:G717=DATOS!C$9),H713:H717=DATOS!B$4),ROW(G713:G717))</f>
        <v>0</v>
      </c>
      <c r="R713" s="31" t="str">
        <f t="shared" ca="1" si="0"/>
        <v/>
      </c>
      <c r="S713" s="31">
        <f t="shared" ca="1" si="8"/>
        <v>0</v>
      </c>
      <c r="T713" s="32"/>
      <c r="U713" s="32"/>
      <c r="V713" s="32"/>
      <c r="W713" s="32"/>
      <c r="X713" s="32"/>
      <c r="Y713" s="32"/>
      <c r="Z713" s="32"/>
      <c r="AA713" s="32"/>
      <c r="AB713" s="32"/>
      <c r="AC713" s="32"/>
      <c r="AD713" s="32"/>
      <c r="AE713" s="32"/>
    </row>
    <row r="714" spans="1:31" ht="12.75">
      <c r="A714" s="37" t="s">
        <v>8047</v>
      </c>
      <c r="B714" s="43" t="s">
        <v>5884</v>
      </c>
      <c r="C714" s="45" t="s">
        <v>942</v>
      </c>
      <c r="D714" s="45" t="s">
        <v>7457</v>
      </c>
      <c r="E714" s="48">
        <v>43649</v>
      </c>
      <c r="F714" s="43" t="s">
        <v>9052</v>
      </c>
      <c r="G714" s="43" t="s">
        <v>271</v>
      </c>
      <c r="H714" s="51" t="s">
        <v>223</v>
      </c>
      <c r="I714" s="43" t="s">
        <v>226</v>
      </c>
      <c r="J714" s="43"/>
      <c r="K714" s="52"/>
      <c r="L714" s="43"/>
      <c r="M714" s="43"/>
      <c r="N714" s="43" t="s">
        <v>9054</v>
      </c>
      <c r="O714" s="121">
        <v>43649</v>
      </c>
      <c r="P714" s="43" t="s">
        <v>7500</v>
      </c>
      <c r="Q714" s="31" t="b">
        <f>IF(AND(OR(G714:G718=DATOS!C$8,G714:G718=DATOS!C$9),H714:H718=DATOS!B$4),ROW(G714:G718))</f>
        <v>0</v>
      </c>
      <c r="R714" s="31" t="str">
        <f t="shared" ca="1" si="0"/>
        <v/>
      </c>
      <c r="S714" s="31">
        <f t="shared" ca="1" si="8"/>
        <v>0</v>
      </c>
      <c r="T714" s="32"/>
      <c r="U714" s="32"/>
      <c r="V714" s="32"/>
      <c r="W714" s="32"/>
      <c r="X714" s="32"/>
      <c r="Y714" s="32"/>
      <c r="Z714" s="32"/>
      <c r="AA714" s="32"/>
      <c r="AB714" s="32"/>
      <c r="AC714" s="32"/>
      <c r="AD714" s="32"/>
      <c r="AE714" s="32"/>
    </row>
    <row r="715" spans="1:31" ht="12.75">
      <c r="A715" s="37" t="s">
        <v>9057</v>
      </c>
      <c r="B715" s="43" t="s">
        <v>9058</v>
      </c>
      <c r="C715" s="45" t="s">
        <v>624</v>
      </c>
      <c r="D715" s="45" t="s">
        <v>7457</v>
      </c>
      <c r="E715" s="48">
        <v>43649</v>
      </c>
      <c r="F715" s="43" t="s">
        <v>9059</v>
      </c>
      <c r="G715" s="43" t="s">
        <v>271</v>
      </c>
      <c r="H715" s="51" t="s">
        <v>223</v>
      </c>
      <c r="I715" s="43" t="s">
        <v>226</v>
      </c>
      <c r="J715" s="43"/>
      <c r="K715" s="52"/>
      <c r="L715" s="43"/>
      <c r="M715" s="43"/>
      <c r="N715" s="43" t="s">
        <v>8913</v>
      </c>
      <c r="O715" s="121">
        <v>43649</v>
      </c>
      <c r="P715" s="43" t="s">
        <v>7500</v>
      </c>
      <c r="Q715" s="31" t="b">
        <f>IF(AND(OR(G715:G719=DATOS!C$8,G715:G719=DATOS!C$9),H715:H719=DATOS!B$4),ROW(G715:G719))</f>
        <v>0</v>
      </c>
      <c r="R715" s="31" t="str">
        <f t="shared" ca="1" si="0"/>
        <v/>
      </c>
      <c r="S715" s="31">
        <f t="shared" ca="1" si="8"/>
        <v>0</v>
      </c>
      <c r="T715" s="32"/>
      <c r="U715" s="32"/>
      <c r="V715" s="32"/>
      <c r="W715" s="32"/>
      <c r="X715" s="32"/>
      <c r="Y715" s="32"/>
      <c r="Z715" s="32"/>
      <c r="AA715" s="32"/>
      <c r="AB715" s="32"/>
      <c r="AC715" s="32"/>
      <c r="AD715" s="32"/>
      <c r="AE715" s="32"/>
    </row>
    <row r="716" spans="1:31" ht="12.75">
      <c r="A716" s="37" t="s">
        <v>9065</v>
      </c>
      <c r="B716" s="43" t="s">
        <v>9066</v>
      </c>
      <c r="C716" s="45" t="s">
        <v>216</v>
      </c>
      <c r="D716" s="45" t="s">
        <v>7690</v>
      </c>
      <c r="E716" s="48">
        <v>43649</v>
      </c>
      <c r="F716" s="43" t="s">
        <v>269</v>
      </c>
      <c r="G716" s="43" t="s">
        <v>271</v>
      </c>
      <c r="H716" s="51" t="s">
        <v>223</v>
      </c>
      <c r="I716" s="43" t="s">
        <v>273</v>
      </c>
      <c r="J716" s="43"/>
      <c r="K716" s="52">
        <v>43691</v>
      </c>
      <c r="L716" s="48">
        <v>43651</v>
      </c>
      <c r="M716" s="48">
        <v>43656</v>
      </c>
      <c r="N716" s="43" t="s">
        <v>9068</v>
      </c>
      <c r="O716" s="121">
        <v>43705</v>
      </c>
      <c r="P716" s="43" t="s">
        <v>7650</v>
      </c>
      <c r="Q716" s="31" t="b">
        <f>IF(AND(OR(G716:G720=DATOS!C$8,G716:G720=DATOS!C$9),H716:H720=DATOS!B$4),ROW(G716:G720))</f>
        <v>0</v>
      </c>
      <c r="R716" s="31" t="str">
        <f t="shared" ca="1" si="0"/>
        <v/>
      </c>
      <c r="S716" s="31">
        <f t="shared" ca="1" si="8"/>
        <v>0</v>
      </c>
      <c r="T716" s="32"/>
      <c r="U716" s="32"/>
      <c r="V716" s="32"/>
      <c r="W716" s="32"/>
      <c r="X716" s="32"/>
      <c r="Y716" s="32"/>
      <c r="Z716" s="32"/>
      <c r="AA716" s="32"/>
      <c r="AB716" s="32"/>
      <c r="AC716" s="32"/>
      <c r="AD716" s="32"/>
      <c r="AE716" s="32"/>
    </row>
    <row r="717" spans="1:31" ht="12.75">
      <c r="A717" s="37" t="s">
        <v>6088</v>
      </c>
      <c r="B717" s="43" t="s">
        <v>5884</v>
      </c>
      <c r="C717" s="45" t="s">
        <v>942</v>
      </c>
      <c r="D717" s="45" t="s">
        <v>4647</v>
      </c>
      <c r="E717" s="48">
        <v>43650</v>
      </c>
      <c r="F717" s="43" t="s">
        <v>9071</v>
      </c>
      <c r="G717" s="43" t="s">
        <v>114</v>
      </c>
      <c r="H717" s="51" t="s">
        <v>223</v>
      </c>
      <c r="I717" s="43" t="s">
        <v>226</v>
      </c>
      <c r="J717" s="43"/>
      <c r="K717" s="52"/>
      <c r="L717" s="43"/>
      <c r="M717" s="43"/>
      <c r="N717" s="43" t="s">
        <v>9074</v>
      </c>
      <c r="O717" s="121">
        <v>43650</v>
      </c>
      <c r="P717" s="43" t="s">
        <v>4652</v>
      </c>
      <c r="Q717" s="31" t="b">
        <f>IF(AND(OR(G717:G721=DATOS!C$8,G717:G721=DATOS!C$9),H717:H721=DATOS!B$4),ROW(G717:G721))</f>
        <v>0</v>
      </c>
      <c r="R717" s="31" t="str">
        <f t="shared" ca="1" si="0"/>
        <v/>
      </c>
      <c r="S717" s="31">
        <f t="shared" ca="1" si="8"/>
        <v>0</v>
      </c>
      <c r="T717" s="32"/>
      <c r="U717" s="32"/>
      <c r="V717" s="32"/>
      <c r="W717" s="32"/>
      <c r="X717" s="32"/>
      <c r="Y717" s="32"/>
      <c r="Z717" s="32"/>
      <c r="AA717" s="32"/>
      <c r="AB717" s="32"/>
      <c r="AC717" s="32"/>
      <c r="AD717" s="32"/>
      <c r="AE717" s="32"/>
    </row>
    <row r="718" spans="1:31" ht="12.75">
      <c r="A718" s="37" t="s">
        <v>6783</v>
      </c>
      <c r="B718" s="43" t="s">
        <v>6784</v>
      </c>
      <c r="C718" s="45" t="s">
        <v>4655</v>
      </c>
      <c r="D718" s="45" t="s">
        <v>266</v>
      </c>
      <c r="E718" s="48">
        <v>43650</v>
      </c>
      <c r="F718" s="43" t="s">
        <v>9076</v>
      </c>
      <c r="G718" s="43" t="s">
        <v>271</v>
      </c>
      <c r="H718" s="51" t="s">
        <v>223</v>
      </c>
      <c r="I718" s="43" t="s">
        <v>226</v>
      </c>
      <c r="J718" s="43"/>
      <c r="K718" s="52"/>
      <c r="L718" s="43"/>
      <c r="M718" s="43"/>
      <c r="N718" s="43" t="s">
        <v>9077</v>
      </c>
      <c r="O718" s="121">
        <v>43651</v>
      </c>
      <c r="P718" s="43" t="s">
        <v>4675</v>
      </c>
      <c r="Q718" s="31" t="b">
        <f>IF(AND(OR(G718:G722=DATOS!C$8,G718:G722=DATOS!C$9),H718:H722=DATOS!B$4),ROW(G718:G722))</f>
        <v>0</v>
      </c>
      <c r="R718" s="31" t="str">
        <f t="shared" ca="1" si="0"/>
        <v/>
      </c>
      <c r="S718" s="31">
        <f t="shared" ca="1" si="8"/>
        <v>0</v>
      </c>
      <c r="T718" s="32"/>
      <c r="U718" s="32"/>
      <c r="V718" s="32"/>
      <c r="W718" s="32"/>
      <c r="X718" s="32"/>
      <c r="Y718" s="32"/>
      <c r="Z718" s="32"/>
      <c r="AA718" s="32"/>
      <c r="AB718" s="32"/>
      <c r="AC718" s="32"/>
      <c r="AD718" s="32"/>
      <c r="AE718" s="32"/>
    </row>
    <row r="719" spans="1:31" ht="12.75">
      <c r="A719" s="37" t="s">
        <v>9081</v>
      </c>
      <c r="B719" s="43" t="s">
        <v>7765</v>
      </c>
      <c r="C719" s="45" t="s">
        <v>216</v>
      </c>
      <c r="D719" s="45" t="s">
        <v>4671</v>
      </c>
      <c r="E719" s="48">
        <v>43651</v>
      </c>
      <c r="F719" s="43" t="s">
        <v>9083</v>
      </c>
      <c r="G719" s="43" t="s">
        <v>271</v>
      </c>
      <c r="H719" s="51" t="s">
        <v>223</v>
      </c>
      <c r="I719" s="43" t="s">
        <v>226</v>
      </c>
      <c r="J719" s="43"/>
      <c r="K719" s="52">
        <v>43654</v>
      </c>
      <c r="L719" s="43"/>
      <c r="M719" s="43"/>
      <c r="N719" s="43" t="s">
        <v>9083</v>
      </c>
      <c r="O719" s="121">
        <v>43654</v>
      </c>
      <c r="P719" s="43" t="s">
        <v>4675</v>
      </c>
      <c r="Q719" s="31" t="b">
        <f>IF(AND(OR(G719:G723=DATOS!C$8,G719:G723=DATOS!C$9),H719:H723=DATOS!B$4),ROW(G719:G723))</f>
        <v>0</v>
      </c>
      <c r="R719" s="31" t="str">
        <f t="shared" ca="1" si="0"/>
        <v/>
      </c>
      <c r="S719" s="31">
        <f t="shared" ca="1" si="8"/>
        <v>0</v>
      </c>
      <c r="T719" s="32"/>
      <c r="U719" s="32"/>
      <c r="V719" s="32"/>
      <c r="W719" s="32"/>
      <c r="X719" s="32"/>
      <c r="Y719" s="32"/>
      <c r="Z719" s="32"/>
      <c r="AA719" s="32"/>
      <c r="AB719" s="32"/>
      <c r="AC719" s="32"/>
      <c r="AD719" s="32"/>
      <c r="AE719" s="32"/>
    </row>
    <row r="720" spans="1:31" ht="12.75">
      <c r="A720" s="37" t="s">
        <v>8807</v>
      </c>
      <c r="B720" s="43" t="s">
        <v>8359</v>
      </c>
      <c r="C720" s="45" t="s">
        <v>380</v>
      </c>
      <c r="D720" s="45" t="s">
        <v>4671</v>
      </c>
      <c r="E720" s="48">
        <v>43651</v>
      </c>
      <c r="F720" s="43" t="s">
        <v>9083</v>
      </c>
      <c r="G720" s="43" t="s">
        <v>271</v>
      </c>
      <c r="H720" s="51" t="s">
        <v>223</v>
      </c>
      <c r="I720" s="43" t="s">
        <v>226</v>
      </c>
      <c r="J720" s="43"/>
      <c r="K720" s="52">
        <v>43654</v>
      </c>
      <c r="L720" s="43"/>
      <c r="M720" s="43"/>
      <c r="N720" s="43" t="s">
        <v>9083</v>
      </c>
      <c r="O720" s="121">
        <v>43654</v>
      </c>
      <c r="P720" s="43" t="s">
        <v>4675</v>
      </c>
      <c r="Q720" s="31" t="b">
        <f>IF(AND(OR(G720:G724=DATOS!C$8,G720:G724=DATOS!C$9),H720:H724=DATOS!B$4),ROW(G720:G724))</f>
        <v>0</v>
      </c>
      <c r="R720" s="31" t="str">
        <f t="shared" ca="1" si="0"/>
        <v/>
      </c>
      <c r="S720" s="31">
        <f t="shared" ca="1" si="8"/>
        <v>0</v>
      </c>
      <c r="T720" s="32"/>
      <c r="U720" s="32"/>
      <c r="V720" s="32"/>
      <c r="W720" s="32"/>
      <c r="X720" s="32"/>
      <c r="Y720" s="32"/>
      <c r="Z720" s="32"/>
      <c r="AA720" s="32"/>
      <c r="AB720" s="32"/>
      <c r="AC720" s="32"/>
      <c r="AD720" s="32"/>
      <c r="AE720" s="32"/>
    </row>
    <row r="721" spans="1:31" ht="12.75">
      <c r="A721" s="37" t="s">
        <v>4975</v>
      </c>
      <c r="B721" s="43" t="s">
        <v>215</v>
      </c>
      <c r="C721" s="45" t="s">
        <v>216</v>
      </c>
      <c r="D721" s="45" t="s">
        <v>266</v>
      </c>
      <c r="E721" s="48">
        <v>43651</v>
      </c>
      <c r="F721" s="43" t="s">
        <v>864</v>
      </c>
      <c r="G721" s="43" t="s">
        <v>271</v>
      </c>
      <c r="H721" s="51" t="s">
        <v>223</v>
      </c>
      <c r="I721" s="43" t="s">
        <v>226</v>
      </c>
      <c r="J721" s="43"/>
      <c r="K721" s="52">
        <v>43652</v>
      </c>
      <c r="L721" s="48">
        <v>43655</v>
      </c>
      <c r="M721" s="48">
        <v>43658</v>
      </c>
      <c r="N721" s="43" t="s">
        <v>9092</v>
      </c>
      <c r="O721" s="121">
        <v>43658</v>
      </c>
      <c r="P721" s="43" t="s">
        <v>276</v>
      </c>
      <c r="Q721" s="31" t="b">
        <f>IF(AND(OR(G721:G725=DATOS!C$8,G721:G725=DATOS!C$9),H721:H725=DATOS!B$4),ROW(G721:G725))</f>
        <v>0</v>
      </c>
      <c r="R721" s="31" t="str">
        <f t="shared" ca="1" si="0"/>
        <v/>
      </c>
      <c r="S721" s="31">
        <f t="shared" ca="1" si="8"/>
        <v>0</v>
      </c>
      <c r="T721" s="32"/>
      <c r="U721" s="32"/>
      <c r="V721" s="32"/>
      <c r="W721" s="32"/>
      <c r="X721" s="32"/>
      <c r="Y721" s="32"/>
      <c r="Z721" s="32"/>
      <c r="AA721" s="32"/>
      <c r="AB721" s="32"/>
      <c r="AC721" s="32"/>
      <c r="AD721" s="32"/>
      <c r="AE721" s="32"/>
    </row>
    <row r="722" spans="1:31" ht="12.75">
      <c r="A722" s="37" t="s">
        <v>9094</v>
      </c>
      <c r="B722" s="43" t="s">
        <v>7658</v>
      </c>
      <c r="C722" s="45" t="s">
        <v>216</v>
      </c>
      <c r="D722" s="45" t="s">
        <v>266</v>
      </c>
      <c r="E722" s="48">
        <v>43651</v>
      </c>
      <c r="F722" s="43" t="s">
        <v>5888</v>
      </c>
      <c r="G722" s="43" t="s">
        <v>222</v>
      </c>
      <c r="H722" s="51" t="s">
        <v>223</v>
      </c>
      <c r="I722" s="43" t="s">
        <v>226</v>
      </c>
      <c r="J722" s="43"/>
      <c r="K722" s="52"/>
      <c r="L722" s="43"/>
      <c r="M722" s="43"/>
      <c r="N722" s="43" t="s">
        <v>388</v>
      </c>
      <c r="O722" s="121">
        <v>43651</v>
      </c>
      <c r="P722" s="43" t="s">
        <v>276</v>
      </c>
      <c r="Q722" s="31" t="b">
        <f>IF(AND(OR(G722:G726=DATOS!C$8,G722:G726=DATOS!C$9),H722:H726=DATOS!B$4),ROW(G722:G726))</f>
        <v>0</v>
      </c>
      <c r="R722" s="31" t="str">
        <f t="shared" ca="1" si="0"/>
        <v/>
      </c>
      <c r="S722" s="31">
        <f t="shared" ca="1" si="8"/>
        <v>0</v>
      </c>
      <c r="T722" s="32"/>
      <c r="U722" s="32"/>
      <c r="V722" s="32"/>
      <c r="W722" s="32"/>
      <c r="X722" s="32"/>
      <c r="Y722" s="32"/>
      <c r="Z722" s="32"/>
      <c r="AA722" s="32"/>
      <c r="AB722" s="32"/>
      <c r="AC722" s="32"/>
      <c r="AD722" s="32"/>
      <c r="AE722" s="32"/>
    </row>
    <row r="723" spans="1:31" ht="12.75">
      <c r="A723" s="37" t="s">
        <v>9100</v>
      </c>
      <c r="B723" s="43" t="s">
        <v>5715</v>
      </c>
      <c r="C723" s="45" t="s">
        <v>4746</v>
      </c>
      <c r="D723" s="45" t="s">
        <v>4647</v>
      </c>
      <c r="E723" s="48">
        <v>43651</v>
      </c>
      <c r="F723" s="43" t="s">
        <v>925</v>
      </c>
      <c r="G723" s="43" t="s">
        <v>384</v>
      </c>
      <c r="H723" s="51" t="s">
        <v>223</v>
      </c>
      <c r="I723" s="43" t="s">
        <v>226</v>
      </c>
      <c r="J723" s="43"/>
      <c r="K723" s="52">
        <v>43654</v>
      </c>
      <c r="L723" s="43"/>
      <c r="M723" s="43"/>
      <c r="N723" s="43" t="s">
        <v>4693</v>
      </c>
      <c r="O723" s="121">
        <v>43657</v>
      </c>
      <c r="P723" s="43" t="s">
        <v>389</v>
      </c>
      <c r="Q723" s="31" t="b">
        <f>IF(AND(OR(G723:G727=DATOS!C$8,G723:G727=DATOS!C$9),H723:H727=DATOS!B$4),ROW(G723:G727))</f>
        <v>0</v>
      </c>
      <c r="R723" s="31" t="str">
        <f t="shared" ca="1" si="0"/>
        <v/>
      </c>
      <c r="S723" s="31">
        <f t="shared" ca="1" si="8"/>
        <v>0</v>
      </c>
      <c r="T723" s="32"/>
      <c r="U723" s="32"/>
      <c r="V723" s="32"/>
      <c r="W723" s="32"/>
      <c r="X723" s="32"/>
      <c r="Y723" s="32"/>
      <c r="Z723" s="32"/>
      <c r="AA723" s="32"/>
      <c r="AB723" s="32"/>
      <c r="AC723" s="32"/>
      <c r="AD723" s="32"/>
      <c r="AE723" s="32"/>
    </row>
    <row r="724" spans="1:31" ht="12.75">
      <c r="A724" s="37" t="s">
        <v>9104</v>
      </c>
      <c r="B724" s="43" t="s">
        <v>6266</v>
      </c>
      <c r="C724" s="45" t="s">
        <v>216</v>
      </c>
      <c r="D724" s="45" t="s">
        <v>7457</v>
      </c>
      <c r="E724" s="48">
        <v>43651</v>
      </c>
      <c r="F724" s="43" t="s">
        <v>9106</v>
      </c>
      <c r="G724" s="43" t="s">
        <v>271</v>
      </c>
      <c r="H724" s="51" t="s">
        <v>223</v>
      </c>
      <c r="I724" s="43" t="s">
        <v>226</v>
      </c>
      <c r="J724" s="43"/>
      <c r="K724" s="52"/>
      <c r="L724" s="43"/>
      <c r="M724" s="43"/>
      <c r="N724" s="43" t="s">
        <v>9107</v>
      </c>
      <c r="O724" s="48">
        <v>43652</v>
      </c>
      <c r="P724" s="43" t="s">
        <v>4675</v>
      </c>
      <c r="Q724" s="31" t="b">
        <f>IF(AND(OR(G724:G728=DATOS!C$8,G724:G728=DATOS!C$9),H724:H728=DATOS!B$4),ROW(G724:G728))</f>
        <v>0</v>
      </c>
      <c r="R724" s="31" t="str">
        <f t="shared" ca="1" si="0"/>
        <v/>
      </c>
      <c r="S724" s="31">
        <f t="shared" ca="1" si="8"/>
        <v>0</v>
      </c>
      <c r="T724" s="32"/>
      <c r="U724" s="32"/>
      <c r="V724" s="32"/>
      <c r="W724" s="32"/>
      <c r="X724" s="32"/>
      <c r="Y724" s="32"/>
      <c r="Z724" s="32"/>
      <c r="AA724" s="32"/>
      <c r="AB724" s="32"/>
      <c r="AC724" s="32"/>
      <c r="AD724" s="32"/>
      <c r="AE724" s="32"/>
    </row>
    <row r="725" spans="1:31" ht="12.75">
      <c r="A725" s="37" t="s">
        <v>9113</v>
      </c>
      <c r="B725" s="43" t="s">
        <v>9114</v>
      </c>
      <c r="C725" s="45" t="s">
        <v>4726</v>
      </c>
      <c r="D725" s="45" t="s">
        <v>266</v>
      </c>
      <c r="E725" s="48">
        <v>43651</v>
      </c>
      <c r="F725" s="43" t="s">
        <v>9116</v>
      </c>
      <c r="G725" s="43" t="s">
        <v>114</v>
      </c>
      <c r="H725" s="51" t="s">
        <v>223</v>
      </c>
      <c r="I725" s="43" t="s">
        <v>226</v>
      </c>
      <c r="J725" s="43"/>
      <c r="K725" s="52">
        <v>43654</v>
      </c>
      <c r="L725" s="43"/>
      <c r="M725" s="43"/>
      <c r="N725" s="43" t="s">
        <v>274</v>
      </c>
      <c r="O725" s="121">
        <v>43654</v>
      </c>
      <c r="P725" s="43" t="s">
        <v>7650</v>
      </c>
      <c r="Q725" s="31" t="b">
        <f>IF(AND(OR(G725:G729=DATOS!C$8,G725:G729=DATOS!C$9),H725:H729=DATOS!B$4),ROW(G725:G729))</f>
        <v>0</v>
      </c>
      <c r="R725" s="31" t="str">
        <f t="shared" ca="1" si="0"/>
        <v/>
      </c>
      <c r="S725" s="31">
        <f t="shared" ca="1" si="8"/>
        <v>0</v>
      </c>
      <c r="T725" s="32"/>
      <c r="U725" s="32"/>
      <c r="V725" s="32"/>
      <c r="W725" s="32"/>
      <c r="X725" s="32"/>
      <c r="Y725" s="32"/>
      <c r="Z725" s="32"/>
      <c r="AA725" s="32"/>
      <c r="AB725" s="32"/>
      <c r="AC725" s="32"/>
      <c r="AD725" s="32"/>
      <c r="AE725" s="32"/>
    </row>
    <row r="726" spans="1:31" ht="12.75">
      <c r="A726" s="37" t="s">
        <v>8659</v>
      </c>
      <c r="B726" s="43" t="s">
        <v>7290</v>
      </c>
      <c r="C726" s="45" t="s">
        <v>898</v>
      </c>
      <c r="D726" s="45" t="s">
        <v>4647</v>
      </c>
      <c r="E726" s="48">
        <v>43652</v>
      </c>
      <c r="F726" s="43" t="s">
        <v>9121</v>
      </c>
      <c r="G726" s="43" t="s">
        <v>384</v>
      </c>
      <c r="H726" s="51" t="s">
        <v>223</v>
      </c>
      <c r="I726" s="43" t="s">
        <v>226</v>
      </c>
      <c r="J726" s="43"/>
      <c r="K726" s="52"/>
      <c r="L726" s="43"/>
      <c r="M726" s="43"/>
      <c r="N726" s="43" t="s">
        <v>9122</v>
      </c>
      <c r="O726" s="121">
        <v>43652</v>
      </c>
      <c r="P726" s="43" t="s">
        <v>4652</v>
      </c>
      <c r="Q726" s="31" t="b">
        <f>IF(AND(OR(G726:G730=DATOS!C$8,G726:G730=DATOS!C$9),H726:H730=DATOS!B$4),ROW(G726:G730))</f>
        <v>0</v>
      </c>
      <c r="R726" s="31" t="str">
        <f t="shared" ca="1" si="0"/>
        <v/>
      </c>
      <c r="S726" s="31">
        <f t="shared" ca="1" si="8"/>
        <v>0</v>
      </c>
      <c r="T726" s="32"/>
      <c r="U726" s="32"/>
      <c r="V726" s="32"/>
      <c r="W726" s="32"/>
      <c r="X726" s="32"/>
      <c r="Y726" s="32"/>
      <c r="Z726" s="32"/>
      <c r="AA726" s="32"/>
      <c r="AB726" s="32"/>
      <c r="AC726" s="32"/>
      <c r="AD726" s="32"/>
      <c r="AE726" s="32"/>
    </row>
    <row r="727" spans="1:31" ht="12.75">
      <c r="A727" s="37" t="s">
        <v>5063</v>
      </c>
      <c r="B727" s="43" t="s">
        <v>5768</v>
      </c>
      <c r="C727" s="45" t="s">
        <v>216</v>
      </c>
      <c r="D727" s="45" t="s">
        <v>266</v>
      </c>
      <c r="E727" s="48">
        <v>43652</v>
      </c>
      <c r="F727" s="43" t="s">
        <v>5065</v>
      </c>
      <c r="G727" s="43" t="s">
        <v>271</v>
      </c>
      <c r="H727" s="51" t="s">
        <v>223</v>
      </c>
      <c r="I727" s="43" t="s">
        <v>226</v>
      </c>
      <c r="J727" s="43"/>
      <c r="K727" s="52"/>
      <c r="L727" s="43"/>
      <c r="M727" s="43"/>
      <c r="N727" s="43" t="s">
        <v>9124</v>
      </c>
      <c r="O727" s="121">
        <v>43652</v>
      </c>
      <c r="P727" s="43" t="s">
        <v>276</v>
      </c>
      <c r="Q727" s="31" t="b">
        <f>IF(AND(OR(G727:G731=DATOS!C$8,G727:G731=DATOS!C$9),H727:H731=DATOS!B$4),ROW(G727:G731))</f>
        <v>0</v>
      </c>
      <c r="R727" s="31" t="str">
        <f t="shared" ca="1" si="0"/>
        <v/>
      </c>
      <c r="S727" s="31">
        <f t="shared" ca="1" si="8"/>
        <v>0</v>
      </c>
      <c r="T727" s="32"/>
      <c r="U727" s="32"/>
      <c r="V727" s="32"/>
      <c r="W727" s="32"/>
      <c r="X727" s="32"/>
      <c r="Y727" s="32"/>
      <c r="Z727" s="32"/>
      <c r="AA727" s="32"/>
      <c r="AB727" s="32"/>
      <c r="AC727" s="32"/>
      <c r="AD727" s="32"/>
      <c r="AE727" s="32"/>
    </row>
    <row r="728" spans="1:31" ht="12.75">
      <c r="A728" s="37" t="s">
        <v>8135</v>
      </c>
      <c r="B728" s="43" t="s">
        <v>9128</v>
      </c>
      <c r="C728" s="45" t="s">
        <v>5086</v>
      </c>
      <c r="D728" s="45" t="s">
        <v>4647</v>
      </c>
      <c r="E728" s="48">
        <v>43652</v>
      </c>
      <c r="F728" s="43" t="s">
        <v>5054</v>
      </c>
      <c r="G728" s="43" t="s">
        <v>384</v>
      </c>
      <c r="H728" s="51" t="s">
        <v>223</v>
      </c>
      <c r="I728" s="43" t="s">
        <v>226</v>
      </c>
      <c r="J728" s="43"/>
      <c r="K728" s="52">
        <v>43654</v>
      </c>
      <c r="L728" s="43"/>
      <c r="M728" s="43"/>
      <c r="N728" s="43" t="s">
        <v>9129</v>
      </c>
      <c r="O728" s="121">
        <v>43655</v>
      </c>
      <c r="P728" s="43" t="s">
        <v>389</v>
      </c>
      <c r="Q728" s="31" t="b">
        <f>IF(AND(OR(G728:G732=DATOS!C$8,G728:G732=DATOS!C$9),H728:H732=DATOS!B$4),ROW(G728:G732))</f>
        <v>0</v>
      </c>
      <c r="R728" s="31" t="str">
        <f t="shared" ca="1" si="0"/>
        <v/>
      </c>
      <c r="S728" s="31">
        <f t="shared" ca="1" si="8"/>
        <v>0</v>
      </c>
      <c r="T728" s="32"/>
      <c r="U728" s="32"/>
      <c r="V728" s="32"/>
      <c r="W728" s="32"/>
      <c r="X728" s="32"/>
      <c r="Y728" s="32"/>
      <c r="Z728" s="32"/>
      <c r="AA728" s="32"/>
      <c r="AB728" s="32"/>
      <c r="AC728" s="32"/>
      <c r="AD728" s="32"/>
      <c r="AE728" s="32"/>
    </row>
    <row r="729" spans="1:31" ht="12.75">
      <c r="A729" s="37" t="s">
        <v>7297</v>
      </c>
      <c r="B729" s="43" t="s">
        <v>7299</v>
      </c>
      <c r="C729" s="45" t="s">
        <v>664</v>
      </c>
      <c r="D729" s="45" t="s">
        <v>266</v>
      </c>
      <c r="E729" s="48">
        <v>43652</v>
      </c>
      <c r="F729" s="43" t="s">
        <v>5065</v>
      </c>
      <c r="G729" s="43" t="s">
        <v>271</v>
      </c>
      <c r="H729" s="51" t="s">
        <v>223</v>
      </c>
      <c r="I729" s="43" t="s">
        <v>226</v>
      </c>
      <c r="J729" s="43"/>
      <c r="K729" s="52"/>
      <c r="L729" s="43"/>
      <c r="M729" s="43"/>
      <c r="N729" s="43" t="s">
        <v>9124</v>
      </c>
      <c r="O729" s="121">
        <v>43652</v>
      </c>
      <c r="P729" s="43" t="s">
        <v>276</v>
      </c>
      <c r="Q729" s="31" t="b">
        <f>IF(AND(OR(G729:G733=DATOS!C$8,G729:G733=DATOS!C$9),H729:H733=DATOS!B$4),ROW(G729:G733))</f>
        <v>0</v>
      </c>
      <c r="R729" s="31" t="str">
        <f t="shared" ca="1" si="0"/>
        <v/>
      </c>
      <c r="S729" s="31">
        <f t="shared" ca="1" si="8"/>
        <v>0</v>
      </c>
      <c r="T729" s="32"/>
      <c r="U729" s="32"/>
      <c r="V729" s="32"/>
      <c r="W729" s="32"/>
      <c r="X729" s="32"/>
      <c r="Y729" s="32"/>
      <c r="Z729" s="32"/>
      <c r="AA729" s="32"/>
      <c r="AB729" s="32"/>
      <c r="AC729" s="32"/>
      <c r="AD729" s="32"/>
      <c r="AE729" s="32"/>
    </row>
    <row r="730" spans="1:31" ht="12.75">
      <c r="A730" s="37" t="s">
        <v>9136</v>
      </c>
      <c r="B730" s="43" t="s">
        <v>9137</v>
      </c>
      <c r="C730" s="45" t="s">
        <v>263</v>
      </c>
      <c r="D730" s="45" t="s">
        <v>4671</v>
      </c>
      <c r="E730" s="48">
        <v>43654</v>
      </c>
      <c r="F730" s="43" t="s">
        <v>9083</v>
      </c>
      <c r="G730" s="43" t="s">
        <v>271</v>
      </c>
      <c r="H730" s="51" t="s">
        <v>223</v>
      </c>
      <c r="I730" s="43" t="s">
        <v>226</v>
      </c>
      <c r="J730" s="43"/>
      <c r="K730" s="52">
        <v>43566</v>
      </c>
      <c r="L730" s="43"/>
      <c r="M730" s="43"/>
      <c r="N730" s="43" t="s">
        <v>9140</v>
      </c>
      <c r="O730" s="121">
        <v>43657</v>
      </c>
      <c r="P730" s="43" t="s">
        <v>4675</v>
      </c>
      <c r="Q730" s="31" t="b">
        <f>IF(AND(OR(G730:G734=DATOS!C$8,G730:G734=DATOS!C$9),H730:H734=DATOS!B$4),ROW(G730:G734))</f>
        <v>0</v>
      </c>
      <c r="R730" s="31" t="str">
        <f t="shared" ca="1" si="0"/>
        <v/>
      </c>
      <c r="S730" s="31">
        <f t="shared" ca="1" si="8"/>
        <v>0</v>
      </c>
      <c r="T730" s="32"/>
      <c r="U730" s="32"/>
      <c r="V730" s="32"/>
      <c r="W730" s="32"/>
      <c r="X730" s="32"/>
      <c r="Y730" s="32"/>
      <c r="Z730" s="32"/>
      <c r="AA730" s="32"/>
      <c r="AB730" s="32"/>
      <c r="AC730" s="32"/>
      <c r="AD730" s="32"/>
      <c r="AE730" s="32"/>
    </row>
    <row r="731" spans="1:31" ht="12.75">
      <c r="A731" s="37" t="s">
        <v>7145</v>
      </c>
      <c r="B731" s="43" t="s">
        <v>6861</v>
      </c>
      <c r="C731" s="45" t="s">
        <v>5086</v>
      </c>
      <c r="D731" s="45" t="s">
        <v>7690</v>
      </c>
      <c r="E731" s="48">
        <v>43654</v>
      </c>
      <c r="F731" s="43" t="s">
        <v>9141</v>
      </c>
      <c r="G731" s="43" t="s">
        <v>114</v>
      </c>
      <c r="H731" s="51" t="s">
        <v>223</v>
      </c>
      <c r="I731" s="43" t="s">
        <v>226</v>
      </c>
      <c r="J731" s="43"/>
      <c r="K731" s="52"/>
      <c r="L731" s="43"/>
      <c r="M731" s="43"/>
      <c r="N731" s="43" t="s">
        <v>9142</v>
      </c>
      <c r="O731" s="48">
        <v>43654</v>
      </c>
      <c r="P731" s="43" t="s">
        <v>7650</v>
      </c>
      <c r="Q731" s="31" t="b">
        <f>IF(AND(OR(G731:G735=DATOS!C$8,G731:G735=DATOS!C$9),H731:H735=DATOS!B$4),ROW(G731:G735))</f>
        <v>0</v>
      </c>
      <c r="R731" s="31" t="str">
        <f t="shared" ca="1" si="0"/>
        <v/>
      </c>
      <c r="S731" s="31">
        <f t="shared" ca="1" si="8"/>
        <v>0</v>
      </c>
      <c r="T731" s="32"/>
      <c r="U731" s="32"/>
      <c r="V731" s="32"/>
      <c r="W731" s="32"/>
      <c r="X731" s="32"/>
      <c r="Y731" s="32"/>
      <c r="Z731" s="32"/>
      <c r="AA731" s="32"/>
      <c r="AB731" s="32"/>
      <c r="AC731" s="32"/>
      <c r="AD731" s="32"/>
      <c r="AE731" s="32"/>
    </row>
    <row r="732" spans="1:31" ht="12.75">
      <c r="A732" s="37" t="s">
        <v>9145</v>
      </c>
      <c r="B732" s="43" t="s">
        <v>9146</v>
      </c>
      <c r="C732" s="45" t="s">
        <v>898</v>
      </c>
      <c r="D732" s="45" t="s">
        <v>7690</v>
      </c>
      <c r="E732" s="48">
        <v>43654</v>
      </c>
      <c r="F732" s="43" t="s">
        <v>9147</v>
      </c>
      <c r="G732" s="43" t="s">
        <v>384</v>
      </c>
      <c r="H732" s="51" t="s">
        <v>223</v>
      </c>
      <c r="I732" s="43" t="s">
        <v>273</v>
      </c>
      <c r="J732" s="43"/>
      <c r="K732" s="52">
        <v>43655</v>
      </c>
      <c r="L732" s="48">
        <v>43658</v>
      </c>
      <c r="M732" s="48">
        <v>43662</v>
      </c>
      <c r="N732" s="43" t="s">
        <v>9148</v>
      </c>
      <c r="O732" s="121">
        <v>43685</v>
      </c>
      <c r="P732" s="43" t="s">
        <v>5576</v>
      </c>
      <c r="Q732" s="31" t="b">
        <f>IF(AND(OR(G732:G736=DATOS!C$8,G732:G736=DATOS!C$9),H732:H736=DATOS!B$4),ROW(G732:G736))</f>
        <v>0</v>
      </c>
      <c r="R732" s="31" t="str">
        <f t="shared" ca="1" si="0"/>
        <v/>
      </c>
      <c r="S732" s="31">
        <f t="shared" ca="1" si="8"/>
        <v>0</v>
      </c>
      <c r="T732" s="32"/>
      <c r="U732" s="32"/>
      <c r="V732" s="32"/>
      <c r="W732" s="32"/>
      <c r="X732" s="32"/>
      <c r="Y732" s="32"/>
      <c r="Z732" s="32"/>
      <c r="AA732" s="32"/>
      <c r="AB732" s="32"/>
      <c r="AC732" s="32"/>
      <c r="AD732" s="32"/>
      <c r="AE732" s="32"/>
    </row>
    <row r="733" spans="1:31" ht="12.75">
      <c r="A733" s="37" t="s">
        <v>5883</v>
      </c>
      <c r="B733" s="43" t="s">
        <v>5884</v>
      </c>
      <c r="C733" s="45" t="s">
        <v>942</v>
      </c>
      <c r="D733" s="45" t="s">
        <v>7690</v>
      </c>
      <c r="E733" s="48">
        <v>43654</v>
      </c>
      <c r="F733" s="43" t="s">
        <v>9151</v>
      </c>
      <c r="G733" s="43" t="s">
        <v>362</v>
      </c>
      <c r="H733" s="51" t="s">
        <v>223</v>
      </c>
      <c r="I733" s="43" t="s">
        <v>226</v>
      </c>
      <c r="J733" s="43"/>
      <c r="K733" s="52"/>
      <c r="L733" s="43"/>
      <c r="M733" s="43"/>
      <c r="N733" s="43" t="s">
        <v>274</v>
      </c>
      <c r="O733" s="121">
        <v>43654</v>
      </c>
      <c r="P733" s="43" t="s">
        <v>7650</v>
      </c>
      <c r="Q733" s="31" t="b">
        <f>IF(AND(OR(G733:G737=DATOS!C$8,G733:G737=DATOS!C$9),H733:H737=DATOS!B$4),ROW(G733:G737))</f>
        <v>0</v>
      </c>
      <c r="R733" s="31" t="str">
        <f t="shared" ca="1" si="0"/>
        <v/>
      </c>
      <c r="S733" s="31">
        <f t="shared" ca="1" si="8"/>
        <v>0</v>
      </c>
      <c r="T733" s="32"/>
      <c r="U733" s="32"/>
      <c r="V733" s="32"/>
      <c r="W733" s="32"/>
      <c r="X733" s="32"/>
      <c r="Y733" s="32"/>
      <c r="Z733" s="32"/>
      <c r="AA733" s="32"/>
      <c r="AB733" s="32"/>
      <c r="AC733" s="32"/>
      <c r="AD733" s="32"/>
      <c r="AE733" s="32"/>
    </row>
    <row r="734" spans="1:31" ht="12.75">
      <c r="A734" s="37" t="s">
        <v>7979</v>
      </c>
      <c r="B734" s="43" t="s">
        <v>6093</v>
      </c>
      <c r="C734" s="45" t="s">
        <v>216</v>
      </c>
      <c r="D734" s="45" t="s">
        <v>4671</v>
      </c>
      <c r="E734" s="48">
        <v>43654</v>
      </c>
      <c r="F734" s="43" t="s">
        <v>8076</v>
      </c>
      <c r="G734" s="43" t="s">
        <v>271</v>
      </c>
      <c r="H734" s="51" t="s">
        <v>223</v>
      </c>
      <c r="I734" s="43" t="s">
        <v>226</v>
      </c>
      <c r="J734" s="31"/>
      <c r="K734" s="52"/>
      <c r="L734" s="31"/>
      <c r="M734" s="31"/>
      <c r="N734" s="43" t="s">
        <v>6543</v>
      </c>
      <c r="O734" s="121">
        <v>43655</v>
      </c>
      <c r="P734" s="43" t="s">
        <v>7650</v>
      </c>
      <c r="Q734" s="31" t="b">
        <f>IF(AND(OR(G734:G738=DATOS!C$8,G734:G738=DATOS!C$9),H734:H738=DATOS!B$4),ROW(G734:G738))</f>
        <v>0</v>
      </c>
      <c r="R734" s="31" t="str">
        <f t="shared" ca="1" si="0"/>
        <v/>
      </c>
      <c r="S734" s="31">
        <f t="shared" ca="1" si="8"/>
        <v>0</v>
      </c>
      <c r="T734" s="32"/>
      <c r="U734" s="32"/>
      <c r="V734" s="32"/>
      <c r="W734" s="32"/>
      <c r="X734" s="32"/>
      <c r="Y734" s="32"/>
      <c r="Z734" s="32"/>
      <c r="AA734" s="32"/>
      <c r="AB734" s="32"/>
      <c r="AC734" s="32"/>
      <c r="AD734" s="32"/>
      <c r="AE734" s="32"/>
    </row>
    <row r="735" spans="1:31" ht="12.75">
      <c r="A735" s="37" t="s">
        <v>7297</v>
      </c>
      <c r="B735" s="43" t="s">
        <v>7299</v>
      </c>
      <c r="C735" s="45" t="s">
        <v>664</v>
      </c>
      <c r="D735" s="45" t="s">
        <v>7690</v>
      </c>
      <c r="E735" s="48">
        <v>43654</v>
      </c>
      <c r="F735" s="43" t="s">
        <v>7919</v>
      </c>
      <c r="G735" s="43" t="s">
        <v>271</v>
      </c>
      <c r="H735" s="51" t="s">
        <v>223</v>
      </c>
      <c r="I735" s="43" t="s">
        <v>226</v>
      </c>
      <c r="J735" s="43"/>
      <c r="K735" s="52"/>
      <c r="L735" s="43"/>
      <c r="M735" s="43"/>
      <c r="N735" s="43" t="s">
        <v>9157</v>
      </c>
      <c r="O735" s="48">
        <v>43654</v>
      </c>
      <c r="P735" s="43" t="s">
        <v>4659</v>
      </c>
      <c r="Q735" s="31" t="b">
        <f>IF(AND(OR(G735:G739=DATOS!C$8,G735:G739=DATOS!C$9),H735:H739=DATOS!B$4),ROW(G735:G739))</f>
        <v>0</v>
      </c>
      <c r="R735" s="31" t="str">
        <f t="shared" ca="1" si="0"/>
        <v/>
      </c>
      <c r="S735" s="31">
        <f t="shared" ca="1" si="8"/>
        <v>0</v>
      </c>
      <c r="T735" s="32"/>
      <c r="U735" s="32"/>
      <c r="V735" s="32"/>
      <c r="W735" s="32"/>
      <c r="X735" s="32"/>
      <c r="Y735" s="32"/>
      <c r="Z735" s="32"/>
      <c r="AA735" s="32"/>
      <c r="AB735" s="32"/>
      <c r="AC735" s="32"/>
      <c r="AD735" s="32"/>
      <c r="AE735" s="32"/>
    </row>
    <row r="736" spans="1:31" ht="12.75">
      <c r="A736" s="37" t="s">
        <v>5826</v>
      </c>
      <c r="B736" s="43" t="s">
        <v>5827</v>
      </c>
      <c r="C736" s="45" t="s">
        <v>664</v>
      </c>
      <c r="D736" s="45" t="s">
        <v>4647</v>
      </c>
      <c r="E736" s="48">
        <v>43655</v>
      </c>
      <c r="F736" s="43" t="s">
        <v>5728</v>
      </c>
      <c r="G736" s="43" t="s">
        <v>114</v>
      </c>
      <c r="H736" s="51" t="s">
        <v>223</v>
      </c>
      <c r="I736" s="43" t="s">
        <v>226</v>
      </c>
      <c r="J736" s="43"/>
      <c r="K736" s="52"/>
      <c r="L736" s="43"/>
      <c r="M736" s="43"/>
      <c r="N736" s="43" t="s">
        <v>9160</v>
      </c>
      <c r="O736" s="121">
        <v>43655</v>
      </c>
      <c r="P736" s="43" t="s">
        <v>4659</v>
      </c>
      <c r="Q736" s="31" t="b">
        <f>IF(AND(OR(G736:G740=DATOS!C$8,G736:G740=DATOS!C$9),H736:H740=DATOS!B$4),ROW(G736:G740))</f>
        <v>0</v>
      </c>
      <c r="R736" s="31" t="str">
        <f t="shared" ca="1" si="0"/>
        <v/>
      </c>
      <c r="S736" s="31">
        <f t="shared" ca="1" si="8"/>
        <v>0</v>
      </c>
      <c r="T736" s="32"/>
      <c r="U736" s="32"/>
      <c r="V736" s="32"/>
      <c r="W736" s="32"/>
      <c r="X736" s="32"/>
      <c r="Y736" s="32"/>
      <c r="Z736" s="32"/>
      <c r="AA736" s="32"/>
      <c r="AB736" s="32"/>
      <c r="AC736" s="32"/>
      <c r="AD736" s="32"/>
      <c r="AE736" s="32"/>
    </row>
    <row r="737" spans="1:31" ht="12.75">
      <c r="A737" s="37" t="s">
        <v>9163</v>
      </c>
      <c r="B737" s="43" t="s">
        <v>7211</v>
      </c>
      <c r="C737" s="45" t="s">
        <v>624</v>
      </c>
      <c r="D737" s="45" t="s">
        <v>266</v>
      </c>
      <c r="E737" s="48">
        <v>43655</v>
      </c>
      <c r="F737" s="43" t="s">
        <v>864</v>
      </c>
      <c r="G737" s="43" t="s">
        <v>271</v>
      </c>
      <c r="H737" s="51" t="s">
        <v>223</v>
      </c>
      <c r="I737" s="43" t="s">
        <v>226</v>
      </c>
      <c r="J737" s="43"/>
      <c r="K737" s="121">
        <v>43666</v>
      </c>
      <c r="L737" s="48">
        <v>43669</v>
      </c>
      <c r="M737" s="48">
        <v>43673</v>
      </c>
      <c r="N737" s="43" t="s">
        <v>9164</v>
      </c>
      <c r="O737" s="121">
        <v>43685</v>
      </c>
      <c r="P737" s="43" t="s">
        <v>276</v>
      </c>
      <c r="Q737" s="31" t="b">
        <f>IF(AND(OR(G737:G741=DATOS!C$8,G737:G741=DATOS!C$9),H737:H741=DATOS!B$4),ROW(G737:G741))</f>
        <v>0</v>
      </c>
      <c r="R737" s="31" t="str">
        <f t="shared" ca="1" si="0"/>
        <v/>
      </c>
      <c r="S737" s="31">
        <f t="shared" ca="1" si="8"/>
        <v>0</v>
      </c>
      <c r="T737" s="32"/>
      <c r="U737" s="32"/>
      <c r="V737" s="32"/>
      <c r="W737" s="32"/>
      <c r="X737" s="32"/>
      <c r="Y737" s="32"/>
      <c r="Z737" s="32"/>
      <c r="AA737" s="32"/>
      <c r="AB737" s="32"/>
      <c r="AC737" s="32"/>
      <c r="AD737" s="32"/>
      <c r="AE737" s="32"/>
    </row>
    <row r="738" spans="1:31" ht="12.75">
      <c r="A738" s="37" t="s">
        <v>5145</v>
      </c>
      <c r="B738" s="43" t="s">
        <v>5146</v>
      </c>
      <c r="C738" s="45" t="s">
        <v>664</v>
      </c>
      <c r="D738" s="45" t="s">
        <v>4647</v>
      </c>
      <c r="E738" s="48">
        <v>43655</v>
      </c>
      <c r="F738" s="43" t="s">
        <v>6802</v>
      </c>
      <c r="G738" s="43" t="s">
        <v>384</v>
      </c>
      <c r="H738" s="51" t="s">
        <v>223</v>
      </c>
      <c r="I738" s="43" t="s">
        <v>226</v>
      </c>
      <c r="J738" s="43"/>
      <c r="K738" s="52">
        <v>43697</v>
      </c>
      <c r="L738" s="48">
        <v>43699</v>
      </c>
      <c r="M738" s="48">
        <v>43705</v>
      </c>
      <c r="N738" s="43" t="s">
        <v>8614</v>
      </c>
      <c r="O738" s="48">
        <v>43715</v>
      </c>
      <c r="P738" s="43" t="s">
        <v>389</v>
      </c>
      <c r="Q738" s="31" t="b">
        <f>IF(AND(OR(G738:G742=DATOS!C$8,G738:G742=DATOS!C$9),H738:H742=DATOS!B$4),ROW(G738:G742))</f>
        <v>0</v>
      </c>
      <c r="R738" s="31" t="str">
        <f t="shared" ca="1" si="0"/>
        <v/>
      </c>
      <c r="S738" s="31">
        <f t="shared" ca="1" si="8"/>
        <v>0</v>
      </c>
      <c r="T738" s="32"/>
      <c r="U738" s="32"/>
      <c r="V738" s="32"/>
      <c r="W738" s="32"/>
      <c r="X738" s="32"/>
      <c r="Y738" s="32"/>
      <c r="Z738" s="32"/>
      <c r="AA738" s="32"/>
      <c r="AB738" s="32"/>
      <c r="AC738" s="32"/>
      <c r="AD738" s="32"/>
      <c r="AE738" s="32"/>
    </row>
    <row r="739" spans="1:31" ht="12.75">
      <c r="A739" s="37" t="s">
        <v>8173</v>
      </c>
      <c r="B739" s="43" t="s">
        <v>8174</v>
      </c>
      <c r="C739" s="45" t="s">
        <v>216</v>
      </c>
      <c r="D739" s="45" t="s">
        <v>266</v>
      </c>
      <c r="E739" s="48">
        <v>43655</v>
      </c>
      <c r="F739" s="43" t="s">
        <v>5065</v>
      </c>
      <c r="G739" s="43" t="s">
        <v>271</v>
      </c>
      <c r="H739" s="51" t="s">
        <v>223</v>
      </c>
      <c r="I739" s="43" t="s">
        <v>226</v>
      </c>
      <c r="J739" s="43"/>
      <c r="K739" s="52">
        <v>43666</v>
      </c>
      <c r="L739" s="48">
        <v>43669</v>
      </c>
      <c r="M739" s="48">
        <v>43673</v>
      </c>
      <c r="N739" s="43" t="s">
        <v>9170</v>
      </c>
      <c r="O739" s="121">
        <v>43705</v>
      </c>
      <c r="P739" s="43" t="s">
        <v>276</v>
      </c>
      <c r="Q739" s="31" t="b">
        <f>IF(AND(OR(G739:G743=DATOS!C$8,G739:G743=DATOS!C$9),H739:H743=DATOS!B$4),ROW(G739:G743))</f>
        <v>0</v>
      </c>
      <c r="R739" s="31" t="str">
        <f t="shared" ca="1" si="0"/>
        <v/>
      </c>
      <c r="S739" s="31">
        <f t="shared" ca="1" si="8"/>
        <v>0</v>
      </c>
      <c r="T739" s="32"/>
      <c r="U739" s="32"/>
      <c r="V739" s="32"/>
      <c r="W739" s="32"/>
      <c r="X739" s="32"/>
      <c r="Y739" s="32"/>
      <c r="Z739" s="32"/>
      <c r="AA739" s="32"/>
      <c r="AB739" s="32"/>
      <c r="AC739" s="32"/>
      <c r="AD739" s="32"/>
      <c r="AE739" s="32"/>
    </row>
    <row r="740" spans="1:31" ht="12.75">
      <c r="A740" s="37" t="s">
        <v>4771</v>
      </c>
      <c r="B740" s="43" t="s">
        <v>9174</v>
      </c>
      <c r="C740" s="45" t="s">
        <v>263</v>
      </c>
      <c r="D740" s="45" t="s">
        <v>266</v>
      </c>
      <c r="E740" s="48">
        <v>43655</v>
      </c>
      <c r="F740" s="43" t="s">
        <v>5065</v>
      </c>
      <c r="G740" s="43" t="s">
        <v>271</v>
      </c>
      <c r="H740" s="51" t="s">
        <v>223</v>
      </c>
      <c r="I740" s="43" t="s">
        <v>226</v>
      </c>
      <c r="J740" s="31"/>
      <c r="K740" s="55"/>
      <c r="L740" s="31"/>
      <c r="M740" s="31"/>
      <c r="N740" s="43" t="s">
        <v>9124</v>
      </c>
      <c r="O740" s="121">
        <v>43655</v>
      </c>
      <c r="P740" s="43" t="s">
        <v>276</v>
      </c>
      <c r="Q740" s="31" t="b">
        <f>IF(AND(OR(G740:G744=DATOS!C$8,G740:G744=DATOS!C$9),H740:H744=DATOS!B$4),ROW(G740:G744))</f>
        <v>0</v>
      </c>
      <c r="R740" s="31" t="str">
        <f t="shared" ca="1" si="0"/>
        <v/>
      </c>
      <c r="S740" s="31">
        <f t="shared" ca="1" si="8"/>
        <v>0</v>
      </c>
      <c r="T740" s="32"/>
      <c r="U740" s="32"/>
      <c r="V740" s="32"/>
      <c r="W740" s="32"/>
      <c r="X740" s="32"/>
      <c r="Y740" s="32"/>
      <c r="Z740" s="32"/>
      <c r="AA740" s="32"/>
      <c r="AB740" s="32"/>
      <c r="AC740" s="32"/>
      <c r="AD740" s="32"/>
      <c r="AE740" s="32"/>
    </row>
    <row r="741" spans="1:31" ht="12.75">
      <c r="A741" s="37" t="s">
        <v>9179</v>
      </c>
      <c r="B741" s="43" t="s">
        <v>5400</v>
      </c>
      <c r="C741" s="45" t="s">
        <v>4746</v>
      </c>
      <c r="D741" s="45" t="s">
        <v>7690</v>
      </c>
      <c r="E741" s="48">
        <v>43655</v>
      </c>
      <c r="F741" s="43" t="s">
        <v>5199</v>
      </c>
      <c r="G741" s="43" t="s">
        <v>384</v>
      </c>
      <c r="H741" s="51" t="s">
        <v>223</v>
      </c>
      <c r="I741" s="43" t="s">
        <v>273</v>
      </c>
      <c r="J741" s="43"/>
      <c r="K741" s="52"/>
      <c r="L741" s="43"/>
      <c r="M741" s="43"/>
      <c r="N741" s="43" t="s">
        <v>9180</v>
      </c>
      <c r="O741" s="121">
        <v>43656</v>
      </c>
      <c r="P741" s="43" t="s">
        <v>5576</v>
      </c>
      <c r="Q741" s="31" t="b">
        <f>IF(AND(OR(G741:G745=DATOS!C$8,G741:G745=DATOS!C$9),H741:H745=DATOS!B$4),ROW(G741:G745))</f>
        <v>0</v>
      </c>
      <c r="R741" s="31" t="str">
        <f t="shared" ca="1" si="0"/>
        <v/>
      </c>
      <c r="S741" s="31">
        <f t="shared" ca="1" si="8"/>
        <v>0</v>
      </c>
      <c r="T741" s="32"/>
      <c r="U741" s="32"/>
      <c r="V741" s="32"/>
      <c r="W741" s="32"/>
      <c r="X741" s="32"/>
      <c r="Y741" s="32"/>
      <c r="Z741" s="32"/>
      <c r="AA741" s="32"/>
      <c r="AB741" s="32"/>
      <c r="AC741" s="32"/>
      <c r="AD741" s="32"/>
      <c r="AE741" s="32"/>
    </row>
    <row r="742" spans="1:31" ht="12.75">
      <c r="A742" s="37" t="s">
        <v>6872</v>
      </c>
      <c r="B742" s="43" t="s">
        <v>9185</v>
      </c>
      <c r="C742" s="45" t="s">
        <v>263</v>
      </c>
      <c r="D742" s="45" t="s">
        <v>7690</v>
      </c>
      <c r="E742" s="48">
        <v>43655</v>
      </c>
      <c r="F742" s="43" t="s">
        <v>8851</v>
      </c>
      <c r="G742" s="43" t="s">
        <v>271</v>
      </c>
      <c r="H742" s="51" t="s">
        <v>223</v>
      </c>
      <c r="I742" s="43" t="s">
        <v>226</v>
      </c>
      <c r="J742" s="43"/>
      <c r="K742" s="52"/>
      <c r="L742" s="43"/>
      <c r="M742" s="43"/>
      <c r="N742" s="43" t="s">
        <v>9186</v>
      </c>
      <c r="O742" s="121">
        <v>43655</v>
      </c>
      <c r="P742" s="43" t="s">
        <v>7650</v>
      </c>
      <c r="Q742" s="31" t="b">
        <f>IF(AND(OR(G742:G746=DATOS!C$8,G742:G746=DATOS!C$9),H742:H746=DATOS!B$4),ROW(G742:G746))</f>
        <v>0</v>
      </c>
      <c r="R742" s="31" t="str">
        <f t="shared" ca="1" si="0"/>
        <v/>
      </c>
      <c r="S742" s="31">
        <f t="shared" ca="1" si="8"/>
        <v>0</v>
      </c>
      <c r="T742" s="32"/>
      <c r="U742" s="32"/>
      <c r="V742" s="32"/>
      <c r="W742" s="32"/>
      <c r="X742" s="32"/>
      <c r="Y742" s="32"/>
      <c r="Z742" s="32"/>
      <c r="AA742" s="32"/>
      <c r="AB742" s="32"/>
      <c r="AC742" s="32"/>
      <c r="AD742" s="32"/>
      <c r="AE742" s="32"/>
    </row>
    <row r="743" spans="1:31" ht="12.75">
      <c r="A743" s="37" t="s">
        <v>6676</v>
      </c>
      <c r="B743" s="43" t="s">
        <v>6677</v>
      </c>
      <c r="C743" s="45" t="s">
        <v>6678</v>
      </c>
      <c r="D743" s="45" t="s">
        <v>7690</v>
      </c>
      <c r="E743" s="48">
        <v>43655</v>
      </c>
      <c r="F743" s="43" t="s">
        <v>9191</v>
      </c>
      <c r="G743" s="43" t="s">
        <v>271</v>
      </c>
      <c r="H743" s="51" t="s">
        <v>223</v>
      </c>
      <c r="I743" s="43" t="s">
        <v>273</v>
      </c>
      <c r="J743" s="43"/>
      <c r="K743" s="52">
        <v>43656</v>
      </c>
      <c r="L743" s="48">
        <v>43661</v>
      </c>
      <c r="M743" s="48">
        <v>43663</v>
      </c>
      <c r="N743" s="43" t="s">
        <v>8375</v>
      </c>
      <c r="O743" s="121">
        <v>43669</v>
      </c>
      <c r="P743" s="43" t="s">
        <v>7650</v>
      </c>
      <c r="Q743" s="31" t="b">
        <f>IF(AND(OR(G743:G747=DATOS!C$8,G743:G747=DATOS!C$9),H743:H747=DATOS!B$4),ROW(G743:G747))</f>
        <v>0</v>
      </c>
      <c r="R743" s="31" t="str">
        <f t="shared" ca="1" si="0"/>
        <v/>
      </c>
      <c r="S743" s="31">
        <f t="shared" ca="1" si="8"/>
        <v>0</v>
      </c>
      <c r="T743" s="32"/>
      <c r="U743" s="32"/>
      <c r="V743" s="32"/>
      <c r="W743" s="32"/>
      <c r="X743" s="32"/>
      <c r="Y743" s="32"/>
      <c r="Z743" s="32"/>
      <c r="AA743" s="32"/>
      <c r="AB743" s="32"/>
      <c r="AC743" s="32"/>
      <c r="AD743" s="32"/>
      <c r="AE743" s="32"/>
    </row>
    <row r="744" spans="1:31" ht="12.75">
      <c r="A744" s="37" t="s">
        <v>7824</v>
      </c>
      <c r="B744" s="43" t="s">
        <v>6847</v>
      </c>
      <c r="C744" s="45" t="s">
        <v>624</v>
      </c>
      <c r="D744" s="45" t="s">
        <v>266</v>
      </c>
      <c r="E744" s="48">
        <v>43655</v>
      </c>
      <c r="F744" s="43" t="s">
        <v>9193</v>
      </c>
      <c r="G744" s="43" t="s">
        <v>271</v>
      </c>
      <c r="H744" s="51" t="s">
        <v>223</v>
      </c>
      <c r="I744" s="43"/>
      <c r="J744" s="43"/>
      <c r="K744" s="52"/>
      <c r="L744" s="43"/>
      <c r="M744" s="43"/>
      <c r="N744" s="43" t="s">
        <v>9194</v>
      </c>
      <c r="O744" s="121">
        <v>43655</v>
      </c>
      <c r="P744" s="43" t="s">
        <v>276</v>
      </c>
      <c r="Q744" s="31" t="b">
        <f>IF(AND(OR(G744:G748=DATOS!C$8,G744:G748=DATOS!C$9),H744:H748=DATOS!B$4),ROW(G744:G748))</f>
        <v>0</v>
      </c>
      <c r="R744" s="31" t="str">
        <f t="shared" ca="1" si="0"/>
        <v/>
      </c>
      <c r="S744" s="31">
        <f t="shared" ca="1" si="8"/>
        <v>0</v>
      </c>
      <c r="T744" s="32"/>
      <c r="U744" s="32"/>
      <c r="V744" s="32"/>
      <c r="W744" s="32"/>
      <c r="X744" s="32"/>
      <c r="Y744" s="32"/>
      <c r="Z744" s="32"/>
      <c r="AA744" s="32"/>
      <c r="AB744" s="32"/>
      <c r="AC744" s="32"/>
      <c r="AD744" s="32"/>
      <c r="AE744" s="32"/>
    </row>
    <row r="745" spans="1:31" ht="12.75">
      <c r="A745" s="37" t="s">
        <v>9198</v>
      </c>
      <c r="B745" s="43" t="s">
        <v>9199</v>
      </c>
      <c r="C745" s="45" t="s">
        <v>216</v>
      </c>
      <c r="D745" s="45" t="s">
        <v>266</v>
      </c>
      <c r="E745" s="48">
        <v>43655</v>
      </c>
      <c r="F745" s="43" t="s">
        <v>9200</v>
      </c>
      <c r="G745" s="43" t="s">
        <v>271</v>
      </c>
      <c r="H745" s="51" t="s">
        <v>223</v>
      </c>
      <c r="I745" s="43" t="s">
        <v>226</v>
      </c>
      <c r="J745" s="43"/>
      <c r="K745" s="52">
        <v>43657</v>
      </c>
      <c r="L745" s="43"/>
      <c r="M745" s="43"/>
      <c r="N745" s="43" t="s">
        <v>7368</v>
      </c>
      <c r="O745" s="48">
        <v>43657</v>
      </c>
      <c r="P745" s="43" t="s">
        <v>276</v>
      </c>
      <c r="Q745" s="31" t="b">
        <f>IF(AND(OR(G745:G749=DATOS!C$8,G745:G749=DATOS!C$9),H745:H749=DATOS!B$4),ROW(G745:G749))</f>
        <v>0</v>
      </c>
      <c r="R745" s="31" t="str">
        <f t="shared" ca="1" si="0"/>
        <v/>
      </c>
      <c r="S745" s="31">
        <f t="shared" ca="1" si="8"/>
        <v>0</v>
      </c>
      <c r="T745" s="32"/>
      <c r="U745" s="32"/>
      <c r="V745" s="32"/>
      <c r="W745" s="32"/>
      <c r="X745" s="32"/>
      <c r="Y745" s="32"/>
      <c r="Z745" s="32"/>
      <c r="AA745" s="32"/>
      <c r="AB745" s="32"/>
      <c r="AC745" s="32"/>
      <c r="AD745" s="32"/>
      <c r="AE745" s="32"/>
    </row>
    <row r="746" spans="1:31" ht="12.75">
      <c r="A746" s="37" t="s">
        <v>9204</v>
      </c>
      <c r="B746" s="43" t="s">
        <v>9205</v>
      </c>
      <c r="C746" s="45" t="s">
        <v>90</v>
      </c>
      <c r="D746" s="45" t="s">
        <v>4647</v>
      </c>
      <c r="E746" s="48">
        <v>43656</v>
      </c>
      <c r="F746" s="43" t="s">
        <v>5054</v>
      </c>
      <c r="G746" s="43" t="s">
        <v>384</v>
      </c>
      <c r="H746" s="51" t="s">
        <v>223</v>
      </c>
      <c r="I746" s="43" t="s">
        <v>226</v>
      </c>
      <c r="J746" s="43"/>
      <c r="K746" s="52"/>
      <c r="L746" s="43"/>
      <c r="M746" s="43"/>
      <c r="N746" s="43" t="s">
        <v>9206</v>
      </c>
      <c r="O746" s="31"/>
      <c r="P746" s="43"/>
      <c r="Q746" s="31" t="b">
        <f>IF(AND(OR(G746:G750=DATOS!C$8,G746:G750=DATOS!C$9),H746:H750=DATOS!B$4),ROW(G746:G750))</f>
        <v>0</v>
      </c>
      <c r="R746" s="31" t="str">
        <f t="shared" ca="1" si="0"/>
        <v/>
      </c>
      <c r="S746" s="31">
        <f t="shared" ca="1" si="8"/>
        <v>0</v>
      </c>
      <c r="T746" s="32"/>
      <c r="U746" s="32"/>
      <c r="V746" s="32"/>
      <c r="W746" s="32"/>
      <c r="X746" s="32"/>
      <c r="Y746" s="32"/>
      <c r="Z746" s="32"/>
      <c r="AA746" s="32"/>
      <c r="AB746" s="32"/>
      <c r="AC746" s="32"/>
      <c r="AD746" s="32"/>
      <c r="AE746" s="32"/>
    </row>
    <row r="747" spans="1:31" ht="12.75">
      <c r="A747" s="37" t="s">
        <v>7491</v>
      </c>
      <c r="B747" s="43" t="s">
        <v>5184</v>
      </c>
      <c r="C747" s="45" t="s">
        <v>942</v>
      </c>
      <c r="D747" s="45" t="s">
        <v>4671</v>
      </c>
      <c r="E747" s="48">
        <v>43656</v>
      </c>
      <c r="F747" s="43" t="s">
        <v>6506</v>
      </c>
      <c r="G747" s="43" t="s">
        <v>114</v>
      </c>
      <c r="H747" s="51" t="s">
        <v>223</v>
      </c>
      <c r="I747" s="43" t="s">
        <v>273</v>
      </c>
      <c r="J747" s="43"/>
      <c r="K747" s="52">
        <v>43658</v>
      </c>
      <c r="L747" s="43"/>
      <c r="M747" s="43"/>
      <c r="N747" s="43" t="s">
        <v>368</v>
      </c>
      <c r="O747" s="121">
        <v>43658</v>
      </c>
      <c r="P747" s="43" t="s">
        <v>4675</v>
      </c>
      <c r="Q747" s="31" t="b">
        <f>IF(AND(OR(G747:G751=DATOS!C$8,G747:G751=DATOS!C$9),H747:H751=DATOS!B$4),ROW(G747:G751))</f>
        <v>0</v>
      </c>
      <c r="R747" s="31" t="str">
        <f t="shared" ca="1" si="0"/>
        <v/>
      </c>
      <c r="S747" s="31">
        <f t="shared" ca="1" si="8"/>
        <v>0</v>
      </c>
      <c r="T747" s="32"/>
      <c r="U747" s="32"/>
      <c r="V747" s="32"/>
      <c r="W747" s="32"/>
      <c r="X747" s="32"/>
      <c r="Y747" s="32"/>
      <c r="Z747" s="32"/>
      <c r="AA747" s="32"/>
      <c r="AB747" s="32"/>
      <c r="AC747" s="32"/>
      <c r="AD747" s="32"/>
      <c r="AE747" s="32"/>
    </row>
    <row r="748" spans="1:31" ht="12.75">
      <c r="A748" s="90" t="s">
        <v>4782</v>
      </c>
      <c r="B748" s="43" t="s">
        <v>4783</v>
      </c>
      <c r="C748" s="45" t="s">
        <v>4784</v>
      </c>
      <c r="D748" s="45" t="s">
        <v>4647</v>
      </c>
      <c r="E748" s="48">
        <v>43656</v>
      </c>
      <c r="F748" s="43" t="s">
        <v>5054</v>
      </c>
      <c r="G748" s="43" t="s">
        <v>114</v>
      </c>
      <c r="H748" s="51" t="s">
        <v>223</v>
      </c>
      <c r="I748" s="43" t="s">
        <v>226</v>
      </c>
      <c r="J748" s="43"/>
      <c r="K748" s="52"/>
      <c r="L748" s="43"/>
      <c r="M748" s="43"/>
      <c r="N748" s="43" t="s">
        <v>9213</v>
      </c>
      <c r="O748" s="121">
        <v>43656</v>
      </c>
      <c r="P748" s="43" t="s">
        <v>4652</v>
      </c>
      <c r="Q748" s="31" t="b">
        <f>IF(AND(OR(G748:G752=DATOS!C$8,G748:G752=DATOS!C$9),H748:H752=DATOS!B$4),ROW(G748:G752))</f>
        <v>0</v>
      </c>
      <c r="R748" s="31" t="str">
        <f t="shared" ca="1" si="0"/>
        <v/>
      </c>
      <c r="S748" s="31">
        <f t="shared" ca="1" si="8"/>
        <v>0</v>
      </c>
      <c r="T748" s="32"/>
      <c r="U748" s="32"/>
      <c r="V748" s="32"/>
      <c r="W748" s="32"/>
      <c r="X748" s="32"/>
      <c r="Y748" s="32"/>
      <c r="Z748" s="32"/>
      <c r="AA748" s="32"/>
      <c r="AB748" s="32"/>
      <c r="AC748" s="32"/>
      <c r="AD748" s="32"/>
      <c r="AE748" s="32"/>
    </row>
    <row r="749" spans="1:31" ht="12.75">
      <c r="A749" s="37" t="s">
        <v>9216</v>
      </c>
      <c r="B749" s="43" t="s">
        <v>5604</v>
      </c>
      <c r="C749" s="45" t="s">
        <v>380</v>
      </c>
      <c r="D749" s="45" t="s">
        <v>4671</v>
      </c>
      <c r="E749" s="48">
        <v>43656</v>
      </c>
      <c r="F749" s="43" t="s">
        <v>9218</v>
      </c>
      <c r="G749" s="43" t="s">
        <v>384</v>
      </c>
      <c r="H749" s="51" t="s">
        <v>223</v>
      </c>
      <c r="I749" s="43" t="s">
        <v>273</v>
      </c>
      <c r="J749" s="43"/>
      <c r="K749" s="52">
        <v>43657</v>
      </c>
      <c r="L749" s="43"/>
      <c r="M749" s="43"/>
      <c r="N749" s="43" t="s">
        <v>4995</v>
      </c>
      <c r="O749" s="121">
        <v>43659</v>
      </c>
      <c r="P749" s="43" t="s">
        <v>9219</v>
      </c>
      <c r="Q749" s="31" t="b">
        <f>IF(AND(OR(G749:G753=DATOS!C$8,G749:G753=DATOS!C$9),H749:H753=DATOS!B$4),ROW(G749:G753))</f>
        <v>0</v>
      </c>
      <c r="R749" s="31" t="str">
        <f t="shared" ca="1" si="0"/>
        <v/>
      </c>
      <c r="S749" s="31">
        <f t="shared" ca="1" si="8"/>
        <v>0</v>
      </c>
      <c r="T749" s="32"/>
      <c r="U749" s="32"/>
      <c r="V749" s="32"/>
      <c r="W749" s="32"/>
      <c r="X749" s="32"/>
      <c r="Y749" s="32"/>
      <c r="Z749" s="32"/>
      <c r="AA749" s="32"/>
      <c r="AB749" s="32"/>
      <c r="AC749" s="32"/>
      <c r="AD749" s="32"/>
      <c r="AE749" s="32"/>
    </row>
    <row r="750" spans="1:31" ht="12.75">
      <c r="A750" s="37" t="s">
        <v>9221</v>
      </c>
      <c r="B750" s="43" t="s">
        <v>7262</v>
      </c>
      <c r="C750" s="45" t="s">
        <v>898</v>
      </c>
      <c r="D750" s="45" t="s">
        <v>4647</v>
      </c>
      <c r="E750" s="48">
        <v>43656</v>
      </c>
      <c r="F750" s="43" t="s">
        <v>5054</v>
      </c>
      <c r="G750" s="43" t="s">
        <v>114</v>
      </c>
      <c r="H750" s="51" t="s">
        <v>223</v>
      </c>
      <c r="I750" s="43" t="s">
        <v>273</v>
      </c>
      <c r="J750" s="43"/>
      <c r="K750" s="52"/>
      <c r="L750" s="43"/>
      <c r="M750" s="43"/>
      <c r="N750" s="43" t="s">
        <v>9222</v>
      </c>
      <c r="O750" s="121">
        <v>43656</v>
      </c>
      <c r="P750" s="43" t="s">
        <v>4652</v>
      </c>
      <c r="Q750" s="31" t="b">
        <f>IF(AND(OR(G750:G753=DATOS!C$8,G750:G753=DATOS!C$9),H750:H753=DATOS!B$4),ROW(G750:G753))</f>
        <v>0</v>
      </c>
      <c r="R750" s="31" t="str">
        <f t="shared" ca="1" si="0"/>
        <v/>
      </c>
      <c r="S750" s="31">
        <f t="shared" ca="1" si="8"/>
        <v>0</v>
      </c>
      <c r="T750" s="32"/>
      <c r="U750" s="32"/>
      <c r="V750" s="32"/>
      <c r="W750" s="32"/>
      <c r="X750" s="32"/>
      <c r="Y750" s="32"/>
      <c r="Z750" s="32"/>
      <c r="AA750" s="32"/>
      <c r="AB750" s="32"/>
      <c r="AC750" s="32"/>
      <c r="AD750" s="32"/>
      <c r="AE750" s="32"/>
    </row>
    <row r="751" spans="1:31" ht="12.75">
      <c r="A751" s="37" t="s">
        <v>5063</v>
      </c>
      <c r="B751" s="43" t="s">
        <v>5768</v>
      </c>
      <c r="C751" s="45" t="s">
        <v>216</v>
      </c>
      <c r="D751" s="45" t="s">
        <v>4647</v>
      </c>
      <c r="E751" s="48">
        <v>43656</v>
      </c>
      <c r="F751" s="43" t="s">
        <v>9227</v>
      </c>
      <c r="G751" s="43" t="s">
        <v>114</v>
      </c>
      <c r="H751" s="51" t="s">
        <v>223</v>
      </c>
      <c r="I751" s="43" t="s">
        <v>226</v>
      </c>
      <c r="J751" s="43"/>
      <c r="K751" s="52">
        <v>43659</v>
      </c>
      <c r="L751" s="48">
        <v>43662</v>
      </c>
      <c r="M751" s="43"/>
      <c r="N751" s="43" t="s">
        <v>9229</v>
      </c>
      <c r="O751" s="121">
        <v>43662</v>
      </c>
      <c r="P751" s="43" t="s">
        <v>4652</v>
      </c>
      <c r="Q751" s="31" t="b">
        <f>IF(AND(OR(G751:G754=DATOS!C$8,G751:G754=DATOS!C$9),H751:H754=DATOS!B$4),ROW(G751:G754))</f>
        <v>0</v>
      </c>
      <c r="R751" s="31" t="str">
        <f t="shared" ca="1" si="0"/>
        <v/>
      </c>
      <c r="S751" s="31">
        <f t="shared" ca="1" si="8"/>
        <v>0</v>
      </c>
      <c r="T751" s="32"/>
      <c r="U751" s="32"/>
      <c r="V751" s="32"/>
      <c r="W751" s="32"/>
      <c r="X751" s="32"/>
      <c r="Y751" s="32"/>
      <c r="Z751" s="32"/>
      <c r="AA751" s="32"/>
      <c r="AB751" s="32"/>
      <c r="AC751" s="32"/>
      <c r="AD751" s="32"/>
      <c r="AE751" s="32"/>
    </row>
    <row r="752" spans="1:31" ht="12.75">
      <c r="A752" s="37" t="s">
        <v>5077</v>
      </c>
      <c r="B752" s="43" t="s">
        <v>5080</v>
      </c>
      <c r="C752" s="45" t="s">
        <v>898</v>
      </c>
      <c r="D752" s="45" t="s">
        <v>4647</v>
      </c>
      <c r="E752" s="48">
        <v>43656</v>
      </c>
      <c r="F752" s="43" t="s">
        <v>9233</v>
      </c>
      <c r="G752" s="43" t="s">
        <v>114</v>
      </c>
      <c r="H752" s="51" t="s">
        <v>223</v>
      </c>
      <c r="I752" s="43" t="s">
        <v>226</v>
      </c>
      <c r="J752" s="31"/>
      <c r="K752" s="55"/>
      <c r="L752" s="31"/>
      <c r="M752" s="31"/>
      <c r="N752" s="43" t="s">
        <v>9234</v>
      </c>
      <c r="O752" s="48">
        <v>43656</v>
      </c>
      <c r="P752" s="43" t="s">
        <v>4652</v>
      </c>
      <c r="Q752" s="31" t="b">
        <f>IF(AND(OR(G752:G755=DATOS!C$8,G752:G755=DATOS!C$9),H752:H755=DATOS!B$4),ROW(G752:G755))</f>
        <v>0</v>
      </c>
      <c r="R752" s="31" t="str">
        <f t="shared" ca="1" si="0"/>
        <v/>
      </c>
      <c r="S752" s="31">
        <f t="shared" ca="1" si="8"/>
        <v>0</v>
      </c>
      <c r="T752" s="32"/>
      <c r="U752" s="32"/>
      <c r="V752" s="32"/>
      <c r="W752" s="32"/>
      <c r="X752" s="32"/>
      <c r="Y752" s="32"/>
      <c r="Z752" s="32"/>
      <c r="AA752" s="32"/>
      <c r="AB752" s="32"/>
      <c r="AC752" s="32"/>
      <c r="AD752" s="32"/>
      <c r="AE752" s="32"/>
    </row>
    <row r="753" spans="1:31" ht="12.75">
      <c r="A753" s="37" t="s">
        <v>8796</v>
      </c>
      <c r="B753" s="43" t="s">
        <v>8797</v>
      </c>
      <c r="C753" s="45" t="s">
        <v>380</v>
      </c>
      <c r="D753" s="45" t="s">
        <v>4647</v>
      </c>
      <c r="E753" s="48">
        <v>43656</v>
      </c>
      <c r="F753" s="43" t="s">
        <v>9235</v>
      </c>
      <c r="G753" s="43" t="s">
        <v>114</v>
      </c>
      <c r="H753" s="51" t="s">
        <v>223</v>
      </c>
      <c r="I753" s="43" t="s">
        <v>226</v>
      </c>
      <c r="J753" s="43"/>
      <c r="K753" s="52"/>
      <c r="L753" s="43"/>
      <c r="M753" s="43"/>
      <c r="N753" s="43" t="s">
        <v>9236</v>
      </c>
      <c r="O753" s="48">
        <v>43656</v>
      </c>
      <c r="P753" s="43" t="s">
        <v>4652</v>
      </c>
      <c r="Q753" s="31" t="b">
        <f>IF(AND(OR(G753:G756=DATOS!C$8,G753:G756=DATOS!C$9),H753:H756=DATOS!B$4),ROW(G753:G756))</f>
        <v>0</v>
      </c>
      <c r="R753" s="31" t="str">
        <f t="shared" ca="1" si="0"/>
        <v/>
      </c>
      <c r="S753" s="31">
        <f t="shared" ca="1" si="8"/>
        <v>0</v>
      </c>
      <c r="T753" s="32"/>
      <c r="U753" s="32"/>
      <c r="V753" s="32"/>
      <c r="W753" s="32"/>
      <c r="X753" s="32"/>
      <c r="Y753" s="32"/>
      <c r="Z753" s="32"/>
      <c r="AA753" s="32"/>
      <c r="AB753" s="32"/>
      <c r="AC753" s="32"/>
      <c r="AD753" s="32"/>
      <c r="AE753" s="32"/>
    </row>
    <row r="754" spans="1:31" ht="12.75">
      <c r="A754" s="37" t="s">
        <v>9239</v>
      </c>
      <c r="B754" s="43" t="s">
        <v>5974</v>
      </c>
      <c r="C754" s="45" t="s">
        <v>5086</v>
      </c>
      <c r="D754" s="45" t="s">
        <v>4671</v>
      </c>
      <c r="E754" s="48">
        <v>43656</v>
      </c>
      <c r="F754" s="43" t="s">
        <v>5140</v>
      </c>
      <c r="G754" s="43" t="s">
        <v>114</v>
      </c>
      <c r="H754" s="51" t="s">
        <v>223</v>
      </c>
      <c r="I754" s="43" t="s">
        <v>226</v>
      </c>
      <c r="J754" s="43"/>
      <c r="K754" s="52"/>
      <c r="L754" s="43"/>
      <c r="M754" s="43"/>
      <c r="N754" s="43" t="s">
        <v>9240</v>
      </c>
      <c r="O754" s="48">
        <v>43656</v>
      </c>
      <c r="P754" s="43" t="s">
        <v>4675</v>
      </c>
      <c r="Q754" s="31" t="b">
        <f>IF(AND(OR(G754:G758=DATOS!C$8,G754:G758=DATOS!C$9),H754:H758=DATOS!B$4),ROW(G754:G758))</f>
        <v>0</v>
      </c>
      <c r="R754" s="31" t="str">
        <f t="shared" ca="1" si="0"/>
        <v/>
      </c>
      <c r="S754" s="31">
        <f t="shared" ca="1" si="8"/>
        <v>0</v>
      </c>
      <c r="T754" s="32"/>
      <c r="U754" s="32"/>
      <c r="V754" s="32"/>
      <c r="W754" s="32"/>
      <c r="X754" s="32"/>
      <c r="Y754" s="32"/>
      <c r="Z754" s="32"/>
      <c r="AA754" s="32"/>
      <c r="AB754" s="32"/>
      <c r="AC754" s="32"/>
      <c r="AD754" s="32"/>
      <c r="AE754" s="32"/>
    </row>
    <row r="755" spans="1:31" ht="12.75">
      <c r="A755" s="37" t="s">
        <v>6911</v>
      </c>
      <c r="B755" s="43" t="s">
        <v>4980</v>
      </c>
      <c r="C755" s="45" t="s">
        <v>664</v>
      </c>
      <c r="D755" s="45" t="s">
        <v>4647</v>
      </c>
      <c r="E755" s="48">
        <v>43656</v>
      </c>
      <c r="F755" s="43" t="s">
        <v>9244</v>
      </c>
      <c r="G755" s="43" t="s">
        <v>271</v>
      </c>
      <c r="H755" s="51" t="s">
        <v>223</v>
      </c>
      <c r="I755" s="43" t="s">
        <v>226</v>
      </c>
      <c r="J755" s="43"/>
      <c r="K755" s="52">
        <v>43659</v>
      </c>
      <c r="L755" s="48">
        <v>43661</v>
      </c>
      <c r="M755" s="48">
        <v>43664</v>
      </c>
      <c r="N755" s="43" t="s">
        <v>9247</v>
      </c>
      <c r="O755" s="48">
        <v>43664</v>
      </c>
      <c r="P755" s="43" t="s">
        <v>4652</v>
      </c>
      <c r="Q755" s="31" t="b">
        <f>IF(AND(OR(G755:G759=DATOS!C$8,G755:G759=DATOS!C$9),H755:H759=DATOS!B$4),ROW(G755:G759))</f>
        <v>0</v>
      </c>
      <c r="R755" s="31" t="str">
        <f t="shared" ca="1" si="0"/>
        <v/>
      </c>
      <c r="S755" s="31">
        <f t="shared" ca="1" si="8"/>
        <v>0</v>
      </c>
      <c r="T755" s="32"/>
      <c r="U755" s="32"/>
      <c r="V755" s="32"/>
      <c r="W755" s="32"/>
      <c r="X755" s="32"/>
      <c r="Y755" s="32"/>
      <c r="Z755" s="32"/>
      <c r="AA755" s="32"/>
      <c r="AB755" s="32"/>
      <c r="AC755" s="32"/>
      <c r="AD755" s="32"/>
      <c r="AE755" s="32"/>
    </row>
    <row r="756" spans="1:31" ht="12.75">
      <c r="A756" s="37" t="s">
        <v>9252</v>
      </c>
      <c r="B756" s="43" t="s">
        <v>9128</v>
      </c>
      <c r="C756" s="45" t="s">
        <v>5086</v>
      </c>
      <c r="D756" s="45" t="s">
        <v>266</v>
      </c>
      <c r="E756" s="48">
        <v>43656</v>
      </c>
      <c r="F756" s="43" t="s">
        <v>7808</v>
      </c>
      <c r="G756" s="43" t="s">
        <v>114</v>
      </c>
      <c r="H756" s="51" t="s">
        <v>223</v>
      </c>
      <c r="I756" s="43" t="s">
        <v>226</v>
      </c>
      <c r="J756" s="43"/>
      <c r="K756" s="52"/>
      <c r="L756" s="43"/>
      <c r="M756" s="43"/>
      <c r="N756" s="43" t="s">
        <v>7359</v>
      </c>
      <c r="O756" s="121">
        <v>43656</v>
      </c>
      <c r="P756" s="43" t="s">
        <v>4675</v>
      </c>
      <c r="Q756" s="31" t="b">
        <f>IF(AND(OR(G756:G760=DATOS!C$8,G756:G760=DATOS!C$9),H756:H760=DATOS!B$4),ROW(G756:G760))</f>
        <v>0</v>
      </c>
      <c r="R756" s="31" t="str">
        <f t="shared" ca="1" si="0"/>
        <v/>
      </c>
      <c r="S756" s="31">
        <f t="shared" ca="1" si="8"/>
        <v>0</v>
      </c>
      <c r="T756" s="32"/>
      <c r="U756" s="32"/>
      <c r="V756" s="32"/>
      <c r="W756" s="32"/>
      <c r="X756" s="32"/>
      <c r="Y756" s="32"/>
      <c r="Z756" s="32"/>
      <c r="AA756" s="32"/>
      <c r="AB756" s="32"/>
      <c r="AC756" s="32"/>
      <c r="AD756" s="32"/>
      <c r="AE756" s="32"/>
    </row>
    <row r="757" spans="1:31" ht="12.75">
      <c r="A757" s="37" t="s">
        <v>6960</v>
      </c>
      <c r="B757" s="43" t="s">
        <v>6961</v>
      </c>
      <c r="C757" s="45" t="s">
        <v>216</v>
      </c>
      <c r="D757" s="45" t="s">
        <v>7690</v>
      </c>
      <c r="E757" s="48">
        <v>43656</v>
      </c>
      <c r="F757" s="43" t="s">
        <v>9255</v>
      </c>
      <c r="G757" s="43" t="s">
        <v>384</v>
      </c>
      <c r="H757" s="51" t="s">
        <v>223</v>
      </c>
      <c r="I757" s="43" t="s">
        <v>273</v>
      </c>
      <c r="J757" s="43"/>
      <c r="K757" s="52"/>
      <c r="L757" s="43"/>
      <c r="M757" s="43"/>
      <c r="N757" s="43" t="s">
        <v>9258</v>
      </c>
      <c r="O757" s="48">
        <v>43657</v>
      </c>
      <c r="P757" s="43" t="s">
        <v>5576</v>
      </c>
      <c r="Q757" s="31" t="b">
        <f>IF(AND(OR(G757:G761=DATOS!C$8,G757:G761=DATOS!C$9),H757:H761=DATOS!B$4),ROW(G757:G761))</f>
        <v>0</v>
      </c>
      <c r="R757" s="31" t="str">
        <f t="shared" ca="1" si="0"/>
        <v/>
      </c>
      <c r="S757" s="31">
        <f t="shared" ca="1" si="8"/>
        <v>0</v>
      </c>
      <c r="T757" s="32"/>
      <c r="U757" s="32"/>
      <c r="V757" s="32"/>
      <c r="W757" s="32"/>
      <c r="X757" s="32"/>
      <c r="Y757" s="32"/>
      <c r="Z757" s="32"/>
      <c r="AA757" s="32"/>
      <c r="AB757" s="32"/>
      <c r="AC757" s="32"/>
      <c r="AD757" s="32"/>
      <c r="AE757" s="32"/>
    </row>
    <row r="758" spans="1:31" ht="12.75">
      <c r="A758" s="37" t="s">
        <v>9262</v>
      </c>
      <c r="B758" s="43" t="s">
        <v>9263</v>
      </c>
      <c r="C758" s="45" t="s">
        <v>4655</v>
      </c>
      <c r="D758" s="45" t="s">
        <v>266</v>
      </c>
      <c r="E758" s="48">
        <v>43656</v>
      </c>
      <c r="F758" s="43" t="s">
        <v>9264</v>
      </c>
      <c r="G758" s="43" t="s">
        <v>114</v>
      </c>
      <c r="H758" s="51" t="s">
        <v>223</v>
      </c>
      <c r="I758" s="43" t="s">
        <v>226</v>
      </c>
      <c r="J758" s="43"/>
      <c r="K758" s="52"/>
      <c r="L758" s="43"/>
      <c r="M758" s="43"/>
      <c r="N758" s="43" t="s">
        <v>7368</v>
      </c>
      <c r="O758" s="48">
        <v>43657</v>
      </c>
      <c r="P758" s="31"/>
      <c r="Q758" s="31" t="b">
        <f>IF(AND(OR(G758:G762=DATOS!C$8,G758:G762=DATOS!C$9),H758:H762=DATOS!B$4),ROW(G758:G762))</f>
        <v>0</v>
      </c>
      <c r="R758" s="31" t="str">
        <f t="shared" ca="1" si="0"/>
        <v/>
      </c>
      <c r="S758" s="31">
        <f t="shared" ca="1" si="8"/>
        <v>0</v>
      </c>
      <c r="T758" s="32"/>
      <c r="U758" s="32"/>
      <c r="V758" s="32"/>
      <c r="W758" s="32"/>
      <c r="X758" s="32"/>
      <c r="Y758" s="32"/>
      <c r="Z758" s="32"/>
      <c r="AA758" s="32"/>
      <c r="AB758" s="32"/>
      <c r="AC758" s="32"/>
      <c r="AD758" s="32"/>
      <c r="AE758" s="32"/>
    </row>
    <row r="759" spans="1:31" ht="12.75">
      <c r="A759" s="90" t="s">
        <v>4782</v>
      </c>
      <c r="B759" s="43" t="s">
        <v>4783</v>
      </c>
      <c r="C759" s="45" t="s">
        <v>4784</v>
      </c>
      <c r="D759" s="45" t="s">
        <v>266</v>
      </c>
      <c r="E759" s="48">
        <v>43656</v>
      </c>
      <c r="F759" s="43" t="s">
        <v>9200</v>
      </c>
      <c r="G759" s="43" t="s">
        <v>271</v>
      </c>
      <c r="H759" s="51" t="s">
        <v>223</v>
      </c>
      <c r="I759" s="43" t="s">
        <v>226</v>
      </c>
      <c r="J759" s="43"/>
      <c r="K759" s="52"/>
      <c r="L759" s="43"/>
      <c r="M759" s="43"/>
      <c r="N759" s="43" t="s">
        <v>9267</v>
      </c>
      <c r="O759" s="48">
        <v>43656</v>
      </c>
      <c r="P759" s="43" t="s">
        <v>276</v>
      </c>
      <c r="Q759" s="31" t="b">
        <f>IF(AND(OR(G759:G763=DATOS!C$8,G759:G763=DATOS!C$9),H759:H763=DATOS!B$4),ROW(G759:G763))</f>
        <v>0</v>
      </c>
      <c r="R759" s="31" t="str">
        <f t="shared" ca="1" si="0"/>
        <v/>
      </c>
      <c r="S759" s="31">
        <f t="shared" ca="1" si="8"/>
        <v>0</v>
      </c>
      <c r="T759" s="32"/>
      <c r="U759" s="32"/>
      <c r="V759" s="32"/>
      <c r="W759" s="32"/>
      <c r="X759" s="32"/>
      <c r="Y759" s="32"/>
      <c r="Z759" s="32"/>
      <c r="AA759" s="32"/>
      <c r="AB759" s="32"/>
      <c r="AC759" s="32"/>
      <c r="AD759" s="32"/>
      <c r="AE759" s="32"/>
    </row>
    <row r="760" spans="1:31" ht="12.75">
      <c r="A760" s="99" t="s">
        <v>9269</v>
      </c>
      <c r="B760" s="43" t="s">
        <v>9270</v>
      </c>
      <c r="C760" s="45" t="s">
        <v>216</v>
      </c>
      <c r="D760" s="45" t="s">
        <v>266</v>
      </c>
      <c r="E760" s="48">
        <v>43656</v>
      </c>
      <c r="F760" s="43" t="s">
        <v>9271</v>
      </c>
      <c r="G760" s="43" t="s">
        <v>384</v>
      </c>
      <c r="H760" s="51" t="s">
        <v>223</v>
      </c>
      <c r="I760" s="43" t="s">
        <v>226</v>
      </c>
      <c r="J760" s="31"/>
      <c r="K760" s="52">
        <v>43657</v>
      </c>
      <c r="L760" s="31"/>
      <c r="M760" s="31"/>
      <c r="N760" s="43" t="s">
        <v>428</v>
      </c>
      <c r="O760" s="121">
        <v>43658</v>
      </c>
      <c r="P760" s="43" t="s">
        <v>389</v>
      </c>
      <c r="Q760" s="31" t="b">
        <f>IF(AND(OR(G760:G764=DATOS!C$8,G760:G764=DATOS!C$9),H760:H764=DATOS!B$4),ROW(G760:G764))</f>
        <v>0</v>
      </c>
      <c r="R760" s="31" t="str">
        <f t="shared" ca="1" si="0"/>
        <v/>
      </c>
      <c r="S760" s="31">
        <f t="shared" ca="1" si="8"/>
        <v>0</v>
      </c>
      <c r="T760" s="32"/>
      <c r="U760" s="32"/>
      <c r="V760" s="32"/>
      <c r="W760" s="32"/>
      <c r="X760" s="32"/>
      <c r="Y760" s="32"/>
      <c r="Z760" s="32"/>
      <c r="AA760" s="32"/>
      <c r="AB760" s="32"/>
      <c r="AC760" s="32"/>
      <c r="AD760" s="32"/>
      <c r="AE760" s="32"/>
    </row>
    <row r="761" spans="1:31" ht="12.75">
      <c r="A761" s="37" t="s">
        <v>9274</v>
      </c>
      <c r="B761" s="43" t="s">
        <v>6163</v>
      </c>
      <c r="C761" s="45" t="s">
        <v>942</v>
      </c>
      <c r="D761" s="45" t="s">
        <v>4647</v>
      </c>
      <c r="E761" s="48">
        <v>43657</v>
      </c>
      <c r="F761" s="43" t="s">
        <v>4787</v>
      </c>
      <c r="G761" s="43" t="s">
        <v>114</v>
      </c>
      <c r="H761" s="51" t="s">
        <v>223</v>
      </c>
      <c r="I761" s="43" t="s">
        <v>226</v>
      </c>
      <c r="J761" s="43"/>
      <c r="K761" s="52"/>
      <c r="L761" s="43"/>
      <c r="M761" s="43"/>
      <c r="N761" s="43" t="s">
        <v>6480</v>
      </c>
      <c r="O761" s="48">
        <v>43658</v>
      </c>
      <c r="P761" s="43" t="s">
        <v>4652</v>
      </c>
      <c r="Q761" s="31" t="b">
        <f>IF(AND(OR(G761:G765=DATOS!C$8,G761:G765=DATOS!C$9),H761:H765=DATOS!B$4),ROW(G761:G765))</f>
        <v>0</v>
      </c>
      <c r="R761" s="31" t="str">
        <f t="shared" ca="1" si="0"/>
        <v/>
      </c>
      <c r="S761" s="31">
        <f t="shared" ca="1" si="8"/>
        <v>0</v>
      </c>
      <c r="T761" s="32"/>
      <c r="U761" s="32"/>
      <c r="V761" s="32"/>
      <c r="W761" s="32"/>
      <c r="X761" s="32"/>
      <c r="Y761" s="32"/>
      <c r="Z761" s="32"/>
      <c r="AA761" s="32"/>
      <c r="AB761" s="32"/>
      <c r="AC761" s="32"/>
      <c r="AD761" s="32"/>
      <c r="AE761" s="32"/>
    </row>
    <row r="762" spans="1:31" ht="12.75">
      <c r="A762" s="37" t="s">
        <v>9282</v>
      </c>
      <c r="B762" s="43" t="s">
        <v>9283</v>
      </c>
      <c r="C762" s="45" t="s">
        <v>216</v>
      </c>
      <c r="D762" s="45" t="s">
        <v>266</v>
      </c>
      <c r="E762" s="48">
        <v>43657</v>
      </c>
      <c r="F762" s="43" t="s">
        <v>9284</v>
      </c>
      <c r="G762" s="43" t="s">
        <v>271</v>
      </c>
      <c r="H762" s="51" t="s">
        <v>223</v>
      </c>
      <c r="I762" s="43" t="s">
        <v>226</v>
      </c>
      <c r="J762" s="31"/>
      <c r="K762" s="55"/>
      <c r="L762" s="31"/>
      <c r="M762" s="31"/>
      <c r="N762" s="43" t="s">
        <v>9285</v>
      </c>
      <c r="O762" s="121">
        <v>43658</v>
      </c>
      <c r="P762" s="43" t="s">
        <v>276</v>
      </c>
      <c r="Q762" s="31" t="b">
        <f>IF(AND(OR(G762:G766=DATOS!C$8,G762:G766=DATOS!C$9),H762:H766=DATOS!B$4),ROW(G762:G766))</f>
        <v>0</v>
      </c>
      <c r="R762" s="31" t="str">
        <f t="shared" ca="1" si="0"/>
        <v/>
      </c>
      <c r="S762" s="31">
        <f t="shared" ca="1" si="8"/>
        <v>0</v>
      </c>
      <c r="T762" s="32"/>
      <c r="U762" s="32"/>
      <c r="V762" s="32"/>
      <c r="W762" s="32"/>
      <c r="X762" s="32"/>
      <c r="Y762" s="32"/>
      <c r="Z762" s="32"/>
      <c r="AA762" s="32"/>
      <c r="AB762" s="32"/>
      <c r="AC762" s="32"/>
      <c r="AD762" s="32"/>
      <c r="AE762" s="32"/>
    </row>
    <row r="763" spans="1:31" ht="12.75">
      <c r="A763" s="37" t="s">
        <v>9292</v>
      </c>
      <c r="B763" s="43" t="s">
        <v>662</v>
      </c>
      <c r="C763" s="45" t="s">
        <v>664</v>
      </c>
      <c r="D763" s="45" t="s">
        <v>7690</v>
      </c>
      <c r="E763" s="48">
        <v>43657</v>
      </c>
      <c r="F763" s="43" t="s">
        <v>9293</v>
      </c>
      <c r="G763" s="43" t="s">
        <v>271</v>
      </c>
      <c r="H763" s="51" t="s">
        <v>223</v>
      </c>
      <c r="I763" s="43" t="s">
        <v>273</v>
      </c>
      <c r="J763" s="31"/>
      <c r="K763" s="52">
        <v>43657</v>
      </c>
      <c r="L763" s="48">
        <v>43661</v>
      </c>
      <c r="M763" s="48">
        <v>43669</v>
      </c>
      <c r="N763" s="43" t="s">
        <v>9295</v>
      </c>
      <c r="O763" s="48">
        <v>43691</v>
      </c>
      <c r="P763" s="43" t="s">
        <v>7650</v>
      </c>
      <c r="Q763" s="31" t="b">
        <f>IF(AND(OR(G763:G767=DATOS!C$8,G763:G767=DATOS!C$9),H763:H767=DATOS!B$4),ROW(G763:G767))</f>
        <v>0</v>
      </c>
      <c r="R763" s="31" t="str">
        <f t="shared" ca="1" si="0"/>
        <v/>
      </c>
      <c r="S763" s="31">
        <f t="shared" ca="1" si="8"/>
        <v>0</v>
      </c>
      <c r="T763" s="32"/>
      <c r="U763" s="32"/>
      <c r="V763" s="32"/>
      <c r="W763" s="32"/>
      <c r="X763" s="32"/>
      <c r="Y763" s="32"/>
      <c r="Z763" s="32"/>
      <c r="AA763" s="32"/>
      <c r="AB763" s="32"/>
      <c r="AC763" s="32"/>
      <c r="AD763" s="32"/>
      <c r="AE763" s="32"/>
    </row>
    <row r="764" spans="1:31" ht="12.75">
      <c r="A764" s="37" t="s">
        <v>6214</v>
      </c>
      <c r="B764" s="43" t="s">
        <v>9299</v>
      </c>
      <c r="C764" s="45" t="s">
        <v>263</v>
      </c>
      <c r="D764" s="45" t="s">
        <v>4647</v>
      </c>
      <c r="E764" s="48">
        <v>43657</v>
      </c>
      <c r="F764" s="43" t="s">
        <v>3161</v>
      </c>
      <c r="G764" s="43" t="s">
        <v>271</v>
      </c>
      <c r="H764" s="51" t="s">
        <v>223</v>
      </c>
      <c r="I764" s="43" t="s">
        <v>273</v>
      </c>
      <c r="J764" s="31"/>
      <c r="K764" s="55"/>
      <c r="L764" s="31"/>
      <c r="M764" s="31"/>
      <c r="N764" s="43" t="s">
        <v>9301</v>
      </c>
      <c r="O764" s="48">
        <v>43658</v>
      </c>
      <c r="P764" s="43" t="s">
        <v>4652</v>
      </c>
      <c r="Q764" s="31" t="b">
        <f>IF(AND(OR(G764:G768=DATOS!C$8,G764:G768=DATOS!C$9),H764:H768=DATOS!B$4),ROW(G764:G768))</f>
        <v>0</v>
      </c>
      <c r="R764" s="31" t="str">
        <f t="shared" ca="1" si="0"/>
        <v/>
      </c>
      <c r="S764" s="31">
        <f t="shared" ca="1" si="8"/>
        <v>0</v>
      </c>
      <c r="T764" s="32"/>
      <c r="U764" s="32"/>
      <c r="V764" s="32"/>
      <c r="W764" s="32"/>
      <c r="X764" s="32"/>
      <c r="Y764" s="32"/>
      <c r="Z764" s="32"/>
      <c r="AA764" s="32"/>
      <c r="AB764" s="32"/>
      <c r="AC764" s="32"/>
      <c r="AD764" s="32"/>
      <c r="AE764" s="32"/>
    </row>
    <row r="765" spans="1:31" ht="12.75">
      <c r="A765" s="37" t="s">
        <v>7979</v>
      </c>
      <c r="B765" s="43" t="s">
        <v>6093</v>
      </c>
      <c r="C765" s="45" t="s">
        <v>216</v>
      </c>
      <c r="D765" s="45" t="s">
        <v>266</v>
      </c>
      <c r="E765" s="48">
        <v>43657</v>
      </c>
      <c r="F765" s="43" t="s">
        <v>9306</v>
      </c>
      <c r="G765" s="43" t="s">
        <v>271</v>
      </c>
      <c r="H765" s="51" t="s">
        <v>223</v>
      </c>
      <c r="I765" s="43" t="s">
        <v>273</v>
      </c>
      <c r="J765" s="31"/>
      <c r="K765" s="55"/>
      <c r="L765" s="31"/>
      <c r="M765" s="31"/>
      <c r="N765" s="31"/>
      <c r="O765" s="31"/>
      <c r="P765" s="31"/>
      <c r="Q765" s="31" t="b">
        <f>IF(AND(OR(G765:G769=DATOS!C$8,G765:G769=DATOS!C$9),H765:H769=DATOS!B$4),ROW(G765:G769))</f>
        <v>0</v>
      </c>
      <c r="R765" s="31" t="str">
        <f t="shared" ca="1" si="0"/>
        <v/>
      </c>
      <c r="S765" s="31">
        <f t="shared" ca="1" si="8"/>
        <v>0</v>
      </c>
      <c r="T765" s="32"/>
      <c r="U765" s="32"/>
      <c r="V765" s="32"/>
      <c r="W765" s="32"/>
      <c r="X765" s="32"/>
      <c r="Y765" s="32"/>
      <c r="Z765" s="32"/>
      <c r="AA765" s="32"/>
      <c r="AB765" s="32"/>
      <c r="AC765" s="32"/>
      <c r="AD765" s="32"/>
      <c r="AE765" s="32"/>
    </row>
    <row r="766" spans="1:31" ht="12.75">
      <c r="A766" s="37" t="s">
        <v>9113</v>
      </c>
      <c r="B766" s="43" t="s">
        <v>9114</v>
      </c>
      <c r="C766" s="45" t="s">
        <v>4726</v>
      </c>
      <c r="D766" s="45" t="s">
        <v>266</v>
      </c>
      <c r="E766" s="48">
        <v>43657</v>
      </c>
      <c r="F766" s="43" t="s">
        <v>9308</v>
      </c>
      <c r="G766" s="43" t="s">
        <v>114</v>
      </c>
      <c r="H766" s="51" t="s">
        <v>223</v>
      </c>
      <c r="I766" s="43" t="s">
        <v>226</v>
      </c>
      <c r="J766" s="31"/>
      <c r="K766" s="52">
        <v>43658</v>
      </c>
      <c r="L766" s="31"/>
      <c r="M766" s="31"/>
      <c r="N766" s="43" t="s">
        <v>9310</v>
      </c>
      <c r="O766" s="48">
        <v>43662</v>
      </c>
      <c r="P766" s="43" t="s">
        <v>4659</v>
      </c>
      <c r="Q766" s="31" t="b">
        <f>IF(AND(OR(G766:G770=DATOS!C$8,G766:G770=DATOS!C$9),H766:H770=DATOS!B$4),ROW(G766:G770))</f>
        <v>0</v>
      </c>
      <c r="R766" s="31" t="str">
        <f t="shared" ca="1" si="0"/>
        <v/>
      </c>
      <c r="S766" s="31">
        <f t="shared" ca="1" si="8"/>
        <v>0</v>
      </c>
      <c r="T766" s="32"/>
      <c r="U766" s="32"/>
      <c r="V766" s="32"/>
      <c r="W766" s="32"/>
      <c r="X766" s="32"/>
      <c r="Y766" s="32"/>
      <c r="Z766" s="32"/>
      <c r="AA766" s="32"/>
      <c r="AB766" s="32"/>
      <c r="AC766" s="32"/>
      <c r="AD766" s="32"/>
      <c r="AE766" s="32"/>
    </row>
    <row r="767" spans="1:31" ht="12.75">
      <c r="A767" s="37" t="s">
        <v>9136</v>
      </c>
      <c r="B767" s="43" t="s">
        <v>9137</v>
      </c>
      <c r="C767" s="45" t="s">
        <v>263</v>
      </c>
      <c r="D767" s="45" t="s">
        <v>266</v>
      </c>
      <c r="E767" s="48">
        <v>43657</v>
      </c>
      <c r="F767" s="43" t="s">
        <v>4762</v>
      </c>
      <c r="G767" s="43" t="s">
        <v>271</v>
      </c>
      <c r="H767" s="51" t="s">
        <v>223</v>
      </c>
      <c r="I767" s="43" t="s">
        <v>226</v>
      </c>
      <c r="J767" s="43"/>
      <c r="K767" s="52"/>
      <c r="L767" s="43"/>
      <c r="M767" s="43"/>
      <c r="N767" s="43" t="s">
        <v>9314</v>
      </c>
      <c r="O767" s="48">
        <v>43657</v>
      </c>
      <c r="P767" s="43" t="s">
        <v>276</v>
      </c>
      <c r="Q767" s="31" t="b">
        <f>IF(AND(OR(G767:G771=DATOS!C$8,G767:G771=DATOS!C$9),H767:H771=DATOS!B$4),ROW(G767:G771))</f>
        <v>0</v>
      </c>
      <c r="R767" s="31" t="str">
        <f t="shared" ca="1" si="0"/>
        <v/>
      </c>
      <c r="S767" s="31">
        <f t="shared" ca="1" si="8"/>
        <v>0</v>
      </c>
      <c r="T767" s="32"/>
      <c r="U767" s="32"/>
      <c r="V767" s="32"/>
      <c r="W767" s="32"/>
      <c r="X767" s="32"/>
      <c r="Y767" s="32"/>
      <c r="Z767" s="32"/>
      <c r="AA767" s="32"/>
      <c r="AB767" s="32"/>
      <c r="AC767" s="32"/>
      <c r="AD767" s="32"/>
      <c r="AE767" s="32"/>
    </row>
    <row r="768" spans="1:31" ht="12.75">
      <c r="A768" s="37" t="s">
        <v>6290</v>
      </c>
      <c r="B768" s="43" t="s">
        <v>6291</v>
      </c>
      <c r="C768" s="45" t="s">
        <v>216</v>
      </c>
      <c r="D768" s="45" t="s">
        <v>7690</v>
      </c>
      <c r="E768" s="48">
        <v>43657</v>
      </c>
      <c r="F768" s="43" t="s">
        <v>4762</v>
      </c>
      <c r="G768" s="43" t="s">
        <v>384</v>
      </c>
      <c r="H768" s="51" t="s">
        <v>223</v>
      </c>
      <c r="I768" s="43" t="s">
        <v>273</v>
      </c>
      <c r="J768" s="43"/>
      <c r="K768" s="52"/>
      <c r="L768" s="43"/>
      <c r="M768" s="43"/>
      <c r="N768" s="43" t="s">
        <v>9319</v>
      </c>
      <c r="O768" s="121">
        <v>43697</v>
      </c>
      <c r="P768" s="43" t="s">
        <v>4659</v>
      </c>
      <c r="Q768" s="31" t="b">
        <f>IF(AND(OR(G768:G772=DATOS!C$8,G768:G772=DATOS!C$9),H768:H772=DATOS!B$4),ROW(G768:G772))</f>
        <v>0</v>
      </c>
      <c r="R768" s="31" t="str">
        <f t="shared" ca="1" si="0"/>
        <v/>
      </c>
      <c r="S768" s="31">
        <f t="shared" ca="1" si="8"/>
        <v>0</v>
      </c>
      <c r="T768" s="32"/>
      <c r="U768" s="32"/>
      <c r="V768" s="32"/>
      <c r="W768" s="32"/>
      <c r="X768" s="32"/>
      <c r="Y768" s="32"/>
      <c r="Z768" s="32"/>
      <c r="AA768" s="32"/>
      <c r="AB768" s="32"/>
      <c r="AC768" s="32"/>
      <c r="AD768" s="32"/>
      <c r="AE768" s="32"/>
    </row>
    <row r="769" spans="1:31" ht="12.75">
      <c r="A769" s="37" t="s">
        <v>6872</v>
      </c>
      <c r="B769" s="43" t="s">
        <v>261</v>
      </c>
      <c r="C769" s="45" t="s">
        <v>263</v>
      </c>
      <c r="D769" s="45" t="s">
        <v>266</v>
      </c>
      <c r="E769" s="48">
        <v>43657</v>
      </c>
      <c r="F769" s="43" t="s">
        <v>9324</v>
      </c>
      <c r="G769" s="43" t="s">
        <v>271</v>
      </c>
      <c r="H769" s="51" t="s">
        <v>223</v>
      </c>
      <c r="I769" s="43"/>
      <c r="J769" s="43"/>
      <c r="K769" s="52"/>
      <c r="L769" s="43"/>
      <c r="M769" s="43"/>
      <c r="N769" s="43" t="s">
        <v>9325</v>
      </c>
      <c r="O769" s="48">
        <v>43658</v>
      </c>
      <c r="P769" s="43" t="s">
        <v>276</v>
      </c>
      <c r="Q769" s="31" t="b">
        <f>IF(AND(OR(G769:G773=DATOS!C$8,G769:G773=DATOS!C$9),H769:H773=DATOS!B$4),ROW(G769:G773))</f>
        <v>0</v>
      </c>
      <c r="R769" s="31" t="str">
        <f t="shared" ca="1" si="0"/>
        <v/>
      </c>
      <c r="S769" s="31">
        <f t="shared" ca="1" si="8"/>
        <v>0</v>
      </c>
      <c r="T769" s="32"/>
      <c r="U769" s="32"/>
      <c r="V769" s="32"/>
      <c r="W769" s="32"/>
      <c r="X769" s="32"/>
      <c r="Y769" s="32"/>
      <c r="Z769" s="32"/>
      <c r="AA769" s="32"/>
      <c r="AB769" s="32"/>
      <c r="AC769" s="32"/>
      <c r="AD769" s="32"/>
      <c r="AE769" s="32"/>
    </row>
    <row r="770" spans="1:31" ht="12.75">
      <c r="A770" s="37" t="s">
        <v>4782</v>
      </c>
      <c r="B770" s="43" t="s">
        <v>4783</v>
      </c>
      <c r="C770" s="45" t="s">
        <v>4784</v>
      </c>
      <c r="D770" s="45" t="s">
        <v>7690</v>
      </c>
      <c r="E770" s="48">
        <v>43657</v>
      </c>
      <c r="F770" s="43" t="s">
        <v>2029</v>
      </c>
      <c r="G770" s="43" t="s">
        <v>114</v>
      </c>
      <c r="H770" s="51" t="s">
        <v>223</v>
      </c>
      <c r="I770" s="43" t="s">
        <v>226</v>
      </c>
      <c r="J770" s="43"/>
      <c r="K770" s="52"/>
      <c r="L770" s="43"/>
      <c r="M770" s="43"/>
      <c r="N770" s="43" t="s">
        <v>6256</v>
      </c>
      <c r="O770" s="121">
        <v>43658</v>
      </c>
      <c r="P770" s="43" t="s">
        <v>4659</v>
      </c>
      <c r="Q770" s="31" t="b">
        <f>IF(AND(OR(G770:G774=DATOS!C$8,G770:G774=DATOS!C$9),H770:H774=DATOS!B$4),ROW(G770:G774))</f>
        <v>0</v>
      </c>
      <c r="R770" s="31" t="str">
        <f t="shared" ca="1" si="0"/>
        <v/>
      </c>
      <c r="S770" s="31">
        <f t="shared" ca="1" si="8"/>
        <v>0</v>
      </c>
      <c r="T770" s="32"/>
      <c r="U770" s="32"/>
      <c r="V770" s="32"/>
      <c r="W770" s="32"/>
      <c r="X770" s="32"/>
      <c r="Y770" s="32"/>
      <c r="Z770" s="32"/>
      <c r="AA770" s="32"/>
      <c r="AB770" s="32"/>
      <c r="AC770" s="32"/>
      <c r="AD770" s="32"/>
      <c r="AE770" s="32"/>
    </row>
    <row r="771" spans="1:31" ht="12.75">
      <c r="A771" s="37" t="s">
        <v>9331</v>
      </c>
      <c r="B771" s="43" t="s">
        <v>9332</v>
      </c>
      <c r="C771" s="45" t="s">
        <v>5573</v>
      </c>
      <c r="D771" s="45" t="s">
        <v>4647</v>
      </c>
      <c r="E771" s="48">
        <v>43658</v>
      </c>
      <c r="F771" s="43" t="s">
        <v>9334</v>
      </c>
      <c r="G771" s="43" t="s">
        <v>114</v>
      </c>
      <c r="H771" s="51" t="s">
        <v>223</v>
      </c>
      <c r="I771" s="43" t="s">
        <v>226</v>
      </c>
      <c r="J771" s="43"/>
      <c r="K771" s="52"/>
      <c r="L771" s="43"/>
      <c r="M771" s="43"/>
      <c r="N771" s="43" t="s">
        <v>9336</v>
      </c>
      <c r="O771" s="48">
        <v>43659</v>
      </c>
      <c r="P771" s="43" t="s">
        <v>4652</v>
      </c>
      <c r="Q771" s="31" t="b">
        <f>IF(AND(OR(G771:G775=DATOS!C$8,G771:G775=DATOS!C$9),H771:H775=DATOS!B$4),ROW(G771:G775))</f>
        <v>0</v>
      </c>
      <c r="R771" s="31" t="str">
        <f t="shared" ca="1" si="0"/>
        <v/>
      </c>
      <c r="S771" s="31">
        <f t="shared" ca="1" si="8"/>
        <v>0</v>
      </c>
      <c r="T771" s="32"/>
      <c r="U771" s="32"/>
      <c r="V771" s="32"/>
      <c r="W771" s="32"/>
      <c r="X771" s="32"/>
      <c r="Y771" s="32"/>
      <c r="Z771" s="32"/>
      <c r="AA771" s="32"/>
      <c r="AB771" s="32"/>
      <c r="AC771" s="32"/>
      <c r="AD771" s="32"/>
      <c r="AE771" s="37"/>
    </row>
    <row r="772" spans="1:31" ht="12.75">
      <c r="A772" s="37" t="s">
        <v>355</v>
      </c>
      <c r="B772" s="43" t="s">
        <v>358</v>
      </c>
      <c r="C772" s="45" t="s">
        <v>360</v>
      </c>
      <c r="D772" s="45" t="s">
        <v>4647</v>
      </c>
      <c r="E772" s="48">
        <v>43658</v>
      </c>
      <c r="F772" s="43" t="s">
        <v>4874</v>
      </c>
      <c r="G772" s="43" t="s">
        <v>271</v>
      </c>
      <c r="H772" s="51" t="s">
        <v>223</v>
      </c>
      <c r="I772" s="43" t="s">
        <v>226</v>
      </c>
      <c r="J772" s="43"/>
      <c r="K772" s="52"/>
      <c r="L772" s="43"/>
      <c r="M772" s="43"/>
      <c r="N772" s="43" t="s">
        <v>9342</v>
      </c>
      <c r="O772" s="48">
        <v>43658</v>
      </c>
      <c r="P772" s="43" t="s">
        <v>4652</v>
      </c>
      <c r="Q772" s="31" t="b">
        <f>IF(AND(OR(G772:G776=DATOS!C$8,G772:G776=DATOS!C$9),H772:H776=DATOS!B$4),ROW(G772:G776))</f>
        <v>0</v>
      </c>
      <c r="R772" s="31" t="str">
        <f t="shared" ca="1" si="0"/>
        <v/>
      </c>
      <c r="S772" s="31">
        <f t="shared" ca="1" si="8"/>
        <v>0</v>
      </c>
      <c r="T772" s="32"/>
      <c r="U772" s="32"/>
      <c r="V772" s="32"/>
      <c r="W772" s="32"/>
      <c r="X772" s="32"/>
      <c r="Y772" s="32"/>
      <c r="Z772" s="32"/>
      <c r="AA772" s="32"/>
      <c r="AB772" s="32"/>
      <c r="AC772" s="32"/>
      <c r="AD772" s="32"/>
      <c r="AE772" s="32"/>
    </row>
    <row r="773" spans="1:31" ht="12.75">
      <c r="A773" s="37" t="s">
        <v>5077</v>
      </c>
      <c r="B773" s="43" t="s">
        <v>5080</v>
      </c>
      <c r="C773" s="45" t="s">
        <v>898</v>
      </c>
      <c r="D773" s="45" t="s">
        <v>4647</v>
      </c>
      <c r="E773" s="48">
        <v>43658</v>
      </c>
      <c r="F773" s="43" t="s">
        <v>9345</v>
      </c>
      <c r="G773" s="43" t="s">
        <v>384</v>
      </c>
      <c r="H773" s="51" t="s">
        <v>223</v>
      </c>
      <c r="I773" s="43" t="s">
        <v>273</v>
      </c>
      <c r="J773" s="43"/>
      <c r="K773" s="52">
        <v>43662</v>
      </c>
      <c r="L773" s="48">
        <v>43663</v>
      </c>
      <c r="M773" s="43"/>
      <c r="N773" s="43" t="s">
        <v>9348</v>
      </c>
      <c r="O773" s="81">
        <v>43663</v>
      </c>
      <c r="P773" s="43" t="s">
        <v>5576</v>
      </c>
      <c r="Q773" s="31" t="b">
        <f>IF(AND(OR(G773:G777=DATOS!C$8,G773:G777=DATOS!C$9),H773:H777=DATOS!B$4),ROW(G773:G777))</f>
        <v>0</v>
      </c>
      <c r="R773" s="31" t="str">
        <f t="shared" ca="1" si="0"/>
        <v/>
      </c>
      <c r="S773" s="31">
        <f t="shared" ca="1" si="8"/>
        <v>0</v>
      </c>
      <c r="T773" s="32"/>
      <c r="U773" s="32"/>
      <c r="V773" s="32"/>
      <c r="W773" s="32"/>
      <c r="X773" s="32"/>
      <c r="Y773" s="32"/>
      <c r="Z773" s="32"/>
      <c r="AA773" s="32"/>
      <c r="AB773" s="32"/>
      <c r="AC773" s="32"/>
      <c r="AD773" s="32"/>
      <c r="AE773" s="32"/>
    </row>
    <row r="774" spans="1:31" ht="12.75">
      <c r="A774" s="37" t="s">
        <v>6214</v>
      </c>
      <c r="B774" s="43" t="s">
        <v>9299</v>
      </c>
      <c r="C774" s="45" t="s">
        <v>263</v>
      </c>
      <c r="D774" s="45" t="s">
        <v>4647</v>
      </c>
      <c r="E774" s="48">
        <v>43658</v>
      </c>
      <c r="F774" s="43" t="s">
        <v>9354</v>
      </c>
      <c r="G774" s="43" t="s">
        <v>271</v>
      </c>
      <c r="H774" s="51" t="s">
        <v>223</v>
      </c>
      <c r="I774" s="43" t="s">
        <v>226</v>
      </c>
      <c r="J774" s="43"/>
      <c r="K774" s="52"/>
      <c r="L774" s="43"/>
      <c r="M774" s="43"/>
      <c r="N774" s="43" t="s">
        <v>9355</v>
      </c>
      <c r="O774" s="121">
        <v>43663</v>
      </c>
      <c r="P774" s="43" t="s">
        <v>4652</v>
      </c>
      <c r="Q774" s="31" t="b">
        <f>IF(AND(OR(G774:G778=DATOS!C$8,G774:G778=DATOS!C$9),H774:H778=DATOS!B$4),ROW(G774:G778))</f>
        <v>0</v>
      </c>
      <c r="R774" s="31" t="str">
        <f t="shared" ca="1" si="0"/>
        <v/>
      </c>
      <c r="S774" s="31">
        <f t="shared" ca="1" si="8"/>
        <v>0</v>
      </c>
      <c r="T774" s="32"/>
      <c r="U774" s="32"/>
      <c r="V774" s="32"/>
      <c r="W774" s="32"/>
      <c r="X774" s="32"/>
      <c r="Y774" s="32"/>
      <c r="Z774" s="32"/>
      <c r="AA774" s="32"/>
      <c r="AB774" s="32"/>
      <c r="AC774" s="32"/>
      <c r="AD774" s="32"/>
      <c r="AE774" s="32"/>
    </row>
    <row r="775" spans="1:31" ht="12.75">
      <c r="A775" s="37" t="s">
        <v>9358</v>
      </c>
      <c r="B775" s="43" t="s">
        <v>9359</v>
      </c>
      <c r="C775" s="45" t="s">
        <v>5367</v>
      </c>
      <c r="D775" s="45" t="s">
        <v>4647</v>
      </c>
      <c r="E775" s="48">
        <v>43659</v>
      </c>
      <c r="F775" s="43" t="s">
        <v>8867</v>
      </c>
      <c r="G775" s="43" t="s">
        <v>384</v>
      </c>
      <c r="H775" s="51" t="s">
        <v>223</v>
      </c>
      <c r="I775" s="43" t="s">
        <v>273</v>
      </c>
      <c r="J775" s="43"/>
      <c r="K775" s="52">
        <v>43662</v>
      </c>
      <c r="L775" s="43"/>
      <c r="M775" s="43"/>
      <c r="N775" s="43" t="s">
        <v>9360</v>
      </c>
      <c r="O775" s="48">
        <v>43664</v>
      </c>
      <c r="P775" s="43" t="s">
        <v>389</v>
      </c>
      <c r="Q775" s="31" t="b">
        <f>IF(AND(OR(G775:G779=DATOS!C$8,G775:G779=DATOS!C$9),H775:H779=DATOS!B$4),ROW(G775:G779))</f>
        <v>0</v>
      </c>
      <c r="R775" s="31" t="str">
        <f t="shared" ca="1" si="0"/>
        <v/>
      </c>
      <c r="S775" s="31">
        <f t="shared" ca="1" si="8"/>
        <v>0</v>
      </c>
      <c r="T775" s="32"/>
      <c r="U775" s="32"/>
      <c r="V775" s="32"/>
      <c r="W775" s="32"/>
      <c r="X775" s="32"/>
      <c r="Y775" s="32"/>
      <c r="Z775" s="32"/>
      <c r="AA775" s="32"/>
      <c r="AB775" s="32"/>
      <c r="AC775" s="32"/>
      <c r="AD775" s="32"/>
      <c r="AE775" s="32"/>
    </row>
    <row r="776" spans="1:31" ht="12.75">
      <c r="A776" s="37" t="s">
        <v>7921</v>
      </c>
      <c r="B776" s="43" t="s">
        <v>7922</v>
      </c>
      <c r="C776" s="45" t="s">
        <v>624</v>
      </c>
      <c r="D776" s="45" t="s">
        <v>4647</v>
      </c>
      <c r="E776" s="48">
        <v>43659</v>
      </c>
      <c r="F776" s="43" t="s">
        <v>4787</v>
      </c>
      <c r="G776" s="43" t="s">
        <v>114</v>
      </c>
      <c r="H776" s="51" t="s">
        <v>223</v>
      </c>
      <c r="I776" s="43" t="s">
        <v>226</v>
      </c>
      <c r="J776" s="43"/>
      <c r="K776" s="52"/>
      <c r="L776" s="43"/>
      <c r="M776" s="43"/>
      <c r="N776" s="84" t="s">
        <v>9366</v>
      </c>
      <c r="O776" s="121">
        <v>43659</v>
      </c>
      <c r="P776" s="43" t="s">
        <v>4652</v>
      </c>
      <c r="Q776" s="31" t="b">
        <f>IF(AND(OR(G776:G780=DATOS!C$8,G776:G780=DATOS!C$9),H776:H780=DATOS!B$4),ROW(G776:G780))</f>
        <v>0</v>
      </c>
      <c r="R776" s="31" t="str">
        <f t="shared" ca="1" si="0"/>
        <v/>
      </c>
      <c r="S776" s="31">
        <f t="shared" ca="1" si="8"/>
        <v>0</v>
      </c>
      <c r="T776" s="32"/>
      <c r="U776" s="32"/>
      <c r="V776" s="32"/>
      <c r="W776" s="32"/>
      <c r="X776" s="32"/>
      <c r="Y776" s="32"/>
      <c r="Z776" s="32"/>
      <c r="AA776" s="32"/>
      <c r="AB776" s="32"/>
      <c r="AC776" s="32"/>
      <c r="AD776" s="32"/>
      <c r="AE776" s="32"/>
    </row>
    <row r="777" spans="1:31" ht="12.75">
      <c r="A777" s="37" t="s">
        <v>8796</v>
      </c>
      <c r="B777" s="43" t="s">
        <v>8797</v>
      </c>
      <c r="C777" s="45" t="s">
        <v>380</v>
      </c>
      <c r="D777" s="45" t="s">
        <v>266</v>
      </c>
      <c r="E777" s="48">
        <v>43659</v>
      </c>
      <c r="F777" s="43" t="s">
        <v>8867</v>
      </c>
      <c r="G777" s="43" t="s">
        <v>114</v>
      </c>
      <c r="H777" s="51" t="s">
        <v>223</v>
      </c>
      <c r="I777" s="43" t="s">
        <v>226</v>
      </c>
      <c r="J777" s="43"/>
      <c r="K777" s="52"/>
      <c r="L777" s="43"/>
      <c r="M777" s="43"/>
      <c r="N777" s="43" t="s">
        <v>7499</v>
      </c>
      <c r="O777" s="121">
        <v>43659</v>
      </c>
      <c r="P777" s="43" t="s">
        <v>276</v>
      </c>
      <c r="Q777" s="31" t="b">
        <f>IF(AND(OR(G777:G781=DATOS!C$8,G777:G781=DATOS!C$9),H777:H781=DATOS!B$4),ROW(G777:G781))</f>
        <v>0</v>
      </c>
      <c r="R777" s="31" t="str">
        <f t="shared" ca="1" si="0"/>
        <v/>
      </c>
      <c r="S777" s="31">
        <f t="shared" ca="1" si="8"/>
        <v>0</v>
      </c>
      <c r="T777" s="32"/>
      <c r="U777" s="32"/>
      <c r="V777" s="32"/>
      <c r="W777" s="32"/>
      <c r="X777" s="32"/>
      <c r="Y777" s="32"/>
      <c r="Z777" s="32"/>
      <c r="AA777" s="32"/>
      <c r="AB777" s="32"/>
      <c r="AC777" s="32"/>
      <c r="AD777" s="32"/>
      <c r="AE777" s="32"/>
    </row>
    <row r="778" spans="1:31" ht="12.75">
      <c r="A778" s="37" t="s">
        <v>9373</v>
      </c>
      <c r="B778" s="43" t="s">
        <v>5240</v>
      </c>
      <c r="C778" s="45" t="s">
        <v>263</v>
      </c>
      <c r="D778" s="45" t="s">
        <v>4671</v>
      </c>
      <c r="E778" s="48">
        <v>43661</v>
      </c>
      <c r="F778" s="43" t="s">
        <v>9374</v>
      </c>
      <c r="G778" s="43" t="s">
        <v>114</v>
      </c>
      <c r="H778" s="51" t="s">
        <v>223</v>
      </c>
      <c r="I778" s="43" t="s">
        <v>226</v>
      </c>
      <c r="J778" s="31"/>
      <c r="K778" s="52">
        <v>43662</v>
      </c>
      <c r="L778" s="31"/>
      <c r="M778" s="31"/>
      <c r="N778" s="43" t="s">
        <v>9375</v>
      </c>
      <c r="O778" s="48">
        <v>43662</v>
      </c>
      <c r="P778" s="43" t="s">
        <v>7650</v>
      </c>
      <c r="Q778" s="31" t="b">
        <f>IF(AND(OR(G778:G782=DATOS!C$8,G778:G782=DATOS!C$9),H778:H782=DATOS!B$4),ROW(G778:G782))</f>
        <v>0</v>
      </c>
      <c r="R778" s="31" t="str">
        <f t="shared" ca="1" si="0"/>
        <v/>
      </c>
      <c r="S778" s="31">
        <f t="shared" ca="1" si="8"/>
        <v>0</v>
      </c>
      <c r="T778" s="32"/>
      <c r="U778" s="32"/>
      <c r="V778" s="32"/>
      <c r="W778" s="32"/>
      <c r="X778" s="32"/>
      <c r="Y778" s="32"/>
      <c r="Z778" s="32"/>
      <c r="AA778" s="32"/>
      <c r="AB778" s="32"/>
      <c r="AC778" s="32"/>
      <c r="AD778" s="32"/>
      <c r="AE778" s="32"/>
    </row>
    <row r="779" spans="1:31" ht="12.75">
      <c r="A779" s="37" t="s">
        <v>355</v>
      </c>
      <c r="B779" s="43" t="s">
        <v>358</v>
      </c>
      <c r="C779" s="45" t="s">
        <v>360</v>
      </c>
      <c r="D779" s="45" t="s">
        <v>4671</v>
      </c>
      <c r="E779" s="48">
        <v>43661</v>
      </c>
      <c r="F779" s="43" t="s">
        <v>6506</v>
      </c>
      <c r="G779" s="43" t="s">
        <v>271</v>
      </c>
      <c r="H779" s="51" t="s">
        <v>223</v>
      </c>
      <c r="I779" s="43" t="s">
        <v>226</v>
      </c>
      <c r="J779" s="43"/>
      <c r="K779" s="52"/>
      <c r="L779" s="43"/>
      <c r="M779" s="43"/>
      <c r="N779" s="43" t="s">
        <v>7499</v>
      </c>
      <c r="O779" s="48">
        <v>43661</v>
      </c>
      <c r="P779" s="43" t="s">
        <v>4675</v>
      </c>
      <c r="Q779" s="31" t="b">
        <f>IF(AND(OR(G779:G783=DATOS!C$8,G779:G783=DATOS!C$9),H779:H783=DATOS!B$4),ROW(G779:G783))</f>
        <v>0</v>
      </c>
      <c r="R779" s="31" t="str">
        <f t="shared" ca="1" si="0"/>
        <v/>
      </c>
      <c r="S779" s="31">
        <f t="shared" ca="1" si="8"/>
        <v>0</v>
      </c>
      <c r="T779" s="32"/>
      <c r="U779" s="32"/>
      <c r="V779" s="32"/>
      <c r="W779" s="32"/>
      <c r="X779" s="32"/>
      <c r="Y779" s="32"/>
      <c r="Z779" s="32"/>
      <c r="AA779" s="32"/>
      <c r="AB779" s="32"/>
      <c r="AC779" s="32"/>
      <c r="AD779" s="32"/>
      <c r="AE779" s="32"/>
    </row>
    <row r="780" spans="1:31" ht="12.75">
      <c r="A780" s="37" t="s">
        <v>9380</v>
      </c>
      <c r="B780" s="43" t="s">
        <v>9224</v>
      </c>
      <c r="C780" s="45" t="s">
        <v>4655</v>
      </c>
      <c r="D780" s="45" t="s">
        <v>7690</v>
      </c>
      <c r="E780" s="48">
        <v>43661</v>
      </c>
      <c r="F780" s="43" t="s">
        <v>9381</v>
      </c>
      <c r="G780" s="43" t="s">
        <v>384</v>
      </c>
      <c r="H780" s="51" t="s">
        <v>223</v>
      </c>
      <c r="I780" s="43" t="s">
        <v>273</v>
      </c>
      <c r="J780" s="31"/>
      <c r="K780" s="52">
        <v>43663</v>
      </c>
      <c r="L780" s="48">
        <v>43664</v>
      </c>
      <c r="M780" s="48">
        <v>43669</v>
      </c>
      <c r="N780" s="43" t="s">
        <v>5993</v>
      </c>
      <c r="O780" s="48">
        <v>43670</v>
      </c>
      <c r="P780" s="43" t="s">
        <v>389</v>
      </c>
      <c r="Q780" s="31" t="b">
        <f>IF(AND(OR(G780:G784=DATOS!C$8,G780:G784=DATOS!C$9),H780:H784=DATOS!B$4),ROW(G780:G784))</f>
        <v>0</v>
      </c>
      <c r="R780" s="31" t="str">
        <f t="shared" ca="1" si="0"/>
        <v/>
      </c>
      <c r="S780" s="31">
        <f t="shared" ca="1" si="8"/>
        <v>0</v>
      </c>
      <c r="T780" s="32"/>
      <c r="U780" s="32"/>
      <c r="V780" s="32"/>
      <c r="W780" s="32"/>
      <c r="X780" s="32"/>
      <c r="Y780" s="32"/>
      <c r="Z780" s="32"/>
      <c r="AA780" s="32"/>
      <c r="AB780" s="32"/>
      <c r="AC780" s="32"/>
      <c r="AD780" s="32"/>
      <c r="AE780" s="32"/>
    </row>
    <row r="781" spans="1:31" ht="12.75">
      <c r="A781" s="37" t="s">
        <v>7257</v>
      </c>
      <c r="B781" s="280" t="s">
        <v>6999</v>
      </c>
      <c r="C781" s="45" t="s">
        <v>414</v>
      </c>
      <c r="D781" s="45" t="s">
        <v>7690</v>
      </c>
      <c r="E781" s="48">
        <v>43661</v>
      </c>
      <c r="F781" s="43" t="s">
        <v>9384</v>
      </c>
      <c r="G781" s="43" t="s">
        <v>114</v>
      </c>
      <c r="H781" s="51" t="s">
        <v>223</v>
      </c>
      <c r="I781" s="43" t="s">
        <v>226</v>
      </c>
      <c r="J781" s="31"/>
      <c r="K781" s="52">
        <v>43662</v>
      </c>
      <c r="L781" s="48">
        <v>43664</v>
      </c>
      <c r="M781" s="31"/>
      <c r="N781" s="43" t="s">
        <v>8395</v>
      </c>
      <c r="O781" s="48">
        <v>43664</v>
      </c>
      <c r="P781" s="43" t="s">
        <v>4652</v>
      </c>
      <c r="Q781" s="31" t="b">
        <f>IF(AND(OR(G781:G785=DATOS!C$8,G781:G785=DATOS!C$9),H781:H785=DATOS!B$4),ROW(G781:G785))</f>
        <v>0</v>
      </c>
      <c r="R781" s="31" t="str">
        <f t="shared" ca="1" si="0"/>
        <v/>
      </c>
      <c r="S781" s="31">
        <f t="shared" ca="1" si="8"/>
        <v>0</v>
      </c>
      <c r="T781" s="32"/>
      <c r="U781" s="32"/>
      <c r="V781" s="32"/>
      <c r="W781" s="32"/>
      <c r="X781" s="32"/>
      <c r="Y781" s="32"/>
      <c r="Z781" s="32"/>
      <c r="AA781" s="32"/>
      <c r="AB781" s="32"/>
      <c r="AC781" s="32"/>
      <c r="AD781" s="32"/>
      <c r="AE781" s="32"/>
    </row>
    <row r="782" spans="1:31" ht="12.75">
      <c r="A782" s="37" t="s">
        <v>9386</v>
      </c>
      <c r="B782" s="43" t="s">
        <v>6999</v>
      </c>
      <c r="C782" s="45" t="s">
        <v>414</v>
      </c>
      <c r="D782" s="45" t="s">
        <v>7690</v>
      </c>
      <c r="E782" s="48">
        <v>43661</v>
      </c>
      <c r="F782" s="43" t="s">
        <v>9384</v>
      </c>
      <c r="G782" s="43" t="s">
        <v>384</v>
      </c>
      <c r="H782" s="51" t="s">
        <v>223</v>
      </c>
      <c r="I782" s="43" t="s">
        <v>226</v>
      </c>
      <c r="J782" s="31"/>
      <c r="K782" s="52">
        <v>43662</v>
      </c>
      <c r="L782" s="48">
        <v>43663</v>
      </c>
      <c r="M782" s="31"/>
      <c r="N782" s="43" t="s">
        <v>8395</v>
      </c>
      <c r="O782" s="48">
        <v>43665</v>
      </c>
      <c r="P782" s="43" t="s">
        <v>5576</v>
      </c>
      <c r="Q782" s="31" t="b">
        <f>IF(AND(OR(G782:G786=DATOS!C$8,G782:G786=DATOS!C$9),H782:H786=DATOS!B$4),ROW(G782:G786))</f>
        <v>0</v>
      </c>
      <c r="R782" s="31" t="str">
        <f t="shared" ca="1" si="0"/>
        <v/>
      </c>
      <c r="S782" s="31">
        <f t="shared" ca="1" si="8"/>
        <v>0</v>
      </c>
      <c r="T782" s="32"/>
      <c r="U782" s="32"/>
      <c r="V782" s="32"/>
      <c r="W782" s="32"/>
      <c r="X782" s="32"/>
      <c r="Y782" s="32"/>
      <c r="Z782" s="32"/>
      <c r="AA782" s="32"/>
      <c r="AB782" s="32"/>
      <c r="AC782" s="32"/>
      <c r="AD782" s="32"/>
      <c r="AE782" s="32"/>
    </row>
    <row r="783" spans="1:31" ht="12.75">
      <c r="A783" s="37" t="s">
        <v>9388</v>
      </c>
      <c r="B783" s="43" t="s">
        <v>9390</v>
      </c>
      <c r="C783" s="45" t="s">
        <v>664</v>
      </c>
      <c r="D783" s="45" t="s">
        <v>7690</v>
      </c>
      <c r="E783" s="48">
        <v>43661</v>
      </c>
      <c r="F783" s="43" t="s">
        <v>9384</v>
      </c>
      <c r="G783" s="43" t="s">
        <v>114</v>
      </c>
      <c r="H783" s="51" t="s">
        <v>223</v>
      </c>
      <c r="I783" s="43" t="s">
        <v>226</v>
      </c>
      <c r="J783" s="31"/>
      <c r="K783" s="52">
        <v>43662</v>
      </c>
      <c r="L783" s="31"/>
      <c r="M783" s="31"/>
      <c r="N783" s="43" t="s">
        <v>274</v>
      </c>
      <c r="O783" s="48">
        <v>43662</v>
      </c>
      <c r="P783" s="43" t="s">
        <v>7650</v>
      </c>
      <c r="Q783" s="31" t="b">
        <f>IF(AND(OR(G783:G787=DATOS!C$8,G783:G787=DATOS!C$9),H783:H787=DATOS!B$4),ROW(G783:G787))</f>
        <v>0</v>
      </c>
      <c r="R783" s="31" t="str">
        <f t="shared" ca="1" si="0"/>
        <v/>
      </c>
      <c r="S783" s="31">
        <f t="shared" ca="1" si="8"/>
        <v>0</v>
      </c>
      <c r="T783" s="32"/>
      <c r="U783" s="32"/>
      <c r="V783" s="32"/>
      <c r="W783" s="32"/>
      <c r="X783" s="32"/>
      <c r="Y783" s="32"/>
      <c r="Z783" s="32"/>
      <c r="AA783" s="32"/>
      <c r="AB783" s="32"/>
      <c r="AC783" s="32"/>
      <c r="AD783" s="32"/>
      <c r="AE783" s="32"/>
    </row>
    <row r="784" spans="1:31" ht="12.75">
      <c r="A784" s="37" t="s">
        <v>5925</v>
      </c>
      <c r="B784" s="43" t="s">
        <v>5926</v>
      </c>
      <c r="C784" s="45" t="s">
        <v>4726</v>
      </c>
      <c r="D784" s="45" t="s">
        <v>4671</v>
      </c>
      <c r="E784" s="48">
        <v>43661</v>
      </c>
      <c r="F784" s="43" t="s">
        <v>9392</v>
      </c>
      <c r="G784" s="43" t="s">
        <v>271</v>
      </c>
      <c r="H784" s="51" t="s">
        <v>223</v>
      </c>
      <c r="I784" s="43" t="s">
        <v>226</v>
      </c>
      <c r="J784" s="31"/>
      <c r="K784" s="55"/>
      <c r="L784" s="31"/>
      <c r="M784" s="31"/>
      <c r="N784" s="43" t="s">
        <v>4797</v>
      </c>
      <c r="O784" s="48">
        <v>43661</v>
      </c>
      <c r="P784" s="43" t="s">
        <v>4675</v>
      </c>
      <c r="Q784" s="31" t="b">
        <f>IF(AND(OR(G784:G788=DATOS!C$8,G784:G788=DATOS!C$9),H784:H788=DATOS!B$4),ROW(G784:G788))</f>
        <v>0</v>
      </c>
      <c r="R784" s="31" t="str">
        <f t="shared" ca="1" si="0"/>
        <v/>
      </c>
      <c r="S784" s="31">
        <f t="shared" ca="1" si="8"/>
        <v>0</v>
      </c>
      <c r="T784" s="32"/>
      <c r="U784" s="32"/>
      <c r="V784" s="32"/>
      <c r="W784" s="32"/>
      <c r="X784" s="32"/>
      <c r="Y784" s="32"/>
      <c r="Z784" s="32"/>
      <c r="AA784" s="32"/>
      <c r="AB784" s="32"/>
      <c r="AC784" s="32"/>
      <c r="AD784" s="32"/>
      <c r="AE784" s="32"/>
    </row>
    <row r="785" spans="1:31" ht="12.75">
      <c r="A785" s="37" t="s">
        <v>9396</v>
      </c>
      <c r="B785" s="43" t="s">
        <v>9397</v>
      </c>
      <c r="C785" s="45" t="s">
        <v>4746</v>
      </c>
      <c r="D785" s="45" t="s">
        <v>7690</v>
      </c>
      <c r="E785" s="48">
        <v>43661</v>
      </c>
      <c r="F785" s="43" t="s">
        <v>9398</v>
      </c>
      <c r="G785" s="43" t="s">
        <v>271</v>
      </c>
      <c r="H785" s="51" t="s">
        <v>223</v>
      </c>
      <c r="I785" s="43" t="s">
        <v>273</v>
      </c>
      <c r="J785" s="43"/>
      <c r="K785" s="52"/>
      <c r="L785" s="43"/>
      <c r="M785" s="43"/>
      <c r="N785" s="43" t="s">
        <v>9399</v>
      </c>
      <c r="O785" s="121">
        <v>43661</v>
      </c>
      <c r="P785" s="43" t="s">
        <v>7650</v>
      </c>
      <c r="Q785" s="31" t="b">
        <f>IF(AND(OR(G785:G789=DATOS!C$8,G785:G789=DATOS!C$9),H785:H789=DATOS!B$4),ROW(G785:G789))</f>
        <v>0</v>
      </c>
      <c r="R785" s="31" t="str">
        <f t="shared" ca="1" si="0"/>
        <v/>
      </c>
      <c r="S785" s="31">
        <f t="shared" ca="1" si="8"/>
        <v>0</v>
      </c>
      <c r="T785" s="32"/>
      <c r="U785" s="32"/>
      <c r="V785" s="32"/>
      <c r="W785" s="32"/>
      <c r="X785" s="32"/>
      <c r="Y785" s="32"/>
      <c r="Z785" s="32"/>
      <c r="AA785" s="32"/>
      <c r="AB785" s="32"/>
      <c r="AC785" s="32"/>
      <c r="AD785" s="32"/>
      <c r="AE785" s="32"/>
    </row>
    <row r="786" spans="1:31" ht="12.75">
      <c r="A786" s="37" t="s">
        <v>9404</v>
      </c>
      <c r="B786" s="43" t="s">
        <v>7142</v>
      </c>
      <c r="C786" s="45" t="s">
        <v>5086</v>
      </c>
      <c r="D786" s="45" t="s">
        <v>7690</v>
      </c>
      <c r="E786" s="48">
        <v>43661</v>
      </c>
      <c r="F786" s="43" t="s">
        <v>8001</v>
      </c>
      <c r="G786" s="43" t="s">
        <v>271</v>
      </c>
      <c r="H786" s="51" t="s">
        <v>223</v>
      </c>
      <c r="I786" s="43" t="s">
        <v>226</v>
      </c>
      <c r="J786" s="43"/>
      <c r="K786" s="52"/>
      <c r="L786" s="43"/>
      <c r="M786" s="43"/>
      <c r="N786" s="43" t="s">
        <v>9405</v>
      </c>
      <c r="O786" s="121">
        <v>43661</v>
      </c>
      <c r="P786" s="43" t="s">
        <v>4659</v>
      </c>
      <c r="Q786" s="31" t="b">
        <f>IF(AND(OR(G786:G790=DATOS!C$8,G786:G790=DATOS!C$9),H786:H790=DATOS!B$4),ROW(G786:G790))</f>
        <v>0</v>
      </c>
      <c r="R786" s="31" t="str">
        <f t="shared" ca="1" si="0"/>
        <v/>
      </c>
      <c r="S786" s="31">
        <f t="shared" ca="1" si="8"/>
        <v>0</v>
      </c>
      <c r="T786" s="32"/>
      <c r="U786" s="32"/>
      <c r="V786" s="32"/>
      <c r="W786" s="32"/>
      <c r="X786" s="32"/>
      <c r="Y786" s="32"/>
      <c r="Z786" s="32"/>
      <c r="AA786" s="32"/>
      <c r="AB786" s="32"/>
      <c r="AC786" s="32"/>
      <c r="AD786" s="32"/>
      <c r="AE786" s="32"/>
    </row>
    <row r="787" spans="1:31" ht="12.75">
      <c r="A787" s="37" t="s">
        <v>7526</v>
      </c>
      <c r="B787" s="43" t="s">
        <v>7528</v>
      </c>
      <c r="C787" s="45" t="s">
        <v>942</v>
      </c>
      <c r="D787" s="45" t="s">
        <v>4647</v>
      </c>
      <c r="E787" s="48">
        <v>43662</v>
      </c>
      <c r="F787" s="43" t="s">
        <v>9407</v>
      </c>
      <c r="G787" s="43" t="s">
        <v>114</v>
      </c>
      <c r="H787" s="51" t="s">
        <v>223</v>
      </c>
      <c r="I787" s="43" t="s">
        <v>226</v>
      </c>
      <c r="J787" s="43"/>
      <c r="K787" s="52">
        <v>43662</v>
      </c>
      <c r="L787" s="48">
        <v>43663</v>
      </c>
      <c r="M787" s="48">
        <v>43669</v>
      </c>
      <c r="N787" s="43" t="s">
        <v>9410</v>
      </c>
      <c r="O787" s="48">
        <v>43669</v>
      </c>
      <c r="P787" s="43" t="s">
        <v>4652</v>
      </c>
      <c r="Q787" s="31" t="b">
        <f>IF(AND(OR(G787:G791=DATOS!C$8,G787:G791=DATOS!C$9),H787:H791=DATOS!B$4),ROW(G787:G791))</f>
        <v>0</v>
      </c>
      <c r="R787" s="31" t="str">
        <f t="shared" ca="1" si="0"/>
        <v/>
      </c>
      <c r="S787" s="31">
        <f t="shared" ca="1" si="8"/>
        <v>0</v>
      </c>
      <c r="T787" s="32"/>
      <c r="U787" s="32"/>
      <c r="V787" s="32"/>
      <c r="W787" s="32"/>
      <c r="X787" s="32"/>
      <c r="Y787" s="32"/>
      <c r="Z787" s="32"/>
      <c r="AA787" s="32"/>
      <c r="AB787" s="32"/>
      <c r="AC787" s="32"/>
      <c r="AD787" s="32"/>
      <c r="AE787" s="32"/>
    </row>
    <row r="788" spans="1:31" ht="12.75">
      <c r="A788" s="37" t="s">
        <v>291</v>
      </c>
      <c r="B788" s="43" t="s">
        <v>293</v>
      </c>
      <c r="C788" s="45" t="s">
        <v>216</v>
      </c>
      <c r="D788" s="45" t="s">
        <v>4647</v>
      </c>
      <c r="E788" s="121">
        <v>43662</v>
      </c>
      <c r="F788" s="43" t="s">
        <v>9414</v>
      </c>
      <c r="G788" s="43" t="s">
        <v>114</v>
      </c>
      <c r="H788" s="51" t="s">
        <v>223</v>
      </c>
      <c r="I788" s="43" t="s">
        <v>226</v>
      </c>
      <c r="J788" s="43"/>
      <c r="K788" s="52"/>
      <c r="L788" s="43"/>
      <c r="M788" s="43"/>
      <c r="N788" s="43" t="s">
        <v>9415</v>
      </c>
      <c r="O788" s="48">
        <v>43662</v>
      </c>
      <c r="P788" s="43" t="s">
        <v>389</v>
      </c>
      <c r="Q788" s="31" t="b">
        <f>IF(AND(OR(G788:G792=DATOS!C$8,G788:G792=DATOS!C$9),H788:H792=DATOS!B$4),ROW(G788:G792))</f>
        <v>0</v>
      </c>
      <c r="R788" s="31" t="str">
        <f t="shared" ca="1" si="0"/>
        <v/>
      </c>
      <c r="S788" s="31">
        <f t="shared" ca="1" si="8"/>
        <v>0</v>
      </c>
      <c r="T788" s="32"/>
      <c r="U788" s="32"/>
      <c r="V788" s="32"/>
      <c r="W788" s="32"/>
      <c r="X788" s="32"/>
      <c r="Y788" s="32"/>
      <c r="Z788" s="32"/>
      <c r="AA788" s="32"/>
      <c r="AB788" s="32"/>
      <c r="AC788" s="32"/>
      <c r="AD788" s="32"/>
      <c r="AE788" s="32"/>
    </row>
    <row r="789" spans="1:31" ht="12.75">
      <c r="A789" s="37" t="s">
        <v>9419</v>
      </c>
      <c r="B789" s="43" t="s">
        <v>5439</v>
      </c>
      <c r="C789" s="45" t="s">
        <v>216</v>
      </c>
      <c r="D789" s="45" t="s">
        <v>4647</v>
      </c>
      <c r="E789" s="48">
        <v>43662</v>
      </c>
      <c r="F789" s="43" t="s">
        <v>9421</v>
      </c>
      <c r="G789" s="43" t="s">
        <v>114</v>
      </c>
      <c r="H789" s="51" t="s">
        <v>223</v>
      </c>
      <c r="I789" s="43" t="s">
        <v>226</v>
      </c>
      <c r="J789" s="31"/>
      <c r="K789" s="52">
        <v>43662</v>
      </c>
      <c r="L789" s="48">
        <v>43663</v>
      </c>
      <c r="M789" s="48">
        <v>43666</v>
      </c>
      <c r="N789" s="43" t="s">
        <v>9423</v>
      </c>
      <c r="O789" s="48">
        <v>43666</v>
      </c>
      <c r="P789" s="43" t="s">
        <v>4652</v>
      </c>
      <c r="Q789" s="31" t="b">
        <f>IF(AND(OR(G789:G793=DATOS!C$8,G789:G793=DATOS!C$9),H789:H793=DATOS!B$4),ROW(G789:G793))</f>
        <v>0</v>
      </c>
      <c r="R789" s="31" t="str">
        <f t="shared" ca="1" si="0"/>
        <v/>
      </c>
      <c r="S789" s="31">
        <f t="shared" ca="1" si="8"/>
        <v>0</v>
      </c>
      <c r="T789" s="32"/>
      <c r="U789" s="32"/>
      <c r="V789" s="32"/>
      <c r="W789" s="32"/>
      <c r="X789" s="32"/>
      <c r="Y789" s="32"/>
      <c r="Z789" s="32"/>
      <c r="AA789" s="32"/>
      <c r="AB789" s="32"/>
      <c r="AC789" s="32"/>
      <c r="AD789" s="32"/>
      <c r="AE789" s="32"/>
    </row>
    <row r="790" spans="1:31" ht="12.75">
      <c r="A790" s="37" t="s">
        <v>9427</v>
      </c>
      <c r="B790" s="43" t="s">
        <v>9428</v>
      </c>
      <c r="C790" s="45" t="s">
        <v>664</v>
      </c>
      <c r="D790" s="45" t="s">
        <v>266</v>
      </c>
      <c r="E790" s="121">
        <v>43662</v>
      </c>
      <c r="F790" s="43" t="s">
        <v>361</v>
      </c>
      <c r="G790" s="43" t="s">
        <v>362</v>
      </c>
      <c r="H790" s="51" t="s">
        <v>223</v>
      </c>
      <c r="I790" s="43" t="s">
        <v>226</v>
      </c>
      <c r="J790" s="43"/>
      <c r="K790" s="52"/>
      <c r="L790" s="43"/>
      <c r="M790" s="43"/>
      <c r="N790" s="43" t="s">
        <v>7499</v>
      </c>
      <c r="O790" s="48">
        <v>43662</v>
      </c>
      <c r="P790" s="43" t="s">
        <v>276</v>
      </c>
      <c r="Q790" s="31" t="b">
        <f>IF(AND(OR(G790:G794=DATOS!C$8,G790:G794=DATOS!C$9),H790:H794=DATOS!B$4),ROW(G790:G794))</f>
        <v>0</v>
      </c>
      <c r="R790" s="31" t="str">
        <f t="shared" ca="1" si="0"/>
        <v/>
      </c>
      <c r="S790" s="31">
        <f t="shared" ca="1" si="8"/>
        <v>0</v>
      </c>
      <c r="T790" s="32"/>
      <c r="U790" s="32"/>
      <c r="V790" s="32"/>
      <c r="W790" s="32"/>
      <c r="X790" s="32"/>
      <c r="Y790" s="32"/>
      <c r="Z790" s="32"/>
      <c r="AA790" s="32"/>
      <c r="AB790" s="32"/>
      <c r="AC790" s="32"/>
      <c r="AD790" s="32"/>
      <c r="AE790" s="32"/>
    </row>
    <row r="791" spans="1:31" ht="12.75">
      <c r="A791" s="37" t="s">
        <v>9432</v>
      </c>
      <c r="B791" s="43" t="s">
        <v>9434</v>
      </c>
      <c r="C791" s="45" t="s">
        <v>664</v>
      </c>
      <c r="D791" s="45" t="s">
        <v>266</v>
      </c>
      <c r="E791" s="121">
        <v>43662</v>
      </c>
      <c r="F791" s="43" t="s">
        <v>361</v>
      </c>
      <c r="G791" s="43" t="s">
        <v>362</v>
      </c>
      <c r="H791" s="51" t="s">
        <v>223</v>
      </c>
      <c r="I791" s="43" t="s">
        <v>226</v>
      </c>
      <c r="J791" s="43"/>
      <c r="K791" s="52"/>
      <c r="L791" s="43"/>
      <c r="M791" s="43"/>
      <c r="N791" s="43" t="s">
        <v>7499</v>
      </c>
      <c r="O791" s="48">
        <v>43662</v>
      </c>
      <c r="P791" s="43" t="s">
        <v>276</v>
      </c>
      <c r="Q791" s="31" t="b">
        <f>IF(AND(OR(G791:G795=DATOS!C$8,G791:G795=DATOS!C$9),H791:H795=DATOS!B$4),ROW(G791:G795))</f>
        <v>0</v>
      </c>
      <c r="R791" s="31" t="str">
        <f t="shared" ca="1" si="0"/>
        <v/>
      </c>
      <c r="S791" s="31">
        <f t="shared" ca="1" si="8"/>
        <v>0</v>
      </c>
      <c r="T791" s="32"/>
      <c r="U791" s="32"/>
      <c r="V791" s="32"/>
      <c r="W791" s="32"/>
      <c r="X791" s="32"/>
      <c r="Y791" s="32"/>
      <c r="Z791" s="32"/>
      <c r="AA791" s="32"/>
      <c r="AB791" s="32"/>
      <c r="AC791" s="32"/>
      <c r="AD791" s="32"/>
      <c r="AE791" s="32"/>
    </row>
    <row r="792" spans="1:31" ht="12.75">
      <c r="A792" s="37" t="s">
        <v>9437</v>
      </c>
      <c r="B792" s="43" t="s">
        <v>8319</v>
      </c>
      <c r="C792" s="45" t="s">
        <v>664</v>
      </c>
      <c r="D792" s="45" t="s">
        <v>7690</v>
      </c>
      <c r="E792" s="121">
        <v>43662</v>
      </c>
      <c r="F792" s="43" t="s">
        <v>9438</v>
      </c>
      <c r="G792" s="43" t="s">
        <v>384</v>
      </c>
      <c r="H792" s="51" t="s">
        <v>223</v>
      </c>
      <c r="I792" s="43" t="s">
        <v>226</v>
      </c>
      <c r="J792" s="43"/>
      <c r="K792" s="52">
        <v>43663</v>
      </c>
      <c r="L792" s="43"/>
      <c r="M792" s="43"/>
      <c r="N792" s="43" t="s">
        <v>9441</v>
      </c>
      <c r="O792" s="48">
        <v>43665</v>
      </c>
      <c r="P792" s="43" t="s">
        <v>389</v>
      </c>
      <c r="Q792" s="31" t="b">
        <f>IF(AND(OR(G792:G796=DATOS!C$8,G792:G796=DATOS!C$9),H792:H796=DATOS!B$4),ROW(G792:G796))</f>
        <v>0</v>
      </c>
      <c r="R792" s="31" t="str">
        <f t="shared" ca="1" si="0"/>
        <v/>
      </c>
      <c r="S792" s="31">
        <f t="shared" ca="1" si="8"/>
        <v>0</v>
      </c>
      <c r="T792" s="32"/>
      <c r="U792" s="32"/>
      <c r="V792" s="32"/>
      <c r="W792" s="32"/>
      <c r="X792" s="32"/>
      <c r="Y792" s="32"/>
      <c r="Z792" s="32"/>
      <c r="AA792" s="32"/>
      <c r="AB792" s="32"/>
      <c r="AC792" s="32"/>
      <c r="AD792" s="32"/>
      <c r="AE792" s="32"/>
    </row>
    <row r="793" spans="1:31" ht="12.75">
      <c r="A793" s="37" t="s">
        <v>9444</v>
      </c>
      <c r="B793" s="43" t="s">
        <v>9445</v>
      </c>
      <c r="C793" s="45" t="s">
        <v>664</v>
      </c>
      <c r="D793" s="45" t="s">
        <v>266</v>
      </c>
      <c r="E793" s="121">
        <v>43662</v>
      </c>
      <c r="F793" s="43" t="s">
        <v>361</v>
      </c>
      <c r="G793" s="43" t="s">
        <v>362</v>
      </c>
      <c r="H793" s="51" t="s">
        <v>223</v>
      </c>
      <c r="I793" s="43" t="s">
        <v>226</v>
      </c>
      <c r="J793" s="43"/>
      <c r="K793" s="52"/>
      <c r="L793" s="43"/>
      <c r="M793" s="43"/>
      <c r="N793" s="43" t="s">
        <v>7499</v>
      </c>
      <c r="O793" s="121">
        <v>43662</v>
      </c>
      <c r="P793" s="43" t="s">
        <v>276</v>
      </c>
      <c r="Q793" s="31" t="b">
        <f>IF(AND(OR(G793:G797=DATOS!C$8,G793:G797=DATOS!C$9),H793:H797=DATOS!B$4),ROW(G793:G797))</f>
        <v>0</v>
      </c>
      <c r="R793" s="31" t="str">
        <f t="shared" ca="1" si="0"/>
        <v/>
      </c>
      <c r="S793" s="31">
        <f t="shared" ca="1" si="8"/>
        <v>0</v>
      </c>
      <c r="T793" s="32"/>
      <c r="U793" s="32"/>
      <c r="V793" s="32"/>
      <c r="W793" s="32"/>
      <c r="X793" s="32"/>
      <c r="Y793" s="32"/>
      <c r="Z793" s="32"/>
      <c r="AA793" s="32"/>
      <c r="AB793" s="32"/>
      <c r="AC793" s="32"/>
      <c r="AD793" s="32"/>
      <c r="AE793" s="32"/>
    </row>
    <row r="794" spans="1:31" ht="12.75">
      <c r="A794" s="37" t="s">
        <v>9450</v>
      </c>
      <c r="B794" s="43" t="s">
        <v>9451</v>
      </c>
      <c r="C794" s="45" t="s">
        <v>664</v>
      </c>
      <c r="D794" s="45" t="s">
        <v>7690</v>
      </c>
      <c r="E794" s="121">
        <v>43662</v>
      </c>
      <c r="F794" s="43" t="s">
        <v>361</v>
      </c>
      <c r="G794" s="43" t="s">
        <v>362</v>
      </c>
      <c r="H794" s="51" t="s">
        <v>223</v>
      </c>
      <c r="I794" s="43" t="s">
        <v>226</v>
      </c>
      <c r="J794" s="31"/>
      <c r="K794" s="55"/>
      <c r="L794" s="31"/>
      <c r="M794" s="31"/>
      <c r="N794" s="43" t="s">
        <v>7499</v>
      </c>
      <c r="O794" s="121">
        <v>43662</v>
      </c>
      <c r="P794" s="43" t="s">
        <v>7650</v>
      </c>
      <c r="Q794" s="31" t="b">
        <f>IF(AND(OR(G794:G798=DATOS!C$8,G794:G798=DATOS!C$9),H794:H798=DATOS!B$4),ROW(G794:G798))</f>
        <v>0</v>
      </c>
      <c r="R794" s="31" t="str">
        <f t="shared" ca="1" si="0"/>
        <v/>
      </c>
      <c r="S794" s="31">
        <f t="shared" ca="1" si="8"/>
        <v>0</v>
      </c>
      <c r="T794" s="32"/>
      <c r="U794" s="32"/>
      <c r="V794" s="32"/>
      <c r="W794" s="32"/>
      <c r="X794" s="32"/>
      <c r="Y794" s="32"/>
      <c r="Z794" s="32"/>
      <c r="AA794" s="32"/>
      <c r="AB794" s="32"/>
      <c r="AC794" s="32"/>
      <c r="AD794" s="32"/>
      <c r="AE794" s="32"/>
    </row>
    <row r="795" spans="1:31" ht="12.75">
      <c r="A795" s="37" t="s">
        <v>9453</v>
      </c>
      <c r="B795" s="43" t="s">
        <v>9454</v>
      </c>
      <c r="C795" s="45" t="s">
        <v>664</v>
      </c>
      <c r="D795" s="45" t="s">
        <v>4647</v>
      </c>
      <c r="E795" s="121">
        <v>43662</v>
      </c>
      <c r="F795" s="43" t="s">
        <v>361</v>
      </c>
      <c r="G795" s="43" t="s">
        <v>362</v>
      </c>
      <c r="H795" s="51" t="s">
        <v>223</v>
      </c>
      <c r="I795" s="43" t="s">
        <v>226</v>
      </c>
      <c r="J795" s="43"/>
      <c r="K795" s="52">
        <v>43663</v>
      </c>
      <c r="L795" s="43"/>
      <c r="M795" s="43"/>
      <c r="N795" s="43" t="s">
        <v>9456</v>
      </c>
      <c r="O795" s="121">
        <v>43663</v>
      </c>
      <c r="P795" s="43" t="s">
        <v>4652</v>
      </c>
      <c r="Q795" s="31" t="b">
        <f>IF(AND(OR(G795:G799=DATOS!C$8,G795:G799=DATOS!C$9),H795:H799=DATOS!B$4),ROW(G795:G799))</f>
        <v>0</v>
      </c>
      <c r="R795" s="31" t="str">
        <f t="shared" ca="1" si="0"/>
        <v/>
      </c>
      <c r="S795" s="31">
        <f t="shared" ca="1" si="8"/>
        <v>0</v>
      </c>
      <c r="T795" s="32"/>
      <c r="U795" s="32"/>
      <c r="V795" s="32"/>
      <c r="W795" s="32"/>
      <c r="X795" s="32"/>
      <c r="Y795" s="32"/>
      <c r="Z795" s="32"/>
      <c r="AA795" s="32"/>
      <c r="AB795" s="32"/>
      <c r="AC795" s="32"/>
      <c r="AD795" s="32"/>
      <c r="AE795" s="32"/>
    </row>
    <row r="796" spans="1:31" ht="12.75">
      <c r="A796" s="37" t="s">
        <v>291</v>
      </c>
      <c r="B796" s="43" t="s">
        <v>293</v>
      </c>
      <c r="C796" s="45" t="s">
        <v>216</v>
      </c>
      <c r="D796" s="45" t="s">
        <v>4647</v>
      </c>
      <c r="E796" s="48">
        <v>43662</v>
      </c>
      <c r="F796" s="43" t="s">
        <v>9461</v>
      </c>
      <c r="G796" s="43" t="s">
        <v>271</v>
      </c>
      <c r="H796" s="51" t="s">
        <v>223</v>
      </c>
      <c r="I796" s="43" t="s">
        <v>226</v>
      </c>
      <c r="J796" s="31"/>
      <c r="K796" s="52">
        <v>43666</v>
      </c>
      <c r="L796" s="31"/>
      <c r="M796" s="31"/>
      <c r="N796" s="43" t="s">
        <v>9462</v>
      </c>
      <c r="O796" s="48">
        <v>43666</v>
      </c>
      <c r="P796" s="43" t="s">
        <v>4652</v>
      </c>
      <c r="Q796" s="31" t="b">
        <f>IF(AND(OR(G796:G800=DATOS!C$8,G796:G800=DATOS!C$9),H796:H800=DATOS!B$4),ROW(G796:G800))</f>
        <v>0</v>
      </c>
      <c r="R796" s="31" t="str">
        <f t="shared" ca="1" si="0"/>
        <v/>
      </c>
      <c r="S796" s="31">
        <f t="shared" ca="1" si="8"/>
        <v>0</v>
      </c>
      <c r="T796" s="32"/>
      <c r="U796" s="32"/>
      <c r="V796" s="32"/>
      <c r="W796" s="32"/>
      <c r="X796" s="32"/>
      <c r="Y796" s="32"/>
      <c r="Z796" s="32"/>
      <c r="AA796" s="32"/>
      <c r="AB796" s="32"/>
      <c r="AC796" s="32"/>
      <c r="AD796" s="32"/>
      <c r="AE796" s="32"/>
    </row>
    <row r="797" spans="1:31" ht="12.75">
      <c r="A797" s="37" t="s">
        <v>9466</v>
      </c>
      <c r="B797" s="43" t="s">
        <v>9467</v>
      </c>
      <c r="C797" s="45" t="s">
        <v>380</v>
      </c>
      <c r="D797" s="45" t="s">
        <v>4647</v>
      </c>
      <c r="E797" s="121">
        <v>43662</v>
      </c>
      <c r="F797" s="43" t="s">
        <v>7452</v>
      </c>
      <c r="G797" s="43" t="s">
        <v>114</v>
      </c>
      <c r="H797" s="51" t="s">
        <v>223</v>
      </c>
      <c r="I797" s="43" t="s">
        <v>226</v>
      </c>
      <c r="J797" s="31"/>
      <c r="K797" s="55"/>
      <c r="L797" s="31"/>
      <c r="M797" s="31"/>
      <c r="N797" s="43" t="s">
        <v>9469</v>
      </c>
      <c r="O797" s="48">
        <v>43662</v>
      </c>
      <c r="P797" s="43" t="s">
        <v>4652</v>
      </c>
      <c r="Q797" s="31" t="b">
        <f>IF(AND(OR(G797:G801=DATOS!C$8,G797:G801=DATOS!C$9),H797:H801=DATOS!B$4),ROW(G797:G801))</f>
        <v>0</v>
      </c>
      <c r="R797" s="31" t="str">
        <f t="shared" ca="1" si="0"/>
        <v/>
      </c>
      <c r="S797" s="31">
        <f t="shared" ca="1" si="8"/>
        <v>0</v>
      </c>
      <c r="T797" s="32"/>
      <c r="U797" s="32"/>
      <c r="V797" s="32"/>
      <c r="W797" s="32"/>
      <c r="X797" s="32"/>
      <c r="Y797" s="32"/>
      <c r="Z797" s="32"/>
      <c r="AA797" s="32"/>
      <c r="AB797" s="32"/>
      <c r="AC797" s="32"/>
      <c r="AD797" s="32"/>
      <c r="AE797" s="32"/>
    </row>
    <row r="798" spans="1:31" ht="12.75">
      <c r="A798" s="37" t="s">
        <v>5826</v>
      </c>
      <c r="B798" s="43" t="s">
        <v>5827</v>
      </c>
      <c r="C798" s="45" t="s">
        <v>664</v>
      </c>
      <c r="D798" s="45" t="s">
        <v>7690</v>
      </c>
      <c r="E798" s="121">
        <v>43662</v>
      </c>
      <c r="F798" s="43" t="s">
        <v>9384</v>
      </c>
      <c r="G798" s="43" t="s">
        <v>362</v>
      </c>
      <c r="H798" s="51" t="s">
        <v>223</v>
      </c>
      <c r="I798" s="43" t="s">
        <v>226</v>
      </c>
      <c r="J798" s="31"/>
      <c r="K798" s="55"/>
      <c r="L798" s="31"/>
      <c r="M798" s="31"/>
      <c r="N798" s="43" t="s">
        <v>274</v>
      </c>
      <c r="O798" s="48">
        <v>43662</v>
      </c>
      <c r="P798" s="43" t="s">
        <v>7650</v>
      </c>
      <c r="Q798" s="31" t="b">
        <f>IF(AND(OR(G798:G802=DATOS!C$8,G798:G802=DATOS!C$9),H798:H802=DATOS!B$4),ROW(G798:G802))</f>
        <v>0</v>
      </c>
      <c r="R798" s="31" t="str">
        <f t="shared" ca="1" si="0"/>
        <v/>
      </c>
      <c r="S798" s="31">
        <f t="shared" ca="1" si="8"/>
        <v>0</v>
      </c>
      <c r="T798" s="32"/>
      <c r="U798" s="32"/>
      <c r="V798" s="32"/>
      <c r="W798" s="32"/>
      <c r="X798" s="32"/>
      <c r="Y798" s="32"/>
      <c r="Z798" s="32"/>
      <c r="AA798" s="32"/>
      <c r="AB798" s="32"/>
      <c r="AC798" s="32"/>
      <c r="AD798" s="32"/>
      <c r="AE798" s="32"/>
    </row>
    <row r="799" spans="1:31" ht="12.75">
      <c r="A799" s="37" t="s">
        <v>9477</v>
      </c>
      <c r="B799" s="43" t="s">
        <v>9478</v>
      </c>
      <c r="C799" s="45" t="s">
        <v>263</v>
      </c>
      <c r="D799" s="45" t="s">
        <v>266</v>
      </c>
      <c r="E799" s="48">
        <v>43662</v>
      </c>
      <c r="F799" s="43" t="s">
        <v>361</v>
      </c>
      <c r="G799" s="43" t="s">
        <v>362</v>
      </c>
      <c r="H799" s="51" t="s">
        <v>223</v>
      </c>
      <c r="I799" s="43" t="s">
        <v>226</v>
      </c>
      <c r="J799" s="31"/>
      <c r="K799" s="52">
        <v>43664</v>
      </c>
      <c r="L799" s="31"/>
      <c r="M799" s="31"/>
      <c r="N799" s="43" t="s">
        <v>9481</v>
      </c>
      <c r="O799" s="48">
        <v>43665</v>
      </c>
      <c r="P799" s="31"/>
      <c r="Q799" s="31" t="b">
        <f>IF(AND(OR(G799:G803=DATOS!C$8,G799:G803=DATOS!C$9),H799:H803=DATOS!B$4),ROW(G799:G803))</f>
        <v>0</v>
      </c>
      <c r="R799" s="31" t="str">
        <f t="shared" ca="1" si="0"/>
        <v/>
      </c>
      <c r="S799" s="31">
        <f t="shared" ca="1" si="8"/>
        <v>0</v>
      </c>
      <c r="T799" s="32"/>
      <c r="U799" s="32"/>
      <c r="V799" s="32"/>
      <c r="W799" s="32"/>
      <c r="X799" s="32"/>
      <c r="Y799" s="32"/>
      <c r="Z799" s="32"/>
      <c r="AA799" s="32"/>
      <c r="AB799" s="32"/>
      <c r="AC799" s="32"/>
      <c r="AD799" s="32"/>
      <c r="AE799" s="32"/>
    </row>
    <row r="800" spans="1:31" ht="12.75">
      <c r="A800" s="37" t="s">
        <v>410</v>
      </c>
      <c r="B800" s="43" t="s">
        <v>411</v>
      </c>
      <c r="C800" s="45" t="s">
        <v>414</v>
      </c>
      <c r="D800" s="45" t="s">
        <v>266</v>
      </c>
      <c r="E800" s="121">
        <v>43662</v>
      </c>
      <c r="F800" s="43" t="s">
        <v>1423</v>
      </c>
      <c r="G800" s="43" t="s">
        <v>271</v>
      </c>
      <c r="H800" s="51" t="s">
        <v>223</v>
      </c>
      <c r="I800" s="43" t="s">
        <v>226</v>
      </c>
      <c r="J800" s="31"/>
      <c r="K800" s="55"/>
      <c r="L800" s="31"/>
      <c r="M800" s="31"/>
      <c r="N800" s="43" t="s">
        <v>7499</v>
      </c>
      <c r="O800" s="48">
        <v>43663</v>
      </c>
      <c r="P800" s="43" t="s">
        <v>276</v>
      </c>
      <c r="Q800" s="31" t="b">
        <f>IF(AND(OR(G800:G804=DATOS!C$8,G800:G804=DATOS!C$9),H800:H804=DATOS!B$4),ROW(G800:G804))</f>
        <v>0</v>
      </c>
      <c r="R800" s="31" t="str">
        <f t="shared" ca="1" si="0"/>
        <v/>
      </c>
      <c r="S800" s="31">
        <f t="shared" ca="1" si="8"/>
        <v>0</v>
      </c>
      <c r="T800" s="32"/>
      <c r="U800" s="32"/>
      <c r="V800" s="32"/>
      <c r="W800" s="32"/>
      <c r="X800" s="32"/>
      <c r="Y800" s="32"/>
      <c r="Z800" s="32"/>
      <c r="AA800" s="32"/>
      <c r="AB800" s="32"/>
      <c r="AC800" s="32"/>
      <c r="AD800" s="32"/>
      <c r="AE800" s="32"/>
    </row>
    <row r="801" spans="1:31" ht="12.75">
      <c r="A801" s="37" t="s">
        <v>9491</v>
      </c>
      <c r="B801" s="43" t="s">
        <v>9494</v>
      </c>
      <c r="C801" s="45" t="s">
        <v>414</v>
      </c>
      <c r="D801" s="45" t="s">
        <v>266</v>
      </c>
      <c r="E801" s="121">
        <v>43662</v>
      </c>
      <c r="F801" s="43" t="s">
        <v>9496</v>
      </c>
      <c r="G801" s="43" t="s">
        <v>271</v>
      </c>
      <c r="H801" s="51" t="s">
        <v>223</v>
      </c>
      <c r="I801" s="43" t="s">
        <v>226</v>
      </c>
      <c r="J801" s="43"/>
      <c r="K801" s="52"/>
      <c r="L801" s="43"/>
      <c r="M801" s="43"/>
      <c r="N801" s="43" t="s">
        <v>9497</v>
      </c>
      <c r="O801" s="121">
        <v>43664</v>
      </c>
      <c r="P801" s="43" t="s">
        <v>276</v>
      </c>
      <c r="Q801" s="31" t="b">
        <f>IF(AND(OR(G801:G805=DATOS!C$8,G801:G805=DATOS!C$9),H801:H805=DATOS!B$4),ROW(G801:G805))</f>
        <v>0</v>
      </c>
      <c r="R801" s="31" t="str">
        <f t="shared" ca="1" si="0"/>
        <v/>
      </c>
      <c r="S801" s="31">
        <f t="shared" ca="1" si="8"/>
        <v>0</v>
      </c>
      <c r="T801" s="32"/>
      <c r="U801" s="32"/>
      <c r="V801" s="32"/>
      <c r="W801" s="32"/>
      <c r="X801" s="32"/>
      <c r="Y801" s="32"/>
      <c r="Z801" s="32"/>
      <c r="AA801" s="32"/>
      <c r="AB801" s="32"/>
      <c r="AC801" s="32"/>
      <c r="AD801" s="32"/>
      <c r="AE801" s="32"/>
    </row>
    <row r="802" spans="1:31" ht="12.75">
      <c r="A802" s="37" t="s">
        <v>9500</v>
      </c>
      <c r="B802" s="43" t="s">
        <v>9503</v>
      </c>
      <c r="C802" s="45" t="s">
        <v>216</v>
      </c>
      <c r="D802" s="45" t="s">
        <v>7690</v>
      </c>
      <c r="E802" s="121">
        <v>43662</v>
      </c>
      <c r="F802" s="43" t="s">
        <v>361</v>
      </c>
      <c r="G802" s="43" t="s">
        <v>114</v>
      </c>
      <c r="H802" s="51" t="s">
        <v>223</v>
      </c>
      <c r="I802" s="43" t="s">
        <v>226</v>
      </c>
      <c r="J802" s="43"/>
      <c r="K802" s="52"/>
      <c r="L802" s="43"/>
      <c r="M802" s="43"/>
      <c r="N802" s="43" t="s">
        <v>8395</v>
      </c>
      <c r="O802" s="121">
        <v>43662</v>
      </c>
      <c r="P802" s="43" t="s">
        <v>7650</v>
      </c>
      <c r="Q802" s="31" t="b">
        <f>IF(AND(OR(G802:G806=DATOS!C$8,G802:G806=DATOS!C$9),H802:H806=DATOS!B$4),ROW(G802:G806))</f>
        <v>0</v>
      </c>
      <c r="R802" s="31" t="str">
        <f t="shared" ca="1" si="0"/>
        <v/>
      </c>
      <c r="S802" s="31">
        <f t="shared" ca="1" si="8"/>
        <v>0</v>
      </c>
      <c r="T802" s="32"/>
      <c r="U802" s="32"/>
      <c r="V802" s="32"/>
      <c r="W802" s="32"/>
      <c r="X802" s="32"/>
      <c r="Y802" s="32"/>
      <c r="Z802" s="32"/>
      <c r="AA802" s="32"/>
      <c r="AB802" s="32"/>
      <c r="AC802" s="32"/>
      <c r="AD802" s="32"/>
      <c r="AE802" s="32"/>
    </row>
    <row r="803" spans="1:31" ht="12.75">
      <c r="A803" s="37" t="s">
        <v>9506</v>
      </c>
      <c r="B803" s="43" t="s">
        <v>9507</v>
      </c>
      <c r="C803" s="45" t="s">
        <v>664</v>
      </c>
      <c r="D803" s="45" t="s">
        <v>4671</v>
      </c>
      <c r="E803" s="121">
        <v>43663</v>
      </c>
      <c r="F803" s="43" t="s">
        <v>9508</v>
      </c>
      <c r="G803" s="43" t="s">
        <v>271</v>
      </c>
      <c r="H803" s="51" t="s">
        <v>223</v>
      </c>
      <c r="I803" s="43" t="s">
        <v>226</v>
      </c>
      <c r="J803" s="43"/>
      <c r="K803" s="52"/>
      <c r="L803" s="43"/>
      <c r="M803" s="43"/>
      <c r="N803" s="43" t="s">
        <v>5683</v>
      </c>
      <c r="O803" s="121">
        <v>43663</v>
      </c>
      <c r="P803" s="43" t="s">
        <v>4675</v>
      </c>
      <c r="Q803" s="31" t="b">
        <f>IF(AND(OR(G803:G807=DATOS!C$8,G803:G807=DATOS!C$9),H803:H807=DATOS!B$4),ROW(G803:G807))</f>
        <v>0</v>
      </c>
      <c r="R803" s="31" t="str">
        <f t="shared" ca="1" si="0"/>
        <v/>
      </c>
      <c r="S803" s="31">
        <f t="shared" ca="1" si="8"/>
        <v>0</v>
      </c>
      <c r="T803" s="32"/>
      <c r="U803" s="32"/>
      <c r="V803" s="32"/>
      <c r="W803" s="32"/>
      <c r="X803" s="32"/>
      <c r="Y803" s="32"/>
      <c r="Z803" s="32"/>
      <c r="AA803" s="32"/>
      <c r="AB803" s="32"/>
      <c r="AC803" s="32"/>
      <c r="AD803" s="32"/>
      <c r="AE803" s="32"/>
    </row>
    <row r="804" spans="1:31" ht="12.75">
      <c r="A804" s="37" t="s">
        <v>9509</v>
      </c>
      <c r="B804" s="43" t="s">
        <v>9510</v>
      </c>
      <c r="C804" s="45" t="s">
        <v>414</v>
      </c>
      <c r="D804" s="45" t="s">
        <v>266</v>
      </c>
      <c r="E804" s="121">
        <v>43663</v>
      </c>
      <c r="F804" s="43" t="s">
        <v>7091</v>
      </c>
      <c r="G804" s="43" t="s">
        <v>271</v>
      </c>
      <c r="H804" s="51" t="s">
        <v>223</v>
      </c>
      <c r="I804" s="43" t="s">
        <v>226</v>
      </c>
      <c r="J804" s="79"/>
      <c r="K804" s="316"/>
      <c r="L804" s="79"/>
      <c r="M804" s="79"/>
      <c r="N804" s="84" t="s">
        <v>7499</v>
      </c>
      <c r="O804" s="121">
        <v>43663</v>
      </c>
      <c r="P804" s="43" t="s">
        <v>276</v>
      </c>
      <c r="Q804" s="31" t="b">
        <f>IF(AND(OR(G804:G808=DATOS!C$8,G804:G808=DATOS!C$9),H804:H808=DATOS!B$4),ROW(G804:G808))</f>
        <v>0</v>
      </c>
      <c r="R804" s="31" t="str">
        <f t="shared" ca="1" si="0"/>
        <v/>
      </c>
      <c r="S804" s="31">
        <f t="shared" ca="1" si="8"/>
        <v>0</v>
      </c>
      <c r="T804" s="32"/>
      <c r="U804" s="32"/>
      <c r="V804" s="32"/>
      <c r="W804" s="32"/>
      <c r="X804" s="32"/>
      <c r="Y804" s="32"/>
      <c r="Z804" s="32"/>
      <c r="AA804" s="32"/>
      <c r="AB804" s="32"/>
      <c r="AC804" s="32"/>
      <c r="AD804" s="32"/>
      <c r="AE804" s="32"/>
    </row>
    <row r="805" spans="1:31" ht="12.75">
      <c r="A805" s="37" t="s">
        <v>6814</v>
      </c>
      <c r="B805" s="43" t="s">
        <v>6011</v>
      </c>
      <c r="C805" s="45" t="s">
        <v>216</v>
      </c>
      <c r="D805" s="45" t="s">
        <v>266</v>
      </c>
      <c r="E805" s="48">
        <v>43663</v>
      </c>
      <c r="F805" s="43" t="s">
        <v>5163</v>
      </c>
      <c r="G805" s="43" t="s">
        <v>384</v>
      </c>
      <c r="H805" s="51" t="s">
        <v>223</v>
      </c>
      <c r="I805" s="43" t="s">
        <v>226</v>
      </c>
      <c r="J805" s="43"/>
      <c r="K805" s="52">
        <v>43664</v>
      </c>
      <c r="L805" s="43"/>
      <c r="M805" s="43"/>
      <c r="N805" s="43" t="s">
        <v>5993</v>
      </c>
      <c r="O805" s="48">
        <v>43666</v>
      </c>
      <c r="P805" s="43" t="s">
        <v>389</v>
      </c>
      <c r="Q805" s="31" t="b">
        <f>IF(AND(OR(G805:G809=DATOS!C$8,G805:G809=DATOS!C$9),H805:H809=DATOS!B$4),ROW(G805:G809))</f>
        <v>0</v>
      </c>
      <c r="R805" s="31" t="str">
        <f t="shared" ca="1" si="0"/>
        <v/>
      </c>
      <c r="S805" s="31">
        <f t="shared" ca="1" si="8"/>
        <v>0</v>
      </c>
      <c r="T805" s="32"/>
      <c r="U805" s="32"/>
      <c r="V805" s="32"/>
      <c r="W805" s="32"/>
      <c r="X805" s="32"/>
      <c r="Y805" s="32"/>
      <c r="Z805" s="32"/>
      <c r="AA805" s="32"/>
      <c r="AB805" s="32"/>
      <c r="AC805" s="32"/>
      <c r="AD805" s="32"/>
      <c r="AE805" s="32"/>
    </row>
    <row r="806" spans="1:31" ht="12.75">
      <c r="A806" s="37" t="s">
        <v>9517</v>
      </c>
      <c r="B806" s="43" t="s">
        <v>9518</v>
      </c>
      <c r="C806" s="45" t="s">
        <v>942</v>
      </c>
      <c r="D806" s="45" t="s">
        <v>266</v>
      </c>
      <c r="E806" s="48">
        <v>43664</v>
      </c>
      <c r="F806" s="43" t="s">
        <v>9519</v>
      </c>
      <c r="G806" s="43" t="s">
        <v>271</v>
      </c>
      <c r="H806" s="51" t="s">
        <v>223</v>
      </c>
      <c r="I806" s="43" t="s">
        <v>226</v>
      </c>
      <c r="J806" s="31"/>
      <c r="K806" s="55"/>
      <c r="L806" s="31"/>
      <c r="M806" s="31"/>
      <c r="N806" s="43" t="s">
        <v>9520</v>
      </c>
      <c r="O806" s="48">
        <v>43665</v>
      </c>
      <c r="P806" s="43" t="s">
        <v>276</v>
      </c>
      <c r="Q806" s="31" t="b">
        <f>IF(AND(OR(G806:G810=DATOS!C$8,G806:G810=DATOS!C$9),H806:H810=DATOS!B$4),ROW(G806:G810))</f>
        <v>0</v>
      </c>
      <c r="R806" s="31" t="str">
        <f t="shared" ca="1" si="0"/>
        <v/>
      </c>
      <c r="S806" s="31">
        <f t="shared" ca="1" si="8"/>
        <v>0</v>
      </c>
      <c r="T806" s="32"/>
      <c r="U806" s="32"/>
      <c r="V806" s="32"/>
      <c r="W806" s="32"/>
      <c r="X806" s="32"/>
      <c r="Y806" s="32"/>
      <c r="Z806" s="32"/>
      <c r="AA806" s="32"/>
      <c r="AB806" s="32"/>
      <c r="AC806" s="32"/>
      <c r="AD806" s="32"/>
      <c r="AE806" s="32"/>
    </row>
    <row r="807" spans="1:31" ht="12.75">
      <c r="A807" s="37" t="s">
        <v>9525</v>
      </c>
      <c r="B807" s="43" t="s">
        <v>9527</v>
      </c>
      <c r="C807" s="45" t="s">
        <v>6317</v>
      </c>
      <c r="D807" s="45" t="s">
        <v>4647</v>
      </c>
      <c r="E807" s="121">
        <v>43664</v>
      </c>
      <c r="F807" s="43" t="s">
        <v>8484</v>
      </c>
      <c r="G807" s="43" t="s">
        <v>114</v>
      </c>
      <c r="H807" s="51" t="s">
        <v>223</v>
      </c>
      <c r="I807" s="43" t="s">
        <v>226</v>
      </c>
      <c r="J807" s="31"/>
      <c r="K807" s="55"/>
      <c r="L807" s="31"/>
      <c r="M807" s="31"/>
      <c r="N807" s="43" t="s">
        <v>4698</v>
      </c>
      <c r="O807" s="48">
        <v>43664</v>
      </c>
      <c r="P807" s="43" t="s">
        <v>4652</v>
      </c>
      <c r="Q807" s="31" t="b">
        <f>IF(AND(OR(G807:G811=DATOS!C$8,G807:G811=DATOS!C$9),H807:H811=DATOS!B$4),ROW(G807:G811))</f>
        <v>0</v>
      </c>
      <c r="R807" s="31" t="str">
        <f t="shared" ca="1" si="0"/>
        <v/>
      </c>
      <c r="S807" s="31">
        <f t="shared" ca="1" si="8"/>
        <v>0</v>
      </c>
      <c r="T807" s="32"/>
      <c r="U807" s="32"/>
      <c r="V807" s="32"/>
      <c r="W807" s="32"/>
      <c r="X807" s="32"/>
      <c r="Y807" s="32"/>
      <c r="Z807" s="32"/>
      <c r="AA807" s="32"/>
      <c r="AB807" s="32"/>
      <c r="AC807" s="32"/>
      <c r="AD807" s="32"/>
      <c r="AE807" s="32"/>
    </row>
    <row r="808" spans="1:31" ht="12.75">
      <c r="A808" s="37" t="s">
        <v>9535</v>
      </c>
      <c r="B808" s="43" t="s">
        <v>9536</v>
      </c>
      <c r="C808" s="45" t="s">
        <v>4655</v>
      </c>
      <c r="D808" s="45" t="s">
        <v>7690</v>
      </c>
      <c r="E808" s="121">
        <v>43664</v>
      </c>
      <c r="F808" s="43" t="s">
        <v>5780</v>
      </c>
      <c r="G808" s="43" t="s">
        <v>222</v>
      </c>
      <c r="H808" s="51" t="s">
        <v>223</v>
      </c>
      <c r="I808" s="43" t="s">
        <v>226</v>
      </c>
      <c r="J808" s="43"/>
      <c r="K808" s="52"/>
      <c r="L808" s="43"/>
      <c r="M808" s="43"/>
      <c r="N808" s="43" t="s">
        <v>5780</v>
      </c>
      <c r="O808" s="121">
        <v>43664</v>
      </c>
      <c r="P808" s="43" t="s">
        <v>7650</v>
      </c>
      <c r="Q808" s="31" t="b">
        <f>IF(AND(OR(G808:G812=DATOS!C$8,G808:G812=DATOS!C$9),H808:H812=DATOS!B$4),ROW(G808:G812))</f>
        <v>0</v>
      </c>
      <c r="R808" s="31" t="str">
        <f t="shared" ca="1" si="0"/>
        <v/>
      </c>
      <c r="S808" s="31">
        <f t="shared" ca="1" si="8"/>
        <v>0</v>
      </c>
      <c r="T808" s="32"/>
      <c r="U808" s="32"/>
      <c r="V808" s="32"/>
      <c r="W808" s="32"/>
      <c r="X808" s="32"/>
      <c r="Y808" s="32"/>
      <c r="Z808" s="32"/>
      <c r="AA808" s="32"/>
      <c r="AB808" s="32"/>
      <c r="AC808" s="32"/>
      <c r="AD808" s="32"/>
      <c r="AE808" s="32"/>
    </row>
    <row r="809" spans="1:31" ht="12.75">
      <c r="A809" s="37" t="s">
        <v>9537</v>
      </c>
      <c r="B809" s="43" t="s">
        <v>6344</v>
      </c>
      <c r="C809" s="45" t="s">
        <v>216</v>
      </c>
      <c r="D809" s="45" t="s">
        <v>4647</v>
      </c>
      <c r="E809" s="48">
        <v>43665</v>
      </c>
      <c r="F809" s="43" t="s">
        <v>5152</v>
      </c>
      <c r="G809" s="43" t="s">
        <v>114</v>
      </c>
      <c r="H809" s="51" t="s">
        <v>223</v>
      </c>
      <c r="I809" s="43" t="s">
        <v>226</v>
      </c>
      <c r="J809" s="31"/>
      <c r="K809" s="55"/>
      <c r="L809" s="31"/>
      <c r="M809" s="31"/>
      <c r="N809" s="43" t="s">
        <v>9538</v>
      </c>
      <c r="O809" s="48">
        <v>43665</v>
      </c>
      <c r="P809" s="43" t="s">
        <v>4652</v>
      </c>
      <c r="Q809" s="31" t="b">
        <f>IF(AND(OR(G809:G813=DATOS!C$8,G809:G813=DATOS!C$9),H809:H813=DATOS!B$4),ROW(G809:G813))</f>
        <v>0</v>
      </c>
      <c r="R809" s="31" t="str">
        <f t="shared" ca="1" si="0"/>
        <v/>
      </c>
      <c r="S809" s="31">
        <f t="shared" ca="1" si="8"/>
        <v>0</v>
      </c>
      <c r="T809" s="32"/>
      <c r="U809" s="32"/>
      <c r="V809" s="32"/>
      <c r="W809" s="32"/>
      <c r="X809" s="32"/>
      <c r="Y809" s="32"/>
      <c r="Z809" s="32"/>
      <c r="AA809" s="32"/>
      <c r="AB809" s="32"/>
      <c r="AC809" s="32"/>
      <c r="AD809" s="32"/>
      <c r="AE809" s="32"/>
    </row>
    <row r="810" spans="1:31" ht="12.75">
      <c r="A810" s="37" t="s">
        <v>9541</v>
      </c>
      <c r="B810" s="43" t="s">
        <v>5348</v>
      </c>
      <c r="C810" s="45" t="s">
        <v>263</v>
      </c>
      <c r="D810" s="45" t="s">
        <v>4647</v>
      </c>
      <c r="E810" s="48">
        <v>43665</v>
      </c>
      <c r="F810" s="43" t="s">
        <v>9542</v>
      </c>
      <c r="G810" s="43" t="s">
        <v>384</v>
      </c>
      <c r="H810" s="51" t="s">
        <v>223</v>
      </c>
      <c r="I810" s="43" t="s">
        <v>226</v>
      </c>
      <c r="J810" s="43"/>
      <c r="K810" s="52">
        <v>43700</v>
      </c>
      <c r="L810" s="48">
        <v>43701</v>
      </c>
      <c r="M810" s="48">
        <v>43705</v>
      </c>
      <c r="N810" s="43" t="s">
        <v>9543</v>
      </c>
      <c r="O810" s="48">
        <v>43718</v>
      </c>
      <c r="P810" s="43" t="s">
        <v>276</v>
      </c>
      <c r="Q810" s="31" t="b">
        <f>IF(AND(OR(G810:G814=DATOS!C$8,G810:G814=DATOS!C$9),H810:H814=DATOS!B$4),ROW(G810:G814))</f>
        <v>0</v>
      </c>
      <c r="R810" s="31" t="str">
        <f t="shared" ca="1" si="0"/>
        <v/>
      </c>
      <c r="S810" s="31">
        <f t="shared" ca="1" si="8"/>
        <v>0</v>
      </c>
      <c r="T810" s="32"/>
      <c r="U810" s="32"/>
      <c r="V810" s="32"/>
      <c r="W810" s="32"/>
      <c r="X810" s="32"/>
      <c r="Y810" s="32"/>
      <c r="Z810" s="32"/>
      <c r="AA810" s="32"/>
      <c r="AB810" s="32"/>
      <c r="AC810" s="32"/>
      <c r="AD810" s="32"/>
      <c r="AE810" s="32"/>
    </row>
    <row r="811" spans="1:31" ht="12.75">
      <c r="A811" s="321" t="s">
        <v>9547</v>
      </c>
      <c r="B811" s="322" t="s">
        <v>9548</v>
      </c>
      <c r="C811" s="323" t="s">
        <v>216</v>
      </c>
      <c r="D811" s="323" t="s">
        <v>266</v>
      </c>
      <c r="E811" s="306">
        <v>43665</v>
      </c>
      <c r="F811" s="322" t="s">
        <v>9551</v>
      </c>
      <c r="G811" s="322" t="s">
        <v>271</v>
      </c>
      <c r="H811" s="43" t="s">
        <v>223</v>
      </c>
      <c r="I811" s="322" t="s">
        <v>226</v>
      </c>
      <c r="J811" s="31"/>
      <c r="K811" s="55"/>
      <c r="L811" s="31"/>
      <c r="M811" s="31"/>
      <c r="N811" s="43" t="s">
        <v>9552</v>
      </c>
      <c r="O811" s="48">
        <v>43668</v>
      </c>
      <c r="P811" s="43" t="s">
        <v>4675</v>
      </c>
      <c r="Q811" s="31" t="b">
        <f>IF(AND(OR(G811:G815=DATOS!C$8,G811:G815=DATOS!C$9),H811:H815=DATOS!B$4),ROW(G811:G815))</f>
        <v>0</v>
      </c>
      <c r="R811" s="31" t="str">
        <f t="shared" ca="1" si="0"/>
        <v/>
      </c>
      <c r="S811" s="31">
        <f t="shared" ca="1" si="8"/>
        <v>0</v>
      </c>
      <c r="T811" s="32"/>
      <c r="U811" s="32"/>
      <c r="V811" s="32"/>
      <c r="W811" s="32"/>
      <c r="X811" s="32"/>
      <c r="Y811" s="32"/>
      <c r="Z811" s="32"/>
      <c r="AA811" s="32"/>
      <c r="AB811" s="32"/>
      <c r="AC811" s="32"/>
      <c r="AD811" s="32"/>
      <c r="AE811" s="32"/>
    </row>
    <row r="812" spans="1:31" ht="12.75">
      <c r="A812" s="37" t="s">
        <v>9557</v>
      </c>
      <c r="B812" s="43" t="s">
        <v>4666</v>
      </c>
      <c r="C812" s="45" t="s">
        <v>624</v>
      </c>
      <c r="D812" s="45" t="s">
        <v>7690</v>
      </c>
      <c r="E812" s="48">
        <v>43665</v>
      </c>
      <c r="F812" s="43" t="s">
        <v>361</v>
      </c>
      <c r="G812" s="43" t="s">
        <v>362</v>
      </c>
      <c r="H812" s="51" t="s">
        <v>223</v>
      </c>
      <c r="I812" s="43" t="s">
        <v>126</v>
      </c>
      <c r="J812" s="43"/>
      <c r="K812" s="52"/>
      <c r="L812" s="43"/>
      <c r="M812" s="43"/>
      <c r="N812" s="43" t="s">
        <v>274</v>
      </c>
      <c r="O812" s="48">
        <v>43665</v>
      </c>
      <c r="P812" s="43" t="s">
        <v>7650</v>
      </c>
      <c r="Q812" s="31" t="b">
        <f>IF(AND(OR(G812:G816=DATOS!C$8,G812:G816=DATOS!C$9),H812:H816=DATOS!B$4),ROW(G812:G816))</f>
        <v>0</v>
      </c>
      <c r="R812" s="31" t="str">
        <f t="shared" ca="1" si="0"/>
        <v/>
      </c>
      <c r="S812" s="31">
        <f t="shared" ca="1" si="8"/>
        <v>0</v>
      </c>
      <c r="T812" s="32"/>
      <c r="U812" s="32"/>
      <c r="V812" s="32"/>
      <c r="W812" s="32"/>
      <c r="X812" s="32"/>
      <c r="Y812" s="32"/>
      <c r="Z812" s="32"/>
      <c r="AA812" s="32"/>
      <c r="AB812" s="32"/>
      <c r="AC812" s="32"/>
      <c r="AD812" s="32"/>
      <c r="AE812" s="32"/>
    </row>
    <row r="813" spans="1:31" ht="12.75">
      <c r="A813" s="37" t="s">
        <v>6292</v>
      </c>
      <c r="B813" s="43" t="s">
        <v>5765</v>
      </c>
      <c r="C813" s="45" t="s">
        <v>942</v>
      </c>
      <c r="D813" s="45" t="s">
        <v>266</v>
      </c>
      <c r="E813" s="48">
        <v>43665</v>
      </c>
      <c r="F813" s="43" t="s">
        <v>361</v>
      </c>
      <c r="G813" s="43" t="s">
        <v>384</v>
      </c>
      <c r="H813" s="51" t="s">
        <v>223</v>
      </c>
      <c r="I813" s="43" t="s">
        <v>226</v>
      </c>
      <c r="J813" s="31"/>
      <c r="K813" s="55"/>
      <c r="L813" s="31"/>
      <c r="M813" s="31"/>
      <c r="N813" s="43" t="s">
        <v>5993</v>
      </c>
      <c r="O813" s="48">
        <v>43666</v>
      </c>
      <c r="P813" s="43" t="s">
        <v>389</v>
      </c>
      <c r="Q813" s="31" t="b">
        <f>IF(AND(OR(G813:G817=DATOS!C$8,G813:G817=DATOS!C$9),H813:H817=DATOS!B$4),ROW(G813:G817))</f>
        <v>0</v>
      </c>
      <c r="R813" s="31" t="str">
        <f t="shared" ca="1" si="0"/>
        <v/>
      </c>
      <c r="S813" s="31">
        <f t="shared" ca="1" si="8"/>
        <v>0</v>
      </c>
      <c r="T813" s="32"/>
      <c r="U813" s="32"/>
      <c r="V813" s="32"/>
      <c r="W813" s="32"/>
      <c r="X813" s="32"/>
      <c r="Y813" s="32"/>
      <c r="Z813" s="32"/>
      <c r="AA813" s="32"/>
      <c r="AB813" s="32"/>
      <c r="AC813" s="32"/>
      <c r="AD813" s="32"/>
      <c r="AE813" s="32"/>
    </row>
    <row r="814" spans="1:31" ht="12.75">
      <c r="A814" s="37" t="s">
        <v>8449</v>
      </c>
      <c r="B814" s="43" t="s">
        <v>9566</v>
      </c>
      <c r="C814" s="45" t="s">
        <v>216</v>
      </c>
      <c r="D814" s="45" t="s">
        <v>4647</v>
      </c>
      <c r="E814" s="48">
        <v>43665</v>
      </c>
      <c r="F814" s="43" t="s">
        <v>2029</v>
      </c>
      <c r="G814" s="43" t="s">
        <v>271</v>
      </c>
      <c r="H814" s="51" t="s">
        <v>223</v>
      </c>
      <c r="I814" s="43" t="s">
        <v>226</v>
      </c>
      <c r="J814" s="43"/>
      <c r="K814" s="52"/>
      <c r="L814" s="43"/>
      <c r="M814" s="43"/>
      <c r="N814" s="43" t="s">
        <v>7368</v>
      </c>
      <c r="O814" s="48">
        <v>43665</v>
      </c>
      <c r="P814" s="43" t="s">
        <v>276</v>
      </c>
      <c r="Q814" s="31" t="b">
        <f>IF(AND(OR(G814:G818=DATOS!C$8,G814:G818=DATOS!C$9),H814:H818=DATOS!B$4),ROW(G814:G818))</f>
        <v>0</v>
      </c>
      <c r="R814" s="31" t="str">
        <f t="shared" ca="1" si="0"/>
        <v/>
      </c>
      <c r="S814" s="31">
        <f t="shared" ca="1" si="8"/>
        <v>0</v>
      </c>
      <c r="T814" s="32"/>
      <c r="U814" s="32"/>
      <c r="V814" s="32"/>
      <c r="W814" s="32"/>
      <c r="X814" s="32"/>
      <c r="Y814" s="32"/>
      <c r="Z814" s="32"/>
      <c r="AA814" s="32"/>
      <c r="AB814" s="32"/>
      <c r="AC814" s="32"/>
      <c r="AD814" s="32"/>
      <c r="AE814" s="32"/>
    </row>
    <row r="815" spans="1:31" ht="12.75">
      <c r="A815" s="37" t="s">
        <v>9113</v>
      </c>
      <c r="B815" s="43" t="s">
        <v>9114</v>
      </c>
      <c r="C815" s="45" t="s">
        <v>4726</v>
      </c>
      <c r="D815" s="45" t="s">
        <v>266</v>
      </c>
      <c r="E815" s="48">
        <v>43665</v>
      </c>
      <c r="F815" s="43" t="s">
        <v>361</v>
      </c>
      <c r="G815" s="43" t="s">
        <v>362</v>
      </c>
      <c r="H815" s="51" t="s">
        <v>223</v>
      </c>
      <c r="I815" s="43" t="s">
        <v>226</v>
      </c>
      <c r="J815" s="31"/>
      <c r="K815" s="55"/>
      <c r="L815" s="31"/>
      <c r="M815" s="31"/>
      <c r="N815" s="43" t="s">
        <v>7368</v>
      </c>
      <c r="O815" s="48">
        <v>43665</v>
      </c>
      <c r="P815" s="43" t="s">
        <v>276</v>
      </c>
      <c r="Q815" s="31" t="b">
        <f>IF(AND(OR(G815:G819=DATOS!C$8,G815:G819=DATOS!C$9),H815:H819=DATOS!B$4),ROW(G815:G819))</f>
        <v>0</v>
      </c>
      <c r="R815" s="31" t="str">
        <f t="shared" ca="1" si="0"/>
        <v/>
      </c>
      <c r="S815" s="31">
        <f t="shared" ca="1" si="8"/>
        <v>0</v>
      </c>
      <c r="T815" s="32"/>
      <c r="U815" s="32"/>
      <c r="V815" s="32"/>
      <c r="W815" s="32"/>
      <c r="X815" s="32"/>
      <c r="Y815" s="32"/>
      <c r="Z815" s="32"/>
      <c r="AA815" s="32"/>
      <c r="AB815" s="32"/>
      <c r="AC815" s="32"/>
      <c r="AD815" s="32"/>
      <c r="AE815" s="32"/>
    </row>
    <row r="816" spans="1:31" ht="12.75">
      <c r="A816" s="37" t="s">
        <v>9571</v>
      </c>
      <c r="B816" s="43" t="s">
        <v>9574</v>
      </c>
      <c r="C816" s="45" t="s">
        <v>5086</v>
      </c>
      <c r="D816" s="45" t="s">
        <v>7690</v>
      </c>
      <c r="E816" s="48">
        <v>43665</v>
      </c>
      <c r="F816" s="43" t="s">
        <v>361</v>
      </c>
      <c r="G816" s="43" t="s">
        <v>362</v>
      </c>
      <c r="H816" s="51" t="s">
        <v>223</v>
      </c>
      <c r="I816" s="43" t="s">
        <v>273</v>
      </c>
      <c r="J816" s="43"/>
      <c r="K816" s="52">
        <v>43676</v>
      </c>
      <c r="L816" s="43"/>
      <c r="M816" s="43"/>
      <c r="N816" s="43" t="s">
        <v>9552</v>
      </c>
      <c r="O816" s="48">
        <v>43705</v>
      </c>
      <c r="P816" s="43" t="s">
        <v>7650</v>
      </c>
      <c r="Q816" s="31" t="b">
        <f>IF(AND(OR(G816:G820=DATOS!C$8,G816:G820=DATOS!C$9),H816:H820=DATOS!B$4),ROW(G816:G820))</f>
        <v>0</v>
      </c>
      <c r="R816" s="31" t="str">
        <f t="shared" ca="1" si="0"/>
        <v/>
      </c>
      <c r="S816" s="31">
        <f t="shared" ca="1" si="8"/>
        <v>0</v>
      </c>
      <c r="T816" s="32"/>
      <c r="U816" s="32"/>
      <c r="V816" s="32"/>
      <c r="W816" s="32"/>
      <c r="X816" s="32"/>
      <c r="Y816" s="32"/>
      <c r="Z816" s="32"/>
      <c r="AA816" s="32"/>
      <c r="AB816" s="32"/>
      <c r="AC816" s="32"/>
      <c r="AD816" s="32"/>
      <c r="AE816" s="32"/>
    </row>
    <row r="817" spans="1:31" ht="12.75">
      <c r="A817" s="37" t="s">
        <v>5408</v>
      </c>
      <c r="B817" s="43" t="s">
        <v>5409</v>
      </c>
      <c r="C817" s="45" t="s">
        <v>624</v>
      </c>
      <c r="D817" s="45" t="s">
        <v>4647</v>
      </c>
      <c r="E817" s="48">
        <v>43666</v>
      </c>
      <c r="F817" s="43" t="s">
        <v>361</v>
      </c>
      <c r="G817" s="43" t="s">
        <v>114</v>
      </c>
      <c r="H817" s="51" t="s">
        <v>223</v>
      </c>
      <c r="I817" s="43" t="s">
        <v>273</v>
      </c>
      <c r="J817" s="43"/>
      <c r="K817" s="52"/>
      <c r="L817" s="43"/>
      <c r="M817" s="43"/>
      <c r="N817" s="43" t="s">
        <v>6480</v>
      </c>
      <c r="O817" s="48">
        <v>43666</v>
      </c>
      <c r="P817" s="43" t="s">
        <v>4652</v>
      </c>
      <c r="Q817" s="31" t="b">
        <f>IF(AND(OR(G817:G821=DATOS!C$8,G817:G821=DATOS!C$9),H817:H821=DATOS!B$4),ROW(G817:G821))</f>
        <v>0</v>
      </c>
      <c r="R817" s="31" t="str">
        <f t="shared" ca="1" si="0"/>
        <v/>
      </c>
      <c r="S817" s="31">
        <f t="shared" ca="1" si="8"/>
        <v>0</v>
      </c>
      <c r="T817" s="32"/>
      <c r="U817" s="32"/>
      <c r="V817" s="32"/>
      <c r="W817" s="32"/>
      <c r="X817" s="32"/>
      <c r="Y817" s="32"/>
      <c r="Z817" s="32"/>
      <c r="AA817" s="32"/>
      <c r="AB817" s="32"/>
      <c r="AC817" s="32"/>
      <c r="AD817" s="32"/>
      <c r="AE817" s="32"/>
    </row>
    <row r="818" spans="1:31" ht="12.75">
      <c r="A818" s="37" t="s">
        <v>9581</v>
      </c>
      <c r="B818" s="43" t="s">
        <v>9582</v>
      </c>
      <c r="C818" s="45" t="s">
        <v>4655</v>
      </c>
      <c r="D818" s="45" t="s">
        <v>4647</v>
      </c>
      <c r="E818" s="48">
        <v>43666</v>
      </c>
      <c r="F818" s="43" t="s">
        <v>9584</v>
      </c>
      <c r="G818" s="43" t="s">
        <v>384</v>
      </c>
      <c r="H818" s="51" t="s">
        <v>223</v>
      </c>
      <c r="I818" s="43" t="s">
        <v>226</v>
      </c>
      <c r="J818" s="31"/>
      <c r="K818" s="52">
        <v>43673</v>
      </c>
      <c r="L818" s="48">
        <v>43674</v>
      </c>
      <c r="M818" s="48">
        <v>43691</v>
      </c>
      <c r="N818" s="43" t="s">
        <v>9585</v>
      </c>
      <c r="O818" s="48">
        <v>43692</v>
      </c>
      <c r="P818" s="43" t="s">
        <v>389</v>
      </c>
      <c r="Q818" s="31" t="b">
        <f>IF(AND(OR(G818:G822=DATOS!C$8,G818:G822=DATOS!C$9),H818:H822=DATOS!B$4),ROW(G818:G822))</f>
        <v>0</v>
      </c>
      <c r="R818" s="31" t="str">
        <f t="shared" ca="1" si="0"/>
        <v/>
      </c>
      <c r="S818" s="31">
        <f t="shared" ca="1" si="8"/>
        <v>0</v>
      </c>
      <c r="T818" s="32"/>
      <c r="U818" s="32"/>
      <c r="V818" s="32"/>
      <c r="W818" s="32"/>
      <c r="X818" s="32"/>
      <c r="Y818" s="32"/>
      <c r="Z818" s="32"/>
      <c r="AA818" s="32"/>
      <c r="AB818" s="32"/>
      <c r="AC818" s="32"/>
      <c r="AD818" s="32"/>
      <c r="AE818" s="32"/>
    </row>
    <row r="819" spans="1:31" ht="12.75">
      <c r="A819" s="37" t="s">
        <v>4724</v>
      </c>
      <c r="B819" s="43" t="s">
        <v>4725</v>
      </c>
      <c r="C819" s="45" t="s">
        <v>4726</v>
      </c>
      <c r="D819" s="45" t="s">
        <v>4647</v>
      </c>
      <c r="E819" s="48">
        <v>43666</v>
      </c>
      <c r="F819" s="43" t="s">
        <v>6349</v>
      </c>
      <c r="G819" s="43" t="s">
        <v>271</v>
      </c>
      <c r="H819" s="51" t="s">
        <v>223</v>
      </c>
      <c r="I819" s="43" t="s">
        <v>226</v>
      </c>
      <c r="J819" s="43"/>
      <c r="K819" s="52">
        <v>43670</v>
      </c>
      <c r="L819" s="48">
        <v>43671</v>
      </c>
      <c r="M819" s="43"/>
      <c r="N819" s="43" t="s">
        <v>9588</v>
      </c>
      <c r="O819" s="48">
        <v>43671</v>
      </c>
      <c r="P819" s="43" t="s">
        <v>276</v>
      </c>
      <c r="Q819" s="31" t="b">
        <f>IF(AND(OR(G819:G823=DATOS!C$8,G819:G823=DATOS!C$9),H819:H823=DATOS!B$4),ROW(G819:G823))</f>
        <v>0</v>
      </c>
      <c r="R819" s="31" t="str">
        <f t="shared" ca="1" si="0"/>
        <v/>
      </c>
      <c r="S819" s="31">
        <f t="shared" ca="1" si="8"/>
        <v>0</v>
      </c>
      <c r="T819" s="32"/>
      <c r="U819" s="32"/>
      <c r="V819" s="32"/>
      <c r="W819" s="32"/>
      <c r="X819" s="32"/>
      <c r="Y819" s="32"/>
      <c r="Z819" s="32"/>
      <c r="AA819" s="32"/>
      <c r="AB819" s="32"/>
      <c r="AC819" s="32"/>
      <c r="AD819" s="32"/>
      <c r="AE819" s="32"/>
    </row>
    <row r="820" spans="1:31" ht="12.75">
      <c r="A820" s="37" t="s">
        <v>9591</v>
      </c>
      <c r="B820" s="43" t="s">
        <v>9593</v>
      </c>
      <c r="C820" s="45" t="s">
        <v>216</v>
      </c>
      <c r="D820" s="45" t="s">
        <v>266</v>
      </c>
      <c r="E820" s="48">
        <v>43666</v>
      </c>
      <c r="F820" s="43" t="s">
        <v>9594</v>
      </c>
      <c r="G820" s="43" t="s">
        <v>114</v>
      </c>
      <c r="H820" s="51" t="s">
        <v>223</v>
      </c>
      <c r="I820" s="43" t="s">
        <v>226</v>
      </c>
      <c r="J820" s="43"/>
      <c r="K820" s="52"/>
      <c r="L820" s="43"/>
      <c r="M820" s="43"/>
      <c r="N820" s="43" t="s">
        <v>9596</v>
      </c>
      <c r="O820" s="48">
        <v>43666</v>
      </c>
      <c r="P820" s="43" t="s">
        <v>276</v>
      </c>
      <c r="Q820" s="31" t="b">
        <f>IF(AND(OR(G820:G824=DATOS!C$8,G820:G824=DATOS!C$9),H820:H824=DATOS!B$4),ROW(G820:G824))</f>
        <v>0</v>
      </c>
      <c r="R820" s="31" t="str">
        <f t="shared" ca="1" si="0"/>
        <v/>
      </c>
      <c r="S820" s="31">
        <f t="shared" ca="1" si="8"/>
        <v>0</v>
      </c>
      <c r="T820" s="32"/>
      <c r="U820" s="32"/>
      <c r="V820" s="32"/>
      <c r="W820" s="32"/>
      <c r="X820" s="32"/>
      <c r="Y820" s="32"/>
      <c r="Z820" s="32"/>
      <c r="AA820" s="32"/>
      <c r="AB820" s="32"/>
      <c r="AC820" s="32"/>
      <c r="AD820" s="32"/>
      <c r="AE820" s="32"/>
    </row>
    <row r="821" spans="1:31" ht="12.75">
      <c r="A821" s="37" t="s">
        <v>9599</v>
      </c>
      <c r="B821" s="43" t="s">
        <v>9600</v>
      </c>
      <c r="C821" s="45" t="s">
        <v>216</v>
      </c>
      <c r="D821" s="45" t="s">
        <v>4671</v>
      </c>
      <c r="E821" s="48">
        <v>43668</v>
      </c>
      <c r="F821" s="43" t="s">
        <v>7464</v>
      </c>
      <c r="G821" s="43" t="s">
        <v>384</v>
      </c>
      <c r="H821" s="51" t="s">
        <v>223</v>
      </c>
      <c r="I821" s="43" t="s">
        <v>126</v>
      </c>
      <c r="J821" s="43"/>
      <c r="K821" s="52"/>
      <c r="L821" s="43"/>
      <c r="M821" s="43"/>
      <c r="N821" s="43" t="s">
        <v>5421</v>
      </c>
      <c r="O821" s="48">
        <v>43670</v>
      </c>
      <c r="P821" s="43" t="s">
        <v>389</v>
      </c>
      <c r="Q821" s="31" t="b">
        <f>IF(AND(OR(G821:G825=DATOS!C$8,G821:G825=DATOS!C$9),H821:H825=DATOS!B$4),ROW(G821:G825))</f>
        <v>0</v>
      </c>
      <c r="R821" s="31" t="str">
        <f t="shared" ca="1" si="0"/>
        <v/>
      </c>
      <c r="S821" s="31">
        <f t="shared" ca="1" si="8"/>
        <v>0</v>
      </c>
      <c r="T821" s="32"/>
      <c r="U821" s="32"/>
      <c r="V821" s="32"/>
      <c r="W821" s="32"/>
      <c r="X821" s="32"/>
      <c r="Y821" s="32"/>
      <c r="Z821" s="32"/>
      <c r="AA821" s="32"/>
      <c r="AB821" s="32"/>
      <c r="AC821" s="32"/>
      <c r="AD821" s="32"/>
      <c r="AE821" s="32"/>
    </row>
    <row r="822" spans="1:31" ht="12.75">
      <c r="A822" s="37" t="s">
        <v>9603</v>
      </c>
      <c r="B822" s="43" t="s">
        <v>4760</v>
      </c>
      <c r="C822" s="45" t="s">
        <v>4761</v>
      </c>
      <c r="D822" s="45" t="s">
        <v>4671</v>
      </c>
      <c r="E822" s="48">
        <v>43668</v>
      </c>
      <c r="F822" s="43" t="s">
        <v>5065</v>
      </c>
      <c r="G822" s="43" t="s">
        <v>271</v>
      </c>
      <c r="H822" s="51" t="s">
        <v>223</v>
      </c>
      <c r="I822" s="43" t="s">
        <v>126</v>
      </c>
      <c r="J822" s="43"/>
      <c r="K822" s="52">
        <v>43670</v>
      </c>
      <c r="L822" s="43"/>
      <c r="M822" s="43"/>
      <c r="N822" s="43" t="s">
        <v>8134</v>
      </c>
      <c r="O822" s="48">
        <v>43670</v>
      </c>
      <c r="P822" s="43" t="s">
        <v>4675</v>
      </c>
      <c r="Q822" s="31" t="b">
        <f>IF(AND(OR(G822:G826=DATOS!C$8,G822:G826=DATOS!C$9),H822:H826=DATOS!B$4),ROW(G822:G826))</f>
        <v>0</v>
      </c>
      <c r="R822" s="31" t="str">
        <f t="shared" ca="1" si="0"/>
        <v/>
      </c>
      <c r="S822" s="31">
        <f t="shared" ca="1" si="8"/>
        <v>0</v>
      </c>
      <c r="T822" s="32"/>
      <c r="U822" s="32"/>
      <c r="V822" s="32"/>
      <c r="W822" s="32"/>
      <c r="X822" s="32"/>
      <c r="Y822" s="32"/>
      <c r="Z822" s="32"/>
      <c r="AA822" s="32"/>
      <c r="AB822" s="32"/>
      <c r="AC822" s="32"/>
      <c r="AD822" s="32"/>
      <c r="AE822" s="32"/>
    </row>
    <row r="823" spans="1:31" ht="12.75">
      <c r="A823" s="37" t="s">
        <v>9605</v>
      </c>
      <c r="B823" s="43" t="s">
        <v>9606</v>
      </c>
      <c r="C823" s="45" t="s">
        <v>6317</v>
      </c>
      <c r="D823" s="45" t="s">
        <v>7690</v>
      </c>
      <c r="E823" s="48">
        <v>43668</v>
      </c>
      <c r="F823" s="43" t="s">
        <v>5888</v>
      </c>
      <c r="G823" s="43" t="s">
        <v>384</v>
      </c>
      <c r="H823" s="51" t="s">
        <v>223</v>
      </c>
      <c r="I823" s="43" t="s">
        <v>126</v>
      </c>
      <c r="J823" s="43"/>
      <c r="K823" s="52"/>
      <c r="L823" s="43"/>
      <c r="M823" s="43"/>
      <c r="N823" s="43" t="s">
        <v>8395</v>
      </c>
      <c r="O823" s="48">
        <v>43669</v>
      </c>
      <c r="P823" s="43" t="s">
        <v>5576</v>
      </c>
      <c r="Q823" s="31" t="b">
        <f>IF(AND(OR(G823:G827=DATOS!C$8,G823:G827=DATOS!C$9),H823:H827=DATOS!B$4),ROW(G823:G827))</f>
        <v>0</v>
      </c>
      <c r="R823" s="31" t="str">
        <f t="shared" ca="1" si="0"/>
        <v/>
      </c>
      <c r="S823" s="31">
        <f t="shared" ca="1" si="8"/>
        <v>0</v>
      </c>
      <c r="T823" s="32"/>
      <c r="U823" s="32"/>
      <c r="V823" s="32"/>
      <c r="W823" s="32"/>
      <c r="X823" s="32"/>
      <c r="Y823" s="32"/>
      <c r="Z823" s="32"/>
      <c r="AA823" s="32"/>
      <c r="AB823" s="32"/>
      <c r="AC823" s="32"/>
      <c r="AD823" s="32"/>
      <c r="AE823" s="32"/>
    </row>
    <row r="824" spans="1:31" ht="12.75">
      <c r="A824" s="37" t="s">
        <v>777</v>
      </c>
      <c r="B824" s="43" t="s">
        <v>782</v>
      </c>
      <c r="C824" s="45" t="s">
        <v>785</v>
      </c>
      <c r="D824" s="45" t="s">
        <v>7690</v>
      </c>
      <c r="E824" s="48">
        <v>43668</v>
      </c>
      <c r="F824" s="43" t="s">
        <v>2019</v>
      </c>
      <c r="G824" s="43" t="s">
        <v>114</v>
      </c>
      <c r="H824" s="51" t="s">
        <v>223</v>
      </c>
      <c r="I824" s="43" t="s">
        <v>126</v>
      </c>
      <c r="J824" s="43"/>
      <c r="K824" s="52"/>
      <c r="L824" s="43"/>
      <c r="M824" s="43"/>
      <c r="N824" s="43" t="s">
        <v>274</v>
      </c>
      <c r="O824" s="48">
        <v>43668</v>
      </c>
      <c r="P824" s="43" t="s">
        <v>4675</v>
      </c>
      <c r="Q824" s="31" t="b">
        <f>IF(AND(OR(G824:G828=DATOS!C$8,G824:G828=DATOS!C$9),H824:H828=DATOS!B$4),ROW(G824:G828))</f>
        <v>0</v>
      </c>
      <c r="R824" s="31" t="str">
        <f t="shared" ca="1" si="0"/>
        <v/>
      </c>
      <c r="S824" s="31">
        <f t="shared" ca="1" si="8"/>
        <v>0</v>
      </c>
      <c r="T824" s="32"/>
      <c r="U824" s="32"/>
      <c r="V824" s="32"/>
      <c r="W824" s="32"/>
      <c r="X824" s="32"/>
      <c r="Y824" s="32"/>
      <c r="Z824" s="32"/>
      <c r="AA824" s="32"/>
      <c r="AB824" s="32"/>
      <c r="AC824" s="32"/>
      <c r="AD824" s="32"/>
      <c r="AE824" s="32"/>
    </row>
    <row r="825" spans="1:31" ht="12.75">
      <c r="A825" s="37" t="s">
        <v>9611</v>
      </c>
      <c r="B825" s="43" t="s">
        <v>4909</v>
      </c>
      <c r="C825" s="45" t="s">
        <v>216</v>
      </c>
      <c r="D825" s="45" t="s">
        <v>7690</v>
      </c>
      <c r="E825" s="48">
        <v>43668</v>
      </c>
      <c r="F825" s="43" t="s">
        <v>9612</v>
      </c>
      <c r="G825" s="43" t="s">
        <v>271</v>
      </c>
      <c r="H825" s="51" t="s">
        <v>223</v>
      </c>
      <c r="I825" s="43" t="s">
        <v>126</v>
      </c>
      <c r="J825" s="43"/>
      <c r="K825" s="52"/>
      <c r="L825" s="43"/>
      <c r="M825" s="43"/>
      <c r="N825" s="43" t="s">
        <v>274</v>
      </c>
      <c r="O825" s="48">
        <v>43668</v>
      </c>
      <c r="P825" s="43" t="s">
        <v>7650</v>
      </c>
      <c r="Q825" s="31" t="b">
        <f>IF(AND(OR(G825:G829=DATOS!C$8,G825:G829=DATOS!C$9),H825:H829=DATOS!B$4),ROW(G825:G829))</f>
        <v>0</v>
      </c>
      <c r="R825" s="31" t="str">
        <f t="shared" ca="1" si="0"/>
        <v/>
      </c>
      <c r="S825" s="31">
        <f t="shared" ca="1" si="8"/>
        <v>0</v>
      </c>
      <c r="T825" s="32"/>
      <c r="U825" s="32"/>
      <c r="V825" s="32"/>
      <c r="W825" s="32"/>
      <c r="X825" s="32"/>
      <c r="Y825" s="32"/>
      <c r="Z825" s="32"/>
      <c r="AA825" s="32"/>
      <c r="AB825" s="32"/>
      <c r="AC825" s="32"/>
      <c r="AD825" s="32"/>
      <c r="AE825" s="32"/>
    </row>
    <row r="826" spans="1:31" ht="12.75">
      <c r="A826" s="37" t="s">
        <v>9614</v>
      </c>
      <c r="B826" s="43" t="s">
        <v>9615</v>
      </c>
      <c r="C826" s="45" t="s">
        <v>4784</v>
      </c>
      <c r="D826" s="45" t="s">
        <v>7690</v>
      </c>
      <c r="E826" s="48">
        <v>43668</v>
      </c>
      <c r="F826" s="43" t="s">
        <v>9617</v>
      </c>
      <c r="G826" s="43" t="s">
        <v>114</v>
      </c>
      <c r="H826" s="51" t="s">
        <v>223</v>
      </c>
      <c r="I826" s="43" t="s">
        <v>226</v>
      </c>
      <c r="J826" s="43"/>
      <c r="K826" s="52"/>
      <c r="L826" s="43"/>
      <c r="M826" s="43"/>
      <c r="N826" s="43" t="s">
        <v>9618</v>
      </c>
      <c r="O826" s="48">
        <v>43668</v>
      </c>
      <c r="P826" s="43" t="s">
        <v>7650</v>
      </c>
      <c r="Q826" s="31" t="b">
        <f>IF(AND(OR(G826:G830=DATOS!C$8,G826:G830=DATOS!C$9),H826:H830=DATOS!B$4),ROW(G826:G830))</f>
        <v>0</v>
      </c>
      <c r="R826" s="31" t="str">
        <f t="shared" ca="1" si="0"/>
        <v/>
      </c>
      <c r="S826" s="31">
        <f t="shared" ca="1" si="8"/>
        <v>0</v>
      </c>
      <c r="T826" s="32"/>
      <c r="U826" s="32"/>
      <c r="V826" s="32"/>
      <c r="W826" s="32"/>
      <c r="X826" s="32"/>
      <c r="Y826" s="32"/>
      <c r="Z826" s="32"/>
      <c r="AA826" s="32"/>
      <c r="AB826" s="32"/>
      <c r="AC826" s="32"/>
      <c r="AD826" s="32"/>
      <c r="AE826" s="32"/>
    </row>
    <row r="827" spans="1:31" ht="12.75">
      <c r="A827" s="37" t="s">
        <v>9620</v>
      </c>
      <c r="B827" s="43" t="s">
        <v>7314</v>
      </c>
      <c r="C827" s="45" t="s">
        <v>4655</v>
      </c>
      <c r="D827" s="45" t="s">
        <v>4671</v>
      </c>
      <c r="E827" s="48">
        <v>43668</v>
      </c>
      <c r="F827" s="43" t="s">
        <v>9622</v>
      </c>
      <c r="G827" s="43" t="s">
        <v>271</v>
      </c>
      <c r="H827" s="51" t="s">
        <v>223</v>
      </c>
      <c r="I827" s="43" t="s">
        <v>226</v>
      </c>
      <c r="J827" s="31"/>
      <c r="K827" s="55"/>
      <c r="L827" s="31"/>
      <c r="M827" s="31"/>
      <c r="N827" s="43" t="s">
        <v>274</v>
      </c>
      <c r="O827" s="48">
        <v>43668</v>
      </c>
      <c r="P827" s="43" t="s">
        <v>4675</v>
      </c>
      <c r="Q827" s="31" t="b">
        <f>IF(AND(OR(G827:G831=DATOS!C$8,G827:G831=DATOS!C$9),H827:H831=DATOS!B$4),ROW(G827:G831))</f>
        <v>0</v>
      </c>
      <c r="R827" s="31" t="str">
        <f t="shared" ca="1" si="0"/>
        <v/>
      </c>
      <c r="S827" s="31">
        <f t="shared" ca="1" si="8"/>
        <v>0</v>
      </c>
      <c r="T827" s="32"/>
      <c r="U827" s="32"/>
      <c r="V827" s="32"/>
      <c r="W827" s="32"/>
      <c r="X827" s="32"/>
      <c r="Y827" s="32"/>
      <c r="Z827" s="32"/>
      <c r="AA827" s="32"/>
      <c r="AB827" s="32"/>
      <c r="AC827" s="32"/>
      <c r="AD827" s="32"/>
      <c r="AE827" s="32"/>
    </row>
    <row r="828" spans="1:31" ht="12.75">
      <c r="A828" s="37" t="s">
        <v>9623</v>
      </c>
      <c r="B828" s="43" t="s">
        <v>8472</v>
      </c>
      <c r="C828" s="45" t="s">
        <v>898</v>
      </c>
      <c r="D828" s="45" t="s">
        <v>7690</v>
      </c>
      <c r="E828" s="48">
        <v>43668</v>
      </c>
      <c r="F828" s="43" t="s">
        <v>5780</v>
      </c>
      <c r="G828" s="43" t="s">
        <v>114</v>
      </c>
      <c r="H828" s="51" t="s">
        <v>223</v>
      </c>
      <c r="I828" s="43" t="s">
        <v>226</v>
      </c>
      <c r="J828" s="43"/>
      <c r="K828" s="52"/>
      <c r="L828" s="43"/>
      <c r="M828" s="43"/>
      <c r="N828" s="43" t="s">
        <v>8395</v>
      </c>
      <c r="O828" s="48">
        <v>43668</v>
      </c>
      <c r="P828" s="43" t="s">
        <v>7650</v>
      </c>
      <c r="Q828" s="31" t="b">
        <f>IF(AND(OR(G828:G832=DATOS!C$8,G828:G832=DATOS!C$9),H828:H832=DATOS!B$4),ROW(G828:G832))</f>
        <v>0</v>
      </c>
      <c r="R828" s="31" t="str">
        <f t="shared" ca="1" si="0"/>
        <v/>
      </c>
      <c r="S828" s="31">
        <f t="shared" ca="1" si="8"/>
        <v>0</v>
      </c>
      <c r="T828" s="32"/>
      <c r="U828" s="32"/>
      <c r="V828" s="32"/>
      <c r="W828" s="32"/>
      <c r="X828" s="32"/>
      <c r="Y828" s="32"/>
      <c r="Z828" s="32"/>
      <c r="AA828" s="32"/>
      <c r="AB828" s="32"/>
      <c r="AC828" s="32"/>
      <c r="AD828" s="32"/>
      <c r="AE828" s="32"/>
    </row>
    <row r="829" spans="1:31" ht="12.75">
      <c r="A829" s="37" t="s">
        <v>8864</v>
      </c>
      <c r="B829" s="43" t="s">
        <v>8447</v>
      </c>
      <c r="C829" s="45" t="s">
        <v>216</v>
      </c>
      <c r="D829" s="45" t="s">
        <v>7690</v>
      </c>
      <c r="E829" s="48">
        <v>43668</v>
      </c>
      <c r="F829" s="43" t="s">
        <v>361</v>
      </c>
      <c r="G829" s="43" t="s">
        <v>114</v>
      </c>
      <c r="H829" s="51" t="s">
        <v>223</v>
      </c>
      <c r="I829" s="43" t="s">
        <v>226</v>
      </c>
      <c r="J829" s="43"/>
      <c r="K829" s="52"/>
      <c r="L829" s="43"/>
      <c r="M829" s="43"/>
      <c r="N829" s="43" t="s">
        <v>8702</v>
      </c>
      <c r="O829" s="48">
        <v>43668</v>
      </c>
      <c r="P829" s="43" t="s">
        <v>7650</v>
      </c>
      <c r="Q829" s="31" t="b">
        <f>IF(AND(OR(G829:G833=DATOS!C$8,G829:G833=DATOS!C$9),H829:H833=DATOS!B$4),ROW(G829:G833))</f>
        <v>0</v>
      </c>
      <c r="R829" s="31" t="str">
        <f t="shared" ca="1" si="0"/>
        <v/>
      </c>
      <c r="S829" s="31">
        <f t="shared" ca="1" si="8"/>
        <v>0</v>
      </c>
      <c r="T829" s="32"/>
      <c r="U829" s="32"/>
      <c r="V829" s="32"/>
      <c r="W829" s="32"/>
      <c r="X829" s="32"/>
      <c r="Y829" s="32"/>
      <c r="Z829" s="32"/>
      <c r="AA829" s="32"/>
      <c r="AB829" s="32"/>
      <c r="AC829" s="32"/>
      <c r="AD829" s="32"/>
      <c r="AE829" s="32"/>
    </row>
    <row r="830" spans="1:31" ht="12.75">
      <c r="A830" s="37" t="s">
        <v>6993</v>
      </c>
      <c r="B830" s="43" t="s">
        <v>6994</v>
      </c>
      <c r="C830" s="45" t="s">
        <v>5367</v>
      </c>
      <c r="D830" s="45" t="s">
        <v>7690</v>
      </c>
      <c r="E830" s="48">
        <v>43668</v>
      </c>
      <c r="F830" s="43" t="s">
        <v>361</v>
      </c>
      <c r="G830" s="43" t="s">
        <v>114</v>
      </c>
      <c r="H830" s="51" t="s">
        <v>223</v>
      </c>
      <c r="I830" s="43" t="s">
        <v>226</v>
      </c>
      <c r="J830" s="43"/>
      <c r="K830" s="52"/>
      <c r="L830" s="43"/>
      <c r="M830" s="43"/>
      <c r="N830" s="43" t="s">
        <v>7499</v>
      </c>
      <c r="O830" s="48">
        <v>43669</v>
      </c>
      <c r="P830" s="43" t="s">
        <v>7650</v>
      </c>
      <c r="Q830" s="31" t="b">
        <f>IF(AND(OR(G830:G834=DATOS!C$8,G830:G834=DATOS!C$9),H830:H834=DATOS!B$4),ROW(G830:G834))</f>
        <v>0</v>
      </c>
      <c r="R830" s="31" t="str">
        <f t="shared" ca="1" si="0"/>
        <v/>
      </c>
      <c r="S830" s="31">
        <f t="shared" ca="1" si="8"/>
        <v>0</v>
      </c>
      <c r="T830" s="32"/>
      <c r="U830" s="32"/>
      <c r="V830" s="32"/>
      <c r="W830" s="32"/>
      <c r="X830" s="32"/>
      <c r="Y830" s="32"/>
      <c r="Z830" s="32"/>
      <c r="AA830" s="32"/>
      <c r="AB830" s="32"/>
      <c r="AC830" s="32"/>
      <c r="AD830" s="32"/>
      <c r="AE830" s="32"/>
    </row>
    <row r="831" spans="1:31" ht="12.75">
      <c r="A831" s="37" t="s">
        <v>62</v>
      </c>
      <c r="B831" s="43" t="s">
        <v>75</v>
      </c>
      <c r="C831" s="45" t="s">
        <v>90</v>
      </c>
      <c r="D831" s="45" t="s">
        <v>4647</v>
      </c>
      <c r="E831" s="48">
        <v>43669</v>
      </c>
      <c r="F831" s="43" t="s">
        <v>9635</v>
      </c>
      <c r="G831" s="43" t="s">
        <v>114</v>
      </c>
      <c r="H831" s="51" t="s">
        <v>223</v>
      </c>
      <c r="I831" s="43" t="s">
        <v>226</v>
      </c>
      <c r="J831" s="43"/>
      <c r="K831" s="52"/>
      <c r="L831" s="43"/>
      <c r="M831" s="43"/>
      <c r="N831" s="43" t="s">
        <v>9637</v>
      </c>
      <c r="O831" s="48">
        <v>43669</v>
      </c>
      <c r="P831" s="43" t="s">
        <v>4652</v>
      </c>
      <c r="Q831" s="31" t="b">
        <f>IF(AND(OR(G831:G835=DATOS!C$8,G831:G835=DATOS!C$9),H831:H835=DATOS!B$4),ROW(G831:G835))</f>
        <v>0</v>
      </c>
      <c r="R831" s="31" t="str">
        <f t="shared" ca="1" si="0"/>
        <v/>
      </c>
      <c r="S831" s="31">
        <f t="shared" ca="1" si="8"/>
        <v>0</v>
      </c>
      <c r="T831" s="32"/>
      <c r="U831" s="32"/>
      <c r="V831" s="32"/>
      <c r="W831" s="32"/>
      <c r="X831" s="32"/>
      <c r="Y831" s="32"/>
      <c r="Z831" s="32"/>
      <c r="AA831" s="32"/>
      <c r="AB831" s="32"/>
      <c r="AC831" s="32"/>
      <c r="AD831" s="32"/>
      <c r="AE831" s="32"/>
    </row>
    <row r="832" spans="1:31" ht="12.75">
      <c r="A832" s="37" t="s">
        <v>9022</v>
      </c>
      <c r="B832" s="43" t="s">
        <v>9023</v>
      </c>
      <c r="C832" s="45" t="s">
        <v>5009</v>
      </c>
      <c r="D832" s="45" t="s">
        <v>7690</v>
      </c>
      <c r="E832" s="48">
        <v>43669</v>
      </c>
      <c r="F832" s="43" t="s">
        <v>388</v>
      </c>
      <c r="G832" s="43" t="s">
        <v>384</v>
      </c>
      <c r="H832" s="51" t="s">
        <v>223</v>
      </c>
      <c r="I832" s="43" t="s">
        <v>226</v>
      </c>
      <c r="J832" s="31"/>
      <c r="K832" s="52">
        <v>43670</v>
      </c>
      <c r="L832" s="31"/>
      <c r="M832" s="31"/>
      <c r="N832" s="43" t="s">
        <v>9644</v>
      </c>
      <c r="O832" s="48">
        <v>43670</v>
      </c>
      <c r="P832" s="43" t="s">
        <v>4675</v>
      </c>
      <c r="Q832" s="31" t="b">
        <f>IF(AND(OR(G832:G836=DATOS!C$8,G832:G836=DATOS!C$9),H832:H836=DATOS!B$4),ROW(G832:G836))</f>
        <v>0</v>
      </c>
      <c r="R832" s="31" t="str">
        <f t="shared" ca="1" si="0"/>
        <v/>
      </c>
      <c r="S832" s="31">
        <f t="shared" ca="1" si="8"/>
        <v>0</v>
      </c>
      <c r="T832" s="32"/>
      <c r="U832" s="32"/>
      <c r="V832" s="32"/>
      <c r="W832" s="32"/>
      <c r="X832" s="32"/>
      <c r="Y832" s="32"/>
      <c r="Z832" s="32"/>
      <c r="AA832" s="32"/>
      <c r="AB832" s="32"/>
      <c r="AC832" s="32"/>
      <c r="AD832" s="32"/>
      <c r="AE832" s="32"/>
    </row>
    <row r="833" spans="1:31" ht="12.75">
      <c r="A833" s="37" t="s">
        <v>5154</v>
      </c>
      <c r="B833" s="43" t="s">
        <v>5155</v>
      </c>
      <c r="C833" s="45" t="s">
        <v>478</v>
      </c>
      <c r="D833" s="45" t="s">
        <v>266</v>
      </c>
      <c r="E833" s="48">
        <v>43669</v>
      </c>
      <c r="F833" s="43" t="s">
        <v>361</v>
      </c>
      <c r="G833" s="43" t="s">
        <v>384</v>
      </c>
      <c r="H833" s="51" t="s">
        <v>223</v>
      </c>
      <c r="I833" s="43" t="s">
        <v>226</v>
      </c>
      <c r="J833" s="43"/>
      <c r="K833" s="52">
        <v>43670</v>
      </c>
      <c r="L833" s="43"/>
      <c r="M833" s="43"/>
      <c r="N833" s="43" t="s">
        <v>5224</v>
      </c>
      <c r="O833" s="121">
        <v>43671</v>
      </c>
      <c r="P833" s="43" t="s">
        <v>389</v>
      </c>
      <c r="Q833" s="31" t="b">
        <f>IF(AND(OR(G833:G837=DATOS!C$8,G833:G837=DATOS!C$9),H833:H837=DATOS!B$4),ROW(G833:G837))</f>
        <v>0</v>
      </c>
      <c r="R833" s="31" t="str">
        <f t="shared" ca="1" si="0"/>
        <v/>
      </c>
      <c r="S833" s="31">
        <f t="shared" ca="1" si="8"/>
        <v>0</v>
      </c>
      <c r="T833" s="32"/>
      <c r="U833" s="32"/>
      <c r="V833" s="32"/>
      <c r="W833" s="32"/>
      <c r="X833" s="32"/>
      <c r="Y833" s="32"/>
      <c r="Z833" s="32"/>
      <c r="AA833" s="32"/>
      <c r="AB833" s="32"/>
      <c r="AC833" s="32"/>
      <c r="AD833" s="32"/>
      <c r="AE833" s="32"/>
    </row>
    <row r="834" spans="1:31" ht="12.75">
      <c r="A834" s="37" t="s">
        <v>9648</v>
      </c>
      <c r="B834" s="43" t="s">
        <v>6760</v>
      </c>
      <c r="C834" s="45" t="s">
        <v>4655</v>
      </c>
      <c r="D834" s="45" t="s">
        <v>7690</v>
      </c>
      <c r="E834" s="48">
        <v>43669</v>
      </c>
      <c r="F834" s="43" t="s">
        <v>9147</v>
      </c>
      <c r="G834" s="43" t="s">
        <v>271</v>
      </c>
      <c r="H834" s="51" t="s">
        <v>223</v>
      </c>
      <c r="I834" s="43" t="s">
        <v>226</v>
      </c>
      <c r="J834" s="43"/>
      <c r="K834" s="52">
        <v>43671</v>
      </c>
      <c r="L834" s="48">
        <v>43672</v>
      </c>
      <c r="M834" s="43"/>
      <c r="N834" s="43" t="s">
        <v>7244</v>
      </c>
      <c r="O834" s="48">
        <v>43682</v>
      </c>
      <c r="P834" s="43" t="s">
        <v>7650</v>
      </c>
      <c r="Q834" s="31" t="b">
        <f>IF(AND(OR(G834:G838=DATOS!C$8,G834:G838=DATOS!C$9),H834:H838=DATOS!B$4),ROW(G834:G838))</f>
        <v>0</v>
      </c>
      <c r="R834" s="31" t="str">
        <f t="shared" ca="1" si="0"/>
        <v/>
      </c>
      <c r="S834" s="31">
        <f t="shared" ca="1" si="8"/>
        <v>0</v>
      </c>
      <c r="T834" s="32"/>
      <c r="U834" s="32"/>
      <c r="V834" s="32"/>
      <c r="W834" s="32"/>
      <c r="X834" s="32"/>
      <c r="Y834" s="32"/>
      <c r="Z834" s="32"/>
      <c r="AA834" s="32"/>
      <c r="AB834" s="32"/>
      <c r="AC834" s="32"/>
      <c r="AD834" s="32"/>
      <c r="AE834" s="32"/>
    </row>
    <row r="835" spans="1:31" ht="12.75">
      <c r="A835" s="37" t="s">
        <v>9652</v>
      </c>
      <c r="B835" s="43" t="s">
        <v>6414</v>
      </c>
      <c r="C835" s="45" t="s">
        <v>5086</v>
      </c>
      <c r="D835" s="45" t="s">
        <v>266</v>
      </c>
      <c r="E835" s="48">
        <v>43669</v>
      </c>
      <c r="F835" s="43" t="s">
        <v>9654</v>
      </c>
      <c r="G835" s="43" t="s">
        <v>271</v>
      </c>
      <c r="H835" s="51" t="s">
        <v>223</v>
      </c>
      <c r="I835" s="43" t="s">
        <v>126</v>
      </c>
      <c r="J835" s="43"/>
      <c r="K835" s="52"/>
      <c r="L835" s="43"/>
      <c r="M835" s="43"/>
      <c r="N835" s="43" t="s">
        <v>9655</v>
      </c>
      <c r="O835" s="48">
        <v>43671</v>
      </c>
      <c r="P835" s="43" t="s">
        <v>276</v>
      </c>
      <c r="Q835" s="31" t="b">
        <f>IF(AND(OR(G835:G839=DATOS!C$8,G835:G839=DATOS!C$9),H835:H839=DATOS!B$4),ROW(G835:G839))</f>
        <v>0</v>
      </c>
      <c r="R835" s="31" t="str">
        <f t="shared" ca="1" si="0"/>
        <v/>
      </c>
      <c r="S835" s="31">
        <f t="shared" ca="1" si="8"/>
        <v>0</v>
      </c>
      <c r="T835" s="32"/>
      <c r="U835" s="32"/>
      <c r="V835" s="32"/>
      <c r="W835" s="32"/>
      <c r="X835" s="32"/>
      <c r="Y835" s="32"/>
      <c r="Z835" s="32"/>
      <c r="AA835" s="32"/>
      <c r="AB835" s="32"/>
      <c r="AC835" s="32"/>
      <c r="AD835" s="32"/>
      <c r="AE835" s="32"/>
    </row>
    <row r="836" spans="1:31" ht="12.75">
      <c r="A836" s="37" t="s">
        <v>9660</v>
      </c>
      <c r="B836" s="43" t="s">
        <v>9661</v>
      </c>
      <c r="C836" s="45" t="s">
        <v>898</v>
      </c>
      <c r="D836" s="45" t="s">
        <v>4671</v>
      </c>
      <c r="E836" s="48">
        <v>43670</v>
      </c>
      <c r="F836" s="43" t="s">
        <v>9664</v>
      </c>
      <c r="G836" s="43" t="s">
        <v>271</v>
      </c>
      <c r="H836" s="51" t="s">
        <v>223</v>
      </c>
      <c r="I836" s="43" t="s">
        <v>126</v>
      </c>
      <c r="J836" s="43"/>
      <c r="K836" s="52">
        <v>43671</v>
      </c>
      <c r="L836" s="48">
        <v>43672</v>
      </c>
      <c r="M836" s="43"/>
      <c r="N836" s="43" t="s">
        <v>9665</v>
      </c>
      <c r="O836" s="48">
        <v>43672</v>
      </c>
      <c r="P836" s="43" t="s">
        <v>4675</v>
      </c>
      <c r="Q836" s="31" t="b">
        <f>IF(AND(OR(G836:G840=DATOS!C$8,G836:G840=DATOS!C$9),H836:H840=DATOS!B$4),ROW(G836:G840))</f>
        <v>0</v>
      </c>
      <c r="R836" s="31" t="str">
        <f t="shared" ca="1" si="0"/>
        <v/>
      </c>
      <c r="S836" s="31">
        <f t="shared" ca="1" si="8"/>
        <v>0</v>
      </c>
      <c r="T836" s="32"/>
      <c r="U836" s="32"/>
      <c r="V836" s="32"/>
      <c r="W836" s="32"/>
      <c r="X836" s="32"/>
      <c r="Y836" s="32"/>
      <c r="Z836" s="32"/>
      <c r="AA836" s="32"/>
      <c r="AB836" s="32"/>
      <c r="AC836" s="32"/>
      <c r="AD836" s="32"/>
      <c r="AE836" s="32"/>
    </row>
    <row r="837" spans="1:31" ht="12.75">
      <c r="A837" s="37" t="s">
        <v>9668</v>
      </c>
      <c r="B837" s="43" t="s">
        <v>9669</v>
      </c>
      <c r="C837" s="45" t="s">
        <v>414</v>
      </c>
      <c r="D837" s="45" t="s">
        <v>4671</v>
      </c>
      <c r="E837" s="48">
        <v>43670</v>
      </c>
      <c r="F837" s="43" t="s">
        <v>5163</v>
      </c>
      <c r="G837" s="43" t="s">
        <v>222</v>
      </c>
      <c r="H837" s="51" t="s">
        <v>223</v>
      </c>
      <c r="I837" s="43" t="s">
        <v>273</v>
      </c>
      <c r="J837" s="43"/>
      <c r="K837" s="52">
        <v>43675</v>
      </c>
      <c r="L837" s="43"/>
      <c r="M837" s="43"/>
      <c r="N837" s="43" t="s">
        <v>7499</v>
      </c>
      <c r="O837" s="48">
        <v>43675</v>
      </c>
      <c r="P837" s="43" t="s">
        <v>4675</v>
      </c>
      <c r="Q837" s="31" t="b">
        <f>IF(AND(OR(G837:G841=DATOS!C$8,G837:G841=DATOS!C$9),H837:H841=DATOS!B$4),ROW(G837:G841))</f>
        <v>0</v>
      </c>
      <c r="R837" s="31" t="str">
        <f t="shared" ca="1" si="0"/>
        <v/>
      </c>
      <c r="S837" s="31">
        <f t="shared" ca="1" si="8"/>
        <v>0</v>
      </c>
      <c r="T837" s="32"/>
      <c r="U837" s="32"/>
      <c r="V837" s="32"/>
      <c r="W837" s="32"/>
      <c r="X837" s="32"/>
      <c r="Y837" s="32"/>
      <c r="Z837" s="32"/>
      <c r="AA837" s="32"/>
      <c r="AB837" s="32"/>
      <c r="AC837" s="32"/>
      <c r="AD837" s="32"/>
      <c r="AE837" s="32"/>
    </row>
    <row r="838" spans="1:31" ht="12.75">
      <c r="A838" s="37" t="s">
        <v>8358</v>
      </c>
      <c r="B838" s="43" t="s">
        <v>8359</v>
      </c>
      <c r="C838" s="45" t="s">
        <v>380</v>
      </c>
      <c r="D838" s="45" t="s">
        <v>4671</v>
      </c>
      <c r="E838" s="48">
        <v>43670</v>
      </c>
      <c r="F838" s="43" t="s">
        <v>9674</v>
      </c>
      <c r="G838" s="43" t="s">
        <v>384</v>
      </c>
      <c r="H838" s="51" t="s">
        <v>223</v>
      </c>
      <c r="I838" s="43" t="s">
        <v>126</v>
      </c>
      <c r="J838" s="43"/>
      <c r="K838" s="52"/>
      <c r="L838" s="43"/>
      <c r="M838" s="43"/>
      <c r="N838" s="43" t="s">
        <v>9677</v>
      </c>
      <c r="O838" s="48">
        <v>43671</v>
      </c>
      <c r="P838" s="43" t="s">
        <v>389</v>
      </c>
      <c r="Q838" s="31" t="b">
        <f>IF(AND(OR(G838:G842=DATOS!C$8,G838:G842=DATOS!C$9),H838:H842=DATOS!B$4),ROW(G838:G842))</f>
        <v>0</v>
      </c>
      <c r="R838" s="31" t="str">
        <f t="shared" ca="1" si="0"/>
        <v/>
      </c>
      <c r="S838" s="31">
        <f t="shared" ca="1" si="8"/>
        <v>0</v>
      </c>
      <c r="T838" s="32"/>
      <c r="U838" s="32"/>
      <c r="V838" s="32"/>
      <c r="W838" s="32"/>
      <c r="X838" s="32"/>
      <c r="Y838" s="32"/>
      <c r="Z838" s="32"/>
      <c r="AA838" s="32"/>
      <c r="AB838" s="32"/>
      <c r="AC838" s="32"/>
      <c r="AD838" s="32"/>
      <c r="AE838" s="32"/>
    </row>
    <row r="839" spans="1:31" ht="12.75">
      <c r="A839" s="37" t="s">
        <v>7825</v>
      </c>
      <c r="B839" s="43" t="s">
        <v>6937</v>
      </c>
      <c r="C839" s="45" t="s">
        <v>478</v>
      </c>
      <c r="D839" s="45" t="s">
        <v>4671</v>
      </c>
      <c r="E839" s="48">
        <v>43670</v>
      </c>
      <c r="F839" s="43" t="s">
        <v>9678</v>
      </c>
      <c r="G839" s="43" t="s">
        <v>222</v>
      </c>
      <c r="H839" s="51" t="s">
        <v>223</v>
      </c>
      <c r="I839" s="43" t="s">
        <v>226</v>
      </c>
      <c r="J839" s="43"/>
      <c r="K839" s="52"/>
      <c r="L839" s="43"/>
      <c r="M839" s="43"/>
      <c r="N839" s="43" t="s">
        <v>4797</v>
      </c>
      <c r="O839" s="48">
        <v>43670</v>
      </c>
      <c r="P839" s="43" t="s">
        <v>4675</v>
      </c>
      <c r="Q839" s="31" t="b">
        <f>IF(AND(OR(G839:G843=DATOS!C$8,G839:G843=DATOS!C$9),H839:H843=DATOS!B$4),ROW(G839:G843))</f>
        <v>0</v>
      </c>
      <c r="R839" s="31" t="str">
        <f t="shared" ca="1" si="0"/>
        <v/>
      </c>
      <c r="S839" s="31">
        <f t="shared" ca="1" si="8"/>
        <v>0</v>
      </c>
      <c r="T839" s="32"/>
      <c r="U839" s="32"/>
      <c r="V839" s="32"/>
      <c r="W839" s="32"/>
      <c r="X839" s="32"/>
      <c r="Y839" s="32"/>
      <c r="Z839" s="32"/>
      <c r="AA839" s="32"/>
      <c r="AB839" s="32"/>
      <c r="AC839" s="32"/>
      <c r="AD839" s="32"/>
      <c r="AE839" s="32"/>
    </row>
    <row r="840" spans="1:31" ht="12.75">
      <c r="A840" s="37" t="s">
        <v>7825</v>
      </c>
      <c r="B840" s="43" t="s">
        <v>6937</v>
      </c>
      <c r="C840" s="45" t="s">
        <v>478</v>
      </c>
      <c r="D840" s="45" t="s">
        <v>4671</v>
      </c>
      <c r="E840" s="48">
        <v>43670</v>
      </c>
      <c r="F840" s="43" t="s">
        <v>5237</v>
      </c>
      <c r="G840" s="43" t="s">
        <v>271</v>
      </c>
      <c r="H840" s="51" t="s">
        <v>223</v>
      </c>
      <c r="I840" s="43" t="s">
        <v>273</v>
      </c>
      <c r="J840" s="31"/>
      <c r="K840" s="52">
        <v>43673</v>
      </c>
      <c r="L840" s="31"/>
      <c r="M840" s="31"/>
      <c r="N840" s="43" t="s">
        <v>9681</v>
      </c>
      <c r="O840" s="48">
        <v>43673</v>
      </c>
      <c r="P840" s="43" t="s">
        <v>4675</v>
      </c>
      <c r="Q840" s="31" t="b">
        <f>IF(AND(OR(G840:G844=DATOS!C$8,G840:G844=DATOS!C$9),H840:H844=DATOS!B$4),ROW(G840:G844))</f>
        <v>0</v>
      </c>
      <c r="R840" s="31" t="str">
        <f t="shared" ca="1" si="0"/>
        <v/>
      </c>
      <c r="S840" s="31">
        <f t="shared" ca="1" si="8"/>
        <v>0</v>
      </c>
      <c r="T840" s="32"/>
      <c r="U840" s="32"/>
      <c r="V840" s="32"/>
      <c r="W840" s="32"/>
      <c r="X840" s="32"/>
      <c r="Y840" s="32"/>
      <c r="Z840" s="32"/>
      <c r="AA840" s="32"/>
      <c r="AB840" s="32"/>
      <c r="AC840" s="32"/>
      <c r="AD840" s="32"/>
      <c r="AE840" s="32"/>
    </row>
    <row r="841" spans="1:31" ht="12.75">
      <c r="A841" s="37" t="s">
        <v>9466</v>
      </c>
      <c r="B841" s="43" t="s">
        <v>9467</v>
      </c>
      <c r="C841" s="45" t="s">
        <v>380</v>
      </c>
      <c r="D841" s="45" t="s">
        <v>4647</v>
      </c>
      <c r="E841" s="48">
        <v>43671</v>
      </c>
      <c r="F841" s="43" t="s">
        <v>9683</v>
      </c>
      <c r="G841" s="43" t="s">
        <v>271</v>
      </c>
      <c r="H841" s="51" t="s">
        <v>223</v>
      </c>
      <c r="I841" s="43" t="s">
        <v>273</v>
      </c>
      <c r="J841" s="43"/>
      <c r="K841" s="52">
        <v>43676</v>
      </c>
      <c r="L841" s="48"/>
      <c r="M841" s="43"/>
      <c r="N841" s="43" t="s">
        <v>9685</v>
      </c>
      <c r="O841" s="48">
        <v>43679</v>
      </c>
      <c r="P841" s="43" t="s">
        <v>4652</v>
      </c>
      <c r="Q841" s="31" t="b">
        <f>IF(AND(OR(G841:G845=DATOS!C$8,G841:G845=DATOS!C$9),H841:H845=DATOS!B$4),ROW(G841:G845))</f>
        <v>0</v>
      </c>
      <c r="R841" s="31" t="str">
        <f t="shared" ca="1" si="0"/>
        <v/>
      </c>
      <c r="S841" s="31">
        <f t="shared" ca="1" si="8"/>
        <v>0</v>
      </c>
      <c r="T841" s="32"/>
      <c r="U841" s="32"/>
      <c r="V841" s="32"/>
      <c r="W841" s="32"/>
      <c r="X841" s="32"/>
      <c r="Y841" s="32"/>
      <c r="Z841" s="32"/>
      <c r="AA841" s="32"/>
      <c r="AB841" s="32"/>
      <c r="AC841" s="32"/>
      <c r="AD841" s="32"/>
      <c r="AE841" s="32"/>
    </row>
    <row r="842" spans="1:31" ht="12.75">
      <c r="A842" s="37" t="s">
        <v>9686</v>
      </c>
      <c r="B842" s="43" t="s">
        <v>9687</v>
      </c>
      <c r="C842" s="45" t="s">
        <v>263</v>
      </c>
      <c r="D842" s="45" t="s">
        <v>7690</v>
      </c>
      <c r="E842" s="48">
        <v>43671</v>
      </c>
      <c r="F842" s="43" t="s">
        <v>9690</v>
      </c>
      <c r="G842" s="43" t="s">
        <v>114</v>
      </c>
      <c r="H842" s="51" t="s">
        <v>223</v>
      </c>
      <c r="I842" s="43" t="s">
        <v>226</v>
      </c>
      <c r="J842" s="43"/>
      <c r="K842" s="52"/>
      <c r="L842" s="43"/>
      <c r="M842" s="43"/>
      <c r="N842" s="43" t="s">
        <v>8064</v>
      </c>
      <c r="O842" s="48">
        <v>43671</v>
      </c>
      <c r="P842" s="43" t="s">
        <v>7650</v>
      </c>
      <c r="Q842" s="31" t="b">
        <f>IF(AND(OR(G842:G846=DATOS!C$8,G842:G846=DATOS!C$9),H842:H846=DATOS!B$4),ROW(G842:G846))</f>
        <v>0</v>
      </c>
      <c r="R842" s="31" t="str">
        <f t="shared" ca="1" si="0"/>
        <v/>
      </c>
      <c r="S842" s="31">
        <f t="shared" ca="1" si="8"/>
        <v>0</v>
      </c>
      <c r="T842" s="32"/>
      <c r="U842" s="32"/>
      <c r="V842" s="32"/>
      <c r="W842" s="32"/>
      <c r="X842" s="32"/>
      <c r="Y842" s="32"/>
      <c r="Z842" s="32"/>
      <c r="AA842" s="32"/>
      <c r="AB842" s="32"/>
      <c r="AC842" s="32"/>
      <c r="AD842" s="32"/>
      <c r="AE842" s="32"/>
    </row>
    <row r="843" spans="1:31" ht="12.75">
      <c r="A843" s="37" t="s">
        <v>6023</v>
      </c>
      <c r="B843" s="43" t="s">
        <v>6024</v>
      </c>
      <c r="C843" s="45" t="s">
        <v>216</v>
      </c>
      <c r="D843" s="45" t="s">
        <v>266</v>
      </c>
      <c r="E843" s="48">
        <v>43671</v>
      </c>
      <c r="F843" s="43" t="s">
        <v>361</v>
      </c>
      <c r="G843" s="43" t="s">
        <v>114</v>
      </c>
      <c r="H843" s="51" t="s">
        <v>223</v>
      </c>
      <c r="I843" s="43" t="s">
        <v>126</v>
      </c>
      <c r="J843" s="31"/>
      <c r="K843" s="52">
        <v>43673</v>
      </c>
      <c r="L843" s="48">
        <v>43676</v>
      </c>
      <c r="M843" s="48">
        <v>43677</v>
      </c>
      <c r="N843" s="43" t="s">
        <v>9693</v>
      </c>
      <c r="O843" s="48">
        <v>43693</v>
      </c>
      <c r="P843" s="43" t="s">
        <v>276</v>
      </c>
      <c r="Q843" s="31" t="b">
        <f>IF(AND(OR(G843:G847=DATOS!C$8,G843:G847=DATOS!C$9),H843:H847=DATOS!B$4),ROW(G843:G847))</f>
        <v>0</v>
      </c>
      <c r="R843" s="31" t="str">
        <f t="shared" ca="1" si="0"/>
        <v/>
      </c>
      <c r="S843" s="31">
        <f t="shared" ca="1" si="8"/>
        <v>0</v>
      </c>
      <c r="T843" s="32"/>
      <c r="U843" s="32"/>
      <c r="V843" s="32"/>
      <c r="W843" s="32"/>
      <c r="X843" s="32"/>
      <c r="Y843" s="32"/>
      <c r="Z843" s="32"/>
      <c r="AA843" s="32"/>
      <c r="AB843" s="32"/>
      <c r="AC843" s="32"/>
      <c r="AD843" s="32"/>
      <c r="AE843" s="32"/>
    </row>
    <row r="844" spans="1:31" ht="12.75">
      <c r="A844" s="37" t="s">
        <v>9696</v>
      </c>
      <c r="B844" s="43" t="s">
        <v>8444</v>
      </c>
      <c r="C844" s="45" t="s">
        <v>4655</v>
      </c>
      <c r="D844" s="45" t="s">
        <v>266</v>
      </c>
      <c r="E844" s="48">
        <v>43671</v>
      </c>
      <c r="F844" s="43" t="s">
        <v>5888</v>
      </c>
      <c r="G844" s="43" t="s">
        <v>222</v>
      </c>
      <c r="H844" s="51" t="s">
        <v>223</v>
      </c>
      <c r="I844" s="43" t="s">
        <v>226</v>
      </c>
      <c r="J844" s="43"/>
      <c r="K844" s="52">
        <v>43672</v>
      </c>
      <c r="L844" s="48">
        <v>43673</v>
      </c>
      <c r="M844" s="43"/>
      <c r="N844" s="43" t="s">
        <v>7368</v>
      </c>
      <c r="O844" s="48">
        <v>43676</v>
      </c>
      <c r="P844" s="43" t="s">
        <v>276</v>
      </c>
      <c r="Q844" s="31" t="b">
        <f>IF(AND(OR(G844:G848=DATOS!C$8,G844:G848=DATOS!C$9),H844:H848=DATOS!B$4),ROW(G844:G848))</f>
        <v>0</v>
      </c>
      <c r="R844" s="31" t="str">
        <f t="shared" ca="1" si="0"/>
        <v/>
      </c>
      <c r="S844" s="31">
        <f t="shared" ca="1" si="8"/>
        <v>0</v>
      </c>
      <c r="T844" s="32"/>
      <c r="U844" s="32"/>
      <c r="V844" s="32"/>
      <c r="W844" s="32"/>
      <c r="X844" s="32"/>
      <c r="Y844" s="32"/>
      <c r="Z844" s="32"/>
      <c r="AA844" s="32"/>
      <c r="AB844" s="32"/>
      <c r="AC844" s="32"/>
      <c r="AD844" s="32"/>
      <c r="AE844" s="32"/>
    </row>
    <row r="845" spans="1:31" ht="12.75">
      <c r="A845" s="37" t="s">
        <v>7792</v>
      </c>
      <c r="B845" s="43" t="s">
        <v>7793</v>
      </c>
      <c r="C845" s="45" t="s">
        <v>216</v>
      </c>
      <c r="D845" s="45" t="s">
        <v>7690</v>
      </c>
      <c r="E845" s="48">
        <v>43671</v>
      </c>
      <c r="F845" s="43" t="s">
        <v>8978</v>
      </c>
      <c r="G845" s="43" t="s">
        <v>222</v>
      </c>
      <c r="H845" s="51" t="s">
        <v>223</v>
      </c>
      <c r="I845" s="43" t="s">
        <v>273</v>
      </c>
      <c r="J845" s="43"/>
      <c r="K845" s="52"/>
      <c r="L845" s="43"/>
      <c r="M845" s="43"/>
      <c r="N845" s="43" t="s">
        <v>8064</v>
      </c>
      <c r="O845" s="48">
        <v>43671</v>
      </c>
      <c r="P845" s="43" t="s">
        <v>7650</v>
      </c>
      <c r="Q845" s="31" t="b">
        <f>IF(AND(OR(G845:G849=DATOS!C$8,G845:G849=DATOS!C$9),H845:H849=DATOS!B$4),ROW(G845:G849))</f>
        <v>0</v>
      </c>
      <c r="R845" s="31" t="str">
        <f t="shared" ca="1" si="0"/>
        <v/>
      </c>
      <c r="S845" s="31">
        <f t="shared" ca="1" si="8"/>
        <v>0</v>
      </c>
      <c r="T845" s="32"/>
      <c r="U845" s="32"/>
      <c r="V845" s="32"/>
      <c r="W845" s="32"/>
      <c r="X845" s="32"/>
      <c r="Y845" s="32"/>
      <c r="Z845" s="32"/>
      <c r="AA845" s="32"/>
      <c r="AB845" s="32"/>
      <c r="AC845" s="32"/>
      <c r="AD845" s="32"/>
      <c r="AE845" s="32"/>
    </row>
    <row r="846" spans="1:31" ht="12.75">
      <c r="A846" s="37" t="s">
        <v>3837</v>
      </c>
      <c r="B846" s="43" t="s">
        <v>9705</v>
      </c>
      <c r="C846" s="45" t="s">
        <v>898</v>
      </c>
      <c r="D846" s="45" t="s">
        <v>4647</v>
      </c>
      <c r="E846" s="101">
        <v>43672</v>
      </c>
      <c r="F846" s="43" t="s">
        <v>6349</v>
      </c>
      <c r="G846" s="43" t="s">
        <v>271</v>
      </c>
      <c r="H846" s="51" t="s">
        <v>223</v>
      </c>
      <c r="I846" s="43" t="s">
        <v>226</v>
      </c>
      <c r="J846" s="31"/>
      <c r="K846" s="55"/>
      <c r="L846" s="31"/>
      <c r="M846" s="31"/>
      <c r="N846" s="43" t="s">
        <v>7368</v>
      </c>
      <c r="O846" s="48">
        <v>43672</v>
      </c>
      <c r="P846" s="43" t="s">
        <v>276</v>
      </c>
      <c r="Q846" s="31" t="b">
        <f>IF(AND(OR(G846:G850=DATOS!C$8,G846:G850=DATOS!C$9),H846:H850=DATOS!B$4),ROW(G846:G850))</f>
        <v>0</v>
      </c>
      <c r="R846" s="31" t="str">
        <f t="shared" ca="1" si="0"/>
        <v/>
      </c>
      <c r="S846" s="31">
        <f t="shared" ca="1" si="8"/>
        <v>0</v>
      </c>
      <c r="T846" s="32"/>
      <c r="U846" s="32"/>
      <c r="V846" s="32"/>
      <c r="W846" s="32"/>
      <c r="X846" s="32"/>
      <c r="Y846" s="32"/>
      <c r="Z846" s="32"/>
      <c r="AA846" s="32"/>
      <c r="AB846" s="32"/>
      <c r="AC846" s="32"/>
      <c r="AD846" s="32"/>
      <c r="AE846" s="32"/>
    </row>
    <row r="847" spans="1:31" ht="12.75">
      <c r="A847" s="37" t="s">
        <v>8667</v>
      </c>
      <c r="B847" s="43" t="s">
        <v>5727</v>
      </c>
      <c r="C847" s="45" t="s">
        <v>216</v>
      </c>
      <c r="D847" s="45" t="s">
        <v>4647</v>
      </c>
      <c r="E847" s="101">
        <v>43672</v>
      </c>
      <c r="F847" s="43" t="s">
        <v>6349</v>
      </c>
      <c r="G847" s="43" t="s">
        <v>271</v>
      </c>
      <c r="H847" s="51" t="s">
        <v>223</v>
      </c>
      <c r="I847" s="43" t="s">
        <v>226</v>
      </c>
      <c r="J847" s="43"/>
      <c r="K847" s="52">
        <v>43676</v>
      </c>
      <c r="L847" s="48">
        <v>43677</v>
      </c>
      <c r="M847" s="43"/>
      <c r="N847" s="43" t="s">
        <v>274</v>
      </c>
      <c r="O847" s="48">
        <v>43677</v>
      </c>
      <c r="P847" s="43" t="s">
        <v>7650</v>
      </c>
      <c r="Q847" s="31" t="b">
        <f>IF(AND(OR(G847:G851=DATOS!C$8,G847:G851=DATOS!C$9),H847:H851=DATOS!B$4),ROW(G847:G851))</f>
        <v>0</v>
      </c>
      <c r="R847" s="31" t="str">
        <f t="shared" ca="1" si="0"/>
        <v/>
      </c>
      <c r="S847" s="31">
        <f t="shared" ca="1" si="8"/>
        <v>0</v>
      </c>
      <c r="T847" s="32"/>
      <c r="U847" s="32"/>
      <c r="V847" s="32"/>
      <c r="W847" s="32"/>
      <c r="X847" s="32"/>
      <c r="Y847" s="32"/>
      <c r="Z847" s="32"/>
      <c r="AA847" s="32"/>
      <c r="AB847" s="32"/>
      <c r="AC847" s="32"/>
      <c r="AD847" s="32"/>
      <c r="AE847" s="32"/>
    </row>
    <row r="848" spans="1:31" ht="12.75">
      <c r="A848" s="37" t="s">
        <v>8824</v>
      </c>
      <c r="B848" s="43" t="s">
        <v>9717</v>
      </c>
      <c r="C848" s="45" t="s">
        <v>263</v>
      </c>
      <c r="D848" s="45" t="s">
        <v>7690</v>
      </c>
      <c r="E848" s="48">
        <v>43672</v>
      </c>
      <c r="F848" s="43" t="s">
        <v>5780</v>
      </c>
      <c r="G848" s="43" t="s">
        <v>222</v>
      </c>
      <c r="H848" s="51" t="s">
        <v>223</v>
      </c>
      <c r="I848" s="43" t="s">
        <v>126</v>
      </c>
      <c r="J848" s="43"/>
      <c r="K848" s="52"/>
      <c r="L848" s="43"/>
      <c r="M848" s="43"/>
      <c r="N848" s="43" t="s">
        <v>8395</v>
      </c>
      <c r="O848" s="48">
        <v>43672</v>
      </c>
      <c r="P848" s="43" t="s">
        <v>7650</v>
      </c>
      <c r="Q848" s="31" t="b">
        <f>IF(AND(OR(G848:G852=DATOS!C$8,G848:G852=DATOS!C$9),H848:H852=DATOS!B$4),ROW(G848:G852))</f>
        <v>0</v>
      </c>
      <c r="R848" s="31" t="str">
        <f t="shared" ca="1" si="0"/>
        <v/>
      </c>
      <c r="S848" s="31">
        <f t="shared" ca="1" si="8"/>
        <v>0</v>
      </c>
      <c r="T848" s="32"/>
      <c r="U848" s="32"/>
      <c r="V848" s="32"/>
      <c r="W848" s="32"/>
      <c r="X848" s="32"/>
      <c r="Y848" s="32"/>
      <c r="Z848" s="32"/>
      <c r="AA848" s="32"/>
      <c r="AB848" s="32"/>
      <c r="AC848" s="32"/>
      <c r="AD848" s="32"/>
      <c r="AE848" s="32"/>
    </row>
    <row r="849" spans="1:31" ht="12.75">
      <c r="A849" s="37" t="s">
        <v>5200</v>
      </c>
      <c r="B849" s="43" t="s">
        <v>9723</v>
      </c>
      <c r="C849" s="45" t="s">
        <v>263</v>
      </c>
      <c r="D849" s="45" t="s">
        <v>266</v>
      </c>
      <c r="E849" s="48">
        <v>43673</v>
      </c>
      <c r="F849" s="43" t="s">
        <v>7808</v>
      </c>
      <c r="G849" s="43" t="s">
        <v>384</v>
      </c>
      <c r="H849" s="51" t="s">
        <v>223</v>
      </c>
      <c r="I849" s="43" t="s">
        <v>226</v>
      </c>
      <c r="J849" s="31"/>
      <c r="K849" s="55"/>
      <c r="L849" s="31"/>
      <c r="M849" s="31"/>
      <c r="N849" s="84" t="s">
        <v>9725</v>
      </c>
      <c r="O849" s="48">
        <v>43677</v>
      </c>
      <c r="P849" s="43" t="s">
        <v>5576</v>
      </c>
      <c r="Q849" s="31" t="b">
        <f>IF(AND(OR(G849:G853=DATOS!C$8,G849:G853=DATOS!C$9),H849:H853=DATOS!B$4),ROW(G849:G853))</f>
        <v>0</v>
      </c>
      <c r="R849" s="31" t="str">
        <f t="shared" ca="1" si="0"/>
        <v/>
      </c>
      <c r="S849" s="31">
        <f t="shared" ca="1" si="8"/>
        <v>0</v>
      </c>
      <c r="T849" s="32"/>
      <c r="U849" s="32"/>
      <c r="V849" s="32"/>
      <c r="W849" s="32"/>
      <c r="X849" s="32"/>
      <c r="Y849" s="32"/>
      <c r="Z849" s="32"/>
      <c r="AA849" s="32"/>
      <c r="AB849" s="32"/>
      <c r="AC849" s="32"/>
      <c r="AD849" s="32"/>
      <c r="AE849" s="32"/>
    </row>
    <row r="850" spans="1:31" ht="12.75">
      <c r="A850" s="37" t="s">
        <v>9386</v>
      </c>
      <c r="B850" s="43" t="s">
        <v>7182</v>
      </c>
      <c r="C850" s="45" t="s">
        <v>414</v>
      </c>
      <c r="D850" s="45" t="s">
        <v>4647</v>
      </c>
      <c r="E850" s="48">
        <v>43673</v>
      </c>
      <c r="F850" s="43" t="s">
        <v>9730</v>
      </c>
      <c r="G850" s="43" t="s">
        <v>384</v>
      </c>
      <c r="H850" s="51" t="s">
        <v>223</v>
      </c>
      <c r="I850" s="43" t="s">
        <v>226</v>
      </c>
      <c r="J850" s="31"/>
      <c r="K850" s="55"/>
      <c r="L850" s="31"/>
      <c r="M850" s="31"/>
      <c r="N850" s="84" t="s">
        <v>9731</v>
      </c>
      <c r="O850" s="48">
        <v>43676</v>
      </c>
      <c r="P850" s="43" t="s">
        <v>5576</v>
      </c>
      <c r="Q850" s="31" t="b">
        <f>IF(AND(OR(G850:G854=DATOS!C$8,G850:G854=DATOS!C$9),H850:H854=DATOS!B$4),ROW(G850:G854))</f>
        <v>0</v>
      </c>
      <c r="R850" s="31" t="str">
        <f t="shared" ca="1" si="0"/>
        <v/>
      </c>
      <c r="S850" s="31">
        <f t="shared" ca="1" si="8"/>
        <v>0</v>
      </c>
      <c r="T850" s="32"/>
      <c r="U850" s="32"/>
      <c r="V850" s="32"/>
      <c r="W850" s="32"/>
      <c r="X850" s="32"/>
      <c r="Y850" s="32"/>
      <c r="Z850" s="32"/>
      <c r="AA850" s="32"/>
      <c r="AB850" s="32"/>
      <c r="AC850" s="32"/>
      <c r="AD850" s="32"/>
      <c r="AE850" s="32"/>
    </row>
    <row r="851" spans="1:31" ht="12.75">
      <c r="A851" s="37" t="s">
        <v>9733</v>
      </c>
      <c r="B851" s="43" t="s">
        <v>9734</v>
      </c>
      <c r="C851" s="45" t="s">
        <v>380</v>
      </c>
      <c r="D851" s="45" t="s">
        <v>4647</v>
      </c>
      <c r="E851" s="48">
        <v>43673</v>
      </c>
      <c r="F851" s="43" t="s">
        <v>5780</v>
      </c>
      <c r="G851" s="43" t="s">
        <v>114</v>
      </c>
      <c r="H851" s="51" t="s">
        <v>223</v>
      </c>
      <c r="I851" s="43" t="s">
        <v>226</v>
      </c>
      <c r="J851" s="31"/>
      <c r="K851" s="55"/>
      <c r="L851" s="31"/>
      <c r="M851" s="31"/>
      <c r="N851" s="43" t="s">
        <v>9736</v>
      </c>
      <c r="O851" s="48">
        <v>43673</v>
      </c>
      <c r="P851" s="43" t="s">
        <v>4652</v>
      </c>
      <c r="Q851" s="31" t="b">
        <f>IF(AND(OR(G851:G855=DATOS!C$8,G851:G855=DATOS!C$9),H851:H855=DATOS!B$4),ROW(G851:G855))</f>
        <v>0</v>
      </c>
      <c r="R851" s="31" t="str">
        <f t="shared" ca="1" si="0"/>
        <v/>
      </c>
      <c r="S851" s="31">
        <f t="shared" ca="1" si="8"/>
        <v>0</v>
      </c>
      <c r="T851" s="32"/>
      <c r="U851" s="32"/>
      <c r="V851" s="32"/>
      <c r="W851" s="32"/>
      <c r="X851" s="32"/>
      <c r="Y851" s="32"/>
      <c r="Z851" s="32"/>
      <c r="AA851" s="32"/>
      <c r="AB851" s="32"/>
      <c r="AC851" s="32"/>
      <c r="AD851" s="32"/>
      <c r="AE851" s="32"/>
    </row>
    <row r="852" spans="1:31" ht="12.75">
      <c r="A852" s="37" t="s">
        <v>9737</v>
      </c>
      <c r="B852" s="43" t="s">
        <v>9738</v>
      </c>
      <c r="C852" s="45" t="s">
        <v>4655</v>
      </c>
      <c r="D852" s="45" t="s">
        <v>266</v>
      </c>
      <c r="E852" s="48">
        <v>43673</v>
      </c>
      <c r="F852" s="43" t="s">
        <v>9739</v>
      </c>
      <c r="G852" s="43" t="s">
        <v>114</v>
      </c>
      <c r="H852" s="51" t="s">
        <v>223</v>
      </c>
      <c r="I852" s="43" t="s">
        <v>226</v>
      </c>
      <c r="J852" s="43"/>
      <c r="K852" s="52"/>
      <c r="L852" s="43"/>
      <c r="M852" s="43"/>
      <c r="N852" s="43" t="s">
        <v>7499</v>
      </c>
      <c r="O852" s="48">
        <v>43673</v>
      </c>
      <c r="P852" s="43" t="s">
        <v>276</v>
      </c>
      <c r="Q852" s="31" t="b">
        <f>IF(AND(OR(G852:G856=DATOS!C$8,G852:G856=DATOS!C$9),H852:H856=DATOS!B$4),ROW(G852:G856))</f>
        <v>0</v>
      </c>
      <c r="R852" s="31" t="str">
        <f t="shared" ca="1" si="0"/>
        <v/>
      </c>
      <c r="S852" s="31">
        <f t="shared" ca="1" si="8"/>
        <v>0</v>
      </c>
      <c r="T852" s="32"/>
      <c r="U852" s="32"/>
      <c r="V852" s="32"/>
      <c r="W852" s="32"/>
      <c r="X852" s="32"/>
      <c r="Y852" s="32"/>
      <c r="Z852" s="32"/>
      <c r="AA852" s="32"/>
      <c r="AB852" s="32"/>
      <c r="AC852" s="32"/>
      <c r="AD852" s="32"/>
      <c r="AE852" s="32"/>
    </row>
    <row r="853" spans="1:31" ht="12.75">
      <c r="A853" s="37" t="s">
        <v>9741</v>
      </c>
      <c r="B853" s="43" t="s">
        <v>5155</v>
      </c>
      <c r="C853" s="45" t="s">
        <v>478</v>
      </c>
      <c r="D853" s="45" t="s">
        <v>4647</v>
      </c>
      <c r="E853" s="48">
        <v>43674</v>
      </c>
      <c r="F853" s="43" t="s">
        <v>9743</v>
      </c>
      <c r="G853" s="43" t="s">
        <v>114</v>
      </c>
      <c r="H853" s="51" t="s">
        <v>223</v>
      </c>
      <c r="I853" s="43" t="s">
        <v>226</v>
      </c>
      <c r="J853" s="31"/>
      <c r="K853" s="55"/>
      <c r="L853" s="31"/>
      <c r="M853" s="31"/>
      <c r="N853" s="43" t="s">
        <v>4684</v>
      </c>
      <c r="O853" s="48">
        <v>43674</v>
      </c>
      <c r="P853" s="43" t="s">
        <v>4652</v>
      </c>
      <c r="Q853" s="31" t="b">
        <f>IF(AND(OR(G853:G857=DATOS!C$8,G853:G857=DATOS!C$9),H853:H857=DATOS!B$4),ROW(G853:G857))</f>
        <v>0</v>
      </c>
      <c r="R853" s="31" t="str">
        <f t="shared" ca="1" si="0"/>
        <v/>
      </c>
      <c r="S853" s="31">
        <f t="shared" ca="1" si="8"/>
        <v>0</v>
      </c>
      <c r="T853" s="32"/>
      <c r="U853" s="32"/>
      <c r="V853" s="32"/>
      <c r="W853" s="32"/>
      <c r="X853" s="32"/>
      <c r="Y853" s="32"/>
      <c r="Z853" s="32"/>
      <c r="AA853" s="32"/>
      <c r="AB853" s="32"/>
      <c r="AC853" s="32"/>
      <c r="AD853" s="32"/>
      <c r="AE853" s="32"/>
    </row>
    <row r="854" spans="1:31" ht="12.75">
      <c r="A854" s="37" t="s">
        <v>9749</v>
      </c>
      <c r="B854" s="43" t="s">
        <v>6563</v>
      </c>
      <c r="C854" s="45" t="s">
        <v>4726</v>
      </c>
      <c r="D854" s="45" t="s">
        <v>4671</v>
      </c>
      <c r="E854" s="48">
        <v>43675</v>
      </c>
      <c r="F854" s="43" t="s">
        <v>9750</v>
      </c>
      <c r="G854" s="43" t="s">
        <v>271</v>
      </c>
      <c r="H854" s="51" t="s">
        <v>223</v>
      </c>
      <c r="I854" s="43" t="s">
        <v>226</v>
      </c>
      <c r="J854" s="43"/>
      <c r="K854" s="52"/>
      <c r="L854" s="43"/>
      <c r="M854" s="43"/>
      <c r="N854" s="43" t="s">
        <v>4797</v>
      </c>
      <c r="O854" s="48">
        <v>43675</v>
      </c>
      <c r="P854" s="43" t="s">
        <v>4675</v>
      </c>
      <c r="Q854" s="31" t="b">
        <f>IF(AND(OR(G854:G858=DATOS!C$8,G854:G858=DATOS!C$9),H854:H858=DATOS!B$4),ROW(G854:G858))</f>
        <v>0</v>
      </c>
      <c r="R854" s="31" t="str">
        <f t="shared" ca="1" si="0"/>
        <v/>
      </c>
      <c r="S854" s="31">
        <f t="shared" ca="1" si="8"/>
        <v>0</v>
      </c>
      <c r="T854" s="32"/>
      <c r="U854" s="32"/>
      <c r="V854" s="32"/>
      <c r="W854" s="32"/>
      <c r="X854" s="32"/>
      <c r="Y854" s="32"/>
      <c r="Z854" s="32"/>
      <c r="AA854" s="32"/>
      <c r="AB854" s="32"/>
      <c r="AC854" s="32"/>
      <c r="AD854" s="32"/>
      <c r="AE854" s="32"/>
    </row>
    <row r="855" spans="1:31" ht="12.75">
      <c r="A855" s="37" t="s">
        <v>9755</v>
      </c>
      <c r="B855" s="43" t="s">
        <v>8636</v>
      </c>
      <c r="C855" s="45" t="s">
        <v>216</v>
      </c>
      <c r="D855" s="45" t="s">
        <v>7690</v>
      </c>
      <c r="E855" s="48">
        <v>43675</v>
      </c>
      <c r="F855" s="43" t="s">
        <v>8851</v>
      </c>
      <c r="G855" s="43" t="s">
        <v>271</v>
      </c>
      <c r="H855" s="51" t="s">
        <v>223</v>
      </c>
      <c r="I855" s="43" t="s">
        <v>226</v>
      </c>
      <c r="J855" s="43"/>
      <c r="K855" s="52">
        <v>43678</v>
      </c>
      <c r="L855" s="43"/>
      <c r="M855" s="43"/>
      <c r="N855" s="43" t="s">
        <v>5683</v>
      </c>
      <c r="O855" s="48">
        <v>43679</v>
      </c>
      <c r="P855" s="43" t="s">
        <v>7650</v>
      </c>
      <c r="Q855" s="31" t="b">
        <f>IF(AND(OR(G855:G859=DATOS!C$8,G855:G859=DATOS!C$9),H855:H859=DATOS!B$4),ROW(G855:G859))</f>
        <v>0</v>
      </c>
      <c r="R855" s="31" t="str">
        <f t="shared" ca="1" si="0"/>
        <v/>
      </c>
      <c r="S855" s="31">
        <f t="shared" ca="1" si="8"/>
        <v>0</v>
      </c>
      <c r="T855" s="32"/>
      <c r="U855" s="32"/>
      <c r="V855" s="32"/>
      <c r="W855" s="32"/>
      <c r="X855" s="32"/>
      <c r="Y855" s="32"/>
      <c r="Z855" s="32"/>
      <c r="AA855" s="32"/>
      <c r="AB855" s="32"/>
      <c r="AC855" s="32"/>
      <c r="AD855" s="32"/>
      <c r="AE855" s="32"/>
    </row>
    <row r="856" spans="1:31" ht="12.75">
      <c r="A856" s="37" t="s">
        <v>5621</v>
      </c>
      <c r="B856" s="43" t="s">
        <v>6136</v>
      </c>
      <c r="C856" s="45" t="s">
        <v>216</v>
      </c>
      <c r="D856" s="45" t="s">
        <v>4671</v>
      </c>
      <c r="E856" s="48">
        <v>43675</v>
      </c>
      <c r="F856" s="43" t="s">
        <v>9759</v>
      </c>
      <c r="G856" s="43" t="s">
        <v>271</v>
      </c>
      <c r="H856" s="51" t="s">
        <v>223</v>
      </c>
      <c r="I856" s="43" t="s">
        <v>226</v>
      </c>
      <c r="J856" s="31"/>
      <c r="K856" s="55"/>
      <c r="L856" s="31"/>
      <c r="M856" s="31"/>
      <c r="N856" s="43" t="s">
        <v>9762</v>
      </c>
      <c r="O856" s="48">
        <v>43675</v>
      </c>
      <c r="P856" s="43" t="s">
        <v>4675</v>
      </c>
      <c r="Q856" s="31" t="b">
        <f>IF(AND(OR(G856:G860=DATOS!C$8,G856:G860=DATOS!C$9),H856:H860=DATOS!B$4),ROW(G856:G860))</f>
        <v>0</v>
      </c>
      <c r="R856" s="31" t="str">
        <f t="shared" ca="1" si="0"/>
        <v/>
      </c>
      <c r="S856" s="31">
        <f t="shared" ca="1" si="8"/>
        <v>0</v>
      </c>
      <c r="T856" s="32"/>
      <c r="U856" s="32"/>
      <c r="V856" s="32"/>
      <c r="W856" s="32"/>
      <c r="X856" s="32"/>
      <c r="Y856" s="32"/>
      <c r="Z856" s="32"/>
      <c r="AA856" s="32"/>
      <c r="AB856" s="32"/>
      <c r="AC856" s="32"/>
      <c r="AD856" s="32"/>
      <c r="AE856" s="32"/>
    </row>
    <row r="857" spans="1:31" ht="12.75">
      <c r="A857" s="37" t="s">
        <v>9765</v>
      </c>
      <c r="B857" s="43" t="s">
        <v>9766</v>
      </c>
      <c r="C857" s="45" t="s">
        <v>4655</v>
      </c>
      <c r="D857" s="45" t="s">
        <v>7690</v>
      </c>
      <c r="E857" s="48">
        <v>43675</v>
      </c>
      <c r="F857" s="43" t="s">
        <v>9767</v>
      </c>
      <c r="G857" s="43" t="s">
        <v>384</v>
      </c>
      <c r="H857" s="51" t="s">
        <v>223</v>
      </c>
      <c r="I857" s="43" t="s">
        <v>226</v>
      </c>
      <c r="J857" s="43"/>
      <c r="K857" s="52">
        <v>43688</v>
      </c>
      <c r="L857" s="43"/>
      <c r="M857" s="43"/>
      <c r="N857" s="43" t="s">
        <v>9769</v>
      </c>
      <c r="O857" s="48">
        <v>43689</v>
      </c>
      <c r="P857" s="43" t="s">
        <v>389</v>
      </c>
      <c r="Q857" s="31" t="b">
        <f>IF(AND(OR(G857:G861=DATOS!C$8,G857:G861=DATOS!C$9),H857:H861=DATOS!B$4),ROW(G857:G861))</f>
        <v>0</v>
      </c>
      <c r="R857" s="31" t="str">
        <f t="shared" ca="1" si="0"/>
        <v/>
      </c>
      <c r="S857" s="31">
        <f t="shared" ca="1" si="8"/>
        <v>0</v>
      </c>
      <c r="T857" s="32"/>
      <c r="U857" s="32"/>
      <c r="V857" s="32"/>
      <c r="W857" s="32"/>
      <c r="X857" s="32"/>
      <c r="Y857" s="32"/>
      <c r="Z857" s="32"/>
      <c r="AA857" s="32"/>
      <c r="AB857" s="32"/>
      <c r="AC857" s="32"/>
      <c r="AD857" s="32"/>
      <c r="AE857" s="32"/>
    </row>
    <row r="858" spans="1:31" ht="12.75">
      <c r="A858" s="99" t="s">
        <v>9771</v>
      </c>
      <c r="B858" s="43" t="s">
        <v>8447</v>
      </c>
      <c r="C858" s="45" t="s">
        <v>216</v>
      </c>
      <c r="D858" s="45" t="s">
        <v>266</v>
      </c>
      <c r="E858" s="48">
        <v>43676</v>
      </c>
      <c r="F858" s="43" t="s">
        <v>864</v>
      </c>
      <c r="G858" s="43" t="s">
        <v>271</v>
      </c>
      <c r="H858" s="51" t="s">
        <v>223</v>
      </c>
      <c r="I858" s="43" t="s">
        <v>226</v>
      </c>
      <c r="J858" s="43"/>
      <c r="K858" s="52">
        <v>43699</v>
      </c>
      <c r="L858" s="48">
        <v>43701</v>
      </c>
      <c r="M858" s="48">
        <v>43704</v>
      </c>
      <c r="N858" s="43" t="s">
        <v>9068</v>
      </c>
      <c r="O858" s="121">
        <v>43705</v>
      </c>
      <c r="P858" s="43" t="s">
        <v>276</v>
      </c>
      <c r="Q858" s="31" t="b">
        <f>IF(AND(OR(G858:G862=DATOS!C$8,G858:G862=DATOS!C$9),H858:H862=DATOS!B$4),ROW(G858:G862))</f>
        <v>0</v>
      </c>
      <c r="R858" s="31" t="str">
        <f t="shared" ca="1" si="0"/>
        <v/>
      </c>
      <c r="S858" s="31">
        <f t="shared" ca="1" si="8"/>
        <v>0</v>
      </c>
      <c r="T858" s="32"/>
      <c r="U858" s="32"/>
      <c r="V858" s="32"/>
      <c r="W858" s="32"/>
      <c r="X858" s="32"/>
      <c r="Y858" s="32"/>
      <c r="Z858" s="32"/>
      <c r="AA858" s="32"/>
      <c r="AB858" s="32"/>
      <c r="AC858" s="32"/>
      <c r="AD858" s="32"/>
      <c r="AE858" s="32"/>
    </row>
    <row r="859" spans="1:31" ht="12.75">
      <c r="A859" s="37" t="s">
        <v>9775</v>
      </c>
      <c r="B859" s="43" t="s">
        <v>9776</v>
      </c>
      <c r="C859" s="45" t="s">
        <v>4491</v>
      </c>
      <c r="D859" s="45" t="s">
        <v>7690</v>
      </c>
      <c r="E859" s="48">
        <v>43676</v>
      </c>
      <c r="F859" s="43" t="s">
        <v>9384</v>
      </c>
      <c r="G859" s="43" t="s">
        <v>114</v>
      </c>
      <c r="H859" s="51" t="s">
        <v>223</v>
      </c>
      <c r="I859" s="43" t="s">
        <v>226</v>
      </c>
      <c r="J859" s="31"/>
      <c r="K859" s="55"/>
      <c r="L859" s="31"/>
      <c r="M859" s="31"/>
      <c r="N859" s="43" t="s">
        <v>9778</v>
      </c>
      <c r="O859" s="48">
        <v>43676</v>
      </c>
      <c r="P859" s="43" t="s">
        <v>7650</v>
      </c>
      <c r="Q859" s="31" t="b">
        <f>IF(AND(OR(G859:G863=DATOS!C$8,G859:G863=DATOS!C$9),H859:H863=DATOS!B$4),ROW(G859:G863))</f>
        <v>0</v>
      </c>
      <c r="R859" s="31" t="str">
        <f t="shared" ca="1" si="0"/>
        <v/>
      </c>
      <c r="S859" s="31">
        <f t="shared" ca="1" si="8"/>
        <v>0</v>
      </c>
      <c r="T859" s="32"/>
      <c r="U859" s="32"/>
      <c r="V859" s="32"/>
      <c r="W859" s="32"/>
      <c r="X859" s="32"/>
      <c r="Y859" s="32"/>
      <c r="Z859" s="32"/>
      <c r="AA859" s="32"/>
      <c r="AB859" s="32"/>
      <c r="AC859" s="32"/>
      <c r="AD859" s="32"/>
      <c r="AE859" s="32"/>
    </row>
    <row r="860" spans="1:31" ht="12.75">
      <c r="A860" s="37" t="s">
        <v>3847</v>
      </c>
      <c r="B860" s="43" t="s">
        <v>9779</v>
      </c>
      <c r="C860" s="45" t="s">
        <v>4681</v>
      </c>
      <c r="D860" s="45" t="s">
        <v>7690</v>
      </c>
      <c r="E860" s="48">
        <v>43676</v>
      </c>
      <c r="F860" s="43" t="s">
        <v>5780</v>
      </c>
      <c r="G860" s="43" t="s">
        <v>222</v>
      </c>
      <c r="H860" s="51" t="s">
        <v>223</v>
      </c>
      <c r="I860" s="43" t="s">
        <v>226</v>
      </c>
      <c r="J860" s="43"/>
      <c r="K860" s="52"/>
      <c r="L860" s="43"/>
      <c r="M860" s="43"/>
      <c r="N860" s="43" t="s">
        <v>388</v>
      </c>
      <c r="O860" s="48">
        <v>43676</v>
      </c>
      <c r="P860" s="43" t="s">
        <v>7650</v>
      </c>
      <c r="Q860" s="31" t="b">
        <f>IF(AND(OR(G860:G864=DATOS!C$8,G860:G864=DATOS!C$9),H860:H864=DATOS!B$4),ROW(G860:G864))</f>
        <v>0</v>
      </c>
      <c r="R860" s="31" t="str">
        <f t="shared" ca="1" si="0"/>
        <v/>
      </c>
      <c r="S860" s="31">
        <f t="shared" ca="1" si="8"/>
        <v>0</v>
      </c>
      <c r="T860" s="32"/>
      <c r="U860" s="32"/>
      <c r="V860" s="32"/>
      <c r="W860" s="32"/>
      <c r="X860" s="32"/>
      <c r="Y860" s="32"/>
      <c r="Z860" s="32"/>
      <c r="AA860" s="32"/>
      <c r="AB860" s="32"/>
      <c r="AC860" s="32"/>
      <c r="AD860" s="32"/>
      <c r="AE860" s="32"/>
    </row>
    <row r="861" spans="1:31" ht="12.75">
      <c r="A861" s="37" t="s">
        <v>9784</v>
      </c>
      <c r="B861" s="43" t="s">
        <v>7739</v>
      </c>
      <c r="C861" s="45" t="s">
        <v>380</v>
      </c>
      <c r="D861" s="45" t="s">
        <v>266</v>
      </c>
      <c r="E861" s="48">
        <v>43676</v>
      </c>
      <c r="F861" s="43" t="s">
        <v>4762</v>
      </c>
      <c r="G861" s="43" t="s">
        <v>271</v>
      </c>
      <c r="H861" s="51" t="s">
        <v>223</v>
      </c>
      <c r="I861" s="43" t="s">
        <v>273</v>
      </c>
      <c r="J861" s="43"/>
      <c r="K861" s="52"/>
      <c r="L861" s="43"/>
      <c r="M861" s="43"/>
      <c r="N861" s="43" t="s">
        <v>9786</v>
      </c>
      <c r="O861" s="48">
        <v>43676</v>
      </c>
      <c r="P861" s="43" t="s">
        <v>276</v>
      </c>
      <c r="Q861" s="31" t="b">
        <f>IF(AND(OR(G861:G865=DATOS!C$8,G861:G865=DATOS!C$9),H861:H865=DATOS!B$4),ROW(G861:G865))</f>
        <v>0</v>
      </c>
      <c r="R861" s="31" t="str">
        <f t="shared" ca="1" si="0"/>
        <v/>
      </c>
      <c r="S861" s="31">
        <f t="shared" ca="1" si="8"/>
        <v>0</v>
      </c>
      <c r="T861" s="32"/>
      <c r="U861" s="32"/>
      <c r="V861" s="32"/>
      <c r="W861" s="32"/>
      <c r="X861" s="32"/>
      <c r="Y861" s="32"/>
      <c r="Z861" s="32"/>
      <c r="AA861" s="32"/>
      <c r="AB861" s="32"/>
      <c r="AC861" s="32"/>
      <c r="AD861" s="32"/>
      <c r="AE861" s="32"/>
    </row>
    <row r="862" spans="1:31" ht="12.75">
      <c r="A862" s="37" t="s">
        <v>9789</v>
      </c>
      <c r="B862" s="43" t="s">
        <v>9790</v>
      </c>
      <c r="C862" s="45" t="s">
        <v>216</v>
      </c>
      <c r="D862" s="45" t="s">
        <v>266</v>
      </c>
      <c r="E862" s="48">
        <v>43676</v>
      </c>
      <c r="F862" s="43" t="s">
        <v>4762</v>
      </c>
      <c r="G862" s="43" t="s">
        <v>271</v>
      </c>
      <c r="H862" s="51" t="s">
        <v>223</v>
      </c>
      <c r="I862" s="43" t="s">
        <v>226</v>
      </c>
      <c r="J862" s="43"/>
      <c r="K862" s="52"/>
      <c r="L862" s="43"/>
      <c r="M862" s="43"/>
      <c r="N862" s="43" t="s">
        <v>9791</v>
      </c>
      <c r="O862" s="48">
        <v>43680</v>
      </c>
      <c r="P862" s="43" t="s">
        <v>276</v>
      </c>
      <c r="Q862" s="31" t="b">
        <f>IF(AND(OR(G862:G866=DATOS!C$8,G862:G866=DATOS!C$9),H862:H866=DATOS!B$4),ROW(G862:G866))</f>
        <v>0</v>
      </c>
      <c r="R862" s="31" t="str">
        <f t="shared" ca="1" si="0"/>
        <v/>
      </c>
      <c r="S862" s="31">
        <f t="shared" ca="1" si="8"/>
        <v>0</v>
      </c>
      <c r="T862" s="32"/>
      <c r="U862" s="32"/>
      <c r="V862" s="32"/>
      <c r="W862" s="32"/>
      <c r="X862" s="32"/>
      <c r="Y862" s="32"/>
      <c r="Z862" s="32"/>
      <c r="AA862" s="32"/>
      <c r="AB862" s="32"/>
      <c r="AC862" s="32"/>
      <c r="AD862" s="32"/>
      <c r="AE862" s="32"/>
    </row>
    <row r="863" spans="1:31" ht="12.75">
      <c r="A863" s="37" t="s">
        <v>9795</v>
      </c>
      <c r="B863" s="43" t="s">
        <v>5318</v>
      </c>
      <c r="C863" s="45" t="s">
        <v>216</v>
      </c>
      <c r="D863" s="45" t="s">
        <v>266</v>
      </c>
      <c r="E863" s="48">
        <v>43676</v>
      </c>
      <c r="F863" s="43" t="s">
        <v>4762</v>
      </c>
      <c r="G863" s="43" t="s">
        <v>271</v>
      </c>
      <c r="H863" s="51" t="s">
        <v>223</v>
      </c>
      <c r="I863" s="43" t="s">
        <v>226</v>
      </c>
      <c r="J863" s="43"/>
      <c r="K863" s="52">
        <v>43677</v>
      </c>
      <c r="L863" s="43"/>
      <c r="M863" s="43"/>
      <c r="N863" s="43" t="s">
        <v>9791</v>
      </c>
      <c r="O863" s="48">
        <v>43680</v>
      </c>
      <c r="P863" s="43" t="s">
        <v>276</v>
      </c>
      <c r="Q863" s="31" t="b">
        <f>IF(AND(OR(G863:G867=DATOS!C$8,G863:G867=DATOS!C$9),H863:H867=DATOS!B$4),ROW(G863:G867))</f>
        <v>0</v>
      </c>
      <c r="R863" s="31" t="str">
        <f t="shared" ca="1" si="0"/>
        <v/>
      </c>
      <c r="S863" s="31">
        <f t="shared" ca="1" si="8"/>
        <v>0</v>
      </c>
      <c r="T863" s="32"/>
      <c r="U863" s="32"/>
      <c r="V863" s="32"/>
      <c r="W863" s="32"/>
      <c r="X863" s="32"/>
      <c r="Y863" s="32"/>
      <c r="Z863" s="32"/>
      <c r="AA863" s="32"/>
      <c r="AB863" s="32"/>
      <c r="AC863" s="32"/>
      <c r="AD863" s="32"/>
      <c r="AE863" s="32"/>
    </row>
    <row r="864" spans="1:31" ht="12.75">
      <c r="A864" s="37" t="s">
        <v>9804</v>
      </c>
      <c r="B864" s="43" t="s">
        <v>9805</v>
      </c>
      <c r="C864" s="45" t="s">
        <v>263</v>
      </c>
      <c r="D864" s="45" t="s">
        <v>4647</v>
      </c>
      <c r="E864" s="48">
        <v>43677</v>
      </c>
      <c r="F864" s="43" t="s">
        <v>2195</v>
      </c>
      <c r="G864" s="43" t="s">
        <v>114</v>
      </c>
      <c r="H864" s="51" t="s">
        <v>223</v>
      </c>
      <c r="I864" s="43" t="s">
        <v>226</v>
      </c>
      <c r="J864" s="43"/>
      <c r="K864" s="52"/>
      <c r="L864" s="43"/>
      <c r="M864" s="43"/>
      <c r="N864" s="43" t="s">
        <v>9806</v>
      </c>
      <c r="O864" s="48">
        <v>43677</v>
      </c>
      <c r="P864" s="43" t="s">
        <v>4652</v>
      </c>
      <c r="Q864" s="31" t="b">
        <f>IF(AND(OR(G864:G868=DATOS!C$8,G864:G868=DATOS!C$9),H864:H868=DATOS!B$4),ROW(G864:G868))</f>
        <v>0</v>
      </c>
      <c r="R864" s="31" t="str">
        <f t="shared" ca="1" si="0"/>
        <v/>
      </c>
      <c r="S864" s="31">
        <f t="shared" ca="1" si="8"/>
        <v>0</v>
      </c>
      <c r="T864" s="32"/>
      <c r="U864" s="32"/>
      <c r="V864" s="32"/>
      <c r="W864" s="32"/>
      <c r="X864" s="32"/>
      <c r="Y864" s="32"/>
      <c r="Z864" s="32"/>
      <c r="AA864" s="32"/>
      <c r="AB864" s="32"/>
      <c r="AC864" s="32"/>
      <c r="AD864" s="32"/>
      <c r="AE864" s="32"/>
    </row>
    <row r="865" spans="1:31" ht="12.75">
      <c r="A865" s="37" t="s">
        <v>9371</v>
      </c>
      <c r="B865" s="43" t="s">
        <v>7922</v>
      </c>
      <c r="C865" s="45" t="s">
        <v>624</v>
      </c>
      <c r="D865" s="45" t="s">
        <v>4647</v>
      </c>
      <c r="E865" s="48">
        <v>43677</v>
      </c>
      <c r="F865" s="43" t="s">
        <v>481</v>
      </c>
      <c r="G865" s="43" t="s">
        <v>483</v>
      </c>
      <c r="H865" s="51" t="s">
        <v>223</v>
      </c>
      <c r="I865" s="43" t="s">
        <v>226</v>
      </c>
      <c r="J865" s="31"/>
      <c r="K865" s="55"/>
      <c r="L865" s="31"/>
      <c r="M865" s="31"/>
      <c r="N865" s="43" t="s">
        <v>9812</v>
      </c>
      <c r="O865" s="121">
        <v>43678</v>
      </c>
      <c r="P865" s="43" t="s">
        <v>389</v>
      </c>
      <c r="Q865" s="31" t="b">
        <f>IF(AND(OR(G865:G869=DATOS!C$8,G865:G869=DATOS!C$9),H865:H869=DATOS!B$4),ROW(G865:G869))</f>
        <v>0</v>
      </c>
      <c r="R865" s="31" t="str">
        <f t="shared" ca="1" si="0"/>
        <v/>
      </c>
      <c r="S865" s="31">
        <f t="shared" ca="1" si="8"/>
        <v>0</v>
      </c>
      <c r="T865" s="32"/>
      <c r="U865" s="32"/>
      <c r="V865" s="32"/>
      <c r="W865" s="32"/>
      <c r="X865" s="32"/>
      <c r="Y865" s="32"/>
      <c r="Z865" s="32"/>
      <c r="AA865" s="32"/>
      <c r="AB865" s="32"/>
      <c r="AC865" s="32"/>
      <c r="AD865" s="32"/>
      <c r="AE865" s="32"/>
    </row>
    <row r="866" spans="1:31" ht="12.75">
      <c r="A866" s="37" t="s">
        <v>8253</v>
      </c>
      <c r="B866" s="43" t="s">
        <v>9814</v>
      </c>
      <c r="C866" s="45" t="s">
        <v>263</v>
      </c>
      <c r="D866" s="45" t="s">
        <v>4647</v>
      </c>
      <c r="E866" s="48">
        <v>43677</v>
      </c>
      <c r="F866" s="43" t="s">
        <v>4710</v>
      </c>
      <c r="G866" s="43" t="s">
        <v>114</v>
      </c>
      <c r="H866" s="51" t="s">
        <v>223</v>
      </c>
      <c r="I866" s="43" t="s">
        <v>226</v>
      </c>
      <c r="J866" s="31"/>
      <c r="K866" s="55"/>
      <c r="L866" s="31"/>
      <c r="M866" s="31"/>
      <c r="N866" s="43" t="s">
        <v>9815</v>
      </c>
      <c r="O866" s="48">
        <v>43677</v>
      </c>
      <c r="P866" s="43" t="s">
        <v>4652</v>
      </c>
      <c r="Q866" s="31" t="b">
        <f>IF(AND(OR(G866:G870=DATOS!C$8,G866:G870=DATOS!C$9),H866:H870=DATOS!B$4),ROW(G866:G870))</f>
        <v>0</v>
      </c>
      <c r="R866" s="31" t="str">
        <f t="shared" ca="1" si="0"/>
        <v/>
      </c>
      <c r="S866" s="31">
        <f t="shared" ca="1" si="8"/>
        <v>0</v>
      </c>
      <c r="T866" s="32"/>
      <c r="U866" s="32"/>
      <c r="V866" s="32"/>
      <c r="W866" s="32"/>
      <c r="X866" s="32"/>
      <c r="Y866" s="32"/>
      <c r="Z866" s="32"/>
      <c r="AA866" s="32"/>
      <c r="AB866" s="32"/>
      <c r="AC866" s="32"/>
      <c r="AD866" s="32"/>
      <c r="AE866" s="32"/>
    </row>
    <row r="867" spans="1:31" ht="12.75">
      <c r="A867" s="99" t="s">
        <v>9816</v>
      </c>
      <c r="B867" s="43" t="s">
        <v>6250</v>
      </c>
      <c r="C867" s="45" t="s">
        <v>216</v>
      </c>
      <c r="D867" s="45" t="s">
        <v>4647</v>
      </c>
      <c r="E867" s="48">
        <v>43677</v>
      </c>
      <c r="F867" s="43" t="s">
        <v>6341</v>
      </c>
      <c r="G867" s="43" t="s">
        <v>222</v>
      </c>
      <c r="H867" s="51" t="s">
        <v>223</v>
      </c>
      <c r="I867" s="43" t="s">
        <v>226</v>
      </c>
      <c r="J867" s="31"/>
      <c r="K867" s="55"/>
      <c r="L867" s="31"/>
      <c r="M867" s="31"/>
      <c r="N867" s="43" t="s">
        <v>9817</v>
      </c>
      <c r="O867" s="121">
        <v>43677</v>
      </c>
      <c r="P867" s="43" t="s">
        <v>7650</v>
      </c>
      <c r="Q867" s="31" t="b">
        <f>IF(AND(OR(G867:G871=DATOS!C$8,G867:G871=DATOS!C$9),H867:H871=DATOS!B$4),ROW(G867:G871))</f>
        <v>0</v>
      </c>
      <c r="R867" s="31" t="str">
        <f t="shared" ca="1" si="0"/>
        <v/>
      </c>
      <c r="S867" s="31">
        <f t="shared" ca="1" si="8"/>
        <v>0</v>
      </c>
      <c r="T867" s="32"/>
      <c r="U867" s="32"/>
      <c r="V867" s="32"/>
      <c r="W867" s="32"/>
      <c r="X867" s="32"/>
      <c r="Y867" s="32"/>
      <c r="Z867" s="32"/>
      <c r="AA867" s="32"/>
      <c r="AB867" s="32"/>
      <c r="AC867" s="32"/>
      <c r="AD867" s="32"/>
      <c r="AE867" s="32"/>
    </row>
    <row r="868" spans="1:31" ht="12.75">
      <c r="A868" s="99" t="s">
        <v>9819</v>
      </c>
      <c r="B868" s="43" t="s">
        <v>4783</v>
      </c>
      <c r="C868" s="45" t="s">
        <v>4784</v>
      </c>
      <c r="D868" s="45" t="s">
        <v>266</v>
      </c>
      <c r="E868" s="48">
        <v>43677</v>
      </c>
      <c r="F868" s="43" t="s">
        <v>361</v>
      </c>
      <c r="G868" s="43" t="s">
        <v>362</v>
      </c>
      <c r="H868" s="51" t="s">
        <v>223</v>
      </c>
      <c r="I868" s="43" t="s">
        <v>226</v>
      </c>
      <c r="J868" s="43"/>
      <c r="K868" s="52"/>
      <c r="L868" s="43"/>
      <c r="M868" s="43"/>
      <c r="N868" s="43" t="s">
        <v>7368</v>
      </c>
      <c r="O868" s="48">
        <v>43677</v>
      </c>
      <c r="P868" s="43" t="s">
        <v>276</v>
      </c>
      <c r="Q868" s="31" t="b">
        <f>IF(AND(OR(G868:G872=DATOS!C$8,G868:G872=DATOS!C$9),H868:H872=DATOS!B$4),ROW(G868:G872))</f>
        <v>0</v>
      </c>
      <c r="R868" s="31" t="str">
        <f t="shared" ca="1" si="0"/>
        <v/>
      </c>
      <c r="S868" s="31">
        <f t="shared" ca="1" si="8"/>
        <v>0</v>
      </c>
      <c r="T868" s="32"/>
      <c r="U868" s="32"/>
      <c r="V868" s="32"/>
      <c r="W868" s="32"/>
      <c r="X868" s="32"/>
      <c r="Y868" s="32"/>
      <c r="Z868" s="32"/>
      <c r="AA868" s="32"/>
      <c r="AB868" s="32"/>
      <c r="AC868" s="32"/>
      <c r="AD868" s="32"/>
      <c r="AE868" s="32"/>
    </row>
    <row r="869" spans="1:31" ht="12.75">
      <c r="A869" s="37" t="s">
        <v>7948</v>
      </c>
      <c r="B869" s="43" t="s">
        <v>4909</v>
      </c>
      <c r="C869" s="45" t="s">
        <v>216</v>
      </c>
      <c r="D869" s="45" t="s">
        <v>7690</v>
      </c>
      <c r="E869" s="48">
        <v>43677</v>
      </c>
      <c r="F869" s="43" t="s">
        <v>9822</v>
      </c>
      <c r="G869" s="43" t="s">
        <v>271</v>
      </c>
      <c r="H869" s="51" t="s">
        <v>223</v>
      </c>
      <c r="I869" s="43" t="s">
        <v>226</v>
      </c>
      <c r="J869" s="43"/>
      <c r="K869" s="52"/>
      <c r="L869" s="43"/>
      <c r="M869" s="43"/>
      <c r="N869" s="43" t="s">
        <v>9823</v>
      </c>
      <c r="O869" s="48">
        <v>43679</v>
      </c>
      <c r="P869" s="43" t="s">
        <v>7650</v>
      </c>
      <c r="Q869" s="31" t="b">
        <f>IF(AND(OR(G869:G873=DATOS!C$8,G869:G873=DATOS!C$9),H869:H873=DATOS!B$4),ROW(G869:G873))</f>
        <v>0</v>
      </c>
      <c r="R869" s="31" t="str">
        <f t="shared" ca="1" si="0"/>
        <v/>
      </c>
      <c r="S869" s="31">
        <f t="shared" ca="1" si="8"/>
        <v>0</v>
      </c>
      <c r="T869" s="32"/>
      <c r="U869" s="32"/>
      <c r="V869" s="32"/>
      <c r="W869" s="32"/>
      <c r="X869" s="32"/>
      <c r="Y869" s="32"/>
      <c r="Z869" s="32"/>
      <c r="AA869" s="32"/>
      <c r="AB869" s="32"/>
      <c r="AC869" s="32"/>
      <c r="AD869" s="32"/>
      <c r="AE869" s="32"/>
    </row>
    <row r="870" spans="1:31" ht="12.75">
      <c r="A870" s="37" t="s">
        <v>5684</v>
      </c>
      <c r="B870" s="43" t="s">
        <v>5685</v>
      </c>
      <c r="C870" s="45" t="s">
        <v>478</v>
      </c>
      <c r="D870" s="45" t="s">
        <v>7690</v>
      </c>
      <c r="E870" s="48">
        <v>43677</v>
      </c>
      <c r="F870" s="43" t="s">
        <v>9827</v>
      </c>
      <c r="G870" s="43" t="s">
        <v>483</v>
      </c>
      <c r="H870" s="51" t="s">
        <v>223</v>
      </c>
      <c r="I870" s="43" t="s">
        <v>226</v>
      </c>
      <c r="J870" s="43"/>
      <c r="K870" s="52">
        <v>43679</v>
      </c>
      <c r="L870" s="43"/>
      <c r="M870" s="43"/>
      <c r="N870" s="43" t="s">
        <v>9828</v>
      </c>
      <c r="O870" s="48">
        <v>43682</v>
      </c>
      <c r="P870" s="43" t="s">
        <v>4659</v>
      </c>
      <c r="Q870" s="31" t="b">
        <f>IF(AND(OR(G870:G874=DATOS!C$8,G870:G874=DATOS!C$9),H870:H874=DATOS!B$4),ROW(G870:G874))</f>
        <v>0</v>
      </c>
      <c r="R870" s="31" t="str">
        <f t="shared" ca="1" si="0"/>
        <v/>
      </c>
      <c r="S870" s="31">
        <f t="shared" ca="1" si="8"/>
        <v>0</v>
      </c>
      <c r="T870" s="32"/>
      <c r="U870" s="32"/>
      <c r="V870" s="32"/>
      <c r="W870" s="32"/>
      <c r="X870" s="32"/>
      <c r="Y870" s="32"/>
      <c r="Z870" s="32"/>
      <c r="AA870" s="32"/>
      <c r="AB870" s="32"/>
      <c r="AC870" s="32"/>
      <c r="AD870" s="32"/>
      <c r="AE870" s="32"/>
    </row>
    <row r="871" spans="1:31" ht="12.75">
      <c r="A871" s="37" t="s">
        <v>6422</v>
      </c>
      <c r="B871" s="43" t="s">
        <v>6423</v>
      </c>
      <c r="C871" s="45" t="s">
        <v>4655</v>
      </c>
      <c r="D871" s="45" t="s">
        <v>266</v>
      </c>
      <c r="E871" s="48">
        <v>43677</v>
      </c>
      <c r="F871" s="43" t="s">
        <v>5780</v>
      </c>
      <c r="G871" s="43" t="s">
        <v>222</v>
      </c>
      <c r="H871" s="51" t="s">
        <v>223</v>
      </c>
      <c r="I871" s="43" t="s">
        <v>226</v>
      </c>
      <c r="J871" s="43"/>
      <c r="K871" s="52"/>
      <c r="L871" s="43"/>
      <c r="M871" s="43"/>
      <c r="N871" s="43" t="s">
        <v>9834</v>
      </c>
      <c r="O871" s="48">
        <v>43677</v>
      </c>
      <c r="P871" s="43" t="s">
        <v>276</v>
      </c>
      <c r="Q871" s="31" t="b">
        <f>IF(AND(OR(G871:G875=DATOS!C$8,G871:G875=DATOS!C$9),H871:H875=DATOS!B$4),ROW(G871:G875))</f>
        <v>0</v>
      </c>
      <c r="R871" s="31" t="str">
        <f t="shared" ca="1" si="0"/>
        <v/>
      </c>
      <c r="S871" s="31">
        <f t="shared" ca="1" si="8"/>
        <v>0</v>
      </c>
      <c r="T871" s="32"/>
      <c r="U871" s="32"/>
      <c r="V871" s="32"/>
      <c r="W871" s="32"/>
      <c r="X871" s="32"/>
      <c r="Y871" s="32"/>
      <c r="Z871" s="32"/>
      <c r="AA871" s="32"/>
      <c r="AB871" s="32"/>
      <c r="AC871" s="32"/>
      <c r="AD871" s="32"/>
      <c r="AE871" s="32"/>
    </row>
    <row r="872" spans="1:31" ht="12.75">
      <c r="A872" s="37" t="s">
        <v>9835</v>
      </c>
      <c r="B872" s="43" t="s">
        <v>9836</v>
      </c>
      <c r="C872" s="45" t="s">
        <v>4746</v>
      </c>
      <c r="D872" s="45" t="s">
        <v>266</v>
      </c>
      <c r="E872" s="48">
        <v>43677</v>
      </c>
      <c r="F872" s="43" t="s">
        <v>7919</v>
      </c>
      <c r="G872" s="43" t="s">
        <v>271</v>
      </c>
      <c r="H872" s="51" t="s">
        <v>223</v>
      </c>
      <c r="I872" s="43" t="s">
        <v>226</v>
      </c>
      <c r="J872" s="31"/>
      <c r="K872" s="55"/>
      <c r="L872" s="31"/>
      <c r="M872" s="31"/>
      <c r="N872" s="43" t="s">
        <v>9839</v>
      </c>
      <c r="O872" s="121">
        <v>43690</v>
      </c>
      <c r="P872" s="43" t="s">
        <v>276</v>
      </c>
      <c r="Q872" s="31" t="b">
        <f>IF(AND(OR(G872:G876=DATOS!C$8,G872:G876=DATOS!C$9),H872:H876=DATOS!B$4),ROW(G872:G876))</f>
        <v>0</v>
      </c>
      <c r="R872" s="31" t="str">
        <f t="shared" ca="1" si="0"/>
        <v/>
      </c>
      <c r="S872" s="31">
        <f t="shared" ca="1" si="8"/>
        <v>0</v>
      </c>
      <c r="T872" s="32"/>
      <c r="U872" s="32"/>
      <c r="V872" s="32"/>
      <c r="W872" s="32"/>
      <c r="X872" s="32"/>
      <c r="Y872" s="32"/>
      <c r="Z872" s="32"/>
      <c r="AA872" s="32"/>
      <c r="AB872" s="32"/>
      <c r="AC872" s="32"/>
      <c r="AD872" s="32"/>
      <c r="AE872" s="32"/>
    </row>
    <row r="873" spans="1:31" ht="12.75">
      <c r="A873" s="37" t="s">
        <v>9842</v>
      </c>
      <c r="B873" s="43" t="s">
        <v>9843</v>
      </c>
      <c r="C873" s="45" t="s">
        <v>4655</v>
      </c>
      <c r="D873" s="45" t="s">
        <v>7690</v>
      </c>
      <c r="E873" s="48">
        <v>43677</v>
      </c>
      <c r="F873" s="43" t="s">
        <v>7919</v>
      </c>
      <c r="G873" s="43" t="s">
        <v>271</v>
      </c>
      <c r="H873" s="51" t="s">
        <v>223</v>
      </c>
      <c r="I873" s="43" t="s">
        <v>226</v>
      </c>
      <c r="J873" s="43"/>
      <c r="K873" s="52">
        <v>43678</v>
      </c>
      <c r="L873" s="43"/>
      <c r="M873" s="43"/>
      <c r="N873" s="43" t="s">
        <v>368</v>
      </c>
      <c r="O873" s="121">
        <v>43684</v>
      </c>
      <c r="P873" s="43" t="s">
        <v>7650</v>
      </c>
      <c r="Q873" s="31" t="b">
        <f>IF(AND(OR(G873:G877=DATOS!C$8,G873:G877=DATOS!C$9),H873:H877=DATOS!B$4),ROW(G873:G877))</f>
        <v>0</v>
      </c>
      <c r="R873" s="31" t="str">
        <f t="shared" ca="1" si="0"/>
        <v/>
      </c>
      <c r="S873" s="31">
        <f t="shared" ca="1" si="8"/>
        <v>0</v>
      </c>
      <c r="T873" s="32"/>
      <c r="U873" s="32"/>
      <c r="V873" s="32"/>
      <c r="W873" s="32"/>
      <c r="X873" s="32"/>
      <c r="Y873" s="32"/>
      <c r="Z873" s="32"/>
      <c r="AA873" s="32"/>
      <c r="AB873" s="32"/>
      <c r="AC873" s="32"/>
      <c r="AD873" s="32"/>
      <c r="AE873" s="32"/>
    </row>
    <row r="874" spans="1:31" ht="12.75">
      <c r="A874" s="37" t="s">
        <v>6814</v>
      </c>
      <c r="B874" s="43" t="s">
        <v>6011</v>
      </c>
      <c r="C874" s="45" t="s">
        <v>216</v>
      </c>
      <c r="D874" s="45" t="s">
        <v>7690</v>
      </c>
      <c r="E874" s="48">
        <v>43677</v>
      </c>
      <c r="F874" s="43" t="s">
        <v>7919</v>
      </c>
      <c r="G874" s="43" t="s">
        <v>271</v>
      </c>
      <c r="H874" s="51" t="s">
        <v>223</v>
      </c>
      <c r="I874" s="43" t="s">
        <v>226</v>
      </c>
      <c r="J874" s="43"/>
      <c r="K874" s="52">
        <v>43678</v>
      </c>
      <c r="L874" s="43"/>
      <c r="M874" s="43"/>
      <c r="N874" s="43" t="s">
        <v>9846</v>
      </c>
      <c r="O874" s="121">
        <v>43678</v>
      </c>
      <c r="P874" s="43" t="s">
        <v>7650</v>
      </c>
      <c r="Q874" s="31" t="b">
        <f>IF(AND(OR(G874:G878=DATOS!C$8,G874:G878=DATOS!C$9),H874:H878=DATOS!B$4),ROW(G874:G878))</f>
        <v>0</v>
      </c>
      <c r="R874" s="31" t="str">
        <f t="shared" ca="1" si="0"/>
        <v/>
      </c>
      <c r="S874" s="31">
        <f t="shared" ca="1" si="8"/>
        <v>0</v>
      </c>
      <c r="T874" s="32"/>
      <c r="U874" s="32"/>
      <c r="V874" s="32"/>
      <c r="W874" s="32"/>
      <c r="X874" s="32"/>
      <c r="Y874" s="32"/>
      <c r="Z874" s="32"/>
      <c r="AA874" s="32"/>
      <c r="AB874" s="32"/>
      <c r="AC874" s="32"/>
      <c r="AD874" s="32"/>
      <c r="AE874" s="32"/>
    </row>
    <row r="875" spans="1:31" ht="12.75">
      <c r="A875" s="37" t="s">
        <v>8667</v>
      </c>
      <c r="B875" s="43" t="s">
        <v>5727</v>
      </c>
      <c r="C875" s="45" t="s">
        <v>216</v>
      </c>
      <c r="D875" s="45" t="s">
        <v>4647</v>
      </c>
      <c r="E875" s="101">
        <v>43678</v>
      </c>
      <c r="F875" s="43" t="s">
        <v>6349</v>
      </c>
      <c r="G875" s="43" t="s">
        <v>271</v>
      </c>
      <c r="H875" s="51" t="s">
        <v>223</v>
      </c>
      <c r="I875" s="43" t="s">
        <v>226</v>
      </c>
      <c r="J875" s="31"/>
      <c r="K875" s="55"/>
      <c r="L875" s="31"/>
      <c r="M875" s="31"/>
      <c r="N875" s="43"/>
      <c r="O875" s="121"/>
      <c r="P875" s="43"/>
      <c r="Q875" s="31" t="b">
        <f>IF(AND(OR(G875:G879=DATOS!C$8,G875:G879=DATOS!C$9),H875:H879=DATOS!B$4),ROW(G875:G879))</f>
        <v>0</v>
      </c>
      <c r="R875" s="31" t="str">
        <f t="shared" ca="1" si="0"/>
        <v/>
      </c>
      <c r="S875" s="31">
        <f t="shared" ca="1" si="8"/>
        <v>0</v>
      </c>
      <c r="T875" s="32"/>
      <c r="U875" s="32"/>
      <c r="V875" s="32"/>
      <c r="W875" s="32"/>
      <c r="X875" s="32"/>
      <c r="Y875" s="32"/>
      <c r="Z875" s="32"/>
      <c r="AA875" s="32"/>
      <c r="AB875" s="32"/>
      <c r="AC875" s="32"/>
      <c r="AD875" s="32"/>
      <c r="AE875" s="32"/>
    </row>
    <row r="876" spans="1:31" ht="12.75">
      <c r="A876" s="37" t="s">
        <v>9849</v>
      </c>
      <c r="B876" s="43" t="s">
        <v>4709</v>
      </c>
      <c r="C876" s="45" t="s">
        <v>380</v>
      </c>
      <c r="D876" s="45" t="s">
        <v>266</v>
      </c>
      <c r="E876" s="101">
        <v>43678</v>
      </c>
      <c r="F876" s="43" t="s">
        <v>9853</v>
      </c>
      <c r="G876" s="43" t="s">
        <v>271</v>
      </c>
      <c r="H876" s="51" t="s">
        <v>223</v>
      </c>
      <c r="I876" s="43" t="s">
        <v>226</v>
      </c>
      <c r="J876" s="31"/>
      <c r="K876" s="55"/>
      <c r="L876" s="31"/>
      <c r="M876" s="31"/>
      <c r="N876" s="43" t="s">
        <v>7368</v>
      </c>
      <c r="O876" s="121">
        <v>43678</v>
      </c>
      <c r="P876" s="43" t="s">
        <v>276</v>
      </c>
      <c r="Q876" s="31" t="b">
        <f>IF(AND(OR(G876:G880=DATOS!C$8,G876:G880=DATOS!C$9),H876:H880=DATOS!B$4),ROW(G876:G880))</f>
        <v>0</v>
      </c>
      <c r="R876" s="31" t="str">
        <f t="shared" ca="1" si="0"/>
        <v/>
      </c>
      <c r="S876" s="31">
        <f t="shared" ca="1" si="8"/>
        <v>0</v>
      </c>
      <c r="T876" s="32"/>
      <c r="U876" s="32"/>
      <c r="V876" s="32"/>
      <c r="W876" s="32"/>
      <c r="X876" s="32"/>
      <c r="Y876" s="32"/>
      <c r="Z876" s="32"/>
      <c r="AA876" s="32"/>
      <c r="AB876" s="32"/>
      <c r="AC876" s="32"/>
      <c r="AD876" s="32"/>
      <c r="AE876" s="32"/>
    </row>
    <row r="877" spans="1:31" ht="12.75">
      <c r="A877" s="37" t="s">
        <v>5200</v>
      </c>
      <c r="B877" s="43" t="s">
        <v>9723</v>
      </c>
      <c r="C877" s="45" t="s">
        <v>263</v>
      </c>
      <c r="D877" s="45" t="s">
        <v>4647</v>
      </c>
      <c r="E877" s="101">
        <v>43678</v>
      </c>
      <c r="F877" s="43" t="s">
        <v>4804</v>
      </c>
      <c r="G877" s="43" t="s">
        <v>384</v>
      </c>
      <c r="H877" s="51" t="s">
        <v>223</v>
      </c>
      <c r="I877" s="43" t="s">
        <v>226</v>
      </c>
      <c r="J877" s="31"/>
      <c r="K877" s="55"/>
      <c r="L877" s="31"/>
      <c r="M877" s="31"/>
      <c r="N877" s="43" t="s">
        <v>9585</v>
      </c>
      <c r="O877" s="121">
        <v>43683</v>
      </c>
      <c r="P877" s="43" t="s">
        <v>389</v>
      </c>
      <c r="Q877" s="31" t="b">
        <f>IF(AND(OR(G877:G881=DATOS!C$8,G877:G881=DATOS!C$9),H877:H881=DATOS!B$4),ROW(G877:G881))</f>
        <v>0</v>
      </c>
      <c r="R877" s="31" t="str">
        <f t="shared" ca="1" si="0"/>
        <v/>
      </c>
      <c r="S877" s="31">
        <f t="shared" ca="1" si="8"/>
        <v>0</v>
      </c>
      <c r="T877" s="32"/>
      <c r="U877" s="32"/>
      <c r="V877" s="32"/>
      <c r="W877" s="32"/>
      <c r="X877" s="32"/>
      <c r="Y877" s="32"/>
      <c r="Z877" s="32"/>
      <c r="AA877" s="32"/>
      <c r="AB877" s="32"/>
      <c r="AC877" s="32"/>
      <c r="AD877" s="32"/>
      <c r="AE877" s="32"/>
    </row>
    <row r="878" spans="1:31" ht="12.75">
      <c r="A878" s="37" t="s">
        <v>5017</v>
      </c>
      <c r="B878" s="43" t="s">
        <v>5019</v>
      </c>
      <c r="C878" s="45" t="s">
        <v>4746</v>
      </c>
      <c r="D878" s="45" t="s">
        <v>7690</v>
      </c>
      <c r="E878" s="101">
        <v>43679</v>
      </c>
      <c r="F878" s="43" t="s">
        <v>9856</v>
      </c>
      <c r="G878" s="43" t="s">
        <v>114</v>
      </c>
      <c r="H878" s="51" t="s">
        <v>223</v>
      </c>
      <c r="I878" s="43" t="s">
        <v>226</v>
      </c>
      <c r="J878" s="43"/>
      <c r="K878" s="52"/>
      <c r="L878" s="43"/>
      <c r="M878" s="43"/>
      <c r="N878" s="43" t="s">
        <v>274</v>
      </c>
      <c r="O878" s="121">
        <v>43683</v>
      </c>
      <c r="P878" s="43" t="s">
        <v>7650</v>
      </c>
      <c r="Q878" s="31" t="b">
        <f>IF(AND(OR(G878:G882=DATOS!C$8,G878:G882=DATOS!C$9),H878:H882=DATOS!B$4),ROW(G878:G882))</f>
        <v>0</v>
      </c>
      <c r="R878" s="31" t="str">
        <f t="shared" ca="1" si="0"/>
        <v/>
      </c>
      <c r="S878" s="31">
        <f t="shared" ca="1" si="8"/>
        <v>0</v>
      </c>
      <c r="T878" s="32"/>
      <c r="U878" s="32"/>
      <c r="V878" s="32"/>
      <c r="W878" s="32"/>
      <c r="X878" s="32"/>
      <c r="Y878" s="32"/>
      <c r="Z878" s="32"/>
      <c r="AA878" s="32"/>
      <c r="AB878" s="32"/>
      <c r="AC878" s="32"/>
      <c r="AD878" s="32"/>
      <c r="AE878" s="32"/>
    </row>
    <row r="879" spans="1:31" ht="12.75">
      <c r="A879" s="37" t="s">
        <v>4848</v>
      </c>
      <c r="B879" s="43" t="s">
        <v>4850</v>
      </c>
      <c r="C879" s="45" t="s">
        <v>380</v>
      </c>
      <c r="D879" s="45" t="s">
        <v>266</v>
      </c>
      <c r="E879" s="101">
        <v>43679</v>
      </c>
      <c r="F879" s="43" t="s">
        <v>9858</v>
      </c>
      <c r="G879" s="43" t="s">
        <v>114</v>
      </c>
      <c r="H879" s="51" t="s">
        <v>223</v>
      </c>
      <c r="I879" s="43" t="s">
        <v>126</v>
      </c>
      <c r="J879" s="43"/>
      <c r="K879" s="52"/>
      <c r="L879" s="43"/>
      <c r="M879" s="43"/>
      <c r="N879" s="43" t="s">
        <v>7368</v>
      </c>
      <c r="O879" s="121">
        <v>43679</v>
      </c>
      <c r="P879" s="43" t="s">
        <v>276</v>
      </c>
      <c r="Q879" s="31" t="b">
        <f>IF(AND(OR(G879:G883=DATOS!C$8,G879:G883=DATOS!C$9),H879:H883=DATOS!B$4),ROW(G879:G883))</f>
        <v>0</v>
      </c>
      <c r="R879" s="31" t="str">
        <f t="shared" ca="1" si="0"/>
        <v/>
      </c>
      <c r="S879" s="31">
        <f t="shared" ca="1" si="8"/>
        <v>0</v>
      </c>
      <c r="T879" s="32"/>
      <c r="U879" s="32"/>
      <c r="V879" s="32"/>
      <c r="W879" s="32"/>
      <c r="X879" s="32"/>
      <c r="Y879" s="32"/>
      <c r="Z879" s="32"/>
      <c r="AA879" s="32"/>
      <c r="AB879" s="32"/>
      <c r="AC879" s="32"/>
      <c r="AD879" s="32"/>
      <c r="AE879" s="32"/>
    </row>
    <row r="880" spans="1:31" ht="12.75">
      <c r="A880" s="37" t="s">
        <v>9862</v>
      </c>
      <c r="B880" s="43" t="s">
        <v>9863</v>
      </c>
      <c r="C880" s="45" t="s">
        <v>4746</v>
      </c>
      <c r="D880" s="45" t="s">
        <v>266</v>
      </c>
      <c r="E880" s="101">
        <v>43679</v>
      </c>
      <c r="F880" s="43" t="s">
        <v>361</v>
      </c>
      <c r="G880" s="43" t="s">
        <v>362</v>
      </c>
      <c r="H880" s="51" t="s">
        <v>223</v>
      </c>
      <c r="I880" s="43" t="s">
        <v>126</v>
      </c>
      <c r="J880" s="43"/>
      <c r="K880" s="52"/>
      <c r="L880" s="43"/>
      <c r="M880" s="43"/>
      <c r="N880" s="43" t="s">
        <v>7368</v>
      </c>
      <c r="O880" s="121">
        <v>43679</v>
      </c>
      <c r="P880" s="43" t="s">
        <v>276</v>
      </c>
      <c r="Q880" s="31" t="b">
        <f>IF(AND(OR(G880:G884=DATOS!C$8,G880:G884=DATOS!C$9),H880:H884=DATOS!B$4),ROW(G880:G884))</f>
        <v>0</v>
      </c>
      <c r="R880" s="31" t="str">
        <f t="shared" ca="1" si="0"/>
        <v/>
      </c>
      <c r="S880" s="31">
        <f t="shared" ca="1" si="8"/>
        <v>0</v>
      </c>
      <c r="T880" s="32"/>
      <c r="U880" s="32"/>
      <c r="V880" s="32"/>
      <c r="W880" s="32"/>
      <c r="X880" s="32"/>
      <c r="Y880" s="32"/>
      <c r="Z880" s="32"/>
      <c r="AA880" s="32"/>
      <c r="AB880" s="32"/>
      <c r="AC880" s="32"/>
      <c r="AD880" s="32"/>
      <c r="AE880" s="32"/>
    </row>
    <row r="881" spans="1:31" ht="12.75">
      <c r="A881" s="37" t="s">
        <v>9849</v>
      </c>
      <c r="B881" s="43" t="s">
        <v>4709</v>
      </c>
      <c r="C881" s="45" t="s">
        <v>380</v>
      </c>
      <c r="D881" s="45" t="s">
        <v>7690</v>
      </c>
      <c r="E881" s="101">
        <v>43679</v>
      </c>
      <c r="F881" s="43" t="s">
        <v>7772</v>
      </c>
      <c r="G881" s="43" t="s">
        <v>271</v>
      </c>
      <c r="H881" s="51" t="s">
        <v>223</v>
      </c>
      <c r="I881" s="43" t="s">
        <v>226</v>
      </c>
      <c r="J881" s="43"/>
      <c r="K881" s="52">
        <v>43682</v>
      </c>
      <c r="L881" s="43"/>
      <c r="M881" s="43"/>
      <c r="N881" s="43" t="s">
        <v>274</v>
      </c>
      <c r="O881" s="121">
        <v>43682</v>
      </c>
      <c r="P881" s="43" t="s">
        <v>7650</v>
      </c>
      <c r="Q881" s="31" t="b">
        <f>IF(AND(OR(G881:G885=DATOS!C$8,G881:G885=DATOS!C$9),H881:H885=DATOS!B$4),ROW(G881:G885))</f>
        <v>0</v>
      </c>
      <c r="R881" s="31" t="str">
        <f t="shared" ca="1" si="0"/>
        <v/>
      </c>
      <c r="S881" s="31">
        <f t="shared" ca="1" si="8"/>
        <v>0</v>
      </c>
      <c r="T881" s="32"/>
      <c r="U881" s="32"/>
      <c r="V881" s="32"/>
      <c r="W881" s="32"/>
      <c r="X881" s="32"/>
      <c r="Y881" s="32"/>
      <c r="Z881" s="32"/>
      <c r="AA881" s="32"/>
      <c r="AB881" s="32"/>
      <c r="AC881" s="32"/>
      <c r="AD881" s="32"/>
      <c r="AE881" s="32"/>
    </row>
    <row r="882" spans="1:31" ht="12.75">
      <c r="A882" s="37" t="s">
        <v>9872</v>
      </c>
      <c r="B882" s="43" t="s">
        <v>8829</v>
      </c>
      <c r="C882" s="45" t="s">
        <v>624</v>
      </c>
      <c r="D882" s="45" t="s">
        <v>7690</v>
      </c>
      <c r="E882" s="101">
        <v>43679</v>
      </c>
      <c r="F882" s="43" t="s">
        <v>1423</v>
      </c>
      <c r="G882" s="43" t="s">
        <v>114</v>
      </c>
      <c r="H882" s="51" t="s">
        <v>223</v>
      </c>
      <c r="I882" s="43" t="s">
        <v>226</v>
      </c>
      <c r="J882" s="43"/>
      <c r="K882" s="52">
        <v>43682</v>
      </c>
      <c r="L882" s="43"/>
      <c r="M882" s="43"/>
      <c r="N882" s="43" t="s">
        <v>274</v>
      </c>
      <c r="O882" s="121">
        <v>43682</v>
      </c>
      <c r="P882" s="43" t="s">
        <v>7650</v>
      </c>
      <c r="Q882" s="31" t="b">
        <f>IF(AND(OR(G882:G886=DATOS!C$8,G882:G886=DATOS!C$9),H882:H886=DATOS!B$4),ROW(G882:G886))</f>
        <v>0</v>
      </c>
      <c r="R882" s="31" t="str">
        <f t="shared" ca="1" si="0"/>
        <v/>
      </c>
      <c r="S882" s="31">
        <f t="shared" ca="1" si="8"/>
        <v>0</v>
      </c>
      <c r="T882" s="32"/>
      <c r="U882" s="32"/>
      <c r="V882" s="32"/>
      <c r="W882" s="32"/>
      <c r="X882" s="32"/>
      <c r="Y882" s="32"/>
      <c r="Z882" s="32"/>
      <c r="AA882" s="32"/>
      <c r="AB882" s="32"/>
      <c r="AC882" s="32"/>
      <c r="AD882" s="32"/>
      <c r="AE882" s="32"/>
    </row>
    <row r="883" spans="1:31" ht="12.75">
      <c r="A883" s="37" t="s">
        <v>4688</v>
      </c>
      <c r="B883" s="43" t="s">
        <v>9018</v>
      </c>
      <c r="C883" s="45" t="s">
        <v>263</v>
      </c>
      <c r="D883" s="45" t="s">
        <v>266</v>
      </c>
      <c r="E883" s="101">
        <v>43679</v>
      </c>
      <c r="F883" s="43" t="s">
        <v>361</v>
      </c>
      <c r="G883" s="43" t="s">
        <v>114</v>
      </c>
      <c r="H883" s="51" t="s">
        <v>223</v>
      </c>
      <c r="I883" s="43" t="s">
        <v>226</v>
      </c>
      <c r="J883" s="43"/>
      <c r="K883" s="52"/>
      <c r="L883" s="43"/>
      <c r="M883" s="43"/>
      <c r="N883" s="43" t="s">
        <v>4843</v>
      </c>
      <c r="O883" s="121">
        <v>43679</v>
      </c>
      <c r="P883" s="43" t="s">
        <v>276</v>
      </c>
      <c r="Q883" s="31" t="b">
        <f>IF(AND(OR(G883:G887=DATOS!C$8,G883:G887=DATOS!C$9),H883:H887=DATOS!B$4),ROW(G883:G887))</f>
        <v>0</v>
      </c>
      <c r="R883" s="31" t="str">
        <f t="shared" ca="1" si="0"/>
        <v/>
      </c>
      <c r="S883" s="31">
        <f t="shared" ca="1" si="8"/>
        <v>0</v>
      </c>
      <c r="T883" s="32"/>
      <c r="U883" s="32"/>
      <c r="V883" s="32"/>
      <c r="W883" s="32"/>
      <c r="X883" s="32"/>
      <c r="Y883" s="32"/>
      <c r="Z883" s="32"/>
      <c r="AA883" s="32"/>
      <c r="AB883" s="32"/>
      <c r="AC883" s="32"/>
      <c r="AD883" s="32"/>
      <c r="AE883" s="32"/>
    </row>
    <row r="884" spans="1:31" ht="12.75">
      <c r="A884" s="37" t="s">
        <v>9882</v>
      </c>
      <c r="B884" s="43" t="s">
        <v>9883</v>
      </c>
      <c r="C884" s="45" t="s">
        <v>6317</v>
      </c>
      <c r="D884" s="45" t="s">
        <v>4647</v>
      </c>
      <c r="E884" s="101">
        <v>43679</v>
      </c>
      <c r="F884" s="43" t="s">
        <v>4787</v>
      </c>
      <c r="G884" s="43" t="s">
        <v>114</v>
      </c>
      <c r="H884" s="51" t="s">
        <v>223</v>
      </c>
      <c r="I884" s="43" t="s">
        <v>226</v>
      </c>
      <c r="J884" s="43"/>
      <c r="K884" s="52"/>
      <c r="L884" s="43"/>
      <c r="M884" s="43"/>
      <c r="N884" s="43" t="s">
        <v>9884</v>
      </c>
      <c r="O884" s="121">
        <v>43679</v>
      </c>
      <c r="P884" s="43" t="s">
        <v>4652</v>
      </c>
      <c r="Q884" s="31" t="b">
        <f>IF(AND(OR(G884:G888=DATOS!C$8,G884:G888=DATOS!C$9),H884:H888=DATOS!B$4),ROW(G884:G888))</f>
        <v>0</v>
      </c>
      <c r="R884" s="31" t="str">
        <f t="shared" ca="1" si="0"/>
        <v/>
      </c>
      <c r="S884" s="31">
        <f t="shared" ca="1" si="8"/>
        <v>0</v>
      </c>
      <c r="T884" s="32"/>
      <c r="U884" s="32"/>
      <c r="V884" s="32"/>
      <c r="W884" s="32"/>
      <c r="X884" s="32"/>
      <c r="Y884" s="32"/>
      <c r="Z884" s="32"/>
      <c r="AA884" s="32"/>
      <c r="AB884" s="32"/>
      <c r="AC884" s="32"/>
      <c r="AD884" s="32"/>
      <c r="AE884" s="32"/>
    </row>
    <row r="885" spans="1:31" ht="12.75">
      <c r="A885" s="37" t="s">
        <v>9887</v>
      </c>
      <c r="B885" s="360" t="s">
        <v>6497</v>
      </c>
      <c r="C885" s="45" t="s">
        <v>216</v>
      </c>
      <c r="D885" s="45" t="s">
        <v>266</v>
      </c>
      <c r="E885" s="101">
        <v>43679</v>
      </c>
      <c r="F885" s="43" t="s">
        <v>361</v>
      </c>
      <c r="G885" s="43" t="s">
        <v>362</v>
      </c>
      <c r="H885" s="51" t="s">
        <v>223</v>
      </c>
      <c r="I885" s="43" t="s">
        <v>226</v>
      </c>
      <c r="J885" s="43"/>
      <c r="K885" s="52"/>
      <c r="L885" s="43"/>
      <c r="M885" s="43"/>
      <c r="N885" s="43" t="s">
        <v>9888</v>
      </c>
      <c r="O885" s="121">
        <v>43679</v>
      </c>
      <c r="P885" s="43" t="s">
        <v>276</v>
      </c>
      <c r="Q885" s="31" t="b">
        <f>IF(AND(OR(G885:G889=DATOS!C$8,G885:G889=DATOS!C$9),H885:H889=DATOS!B$4),ROW(G885:G889))</f>
        <v>0</v>
      </c>
      <c r="R885" s="31" t="str">
        <f t="shared" ca="1" si="0"/>
        <v/>
      </c>
      <c r="S885" s="31">
        <f t="shared" ca="1" si="8"/>
        <v>0</v>
      </c>
      <c r="T885" s="32"/>
      <c r="U885" s="32"/>
      <c r="V885" s="32"/>
      <c r="W885" s="32"/>
      <c r="X885" s="32"/>
      <c r="Y885" s="32"/>
      <c r="Z885" s="32"/>
      <c r="AA885" s="32"/>
      <c r="AB885" s="32"/>
      <c r="AC885" s="32"/>
      <c r="AD885" s="32"/>
      <c r="AE885" s="32"/>
    </row>
    <row r="886" spans="1:31" ht="12.75">
      <c r="A886" s="37" t="s">
        <v>9890</v>
      </c>
      <c r="B886" s="43" t="s">
        <v>5068</v>
      </c>
      <c r="C886" s="45" t="s">
        <v>4655</v>
      </c>
      <c r="D886" s="45" t="s">
        <v>7690</v>
      </c>
      <c r="E886" s="101">
        <v>43679</v>
      </c>
      <c r="F886" s="43" t="s">
        <v>5199</v>
      </c>
      <c r="G886" s="43" t="s">
        <v>114</v>
      </c>
      <c r="H886" s="51" t="s">
        <v>223</v>
      </c>
      <c r="I886" s="43" t="s">
        <v>226</v>
      </c>
      <c r="J886" s="31"/>
      <c r="K886" s="52">
        <v>43682</v>
      </c>
      <c r="L886" s="48">
        <v>43683</v>
      </c>
      <c r="M886" s="31"/>
      <c r="N886" s="43" t="s">
        <v>274</v>
      </c>
      <c r="O886" s="121">
        <v>43683</v>
      </c>
      <c r="P886" s="43" t="s">
        <v>7650</v>
      </c>
      <c r="Q886" s="31" t="b">
        <f>IF(AND(OR(G886:G890=DATOS!C$8,G886:G890=DATOS!C$9),H886:H890=DATOS!B$4),ROW(G886:G890))</f>
        <v>0</v>
      </c>
      <c r="R886" s="31" t="str">
        <f t="shared" ca="1" si="0"/>
        <v/>
      </c>
      <c r="S886" s="31">
        <f t="shared" ca="1" si="8"/>
        <v>0</v>
      </c>
      <c r="T886" s="32"/>
      <c r="U886" s="32"/>
      <c r="V886" s="32"/>
      <c r="W886" s="32"/>
      <c r="X886" s="32"/>
      <c r="Y886" s="32"/>
      <c r="Z886" s="32"/>
      <c r="AA886" s="32"/>
      <c r="AB886" s="32"/>
      <c r="AC886" s="32"/>
      <c r="AD886" s="32"/>
      <c r="AE886" s="32"/>
    </row>
    <row r="887" spans="1:31" ht="12.75">
      <c r="A887" s="37" t="s">
        <v>9895</v>
      </c>
      <c r="B887" s="43" t="s">
        <v>7445</v>
      </c>
      <c r="C887" s="45" t="s">
        <v>5086</v>
      </c>
      <c r="D887" s="45" t="s">
        <v>266</v>
      </c>
      <c r="E887" s="101">
        <v>43679</v>
      </c>
      <c r="F887" s="43" t="s">
        <v>7772</v>
      </c>
      <c r="G887" s="43" t="s">
        <v>271</v>
      </c>
      <c r="H887" s="51" t="s">
        <v>223</v>
      </c>
      <c r="I887" s="43" t="s">
        <v>226</v>
      </c>
      <c r="J887" s="31"/>
      <c r="K887" s="55"/>
      <c r="L887" s="31"/>
      <c r="M887" s="31"/>
      <c r="N887" s="43" t="s">
        <v>9897</v>
      </c>
      <c r="O887" s="121">
        <v>43680</v>
      </c>
      <c r="P887" s="43" t="s">
        <v>276</v>
      </c>
      <c r="Q887" s="31" t="b">
        <f>IF(AND(OR(G887:G891=DATOS!C$8,G887:G891=DATOS!C$9),H887:H891=DATOS!B$4),ROW(G887:G891))</f>
        <v>0</v>
      </c>
      <c r="R887" s="31" t="str">
        <f t="shared" ca="1" si="0"/>
        <v/>
      </c>
      <c r="S887" s="31">
        <f t="shared" ca="1" si="8"/>
        <v>0</v>
      </c>
      <c r="T887" s="32"/>
      <c r="U887" s="32"/>
      <c r="V887" s="32"/>
      <c r="W887" s="32"/>
      <c r="X887" s="32"/>
      <c r="Y887" s="32"/>
      <c r="Z887" s="32"/>
      <c r="AA887" s="32"/>
      <c r="AB887" s="32"/>
      <c r="AC887" s="32"/>
      <c r="AD887" s="32"/>
      <c r="AE887" s="32"/>
    </row>
    <row r="888" spans="1:31" ht="12.75">
      <c r="A888" s="37" t="s">
        <v>9784</v>
      </c>
      <c r="B888" s="43" t="s">
        <v>7739</v>
      </c>
      <c r="C888" s="45" t="s">
        <v>5086</v>
      </c>
      <c r="D888" s="45" t="s">
        <v>266</v>
      </c>
      <c r="E888" s="101">
        <v>43679</v>
      </c>
      <c r="F888" s="43" t="s">
        <v>361</v>
      </c>
      <c r="G888" s="43" t="s">
        <v>114</v>
      </c>
      <c r="H888" s="51" t="s">
        <v>223</v>
      </c>
      <c r="I888" s="43" t="s">
        <v>226</v>
      </c>
      <c r="J888" s="43"/>
      <c r="K888" s="52"/>
      <c r="L888" s="43"/>
      <c r="M888" s="43"/>
      <c r="N888" s="43" t="s">
        <v>9898</v>
      </c>
      <c r="O888" s="361">
        <v>43680</v>
      </c>
      <c r="P888" s="43" t="s">
        <v>276</v>
      </c>
      <c r="Q888" s="31" t="b">
        <f>IF(AND(OR(G888:G892=DATOS!C$8,G888:G892=DATOS!C$9),H888:H892=DATOS!B$4),ROW(G888:G892))</f>
        <v>0</v>
      </c>
      <c r="R888" s="31" t="str">
        <f t="shared" ca="1" si="0"/>
        <v/>
      </c>
      <c r="S888" s="31">
        <f t="shared" ca="1" si="8"/>
        <v>0</v>
      </c>
      <c r="T888" s="32"/>
      <c r="U888" s="32"/>
      <c r="V888" s="32"/>
      <c r="W888" s="32"/>
      <c r="X888" s="32"/>
      <c r="Y888" s="32"/>
      <c r="Z888" s="32"/>
      <c r="AA888" s="32"/>
      <c r="AB888" s="32"/>
      <c r="AC888" s="32"/>
      <c r="AD888" s="32"/>
      <c r="AE888" s="32"/>
    </row>
    <row r="889" spans="1:31" ht="12.75">
      <c r="A889" s="37" t="s">
        <v>8548</v>
      </c>
      <c r="B889" s="43" t="s">
        <v>9900</v>
      </c>
      <c r="C889" s="45" t="s">
        <v>263</v>
      </c>
      <c r="D889" s="45" t="s">
        <v>266</v>
      </c>
      <c r="E889" s="101">
        <v>43679</v>
      </c>
      <c r="F889" s="43" t="s">
        <v>361</v>
      </c>
      <c r="G889" s="43" t="s">
        <v>114</v>
      </c>
      <c r="H889" s="51" t="s">
        <v>223</v>
      </c>
      <c r="I889" s="43" t="s">
        <v>273</v>
      </c>
      <c r="J889" s="31"/>
      <c r="K889" s="52">
        <v>43683</v>
      </c>
      <c r="L889" s="48">
        <v>43684</v>
      </c>
      <c r="M889" s="43"/>
      <c r="N889" s="43" t="s">
        <v>7499</v>
      </c>
      <c r="O889" s="43" t="s">
        <v>9902</v>
      </c>
      <c r="P889" s="43" t="s">
        <v>276</v>
      </c>
      <c r="Q889" s="31" t="b">
        <f>IF(AND(OR(G889:G893=DATOS!C$8,G889:G893=DATOS!C$9),H889:H893=DATOS!B$4),ROW(G889:G893))</f>
        <v>0</v>
      </c>
      <c r="R889" s="31" t="str">
        <f t="shared" ca="1" si="0"/>
        <v/>
      </c>
      <c r="S889" s="31">
        <f t="shared" ca="1" si="8"/>
        <v>0</v>
      </c>
      <c r="T889" s="32"/>
      <c r="U889" s="32"/>
      <c r="V889" s="32"/>
      <c r="W889" s="32"/>
      <c r="X889" s="32"/>
      <c r="Y889" s="32"/>
      <c r="Z889" s="32"/>
      <c r="AA889" s="32"/>
      <c r="AB889" s="32"/>
      <c r="AC889" s="32"/>
      <c r="AD889" s="32"/>
      <c r="AE889" s="32"/>
    </row>
    <row r="890" spans="1:31" ht="12.75">
      <c r="A890" s="37" t="s">
        <v>9905</v>
      </c>
      <c r="B890" s="43" t="s">
        <v>6457</v>
      </c>
      <c r="C890" s="45" t="s">
        <v>4761</v>
      </c>
      <c r="D890" s="45" t="s">
        <v>4647</v>
      </c>
      <c r="E890" s="101">
        <v>43680</v>
      </c>
      <c r="F890" s="43" t="s">
        <v>9907</v>
      </c>
      <c r="G890" s="43" t="s">
        <v>114</v>
      </c>
      <c r="H890" s="51" t="s">
        <v>223</v>
      </c>
      <c r="I890" s="43" t="s">
        <v>226</v>
      </c>
      <c r="J890" s="43"/>
      <c r="K890" s="52"/>
      <c r="L890" s="43"/>
      <c r="M890" s="43"/>
      <c r="N890" s="43" t="s">
        <v>9908</v>
      </c>
      <c r="O890" s="121">
        <v>43680</v>
      </c>
      <c r="P890" s="43" t="s">
        <v>4652</v>
      </c>
      <c r="Q890" s="31" t="b">
        <f>IF(AND(OR(G890:G894=DATOS!C$8,G890:G894=DATOS!C$9),H890:H894=DATOS!B$4),ROW(G890:G894))</f>
        <v>0</v>
      </c>
      <c r="R890" s="31" t="str">
        <f t="shared" ca="1" si="0"/>
        <v/>
      </c>
      <c r="S890" s="31">
        <f t="shared" ca="1" si="8"/>
        <v>0</v>
      </c>
      <c r="T890" s="32"/>
      <c r="U890" s="32"/>
      <c r="V890" s="32"/>
      <c r="W890" s="32"/>
      <c r="X890" s="32"/>
      <c r="Y890" s="32"/>
      <c r="Z890" s="32"/>
      <c r="AA890" s="32"/>
      <c r="AB890" s="32"/>
      <c r="AC890" s="32"/>
      <c r="AD890" s="32"/>
      <c r="AE890" s="32"/>
    </row>
    <row r="891" spans="1:31" ht="12.75">
      <c r="A891" s="37" t="s">
        <v>9912</v>
      </c>
      <c r="B891" s="43" t="s">
        <v>8149</v>
      </c>
      <c r="C891" s="45" t="s">
        <v>263</v>
      </c>
      <c r="D891" s="45" t="s">
        <v>4647</v>
      </c>
      <c r="E891" s="101">
        <v>43680</v>
      </c>
      <c r="F891" s="43" t="s">
        <v>9913</v>
      </c>
      <c r="G891" s="43" t="s">
        <v>271</v>
      </c>
      <c r="H891" s="51" t="s">
        <v>223</v>
      </c>
      <c r="I891" s="43" t="s">
        <v>226</v>
      </c>
      <c r="J891" s="31"/>
      <c r="K891" s="52">
        <v>43680</v>
      </c>
      <c r="L891" s="48">
        <v>43683</v>
      </c>
      <c r="M891" s="31"/>
      <c r="N891" s="43" t="s">
        <v>9916</v>
      </c>
      <c r="O891" s="121">
        <v>43683</v>
      </c>
      <c r="P891" s="43" t="s">
        <v>4652</v>
      </c>
      <c r="Q891" s="31" t="b">
        <f>IF(AND(OR(G891:G895=DATOS!C$8,G891:G895=DATOS!C$9),H891:H895=DATOS!B$4),ROW(G891:G895))</f>
        <v>0</v>
      </c>
      <c r="R891" s="31" t="str">
        <f t="shared" ca="1" si="0"/>
        <v/>
      </c>
      <c r="S891" s="31">
        <f t="shared" ca="1" si="8"/>
        <v>0</v>
      </c>
      <c r="T891" s="32"/>
      <c r="U891" s="32"/>
      <c r="V891" s="32"/>
      <c r="W891" s="32"/>
      <c r="X891" s="32"/>
      <c r="Y891" s="32"/>
      <c r="Z891" s="32"/>
      <c r="AA891" s="32"/>
      <c r="AB891" s="32"/>
      <c r="AC891" s="32"/>
      <c r="AD891" s="32"/>
      <c r="AE891" s="32"/>
    </row>
    <row r="892" spans="1:31" ht="12.75">
      <c r="A892" s="37" t="s">
        <v>9921</v>
      </c>
      <c r="B892" s="43" t="s">
        <v>7793</v>
      </c>
      <c r="C892" s="45" t="s">
        <v>216</v>
      </c>
      <c r="D892" s="45" t="s">
        <v>266</v>
      </c>
      <c r="E892" s="101">
        <v>43680</v>
      </c>
      <c r="F892" s="43" t="s">
        <v>7919</v>
      </c>
      <c r="G892" s="43" t="s">
        <v>271</v>
      </c>
      <c r="H892" s="51" t="s">
        <v>223</v>
      </c>
      <c r="I892" s="43" t="s">
        <v>226</v>
      </c>
      <c r="J892" s="31"/>
      <c r="K892" s="55"/>
      <c r="L892" s="31"/>
      <c r="M892" s="31"/>
      <c r="N892" s="43" t="s">
        <v>9924</v>
      </c>
      <c r="O892" s="48">
        <v>43680</v>
      </c>
      <c r="P892" s="43" t="s">
        <v>276</v>
      </c>
      <c r="Q892" s="31" t="b">
        <f>IF(AND(OR(G892:G896=DATOS!C$8,G892:G896=DATOS!C$9),H892:H896=DATOS!B$4),ROW(G892:G896))</f>
        <v>0</v>
      </c>
      <c r="R892" s="31" t="str">
        <f t="shared" ca="1" si="0"/>
        <v/>
      </c>
      <c r="S892" s="31">
        <f t="shared" ca="1" si="8"/>
        <v>0</v>
      </c>
      <c r="T892" s="32"/>
      <c r="U892" s="32"/>
      <c r="V892" s="32"/>
      <c r="W892" s="32"/>
      <c r="X892" s="32"/>
      <c r="Y892" s="32"/>
      <c r="Z892" s="32"/>
      <c r="AA892" s="32"/>
      <c r="AB892" s="32"/>
      <c r="AC892" s="32"/>
      <c r="AD892" s="32"/>
      <c r="AE892" s="32"/>
    </row>
    <row r="893" spans="1:31" ht="12.75">
      <c r="A893" s="37" t="s">
        <v>9930</v>
      </c>
      <c r="B893" s="43" t="s">
        <v>8672</v>
      </c>
      <c r="C893" s="45" t="s">
        <v>5086</v>
      </c>
      <c r="D893" s="45" t="s">
        <v>4647</v>
      </c>
      <c r="E893" s="101">
        <v>43680</v>
      </c>
      <c r="F893" s="43" t="s">
        <v>6012</v>
      </c>
      <c r="G893" s="43" t="s">
        <v>114</v>
      </c>
      <c r="H893" s="51" t="s">
        <v>223</v>
      </c>
      <c r="I893" s="43" t="s">
        <v>226</v>
      </c>
      <c r="J893" s="31"/>
      <c r="K893" s="55"/>
      <c r="L893" s="31"/>
      <c r="M893" s="31"/>
      <c r="N893" s="43" t="s">
        <v>9933</v>
      </c>
      <c r="O893" s="48">
        <v>43680</v>
      </c>
      <c r="P893" s="43" t="s">
        <v>4652</v>
      </c>
      <c r="Q893" s="31" t="b">
        <f>IF(AND(OR(G893:G897=DATOS!C$8,G893:G897=DATOS!C$9),H893:H897=DATOS!B$4),ROW(G893:G897))</f>
        <v>0</v>
      </c>
      <c r="R893" s="31" t="str">
        <f t="shared" ca="1" si="0"/>
        <v/>
      </c>
      <c r="S893" s="31">
        <f t="shared" ca="1" si="8"/>
        <v>0</v>
      </c>
      <c r="T893" s="32"/>
      <c r="U893" s="32"/>
      <c r="V893" s="32"/>
      <c r="W893" s="32"/>
      <c r="X893" s="32"/>
      <c r="Y893" s="32"/>
      <c r="Z893" s="32"/>
      <c r="AA893" s="32"/>
      <c r="AB893" s="32"/>
      <c r="AC893" s="32"/>
      <c r="AD893" s="32"/>
      <c r="AE893" s="32"/>
    </row>
    <row r="894" spans="1:31" ht="12.75">
      <c r="A894" s="37" t="s">
        <v>9937</v>
      </c>
      <c r="B894" s="43" t="s">
        <v>6712</v>
      </c>
      <c r="C894" s="45" t="s">
        <v>4761</v>
      </c>
      <c r="D894" s="45" t="s">
        <v>4647</v>
      </c>
      <c r="E894" s="101">
        <v>43680</v>
      </c>
      <c r="F894" s="43" t="s">
        <v>4698</v>
      </c>
      <c r="G894" s="43" t="s">
        <v>114</v>
      </c>
      <c r="H894" s="51" t="s">
        <v>223</v>
      </c>
      <c r="I894" s="43" t="s">
        <v>226</v>
      </c>
      <c r="J894" s="31"/>
      <c r="K894" s="55"/>
      <c r="L894" s="31"/>
      <c r="M894" s="31"/>
      <c r="N894" s="43" t="s">
        <v>9939</v>
      </c>
      <c r="O894" s="48">
        <v>43680</v>
      </c>
      <c r="P894" s="43" t="s">
        <v>4652</v>
      </c>
      <c r="Q894" s="31" t="b">
        <f>IF(AND(OR(G894:G898=DATOS!C$8,G894:G898=DATOS!C$9),H894:H898=DATOS!B$4),ROW(G894:G898))</f>
        <v>0</v>
      </c>
      <c r="R894" s="31" t="str">
        <f t="shared" ca="1" si="0"/>
        <v/>
      </c>
      <c r="S894" s="31">
        <f t="shared" ca="1" si="8"/>
        <v>0</v>
      </c>
      <c r="T894" s="32"/>
      <c r="U894" s="32"/>
      <c r="V894" s="32"/>
      <c r="W894" s="32"/>
      <c r="X894" s="32"/>
      <c r="Y894" s="32"/>
      <c r="Z894" s="32"/>
      <c r="AA894" s="32"/>
      <c r="AB894" s="32"/>
      <c r="AC894" s="32"/>
      <c r="AD894" s="32"/>
      <c r="AE894" s="32"/>
    </row>
    <row r="895" spans="1:31" ht="12.75">
      <c r="A895" s="99" t="s">
        <v>8476</v>
      </c>
      <c r="B895" s="43" t="s">
        <v>6320</v>
      </c>
      <c r="C895" s="45" t="s">
        <v>6322</v>
      </c>
      <c r="D895" s="45" t="s">
        <v>266</v>
      </c>
      <c r="E895" s="101">
        <v>43680</v>
      </c>
      <c r="F895" s="43" t="s">
        <v>361</v>
      </c>
      <c r="G895" s="43" t="s">
        <v>114</v>
      </c>
      <c r="H895" s="51" t="s">
        <v>223</v>
      </c>
      <c r="I895" s="43" t="s">
        <v>226</v>
      </c>
      <c r="J895" s="43"/>
      <c r="K895" s="52"/>
      <c r="L895" s="43"/>
      <c r="M895" s="43"/>
      <c r="N895" s="43" t="s">
        <v>7368</v>
      </c>
      <c r="O895" s="48">
        <v>43680</v>
      </c>
      <c r="P895" s="43" t="s">
        <v>276</v>
      </c>
      <c r="Q895" s="31" t="b">
        <f>IF(AND(OR(G895:G899=DATOS!C$8,G895:G899=DATOS!C$9),H895:H899=DATOS!B$4),ROW(G895:G899))</f>
        <v>0</v>
      </c>
      <c r="R895" s="31" t="str">
        <f t="shared" ca="1" si="0"/>
        <v/>
      </c>
      <c r="S895" s="31">
        <f t="shared" ca="1" si="8"/>
        <v>0</v>
      </c>
      <c r="T895" s="32"/>
      <c r="U895" s="32"/>
      <c r="V895" s="32"/>
      <c r="W895" s="32"/>
      <c r="X895" s="32"/>
      <c r="Y895" s="32"/>
      <c r="Z895" s="32"/>
      <c r="AA895" s="32"/>
      <c r="AB895" s="32"/>
      <c r="AC895" s="32"/>
      <c r="AD895" s="32"/>
      <c r="AE895" s="32"/>
    </row>
    <row r="896" spans="1:31" ht="12.75">
      <c r="A896" s="37" t="s">
        <v>9945</v>
      </c>
      <c r="B896" s="43" t="s">
        <v>9946</v>
      </c>
      <c r="C896" s="45" t="s">
        <v>6371</v>
      </c>
      <c r="D896" s="45" t="s">
        <v>7690</v>
      </c>
      <c r="E896" s="101">
        <v>43682</v>
      </c>
      <c r="F896" s="43" t="s">
        <v>9384</v>
      </c>
      <c r="G896" s="43" t="s">
        <v>362</v>
      </c>
      <c r="H896" s="51" t="s">
        <v>223</v>
      </c>
      <c r="I896" s="43" t="s">
        <v>226</v>
      </c>
      <c r="J896" s="31"/>
      <c r="K896" s="55"/>
      <c r="L896" s="31"/>
      <c r="M896" s="31"/>
      <c r="N896" s="43" t="s">
        <v>8064</v>
      </c>
      <c r="O896" s="48">
        <v>43682</v>
      </c>
      <c r="P896" s="43" t="s">
        <v>7650</v>
      </c>
      <c r="Q896" s="31" t="b">
        <f>IF(AND(OR(G896:G900=DATOS!C$8,G896:G900=DATOS!C$9),H896:H900=DATOS!B$4),ROW(G896:G900))</f>
        <v>0</v>
      </c>
      <c r="R896" s="31" t="str">
        <f t="shared" ca="1" si="0"/>
        <v/>
      </c>
      <c r="S896" s="31">
        <f t="shared" ca="1" si="8"/>
        <v>0</v>
      </c>
      <c r="T896" s="32"/>
      <c r="U896" s="32"/>
      <c r="V896" s="32"/>
      <c r="W896" s="32"/>
      <c r="X896" s="32"/>
      <c r="Y896" s="32"/>
      <c r="Z896" s="32"/>
      <c r="AA896" s="32"/>
      <c r="AB896" s="32"/>
      <c r="AC896" s="32"/>
      <c r="AD896" s="32"/>
      <c r="AE896" s="32"/>
    </row>
    <row r="897" spans="1:31" ht="12.75">
      <c r="A897" s="37" t="s">
        <v>524</v>
      </c>
      <c r="B897" s="43" t="s">
        <v>5563</v>
      </c>
      <c r="C897" s="45" t="s">
        <v>5367</v>
      </c>
      <c r="D897" s="45" t="s">
        <v>7690</v>
      </c>
      <c r="E897" s="101">
        <v>43682</v>
      </c>
      <c r="F897" s="43" t="s">
        <v>9384</v>
      </c>
      <c r="G897" s="43" t="s">
        <v>362</v>
      </c>
      <c r="H897" s="51" t="s">
        <v>223</v>
      </c>
      <c r="I897" s="43" t="s">
        <v>226</v>
      </c>
      <c r="J897" s="31"/>
      <c r="K897" s="55"/>
      <c r="L897" s="31"/>
      <c r="M897" s="31"/>
      <c r="N897" s="43" t="s">
        <v>274</v>
      </c>
      <c r="O897" s="48">
        <v>43682</v>
      </c>
      <c r="P897" s="43" t="s">
        <v>7650</v>
      </c>
      <c r="Q897" s="31" t="b">
        <f>IF(AND(OR(G897:G901=DATOS!C$8,G897:G901=DATOS!C$9),H897:H901=DATOS!B$4),ROW(G897:G901))</f>
        <v>0</v>
      </c>
      <c r="R897" s="31" t="str">
        <f t="shared" ca="1" si="0"/>
        <v/>
      </c>
      <c r="S897" s="31">
        <f t="shared" ca="1" si="8"/>
        <v>0</v>
      </c>
      <c r="T897" s="32"/>
      <c r="U897" s="32"/>
      <c r="V897" s="32"/>
      <c r="W897" s="32"/>
      <c r="X897" s="32"/>
      <c r="Y897" s="32"/>
      <c r="Z897" s="32"/>
      <c r="AA897" s="32"/>
      <c r="AB897" s="32"/>
      <c r="AC897" s="32"/>
      <c r="AD897" s="32"/>
      <c r="AE897" s="32"/>
    </row>
    <row r="898" spans="1:31" ht="12.75">
      <c r="A898" s="37" t="s">
        <v>9737</v>
      </c>
      <c r="B898" s="43" t="s">
        <v>9738</v>
      </c>
      <c r="C898" s="45" t="s">
        <v>4655</v>
      </c>
      <c r="D898" s="45" t="s">
        <v>7690</v>
      </c>
      <c r="E898" s="101">
        <v>43682</v>
      </c>
      <c r="F898" s="43" t="s">
        <v>9384</v>
      </c>
      <c r="G898" s="43" t="s">
        <v>362</v>
      </c>
      <c r="H898" s="51" t="s">
        <v>223</v>
      </c>
      <c r="I898" s="43" t="s">
        <v>226</v>
      </c>
      <c r="J898" s="31"/>
      <c r="K898" s="55"/>
      <c r="L898" s="31"/>
      <c r="M898" s="31"/>
      <c r="N898" s="43" t="s">
        <v>274</v>
      </c>
      <c r="O898" s="48">
        <v>43682</v>
      </c>
      <c r="P898" s="43" t="s">
        <v>7650</v>
      </c>
      <c r="Q898" s="31" t="b">
        <f>IF(AND(OR(G898:G902=DATOS!C$8,G898:G902=DATOS!C$9),H898:H902=DATOS!B$4),ROW(G898:G902))</f>
        <v>0</v>
      </c>
      <c r="R898" s="31" t="str">
        <f t="shared" ca="1" si="0"/>
        <v/>
      </c>
      <c r="S898" s="31">
        <f t="shared" ca="1" si="8"/>
        <v>0</v>
      </c>
      <c r="T898" s="32"/>
      <c r="U898" s="32"/>
      <c r="V898" s="32"/>
      <c r="W898" s="32"/>
      <c r="X898" s="32"/>
      <c r="Y898" s="32"/>
      <c r="Z898" s="32"/>
      <c r="AA898" s="32"/>
      <c r="AB898" s="32"/>
      <c r="AC898" s="32"/>
      <c r="AD898" s="32"/>
      <c r="AE898" s="32"/>
    </row>
    <row r="899" spans="1:31" ht="12.75">
      <c r="A899" s="37" t="s">
        <v>9641</v>
      </c>
      <c r="B899" s="43" t="s">
        <v>5080</v>
      </c>
      <c r="C899" s="45" t="s">
        <v>898</v>
      </c>
      <c r="D899" s="45" t="s">
        <v>7690</v>
      </c>
      <c r="E899" s="101">
        <v>43682</v>
      </c>
      <c r="F899" s="43" t="s">
        <v>9384</v>
      </c>
      <c r="G899" s="43" t="s">
        <v>362</v>
      </c>
      <c r="H899" s="51" t="s">
        <v>223</v>
      </c>
      <c r="I899" s="43" t="s">
        <v>226</v>
      </c>
      <c r="J899" s="31"/>
      <c r="K899" s="55"/>
      <c r="L899" s="31"/>
      <c r="M899" s="31"/>
      <c r="N899" s="43" t="s">
        <v>274</v>
      </c>
      <c r="O899" s="48">
        <v>43682</v>
      </c>
      <c r="P899" s="43" t="s">
        <v>7650</v>
      </c>
      <c r="Q899" s="31" t="b">
        <f>IF(AND(OR(G899:G903=DATOS!C$8,G899:G903=DATOS!C$9),H899:H903=DATOS!B$4),ROW(G899:G903))</f>
        <v>0</v>
      </c>
      <c r="R899" s="31" t="str">
        <f t="shared" ca="1" si="0"/>
        <v/>
      </c>
      <c r="S899" s="31">
        <f t="shared" ca="1" si="8"/>
        <v>0</v>
      </c>
      <c r="T899" s="32"/>
      <c r="U899" s="32"/>
      <c r="V899" s="32"/>
      <c r="W899" s="32"/>
      <c r="X899" s="32"/>
      <c r="Y899" s="32"/>
      <c r="Z899" s="32"/>
      <c r="AA899" s="32"/>
      <c r="AB899" s="32"/>
      <c r="AC899" s="32"/>
      <c r="AD899" s="32"/>
      <c r="AE899" s="32"/>
    </row>
    <row r="900" spans="1:31" ht="12.75">
      <c r="A900" s="37" t="s">
        <v>9960</v>
      </c>
      <c r="B900" s="43" t="s">
        <v>9961</v>
      </c>
      <c r="C900" s="45" t="s">
        <v>216</v>
      </c>
      <c r="D900" s="45" t="s">
        <v>7690</v>
      </c>
      <c r="E900" s="101">
        <v>43682</v>
      </c>
      <c r="F900" s="43" t="s">
        <v>9384</v>
      </c>
      <c r="G900" s="43" t="s">
        <v>362</v>
      </c>
      <c r="H900" s="51" t="s">
        <v>223</v>
      </c>
      <c r="I900" s="43" t="s">
        <v>226</v>
      </c>
      <c r="J900" s="43"/>
      <c r="K900" s="52"/>
      <c r="L900" s="43"/>
      <c r="M900" s="43"/>
      <c r="N900" s="43" t="s">
        <v>274</v>
      </c>
      <c r="O900" s="48">
        <v>43683</v>
      </c>
      <c r="P900" s="43" t="s">
        <v>7650</v>
      </c>
      <c r="Q900" s="31" t="b">
        <f>IF(AND(OR(G900:G904=DATOS!C$8,G900:G904=DATOS!C$9),H900:H904=DATOS!B$4),ROW(G900:G904))</f>
        <v>0</v>
      </c>
      <c r="R900" s="31" t="str">
        <f t="shared" ca="1" si="0"/>
        <v/>
      </c>
      <c r="S900" s="31">
        <f t="shared" ca="1" si="8"/>
        <v>0</v>
      </c>
      <c r="T900" s="32"/>
      <c r="U900" s="32"/>
      <c r="V900" s="32"/>
      <c r="W900" s="32"/>
      <c r="X900" s="32"/>
      <c r="Y900" s="32"/>
      <c r="Z900" s="32"/>
      <c r="AA900" s="32"/>
      <c r="AB900" s="32"/>
      <c r="AC900" s="32"/>
      <c r="AD900" s="32"/>
      <c r="AE900" s="32"/>
    </row>
    <row r="901" spans="1:31" ht="12.75">
      <c r="A901" s="37" t="s">
        <v>4829</v>
      </c>
      <c r="B901" s="43" t="s">
        <v>4830</v>
      </c>
      <c r="C901" s="45" t="s">
        <v>360</v>
      </c>
      <c r="D901" s="45" t="s">
        <v>7690</v>
      </c>
      <c r="E901" s="101">
        <v>43682</v>
      </c>
      <c r="F901" s="43" t="s">
        <v>9384</v>
      </c>
      <c r="G901" s="43" t="s">
        <v>362</v>
      </c>
      <c r="H901" s="51" t="s">
        <v>223</v>
      </c>
      <c r="I901" s="43" t="s">
        <v>226</v>
      </c>
      <c r="J901" s="79"/>
      <c r="K901" s="316"/>
      <c r="L901" s="79"/>
      <c r="M901" s="79"/>
      <c r="N901" s="43" t="s">
        <v>274</v>
      </c>
      <c r="O901" s="48">
        <v>43682</v>
      </c>
      <c r="P901" s="43" t="s">
        <v>7650</v>
      </c>
      <c r="Q901" s="31" t="b">
        <f>IF(AND(OR(G901:G905=DATOS!C$8,G901:G905=DATOS!C$9),H901:H905=DATOS!B$4),ROW(G901:G905))</f>
        <v>0</v>
      </c>
      <c r="R901" s="31" t="str">
        <f t="shared" ca="1" si="0"/>
        <v/>
      </c>
      <c r="S901" s="31">
        <f t="shared" ca="1" si="8"/>
        <v>0</v>
      </c>
      <c r="T901" s="32"/>
      <c r="U901" s="32"/>
      <c r="V901" s="32"/>
      <c r="W901" s="32"/>
      <c r="X901" s="32"/>
      <c r="Y901" s="32"/>
      <c r="Z901" s="32"/>
      <c r="AA901" s="32"/>
      <c r="AB901" s="32"/>
      <c r="AC901" s="32"/>
      <c r="AD901" s="32"/>
      <c r="AE901" s="32"/>
    </row>
    <row r="902" spans="1:31" ht="12.75">
      <c r="A902" s="37" t="s">
        <v>5826</v>
      </c>
      <c r="B902" s="43" t="s">
        <v>5827</v>
      </c>
      <c r="C902" s="45" t="s">
        <v>664</v>
      </c>
      <c r="D902" s="45" t="s">
        <v>7690</v>
      </c>
      <c r="E902" s="101">
        <v>43682</v>
      </c>
      <c r="F902" s="43" t="s">
        <v>9384</v>
      </c>
      <c r="G902" s="43" t="s">
        <v>362</v>
      </c>
      <c r="H902" s="51" t="s">
        <v>223</v>
      </c>
      <c r="I902" s="43" t="s">
        <v>226</v>
      </c>
      <c r="J902" s="43"/>
      <c r="K902" s="52"/>
      <c r="L902" s="43"/>
      <c r="M902" s="43"/>
      <c r="N902" s="43" t="s">
        <v>274</v>
      </c>
      <c r="O902" s="48">
        <v>43682</v>
      </c>
      <c r="P902" s="43" t="s">
        <v>7650</v>
      </c>
      <c r="Q902" s="31" t="b">
        <f>IF(AND(OR(G902:G906=DATOS!C$8,G902:G906=DATOS!C$9),H902:H906=DATOS!B$4),ROW(G902:G906))</f>
        <v>0</v>
      </c>
      <c r="R902" s="31" t="str">
        <f t="shared" ca="1" si="0"/>
        <v/>
      </c>
      <c r="S902" s="31">
        <f t="shared" ca="1" si="8"/>
        <v>0</v>
      </c>
      <c r="T902" s="32"/>
      <c r="U902" s="32"/>
      <c r="V902" s="32"/>
      <c r="W902" s="32"/>
      <c r="X902" s="32"/>
      <c r="Y902" s="32"/>
      <c r="Z902" s="32"/>
      <c r="AA902" s="32"/>
      <c r="AB902" s="32"/>
      <c r="AC902" s="32"/>
      <c r="AD902" s="32"/>
      <c r="AE902" s="32"/>
    </row>
    <row r="903" spans="1:31" ht="12.75">
      <c r="A903" s="37" t="s">
        <v>9975</v>
      </c>
      <c r="B903" s="43" t="s">
        <v>9976</v>
      </c>
      <c r="C903" s="45" t="s">
        <v>4655</v>
      </c>
      <c r="D903" s="45" t="s">
        <v>7690</v>
      </c>
      <c r="E903" s="101">
        <v>43682</v>
      </c>
      <c r="F903" s="43" t="s">
        <v>9384</v>
      </c>
      <c r="G903" s="43" t="s">
        <v>362</v>
      </c>
      <c r="H903" s="51" t="s">
        <v>223</v>
      </c>
      <c r="I903" s="43" t="s">
        <v>226</v>
      </c>
      <c r="J903" s="84"/>
      <c r="K903" s="241"/>
      <c r="L903" s="84"/>
      <c r="M903" s="84"/>
      <c r="N903" s="43" t="s">
        <v>274</v>
      </c>
      <c r="O903" s="48">
        <v>43682</v>
      </c>
      <c r="P903" s="43" t="s">
        <v>7650</v>
      </c>
      <c r="Q903" s="31" t="b">
        <f>IF(AND(OR(G903:G907=DATOS!C$8,G903:G907=DATOS!C$9),H903:H907=DATOS!B$4),ROW(G903:G907))</f>
        <v>0</v>
      </c>
      <c r="R903" s="31" t="str">
        <f t="shared" ca="1" si="0"/>
        <v/>
      </c>
      <c r="S903" s="31">
        <f t="shared" ca="1" si="8"/>
        <v>0</v>
      </c>
      <c r="T903" s="32"/>
      <c r="U903" s="32"/>
      <c r="V903" s="32"/>
      <c r="W903" s="32"/>
      <c r="X903" s="32"/>
      <c r="Y903" s="32"/>
      <c r="Z903" s="32"/>
      <c r="AA903" s="32"/>
      <c r="AB903" s="32"/>
      <c r="AC903" s="32"/>
      <c r="AD903" s="32"/>
      <c r="AE903" s="32"/>
    </row>
    <row r="904" spans="1:31" ht="12.75">
      <c r="A904" s="99" t="s">
        <v>6214</v>
      </c>
      <c r="B904" s="43" t="s">
        <v>9299</v>
      </c>
      <c r="C904" s="45" t="s">
        <v>263</v>
      </c>
      <c r="D904" s="45" t="s">
        <v>7690</v>
      </c>
      <c r="E904" s="101">
        <v>43682</v>
      </c>
      <c r="F904" s="43" t="s">
        <v>9384</v>
      </c>
      <c r="G904" s="43" t="s">
        <v>362</v>
      </c>
      <c r="H904" s="51" t="s">
        <v>223</v>
      </c>
      <c r="I904" s="43" t="s">
        <v>226</v>
      </c>
      <c r="J904" s="43"/>
      <c r="K904" s="52"/>
      <c r="L904" s="43"/>
      <c r="M904" s="43"/>
      <c r="N904" s="43" t="s">
        <v>274</v>
      </c>
      <c r="O904" s="48">
        <v>43682</v>
      </c>
      <c r="P904" s="43" t="s">
        <v>7650</v>
      </c>
      <c r="Q904" s="31" t="b">
        <f>IF(AND(OR(G904:G908=DATOS!C$8,G904:G908=DATOS!C$9),H904:H908=DATOS!B$4),ROW(G904:G908))</f>
        <v>0</v>
      </c>
      <c r="R904" s="31" t="str">
        <f t="shared" ca="1" si="0"/>
        <v/>
      </c>
      <c r="S904" s="31">
        <f t="shared" ca="1" si="8"/>
        <v>0</v>
      </c>
      <c r="T904" s="32"/>
      <c r="U904" s="32"/>
      <c r="V904" s="32"/>
      <c r="W904" s="32"/>
      <c r="X904" s="32"/>
      <c r="Y904" s="32"/>
      <c r="Z904" s="32"/>
      <c r="AA904" s="32"/>
      <c r="AB904" s="32"/>
      <c r="AC904" s="32"/>
      <c r="AD904" s="32"/>
      <c r="AE904" s="32"/>
    </row>
    <row r="905" spans="1:31" ht="12.75">
      <c r="A905" s="99" t="s">
        <v>9984</v>
      </c>
      <c r="B905" s="43" t="s">
        <v>6381</v>
      </c>
      <c r="C905" s="45" t="s">
        <v>5701</v>
      </c>
      <c r="D905" s="45" t="s">
        <v>7690</v>
      </c>
      <c r="E905" s="101">
        <v>43682</v>
      </c>
      <c r="F905" s="43" t="s">
        <v>9384</v>
      </c>
      <c r="G905" s="43" t="s">
        <v>362</v>
      </c>
      <c r="H905" s="51" t="s">
        <v>223</v>
      </c>
      <c r="I905" s="43" t="s">
        <v>226</v>
      </c>
      <c r="J905" s="31"/>
      <c r="K905" s="55"/>
      <c r="L905" s="31"/>
      <c r="M905" s="31"/>
      <c r="N905" s="43" t="s">
        <v>8375</v>
      </c>
      <c r="O905" s="48">
        <v>43682</v>
      </c>
      <c r="P905" s="43" t="s">
        <v>7650</v>
      </c>
      <c r="Q905" s="31" t="b">
        <f>IF(AND(OR(G905:G909=DATOS!C$8,G905:G909=DATOS!C$9),H905:H909=DATOS!B$4),ROW(G905:G909))</f>
        <v>0</v>
      </c>
      <c r="R905" s="31" t="str">
        <f t="shared" ca="1" si="0"/>
        <v/>
      </c>
      <c r="S905" s="31">
        <f t="shared" ca="1" si="8"/>
        <v>0</v>
      </c>
      <c r="T905" s="32"/>
      <c r="U905" s="32"/>
      <c r="V905" s="32"/>
      <c r="W905" s="32"/>
      <c r="X905" s="32"/>
      <c r="Y905" s="32"/>
      <c r="Z905" s="32"/>
      <c r="AA905" s="32"/>
      <c r="AB905" s="32"/>
      <c r="AC905" s="32"/>
      <c r="AD905" s="32"/>
      <c r="AE905" s="32"/>
    </row>
    <row r="906" spans="1:31" ht="12.75">
      <c r="A906" s="37" t="s">
        <v>9990</v>
      </c>
      <c r="B906" s="43" t="s">
        <v>9991</v>
      </c>
      <c r="C906" s="45" t="s">
        <v>4784</v>
      </c>
      <c r="D906" s="45" t="s">
        <v>7690</v>
      </c>
      <c r="E906" s="101">
        <v>43682</v>
      </c>
      <c r="F906" s="43" t="s">
        <v>9384</v>
      </c>
      <c r="G906" s="43" t="s">
        <v>362</v>
      </c>
      <c r="H906" s="51" t="s">
        <v>223</v>
      </c>
      <c r="I906" s="43" t="s">
        <v>226</v>
      </c>
      <c r="J906" s="43"/>
      <c r="K906" s="52"/>
      <c r="L906" s="43"/>
      <c r="M906" s="43"/>
      <c r="N906" s="43" t="s">
        <v>8375</v>
      </c>
      <c r="O906" s="48">
        <v>43682</v>
      </c>
      <c r="P906" s="43" t="s">
        <v>7650</v>
      </c>
      <c r="Q906" s="31" t="b">
        <f>IF(AND(OR(G906:G910=DATOS!C$8,G906:G910=DATOS!C$9),H906:H910=DATOS!B$4),ROW(G906:G910))</f>
        <v>0</v>
      </c>
      <c r="R906" s="31" t="str">
        <f t="shared" ca="1" si="0"/>
        <v/>
      </c>
      <c r="S906" s="31">
        <f t="shared" ca="1" si="8"/>
        <v>0</v>
      </c>
      <c r="T906" s="32"/>
      <c r="U906" s="32"/>
      <c r="V906" s="32"/>
      <c r="W906" s="32"/>
      <c r="X906" s="32"/>
      <c r="Y906" s="32"/>
      <c r="Z906" s="32"/>
      <c r="AA906" s="32"/>
      <c r="AB906" s="32"/>
      <c r="AC906" s="32"/>
      <c r="AD906" s="32"/>
      <c r="AE906" s="32"/>
    </row>
    <row r="907" spans="1:31" ht="12.75">
      <c r="A907" s="37" t="s">
        <v>9995</v>
      </c>
      <c r="B907" s="43" t="s">
        <v>5829</v>
      </c>
      <c r="C907" s="45" t="s">
        <v>4655</v>
      </c>
      <c r="D907" s="45" t="s">
        <v>7690</v>
      </c>
      <c r="E907" s="101">
        <v>43682</v>
      </c>
      <c r="F907" s="43" t="s">
        <v>9856</v>
      </c>
      <c r="G907" s="43" t="s">
        <v>114</v>
      </c>
      <c r="H907" s="51" t="s">
        <v>223</v>
      </c>
      <c r="I907" s="43" t="s">
        <v>226</v>
      </c>
      <c r="J907" s="31"/>
      <c r="K907" s="55"/>
      <c r="L907" s="31"/>
      <c r="M907" s="31"/>
      <c r="N907" s="43" t="s">
        <v>8702</v>
      </c>
      <c r="O907" s="48">
        <v>43682</v>
      </c>
      <c r="P907" s="43" t="s">
        <v>7650</v>
      </c>
      <c r="Q907" s="31" t="b">
        <f>IF(AND(OR(G907:G911=DATOS!C$8,G907:G911=DATOS!C$9),H907:H911=DATOS!B$4),ROW(G907:G911))</f>
        <v>0</v>
      </c>
      <c r="R907" s="31" t="str">
        <f t="shared" ca="1" si="0"/>
        <v/>
      </c>
      <c r="S907" s="31">
        <f t="shared" ca="1" si="8"/>
        <v>0</v>
      </c>
      <c r="T907" s="32"/>
      <c r="U907" s="32"/>
      <c r="V907" s="32"/>
      <c r="W907" s="32"/>
      <c r="X907" s="32"/>
      <c r="Y907" s="32"/>
      <c r="Z907" s="32"/>
      <c r="AA907" s="32"/>
      <c r="AB907" s="32"/>
      <c r="AC907" s="32"/>
      <c r="AD907" s="32"/>
      <c r="AE907" s="32"/>
    </row>
    <row r="908" spans="1:31" ht="12.75">
      <c r="A908" s="37" t="s">
        <v>9984</v>
      </c>
      <c r="B908" s="43" t="s">
        <v>6381</v>
      </c>
      <c r="C908" s="45" t="s">
        <v>5701</v>
      </c>
      <c r="D908" s="45" t="s">
        <v>7690</v>
      </c>
      <c r="E908" s="101">
        <v>43682</v>
      </c>
      <c r="F908" s="43" t="s">
        <v>9999</v>
      </c>
      <c r="G908" s="43" t="s">
        <v>271</v>
      </c>
      <c r="H908" s="51" t="s">
        <v>223</v>
      </c>
      <c r="I908" s="43" t="s">
        <v>226</v>
      </c>
      <c r="J908" s="31"/>
      <c r="K908" s="55"/>
      <c r="L908" s="31"/>
      <c r="M908" s="31"/>
      <c r="N908" s="43" t="s">
        <v>10000</v>
      </c>
      <c r="O908" s="48">
        <v>43685</v>
      </c>
      <c r="P908" s="43" t="s">
        <v>7650</v>
      </c>
      <c r="Q908" s="31" t="b">
        <f>IF(AND(OR(G908:G912=DATOS!C$8,G908:G912=DATOS!C$9),H908:H912=DATOS!B$4),ROW(G908:G912))</f>
        <v>0</v>
      </c>
      <c r="R908" s="31" t="str">
        <f t="shared" ca="1" si="0"/>
        <v/>
      </c>
      <c r="S908" s="31">
        <f t="shared" ca="1" si="8"/>
        <v>0</v>
      </c>
      <c r="T908" s="32"/>
      <c r="U908" s="32"/>
      <c r="V908" s="32"/>
      <c r="W908" s="32"/>
      <c r="X908" s="32"/>
      <c r="Y908" s="32"/>
      <c r="Z908" s="32"/>
      <c r="AA908" s="32"/>
      <c r="AB908" s="32"/>
      <c r="AC908" s="32"/>
      <c r="AD908" s="32"/>
      <c r="AE908" s="32"/>
    </row>
    <row r="909" spans="1:31" ht="12.75">
      <c r="A909" s="99" t="s">
        <v>10003</v>
      </c>
      <c r="B909" s="43" t="s">
        <v>8055</v>
      </c>
      <c r="C909" s="45" t="s">
        <v>414</v>
      </c>
      <c r="D909" s="45" t="s">
        <v>7690</v>
      </c>
      <c r="E909" s="101">
        <v>43682</v>
      </c>
      <c r="F909" s="43" t="s">
        <v>9384</v>
      </c>
      <c r="G909" s="43" t="s">
        <v>114</v>
      </c>
      <c r="H909" s="51" t="s">
        <v>223</v>
      </c>
      <c r="I909" s="43" t="s">
        <v>226</v>
      </c>
      <c r="J909" s="43"/>
      <c r="K909" s="52"/>
      <c r="L909" s="43"/>
      <c r="M909" s="43"/>
      <c r="N909" s="43" t="s">
        <v>10004</v>
      </c>
      <c r="O909" s="48">
        <v>43682</v>
      </c>
      <c r="P909" s="43" t="s">
        <v>7650</v>
      </c>
      <c r="Q909" s="31" t="b">
        <f>IF(AND(OR(G909:G913=DATOS!C$8,G909:G913=DATOS!C$9),H909:H913=DATOS!B$4),ROW(G909:G913))</f>
        <v>0</v>
      </c>
      <c r="R909" s="31" t="str">
        <f t="shared" ca="1" si="0"/>
        <v/>
      </c>
      <c r="S909" s="31">
        <f t="shared" ca="1" si="8"/>
        <v>0</v>
      </c>
      <c r="T909" s="32"/>
      <c r="U909" s="32"/>
      <c r="V909" s="32"/>
      <c r="W909" s="32"/>
      <c r="X909" s="32"/>
      <c r="Y909" s="32"/>
      <c r="Z909" s="32"/>
      <c r="AA909" s="32"/>
      <c r="AB909" s="32"/>
      <c r="AC909" s="32"/>
      <c r="AD909" s="32"/>
      <c r="AE909" s="32"/>
    </row>
    <row r="910" spans="1:31" ht="12.75">
      <c r="A910" s="37" t="s">
        <v>678</v>
      </c>
      <c r="B910" s="43" t="s">
        <v>5506</v>
      </c>
      <c r="C910" s="45" t="s">
        <v>624</v>
      </c>
      <c r="D910" s="45" t="s">
        <v>7690</v>
      </c>
      <c r="E910" s="101">
        <v>43682</v>
      </c>
      <c r="F910" s="43" t="s">
        <v>10006</v>
      </c>
      <c r="G910" s="43" t="s">
        <v>271</v>
      </c>
      <c r="H910" s="51" t="s">
        <v>223</v>
      </c>
      <c r="I910" s="43" t="s">
        <v>226</v>
      </c>
      <c r="J910" s="43"/>
      <c r="K910" s="52">
        <v>43686</v>
      </c>
      <c r="L910" s="48">
        <v>43690</v>
      </c>
      <c r="M910" s="48">
        <v>43691</v>
      </c>
      <c r="N910" s="43" t="s">
        <v>10007</v>
      </c>
      <c r="O910" s="48">
        <v>43692</v>
      </c>
      <c r="P910" s="43" t="s">
        <v>7650</v>
      </c>
      <c r="Q910" s="31" t="b">
        <f>IF(AND(OR(G910:G914=DATOS!C$8,G910:G914=DATOS!C$9),H910:H914=DATOS!B$4),ROW(G910:G914))</f>
        <v>0</v>
      </c>
      <c r="R910" s="31" t="str">
        <f t="shared" ca="1" si="0"/>
        <v/>
      </c>
      <c r="S910" s="31">
        <f t="shared" ca="1" si="8"/>
        <v>0</v>
      </c>
      <c r="T910" s="32"/>
      <c r="U910" s="32"/>
      <c r="V910" s="32"/>
      <c r="W910" s="32"/>
      <c r="X910" s="32"/>
      <c r="Y910" s="32"/>
      <c r="Z910" s="32"/>
      <c r="AA910" s="32"/>
      <c r="AB910" s="32"/>
      <c r="AC910" s="32"/>
      <c r="AD910" s="32"/>
      <c r="AE910" s="32"/>
    </row>
    <row r="911" spans="1:31" ht="12.75">
      <c r="A911" s="99" t="s">
        <v>10010</v>
      </c>
      <c r="B911" s="43" t="s">
        <v>5011</v>
      </c>
      <c r="C911" s="45" t="s">
        <v>4746</v>
      </c>
      <c r="D911" s="45" t="s">
        <v>4671</v>
      </c>
      <c r="E911" s="101">
        <v>43682</v>
      </c>
      <c r="F911" s="43" t="s">
        <v>5163</v>
      </c>
      <c r="G911" s="43" t="s">
        <v>222</v>
      </c>
      <c r="H911" s="51" t="s">
        <v>223</v>
      </c>
      <c r="I911" s="43" t="s">
        <v>226</v>
      </c>
      <c r="J911" s="31"/>
      <c r="K911" s="55"/>
      <c r="L911" s="31"/>
      <c r="M911" s="31"/>
      <c r="N911" s="43" t="s">
        <v>4797</v>
      </c>
      <c r="O911" s="48">
        <v>43682</v>
      </c>
      <c r="P911" s="43" t="s">
        <v>4675</v>
      </c>
      <c r="Q911" s="31" t="b">
        <f>IF(AND(OR(G911:G915=DATOS!C$8,G911:G915=DATOS!C$9),H911:H915=DATOS!B$4),ROW(G911:G915))</f>
        <v>0</v>
      </c>
      <c r="R911" s="31" t="str">
        <f t="shared" ca="1" si="0"/>
        <v/>
      </c>
      <c r="S911" s="31">
        <f t="shared" ca="1" si="8"/>
        <v>0</v>
      </c>
      <c r="T911" s="32"/>
      <c r="U911" s="32"/>
      <c r="V911" s="32"/>
      <c r="W911" s="32"/>
      <c r="X911" s="32"/>
      <c r="Y911" s="32"/>
      <c r="Z911" s="32"/>
      <c r="AA911" s="32"/>
      <c r="AB911" s="32"/>
      <c r="AC911" s="32"/>
      <c r="AD911" s="32"/>
      <c r="AE911" s="32"/>
    </row>
    <row r="912" spans="1:31" ht="12.75">
      <c r="A912" s="37" t="s">
        <v>10019</v>
      </c>
      <c r="B912" s="43" t="s">
        <v>4850</v>
      </c>
      <c r="C912" s="45" t="s">
        <v>380</v>
      </c>
      <c r="D912" s="45" t="s">
        <v>7690</v>
      </c>
      <c r="E912" s="101">
        <v>43682</v>
      </c>
      <c r="F912" s="43" t="s">
        <v>10020</v>
      </c>
      <c r="G912" s="43" t="s">
        <v>384</v>
      </c>
      <c r="H912" s="51" t="s">
        <v>223</v>
      </c>
      <c r="I912" s="43" t="s">
        <v>226</v>
      </c>
      <c r="J912" s="43"/>
      <c r="K912" s="52"/>
      <c r="L912" s="43"/>
      <c r="M912" s="43"/>
      <c r="N912" s="43" t="s">
        <v>10021</v>
      </c>
      <c r="O912" s="121">
        <v>43683</v>
      </c>
      <c r="P912" s="43" t="s">
        <v>10022</v>
      </c>
      <c r="Q912" s="31" t="b">
        <f>IF(AND(OR(G912:G916=DATOS!C$8,G912:G916=DATOS!C$9),H912:H916=DATOS!B$4),ROW(G912:G916))</f>
        <v>0</v>
      </c>
      <c r="R912" s="31" t="str">
        <f t="shared" ca="1" si="0"/>
        <v/>
      </c>
      <c r="S912" s="31">
        <f t="shared" ca="1" si="8"/>
        <v>0</v>
      </c>
      <c r="T912" s="32"/>
      <c r="U912" s="32"/>
      <c r="V912" s="32"/>
      <c r="W912" s="32"/>
      <c r="X912" s="32"/>
      <c r="Y912" s="32"/>
      <c r="Z912" s="32"/>
      <c r="AA912" s="32"/>
      <c r="AB912" s="32"/>
      <c r="AC912" s="32"/>
      <c r="AD912" s="32"/>
      <c r="AE912" s="32"/>
    </row>
    <row r="913" spans="1:31" ht="12.75">
      <c r="A913" s="37" t="s">
        <v>10024</v>
      </c>
      <c r="B913" s="43" t="s">
        <v>9805</v>
      </c>
      <c r="C913" s="45" t="s">
        <v>263</v>
      </c>
      <c r="D913" s="45" t="s">
        <v>7690</v>
      </c>
      <c r="E913" s="101">
        <v>43682</v>
      </c>
      <c r="F913" s="43" t="s">
        <v>9384</v>
      </c>
      <c r="G913" s="43" t="s">
        <v>114</v>
      </c>
      <c r="H913" s="51" t="s">
        <v>223</v>
      </c>
      <c r="I913" s="43" t="s">
        <v>273</v>
      </c>
      <c r="J913" s="43"/>
      <c r="K913" s="52"/>
      <c r="L913" s="43"/>
      <c r="M913" s="43"/>
      <c r="N913" s="43" t="s">
        <v>274</v>
      </c>
      <c r="O913" s="121">
        <v>43682</v>
      </c>
      <c r="P913" s="43" t="s">
        <v>7650</v>
      </c>
      <c r="Q913" s="31" t="b">
        <f>IF(AND(OR(G913:G917=DATOS!C$8,G913:G917=DATOS!C$9),H913:H917=DATOS!B$4),ROW(G913:G917))</f>
        <v>0</v>
      </c>
      <c r="R913" s="31" t="str">
        <f t="shared" ca="1" si="0"/>
        <v/>
      </c>
      <c r="S913" s="31">
        <f t="shared" ca="1" si="8"/>
        <v>0</v>
      </c>
      <c r="T913" s="32"/>
      <c r="U913" s="32"/>
      <c r="V913" s="32"/>
      <c r="W913" s="32"/>
      <c r="X913" s="32"/>
      <c r="Y913" s="32"/>
      <c r="Z913" s="32"/>
      <c r="AA913" s="32"/>
      <c r="AB913" s="32"/>
      <c r="AC913" s="32"/>
      <c r="AD913" s="32"/>
      <c r="AE913" s="32"/>
    </row>
    <row r="914" spans="1:31" ht="12.75">
      <c r="A914" s="99" t="s">
        <v>8667</v>
      </c>
      <c r="B914" s="43" t="s">
        <v>5727</v>
      </c>
      <c r="C914" s="45" t="s">
        <v>216</v>
      </c>
      <c r="D914" s="45" t="s">
        <v>7690</v>
      </c>
      <c r="E914" s="101">
        <v>43682</v>
      </c>
      <c r="F914" s="43" t="s">
        <v>8851</v>
      </c>
      <c r="G914" s="43" t="s">
        <v>271</v>
      </c>
      <c r="H914" s="51" t="s">
        <v>223</v>
      </c>
      <c r="I914" s="43" t="s">
        <v>226</v>
      </c>
      <c r="J914" s="31"/>
      <c r="K914" s="52">
        <v>43683</v>
      </c>
      <c r="L914" s="48">
        <v>43685</v>
      </c>
      <c r="M914" s="31"/>
      <c r="N914" s="43" t="s">
        <v>274</v>
      </c>
      <c r="O914" s="48">
        <v>43685</v>
      </c>
      <c r="P914" s="43" t="s">
        <v>7650</v>
      </c>
      <c r="Q914" s="31" t="b">
        <f>IF(AND(OR(G914:G918=DATOS!C$8,G914:G918=DATOS!C$9),H914:H918=DATOS!B$4),ROW(G914:G918))</f>
        <v>0</v>
      </c>
      <c r="R914" s="31" t="str">
        <f t="shared" ca="1" si="0"/>
        <v/>
      </c>
      <c r="S914" s="31">
        <f t="shared" ca="1" si="8"/>
        <v>0</v>
      </c>
      <c r="T914" s="32"/>
      <c r="U914" s="32"/>
      <c r="V914" s="32"/>
      <c r="W914" s="32"/>
      <c r="X914" s="32"/>
      <c r="Y914" s="32"/>
      <c r="Z914" s="32"/>
      <c r="AA914" s="32"/>
      <c r="AB914" s="32"/>
      <c r="AC914" s="32"/>
      <c r="AD914" s="32"/>
      <c r="AE914" s="32"/>
    </row>
    <row r="915" spans="1:31" ht="12.75">
      <c r="A915" s="37" t="s">
        <v>10028</v>
      </c>
      <c r="B915" s="43" t="s">
        <v>10029</v>
      </c>
      <c r="C915" s="45" t="s">
        <v>216</v>
      </c>
      <c r="D915" s="45" t="s">
        <v>7690</v>
      </c>
      <c r="E915" s="101">
        <v>43682</v>
      </c>
      <c r="F915" s="43" t="s">
        <v>9856</v>
      </c>
      <c r="G915" s="43" t="s">
        <v>114</v>
      </c>
      <c r="H915" s="51" t="s">
        <v>223</v>
      </c>
      <c r="I915" s="43" t="s">
        <v>226</v>
      </c>
      <c r="J915" s="31"/>
      <c r="K915" s="55"/>
      <c r="L915" s="31"/>
      <c r="M915" s="31"/>
      <c r="N915" s="43" t="s">
        <v>274</v>
      </c>
      <c r="O915" s="48">
        <v>43683</v>
      </c>
      <c r="P915" s="43" t="s">
        <v>4675</v>
      </c>
      <c r="Q915" s="31" t="b">
        <f>IF(AND(OR(G915:G919=DATOS!C$8,G915:G919=DATOS!C$9),H915:H919=DATOS!B$4),ROW(G915:G919))</f>
        <v>0</v>
      </c>
      <c r="R915" s="31" t="str">
        <f t="shared" ca="1" si="0"/>
        <v/>
      </c>
      <c r="S915" s="31">
        <f t="shared" ca="1" si="8"/>
        <v>0</v>
      </c>
      <c r="T915" s="32"/>
      <c r="U915" s="32"/>
      <c r="V915" s="32"/>
      <c r="W915" s="32"/>
      <c r="X915" s="32"/>
      <c r="Y915" s="32"/>
      <c r="Z915" s="32"/>
      <c r="AA915" s="32"/>
      <c r="AB915" s="32"/>
      <c r="AC915" s="32"/>
      <c r="AD915" s="32"/>
      <c r="AE915" s="32"/>
    </row>
    <row r="916" spans="1:31" ht="12.75">
      <c r="A916" s="37" t="s">
        <v>10031</v>
      </c>
      <c r="B916" s="43" t="s">
        <v>9805</v>
      </c>
      <c r="C916" s="45" t="s">
        <v>263</v>
      </c>
      <c r="D916" s="45" t="s">
        <v>4647</v>
      </c>
      <c r="E916" s="101">
        <v>43683</v>
      </c>
      <c r="F916" s="43" t="s">
        <v>361</v>
      </c>
      <c r="G916" s="43" t="s">
        <v>114</v>
      </c>
      <c r="H916" s="51" t="s">
        <v>223</v>
      </c>
      <c r="I916" s="43" t="s">
        <v>226</v>
      </c>
      <c r="J916" s="43"/>
      <c r="K916" s="52"/>
      <c r="L916" s="43"/>
      <c r="M916" s="43"/>
      <c r="N916" s="43" t="s">
        <v>10033</v>
      </c>
      <c r="O916" s="121"/>
      <c r="P916" s="43"/>
      <c r="Q916" s="31" t="b">
        <f>IF(AND(OR(G916:G920=DATOS!C$8,G916:G920=DATOS!C$9),H916:H920=DATOS!B$4),ROW(G916:G920))</f>
        <v>0</v>
      </c>
      <c r="R916" s="31" t="str">
        <f t="shared" ca="1" si="0"/>
        <v/>
      </c>
      <c r="S916" s="31">
        <f t="shared" ca="1" si="8"/>
        <v>0</v>
      </c>
      <c r="T916" s="32"/>
      <c r="U916" s="32"/>
      <c r="V916" s="32"/>
      <c r="W916" s="32"/>
      <c r="X916" s="32"/>
      <c r="Y916" s="32"/>
      <c r="Z916" s="32"/>
      <c r="AA916" s="32"/>
      <c r="AB916" s="32"/>
      <c r="AC916" s="32"/>
      <c r="AD916" s="32"/>
      <c r="AE916" s="32"/>
    </row>
    <row r="917" spans="1:31" ht="12.75">
      <c r="A917" s="37" t="s">
        <v>10036</v>
      </c>
      <c r="B917" s="43" t="s">
        <v>5400</v>
      </c>
      <c r="C917" s="45" t="s">
        <v>4746</v>
      </c>
      <c r="D917" s="45" t="s">
        <v>4647</v>
      </c>
      <c r="E917" s="101">
        <v>43683</v>
      </c>
      <c r="F917" s="43" t="s">
        <v>10037</v>
      </c>
      <c r="G917" s="43" t="s">
        <v>222</v>
      </c>
      <c r="H917" s="51" t="s">
        <v>223</v>
      </c>
      <c r="I917" s="43" t="s">
        <v>226</v>
      </c>
      <c r="J917" s="31"/>
      <c r="K917" s="55"/>
      <c r="L917" s="31"/>
      <c r="M917" s="31"/>
      <c r="N917" s="43" t="s">
        <v>10039</v>
      </c>
      <c r="O917" s="48">
        <v>43683</v>
      </c>
      <c r="P917" s="43" t="s">
        <v>4652</v>
      </c>
      <c r="Q917" s="31" t="b">
        <f>IF(AND(OR(G917:G921=DATOS!C$8,G917:G921=DATOS!C$9),H917:H921=DATOS!B$4),ROW(G917:G921))</f>
        <v>0</v>
      </c>
      <c r="R917" s="31" t="str">
        <f t="shared" ca="1" si="0"/>
        <v/>
      </c>
      <c r="S917" s="31">
        <f t="shared" ca="1" si="8"/>
        <v>0</v>
      </c>
      <c r="T917" s="32"/>
      <c r="U917" s="32"/>
      <c r="V917" s="32"/>
      <c r="W917" s="32"/>
      <c r="X917" s="32"/>
      <c r="Y917" s="32"/>
      <c r="Z917" s="32"/>
      <c r="AA917" s="32"/>
      <c r="AB917" s="32"/>
      <c r="AC917" s="32"/>
      <c r="AD917" s="32"/>
      <c r="AE917" s="32"/>
    </row>
    <row r="918" spans="1:31" ht="12.75">
      <c r="A918" s="99" t="s">
        <v>8282</v>
      </c>
      <c r="B918" s="43" t="s">
        <v>8283</v>
      </c>
      <c r="C918" s="45" t="s">
        <v>216</v>
      </c>
      <c r="D918" s="45" t="s">
        <v>7690</v>
      </c>
      <c r="E918" s="101">
        <v>43683</v>
      </c>
      <c r="F918" s="43" t="s">
        <v>10043</v>
      </c>
      <c r="G918" s="43" t="s">
        <v>271</v>
      </c>
      <c r="H918" s="51" t="s">
        <v>223</v>
      </c>
      <c r="I918" s="43" t="s">
        <v>273</v>
      </c>
      <c r="J918" s="31"/>
      <c r="K918" s="55"/>
      <c r="L918" s="31"/>
      <c r="M918" s="31"/>
      <c r="N918" s="43" t="s">
        <v>10045</v>
      </c>
      <c r="O918" s="48">
        <v>43683</v>
      </c>
      <c r="P918" s="43" t="s">
        <v>7650</v>
      </c>
      <c r="Q918" s="31" t="b">
        <f>IF(AND(OR(G918:G922=DATOS!C$8,G918:G922=DATOS!C$9),H918:H922=DATOS!B$4),ROW(G918:G922))</f>
        <v>0</v>
      </c>
      <c r="R918" s="31" t="str">
        <f t="shared" ca="1" si="0"/>
        <v/>
      </c>
      <c r="S918" s="31">
        <f t="shared" ca="1" si="8"/>
        <v>0</v>
      </c>
      <c r="T918" s="32"/>
      <c r="U918" s="32"/>
      <c r="V918" s="32"/>
      <c r="W918" s="32"/>
      <c r="X918" s="32"/>
      <c r="Y918" s="32"/>
      <c r="Z918" s="32"/>
      <c r="AA918" s="32"/>
      <c r="AB918" s="32"/>
      <c r="AC918" s="32"/>
      <c r="AD918" s="32"/>
      <c r="AE918" s="32"/>
    </row>
    <row r="919" spans="1:31" ht="12.75">
      <c r="A919" s="99" t="s">
        <v>10046</v>
      </c>
      <c r="B919" s="43" t="s">
        <v>7160</v>
      </c>
      <c r="C919" s="45" t="s">
        <v>4746</v>
      </c>
      <c r="D919" s="45" t="s">
        <v>266</v>
      </c>
      <c r="E919" s="101">
        <v>43683</v>
      </c>
      <c r="F919" s="43" t="s">
        <v>10047</v>
      </c>
      <c r="G919" s="43" t="s">
        <v>384</v>
      </c>
      <c r="H919" s="51" t="s">
        <v>223</v>
      </c>
      <c r="I919" s="43" t="s">
        <v>273</v>
      </c>
      <c r="J919" s="43"/>
      <c r="K919" s="52"/>
      <c r="L919" s="43"/>
      <c r="M919" s="43"/>
      <c r="N919" s="43" t="s">
        <v>10047</v>
      </c>
      <c r="O919" s="48">
        <v>43687</v>
      </c>
      <c r="P919" s="43" t="s">
        <v>389</v>
      </c>
      <c r="Q919" s="31" t="b">
        <f>IF(AND(OR(G919:G923=DATOS!C$8,G919:G923=DATOS!C$9),H919:H923=DATOS!B$4),ROW(G919:G923))</f>
        <v>0</v>
      </c>
      <c r="R919" s="31" t="str">
        <f t="shared" ca="1" si="0"/>
        <v/>
      </c>
      <c r="S919" s="31">
        <f t="shared" ca="1" si="8"/>
        <v>0</v>
      </c>
      <c r="T919" s="32"/>
      <c r="U919" s="32"/>
      <c r="V919" s="32"/>
      <c r="W919" s="32"/>
      <c r="X919" s="32"/>
      <c r="Y919" s="32"/>
      <c r="Z919" s="32"/>
      <c r="AA919" s="32"/>
      <c r="AB919" s="32"/>
      <c r="AC919" s="32"/>
      <c r="AD919" s="32"/>
      <c r="AE919" s="32"/>
    </row>
    <row r="920" spans="1:31" ht="12.75">
      <c r="A920" s="99" t="s">
        <v>10049</v>
      </c>
      <c r="B920" s="43" t="s">
        <v>6989</v>
      </c>
      <c r="C920" s="45" t="s">
        <v>5612</v>
      </c>
      <c r="D920" s="45" t="s">
        <v>266</v>
      </c>
      <c r="E920" s="101">
        <v>43683</v>
      </c>
      <c r="F920" s="43" t="s">
        <v>10052</v>
      </c>
      <c r="G920" s="43" t="s">
        <v>271</v>
      </c>
      <c r="H920" s="51" t="s">
        <v>223</v>
      </c>
      <c r="I920" s="43" t="s">
        <v>273</v>
      </c>
      <c r="J920" s="79"/>
      <c r="K920" s="316"/>
      <c r="L920" s="79"/>
      <c r="M920" s="79"/>
      <c r="N920" s="43" t="s">
        <v>10053</v>
      </c>
      <c r="O920" s="48">
        <v>43686</v>
      </c>
      <c r="P920" s="43" t="s">
        <v>276</v>
      </c>
      <c r="Q920" s="31" t="b">
        <f>IF(AND(OR(G920:G924=DATOS!C$8,G920:G924=DATOS!C$9),H920:H924=DATOS!B$4),ROW(G920:G924))</f>
        <v>0</v>
      </c>
      <c r="R920" s="31" t="str">
        <f t="shared" ca="1" si="0"/>
        <v/>
      </c>
      <c r="S920" s="31">
        <f t="shared" ca="1" si="8"/>
        <v>0</v>
      </c>
      <c r="T920" s="32"/>
      <c r="U920" s="32"/>
      <c r="V920" s="32"/>
      <c r="W920" s="32"/>
      <c r="X920" s="32"/>
      <c r="Y920" s="32"/>
      <c r="Z920" s="32"/>
      <c r="AA920" s="32"/>
      <c r="AB920" s="32"/>
      <c r="AC920" s="32"/>
      <c r="AD920" s="32"/>
      <c r="AE920" s="32"/>
    </row>
    <row r="921" spans="1:31" ht="12.75">
      <c r="A921" s="37" t="s">
        <v>10055</v>
      </c>
      <c r="B921" s="43" t="s">
        <v>10056</v>
      </c>
      <c r="C921" s="45" t="s">
        <v>5573</v>
      </c>
      <c r="D921" s="45" t="s">
        <v>7690</v>
      </c>
      <c r="E921" s="101">
        <v>43683</v>
      </c>
      <c r="F921" s="43" t="s">
        <v>10057</v>
      </c>
      <c r="G921" s="43" t="s">
        <v>271</v>
      </c>
      <c r="H921" s="51" t="s">
        <v>223</v>
      </c>
      <c r="I921" s="43" t="s">
        <v>273</v>
      </c>
      <c r="J921" s="43"/>
      <c r="K921" s="52">
        <v>43686</v>
      </c>
      <c r="L921" s="43"/>
      <c r="M921" s="43"/>
      <c r="N921" s="43" t="s">
        <v>10059</v>
      </c>
      <c r="O921" s="121">
        <v>43686</v>
      </c>
      <c r="P921" s="43" t="s">
        <v>7650</v>
      </c>
      <c r="Q921" s="31" t="b">
        <f>IF(AND(OR(G921:G925=DATOS!C$8,G921:G925=DATOS!C$9),H921:H925=DATOS!B$4),ROW(G921:G925))</f>
        <v>0</v>
      </c>
      <c r="R921" s="31" t="str">
        <f t="shared" ca="1" si="0"/>
        <v/>
      </c>
      <c r="S921" s="31">
        <f t="shared" ca="1" si="8"/>
        <v>0</v>
      </c>
      <c r="T921" s="32"/>
      <c r="U921" s="32"/>
      <c r="V921" s="32"/>
      <c r="W921" s="32"/>
      <c r="X921" s="32"/>
      <c r="Y921" s="32"/>
      <c r="Z921" s="32"/>
      <c r="AA921" s="32"/>
      <c r="AB921" s="32"/>
      <c r="AC921" s="32"/>
      <c r="AD921" s="32"/>
      <c r="AE921" s="32"/>
    </row>
    <row r="922" spans="1:31" ht="12.75">
      <c r="A922" s="99" t="s">
        <v>10063</v>
      </c>
      <c r="B922" s="43" t="s">
        <v>8343</v>
      </c>
      <c r="C922" s="45" t="s">
        <v>263</v>
      </c>
      <c r="D922" s="45" t="s">
        <v>266</v>
      </c>
      <c r="E922" s="101">
        <v>43683</v>
      </c>
      <c r="F922" s="43" t="s">
        <v>10067</v>
      </c>
      <c r="G922" s="43" t="s">
        <v>271</v>
      </c>
      <c r="H922" s="51" t="s">
        <v>223</v>
      </c>
      <c r="I922" s="43" t="s">
        <v>226</v>
      </c>
      <c r="J922" s="43"/>
      <c r="K922" s="52"/>
      <c r="L922" s="43"/>
      <c r="M922" s="43"/>
      <c r="N922" s="43" t="s">
        <v>10068</v>
      </c>
      <c r="O922" s="48">
        <v>43683</v>
      </c>
      <c r="P922" s="43" t="s">
        <v>276</v>
      </c>
      <c r="Q922" s="31" t="b">
        <f>IF(AND(OR(G922:G926=DATOS!C$8,G922:G926=DATOS!C$9),H922:H926=DATOS!B$4),ROW(G922:G926))</f>
        <v>0</v>
      </c>
      <c r="R922" s="31" t="str">
        <f t="shared" ca="1" si="0"/>
        <v/>
      </c>
      <c r="S922" s="31">
        <f t="shared" ca="1" si="8"/>
        <v>0</v>
      </c>
      <c r="T922" s="32"/>
      <c r="U922" s="32"/>
      <c r="V922" s="32"/>
      <c r="W922" s="32"/>
      <c r="X922" s="32"/>
      <c r="Y922" s="32"/>
      <c r="Z922" s="32"/>
      <c r="AA922" s="32"/>
      <c r="AB922" s="32"/>
      <c r="AC922" s="32"/>
      <c r="AD922" s="32"/>
      <c r="AE922" s="32"/>
    </row>
    <row r="923" spans="1:31" ht="12.75">
      <c r="A923" s="99" t="s">
        <v>8671</v>
      </c>
      <c r="B923" s="43" t="s">
        <v>8672</v>
      </c>
      <c r="C923" s="45" t="s">
        <v>5086</v>
      </c>
      <c r="D923" s="45" t="s">
        <v>7690</v>
      </c>
      <c r="E923" s="101">
        <v>43683</v>
      </c>
      <c r="F923" s="43" t="s">
        <v>9106</v>
      </c>
      <c r="G923" s="43" t="s">
        <v>271</v>
      </c>
      <c r="H923" s="51" t="s">
        <v>223</v>
      </c>
      <c r="I923" s="43" t="s">
        <v>226</v>
      </c>
      <c r="J923" s="43"/>
      <c r="K923" s="52"/>
      <c r="L923" s="43"/>
      <c r="M923" s="43"/>
      <c r="N923" s="31"/>
      <c r="O923" s="31"/>
      <c r="P923" s="31"/>
      <c r="Q923" s="31" t="b">
        <f>IF(AND(OR(G923:G927=DATOS!C$8,G923:G927=DATOS!C$9),H923:H927=DATOS!B$4),ROW(G923:G927))</f>
        <v>0</v>
      </c>
      <c r="R923" s="31" t="str">
        <f t="shared" ca="1" si="0"/>
        <v/>
      </c>
      <c r="S923" s="31">
        <f t="shared" ca="1" si="8"/>
        <v>0</v>
      </c>
      <c r="T923" s="32"/>
      <c r="U923" s="32"/>
      <c r="V923" s="32"/>
      <c r="W923" s="32"/>
      <c r="X923" s="32"/>
      <c r="Y923" s="32"/>
      <c r="Z923" s="32"/>
      <c r="AA923" s="32"/>
      <c r="AB923" s="32"/>
      <c r="AC923" s="32"/>
      <c r="AD923" s="32"/>
      <c r="AE923" s="32"/>
    </row>
    <row r="924" spans="1:31" ht="12.75">
      <c r="A924" s="37" t="s">
        <v>9591</v>
      </c>
      <c r="B924" s="43" t="s">
        <v>9593</v>
      </c>
      <c r="C924" s="45" t="s">
        <v>216</v>
      </c>
      <c r="D924" s="45" t="s">
        <v>7690</v>
      </c>
      <c r="E924" s="101">
        <v>43683</v>
      </c>
      <c r="F924" s="43" t="s">
        <v>10075</v>
      </c>
      <c r="G924" s="43" t="s">
        <v>271</v>
      </c>
      <c r="H924" s="51" t="s">
        <v>223</v>
      </c>
      <c r="I924" s="43" t="s">
        <v>273</v>
      </c>
      <c r="J924" s="43"/>
      <c r="K924" s="52">
        <v>43685</v>
      </c>
      <c r="L924" s="43"/>
      <c r="M924" s="43"/>
      <c r="N924" s="43" t="s">
        <v>10059</v>
      </c>
      <c r="O924" s="121">
        <v>43685</v>
      </c>
      <c r="P924" s="43" t="s">
        <v>7650</v>
      </c>
      <c r="Q924" s="31" t="b">
        <f>IF(AND(OR(G924:G928=DATOS!C$8,G924:G928=DATOS!C$9),H924:H928=DATOS!B$4),ROW(G924:G928))</f>
        <v>0</v>
      </c>
      <c r="R924" s="31" t="str">
        <f t="shared" ca="1" si="0"/>
        <v/>
      </c>
      <c r="S924" s="31">
        <f t="shared" ca="1" si="8"/>
        <v>0</v>
      </c>
      <c r="T924" s="32"/>
      <c r="U924" s="32"/>
      <c r="V924" s="32"/>
      <c r="W924" s="32"/>
      <c r="X924" s="32"/>
      <c r="Y924" s="32"/>
      <c r="Z924" s="32"/>
      <c r="AA924" s="32"/>
      <c r="AB924" s="32"/>
      <c r="AC924" s="32"/>
      <c r="AD924" s="32"/>
      <c r="AE924" s="32"/>
    </row>
    <row r="925" spans="1:31" ht="12.75">
      <c r="A925" s="37" t="s">
        <v>10078</v>
      </c>
      <c r="B925" s="43" t="s">
        <v>8672</v>
      </c>
      <c r="C925" s="45" t="s">
        <v>5086</v>
      </c>
      <c r="D925" s="45" t="s">
        <v>266</v>
      </c>
      <c r="E925" s="101">
        <v>43683</v>
      </c>
      <c r="F925" s="43" t="s">
        <v>10079</v>
      </c>
      <c r="G925" s="43" t="s">
        <v>271</v>
      </c>
      <c r="H925" s="51" t="s">
        <v>223</v>
      </c>
      <c r="I925" s="43" t="s">
        <v>226</v>
      </c>
      <c r="J925" s="43"/>
      <c r="K925" s="52"/>
      <c r="L925" s="43"/>
      <c r="M925" s="43"/>
      <c r="N925" s="43" t="s">
        <v>7368</v>
      </c>
      <c r="O925" s="121">
        <v>43685</v>
      </c>
      <c r="P925" s="43" t="s">
        <v>276</v>
      </c>
      <c r="Q925" s="31" t="b">
        <f>IF(AND(OR(G925:G929=DATOS!C$8,G925:G929=DATOS!C$9),H925:H929=DATOS!B$4),ROW(G925:G929))</f>
        <v>0</v>
      </c>
      <c r="R925" s="31" t="str">
        <f t="shared" ca="1" si="0"/>
        <v/>
      </c>
      <c r="S925" s="31">
        <f t="shared" ca="1" si="8"/>
        <v>0</v>
      </c>
      <c r="T925" s="32"/>
      <c r="U925" s="32"/>
      <c r="V925" s="32"/>
      <c r="W925" s="32"/>
      <c r="X925" s="32"/>
      <c r="Y925" s="32"/>
      <c r="Z925" s="32"/>
      <c r="AA925" s="32"/>
      <c r="AB925" s="32"/>
      <c r="AC925" s="32"/>
      <c r="AD925" s="32"/>
      <c r="AE925" s="32"/>
    </row>
    <row r="926" spans="1:31" ht="12.75">
      <c r="A926" s="99" t="s">
        <v>10082</v>
      </c>
      <c r="B926" s="43" t="s">
        <v>10083</v>
      </c>
      <c r="C926" s="45" t="s">
        <v>263</v>
      </c>
      <c r="D926" s="45" t="s">
        <v>7690</v>
      </c>
      <c r="E926" s="101">
        <v>43683</v>
      </c>
      <c r="F926" s="43" t="s">
        <v>7919</v>
      </c>
      <c r="G926" s="43" t="s">
        <v>271</v>
      </c>
      <c r="H926" s="51" t="s">
        <v>223</v>
      </c>
      <c r="I926" s="43" t="s">
        <v>273</v>
      </c>
      <c r="J926" s="31"/>
      <c r="K926" s="52">
        <v>43684</v>
      </c>
      <c r="L926" s="48">
        <v>43686</v>
      </c>
      <c r="M926" s="48">
        <v>43689</v>
      </c>
      <c r="N926" s="43" t="s">
        <v>274</v>
      </c>
      <c r="O926" s="48">
        <v>43689</v>
      </c>
      <c r="P926" s="43" t="s">
        <v>7650</v>
      </c>
      <c r="Q926" s="31" t="b">
        <f>IF(AND(OR(G926:G930=DATOS!C$8,G926:G930=DATOS!C$9),H926:H930=DATOS!B$4),ROW(G926:G930))</f>
        <v>0</v>
      </c>
      <c r="R926" s="31" t="str">
        <f t="shared" ca="1" si="0"/>
        <v/>
      </c>
      <c r="S926" s="31">
        <f t="shared" ca="1" si="8"/>
        <v>0</v>
      </c>
      <c r="T926" s="32"/>
      <c r="U926" s="32"/>
      <c r="V926" s="32"/>
      <c r="W926" s="32"/>
      <c r="X926" s="32"/>
      <c r="Y926" s="32"/>
      <c r="Z926" s="32"/>
      <c r="AA926" s="32"/>
      <c r="AB926" s="32"/>
      <c r="AC926" s="32"/>
      <c r="AD926" s="32"/>
      <c r="AE926" s="32"/>
    </row>
    <row r="927" spans="1:31" ht="12.75">
      <c r="A927" s="37" t="s">
        <v>9890</v>
      </c>
      <c r="B927" s="43" t="s">
        <v>5068</v>
      </c>
      <c r="C927" s="45" t="s">
        <v>4655</v>
      </c>
      <c r="D927" s="45" t="s">
        <v>4647</v>
      </c>
      <c r="E927" s="101">
        <v>43684</v>
      </c>
      <c r="F927" s="43" t="s">
        <v>10088</v>
      </c>
      <c r="G927" s="43" t="s">
        <v>271</v>
      </c>
      <c r="H927" s="51" t="s">
        <v>223</v>
      </c>
      <c r="I927" s="43" t="s">
        <v>226</v>
      </c>
      <c r="J927" s="43"/>
      <c r="K927" s="52">
        <v>43684</v>
      </c>
      <c r="L927" s="48">
        <v>43685</v>
      </c>
      <c r="M927" s="43"/>
      <c r="N927" s="43" t="s">
        <v>10089</v>
      </c>
      <c r="O927" s="121">
        <v>43685</v>
      </c>
      <c r="P927" s="43" t="s">
        <v>4652</v>
      </c>
      <c r="Q927" s="31" t="b">
        <f>IF(AND(OR(G927:G931=DATOS!C$8,G927:G931=DATOS!C$9),H927:H931=DATOS!B$4),ROW(G927:G931))</f>
        <v>0</v>
      </c>
      <c r="R927" s="31" t="str">
        <f t="shared" ca="1" si="0"/>
        <v/>
      </c>
      <c r="S927" s="31">
        <f t="shared" ca="1" si="8"/>
        <v>0</v>
      </c>
      <c r="T927" s="32"/>
      <c r="U927" s="32"/>
      <c r="V927" s="32"/>
      <c r="W927" s="32"/>
      <c r="X927" s="32"/>
      <c r="Y927" s="32"/>
      <c r="Z927" s="32"/>
      <c r="AA927" s="32"/>
      <c r="AB927" s="32"/>
      <c r="AC927" s="32"/>
      <c r="AD927" s="32"/>
      <c r="AE927" s="32"/>
    </row>
    <row r="928" spans="1:31" ht="12.75">
      <c r="A928" s="37" t="s">
        <v>6562</v>
      </c>
      <c r="B928" s="43" t="s">
        <v>6563</v>
      </c>
      <c r="C928" s="45" t="s">
        <v>4726</v>
      </c>
      <c r="D928" s="45" t="s">
        <v>4647</v>
      </c>
      <c r="E928" s="101">
        <v>43684</v>
      </c>
      <c r="F928" s="43" t="s">
        <v>4787</v>
      </c>
      <c r="G928" s="43" t="s">
        <v>114</v>
      </c>
      <c r="H928" s="51" t="s">
        <v>223</v>
      </c>
      <c r="I928" s="43" t="s">
        <v>226</v>
      </c>
      <c r="J928" s="43"/>
      <c r="K928" s="52"/>
      <c r="L928" s="43"/>
      <c r="M928" s="43"/>
      <c r="N928" s="43" t="s">
        <v>10095</v>
      </c>
      <c r="O928" s="121">
        <v>43684</v>
      </c>
      <c r="P928" s="43" t="s">
        <v>4652</v>
      </c>
      <c r="Q928" s="31" t="b">
        <f>IF(AND(OR(G928:G932=DATOS!C$8,G928:G932=DATOS!C$9),H928:H932=DATOS!B$4),ROW(G928:G932))</f>
        <v>0</v>
      </c>
      <c r="R928" s="31" t="str">
        <f t="shared" ca="1" si="0"/>
        <v/>
      </c>
      <c r="S928" s="31">
        <f t="shared" ca="1" si="8"/>
        <v>0</v>
      </c>
      <c r="T928" s="32"/>
      <c r="U928" s="32"/>
      <c r="V928" s="32"/>
      <c r="W928" s="32"/>
      <c r="X928" s="32"/>
      <c r="Y928" s="32"/>
      <c r="Z928" s="32"/>
      <c r="AA928" s="32"/>
      <c r="AB928" s="32"/>
      <c r="AC928" s="32"/>
      <c r="AD928" s="32"/>
      <c r="AE928" s="32"/>
    </row>
    <row r="929" spans="1:31" ht="12.75">
      <c r="A929" s="37" t="s">
        <v>10100</v>
      </c>
      <c r="B929" s="43" t="s">
        <v>7859</v>
      </c>
      <c r="C929" s="45" t="s">
        <v>624</v>
      </c>
      <c r="D929" s="45" t="s">
        <v>266</v>
      </c>
      <c r="E929" s="101">
        <v>43684</v>
      </c>
      <c r="F929" s="43" t="s">
        <v>4762</v>
      </c>
      <c r="G929" s="43" t="s">
        <v>271</v>
      </c>
      <c r="H929" s="51" t="s">
        <v>223</v>
      </c>
      <c r="I929" s="43" t="s">
        <v>226</v>
      </c>
      <c r="J929" s="43"/>
      <c r="K929" s="52"/>
      <c r="L929" s="43"/>
      <c r="M929" s="43"/>
      <c r="N929" s="43" t="s">
        <v>10103</v>
      </c>
      <c r="O929" s="121">
        <v>43684</v>
      </c>
      <c r="P929" s="43" t="s">
        <v>276</v>
      </c>
      <c r="Q929" s="31" t="b">
        <f>IF(AND(OR(G929:G933=DATOS!C$8,G929:G933=DATOS!C$9),H929:H933=DATOS!B$4),ROW(G929:G933))</f>
        <v>0</v>
      </c>
      <c r="R929" s="31" t="str">
        <f t="shared" ca="1" si="0"/>
        <v/>
      </c>
      <c r="S929" s="31">
        <f t="shared" ca="1" si="8"/>
        <v>0</v>
      </c>
      <c r="T929" s="32"/>
      <c r="U929" s="32"/>
      <c r="V929" s="32"/>
      <c r="W929" s="32"/>
      <c r="X929" s="32"/>
      <c r="Y929" s="32"/>
      <c r="Z929" s="32"/>
      <c r="AA929" s="32"/>
      <c r="AB929" s="32"/>
      <c r="AC929" s="32"/>
      <c r="AD929" s="32"/>
      <c r="AE929" s="32"/>
    </row>
    <row r="930" spans="1:31" ht="12.75">
      <c r="A930" s="37" t="s">
        <v>10106</v>
      </c>
      <c r="B930" s="43" t="s">
        <v>10107</v>
      </c>
      <c r="C930" s="45" t="s">
        <v>6371</v>
      </c>
      <c r="D930" s="45" t="s">
        <v>7690</v>
      </c>
      <c r="E930" s="101">
        <v>43684</v>
      </c>
      <c r="F930" s="43" t="s">
        <v>10108</v>
      </c>
      <c r="G930" s="43" t="s">
        <v>271</v>
      </c>
      <c r="H930" s="51" t="s">
        <v>223</v>
      </c>
      <c r="I930" s="43" t="s">
        <v>273</v>
      </c>
      <c r="J930" s="43"/>
      <c r="K930" s="52">
        <v>43686</v>
      </c>
      <c r="L930" s="48">
        <v>43689</v>
      </c>
      <c r="M930" s="43"/>
      <c r="N930" s="43" t="s">
        <v>10109</v>
      </c>
      <c r="O930" s="121">
        <v>43797</v>
      </c>
      <c r="P930" s="43" t="s">
        <v>4659</v>
      </c>
      <c r="Q930" s="31" t="b">
        <f>IF(AND(OR(G930:G934=DATOS!C$8,G930:G934=DATOS!C$9),H930:H934=DATOS!B$4),ROW(G930:G934))</f>
        <v>0</v>
      </c>
      <c r="R930" s="31" t="str">
        <f t="shared" ca="1" si="0"/>
        <v/>
      </c>
      <c r="S930" s="31">
        <f t="shared" ca="1" si="8"/>
        <v>0</v>
      </c>
      <c r="T930" s="32"/>
      <c r="U930" s="32"/>
      <c r="V930" s="32"/>
      <c r="W930" s="32"/>
      <c r="X930" s="32"/>
      <c r="Y930" s="32"/>
      <c r="Z930" s="32"/>
      <c r="AA930" s="32"/>
      <c r="AB930" s="32"/>
      <c r="AC930" s="32"/>
      <c r="AD930" s="32"/>
      <c r="AE930" s="32"/>
    </row>
    <row r="931" spans="1:31" ht="12.75">
      <c r="A931" s="37" t="s">
        <v>5671</v>
      </c>
      <c r="B931" s="43" t="s">
        <v>5672</v>
      </c>
      <c r="C931" s="45" t="s">
        <v>701</v>
      </c>
      <c r="D931" s="45" t="s">
        <v>4647</v>
      </c>
      <c r="E931" s="101">
        <v>43684</v>
      </c>
      <c r="F931" s="43" t="s">
        <v>6802</v>
      </c>
      <c r="G931" s="43" t="s">
        <v>384</v>
      </c>
      <c r="H931" s="51" t="s">
        <v>223</v>
      </c>
      <c r="I931" s="43" t="s">
        <v>226</v>
      </c>
      <c r="J931" s="31"/>
      <c r="K931" s="55"/>
      <c r="L931" s="31"/>
      <c r="M931" s="31"/>
      <c r="N931" s="43" t="s">
        <v>6495</v>
      </c>
      <c r="O931" s="48">
        <v>43685</v>
      </c>
      <c r="P931" s="43" t="s">
        <v>389</v>
      </c>
      <c r="Q931" s="31" t="b">
        <f>IF(AND(OR(G931:G935=DATOS!C$8,G931:G935=DATOS!C$9),H931:H935=DATOS!B$4),ROW(G931:G935))</f>
        <v>0</v>
      </c>
      <c r="R931" s="31" t="str">
        <f t="shared" ca="1" si="0"/>
        <v/>
      </c>
      <c r="S931" s="31">
        <f t="shared" ca="1" si="8"/>
        <v>0</v>
      </c>
      <c r="T931" s="32"/>
      <c r="U931" s="32"/>
      <c r="V931" s="32"/>
      <c r="W931" s="32"/>
      <c r="X931" s="32"/>
      <c r="Y931" s="32"/>
      <c r="Z931" s="32"/>
      <c r="AA931" s="32"/>
      <c r="AB931" s="32"/>
      <c r="AC931" s="32"/>
      <c r="AD931" s="32"/>
      <c r="AE931" s="32"/>
    </row>
    <row r="932" spans="1:31" ht="12.75">
      <c r="A932" s="99" t="s">
        <v>9386</v>
      </c>
      <c r="B932" s="43" t="s">
        <v>7182</v>
      </c>
      <c r="C932" s="45" t="s">
        <v>414</v>
      </c>
      <c r="D932" s="45" t="s">
        <v>7690</v>
      </c>
      <c r="E932" s="101">
        <v>43684</v>
      </c>
      <c r="F932" s="43" t="s">
        <v>10117</v>
      </c>
      <c r="G932" s="43" t="s">
        <v>114</v>
      </c>
      <c r="H932" s="51" t="s">
        <v>223</v>
      </c>
      <c r="I932" s="43" t="s">
        <v>226</v>
      </c>
      <c r="J932" s="31"/>
      <c r="K932" s="52">
        <v>43685</v>
      </c>
      <c r="L932" s="31"/>
      <c r="M932" s="31"/>
      <c r="N932" s="43" t="s">
        <v>10119</v>
      </c>
      <c r="O932" s="48">
        <v>43685</v>
      </c>
      <c r="P932" s="43" t="s">
        <v>7650</v>
      </c>
      <c r="Q932" s="31" t="b">
        <f>IF(AND(OR(G932:G936=DATOS!C$8,G932:G936=DATOS!C$9),H932:H936=DATOS!B$4),ROW(G932:G936))</f>
        <v>0</v>
      </c>
      <c r="R932" s="31" t="str">
        <f t="shared" ca="1" si="0"/>
        <v/>
      </c>
      <c r="S932" s="31">
        <f t="shared" ca="1" si="8"/>
        <v>0</v>
      </c>
      <c r="T932" s="32"/>
      <c r="U932" s="32"/>
      <c r="V932" s="32"/>
      <c r="W932" s="32"/>
      <c r="X932" s="32"/>
      <c r="Y932" s="32"/>
      <c r="Z932" s="32"/>
      <c r="AA932" s="32"/>
      <c r="AB932" s="32"/>
      <c r="AC932" s="32"/>
      <c r="AD932" s="32"/>
      <c r="AE932" s="32"/>
    </row>
    <row r="933" spans="1:31" ht="12.75">
      <c r="A933" s="99" t="s">
        <v>10121</v>
      </c>
      <c r="B933" s="43" t="s">
        <v>10122</v>
      </c>
      <c r="C933" s="45" t="s">
        <v>263</v>
      </c>
      <c r="D933" s="45" t="s">
        <v>266</v>
      </c>
      <c r="E933" s="101">
        <v>43684</v>
      </c>
      <c r="F933" s="43" t="s">
        <v>7808</v>
      </c>
      <c r="G933" s="43" t="s">
        <v>271</v>
      </c>
      <c r="H933" s="51" t="s">
        <v>223</v>
      </c>
      <c r="I933" s="43" t="s">
        <v>226</v>
      </c>
      <c r="J933" s="31"/>
      <c r="K933" s="55"/>
      <c r="L933" s="31"/>
      <c r="M933" s="31"/>
      <c r="N933" s="43" t="s">
        <v>7499</v>
      </c>
      <c r="O933" s="48">
        <v>43684</v>
      </c>
      <c r="P933" s="43" t="s">
        <v>10124</v>
      </c>
      <c r="Q933" s="31" t="b">
        <f>IF(AND(OR(G933:G937=DATOS!C$8,G933:G937=DATOS!C$9),H933:H937=DATOS!B$4),ROW(G933:G937))</f>
        <v>0</v>
      </c>
      <c r="R933" s="31" t="str">
        <f t="shared" ca="1" si="0"/>
        <v/>
      </c>
      <c r="S933" s="31">
        <f t="shared" ca="1" si="8"/>
        <v>0</v>
      </c>
      <c r="T933" s="32"/>
      <c r="U933" s="32"/>
      <c r="V933" s="32"/>
      <c r="W933" s="32"/>
      <c r="X933" s="32"/>
      <c r="Y933" s="32"/>
      <c r="Z933" s="32"/>
      <c r="AA933" s="32"/>
      <c r="AB933" s="32"/>
      <c r="AC933" s="32"/>
      <c r="AD933" s="32"/>
      <c r="AE933" s="32"/>
    </row>
    <row r="934" spans="1:31" ht="12.75">
      <c r="A934" s="37" t="s">
        <v>5309</v>
      </c>
      <c r="B934" s="43" t="s">
        <v>5798</v>
      </c>
      <c r="C934" s="45" t="s">
        <v>701</v>
      </c>
      <c r="D934" s="45" t="s">
        <v>266</v>
      </c>
      <c r="E934" s="101">
        <v>43684</v>
      </c>
      <c r="F934" s="43" t="s">
        <v>361</v>
      </c>
      <c r="G934" s="43" t="s">
        <v>384</v>
      </c>
      <c r="H934" s="51" t="s">
        <v>223</v>
      </c>
      <c r="I934" s="43" t="s">
        <v>226</v>
      </c>
      <c r="J934" s="43"/>
      <c r="K934" s="52"/>
      <c r="L934" s="43"/>
      <c r="M934" s="43"/>
      <c r="N934" s="43" t="s">
        <v>10127</v>
      </c>
      <c r="O934" s="121">
        <v>43686</v>
      </c>
      <c r="P934" s="43" t="s">
        <v>5576</v>
      </c>
      <c r="Q934" s="31" t="b">
        <f>IF(AND(OR(G934:G938=DATOS!C$8,G934:G938=DATOS!C$9),H934:H938=DATOS!B$4),ROW(G934:G938))</f>
        <v>0</v>
      </c>
      <c r="R934" s="31" t="str">
        <f t="shared" ca="1" si="0"/>
        <v/>
      </c>
      <c r="S934" s="31">
        <f t="shared" ca="1" si="8"/>
        <v>0</v>
      </c>
      <c r="T934" s="32"/>
      <c r="U934" s="32"/>
      <c r="V934" s="32"/>
      <c r="W934" s="32"/>
      <c r="X934" s="32"/>
      <c r="Y934" s="32"/>
      <c r="Z934" s="32"/>
      <c r="AA934" s="32"/>
      <c r="AB934" s="32"/>
      <c r="AC934" s="32"/>
      <c r="AD934" s="32"/>
      <c r="AE934" s="32"/>
    </row>
    <row r="935" spans="1:31" ht="12.75">
      <c r="A935" s="37" t="s">
        <v>10129</v>
      </c>
      <c r="B935" s="43" t="s">
        <v>6712</v>
      </c>
      <c r="C935" s="45" t="s">
        <v>4761</v>
      </c>
      <c r="D935" s="45" t="s">
        <v>4647</v>
      </c>
      <c r="E935" s="52">
        <v>43685</v>
      </c>
      <c r="F935" s="43" t="s">
        <v>10130</v>
      </c>
      <c r="G935" s="43" t="s">
        <v>384</v>
      </c>
      <c r="H935" s="51" t="s">
        <v>223</v>
      </c>
      <c r="I935" s="43" t="s">
        <v>226</v>
      </c>
      <c r="J935" s="43"/>
      <c r="K935" s="52">
        <v>43685</v>
      </c>
      <c r="L935" s="362">
        <v>43686</v>
      </c>
      <c r="M935" s="48">
        <v>43694</v>
      </c>
      <c r="N935" s="43" t="s">
        <v>10131</v>
      </c>
      <c r="O935" s="43" t="s">
        <v>10132</v>
      </c>
      <c r="P935" s="43" t="s">
        <v>389</v>
      </c>
      <c r="Q935" s="31" t="b">
        <f>IF(AND(OR(G935:G939=DATOS!C$8,G935:G939=DATOS!C$9),H935:H939=DATOS!B$4),ROW(G935:G939))</f>
        <v>0</v>
      </c>
      <c r="R935" s="31" t="str">
        <f t="shared" ca="1" si="0"/>
        <v/>
      </c>
      <c r="S935" s="31">
        <f t="shared" ca="1" si="8"/>
        <v>0</v>
      </c>
      <c r="T935" s="32"/>
      <c r="U935" s="32"/>
      <c r="V935" s="32"/>
      <c r="W935" s="32"/>
      <c r="X935" s="32"/>
      <c r="Y935" s="32"/>
      <c r="Z935" s="32"/>
      <c r="AA935" s="32"/>
      <c r="AB935" s="32"/>
      <c r="AC935" s="32"/>
      <c r="AD935" s="32"/>
      <c r="AE935" s="32"/>
    </row>
    <row r="936" spans="1:31" ht="12.75">
      <c r="A936" s="99" t="s">
        <v>6783</v>
      </c>
      <c r="B936" s="43" t="s">
        <v>6784</v>
      </c>
      <c r="C936" s="45" t="s">
        <v>4655</v>
      </c>
      <c r="D936" s="45" t="s">
        <v>7690</v>
      </c>
      <c r="E936" s="52">
        <v>43685</v>
      </c>
      <c r="F936" s="43" t="s">
        <v>10136</v>
      </c>
      <c r="G936" s="43" t="s">
        <v>114</v>
      </c>
      <c r="H936" s="51" t="s">
        <v>223</v>
      </c>
      <c r="I936" s="43" t="s">
        <v>226</v>
      </c>
      <c r="J936" s="43"/>
      <c r="K936" s="52"/>
      <c r="L936" s="43"/>
      <c r="M936" s="43"/>
      <c r="N936" s="43" t="s">
        <v>8375</v>
      </c>
      <c r="O936" s="121">
        <v>43685</v>
      </c>
      <c r="P936" s="43" t="s">
        <v>7650</v>
      </c>
      <c r="Q936" s="31" t="b">
        <f>IF(AND(OR(G936:G940=DATOS!C$8,G936:G940=DATOS!C$9),H936:H940=DATOS!B$4),ROW(G936:G940))</f>
        <v>0</v>
      </c>
      <c r="R936" s="31" t="str">
        <f t="shared" ca="1" si="0"/>
        <v/>
      </c>
      <c r="S936" s="31">
        <f t="shared" ca="1" si="8"/>
        <v>0</v>
      </c>
      <c r="T936" s="32"/>
      <c r="U936" s="32"/>
      <c r="V936" s="32"/>
      <c r="W936" s="32"/>
      <c r="X936" s="32"/>
      <c r="Y936" s="32"/>
      <c r="Z936" s="32"/>
      <c r="AA936" s="32"/>
      <c r="AB936" s="32"/>
      <c r="AC936" s="32"/>
      <c r="AD936" s="32"/>
      <c r="AE936" s="32"/>
    </row>
    <row r="937" spans="1:31" ht="12.75">
      <c r="A937" s="37" t="s">
        <v>10141</v>
      </c>
      <c r="B937" s="43" t="s">
        <v>7774</v>
      </c>
      <c r="C937" s="45" t="s">
        <v>4761</v>
      </c>
      <c r="D937" s="45" t="s">
        <v>266</v>
      </c>
      <c r="E937" s="52">
        <v>43685</v>
      </c>
      <c r="F937" s="43" t="s">
        <v>361</v>
      </c>
      <c r="G937" s="43" t="s">
        <v>114</v>
      </c>
      <c r="H937" s="51" t="s">
        <v>223</v>
      </c>
      <c r="I937" s="43" t="s">
        <v>126</v>
      </c>
      <c r="J937" s="31"/>
      <c r="K937" s="55"/>
      <c r="L937" s="31"/>
      <c r="M937" s="31"/>
      <c r="N937" s="43" t="s">
        <v>10142</v>
      </c>
      <c r="O937" s="48">
        <v>43685</v>
      </c>
      <c r="P937" s="43" t="s">
        <v>276</v>
      </c>
      <c r="Q937" s="31" t="b">
        <f>IF(AND(OR(G937:G941=DATOS!C$8,G937:G941=DATOS!C$9),H937:H941=DATOS!B$4),ROW(G937:G941))</f>
        <v>0</v>
      </c>
      <c r="R937" s="31" t="str">
        <f t="shared" ca="1" si="0"/>
        <v/>
      </c>
      <c r="S937" s="31">
        <f t="shared" ca="1" si="8"/>
        <v>0</v>
      </c>
      <c r="T937" s="32"/>
      <c r="U937" s="32"/>
      <c r="V937" s="32"/>
      <c r="W937" s="32"/>
      <c r="X937" s="32"/>
      <c r="Y937" s="32"/>
      <c r="Z937" s="32"/>
      <c r="AA937" s="32"/>
      <c r="AB937" s="32"/>
      <c r="AC937" s="32"/>
      <c r="AD937" s="32"/>
      <c r="AE937" s="32"/>
    </row>
    <row r="938" spans="1:31" ht="12.75">
      <c r="A938" s="37" t="s">
        <v>10144</v>
      </c>
      <c r="B938" s="43" t="s">
        <v>10145</v>
      </c>
      <c r="C938" s="45" t="s">
        <v>216</v>
      </c>
      <c r="D938" s="45" t="s">
        <v>4647</v>
      </c>
      <c r="E938" s="52">
        <v>43685</v>
      </c>
      <c r="F938" s="43" t="s">
        <v>4787</v>
      </c>
      <c r="G938" s="43" t="s">
        <v>114</v>
      </c>
      <c r="H938" s="51" t="s">
        <v>223</v>
      </c>
      <c r="I938" s="43" t="s">
        <v>226</v>
      </c>
      <c r="J938" s="43"/>
      <c r="K938" s="52"/>
      <c r="L938" s="43"/>
      <c r="M938" s="43"/>
      <c r="N938" s="43" t="s">
        <v>10146</v>
      </c>
      <c r="O938" s="48">
        <v>43685</v>
      </c>
      <c r="P938" s="43" t="s">
        <v>4652</v>
      </c>
      <c r="Q938" s="31" t="b">
        <f>IF(AND(OR(G938:G942=DATOS!C$8,G938:G942=DATOS!C$9),H938:H942=DATOS!B$4),ROW(G938:G942))</f>
        <v>0</v>
      </c>
      <c r="R938" s="31" t="str">
        <f t="shared" ca="1" si="0"/>
        <v/>
      </c>
      <c r="S938" s="31">
        <f t="shared" ca="1" si="8"/>
        <v>0</v>
      </c>
      <c r="T938" s="32"/>
      <c r="U938" s="32"/>
      <c r="V938" s="32"/>
      <c r="W938" s="32"/>
      <c r="X938" s="32"/>
      <c r="Y938" s="32"/>
      <c r="Z938" s="32"/>
      <c r="AA938" s="32"/>
      <c r="AB938" s="32"/>
      <c r="AC938" s="32"/>
      <c r="AD938" s="32"/>
      <c r="AE938" s="32"/>
    </row>
    <row r="939" spans="1:31" ht="12.75">
      <c r="A939" s="37" t="s">
        <v>5017</v>
      </c>
      <c r="B939" s="43" t="s">
        <v>5019</v>
      </c>
      <c r="C939" s="45" t="s">
        <v>4746</v>
      </c>
      <c r="D939" s="45" t="s">
        <v>266</v>
      </c>
      <c r="E939" s="52">
        <v>43685</v>
      </c>
      <c r="F939" s="43" t="s">
        <v>361</v>
      </c>
      <c r="G939" s="43" t="s">
        <v>384</v>
      </c>
      <c r="H939" s="51" t="s">
        <v>223</v>
      </c>
      <c r="I939" s="43" t="s">
        <v>226</v>
      </c>
      <c r="J939" s="363"/>
      <c r="K939" s="364">
        <v>43691</v>
      </c>
      <c r="L939" s="363"/>
      <c r="M939" s="363"/>
      <c r="N939" s="43" t="s">
        <v>10149</v>
      </c>
      <c r="O939" s="121">
        <v>43686</v>
      </c>
      <c r="P939" s="43" t="s">
        <v>389</v>
      </c>
      <c r="Q939" s="31" t="b">
        <f>IF(AND(OR(G939:G943=DATOS!C$8,G939:G943=DATOS!C$9),H939:H943=DATOS!B$4),ROW(G939:G943))</f>
        <v>0</v>
      </c>
      <c r="R939" s="31" t="str">
        <f t="shared" ca="1" si="0"/>
        <v/>
      </c>
      <c r="S939" s="31">
        <f t="shared" ca="1" si="8"/>
        <v>0</v>
      </c>
      <c r="T939" s="32"/>
      <c r="U939" s="32"/>
      <c r="V939" s="32"/>
      <c r="W939" s="32"/>
      <c r="X939" s="32"/>
      <c r="Y939" s="32"/>
      <c r="Z939" s="32"/>
      <c r="AA939" s="32"/>
      <c r="AB939" s="32"/>
      <c r="AC939" s="32"/>
      <c r="AD939" s="32"/>
      <c r="AE939" s="32"/>
    </row>
    <row r="940" spans="1:31" ht="12.75">
      <c r="A940" s="37" t="s">
        <v>10154</v>
      </c>
      <c r="B940" s="43" t="s">
        <v>6810</v>
      </c>
      <c r="C940" s="45" t="s">
        <v>216</v>
      </c>
      <c r="D940" s="45" t="s">
        <v>7690</v>
      </c>
      <c r="E940" s="52">
        <v>43685</v>
      </c>
      <c r="F940" s="43" t="s">
        <v>3490</v>
      </c>
      <c r="G940" s="43" t="s">
        <v>384</v>
      </c>
      <c r="H940" s="51" t="s">
        <v>223</v>
      </c>
      <c r="I940" s="43" t="s">
        <v>226</v>
      </c>
      <c r="J940" s="43"/>
      <c r="K940" s="52"/>
      <c r="L940" s="43"/>
      <c r="M940" s="43"/>
      <c r="N940" s="43" t="s">
        <v>10155</v>
      </c>
      <c r="O940" s="48">
        <v>43686</v>
      </c>
      <c r="P940" s="43" t="s">
        <v>389</v>
      </c>
      <c r="Q940" s="31" t="b">
        <f>IF(AND(OR(G940:G944=DATOS!C$8,G940:G944=DATOS!C$9),H940:H944=DATOS!B$4),ROW(G940:G944))</f>
        <v>0</v>
      </c>
      <c r="R940" s="31" t="str">
        <f t="shared" ca="1" si="0"/>
        <v/>
      </c>
      <c r="S940" s="31">
        <f t="shared" ca="1" si="8"/>
        <v>0</v>
      </c>
      <c r="T940" s="32"/>
      <c r="U940" s="32"/>
      <c r="V940" s="32"/>
      <c r="W940" s="32"/>
      <c r="X940" s="32"/>
      <c r="Y940" s="32"/>
      <c r="Z940" s="32"/>
      <c r="AA940" s="32"/>
      <c r="AB940" s="32"/>
      <c r="AC940" s="32"/>
      <c r="AD940" s="32"/>
      <c r="AE940" s="32"/>
    </row>
    <row r="941" spans="1:31" ht="12.75">
      <c r="A941" s="37" t="s">
        <v>9930</v>
      </c>
      <c r="B941" s="43" t="s">
        <v>8672</v>
      </c>
      <c r="C941" s="45" t="s">
        <v>5086</v>
      </c>
      <c r="D941" s="45" t="s">
        <v>266</v>
      </c>
      <c r="E941" s="52">
        <v>43685</v>
      </c>
      <c r="F941" s="43" t="s">
        <v>10157</v>
      </c>
      <c r="G941" s="43" t="s">
        <v>271</v>
      </c>
      <c r="H941" s="51" t="s">
        <v>223</v>
      </c>
      <c r="I941" s="43" t="s">
        <v>226</v>
      </c>
      <c r="J941" s="43"/>
      <c r="K941" s="52"/>
      <c r="L941" s="43"/>
      <c r="M941" s="43"/>
      <c r="N941" s="43" t="s">
        <v>10159</v>
      </c>
      <c r="O941" s="48">
        <v>43685</v>
      </c>
      <c r="P941" s="43" t="s">
        <v>276</v>
      </c>
      <c r="Q941" s="31" t="b">
        <f>IF(AND(OR(G941:G945=DATOS!C$8,G941:G945=DATOS!C$9),H941:H945=DATOS!B$4),ROW(G941:G945))</f>
        <v>0</v>
      </c>
      <c r="R941" s="31" t="str">
        <f t="shared" ca="1" si="0"/>
        <v/>
      </c>
      <c r="S941" s="31">
        <f t="shared" ca="1" si="8"/>
        <v>0</v>
      </c>
      <c r="T941" s="32"/>
      <c r="U941" s="32"/>
      <c r="V941" s="32"/>
      <c r="W941" s="32"/>
      <c r="X941" s="32"/>
      <c r="Y941" s="32"/>
      <c r="Z941" s="32"/>
      <c r="AA941" s="32"/>
      <c r="AB941" s="32"/>
      <c r="AC941" s="32"/>
      <c r="AD941" s="32"/>
      <c r="AE941" s="32"/>
    </row>
    <row r="942" spans="1:31" ht="12.75">
      <c r="A942" s="99" t="s">
        <v>10163</v>
      </c>
      <c r="B942" s="43" t="s">
        <v>5791</v>
      </c>
      <c r="C942" s="45" t="s">
        <v>624</v>
      </c>
      <c r="D942" s="45" t="s">
        <v>4647</v>
      </c>
      <c r="E942" s="52">
        <v>43686</v>
      </c>
      <c r="F942" s="43" t="s">
        <v>4710</v>
      </c>
      <c r="G942" s="43" t="s">
        <v>114</v>
      </c>
      <c r="H942" s="51" t="s">
        <v>223</v>
      </c>
      <c r="I942" s="43" t="s">
        <v>226</v>
      </c>
      <c r="J942" s="31"/>
      <c r="K942" s="55"/>
      <c r="L942" s="31"/>
      <c r="M942" s="31"/>
      <c r="N942" s="43" t="s">
        <v>9637</v>
      </c>
      <c r="O942" s="48">
        <v>43686</v>
      </c>
      <c r="P942" s="43" t="s">
        <v>4652</v>
      </c>
      <c r="Q942" s="31" t="b">
        <f>IF(AND(OR(G942:G946=DATOS!C$8,G942:G946=DATOS!C$9),H942:H946=DATOS!B$4),ROW(G942:G946))</f>
        <v>0</v>
      </c>
      <c r="R942" s="31" t="str">
        <f t="shared" ca="1" si="0"/>
        <v/>
      </c>
      <c r="S942" s="31">
        <f t="shared" ca="1" si="8"/>
        <v>0</v>
      </c>
      <c r="T942" s="32"/>
      <c r="U942" s="32"/>
      <c r="V942" s="32"/>
      <c r="W942" s="32"/>
      <c r="X942" s="32"/>
      <c r="Y942" s="32"/>
      <c r="Z942" s="32"/>
      <c r="AA942" s="32"/>
      <c r="AB942" s="32"/>
      <c r="AC942" s="32"/>
      <c r="AD942" s="32"/>
      <c r="AE942" s="32"/>
    </row>
    <row r="943" spans="1:31" ht="12.75">
      <c r="A943" s="99" t="s">
        <v>10167</v>
      </c>
      <c r="B943" s="43" t="s">
        <v>5708</v>
      </c>
      <c r="C943" s="45" t="s">
        <v>785</v>
      </c>
      <c r="D943" s="45" t="s">
        <v>4647</v>
      </c>
      <c r="E943" s="52">
        <v>43686</v>
      </c>
      <c r="F943" s="43" t="s">
        <v>4787</v>
      </c>
      <c r="G943" s="43" t="s">
        <v>114</v>
      </c>
      <c r="H943" s="51" t="s">
        <v>223</v>
      </c>
      <c r="I943" s="43" t="s">
        <v>226</v>
      </c>
      <c r="J943" s="43"/>
      <c r="K943" s="52"/>
      <c r="L943" s="43"/>
      <c r="M943" s="43"/>
      <c r="N943" s="43" t="s">
        <v>6480</v>
      </c>
      <c r="O943" s="48">
        <v>43686</v>
      </c>
      <c r="P943" s="43" t="s">
        <v>4652</v>
      </c>
      <c r="Q943" s="31" t="b">
        <f>IF(AND(OR(G943:G947=DATOS!C$8,G943:G947=DATOS!C$9),H943:H947=DATOS!B$4),ROW(G943:G947))</f>
        <v>0</v>
      </c>
      <c r="R943" s="31" t="str">
        <f t="shared" ca="1" si="0"/>
        <v/>
      </c>
      <c r="S943" s="31">
        <f t="shared" ca="1" si="8"/>
        <v>0</v>
      </c>
      <c r="T943" s="32"/>
      <c r="U943" s="32"/>
      <c r="V943" s="32"/>
      <c r="W943" s="32"/>
      <c r="X943" s="32"/>
      <c r="Y943" s="32"/>
      <c r="Z943" s="32"/>
      <c r="AA943" s="32"/>
      <c r="AB943" s="32"/>
      <c r="AC943" s="32"/>
      <c r="AD943" s="32"/>
      <c r="AE943" s="32"/>
    </row>
    <row r="944" spans="1:31" ht="12.75">
      <c r="A944" s="99" t="s">
        <v>10170</v>
      </c>
      <c r="B944" s="43" t="s">
        <v>10171</v>
      </c>
      <c r="C944" s="45" t="s">
        <v>664</v>
      </c>
      <c r="D944" s="45" t="s">
        <v>266</v>
      </c>
      <c r="E944" s="52">
        <v>43686</v>
      </c>
      <c r="F944" s="43" t="s">
        <v>10172</v>
      </c>
      <c r="G944" s="43" t="s">
        <v>222</v>
      </c>
      <c r="H944" s="51" t="s">
        <v>223</v>
      </c>
      <c r="I944" s="43" t="s">
        <v>226</v>
      </c>
      <c r="J944" s="31"/>
      <c r="K944" s="55"/>
      <c r="L944" s="31"/>
      <c r="M944" s="31"/>
      <c r="N944" s="43" t="s">
        <v>10173</v>
      </c>
      <c r="O944" s="48">
        <v>43686</v>
      </c>
      <c r="P944" s="43" t="s">
        <v>276</v>
      </c>
      <c r="Q944" s="31" t="b">
        <f>IF(AND(OR(G944:G948=DATOS!C$8,G944:G948=DATOS!C$9),H944:H948=DATOS!B$4),ROW(G944:G948))</f>
        <v>0</v>
      </c>
      <c r="R944" s="31" t="str">
        <f t="shared" ca="1" si="0"/>
        <v/>
      </c>
      <c r="S944" s="31">
        <f t="shared" ca="1" si="8"/>
        <v>0</v>
      </c>
      <c r="T944" s="32"/>
      <c r="U944" s="32"/>
      <c r="V944" s="32"/>
      <c r="W944" s="32"/>
      <c r="X944" s="32"/>
      <c r="Y944" s="32"/>
      <c r="Z944" s="32"/>
      <c r="AA944" s="32"/>
      <c r="AB944" s="32"/>
      <c r="AC944" s="32"/>
      <c r="AD944" s="32"/>
      <c r="AE944" s="32"/>
    </row>
    <row r="945" spans="1:31" ht="12.75">
      <c r="A945" s="37" t="s">
        <v>4949</v>
      </c>
      <c r="B945" s="43" t="s">
        <v>9805</v>
      </c>
      <c r="C945" s="45" t="s">
        <v>263</v>
      </c>
      <c r="D945" s="45" t="s">
        <v>4647</v>
      </c>
      <c r="E945" s="52">
        <v>43687</v>
      </c>
      <c r="F945" s="43" t="s">
        <v>5152</v>
      </c>
      <c r="G945" s="43" t="s">
        <v>114</v>
      </c>
      <c r="H945" s="51" t="s">
        <v>223</v>
      </c>
      <c r="I945" s="43" t="s">
        <v>273</v>
      </c>
      <c r="J945" s="31"/>
      <c r="K945" s="55"/>
      <c r="L945" s="31"/>
      <c r="M945" s="31"/>
      <c r="N945" s="43" t="s">
        <v>6480</v>
      </c>
      <c r="O945" s="48">
        <v>43687</v>
      </c>
      <c r="P945" s="43" t="s">
        <v>4652</v>
      </c>
      <c r="Q945" s="31" t="b">
        <f>IF(AND(OR(G945:G949=DATOS!C$8,G945:G949=DATOS!C$9),H945:H949=DATOS!B$4),ROW(G945:G949))</f>
        <v>0</v>
      </c>
      <c r="R945" s="31" t="str">
        <f t="shared" ca="1" si="0"/>
        <v/>
      </c>
      <c r="S945" s="31">
        <f t="shared" ca="1" si="8"/>
        <v>0</v>
      </c>
      <c r="T945" s="32"/>
      <c r="U945" s="32"/>
      <c r="V945" s="32"/>
      <c r="W945" s="32"/>
      <c r="X945" s="32"/>
      <c r="Y945" s="32"/>
      <c r="Z945" s="32"/>
      <c r="AA945" s="32"/>
      <c r="AB945" s="32"/>
      <c r="AC945" s="32"/>
      <c r="AD945" s="32"/>
      <c r="AE945" s="32"/>
    </row>
    <row r="946" spans="1:31" ht="12.75">
      <c r="A946" s="99" t="s">
        <v>10181</v>
      </c>
      <c r="B946" s="43" t="s">
        <v>10182</v>
      </c>
      <c r="C946" s="45" t="s">
        <v>4655</v>
      </c>
      <c r="D946" s="45" t="s">
        <v>4647</v>
      </c>
      <c r="E946" s="52">
        <v>43687</v>
      </c>
      <c r="F946" s="43" t="s">
        <v>4787</v>
      </c>
      <c r="G946" s="43" t="s">
        <v>114</v>
      </c>
      <c r="H946" s="51" t="s">
        <v>223</v>
      </c>
      <c r="I946" s="43" t="s">
        <v>226</v>
      </c>
      <c r="J946" s="43"/>
      <c r="K946" s="52"/>
      <c r="L946" s="43"/>
      <c r="M946" s="43"/>
      <c r="N946" s="43" t="s">
        <v>6480</v>
      </c>
      <c r="O946" s="48">
        <v>43687</v>
      </c>
      <c r="P946" s="43" t="s">
        <v>4652</v>
      </c>
      <c r="Q946" s="31" t="b">
        <f>IF(AND(OR(G946:G950=DATOS!C$8,G946:G950=DATOS!C$9),H946:H950=DATOS!B$4),ROW(G946:G950))</f>
        <v>0</v>
      </c>
      <c r="R946" s="31" t="str">
        <f t="shared" ca="1" si="0"/>
        <v/>
      </c>
      <c r="S946" s="31">
        <f t="shared" ca="1" si="8"/>
        <v>0</v>
      </c>
      <c r="T946" s="32"/>
      <c r="U946" s="32"/>
      <c r="V946" s="32"/>
      <c r="W946" s="32"/>
      <c r="X946" s="32"/>
      <c r="Y946" s="32"/>
      <c r="Z946" s="32"/>
      <c r="AA946" s="32"/>
      <c r="AB946" s="32"/>
      <c r="AC946" s="32"/>
      <c r="AD946" s="32"/>
      <c r="AE946" s="32"/>
    </row>
    <row r="947" spans="1:31" ht="12.75">
      <c r="A947" s="99" t="s">
        <v>9329</v>
      </c>
      <c r="B947" s="43" t="s">
        <v>9330</v>
      </c>
      <c r="C947" s="45" t="s">
        <v>380</v>
      </c>
      <c r="D947" s="45" t="s">
        <v>266</v>
      </c>
      <c r="E947" s="52">
        <v>43687</v>
      </c>
      <c r="F947" s="43" t="s">
        <v>481</v>
      </c>
      <c r="G947" s="43" t="s">
        <v>483</v>
      </c>
      <c r="H947" s="51" t="s">
        <v>223</v>
      </c>
      <c r="I947" s="43" t="s">
        <v>226</v>
      </c>
      <c r="J947" s="31"/>
      <c r="K947" s="55"/>
      <c r="L947" s="31"/>
      <c r="M947" s="31"/>
      <c r="N947" s="43" t="s">
        <v>10185</v>
      </c>
      <c r="O947" s="48">
        <v>43687</v>
      </c>
      <c r="P947" s="43" t="s">
        <v>276</v>
      </c>
      <c r="Q947" s="31" t="b">
        <f>IF(AND(OR(G947:G951=DATOS!C$8,G947:G951=DATOS!C$9),H947:H951=DATOS!B$4),ROW(G947:G951))</f>
        <v>0</v>
      </c>
      <c r="R947" s="31" t="str">
        <f t="shared" ca="1" si="0"/>
        <v/>
      </c>
      <c r="S947" s="31">
        <f t="shared" ca="1" si="8"/>
        <v>0</v>
      </c>
      <c r="T947" s="32"/>
      <c r="U947" s="32"/>
      <c r="V947" s="32"/>
      <c r="W947" s="32"/>
      <c r="X947" s="32"/>
      <c r="Y947" s="32"/>
      <c r="Z947" s="32"/>
      <c r="AA947" s="32"/>
      <c r="AB947" s="32"/>
      <c r="AC947" s="32"/>
      <c r="AD947" s="32"/>
      <c r="AE947" s="32"/>
    </row>
    <row r="948" spans="1:31" ht="12.75">
      <c r="A948" s="99" t="s">
        <v>8417</v>
      </c>
      <c r="B948" s="43" t="s">
        <v>10191</v>
      </c>
      <c r="C948" s="45" t="s">
        <v>263</v>
      </c>
      <c r="D948" s="45" t="s">
        <v>4647</v>
      </c>
      <c r="E948" s="52">
        <v>43687</v>
      </c>
      <c r="F948" s="43" t="s">
        <v>5152</v>
      </c>
      <c r="G948" s="43" t="s">
        <v>114</v>
      </c>
      <c r="H948" s="51" t="s">
        <v>223</v>
      </c>
      <c r="I948" s="43" t="s">
        <v>226</v>
      </c>
      <c r="J948" s="31"/>
      <c r="K948" s="52">
        <v>43690</v>
      </c>
      <c r="L948" s="31"/>
      <c r="M948" s="31"/>
      <c r="N948" s="43" t="s">
        <v>10194</v>
      </c>
      <c r="O948" s="48">
        <v>43690</v>
      </c>
      <c r="P948" s="43" t="s">
        <v>4652</v>
      </c>
      <c r="Q948" s="31" t="b">
        <f>IF(AND(OR(G948:G952=DATOS!C$8,G948:G952=DATOS!C$9),H948:H952=DATOS!B$4),ROW(G948:G952))</f>
        <v>0</v>
      </c>
      <c r="R948" s="31" t="str">
        <f t="shared" ca="1" si="0"/>
        <v/>
      </c>
      <c r="S948" s="31">
        <f t="shared" ca="1" si="8"/>
        <v>0</v>
      </c>
      <c r="T948" s="32"/>
      <c r="U948" s="32"/>
      <c r="V948" s="32"/>
      <c r="W948" s="32"/>
      <c r="X948" s="32"/>
      <c r="Y948" s="32"/>
      <c r="Z948" s="32"/>
      <c r="AA948" s="32"/>
      <c r="AB948" s="32"/>
      <c r="AC948" s="32"/>
      <c r="AD948" s="32"/>
      <c r="AE948" s="32"/>
    </row>
    <row r="949" spans="1:31" ht="12.75">
      <c r="A949" s="37" t="s">
        <v>9930</v>
      </c>
      <c r="B949" s="43" t="s">
        <v>8672</v>
      </c>
      <c r="C949" s="45" t="s">
        <v>5086</v>
      </c>
      <c r="D949" s="45" t="s">
        <v>266</v>
      </c>
      <c r="E949" s="52">
        <v>43687</v>
      </c>
      <c r="F949" s="43" t="s">
        <v>10197</v>
      </c>
      <c r="G949" s="43" t="s">
        <v>384</v>
      </c>
      <c r="H949" s="51" t="s">
        <v>223</v>
      </c>
      <c r="I949" s="43" t="s">
        <v>226</v>
      </c>
      <c r="J949" s="43"/>
      <c r="K949" s="52">
        <v>43704</v>
      </c>
      <c r="L949" s="48">
        <v>43706</v>
      </c>
      <c r="M949" s="48">
        <v>43708</v>
      </c>
      <c r="N949" s="43" t="s">
        <v>10199</v>
      </c>
      <c r="O949" s="48">
        <v>43722</v>
      </c>
      <c r="P949" s="43" t="s">
        <v>5576</v>
      </c>
      <c r="Q949" s="31" t="b">
        <f>IF(AND(OR(G949:G953=DATOS!C$8,G949:G953=DATOS!C$9),H949:H953=DATOS!B$4),ROW(G949:G953))</f>
        <v>0</v>
      </c>
      <c r="R949" s="31" t="str">
        <f t="shared" ca="1" si="0"/>
        <v/>
      </c>
      <c r="S949" s="31">
        <f t="shared" ca="1" si="8"/>
        <v>0</v>
      </c>
      <c r="T949" s="32"/>
      <c r="U949" s="32"/>
      <c r="V949" s="32"/>
      <c r="W949" s="32"/>
      <c r="X949" s="32"/>
      <c r="Y949" s="32"/>
      <c r="Z949" s="32"/>
      <c r="AA949" s="32"/>
      <c r="AB949" s="32"/>
      <c r="AC949" s="32"/>
      <c r="AD949" s="32"/>
      <c r="AE949" s="32"/>
    </row>
    <row r="950" spans="1:31" ht="12.75">
      <c r="A950" s="37" t="s">
        <v>8745</v>
      </c>
      <c r="B950" s="43" t="s">
        <v>4783</v>
      </c>
      <c r="C950" s="45" t="s">
        <v>4784</v>
      </c>
      <c r="D950" s="45" t="s">
        <v>266</v>
      </c>
      <c r="E950" s="52">
        <v>43687</v>
      </c>
      <c r="F950" s="43" t="s">
        <v>361</v>
      </c>
      <c r="G950" s="43" t="s">
        <v>114</v>
      </c>
      <c r="H950" s="51" t="s">
        <v>223</v>
      </c>
      <c r="I950" s="43" t="s">
        <v>273</v>
      </c>
      <c r="J950" s="31"/>
      <c r="K950" s="55"/>
      <c r="L950" s="31"/>
      <c r="M950" s="31"/>
      <c r="N950" s="43" t="s">
        <v>10205</v>
      </c>
      <c r="O950" s="48">
        <v>43687</v>
      </c>
      <c r="P950" s="43" t="s">
        <v>276</v>
      </c>
      <c r="Q950" s="31" t="b">
        <f>IF(AND(OR(G950:G954=DATOS!C$8,G950:G954=DATOS!C$9),H950:H954=DATOS!B$4),ROW(G950:G954))</f>
        <v>0</v>
      </c>
      <c r="R950" s="31" t="str">
        <f t="shared" ca="1" si="0"/>
        <v/>
      </c>
      <c r="S950" s="31">
        <f t="shared" ca="1" si="8"/>
        <v>0</v>
      </c>
      <c r="T950" s="32"/>
      <c r="U950" s="32"/>
      <c r="V950" s="32"/>
      <c r="W950" s="32"/>
      <c r="X950" s="32"/>
      <c r="Y950" s="32"/>
      <c r="Z950" s="32"/>
      <c r="AA950" s="32"/>
      <c r="AB950" s="32"/>
      <c r="AC950" s="32"/>
      <c r="AD950" s="32"/>
      <c r="AE950" s="32"/>
    </row>
    <row r="951" spans="1:31" ht="12.75">
      <c r="A951" s="99" t="s">
        <v>5621</v>
      </c>
      <c r="B951" s="43" t="s">
        <v>6136</v>
      </c>
      <c r="C951" s="45" t="s">
        <v>216</v>
      </c>
      <c r="D951" s="45" t="s">
        <v>266</v>
      </c>
      <c r="E951" s="52">
        <v>43687</v>
      </c>
      <c r="F951" s="43" t="s">
        <v>4762</v>
      </c>
      <c r="G951" s="43" t="s">
        <v>271</v>
      </c>
      <c r="H951" s="51" t="s">
        <v>223</v>
      </c>
      <c r="I951" s="43" t="s">
        <v>226</v>
      </c>
      <c r="J951" s="31"/>
      <c r="K951" s="55"/>
      <c r="L951" s="31"/>
      <c r="M951" s="31"/>
      <c r="N951" s="43" t="s">
        <v>10211</v>
      </c>
      <c r="O951" s="48">
        <v>43687</v>
      </c>
      <c r="P951" s="43" t="s">
        <v>276</v>
      </c>
      <c r="Q951" s="31" t="b">
        <f>IF(AND(OR(G951:G955=DATOS!C$8,G951:G955=DATOS!C$9),H951:H955=DATOS!B$4),ROW(G951:G955))</f>
        <v>0</v>
      </c>
      <c r="R951" s="31" t="str">
        <f t="shared" ca="1" si="0"/>
        <v/>
      </c>
      <c r="S951" s="31">
        <f t="shared" ca="1" si="8"/>
        <v>0</v>
      </c>
      <c r="T951" s="32"/>
      <c r="U951" s="32"/>
      <c r="V951" s="32"/>
      <c r="W951" s="32"/>
      <c r="X951" s="32"/>
      <c r="Y951" s="32"/>
      <c r="Z951" s="32"/>
      <c r="AA951" s="32"/>
      <c r="AB951" s="32"/>
      <c r="AC951" s="32"/>
      <c r="AD951" s="32"/>
      <c r="AE951" s="32"/>
    </row>
    <row r="952" spans="1:31" ht="12.75">
      <c r="A952" s="37" t="s">
        <v>10214</v>
      </c>
      <c r="B952" s="43" t="s">
        <v>4783</v>
      </c>
      <c r="C952" s="45" t="s">
        <v>4784</v>
      </c>
      <c r="D952" s="45" t="s">
        <v>266</v>
      </c>
      <c r="E952" s="52">
        <v>43687</v>
      </c>
      <c r="F952" s="43" t="s">
        <v>361</v>
      </c>
      <c r="G952" s="43" t="s">
        <v>114</v>
      </c>
      <c r="H952" s="51" t="s">
        <v>223</v>
      </c>
      <c r="I952" s="43" t="s">
        <v>226</v>
      </c>
      <c r="J952" s="31"/>
      <c r="K952" s="55"/>
      <c r="L952" s="31"/>
      <c r="M952" s="31"/>
      <c r="N952" s="365" t="s">
        <v>10211</v>
      </c>
      <c r="O952" s="121">
        <v>43687</v>
      </c>
      <c r="P952" s="43" t="s">
        <v>276</v>
      </c>
      <c r="Q952" s="31" t="b">
        <f>IF(AND(OR(G952:G956=DATOS!C$8,G952:G956=DATOS!C$9),H952:H956=DATOS!B$4),ROW(G952:G956))</f>
        <v>0</v>
      </c>
      <c r="R952" s="31" t="str">
        <f t="shared" ca="1" si="0"/>
        <v/>
      </c>
      <c r="S952" s="31">
        <f t="shared" ca="1" si="8"/>
        <v>0</v>
      </c>
      <c r="T952" s="32"/>
      <c r="U952" s="32"/>
      <c r="V952" s="32"/>
      <c r="W952" s="32"/>
      <c r="X952" s="32"/>
      <c r="Y952" s="32"/>
      <c r="Z952" s="32"/>
      <c r="AA952" s="32"/>
      <c r="AB952" s="32"/>
      <c r="AC952" s="32"/>
      <c r="AD952" s="32"/>
      <c r="AE952" s="32"/>
    </row>
    <row r="953" spans="1:31" ht="12.75">
      <c r="A953" s="99" t="s">
        <v>7550</v>
      </c>
      <c r="B953" s="43" t="s">
        <v>8643</v>
      </c>
      <c r="C953" s="45" t="s">
        <v>701</v>
      </c>
      <c r="D953" s="45" t="s">
        <v>266</v>
      </c>
      <c r="E953" s="52">
        <v>43687</v>
      </c>
      <c r="F953" s="43" t="s">
        <v>9147</v>
      </c>
      <c r="G953" s="43" t="s">
        <v>271</v>
      </c>
      <c r="H953" s="51" t="s">
        <v>223</v>
      </c>
      <c r="I953" s="43" t="s">
        <v>273</v>
      </c>
      <c r="J953" s="31"/>
      <c r="K953" s="52">
        <v>43689</v>
      </c>
      <c r="L953" s="48">
        <v>43690</v>
      </c>
      <c r="M953" s="48"/>
      <c r="N953" s="43" t="s">
        <v>10216</v>
      </c>
      <c r="O953" s="48">
        <v>43690</v>
      </c>
      <c r="P953" s="43" t="s">
        <v>276</v>
      </c>
      <c r="Q953" s="31" t="b">
        <f>IF(AND(OR(G953:G957=DATOS!C$8,G953:G957=DATOS!C$9),H953:H957=DATOS!B$4),ROW(G953:G957))</f>
        <v>0</v>
      </c>
      <c r="R953" s="31" t="str">
        <f t="shared" ca="1" si="0"/>
        <v/>
      </c>
      <c r="S953" s="31">
        <f t="shared" ca="1" si="8"/>
        <v>0</v>
      </c>
      <c r="T953" s="32"/>
      <c r="U953" s="32"/>
      <c r="V953" s="32"/>
      <c r="W953" s="32"/>
      <c r="X953" s="32"/>
      <c r="Y953" s="32"/>
      <c r="Z953" s="32"/>
      <c r="AA953" s="32"/>
      <c r="AB953" s="32"/>
      <c r="AC953" s="32"/>
      <c r="AD953" s="32"/>
      <c r="AE953" s="32"/>
    </row>
    <row r="954" spans="1:31" ht="12.75">
      <c r="A954" s="37" t="s">
        <v>6872</v>
      </c>
      <c r="B954" s="184" t="s">
        <v>261</v>
      </c>
      <c r="C954" s="45" t="s">
        <v>263</v>
      </c>
      <c r="D954" s="45" t="s">
        <v>266</v>
      </c>
      <c r="E954" s="52">
        <v>43687</v>
      </c>
      <c r="F954" s="43" t="s">
        <v>9147</v>
      </c>
      <c r="G954" s="43" t="s">
        <v>271</v>
      </c>
      <c r="H954" s="51" t="s">
        <v>223</v>
      </c>
      <c r="I954" s="43" t="s">
        <v>226</v>
      </c>
      <c r="J954" s="43"/>
      <c r="K954" s="52"/>
      <c r="L954" s="43"/>
      <c r="M954" s="43"/>
      <c r="N954" s="43" t="s">
        <v>10220</v>
      </c>
      <c r="O954" s="121">
        <v>43687</v>
      </c>
      <c r="P954" s="43" t="s">
        <v>276</v>
      </c>
      <c r="Q954" s="31" t="b">
        <f>IF(AND(OR(G954:G958=DATOS!C$8,G954:G958=DATOS!C$9),H954:H958=DATOS!B$4),ROW(G954:G958))</f>
        <v>0</v>
      </c>
      <c r="R954" s="31" t="str">
        <f t="shared" ca="1" si="0"/>
        <v/>
      </c>
      <c r="S954" s="31">
        <f t="shared" ca="1" si="8"/>
        <v>0</v>
      </c>
      <c r="T954" s="32"/>
      <c r="U954" s="32"/>
      <c r="V954" s="32"/>
      <c r="W954" s="32"/>
      <c r="X954" s="32"/>
      <c r="Y954" s="32"/>
      <c r="Z954" s="32"/>
      <c r="AA954" s="32"/>
      <c r="AB954" s="32"/>
      <c r="AC954" s="32"/>
      <c r="AD954" s="32"/>
      <c r="AE954" s="32"/>
    </row>
    <row r="955" spans="1:31" ht="12.75">
      <c r="A955" s="37" t="s">
        <v>5671</v>
      </c>
      <c r="B955" s="43" t="s">
        <v>5672</v>
      </c>
      <c r="C955" s="45" t="s">
        <v>701</v>
      </c>
      <c r="D955" s="45" t="s">
        <v>4671</v>
      </c>
      <c r="E955" s="101">
        <v>43688</v>
      </c>
      <c r="F955" s="43" t="s">
        <v>10222</v>
      </c>
      <c r="G955" s="43" t="s">
        <v>384</v>
      </c>
      <c r="H955" s="51" t="s">
        <v>223</v>
      </c>
      <c r="I955" s="43" t="s">
        <v>226</v>
      </c>
      <c r="J955" s="31"/>
      <c r="K955" s="52">
        <v>43689</v>
      </c>
      <c r="L955" s="31"/>
      <c r="M955" s="31"/>
      <c r="N955" s="43" t="s">
        <v>8038</v>
      </c>
      <c r="O955" s="48">
        <v>43691</v>
      </c>
      <c r="P955" s="43" t="s">
        <v>5576</v>
      </c>
      <c r="Q955" s="31" t="b">
        <f>IF(AND(OR(G955:G959=DATOS!C$8,G955:G959=DATOS!C$9),H955:H959=DATOS!B$4),ROW(G955:G959))</f>
        <v>0</v>
      </c>
      <c r="R955" s="31" t="str">
        <f t="shared" ca="1" si="0"/>
        <v/>
      </c>
      <c r="S955" s="31">
        <f t="shared" ca="1" si="8"/>
        <v>0</v>
      </c>
      <c r="T955" s="32"/>
      <c r="U955" s="32"/>
      <c r="V955" s="32"/>
      <c r="W955" s="32"/>
      <c r="X955" s="32"/>
      <c r="Y955" s="32"/>
      <c r="Z955" s="32"/>
      <c r="AA955" s="32"/>
      <c r="AB955" s="32"/>
      <c r="AC955" s="32"/>
      <c r="AD955" s="32"/>
      <c r="AE955" s="32"/>
    </row>
    <row r="956" spans="1:31" ht="12.75">
      <c r="A956" s="37" t="s">
        <v>9453</v>
      </c>
      <c r="B956" s="43" t="s">
        <v>9454</v>
      </c>
      <c r="C956" s="45" t="s">
        <v>664</v>
      </c>
      <c r="D956" s="45" t="s">
        <v>4671</v>
      </c>
      <c r="E956" s="101">
        <v>43689</v>
      </c>
      <c r="F956" s="43" t="s">
        <v>5163</v>
      </c>
      <c r="G956" s="43" t="s">
        <v>222</v>
      </c>
      <c r="H956" s="51" t="s">
        <v>223</v>
      </c>
      <c r="I956" s="43" t="s">
        <v>126</v>
      </c>
      <c r="J956" s="43"/>
      <c r="K956" s="52"/>
      <c r="L956" s="43"/>
      <c r="M956" s="43"/>
      <c r="N956" s="43" t="s">
        <v>10228</v>
      </c>
      <c r="O956" s="121">
        <v>43689</v>
      </c>
      <c r="P956" s="43" t="s">
        <v>4675</v>
      </c>
      <c r="Q956" s="31" t="b">
        <f>IF(AND(OR(G956:G960=DATOS!C$8,G956:G960=DATOS!C$9),H956:H960=DATOS!B$4),ROW(G956:G960))</f>
        <v>0</v>
      </c>
      <c r="R956" s="31" t="str">
        <f t="shared" ca="1" si="0"/>
        <v/>
      </c>
      <c r="S956" s="31">
        <f t="shared" ca="1" si="8"/>
        <v>0</v>
      </c>
      <c r="T956" s="32"/>
      <c r="U956" s="32"/>
      <c r="V956" s="32"/>
      <c r="W956" s="32"/>
      <c r="X956" s="32"/>
      <c r="Y956" s="32"/>
      <c r="Z956" s="32"/>
      <c r="AA956" s="32"/>
      <c r="AB956" s="32"/>
      <c r="AC956" s="32"/>
      <c r="AD956" s="32"/>
      <c r="AE956" s="32"/>
    </row>
    <row r="957" spans="1:31" ht="12.75">
      <c r="A957" s="37" t="s">
        <v>10230</v>
      </c>
      <c r="B957" s="43" t="s">
        <v>10231</v>
      </c>
      <c r="C957" s="45" t="s">
        <v>263</v>
      </c>
      <c r="D957" s="45" t="s">
        <v>4671</v>
      </c>
      <c r="E957" s="101">
        <v>43689</v>
      </c>
      <c r="F957" s="43" t="s">
        <v>5181</v>
      </c>
      <c r="G957" s="43" t="s">
        <v>114</v>
      </c>
      <c r="H957" s="51" t="s">
        <v>223</v>
      </c>
      <c r="I957" s="43" t="s">
        <v>226</v>
      </c>
      <c r="J957" s="31"/>
      <c r="K957" s="52">
        <v>43692</v>
      </c>
      <c r="L957" s="52">
        <v>43697</v>
      </c>
      <c r="M957" s="31"/>
      <c r="N957" s="43" t="s">
        <v>10233</v>
      </c>
      <c r="O957" s="121">
        <v>43697</v>
      </c>
      <c r="P957" s="43" t="s">
        <v>4675</v>
      </c>
      <c r="Q957" s="31" t="b">
        <f>IF(AND(OR(G957:G961=DATOS!C$8,G957:G961=DATOS!C$9),H957:H961=DATOS!B$4),ROW(G957:G961))</f>
        <v>0</v>
      </c>
      <c r="R957" s="31" t="str">
        <f t="shared" ca="1" si="0"/>
        <v/>
      </c>
      <c r="S957" s="31">
        <f t="shared" ca="1" si="8"/>
        <v>0</v>
      </c>
      <c r="T957" s="32"/>
      <c r="U957" s="32"/>
      <c r="V957" s="32"/>
      <c r="W957" s="32"/>
      <c r="X957" s="32"/>
      <c r="Y957" s="32"/>
      <c r="Z957" s="32"/>
      <c r="AA957" s="32"/>
      <c r="AB957" s="32"/>
      <c r="AC957" s="32"/>
      <c r="AD957" s="32"/>
      <c r="AE957" s="32"/>
    </row>
    <row r="958" spans="1:31" ht="12.75">
      <c r="A958" s="37" t="s">
        <v>8691</v>
      </c>
      <c r="B958" s="43" t="s">
        <v>6861</v>
      </c>
      <c r="C958" s="45" t="s">
        <v>5086</v>
      </c>
      <c r="D958" s="45" t="s">
        <v>7690</v>
      </c>
      <c r="E958" s="101">
        <v>43689</v>
      </c>
      <c r="F958" s="43" t="s">
        <v>10235</v>
      </c>
      <c r="G958" s="43" t="s">
        <v>271</v>
      </c>
      <c r="H958" s="51" t="s">
        <v>223</v>
      </c>
      <c r="I958" s="43" t="s">
        <v>226</v>
      </c>
      <c r="J958" s="43"/>
      <c r="K958" s="52"/>
      <c r="L958" s="43"/>
      <c r="M958" s="43"/>
      <c r="N958" s="43" t="s">
        <v>10237</v>
      </c>
      <c r="O958" s="121">
        <v>43690</v>
      </c>
      <c r="P958" s="43" t="s">
        <v>7650</v>
      </c>
      <c r="Q958" s="31" t="b">
        <f>IF(AND(OR(G958:G962=DATOS!C$8,G958:G962=DATOS!C$9),H958:H962=DATOS!B$4),ROW(G958:G962))</f>
        <v>0</v>
      </c>
      <c r="R958" s="31" t="str">
        <f t="shared" ca="1" si="0"/>
        <v/>
      </c>
      <c r="S958" s="31">
        <f t="shared" ca="1" si="8"/>
        <v>0</v>
      </c>
      <c r="T958" s="32"/>
      <c r="U958" s="32"/>
      <c r="V958" s="32"/>
      <c r="W958" s="32"/>
      <c r="X958" s="32"/>
      <c r="Y958" s="32"/>
      <c r="Z958" s="32"/>
      <c r="AA958" s="32"/>
      <c r="AB958" s="32"/>
      <c r="AC958" s="32"/>
      <c r="AD958" s="32"/>
      <c r="AE958" s="32"/>
    </row>
    <row r="959" spans="1:31" ht="12.75">
      <c r="A959" s="37" t="s">
        <v>10239</v>
      </c>
      <c r="B959" s="43" t="s">
        <v>8610</v>
      </c>
      <c r="C959" s="45" t="s">
        <v>263</v>
      </c>
      <c r="D959" s="45" t="s">
        <v>7690</v>
      </c>
      <c r="E959" s="101">
        <v>43689</v>
      </c>
      <c r="F959" s="43" t="s">
        <v>10240</v>
      </c>
      <c r="G959" s="43" t="s">
        <v>114</v>
      </c>
      <c r="H959" s="51" t="s">
        <v>223</v>
      </c>
      <c r="I959" s="43" t="s">
        <v>126</v>
      </c>
      <c r="J959" s="31"/>
      <c r="K959" s="55"/>
      <c r="L959" s="31"/>
      <c r="M959" s="31"/>
      <c r="N959" s="43" t="s">
        <v>8702</v>
      </c>
      <c r="O959" s="121">
        <v>43689</v>
      </c>
      <c r="P959" s="43" t="s">
        <v>7650</v>
      </c>
      <c r="Q959" s="31" t="b">
        <f>IF(AND(OR(G959:G963=DATOS!C$8,G959:G963=DATOS!C$9),H959:H963=DATOS!B$4),ROW(G959:G963))</f>
        <v>0</v>
      </c>
      <c r="R959" s="31" t="str">
        <f t="shared" ca="1" si="0"/>
        <v/>
      </c>
      <c r="S959" s="31">
        <f t="shared" ca="1" si="8"/>
        <v>0</v>
      </c>
      <c r="T959" s="32"/>
      <c r="U959" s="32"/>
      <c r="V959" s="32"/>
      <c r="W959" s="32"/>
      <c r="X959" s="32"/>
      <c r="Y959" s="32"/>
      <c r="Z959" s="32"/>
      <c r="AA959" s="32"/>
      <c r="AB959" s="32"/>
      <c r="AC959" s="32"/>
      <c r="AD959" s="32"/>
      <c r="AE959" s="32"/>
    </row>
    <row r="960" spans="1:31" ht="12.75">
      <c r="A960" s="37" t="s">
        <v>8545</v>
      </c>
      <c r="B960" s="43" t="s">
        <v>8546</v>
      </c>
      <c r="C960" s="45" t="s">
        <v>4784</v>
      </c>
      <c r="D960" s="45" t="s">
        <v>4647</v>
      </c>
      <c r="E960" s="101">
        <v>43690</v>
      </c>
      <c r="F960" s="43" t="s">
        <v>4710</v>
      </c>
      <c r="G960" s="43" t="s">
        <v>114</v>
      </c>
      <c r="H960" s="51" t="s">
        <v>223</v>
      </c>
      <c r="I960" s="43" t="s">
        <v>226</v>
      </c>
      <c r="J960" s="31"/>
      <c r="K960" s="55"/>
      <c r="L960" s="31"/>
      <c r="M960" s="31"/>
      <c r="N960" s="43" t="s">
        <v>10244</v>
      </c>
      <c r="O960" s="48">
        <v>43690</v>
      </c>
      <c r="P960" s="43" t="s">
        <v>276</v>
      </c>
      <c r="Q960" s="31" t="b">
        <f>IF(AND(OR(G960:G964=DATOS!C$8,G960:G964=DATOS!C$9),H960:H964=DATOS!B$4),ROW(G960:G964))</f>
        <v>0</v>
      </c>
      <c r="R960" s="31" t="str">
        <f t="shared" ca="1" si="0"/>
        <v/>
      </c>
      <c r="S960" s="31">
        <f t="shared" ca="1" si="8"/>
        <v>0</v>
      </c>
      <c r="T960" s="32"/>
      <c r="U960" s="32"/>
      <c r="V960" s="32"/>
      <c r="W960" s="32"/>
      <c r="X960" s="32"/>
      <c r="Y960" s="32"/>
      <c r="Z960" s="32"/>
      <c r="AA960" s="32"/>
      <c r="AB960" s="32"/>
      <c r="AC960" s="32"/>
      <c r="AD960" s="32"/>
      <c r="AE960" s="32"/>
    </row>
    <row r="961" spans="1:31" ht="12.75">
      <c r="A961" s="37" t="s">
        <v>6929</v>
      </c>
      <c r="B961" s="43" t="s">
        <v>6784</v>
      </c>
      <c r="C961" s="45" t="s">
        <v>4655</v>
      </c>
      <c r="D961" s="45" t="s">
        <v>266</v>
      </c>
      <c r="E961" s="101">
        <v>43690</v>
      </c>
      <c r="F961" s="43" t="s">
        <v>10250</v>
      </c>
      <c r="G961" s="43" t="s">
        <v>271</v>
      </c>
      <c r="H961" s="51" t="s">
        <v>223</v>
      </c>
      <c r="I961" s="43" t="s">
        <v>226</v>
      </c>
      <c r="J961" s="31"/>
      <c r="K961" s="55"/>
      <c r="L961" s="31"/>
      <c r="M961" s="31"/>
      <c r="N961" s="43" t="s">
        <v>10253</v>
      </c>
      <c r="O961" s="48">
        <v>43691</v>
      </c>
      <c r="P961" s="43" t="s">
        <v>276</v>
      </c>
      <c r="Q961" s="31" t="b">
        <f>IF(AND(OR(G961:G965=DATOS!C$8,G961:G965=DATOS!C$9),H961:H965=DATOS!B$4),ROW(G961:G965))</f>
        <v>0</v>
      </c>
      <c r="R961" s="31" t="str">
        <f t="shared" ca="1" si="0"/>
        <v/>
      </c>
      <c r="S961" s="31">
        <f t="shared" ca="1" si="8"/>
        <v>0</v>
      </c>
      <c r="T961" s="32"/>
      <c r="U961" s="32"/>
      <c r="V961" s="32"/>
      <c r="W961" s="32"/>
      <c r="X961" s="32"/>
      <c r="Y961" s="32"/>
      <c r="Z961" s="32"/>
      <c r="AA961" s="32"/>
      <c r="AB961" s="32"/>
      <c r="AC961" s="32"/>
      <c r="AD961" s="32"/>
      <c r="AE961" s="32"/>
    </row>
    <row r="962" spans="1:31" ht="12.75">
      <c r="A962" s="37" t="s">
        <v>10257</v>
      </c>
      <c r="B962" s="43" t="s">
        <v>8149</v>
      </c>
      <c r="C962" s="45" t="s">
        <v>263</v>
      </c>
      <c r="D962" s="45" t="s">
        <v>7690</v>
      </c>
      <c r="E962" s="101">
        <v>43690</v>
      </c>
      <c r="F962" s="43" t="s">
        <v>8851</v>
      </c>
      <c r="G962" s="43" t="s">
        <v>271</v>
      </c>
      <c r="H962" s="51" t="s">
        <v>223</v>
      </c>
      <c r="I962" s="43" t="s">
        <v>226</v>
      </c>
      <c r="J962" s="31"/>
      <c r="K962" s="52">
        <v>43707</v>
      </c>
      <c r="L962" s="48">
        <v>43693</v>
      </c>
      <c r="M962" s="48">
        <v>43697</v>
      </c>
      <c r="N962" s="43" t="s">
        <v>10258</v>
      </c>
      <c r="O962" s="48">
        <v>43713</v>
      </c>
      <c r="P962" s="43" t="s">
        <v>7650</v>
      </c>
      <c r="Q962" s="31" t="b">
        <f>IF(AND(OR(G962:G966=DATOS!C$8,G962:G966=DATOS!C$9),H962:H966=DATOS!B$4),ROW(G962:G966))</f>
        <v>0</v>
      </c>
      <c r="R962" s="31" t="str">
        <f t="shared" ca="1" si="0"/>
        <v/>
      </c>
      <c r="S962" s="31">
        <f t="shared" ca="1" si="8"/>
        <v>0</v>
      </c>
      <c r="T962" s="32"/>
      <c r="U962" s="32"/>
      <c r="V962" s="32"/>
      <c r="W962" s="32"/>
      <c r="X962" s="32"/>
      <c r="Y962" s="32"/>
      <c r="Z962" s="32"/>
      <c r="AA962" s="32"/>
      <c r="AB962" s="32"/>
      <c r="AC962" s="32"/>
      <c r="AD962" s="32"/>
      <c r="AE962" s="32"/>
    </row>
    <row r="963" spans="1:31" ht="12.75">
      <c r="A963" s="37" t="s">
        <v>10261</v>
      </c>
      <c r="B963" s="43" t="s">
        <v>8032</v>
      </c>
      <c r="C963" s="45" t="s">
        <v>263</v>
      </c>
      <c r="D963" s="45" t="s">
        <v>4647</v>
      </c>
      <c r="E963" s="101">
        <v>43690</v>
      </c>
      <c r="F963" s="43" t="s">
        <v>4710</v>
      </c>
      <c r="G963" s="43" t="s">
        <v>114</v>
      </c>
      <c r="H963" s="51" t="s">
        <v>223</v>
      </c>
      <c r="I963" s="43" t="s">
        <v>226</v>
      </c>
      <c r="J963" s="31"/>
      <c r="K963" s="55"/>
      <c r="L963" s="31"/>
      <c r="M963" s="31"/>
      <c r="N963" s="43" t="s">
        <v>5748</v>
      </c>
      <c r="O963" s="48">
        <v>43690</v>
      </c>
      <c r="P963" s="43" t="s">
        <v>4652</v>
      </c>
      <c r="Q963" s="31" t="b">
        <f>IF(AND(OR(G963:G967=DATOS!C$8,G963:G967=DATOS!C$9),H963:H967=DATOS!B$4),ROW(G963:G967))</f>
        <v>0</v>
      </c>
      <c r="R963" s="31" t="str">
        <f t="shared" ca="1" si="0"/>
        <v/>
      </c>
      <c r="S963" s="31">
        <f t="shared" ca="1" si="8"/>
        <v>0</v>
      </c>
      <c r="T963" s="32"/>
      <c r="U963" s="32"/>
      <c r="V963" s="32"/>
      <c r="W963" s="32"/>
      <c r="X963" s="32"/>
      <c r="Y963" s="32"/>
      <c r="Z963" s="32"/>
      <c r="AA963" s="32"/>
      <c r="AB963" s="32"/>
      <c r="AC963" s="32"/>
      <c r="AD963" s="32"/>
      <c r="AE963" s="32"/>
    </row>
    <row r="964" spans="1:31" ht="12.75">
      <c r="A964" s="37" t="s">
        <v>8449</v>
      </c>
      <c r="B964" s="43" t="s">
        <v>9566</v>
      </c>
      <c r="C964" s="45" t="s">
        <v>216</v>
      </c>
      <c r="D964" s="45" t="s">
        <v>7690</v>
      </c>
      <c r="E964" s="101">
        <v>43690</v>
      </c>
      <c r="F964" s="43" t="s">
        <v>10267</v>
      </c>
      <c r="G964" s="43" t="s">
        <v>384</v>
      </c>
      <c r="H964" s="51" t="s">
        <v>223</v>
      </c>
      <c r="I964" s="43" t="s">
        <v>226</v>
      </c>
      <c r="J964" s="31"/>
      <c r="K964" s="55"/>
      <c r="L964" s="31"/>
      <c r="M964" s="31"/>
      <c r="N964" s="43" t="s">
        <v>10268</v>
      </c>
      <c r="O964" s="48">
        <v>43691</v>
      </c>
      <c r="P964" s="43" t="s">
        <v>389</v>
      </c>
      <c r="Q964" s="31" t="b">
        <f>IF(AND(OR(G964:G968=DATOS!C$8,G964:G968=DATOS!C$9),H964:H968=DATOS!B$4),ROW(G964:G968))</f>
        <v>0</v>
      </c>
      <c r="R964" s="31" t="str">
        <f t="shared" ca="1" si="0"/>
        <v/>
      </c>
      <c r="S964" s="31">
        <f t="shared" ca="1" si="8"/>
        <v>0</v>
      </c>
      <c r="T964" s="32"/>
      <c r="U964" s="32"/>
      <c r="V964" s="32"/>
      <c r="W964" s="32"/>
      <c r="X964" s="32"/>
      <c r="Y964" s="32"/>
      <c r="Z964" s="32"/>
      <c r="AA964" s="32"/>
      <c r="AB964" s="32"/>
      <c r="AC964" s="32"/>
      <c r="AD964" s="32"/>
      <c r="AE964" s="32"/>
    </row>
    <row r="965" spans="1:31" ht="12.75">
      <c r="A965" s="37" t="s">
        <v>7392</v>
      </c>
      <c r="B965" s="43" t="s">
        <v>7282</v>
      </c>
      <c r="C965" s="45" t="s">
        <v>5086</v>
      </c>
      <c r="D965" s="45" t="s">
        <v>266</v>
      </c>
      <c r="E965" s="101">
        <v>43690</v>
      </c>
      <c r="F965" s="43" t="s">
        <v>361</v>
      </c>
      <c r="G965" s="43" t="s">
        <v>384</v>
      </c>
      <c r="H965" s="51" t="s">
        <v>223</v>
      </c>
      <c r="I965" s="43" t="s">
        <v>226</v>
      </c>
      <c r="J965" s="31"/>
      <c r="K965" s="52">
        <v>43691</v>
      </c>
      <c r="L965" s="31"/>
      <c r="M965" s="31"/>
      <c r="N965" s="43" t="s">
        <v>10274</v>
      </c>
      <c r="O965" s="48">
        <v>43692</v>
      </c>
      <c r="P965" s="43" t="s">
        <v>5576</v>
      </c>
      <c r="Q965" s="31" t="b">
        <f>IF(AND(OR(G965:G969=DATOS!C$8,G965:G969=DATOS!C$9),H965:H969=DATOS!B$4),ROW(G965:G969))</f>
        <v>0</v>
      </c>
      <c r="R965" s="31" t="str">
        <f t="shared" ca="1" si="0"/>
        <v/>
      </c>
      <c r="S965" s="31">
        <f t="shared" ca="1" si="8"/>
        <v>0</v>
      </c>
      <c r="T965" s="32"/>
      <c r="U965" s="32"/>
      <c r="V965" s="32"/>
      <c r="W965" s="32"/>
      <c r="X965" s="32"/>
      <c r="Y965" s="32"/>
      <c r="Z965" s="32"/>
      <c r="AA965" s="32"/>
      <c r="AB965" s="32"/>
      <c r="AC965" s="32"/>
      <c r="AD965" s="32"/>
      <c r="AE965" s="32"/>
    </row>
    <row r="966" spans="1:31" ht="12.75">
      <c r="A966" s="37" t="s">
        <v>5539</v>
      </c>
      <c r="B966" s="43" t="s">
        <v>5540</v>
      </c>
      <c r="C966" s="45" t="s">
        <v>478</v>
      </c>
      <c r="D966" s="45" t="s">
        <v>7690</v>
      </c>
      <c r="E966" s="101">
        <v>43690</v>
      </c>
      <c r="F966" s="43" t="s">
        <v>10267</v>
      </c>
      <c r="G966" s="43" t="s">
        <v>222</v>
      </c>
      <c r="H966" s="51" t="s">
        <v>223</v>
      </c>
      <c r="I966" s="43" t="s">
        <v>273</v>
      </c>
      <c r="J966" s="31"/>
      <c r="K966" s="55"/>
      <c r="L966" s="31"/>
      <c r="M966" s="31"/>
      <c r="N966" s="43" t="s">
        <v>8064</v>
      </c>
      <c r="O966" s="48">
        <v>43690</v>
      </c>
      <c r="P966" s="43" t="s">
        <v>7650</v>
      </c>
      <c r="Q966" s="31" t="b">
        <f>IF(AND(OR(G966:G970=DATOS!C$8,G966:G970=DATOS!C$9),H966:H970=DATOS!B$4),ROW(G966:G970))</f>
        <v>0</v>
      </c>
      <c r="R966" s="31" t="str">
        <f t="shared" ca="1" si="0"/>
        <v/>
      </c>
      <c r="S966" s="31">
        <f t="shared" ca="1" si="8"/>
        <v>0</v>
      </c>
      <c r="T966" s="32"/>
      <c r="U966" s="32"/>
      <c r="V966" s="32"/>
      <c r="W966" s="32"/>
      <c r="X966" s="32"/>
      <c r="Y966" s="32"/>
      <c r="Z966" s="32"/>
      <c r="AA966" s="32"/>
      <c r="AB966" s="32"/>
      <c r="AC966" s="32"/>
      <c r="AD966" s="32"/>
      <c r="AE966" s="32"/>
    </row>
    <row r="967" spans="1:31" ht="12.75">
      <c r="A967" s="37" t="s">
        <v>5630</v>
      </c>
      <c r="B967" s="43" t="s">
        <v>10280</v>
      </c>
      <c r="C967" s="45" t="s">
        <v>263</v>
      </c>
      <c r="D967" s="45" t="s">
        <v>4647</v>
      </c>
      <c r="E967" s="101">
        <v>43691</v>
      </c>
      <c r="F967" s="43" t="s">
        <v>10282</v>
      </c>
      <c r="G967" s="43" t="s">
        <v>483</v>
      </c>
      <c r="H967" s="51" t="s">
        <v>223</v>
      </c>
      <c r="I967" s="43" t="s">
        <v>226</v>
      </c>
      <c r="J967" s="31"/>
      <c r="K967" s="55"/>
      <c r="L967" s="31"/>
      <c r="M967" s="31"/>
      <c r="N967" s="43" t="s">
        <v>10283</v>
      </c>
      <c r="O967" s="48">
        <v>43693</v>
      </c>
      <c r="P967" s="43" t="s">
        <v>389</v>
      </c>
      <c r="Q967" s="31" t="b">
        <f>IF(AND(OR(G967:G971=DATOS!C$8,G967:G971=DATOS!C$9),H967:H971=DATOS!B$4),ROW(G967:G971))</f>
        <v>0</v>
      </c>
      <c r="R967" s="31" t="str">
        <f t="shared" ca="1" si="0"/>
        <v/>
      </c>
      <c r="S967" s="31">
        <f t="shared" ca="1" si="8"/>
        <v>0</v>
      </c>
      <c r="T967" s="32"/>
      <c r="U967" s="32"/>
      <c r="V967" s="32"/>
      <c r="W967" s="32"/>
      <c r="X967" s="32"/>
      <c r="Y967" s="32"/>
      <c r="Z967" s="32"/>
      <c r="AA967" s="32"/>
      <c r="AB967" s="32"/>
      <c r="AC967" s="32"/>
      <c r="AD967" s="32"/>
      <c r="AE967" s="32"/>
    </row>
    <row r="968" spans="1:31" ht="12.75">
      <c r="A968" s="37" t="s">
        <v>8503</v>
      </c>
      <c r="B968" s="43" t="s">
        <v>10287</v>
      </c>
      <c r="C968" s="45" t="s">
        <v>263</v>
      </c>
      <c r="D968" s="45" t="s">
        <v>266</v>
      </c>
      <c r="E968" s="101">
        <v>43691</v>
      </c>
      <c r="F968" s="43" t="s">
        <v>361</v>
      </c>
      <c r="G968" s="43" t="s">
        <v>384</v>
      </c>
      <c r="H968" s="51" t="s">
        <v>223</v>
      </c>
      <c r="I968" s="43" t="s">
        <v>226</v>
      </c>
      <c r="J968" s="31"/>
      <c r="K968" s="55"/>
      <c r="L968" s="31"/>
      <c r="M968" s="31"/>
      <c r="N968" s="43" t="s">
        <v>9276</v>
      </c>
      <c r="O968" s="48">
        <v>43692</v>
      </c>
      <c r="P968" s="43" t="s">
        <v>389</v>
      </c>
      <c r="Q968" s="31" t="b">
        <f>IF(AND(OR(G968:G972=DATOS!C$8,G968:G972=DATOS!C$9),H968:H972=DATOS!B$4),ROW(G968:G972))</f>
        <v>0</v>
      </c>
      <c r="R968" s="31" t="str">
        <f t="shared" ca="1" si="0"/>
        <v/>
      </c>
      <c r="S968" s="31">
        <f t="shared" ca="1" si="8"/>
        <v>0</v>
      </c>
      <c r="T968" s="32"/>
      <c r="U968" s="32"/>
      <c r="V968" s="32"/>
      <c r="W968" s="32"/>
      <c r="X968" s="32"/>
      <c r="Y968" s="32"/>
      <c r="Z968" s="32"/>
      <c r="AA968" s="32"/>
      <c r="AB968" s="32"/>
      <c r="AC968" s="32"/>
      <c r="AD968" s="32"/>
      <c r="AE968" s="32"/>
    </row>
    <row r="969" spans="1:31" ht="12.75">
      <c r="A969" s="37" t="s">
        <v>10289</v>
      </c>
      <c r="B969" s="43" t="s">
        <v>10290</v>
      </c>
      <c r="C969" s="45" t="s">
        <v>701</v>
      </c>
      <c r="D969" s="45" t="s">
        <v>4647</v>
      </c>
      <c r="E969" s="101">
        <v>43691</v>
      </c>
      <c r="F969" s="43" t="s">
        <v>10292</v>
      </c>
      <c r="G969" s="43" t="s">
        <v>114</v>
      </c>
      <c r="H969" s="51" t="s">
        <v>223</v>
      </c>
      <c r="I969" s="43" t="s">
        <v>226</v>
      </c>
      <c r="J969" s="31"/>
      <c r="K969" s="55"/>
      <c r="L969" s="31"/>
      <c r="M969" s="31"/>
      <c r="N969" s="43" t="s">
        <v>10294</v>
      </c>
      <c r="O969" s="48">
        <v>43692</v>
      </c>
      <c r="P969" s="43" t="s">
        <v>4652</v>
      </c>
      <c r="Q969" s="31" t="b">
        <f>IF(AND(OR(G969:G973=DATOS!C$8,G969:G973=DATOS!C$9),H969:H973=DATOS!B$4),ROW(G969:G973))</f>
        <v>0</v>
      </c>
      <c r="R969" s="31" t="str">
        <f t="shared" ca="1" si="0"/>
        <v/>
      </c>
      <c r="S969" s="31">
        <f t="shared" ca="1" si="8"/>
        <v>0</v>
      </c>
      <c r="T969" s="32"/>
      <c r="U969" s="32"/>
      <c r="V969" s="32"/>
      <c r="W969" s="32"/>
      <c r="X969" s="32"/>
      <c r="Y969" s="32"/>
      <c r="Z969" s="32"/>
      <c r="AA969" s="32"/>
      <c r="AB969" s="32"/>
      <c r="AC969" s="32"/>
      <c r="AD969" s="32"/>
      <c r="AE969" s="32"/>
    </row>
    <row r="970" spans="1:31" ht="12.75">
      <c r="A970" s="37" t="s">
        <v>5197</v>
      </c>
      <c r="B970" s="43" t="s">
        <v>5198</v>
      </c>
      <c r="C970" s="45" t="s">
        <v>785</v>
      </c>
      <c r="D970" s="45" t="s">
        <v>266</v>
      </c>
      <c r="E970" s="101">
        <v>43691</v>
      </c>
      <c r="F970" s="43" t="s">
        <v>10296</v>
      </c>
      <c r="G970" s="43" t="s">
        <v>114</v>
      </c>
      <c r="H970" s="51" t="s">
        <v>223</v>
      </c>
      <c r="I970" s="43" t="s">
        <v>226</v>
      </c>
      <c r="J970" s="31"/>
      <c r="K970" s="55"/>
      <c r="L970" s="31"/>
      <c r="M970" s="31"/>
      <c r="N970" s="43" t="s">
        <v>10297</v>
      </c>
      <c r="O970" s="48">
        <v>43691</v>
      </c>
      <c r="P970" s="43" t="s">
        <v>276</v>
      </c>
      <c r="Q970" s="31" t="b">
        <f>IF(AND(OR(G970:G974=DATOS!C$8,G970:G974=DATOS!C$9),H970:H974=DATOS!B$4),ROW(G970:G974))</f>
        <v>0</v>
      </c>
      <c r="R970" s="31" t="str">
        <f t="shared" ca="1" si="0"/>
        <v/>
      </c>
      <c r="S970" s="31">
        <f t="shared" ca="1" si="8"/>
        <v>0</v>
      </c>
      <c r="T970" s="32"/>
      <c r="U970" s="32"/>
      <c r="V970" s="32"/>
      <c r="W970" s="32"/>
      <c r="X970" s="32"/>
      <c r="Y970" s="32"/>
      <c r="Z970" s="32"/>
      <c r="AA970" s="32"/>
      <c r="AB970" s="32"/>
      <c r="AC970" s="32"/>
      <c r="AD970" s="32"/>
      <c r="AE970" s="32"/>
    </row>
    <row r="971" spans="1:31" ht="12.75">
      <c r="A971" s="99" t="s">
        <v>9623</v>
      </c>
      <c r="B971" s="43" t="s">
        <v>8472</v>
      </c>
      <c r="C971" s="45" t="s">
        <v>898</v>
      </c>
      <c r="D971" s="45" t="s">
        <v>7690</v>
      </c>
      <c r="E971" s="101">
        <v>43691</v>
      </c>
      <c r="F971" s="43" t="s">
        <v>8851</v>
      </c>
      <c r="G971" s="43" t="s">
        <v>271</v>
      </c>
      <c r="H971" s="51" t="s">
        <v>223</v>
      </c>
      <c r="I971" s="43" t="s">
        <v>226</v>
      </c>
      <c r="J971" s="31"/>
      <c r="K971" s="55"/>
      <c r="L971" s="31"/>
      <c r="M971" s="31"/>
      <c r="N971" s="43" t="s">
        <v>10301</v>
      </c>
      <c r="O971" s="48">
        <v>43691</v>
      </c>
      <c r="P971" s="43" t="s">
        <v>7650</v>
      </c>
      <c r="Q971" s="31" t="b">
        <f>IF(AND(OR(G971:G975=DATOS!C$8,G971:G975=DATOS!C$9),H971:H975=DATOS!B$4),ROW(G971:G975))</f>
        <v>0</v>
      </c>
      <c r="R971" s="31" t="str">
        <f t="shared" ca="1" si="0"/>
        <v/>
      </c>
      <c r="S971" s="31">
        <f t="shared" ca="1" si="8"/>
        <v>0</v>
      </c>
      <c r="T971" s="32"/>
      <c r="U971" s="32"/>
      <c r="V971" s="32"/>
      <c r="W971" s="32"/>
      <c r="X971" s="32"/>
      <c r="Y971" s="32"/>
      <c r="Z971" s="32"/>
      <c r="AA971" s="32"/>
      <c r="AB971" s="32"/>
      <c r="AC971" s="32"/>
      <c r="AD971" s="32"/>
      <c r="AE971" s="32"/>
    </row>
    <row r="972" spans="1:31" ht="12.75">
      <c r="A972" s="37" t="s">
        <v>5197</v>
      </c>
      <c r="B972" s="43" t="s">
        <v>5198</v>
      </c>
      <c r="C972" s="45" t="s">
        <v>785</v>
      </c>
      <c r="D972" s="45" t="s">
        <v>266</v>
      </c>
      <c r="E972" s="101">
        <v>43691</v>
      </c>
      <c r="F972" s="43" t="s">
        <v>388</v>
      </c>
      <c r="G972" s="43" t="s">
        <v>222</v>
      </c>
      <c r="H972" s="51" t="s">
        <v>223</v>
      </c>
      <c r="I972" s="43" t="s">
        <v>226</v>
      </c>
      <c r="J972" s="31"/>
      <c r="K972" s="55"/>
      <c r="L972" s="31"/>
      <c r="M972" s="31"/>
      <c r="N972" s="43" t="s">
        <v>388</v>
      </c>
      <c r="O972" s="121">
        <v>43691</v>
      </c>
      <c r="P972" s="43" t="s">
        <v>276</v>
      </c>
      <c r="Q972" s="31" t="b">
        <f>IF(AND(OR(G972:G976=DATOS!C$8,G972:G976=DATOS!C$9),H972:H976=DATOS!B$4),ROW(G972:G976))</f>
        <v>0</v>
      </c>
      <c r="R972" s="31" t="str">
        <f t="shared" ca="1" si="0"/>
        <v/>
      </c>
      <c r="S972" s="31">
        <f t="shared" ca="1" si="8"/>
        <v>0</v>
      </c>
      <c r="T972" s="32"/>
      <c r="U972" s="32"/>
      <c r="V972" s="32"/>
      <c r="W972" s="32"/>
      <c r="X972" s="32"/>
      <c r="Y972" s="32"/>
      <c r="Z972" s="32"/>
      <c r="AA972" s="32"/>
      <c r="AB972" s="32"/>
      <c r="AC972" s="32"/>
      <c r="AD972" s="32"/>
      <c r="AE972" s="32"/>
    </row>
    <row r="973" spans="1:31" ht="12.75">
      <c r="A973" s="37" t="s">
        <v>660</v>
      </c>
      <c r="B973" s="43" t="s">
        <v>662</v>
      </c>
      <c r="C973" s="45" t="s">
        <v>664</v>
      </c>
      <c r="D973" s="45" t="s">
        <v>266</v>
      </c>
      <c r="E973" s="101">
        <v>43692</v>
      </c>
      <c r="F973" s="43" t="s">
        <v>10313</v>
      </c>
      <c r="G973" s="43" t="s">
        <v>271</v>
      </c>
      <c r="H973" s="51" t="s">
        <v>223</v>
      </c>
      <c r="I973" s="43" t="s">
        <v>226</v>
      </c>
      <c r="J973" s="31"/>
      <c r="K973" s="55"/>
      <c r="L973" s="31"/>
      <c r="M973" s="31"/>
      <c r="N973" s="43" t="s">
        <v>10314</v>
      </c>
      <c r="O973" s="48">
        <v>43692</v>
      </c>
      <c r="P973" s="43" t="s">
        <v>276</v>
      </c>
      <c r="Q973" s="31" t="b">
        <f>IF(AND(OR(G973:G977=DATOS!C$8,G973:G977=DATOS!C$9),H973:H977=DATOS!B$4),ROW(G973:G977))</f>
        <v>0</v>
      </c>
      <c r="R973" s="31" t="str">
        <f t="shared" ca="1" si="0"/>
        <v/>
      </c>
      <c r="S973" s="31">
        <f t="shared" ca="1" si="8"/>
        <v>0</v>
      </c>
      <c r="T973" s="32"/>
      <c r="U973" s="32"/>
      <c r="V973" s="32"/>
      <c r="W973" s="32"/>
      <c r="X973" s="32"/>
      <c r="Y973" s="32"/>
      <c r="Z973" s="32"/>
      <c r="AA973" s="32"/>
      <c r="AB973" s="32"/>
      <c r="AC973" s="32"/>
      <c r="AD973" s="32"/>
      <c r="AE973" s="32"/>
    </row>
    <row r="974" spans="1:31" ht="12.75">
      <c r="A974" s="37" t="s">
        <v>9686</v>
      </c>
      <c r="B974" s="43" t="s">
        <v>9687</v>
      </c>
      <c r="C974" s="45" t="s">
        <v>263</v>
      </c>
      <c r="D974" s="45" t="s">
        <v>4647</v>
      </c>
      <c r="E974" s="101">
        <v>43692</v>
      </c>
      <c r="F974" s="43" t="s">
        <v>10318</v>
      </c>
      <c r="G974" s="43" t="s">
        <v>384</v>
      </c>
      <c r="H974" s="51" t="s">
        <v>223</v>
      </c>
      <c r="I974" s="43" t="s">
        <v>226</v>
      </c>
      <c r="J974" s="43"/>
      <c r="K974" s="52">
        <v>43692</v>
      </c>
      <c r="L974" s="48">
        <v>43694</v>
      </c>
      <c r="M974" s="48">
        <v>43696</v>
      </c>
      <c r="N974" s="43" t="s">
        <v>10321</v>
      </c>
      <c r="O974" s="121">
        <v>43697</v>
      </c>
      <c r="P974" s="43" t="s">
        <v>5576</v>
      </c>
      <c r="Q974" s="31" t="b">
        <f>IF(AND(OR(G974:G978=DATOS!C$8,G974:G978=DATOS!C$9),H974:H978=DATOS!B$4),ROW(G974:G978))</f>
        <v>0</v>
      </c>
      <c r="R974" s="31" t="str">
        <f t="shared" ca="1" si="0"/>
        <v/>
      </c>
      <c r="S974" s="31">
        <f t="shared" ca="1" si="8"/>
        <v>0</v>
      </c>
      <c r="T974" s="32"/>
      <c r="U974" s="32"/>
      <c r="V974" s="32"/>
      <c r="W974" s="32"/>
      <c r="X974" s="32"/>
      <c r="Y974" s="32"/>
      <c r="Z974" s="32"/>
      <c r="AA974" s="32"/>
      <c r="AB974" s="32"/>
      <c r="AC974" s="32"/>
      <c r="AD974" s="32"/>
      <c r="AE974" s="32"/>
    </row>
    <row r="975" spans="1:31" ht="12.75">
      <c r="A975" s="37" t="s">
        <v>10327</v>
      </c>
      <c r="B975" s="43" t="s">
        <v>698</v>
      </c>
      <c r="C975" s="45" t="s">
        <v>701</v>
      </c>
      <c r="D975" s="45" t="s">
        <v>4779</v>
      </c>
      <c r="E975" s="101">
        <v>43692</v>
      </c>
      <c r="F975" s="43" t="s">
        <v>10328</v>
      </c>
      <c r="G975" s="43" t="s">
        <v>384</v>
      </c>
      <c r="H975" s="51" t="s">
        <v>223</v>
      </c>
      <c r="I975" s="43" t="s">
        <v>226</v>
      </c>
      <c r="J975" s="43"/>
      <c r="K975" s="52"/>
      <c r="L975" s="43"/>
      <c r="M975" s="43"/>
      <c r="N975" s="43" t="s">
        <v>5574</v>
      </c>
      <c r="O975" s="121">
        <v>43694</v>
      </c>
      <c r="P975" s="43" t="s">
        <v>5576</v>
      </c>
      <c r="Q975" s="31" t="b">
        <f>IF(AND(OR(G975:G979=DATOS!C$8,G975:G979=DATOS!C$9),H975:H979=DATOS!B$4),ROW(G975:G979))</f>
        <v>0</v>
      </c>
      <c r="R975" s="31" t="str">
        <f t="shared" ca="1" si="0"/>
        <v/>
      </c>
      <c r="S975" s="31">
        <f t="shared" ca="1" si="8"/>
        <v>0</v>
      </c>
      <c r="T975" s="32"/>
      <c r="U975" s="32"/>
      <c r="V975" s="32"/>
      <c r="W975" s="32"/>
      <c r="X975" s="32"/>
      <c r="Y975" s="32"/>
      <c r="Z975" s="32"/>
      <c r="AA975" s="32"/>
      <c r="AB975" s="32"/>
      <c r="AC975" s="32"/>
      <c r="AD975" s="32"/>
      <c r="AE975" s="32"/>
    </row>
    <row r="976" spans="1:31" ht="12.75">
      <c r="A976" s="37" t="s">
        <v>5408</v>
      </c>
      <c r="B976" s="43" t="s">
        <v>5409</v>
      </c>
      <c r="C976" s="45" t="s">
        <v>624</v>
      </c>
      <c r="D976" s="45" t="s">
        <v>4647</v>
      </c>
      <c r="E976" s="101">
        <v>43692</v>
      </c>
      <c r="F976" s="43" t="s">
        <v>4787</v>
      </c>
      <c r="G976" s="43" t="s">
        <v>114</v>
      </c>
      <c r="H976" s="51" t="s">
        <v>223</v>
      </c>
      <c r="I976" s="43" t="s">
        <v>226</v>
      </c>
      <c r="J976" s="43"/>
      <c r="K976" s="52"/>
      <c r="L976" s="43"/>
      <c r="M976" s="43"/>
      <c r="N976" s="43" t="s">
        <v>10330</v>
      </c>
      <c r="O976" s="48">
        <v>43692</v>
      </c>
      <c r="P976" s="43" t="s">
        <v>4652</v>
      </c>
      <c r="Q976" s="31" t="b">
        <f>IF(AND(OR(G976:G980=DATOS!C$8,G976:G980=DATOS!C$9),H976:H980=DATOS!B$4),ROW(G976:G980))</f>
        <v>0</v>
      </c>
      <c r="R976" s="31" t="str">
        <f t="shared" ca="1" si="0"/>
        <v/>
      </c>
      <c r="S976" s="31">
        <f t="shared" ca="1" si="8"/>
        <v>0</v>
      </c>
      <c r="T976" s="32"/>
      <c r="U976" s="32"/>
      <c r="V976" s="32"/>
      <c r="W976" s="32"/>
      <c r="X976" s="32"/>
      <c r="Y976" s="32"/>
      <c r="Z976" s="32"/>
      <c r="AA976" s="32"/>
      <c r="AB976" s="32"/>
      <c r="AC976" s="32"/>
      <c r="AD976" s="32"/>
      <c r="AE976" s="32"/>
    </row>
    <row r="977" spans="1:31" ht="12.75">
      <c r="A977" s="37" t="s">
        <v>8548</v>
      </c>
      <c r="B977" s="43" t="s">
        <v>9900</v>
      </c>
      <c r="C977" s="45" t="s">
        <v>263</v>
      </c>
      <c r="D977" s="45" t="s">
        <v>266</v>
      </c>
      <c r="E977" s="101">
        <v>43692</v>
      </c>
      <c r="F977" s="43" t="s">
        <v>10332</v>
      </c>
      <c r="G977" s="43" t="s">
        <v>271</v>
      </c>
      <c r="H977" s="51" t="s">
        <v>223</v>
      </c>
      <c r="I977" s="43" t="s">
        <v>273</v>
      </c>
      <c r="J977" s="43"/>
      <c r="K977" s="52"/>
      <c r="L977" s="43"/>
      <c r="M977" s="43"/>
      <c r="N977" s="43" t="s">
        <v>7368</v>
      </c>
      <c r="O977" s="121">
        <v>43697</v>
      </c>
      <c r="P977" s="43" t="s">
        <v>276</v>
      </c>
      <c r="Q977" s="31" t="b">
        <f>IF(AND(OR(G977:G981=DATOS!C$8,G977:G981=DATOS!C$9),H977:H981=DATOS!B$4),ROW(G977:G981))</f>
        <v>0</v>
      </c>
      <c r="R977" s="31" t="str">
        <f t="shared" ca="1" si="0"/>
        <v/>
      </c>
      <c r="S977" s="31">
        <f t="shared" ca="1" si="8"/>
        <v>0</v>
      </c>
      <c r="T977" s="32"/>
      <c r="U977" s="32"/>
      <c r="V977" s="32"/>
      <c r="W977" s="32"/>
      <c r="X977" s="32"/>
      <c r="Y977" s="32"/>
      <c r="Z977" s="32"/>
      <c r="AA977" s="32"/>
      <c r="AB977" s="32"/>
      <c r="AC977" s="32"/>
      <c r="AD977" s="32"/>
      <c r="AE977" s="32"/>
    </row>
    <row r="978" spans="1:31" ht="12.75">
      <c r="A978" s="37" t="s">
        <v>10336</v>
      </c>
      <c r="B978" s="43" t="s">
        <v>9359</v>
      </c>
      <c r="C978" s="45" t="s">
        <v>5367</v>
      </c>
      <c r="D978" s="45" t="s">
        <v>266</v>
      </c>
      <c r="E978" s="101">
        <v>43692</v>
      </c>
      <c r="F978" s="43" t="s">
        <v>10339</v>
      </c>
      <c r="G978" s="43" t="s">
        <v>483</v>
      </c>
      <c r="H978" s="51" t="s">
        <v>223</v>
      </c>
      <c r="I978" s="43" t="s">
        <v>273</v>
      </c>
      <c r="J978" s="43"/>
      <c r="K978" s="52">
        <v>43694</v>
      </c>
      <c r="L978" s="43"/>
      <c r="M978" s="43"/>
      <c r="N978" s="43" t="s">
        <v>10341</v>
      </c>
      <c r="O978" s="121">
        <v>43701</v>
      </c>
      <c r="P978" s="43" t="s">
        <v>389</v>
      </c>
      <c r="Q978" s="31" t="b">
        <f>IF(AND(OR(G978:G982=DATOS!C$8,G978:G982=DATOS!C$9),H978:H982=DATOS!B$4),ROW(G978:G982))</f>
        <v>0</v>
      </c>
      <c r="R978" s="31" t="str">
        <f t="shared" ca="1" si="0"/>
        <v/>
      </c>
      <c r="S978" s="31">
        <f t="shared" ca="1" si="8"/>
        <v>0</v>
      </c>
      <c r="T978" s="32"/>
      <c r="U978" s="32"/>
      <c r="V978" s="32"/>
      <c r="W978" s="32"/>
      <c r="X978" s="32"/>
      <c r="Y978" s="32"/>
      <c r="Z978" s="32"/>
      <c r="AA978" s="32"/>
      <c r="AB978" s="32"/>
      <c r="AC978" s="32"/>
      <c r="AD978" s="32"/>
      <c r="AE978" s="32"/>
    </row>
    <row r="979" spans="1:31" ht="12.75">
      <c r="A979" s="37" t="s">
        <v>10347</v>
      </c>
      <c r="B979" s="43" t="s">
        <v>6861</v>
      </c>
      <c r="C979" s="45" t="s">
        <v>5086</v>
      </c>
      <c r="D979" s="45" t="s">
        <v>266</v>
      </c>
      <c r="E979" s="101">
        <v>43693</v>
      </c>
      <c r="F979" s="43" t="s">
        <v>361</v>
      </c>
      <c r="G979" s="43" t="s">
        <v>114</v>
      </c>
      <c r="H979" s="51" t="s">
        <v>223</v>
      </c>
      <c r="I979" s="43" t="s">
        <v>226</v>
      </c>
      <c r="J979" s="31"/>
      <c r="K979" s="55"/>
      <c r="L979" s="31"/>
      <c r="M979" s="31"/>
      <c r="N979" s="43" t="s">
        <v>10349</v>
      </c>
      <c r="O979" s="48">
        <v>43694</v>
      </c>
      <c r="P979" s="43" t="s">
        <v>276</v>
      </c>
      <c r="Q979" s="31" t="b">
        <f>IF(AND(OR(G979:G983=DATOS!C$8,G979:G983=DATOS!C$9),H979:H983=DATOS!B$4),ROW(G979:G983))</f>
        <v>0</v>
      </c>
      <c r="R979" s="31" t="str">
        <f t="shared" ca="1" si="0"/>
        <v/>
      </c>
      <c r="S979" s="31">
        <f t="shared" ca="1" si="8"/>
        <v>0</v>
      </c>
      <c r="T979" s="32"/>
      <c r="U979" s="32"/>
      <c r="V979" s="32"/>
      <c r="W979" s="32"/>
      <c r="X979" s="32"/>
      <c r="Y979" s="32"/>
      <c r="Z979" s="32"/>
      <c r="AA979" s="32"/>
      <c r="AB979" s="32"/>
      <c r="AC979" s="32"/>
      <c r="AD979" s="32"/>
      <c r="AE979" s="32"/>
    </row>
    <row r="980" spans="1:31" ht="12.75">
      <c r="A980" s="37" t="s">
        <v>10352</v>
      </c>
      <c r="B980" s="43" t="s">
        <v>8091</v>
      </c>
      <c r="C980" s="45" t="s">
        <v>216</v>
      </c>
      <c r="D980" s="45" t="s">
        <v>4647</v>
      </c>
      <c r="E980" s="101">
        <v>43694</v>
      </c>
      <c r="F980" s="43" t="s">
        <v>6802</v>
      </c>
      <c r="G980" s="43" t="s">
        <v>114</v>
      </c>
      <c r="H980" s="51" t="s">
        <v>223</v>
      </c>
      <c r="I980" s="43" t="s">
        <v>226</v>
      </c>
      <c r="J980" s="31"/>
      <c r="K980" s="52">
        <v>43694</v>
      </c>
      <c r="L980" s="48">
        <v>43697</v>
      </c>
      <c r="M980" s="31"/>
      <c r="N980" s="43" t="s">
        <v>10356</v>
      </c>
      <c r="O980" s="48">
        <v>43697</v>
      </c>
      <c r="P980" s="43" t="s">
        <v>4652</v>
      </c>
      <c r="Q980" s="31" t="b">
        <f>IF(AND(OR(G980:G984=DATOS!C$8,G980:G984=DATOS!C$9),H980:H984=DATOS!B$4),ROW(G980:G984))</f>
        <v>0</v>
      </c>
      <c r="R980" s="31" t="str">
        <f t="shared" ca="1" si="0"/>
        <v/>
      </c>
      <c r="S980" s="31">
        <f t="shared" ca="1" si="8"/>
        <v>0</v>
      </c>
      <c r="T980" s="32"/>
      <c r="U980" s="32"/>
      <c r="V980" s="32"/>
      <c r="W980" s="32"/>
      <c r="X980" s="32"/>
      <c r="Y980" s="32"/>
      <c r="Z980" s="32"/>
      <c r="AA980" s="32"/>
      <c r="AB980" s="32"/>
      <c r="AC980" s="32"/>
      <c r="AD980" s="32"/>
      <c r="AE980" s="32"/>
    </row>
    <row r="981" spans="1:31" ht="12.75">
      <c r="A981" s="99" t="s">
        <v>10361</v>
      </c>
      <c r="B981" s="43" t="s">
        <v>9987</v>
      </c>
      <c r="C981" s="45" t="s">
        <v>414</v>
      </c>
      <c r="D981" s="45" t="s">
        <v>4647</v>
      </c>
      <c r="E981" s="101">
        <v>43694</v>
      </c>
      <c r="F981" s="43" t="s">
        <v>10362</v>
      </c>
      <c r="G981" s="43" t="s">
        <v>114</v>
      </c>
      <c r="H981" s="51" t="s">
        <v>223</v>
      </c>
      <c r="I981" s="43" t="s">
        <v>226</v>
      </c>
      <c r="J981" s="31"/>
      <c r="K981" s="55"/>
      <c r="L981" s="31"/>
      <c r="M981" s="31"/>
      <c r="N981" s="43" t="s">
        <v>10363</v>
      </c>
      <c r="O981" s="48">
        <v>43694</v>
      </c>
      <c r="P981" s="43" t="s">
        <v>4652</v>
      </c>
      <c r="Q981" s="31" t="b">
        <f>IF(AND(OR(G981:G985=DATOS!C$8,G981:G985=DATOS!C$9),H981:H985=DATOS!B$4),ROW(G981:G985))</f>
        <v>0</v>
      </c>
      <c r="R981" s="31" t="str">
        <f t="shared" ca="1" si="0"/>
        <v/>
      </c>
      <c r="S981" s="31">
        <f t="shared" ca="1" si="8"/>
        <v>0</v>
      </c>
      <c r="T981" s="32"/>
      <c r="U981" s="32"/>
      <c r="V981" s="32"/>
      <c r="W981" s="32"/>
      <c r="X981" s="32"/>
      <c r="Y981" s="32"/>
      <c r="Z981" s="32"/>
      <c r="AA981" s="32"/>
      <c r="AB981" s="32"/>
      <c r="AC981" s="32"/>
      <c r="AD981" s="32"/>
      <c r="AE981" s="32"/>
    </row>
    <row r="982" spans="1:31" ht="12.75">
      <c r="A982" s="37" t="s">
        <v>10367</v>
      </c>
      <c r="B982" s="43" t="s">
        <v>7333</v>
      </c>
      <c r="C982" s="45" t="s">
        <v>5367</v>
      </c>
      <c r="D982" s="45" t="s">
        <v>4647</v>
      </c>
      <c r="E982" s="101">
        <v>43694</v>
      </c>
      <c r="F982" s="43" t="s">
        <v>10368</v>
      </c>
      <c r="G982" s="43" t="s">
        <v>114</v>
      </c>
      <c r="H982" s="51" t="s">
        <v>223</v>
      </c>
      <c r="I982" s="43" t="s">
        <v>226</v>
      </c>
      <c r="J982" s="31"/>
      <c r="K982" s="55"/>
      <c r="L982" s="31"/>
      <c r="M982" s="31"/>
      <c r="N982" s="43" t="s">
        <v>5713</v>
      </c>
      <c r="O982" s="48">
        <v>43694</v>
      </c>
      <c r="P982" s="43" t="s">
        <v>4652</v>
      </c>
      <c r="Q982" s="31" t="b">
        <f>IF(AND(OR(G982:G986=DATOS!C$8,G982:G986=DATOS!C$9),H982:H986=DATOS!B$4),ROW(G982:G986))</f>
        <v>0</v>
      </c>
      <c r="R982" s="31" t="str">
        <f t="shared" ca="1" si="0"/>
        <v/>
      </c>
      <c r="S982" s="31">
        <f t="shared" ca="1" si="8"/>
        <v>0</v>
      </c>
      <c r="T982" s="32"/>
      <c r="U982" s="32"/>
      <c r="V982" s="32"/>
      <c r="W982" s="32"/>
      <c r="X982" s="32"/>
      <c r="Y982" s="32"/>
      <c r="Z982" s="32"/>
      <c r="AA982" s="32"/>
      <c r="AB982" s="32"/>
      <c r="AC982" s="32"/>
      <c r="AD982" s="32"/>
      <c r="AE982" s="32"/>
    </row>
    <row r="983" spans="1:31" ht="12.75">
      <c r="A983" s="37" t="s">
        <v>6273</v>
      </c>
      <c r="B983" s="43" t="s">
        <v>10373</v>
      </c>
      <c r="C983" s="45" t="s">
        <v>216</v>
      </c>
      <c r="D983" s="45" t="s">
        <v>4647</v>
      </c>
      <c r="E983" s="101">
        <v>43694</v>
      </c>
      <c r="F983" s="43" t="s">
        <v>5054</v>
      </c>
      <c r="G983" s="43" t="s">
        <v>114</v>
      </c>
      <c r="H983" s="51" t="s">
        <v>223</v>
      </c>
      <c r="I983" s="43" t="s">
        <v>273</v>
      </c>
      <c r="J983" s="31"/>
      <c r="K983" s="55"/>
      <c r="L983" s="31"/>
      <c r="M983" s="31"/>
      <c r="N983" s="43" t="s">
        <v>10375</v>
      </c>
      <c r="O983" s="48">
        <v>43694</v>
      </c>
      <c r="P983" s="43" t="s">
        <v>4652</v>
      </c>
      <c r="Q983" s="31" t="b">
        <f>IF(AND(OR(G983:G987=DATOS!C$8,G983:G987=DATOS!C$9),H983:H987=DATOS!B$4),ROW(G983:G987))</f>
        <v>0</v>
      </c>
      <c r="R983" s="31" t="str">
        <f t="shared" ca="1" si="0"/>
        <v/>
      </c>
      <c r="S983" s="31">
        <f t="shared" ca="1" si="8"/>
        <v>0</v>
      </c>
      <c r="T983" s="32"/>
      <c r="U983" s="32"/>
      <c r="V983" s="32"/>
      <c r="W983" s="32"/>
      <c r="X983" s="32"/>
      <c r="Y983" s="32"/>
      <c r="Z983" s="32"/>
      <c r="AA983" s="32"/>
      <c r="AB983" s="32"/>
      <c r="AC983" s="32"/>
      <c r="AD983" s="32"/>
      <c r="AE983" s="32"/>
    </row>
    <row r="984" spans="1:31" ht="12.75">
      <c r="A984" s="37" t="s">
        <v>10376</v>
      </c>
      <c r="B984" s="43" t="s">
        <v>5439</v>
      </c>
      <c r="C984" s="45" t="s">
        <v>216</v>
      </c>
      <c r="D984" s="45" t="s">
        <v>266</v>
      </c>
      <c r="E984" s="101">
        <v>43694</v>
      </c>
      <c r="F984" s="43" t="s">
        <v>361</v>
      </c>
      <c r="G984" s="43" t="s">
        <v>114</v>
      </c>
      <c r="H984" s="51" t="s">
        <v>223</v>
      </c>
      <c r="I984" s="43" t="s">
        <v>273</v>
      </c>
      <c r="J984" s="31"/>
      <c r="K984" s="52">
        <v>43696</v>
      </c>
      <c r="L984" s="31"/>
      <c r="M984" s="31"/>
      <c r="N984" s="43" t="s">
        <v>10379</v>
      </c>
      <c r="O984" s="48">
        <v>43699</v>
      </c>
      <c r="P984" s="43" t="s">
        <v>276</v>
      </c>
      <c r="Q984" s="31" t="b">
        <f>IF(AND(OR(G984:G988=DATOS!C$8,G984:G988=DATOS!C$9),H984:H988=DATOS!B$4),ROW(G984:G988))</f>
        <v>0</v>
      </c>
      <c r="R984" s="31" t="str">
        <f t="shared" ca="1" si="0"/>
        <v/>
      </c>
      <c r="S984" s="31">
        <f t="shared" ca="1" si="8"/>
        <v>0</v>
      </c>
      <c r="T984" s="32"/>
      <c r="U984" s="32"/>
      <c r="V984" s="32"/>
      <c r="W984" s="32"/>
      <c r="X984" s="32"/>
      <c r="Y984" s="32"/>
      <c r="Z984" s="32"/>
      <c r="AA984" s="32"/>
      <c r="AB984" s="32"/>
      <c r="AC984" s="32"/>
      <c r="AD984" s="32"/>
      <c r="AE984" s="32"/>
    </row>
    <row r="985" spans="1:31" ht="12.75">
      <c r="A985" s="37" t="s">
        <v>10382</v>
      </c>
      <c r="B985" s="43" t="s">
        <v>5732</v>
      </c>
      <c r="C985" s="45" t="s">
        <v>4661</v>
      </c>
      <c r="D985" s="45" t="s">
        <v>266</v>
      </c>
      <c r="E985" s="101">
        <v>43694</v>
      </c>
      <c r="F985" s="43" t="s">
        <v>9617</v>
      </c>
      <c r="G985" s="43" t="s">
        <v>114</v>
      </c>
      <c r="H985" s="51" t="s">
        <v>223</v>
      </c>
      <c r="I985" s="43" t="s">
        <v>226</v>
      </c>
      <c r="J985" s="31"/>
      <c r="K985" s="55"/>
      <c r="L985" s="31"/>
      <c r="M985" s="31"/>
      <c r="N985" s="43" t="s">
        <v>10383</v>
      </c>
      <c r="O985" s="48">
        <v>43694</v>
      </c>
      <c r="P985" s="43" t="s">
        <v>276</v>
      </c>
      <c r="Q985" s="31" t="b">
        <f>IF(AND(OR(G985:G989=DATOS!C$8,G985:G989=DATOS!C$9),H985:H989=DATOS!B$4),ROW(G985:G989))</f>
        <v>0</v>
      </c>
      <c r="R985" s="31" t="str">
        <f t="shared" ca="1" si="0"/>
        <v/>
      </c>
      <c r="S985" s="31">
        <f t="shared" ca="1" si="8"/>
        <v>0</v>
      </c>
      <c r="T985" s="32"/>
      <c r="U985" s="32"/>
      <c r="V985" s="32"/>
      <c r="W985" s="32"/>
      <c r="X985" s="32"/>
      <c r="Y985" s="32"/>
      <c r="Z985" s="32"/>
      <c r="AA985" s="32"/>
      <c r="AB985" s="32"/>
      <c r="AC985" s="32"/>
      <c r="AD985" s="32"/>
      <c r="AE985" s="32"/>
    </row>
    <row r="986" spans="1:31" ht="12.75">
      <c r="A986" s="37" t="s">
        <v>5332</v>
      </c>
      <c r="B986" s="43" t="s">
        <v>10384</v>
      </c>
      <c r="C986" s="45" t="s">
        <v>263</v>
      </c>
      <c r="D986" s="45" t="s">
        <v>266</v>
      </c>
      <c r="E986" s="101">
        <v>43694</v>
      </c>
      <c r="F986" s="43" t="s">
        <v>361</v>
      </c>
      <c r="G986" s="43" t="s">
        <v>114</v>
      </c>
      <c r="H986" s="51" t="s">
        <v>223</v>
      </c>
      <c r="I986" s="43" t="s">
        <v>126</v>
      </c>
      <c r="J986" s="31"/>
      <c r="K986" s="55"/>
      <c r="L986" s="31"/>
      <c r="M986" s="31"/>
      <c r="N986" s="43" t="s">
        <v>10386</v>
      </c>
      <c r="O986" s="48">
        <v>43694</v>
      </c>
      <c r="P986" s="43" t="s">
        <v>276</v>
      </c>
      <c r="Q986" s="31" t="b">
        <f>IF(AND(OR(G986:G990=DATOS!C$8,G986:G990=DATOS!C$9),H986:H990=DATOS!B$4),ROW(G986:G990))</f>
        <v>0</v>
      </c>
      <c r="R986" s="31" t="str">
        <f t="shared" ca="1" si="0"/>
        <v/>
      </c>
      <c r="S986" s="31">
        <f t="shared" ca="1" si="8"/>
        <v>0</v>
      </c>
      <c r="T986" s="32"/>
      <c r="U986" s="32"/>
      <c r="V986" s="32"/>
      <c r="W986" s="32"/>
      <c r="X986" s="32"/>
      <c r="Y986" s="32"/>
      <c r="Z986" s="32"/>
      <c r="AA986" s="32"/>
      <c r="AB986" s="32"/>
      <c r="AC986" s="32"/>
      <c r="AD986" s="32"/>
      <c r="AE986" s="32"/>
    </row>
    <row r="987" spans="1:31" ht="12.75">
      <c r="A987" s="99" t="s">
        <v>410</v>
      </c>
      <c r="B987" s="43" t="s">
        <v>411</v>
      </c>
      <c r="C987" s="45" t="s">
        <v>414</v>
      </c>
      <c r="D987" s="45" t="s">
        <v>266</v>
      </c>
      <c r="E987" s="101">
        <v>43694</v>
      </c>
      <c r="F987" s="43" t="s">
        <v>361</v>
      </c>
      <c r="G987" s="43" t="s">
        <v>114</v>
      </c>
      <c r="H987" s="51" t="s">
        <v>223</v>
      </c>
      <c r="I987" s="43" t="s">
        <v>226</v>
      </c>
      <c r="J987" s="31"/>
      <c r="K987" s="55"/>
      <c r="L987" s="31"/>
      <c r="M987" s="31"/>
      <c r="N987" s="43" t="s">
        <v>7368</v>
      </c>
      <c r="O987" s="48">
        <v>43697</v>
      </c>
      <c r="P987" s="43" t="s">
        <v>276</v>
      </c>
      <c r="Q987" s="31" t="b">
        <f>IF(AND(OR(G987:G991=DATOS!C$8,G987:G991=DATOS!C$9),H987:H991=DATOS!B$4),ROW(G987:G991))</f>
        <v>0</v>
      </c>
      <c r="R987" s="31" t="str">
        <f t="shared" ca="1" si="0"/>
        <v/>
      </c>
      <c r="S987" s="31">
        <f t="shared" ca="1" si="8"/>
        <v>0</v>
      </c>
      <c r="T987" s="32"/>
      <c r="U987" s="32"/>
      <c r="V987" s="32"/>
      <c r="W987" s="32"/>
      <c r="X987" s="32"/>
      <c r="Y987" s="32"/>
      <c r="Z987" s="32"/>
      <c r="AA987" s="32"/>
      <c r="AB987" s="32"/>
      <c r="AC987" s="32"/>
      <c r="AD987" s="32"/>
      <c r="AE987" s="32"/>
    </row>
    <row r="988" spans="1:31" ht="12.75">
      <c r="A988" s="37" t="s">
        <v>10394</v>
      </c>
      <c r="B988" s="43" t="s">
        <v>4783</v>
      </c>
      <c r="C988" s="45" t="s">
        <v>4784</v>
      </c>
      <c r="D988" s="45" t="s">
        <v>266</v>
      </c>
      <c r="E988" s="101">
        <v>43694</v>
      </c>
      <c r="F988" s="43" t="s">
        <v>361</v>
      </c>
      <c r="G988" s="43" t="s">
        <v>362</v>
      </c>
      <c r="H988" s="51" t="s">
        <v>223</v>
      </c>
      <c r="I988" s="43" t="s">
        <v>226</v>
      </c>
      <c r="J988" s="31"/>
      <c r="K988" s="52">
        <v>43697</v>
      </c>
      <c r="L988" s="31"/>
      <c r="M988" s="31"/>
      <c r="N988" s="43" t="s">
        <v>7368</v>
      </c>
      <c r="O988" s="48">
        <v>43698</v>
      </c>
      <c r="P988" s="43" t="s">
        <v>276</v>
      </c>
      <c r="Q988" s="31" t="b">
        <f>IF(AND(OR(G988:G992=DATOS!C$8,G988:G992=DATOS!C$9),H988:H992=DATOS!B$4),ROW(G988:G992))</f>
        <v>0</v>
      </c>
      <c r="R988" s="31" t="str">
        <f t="shared" ca="1" si="0"/>
        <v/>
      </c>
      <c r="S988" s="31">
        <f t="shared" ca="1" si="8"/>
        <v>0</v>
      </c>
      <c r="T988" s="32"/>
      <c r="U988" s="32"/>
      <c r="V988" s="32"/>
      <c r="W988" s="32"/>
      <c r="X988" s="32"/>
      <c r="Y988" s="32"/>
      <c r="Z988" s="32"/>
      <c r="AA988" s="32"/>
      <c r="AB988" s="32"/>
      <c r="AC988" s="32"/>
      <c r="AD988" s="32"/>
      <c r="AE988" s="32"/>
    </row>
    <row r="989" spans="1:31" ht="12.75">
      <c r="A989" s="37" t="s">
        <v>10352</v>
      </c>
      <c r="B989" s="43" t="s">
        <v>8091</v>
      </c>
      <c r="C989" s="45" t="s">
        <v>216</v>
      </c>
      <c r="D989" s="45" t="s">
        <v>266</v>
      </c>
      <c r="E989" s="101">
        <v>43694</v>
      </c>
      <c r="F989" s="43" t="s">
        <v>7919</v>
      </c>
      <c r="G989" s="43" t="s">
        <v>271</v>
      </c>
      <c r="H989" s="51" t="s">
        <v>223</v>
      </c>
      <c r="I989" s="43" t="s">
        <v>226</v>
      </c>
      <c r="J989" s="43"/>
      <c r="K989" s="52"/>
      <c r="L989" s="43"/>
      <c r="M989" s="43"/>
      <c r="N989" s="43" t="s">
        <v>10379</v>
      </c>
      <c r="O989" s="121">
        <v>43697</v>
      </c>
      <c r="P989" s="43" t="s">
        <v>4675</v>
      </c>
      <c r="Q989" s="31" t="b">
        <f>IF(AND(OR(G989:G993=DATOS!C$8,G989:G993=DATOS!C$9),H989:H993=DATOS!B$4),ROW(G989:G993))</f>
        <v>0</v>
      </c>
      <c r="R989" s="31" t="str">
        <f t="shared" ca="1" si="0"/>
        <v/>
      </c>
      <c r="S989" s="31">
        <f t="shared" ca="1" si="8"/>
        <v>0</v>
      </c>
      <c r="T989" s="32"/>
      <c r="U989" s="32"/>
      <c r="V989" s="32"/>
      <c r="W989" s="32"/>
      <c r="X989" s="32"/>
      <c r="Y989" s="32"/>
      <c r="Z989" s="32"/>
      <c r="AA989" s="32"/>
      <c r="AB989" s="32"/>
      <c r="AC989" s="32"/>
      <c r="AD989" s="32"/>
      <c r="AE989" s="32"/>
    </row>
    <row r="990" spans="1:31" ht="12.75">
      <c r="A990" s="99" t="s">
        <v>5821</v>
      </c>
      <c r="B990" s="43" t="s">
        <v>6266</v>
      </c>
      <c r="C990" s="45" t="s">
        <v>216</v>
      </c>
      <c r="D990" s="45" t="s">
        <v>4671</v>
      </c>
      <c r="E990" s="101">
        <v>43696</v>
      </c>
      <c r="F990" s="43" t="s">
        <v>2521</v>
      </c>
      <c r="G990" s="43" t="s">
        <v>271</v>
      </c>
      <c r="H990" s="51" t="s">
        <v>223</v>
      </c>
      <c r="I990" s="43" t="s">
        <v>226</v>
      </c>
      <c r="J990" s="31"/>
      <c r="K990" s="52">
        <v>43698</v>
      </c>
      <c r="L990" s="31"/>
      <c r="M990" s="31"/>
      <c r="N990" s="43" t="s">
        <v>10401</v>
      </c>
      <c r="O990" s="48">
        <v>43699</v>
      </c>
      <c r="P990" s="43" t="s">
        <v>4675</v>
      </c>
      <c r="Q990" s="31" t="b">
        <f>IF(AND(OR(G990:G994=DATOS!C$8,G990:G994=DATOS!C$9),H990:H994=DATOS!B$4),ROW(G990:G994))</f>
        <v>0</v>
      </c>
      <c r="R990" s="31" t="str">
        <f t="shared" ca="1" si="0"/>
        <v/>
      </c>
      <c r="S990" s="31">
        <f t="shared" ca="1" si="8"/>
        <v>0</v>
      </c>
      <c r="T990" s="32"/>
      <c r="U990" s="32"/>
      <c r="V990" s="32"/>
      <c r="W990" s="32"/>
      <c r="X990" s="32"/>
      <c r="Y990" s="32"/>
      <c r="Z990" s="32"/>
      <c r="AA990" s="32"/>
      <c r="AB990" s="32"/>
      <c r="AC990" s="32"/>
      <c r="AD990" s="32"/>
      <c r="AE990" s="32"/>
    </row>
    <row r="991" spans="1:31" ht="12.75">
      <c r="A991" s="37" t="s">
        <v>10404</v>
      </c>
      <c r="B991" s="43" t="s">
        <v>10405</v>
      </c>
      <c r="C991" s="45" t="s">
        <v>5612</v>
      </c>
      <c r="D991" s="45" t="s">
        <v>7690</v>
      </c>
      <c r="E991" s="101">
        <v>43696</v>
      </c>
      <c r="F991" s="43" t="s">
        <v>7902</v>
      </c>
      <c r="G991" s="43" t="s">
        <v>114</v>
      </c>
      <c r="H991" s="51" t="s">
        <v>223</v>
      </c>
      <c r="I991" s="43" t="s">
        <v>226</v>
      </c>
      <c r="J991" s="43"/>
      <c r="K991" s="52"/>
      <c r="L991" s="43"/>
      <c r="M991" s="43"/>
      <c r="N991" s="43" t="s">
        <v>10407</v>
      </c>
      <c r="O991" s="121">
        <v>43696</v>
      </c>
      <c r="P991" s="43" t="s">
        <v>7650</v>
      </c>
      <c r="Q991" s="31" t="b">
        <f>IF(AND(OR(G991:G995=DATOS!C$8,G991:G995=DATOS!C$9),H991:H995=DATOS!B$4),ROW(G991:G995))</f>
        <v>0</v>
      </c>
      <c r="R991" s="31" t="str">
        <f t="shared" ca="1" si="0"/>
        <v/>
      </c>
      <c r="S991" s="31">
        <f t="shared" ca="1" si="8"/>
        <v>0</v>
      </c>
      <c r="T991" s="32"/>
      <c r="U991" s="32"/>
      <c r="V991" s="32"/>
      <c r="W991" s="32"/>
      <c r="X991" s="32"/>
      <c r="Y991" s="32"/>
      <c r="Z991" s="32"/>
      <c r="AA991" s="32"/>
      <c r="AB991" s="32"/>
      <c r="AC991" s="32"/>
      <c r="AD991" s="32"/>
      <c r="AE991" s="32"/>
    </row>
    <row r="992" spans="1:31" ht="12.75">
      <c r="A992" s="99" t="s">
        <v>10410</v>
      </c>
      <c r="B992" s="43" t="s">
        <v>10411</v>
      </c>
      <c r="C992" s="45" t="s">
        <v>4784</v>
      </c>
      <c r="D992" s="45" t="s">
        <v>7690</v>
      </c>
      <c r="E992" s="101">
        <v>43696</v>
      </c>
      <c r="F992" s="43" t="s">
        <v>10412</v>
      </c>
      <c r="G992" s="43" t="s">
        <v>362</v>
      </c>
      <c r="H992" s="51" t="s">
        <v>223</v>
      </c>
      <c r="I992" s="43" t="s">
        <v>273</v>
      </c>
      <c r="J992" s="43"/>
      <c r="K992" s="52"/>
      <c r="L992" s="43"/>
      <c r="M992" s="43"/>
      <c r="N992" s="43" t="s">
        <v>274</v>
      </c>
      <c r="O992" s="48">
        <v>43698</v>
      </c>
      <c r="P992" s="43" t="s">
        <v>4652</v>
      </c>
      <c r="Q992" s="31" t="b">
        <f>IF(AND(OR(G992:G996=DATOS!C$8,G992:G996=DATOS!C$9),H992:H996=DATOS!B$4),ROW(G992:G996))</f>
        <v>0</v>
      </c>
      <c r="R992" s="31" t="str">
        <f t="shared" ca="1" si="0"/>
        <v/>
      </c>
      <c r="S992" s="31">
        <f t="shared" ca="1" si="8"/>
        <v>0</v>
      </c>
      <c r="T992" s="32"/>
      <c r="U992" s="32"/>
      <c r="V992" s="32"/>
      <c r="W992" s="32"/>
      <c r="X992" s="32"/>
      <c r="Y992" s="32"/>
      <c r="Z992" s="32"/>
      <c r="AA992" s="32"/>
      <c r="AB992" s="32"/>
      <c r="AC992" s="32"/>
      <c r="AD992" s="32"/>
      <c r="AE992" s="32"/>
    </row>
    <row r="993" spans="1:31" ht="12.75">
      <c r="A993" s="37" t="s">
        <v>10414</v>
      </c>
      <c r="B993" s="43" t="s">
        <v>7755</v>
      </c>
      <c r="C993" s="45" t="s">
        <v>4784</v>
      </c>
      <c r="D993" s="45" t="s">
        <v>7690</v>
      </c>
      <c r="E993" s="101">
        <v>43696</v>
      </c>
      <c r="F993" s="43" t="s">
        <v>10412</v>
      </c>
      <c r="G993" s="43" t="s">
        <v>362</v>
      </c>
      <c r="H993" s="51" t="s">
        <v>223</v>
      </c>
      <c r="I993" s="43" t="s">
        <v>226</v>
      </c>
      <c r="J993" s="43"/>
      <c r="K993" s="52">
        <v>43697</v>
      </c>
      <c r="L993" s="43"/>
      <c r="M993" s="43"/>
      <c r="N993" s="43" t="s">
        <v>7368</v>
      </c>
      <c r="O993" s="121">
        <v>43698</v>
      </c>
      <c r="P993" s="43" t="s">
        <v>276</v>
      </c>
      <c r="Q993" s="31" t="b">
        <f>IF(AND(OR(G993:G997=DATOS!C$8,G993:G997=DATOS!C$9),H993:H997=DATOS!B$4),ROW(G993:G997))</f>
        <v>0</v>
      </c>
      <c r="R993" s="31" t="str">
        <f t="shared" ca="1" si="0"/>
        <v/>
      </c>
      <c r="S993" s="31">
        <f t="shared" ca="1" si="8"/>
        <v>0</v>
      </c>
      <c r="T993" s="32"/>
      <c r="U993" s="32"/>
      <c r="V993" s="32"/>
      <c r="W993" s="32"/>
      <c r="X993" s="32"/>
      <c r="Y993" s="32"/>
      <c r="Z993" s="32"/>
      <c r="AA993" s="32"/>
      <c r="AB993" s="32"/>
      <c r="AC993" s="32"/>
      <c r="AD993" s="32"/>
      <c r="AE993" s="32"/>
    </row>
    <row r="994" spans="1:31" ht="12.75">
      <c r="A994" s="99" t="s">
        <v>10419</v>
      </c>
      <c r="B994" s="43" t="s">
        <v>7731</v>
      </c>
      <c r="C994" s="45" t="s">
        <v>414</v>
      </c>
      <c r="D994" s="45" t="s">
        <v>7690</v>
      </c>
      <c r="E994" s="101">
        <v>43696</v>
      </c>
      <c r="F994" s="43" t="s">
        <v>7919</v>
      </c>
      <c r="G994" s="43" t="s">
        <v>271</v>
      </c>
      <c r="H994" s="51" t="s">
        <v>223</v>
      </c>
      <c r="I994" s="43" t="s">
        <v>226</v>
      </c>
      <c r="J994" s="31"/>
      <c r="K994" s="55"/>
      <c r="L994" s="31"/>
      <c r="M994" s="31"/>
      <c r="N994" s="43" t="s">
        <v>8375</v>
      </c>
      <c r="O994" s="48">
        <v>43696</v>
      </c>
      <c r="P994" s="43" t="s">
        <v>7650</v>
      </c>
      <c r="Q994" s="31" t="b">
        <f>IF(AND(OR(G994:G998=DATOS!C$8,G994:G998=DATOS!C$9),H994:H998=DATOS!B$4),ROW(G994:G998))</f>
        <v>0</v>
      </c>
      <c r="R994" s="31" t="str">
        <f t="shared" ca="1" si="0"/>
        <v/>
      </c>
      <c r="S994" s="31">
        <f t="shared" ca="1" si="8"/>
        <v>0</v>
      </c>
      <c r="T994" s="32"/>
      <c r="U994" s="32"/>
      <c r="V994" s="32"/>
      <c r="W994" s="32"/>
      <c r="X994" s="32"/>
      <c r="Y994" s="32"/>
      <c r="Z994" s="32"/>
      <c r="AA994" s="32"/>
      <c r="AB994" s="32"/>
      <c r="AC994" s="32"/>
      <c r="AD994" s="32"/>
      <c r="AE994" s="32"/>
    </row>
    <row r="995" spans="1:31" ht="12.75">
      <c r="A995" s="99" t="s">
        <v>6589</v>
      </c>
      <c r="B995" s="43" t="s">
        <v>10384</v>
      </c>
      <c r="C995" s="45" t="s">
        <v>263</v>
      </c>
      <c r="D995" s="45" t="s">
        <v>7690</v>
      </c>
      <c r="E995" s="101">
        <v>43696</v>
      </c>
      <c r="F995" s="43" t="s">
        <v>361</v>
      </c>
      <c r="G995" s="43" t="s">
        <v>114</v>
      </c>
      <c r="H995" s="51" t="s">
        <v>223</v>
      </c>
      <c r="I995" s="43" t="s">
        <v>226</v>
      </c>
      <c r="J995" s="31"/>
      <c r="K995" s="55"/>
      <c r="L995" s="31"/>
      <c r="M995" s="31"/>
      <c r="N995" s="43" t="s">
        <v>274</v>
      </c>
      <c r="O995" s="48">
        <v>43696</v>
      </c>
      <c r="P995" s="43" t="s">
        <v>7650</v>
      </c>
      <c r="Q995" s="31" t="b">
        <f>IF(AND(OR(G995:G999=DATOS!C$8,G995:G999=DATOS!C$9),H995:H999=DATOS!B$4),ROW(G995:G999))</f>
        <v>0</v>
      </c>
      <c r="R995" s="31" t="str">
        <f t="shared" ca="1" si="0"/>
        <v/>
      </c>
      <c r="S995" s="31">
        <f t="shared" ca="1" si="8"/>
        <v>0</v>
      </c>
      <c r="T995" s="32"/>
      <c r="U995" s="32"/>
      <c r="V995" s="32"/>
      <c r="W995" s="32"/>
      <c r="X995" s="32"/>
      <c r="Y995" s="32"/>
      <c r="Z995" s="32"/>
      <c r="AA995" s="32"/>
      <c r="AB995" s="32"/>
      <c r="AC995" s="32"/>
      <c r="AD995" s="32"/>
      <c r="AE995" s="32"/>
    </row>
    <row r="996" spans="1:31" ht="12.75">
      <c r="A996" s="99" t="s">
        <v>10425</v>
      </c>
      <c r="B996" s="43" t="s">
        <v>10426</v>
      </c>
      <c r="C996" s="45" t="s">
        <v>4784</v>
      </c>
      <c r="D996" s="45" t="s">
        <v>4779</v>
      </c>
      <c r="E996" s="101">
        <v>43696</v>
      </c>
      <c r="F996" s="43" t="s">
        <v>10412</v>
      </c>
      <c r="G996" s="43" t="s">
        <v>362</v>
      </c>
      <c r="H996" s="51" t="s">
        <v>223</v>
      </c>
      <c r="I996" s="43" t="s">
        <v>226</v>
      </c>
      <c r="J996" s="31"/>
      <c r="K996" s="52">
        <v>43697</v>
      </c>
      <c r="L996" s="31"/>
      <c r="M996" s="31"/>
      <c r="N996" s="43" t="s">
        <v>274</v>
      </c>
      <c r="O996" s="48">
        <v>43697</v>
      </c>
      <c r="P996" s="43" t="s">
        <v>7650</v>
      </c>
      <c r="Q996" s="31" t="b">
        <f>IF(AND(OR(G996:G1000=DATOS!C$8,G996:G1000=DATOS!C$9),H996:H1000=DATOS!B$4),ROW(G996:G1000))</f>
        <v>0</v>
      </c>
      <c r="R996" s="31" t="str">
        <f t="shared" ca="1" si="0"/>
        <v/>
      </c>
      <c r="S996" s="31">
        <f t="shared" ca="1" si="8"/>
        <v>0</v>
      </c>
      <c r="T996" s="32"/>
      <c r="U996" s="32"/>
      <c r="V996" s="32"/>
      <c r="W996" s="32"/>
      <c r="X996" s="32"/>
      <c r="Y996" s="32"/>
      <c r="Z996" s="32"/>
      <c r="AA996" s="32"/>
      <c r="AB996" s="32"/>
      <c r="AC996" s="32"/>
      <c r="AD996" s="32"/>
      <c r="AE996" s="32"/>
    </row>
    <row r="997" spans="1:31" ht="12.75">
      <c r="A997" s="37" t="s">
        <v>8545</v>
      </c>
      <c r="B997" s="43" t="s">
        <v>8546</v>
      </c>
      <c r="C997" s="45" t="s">
        <v>4784</v>
      </c>
      <c r="D997" s="45" t="s">
        <v>7690</v>
      </c>
      <c r="E997" s="101">
        <v>43696</v>
      </c>
      <c r="F997" s="43" t="s">
        <v>10412</v>
      </c>
      <c r="G997" s="43" t="s">
        <v>362</v>
      </c>
      <c r="H997" s="51" t="s">
        <v>223</v>
      </c>
      <c r="I997" s="43" t="s">
        <v>226</v>
      </c>
      <c r="J997" s="43"/>
      <c r="K997" s="52">
        <v>43697</v>
      </c>
      <c r="L997" s="43"/>
      <c r="M997" s="43"/>
      <c r="N997" s="43" t="s">
        <v>8375</v>
      </c>
      <c r="O997" s="121">
        <v>43697</v>
      </c>
      <c r="P997" s="43" t="s">
        <v>7650</v>
      </c>
      <c r="Q997" s="31" t="b">
        <f>IF(AND(OR(G997:G1001=DATOS!C$8,G997:G1001=DATOS!C$9),H997:H1001=DATOS!B$4),ROW(G997:G1001))</f>
        <v>0</v>
      </c>
      <c r="R997" s="31" t="str">
        <f t="shared" ca="1" si="0"/>
        <v/>
      </c>
      <c r="S997" s="31">
        <f t="shared" ca="1" si="8"/>
        <v>0</v>
      </c>
      <c r="T997" s="32"/>
      <c r="U997" s="32"/>
      <c r="V997" s="32"/>
      <c r="W997" s="32"/>
      <c r="X997" s="32"/>
      <c r="Y997" s="32"/>
      <c r="Z997" s="32"/>
      <c r="AA997" s="32"/>
      <c r="AB997" s="32"/>
      <c r="AC997" s="32"/>
      <c r="AD997" s="32"/>
      <c r="AE997" s="32"/>
    </row>
    <row r="998" spans="1:31" ht="12.75">
      <c r="A998" s="37" t="s">
        <v>10430</v>
      </c>
      <c r="B998" s="43" t="s">
        <v>10433</v>
      </c>
      <c r="C998" s="45" t="s">
        <v>624</v>
      </c>
      <c r="D998" s="45" t="s">
        <v>7690</v>
      </c>
      <c r="E998" s="101">
        <v>43696</v>
      </c>
      <c r="F998" s="43" t="s">
        <v>8001</v>
      </c>
      <c r="G998" s="43" t="s">
        <v>271</v>
      </c>
      <c r="H998" s="51" t="s">
        <v>223</v>
      </c>
      <c r="I998" s="43" t="s">
        <v>226</v>
      </c>
      <c r="J998" s="43"/>
      <c r="K998" s="52"/>
      <c r="L998" s="43"/>
      <c r="M998" s="43"/>
      <c r="N998" s="43" t="s">
        <v>6256</v>
      </c>
      <c r="O998" s="121">
        <v>43696</v>
      </c>
      <c r="P998" s="43" t="s">
        <v>4675</v>
      </c>
      <c r="Q998" s="31" t="b">
        <f>IF(AND(OR(G998:G1002=DATOS!C$8,G998:G1002=DATOS!C$9),H998:H1002=DATOS!B$4),ROW(G998:G1002))</f>
        <v>0</v>
      </c>
      <c r="R998" s="31" t="str">
        <f t="shared" ca="1" si="0"/>
        <v/>
      </c>
      <c r="S998" s="31">
        <f t="shared" ca="1" si="8"/>
        <v>0</v>
      </c>
      <c r="T998" s="32"/>
      <c r="U998" s="32"/>
      <c r="V998" s="32"/>
      <c r="W998" s="32"/>
      <c r="X998" s="32"/>
      <c r="Y998" s="32"/>
      <c r="Z998" s="32"/>
      <c r="AA998" s="32"/>
      <c r="AB998" s="32"/>
      <c r="AC998" s="32"/>
      <c r="AD998" s="32"/>
      <c r="AE998" s="32"/>
    </row>
    <row r="999" spans="1:31" ht="12.75">
      <c r="A999" s="37" t="s">
        <v>10437</v>
      </c>
      <c r="B999" s="43" t="s">
        <v>10438</v>
      </c>
      <c r="C999" s="45" t="s">
        <v>263</v>
      </c>
      <c r="D999" s="45" t="s">
        <v>7690</v>
      </c>
      <c r="E999" s="101">
        <v>43696</v>
      </c>
      <c r="F999" s="43" t="s">
        <v>7605</v>
      </c>
      <c r="G999" s="43" t="s">
        <v>384</v>
      </c>
      <c r="H999" s="51" t="s">
        <v>223</v>
      </c>
      <c r="I999" s="43" t="s">
        <v>226</v>
      </c>
      <c r="J999" s="43"/>
      <c r="K999" s="52"/>
      <c r="L999" s="43"/>
      <c r="M999" s="43"/>
      <c r="N999" s="43" t="s">
        <v>10440</v>
      </c>
      <c r="O999" s="121">
        <v>43704</v>
      </c>
      <c r="P999" s="43" t="s">
        <v>389</v>
      </c>
      <c r="Q999" s="31" t="b">
        <f>IF(AND(OR(G999:G1003=DATOS!C$8,G999:G1003=DATOS!C$9),H999:H1003=DATOS!B$4),ROW(G999:G1003))</f>
        <v>0</v>
      </c>
      <c r="R999" s="31" t="str">
        <f t="shared" ca="1" si="0"/>
        <v/>
      </c>
      <c r="S999" s="31">
        <f t="shared" ca="1" si="8"/>
        <v>0</v>
      </c>
      <c r="T999" s="32"/>
      <c r="U999" s="32"/>
      <c r="V999" s="32"/>
      <c r="W999" s="32"/>
      <c r="X999" s="32"/>
      <c r="Y999" s="32"/>
      <c r="Z999" s="32"/>
      <c r="AA999" s="32"/>
      <c r="AB999" s="32"/>
      <c r="AC999" s="32"/>
      <c r="AD999" s="32"/>
      <c r="AE999" s="32"/>
    </row>
    <row r="1000" spans="1:31" ht="12.75">
      <c r="A1000" s="37" t="s">
        <v>10442</v>
      </c>
      <c r="B1000" s="43" t="s">
        <v>10443</v>
      </c>
      <c r="C1000" s="45" t="s">
        <v>942</v>
      </c>
      <c r="D1000" s="45" t="s">
        <v>7690</v>
      </c>
      <c r="E1000" s="101">
        <v>43696</v>
      </c>
      <c r="F1000" s="43" t="s">
        <v>7919</v>
      </c>
      <c r="G1000" s="43" t="s">
        <v>271</v>
      </c>
      <c r="H1000" s="51" t="s">
        <v>223</v>
      </c>
      <c r="I1000" s="43" t="s">
        <v>226</v>
      </c>
      <c r="J1000" s="43"/>
      <c r="K1000" s="52"/>
      <c r="L1000" s="43"/>
      <c r="M1000" s="43"/>
      <c r="N1000" s="43" t="s">
        <v>10444</v>
      </c>
      <c r="O1000" s="121">
        <v>43696</v>
      </c>
      <c r="P1000" s="43" t="s">
        <v>7650</v>
      </c>
      <c r="Q1000" s="31" t="b">
        <f>IF(AND(OR(G1000:G1004=DATOS!C$8,G1000:G1004=DATOS!C$9),H1000:H1004=DATOS!B$4),ROW(G1000:G1004))</f>
        <v>0</v>
      </c>
      <c r="R1000" s="31" t="str">
        <f t="shared" ca="1" si="0"/>
        <v/>
      </c>
      <c r="S1000" s="31">
        <f t="shared" ca="1" si="8"/>
        <v>0</v>
      </c>
      <c r="T1000" s="32"/>
      <c r="U1000" s="32"/>
      <c r="V1000" s="32"/>
      <c r="W1000" s="32"/>
      <c r="X1000" s="32"/>
      <c r="Y1000" s="32"/>
      <c r="Z1000" s="32"/>
      <c r="AA1000" s="32"/>
      <c r="AB1000" s="32"/>
      <c r="AC1000" s="32"/>
      <c r="AD1000" s="32"/>
      <c r="AE1000" s="32"/>
    </row>
    <row r="1001" spans="1:31" ht="12.75">
      <c r="A1001" s="37" t="s">
        <v>10445</v>
      </c>
      <c r="B1001" s="43" t="s">
        <v>9717</v>
      </c>
      <c r="C1001" s="45" t="s">
        <v>263</v>
      </c>
      <c r="D1001" s="45" t="s">
        <v>266</v>
      </c>
      <c r="E1001" s="48">
        <v>43697</v>
      </c>
      <c r="F1001" s="43" t="s">
        <v>361</v>
      </c>
      <c r="G1001" s="43" t="s">
        <v>114</v>
      </c>
      <c r="H1001" s="51" t="s">
        <v>223</v>
      </c>
      <c r="I1001" s="43" t="s">
        <v>226</v>
      </c>
      <c r="J1001" s="31"/>
      <c r="K1001" s="55"/>
      <c r="L1001" s="31"/>
      <c r="M1001" s="31"/>
      <c r="N1001" s="43" t="s">
        <v>10452</v>
      </c>
      <c r="O1001" s="48">
        <v>43697</v>
      </c>
      <c r="P1001" s="43" t="s">
        <v>276</v>
      </c>
      <c r="Q1001" s="31" t="b">
        <f>IF(AND(OR(G1001:G1005=DATOS!C$8,G1001:G1005=DATOS!C$9),H1001:H1005=DATOS!B$4),ROW(G1001:G1005))</f>
        <v>0</v>
      </c>
      <c r="R1001" s="31" t="str">
        <f t="shared" ca="1" si="0"/>
        <v/>
      </c>
      <c r="S1001" s="31">
        <f t="shared" ca="1" si="8"/>
        <v>0</v>
      </c>
      <c r="T1001" s="32"/>
      <c r="U1001" s="32"/>
      <c r="V1001" s="32"/>
      <c r="W1001" s="32"/>
      <c r="X1001" s="32"/>
      <c r="Y1001" s="32"/>
      <c r="Z1001" s="32"/>
      <c r="AA1001" s="32"/>
      <c r="AB1001" s="32"/>
      <c r="AC1001" s="32"/>
      <c r="AD1001" s="32"/>
      <c r="AE1001" s="32"/>
    </row>
    <row r="1002" spans="1:31" ht="12.75">
      <c r="A1002" s="37" t="s">
        <v>10230</v>
      </c>
      <c r="B1002" s="43" t="s">
        <v>10231</v>
      </c>
      <c r="C1002" s="45" t="s">
        <v>263</v>
      </c>
      <c r="D1002" s="45" t="s">
        <v>266</v>
      </c>
      <c r="E1002" s="48">
        <v>43698</v>
      </c>
      <c r="F1002" s="43" t="s">
        <v>361</v>
      </c>
      <c r="G1002" s="43" t="s">
        <v>114</v>
      </c>
      <c r="H1002" s="51" t="s">
        <v>223</v>
      </c>
      <c r="I1002" s="43" t="s">
        <v>226</v>
      </c>
      <c r="J1002" s="43"/>
      <c r="K1002" s="52"/>
      <c r="L1002" s="43"/>
      <c r="M1002" s="43"/>
      <c r="N1002" s="43" t="s">
        <v>10452</v>
      </c>
      <c r="O1002" s="48">
        <v>43700</v>
      </c>
      <c r="P1002" s="43" t="s">
        <v>276</v>
      </c>
      <c r="Q1002" s="31" t="b">
        <f>IF(AND(OR(G1002:G1006=DATOS!C$8,G1002:G1006=DATOS!C$9),H1002:H1006=DATOS!B$4),ROW(G1002:G1006))</f>
        <v>0</v>
      </c>
      <c r="R1002" s="31" t="str">
        <f t="shared" ca="1" si="0"/>
        <v/>
      </c>
      <c r="S1002" s="31">
        <f t="shared" ca="1" si="8"/>
        <v>0</v>
      </c>
      <c r="T1002" s="32"/>
      <c r="U1002" s="32"/>
      <c r="V1002" s="32"/>
      <c r="W1002" s="32"/>
      <c r="X1002" s="32"/>
      <c r="Y1002" s="32"/>
      <c r="Z1002" s="32"/>
      <c r="AA1002" s="32"/>
      <c r="AB1002" s="32"/>
      <c r="AC1002" s="32"/>
      <c r="AD1002" s="32"/>
      <c r="AE1002" s="32"/>
    </row>
    <row r="1003" spans="1:31" ht="12.75">
      <c r="A1003" s="37" t="s">
        <v>10456</v>
      </c>
      <c r="B1003" s="43" t="s">
        <v>7859</v>
      </c>
      <c r="C1003" s="45" t="s">
        <v>624</v>
      </c>
      <c r="D1003" s="45" t="s">
        <v>4647</v>
      </c>
      <c r="E1003" s="48">
        <v>43698</v>
      </c>
      <c r="F1003" s="43" t="s">
        <v>10458</v>
      </c>
      <c r="G1003" s="43" t="s">
        <v>483</v>
      </c>
      <c r="H1003" s="51" t="s">
        <v>223</v>
      </c>
      <c r="I1003" s="43" t="s">
        <v>273</v>
      </c>
      <c r="J1003" s="43"/>
      <c r="K1003" s="52"/>
      <c r="L1003" s="43"/>
      <c r="M1003" s="43"/>
      <c r="N1003" s="43" t="s">
        <v>10459</v>
      </c>
      <c r="O1003" s="48">
        <v>43700</v>
      </c>
      <c r="P1003" s="43" t="s">
        <v>389</v>
      </c>
      <c r="Q1003" s="31" t="b">
        <f>IF(AND(OR(G1003:G1007=DATOS!C$8,G1003:G1007=DATOS!C$9),H1003:H1007=DATOS!B$4),ROW(G1003:G1007))</f>
        <v>0</v>
      </c>
      <c r="R1003" s="31" t="str">
        <f t="shared" ca="1" si="0"/>
        <v/>
      </c>
      <c r="S1003" s="31">
        <f t="shared" ca="1" si="8"/>
        <v>0</v>
      </c>
      <c r="T1003" s="32"/>
      <c r="U1003" s="32"/>
      <c r="V1003" s="32"/>
      <c r="W1003" s="32"/>
      <c r="X1003" s="32"/>
      <c r="Y1003" s="32"/>
      <c r="Z1003" s="32"/>
      <c r="AA1003" s="32"/>
      <c r="AB1003" s="32"/>
      <c r="AC1003" s="32"/>
      <c r="AD1003" s="32"/>
      <c r="AE1003" s="32"/>
    </row>
    <row r="1004" spans="1:31" ht="12.75">
      <c r="A1004" s="37" t="s">
        <v>10460</v>
      </c>
      <c r="B1004" s="43" t="s">
        <v>10463</v>
      </c>
      <c r="C1004" s="45" t="s">
        <v>4716</v>
      </c>
      <c r="D1004" s="45" t="s">
        <v>4647</v>
      </c>
      <c r="E1004" s="48">
        <v>43698</v>
      </c>
      <c r="F1004" s="43" t="s">
        <v>6446</v>
      </c>
      <c r="G1004" s="43" t="s">
        <v>114</v>
      </c>
      <c r="H1004" s="51" t="s">
        <v>223</v>
      </c>
      <c r="I1004" s="43" t="s">
        <v>226</v>
      </c>
      <c r="J1004" s="43"/>
      <c r="K1004" s="52">
        <v>43700</v>
      </c>
      <c r="L1004" s="48">
        <v>43701</v>
      </c>
      <c r="M1004" s="43"/>
      <c r="N1004" s="43" t="s">
        <v>10464</v>
      </c>
      <c r="O1004" s="48">
        <v>43701</v>
      </c>
      <c r="P1004" s="43" t="s">
        <v>4652</v>
      </c>
      <c r="Q1004" s="31" t="b">
        <f>IF(AND(OR(G1004:G1008=DATOS!C$8,G1004:G1008=DATOS!C$9),H1004:H1008=DATOS!B$4),ROW(G1004:G1008))</f>
        <v>0</v>
      </c>
      <c r="R1004" s="31" t="str">
        <f t="shared" ca="1" si="0"/>
        <v/>
      </c>
      <c r="S1004" s="31">
        <f t="shared" ca="1" si="8"/>
        <v>0</v>
      </c>
      <c r="T1004" s="32"/>
      <c r="U1004" s="32"/>
      <c r="V1004" s="32"/>
      <c r="W1004" s="32"/>
      <c r="X1004" s="32"/>
      <c r="Y1004" s="32"/>
      <c r="Z1004" s="32"/>
      <c r="AA1004" s="32"/>
      <c r="AB1004" s="32"/>
      <c r="AC1004" s="32"/>
      <c r="AD1004" s="32"/>
      <c r="AE1004" s="32"/>
    </row>
    <row r="1005" spans="1:31" ht="12.75">
      <c r="A1005" s="37" t="s">
        <v>10466</v>
      </c>
      <c r="B1005" s="43" t="s">
        <v>10443</v>
      </c>
      <c r="C1005" s="45" t="s">
        <v>942</v>
      </c>
      <c r="D1005" s="45" t="s">
        <v>4671</v>
      </c>
      <c r="E1005" s="48">
        <v>43698</v>
      </c>
      <c r="F1005" s="43" t="s">
        <v>10469</v>
      </c>
      <c r="G1005" s="43" t="s">
        <v>271</v>
      </c>
      <c r="H1005" s="51" t="s">
        <v>223</v>
      </c>
      <c r="I1005" s="43" t="s">
        <v>226</v>
      </c>
      <c r="J1005" s="43"/>
      <c r="K1005" s="52"/>
      <c r="L1005" s="43"/>
      <c r="M1005" s="43"/>
      <c r="N1005" s="43" t="s">
        <v>10470</v>
      </c>
      <c r="O1005" s="48">
        <v>43698</v>
      </c>
      <c r="P1005" s="43" t="s">
        <v>4675</v>
      </c>
      <c r="Q1005" s="31" t="b">
        <f>IF(AND(OR(G1005:G1009=DATOS!C$8,G1005:G1009=DATOS!C$9),H1005:H1009=DATOS!B$4),ROW(G1005:G1009))</f>
        <v>0</v>
      </c>
      <c r="R1005" s="31" t="str">
        <f t="shared" ca="1" si="0"/>
        <v/>
      </c>
      <c r="S1005" s="31">
        <f t="shared" ca="1" si="8"/>
        <v>0</v>
      </c>
      <c r="T1005" s="32"/>
      <c r="U1005" s="32"/>
      <c r="V1005" s="32"/>
      <c r="W1005" s="32"/>
      <c r="X1005" s="32"/>
      <c r="Y1005" s="32"/>
      <c r="Z1005" s="32"/>
      <c r="AA1005" s="32"/>
      <c r="AB1005" s="32"/>
      <c r="AC1005" s="32"/>
      <c r="AD1005" s="32"/>
      <c r="AE1005" s="32"/>
    </row>
    <row r="1006" spans="1:31" ht="12.75">
      <c r="A1006" s="37" t="s">
        <v>4979</v>
      </c>
      <c r="B1006" s="43" t="s">
        <v>4980</v>
      </c>
      <c r="C1006" s="45" t="s">
        <v>664</v>
      </c>
      <c r="D1006" s="45" t="s">
        <v>7690</v>
      </c>
      <c r="E1006" s="48">
        <v>43698</v>
      </c>
      <c r="F1006" s="43" t="s">
        <v>9384</v>
      </c>
      <c r="G1006" s="43" t="s">
        <v>114</v>
      </c>
      <c r="H1006" s="51" t="s">
        <v>223</v>
      </c>
      <c r="I1006" s="43" t="s">
        <v>273</v>
      </c>
      <c r="J1006" s="31"/>
      <c r="K1006" s="55"/>
      <c r="L1006" s="31"/>
      <c r="M1006" s="31"/>
      <c r="N1006" s="43" t="s">
        <v>10474</v>
      </c>
      <c r="O1006" s="121">
        <v>43698</v>
      </c>
      <c r="P1006" s="43" t="s">
        <v>7650</v>
      </c>
      <c r="Q1006" s="31" t="b">
        <f>IF(AND(OR(G1006:G1010=DATOS!C$8,G1006:G1010=DATOS!C$9),H1006:H1010=DATOS!B$4),ROW(G1006:G1010))</f>
        <v>0</v>
      </c>
      <c r="R1006" s="31" t="str">
        <f t="shared" ca="1" si="0"/>
        <v/>
      </c>
      <c r="S1006" s="31">
        <f t="shared" ca="1" si="8"/>
        <v>0</v>
      </c>
      <c r="T1006" s="32"/>
      <c r="U1006" s="32"/>
      <c r="V1006" s="32"/>
      <c r="W1006" s="32"/>
      <c r="X1006" s="32"/>
      <c r="Y1006" s="32"/>
      <c r="Z1006" s="32"/>
      <c r="AA1006" s="32"/>
      <c r="AB1006" s="32"/>
      <c r="AC1006" s="32"/>
      <c r="AD1006" s="32"/>
      <c r="AE1006" s="32"/>
    </row>
    <row r="1007" spans="1:31" ht="12.75">
      <c r="A1007" s="37" t="s">
        <v>10477</v>
      </c>
      <c r="B1007" s="43" t="s">
        <v>7774</v>
      </c>
      <c r="C1007" s="45" t="s">
        <v>4761</v>
      </c>
      <c r="D1007" s="45" t="s">
        <v>7690</v>
      </c>
      <c r="E1007" s="48">
        <v>43698</v>
      </c>
      <c r="F1007" s="43" t="s">
        <v>10478</v>
      </c>
      <c r="G1007" s="43" t="s">
        <v>114</v>
      </c>
      <c r="H1007" s="51" t="s">
        <v>223</v>
      </c>
      <c r="I1007" s="43" t="s">
        <v>126</v>
      </c>
      <c r="J1007" s="31"/>
      <c r="K1007" s="55"/>
      <c r="L1007" s="31"/>
      <c r="M1007" s="31"/>
      <c r="N1007" s="43" t="s">
        <v>10481</v>
      </c>
      <c r="O1007" s="121" t="s">
        <v>10482</v>
      </c>
      <c r="P1007" s="43" t="s">
        <v>389</v>
      </c>
      <c r="Q1007" s="31" t="b">
        <f>IF(AND(OR(G1007:G1011=DATOS!C$8,G1007:G1011=DATOS!C$9),H1007:H1011=DATOS!B$4),ROW(G1007:G1011))</f>
        <v>0</v>
      </c>
      <c r="R1007" s="31" t="str">
        <f t="shared" ca="1" si="0"/>
        <v/>
      </c>
      <c r="S1007" s="31">
        <f t="shared" ca="1" si="8"/>
        <v>0</v>
      </c>
      <c r="T1007" s="32"/>
      <c r="U1007" s="32"/>
      <c r="V1007" s="32"/>
      <c r="W1007" s="32"/>
      <c r="X1007" s="32"/>
      <c r="Y1007" s="32"/>
      <c r="Z1007" s="32"/>
      <c r="AA1007" s="32"/>
      <c r="AB1007" s="32"/>
      <c r="AC1007" s="32"/>
      <c r="AD1007" s="32"/>
      <c r="AE1007" s="32"/>
    </row>
    <row r="1008" spans="1:31" ht="12.75">
      <c r="A1008" s="37" t="s">
        <v>7392</v>
      </c>
      <c r="B1008" s="43" t="s">
        <v>7282</v>
      </c>
      <c r="C1008" s="45" t="s">
        <v>5086</v>
      </c>
      <c r="D1008" s="45" t="s">
        <v>4647</v>
      </c>
      <c r="E1008" s="48">
        <v>43699</v>
      </c>
      <c r="F1008" s="43" t="s">
        <v>10486</v>
      </c>
      <c r="G1008" s="43" t="s">
        <v>114</v>
      </c>
      <c r="H1008" s="51" t="s">
        <v>223</v>
      </c>
      <c r="I1008" s="43" t="s">
        <v>273</v>
      </c>
      <c r="J1008" s="43"/>
      <c r="K1008" s="52"/>
      <c r="L1008" s="43"/>
      <c r="M1008" s="43"/>
      <c r="N1008" s="43" t="s">
        <v>10487</v>
      </c>
      <c r="O1008" s="121">
        <v>43699</v>
      </c>
      <c r="P1008" s="43" t="s">
        <v>4652</v>
      </c>
      <c r="Q1008" s="31" t="b">
        <f>IF(AND(OR(G1008:G1012=DATOS!C$8,G1008:G1012=DATOS!C$9),H1008:H1012=DATOS!B$4),ROW(G1008:G1012))</f>
        <v>0</v>
      </c>
      <c r="R1008" s="31" t="str">
        <f t="shared" ca="1" si="0"/>
        <v/>
      </c>
      <c r="S1008" s="31">
        <f t="shared" ca="1" si="8"/>
        <v>0</v>
      </c>
      <c r="T1008" s="32"/>
      <c r="U1008" s="32"/>
      <c r="V1008" s="32"/>
      <c r="W1008" s="32"/>
      <c r="X1008" s="32"/>
      <c r="Y1008" s="32"/>
      <c r="Z1008" s="32"/>
      <c r="AA1008" s="32"/>
      <c r="AB1008" s="32"/>
      <c r="AC1008" s="32"/>
      <c r="AD1008" s="32"/>
      <c r="AE1008" s="32"/>
    </row>
    <row r="1009" spans="1:31" ht="12.75">
      <c r="A1009" s="37" t="s">
        <v>5332</v>
      </c>
      <c r="B1009" s="43" t="s">
        <v>10384</v>
      </c>
      <c r="C1009" s="45" t="s">
        <v>263</v>
      </c>
      <c r="D1009" s="45" t="s">
        <v>266</v>
      </c>
      <c r="E1009" s="48">
        <v>43699</v>
      </c>
      <c r="F1009" s="43" t="s">
        <v>361</v>
      </c>
      <c r="G1009" s="43" t="s">
        <v>384</v>
      </c>
      <c r="H1009" s="51" t="s">
        <v>223</v>
      </c>
      <c r="I1009" s="43" t="s">
        <v>226</v>
      </c>
      <c r="J1009" s="31"/>
      <c r="K1009" s="55"/>
      <c r="L1009" s="31"/>
      <c r="M1009" s="31"/>
      <c r="N1009" s="43" t="s">
        <v>10488</v>
      </c>
      <c r="O1009" s="48">
        <v>43703</v>
      </c>
      <c r="P1009" s="43" t="s">
        <v>5576</v>
      </c>
      <c r="Q1009" s="31" t="b">
        <f>IF(AND(OR(G1009:G1012=DATOS!C$8,G1009:G1012=DATOS!C$9),H1009:H1012=DATOS!B$4),ROW(G1009:G1012))</f>
        <v>0</v>
      </c>
      <c r="R1009" s="31" t="str">
        <f t="shared" ca="1" si="0"/>
        <v/>
      </c>
      <c r="S1009" s="31">
        <f t="shared" ca="1" si="8"/>
        <v>0</v>
      </c>
      <c r="T1009" s="32"/>
      <c r="U1009" s="32"/>
      <c r="V1009" s="32"/>
      <c r="W1009" s="32"/>
      <c r="X1009" s="32"/>
      <c r="Y1009" s="32"/>
      <c r="Z1009" s="32"/>
      <c r="AA1009" s="32"/>
      <c r="AB1009" s="32"/>
      <c r="AC1009" s="32"/>
      <c r="AD1009" s="32"/>
      <c r="AE1009" s="32"/>
    </row>
    <row r="1010" spans="1:31" ht="12.75">
      <c r="A1010" s="37" t="s">
        <v>7938</v>
      </c>
      <c r="B1010" s="43" t="s">
        <v>7939</v>
      </c>
      <c r="C1010" s="45" t="s">
        <v>216</v>
      </c>
      <c r="D1010" s="45" t="s">
        <v>266</v>
      </c>
      <c r="E1010" s="48">
        <v>43699</v>
      </c>
      <c r="F1010" s="43" t="s">
        <v>10489</v>
      </c>
      <c r="G1010" s="43" t="s">
        <v>384</v>
      </c>
      <c r="H1010" s="51" t="s">
        <v>223</v>
      </c>
      <c r="I1010" s="43" t="s">
        <v>273</v>
      </c>
      <c r="J1010" s="31"/>
      <c r="K1010" s="55"/>
      <c r="L1010" s="31"/>
      <c r="M1010" s="31"/>
      <c r="N1010" s="43" t="s">
        <v>10490</v>
      </c>
      <c r="O1010" s="48">
        <v>43705</v>
      </c>
      <c r="P1010" s="43" t="s">
        <v>276</v>
      </c>
      <c r="Q1010" s="31" t="b">
        <f>IF(AND(OR(G1010:G1013=DATOS!C$8,G1010:G1013=DATOS!C$9),H1010:H1013=DATOS!B$4),ROW(G1010:G1013))</f>
        <v>0</v>
      </c>
      <c r="R1010" s="31" t="str">
        <f t="shared" ca="1" si="0"/>
        <v/>
      </c>
      <c r="S1010" s="31">
        <f t="shared" ca="1" si="8"/>
        <v>0</v>
      </c>
      <c r="T1010" s="32"/>
      <c r="U1010" s="32"/>
      <c r="V1010" s="32"/>
      <c r="W1010" s="32"/>
      <c r="X1010" s="32"/>
      <c r="Y1010" s="32"/>
      <c r="Z1010" s="32"/>
      <c r="AA1010" s="32"/>
      <c r="AB1010" s="32"/>
      <c r="AC1010" s="32"/>
      <c r="AD1010" s="32"/>
      <c r="AE1010" s="32"/>
    </row>
    <row r="1011" spans="1:31" ht="12.75">
      <c r="A1011" s="37" t="s">
        <v>7824</v>
      </c>
      <c r="B1011" s="43" t="s">
        <v>6847</v>
      </c>
      <c r="C1011" s="45" t="s">
        <v>624</v>
      </c>
      <c r="D1011" s="45" t="s">
        <v>4647</v>
      </c>
      <c r="E1011" s="48">
        <v>43700</v>
      </c>
      <c r="F1011" s="43" t="s">
        <v>4710</v>
      </c>
      <c r="G1011" s="43" t="s">
        <v>114</v>
      </c>
      <c r="H1011" s="51" t="s">
        <v>223</v>
      </c>
      <c r="I1011" s="43" t="s">
        <v>226</v>
      </c>
      <c r="J1011" s="31"/>
      <c r="K1011" s="55"/>
      <c r="L1011" s="31"/>
      <c r="M1011" s="31"/>
      <c r="N1011" s="43" t="s">
        <v>10491</v>
      </c>
      <c r="O1011" s="48">
        <v>43700</v>
      </c>
      <c r="P1011" s="43" t="s">
        <v>4652</v>
      </c>
      <c r="Q1011" s="31" t="b">
        <f>IF(AND(OR(G1011:G1014=DATOS!C$8,G1011:G1014=DATOS!C$9),H1011:H1014=DATOS!B$4),ROW(G1011:G1014))</f>
        <v>0</v>
      </c>
      <c r="R1011" s="31" t="str">
        <f t="shared" ca="1" si="0"/>
        <v/>
      </c>
      <c r="S1011" s="31">
        <f t="shared" ca="1" si="8"/>
        <v>0</v>
      </c>
      <c r="T1011" s="32"/>
      <c r="U1011" s="32"/>
      <c r="V1011" s="32"/>
      <c r="W1011" s="32"/>
      <c r="X1011" s="32"/>
      <c r="Y1011" s="32"/>
      <c r="Z1011" s="32"/>
      <c r="AA1011" s="32"/>
      <c r="AB1011" s="32"/>
      <c r="AC1011" s="32"/>
      <c r="AD1011" s="32"/>
      <c r="AE1011" s="32"/>
    </row>
    <row r="1012" spans="1:31" ht="12.75">
      <c r="A1012" s="37" t="s">
        <v>10494</v>
      </c>
      <c r="B1012" s="43" t="s">
        <v>10496</v>
      </c>
      <c r="C1012" s="45" t="s">
        <v>216</v>
      </c>
      <c r="D1012" s="45" t="s">
        <v>4647</v>
      </c>
      <c r="E1012" s="48">
        <v>43701</v>
      </c>
      <c r="F1012" s="43" t="s">
        <v>4787</v>
      </c>
      <c r="G1012" s="43" t="s">
        <v>114</v>
      </c>
      <c r="H1012" s="51" t="s">
        <v>223</v>
      </c>
      <c r="I1012" s="43" t="s">
        <v>226</v>
      </c>
      <c r="J1012" s="43"/>
      <c r="K1012" s="52"/>
      <c r="L1012" s="43"/>
      <c r="M1012" s="43"/>
      <c r="N1012" s="43" t="s">
        <v>6199</v>
      </c>
      <c r="O1012" s="48">
        <v>43701</v>
      </c>
      <c r="P1012" s="43" t="s">
        <v>4652</v>
      </c>
      <c r="Q1012" s="31" t="b">
        <f>IF(AND(OR(G1012:G1015=DATOS!C$8,G1012:G1015=DATOS!C$9),H1012:H1015=DATOS!B$4),ROW(G1012:G1015))</f>
        <v>0</v>
      </c>
      <c r="R1012" s="31" t="str">
        <f t="shared" ca="1" si="0"/>
        <v/>
      </c>
      <c r="S1012" s="31">
        <f t="shared" ca="1" si="8"/>
        <v>0</v>
      </c>
      <c r="T1012" s="32"/>
      <c r="U1012" s="32"/>
      <c r="V1012" s="32"/>
      <c r="W1012" s="32"/>
      <c r="X1012" s="32"/>
      <c r="Y1012" s="32"/>
      <c r="Z1012" s="32"/>
      <c r="AA1012" s="32"/>
      <c r="AB1012" s="32"/>
      <c r="AC1012" s="32"/>
      <c r="AD1012" s="32"/>
      <c r="AE1012" s="32"/>
    </row>
    <row r="1013" spans="1:31" ht="12.75">
      <c r="A1013" s="37" t="s">
        <v>9784</v>
      </c>
      <c r="B1013" s="84" t="s">
        <v>7739</v>
      </c>
      <c r="C1013" s="45" t="s">
        <v>5086</v>
      </c>
      <c r="D1013" s="45" t="s">
        <v>266</v>
      </c>
      <c r="E1013" s="48">
        <v>43701</v>
      </c>
      <c r="F1013" s="43" t="s">
        <v>4710</v>
      </c>
      <c r="G1013" s="43" t="s">
        <v>114</v>
      </c>
      <c r="H1013" s="51" t="s">
        <v>223</v>
      </c>
      <c r="I1013" s="43" t="s">
        <v>126</v>
      </c>
      <c r="J1013" s="31"/>
      <c r="K1013" s="52">
        <v>43704</v>
      </c>
      <c r="L1013" s="31"/>
      <c r="M1013" s="31"/>
      <c r="N1013" s="43" t="s">
        <v>7368</v>
      </c>
      <c r="O1013" s="48">
        <v>43704</v>
      </c>
      <c r="P1013" s="43" t="s">
        <v>276</v>
      </c>
      <c r="Q1013" s="31" t="b">
        <f>IF(AND(OR(G1013:G1017=DATOS!C$8,G1013:G1017=DATOS!C$9),H1013:H1017=DATOS!B$4),ROW(G1013:G1017))</f>
        <v>0</v>
      </c>
      <c r="R1013" s="31" t="str">
        <f t="shared" ca="1" si="0"/>
        <v/>
      </c>
      <c r="S1013" s="31">
        <f t="shared" ca="1" si="8"/>
        <v>0</v>
      </c>
      <c r="T1013" s="32"/>
      <c r="U1013" s="32"/>
      <c r="V1013" s="32"/>
      <c r="W1013" s="32"/>
      <c r="X1013" s="32"/>
      <c r="Y1013" s="32"/>
      <c r="Z1013" s="32"/>
      <c r="AA1013" s="32"/>
      <c r="AB1013" s="32"/>
      <c r="AC1013" s="32"/>
      <c r="AD1013" s="32"/>
      <c r="AE1013" s="32"/>
    </row>
    <row r="1014" spans="1:31" ht="12.75">
      <c r="A1014" s="37" t="s">
        <v>10503</v>
      </c>
      <c r="B1014" s="43" t="s">
        <v>10504</v>
      </c>
      <c r="C1014" s="45" t="s">
        <v>5573</v>
      </c>
      <c r="D1014" s="45" t="s">
        <v>4671</v>
      </c>
      <c r="E1014" s="48">
        <v>43703</v>
      </c>
      <c r="F1014" s="43" t="s">
        <v>10505</v>
      </c>
      <c r="G1014" s="43" t="s">
        <v>114</v>
      </c>
      <c r="H1014" s="51" t="s">
        <v>223</v>
      </c>
      <c r="I1014" s="43" t="s">
        <v>226</v>
      </c>
      <c r="J1014" s="43"/>
      <c r="K1014" s="52">
        <v>43704</v>
      </c>
      <c r="L1014" s="48">
        <v>43705</v>
      </c>
      <c r="M1014" s="48">
        <v>43738</v>
      </c>
      <c r="N1014" s="43" t="s">
        <v>7368</v>
      </c>
      <c r="O1014" s="48">
        <v>43707</v>
      </c>
      <c r="P1014" s="43" t="s">
        <v>4675</v>
      </c>
      <c r="Q1014" s="31" t="b">
        <f>IF(AND(OR(G1014:G1018=DATOS!C$8,G1014:G1018=DATOS!C$9),H1014:H1018=DATOS!B$4),ROW(G1014:G1018))</f>
        <v>0</v>
      </c>
      <c r="R1014" s="31" t="str">
        <f t="shared" ca="1" si="0"/>
        <v/>
      </c>
      <c r="S1014" s="31">
        <f t="shared" ca="1" si="8"/>
        <v>0</v>
      </c>
      <c r="T1014" s="32"/>
      <c r="U1014" s="32"/>
      <c r="V1014" s="32"/>
      <c r="W1014" s="32"/>
      <c r="X1014" s="32"/>
      <c r="Y1014" s="32"/>
      <c r="Z1014" s="32"/>
      <c r="AA1014" s="32"/>
      <c r="AB1014" s="32"/>
      <c r="AC1014" s="32"/>
      <c r="AD1014" s="32"/>
      <c r="AE1014" s="32"/>
    </row>
    <row r="1015" spans="1:31" ht="12.75">
      <c r="A1015" s="37" t="s">
        <v>8278</v>
      </c>
      <c r="B1015" s="43" t="s">
        <v>5208</v>
      </c>
      <c r="C1015" s="45" t="s">
        <v>380</v>
      </c>
      <c r="D1015" s="45" t="s">
        <v>7690</v>
      </c>
      <c r="E1015" s="48">
        <v>43703</v>
      </c>
      <c r="F1015" s="43" t="s">
        <v>5888</v>
      </c>
      <c r="G1015" s="43" t="s">
        <v>222</v>
      </c>
      <c r="H1015" s="51" t="s">
        <v>223</v>
      </c>
      <c r="I1015" s="43" t="s">
        <v>226</v>
      </c>
      <c r="J1015" s="31"/>
      <c r="K1015" s="55"/>
      <c r="L1015" s="31"/>
      <c r="M1015" s="31"/>
      <c r="N1015" s="43" t="s">
        <v>8395</v>
      </c>
      <c r="O1015" s="48">
        <v>43703</v>
      </c>
      <c r="P1015" s="43" t="s">
        <v>7650</v>
      </c>
      <c r="Q1015" s="31" t="b">
        <f>IF(AND(OR(G1015:G1019=DATOS!C$8,G1015:G1019=DATOS!C$9),H1015:H1019=DATOS!B$4),ROW(G1015:G1019))</f>
        <v>0</v>
      </c>
      <c r="R1015" s="31" t="str">
        <f t="shared" ca="1" si="0"/>
        <v/>
      </c>
      <c r="S1015" s="31">
        <f t="shared" ca="1" si="8"/>
        <v>0</v>
      </c>
      <c r="T1015" s="32"/>
      <c r="U1015" s="32"/>
      <c r="V1015" s="32"/>
      <c r="W1015" s="32"/>
      <c r="X1015" s="32"/>
      <c r="Y1015" s="32"/>
      <c r="Z1015" s="32"/>
      <c r="AA1015" s="32"/>
      <c r="AB1015" s="32"/>
      <c r="AC1015" s="32"/>
      <c r="AD1015" s="32"/>
      <c r="AE1015" s="32"/>
    </row>
    <row r="1016" spans="1:31" ht="12.75">
      <c r="A1016" s="37" t="s">
        <v>10513</v>
      </c>
      <c r="B1016" s="43" t="s">
        <v>10514</v>
      </c>
      <c r="C1016" s="45" t="s">
        <v>4655</v>
      </c>
      <c r="D1016" s="45" t="s">
        <v>7690</v>
      </c>
      <c r="E1016" s="48">
        <v>43703</v>
      </c>
      <c r="F1016" s="43" t="s">
        <v>10515</v>
      </c>
      <c r="G1016" s="43" t="s">
        <v>483</v>
      </c>
      <c r="H1016" s="51" t="s">
        <v>223</v>
      </c>
      <c r="I1016" s="43" t="s">
        <v>226</v>
      </c>
      <c r="J1016" s="31"/>
      <c r="K1016" s="52">
        <v>43706</v>
      </c>
      <c r="L1016" s="31"/>
      <c r="M1016" s="31"/>
      <c r="N1016" s="43" t="s">
        <v>10518</v>
      </c>
      <c r="O1016" s="43" t="s">
        <v>10519</v>
      </c>
      <c r="P1016" s="43" t="s">
        <v>5576</v>
      </c>
      <c r="Q1016" s="31" t="b">
        <f>IF(AND(OR(G1016:G1020=DATOS!C$8,G1016:G1020=DATOS!C$9),H1016:H1020=DATOS!B$4),ROW(G1016:G1020))</f>
        <v>0</v>
      </c>
      <c r="R1016" s="31" t="str">
        <f t="shared" ca="1" si="0"/>
        <v/>
      </c>
      <c r="S1016" s="31">
        <f t="shared" ca="1" si="8"/>
        <v>0</v>
      </c>
      <c r="T1016" s="32"/>
      <c r="U1016" s="32"/>
      <c r="V1016" s="32"/>
      <c r="W1016" s="32"/>
      <c r="X1016" s="32"/>
      <c r="Y1016" s="32"/>
      <c r="Z1016" s="32"/>
      <c r="AA1016" s="32"/>
      <c r="AB1016" s="32"/>
      <c r="AC1016" s="32"/>
      <c r="AD1016" s="32"/>
      <c r="AE1016" s="32"/>
    </row>
    <row r="1017" spans="1:31" ht="12.75">
      <c r="A1017" s="37" t="s">
        <v>9921</v>
      </c>
      <c r="B1017" s="43" t="s">
        <v>7793</v>
      </c>
      <c r="C1017" s="45" t="s">
        <v>216</v>
      </c>
      <c r="D1017" s="45" t="s">
        <v>7690</v>
      </c>
      <c r="E1017" s="48">
        <v>43703</v>
      </c>
      <c r="F1017" s="43" t="s">
        <v>10522</v>
      </c>
      <c r="G1017" s="43" t="s">
        <v>271</v>
      </c>
      <c r="H1017" s="51" t="s">
        <v>223</v>
      </c>
      <c r="I1017" s="43" t="s">
        <v>226</v>
      </c>
      <c r="J1017" s="31"/>
      <c r="K1017" s="52">
        <v>43704</v>
      </c>
      <c r="L1017" s="48">
        <v>43706</v>
      </c>
      <c r="M1017" s="31"/>
      <c r="N1017" s="43" t="s">
        <v>10524</v>
      </c>
      <c r="O1017" s="48">
        <v>43706</v>
      </c>
      <c r="P1017" s="43" t="s">
        <v>7650</v>
      </c>
      <c r="Q1017" s="31" t="b">
        <f>IF(AND(OR(G1017:G1021=DATOS!C$8,G1017:G1021=DATOS!C$9),H1017:H1021=DATOS!B$4),ROW(G1017:G1021))</f>
        <v>0</v>
      </c>
      <c r="R1017" s="31" t="str">
        <f t="shared" ca="1" si="0"/>
        <v/>
      </c>
      <c r="S1017" s="31">
        <f t="shared" ca="1" si="8"/>
        <v>0</v>
      </c>
      <c r="T1017" s="32"/>
      <c r="U1017" s="32"/>
      <c r="V1017" s="32"/>
      <c r="W1017" s="32"/>
      <c r="X1017" s="32"/>
      <c r="Y1017" s="32"/>
      <c r="Z1017" s="32"/>
      <c r="AA1017" s="32"/>
      <c r="AB1017" s="32"/>
      <c r="AC1017" s="32"/>
      <c r="AD1017" s="32"/>
      <c r="AE1017" s="32"/>
    </row>
    <row r="1018" spans="1:31" ht="12.75">
      <c r="A1018" s="37" t="s">
        <v>5466</v>
      </c>
      <c r="B1018" s="43" t="s">
        <v>10526</v>
      </c>
      <c r="C1018" s="45" t="s">
        <v>263</v>
      </c>
      <c r="D1018" s="45" t="s">
        <v>4647</v>
      </c>
      <c r="E1018" s="48">
        <v>43704</v>
      </c>
      <c r="F1018" s="43" t="s">
        <v>5128</v>
      </c>
      <c r="G1018" s="43" t="s">
        <v>114</v>
      </c>
      <c r="H1018" s="51" t="s">
        <v>223</v>
      </c>
      <c r="I1018" s="43" t="s">
        <v>226</v>
      </c>
      <c r="J1018" s="43"/>
      <c r="K1018" s="52"/>
      <c r="L1018" s="43"/>
      <c r="M1018" s="43"/>
      <c r="N1018" s="43" t="s">
        <v>10527</v>
      </c>
      <c r="O1018" s="48">
        <v>43704</v>
      </c>
      <c r="P1018" s="43" t="s">
        <v>4652</v>
      </c>
      <c r="Q1018" s="31" t="b">
        <f>IF(AND(OR(G1018:G1022=DATOS!C$8,G1018:G1022=DATOS!C$9),H1018:H1022=DATOS!B$4),ROW(G1018:G1022))</f>
        <v>0</v>
      </c>
      <c r="R1018" s="31" t="str">
        <f t="shared" ca="1" si="0"/>
        <v/>
      </c>
      <c r="S1018" s="31">
        <f t="shared" ca="1" si="8"/>
        <v>0</v>
      </c>
      <c r="T1018" s="32"/>
      <c r="U1018" s="32"/>
      <c r="V1018" s="32"/>
      <c r="W1018" s="32"/>
      <c r="X1018" s="32"/>
      <c r="Y1018" s="32"/>
      <c r="Z1018" s="32"/>
      <c r="AA1018" s="32"/>
      <c r="AB1018" s="32"/>
      <c r="AC1018" s="32"/>
      <c r="AD1018" s="32"/>
      <c r="AE1018" s="32"/>
    </row>
    <row r="1019" spans="1:31" ht="12.75">
      <c r="A1019" s="37" t="s">
        <v>10533</v>
      </c>
      <c r="B1019" s="43" t="s">
        <v>10534</v>
      </c>
      <c r="C1019" s="45" t="s">
        <v>380</v>
      </c>
      <c r="D1019" s="45" t="s">
        <v>266</v>
      </c>
      <c r="E1019" s="48">
        <v>43340</v>
      </c>
      <c r="F1019" s="43" t="s">
        <v>361</v>
      </c>
      <c r="G1019" s="43" t="s">
        <v>114</v>
      </c>
      <c r="H1019" s="51" t="s">
        <v>223</v>
      </c>
      <c r="I1019" s="43" t="s">
        <v>226</v>
      </c>
      <c r="J1019" s="43"/>
      <c r="K1019" s="52"/>
      <c r="L1019" s="43"/>
      <c r="M1019" s="43"/>
      <c r="N1019" s="43" t="s">
        <v>7368</v>
      </c>
      <c r="O1019" s="48">
        <v>43705</v>
      </c>
      <c r="P1019" s="43" t="s">
        <v>276</v>
      </c>
      <c r="Q1019" s="31" t="b">
        <f>IF(AND(OR(G1019:G1022=DATOS!C$8,G1019:G1022=DATOS!C$9),H1019:H1022=DATOS!B$4),ROW(G1019:G1022))</f>
        <v>0</v>
      </c>
      <c r="R1019" s="31" t="str">
        <f t="shared" ca="1" si="0"/>
        <v/>
      </c>
      <c r="S1019" s="31">
        <f t="shared" ca="1" si="8"/>
        <v>0</v>
      </c>
      <c r="T1019" s="32"/>
      <c r="U1019" s="32"/>
      <c r="V1019" s="32"/>
      <c r="W1019" s="32"/>
      <c r="X1019" s="32"/>
      <c r="Y1019" s="32"/>
      <c r="Z1019" s="32"/>
      <c r="AA1019" s="32"/>
      <c r="AB1019" s="32"/>
      <c r="AC1019" s="32"/>
      <c r="AD1019" s="32"/>
      <c r="AE1019" s="32"/>
    </row>
    <row r="1020" spans="1:31" ht="12.75">
      <c r="A1020" s="37" t="s">
        <v>6872</v>
      </c>
      <c r="B1020" s="43" t="s">
        <v>261</v>
      </c>
      <c r="C1020" s="45" t="s">
        <v>263</v>
      </c>
      <c r="D1020" s="45" t="s">
        <v>266</v>
      </c>
      <c r="E1020" s="48">
        <v>43705</v>
      </c>
      <c r="F1020" s="43" t="s">
        <v>2029</v>
      </c>
      <c r="G1020" s="43" t="s">
        <v>271</v>
      </c>
      <c r="H1020" s="51" t="s">
        <v>223</v>
      </c>
      <c r="I1020" s="43" t="s">
        <v>226</v>
      </c>
      <c r="J1020" s="43"/>
      <c r="K1020" s="52"/>
      <c r="L1020" s="43"/>
      <c r="M1020" s="43"/>
      <c r="N1020" s="43" t="s">
        <v>10545</v>
      </c>
      <c r="O1020" s="48">
        <v>43705</v>
      </c>
      <c r="P1020" s="43" t="s">
        <v>276</v>
      </c>
      <c r="Q1020" s="31" t="b">
        <f>IF(AND(OR(G1020:G1023=DATOS!C$8,G1020:G1023=DATOS!C$9),H1020:H1023=DATOS!B$4),ROW(G1020:G1023))</f>
        <v>0</v>
      </c>
      <c r="R1020" s="31" t="str">
        <f t="shared" ca="1" si="0"/>
        <v/>
      </c>
      <c r="S1020" s="31">
        <f t="shared" ca="1" si="8"/>
        <v>0</v>
      </c>
      <c r="T1020" s="32"/>
      <c r="U1020" s="32"/>
      <c r="V1020" s="32"/>
      <c r="W1020" s="32"/>
      <c r="X1020" s="32"/>
      <c r="Y1020" s="32"/>
      <c r="Z1020" s="32"/>
      <c r="AA1020" s="32"/>
      <c r="AB1020" s="32"/>
      <c r="AC1020" s="32"/>
      <c r="AD1020" s="32"/>
      <c r="AE1020" s="32"/>
    </row>
    <row r="1021" spans="1:31" ht="12.75">
      <c r="A1021" s="37" t="s">
        <v>9905</v>
      </c>
      <c r="B1021" s="43" t="s">
        <v>6457</v>
      </c>
      <c r="C1021" s="45" t="s">
        <v>4761</v>
      </c>
      <c r="D1021" s="45" t="s">
        <v>266</v>
      </c>
      <c r="E1021" s="48">
        <v>43705</v>
      </c>
      <c r="F1021" s="43" t="s">
        <v>361</v>
      </c>
      <c r="G1021" s="43" t="s">
        <v>114</v>
      </c>
      <c r="H1021" s="51" t="s">
        <v>223</v>
      </c>
      <c r="I1021" s="43" t="s">
        <v>226</v>
      </c>
      <c r="J1021" s="31"/>
      <c r="K1021" s="55"/>
      <c r="L1021" s="31"/>
      <c r="M1021" s="31"/>
      <c r="N1021" s="43" t="s">
        <v>7499</v>
      </c>
      <c r="O1021" s="48">
        <v>43706</v>
      </c>
      <c r="P1021" s="43" t="s">
        <v>276</v>
      </c>
      <c r="Q1021" s="31" t="b">
        <f>IF(AND(OR(G1021:G1024=DATOS!C$8,G1021:G1024=DATOS!C$9),H1021:H1024=DATOS!B$4),ROW(G1021:G1024))</f>
        <v>0</v>
      </c>
      <c r="R1021" s="31" t="str">
        <f t="shared" ca="1" si="0"/>
        <v/>
      </c>
      <c r="S1021" s="31">
        <f t="shared" ca="1" si="8"/>
        <v>0</v>
      </c>
      <c r="T1021" s="32"/>
      <c r="U1021" s="32"/>
      <c r="V1021" s="32"/>
      <c r="W1021" s="32"/>
      <c r="X1021" s="32"/>
      <c r="Y1021" s="32"/>
      <c r="Z1021" s="32"/>
      <c r="AA1021" s="32"/>
      <c r="AB1021" s="32"/>
      <c r="AC1021" s="32"/>
      <c r="AD1021" s="32"/>
      <c r="AE1021" s="32"/>
    </row>
    <row r="1022" spans="1:31" ht="12.75">
      <c r="A1022" s="37" t="s">
        <v>8548</v>
      </c>
      <c r="B1022" s="43" t="s">
        <v>9900</v>
      </c>
      <c r="C1022" s="45" t="s">
        <v>263</v>
      </c>
      <c r="D1022" s="45" t="s">
        <v>4647</v>
      </c>
      <c r="E1022" s="48">
        <v>43706</v>
      </c>
      <c r="F1022" s="43" t="s">
        <v>10555</v>
      </c>
      <c r="G1022" s="43" t="s">
        <v>384</v>
      </c>
      <c r="H1022" s="51" t="s">
        <v>223</v>
      </c>
      <c r="I1022" s="43" t="s">
        <v>226</v>
      </c>
      <c r="J1022" s="31"/>
      <c r="K1022" s="55"/>
      <c r="L1022" s="31"/>
      <c r="M1022" s="31"/>
      <c r="N1022" s="43" t="s">
        <v>10556</v>
      </c>
      <c r="O1022" s="48">
        <v>43707</v>
      </c>
      <c r="P1022" s="43" t="s">
        <v>4652</v>
      </c>
      <c r="Q1022" s="31" t="b">
        <f>IF(AND(OR(G1022:G1025=DATOS!C$8,G1022:G1025=DATOS!C$9),H1022:H1025=DATOS!B$4),ROW(G1022:G1025))</f>
        <v>0</v>
      </c>
      <c r="R1022" s="31" t="str">
        <f t="shared" ca="1" si="0"/>
        <v/>
      </c>
      <c r="S1022" s="31">
        <f t="shared" ca="1" si="8"/>
        <v>0</v>
      </c>
      <c r="T1022" s="32"/>
      <c r="U1022" s="32"/>
      <c r="V1022" s="32"/>
      <c r="W1022" s="32"/>
      <c r="X1022" s="32"/>
      <c r="Y1022" s="32"/>
      <c r="Z1022" s="32"/>
      <c r="AA1022" s="32"/>
      <c r="AB1022" s="32"/>
      <c r="AC1022" s="32"/>
      <c r="AD1022" s="32"/>
      <c r="AE1022" s="32"/>
    </row>
    <row r="1023" spans="1:31" ht="12.75">
      <c r="A1023" s="37" t="s">
        <v>2026</v>
      </c>
      <c r="B1023" s="43" t="s">
        <v>358</v>
      </c>
      <c r="C1023" s="45" t="s">
        <v>360</v>
      </c>
      <c r="D1023" s="45" t="s">
        <v>266</v>
      </c>
      <c r="E1023" s="48">
        <v>43706</v>
      </c>
      <c r="F1023" s="43" t="s">
        <v>361</v>
      </c>
      <c r="G1023" s="43" t="s">
        <v>362</v>
      </c>
      <c r="H1023" s="51" t="s">
        <v>223</v>
      </c>
      <c r="I1023" s="43" t="s">
        <v>226</v>
      </c>
      <c r="J1023" s="43"/>
      <c r="K1023" s="52"/>
      <c r="L1023" s="43"/>
      <c r="M1023" s="43"/>
      <c r="N1023" s="43" t="s">
        <v>7368</v>
      </c>
      <c r="O1023" s="48">
        <v>43706</v>
      </c>
      <c r="P1023" s="43" t="s">
        <v>276</v>
      </c>
      <c r="Q1023" s="31" t="b">
        <f>IF(AND(OR(G1023:G1027=DATOS!C$8,G1023:G1027=DATOS!C$9),H1023:H1027=DATOS!B$4),ROW(G1023:G1027))</f>
        <v>0</v>
      </c>
      <c r="R1023" s="31" t="str">
        <f t="shared" ca="1" si="0"/>
        <v/>
      </c>
      <c r="S1023" s="31">
        <f t="shared" ca="1" si="8"/>
        <v>0</v>
      </c>
      <c r="T1023" s="32"/>
      <c r="U1023" s="32"/>
      <c r="V1023" s="32"/>
      <c r="W1023" s="32"/>
      <c r="X1023" s="32"/>
      <c r="Y1023" s="32"/>
      <c r="Z1023" s="32"/>
      <c r="AA1023" s="32"/>
      <c r="AB1023" s="32"/>
      <c r="AC1023" s="32"/>
      <c r="AD1023" s="32"/>
      <c r="AE1023" s="32"/>
    </row>
    <row r="1024" spans="1:31" ht="12.75">
      <c r="A1024" s="37" t="s">
        <v>3847</v>
      </c>
      <c r="B1024" s="43" t="s">
        <v>9779</v>
      </c>
      <c r="C1024" s="45" t="s">
        <v>4681</v>
      </c>
      <c r="D1024" s="45" t="s">
        <v>266</v>
      </c>
      <c r="E1024" s="48">
        <v>43706</v>
      </c>
      <c r="F1024" s="43" t="s">
        <v>361</v>
      </c>
      <c r="G1024" s="43" t="s">
        <v>362</v>
      </c>
      <c r="H1024" s="51" t="s">
        <v>223</v>
      </c>
      <c r="I1024" s="43" t="s">
        <v>226</v>
      </c>
      <c r="J1024" s="43"/>
      <c r="K1024" s="52"/>
      <c r="L1024" s="43"/>
      <c r="M1024" s="43"/>
      <c r="N1024" s="43" t="s">
        <v>7368</v>
      </c>
      <c r="O1024" s="48">
        <v>43706</v>
      </c>
      <c r="P1024" s="43" t="s">
        <v>276</v>
      </c>
      <c r="Q1024" s="31" t="b">
        <f>IF(AND(OR(G1024:G1028=DATOS!C$8,G1024:G1028=DATOS!C$9),H1024:H1028=DATOS!B$4),ROW(G1024:G1028))</f>
        <v>0</v>
      </c>
      <c r="R1024" s="31" t="str">
        <f t="shared" ca="1" si="0"/>
        <v/>
      </c>
      <c r="S1024" s="31">
        <f t="shared" ca="1" si="8"/>
        <v>0</v>
      </c>
      <c r="T1024" s="32"/>
      <c r="U1024" s="32"/>
      <c r="V1024" s="32"/>
      <c r="W1024" s="32"/>
      <c r="X1024" s="32"/>
      <c r="Y1024" s="32"/>
      <c r="Z1024" s="32"/>
      <c r="AA1024" s="32"/>
      <c r="AB1024" s="32"/>
      <c r="AC1024" s="32"/>
      <c r="AD1024" s="32"/>
      <c r="AE1024" s="32"/>
    </row>
    <row r="1025" spans="1:31" ht="12.75">
      <c r="A1025" s="37" t="s">
        <v>9784</v>
      </c>
      <c r="B1025" s="43" t="s">
        <v>7739</v>
      </c>
      <c r="C1025" s="45" t="s">
        <v>5086</v>
      </c>
      <c r="D1025" s="45" t="s">
        <v>266</v>
      </c>
      <c r="E1025" s="48">
        <v>43706</v>
      </c>
      <c r="F1025" s="43" t="s">
        <v>361</v>
      </c>
      <c r="G1025" s="43" t="s">
        <v>362</v>
      </c>
      <c r="H1025" s="51" t="s">
        <v>223</v>
      </c>
      <c r="I1025" s="43" t="s">
        <v>226</v>
      </c>
      <c r="J1025" s="43"/>
      <c r="K1025" s="52"/>
      <c r="L1025" s="43"/>
      <c r="M1025" s="43"/>
      <c r="N1025" s="43" t="s">
        <v>7368</v>
      </c>
      <c r="O1025" s="48">
        <v>43706</v>
      </c>
      <c r="P1025" s="43" t="s">
        <v>276</v>
      </c>
      <c r="Q1025" s="31" t="b">
        <f>IF(AND(OR(G1025:G1029=DATOS!C$8,G1025:G1029=DATOS!C$9),H1025:H1029=DATOS!B$4),ROW(G1025:G1029))</f>
        <v>0</v>
      </c>
      <c r="R1025" s="31" t="str">
        <f t="shared" ca="1" si="0"/>
        <v/>
      </c>
      <c r="S1025" s="31">
        <f t="shared" ca="1" si="8"/>
        <v>0</v>
      </c>
      <c r="T1025" s="32"/>
      <c r="U1025" s="32"/>
      <c r="V1025" s="32"/>
      <c r="W1025" s="32"/>
      <c r="X1025" s="32"/>
      <c r="Y1025" s="32"/>
      <c r="Z1025" s="32"/>
      <c r="AA1025" s="32"/>
      <c r="AB1025" s="32"/>
      <c r="AC1025" s="32"/>
      <c r="AD1025" s="32"/>
      <c r="AE1025" s="32"/>
    </row>
    <row r="1026" spans="1:31" ht="12.75">
      <c r="A1026" s="37" t="s">
        <v>6023</v>
      </c>
      <c r="B1026" s="43" t="s">
        <v>6024</v>
      </c>
      <c r="C1026" s="45" t="s">
        <v>216</v>
      </c>
      <c r="D1026" s="45" t="s">
        <v>7690</v>
      </c>
      <c r="E1026" s="48">
        <v>43706</v>
      </c>
      <c r="F1026" s="43" t="s">
        <v>10569</v>
      </c>
      <c r="G1026" s="43" t="s">
        <v>384</v>
      </c>
      <c r="H1026" s="51" t="s">
        <v>223</v>
      </c>
      <c r="I1026" s="43" t="s">
        <v>226</v>
      </c>
      <c r="J1026" s="31"/>
      <c r="K1026" s="55"/>
      <c r="L1026" s="31"/>
      <c r="M1026" s="31"/>
      <c r="N1026" s="43" t="s">
        <v>10572</v>
      </c>
      <c r="O1026" s="48">
        <v>43707</v>
      </c>
      <c r="P1026" s="43" t="s">
        <v>389</v>
      </c>
      <c r="Q1026" s="31" t="b">
        <f>IF(AND(OR(G1026:G1030=DATOS!C$8,G1026:G1030=DATOS!C$9),H1026:H1030=DATOS!B$4),ROW(G1026:G1030))</f>
        <v>0</v>
      </c>
      <c r="R1026" s="31" t="str">
        <f t="shared" ca="1" si="0"/>
        <v/>
      </c>
      <c r="S1026" s="31">
        <f t="shared" ca="1" si="8"/>
        <v>0</v>
      </c>
      <c r="T1026" s="32"/>
      <c r="U1026" s="32"/>
      <c r="V1026" s="32"/>
      <c r="W1026" s="32"/>
      <c r="X1026" s="32"/>
      <c r="Y1026" s="32"/>
      <c r="Z1026" s="32"/>
      <c r="AA1026" s="32"/>
      <c r="AB1026" s="32"/>
      <c r="AC1026" s="32"/>
      <c r="AD1026" s="32"/>
      <c r="AE1026" s="32"/>
    </row>
    <row r="1027" spans="1:31" ht="12.75">
      <c r="A1027" s="37" t="s">
        <v>10577</v>
      </c>
      <c r="B1027" s="43" t="s">
        <v>6494</v>
      </c>
      <c r="C1027" s="45" t="s">
        <v>4491</v>
      </c>
      <c r="D1027" s="45" t="s">
        <v>7690</v>
      </c>
      <c r="E1027" s="48">
        <v>43706</v>
      </c>
      <c r="F1027" s="43" t="s">
        <v>9384</v>
      </c>
      <c r="G1027" s="43" t="s">
        <v>384</v>
      </c>
      <c r="H1027" s="51" t="s">
        <v>223</v>
      </c>
      <c r="I1027" s="43" t="s">
        <v>226</v>
      </c>
      <c r="J1027" s="31"/>
      <c r="K1027" s="55"/>
      <c r="L1027" s="31"/>
      <c r="M1027" s="31"/>
      <c r="N1027" s="43" t="s">
        <v>4756</v>
      </c>
      <c r="O1027" s="48">
        <v>43708</v>
      </c>
      <c r="P1027" s="43" t="s">
        <v>389</v>
      </c>
      <c r="Q1027" s="31" t="b">
        <f>IF(AND(OR(G1027:G1031=DATOS!C$8,G1027:G1031=DATOS!C$9),H1027:H1031=DATOS!B$4),ROW(G1027:G1031))</f>
        <v>0</v>
      </c>
      <c r="R1027" s="31" t="str">
        <f t="shared" ca="1" si="0"/>
        <v/>
      </c>
      <c r="S1027" s="31">
        <f t="shared" ca="1" si="8"/>
        <v>0</v>
      </c>
      <c r="T1027" s="32"/>
      <c r="U1027" s="32"/>
      <c r="V1027" s="32"/>
      <c r="W1027" s="32"/>
      <c r="X1027" s="32"/>
      <c r="Y1027" s="32"/>
      <c r="Z1027" s="32"/>
      <c r="AA1027" s="32"/>
      <c r="AB1027" s="32"/>
      <c r="AC1027" s="32"/>
      <c r="AD1027" s="32"/>
      <c r="AE1027" s="32"/>
    </row>
    <row r="1028" spans="1:31" ht="12.75">
      <c r="A1028" s="37" t="s">
        <v>10579</v>
      </c>
      <c r="B1028" s="43" t="s">
        <v>6398</v>
      </c>
      <c r="C1028" s="45" t="s">
        <v>4491</v>
      </c>
      <c r="D1028" s="45" t="s">
        <v>266</v>
      </c>
      <c r="E1028" s="48">
        <v>43706</v>
      </c>
      <c r="F1028" s="43" t="s">
        <v>361</v>
      </c>
      <c r="G1028" s="43" t="s">
        <v>384</v>
      </c>
      <c r="H1028" s="51" t="s">
        <v>223</v>
      </c>
      <c r="I1028" s="43" t="s">
        <v>226</v>
      </c>
      <c r="J1028" s="43"/>
      <c r="K1028" s="52"/>
      <c r="L1028" s="43"/>
      <c r="M1028" s="43"/>
      <c r="N1028" s="43" t="s">
        <v>4756</v>
      </c>
      <c r="O1028" s="48">
        <v>43708</v>
      </c>
      <c r="P1028" s="43" t="s">
        <v>389</v>
      </c>
      <c r="Q1028" s="31" t="b">
        <f>IF(AND(OR(G1028:G1032=DATOS!C$8,G1028:G1032=DATOS!C$9),H1028:H1032=DATOS!B$4),ROW(G1028:G1032))</f>
        <v>0</v>
      </c>
      <c r="R1028" s="31" t="str">
        <f t="shared" ca="1" si="0"/>
        <v/>
      </c>
      <c r="S1028" s="31">
        <f t="shared" ca="1" si="8"/>
        <v>0</v>
      </c>
      <c r="T1028" s="32"/>
      <c r="U1028" s="32"/>
      <c r="V1028" s="32"/>
      <c r="W1028" s="32"/>
      <c r="X1028" s="32"/>
      <c r="Y1028" s="32"/>
      <c r="Z1028" s="32"/>
      <c r="AA1028" s="32"/>
      <c r="AB1028" s="32"/>
      <c r="AC1028" s="32"/>
      <c r="AD1028" s="32"/>
      <c r="AE1028" s="32"/>
    </row>
    <row r="1029" spans="1:31" ht="12.75">
      <c r="A1029" s="37" t="s">
        <v>10581</v>
      </c>
      <c r="B1029" s="43" t="s">
        <v>6926</v>
      </c>
      <c r="C1029" s="45" t="s">
        <v>216</v>
      </c>
      <c r="D1029" s="45" t="s">
        <v>7690</v>
      </c>
      <c r="E1029" s="48">
        <v>43706</v>
      </c>
      <c r="F1029" s="43" t="s">
        <v>388</v>
      </c>
      <c r="G1029" s="43" t="s">
        <v>114</v>
      </c>
      <c r="H1029" s="51" t="s">
        <v>223</v>
      </c>
      <c r="I1029" s="43" t="s">
        <v>226</v>
      </c>
      <c r="J1029" s="31"/>
      <c r="K1029" s="55"/>
      <c r="L1029" s="31"/>
      <c r="M1029" s="31"/>
      <c r="N1029" s="43" t="s">
        <v>10586</v>
      </c>
      <c r="O1029" s="48">
        <v>43706</v>
      </c>
      <c r="P1029" s="43" t="s">
        <v>7650</v>
      </c>
      <c r="Q1029" s="31" t="b">
        <f>IF(AND(OR(G1029:G1033=DATOS!C$8,G1029:G1033=DATOS!C$9),H1029:H1033=DATOS!B$4),ROW(G1029:G1033))</f>
        <v>0</v>
      </c>
      <c r="R1029" s="31" t="str">
        <f t="shared" ca="1" si="0"/>
        <v/>
      </c>
      <c r="S1029" s="31">
        <f t="shared" ca="1" si="8"/>
        <v>0</v>
      </c>
      <c r="T1029" s="32"/>
      <c r="U1029" s="32"/>
      <c r="V1029" s="32"/>
      <c r="W1029" s="32"/>
      <c r="X1029" s="32"/>
      <c r="Y1029" s="32"/>
      <c r="Z1029" s="32"/>
      <c r="AA1029" s="32"/>
      <c r="AB1029" s="32"/>
      <c r="AC1029" s="32"/>
      <c r="AD1029" s="32"/>
      <c r="AE1029" s="32"/>
    </row>
    <row r="1030" spans="1:31" ht="12.75">
      <c r="A1030" s="37" t="s">
        <v>10590</v>
      </c>
      <c r="B1030" s="43" t="s">
        <v>10591</v>
      </c>
      <c r="C1030" s="45" t="s">
        <v>6317</v>
      </c>
      <c r="D1030" s="45" t="s">
        <v>4671</v>
      </c>
      <c r="E1030" s="48">
        <v>43707</v>
      </c>
      <c r="F1030" s="43" t="s">
        <v>10592</v>
      </c>
      <c r="G1030" s="43" t="s">
        <v>114</v>
      </c>
      <c r="H1030" s="51" t="s">
        <v>223</v>
      </c>
      <c r="I1030" s="43" t="s">
        <v>226</v>
      </c>
      <c r="J1030" s="43"/>
      <c r="K1030" s="52"/>
      <c r="L1030" s="43"/>
      <c r="M1030" s="43"/>
      <c r="N1030" s="43" t="s">
        <v>10593</v>
      </c>
      <c r="O1030" s="48">
        <v>43707</v>
      </c>
      <c r="P1030" s="43" t="s">
        <v>4675</v>
      </c>
      <c r="Q1030" s="31" t="b">
        <f>IF(AND(OR(G1030:G1034=DATOS!C$8,G1030:G1034=DATOS!C$9),H1030:H1034=DATOS!B$4),ROW(G1030:G1034))</f>
        <v>0</v>
      </c>
      <c r="R1030" s="31" t="str">
        <f t="shared" ca="1" si="0"/>
        <v/>
      </c>
      <c r="S1030" s="31">
        <f t="shared" ca="1" si="8"/>
        <v>0</v>
      </c>
      <c r="T1030" s="32"/>
      <c r="U1030" s="32"/>
      <c r="V1030" s="32"/>
      <c r="W1030" s="32"/>
      <c r="X1030" s="32"/>
      <c r="Y1030" s="32"/>
      <c r="Z1030" s="32"/>
      <c r="AA1030" s="32"/>
      <c r="AB1030" s="32"/>
      <c r="AC1030" s="32"/>
      <c r="AD1030" s="32"/>
      <c r="AE1030" s="32"/>
    </row>
    <row r="1031" spans="1:31" ht="12.75">
      <c r="A1031" s="37" t="s">
        <v>6872</v>
      </c>
      <c r="B1031" s="43" t="s">
        <v>261</v>
      </c>
      <c r="C1031" s="45" t="s">
        <v>263</v>
      </c>
      <c r="D1031" s="45" t="s">
        <v>266</v>
      </c>
      <c r="E1031" s="48">
        <v>43707</v>
      </c>
      <c r="F1031" s="43" t="s">
        <v>361</v>
      </c>
      <c r="G1031" s="43" t="s">
        <v>114</v>
      </c>
      <c r="H1031" s="51" t="s">
        <v>223</v>
      </c>
      <c r="I1031" s="43" t="s">
        <v>226</v>
      </c>
      <c r="J1031" s="31"/>
      <c r="K1031" s="55"/>
      <c r="L1031" s="31"/>
      <c r="M1031" s="31"/>
      <c r="N1031" s="43" t="s">
        <v>7368</v>
      </c>
      <c r="O1031" s="48">
        <v>43707</v>
      </c>
      <c r="P1031" s="43" t="s">
        <v>276</v>
      </c>
      <c r="Q1031" s="31" t="b">
        <f>IF(AND(OR(G1031:G1035=DATOS!C$8,G1031:G1035=DATOS!C$9),H1031:H1035=DATOS!B$4),ROW(G1031:G1035))</f>
        <v>0</v>
      </c>
      <c r="R1031" s="31" t="str">
        <f t="shared" ca="1" si="0"/>
        <v/>
      </c>
      <c r="S1031" s="31">
        <f t="shared" ca="1" si="8"/>
        <v>0</v>
      </c>
      <c r="T1031" s="32"/>
      <c r="U1031" s="32"/>
      <c r="V1031" s="32"/>
      <c r="W1031" s="32"/>
      <c r="X1031" s="32"/>
      <c r="Y1031" s="32"/>
      <c r="Z1031" s="32"/>
      <c r="AA1031" s="32"/>
      <c r="AB1031" s="32"/>
      <c r="AC1031" s="32"/>
      <c r="AD1031" s="32"/>
      <c r="AE1031" s="32"/>
    </row>
    <row r="1032" spans="1:31" ht="12.75">
      <c r="A1032" s="76" t="s">
        <v>2026</v>
      </c>
      <c r="B1032" s="43" t="s">
        <v>358</v>
      </c>
      <c r="C1032" s="45" t="s">
        <v>360</v>
      </c>
      <c r="D1032" s="45" t="s">
        <v>266</v>
      </c>
      <c r="E1032" s="48">
        <v>43707</v>
      </c>
      <c r="F1032" s="43" t="s">
        <v>361</v>
      </c>
      <c r="G1032" s="43" t="s">
        <v>114</v>
      </c>
      <c r="H1032" s="51" t="s">
        <v>223</v>
      </c>
      <c r="I1032" s="43" t="s">
        <v>226</v>
      </c>
      <c r="J1032" s="43"/>
      <c r="K1032" s="52"/>
      <c r="L1032" s="43"/>
      <c r="M1032" s="43"/>
      <c r="N1032" s="43" t="s">
        <v>10601</v>
      </c>
      <c r="O1032" s="48">
        <v>43707</v>
      </c>
      <c r="P1032" s="43" t="s">
        <v>10602</v>
      </c>
      <c r="Q1032" s="31" t="b">
        <f>IF(AND(OR(G1032:G1036=DATOS!C$8,G1032:G1036=DATOS!C$9),H1032:H1036=DATOS!B$4),ROW(G1032:G1036))</f>
        <v>0</v>
      </c>
      <c r="R1032" s="31" t="str">
        <f t="shared" ca="1" si="0"/>
        <v/>
      </c>
      <c r="S1032" s="31">
        <f t="shared" ca="1" si="8"/>
        <v>0</v>
      </c>
      <c r="T1032" s="32"/>
      <c r="U1032" s="32"/>
      <c r="V1032" s="32"/>
      <c r="W1032" s="32"/>
      <c r="X1032" s="32"/>
      <c r="Y1032" s="32"/>
      <c r="Z1032" s="32"/>
      <c r="AA1032" s="32"/>
      <c r="AB1032" s="32"/>
      <c r="AC1032" s="32"/>
      <c r="AD1032" s="32"/>
      <c r="AE1032" s="32"/>
    </row>
    <row r="1033" spans="1:31" ht="12.75">
      <c r="A1033" s="37" t="s">
        <v>10289</v>
      </c>
      <c r="B1033" s="43" t="s">
        <v>782</v>
      </c>
      <c r="C1033" s="45" t="s">
        <v>785</v>
      </c>
      <c r="D1033" s="45" t="s">
        <v>7690</v>
      </c>
      <c r="E1033" s="48">
        <v>43707</v>
      </c>
      <c r="F1033" s="43" t="s">
        <v>9384</v>
      </c>
      <c r="G1033" s="43" t="s">
        <v>114</v>
      </c>
      <c r="H1033" s="51" t="s">
        <v>223</v>
      </c>
      <c r="I1033" s="43" t="s">
        <v>226</v>
      </c>
      <c r="J1033" s="43"/>
      <c r="K1033" s="52"/>
      <c r="L1033" s="43"/>
      <c r="M1033" s="43"/>
      <c r="N1033" s="43" t="s">
        <v>10607</v>
      </c>
      <c r="O1033" s="48">
        <v>43707</v>
      </c>
      <c r="P1033" s="43" t="s">
        <v>7650</v>
      </c>
      <c r="Q1033" s="31" t="b">
        <f>IF(AND(OR(G1033:G1037=DATOS!C$8,G1033:G1037=DATOS!C$9),H1033:H1037=DATOS!B$4),ROW(G1033:G1037))</f>
        <v>0</v>
      </c>
      <c r="R1033" s="31" t="str">
        <f t="shared" ca="1" si="0"/>
        <v/>
      </c>
      <c r="S1033" s="31">
        <f t="shared" ca="1" si="8"/>
        <v>0</v>
      </c>
      <c r="T1033" s="32"/>
      <c r="U1033" s="32"/>
      <c r="V1033" s="32"/>
      <c r="W1033" s="32"/>
      <c r="X1033" s="32"/>
      <c r="Y1033" s="32"/>
      <c r="Z1033" s="32"/>
      <c r="AA1033" s="32"/>
      <c r="AB1033" s="32"/>
      <c r="AC1033" s="32"/>
      <c r="AD1033" s="32"/>
      <c r="AE1033" s="32"/>
    </row>
    <row r="1034" spans="1:31" ht="12.75">
      <c r="A1034" s="37" t="s">
        <v>10610</v>
      </c>
      <c r="B1034" s="43" t="s">
        <v>7731</v>
      </c>
      <c r="C1034" s="45" t="s">
        <v>414</v>
      </c>
      <c r="D1034" s="45" t="s">
        <v>266</v>
      </c>
      <c r="E1034" s="48">
        <v>43707</v>
      </c>
      <c r="F1034" s="43" t="s">
        <v>361</v>
      </c>
      <c r="G1034" s="43" t="s">
        <v>114</v>
      </c>
      <c r="H1034" s="51" t="s">
        <v>223</v>
      </c>
      <c r="I1034" s="43" t="s">
        <v>226</v>
      </c>
      <c r="J1034" s="43"/>
      <c r="K1034" s="52"/>
      <c r="L1034" s="43"/>
      <c r="M1034" s="43"/>
      <c r="N1034" s="43" t="s">
        <v>7368</v>
      </c>
      <c r="O1034" s="48">
        <v>43707</v>
      </c>
      <c r="P1034" s="43" t="s">
        <v>276</v>
      </c>
      <c r="Q1034" s="31" t="b">
        <f>IF(AND(OR(G1034:G1038=DATOS!C$8,G1034:G1038=DATOS!C$9),H1034:H1038=DATOS!B$4),ROW(G1034:G1038))</f>
        <v>0</v>
      </c>
      <c r="R1034" s="31" t="str">
        <f t="shared" ca="1" si="0"/>
        <v/>
      </c>
      <c r="S1034" s="31">
        <f t="shared" ca="1" si="8"/>
        <v>0</v>
      </c>
      <c r="T1034" s="32"/>
      <c r="U1034" s="32"/>
      <c r="V1034" s="32"/>
      <c r="W1034" s="32"/>
      <c r="X1034" s="32"/>
      <c r="Y1034" s="32"/>
      <c r="Z1034" s="32"/>
      <c r="AA1034" s="32"/>
      <c r="AB1034" s="32"/>
      <c r="AC1034" s="32"/>
      <c r="AD1034" s="32"/>
      <c r="AE1034" s="32"/>
    </row>
    <row r="1035" spans="1:31" ht="12.75">
      <c r="A1035" s="37" t="s">
        <v>8667</v>
      </c>
      <c r="B1035" s="43" t="s">
        <v>5727</v>
      </c>
      <c r="C1035" s="45" t="s">
        <v>216</v>
      </c>
      <c r="D1035" s="45" t="s">
        <v>266</v>
      </c>
      <c r="E1035" s="48">
        <v>43707</v>
      </c>
      <c r="F1035" s="43" t="s">
        <v>864</v>
      </c>
      <c r="G1035" s="43" t="s">
        <v>271</v>
      </c>
      <c r="H1035" s="51" t="s">
        <v>223</v>
      </c>
      <c r="I1035" s="43" t="s">
        <v>226</v>
      </c>
      <c r="J1035" s="43"/>
      <c r="K1035" s="52"/>
      <c r="L1035" s="43"/>
      <c r="M1035" s="43"/>
      <c r="N1035" s="43" t="s">
        <v>10545</v>
      </c>
      <c r="O1035" s="121">
        <v>43707</v>
      </c>
      <c r="P1035" s="43" t="s">
        <v>276</v>
      </c>
      <c r="Q1035" s="31" t="b">
        <f>IF(AND(OR(G1035:G1039=DATOS!C$8,G1035:G1039=DATOS!C$9),H1035:H1039=DATOS!B$4),ROW(G1035:G1039))</f>
        <v>0</v>
      </c>
      <c r="R1035" s="31" t="str">
        <f t="shared" ca="1" si="0"/>
        <v/>
      </c>
      <c r="S1035" s="31">
        <f t="shared" ca="1" si="8"/>
        <v>0</v>
      </c>
      <c r="T1035" s="32"/>
      <c r="U1035" s="32"/>
      <c r="V1035" s="32"/>
      <c r="W1035" s="32"/>
      <c r="X1035" s="32"/>
      <c r="Y1035" s="32"/>
      <c r="Z1035" s="32"/>
      <c r="AA1035" s="32"/>
      <c r="AB1035" s="32"/>
      <c r="AC1035" s="32"/>
      <c r="AD1035" s="32"/>
      <c r="AE1035" s="32"/>
    </row>
    <row r="1036" spans="1:31" ht="12.75">
      <c r="A1036" s="37" t="s">
        <v>10619</v>
      </c>
      <c r="B1036" s="43" t="s">
        <v>6578</v>
      </c>
      <c r="C1036" s="45" t="s">
        <v>4491</v>
      </c>
      <c r="D1036" s="45" t="s">
        <v>7690</v>
      </c>
      <c r="E1036" s="48">
        <v>43707</v>
      </c>
      <c r="F1036" s="43" t="s">
        <v>10622</v>
      </c>
      <c r="G1036" s="43" t="s">
        <v>114</v>
      </c>
      <c r="H1036" s="51" t="s">
        <v>223</v>
      </c>
      <c r="I1036" s="43" t="s">
        <v>226</v>
      </c>
      <c r="J1036" s="31"/>
      <c r="K1036" s="55"/>
      <c r="L1036" s="31"/>
      <c r="M1036" s="31"/>
      <c r="N1036" s="43" t="s">
        <v>10623</v>
      </c>
      <c r="O1036" s="48">
        <v>43707</v>
      </c>
      <c r="P1036" s="43" t="s">
        <v>7650</v>
      </c>
      <c r="Q1036" s="31" t="b">
        <f>IF(AND(OR(G1036:G1040=DATOS!C$8,G1036:G1040=DATOS!C$9),H1036:H1040=DATOS!B$4),ROW(G1036:G1040))</f>
        <v>0</v>
      </c>
      <c r="R1036" s="31" t="str">
        <f t="shared" ca="1" si="0"/>
        <v/>
      </c>
      <c r="S1036" s="31">
        <f t="shared" ca="1" si="8"/>
        <v>0</v>
      </c>
      <c r="T1036" s="32"/>
      <c r="U1036" s="32"/>
      <c r="V1036" s="32"/>
      <c r="W1036" s="32"/>
      <c r="X1036" s="32"/>
      <c r="Y1036" s="32"/>
      <c r="Z1036" s="32"/>
      <c r="AA1036" s="32"/>
      <c r="AB1036" s="32"/>
      <c r="AC1036" s="32"/>
      <c r="AD1036" s="32"/>
      <c r="AE1036" s="32"/>
    </row>
    <row r="1037" spans="1:31" ht="12.75">
      <c r="A1037" s="37" t="s">
        <v>9862</v>
      </c>
      <c r="B1037" s="43" t="s">
        <v>9863</v>
      </c>
      <c r="C1037" s="45" t="s">
        <v>4746</v>
      </c>
      <c r="D1037" s="45" t="s">
        <v>266</v>
      </c>
      <c r="E1037" s="48">
        <v>43708</v>
      </c>
      <c r="F1037" s="43" t="s">
        <v>361</v>
      </c>
      <c r="G1037" s="43" t="s">
        <v>114</v>
      </c>
      <c r="H1037" s="51" t="s">
        <v>223</v>
      </c>
      <c r="I1037" s="43" t="s">
        <v>7115</v>
      </c>
      <c r="J1037" s="31"/>
      <c r="K1037" s="55"/>
      <c r="L1037" s="31"/>
      <c r="M1037" s="31"/>
      <c r="N1037" s="43" t="s">
        <v>10628</v>
      </c>
      <c r="O1037" s="48">
        <v>43708</v>
      </c>
      <c r="P1037" s="43" t="s">
        <v>276</v>
      </c>
      <c r="Q1037" s="31" t="b">
        <f>IF(AND(OR(G1037:G1041=DATOS!C$8,G1037:G1041=DATOS!C$9),H1037:H1041=DATOS!B$4),ROW(G1037:G1041))</f>
        <v>0</v>
      </c>
      <c r="R1037" s="31" t="str">
        <f t="shared" ca="1" si="0"/>
        <v/>
      </c>
      <c r="S1037" s="31">
        <f t="shared" ca="1" si="8"/>
        <v>0</v>
      </c>
      <c r="T1037" s="32"/>
      <c r="U1037" s="32"/>
      <c r="V1037" s="32"/>
      <c r="W1037" s="32"/>
      <c r="X1037" s="32"/>
      <c r="Y1037" s="32"/>
      <c r="Z1037" s="32"/>
      <c r="AA1037" s="32"/>
      <c r="AB1037" s="32"/>
      <c r="AC1037" s="32"/>
      <c r="AD1037" s="32"/>
      <c r="AE1037" s="32"/>
    </row>
    <row r="1038" spans="1:31" ht="12.75">
      <c r="A1038" s="37" t="s">
        <v>10631</v>
      </c>
      <c r="B1038" s="43" t="s">
        <v>5904</v>
      </c>
      <c r="C1038" s="45" t="s">
        <v>5086</v>
      </c>
      <c r="D1038" s="45" t="s">
        <v>266</v>
      </c>
      <c r="E1038" s="48">
        <v>43708</v>
      </c>
      <c r="F1038" s="43" t="s">
        <v>5888</v>
      </c>
      <c r="G1038" s="43" t="s">
        <v>222</v>
      </c>
      <c r="H1038" s="51" t="s">
        <v>223</v>
      </c>
      <c r="I1038" s="43" t="s">
        <v>226</v>
      </c>
      <c r="J1038" s="31"/>
      <c r="K1038" s="55"/>
      <c r="L1038" s="31"/>
      <c r="M1038" s="31"/>
      <c r="N1038" s="43" t="s">
        <v>388</v>
      </c>
      <c r="O1038" s="48">
        <v>43708</v>
      </c>
      <c r="P1038" s="43" t="s">
        <v>276</v>
      </c>
      <c r="Q1038" s="31" t="b">
        <f>IF(AND(OR(G1038:G1042=DATOS!C$8,G1038:G1042=DATOS!C$9),H1038:H1042=DATOS!B$4),ROW(G1038:G1042))</f>
        <v>0</v>
      </c>
      <c r="R1038" s="31" t="str">
        <f t="shared" ca="1" si="0"/>
        <v/>
      </c>
      <c r="S1038" s="31">
        <f t="shared" ca="1" si="8"/>
        <v>0</v>
      </c>
      <c r="T1038" s="32"/>
      <c r="U1038" s="32"/>
      <c r="V1038" s="32"/>
      <c r="W1038" s="32"/>
      <c r="X1038" s="32"/>
      <c r="Y1038" s="32"/>
      <c r="Z1038" s="32"/>
      <c r="AA1038" s="32"/>
      <c r="AB1038" s="32"/>
      <c r="AC1038" s="32"/>
      <c r="AD1038" s="32"/>
      <c r="AE1038" s="32"/>
    </row>
    <row r="1039" spans="1:31" ht="12.75">
      <c r="A1039" s="37" t="s">
        <v>7792</v>
      </c>
      <c r="B1039" s="43" t="s">
        <v>7793</v>
      </c>
      <c r="C1039" s="45" t="s">
        <v>216</v>
      </c>
      <c r="D1039" s="45" t="s">
        <v>266</v>
      </c>
      <c r="E1039" s="48">
        <v>43708</v>
      </c>
      <c r="F1039" s="43" t="s">
        <v>10634</v>
      </c>
      <c r="G1039" s="43" t="s">
        <v>271</v>
      </c>
      <c r="H1039" s="51" t="s">
        <v>223</v>
      </c>
      <c r="I1039" s="43" t="s">
        <v>226</v>
      </c>
      <c r="J1039" s="43"/>
      <c r="K1039" s="52"/>
      <c r="L1039" s="43"/>
      <c r="M1039" s="43"/>
      <c r="N1039" s="43" t="s">
        <v>10059</v>
      </c>
      <c r="O1039" s="121">
        <v>43710</v>
      </c>
      <c r="P1039" s="43" t="s">
        <v>7650</v>
      </c>
      <c r="Q1039" s="31" t="b">
        <f>IF(AND(OR(G1039:G1043=DATOS!C$8,G1039:G1043=DATOS!C$9),H1039:H1043=DATOS!B$4),ROW(G1039:G1043))</f>
        <v>0</v>
      </c>
      <c r="R1039" s="31" t="str">
        <f t="shared" ca="1" si="0"/>
        <v/>
      </c>
      <c r="S1039" s="31">
        <f t="shared" ca="1" si="8"/>
        <v>0</v>
      </c>
      <c r="T1039" s="32"/>
      <c r="U1039" s="32"/>
      <c r="V1039" s="32"/>
      <c r="W1039" s="32"/>
      <c r="X1039" s="32"/>
      <c r="Y1039" s="32"/>
      <c r="Z1039" s="32"/>
      <c r="AA1039" s="32"/>
      <c r="AB1039" s="32"/>
      <c r="AC1039" s="32"/>
      <c r="AD1039" s="32"/>
      <c r="AE1039" s="32"/>
    </row>
    <row r="1040" spans="1:31" ht="12.75">
      <c r="A1040" s="37" t="s">
        <v>410</v>
      </c>
      <c r="B1040" s="43" t="s">
        <v>411</v>
      </c>
      <c r="C1040" s="45" t="s">
        <v>414</v>
      </c>
      <c r="D1040" s="45" t="s">
        <v>266</v>
      </c>
      <c r="E1040" s="48">
        <v>43708</v>
      </c>
      <c r="F1040" s="43" t="s">
        <v>10250</v>
      </c>
      <c r="G1040" s="43" t="s">
        <v>222</v>
      </c>
      <c r="H1040" s="51" t="s">
        <v>223</v>
      </c>
      <c r="I1040" s="43" t="s">
        <v>226</v>
      </c>
      <c r="J1040" s="43"/>
      <c r="K1040" s="52"/>
      <c r="L1040" s="43"/>
      <c r="M1040" s="43"/>
      <c r="N1040" s="43" t="s">
        <v>10250</v>
      </c>
      <c r="O1040" s="121">
        <v>43708</v>
      </c>
      <c r="P1040" s="43" t="s">
        <v>276</v>
      </c>
      <c r="Q1040" s="31" t="b">
        <f>IF(AND(OR(G1040:G1044=DATOS!C$8,G1040:G1044=DATOS!C$9),H1040:H1044=DATOS!B$4),ROW(G1040:G1044))</f>
        <v>0</v>
      </c>
      <c r="R1040" s="31" t="str">
        <f t="shared" ca="1" si="0"/>
        <v/>
      </c>
      <c r="S1040" s="31">
        <f t="shared" ca="1" si="8"/>
        <v>0</v>
      </c>
      <c r="T1040" s="32"/>
      <c r="U1040" s="32"/>
      <c r="V1040" s="32"/>
      <c r="W1040" s="32"/>
      <c r="X1040" s="32"/>
      <c r="Y1040" s="32"/>
      <c r="Z1040" s="32"/>
      <c r="AA1040" s="32"/>
      <c r="AB1040" s="32"/>
      <c r="AC1040" s="32"/>
      <c r="AD1040" s="32"/>
      <c r="AE1040" s="32"/>
    </row>
    <row r="1041" spans="1:31" ht="12.75">
      <c r="A1041" s="37" t="s">
        <v>8308</v>
      </c>
      <c r="B1041" s="43" t="s">
        <v>6712</v>
      </c>
      <c r="C1041" s="45" t="s">
        <v>4761</v>
      </c>
      <c r="D1041" s="45" t="s">
        <v>4671</v>
      </c>
      <c r="E1041" s="48">
        <v>43710</v>
      </c>
      <c r="F1041" s="43" t="s">
        <v>10642</v>
      </c>
      <c r="G1041" s="43" t="s">
        <v>114</v>
      </c>
      <c r="H1041" s="51" t="s">
        <v>223</v>
      </c>
      <c r="I1041" s="43" t="s">
        <v>226</v>
      </c>
      <c r="J1041" s="43"/>
      <c r="K1041" s="52"/>
      <c r="L1041" s="43"/>
      <c r="M1041" s="43"/>
      <c r="N1041" s="43" t="s">
        <v>10643</v>
      </c>
      <c r="O1041" s="121">
        <v>43710</v>
      </c>
      <c r="P1041" s="43" t="s">
        <v>4675</v>
      </c>
      <c r="Q1041" s="31" t="b">
        <f>IF(AND(OR(G1041:G1045=DATOS!C$8,G1041:G1045=DATOS!C$9),H1041:H1045=DATOS!B$4),ROW(G1041:G1045))</f>
        <v>0</v>
      </c>
      <c r="R1041" s="31" t="str">
        <f t="shared" ca="1" si="0"/>
        <v/>
      </c>
      <c r="S1041" s="31">
        <f t="shared" ca="1" si="8"/>
        <v>0</v>
      </c>
      <c r="T1041" s="32"/>
      <c r="U1041" s="32"/>
      <c r="V1041" s="32"/>
      <c r="W1041" s="32"/>
      <c r="X1041" s="32"/>
      <c r="Y1041" s="32"/>
      <c r="Z1041" s="32"/>
      <c r="AA1041" s="32"/>
      <c r="AB1041" s="32"/>
      <c r="AC1041" s="32"/>
      <c r="AD1041" s="32"/>
      <c r="AE1041" s="32"/>
    </row>
    <row r="1042" spans="1:31" ht="12.75">
      <c r="A1042" s="37" t="s">
        <v>10645</v>
      </c>
      <c r="B1042" s="43" t="s">
        <v>10647</v>
      </c>
      <c r="C1042" s="45" t="s">
        <v>216</v>
      </c>
      <c r="D1042" s="45" t="s">
        <v>7690</v>
      </c>
      <c r="E1042" s="48">
        <v>43710</v>
      </c>
      <c r="F1042" s="43" t="s">
        <v>5780</v>
      </c>
      <c r="G1042" s="43" t="s">
        <v>114</v>
      </c>
      <c r="H1042" s="51" t="s">
        <v>223</v>
      </c>
      <c r="I1042" s="43" t="s">
        <v>126</v>
      </c>
      <c r="J1042" s="43"/>
      <c r="K1042" s="52"/>
      <c r="L1042" s="43"/>
      <c r="M1042" s="43"/>
      <c r="N1042" s="43" t="s">
        <v>8395</v>
      </c>
      <c r="O1042" s="121">
        <v>43710</v>
      </c>
      <c r="P1042" s="43" t="s">
        <v>7650</v>
      </c>
      <c r="Q1042" s="31" t="b">
        <f>IF(AND(OR(G1042:G1046=DATOS!C$8,G1042:G1046=DATOS!C$9),H1042:H1046=DATOS!B$4),ROW(G1042:G1046))</f>
        <v>0</v>
      </c>
      <c r="R1042" s="31" t="str">
        <f t="shared" ca="1" si="0"/>
        <v/>
      </c>
      <c r="S1042" s="31">
        <f t="shared" ca="1" si="8"/>
        <v>0</v>
      </c>
      <c r="T1042" s="32"/>
      <c r="U1042" s="32"/>
      <c r="V1042" s="32"/>
      <c r="W1042" s="32"/>
      <c r="X1042" s="32"/>
      <c r="Y1042" s="32"/>
      <c r="Z1042" s="32"/>
      <c r="AA1042" s="32"/>
      <c r="AB1042" s="32"/>
      <c r="AC1042" s="32"/>
      <c r="AD1042" s="32"/>
      <c r="AE1042" s="32"/>
    </row>
    <row r="1043" spans="1:31" ht="12.75">
      <c r="A1043" s="37" t="s">
        <v>10648</v>
      </c>
      <c r="B1043" s="43" t="s">
        <v>10649</v>
      </c>
      <c r="C1043" s="45" t="s">
        <v>414</v>
      </c>
      <c r="D1043" s="45" t="s">
        <v>7690</v>
      </c>
      <c r="E1043" s="48">
        <v>43710</v>
      </c>
      <c r="F1043" s="43" t="s">
        <v>9106</v>
      </c>
      <c r="G1043" s="43" t="s">
        <v>271</v>
      </c>
      <c r="H1043" s="51" t="s">
        <v>223</v>
      </c>
      <c r="I1043" s="43" t="s">
        <v>226</v>
      </c>
      <c r="J1043" s="31"/>
      <c r="K1043" s="52">
        <v>43712</v>
      </c>
      <c r="L1043" s="31"/>
      <c r="M1043" s="31"/>
      <c r="N1043" s="43" t="s">
        <v>10059</v>
      </c>
      <c r="O1043" s="373">
        <v>43713</v>
      </c>
      <c r="P1043" s="43" t="s">
        <v>7650</v>
      </c>
      <c r="Q1043" s="31" t="b">
        <f>IF(AND(OR(G1043:G1047=DATOS!C$8,G1043:G1047=DATOS!C$9),H1043:H1047=DATOS!B$4),ROW(G1043:G1047))</f>
        <v>0</v>
      </c>
      <c r="R1043" s="31" t="str">
        <f t="shared" ca="1" si="0"/>
        <v/>
      </c>
      <c r="S1043" s="31">
        <f t="shared" ca="1" si="8"/>
        <v>0</v>
      </c>
      <c r="T1043" s="32"/>
      <c r="U1043" s="32"/>
      <c r="V1043" s="32"/>
      <c r="W1043" s="32"/>
      <c r="X1043" s="32"/>
      <c r="Y1043" s="32"/>
      <c r="Z1043" s="32"/>
      <c r="AA1043" s="32"/>
      <c r="AB1043" s="32"/>
      <c r="AC1043" s="32"/>
      <c r="AD1043" s="32"/>
      <c r="AE1043" s="32"/>
    </row>
    <row r="1044" spans="1:31" ht="12.75">
      <c r="A1044" s="37" t="s">
        <v>10656</v>
      </c>
      <c r="B1044" s="43" t="s">
        <v>8546</v>
      </c>
      <c r="C1044" s="45" t="s">
        <v>4784</v>
      </c>
      <c r="D1044" s="45" t="s">
        <v>4671</v>
      </c>
      <c r="E1044" s="48">
        <v>43710</v>
      </c>
      <c r="F1044" s="43" t="s">
        <v>10657</v>
      </c>
      <c r="G1044" s="43" t="s">
        <v>384</v>
      </c>
      <c r="H1044" s="51" t="s">
        <v>223</v>
      </c>
      <c r="I1044" s="43" t="s">
        <v>226</v>
      </c>
      <c r="J1044" s="31"/>
      <c r="K1044" s="55"/>
      <c r="L1044" s="31"/>
      <c r="M1044" s="31"/>
      <c r="N1044" s="43" t="s">
        <v>8038</v>
      </c>
      <c r="O1044" s="373">
        <v>43726</v>
      </c>
      <c r="P1044" s="43" t="s">
        <v>389</v>
      </c>
      <c r="Q1044" s="31" t="b">
        <f>IF(AND(OR(G1044:G1048=DATOS!C$8,G1044:G1048=DATOS!C$9),H1044:H1048=DATOS!B$4),ROW(G1044:G1048))</f>
        <v>0</v>
      </c>
      <c r="R1044" s="31" t="str">
        <f t="shared" ca="1" si="0"/>
        <v/>
      </c>
      <c r="S1044" s="31">
        <f t="shared" ca="1" si="8"/>
        <v>0</v>
      </c>
      <c r="T1044" s="32"/>
      <c r="U1044" s="32"/>
      <c r="V1044" s="32"/>
      <c r="W1044" s="32"/>
      <c r="X1044" s="32"/>
      <c r="Y1044" s="32"/>
      <c r="Z1044" s="32"/>
      <c r="AA1044" s="32"/>
      <c r="AB1044" s="32"/>
      <c r="AC1044" s="32"/>
      <c r="AD1044" s="32"/>
      <c r="AE1044" s="32"/>
    </row>
    <row r="1045" spans="1:31" ht="12.75">
      <c r="A1045" s="37" t="s">
        <v>2026</v>
      </c>
      <c r="B1045" s="43" t="s">
        <v>358</v>
      </c>
      <c r="C1045" s="45" t="s">
        <v>360</v>
      </c>
      <c r="D1045" s="45" t="s">
        <v>4647</v>
      </c>
      <c r="E1045" s="374">
        <v>43711</v>
      </c>
      <c r="F1045" s="43" t="s">
        <v>10662</v>
      </c>
      <c r="G1045" s="43" t="s">
        <v>362</v>
      </c>
      <c r="H1045" s="51" t="s">
        <v>223</v>
      </c>
      <c r="I1045" s="43" t="s">
        <v>226</v>
      </c>
      <c r="J1045" s="43"/>
      <c r="K1045" s="52"/>
      <c r="L1045" s="43"/>
      <c r="M1045" s="43"/>
      <c r="N1045" s="43" t="s">
        <v>10663</v>
      </c>
      <c r="O1045" s="121">
        <v>43711</v>
      </c>
      <c r="P1045" s="43" t="s">
        <v>5576</v>
      </c>
      <c r="Q1045" s="31" t="b">
        <f>IF(AND(OR(G1045:G1049=DATOS!C$8,G1045:G1049=DATOS!C$9),H1045:H1049=DATOS!B$4),ROW(G1045:G1049))</f>
        <v>0</v>
      </c>
      <c r="R1045" s="31" t="str">
        <f t="shared" ca="1" si="0"/>
        <v/>
      </c>
      <c r="S1045" s="31">
        <f t="shared" ca="1" si="8"/>
        <v>0</v>
      </c>
      <c r="T1045" s="32"/>
      <c r="U1045" s="32"/>
      <c r="V1045" s="32"/>
      <c r="W1045" s="32"/>
      <c r="X1045" s="32"/>
      <c r="Y1045" s="32"/>
      <c r="Z1045" s="32"/>
      <c r="AA1045" s="32"/>
      <c r="AB1045" s="32"/>
      <c r="AC1045" s="32"/>
      <c r="AD1045" s="32"/>
      <c r="AE1045" s="32"/>
    </row>
    <row r="1046" spans="1:31" ht="12.75">
      <c r="A1046" s="37" t="s">
        <v>8476</v>
      </c>
      <c r="B1046" s="43" t="s">
        <v>6320</v>
      </c>
      <c r="C1046" s="45" t="s">
        <v>6322</v>
      </c>
      <c r="D1046" s="45" t="s">
        <v>4647</v>
      </c>
      <c r="E1046" s="374">
        <v>43711</v>
      </c>
      <c r="F1046" s="43" t="s">
        <v>10662</v>
      </c>
      <c r="G1046" s="43" t="s">
        <v>362</v>
      </c>
      <c r="H1046" s="51" t="s">
        <v>223</v>
      </c>
      <c r="I1046" s="43" t="s">
        <v>226</v>
      </c>
      <c r="J1046" s="43"/>
      <c r="K1046" s="52"/>
      <c r="L1046" s="43"/>
      <c r="M1046" s="43"/>
      <c r="N1046" s="43" t="s">
        <v>10663</v>
      </c>
      <c r="O1046" s="121">
        <v>43711</v>
      </c>
      <c r="P1046" s="43" t="s">
        <v>5576</v>
      </c>
      <c r="Q1046" s="31" t="b">
        <f>IF(AND(OR(G1046:G1050=DATOS!C$8,G1046:G1050=DATOS!C$9),H1046:H1050=DATOS!B$4),ROW(G1046:G1050))</f>
        <v>0</v>
      </c>
      <c r="R1046" s="31" t="str">
        <f t="shared" ca="1" si="0"/>
        <v/>
      </c>
      <c r="S1046" s="31">
        <f t="shared" ca="1" si="8"/>
        <v>0</v>
      </c>
      <c r="T1046" s="32"/>
      <c r="U1046" s="32"/>
      <c r="V1046" s="32"/>
      <c r="W1046" s="32"/>
      <c r="X1046" s="32"/>
      <c r="Y1046" s="32"/>
      <c r="Z1046" s="32"/>
      <c r="AA1046" s="32"/>
      <c r="AB1046" s="32"/>
      <c r="AC1046" s="32"/>
      <c r="AD1046" s="32"/>
      <c r="AE1046" s="32"/>
    </row>
    <row r="1047" spans="1:31" ht="12.75">
      <c r="A1047" s="37" t="s">
        <v>6088</v>
      </c>
      <c r="B1047" s="43" t="s">
        <v>5884</v>
      </c>
      <c r="C1047" s="45" t="s">
        <v>942</v>
      </c>
      <c r="D1047" s="45" t="s">
        <v>266</v>
      </c>
      <c r="E1047" s="374">
        <v>43711</v>
      </c>
      <c r="F1047" s="43" t="s">
        <v>6341</v>
      </c>
      <c r="G1047" s="43" t="s">
        <v>222</v>
      </c>
      <c r="H1047" s="51" t="s">
        <v>223</v>
      </c>
      <c r="I1047" s="43" t="s">
        <v>226</v>
      </c>
      <c r="J1047" s="43"/>
      <c r="K1047" s="52"/>
      <c r="L1047" s="43"/>
      <c r="M1047" s="43"/>
      <c r="N1047" s="43" t="s">
        <v>10250</v>
      </c>
      <c r="O1047" s="121">
        <v>43711</v>
      </c>
      <c r="P1047" s="43" t="s">
        <v>276</v>
      </c>
      <c r="Q1047" s="31" t="b">
        <f>IF(AND(OR(G1047:G1051=DATOS!C$8,G1047:G1051=DATOS!C$9),H1047:H1051=DATOS!B$4),ROW(G1047:G1051))</f>
        <v>0</v>
      </c>
      <c r="R1047" s="31" t="str">
        <f t="shared" ca="1" si="0"/>
        <v/>
      </c>
      <c r="S1047" s="31">
        <f t="shared" ca="1" si="8"/>
        <v>0</v>
      </c>
      <c r="T1047" s="32"/>
      <c r="U1047" s="32"/>
      <c r="V1047" s="32"/>
      <c r="W1047" s="32"/>
      <c r="X1047" s="32"/>
      <c r="Y1047" s="32"/>
      <c r="Z1047" s="32"/>
      <c r="AA1047" s="32"/>
      <c r="AB1047" s="32"/>
      <c r="AC1047" s="32"/>
      <c r="AD1047" s="32"/>
      <c r="AE1047" s="32"/>
    </row>
    <row r="1048" spans="1:31" ht="12.75">
      <c r="A1048" s="37" t="s">
        <v>10672</v>
      </c>
      <c r="B1048" s="43" t="s">
        <v>5144</v>
      </c>
      <c r="C1048" s="45" t="s">
        <v>478</v>
      </c>
      <c r="D1048" s="45" t="s">
        <v>266</v>
      </c>
      <c r="E1048" s="374">
        <v>43711</v>
      </c>
      <c r="F1048" s="43" t="s">
        <v>10673</v>
      </c>
      <c r="G1048" s="43" t="s">
        <v>384</v>
      </c>
      <c r="H1048" s="51" t="s">
        <v>223</v>
      </c>
      <c r="I1048" s="43" t="s">
        <v>226</v>
      </c>
      <c r="J1048" s="31"/>
      <c r="K1048" s="55"/>
      <c r="L1048" s="31"/>
      <c r="M1048" s="31"/>
      <c r="N1048" s="43" t="s">
        <v>10674</v>
      </c>
      <c r="O1048" s="121">
        <v>43714</v>
      </c>
      <c r="P1048" s="43" t="s">
        <v>389</v>
      </c>
      <c r="Q1048" s="31" t="b">
        <f>IF(AND(OR(G1048:G1052=DATOS!C$8,G1048:G1052=DATOS!C$9),H1048:H1052=DATOS!B$4),ROW(G1048:G1052))</f>
        <v>0</v>
      </c>
      <c r="R1048" s="31" t="str">
        <f t="shared" ca="1" si="0"/>
        <v/>
      </c>
      <c r="S1048" s="31">
        <f t="shared" ca="1" si="8"/>
        <v>0</v>
      </c>
      <c r="T1048" s="32"/>
      <c r="U1048" s="32"/>
      <c r="V1048" s="32"/>
      <c r="W1048" s="32"/>
      <c r="X1048" s="32"/>
      <c r="Y1048" s="32"/>
      <c r="Z1048" s="32"/>
      <c r="AA1048" s="32"/>
      <c r="AB1048" s="32"/>
      <c r="AC1048" s="32"/>
      <c r="AD1048" s="32"/>
      <c r="AE1048" s="32"/>
    </row>
    <row r="1049" spans="1:31" ht="12.75">
      <c r="A1049" s="37" t="s">
        <v>10678</v>
      </c>
      <c r="B1049" s="43" t="s">
        <v>5439</v>
      </c>
      <c r="C1049" s="45" t="s">
        <v>216</v>
      </c>
      <c r="D1049" s="45" t="s">
        <v>266</v>
      </c>
      <c r="E1049" s="374">
        <v>43711</v>
      </c>
      <c r="F1049" s="43" t="s">
        <v>10680</v>
      </c>
      <c r="G1049" s="43" t="s">
        <v>271</v>
      </c>
      <c r="H1049" s="51" t="s">
        <v>223</v>
      </c>
      <c r="I1049" s="43" t="s">
        <v>273</v>
      </c>
      <c r="J1049" s="43"/>
      <c r="K1049" s="52"/>
      <c r="L1049" s="43"/>
      <c r="M1049" s="43"/>
      <c r="N1049" s="43" t="s">
        <v>10682</v>
      </c>
      <c r="O1049" s="121">
        <v>43711</v>
      </c>
      <c r="P1049" s="43" t="s">
        <v>276</v>
      </c>
      <c r="Q1049" s="31" t="b">
        <f>IF(AND(OR(G1049:G1053=DATOS!C$8,G1049:G1053=DATOS!C$9),H1049:H1053=DATOS!B$4),ROW(G1049:G1053))</f>
        <v>0</v>
      </c>
      <c r="R1049" s="31" t="str">
        <f t="shared" ca="1" si="0"/>
        <v/>
      </c>
      <c r="S1049" s="31">
        <f t="shared" ca="1" si="8"/>
        <v>0</v>
      </c>
      <c r="T1049" s="32"/>
      <c r="U1049" s="32"/>
      <c r="V1049" s="32"/>
      <c r="W1049" s="32"/>
      <c r="X1049" s="32"/>
      <c r="Y1049" s="32"/>
      <c r="Z1049" s="32"/>
      <c r="AA1049" s="32"/>
      <c r="AB1049" s="32"/>
      <c r="AC1049" s="32"/>
      <c r="AD1049" s="32"/>
      <c r="AE1049" s="32"/>
    </row>
    <row r="1050" spans="1:31" ht="12.75">
      <c r="A1050" s="37" t="s">
        <v>7329</v>
      </c>
      <c r="B1050" s="43" t="s">
        <v>6344</v>
      </c>
      <c r="C1050" s="45" t="s">
        <v>216</v>
      </c>
      <c r="D1050" s="45" t="s">
        <v>7690</v>
      </c>
      <c r="E1050" s="374">
        <v>43711</v>
      </c>
      <c r="F1050" s="43" t="s">
        <v>10136</v>
      </c>
      <c r="G1050" s="43" t="s">
        <v>114</v>
      </c>
      <c r="H1050" s="51" t="s">
        <v>223</v>
      </c>
      <c r="I1050" s="43" t="s">
        <v>226</v>
      </c>
      <c r="J1050" s="43"/>
      <c r="K1050" s="52">
        <v>43712</v>
      </c>
      <c r="L1050" s="43"/>
      <c r="M1050" s="43"/>
      <c r="N1050" s="43" t="s">
        <v>8375</v>
      </c>
      <c r="O1050" s="375">
        <v>43713</v>
      </c>
      <c r="P1050" s="43" t="s">
        <v>7650</v>
      </c>
      <c r="Q1050" s="31" t="b">
        <f>IF(AND(OR(G1050:G1054=DATOS!C$8,G1050:G1054=DATOS!C$9),H1050:H1054=DATOS!B$4),ROW(G1050:G1054))</f>
        <v>0</v>
      </c>
      <c r="R1050" s="31" t="str">
        <f t="shared" ca="1" si="0"/>
        <v/>
      </c>
      <c r="S1050" s="31">
        <f t="shared" ca="1" si="8"/>
        <v>0</v>
      </c>
      <c r="T1050" s="32"/>
      <c r="U1050" s="32"/>
      <c r="V1050" s="32"/>
      <c r="W1050" s="32"/>
      <c r="X1050" s="32"/>
      <c r="Y1050" s="32"/>
      <c r="Z1050" s="32"/>
      <c r="AA1050" s="32"/>
      <c r="AB1050" s="32"/>
      <c r="AC1050" s="32"/>
      <c r="AD1050" s="32"/>
      <c r="AE1050" s="32"/>
    </row>
    <row r="1051" spans="1:31" ht="12.75">
      <c r="A1051" s="37" t="s">
        <v>10689</v>
      </c>
      <c r="B1051" s="43" t="s">
        <v>215</v>
      </c>
      <c r="C1051" s="45" t="s">
        <v>216</v>
      </c>
      <c r="D1051" s="45" t="s">
        <v>7690</v>
      </c>
      <c r="E1051" s="374">
        <v>43711</v>
      </c>
      <c r="F1051" s="43" t="s">
        <v>10136</v>
      </c>
      <c r="G1051" s="43" t="s">
        <v>114</v>
      </c>
      <c r="H1051" s="51" t="s">
        <v>223</v>
      </c>
      <c r="I1051" s="43" t="s">
        <v>226</v>
      </c>
      <c r="J1051" s="43"/>
      <c r="K1051" s="52"/>
      <c r="L1051" s="43"/>
      <c r="M1051" s="43"/>
      <c r="N1051" s="43" t="s">
        <v>8375</v>
      </c>
      <c r="O1051" s="121">
        <v>43712</v>
      </c>
      <c r="P1051" s="43" t="s">
        <v>7650</v>
      </c>
      <c r="Q1051" s="31" t="b">
        <f>IF(AND(OR(G1051:G1055=DATOS!C$8,G1051:G1055=DATOS!C$9),H1051:H1055=DATOS!B$4),ROW(G1051:G1055))</f>
        <v>0</v>
      </c>
      <c r="R1051" s="31" t="str">
        <f t="shared" ca="1" si="0"/>
        <v/>
      </c>
      <c r="S1051" s="31">
        <f t="shared" ca="1" si="8"/>
        <v>0</v>
      </c>
      <c r="T1051" s="32"/>
      <c r="U1051" s="32"/>
      <c r="V1051" s="32"/>
      <c r="W1051" s="32"/>
      <c r="X1051" s="32"/>
      <c r="Y1051" s="32"/>
      <c r="Z1051" s="32"/>
      <c r="AA1051" s="32"/>
      <c r="AB1051" s="32"/>
      <c r="AC1051" s="32"/>
      <c r="AD1051" s="32"/>
      <c r="AE1051" s="32"/>
    </row>
    <row r="1052" spans="1:31" ht="12.75">
      <c r="A1052" s="37" t="s">
        <v>6092</v>
      </c>
      <c r="B1052" s="43" t="s">
        <v>6093</v>
      </c>
      <c r="C1052" s="45" t="s">
        <v>216</v>
      </c>
      <c r="D1052" s="45" t="s">
        <v>266</v>
      </c>
      <c r="E1052" s="374">
        <v>43346</v>
      </c>
      <c r="F1052" s="43" t="s">
        <v>7919</v>
      </c>
      <c r="G1052" s="43" t="s">
        <v>271</v>
      </c>
      <c r="H1052" s="51" t="s">
        <v>223</v>
      </c>
      <c r="I1052" s="43" t="s">
        <v>273</v>
      </c>
      <c r="J1052" s="43"/>
      <c r="K1052" s="52"/>
      <c r="L1052" s="43"/>
      <c r="M1052" s="43"/>
      <c r="N1052" s="43" t="s">
        <v>10545</v>
      </c>
      <c r="O1052" s="121">
        <v>43711</v>
      </c>
      <c r="P1052" s="43" t="s">
        <v>276</v>
      </c>
      <c r="Q1052" s="31" t="b">
        <f>IF(AND(OR(G1052:G1056=DATOS!C$8,G1052:G1056=DATOS!C$9),H1052:H1056=DATOS!B$4),ROW(G1052:G1056))</f>
        <v>0</v>
      </c>
      <c r="R1052" s="31" t="str">
        <f t="shared" ca="1" si="0"/>
        <v/>
      </c>
      <c r="S1052" s="31">
        <f t="shared" ca="1" si="8"/>
        <v>0</v>
      </c>
      <c r="T1052" s="32"/>
      <c r="U1052" s="32"/>
      <c r="V1052" s="32"/>
      <c r="W1052" s="32"/>
      <c r="X1052" s="32"/>
      <c r="Y1052" s="32"/>
      <c r="Z1052" s="32"/>
      <c r="AA1052" s="32"/>
      <c r="AB1052" s="32"/>
      <c r="AC1052" s="32"/>
      <c r="AD1052" s="32"/>
      <c r="AE1052" s="32"/>
    </row>
    <row r="1053" spans="1:31" ht="12.75">
      <c r="A1053" s="37" t="s">
        <v>291</v>
      </c>
      <c r="B1053" s="43" t="s">
        <v>293</v>
      </c>
      <c r="C1053" s="45" t="s">
        <v>216</v>
      </c>
      <c r="D1053" s="45" t="s">
        <v>7690</v>
      </c>
      <c r="E1053" s="374">
        <v>43711</v>
      </c>
      <c r="F1053" s="43" t="s">
        <v>7919</v>
      </c>
      <c r="G1053" s="43" t="s">
        <v>271</v>
      </c>
      <c r="H1053" s="51" t="s">
        <v>223</v>
      </c>
      <c r="I1053" s="43" t="s">
        <v>226</v>
      </c>
      <c r="J1053" s="43"/>
      <c r="K1053" s="52"/>
      <c r="L1053" s="43"/>
      <c r="M1053" s="43"/>
      <c r="N1053" s="43" t="s">
        <v>8375</v>
      </c>
      <c r="O1053" s="121">
        <v>43712</v>
      </c>
      <c r="P1053" s="43" t="s">
        <v>7650</v>
      </c>
      <c r="Q1053" s="31" t="b">
        <f>IF(AND(OR(G1053:G1057=DATOS!C$8,G1053:G1057=DATOS!C$9),H1053:H1057=DATOS!B$4),ROW(G1053:G1057))</f>
        <v>0</v>
      </c>
      <c r="R1053" s="31" t="str">
        <f t="shared" ca="1" si="0"/>
        <v/>
      </c>
      <c r="S1053" s="31">
        <f t="shared" ca="1" si="8"/>
        <v>0</v>
      </c>
      <c r="T1053" s="32"/>
      <c r="U1053" s="32"/>
      <c r="V1053" s="32"/>
      <c r="W1053" s="32"/>
      <c r="X1053" s="32"/>
      <c r="Y1053" s="32"/>
      <c r="Z1053" s="32"/>
      <c r="AA1053" s="32"/>
      <c r="AB1053" s="32"/>
      <c r="AC1053" s="32"/>
      <c r="AD1053" s="32"/>
      <c r="AE1053" s="32"/>
    </row>
    <row r="1054" spans="1:31" ht="12.75">
      <c r="A1054" s="37" t="s">
        <v>6817</v>
      </c>
      <c r="B1054" s="43" t="s">
        <v>10695</v>
      </c>
      <c r="C1054" s="45" t="s">
        <v>216</v>
      </c>
      <c r="D1054" s="45" t="s">
        <v>266</v>
      </c>
      <c r="E1054" s="374">
        <v>43711</v>
      </c>
      <c r="F1054" s="43" t="s">
        <v>361</v>
      </c>
      <c r="G1054" s="43" t="s">
        <v>114</v>
      </c>
      <c r="H1054" s="51" t="s">
        <v>223</v>
      </c>
      <c r="I1054" s="43" t="s">
        <v>226</v>
      </c>
      <c r="J1054" s="43"/>
      <c r="K1054" s="52"/>
      <c r="L1054" s="43"/>
      <c r="M1054" s="43"/>
      <c r="N1054" s="43" t="s">
        <v>10545</v>
      </c>
      <c r="O1054" s="121">
        <v>43712</v>
      </c>
      <c r="P1054" s="43" t="s">
        <v>276</v>
      </c>
      <c r="Q1054" s="31" t="b">
        <f>IF(AND(OR(G1054:G1058=DATOS!C$8,G1054:G1058=DATOS!C$9),H1054:H1058=DATOS!B$4),ROW(G1054:G1058))</f>
        <v>0</v>
      </c>
      <c r="R1054" s="31" t="str">
        <f t="shared" ca="1" si="0"/>
        <v/>
      </c>
      <c r="S1054" s="31">
        <f t="shared" ca="1" si="8"/>
        <v>0</v>
      </c>
      <c r="T1054" s="32"/>
      <c r="U1054" s="32"/>
      <c r="V1054" s="32"/>
      <c r="W1054" s="32"/>
      <c r="X1054" s="32"/>
      <c r="Y1054" s="32"/>
      <c r="Z1054" s="32"/>
      <c r="AA1054" s="32"/>
      <c r="AB1054" s="32"/>
      <c r="AC1054" s="32"/>
      <c r="AD1054" s="32"/>
      <c r="AE1054" s="32"/>
    </row>
    <row r="1055" spans="1:31" ht="12.75">
      <c r="A1055" s="37" t="s">
        <v>5537</v>
      </c>
      <c r="B1055" s="43" t="s">
        <v>4721</v>
      </c>
      <c r="C1055" s="45" t="s">
        <v>4716</v>
      </c>
      <c r="D1055" s="45" t="s">
        <v>7690</v>
      </c>
      <c r="E1055" s="374">
        <v>43711</v>
      </c>
      <c r="F1055" s="43" t="s">
        <v>10250</v>
      </c>
      <c r="G1055" s="43" t="s">
        <v>114</v>
      </c>
      <c r="H1055" s="51" t="s">
        <v>223</v>
      </c>
      <c r="I1055" s="43" t="s">
        <v>226</v>
      </c>
      <c r="J1055" s="43"/>
      <c r="K1055" s="52"/>
      <c r="L1055" s="43"/>
      <c r="M1055" s="43"/>
      <c r="N1055" s="43" t="s">
        <v>8395</v>
      </c>
      <c r="O1055" s="48">
        <v>43711</v>
      </c>
      <c r="P1055" s="43" t="s">
        <v>7650</v>
      </c>
      <c r="Q1055" s="31" t="b">
        <f>IF(AND(OR(G1055:G1059=DATOS!C$8,G1055:G1059=DATOS!C$9),H1055:H1059=DATOS!B$4),ROW(G1055:G1059))</f>
        <v>0</v>
      </c>
      <c r="R1055" s="31" t="str">
        <f t="shared" ca="1" si="0"/>
        <v/>
      </c>
      <c r="S1055" s="31">
        <f t="shared" ca="1" si="8"/>
        <v>0</v>
      </c>
      <c r="T1055" s="32"/>
      <c r="U1055" s="32"/>
      <c r="V1055" s="32"/>
      <c r="W1055" s="32"/>
      <c r="X1055" s="32"/>
      <c r="Y1055" s="32"/>
      <c r="Z1055" s="32"/>
      <c r="AA1055" s="32"/>
      <c r="AB1055" s="32"/>
      <c r="AC1055" s="32"/>
      <c r="AD1055" s="32"/>
      <c r="AE1055" s="32"/>
    </row>
    <row r="1056" spans="1:31" ht="12.75">
      <c r="A1056" s="37" t="s">
        <v>10706</v>
      </c>
      <c r="B1056" s="84" t="s">
        <v>10708</v>
      </c>
      <c r="C1056" s="45" t="s">
        <v>216</v>
      </c>
      <c r="D1056" s="45" t="s">
        <v>266</v>
      </c>
      <c r="E1056" s="374">
        <v>43711</v>
      </c>
      <c r="F1056" s="43" t="s">
        <v>361</v>
      </c>
      <c r="G1056" s="43" t="s">
        <v>114</v>
      </c>
      <c r="H1056" s="51" t="s">
        <v>223</v>
      </c>
      <c r="I1056" s="43" t="s">
        <v>226</v>
      </c>
      <c r="J1056" s="43"/>
      <c r="K1056" s="52"/>
      <c r="L1056" s="43"/>
      <c r="M1056" s="43"/>
      <c r="N1056" s="43" t="s">
        <v>10709</v>
      </c>
      <c r="O1056" s="121">
        <v>43713</v>
      </c>
      <c r="P1056" s="43" t="s">
        <v>276</v>
      </c>
      <c r="Q1056" s="31" t="b">
        <f>IF(AND(OR(G1056:G1060=DATOS!C$8,G1056:G1060=DATOS!C$9),H1056:H1060=DATOS!B$4),ROW(G1056:G1060))</f>
        <v>0</v>
      </c>
      <c r="R1056" s="31" t="str">
        <f t="shared" ca="1" si="0"/>
        <v/>
      </c>
      <c r="S1056" s="31">
        <f t="shared" ca="1" si="8"/>
        <v>0</v>
      </c>
      <c r="T1056" s="32"/>
      <c r="U1056" s="32"/>
      <c r="V1056" s="32"/>
      <c r="W1056" s="32"/>
      <c r="X1056" s="32"/>
      <c r="Y1056" s="32"/>
      <c r="Z1056" s="32"/>
      <c r="AA1056" s="32"/>
      <c r="AB1056" s="32"/>
      <c r="AC1056" s="32"/>
      <c r="AD1056" s="32"/>
      <c r="AE1056" s="32"/>
    </row>
    <row r="1057" spans="1:31" ht="12.75">
      <c r="A1057" s="37" t="s">
        <v>10713</v>
      </c>
      <c r="B1057" s="43" t="s">
        <v>10714</v>
      </c>
      <c r="C1057" s="45" t="s">
        <v>216</v>
      </c>
      <c r="D1057" s="45" t="s">
        <v>266</v>
      </c>
      <c r="E1057" s="374">
        <v>43711</v>
      </c>
      <c r="F1057" s="43" t="s">
        <v>361</v>
      </c>
      <c r="G1057" s="43" t="s">
        <v>114</v>
      </c>
      <c r="H1057" s="51" t="s">
        <v>223</v>
      </c>
      <c r="I1057" s="43" t="s">
        <v>226</v>
      </c>
      <c r="J1057" s="31"/>
      <c r="K1057" s="55"/>
      <c r="L1057" s="31"/>
      <c r="M1057" s="31"/>
      <c r="N1057" s="43" t="s">
        <v>10709</v>
      </c>
      <c r="O1057" s="48">
        <v>43713</v>
      </c>
      <c r="P1057" s="43" t="s">
        <v>276</v>
      </c>
      <c r="Q1057" s="31" t="b">
        <f>IF(AND(OR(G1057:G1061=DATOS!C$8,G1057:G1061=DATOS!C$9),H1057:H1061=DATOS!B$4),ROW(G1057:G1061))</f>
        <v>0</v>
      </c>
      <c r="R1057" s="31" t="str">
        <f t="shared" ca="1" si="0"/>
        <v/>
      </c>
      <c r="S1057" s="31">
        <f t="shared" ca="1" si="8"/>
        <v>0</v>
      </c>
      <c r="T1057" s="32"/>
      <c r="U1057" s="32"/>
      <c r="V1057" s="32"/>
      <c r="W1057" s="32"/>
      <c r="X1057" s="32"/>
      <c r="Y1057" s="32"/>
      <c r="Z1057" s="32"/>
      <c r="AA1057" s="32"/>
      <c r="AB1057" s="32"/>
      <c r="AC1057" s="32"/>
      <c r="AD1057" s="32"/>
      <c r="AE1057" s="32"/>
    </row>
    <row r="1058" spans="1:31" ht="12.75">
      <c r="A1058" s="37" t="s">
        <v>10352</v>
      </c>
      <c r="B1058" s="43" t="s">
        <v>8091</v>
      </c>
      <c r="C1058" s="45" t="s">
        <v>216</v>
      </c>
      <c r="D1058" s="45" t="s">
        <v>7690</v>
      </c>
      <c r="E1058" s="374">
        <v>43711</v>
      </c>
      <c r="F1058" s="43" t="s">
        <v>10240</v>
      </c>
      <c r="G1058" s="43" t="s">
        <v>114</v>
      </c>
      <c r="H1058" s="51" t="s">
        <v>223</v>
      </c>
      <c r="I1058" s="43" t="s">
        <v>226</v>
      </c>
      <c r="J1058" s="43"/>
      <c r="K1058" s="52"/>
      <c r="L1058" s="43"/>
      <c r="M1058" s="43"/>
      <c r="N1058" s="43" t="s">
        <v>274</v>
      </c>
      <c r="O1058" s="48">
        <v>43712</v>
      </c>
      <c r="P1058" s="43" t="s">
        <v>7650</v>
      </c>
      <c r="Q1058" s="31" t="b">
        <f>IF(AND(OR(G1058:G1062=DATOS!C$8,G1058:G1062=DATOS!C$9),H1058:H1062=DATOS!B$4),ROW(G1058:G1062))</f>
        <v>0</v>
      </c>
      <c r="R1058" s="31" t="str">
        <f t="shared" ca="1" si="0"/>
        <v/>
      </c>
      <c r="S1058" s="31">
        <f t="shared" ca="1" si="8"/>
        <v>0</v>
      </c>
      <c r="T1058" s="32"/>
      <c r="U1058" s="32"/>
      <c r="V1058" s="32"/>
      <c r="W1058" s="32"/>
      <c r="X1058" s="32"/>
      <c r="Y1058" s="32"/>
      <c r="Z1058" s="32"/>
      <c r="AA1058" s="32"/>
      <c r="AB1058" s="32"/>
      <c r="AC1058" s="32"/>
      <c r="AD1058" s="32"/>
      <c r="AE1058" s="32"/>
    </row>
    <row r="1059" spans="1:31" ht="12.75">
      <c r="A1059" s="37" t="s">
        <v>6800</v>
      </c>
      <c r="B1059" s="43" t="s">
        <v>6953</v>
      </c>
      <c r="C1059" s="45" t="s">
        <v>216</v>
      </c>
      <c r="D1059" s="45" t="s">
        <v>4647</v>
      </c>
      <c r="E1059" s="48">
        <v>43712</v>
      </c>
      <c r="F1059" s="43" t="s">
        <v>10469</v>
      </c>
      <c r="G1059" s="43" t="s">
        <v>114</v>
      </c>
      <c r="H1059" s="51" t="s">
        <v>223</v>
      </c>
      <c r="I1059" s="43" t="s">
        <v>226</v>
      </c>
      <c r="J1059" s="43"/>
      <c r="K1059" s="52"/>
      <c r="L1059" s="43"/>
      <c r="M1059" s="43"/>
      <c r="N1059" s="43" t="s">
        <v>8676</v>
      </c>
      <c r="O1059" s="48">
        <v>43713</v>
      </c>
      <c r="P1059" s="43" t="s">
        <v>4652</v>
      </c>
      <c r="Q1059" s="31" t="b">
        <f>IF(AND(OR(G1059:G1063=DATOS!C$8,G1059:G1063=DATOS!C$9),H1059:H1063=DATOS!B$4),ROW(G1059:G1063))</f>
        <v>0</v>
      </c>
      <c r="R1059" s="31" t="str">
        <f t="shared" ca="1" si="0"/>
        <v/>
      </c>
      <c r="S1059" s="31">
        <f t="shared" ca="1" si="8"/>
        <v>0</v>
      </c>
      <c r="T1059" s="32"/>
      <c r="U1059" s="32"/>
      <c r="V1059" s="32"/>
      <c r="W1059" s="32"/>
      <c r="X1059" s="32"/>
      <c r="Y1059" s="32"/>
      <c r="Z1059" s="32"/>
      <c r="AA1059" s="32"/>
      <c r="AB1059" s="32"/>
      <c r="AC1059" s="32"/>
      <c r="AD1059" s="32"/>
      <c r="AE1059" s="32"/>
    </row>
    <row r="1060" spans="1:31" ht="12.75">
      <c r="A1060" s="37" t="s">
        <v>7572</v>
      </c>
      <c r="B1060" s="43" t="s">
        <v>10721</v>
      </c>
      <c r="C1060" s="45" t="s">
        <v>216</v>
      </c>
      <c r="D1060" s="45" t="s">
        <v>4647</v>
      </c>
      <c r="E1060" s="48">
        <v>43712</v>
      </c>
      <c r="F1060" s="43" t="s">
        <v>10469</v>
      </c>
      <c r="G1060" s="43" t="s">
        <v>114</v>
      </c>
      <c r="H1060" s="51" t="s">
        <v>223</v>
      </c>
      <c r="I1060" s="43" t="s">
        <v>226</v>
      </c>
      <c r="J1060" s="43"/>
      <c r="K1060" s="52"/>
      <c r="L1060" s="43"/>
      <c r="M1060" s="43"/>
      <c r="N1060" s="43" t="s">
        <v>8676</v>
      </c>
      <c r="O1060" s="48">
        <v>43713</v>
      </c>
      <c r="P1060" s="43" t="s">
        <v>4652</v>
      </c>
      <c r="Q1060" s="31" t="b">
        <f>IF(AND(OR(G1060:G1064=DATOS!C$8,G1060:G1064=DATOS!C$9),H1060:H1064=DATOS!B$4),ROW(G1060:G1064))</f>
        <v>0</v>
      </c>
      <c r="R1060" s="31" t="str">
        <f t="shared" ca="1" si="0"/>
        <v/>
      </c>
      <c r="S1060" s="31">
        <f t="shared" ca="1" si="8"/>
        <v>0</v>
      </c>
      <c r="T1060" s="32"/>
      <c r="U1060" s="32"/>
      <c r="V1060" s="32"/>
      <c r="W1060" s="32"/>
      <c r="X1060" s="32"/>
      <c r="Y1060" s="32"/>
      <c r="Z1060" s="32"/>
      <c r="AA1060" s="32"/>
      <c r="AB1060" s="32"/>
      <c r="AC1060" s="32"/>
      <c r="AD1060" s="32"/>
      <c r="AE1060" s="32"/>
    </row>
    <row r="1061" spans="1:31" ht="12.75">
      <c r="A1061" s="37" t="s">
        <v>8506</v>
      </c>
      <c r="B1061" s="43" t="s">
        <v>6861</v>
      </c>
      <c r="C1061" s="45" t="s">
        <v>5086</v>
      </c>
      <c r="D1061" s="45" t="s">
        <v>4647</v>
      </c>
      <c r="E1061" s="48">
        <v>43712</v>
      </c>
      <c r="F1061" s="43" t="s">
        <v>10728</v>
      </c>
      <c r="G1061" s="43" t="s">
        <v>271</v>
      </c>
      <c r="H1061" s="51" t="s">
        <v>223</v>
      </c>
      <c r="I1061" s="43" t="s">
        <v>226</v>
      </c>
      <c r="J1061" s="43"/>
      <c r="K1061" s="52"/>
      <c r="L1061" s="43"/>
      <c r="M1061" s="43"/>
      <c r="N1061" s="43" t="s">
        <v>10146</v>
      </c>
      <c r="O1061" s="48">
        <v>43712</v>
      </c>
      <c r="P1061" s="43" t="s">
        <v>4652</v>
      </c>
      <c r="Q1061" s="31" t="b">
        <f>IF(AND(OR(G1061:G1065=DATOS!C$8,G1061:G1065=DATOS!C$9),H1061:H1065=DATOS!B$4),ROW(G1061:G1065))</f>
        <v>0</v>
      </c>
      <c r="R1061" s="31" t="str">
        <f t="shared" ca="1" si="0"/>
        <v/>
      </c>
      <c r="S1061" s="31">
        <f t="shared" ca="1" si="8"/>
        <v>0</v>
      </c>
      <c r="T1061" s="32"/>
      <c r="U1061" s="32"/>
      <c r="V1061" s="32"/>
      <c r="W1061" s="32"/>
      <c r="X1061" s="32"/>
      <c r="Y1061" s="32"/>
      <c r="Z1061" s="32"/>
      <c r="AA1061" s="32"/>
      <c r="AB1061" s="32"/>
      <c r="AC1061" s="32"/>
      <c r="AD1061" s="32"/>
      <c r="AE1061" s="32"/>
    </row>
    <row r="1062" spans="1:31" ht="12.75">
      <c r="A1062" s="37" t="s">
        <v>535</v>
      </c>
      <c r="B1062" s="43" t="s">
        <v>540</v>
      </c>
      <c r="C1062" s="45" t="s">
        <v>216</v>
      </c>
      <c r="D1062" s="45" t="s">
        <v>4647</v>
      </c>
      <c r="E1062" s="48">
        <v>43712</v>
      </c>
      <c r="F1062" s="43" t="s">
        <v>10469</v>
      </c>
      <c r="G1062" s="43" t="s">
        <v>114</v>
      </c>
      <c r="H1062" s="51" t="s">
        <v>223</v>
      </c>
      <c r="I1062" s="43" t="s">
        <v>226</v>
      </c>
      <c r="J1062" s="43"/>
      <c r="K1062" s="52">
        <v>43713</v>
      </c>
      <c r="L1062" s="48">
        <v>43718</v>
      </c>
      <c r="M1062" s="43"/>
      <c r="N1062" s="43" t="s">
        <v>10732</v>
      </c>
      <c r="O1062" s="48">
        <v>43718</v>
      </c>
      <c r="P1062" s="43" t="s">
        <v>4652</v>
      </c>
      <c r="Q1062" s="31" t="b">
        <f>IF(AND(OR(G1062:G1066=DATOS!C$8,G1062:G1066=DATOS!C$9),H1062:H1066=DATOS!B$4),ROW(G1062:G1066))</f>
        <v>0</v>
      </c>
      <c r="R1062" s="31" t="str">
        <f t="shared" ca="1" si="0"/>
        <v/>
      </c>
      <c r="S1062" s="31">
        <f t="shared" ca="1" si="8"/>
        <v>0</v>
      </c>
      <c r="T1062" s="32"/>
      <c r="U1062" s="32"/>
      <c r="V1062" s="32"/>
      <c r="W1062" s="32"/>
      <c r="X1062" s="32"/>
      <c r="Y1062" s="32"/>
      <c r="Z1062" s="32"/>
      <c r="AA1062" s="32"/>
      <c r="AB1062" s="32"/>
      <c r="AC1062" s="32"/>
      <c r="AD1062" s="32"/>
      <c r="AE1062" s="32"/>
    </row>
    <row r="1063" spans="1:31" ht="12.75">
      <c r="A1063" s="37" t="s">
        <v>10736</v>
      </c>
      <c r="B1063" s="43" t="s">
        <v>10737</v>
      </c>
      <c r="C1063" s="45" t="s">
        <v>4746</v>
      </c>
      <c r="D1063" s="45" t="s">
        <v>7690</v>
      </c>
      <c r="E1063" s="374">
        <v>43712</v>
      </c>
      <c r="F1063" s="43" t="s">
        <v>388</v>
      </c>
      <c r="G1063" s="43" t="s">
        <v>222</v>
      </c>
      <c r="H1063" s="51" t="s">
        <v>223</v>
      </c>
      <c r="I1063" s="43" t="s">
        <v>226</v>
      </c>
      <c r="J1063" s="43"/>
      <c r="K1063" s="52"/>
      <c r="L1063" s="43"/>
      <c r="M1063" s="43"/>
      <c r="N1063" s="43" t="s">
        <v>10739</v>
      </c>
      <c r="O1063" s="48">
        <v>43720</v>
      </c>
      <c r="P1063" s="43" t="s">
        <v>7650</v>
      </c>
      <c r="Q1063" s="31" t="b">
        <f>IF(AND(OR(G1063:G1067=DATOS!C$8,G1063:G1067=DATOS!C$9),H1063:H1067=DATOS!B$4),ROW(G1063:G1067))</f>
        <v>0</v>
      </c>
      <c r="R1063" s="31" t="str">
        <f t="shared" ca="1" si="0"/>
        <v/>
      </c>
      <c r="S1063" s="31">
        <f t="shared" ca="1" si="8"/>
        <v>0</v>
      </c>
      <c r="T1063" s="32"/>
      <c r="U1063" s="32"/>
      <c r="V1063" s="32"/>
      <c r="W1063" s="32"/>
      <c r="X1063" s="32"/>
      <c r="Y1063" s="32"/>
      <c r="Z1063" s="32"/>
      <c r="AA1063" s="32"/>
      <c r="AB1063" s="32"/>
      <c r="AC1063" s="32"/>
      <c r="AD1063" s="32"/>
      <c r="AE1063" s="32"/>
    </row>
    <row r="1064" spans="1:31" ht="12.75">
      <c r="A1064" s="37" t="s">
        <v>6373</v>
      </c>
      <c r="B1064" s="43" t="s">
        <v>6375</v>
      </c>
      <c r="C1064" s="45" t="s">
        <v>4716</v>
      </c>
      <c r="D1064" s="45" t="s">
        <v>266</v>
      </c>
      <c r="E1064" s="374">
        <v>43712</v>
      </c>
      <c r="F1064" s="43" t="s">
        <v>361</v>
      </c>
      <c r="G1064" s="43" t="s">
        <v>114</v>
      </c>
      <c r="H1064" s="51" t="s">
        <v>223</v>
      </c>
      <c r="I1064" s="43" t="s">
        <v>273</v>
      </c>
      <c r="J1064" s="43"/>
      <c r="K1064" s="52"/>
      <c r="L1064" s="43"/>
      <c r="M1064" s="43"/>
      <c r="N1064" s="43" t="s">
        <v>10744</v>
      </c>
      <c r="O1064" s="48">
        <v>43714</v>
      </c>
      <c r="P1064" s="43" t="s">
        <v>276</v>
      </c>
      <c r="Q1064" s="31" t="b">
        <f>IF(AND(OR(G1064:G1068=DATOS!C$8,G1064:G1068=DATOS!C$9),H1064:H1068=DATOS!B$4),ROW(G1064:G1068))</f>
        <v>0</v>
      </c>
      <c r="R1064" s="31" t="str">
        <f t="shared" ca="1" si="0"/>
        <v/>
      </c>
      <c r="S1064" s="31">
        <f t="shared" ca="1" si="8"/>
        <v>0</v>
      </c>
      <c r="T1064" s="32"/>
      <c r="U1064" s="32"/>
      <c r="V1064" s="32"/>
      <c r="W1064" s="32"/>
      <c r="X1064" s="32"/>
      <c r="Y1064" s="32"/>
      <c r="Z1064" s="32"/>
      <c r="AA1064" s="32"/>
      <c r="AB1064" s="32"/>
      <c r="AC1064" s="32"/>
      <c r="AD1064" s="32"/>
      <c r="AE1064" s="32"/>
    </row>
    <row r="1065" spans="1:31" ht="12.75">
      <c r="A1065" s="37" t="s">
        <v>9905</v>
      </c>
      <c r="B1065" s="43" t="s">
        <v>6457</v>
      </c>
      <c r="C1065" s="45" t="s">
        <v>4761</v>
      </c>
      <c r="D1065" s="45" t="s">
        <v>4647</v>
      </c>
      <c r="E1065" s="48">
        <v>43713</v>
      </c>
      <c r="F1065" s="43" t="s">
        <v>10748</v>
      </c>
      <c r="G1065" s="43" t="s">
        <v>114</v>
      </c>
      <c r="H1065" s="51" t="s">
        <v>223</v>
      </c>
      <c r="I1065" s="43" t="s">
        <v>273</v>
      </c>
      <c r="J1065" s="43"/>
      <c r="K1065" s="52"/>
      <c r="L1065" s="43"/>
      <c r="M1065" s="43"/>
      <c r="N1065" s="43" t="s">
        <v>10749</v>
      </c>
      <c r="O1065" s="48">
        <v>43713</v>
      </c>
      <c r="P1065" s="43" t="s">
        <v>4652</v>
      </c>
      <c r="Q1065" s="31" t="b">
        <f>IF(AND(OR(G1065:G1069=DATOS!C$8,G1065:G1069=DATOS!C$9),H1065:H1069=DATOS!B$4),ROW(G1065:G1069))</f>
        <v>0</v>
      </c>
      <c r="R1065" s="31" t="str">
        <f t="shared" ca="1" si="0"/>
        <v/>
      </c>
      <c r="S1065" s="31">
        <f t="shared" ca="1" si="8"/>
        <v>0</v>
      </c>
      <c r="T1065" s="32"/>
      <c r="U1065" s="32"/>
      <c r="V1065" s="32"/>
      <c r="W1065" s="32"/>
      <c r="X1065" s="32"/>
      <c r="Y1065" s="32"/>
      <c r="Z1065" s="32"/>
      <c r="AA1065" s="32"/>
      <c r="AB1065" s="32"/>
      <c r="AC1065" s="32"/>
      <c r="AD1065" s="32"/>
      <c r="AE1065" s="32"/>
    </row>
    <row r="1066" spans="1:31" ht="12.75">
      <c r="A1066" s="37" t="s">
        <v>10751</v>
      </c>
      <c r="B1066" s="43" t="s">
        <v>10752</v>
      </c>
      <c r="C1066" s="45" t="s">
        <v>263</v>
      </c>
      <c r="D1066" s="45" t="s">
        <v>4647</v>
      </c>
      <c r="E1066" s="374">
        <v>43714</v>
      </c>
      <c r="F1066" s="43" t="s">
        <v>7047</v>
      </c>
      <c r="G1066" s="43" t="s">
        <v>222</v>
      </c>
      <c r="H1066" s="51" t="s">
        <v>223</v>
      </c>
      <c r="I1066" s="43" t="s">
        <v>273</v>
      </c>
      <c r="J1066" s="43"/>
      <c r="K1066" s="52"/>
      <c r="L1066" s="43"/>
      <c r="M1066" s="43"/>
      <c r="N1066" s="43" t="s">
        <v>10754</v>
      </c>
      <c r="O1066" s="48">
        <v>43714</v>
      </c>
      <c r="P1066" s="43" t="s">
        <v>4652</v>
      </c>
      <c r="Q1066" s="31" t="b">
        <f>IF(AND(OR(G1066:G1070=DATOS!C$8,G1066:G1070=DATOS!C$9),H1066:H1070=DATOS!B$4),ROW(G1066:G1070))</f>
        <v>0</v>
      </c>
      <c r="R1066" s="31" t="str">
        <f t="shared" ca="1" si="0"/>
        <v/>
      </c>
      <c r="S1066" s="31">
        <f t="shared" ca="1" si="8"/>
        <v>0</v>
      </c>
      <c r="T1066" s="32"/>
      <c r="U1066" s="32"/>
      <c r="V1066" s="32"/>
      <c r="W1066" s="32"/>
      <c r="X1066" s="32"/>
      <c r="Y1066" s="32"/>
      <c r="Z1066" s="32"/>
      <c r="AA1066" s="32"/>
      <c r="AB1066" s="32"/>
      <c r="AC1066" s="32"/>
      <c r="AD1066" s="32"/>
      <c r="AE1066" s="32"/>
    </row>
    <row r="1067" spans="1:31" ht="12.75">
      <c r="A1067" s="37" t="s">
        <v>10755</v>
      </c>
      <c r="B1067" s="43" t="s">
        <v>6980</v>
      </c>
      <c r="C1067" s="45" t="s">
        <v>942</v>
      </c>
      <c r="D1067" s="45" t="s">
        <v>7690</v>
      </c>
      <c r="E1067" s="374">
        <v>43714</v>
      </c>
      <c r="F1067" s="43" t="s">
        <v>10758</v>
      </c>
      <c r="G1067" s="43" t="s">
        <v>483</v>
      </c>
      <c r="H1067" s="51" t="s">
        <v>223</v>
      </c>
      <c r="I1067" s="43" t="s">
        <v>126</v>
      </c>
      <c r="J1067" s="43"/>
      <c r="K1067" s="52"/>
      <c r="L1067" s="43"/>
      <c r="M1067" s="43"/>
      <c r="N1067" s="43" t="s">
        <v>10759</v>
      </c>
      <c r="O1067" s="48">
        <v>43717</v>
      </c>
      <c r="P1067" s="43" t="s">
        <v>7650</v>
      </c>
      <c r="Q1067" s="31" t="b">
        <f>IF(AND(OR(G1067:G1071=DATOS!C$8,G1067:G1071=DATOS!C$9),H1067:H1071=DATOS!B$4),ROW(G1067:G1071))</f>
        <v>0</v>
      </c>
      <c r="R1067" s="31" t="str">
        <f t="shared" ca="1" si="0"/>
        <v/>
      </c>
      <c r="S1067" s="31">
        <f t="shared" ca="1" si="8"/>
        <v>0</v>
      </c>
      <c r="T1067" s="32"/>
      <c r="U1067" s="32"/>
      <c r="V1067" s="32"/>
      <c r="W1067" s="32"/>
      <c r="X1067" s="32"/>
      <c r="Y1067" s="32"/>
      <c r="Z1067" s="32"/>
      <c r="AA1067" s="32"/>
      <c r="AB1067" s="32"/>
      <c r="AC1067" s="32"/>
      <c r="AD1067" s="32"/>
      <c r="AE1067" s="32"/>
    </row>
    <row r="1068" spans="1:31" ht="12.75">
      <c r="A1068" s="37" t="s">
        <v>10766</v>
      </c>
      <c r="B1068" s="43" t="s">
        <v>10768</v>
      </c>
      <c r="C1068" s="45" t="s">
        <v>263</v>
      </c>
      <c r="D1068" s="45" t="s">
        <v>266</v>
      </c>
      <c r="E1068" s="374">
        <v>43714</v>
      </c>
      <c r="F1068" s="43" t="s">
        <v>361</v>
      </c>
      <c r="G1068" s="43" t="s">
        <v>114</v>
      </c>
      <c r="H1068" s="51" t="s">
        <v>223</v>
      </c>
      <c r="I1068" s="43" t="s">
        <v>226</v>
      </c>
      <c r="J1068" s="43"/>
      <c r="K1068" s="52"/>
      <c r="L1068" s="43"/>
      <c r="M1068" s="43"/>
      <c r="N1068" s="43" t="s">
        <v>7368</v>
      </c>
      <c r="O1068" s="48">
        <v>43714</v>
      </c>
      <c r="P1068" s="43" t="s">
        <v>276</v>
      </c>
      <c r="Q1068" s="31" t="b">
        <f>IF(AND(OR(G1068:G1072=DATOS!C$8,G1068:G1072=DATOS!C$9),H1068:H1072=DATOS!B$4),ROW(G1068:G1072))</f>
        <v>0</v>
      </c>
      <c r="R1068" s="31" t="str">
        <f t="shared" ca="1" si="0"/>
        <v/>
      </c>
      <c r="S1068" s="31">
        <f t="shared" ca="1" si="8"/>
        <v>0</v>
      </c>
      <c r="T1068" s="32"/>
      <c r="U1068" s="32"/>
      <c r="V1068" s="32"/>
      <c r="W1068" s="32"/>
      <c r="X1068" s="32"/>
      <c r="Y1068" s="32"/>
      <c r="Z1068" s="32"/>
      <c r="AA1068" s="32"/>
      <c r="AB1068" s="32"/>
      <c r="AC1068" s="32"/>
      <c r="AD1068" s="32"/>
      <c r="AE1068" s="32"/>
    </row>
    <row r="1069" spans="1:31" ht="12.75">
      <c r="A1069" s="37" t="s">
        <v>10773</v>
      </c>
      <c r="B1069" s="43" t="s">
        <v>10774</v>
      </c>
      <c r="C1069" s="45" t="s">
        <v>5573</v>
      </c>
      <c r="D1069" s="45" t="s">
        <v>266</v>
      </c>
      <c r="E1069" s="374">
        <v>43714</v>
      </c>
      <c r="F1069" s="43" t="s">
        <v>361</v>
      </c>
      <c r="G1069" s="43" t="s">
        <v>114</v>
      </c>
      <c r="H1069" s="51" t="s">
        <v>223</v>
      </c>
      <c r="I1069" s="43" t="s">
        <v>273</v>
      </c>
      <c r="J1069" s="43"/>
      <c r="K1069" s="52"/>
      <c r="L1069" s="43"/>
      <c r="M1069" s="43"/>
      <c r="N1069" s="43" t="s">
        <v>8375</v>
      </c>
      <c r="O1069" s="48">
        <v>43717</v>
      </c>
      <c r="P1069" s="43" t="s">
        <v>7650</v>
      </c>
      <c r="Q1069" s="31" t="b">
        <f>IF(AND(OR(G1069:G1073=DATOS!C$8,G1069:G1073=DATOS!C$9),H1069:H1073=DATOS!B$4),ROW(G1069:G1073))</f>
        <v>0</v>
      </c>
      <c r="R1069" s="31" t="str">
        <f t="shared" ca="1" si="0"/>
        <v/>
      </c>
      <c r="S1069" s="31">
        <f t="shared" ca="1" si="8"/>
        <v>0</v>
      </c>
      <c r="T1069" s="32"/>
      <c r="U1069" s="32"/>
      <c r="V1069" s="32"/>
      <c r="W1069" s="32"/>
      <c r="X1069" s="32"/>
      <c r="Y1069" s="32"/>
      <c r="Z1069" s="32"/>
      <c r="AA1069" s="32"/>
      <c r="AB1069" s="32"/>
      <c r="AC1069" s="32"/>
      <c r="AD1069" s="32"/>
      <c r="AE1069" s="32"/>
    </row>
    <row r="1070" spans="1:31" ht="12.75">
      <c r="A1070" s="37" t="s">
        <v>10777</v>
      </c>
      <c r="B1070" s="43" t="s">
        <v>6385</v>
      </c>
      <c r="C1070" s="45" t="s">
        <v>4661</v>
      </c>
      <c r="D1070" s="45" t="s">
        <v>4647</v>
      </c>
      <c r="E1070" s="374">
        <v>43715</v>
      </c>
      <c r="F1070" s="43" t="s">
        <v>4787</v>
      </c>
      <c r="G1070" s="43" t="s">
        <v>114</v>
      </c>
      <c r="H1070" s="51" t="s">
        <v>223</v>
      </c>
      <c r="I1070" s="43" t="s">
        <v>226</v>
      </c>
      <c r="J1070" s="43"/>
      <c r="K1070" s="52"/>
      <c r="L1070" s="43"/>
      <c r="M1070" s="43"/>
      <c r="N1070" s="43" t="s">
        <v>10779</v>
      </c>
      <c r="O1070" s="48">
        <v>43715</v>
      </c>
      <c r="P1070" s="43" t="s">
        <v>4652</v>
      </c>
      <c r="Q1070" s="31" t="b">
        <f>IF(AND(OR(G1070:G1074=DATOS!C$8,G1070:G1074=DATOS!C$9),H1070:H1074=DATOS!B$4),ROW(G1070:G1074))</f>
        <v>0</v>
      </c>
      <c r="R1070" s="31" t="str">
        <f t="shared" ca="1" si="0"/>
        <v/>
      </c>
      <c r="S1070" s="31">
        <f t="shared" ca="1" si="8"/>
        <v>0</v>
      </c>
      <c r="T1070" s="32"/>
      <c r="U1070" s="32"/>
      <c r="V1070" s="32"/>
      <c r="W1070" s="32"/>
      <c r="X1070" s="32"/>
      <c r="Y1070" s="32"/>
      <c r="Z1070" s="32"/>
      <c r="AA1070" s="32"/>
      <c r="AB1070" s="32"/>
      <c r="AC1070" s="32"/>
      <c r="AD1070" s="32"/>
      <c r="AE1070" s="32"/>
    </row>
    <row r="1071" spans="1:31" ht="12.75">
      <c r="A1071" s="37" t="s">
        <v>7948</v>
      </c>
      <c r="B1071" s="43" t="s">
        <v>4909</v>
      </c>
      <c r="C1071" s="45" t="s">
        <v>216</v>
      </c>
      <c r="D1071" s="45" t="s">
        <v>4647</v>
      </c>
      <c r="E1071" s="374">
        <v>43715</v>
      </c>
      <c r="F1071" s="43" t="s">
        <v>10782</v>
      </c>
      <c r="G1071" s="43" t="s">
        <v>271</v>
      </c>
      <c r="H1071" s="51" t="s">
        <v>223</v>
      </c>
      <c r="I1071" s="43" t="s">
        <v>226</v>
      </c>
      <c r="J1071" s="43"/>
      <c r="K1071" s="52"/>
      <c r="L1071" s="43"/>
      <c r="M1071" s="43"/>
      <c r="N1071" s="43" t="s">
        <v>10783</v>
      </c>
      <c r="O1071" s="48">
        <v>43715</v>
      </c>
      <c r="P1071" s="43" t="s">
        <v>4652</v>
      </c>
      <c r="Q1071" s="31" t="b">
        <f>IF(AND(OR(G1071:G1075=DATOS!C$8,G1071:G1075=DATOS!C$9),H1071:H1075=DATOS!B$4),ROW(G1071:G1075))</f>
        <v>0</v>
      </c>
      <c r="R1071" s="31" t="str">
        <f t="shared" ca="1" si="0"/>
        <v/>
      </c>
      <c r="S1071" s="31">
        <f t="shared" ca="1" si="8"/>
        <v>0</v>
      </c>
      <c r="T1071" s="32"/>
      <c r="U1071" s="32"/>
      <c r="V1071" s="32"/>
      <c r="W1071" s="32"/>
      <c r="X1071" s="32"/>
      <c r="Y1071" s="32"/>
      <c r="Z1071" s="32"/>
      <c r="AA1071" s="32"/>
      <c r="AB1071" s="32"/>
      <c r="AC1071" s="32"/>
      <c r="AD1071" s="32"/>
      <c r="AE1071" s="32"/>
    </row>
    <row r="1072" spans="1:31" ht="12.75">
      <c r="A1072" s="37" t="s">
        <v>6872</v>
      </c>
      <c r="B1072" s="43" t="s">
        <v>261</v>
      </c>
      <c r="C1072" s="45" t="s">
        <v>263</v>
      </c>
      <c r="D1072" s="45" t="s">
        <v>4647</v>
      </c>
      <c r="E1072" s="374">
        <v>43715</v>
      </c>
      <c r="F1072" s="43" t="s">
        <v>10782</v>
      </c>
      <c r="G1072" s="43" t="s">
        <v>271</v>
      </c>
      <c r="H1072" s="51" t="s">
        <v>223</v>
      </c>
      <c r="I1072" s="43" t="s">
        <v>226</v>
      </c>
      <c r="J1072" s="43"/>
      <c r="K1072" s="52"/>
      <c r="L1072" s="43"/>
      <c r="M1072" s="43"/>
      <c r="N1072" s="43" t="s">
        <v>10788</v>
      </c>
      <c r="O1072" s="48">
        <v>43715</v>
      </c>
      <c r="P1072" s="43" t="s">
        <v>4652</v>
      </c>
      <c r="Q1072" s="31" t="b">
        <f>IF(AND(OR(G1072:G1076=DATOS!C$8,G1072:G1076=DATOS!C$9),H1072:H1076=DATOS!B$4),ROW(G1072:G1076))</f>
        <v>0</v>
      </c>
      <c r="R1072" s="31" t="str">
        <f t="shared" ca="1" si="0"/>
        <v/>
      </c>
      <c r="S1072" s="31">
        <f t="shared" ca="1" si="8"/>
        <v>0</v>
      </c>
      <c r="T1072" s="32"/>
      <c r="U1072" s="32"/>
      <c r="V1072" s="32"/>
      <c r="W1072" s="32"/>
      <c r="X1072" s="32"/>
      <c r="Y1072" s="32"/>
      <c r="Z1072" s="32"/>
      <c r="AA1072" s="32"/>
      <c r="AB1072" s="32"/>
      <c r="AC1072" s="32"/>
      <c r="AD1072" s="32"/>
      <c r="AE1072" s="32"/>
    </row>
    <row r="1073" spans="1:31" ht="12.75">
      <c r="A1073" s="37" t="s">
        <v>10793</v>
      </c>
      <c r="B1073" s="43" t="s">
        <v>10794</v>
      </c>
      <c r="C1073" s="45" t="s">
        <v>5367</v>
      </c>
      <c r="D1073" s="45" t="s">
        <v>4671</v>
      </c>
      <c r="E1073" s="374">
        <v>43717</v>
      </c>
      <c r="F1073" s="43" t="s">
        <v>7464</v>
      </c>
      <c r="G1073" s="43" t="s">
        <v>384</v>
      </c>
      <c r="H1073" s="51" t="s">
        <v>223</v>
      </c>
      <c r="I1073" s="43" t="s">
        <v>226</v>
      </c>
      <c r="J1073" s="43"/>
      <c r="K1073" s="52"/>
      <c r="L1073" s="43"/>
      <c r="M1073" s="43"/>
      <c r="N1073" s="43" t="s">
        <v>10795</v>
      </c>
      <c r="O1073" s="48">
        <v>43719</v>
      </c>
      <c r="P1073" s="43" t="s">
        <v>389</v>
      </c>
      <c r="Q1073" s="31" t="b">
        <f>IF(AND(OR(G1073:G1077=DATOS!C$8,G1073:G1077=DATOS!C$9),H1073:H1077=DATOS!B$4),ROW(G1073:G1077))</f>
        <v>0</v>
      </c>
      <c r="R1073" s="31" t="str">
        <f t="shared" ca="1" si="0"/>
        <v/>
      </c>
      <c r="S1073" s="31">
        <f t="shared" ca="1" si="8"/>
        <v>0</v>
      </c>
      <c r="T1073" s="32"/>
      <c r="U1073" s="32"/>
      <c r="V1073" s="32"/>
      <c r="W1073" s="32"/>
      <c r="X1073" s="32"/>
      <c r="Y1073" s="32"/>
      <c r="Z1073" s="32"/>
      <c r="AA1073" s="32"/>
      <c r="AB1073" s="32"/>
      <c r="AC1073" s="32"/>
      <c r="AD1073" s="32"/>
      <c r="AE1073" s="32"/>
    </row>
    <row r="1074" spans="1:31" ht="12.75">
      <c r="A1074" s="37" t="s">
        <v>10800</v>
      </c>
      <c r="B1074" s="43" t="s">
        <v>9947</v>
      </c>
      <c r="C1074" s="45" t="s">
        <v>216</v>
      </c>
      <c r="D1074" s="45" t="s">
        <v>7690</v>
      </c>
      <c r="E1074" s="374">
        <v>43717</v>
      </c>
      <c r="F1074" s="43" t="s">
        <v>10801</v>
      </c>
      <c r="G1074" s="43" t="s">
        <v>384</v>
      </c>
      <c r="H1074" s="51" t="s">
        <v>223</v>
      </c>
      <c r="I1074" s="43" t="s">
        <v>273</v>
      </c>
      <c r="J1074" s="43"/>
      <c r="K1074" s="52"/>
      <c r="L1074" s="43"/>
      <c r="M1074" s="43"/>
      <c r="N1074" s="43" t="s">
        <v>10804</v>
      </c>
      <c r="O1074" s="48">
        <v>43722</v>
      </c>
      <c r="P1074" s="43" t="s">
        <v>389</v>
      </c>
      <c r="Q1074" s="31" t="b">
        <f>IF(AND(OR(G1074:G1078=DATOS!C$8,G1074:G1078=DATOS!C$9),H1074:H1078=DATOS!B$4),ROW(G1074:G1078))</f>
        <v>0</v>
      </c>
      <c r="R1074" s="31" t="str">
        <f t="shared" ca="1" si="0"/>
        <v/>
      </c>
      <c r="S1074" s="31">
        <f t="shared" ca="1" si="8"/>
        <v>0</v>
      </c>
      <c r="T1074" s="32"/>
      <c r="U1074" s="32"/>
      <c r="V1074" s="32"/>
      <c r="W1074" s="32"/>
      <c r="X1074" s="32"/>
      <c r="Y1074" s="32"/>
      <c r="Z1074" s="32"/>
      <c r="AA1074" s="32"/>
      <c r="AB1074" s="32"/>
      <c r="AC1074" s="32"/>
      <c r="AD1074" s="32"/>
      <c r="AE1074" s="32"/>
    </row>
    <row r="1075" spans="1:31" ht="12.75">
      <c r="A1075" s="37" t="s">
        <v>10807</v>
      </c>
      <c r="B1075" s="43" t="s">
        <v>10808</v>
      </c>
      <c r="C1075" s="45" t="s">
        <v>263</v>
      </c>
      <c r="D1075" s="45" t="s">
        <v>7690</v>
      </c>
      <c r="E1075" s="374">
        <v>43717</v>
      </c>
      <c r="F1075" s="43" t="s">
        <v>7919</v>
      </c>
      <c r="G1075" s="43" t="s">
        <v>271</v>
      </c>
      <c r="H1075" s="51" t="s">
        <v>223</v>
      </c>
      <c r="I1075" s="43" t="s">
        <v>226</v>
      </c>
      <c r="J1075" s="43"/>
      <c r="K1075" s="52"/>
      <c r="L1075" s="43"/>
      <c r="M1075" s="43"/>
      <c r="N1075" s="43" t="s">
        <v>8064</v>
      </c>
      <c r="O1075" s="48">
        <v>43717</v>
      </c>
      <c r="P1075" s="43" t="s">
        <v>7650</v>
      </c>
      <c r="Q1075" s="31" t="b">
        <f>IF(AND(OR(G1075:G1079=DATOS!C$8,G1075:G1079=DATOS!C$9),H1075:H1079=DATOS!B$4),ROW(G1075:G1079))</f>
        <v>0</v>
      </c>
      <c r="R1075" s="31" t="str">
        <f t="shared" ca="1" si="0"/>
        <v/>
      </c>
      <c r="S1075" s="31">
        <f t="shared" ca="1" si="8"/>
        <v>0</v>
      </c>
      <c r="T1075" s="32"/>
      <c r="U1075" s="32"/>
      <c r="V1075" s="32"/>
      <c r="W1075" s="32"/>
      <c r="X1075" s="32"/>
      <c r="Y1075" s="32"/>
      <c r="Z1075" s="32"/>
      <c r="AA1075" s="32"/>
      <c r="AB1075" s="32"/>
      <c r="AC1075" s="32"/>
      <c r="AD1075" s="32"/>
      <c r="AE1075" s="32"/>
    </row>
    <row r="1076" spans="1:31" ht="12.75">
      <c r="A1076" s="37" t="s">
        <v>10814</v>
      </c>
      <c r="B1076" s="43" t="s">
        <v>10815</v>
      </c>
      <c r="C1076" s="45" t="s">
        <v>263</v>
      </c>
      <c r="D1076" s="45" t="s">
        <v>7690</v>
      </c>
      <c r="E1076" s="374">
        <v>43717</v>
      </c>
      <c r="F1076" s="43" t="s">
        <v>10816</v>
      </c>
      <c r="G1076" s="43" t="s">
        <v>384</v>
      </c>
      <c r="H1076" s="51" t="s">
        <v>223</v>
      </c>
      <c r="I1076" s="43" t="s">
        <v>273</v>
      </c>
      <c r="J1076" s="43"/>
      <c r="K1076" s="52">
        <v>43721</v>
      </c>
      <c r="L1076" s="43"/>
      <c r="M1076" s="43"/>
      <c r="N1076" s="43" t="s">
        <v>8523</v>
      </c>
      <c r="O1076" s="48">
        <v>43722</v>
      </c>
      <c r="P1076" s="43" t="s">
        <v>389</v>
      </c>
      <c r="Q1076" s="31" t="b">
        <f>IF(AND(OR(G1076:G1080=DATOS!C$8,G1076:G1080=DATOS!C$9),H1076:H1080=DATOS!B$4),ROW(G1076:G1080))</f>
        <v>0</v>
      </c>
      <c r="R1076" s="31" t="str">
        <f t="shared" ca="1" si="0"/>
        <v/>
      </c>
      <c r="S1076" s="31">
        <f t="shared" ca="1" si="8"/>
        <v>0</v>
      </c>
      <c r="T1076" s="32"/>
      <c r="U1076" s="32"/>
      <c r="V1076" s="32"/>
      <c r="W1076" s="32"/>
      <c r="X1076" s="32"/>
      <c r="Y1076" s="32"/>
      <c r="Z1076" s="32"/>
      <c r="AA1076" s="32"/>
      <c r="AB1076" s="32"/>
      <c r="AC1076" s="32"/>
      <c r="AD1076" s="32"/>
      <c r="AE1076" s="32"/>
    </row>
    <row r="1077" spans="1:31" ht="12.75">
      <c r="A1077" s="37" t="s">
        <v>8294</v>
      </c>
      <c r="B1077" s="43" t="s">
        <v>8295</v>
      </c>
      <c r="C1077" s="45" t="s">
        <v>216</v>
      </c>
      <c r="D1077" s="45" t="s">
        <v>4671</v>
      </c>
      <c r="E1077" s="374">
        <v>43717</v>
      </c>
      <c r="F1077" s="43" t="s">
        <v>10824</v>
      </c>
      <c r="G1077" s="43" t="s">
        <v>384</v>
      </c>
      <c r="H1077" s="51" t="s">
        <v>223</v>
      </c>
      <c r="I1077" s="43" t="s">
        <v>226</v>
      </c>
      <c r="J1077" s="43"/>
      <c r="K1077" s="52"/>
      <c r="L1077" s="43"/>
      <c r="M1077" s="43"/>
      <c r="N1077" s="43" t="s">
        <v>388</v>
      </c>
      <c r="O1077" s="48">
        <v>43722</v>
      </c>
      <c r="P1077" s="43" t="s">
        <v>389</v>
      </c>
      <c r="Q1077" s="31" t="b">
        <f>IF(AND(OR(G1077:G1081=DATOS!C$8,G1077:G1081=DATOS!C$9),H1077:H1081=DATOS!B$4),ROW(G1077:G1081))</f>
        <v>0</v>
      </c>
      <c r="R1077" s="31" t="str">
        <f t="shared" ca="1" si="0"/>
        <v/>
      </c>
      <c r="S1077" s="31">
        <f t="shared" ca="1" si="8"/>
        <v>0</v>
      </c>
      <c r="T1077" s="32"/>
      <c r="U1077" s="32"/>
      <c r="V1077" s="32"/>
      <c r="W1077" s="32"/>
      <c r="X1077" s="32"/>
      <c r="Y1077" s="32"/>
      <c r="Z1077" s="32"/>
      <c r="AA1077" s="32"/>
      <c r="AB1077" s="32"/>
      <c r="AC1077" s="32"/>
      <c r="AD1077" s="32"/>
      <c r="AE1077" s="32"/>
    </row>
    <row r="1078" spans="1:31" ht="12.75">
      <c r="A1078" s="37" t="s">
        <v>10827</v>
      </c>
      <c r="B1078" s="43" t="s">
        <v>10828</v>
      </c>
      <c r="C1078" s="45" t="s">
        <v>216</v>
      </c>
      <c r="D1078" s="45" t="s">
        <v>7690</v>
      </c>
      <c r="E1078" s="374">
        <v>43717</v>
      </c>
      <c r="F1078" s="43" t="s">
        <v>10832</v>
      </c>
      <c r="G1078" s="43" t="s">
        <v>114</v>
      </c>
      <c r="H1078" s="51" t="s">
        <v>223</v>
      </c>
      <c r="I1078" s="43" t="s">
        <v>226</v>
      </c>
      <c r="J1078" s="43"/>
      <c r="K1078" s="52"/>
      <c r="L1078" s="43"/>
      <c r="M1078" s="43"/>
      <c r="N1078" s="43" t="s">
        <v>274</v>
      </c>
      <c r="O1078" s="48">
        <v>43717</v>
      </c>
      <c r="P1078" s="43" t="s">
        <v>7650</v>
      </c>
      <c r="Q1078" s="31" t="b">
        <f>IF(AND(OR(G1078:G1082=DATOS!C$8,G1078:G1082=DATOS!C$9),H1078:H1082=DATOS!B$4),ROW(G1078:G1082))</f>
        <v>0</v>
      </c>
      <c r="R1078" s="31" t="str">
        <f t="shared" ca="1" si="0"/>
        <v/>
      </c>
      <c r="S1078" s="31">
        <f t="shared" ca="1" si="8"/>
        <v>0</v>
      </c>
      <c r="T1078" s="32"/>
      <c r="U1078" s="32"/>
      <c r="V1078" s="32"/>
      <c r="W1078" s="32"/>
      <c r="X1078" s="32"/>
      <c r="Y1078" s="32"/>
      <c r="Z1078" s="32"/>
      <c r="AA1078" s="32"/>
      <c r="AB1078" s="32"/>
      <c r="AC1078" s="32"/>
      <c r="AD1078" s="32"/>
      <c r="AE1078" s="32"/>
    </row>
    <row r="1079" spans="1:31" ht="12.75">
      <c r="A1079" s="37" t="s">
        <v>10836</v>
      </c>
      <c r="B1079" s="43" t="s">
        <v>10838</v>
      </c>
      <c r="C1079" s="45" t="s">
        <v>414</v>
      </c>
      <c r="D1079" s="45" t="s">
        <v>7690</v>
      </c>
      <c r="E1079" s="374">
        <v>43717</v>
      </c>
      <c r="F1079" s="43" t="s">
        <v>7919</v>
      </c>
      <c r="G1079" s="43" t="s">
        <v>271</v>
      </c>
      <c r="H1079" s="51" t="s">
        <v>223</v>
      </c>
      <c r="I1079" s="43" t="s">
        <v>126</v>
      </c>
      <c r="J1079" s="43"/>
      <c r="K1079" s="52">
        <v>43719</v>
      </c>
      <c r="L1079" s="43"/>
      <c r="M1079" s="43"/>
      <c r="N1079" s="43" t="s">
        <v>274</v>
      </c>
      <c r="O1079" s="48">
        <v>43720</v>
      </c>
      <c r="P1079" s="43" t="s">
        <v>7650</v>
      </c>
      <c r="Q1079" s="31" t="b">
        <f>IF(AND(OR(G1079:G1083=DATOS!C$8,G1079:G1083=DATOS!C$9),H1079:H1083=DATOS!B$4),ROW(G1079:G1083))</f>
        <v>0</v>
      </c>
      <c r="R1079" s="31" t="str">
        <f t="shared" ca="1" si="0"/>
        <v/>
      </c>
      <c r="S1079" s="31">
        <f t="shared" ca="1" si="8"/>
        <v>0</v>
      </c>
      <c r="T1079" s="32"/>
      <c r="U1079" s="32"/>
      <c r="V1079" s="32"/>
      <c r="W1079" s="32"/>
      <c r="X1079" s="32"/>
      <c r="Y1079" s="32"/>
      <c r="Z1079" s="32"/>
      <c r="AA1079" s="32"/>
      <c r="AB1079" s="32"/>
      <c r="AC1079" s="32"/>
      <c r="AD1079" s="32"/>
      <c r="AE1079" s="32"/>
    </row>
    <row r="1080" spans="1:31" ht="12.75">
      <c r="A1080" s="37" t="s">
        <v>4724</v>
      </c>
      <c r="B1080" s="43" t="s">
        <v>4725</v>
      </c>
      <c r="C1080" s="45" t="s">
        <v>4726</v>
      </c>
      <c r="D1080" s="45" t="s">
        <v>7690</v>
      </c>
      <c r="E1080" s="374">
        <v>43717</v>
      </c>
      <c r="F1080" s="43" t="s">
        <v>9384</v>
      </c>
      <c r="G1080" s="43" t="s">
        <v>114</v>
      </c>
      <c r="H1080" s="51" t="s">
        <v>223</v>
      </c>
      <c r="I1080" s="43" t="s">
        <v>226</v>
      </c>
      <c r="J1080" s="43"/>
      <c r="K1080" s="52"/>
      <c r="L1080" s="43"/>
      <c r="M1080" s="43"/>
      <c r="N1080" s="43" t="s">
        <v>4797</v>
      </c>
      <c r="O1080" s="48">
        <v>43717</v>
      </c>
      <c r="P1080" s="43" t="s">
        <v>7650</v>
      </c>
      <c r="Q1080" s="31" t="b">
        <f>IF(AND(OR(G1080:G1084=DATOS!C$8,G1080:G1084=DATOS!C$9),H1080:H1084=DATOS!B$4),ROW(G1080:G1084))</f>
        <v>0</v>
      </c>
      <c r="R1080" s="31" t="str">
        <f t="shared" ca="1" si="0"/>
        <v/>
      </c>
      <c r="S1080" s="31">
        <f t="shared" ca="1" si="8"/>
        <v>0</v>
      </c>
      <c r="T1080" s="32"/>
      <c r="U1080" s="32"/>
      <c r="V1080" s="32"/>
      <c r="W1080" s="32"/>
      <c r="X1080" s="32"/>
      <c r="Y1080" s="32"/>
      <c r="Z1080" s="32"/>
      <c r="AA1080" s="32"/>
      <c r="AB1080" s="32"/>
      <c r="AC1080" s="32"/>
      <c r="AD1080" s="32"/>
      <c r="AE1080" s="32"/>
    </row>
    <row r="1081" spans="1:31" ht="12.75">
      <c r="A1081" s="37" t="s">
        <v>5923</v>
      </c>
      <c r="B1081" s="43" t="s">
        <v>5827</v>
      </c>
      <c r="C1081" s="45" t="s">
        <v>664</v>
      </c>
      <c r="D1081" s="45" t="s">
        <v>266</v>
      </c>
      <c r="E1081" s="374">
        <v>43718</v>
      </c>
      <c r="F1081" s="43" t="s">
        <v>361</v>
      </c>
      <c r="G1081" s="43" t="s">
        <v>114</v>
      </c>
      <c r="H1081" s="51" t="s">
        <v>223</v>
      </c>
      <c r="I1081" s="43" t="s">
        <v>226</v>
      </c>
      <c r="J1081" s="43"/>
      <c r="K1081" s="52"/>
      <c r="L1081" s="43"/>
      <c r="M1081" s="43"/>
      <c r="N1081" s="43" t="s">
        <v>7368</v>
      </c>
      <c r="O1081" s="48">
        <v>43718</v>
      </c>
      <c r="P1081" s="43" t="s">
        <v>276</v>
      </c>
      <c r="Q1081" s="31" t="b">
        <f>IF(AND(OR(G1081:G1085=DATOS!C$8,G1081:G1085=DATOS!C$9),H1081:H1085=DATOS!B$4),ROW(G1081:G1085))</f>
        <v>0</v>
      </c>
      <c r="R1081" s="31" t="str">
        <f t="shared" ca="1" si="0"/>
        <v/>
      </c>
      <c r="S1081" s="31">
        <f t="shared" ca="1" si="8"/>
        <v>0</v>
      </c>
      <c r="T1081" s="32"/>
      <c r="U1081" s="32"/>
      <c r="V1081" s="32"/>
      <c r="W1081" s="32"/>
      <c r="X1081" s="32"/>
      <c r="Y1081" s="32"/>
      <c r="Z1081" s="32"/>
      <c r="AA1081" s="32"/>
      <c r="AB1081" s="32"/>
      <c r="AC1081" s="32"/>
      <c r="AD1081" s="32"/>
      <c r="AE1081" s="32"/>
    </row>
    <row r="1082" spans="1:31" ht="12.75">
      <c r="A1082" s="37" t="s">
        <v>10860</v>
      </c>
      <c r="B1082" s="43" t="s">
        <v>10861</v>
      </c>
      <c r="C1082" s="45" t="s">
        <v>4655</v>
      </c>
      <c r="D1082" s="45" t="s">
        <v>4647</v>
      </c>
      <c r="E1082" s="374">
        <v>43718</v>
      </c>
      <c r="F1082" s="43" t="s">
        <v>481</v>
      </c>
      <c r="G1082" s="43" t="s">
        <v>483</v>
      </c>
      <c r="H1082" s="51" t="s">
        <v>223</v>
      </c>
      <c r="I1082" s="43" t="s">
        <v>226</v>
      </c>
      <c r="J1082" s="43"/>
      <c r="K1082" s="52"/>
      <c r="L1082" s="43"/>
      <c r="M1082" s="43"/>
      <c r="N1082" s="43" t="s">
        <v>10864</v>
      </c>
      <c r="O1082" s="48">
        <v>43721</v>
      </c>
      <c r="P1082" s="43" t="s">
        <v>389</v>
      </c>
      <c r="Q1082" s="31" t="b">
        <f>IF(AND(OR(G1082:G1086=DATOS!C$8,G1082:G1086=DATOS!C$9),H1082:H1086=DATOS!B$4),ROW(G1082:G1086))</f>
        <v>0</v>
      </c>
      <c r="R1082" s="31" t="str">
        <f t="shared" ca="1" si="0"/>
        <v/>
      </c>
      <c r="S1082" s="31">
        <f t="shared" ca="1" si="8"/>
        <v>0</v>
      </c>
      <c r="T1082" s="32"/>
      <c r="U1082" s="32"/>
      <c r="V1082" s="32"/>
      <c r="W1082" s="32"/>
      <c r="X1082" s="32"/>
      <c r="Y1082" s="32"/>
      <c r="Z1082" s="32"/>
      <c r="AA1082" s="32"/>
      <c r="AB1082" s="32"/>
      <c r="AC1082" s="32"/>
      <c r="AD1082" s="32"/>
      <c r="AE1082" s="32"/>
    </row>
    <row r="1083" spans="1:31" ht="12.75">
      <c r="A1083" s="37" t="s">
        <v>10442</v>
      </c>
      <c r="B1083" s="43" t="s">
        <v>10443</v>
      </c>
      <c r="C1083" s="45" t="s">
        <v>942</v>
      </c>
      <c r="D1083" s="45" t="s">
        <v>266</v>
      </c>
      <c r="E1083" s="374">
        <v>43718</v>
      </c>
      <c r="F1083" s="43" t="s">
        <v>481</v>
      </c>
      <c r="G1083" s="43" t="s">
        <v>483</v>
      </c>
      <c r="H1083" s="51" t="s">
        <v>223</v>
      </c>
      <c r="I1083" s="43" t="s">
        <v>226</v>
      </c>
      <c r="J1083" s="43"/>
      <c r="K1083" s="52"/>
      <c r="L1083" s="43"/>
      <c r="M1083" s="43"/>
      <c r="N1083" s="43" t="s">
        <v>10869</v>
      </c>
      <c r="O1083" s="48">
        <v>43725</v>
      </c>
      <c r="P1083" s="43" t="s">
        <v>276</v>
      </c>
      <c r="Q1083" s="31" t="b">
        <f>IF(AND(OR(G1083:G1087=DATOS!C$8,G1083:G1087=DATOS!C$9),H1083:H1087=DATOS!B$4),ROW(G1083:G1087))</f>
        <v>0</v>
      </c>
      <c r="R1083" s="31" t="str">
        <f t="shared" ca="1" si="0"/>
        <v/>
      </c>
      <c r="S1083" s="31">
        <f t="shared" ca="1" si="8"/>
        <v>0</v>
      </c>
      <c r="T1083" s="32"/>
      <c r="U1083" s="32"/>
      <c r="V1083" s="32"/>
      <c r="W1083" s="32"/>
      <c r="X1083" s="32"/>
      <c r="Y1083" s="32"/>
      <c r="Z1083" s="32"/>
      <c r="AA1083" s="32"/>
      <c r="AB1083" s="32"/>
      <c r="AC1083" s="32"/>
      <c r="AD1083" s="32"/>
      <c r="AE1083" s="32"/>
    </row>
    <row r="1084" spans="1:31" ht="12.75">
      <c r="A1084" s="37" t="s">
        <v>10873</v>
      </c>
      <c r="B1084" s="43" t="s">
        <v>10874</v>
      </c>
      <c r="C1084" s="45" t="s">
        <v>4716</v>
      </c>
      <c r="D1084" s="45" t="s">
        <v>4647</v>
      </c>
      <c r="E1084" s="374">
        <v>43719</v>
      </c>
      <c r="F1084" s="43" t="s">
        <v>4787</v>
      </c>
      <c r="G1084" s="43" t="s">
        <v>114</v>
      </c>
      <c r="H1084" s="51" t="s">
        <v>223</v>
      </c>
      <c r="I1084" s="43" t="s">
        <v>126</v>
      </c>
      <c r="J1084" s="43"/>
      <c r="K1084" s="52"/>
      <c r="L1084" s="43"/>
      <c r="M1084" s="43"/>
      <c r="N1084" s="43" t="s">
        <v>10877</v>
      </c>
      <c r="O1084" s="48">
        <v>43719</v>
      </c>
      <c r="P1084" s="43" t="s">
        <v>4652</v>
      </c>
      <c r="Q1084" s="31" t="b">
        <f>IF(AND(OR(G1084:G1088=DATOS!C$8,G1084:G1088=DATOS!C$9),H1084:H1088=DATOS!B$4),ROW(G1084:G1088))</f>
        <v>0</v>
      </c>
      <c r="R1084" s="31" t="str">
        <f t="shared" ca="1" si="0"/>
        <v/>
      </c>
      <c r="S1084" s="31">
        <f t="shared" ca="1" si="8"/>
        <v>0</v>
      </c>
      <c r="T1084" s="32"/>
      <c r="U1084" s="32"/>
      <c r="V1084" s="32"/>
      <c r="W1084" s="32"/>
      <c r="X1084" s="32"/>
      <c r="Y1084" s="32"/>
      <c r="Z1084" s="32"/>
      <c r="AA1084" s="32"/>
      <c r="AB1084" s="32"/>
      <c r="AC1084" s="32"/>
      <c r="AD1084" s="32"/>
      <c r="AE1084" s="32"/>
    </row>
    <row r="1085" spans="1:31" ht="12.75">
      <c r="A1085" s="37" t="s">
        <v>5826</v>
      </c>
      <c r="B1085" s="43" t="s">
        <v>5827</v>
      </c>
      <c r="C1085" s="45" t="s">
        <v>664</v>
      </c>
      <c r="D1085" s="45" t="s">
        <v>4647</v>
      </c>
      <c r="E1085" s="374">
        <v>43719</v>
      </c>
      <c r="F1085" s="43" t="s">
        <v>6802</v>
      </c>
      <c r="G1085" s="43" t="s">
        <v>384</v>
      </c>
      <c r="H1085" s="51" t="s">
        <v>223</v>
      </c>
      <c r="I1085" s="43" t="s">
        <v>226</v>
      </c>
      <c r="J1085" s="43"/>
      <c r="K1085" s="52"/>
      <c r="L1085" s="43"/>
      <c r="M1085" s="43"/>
      <c r="N1085" s="43" t="s">
        <v>6495</v>
      </c>
      <c r="O1085" s="48">
        <v>43720</v>
      </c>
      <c r="P1085" s="43" t="s">
        <v>389</v>
      </c>
      <c r="Q1085" s="31" t="b">
        <f>IF(AND(OR(G1085:G1089=DATOS!C$8,G1085:G1089=DATOS!C$9),H1085:H1089=DATOS!B$4),ROW(G1085:G1089))</f>
        <v>0</v>
      </c>
      <c r="R1085" s="31" t="str">
        <f t="shared" ca="1" si="0"/>
        <v/>
      </c>
      <c r="S1085" s="31">
        <f t="shared" ca="1" si="8"/>
        <v>0</v>
      </c>
      <c r="T1085" s="32"/>
      <c r="U1085" s="32"/>
      <c r="V1085" s="32"/>
      <c r="W1085" s="32"/>
      <c r="X1085" s="32"/>
      <c r="Y1085" s="32"/>
      <c r="Z1085" s="32"/>
      <c r="AA1085" s="32"/>
      <c r="AB1085" s="32"/>
      <c r="AC1085" s="32"/>
      <c r="AD1085" s="32"/>
      <c r="AE1085" s="32"/>
    </row>
    <row r="1086" spans="1:31" ht="12.75">
      <c r="A1086" s="37" t="s">
        <v>10887</v>
      </c>
      <c r="B1086" s="43" t="s">
        <v>4725</v>
      </c>
      <c r="C1086" s="45" t="s">
        <v>4726</v>
      </c>
      <c r="D1086" s="45" t="s">
        <v>4647</v>
      </c>
      <c r="E1086" s="374">
        <v>43719</v>
      </c>
      <c r="F1086" s="43" t="s">
        <v>361</v>
      </c>
      <c r="G1086" s="43" t="s">
        <v>114</v>
      </c>
      <c r="H1086" s="51" t="s">
        <v>223</v>
      </c>
      <c r="I1086" s="43" t="s">
        <v>226</v>
      </c>
      <c r="J1086" s="43"/>
      <c r="K1086" s="52"/>
      <c r="L1086" s="43"/>
      <c r="M1086" s="43"/>
      <c r="N1086" s="31"/>
      <c r="O1086" s="31"/>
      <c r="P1086" s="31"/>
      <c r="Q1086" s="31" t="b">
        <f>IF(AND(OR(G1086:G1090=DATOS!C$8,G1086:G1090=DATOS!C$9),H1086:H1090=DATOS!B$4),ROW(G1086:G1090))</f>
        <v>0</v>
      </c>
      <c r="R1086" s="31" t="str">
        <f t="shared" ca="1" si="0"/>
        <v/>
      </c>
      <c r="S1086" s="31">
        <f t="shared" ca="1" si="8"/>
        <v>0</v>
      </c>
      <c r="T1086" s="32"/>
      <c r="U1086" s="32"/>
      <c r="V1086" s="32"/>
      <c r="W1086" s="32"/>
      <c r="X1086" s="32"/>
      <c r="Y1086" s="32"/>
      <c r="Z1086" s="32"/>
      <c r="AA1086" s="32"/>
      <c r="AB1086" s="32"/>
      <c r="AC1086" s="32"/>
      <c r="AD1086" s="32"/>
      <c r="AE1086" s="32"/>
    </row>
    <row r="1087" spans="1:31" ht="12.75">
      <c r="A1087" s="37" t="s">
        <v>6224</v>
      </c>
      <c r="B1087" s="43" t="s">
        <v>6270</v>
      </c>
      <c r="C1087" s="45" t="s">
        <v>785</v>
      </c>
      <c r="D1087" s="45" t="s">
        <v>266</v>
      </c>
      <c r="E1087" s="374">
        <v>43719</v>
      </c>
      <c r="F1087" s="43" t="s">
        <v>10893</v>
      </c>
      <c r="G1087" s="43" t="s">
        <v>114</v>
      </c>
      <c r="H1087" s="51" t="s">
        <v>223</v>
      </c>
      <c r="I1087" s="43" t="s">
        <v>226</v>
      </c>
      <c r="J1087" s="43"/>
      <c r="K1087" s="52">
        <v>43720</v>
      </c>
      <c r="L1087" s="48">
        <v>43721</v>
      </c>
      <c r="M1087" s="43"/>
      <c r="N1087" s="43" t="s">
        <v>7351</v>
      </c>
      <c r="O1087" s="48">
        <v>43728</v>
      </c>
      <c r="P1087" s="43" t="s">
        <v>5576</v>
      </c>
      <c r="Q1087" s="31" t="b">
        <f>IF(AND(OR(G1087:G1091=DATOS!C$8,G1087:G1091=DATOS!C$9),H1087:H1091=DATOS!B$4),ROW(G1087:G1091))</f>
        <v>0</v>
      </c>
      <c r="R1087" s="31" t="str">
        <f t="shared" ca="1" si="0"/>
        <v/>
      </c>
      <c r="S1087" s="31">
        <f t="shared" ca="1" si="8"/>
        <v>0</v>
      </c>
      <c r="T1087" s="32"/>
      <c r="U1087" s="32"/>
      <c r="V1087" s="32"/>
      <c r="W1087" s="32"/>
      <c r="X1087" s="32"/>
      <c r="Y1087" s="32"/>
      <c r="Z1087" s="32"/>
      <c r="AA1087" s="32"/>
      <c r="AB1087" s="32"/>
      <c r="AC1087" s="32"/>
      <c r="AD1087" s="32"/>
      <c r="AE1087" s="32"/>
    </row>
    <row r="1088" spans="1:31" ht="12.75">
      <c r="A1088" s="37" t="s">
        <v>10896</v>
      </c>
      <c r="B1088" s="43" t="s">
        <v>10897</v>
      </c>
      <c r="C1088" s="45" t="s">
        <v>4655</v>
      </c>
      <c r="D1088" s="45" t="s">
        <v>7690</v>
      </c>
      <c r="E1088" s="374">
        <v>43719</v>
      </c>
      <c r="F1088" s="43" t="s">
        <v>7919</v>
      </c>
      <c r="G1088" s="43" t="s">
        <v>271</v>
      </c>
      <c r="H1088" s="51" t="s">
        <v>223</v>
      </c>
      <c r="I1088" s="43" t="s">
        <v>226</v>
      </c>
      <c r="J1088" s="43"/>
      <c r="K1088" s="52">
        <v>43720</v>
      </c>
      <c r="L1088" s="48">
        <v>43721</v>
      </c>
      <c r="M1088" s="43"/>
      <c r="N1088" s="43" t="s">
        <v>10900</v>
      </c>
      <c r="O1088" s="121">
        <v>43763</v>
      </c>
      <c r="P1088" s="43" t="s">
        <v>7650</v>
      </c>
      <c r="Q1088" s="31" t="b">
        <f>IF(AND(OR(G1088:G1092=DATOS!C$8,G1088:G1092=DATOS!C$9),H1088:H1092=DATOS!B$4),ROW(G1088:G1092))</f>
        <v>0</v>
      </c>
      <c r="R1088" s="31" t="str">
        <f t="shared" ca="1" si="0"/>
        <v/>
      </c>
      <c r="S1088" s="31">
        <f t="shared" ca="1" si="8"/>
        <v>0</v>
      </c>
      <c r="T1088" s="32"/>
      <c r="U1088" s="32"/>
      <c r="V1088" s="32"/>
      <c r="W1088" s="32"/>
      <c r="X1088" s="32"/>
      <c r="Y1088" s="32"/>
      <c r="Z1088" s="32"/>
      <c r="AA1088" s="32"/>
      <c r="AB1088" s="32"/>
      <c r="AC1088" s="32"/>
      <c r="AD1088" s="32"/>
      <c r="AE1088" s="32"/>
    </row>
    <row r="1089" spans="1:31" ht="12.75">
      <c r="A1089" s="37" t="s">
        <v>6562</v>
      </c>
      <c r="B1089" s="43" t="s">
        <v>6563</v>
      </c>
      <c r="C1089" s="45" t="s">
        <v>4726</v>
      </c>
      <c r="D1089" s="45" t="s">
        <v>4647</v>
      </c>
      <c r="E1089" s="374">
        <v>43719</v>
      </c>
      <c r="F1089" s="43" t="s">
        <v>4710</v>
      </c>
      <c r="G1089" s="43" t="s">
        <v>114</v>
      </c>
      <c r="H1089" s="51" t="s">
        <v>223</v>
      </c>
      <c r="I1089" s="43" t="s">
        <v>226</v>
      </c>
      <c r="J1089" s="43"/>
      <c r="K1089" s="52">
        <v>43721</v>
      </c>
      <c r="L1089" s="48">
        <v>43725</v>
      </c>
      <c r="M1089" s="43"/>
      <c r="N1089" s="43" t="s">
        <v>10905</v>
      </c>
      <c r="O1089" s="48">
        <v>43721</v>
      </c>
      <c r="P1089" s="43" t="s">
        <v>4652</v>
      </c>
      <c r="Q1089" s="31" t="b">
        <f>IF(AND(OR(G1089:G1093=DATOS!C$8,G1089:G1093=DATOS!C$9),H1089:H1093=DATOS!B$4),ROW(G1089:G1093))</f>
        <v>0</v>
      </c>
      <c r="R1089" s="31" t="str">
        <f t="shared" ca="1" si="0"/>
        <v/>
      </c>
      <c r="S1089" s="31">
        <f t="shared" ca="1" si="8"/>
        <v>0</v>
      </c>
      <c r="T1089" s="32"/>
      <c r="U1089" s="32"/>
      <c r="V1089" s="32"/>
      <c r="W1089" s="32"/>
      <c r="X1089" s="32"/>
      <c r="Y1089" s="32"/>
      <c r="Z1089" s="32"/>
      <c r="AA1089" s="32"/>
      <c r="AB1089" s="32"/>
      <c r="AC1089" s="32"/>
      <c r="AD1089" s="32"/>
      <c r="AE1089" s="32"/>
    </row>
    <row r="1090" spans="1:31" ht="12.75">
      <c r="A1090" s="37" t="s">
        <v>10909</v>
      </c>
      <c r="B1090" s="43" t="s">
        <v>9883</v>
      </c>
      <c r="C1090" s="45" t="s">
        <v>6317</v>
      </c>
      <c r="D1090" s="45" t="s">
        <v>4671</v>
      </c>
      <c r="E1090" s="374">
        <v>43719</v>
      </c>
      <c r="F1090" s="43" t="s">
        <v>10911</v>
      </c>
      <c r="G1090" s="43" t="s">
        <v>271</v>
      </c>
      <c r="H1090" s="51" t="s">
        <v>223</v>
      </c>
      <c r="I1090" s="43" t="s">
        <v>226</v>
      </c>
      <c r="J1090" s="43"/>
      <c r="K1090" s="52">
        <v>43720</v>
      </c>
      <c r="L1090" s="48">
        <v>43725</v>
      </c>
      <c r="M1090" s="43"/>
      <c r="N1090" s="43" t="s">
        <v>10912</v>
      </c>
      <c r="O1090" s="48">
        <v>43725</v>
      </c>
      <c r="P1090" s="43" t="s">
        <v>4652</v>
      </c>
      <c r="Q1090" s="31" t="b">
        <f>IF(AND(OR(G1090:G1094=DATOS!C$8,G1090:G1094=DATOS!C$9),H1090:H1094=DATOS!B$4),ROW(G1090:G1094))</f>
        <v>0</v>
      </c>
      <c r="R1090" s="31" t="str">
        <f t="shared" ca="1" si="0"/>
        <v/>
      </c>
      <c r="S1090" s="31">
        <f t="shared" ca="1" si="8"/>
        <v>0</v>
      </c>
      <c r="T1090" s="32"/>
      <c r="U1090" s="32"/>
      <c r="V1090" s="32"/>
      <c r="W1090" s="32"/>
      <c r="X1090" s="32"/>
      <c r="Y1090" s="32"/>
      <c r="Z1090" s="32"/>
      <c r="AA1090" s="32"/>
      <c r="AB1090" s="32"/>
      <c r="AC1090" s="32"/>
      <c r="AD1090" s="32"/>
      <c r="AE1090" s="32"/>
    </row>
    <row r="1091" spans="1:31" ht="12.75">
      <c r="A1091" s="37" t="s">
        <v>10915</v>
      </c>
      <c r="B1091" s="43" t="s">
        <v>10916</v>
      </c>
      <c r="C1091" s="45" t="s">
        <v>4655</v>
      </c>
      <c r="D1091" s="45" t="s">
        <v>7690</v>
      </c>
      <c r="E1091" s="374">
        <v>43719</v>
      </c>
      <c r="F1091" s="43" t="s">
        <v>10917</v>
      </c>
      <c r="G1091" s="43" t="s">
        <v>114</v>
      </c>
      <c r="H1091" s="51" t="s">
        <v>223</v>
      </c>
      <c r="I1091" s="43" t="s">
        <v>226</v>
      </c>
      <c r="J1091" s="43"/>
      <c r="K1091" s="52"/>
      <c r="L1091" s="43"/>
      <c r="M1091" s="43"/>
      <c r="N1091" s="43" t="s">
        <v>8064</v>
      </c>
      <c r="O1091" s="48">
        <v>43719</v>
      </c>
      <c r="P1091" s="43" t="s">
        <v>7650</v>
      </c>
      <c r="Q1091" s="31" t="b">
        <f>IF(AND(OR(G1091:G1095=DATOS!C$8,G1091:G1095=DATOS!C$9),H1091:H1095=DATOS!B$4),ROW(G1091:G1095))</f>
        <v>0</v>
      </c>
      <c r="R1091" s="31" t="str">
        <f t="shared" ca="1" si="0"/>
        <v/>
      </c>
      <c r="S1091" s="31">
        <f t="shared" ca="1" si="8"/>
        <v>0</v>
      </c>
      <c r="T1091" s="32"/>
      <c r="U1091" s="32"/>
      <c r="V1091" s="32"/>
      <c r="W1091" s="32"/>
      <c r="X1091" s="32"/>
      <c r="Y1091" s="32"/>
      <c r="Z1091" s="32"/>
      <c r="AA1091" s="32"/>
      <c r="AB1091" s="32"/>
      <c r="AC1091" s="32"/>
      <c r="AD1091" s="32"/>
      <c r="AE1091" s="32"/>
    </row>
    <row r="1092" spans="1:31" ht="12.75">
      <c r="A1092" s="37" t="s">
        <v>5537</v>
      </c>
      <c r="B1092" s="43" t="s">
        <v>4721</v>
      </c>
      <c r="C1092" s="45" t="s">
        <v>4716</v>
      </c>
      <c r="D1092" s="45" t="s">
        <v>266</v>
      </c>
      <c r="E1092" s="374">
        <v>43719</v>
      </c>
      <c r="F1092" s="43" t="s">
        <v>361</v>
      </c>
      <c r="G1092" s="43" t="s">
        <v>114</v>
      </c>
      <c r="H1092" s="51" t="s">
        <v>223</v>
      </c>
      <c r="I1092" s="43" t="s">
        <v>226</v>
      </c>
      <c r="J1092" s="43"/>
      <c r="K1092" s="52"/>
      <c r="L1092" s="43"/>
      <c r="M1092" s="43"/>
      <c r="N1092" s="43" t="s">
        <v>7368</v>
      </c>
      <c r="O1092" s="48">
        <v>43719</v>
      </c>
      <c r="P1092" s="43" t="s">
        <v>276</v>
      </c>
      <c r="Q1092" s="31" t="b">
        <f>IF(AND(OR(G1092:G1096=DATOS!C$8,G1092:G1096=DATOS!C$9),H1092:H1096=DATOS!B$4),ROW(G1092:G1096))</f>
        <v>0</v>
      </c>
      <c r="R1092" s="31" t="str">
        <f t="shared" ca="1" si="0"/>
        <v/>
      </c>
      <c r="S1092" s="31">
        <f t="shared" ca="1" si="8"/>
        <v>0</v>
      </c>
      <c r="T1092" s="32"/>
      <c r="U1092" s="32"/>
      <c r="V1092" s="32"/>
      <c r="W1092" s="32"/>
      <c r="X1092" s="32"/>
      <c r="Y1092" s="32"/>
      <c r="Z1092" s="32"/>
      <c r="AA1092" s="32"/>
      <c r="AB1092" s="32"/>
      <c r="AC1092" s="32"/>
      <c r="AD1092" s="32"/>
      <c r="AE1092" s="32"/>
    </row>
    <row r="1093" spans="1:31" ht="12.75">
      <c r="A1093" s="37" t="s">
        <v>10925</v>
      </c>
      <c r="B1093" s="43" t="s">
        <v>7658</v>
      </c>
      <c r="C1093" s="45" t="s">
        <v>216</v>
      </c>
      <c r="D1093" s="45" t="s">
        <v>266</v>
      </c>
      <c r="E1093" s="374">
        <v>43719</v>
      </c>
      <c r="F1093" s="43" t="s">
        <v>361</v>
      </c>
      <c r="G1093" s="43" t="s">
        <v>114</v>
      </c>
      <c r="H1093" s="51" t="s">
        <v>223</v>
      </c>
      <c r="I1093" s="43" t="s">
        <v>273</v>
      </c>
      <c r="J1093" s="43"/>
      <c r="K1093" s="52"/>
      <c r="L1093" s="43"/>
      <c r="M1093" s="43"/>
      <c r="N1093" s="43" t="s">
        <v>10929</v>
      </c>
      <c r="O1093" s="48">
        <v>43719</v>
      </c>
      <c r="P1093" s="43" t="s">
        <v>276</v>
      </c>
      <c r="Q1093" s="31" t="b">
        <f>IF(AND(OR(G1093:G1097=DATOS!C$8,G1093:G1097=DATOS!C$9),H1093:H1097=DATOS!B$4),ROW(G1093:G1097))</f>
        <v>0</v>
      </c>
      <c r="R1093" s="31" t="str">
        <f t="shared" ca="1" si="0"/>
        <v/>
      </c>
      <c r="S1093" s="31">
        <f t="shared" ca="1" si="8"/>
        <v>0</v>
      </c>
      <c r="T1093" s="32"/>
      <c r="U1093" s="32"/>
      <c r="V1093" s="32"/>
      <c r="W1093" s="32"/>
      <c r="X1093" s="32"/>
      <c r="Y1093" s="32"/>
      <c r="Z1093" s="32"/>
      <c r="AA1093" s="32"/>
      <c r="AB1093" s="32"/>
      <c r="AC1093" s="32"/>
      <c r="AD1093" s="32"/>
      <c r="AE1093" s="32"/>
    </row>
    <row r="1094" spans="1:31" ht="12.75">
      <c r="A1094" s="37" t="s">
        <v>6023</v>
      </c>
      <c r="B1094" s="43" t="s">
        <v>6024</v>
      </c>
      <c r="C1094" s="45" t="s">
        <v>216</v>
      </c>
      <c r="D1094" s="45" t="s">
        <v>7690</v>
      </c>
      <c r="E1094" s="374">
        <v>43719</v>
      </c>
      <c r="F1094" s="43" t="s">
        <v>10240</v>
      </c>
      <c r="G1094" s="43" t="s">
        <v>114</v>
      </c>
      <c r="H1094" s="51" t="s">
        <v>223</v>
      </c>
      <c r="I1094" s="43" t="s">
        <v>273</v>
      </c>
      <c r="J1094" s="43"/>
      <c r="K1094" s="52"/>
      <c r="L1094" s="43"/>
      <c r="M1094" s="43"/>
      <c r="N1094" s="43" t="s">
        <v>10934</v>
      </c>
      <c r="O1094" s="48">
        <v>43719</v>
      </c>
      <c r="P1094" s="43" t="s">
        <v>7650</v>
      </c>
      <c r="Q1094" s="31" t="b">
        <f>IF(AND(OR(G1094:G1098=DATOS!C$8,G1094:G1098=DATOS!C$9),H1094:H1098=DATOS!B$4),ROW(G1094:G1098))</f>
        <v>0</v>
      </c>
      <c r="R1094" s="31" t="str">
        <f t="shared" ca="1" si="0"/>
        <v/>
      </c>
      <c r="S1094" s="31">
        <f t="shared" ca="1" si="8"/>
        <v>0</v>
      </c>
      <c r="T1094" s="32"/>
      <c r="U1094" s="32"/>
      <c r="V1094" s="32"/>
      <c r="W1094" s="32"/>
      <c r="X1094" s="32"/>
      <c r="Y1094" s="32"/>
      <c r="Z1094" s="32"/>
      <c r="AA1094" s="32"/>
      <c r="AB1094" s="32"/>
      <c r="AC1094" s="32"/>
      <c r="AD1094" s="32"/>
      <c r="AE1094" s="32"/>
    </row>
    <row r="1095" spans="1:31" ht="12.75">
      <c r="A1095" s="37" t="s">
        <v>6814</v>
      </c>
      <c r="B1095" s="43" t="s">
        <v>6011</v>
      </c>
      <c r="C1095" s="45" t="s">
        <v>216</v>
      </c>
      <c r="D1095" s="45" t="s">
        <v>7690</v>
      </c>
      <c r="E1095" s="374">
        <v>43719</v>
      </c>
      <c r="F1095" s="43" t="s">
        <v>5888</v>
      </c>
      <c r="G1095" s="43" t="s">
        <v>384</v>
      </c>
      <c r="H1095" s="51" t="s">
        <v>223</v>
      </c>
      <c r="I1095" s="43" t="s">
        <v>226</v>
      </c>
      <c r="J1095" s="43"/>
      <c r="K1095" s="52">
        <v>43720</v>
      </c>
      <c r="L1095" s="43"/>
      <c r="M1095" s="43"/>
      <c r="N1095" s="43" t="s">
        <v>10940</v>
      </c>
      <c r="O1095" s="48">
        <v>43731</v>
      </c>
      <c r="P1095" s="43" t="s">
        <v>7650</v>
      </c>
      <c r="Q1095" s="31" t="b">
        <f>IF(AND(OR(G1095:G1099=DATOS!C$8,G1095:G1099=DATOS!C$9),H1095:H1099=DATOS!B$4),ROW(G1095:G1099))</f>
        <v>0</v>
      </c>
      <c r="R1095" s="31" t="str">
        <f t="shared" ca="1" si="0"/>
        <v/>
      </c>
      <c r="S1095" s="31">
        <f t="shared" ca="1" si="8"/>
        <v>0</v>
      </c>
      <c r="T1095" s="32"/>
      <c r="U1095" s="32"/>
      <c r="V1095" s="32"/>
      <c r="W1095" s="32"/>
      <c r="X1095" s="32"/>
      <c r="Y1095" s="32"/>
      <c r="Z1095" s="32"/>
      <c r="AA1095" s="32"/>
      <c r="AB1095" s="32"/>
      <c r="AC1095" s="32"/>
      <c r="AD1095" s="32"/>
      <c r="AE1095" s="32"/>
    </row>
    <row r="1096" spans="1:31" ht="12.75">
      <c r="A1096" s="37" t="s">
        <v>10945</v>
      </c>
      <c r="B1096" s="43" t="s">
        <v>6485</v>
      </c>
      <c r="C1096" s="45" t="s">
        <v>216</v>
      </c>
      <c r="D1096" s="45" t="s">
        <v>4647</v>
      </c>
      <c r="E1096" s="374">
        <v>43720</v>
      </c>
      <c r="F1096" s="43" t="s">
        <v>361</v>
      </c>
      <c r="G1096" s="43" t="s">
        <v>384</v>
      </c>
      <c r="H1096" s="51" t="s">
        <v>223</v>
      </c>
      <c r="I1096" s="43" t="s">
        <v>226</v>
      </c>
      <c r="J1096" s="43"/>
      <c r="K1096" s="52"/>
      <c r="L1096" s="43"/>
      <c r="M1096" s="43"/>
      <c r="N1096" s="43" t="s">
        <v>5421</v>
      </c>
      <c r="O1096" s="48">
        <v>43725</v>
      </c>
      <c r="P1096" s="43" t="s">
        <v>389</v>
      </c>
      <c r="Q1096" s="31" t="b">
        <f>IF(AND(OR(G1096:G1100=DATOS!C$8,G1096:G1100=DATOS!C$9),H1096:H1100=DATOS!B$4),ROW(G1096:G1100))</f>
        <v>0</v>
      </c>
      <c r="R1096" s="31" t="str">
        <f t="shared" ca="1" si="0"/>
        <v/>
      </c>
      <c r="S1096" s="31">
        <f t="shared" ca="1" si="8"/>
        <v>0</v>
      </c>
      <c r="T1096" s="32"/>
      <c r="U1096" s="32"/>
      <c r="V1096" s="32"/>
      <c r="W1096" s="32"/>
      <c r="X1096" s="32"/>
      <c r="Y1096" s="32"/>
      <c r="Z1096" s="32"/>
      <c r="AA1096" s="32"/>
      <c r="AB1096" s="32"/>
      <c r="AC1096" s="32"/>
      <c r="AD1096" s="32"/>
      <c r="AE1096" s="32"/>
    </row>
    <row r="1097" spans="1:31" ht="12.75">
      <c r="A1097" s="37" t="s">
        <v>5826</v>
      </c>
      <c r="B1097" s="43" t="s">
        <v>5827</v>
      </c>
      <c r="C1097" s="45" t="s">
        <v>664</v>
      </c>
      <c r="D1097" s="45" t="s">
        <v>4647</v>
      </c>
      <c r="E1097" s="374">
        <v>43721</v>
      </c>
      <c r="F1097" s="43" t="s">
        <v>10951</v>
      </c>
      <c r="G1097" s="43" t="s">
        <v>384</v>
      </c>
      <c r="H1097" s="51" t="s">
        <v>223</v>
      </c>
      <c r="I1097" s="43" t="s">
        <v>226</v>
      </c>
      <c r="J1097" s="43"/>
      <c r="K1097" s="52"/>
      <c r="L1097" s="43"/>
      <c r="M1097" s="43"/>
      <c r="N1097" s="43" t="s">
        <v>10953</v>
      </c>
      <c r="O1097" s="48">
        <v>43722</v>
      </c>
      <c r="P1097" s="43" t="s">
        <v>389</v>
      </c>
      <c r="Q1097" s="31" t="b">
        <f>IF(AND(OR(G1097:G1101=DATOS!C$8,G1097:G1101=DATOS!C$9),H1097:H1101=DATOS!B$4),ROW(G1097:G1101))</f>
        <v>0</v>
      </c>
      <c r="R1097" s="31" t="str">
        <f t="shared" ca="1" si="0"/>
        <v/>
      </c>
      <c r="S1097" s="31">
        <f t="shared" ca="1" si="8"/>
        <v>0</v>
      </c>
      <c r="T1097" s="32"/>
      <c r="U1097" s="32"/>
      <c r="V1097" s="32"/>
      <c r="W1097" s="32"/>
      <c r="X1097" s="32"/>
      <c r="Y1097" s="32"/>
      <c r="Z1097" s="32"/>
      <c r="AA1097" s="32"/>
      <c r="AB1097" s="32"/>
      <c r="AC1097" s="32"/>
      <c r="AD1097" s="32"/>
      <c r="AE1097" s="32"/>
    </row>
    <row r="1098" spans="1:31" ht="12.75">
      <c r="A1098" s="37" t="s">
        <v>10956</v>
      </c>
      <c r="B1098" s="43" t="s">
        <v>10957</v>
      </c>
      <c r="C1098" s="45" t="s">
        <v>5573</v>
      </c>
      <c r="D1098" s="45" t="s">
        <v>4647</v>
      </c>
      <c r="E1098" s="374">
        <v>43721</v>
      </c>
      <c r="F1098" s="43" t="s">
        <v>6802</v>
      </c>
      <c r="G1098" s="43" t="s">
        <v>114</v>
      </c>
      <c r="H1098" s="51" t="s">
        <v>223</v>
      </c>
      <c r="I1098" s="43" t="s">
        <v>226</v>
      </c>
      <c r="J1098" s="43"/>
      <c r="K1098" s="52"/>
      <c r="L1098" s="43"/>
      <c r="M1098" s="43"/>
      <c r="N1098" s="43" t="s">
        <v>10958</v>
      </c>
      <c r="O1098" s="48">
        <v>43721</v>
      </c>
      <c r="P1098" s="43" t="s">
        <v>4652</v>
      </c>
      <c r="Q1098" s="31" t="b">
        <f>IF(AND(OR(G1098:G1102=DATOS!C$8,G1098:G1102=DATOS!C$9),H1098:H1102=DATOS!B$4),ROW(G1098:G1102))</f>
        <v>0</v>
      </c>
      <c r="R1098" s="31" t="str">
        <f t="shared" ca="1" si="0"/>
        <v/>
      </c>
      <c r="S1098" s="31">
        <f t="shared" ca="1" si="8"/>
        <v>0</v>
      </c>
      <c r="T1098" s="32"/>
      <c r="U1098" s="32"/>
      <c r="V1098" s="32"/>
      <c r="W1098" s="32"/>
      <c r="X1098" s="32"/>
      <c r="Y1098" s="32"/>
      <c r="Z1098" s="32"/>
      <c r="AA1098" s="32"/>
      <c r="AB1098" s="32"/>
      <c r="AC1098" s="32"/>
      <c r="AD1098" s="32"/>
      <c r="AE1098" s="32"/>
    </row>
    <row r="1099" spans="1:31" ht="12.75">
      <c r="A1099" s="37" t="s">
        <v>7876</v>
      </c>
      <c r="B1099" s="43" t="s">
        <v>5957</v>
      </c>
      <c r="C1099" s="45" t="s">
        <v>5151</v>
      </c>
      <c r="D1099" s="45" t="s">
        <v>4647</v>
      </c>
      <c r="E1099" s="374">
        <v>43721</v>
      </c>
      <c r="F1099" s="43" t="s">
        <v>7453</v>
      </c>
      <c r="G1099" s="43" t="s">
        <v>114</v>
      </c>
      <c r="H1099" s="51" t="s">
        <v>223</v>
      </c>
      <c r="I1099" s="43" t="s">
        <v>226</v>
      </c>
      <c r="J1099" s="43"/>
      <c r="K1099" s="52"/>
      <c r="L1099" s="43"/>
      <c r="M1099" s="43"/>
      <c r="N1099" s="43" t="s">
        <v>10961</v>
      </c>
      <c r="O1099" s="48">
        <v>43721</v>
      </c>
      <c r="P1099" s="43" t="s">
        <v>4652</v>
      </c>
      <c r="Q1099" s="31" t="b">
        <f>IF(AND(OR(G1099:G1103=DATOS!C$8,G1099:G1103=DATOS!C$9),H1099:H1103=DATOS!B$4),ROW(G1099:G1103))</f>
        <v>0</v>
      </c>
      <c r="R1099" s="31" t="str">
        <f t="shared" ca="1" si="0"/>
        <v/>
      </c>
      <c r="S1099" s="31">
        <f t="shared" ca="1" si="8"/>
        <v>0</v>
      </c>
      <c r="T1099" s="32"/>
      <c r="U1099" s="32"/>
      <c r="V1099" s="32"/>
      <c r="W1099" s="32"/>
      <c r="X1099" s="32"/>
      <c r="Y1099" s="32"/>
      <c r="Z1099" s="32"/>
      <c r="AA1099" s="32"/>
      <c r="AB1099" s="32"/>
      <c r="AC1099" s="32"/>
      <c r="AD1099" s="32"/>
      <c r="AE1099" s="32"/>
    </row>
    <row r="1100" spans="1:31" ht="12.75">
      <c r="A1100" s="37" t="s">
        <v>10963</v>
      </c>
      <c r="B1100" s="43" t="s">
        <v>9566</v>
      </c>
      <c r="C1100" s="45" t="s">
        <v>216</v>
      </c>
      <c r="D1100" s="45" t="s">
        <v>4647</v>
      </c>
      <c r="E1100" s="374">
        <v>43721</v>
      </c>
      <c r="F1100" s="43" t="s">
        <v>4710</v>
      </c>
      <c r="G1100" s="43" t="s">
        <v>114</v>
      </c>
      <c r="H1100" s="51" t="s">
        <v>223</v>
      </c>
      <c r="I1100" s="43" t="s">
        <v>226</v>
      </c>
      <c r="J1100" s="43"/>
      <c r="K1100" s="52"/>
      <c r="L1100" s="43"/>
      <c r="M1100" s="43"/>
      <c r="N1100" s="43" t="s">
        <v>6051</v>
      </c>
      <c r="O1100" s="48">
        <v>43721</v>
      </c>
      <c r="P1100" s="43" t="s">
        <v>4652</v>
      </c>
      <c r="Q1100" s="31" t="b">
        <f>IF(AND(OR(G1100:G1104=DATOS!C$8,G1100:G1104=DATOS!C$9),H1100:H1104=DATOS!B$4),ROW(G1100:G1104))</f>
        <v>0</v>
      </c>
      <c r="R1100" s="31" t="str">
        <f t="shared" ca="1" si="0"/>
        <v/>
      </c>
      <c r="S1100" s="31">
        <f t="shared" ca="1" si="8"/>
        <v>0</v>
      </c>
      <c r="T1100" s="32"/>
      <c r="U1100" s="32"/>
      <c r="V1100" s="32"/>
      <c r="W1100" s="32"/>
      <c r="X1100" s="32"/>
      <c r="Y1100" s="32"/>
      <c r="Z1100" s="32"/>
      <c r="AA1100" s="32"/>
      <c r="AB1100" s="32"/>
      <c r="AC1100" s="32"/>
      <c r="AD1100" s="32"/>
      <c r="AE1100" s="32"/>
    </row>
    <row r="1101" spans="1:31" ht="12.75">
      <c r="A1101" s="37" t="s">
        <v>8156</v>
      </c>
      <c r="B1101" s="43" t="s">
        <v>8157</v>
      </c>
      <c r="C1101" s="45" t="s">
        <v>414</v>
      </c>
      <c r="D1101" s="45" t="s">
        <v>266</v>
      </c>
      <c r="E1101" s="374">
        <v>43721</v>
      </c>
      <c r="F1101" s="43" t="s">
        <v>361</v>
      </c>
      <c r="G1101" s="43" t="s">
        <v>114</v>
      </c>
      <c r="H1101" s="51" t="s">
        <v>223</v>
      </c>
      <c r="I1101" s="43" t="s">
        <v>226</v>
      </c>
      <c r="J1101" s="43"/>
      <c r="K1101" s="52"/>
      <c r="L1101" s="43"/>
      <c r="M1101" s="43"/>
      <c r="N1101" s="43" t="s">
        <v>368</v>
      </c>
      <c r="O1101" s="48">
        <v>43721</v>
      </c>
      <c r="P1101" s="43" t="s">
        <v>276</v>
      </c>
      <c r="Q1101" s="31" t="b">
        <f>IF(AND(OR(G1101:G1105=DATOS!C$8,G1101:G1105=DATOS!C$9),H1101:H1105=DATOS!B$4),ROW(G1101:G1105))</f>
        <v>0</v>
      </c>
      <c r="R1101" s="31" t="str">
        <f t="shared" ca="1" si="0"/>
        <v/>
      </c>
      <c r="S1101" s="31">
        <f t="shared" ca="1" si="8"/>
        <v>0</v>
      </c>
      <c r="T1101" s="32"/>
      <c r="U1101" s="32"/>
      <c r="V1101" s="32"/>
      <c r="W1101" s="32"/>
      <c r="X1101" s="32"/>
      <c r="Y1101" s="32"/>
      <c r="Z1101" s="32"/>
      <c r="AA1101" s="32"/>
      <c r="AB1101" s="32"/>
      <c r="AC1101" s="32"/>
      <c r="AD1101" s="32"/>
      <c r="AE1101" s="32"/>
    </row>
    <row r="1102" spans="1:31" ht="12.75">
      <c r="A1102" s="37" t="s">
        <v>10367</v>
      </c>
      <c r="B1102" s="43" t="s">
        <v>7333</v>
      </c>
      <c r="C1102" s="45" t="s">
        <v>5367</v>
      </c>
      <c r="D1102" s="45" t="s">
        <v>7690</v>
      </c>
      <c r="E1102" s="374">
        <v>43721</v>
      </c>
      <c r="F1102" s="43" t="s">
        <v>7919</v>
      </c>
      <c r="G1102" s="43" t="s">
        <v>271</v>
      </c>
      <c r="H1102" s="51" t="s">
        <v>223</v>
      </c>
      <c r="I1102" s="43" t="s">
        <v>226</v>
      </c>
      <c r="J1102" s="43"/>
      <c r="K1102" s="52"/>
      <c r="L1102" s="43"/>
      <c r="M1102" s="43"/>
      <c r="N1102" s="43" t="s">
        <v>8702</v>
      </c>
      <c r="O1102" s="48">
        <v>43721</v>
      </c>
      <c r="P1102" s="43" t="s">
        <v>7650</v>
      </c>
      <c r="Q1102" s="31" t="b">
        <f>IF(AND(OR(G1102:G1106=DATOS!C$8,G1102:G1106=DATOS!C$9),H1102:H1106=DATOS!B$4),ROW(G1102:G1106))</f>
        <v>0</v>
      </c>
      <c r="R1102" s="31" t="str">
        <f t="shared" ca="1" si="0"/>
        <v/>
      </c>
      <c r="S1102" s="31">
        <f t="shared" ca="1" si="8"/>
        <v>0</v>
      </c>
      <c r="T1102" s="32"/>
      <c r="U1102" s="32"/>
      <c r="V1102" s="32"/>
      <c r="W1102" s="32"/>
      <c r="X1102" s="32"/>
      <c r="Y1102" s="32"/>
      <c r="Z1102" s="32"/>
      <c r="AA1102" s="32"/>
      <c r="AB1102" s="32"/>
      <c r="AC1102" s="32"/>
      <c r="AD1102" s="32"/>
      <c r="AE1102" s="32"/>
    </row>
    <row r="1103" spans="1:31" ht="12.75">
      <c r="A1103" s="37" t="s">
        <v>9401</v>
      </c>
      <c r="B1103" s="43" t="s">
        <v>9402</v>
      </c>
      <c r="C1103" s="45" t="s">
        <v>624</v>
      </c>
      <c r="D1103" s="45" t="s">
        <v>4647</v>
      </c>
      <c r="E1103" s="374">
        <v>43722</v>
      </c>
      <c r="F1103" s="43" t="s">
        <v>4710</v>
      </c>
      <c r="G1103" s="43" t="s">
        <v>114</v>
      </c>
      <c r="H1103" s="51" t="s">
        <v>223</v>
      </c>
      <c r="I1103" s="43" t="s">
        <v>273</v>
      </c>
      <c r="J1103" s="43"/>
      <c r="K1103" s="52"/>
      <c r="L1103" s="43"/>
      <c r="M1103" s="43"/>
      <c r="N1103" s="43" t="s">
        <v>10974</v>
      </c>
      <c r="O1103" s="48">
        <v>43722</v>
      </c>
      <c r="P1103" s="43" t="s">
        <v>4652</v>
      </c>
      <c r="Q1103" s="31" t="b">
        <f>IF(AND(OR(G1103:G1107=DATOS!C$8,G1103:G1107=DATOS!C$9),H1103:H1107=DATOS!B$4),ROW(G1103:G1107))</f>
        <v>0</v>
      </c>
      <c r="R1103" s="31" t="str">
        <f t="shared" ca="1" si="0"/>
        <v/>
      </c>
      <c r="S1103" s="31">
        <f t="shared" ca="1" si="8"/>
        <v>0</v>
      </c>
      <c r="T1103" s="32"/>
      <c r="U1103" s="32"/>
      <c r="V1103" s="32"/>
      <c r="W1103" s="32"/>
      <c r="X1103" s="32"/>
      <c r="Y1103" s="32"/>
      <c r="Z1103" s="32"/>
      <c r="AA1103" s="32"/>
      <c r="AB1103" s="32"/>
      <c r="AC1103" s="32"/>
      <c r="AD1103" s="32"/>
      <c r="AE1103" s="32"/>
    </row>
    <row r="1104" spans="1:31" ht="12.75">
      <c r="A1104" s="37" t="s">
        <v>5225</v>
      </c>
      <c r="B1104" s="43" t="s">
        <v>339</v>
      </c>
      <c r="C1104" s="45" t="s">
        <v>4661</v>
      </c>
      <c r="D1104" s="45" t="s">
        <v>4647</v>
      </c>
      <c r="E1104" s="374">
        <v>43722</v>
      </c>
      <c r="F1104" s="43" t="s">
        <v>4710</v>
      </c>
      <c r="G1104" s="43" t="s">
        <v>114</v>
      </c>
      <c r="H1104" s="51" t="s">
        <v>223</v>
      </c>
      <c r="I1104" s="43" t="s">
        <v>226</v>
      </c>
      <c r="J1104" s="43"/>
      <c r="K1104" s="52"/>
      <c r="L1104" s="43"/>
      <c r="M1104" s="43"/>
      <c r="N1104" s="43" t="s">
        <v>6051</v>
      </c>
      <c r="O1104" s="48">
        <v>43722</v>
      </c>
      <c r="P1104" s="43" t="s">
        <v>4652</v>
      </c>
      <c r="Q1104" s="31" t="b">
        <f>IF(AND(OR(G1104:G1108=DATOS!C$8,G1104:G1108=DATOS!C$9),H1104:H1108=DATOS!B$4),ROW(G1104:G1108))</f>
        <v>0</v>
      </c>
      <c r="R1104" s="31" t="str">
        <f t="shared" ca="1" si="0"/>
        <v/>
      </c>
      <c r="S1104" s="31">
        <f t="shared" ca="1" si="8"/>
        <v>0</v>
      </c>
      <c r="T1104" s="32"/>
      <c r="U1104" s="32"/>
      <c r="V1104" s="32"/>
      <c r="W1104" s="32"/>
      <c r="X1104" s="32"/>
      <c r="Y1104" s="32"/>
      <c r="Z1104" s="32"/>
      <c r="AA1104" s="32"/>
      <c r="AB1104" s="32"/>
      <c r="AC1104" s="32"/>
      <c r="AD1104" s="32"/>
      <c r="AE1104" s="32"/>
    </row>
    <row r="1105" spans="1:31" ht="12.75">
      <c r="A1105" s="37" t="s">
        <v>10981</v>
      </c>
      <c r="B1105" s="43" t="s">
        <v>10982</v>
      </c>
      <c r="C1105" s="45" t="s">
        <v>478</v>
      </c>
      <c r="D1105" s="45" t="s">
        <v>4647</v>
      </c>
      <c r="E1105" s="374">
        <v>43722</v>
      </c>
      <c r="F1105" s="43" t="s">
        <v>10983</v>
      </c>
      <c r="G1105" s="43" t="s">
        <v>384</v>
      </c>
      <c r="H1105" s="51" t="s">
        <v>223</v>
      </c>
      <c r="I1105" s="43" t="s">
        <v>226</v>
      </c>
      <c r="J1105" s="43"/>
      <c r="K1105" s="52"/>
      <c r="L1105" s="43"/>
      <c r="M1105" s="43"/>
      <c r="N1105" s="43" t="s">
        <v>10984</v>
      </c>
      <c r="O1105" s="48">
        <v>43736</v>
      </c>
      <c r="P1105" s="43" t="s">
        <v>389</v>
      </c>
      <c r="Q1105" s="31" t="b">
        <f>IF(AND(OR(G1105:G1109=DATOS!C$8,G1105:G1109=DATOS!C$9),H1105:H1109=DATOS!B$4),ROW(G1105:G1109))</f>
        <v>0</v>
      </c>
      <c r="R1105" s="31" t="str">
        <f t="shared" ca="1" si="0"/>
        <v/>
      </c>
      <c r="S1105" s="31">
        <f t="shared" ca="1" si="8"/>
        <v>0</v>
      </c>
      <c r="T1105" s="32"/>
      <c r="U1105" s="32"/>
      <c r="V1105" s="32"/>
      <c r="W1105" s="32"/>
      <c r="X1105" s="32"/>
      <c r="Y1105" s="32"/>
      <c r="Z1105" s="32"/>
      <c r="AA1105" s="32"/>
      <c r="AB1105" s="32"/>
      <c r="AC1105" s="32"/>
      <c r="AD1105" s="32"/>
      <c r="AE1105" s="32"/>
    </row>
    <row r="1106" spans="1:31" ht="12.75">
      <c r="A1106" s="37" t="s">
        <v>10181</v>
      </c>
      <c r="B1106" s="43" t="s">
        <v>10182</v>
      </c>
      <c r="C1106" s="45" t="s">
        <v>4655</v>
      </c>
      <c r="D1106" s="45" t="s">
        <v>4647</v>
      </c>
      <c r="E1106" s="374">
        <v>43722</v>
      </c>
      <c r="F1106" s="43" t="s">
        <v>10989</v>
      </c>
      <c r="G1106" s="43" t="s">
        <v>114</v>
      </c>
      <c r="H1106" s="51" t="s">
        <v>223</v>
      </c>
      <c r="I1106" s="43" t="s">
        <v>226</v>
      </c>
      <c r="J1106" s="43"/>
      <c r="K1106" s="52"/>
      <c r="L1106" s="43"/>
      <c r="M1106" s="43"/>
      <c r="N1106" s="43" t="s">
        <v>10990</v>
      </c>
      <c r="O1106" s="48">
        <v>43722</v>
      </c>
      <c r="P1106" s="43" t="s">
        <v>4652</v>
      </c>
      <c r="Q1106" s="31" t="b">
        <f>IF(AND(OR(G1106:G1110=DATOS!C$8,G1106:G1110=DATOS!C$9),H1106:H1110=DATOS!B$4),ROW(G1106:G1110))</f>
        <v>0</v>
      </c>
      <c r="R1106" s="31" t="str">
        <f t="shared" ca="1" si="0"/>
        <v/>
      </c>
      <c r="S1106" s="31">
        <f t="shared" ca="1" si="8"/>
        <v>0</v>
      </c>
      <c r="T1106" s="32"/>
      <c r="U1106" s="32"/>
      <c r="V1106" s="32"/>
      <c r="W1106" s="32"/>
      <c r="X1106" s="32"/>
      <c r="Y1106" s="32"/>
      <c r="Z1106" s="32"/>
      <c r="AA1106" s="32"/>
      <c r="AB1106" s="32"/>
      <c r="AC1106" s="32"/>
      <c r="AD1106" s="32"/>
      <c r="AE1106" s="32"/>
    </row>
    <row r="1107" spans="1:31" ht="12.75">
      <c r="A1107" s="37" t="s">
        <v>10503</v>
      </c>
      <c r="B1107" s="43" t="s">
        <v>10504</v>
      </c>
      <c r="C1107" s="45" t="s">
        <v>5573</v>
      </c>
      <c r="D1107" s="45" t="s">
        <v>266</v>
      </c>
      <c r="E1107" s="374">
        <v>43722</v>
      </c>
      <c r="F1107" s="43" t="s">
        <v>361</v>
      </c>
      <c r="G1107" s="43" t="s">
        <v>384</v>
      </c>
      <c r="H1107" s="51" t="s">
        <v>223</v>
      </c>
      <c r="I1107" s="43" t="s">
        <v>273</v>
      </c>
      <c r="J1107" s="43"/>
      <c r="K1107" s="52">
        <v>43725</v>
      </c>
      <c r="L1107" s="48">
        <v>43672</v>
      </c>
      <c r="M1107" s="43"/>
      <c r="N1107" s="43" t="s">
        <v>10995</v>
      </c>
      <c r="O1107" s="48">
        <v>43735</v>
      </c>
      <c r="P1107" s="43" t="s">
        <v>389</v>
      </c>
      <c r="Q1107" s="31" t="b">
        <f>IF(AND(OR(G1107:G1111=DATOS!C$8,G1107:G1111=DATOS!C$9),H1107:H1111=DATOS!B$4),ROW(G1107:G1111))</f>
        <v>0</v>
      </c>
      <c r="R1107" s="31" t="str">
        <f t="shared" ca="1" si="0"/>
        <v/>
      </c>
      <c r="S1107" s="31">
        <f t="shared" ca="1" si="8"/>
        <v>0</v>
      </c>
      <c r="T1107" s="32"/>
      <c r="U1107" s="32"/>
      <c r="V1107" s="32"/>
      <c r="W1107" s="32"/>
      <c r="X1107" s="32"/>
      <c r="Y1107" s="32"/>
      <c r="Z1107" s="32"/>
      <c r="AA1107" s="32"/>
      <c r="AB1107" s="32"/>
      <c r="AC1107" s="32"/>
      <c r="AD1107" s="32"/>
      <c r="AE1107" s="32"/>
    </row>
    <row r="1108" spans="1:31" ht="12.75">
      <c r="A1108" s="37" t="s">
        <v>11000</v>
      </c>
      <c r="B1108" s="43" t="s">
        <v>11001</v>
      </c>
      <c r="C1108" s="45" t="s">
        <v>263</v>
      </c>
      <c r="D1108" s="45" t="s">
        <v>266</v>
      </c>
      <c r="E1108" s="374">
        <v>43722</v>
      </c>
      <c r="F1108" s="43" t="s">
        <v>361</v>
      </c>
      <c r="G1108" s="43" t="s">
        <v>114</v>
      </c>
      <c r="H1108" s="51" t="s">
        <v>223</v>
      </c>
      <c r="I1108" s="43" t="s">
        <v>273</v>
      </c>
      <c r="J1108" s="43"/>
      <c r="K1108" s="52">
        <v>43725</v>
      </c>
      <c r="L1108" s="43"/>
      <c r="M1108" s="43"/>
      <c r="N1108" s="43" t="s">
        <v>7368</v>
      </c>
      <c r="O1108" s="48">
        <v>43726</v>
      </c>
      <c r="P1108" s="43" t="s">
        <v>276</v>
      </c>
      <c r="Q1108" s="31" t="b">
        <f>IF(AND(OR(G1108:G1112=DATOS!C$8,G1108:G1112=DATOS!C$9),H1108:H1112=DATOS!B$4),ROW(G1108:G1112))</f>
        <v>0</v>
      </c>
      <c r="R1108" s="31" t="str">
        <f t="shared" ca="1" si="0"/>
        <v/>
      </c>
      <c r="S1108" s="31">
        <f t="shared" ca="1" si="8"/>
        <v>0</v>
      </c>
      <c r="T1108" s="32"/>
      <c r="U1108" s="32"/>
      <c r="V1108" s="32"/>
      <c r="W1108" s="32"/>
      <c r="X1108" s="32"/>
      <c r="Y1108" s="32"/>
      <c r="Z1108" s="32"/>
      <c r="AA1108" s="32"/>
      <c r="AB1108" s="32"/>
      <c r="AC1108" s="32"/>
      <c r="AD1108" s="32"/>
      <c r="AE1108" s="32"/>
    </row>
    <row r="1109" spans="1:31" ht="12.75">
      <c r="A1109" s="37" t="s">
        <v>9453</v>
      </c>
      <c r="B1109" s="43" t="s">
        <v>9454</v>
      </c>
      <c r="C1109" s="45" t="s">
        <v>664</v>
      </c>
      <c r="D1109" s="45" t="s">
        <v>4671</v>
      </c>
      <c r="E1109" s="374">
        <v>43724</v>
      </c>
      <c r="F1109" s="43" t="s">
        <v>11003</v>
      </c>
      <c r="G1109" s="43" t="s">
        <v>271</v>
      </c>
      <c r="H1109" s="51" t="s">
        <v>223</v>
      </c>
      <c r="I1109" s="43" t="s">
        <v>226</v>
      </c>
      <c r="J1109" s="43"/>
      <c r="K1109" s="52"/>
      <c r="L1109" s="43"/>
      <c r="M1109" s="43"/>
      <c r="N1109" s="43" t="s">
        <v>4797</v>
      </c>
      <c r="O1109" s="48">
        <v>43724</v>
      </c>
      <c r="P1109" s="43" t="s">
        <v>4675</v>
      </c>
      <c r="Q1109" s="31" t="b">
        <f>IF(AND(OR(G1109:G1113=DATOS!C$8,G1109:G1113=DATOS!C$9),H1109:H1113=DATOS!B$4),ROW(G1109:G1113))</f>
        <v>0</v>
      </c>
      <c r="R1109" s="31" t="str">
        <f t="shared" ca="1" si="0"/>
        <v/>
      </c>
      <c r="S1109" s="31">
        <f t="shared" ca="1" si="8"/>
        <v>0</v>
      </c>
      <c r="T1109" s="32"/>
      <c r="U1109" s="32"/>
      <c r="V1109" s="32"/>
      <c r="W1109" s="32"/>
      <c r="X1109" s="32"/>
      <c r="Y1109" s="32"/>
      <c r="Z1109" s="32"/>
      <c r="AA1109" s="32"/>
      <c r="AB1109" s="32"/>
      <c r="AC1109" s="32"/>
      <c r="AD1109" s="32"/>
      <c r="AE1109" s="32"/>
    </row>
    <row r="1110" spans="1:31" ht="12.75">
      <c r="A1110" s="37" t="s">
        <v>6162</v>
      </c>
      <c r="B1110" s="43" t="s">
        <v>6163</v>
      </c>
      <c r="C1110" s="45" t="s">
        <v>942</v>
      </c>
      <c r="D1110" s="45" t="s">
        <v>7690</v>
      </c>
      <c r="E1110" s="374">
        <v>43724</v>
      </c>
      <c r="F1110" s="43" t="s">
        <v>5780</v>
      </c>
      <c r="G1110" s="43" t="s">
        <v>114</v>
      </c>
      <c r="H1110" s="51" t="s">
        <v>223</v>
      </c>
      <c r="I1110" s="43" t="s">
        <v>226</v>
      </c>
      <c r="J1110" s="43"/>
      <c r="K1110" s="52"/>
      <c r="L1110" s="43"/>
      <c r="M1110" s="43"/>
      <c r="N1110" s="43" t="s">
        <v>8395</v>
      </c>
      <c r="O1110" s="48">
        <v>43724</v>
      </c>
      <c r="P1110" s="43" t="s">
        <v>7650</v>
      </c>
      <c r="Q1110" s="31" t="b">
        <f>IF(AND(OR(G1110:G1114=DATOS!C$8,G1110:G1114=DATOS!C$9),H1110:H1114=DATOS!B$4),ROW(G1110:G1114))</f>
        <v>0</v>
      </c>
      <c r="R1110" s="31" t="str">
        <f t="shared" ca="1" si="0"/>
        <v/>
      </c>
      <c r="S1110" s="31">
        <f t="shared" ca="1" si="8"/>
        <v>0</v>
      </c>
      <c r="T1110" s="32"/>
      <c r="U1110" s="32"/>
      <c r="V1110" s="32"/>
      <c r="W1110" s="32"/>
      <c r="X1110" s="32"/>
      <c r="Y1110" s="32"/>
      <c r="Z1110" s="32"/>
      <c r="AA1110" s="32"/>
      <c r="AB1110" s="32"/>
      <c r="AC1110" s="32"/>
      <c r="AD1110" s="32"/>
      <c r="AE1110" s="32"/>
    </row>
    <row r="1111" spans="1:31" ht="12.75">
      <c r="A1111" s="37" t="s">
        <v>11011</v>
      </c>
      <c r="B1111" s="43" t="s">
        <v>11012</v>
      </c>
      <c r="C1111" s="45" t="s">
        <v>4655</v>
      </c>
      <c r="D1111" s="45" t="s">
        <v>7690</v>
      </c>
      <c r="E1111" s="374">
        <v>43724</v>
      </c>
      <c r="F1111" s="43" t="s">
        <v>9384</v>
      </c>
      <c r="G1111" s="43" t="s">
        <v>384</v>
      </c>
      <c r="H1111" s="51" t="s">
        <v>223</v>
      </c>
      <c r="I1111" s="43" t="s">
        <v>226</v>
      </c>
      <c r="J1111" s="43"/>
      <c r="K1111" s="52">
        <v>43728</v>
      </c>
      <c r="L1111" s="43"/>
      <c r="M1111" s="43"/>
      <c r="N1111" s="43" t="s">
        <v>11015</v>
      </c>
      <c r="O1111" s="48">
        <v>43741</v>
      </c>
      <c r="P1111" s="43" t="s">
        <v>389</v>
      </c>
      <c r="Q1111" s="31" t="b">
        <f>IF(AND(OR(G1111:G1115=DATOS!C$8,G1111:G1115=DATOS!C$9),H1111:H1115=DATOS!B$4),ROW(G1111:G1115))</f>
        <v>0</v>
      </c>
      <c r="R1111" s="31" t="str">
        <f t="shared" ca="1" si="0"/>
        <v/>
      </c>
      <c r="S1111" s="31">
        <f t="shared" ca="1" si="8"/>
        <v>0</v>
      </c>
      <c r="T1111" s="32"/>
      <c r="U1111" s="32"/>
      <c r="V1111" s="32"/>
      <c r="W1111" s="32"/>
      <c r="X1111" s="32"/>
      <c r="Y1111" s="32"/>
      <c r="Z1111" s="32"/>
      <c r="AA1111" s="32"/>
      <c r="AB1111" s="32"/>
      <c r="AC1111" s="32"/>
      <c r="AD1111" s="32"/>
      <c r="AE1111" s="32"/>
    </row>
    <row r="1112" spans="1:31" ht="12.75">
      <c r="A1112" s="37" t="s">
        <v>9477</v>
      </c>
      <c r="B1112" s="43" t="s">
        <v>9478</v>
      </c>
      <c r="C1112" s="45" t="s">
        <v>263</v>
      </c>
      <c r="D1112" s="45" t="s">
        <v>7690</v>
      </c>
      <c r="E1112" s="374">
        <v>43724</v>
      </c>
      <c r="F1112" s="43" t="s">
        <v>7919</v>
      </c>
      <c r="G1112" s="43" t="s">
        <v>271</v>
      </c>
      <c r="H1112" s="51" t="s">
        <v>223</v>
      </c>
      <c r="I1112" s="43" t="s">
        <v>226</v>
      </c>
      <c r="J1112" s="43"/>
      <c r="K1112" s="52"/>
      <c r="L1112" s="43"/>
      <c r="M1112" s="43"/>
      <c r="N1112" s="43" t="s">
        <v>11020</v>
      </c>
      <c r="O1112" s="48">
        <v>43724</v>
      </c>
      <c r="P1112" s="43" t="s">
        <v>7650</v>
      </c>
      <c r="Q1112" s="31" t="b">
        <f>IF(AND(OR(G1112:G1116=DATOS!C$8,G1112:G1116=DATOS!C$9),H1112:H1116=DATOS!B$4),ROW(G1112:G1116))</f>
        <v>0</v>
      </c>
      <c r="R1112" s="31" t="str">
        <f t="shared" ca="1" si="0"/>
        <v/>
      </c>
      <c r="S1112" s="31">
        <f t="shared" ca="1" si="8"/>
        <v>0</v>
      </c>
      <c r="T1112" s="32"/>
      <c r="U1112" s="32"/>
      <c r="V1112" s="32"/>
      <c r="W1112" s="32"/>
      <c r="X1112" s="32"/>
      <c r="Y1112" s="32"/>
      <c r="Z1112" s="32"/>
      <c r="AA1112" s="32"/>
      <c r="AB1112" s="32"/>
      <c r="AC1112" s="32"/>
      <c r="AD1112" s="32"/>
      <c r="AE1112" s="32"/>
    </row>
    <row r="1113" spans="1:31" ht="12.75">
      <c r="A1113" s="37" t="s">
        <v>10049</v>
      </c>
      <c r="B1113" s="43" t="s">
        <v>6989</v>
      </c>
      <c r="C1113" s="45" t="s">
        <v>5612</v>
      </c>
      <c r="D1113" s="45" t="s">
        <v>4647</v>
      </c>
      <c r="E1113" s="43" t="s">
        <v>11028</v>
      </c>
      <c r="F1113" s="43" t="s">
        <v>4787</v>
      </c>
      <c r="G1113" s="43" t="s">
        <v>114</v>
      </c>
      <c r="H1113" s="51" t="s">
        <v>223</v>
      </c>
      <c r="I1113" s="43" t="s">
        <v>226</v>
      </c>
      <c r="J1113" s="43"/>
      <c r="K1113" s="52"/>
      <c r="L1113" s="43"/>
      <c r="M1113" s="43"/>
      <c r="N1113" s="43" t="s">
        <v>4698</v>
      </c>
      <c r="O1113" s="48">
        <v>43725</v>
      </c>
      <c r="P1113" s="43" t="s">
        <v>4652</v>
      </c>
      <c r="Q1113" s="31" t="b">
        <f>IF(AND(OR(G1113:G1117=DATOS!C$8,G1113:G1117=DATOS!C$9),H1113:H1117=DATOS!B$4),ROW(G1113:G1117))</f>
        <v>0</v>
      </c>
      <c r="R1113" s="31" t="e">
        <f t="shared" ca="1" si="0"/>
        <v>#VALUE!</v>
      </c>
      <c r="S1113" s="31" t="e">
        <f t="shared" ca="1" si="8"/>
        <v>#VALUE!</v>
      </c>
      <c r="T1113" s="32"/>
      <c r="U1113" s="32"/>
      <c r="V1113" s="32"/>
      <c r="W1113" s="32"/>
      <c r="X1113" s="32"/>
      <c r="Y1113" s="32"/>
      <c r="Z1113" s="32"/>
      <c r="AA1113" s="32"/>
      <c r="AB1113" s="32"/>
      <c r="AC1113" s="32"/>
      <c r="AD1113" s="32"/>
      <c r="AE1113" s="32"/>
    </row>
    <row r="1114" spans="1:31" ht="12.75">
      <c r="A1114" s="37" t="s">
        <v>11032</v>
      </c>
      <c r="B1114" s="43" t="s">
        <v>11033</v>
      </c>
      <c r="C1114" s="45" t="s">
        <v>478</v>
      </c>
      <c r="D1114" s="45" t="s">
        <v>4647</v>
      </c>
      <c r="E1114" s="374">
        <v>43725</v>
      </c>
      <c r="F1114" s="43" t="s">
        <v>11034</v>
      </c>
      <c r="G1114" s="43" t="s">
        <v>114</v>
      </c>
      <c r="H1114" s="51" t="s">
        <v>223</v>
      </c>
      <c r="I1114" s="43" t="s">
        <v>226</v>
      </c>
      <c r="J1114" s="43"/>
      <c r="K1114" s="52"/>
      <c r="L1114" s="43"/>
      <c r="M1114" s="43"/>
      <c r="N1114" s="43" t="s">
        <v>11035</v>
      </c>
      <c r="O1114" s="48">
        <v>43725</v>
      </c>
      <c r="P1114" s="43" t="s">
        <v>4652</v>
      </c>
      <c r="Q1114" s="31" t="b">
        <f>IF(AND(OR(G1114:G1118=DATOS!C$8,G1114:G1118=DATOS!C$9),H1114:H1118=DATOS!B$4),ROW(G1114:G1118))</f>
        <v>0</v>
      </c>
      <c r="R1114" s="31" t="str">
        <f t="shared" ca="1" si="0"/>
        <v/>
      </c>
      <c r="S1114" s="31">
        <f t="shared" ca="1" si="8"/>
        <v>0</v>
      </c>
      <c r="T1114" s="32"/>
      <c r="U1114" s="32"/>
      <c r="V1114" s="32"/>
      <c r="W1114" s="32"/>
      <c r="X1114" s="32"/>
      <c r="Y1114" s="32"/>
      <c r="Z1114" s="32"/>
      <c r="AA1114" s="32"/>
      <c r="AB1114" s="32"/>
      <c r="AC1114" s="32"/>
      <c r="AD1114" s="32"/>
      <c r="AE1114" s="32"/>
    </row>
    <row r="1115" spans="1:31" ht="12.75">
      <c r="A1115" s="37" t="s">
        <v>11039</v>
      </c>
      <c r="B1115" s="43" t="s">
        <v>6619</v>
      </c>
      <c r="C1115" s="45" t="s">
        <v>4655</v>
      </c>
      <c r="D1115" s="45" t="s">
        <v>266</v>
      </c>
      <c r="E1115" s="374">
        <v>43725</v>
      </c>
      <c r="F1115" s="43" t="s">
        <v>11041</v>
      </c>
      <c r="G1115" s="43" t="s">
        <v>483</v>
      </c>
      <c r="H1115" s="51" t="s">
        <v>223</v>
      </c>
      <c r="I1115" s="43" t="s">
        <v>226</v>
      </c>
      <c r="J1115" s="43"/>
      <c r="K1115" s="52"/>
      <c r="L1115" s="43"/>
      <c r="M1115" s="43"/>
      <c r="N1115" s="43" t="s">
        <v>11044</v>
      </c>
      <c r="O1115" s="48">
        <v>43725</v>
      </c>
      <c r="P1115" s="43" t="s">
        <v>276</v>
      </c>
      <c r="Q1115" s="31" t="b">
        <f>IF(AND(OR(G1115:G1119=DATOS!C$8,G1115:G1119=DATOS!C$9),H1115:H1119=DATOS!B$4),ROW(G1115:G1119))</f>
        <v>0</v>
      </c>
      <c r="R1115" s="31" t="str">
        <f t="shared" ca="1" si="0"/>
        <v/>
      </c>
      <c r="S1115" s="31">
        <f t="shared" ca="1" si="8"/>
        <v>0</v>
      </c>
      <c r="T1115" s="32"/>
      <c r="U1115" s="32"/>
      <c r="V1115" s="32"/>
      <c r="W1115" s="32"/>
      <c r="X1115" s="32"/>
      <c r="Y1115" s="32"/>
      <c r="Z1115" s="32"/>
      <c r="AA1115" s="32"/>
      <c r="AB1115" s="32"/>
      <c r="AC1115" s="32"/>
      <c r="AD1115" s="32"/>
      <c r="AE1115" s="32"/>
    </row>
    <row r="1116" spans="1:31" ht="12.75">
      <c r="A1116" s="37" t="s">
        <v>6778</v>
      </c>
      <c r="B1116" s="43" t="s">
        <v>5318</v>
      </c>
      <c r="C1116" s="45" t="s">
        <v>216</v>
      </c>
      <c r="D1116" s="45" t="s">
        <v>7690</v>
      </c>
      <c r="E1116" s="374">
        <v>43725</v>
      </c>
      <c r="F1116" s="43" t="s">
        <v>7919</v>
      </c>
      <c r="G1116" s="43" t="s">
        <v>271</v>
      </c>
      <c r="H1116" s="51" t="s">
        <v>223</v>
      </c>
      <c r="I1116" s="43" t="s">
        <v>226</v>
      </c>
      <c r="J1116" s="43"/>
      <c r="K1116" s="52"/>
      <c r="L1116" s="43"/>
      <c r="M1116" s="43"/>
      <c r="N1116" s="43" t="s">
        <v>11047</v>
      </c>
      <c r="O1116" s="48">
        <v>43725</v>
      </c>
      <c r="P1116" s="43" t="s">
        <v>7650</v>
      </c>
      <c r="Q1116" s="31" t="b">
        <f>IF(AND(OR(G1116:G1120=DATOS!C$8,G1116:G1120=DATOS!C$9),H1116:H1120=DATOS!B$4),ROW(G1116:G1120))</f>
        <v>0</v>
      </c>
      <c r="R1116" s="31" t="str">
        <f t="shared" ca="1" si="0"/>
        <v/>
      </c>
      <c r="S1116" s="31">
        <f t="shared" ca="1" si="8"/>
        <v>0</v>
      </c>
      <c r="T1116" s="32"/>
      <c r="U1116" s="32"/>
      <c r="V1116" s="32"/>
      <c r="W1116" s="32"/>
      <c r="X1116" s="32"/>
      <c r="Y1116" s="32"/>
      <c r="Z1116" s="32"/>
      <c r="AA1116" s="32"/>
      <c r="AB1116" s="32"/>
      <c r="AC1116" s="32"/>
      <c r="AD1116" s="32"/>
      <c r="AE1116" s="32"/>
    </row>
    <row r="1117" spans="1:31" ht="12.75">
      <c r="A1117" s="37" t="s">
        <v>7352</v>
      </c>
      <c r="B1117" s="43" t="s">
        <v>7350</v>
      </c>
      <c r="C1117" s="45" t="s">
        <v>380</v>
      </c>
      <c r="D1117" s="45" t="s">
        <v>4647</v>
      </c>
      <c r="E1117" s="374">
        <v>43725</v>
      </c>
      <c r="F1117" s="43" t="s">
        <v>4710</v>
      </c>
      <c r="G1117" s="43" t="s">
        <v>384</v>
      </c>
      <c r="H1117" s="51" t="s">
        <v>223</v>
      </c>
      <c r="I1117" s="43" t="s">
        <v>226</v>
      </c>
      <c r="J1117" s="43"/>
      <c r="K1117" s="52"/>
      <c r="L1117" s="43"/>
      <c r="M1117" s="43"/>
      <c r="N1117" s="43" t="s">
        <v>5421</v>
      </c>
      <c r="O1117" s="48">
        <v>43728</v>
      </c>
      <c r="P1117" s="43" t="s">
        <v>4675</v>
      </c>
      <c r="Q1117" s="31" t="b">
        <f>IF(AND(OR(G1117:G1121=DATOS!C$8,G1117:G1121=DATOS!C$9),H1117:H1121=DATOS!B$4),ROW(G1117:G1121))</f>
        <v>0</v>
      </c>
      <c r="R1117" s="31" t="str">
        <f t="shared" ca="1" si="0"/>
        <v/>
      </c>
      <c r="S1117" s="31">
        <f t="shared" ca="1" si="8"/>
        <v>0</v>
      </c>
      <c r="T1117" s="32"/>
      <c r="U1117" s="32"/>
      <c r="V1117" s="32"/>
      <c r="W1117" s="32"/>
      <c r="X1117" s="32"/>
      <c r="Y1117" s="32"/>
      <c r="Z1117" s="32"/>
      <c r="AA1117" s="32"/>
      <c r="AB1117" s="32"/>
      <c r="AC1117" s="32"/>
      <c r="AD1117" s="32"/>
      <c r="AE1117" s="32"/>
    </row>
    <row r="1118" spans="1:31" ht="12.75">
      <c r="A1118" s="37" t="s">
        <v>10763</v>
      </c>
      <c r="B1118" s="43" t="s">
        <v>11056</v>
      </c>
      <c r="C1118" s="45" t="s">
        <v>263</v>
      </c>
      <c r="D1118" s="45" t="s">
        <v>7690</v>
      </c>
      <c r="E1118" s="374">
        <v>43725</v>
      </c>
      <c r="F1118" s="43" t="s">
        <v>11057</v>
      </c>
      <c r="G1118" s="43" t="s">
        <v>271</v>
      </c>
      <c r="H1118" s="51" t="s">
        <v>223</v>
      </c>
      <c r="I1118" s="43" t="s">
        <v>273</v>
      </c>
      <c r="J1118" s="43"/>
      <c r="K1118" s="52"/>
      <c r="L1118" s="43"/>
      <c r="M1118" s="43"/>
      <c r="N1118" s="43" t="s">
        <v>11058</v>
      </c>
      <c r="O1118" s="48">
        <v>43725</v>
      </c>
      <c r="P1118" s="43" t="s">
        <v>7650</v>
      </c>
      <c r="Q1118" s="31" t="b">
        <f>IF(AND(OR(G1118:G1122=DATOS!C$8,G1118:G1122=DATOS!C$9),H1118:H1122=DATOS!B$4),ROW(G1118:G1122))</f>
        <v>0</v>
      </c>
      <c r="R1118" s="31" t="str">
        <f t="shared" ca="1" si="0"/>
        <v/>
      </c>
      <c r="S1118" s="31">
        <f t="shared" ca="1" si="8"/>
        <v>0</v>
      </c>
      <c r="T1118" s="32"/>
      <c r="U1118" s="32"/>
      <c r="V1118" s="32"/>
      <c r="W1118" s="32"/>
      <c r="X1118" s="32"/>
      <c r="Y1118" s="32"/>
      <c r="Z1118" s="32"/>
      <c r="AA1118" s="32"/>
      <c r="AB1118" s="32"/>
      <c r="AC1118" s="32"/>
      <c r="AD1118" s="32"/>
      <c r="AE1118" s="32"/>
    </row>
    <row r="1119" spans="1:31" ht="12.75">
      <c r="A1119" s="37" t="s">
        <v>6493</v>
      </c>
      <c r="B1119" s="43" t="s">
        <v>6494</v>
      </c>
      <c r="C1119" s="45" t="s">
        <v>4491</v>
      </c>
      <c r="D1119" s="45" t="s">
        <v>4647</v>
      </c>
      <c r="E1119" s="374">
        <v>43726</v>
      </c>
      <c r="F1119" s="43" t="s">
        <v>5128</v>
      </c>
      <c r="G1119" s="43" t="s">
        <v>384</v>
      </c>
      <c r="H1119" s="51" t="s">
        <v>223</v>
      </c>
      <c r="I1119" s="43" t="s">
        <v>226</v>
      </c>
      <c r="J1119" s="43"/>
      <c r="K1119" s="52"/>
      <c r="L1119" s="43"/>
      <c r="M1119" s="43"/>
      <c r="N1119" s="43" t="s">
        <v>11059</v>
      </c>
      <c r="O1119" s="48">
        <v>43729</v>
      </c>
      <c r="P1119" s="43" t="s">
        <v>389</v>
      </c>
      <c r="Q1119" s="31" t="b">
        <f>IF(AND(OR(G1119:G1123=DATOS!C$8,G1119:G1123=DATOS!C$9),H1119:H1123=DATOS!B$4),ROW(G1119:G1123))</f>
        <v>0</v>
      </c>
      <c r="R1119" s="31" t="str">
        <f t="shared" ca="1" si="0"/>
        <v/>
      </c>
      <c r="S1119" s="31">
        <f t="shared" ca="1" si="8"/>
        <v>0</v>
      </c>
      <c r="T1119" s="32"/>
      <c r="U1119" s="32"/>
      <c r="V1119" s="32"/>
      <c r="W1119" s="32"/>
      <c r="X1119" s="32"/>
      <c r="Y1119" s="32"/>
      <c r="Z1119" s="32"/>
      <c r="AA1119" s="32"/>
      <c r="AB1119" s="32"/>
      <c r="AC1119" s="32"/>
      <c r="AD1119" s="32"/>
      <c r="AE1119" s="32"/>
    </row>
    <row r="1120" spans="1:31" ht="12.75">
      <c r="A1120" s="37" t="s">
        <v>11061</v>
      </c>
      <c r="B1120" s="43" t="s">
        <v>11062</v>
      </c>
      <c r="C1120" s="45" t="s">
        <v>624</v>
      </c>
      <c r="D1120" s="45" t="s">
        <v>4647</v>
      </c>
      <c r="E1120" s="374">
        <v>43726</v>
      </c>
      <c r="F1120" s="43" t="s">
        <v>4787</v>
      </c>
      <c r="G1120" s="43" t="s">
        <v>114</v>
      </c>
      <c r="H1120" s="51" t="s">
        <v>223</v>
      </c>
      <c r="I1120" s="43" t="s">
        <v>226</v>
      </c>
      <c r="J1120" s="43"/>
      <c r="K1120" s="52"/>
      <c r="L1120" s="43"/>
      <c r="M1120" s="43"/>
      <c r="N1120" s="43" t="s">
        <v>11064</v>
      </c>
      <c r="O1120" s="48">
        <v>43726</v>
      </c>
      <c r="P1120" s="43" t="s">
        <v>4652</v>
      </c>
      <c r="Q1120" s="31" t="b">
        <f>IF(AND(OR(G1120:G1124=DATOS!C$8,G1120:G1124=DATOS!C$9),H1120:H1124=DATOS!B$4),ROW(G1120:G1124))</f>
        <v>0</v>
      </c>
      <c r="R1120" s="31" t="str">
        <f t="shared" ca="1" si="0"/>
        <v/>
      </c>
      <c r="S1120" s="31">
        <f t="shared" ca="1" si="8"/>
        <v>0</v>
      </c>
      <c r="T1120" s="32"/>
      <c r="U1120" s="32"/>
      <c r="V1120" s="32"/>
      <c r="W1120" s="32"/>
      <c r="X1120" s="32"/>
      <c r="Y1120" s="32"/>
      <c r="Z1120" s="32"/>
      <c r="AA1120" s="32"/>
      <c r="AB1120" s="32"/>
      <c r="AC1120" s="32"/>
      <c r="AD1120" s="32"/>
      <c r="AE1120" s="32"/>
    </row>
    <row r="1121" spans="1:31" ht="12.75">
      <c r="A1121" s="37" t="s">
        <v>11067</v>
      </c>
      <c r="B1121" s="43" t="s">
        <v>11068</v>
      </c>
      <c r="C1121" s="45" t="s">
        <v>5086</v>
      </c>
      <c r="D1121" s="45" t="s">
        <v>266</v>
      </c>
      <c r="E1121" s="374">
        <v>43726</v>
      </c>
      <c r="F1121" s="43" t="s">
        <v>361</v>
      </c>
      <c r="G1121" s="43" t="s">
        <v>114</v>
      </c>
      <c r="H1121" s="51" t="s">
        <v>223</v>
      </c>
      <c r="I1121" s="43" t="s">
        <v>273</v>
      </c>
      <c r="J1121" s="43"/>
      <c r="K1121" s="52"/>
      <c r="L1121" s="43"/>
      <c r="M1121" s="43"/>
      <c r="N1121" s="43" t="s">
        <v>7499</v>
      </c>
      <c r="O1121" s="48">
        <v>43726</v>
      </c>
      <c r="P1121" s="43" t="s">
        <v>276</v>
      </c>
      <c r="Q1121" s="31" t="b">
        <f>IF(AND(OR(G1121:G1125=DATOS!C$8,G1121:G1125=DATOS!C$9),H1121:H1125=DATOS!B$4),ROW(G1121:G1125))</f>
        <v>0</v>
      </c>
      <c r="R1121" s="31" t="str">
        <f t="shared" ca="1" si="0"/>
        <v/>
      </c>
      <c r="S1121" s="31">
        <f t="shared" ca="1" si="8"/>
        <v>0</v>
      </c>
      <c r="T1121" s="32"/>
      <c r="U1121" s="32"/>
      <c r="V1121" s="32"/>
      <c r="W1121" s="32"/>
      <c r="X1121" s="32"/>
      <c r="Y1121" s="32"/>
      <c r="Z1121" s="32"/>
      <c r="AA1121" s="32"/>
      <c r="AB1121" s="32"/>
      <c r="AC1121" s="32"/>
      <c r="AD1121" s="32"/>
      <c r="AE1121" s="32"/>
    </row>
    <row r="1122" spans="1:31" ht="12.75">
      <c r="A1122" s="37" t="s">
        <v>11070</v>
      </c>
      <c r="B1122" s="43" t="s">
        <v>10514</v>
      </c>
      <c r="C1122" s="45" t="s">
        <v>4655</v>
      </c>
      <c r="D1122" s="45" t="s">
        <v>266</v>
      </c>
      <c r="E1122" s="374">
        <v>43727</v>
      </c>
      <c r="F1122" s="43" t="s">
        <v>11072</v>
      </c>
      <c r="G1122" s="43" t="s">
        <v>222</v>
      </c>
      <c r="H1122" s="51" t="s">
        <v>223</v>
      </c>
      <c r="I1122" s="43" t="s">
        <v>126</v>
      </c>
      <c r="J1122" s="43"/>
      <c r="K1122" s="52"/>
      <c r="L1122" s="43"/>
      <c r="M1122" s="43"/>
      <c r="N1122" s="43" t="s">
        <v>10250</v>
      </c>
      <c r="O1122" s="48">
        <v>43727</v>
      </c>
      <c r="P1122" s="43" t="s">
        <v>276</v>
      </c>
      <c r="Q1122" s="31" t="b">
        <f>IF(AND(OR(G1122:G1126=DATOS!C$8,G1122:G1126=DATOS!C$9),H1122:H1126=DATOS!B$4),ROW(G1122:G1126))</f>
        <v>0</v>
      </c>
      <c r="R1122" s="31" t="str">
        <f t="shared" ca="1" si="0"/>
        <v/>
      </c>
      <c r="S1122" s="31">
        <f t="shared" ca="1" si="8"/>
        <v>0</v>
      </c>
      <c r="T1122" s="32"/>
      <c r="U1122" s="32"/>
      <c r="V1122" s="32"/>
      <c r="W1122" s="32"/>
      <c r="X1122" s="32"/>
      <c r="Y1122" s="32"/>
      <c r="Z1122" s="32"/>
      <c r="AA1122" s="32"/>
      <c r="AB1122" s="32"/>
      <c r="AC1122" s="32"/>
      <c r="AD1122" s="32"/>
      <c r="AE1122" s="32"/>
    </row>
    <row r="1123" spans="1:31" ht="12.75">
      <c r="A1123" s="37" t="s">
        <v>11075</v>
      </c>
      <c r="B1123" s="43" t="s">
        <v>11076</v>
      </c>
      <c r="C1123" s="45" t="s">
        <v>898</v>
      </c>
      <c r="D1123" s="45" t="s">
        <v>266</v>
      </c>
      <c r="E1123" s="374">
        <v>43727</v>
      </c>
      <c r="F1123" s="43" t="s">
        <v>361</v>
      </c>
      <c r="G1123" s="43" t="s">
        <v>114</v>
      </c>
      <c r="H1123" s="51" t="s">
        <v>223</v>
      </c>
      <c r="I1123" s="43" t="s">
        <v>226</v>
      </c>
      <c r="J1123" s="43"/>
      <c r="K1123" s="52"/>
      <c r="L1123" s="43"/>
      <c r="M1123" s="43"/>
      <c r="N1123" s="43" t="s">
        <v>11079</v>
      </c>
      <c r="O1123" s="48">
        <v>43727</v>
      </c>
      <c r="P1123" s="43" t="s">
        <v>276</v>
      </c>
      <c r="Q1123" s="31" t="b">
        <f>IF(AND(OR(G1123:G1127=DATOS!C$8,G1123:G1127=DATOS!C$9),H1123:H1127=DATOS!B$4),ROW(G1123:G1127))</f>
        <v>0</v>
      </c>
      <c r="R1123" s="31" t="str">
        <f t="shared" ca="1" si="0"/>
        <v/>
      </c>
      <c r="S1123" s="31">
        <f t="shared" ca="1" si="8"/>
        <v>0</v>
      </c>
      <c r="T1123" s="32"/>
      <c r="U1123" s="32"/>
      <c r="V1123" s="32"/>
      <c r="W1123" s="32"/>
      <c r="X1123" s="32"/>
      <c r="Y1123" s="32"/>
      <c r="Z1123" s="32"/>
      <c r="AA1123" s="32"/>
      <c r="AB1123" s="32"/>
      <c r="AC1123" s="32"/>
      <c r="AD1123" s="32"/>
      <c r="AE1123" s="32"/>
    </row>
    <row r="1124" spans="1:31" ht="12.75">
      <c r="A1124" s="37" t="s">
        <v>6023</v>
      </c>
      <c r="B1124" s="43" t="s">
        <v>6024</v>
      </c>
      <c r="C1124" s="45" t="s">
        <v>216</v>
      </c>
      <c r="D1124" s="45" t="s">
        <v>7690</v>
      </c>
      <c r="E1124" s="374">
        <v>43727</v>
      </c>
      <c r="F1124" s="43" t="s">
        <v>5780</v>
      </c>
      <c r="G1124" s="43" t="s">
        <v>114</v>
      </c>
      <c r="H1124" s="51" t="s">
        <v>223</v>
      </c>
      <c r="I1124" s="43" t="s">
        <v>273</v>
      </c>
      <c r="J1124" s="43"/>
      <c r="K1124" s="52"/>
      <c r="L1124" s="43"/>
      <c r="M1124" s="43"/>
      <c r="N1124" s="43" t="s">
        <v>8395</v>
      </c>
      <c r="O1124" s="48">
        <v>43727</v>
      </c>
      <c r="P1124" s="43" t="s">
        <v>7650</v>
      </c>
      <c r="Q1124" s="31" t="b">
        <f>IF(AND(OR(G1124:G1128=DATOS!C$8,G1124:G1128=DATOS!C$9),H1124:H1128=DATOS!B$4),ROW(G1124:G1128))</f>
        <v>0</v>
      </c>
      <c r="R1124" s="31" t="str">
        <f t="shared" ca="1" si="0"/>
        <v/>
      </c>
      <c r="S1124" s="31">
        <f t="shared" ca="1" si="8"/>
        <v>0</v>
      </c>
      <c r="T1124" s="32"/>
      <c r="U1124" s="32"/>
      <c r="V1124" s="32"/>
      <c r="W1124" s="32"/>
      <c r="X1124" s="32"/>
      <c r="Y1124" s="32"/>
      <c r="Z1124" s="32"/>
      <c r="AA1124" s="32"/>
      <c r="AB1124" s="32"/>
      <c r="AC1124" s="32"/>
      <c r="AD1124" s="32"/>
      <c r="AE1124" s="32"/>
    </row>
    <row r="1125" spans="1:31" ht="12.75">
      <c r="A1125" s="37" t="s">
        <v>7078</v>
      </c>
      <c r="B1125" s="43" t="s">
        <v>11087</v>
      </c>
      <c r="C1125" s="45" t="s">
        <v>4661</v>
      </c>
      <c r="D1125" s="45" t="s">
        <v>7690</v>
      </c>
      <c r="E1125" s="374">
        <v>43728</v>
      </c>
      <c r="F1125" s="43" t="s">
        <v>7902</v>
      </c>
      <c r="G1125" s="43" t="s">
        <v>384</v>
      </c>
      <c r="H1125" s="51" t="s">
        <v>223</v>
      </c>
      <c r="I1125" s="43" t="s">
        <v>126</v>
      </c>
      <c r="J1125" s="43"/>
      <c r="K1125" s="52"/>
      <c r="L1125" s="43"/>
      <c r="M1125" s="43"/>
      <c r="N1125" s="43" t="s">
        <v>11088</v>
      </c>
      <c r="O1125" s="48">
        <v>43729</v>
      </c>
      <c r="P1125" s="43" t="s">
        <v>389</v>
      </c>
      <c r="Q1125" s="31" t="b">
        <f>IF(AND(OR(G1125:G1129=DATOS!C$8,G1125:G1129=DATOS!C$9),H1125:H1129=DATOS!B$4),ROW(G1125:G1129))</f>
        <v>0</v>
      </c>
      <c r="R1125" s="31" t="str">
        <f t="shared" ca="1" si="0"/>
        <v/>
      </c>
      <c r="S1125" s="31">
        <f t="shared" ca="1" si="8"/>
        <v>0</v>
      </c>
      <c r="T1125" s="32"/>
      <c r="U1125" s="32"/>
      <c r="V1125" s="32"/>
      <c r="W1125" s="32"/>
      <c r="X1125" s="32"/>
      <c r="Y1125" s="32"/>
      <c r="Z1125" s="32"/>
      <c r="AA1125" s="32"/>
      <c r="AB1125" s="32"/>
      <c r="AC1125" s="32"/>
      <c r="AD1125" s="32"/>
      <c r="AE1125" s="37"/>
    </row>
    <row r="1126" spans="1:31" ht="12.75">
      <c r="A1126" s="37" t="s">
        <v>8748</v>
      </c>
      <c r="B1126" s="43" t="s">
        <v>10808</v>
      </c>
      <c r="C1126" s="45" t="s">
        <v>263</v>
      </c>
      <c r="D1126" s="45" t="s">
        <v>7690</v>
      </c>
      <c r="E1126" s="374">
        <v>43728</v>
      </c>
      <c r="F1126" s="43" t="s">
        <v>11094</v>
      </c>
      <c r="G1126" s="43" t="s">
        <v>271</v>
      </c>
      <c r="H1126" s="51" t="s">
        <v>223</v>
      </c>
      <c r="I1126" s="43" t="s">
        <v>226</v>
      </c>
      <c r="J1126" s="43"/>
      <c r="K1126" s="52"/>
      <c r="L1126" s="43"/>
      <c r="M1126" s="43"/>
      <c r="N1126" s="43" t="s">
        <v>8702</v>
      </c>
      <c r="O1126" s="48">
        <v>43728</v>
      </c>
      <c r="P1126" s="43" t="s">
        <v>7650</v>
      </c>
      <c r="Q1126" s="31" t="b">
        <f>IF(AND(OR(G1126:G1130=DATOS!C$8,G1126:G1130=DATOS!C$9),H1126:H1130=DATOS!B$4),ROW(G1126:G1130))</f>
        <v>0</v>
      </c>
      <c r="R1126" s="31" t="str">
        <f t="shared" ca="1" si="0"/>
        <v/>
      </c>
      <c r="S1126" s="31">
        <f t="shared" ca="1" si="8"/>
        <v>0</v>
      </c>
      <c r="T1126" s="32"/>
      <c r="U1126" s="32"/>
      <c r="V1126" s="32"/>
      <c r="W1126" s="32"/>
      <c r="X1126" s="32"/>
      <c r="Y1126" s="32"/>
      <c r="Z1126" s="32"/>
      <c r="AA1126" s="32"/>
      <c r="AB1126" s="32"/>
      <c r="AC1126" s="32"/>
      <c r="AD1126" s="32"/>
      <c r="AE1126" s="32"/>
    </row>
    <row r="1127" spans="1:31" ht="12.75">
      <c r="A1127" s="37" t="s">
        <v>10477</v>
      </c>
      <c r="B1127" s="43" t="s">
        <v>7774</v>
      </c>
      <c r="C1127" s="45" t="s">
        <v>4761</v>
      </c>
      <c r="D1127" s="45" t="s">
        <v>266</v>
      </c>
      <c r="E1127" s="374">
        <v>43728</v>
      </c>
      <c r="F1127" s="43" t="s">
        <v>4762</v>
      </c>
      <c r="G1127" s="43" t="s">
        <v>271</v>
      </c>
      <c r="H1127" s="51" t="s">
        <v>223</v>
      </c>
      <c r="I1127" s="43" t="s">
        <v>226</v>
      </c>
      <c r="J1127" s="43"/>
      <c r="K1127" s="52"/>
      <c r="L1127" s="43"/>
      <c r="M1127" s="43"/>
      <c r="N1127" s="43" t="s">
        <v>11097</v>
      </c>
      <c r="O1127" s="48">
        <v>43728</v>
      </c>
      <c r="P1127" s="43" t="s">
        <v>276</v>
      </c>
      <c r="Q1127" s="31" t="b">
        <f>IF(AND(OR(G1127:G1131=DATOS!C$8,G1127:G1131=DATOS!C$9),H1127:H1131=DATOS!B$4),ROW(G1127:G1131))</f>
        <v>0</v>
      </c>
      <c r="R1127" s="31" t="str">
        <f t="shared" ca="1" si="0"/>
        <v/>
      </c>
      <c r="S1127" s="31">
        <f t="shared" ca="1" si="8"/>
        <v>0</v>
      </c>
      <c r="T1127" s="32"/>
      <c r="U1127" s="32"/>
      <c r="V1127" s="32"/>
      <c r="W1127" s="32"/>
      <c r="X1127" s="32"/>
      <c r="Y1127" s="32"/>
      <c r="Z1127" s="32"/>
      <c r="AA1127" s="32"/>
      <c r="AB1127" s="32"/>
      <c r="AC1127" s="32"/>
      <c r="AD1127" s="32"/>
      <c r="AE1127" s="32"/>
    </row>
    <row r="1128" spans="1:31" ht="12.75">
      <c r="A1128" s="37" t="s">
        <v>11099</v>
      </c>
      <c r="B1128" s="43" t="s">
        <v>11102</v>
      </c>
      <c r="C1128" s="45" t="s">
        <v>263</v>
      </c>
      <c r="D1128" s="45" t="s">
        <v>7690</v>
      </c>
      <c r="E1128" s="374">
        <v>43728</v>
      </c>
      <c r="F1128" s="43" t="s">
        <v>10832</v>
      </c>
      <c r="G1128" s="43" t="s">
        <v>222</v>
      </c>
      <c r="H1128" s="51" t="s">
        <v>223</v>
      </c>
      <c r="I1128" s="43" t="s">
        <v>226</v>
      </c>
      <c r="J1128" s="43"/>
      <c r="K1128" s="52"/>
      <c r="L1128" s="43"/>
      <c r="M1128" s="43"/>
      <c r="N1128" s="43" t="s">
        <v>8375</v>
      </c>
      <c r="O1128" s="48">
        <v>43729</v>
      </c>
      <c r="P1128" s="43" t="s">
        <v>7650</v>
      </c>
      <c r="Q1128" s="31" t="b">
        <f>IF(AND(OR(G1128:G1132=DATOS!C$8,G1128:G1132=DATOS!C$9),H1128:H1132=DATOS!B$4),ROW(G1128:G1132))</f>
        <v>0</v>
      </c>
      <c r="R1128" s="31" t="str">
        <f t="shared" ca="1" si="0"/>
        <v/>
      </c>
      <c r="S1128" s="31">
        <f t="shared" ca="1" si="8"/>
        <v>0</v>
      </c>
      <c r="T1128" s="32"/>
      <c r="U1128" s="32"/>
      <c r="V1128" s="32"/>
      <c r="W1128" s="32"/>
      <c r="X1128" s="32"/>
      <c r="Y1128" s="32"/>
      <c r="Z1128" s="32"/>
      <c r="AA1128" s="32"/>
      <c r="AB1128" s="32"/>
      <c r="AC1128" s="32"/>
      <c r="AD1128" s="32"/>
      <c r="AE1128" s="32"/>
    </row>
    <row r="1129" spans="1:31" ht="12.75">
      <c r="A1129" s="37" t="s">
        <v>4949</v>
      </c>
      <c r="B1129" s="43" t="s">
        <v>9805</v>
      </c>
      <c r="C1129" s="45" t="s">
        <v>263</v>
      </c>
      <c r="D1129" s="45" t="s">
        <v>4647</v>
      </c>
      <c r="E1129" s="374">
        <v>43729</v>
      </c>
      <c r="F1129" s="43" t="s">
        <v>4787</v>
      </c>
      <c r="G1129" s="43" t="s">
        <v>114</v>
      </c>
      <c r="H1129" s="51" t="s">
        <v>223</v>
      </c>
      <c r="I1129" s="43" t="s">
        <v>226</v>
      </c>
      <c r="J1129" s="43"/>
      <c r="K1129" s="52"/>
      <c r="L1129" s="43"/>
      <c r="M1129" s="43"/>
      <c r="N1129" s="43" t="s">
        <v>11108</v>
      </c>
      <c r="O1129" s="48">
        <v>43729</v>
      </c>
      <c r="P1129" s="43" t="s">
        <v>4652</v>
      </c>
      <c r="Q1129" s="31" t="b">
        <f>IF(AND(OR(G1129:G1133=DATOS!C$8,G1129:G1133=DATOS!C$9),H1129:H1133=DATOS!B$4),ROW(G1129:G1133))</f>
        <v>0</v>
      </c>
      <c r="R1129" s="31" t="str">
        <f t="shared" ca="1" si="0"/>
        <v/>
      </c>
      <c r="S1129" s="31">
        <f t="shared" ca="1" si="8"/>
        <v>0</v>
      </c>
      <c r="T1129" s="32"/>
      <c r="U1129" s="32"/>
      <c r="V1129" s="32"/>
      <c r="W1129" s="32"/>
      <c r="X1129" s="32"/>
      <c r="Y1129" s="32"/>
      <c r="Z1129" s="32"/>
      <c r="AA1129" s="32"/>
      <c r="AB1129" s="32"/>
      <c r="AC1129" s="32"/>
      <c r="AD1129" s="32"/>
      <c r="AE1129" s="32"/>
    </row>
    <row r="1130" spans="1:31" ht="12.75">
      <c r="A1130" s="37" t="s">
        <v>5197</v>
      </c>
      <c r="B1130" s="43" t="s">
        <v>5198</v>
      </c>
      <c r="C1130" s="45" t="s">
        <v>785</v>
      </c>
      <c r="D1130" s="45" t="s">
        <v>4647</v>
      </c>
      <c r="E1130" s="374">
        <v>43729</v>
      </c>
      <c r="F1130" s="43" t="s">
        <v>382</v>
      </c>
      <c r="G1130" s="43" t="s">
        <v>114</v>
      </c>
      <c r="H1130" s="51" t="s">
        <v>223</v>
      </c>
      <c r="I1130" s="43" t="s">
        <v>226</v>
      </c>
      <c r="J1130" s="43"/>
      <c r="K1130" s="52"/>
      <c r="L1130" s="43"/>
      <c r="M1130" s="43"/>
      <c r="N1130" s="43" t="s">
        <v>4698</v>
      </c>
      <c r="O1130" s="48">
        <v>43729</v>
      </c>
      <c r="P1130" s="43" t="s">
        <v>4652</v>
      </c>
      <c r="Q1130" s="31" t="b">
        <f>IF(AND(OR(G1130:G1134=DATOS!C$8,G1130:G1134=DATOS!C$9),H1130:H1134=DATOS!B$4),ROW(G1130:G1134))</f>
        <v>0</v>
      </c>
      <c r="R1130" s="31" t="str">
        <f t="shared" ca="1" si="0"/>
        <v/>
      </c>
      <c r="S1130" s="31">
        <f t="shared" ca="1" si="8"/>
        <v>0</v>
      </c>
      <c r="T1130" s="32"/>
      <c r="U1130" s="32"/>
      <c r="V1130" s="32"/>
      <c r="W1130" s="32"/>
      <c r="X1130" s="32"/>
      <c r="Y1130" s="32"/>
      <c r="Z1130" s="32"/>
      <c r="AA1130" s="32"/>
      <c r="AB1130" s="32"/>
      <c r="AC1130" s="32"/>
      <c r="AD1130" s="32"/>
      <c r="AE1130" s="32"/>
    </row>
    <row r="1131" spans="1:31" ht="12.75">
      <c r="A1131" s="37" t="s">
        <v>10645</v>
      </c>
      <c r="B1131" s="43" t="s">
        <v>10647</v>
      </c>
      <c r="C1131" s="45" t="s">
        <v>216</v>
      </c>
      <c r="D1131" s="45" t="s">
        <v>4647</v>
      </c>
      <c r="E1131" s="374">
        <v>43729</v>
      </c>
      <c r="F1131" s="43" t="s">
        <v>5712</v>
      </c>
      <c r="G1131" s="43" t="s">
        <v>114</v>
      </c>
      <c r="H1131" s="51" t="s">
        <v>223</v>
      </c>
      <c r="I1131" s="43" t="s">
        <v>226</v>
      </c>
      <c r="J1131" s="43"/>
      <c r="K1131" s="52"/>
      <c r="L1131" s="43"/>
      <c r="M1131" s="43"/>
      <c r="N1131" s="43" t="s">
        <v>11120</v>
      </c>
      <c r="O1131" s="48">
        <v>43732</v>
      </c>
      <c r="P1131" s="43" t="s">
        <v>4652</v>
      </c>
      <c r="Q1131" s="31" t="b">
        <f>IF(AND(OR(G1131:G1135=DATOS!C$8,G1131:G1135=DATOS!C$9),H1131:H1135=DATOS!B$4),ROW(G1131:G1135))</f>
        <v>0</v>
      </c>
      <c r="R1131" s="31" t="str">
        <f t="shared" ca="1" si="0"/>
        <v/>
      </c>
      <c r="S1131" s="31">
        <f t="shared" ca="1" si="8"/>
        <v>0</v>
      </c>
      <c r="T1131" s="32"/>
      <c r="U1131" s="32"/>
      <c r="V1131" s="32"/>
      <c r="W1131" s="32"/>
      <c r="X1131" s="32"/>
      <c r="Y1131" s="32"/>
      <c r="Z1131" s="32"/>
      <c r="AA1131" s="32"/>
      <c r="AB1131" s="32"/>
      <c r="AC1131" s="32"/>
      <c r="AD1131" s="32"/>
      <c r="AE1131" s="32"/>
    </row>
    <row r="1132" spans="1:31" ht="12.75">
      <c r="A1132" s="37" t="s">
        <v>6817</v>
      </c>
      <c r="B1132" s="43" t="s">
        <v>10695</v>
      </c>
      <c r="C1132" s="45" t="s">
        <v>216</v>
      </c>
      <c r="D1132" s="45" t="s">
        <v>4647</v>
      </c>
      <c r="E1132" s="374">
        <v>43729</v>
      </c>
      <c r="F1132" s="43" t="s">
        <v>4710</v>
      </c>
      <c r="G1132" s="43" t="s">
        <v>114</v>
      </c>
      <c r="H1132" s="51" t="s">
        <v>223</v>
      </c>
      <c r="I1132" s="43" t="s">
        <v>226</v>
      </c>
      <c r="J1132" s="43"/>
      <c r="K1132" s="52"/>
      <c r="L1132" s="43"/>
      <c r="M1132" s="43"/>
      <c r="N1132" s="43" t="s">
        <v>8395</v>
      </c>
      <c r="O1132" s="48">
        <v>43729</v>
      </c>
      <c r="P1132" s="43" t="s">
        <v>7650</v>
      </c>
      <c r="Q1132" s="31" t="b">
        <f>IF(AND(OR(G1132:G1136=DATOS!C$8,G1132:G1136=DATOS!C$9),H1132:H1136=DATOS!B$4),ROW(G1132:G1136))</f>
        <v>0</v>
      </c>
      <c r="R1132" s="31" t="str">
        <f t="shared" ca="1" si="0"/>
        <v/>
      </c>
      <c r="S1132" s="31">
        <f t="shared" ca="1" si="8"/>
        <v>0</v>
      </c>
      <c r="T1132" s="32"/>
      <c r="U1132" s="32"/>
      <c r="V1132" s="32"/>
      <c r="W1132" s="32"/>
      <c r="X1132" s="32"/>
      <c r="Y1132" s="32"/>
      <c r="Z1132" s="32"/>
      <c r="AA1132" s="32"/>
      <c r="AB1132" s="32"/>
      <c r="AC1132" s="32"/>
      <c r="AD1132" s="32"/>
      <c r="AE1132" s="32"/>
    </row>
    <row r="1133" spans="1:31" ht="12.75">
      <c r="A1133" s="37" t="s">
        <v>4694</v>
      </c>
      <c r="B1133" s="43" t="s">
        <v>4695</v>
      </c>
      <c r="C1133" s="45" t="s">
        <v>4655</v>
      </c>
      <c r="D1133" s="45" t="s">
        <v>266</v>
      </c>
      <c r="E1133" s="374">
        <v>43729</v>
      </c>
      <c r="F1133" s="43" t="s">
        <v>5038</v>
      </c>
      <c r="G1133" s="43" t="s">
        <v>271</v>
      </c>
      <c r="H1133" s="51" t="s">
        <v>223</v>
      </c>
      <c r="I1133" s="43" t="s">
        <v>226</v>
      </c>
      <c r="J1133" s="43"/>
      <c r="K1133" s="52"/>
      <c r="L1133" s="43"/>
      <c r="M1133" s="43"/>
      <c r="N1133" s="43" t="s">
        <v>11131</v>
      </c>
      <c r="O1133" s="48">
        <v>43732</v>
      </c>
      <c r="P1133" s="43" t="s">
        <v>276</v>
      </c>
      <c r="Q1133" s="31" t="b">
        <f>IF(AND(OR(G1133:G1137=DATOS!C$8,G1133:G1137=DATOS!C$9),H1133:H1137=DATOS!B$4),ROW(G1133:G1137))</f>
        <v>0</v>
      </c>
      <c r="R1133" s="31" t="str">
        <f t="shared" ca="1" si="0"/>
        <v/>
      </c>
      <c r="S1133" s="31">
        <f t="shared" ca="1" si="8"/>
        <v>0</v>
      </c>
      <c r="T1133" s="32"/>
      <c r="U1133" s="32"/>
      <c r="V1133" s="32"/>
      <c r="W1133" s="32"/>
      <c r="X1133" s="32"/>
      <c r="Y1133" s="32"/>
      <c r="Z1133" s="32"/>
      <c r="AA1133" s="32"/>
      <c r="AB1133" s="32"/>
      <c r="AC1133" s="32"/>
      <c r="AD1133" s="32"/>
      <c r="AE1133" s="32"/>
    </row>
    <row r="1134" spans="1:31" ht="12.75">
      <c r="A1134" s="37" t="s">
        <v>696</v>
      </c>
      <c r="B1134" s="43" t="s">
        <v>698</v>
      </c>
      <c r="C1134" s="45" t="s">
        <v>701</v>
      </c>
      <c r="D1134" s="45" t="s">
        <v>266</v>
      </c>
      <c r="E1134" s="374">
        <v>43729</v>
      </c>
      <c r="F1134" s="43" t="s">
        <v>361</v>
      </c>
      <c r="G1134" s="43" t="s">
        <v>114</v>
      </c>
      <c r="H1134" s="51" t="s">
        <v>223</v>
      </c>
      <c r="I1134" s="43" t="s">
        <v>126</v>
      </c>
      <c r="J1134" s="43"/>
      <c r="K1134" s="52"/>
      <c r="L1134" s="43"/>
      <c r="M1134" s="43"/>
      <c r="N1134" s="43" t="s">
        <v>7499</v>
      </c>
      <c r="O1134" s="48">
        <v>43729</v>
      </c>
      <c r="P1134" s="43" t="s">
        <v>276</v>
      </c>
      <c r="Q1134" s="31" t="b">
        <f>IF(AND(OR(G1134:G1138=DATOS!C$8,G1134:G1138=DATOS!C$9),H1134:H1138=DATOS!B$4),ROW(G1134:G1138))</f>
        <v>0</v>
      </c>
      <c r="R1134" s="31" t="str">
        <f t="shared" ca="1" si="0"/>
        <v/>
      </c>
      <c r="S1134" s="31">
        <f t="shared" ca="1" si="8"/>
        <v>0</v>
      </c>
      <c r="T1134" s="32"/>
      <c r="U1134" s="32"/>
      <c r="V1134" s="32"/>
      <c r="W1134" s="32"/>
      <c r="X1134" s="32"/>
      <c r="Y1134" s="32"/>
      <c r="Z1134" s="32"/>
      <c r="AA1134" s="32"/>
      <c r="AB1134" s="32"/>
      <c r="AC1134" s="32"/>
      <c r="AD1134" s="32"/>
      <c r="AE1134" s="32"/>
    </row>
    <row r="1135" spans="1:31" ht="12.75">
      <c r="A1135" s="37" t="s">
        <v>9453</v>
      </c>
      <c r="B1135" s="43" t="s">
        <v>9454</v>
      </c>
      <c r="C1135" s="45" t="s">
        <v>664</v>
      </c>
      <c r="D1135" s="45" t="s">
        <v>266</v>
      </c>
      <c r="E1135" s="374">
        <v>43729</v>
      </c>
      <c r="F1135" s="43" t="s">
        <v>11141</v>
      </c>
      <c r="G1135" s="43" t="s">
        <v>271</v>
      </c>
      <c r="H1135" s="51" t="s">
        <v>223</v>
      </c>
      <c r="I1135" s="43" t="s">
        <v>226</v>
      </c>
      <c r="J1135" s="43"/>
      <c r="K1135" s="52"/>
      <c r="L1135" s="43"/>
      <c r="M1135" s="43"/>
      <c r="N1135" s="43" t="s">
        <v>11142</v>
      </c>
      <c r="O1135" s="48">
        <v>43729</v>
      </c>
      <c r="P1135" s="43" t="s">
        <v>276</v>
      </c>
      <c r="Q1135" s="31" t="b">
        <f>IF(AND(OR(G1135:G1139=DATOS!C$8,G1135:G1139=DATOS!C$9),H1135:H1139=DATOS!B$4),ROW(G1135:G1139))</f>
        <v>0</v>
      </c>
      <c r="R1135" s="31" t="str">
        <f t="shared" ca="1" si="0"/>
        <v/>
      </c>
      <c r="S1135" s="31">
        <f t="shared" ca="1" si="8"/>
        <v>0</v>
      </c>
      <c r="T1135" s="32"/>
      <c r="U1135" s="32"/>
      <c r="V1135" s="32"/>
      <c r="W1135" s="32"/>
      <c r="X1135" s="32"/>
      <c r="Y1135" s="32"/>
      <c r="Z1135" s="32"/>
      <c r="AA1135" s="32"/>
      <c r="AB1135" s="32"/>
      <c r="AC1135" s="32"/>
      <c r="AD1135" s="32"/>
      <c r="AE1135" s="32"/>
    </row>
    <row r="1136" spans="1:31" ht="12.75">
      <c r="A1136" s="37" t="s">
        <v>8030</v>
      </c>
      <c r="B1136" s="43" t="s">
        <v>7211</v>
      </c>
      <c r="C1136" s="45" t="s">
        <v>624</v>
      </c>
      <c r="D1136" s="45" t="s">
        <v>11147</v>
      </c>
      <c r="E1136" s="374">
        <v>43731</v>
      </c>
      <c r="F1136" s="43" t="s">
        <v>5360</v>
      </c>
      <c r="G1136" s="43" t="s">
        <v>114</v>
      </c>
      <c r="H1136" s="51" t="s">
        <v>223</v>
      </c>
      <c r="I1136" s="43" t="s">
        <v>226</v>
      </c>
      <c r="J1136" s="43"/>
      <c r="K1136" s="52"/>
      <c r="L1136" s="43"/>
      <c r="M1136" s="43"/>
      <c r="N1136" s="43" t="s">
        <v>11149</v>
      </c>
      <c r="O1136" s="48">
        <v>43731</v>
      </c>
      <c r="P1136" s="43" t="s">
        <v>11150</v>
      </c>
      <c r="Q1136" s="31" t="b">
        <f>IF(AND(OR(G1136:G1140=DATOS!C$8,G1136:G1140=DATOS!C$9),H1136:H1140=DATOS!B$4),ROW(G1136:G1140))</f>
        <v>0</v>
      </c>
      <c r="R1136" s="31" t="str">
        <f t="shared" ca="1" si="0"/>
        <v/>
      </c>
      <c r="S1136" s="31">
        <f t="shared" ca="1" si="8"/>
        <v>0</v>
      </c>
      <c r="T1136" s="32"/>
      <c r="U1136" s="32"/>
      <c r="V1136" s="32"/>
      <c r="W1136" s="32"/>
      <c r="X1136" s="32"/>
      <c r="Y1136" s="32"/>
      <c r="Z1136" s="32"/>
      <c r="AA1136" s="32"/>
      <c r="AB1136" s="32"/>
      <c r="AC1136" s="32"/>
      <c r="AD1136" s="32"/>
      <c r="AE1136" s="32"/>
    </row>
    <row r="1137" spans="1:31" ht="12.75">
      <c r="A1137" s="37" t="s">
        <v>11151</v>
      </c>
      <c r="B1137" s="43" t="s">
        <v>11152</v>
      </c>
      <c r="C1137" s="45" t="s">
        <v>4761</v>
      </c>
      <c r="D1137" s="45" t="s">
        <v>11147</v>
      </c>
      <c r="E1137" s="374">
        <v>43731</v>
      </c>
      <c r="F1137" s="43" t="s">
        <v>5360</v>
      </c>
      <c r="G1137" s="43" t="s">
        <v>114</v>
      </c>
      <c r="H1137" s="51" t="s">
        <v>223</v>
      </c>
      <c r="I1137" s="43" t="s">
        <v>226</v>
      </c>
      <c r="J1137" s="43"/>
      <c r="K1137" s="52">
        <v>43735</v>
      </c>
      <c r="L1137" s="121">
        <v>43783</v>
      </c>
      <c r="M1137" s="43"/>
      <c r="N1137" s="43" t="s">
        <v>8044</v>
      </c>
      <c r="O1137" s="121">
        <v>43783</v>
      </c>
      <c r="P1137" s="43" t="s">
        <v>276</v>
      </c>
      <c r="Q1137" s="31" t="b">
        <f>IF(AND(OR(G1137:G1141=DATOS!C$8,G1137:G1141=DATOS!C$9),H1137:H1141=DATOS!B$4),ROW(G1137:G1141))</f>
        <v>0</v>
      </c>
      <c r="R1137" s="31" t="str">
        <f t="shared" ca="1" si="0"/>
        <v/>
      </c>
      <c r="S1137" s="31">
        <f t="shared" ca="1" si="8"/>
        <v>0</v>
      </c>
      <c r="T1137" s="32"/>
      <c r="U1137" s="32"/>
      <c r="V1137" s="32"/>
      <c r="W1137" s="32"/>
      <c r="X1137" s="32"/>
      <c r="Y1137" s="32"/>
      <c r="Z1137" s="32"/>
      <c r="AA1137" s="32"/>
      <c r="AB1137" s="32"/>
      <c r="AC1137" s="32"/>
      <c r="AD1137" s="32"/>
      <c r="AE1137" s="32"/>
    </row>
    <row r="1138" spans="1:31" ht="12.75">
      <c r="A1138" s="37" t="s">
        <v>10167</v>
      </c>
      <c r="B1138" s="43" t="s">
        <v>5708</v>
      </c>
      <c r="C1138" s="45" t="s">
        <v>4767</v>
      </c>
      <c r="D1138" s="45" t="s">
        <v>11147</v>
      </c>
      <c r="E1138" s="374">
        <v>43731</v>
      </c>
      <c r="F1138" s="43" t="s">
        <v>11160</v>
      </c>
      <c r="G1138" s="43" t="s">
        <v>222</v>
      </c>
      <c r="H1138" s="51" t="s">
        <v>223</v>
      </c>
      <c r="I1138" s="43" t="s">
        <v>226</v>
      </c>
      <c r="J1138" s="43"/>
      <c r="K1138" s="52"/>
      <c r="L1138" s="43"/>
      <c r="M1138" s="43"/>
      <c r="N1138" s="43" t="s">
        <v>11161</v>
      </c>
      <c r="O1138" s="48">
        <v>43731</v>
      </c>
      <c r="P1138" s="43" t="s">
        <v>11150</v>
      </c>
      <c r="Q1138" s="31" t="b">
        <f>IF(AND(OR(G1138:G1142=DATOS!C$8,G1138:G1142=DATOS!C$9),H1138:H1142=DATOS!B$4),ROW(G1138:G1142))</f>
        <v>0</v>
      </c>
      <c r="R1138" s="31" t="str">
        <f t="shared" ca="1" si="0"/>
        <v/>
      </c>
      <c r="S1138" s="31">
        <f t="shared" ca="1" si="8"/>
        <v>0</v>
      </c>
      <c r="T1138" s="32"/>
      <c r="U1138" s="32"/>
      <c r="V1138" s="32"/>
      <c r="W1138" s="32"/>
      <c r="X1138" s="32"/>
      <c r="Y1138" s="32"/>
      <c r="Z1138" s="32"/>
      <c r="AA1138" s="32"/>
      <c r="AB1138" s="32"/>
      <c r="AC1138" s="32"/>
      <c r="AD1138" s="32"/>
      <c r="AE1138" s="32"/>
    </row>
    <row r="1139" spans="1:31" ht="12.75">
      <c r="A1139" s="37" t="s">
        <v>11099</v>
      </c>
      <c r="B1139" s="43" t="s">
        <v>11102</v>
      </c>
      <c r="C1139" s="45" t="s">
        <v>263</v>
      </c>
      <c r="D1139" s="45" t="s">
        <v>4647</v>
      </c>
      <c r="E1139" s="374">
        <v>43732</v>
      </c>
      <c r="F1139" s="43" t="s">
        <v>11163</v>
      </c>
      <c r="G1139" s="43" t="s">
        <v>114</v>
      </c>
      <c r="H1139" s="51" t="s">
        <v>223</v>
      </c>
      <c r="I1139" s="43" t="s">
        <v>226</v>
      </c>
      <c r="J1139" s="43"/>
      <c r="K1139" s="52"/>
      <c r="L1139" s="43"/>
      <c r="M1139" s="43"/>
      <c r="N1139" s="43" t="s">
        <v>11165</v>
      </c>
      <c r="O1139" s="48">
        <v>43732</v>
      </c>
      <c r="P1139" s="43" t="s">
        <v>4652</v>
      </c>
      <c r="Q1139" s="31" t="b">
        <f>IF(AND(OR(G1139:G1143=DATOS!C$8,G1139:G1143=DATOS!C$9),H1139:H1143=DATOS!B$4),ROW(G1139:G1143))</f>
        <v>0</v>
      </c>
      <c r="R1139" s="31" t="str">
        <f t="shared" ca="1" si="0"/>
        <v/>
      </c>
      <c r="S1139" s="31">
        <f t="shared" ca="1" si="8"/>
        <v>0</v>
      </c>
      <c r="T1139" s="32"/>
      <c r="U1139" s="32"/>
      <c r="V1139" s="32"/>
      <c r="W1139" s="32"/>
      <c r="X1139" s="32"/>
      <c r="Y1139" s="32"/>
      <c r="Z1139" s="32"/>
      <c r="AA1139" s="32"/>
      <c r="AB1139" s="32"/>
      <c r="AC1139" s="32"/>
      <c r="AD1139" s="32"/>
      <c r="AE1139" s="32"/>
    </row>
    <row r="1140" spans="1:31" ht="12.75">
      <c r="A1140" s="37" t="s">
        <v>6023</v>
      </c>
      <c r="B1140" s="43" t="s">
        <v>6024</v>
      </c>
      <c r="C1140" s="45" t="s">
        <v>216</v>
      </c>
      <c r="D1140" s="45" t="s">
        <v>4647</v>
      </c>
      <c r="E1140" s="374">
        <v>43732</v>
      </c>
      <c r="F1140" s="43" t="s">
        <v>4787</v>
      </c>
      <c r="G1140" s="43" t="s">
        <v>114</v>
      </c>
      <c r="H1140" s="51" t="s">
        <v>223</v>
      </c>
      <c r="I1140" s="43" t="s">
        <v>226</v>
      </c>
      <c r="J1140" s="43"/>
      <c r="K1140" s="52"/>
      <c r="L1140" s="43"/>
      <c r="M1140" s="43"/>
      <c r="N1140" s="43" t="s">
        <v>11168</v>
      </c>
      <c r="O1140" s="48">
        <v>43732</v>
      </c>
      <c r="P1140" s="43" t="s">
        <v>4652</v>
      </c>
      <c r="Q1140" s="31" t="b">
        <f>IF(AND(OR(G1140:G1144=DATOS!C$8,G1140:G1144=DATOS!C$9),H1140:H1144=DATOS!B$4),ROW(G1140:G1144))</f>
        <v>0</v>
      </c>
      <c r="R1140" s="31" t="str">
        <f t="shared" ca="1" si="0"/>
        <v/>
      </c>
      <c r="S1140" s="31">
        <f t="shared" ca="1" si="8"/>
        <v>0</v>
      </c>
      <c r="T1140" s="32"/>
      <c r="U1140" s="32"/>
      <c r="V1140" s="32"/>
      <c r="W1140" s="32"/>
      <c r="X1140" s="32"/>
      <c r="Y1140" s="32"/>
      <c r="Z1140" s="32"/>
      <c r="AA1140" s="32"/>
      <c r="AB1140" s="32"/>
      <c r="AC1140" s="32"/>
      <c r="AD1140" s="32"/>
      <c r="AE1140" s="32"/>
    </row>
    <row r="1141" spans="1:31" ht="12.75">
      <c r="A1141" s="37" t="s">
        <v>11174</v>
      </c>
      <c r="B1141" s="43" t="s">
        <v>9428</v>
      </c>
      <c r="C1141" s="45" t="s">
        <v>664</v>
      </c>
      <c r="D1141" s="45" t="s">
        <v>4647</v>
      </c>
      <c r="E1141" s="374">
        <v>43732</v>
      </c>
      <c r="F1141" s="43" t="s">
        <v>362</v>
      </c>
      <c r="G1141" s="43" t="s">
        <v>114</v>
      </c>
      <c r="H1141" s="51" t="s">
        <v>223</v>
      </c>
      <c r="I1141" s="43" t="s">
        <v>226</v>
      </c>
      <c r="J1141" s="43"/>
      <c r="K1141" s="52"/>
      <c r="L1141" s="43"/>
      <c r="M1141" s="43"/>
      <c r="N1141" s="43" t="s">
        <v>11175</v>
      </c>
      <c r="O1141" s="43"/>
      <c r="P1141" s="43" t="s">
        <v>4652</v>
      </c>
      <c r="Q1141" s="31" t="b">
        <f>IF(AND(OR(G1141:G1145=DATOS!C$8,G1141:G1145=DATOS!C$9),H1141:H1145=DATOS!B$4),ROW(G1141:G1145))</f>
        <v>0</v>
      </c>
      <c r="R1141" s="31" t="str">
        <f t="shared" ca="1" si="0"/>
        <v/>
      </c>
      <c r="S1141" s="31">
        <f t="shared" ca="1" si="8"/>
        <v>0</v>
      </c>
      <c r="T1141" s="32"/>
      <c r="U1141" s="32"/>
      <c r="V1141" s="32"/>
      <c r="W1141" s="32"/>
      <c r="X1141" s="32"/>
      <c r="Y1141" s="32"/>
      <c r="Z1141" s="32"/>
      <c r="AA1141" s="32"/>
      <c r="AB1141" s="32"/>
      <c r="AC1141" s="32"/>
      <c r="AD1141" s="32"/>
      <c r="AE1141" s="32"/>
    </row>
    <row r="1142" spans="1:31" ht="12.75">
      <c r="A1142" s="37" t="s">
        <v>11178</v>
      </c>
      <c r="B1142" s="43" t="s">
        <v>5282</v>
      </c>
      <c r="C1142" s="45" t="s">
        <v>263</v>
      </c>
      <c r="D1142" s="45" t="s">
        <v>266</v>
      </c>
      <c r="E1142" s="374">
        <v>43732</v>
      </c>
      <c r="F1142" s="43" t="s">
        <v>361</v>
      </c>
      <c r="G1142" s="43" t="s">
        <v>114</v>
      </c>
      <c r="H1142" s="51" t="s">
        <v>223</v>
      </c>
      <c r="I1142" s="43" t="s">
        <v>226</v>
      </c>
      <c r="J1142" s="43"/>
      <c r="K1142" s="52"/>
      <c r="L1142" s="43"/>
      <c r="M1142" s="43"/>
      <c r="N1142" s="43" t="s">
        <v>368</v>
      </c>
      <c r="O1142" s="48">
        <v>43733</v>
      </c>
      <c r="P1142" s="43" t="s">
        <v>276</v>
      </c>
      <c r="Q1142" s="31" t="b">
        <f>IF(AND(OR(G1142:G1146=DATOS!C$8,G1142:G1146=DATOS!C$9),H1142:H1146=DATOS!B$4),ROW(G1142:G1146))</f>
        <v>0</v>
      </c>
      <c r="R1142" s="31" t="str">
        <f t="shared" ca="1" si="0"/>
        <v/>
      </c>
      <c r="S1142" s="31">
        <f t="shared" ca="1" si="8"/>
        <v>0</v>
      </c>
      <c r="T1142" s="32"/>
      <c r="U1142" s="32"/>
      <c r="V1142" s="32"/>
      <c r="W1142" s="32"/>
      <c r="X1142" s="32"/>
      <c r="Y1142" s="32"/>
      <c r="Z1142" s="32"/>
      <c r="AA1142" s="32"/>
      <c r="AB1142" s="32"/>
      <c r="AC1142" s="32"/>
      <c r="AD1142" s="32"/>
      <c r="AE1142" s="32"/>
    </row>
    <row r="1143" spans="1:31" ht="12.75">
      <c r="A1143" s="37" t="s">
        <v>5621</v>
      </c>
      <c r="B1143" s="43" t="s">
        <v>6136</v>
      </c>
      <c r="C1143" s="45" t="s">
        <v>216</v>
      </c>
      <c r="D1143" s="45" t="s">
        <v>266</v>
      </c>
      <c r="E1143" s="374">
        <v>43732</v>
      </c>
      <c r="F1143" s="43" t="s">
        <v>11181</v>
      </c>
      <c r="G1143" s="43" t="s">
        <v>271</v>
      </c>
      <c r="H1143" s="51" t="s">
        <v>223</v>
      </c>
      <c r="I1143" s="43" t="s">
        <v>226</v>
      </c>
      <c r="J1143" s="43"/>
      <c r="K1143" s="52"/>
      <c r="L1143" s="43"/>
      <c r="M1143" s="43"/>
      <c r="N1143" s="43" t="s">
        <v>11183</v>
      </c>
      <c r="O1143" s="48">
        <v>43733</v>
      </c>
      <c r="P1143" s="43" t="s">
        <v>276</v>
      </c>
      <c r="Q1143" s="31" t="b">
        <f>IF(AND(OR(G1143:G1147=DATOS!C$8,G1143:G1147=DATOS!C$9),H1143:H1147=DATOS!B$4),ROW(G1143:G1147))</f>
        <v>0</v>
      </c>
      <c r="R1143" s="31" t="str">
        <f t="shared" ca="1" si="0"/>
        <v/>
      </c>
      <c r="S1143" s="31">
        <f t="shared" ca="1" si="8"/>
        <v>0</v>
      </c>
      <c r="T1143" s="32"/>
      <c r="U1143" s="32"/>
      <c r="V1143" s="32"/>
      <c r="W1143" s="32"/>
      <c r="X1143" s="32"/>
      <c r="Y1143" s="32"/>
      <c r="Z1143" s="32"/>
      <c r="AA1143" s="32"/>
      <c r="AB1143" s="32"/>
      <c r="AC1143" s="32"/>
      <c r="AD1143" s="32"/>
      <c r="AE1143" s="32"/>
    </row>
    <row r="1144" spans="1:31" ht="12.75">
      <c r="A1144" s="37" t="s">
        <v>5225</v>
      </c>
      <c r="B1144" s="43" t="s">
        <v>339</v>
      </c>
      <c r="C1144" s="45" t="s">
        <v>4661</v>
      </c>
      <c r="D1144" s="45" t="s">
        <v>11147</v>
      </c>
      <c r="E1144" s="374">
        <v>43733</v>
      </c>
      <c r="F1144" s="43" t="s">
        <v>11186</v>
      </c>
      <c r="G1144" s="43" t="s">
        <v>384</v>
      </c>
      <c r="H1144" s="51" t="s">
        <v>223</v>
      </c>
      <c r="I1144" s="43" t="s">
        <v>226</v>
      </c>
      <c r="J1144" s="43"/>
      <c r="K1144" s="52">
        <v>43734</v>
      </c>
      <c r="L1144" s="43"/>
      <c r="M1144" s="43"/>
      <c r="N1144" s="43" t="s">
        <v>11187</v>
      </c>
      <c r="O1144" s="48">
        <v>43735</v>
      </c>
      <c r="P1144" s="43" t="s">
        <v>389</v>
      </c>
      <c r="Q1144" s="31" t="b">
        <f>IF(AND(OR(G1144:G1148=DATOS!C$8,G1144:G1148=DATOS!C$9),H1144:H1148=DATOS!B$4),ROW(G1144:G1148))</f>
        <v>0</v>
      </c>
      <c r="R1144" s="31" t="str">
        <f t="shared" ca="1" si="0"/>
        <v/>
      </c>
      <c r="S1144" s="31">
        <f t="shared" ca="1" si="8"/>
        <v>0</v>
      </c>
      <c r="T1144" s="32"/>
      <c r="U1144" s="32"/>
      <c r="V1144" s="32"/>
      <c r="W1144" s="32"/>
      <c r="X1144" s="32"/>
      <c r="Y1144" s="32"/>
      <c r="Z1144" s="32"/>
      <c r="AA1144" s="32"/>
      <c r="AB1144" s="32"/>
      <c r="AC1144" s="32"/>
      <c r="AD1144" s="32"/>
      <c r="AE1144" s="32"/>
    </row>
    <row r="1145" spans="1:31" ht="12.75">
      <c r="A1145" s="37" t="s">
        <v>7550</v>
      </c>
      <c r="B1145" s="43" t="s">
        <v>8643</v>
      </c>
      <c r="C1145" s="45" t="s">
        <v>701</v>
      </c>
      <c r="D1145" s="45" t="s">
        <v>4647</v>
      </c>
      <c r="E1145" s="374">
        <v>43732</v>
      </c>
      <c r="F1145" s="43" t="s">
        <v>8780</v>
      </c>
      <c r="G1145" s="43" t="s">
        <v>114</v>
      </c>
      <c r="H1145" s="51" t="s">
        <v>223</v>
      </c>
      <c r="I1145" s="43" t="s">
        <v>226</v>
      </c>
      <c r="J1145" s="43"/>
      <c r="K1145" s="52"/>
      <c r="L1145" s="43"/>
      <c r="M1145" s="43"/>
      <c r="N1145" s="43" t="s">
        <v>11191</v>
      </c>
      <c r="O1145" s="48">
        <v>43735</v>
      </c>
      <c r="P1145" s="43" t="s">
        <v>4652</v>
      </c>
      <c r="Q1145" s="31" t="b">
        <f>IF(AND(OR(G1145:G1149=DATOS!C$8,G1145:G1149=DATOS!C$9),H1145:H1149=DATOS!B$4),ROW(G1145:G1149))</f>
        <v>0</v>
      </c>
      <c r="R1145" s="31" t="str">
        <f t="shared" ca="1" si="0"/>
        <v/>
      </c>
      <c r="S1145" s="31">
        <f t="shared" ca="1" si="8"/>
        <v>0</v>
      </c>
      <c r="T1145" s="32"/>
      <c r="U1145" s="32"/>
      <c r="V1145" s="32"/>
      <c r="W1145" s="32"/>
      <c r="X1145" s="32"/>
      <c r="Y1145" s="32"/>
      <c r="Z1145" s="32"/>
      <c r="AA1145" s="32"/>
      <c r="AB1145" s="32"/>
      <c r="AC1145" s="32"/>
      <c r="AD1145" s="32"/>
      <c r="AE1145" s="32"/>
    </row>
    <row r="1146" spans="1:31" ht="12.75">
      <c r="A1146" s="37" t="s">
        <v>11196</v>
      </c>
      <c r="B1146" s="43" t="s">
        <v>11197</v>
      </c>
      <c r="C1146" s="45" t="s">
        <v>4655</v>
      </c>
      <c r="D1146" s="45" t="s">
        <v>4647</v>
      </c>
      <c r="E1146" s="48">
        <v>43733</v>
      </c>
      <c r="F1146" s="43" t="s">
        <v>4696</v>
      </c>
      <c r="G1146" s="43" t="s">
        <v>114</v>
      </c>
      <c r="H1146" s="51" t="s">
        <v>223</v>
      </c>
      <c r="I1146" s="43" t="s">
        <v>226</v>
      </c>
      <c r="J1146" s="43"/>
      <c r="K1146" s="52"/>
      <c r="L1146" s="43"/>
      <c r="M1146" s="43"/>
      <c r="N1146" s="43" t="s">
        <v>11168</v>
      </c>
      <c r="O1146" s="48">
        <v>43733</v>
      </c>
      <c r="P1146" s="43" t="s">
        <v>4652</v>
      </c>
      <c r="Q1146" s="31" t="b">
        <f>IF(AND(OR(G1146:G1150=DATOS!C$8,G1146:G1150=DATOS!C$9),H1146:H1150=DATOS!B$4),ROW(G1146:G1150))</f>
        <v>0</v>
      </c>
      <c r="R1146" s="31" t="str">
        <f t="shared" ca="1" si="0"/>
        <v/>
      </c>
      <c r="S1146" s="31">
        <f t="shared" ca="1" si="8"/>
        <v>0</v>
      </c>
      <c r="T1146" s="32"/>
      <c r="U1146" s="32"/>
      <c r="V1146" s="32"/>
      <c r="W1146" s="32"/>
      <c r="X1146" s="32"/>
      <c r="Y1146" s="32"/>
      <c r="Z1146" s="32"/>
      <c r="AA1146" s="32"/>
      <c r="AB1146" s="32"/>
      <c r="AC1146" s="32"/>
      <c r="AD1146" s="32"/>
      <c r="AE1146" s="32"/>
    </row>
    <row r="1147" spans="1:31" ht="12.75">
      <c r="A1147" s="37" t="s">
        <v>11201</v>
      </c>
      <c r="B1147" s="43" t="s">
        <v>6440</v>
      </c>
      <c r="C1147" s="45" t="s">
        <v>478</v>
      </c>
      <c r="D1147" s="45" t="s">
        <v>11147</v>
      </c>
      <c r="E1147" s="374">
        <v>43733</v>
      </c>
      <c r="F1147" s="43" t="s">
        <v>11202</v>
      </c>
      <c r="G1147" s="43" t="s">
        <v>222</v>
      </c>
      <c r="H1147" s="51" t="s">
        <v>223</v>
      </c>
      <c r="I1147" s="43" t="s">
        <v>226</v>
      </c>
      <c r="J1147" s="43"/>
      <c r="K1147" s="52">
        <v>43733</v>
      </c>
      <c r="L1147" s="43"/>
      <c r="M1147" s="43"/>
      <c r="N1147" s="43" t="s">
        <v>11205</v>
      </c>
      <c r="O1147" s="48">
        <v>43733</v>
      </c>
      <c r="P1147" s="43" t="s">
        <v>11150</v>
      </c>
      <c r="Q1147" s="31" t="b">
        <f>IF(AND(OR(G1147:G1151=DATOS!C$8,G1147:G1151=DATOS!C$9),H1147:H1151=DATOS!B$4),ROW(G1147:G1151))</f>
        <v>0</v>
      </c>
      <c r="R1147" s="31" t="str">
        <f t="shared" ca="1" si="0"/>
        <v/>
      </c>
      <c r="S1147" s="31">
        <f t="shared" ca="1" si="8"/>
        <v>0</v>
      </c>
      <c r="T1147" s="32"/>
      <c r="U1147" s="32"/>
      <c r="V1147" s="32"/>
      <c r="W1147" s="32"/>
      <c r="X1147" s="32"/>
      <c r="Y1147" s="32"/>
      <c r="Z1147" s="32"/>
      <c r="AA1147" s="32"/>
      <c r="AB1147" s="32"/>
      <c r="AC1147" s="32"/>
      <c r="AD1147" s="32"/>
      <c r="AE1147" s="32"/>
    </row>
    <row r="1148" spans="1:31" ht="12.75">
      <c r="A1148" s="37" t="s">
        <v>5030</v>
      </c>
      <c r="B1148" s="43" t="s">
        <v>10808</v>
      </c>
      <c r="C1148" s="45" t="s">
        <v>263</v>
      </c>
      <c r="D1148" s="45" t="s">
        <v>4647</v>
      </c>
      <c r="E1148" s="374">
        <v>43733</v>
      </c>
      <c r="F1148" s="43" t="s">
        <v>11210</v>
      </c>
      <c r="G1148" s="43" t="s">
        <v>271</v>
      </c>
      <c r="H1148" s="51" t="s">
        <v>223</v>
      </c>
      <c r="I1148" s="43" t="s">
        <v>226</v>
      </c>
      <c r="J1148" s="43"/>
      <c r="K1148" s="52"/>
      <c r="L1148" s="43"/>
      <c r="M1148" s="43"/>
      <c r="N1148" s="43" t="s">
        <v>11211</v>
      </c>
      <c r="O1148" s="48">
        <v>43733</v>
      </c>
      <c r="P1148" s="43" t="s">
        <v>4652</v>
      </c>
      <c r="Q1148" s="31" t="b">
        <f>IF(AND(OR(G1148:G1152=DATOS!C$8,G1148:G1152=DATOS!C$9),H1148:H1152=DATOS!B$4),ROW(G1148:G1152))</f>
        <v>0</v>
      </c>
      <c r="R1148" s="31" t="str">
        <f t="shared" ca="1" si="0"/>
        <v/>
      </c>
      <c r="S1148" s="31">
        <f t="shared" ca="1" si="8"/>
        <v>0</v>
      </c>
      <c r="T1148" s="32"/>
      <c r="U1148" s="32"/>
      <c r="V1148" s="32"/>
      <c r="W1148" s="32"/>
      <c r="X1148" s="32"/>
      <c r="Y1148" s="32"/>
      <c r="Z1148" s="32"/>
      <c r="AA1148" s="32"/>
      <c r="AB1148" s="32"/>
      <c r="AC1148" s="32"/>
      <c r="AD1148" s="32"/>
      <c r="AE1148" s="32"/>
    </row>
    <row r="1149" spans="1:31" ht="12.75">
      <c r="A1149" s="37" t="s">
        <v>11214</v>
      </c>
      <c r="B1149" s="43" t="s">
        <v>261</v>
      </c>
      <c r="C1149" s="45" t="s">
        <v>263</v>
      </c>
      <c r="D1149" s="45" t="s">
        <v>266</v>
      </c>
      <c r="E1149" s="374">
        <v>43733</v>
      </c>
      <c r="F1149" s="43" t="s">
        <v>3902</v>
      </c>
      <c r="G1149" s="43" t="s">
        <v>271</v>
      </c>
      <c r="H1149" s="51" t="s">
        <v>223</v>
      </c>
      <c r="I1149" s="43" t="s">
        <v>226</v>
      </c>
      <c r="J1149" s="43"/>
      <c r="K1149" s="52"/>
      <c r="L1149" s="43"/>
      <c r="M1149" s="43"/>
      <c r="N1149" s="43" t="s">
        <v>11211</v>
      </c>
      <c r="O1149" s="48">
        <v>43733</v>
      </c>
      <c r="P1149" s="43" t="s">
        <v>276</v>
      </c>
      <c r="Q1149" s="31" t="b">
        <f>IF(AND(OR(G1149:G1153=DATOS!C$8,G1149:G1153=DATOS!C$9),H1149:H1153=DATOS!B$4),ROW(G1149:G1153))</f>
        <v>0</v>
      </c>
      <c r="R1149" s="31" t="str">
        <f t="shared" ca="1" si="0"/>
        <v/>
      </c>
      <c r="S1149" s="31">
        <f t="shared" ca="1" si="8"/>
        <v>0</v>
      </c>
      <c r="T1149" s="32"/>
      <c r="U1149" s="32"/>
      <c r="V1149" s="32"/>
      <c r="W1149" s="32"/>
      <c r="X1149" s="32"/>
      <c r="Y1149" s="32"/>
      <c r="Z1149" s="32"/>
      <c r="AA1149" s="32"/>
      <c r="AB1149" s="32"/>
      <c r="AC1149" s="32"/>
      <c r="AD1149" s="32"/>
      <c r="AE1149" s="32"/>
    </row>
    <row r="1150" spans="1:31" ht="12.75">
      <c r="A1150" s="37" t="s">
        <v>11219</v>
      </c>
      <c r="B1150" s="43" t="s">
        <v>6563</v>
      </c>
      <c r="C1150" s="45" t="s">
        <v>4726</v>
      </c>
      <c r="D1150" s="45" t="s">
        <v>266</v>
      </c>
      <c r="E1150" s="374">
        <v>43733</v>
      </c>
      <c r="F1150" s="43" t="s">
        <v>361</v>
      </c>
      <c r="G1150" s="43" t="s">
        <v>114</v>
      </c>
      <c r="H1150" s="51" t="s">
        <v>223</v>
      </c>
      <c r="I1150" s="43" t="s">
        <v>273</v>
      </c>
      <c r="J1150" s="43"/>
      <c r="K1150" s="52"/>
      <c r="L1150" s="43"/>
      <c r="M1150" s="43"/>
      <c r="N1150" s="43" t="s">
        <v>7499</v>
      </c>
      <c r="O1150" s="48">
        <v>43733</v>
      </c>
      <c r="P1150" s="43" t="s">
        <v>276</v>
      </c>
      <c r="Q1150" s="31" t="b">
        <f>IF(AND(OR(G1150:G1154=DATOS!C$8,G1150:G1154=DATOS!C$9),H1150:H1154=DATOS!B$4),ROW(G1150:G1154))</f>
        <v>0</v>
      </c>
      <c r="R1150" s="31" t="str">
        <f t="shared" ca="1" si="0"/>
        <v/>
      </c>
      <c r="S1150" s="31">
        <f t="shared" ca="1" si="8"/>
        <v>0</v>
      </c>
      <c r="T1150" s="32"/>
      <c r="U1150" s="32"/>
      <c r="V1150" s="32"/>
      <c r="W1150" s="32"/>
      <c r="X1150" s="32"/>
      <c r="Y1150" s="32"/>
      <c r="Z1150" s="32"/>
      <c r="AA1150" s="32"/>
      <c r="AB1150" s="32"/>
      <c r="AC1150" s="32"/>
      <c r="AD1150" s="32"/>
      <c r="AE1150" s="32"/>
    </row>
    <row r="1151" spans="1:31" ht="12.75">
      <c r="A1151" s="37" t="s">
        <v>9302</v>
      </c>
      <c r="B1151" s="43" t="s">
        <v>11220</v>
      </c>
      <c r="C1151" s="45" t="s">
        <v>263</v>
      </c>
      <c r="D1151" s="45" t="s">
        <v>4647</v>
      </c>
      <c r="E1151" s="374">
        <v>43733</v>
      </c>
      <c r="F1151" s="43" t="s">
        <v>5054</v>
      </c>
      <c r="G1151" s="43" t="s">
        <v>384</v>
      </c>
      <c r="H1151" s="51" t="s">
        <v>223</v>
      </c>
      <c r="I1151" s="43" t="s">
        <v>226</v>
      </c>
      <c r="J1151" s="43"/>
      <c r="K1151" s="52"/>
      <c r="L1151" s="43"/>
      <c r="M1151" s="43"/>
      <c r="N1151" s="379" t="s">
        <v>11222</v>
      </c>
      <c r="O1151" s="48">
        <v>43734</v>
      </c>
      <c r="P1151" s="43" t="s">
        <v>389</v>
      </c>
      <c r="Q1151" s="31" t="b">
        <f>IF(AND(OR(G1151:G1155=DATOS!C$8,G1151:G1155=DATOS!C$9),H1151:H1155=DATOS!B$4),ROW(G1151:G1155))</f>
        <v>0</v>
      </c>
      <c r="R1151" s="31" t="str">
        <f t="shared" ca="1" si="0"/>
        <v/>
      </c>
      <c r="S1151" s="31">
        <f t="shared" ca="1" si="8"/>
        <v>0</v>
      </c>
      <c r="T1151" s="32"/>
      <c r="U1151" s="32"/>
      <c r="V1151" s="32"/>
      <c r="W1151" s="32"/>
      <c r="X1151" s="32"/>
      <c r="Y1151" s="32"/>
      <c r="Z1151" s="32"/>
      <c r="AA1151" s="32"/>
      <c r="AB1151" s="32"/>
      <c r="AC1151" s="32"/>
      <c r="AD1151" s="32"/>
      <c r="AE1151" s="32"/>
    </row>
    <row r="1152" spans="1:31" ht="12.75">
      <c r="A1152" s="37" t="s">
        <v>11225</v>
      </c>
      <c r="B1152" s="43" t="s">
        <v>8244</v>
      </c>
      <c r="C1152" s="45" t="s">
        <v>701</v>
      </c>
      <c r="D1152" s="45" t="s">
        <v>4647</v>
      </c>
      <c r="E1152" s="374">
        <v>43734</v>
      </c>
      <c r="F1152" s="43" t="s">
        <v>4710</v>
      </c>
      <c r="G1152" s="43" t="s">
        <v>114</v>
      </c>
      <c r="H1152" s="51" t="s">
        <v>223</v>
      </c>
      <c r="I1152" s="43" t="s">
        <v>226</v>
      </c>
      <c r="J1152" s="43"/>
      <c r="K1152" s="52"/>
      <c r="L1152" s="43"/>
      <c r="M1152" s="43"/>
      <c r="N1152" s="43" t="s">
        <v>11228</v>
      </c>
      <c r="O1152" s="48">
        <v>43734</v>
      </c>
      <c r="P1152" s="43" t="s">
        <v>4652</v>
      </c>
      <c r="Q1152" s="31" t="b">
        <f>IF(AND(OR(G1152:G1156=DATOS!C$8,G1152:G1156=DATOS!C$9),H1152:H1156=DATOS!B$4),ROW(G1152:G1156))</f>
        <v>0</v>
      </c>
      <c r="R1152" s="31" t="str">
        <f t="shared" ca="1" si="0"/>
        <v/>
      </c>
      <c r="S1152" s="31">
        <f t="shared" ca="1" si="8"/>
        <v>0</v>
      </c>
      <c r="T1152" s="32"/>
      <c r="U1152" s="32"/>
      <c r="V1152" s="32"/>
      <c r="W1152" s="32"/>
      <c r="X1152" s="32"/>
      <c r="Y1152" s="32"/>
      <c r="Z1152" s="32"/>
      <c r="AA1152" s="32"/>
      <c r="AB1152" s="32"/>
      <c r="AC1152" s="32"/>
      <c r="AD1152" s="32"/>
      <c r="AE1152" s="32"/>
    </row>
    <row r="1153" spans="1:31" ht="12.75">
      <c r="A1153" s="37" t="s">
        <v>10610</v>
      </c>
      <c r="B1153" s="43" t="s">
        <v>7731</v>
      </c>
      <c r="C1153" s="45" t="s">
        <v>414</v>
      </c>
      <c r="D1153" s="45" t="s">
        <v>266</v>
      </c>
      <c r="E1153" s="374">
        <v>43734</v>
      </c>
      <c r="F1153" s="43" t="s">
        <v>864</v>
      </c>
      <c r="G1153" s="43" t="s">
        <v>271</v>
      </c>
      <c r="H1153" s="51" t="s">
        <v>223</v>
      </c>
      <c r="I1153" s="43" t="s">
        <v>226</v>
      </c>
      <c r="J1153" s="43"/>
      <c r="K1153" s="52"/>
      <c r="L1153" s="43"/>
      <c r="M1153" s="43"/>
      <c r="N1153" s="43" t="s">
        <v>11231</v>
      </c>
      <c r="O1153" s="48">
        <v>43734</v>
      </c>
      <c r="P1153" s="43" t="s">
        <v>276</v>
      </c>
      <c r="Q1153" s="31" t="b">
        <f>IF(AND(OR(G1153:G1157=DATOS!C$8,G1153:G1157=DATOS!C$9),H1153:H1157=DATOS!B$4),ROW(G1153:G1157))</f>
        <v>0</v>
      </c>
      <c r="R1153" s="31" t="str">
        <f t="shared" ca="1" si="0"/>
        <v/>
      </c>
      <c r="S1153" s="31">
        <f t="shared" ca="1" si="8"/>
        <v>0</v>
      </c>
      <c r="T1153" s="32"/>
      <c r="U1153" s="32"/>
      <c r="V1153" s="32"/>
      <c r="W1153" s="32"/>
      <c r="X1153" s="32"/>
      <c r="Y1153" s="32"/>
      <c r="Z1153" s="32"/>
      <c r="AA1153" s="32"/>
      <c r="AB1153" s="32"/>
      <c r="AC1153" s="32"/>
      <c r="AD1153" s="32"/>
      <c r="AE1153" s="32"/>
    </row>
    <row r="1154" spans="1:31" ht="12.75">
      <c r="A1154" s="37" t="s">
        <v>3847</v>
      </c>
      <c r="B1154" s="43" t="s">
        <v>9779</v>
      </c>
      <c r="C1154" s="45" t="s">
        <v>4681</v>
      </c>
      <c r="D1154" s="45" t="s">
        <v>11147</v>
      </c>
      <c r="E1154" s="374">
        <v>43734</v>
      </c>
      <c r="F1154" s="43" t="s">
        <v>11236</v>
      </c>
      <c r="G1154" s="43" t="s">
        <v>384</v>
      </c>
      <c r="H1154" s="51" t="s">
        <v>223</v>
      </c>
      <c r="I1154" s="43" t="s">
        <v>226</v>
      </c>
      <c r="J1154" s="43"/>
      <c r="K1154" s="52">
        <v>43735</v>
      </c>
      <c r="L1154" s="43"/>
      <c r="M1154" s="43"/>
      <c r="N1154" s="43" t="s">
        <v>10321</v>
      </c>
      <c r="O1154" s="48">
        <v>43739</v>
      </c>
      <c r="P1154" s="43" t="s">
        <v>5576</v>
      </c>
      <c r="Q1154" s="31" t="b">
        <f>IF(AND(OR(G1154:G1158=DATOS!C$8,G1154:G1158=DATOS!C$9),H1154:H1158=DATOS!B$4),ROW(G1154:G1158))</f>
        <v>0</v>
      </c>
      <c r="R1154" s="31" t="str">
        <f t="shared" ca="1" si="0"/>
        <v/>
      </c>
      <c r="S1154" s="31">
        <f t="shared" ca="1" si="8"/>
        <v>0</v>
      </c>
      <c r="T1154" s="32"/>
      <c r="U1154" s="32"/>
      <c r="V1154" s="32"/>
      <c r="W1154" s="32"/>
      <c r="X1154" s="32"/>
      <c r="Y1154" s="32"/>
      <c r="Z1154" s="32"/>
      <c r="AA1154" s="32"/>
      <c r="AB1154" s="32"/>
      <c r="AC1154" s="32"/>
      <c r="AD1154" s="32"/>
      <c r="AE1154" s="32"/>
    </row>
    <row r="1155" spans="1:31" ht="12.75">
      <c r="A1155" s="37" t="s">
        <v>7106</v>
      </c>
      <c r="B1155" s="43" t="s">
        <v>7107</v>
      </c>
      <c r="C1155" s="45" t="s">
        <v>380</v>
      </c>
      <c r="D1155" s="45" t="s">
        <v>266</v>
      </c>
      <c r="E1155" s="374">
        <v>43735</v>
      </c>
      <c r="F1155" s="43" t="s">
        <v>11240</v>
      </c>
      <c r="G1155" s="43" t="s">
        <v>271</v>
      </c>
      <c r="H1155" s="51" t="s">
        <v>223</v>
      </c>
      <c r="I1155" s="43" t="s">
        <v>226</v>
      </c>
      <c r="J1155" s="43"/>
      <c r="K1155" s="52">
        <v>43739</v>
      </c>
      <c r="L1155" s="48">
        <v>43741</v>
      </c>
      <c r="M1155" s="43"/>
      <c r="N1155" s="43" t="s">
        <v>10053</v>
      </c>
      <c r="O1155" s="48">
        <v>43741</v>
      </c>
      <c r="P1155" s="43" t="s">
        <v>276</v>
      </c>
      <c r="Q1155" s="31" t="b">
        <f>IF(AND(OR(G1155:G1159=DATOS!C$8,G1155:G1159=DATOS!C$9),H1155:H1159=DATOS!B$4),ROW(G1155:G1159))</f>
        <v>0</v>
      </c>
      <c r="R1155" s="31" t="str">
        <f t="shared" ca="1" si="0"/>
        <v/>
      </c>
      <c r="S1155" s="31">
        <f t="shared" ca="1" si="8"/>
        <v>0</v>
      </c>
      <c r="T1155" s="32"/>
      <c r="U1155" s="32"/>
      <c r="V1155" s="32"/>
      <c r="W1155" s="32"/>
      <c r="X1155" s="32"/>
      <c r="Y1155" s="32"/>
      <c r="Z1155" s="32"/>
      <c r="AA1155" s="32"/>
      <c r="AB1155" s="32"/>
      <c r="AC1155" s="32"/>
      <c r="AD1155" s="32"/>
      <c r="AE1155" s="32"/>
    </row>
    <row r="1156" spans="1:31" ht="12.75">
      <c r="A1156" s="37" t="s">
        <v>291</v>
      </c>
      <c r="B1156" s="43" t="s">
        <v>293</v>
      </c>
      <c r="C1156" s="45" t="s">
        <v>216</v>
      </c>
      <c r="D1156" s="45" t="s">
        <v>7690</v>
      </c>
      <c r="E1156" s="374">
        <v>43735</v>
      </c>
      <c r="F1156" s="43" t="s">
        <v>9384</v>
      </c>
      <c r="G1156" s="43" t="s">
        <v>114</v>
      </c>
      <c r="H1156" s="51" t="s">
        <v>223</v>
      </c>
      <c r="I1156" s="43" t="s">
        <v>226</v>
      </c>
      <c r="J1156" s="43"/>
      <c r="K1156" s="52"/>
      <c r="L1156" s="43"/>
      <c r="M1156" s="43"/>
      <c r="N1156" s="43" t="s">
        <v>274</v>
      </c>
      <c r="O1156" s="48">
        <v>43745</v>
      </c>
      <c r="P1156" s="43" t="s">
        <v>7650</v>
      </c>
      <c r="Q1156" s="31" t="b">
        <f>IF(AND(OR(G1156:G1160=DATOS!C$8,G1156:G1160=DATOS!C$9),H1156:H1160=DATOS!B$4),ROW(G1156:G1160))</f>
        <v>0</v>
      </c>
      <c r="R1156" s="31" t="str">
        <f t="shared" ca="1" si="0"/>
        <v/>
      </c>
      <c r="S1156" s="31">
        <f t="shared" ca="1" si="8"/>
        <v>0</v>
      </c>
      <c r="T1156" s="32"/>
      <c r="U1156" s="32"/>
      <c r="V1156" s="32"/>
      <c r="W1156" s="32"/>
      <c r="X1156" s="32"/>
      <c r="Y1156" s="32"/>
      <c r="Z1156" s="32"/>
      <c r="AA1156" s="32"/>
      <c r="AB1156" s="32"/>
      <c r="AC1156" s="32"/>
      <c r="AD1156" s="32"/>
      <c r="AE1156" s="32"/>
    </row>
    <row r="1157" spans="1:31" ht="12.75">
      <c r="A1157" s="37" t="s">
        <v>10773</v>
      </c>
      <c r="B1157" s="43" t="s">
        <v>10774</v>
      </c>
      <c r="C1157" s="45" t="s">
        <v>5573</v>
      </c>
      <c r="D1157" s="45" t="s">
        <v>266</v>
      </c>
      <c r="E1157" s="374">
        <v>43735</v>
      </c>
      <c r="F1157" s="43" t="s">
        <v>11246</v>
      </c>
      <c r="G1157" s="43" t="s">
        <v>114</v>
      </c>
      <c r="H1157" s="51" t="s">
        <v>223</v>
      </c>
      <c r="I1157" s="43" t="s">
        <v>226</v>
      </c>
      <c r="J1157" s="43"/>
      <c r="K1157" s="52"/>
      <c r="L1157" s="43"/>
      <c r="M1157" s="43"/>
      <c r="N1157" s="43" t="s">
        <v>7499</v>
      </c>
      <c r="O1157" s="48">
        <v>43736</v>
      </c>
      <c r="P1157" s="43" t="s">
        <v>276</v>
      </c>
      <c r="Q1157" s="31" t="b">
        <f>IF(AND(OR(G1157:G1161=DATOS!C$8,G1157:G1161=DATOS!C$9),H1157:H1161=DATOS!B$4),ROW(G1157:G1161))</f>
        <v>0</v>
      </c>
      <c r="R1157" s="31" t="str">
        <f t="shared" ca="1" si="0"/>
        <v/>
      </c>
      <c r="S1157" s="31">
        <f t="shared" ca="1" si="8"/>
        <v>0</v>
      </c>
      <c r="T1157" s="32"/>
      <c r="U1157" s="32"/>
      <c r="V1157" s="32"/>
      <c r="W1157" s="32"/>
      <c r="X1157" s="32"/>
      <c r="Y1157" s="32"/>
      <c r="Z1157" s="32"/>
      <c r="AA1157" s="32"/>
      <c r="AB1157" s="32"/>
      <c r="AC1157" s="32"/>
      <c r="AD1157" s="32"/>
      <c r="AE1157" s="32"/>
    </row>
    <row r="1158" spans="1:31" ht="12.75">
      <c r="A1158" s="37" t="s">
        <v>5125</v>
      </c>
      <c r="B1158" s="43" t="s">
        <v>450</v>
      </c>
      <c r="C1158" s="45" t="s">
        <v>216</v>
      </c>
      <c r="D1158" s="45" t="s">
        <v>4647</v>
      </c>
      <c r="E1158" s="374" t="s">
        <v>11253</v>
      </c>
      <c r="F1158" s="43" t="s">
        <v>4787</v>
      </c>
      <c r="G1158" s="43" t="s">
        <v>114</v>
      </c>
      <c r="H1158" s="51" t="s">
        <v>223</v>
      </c>
      <c r="I1158" s="43" t="s">
        <v>226</v>
      </c>
      <c r="J1158" s="43"/>
      <c r="K1158" s="52"/>
      <c r="L1158" s="43"/>
      <c r="M1158" s="43"/>
      <c r="N1158" s="43" t="s">
        <v>11254</v>
      </c>
      <c r="O1158" s="48">
        <v>43736</v>
      </c>
      <c r="P1158" s="43" t="s">
        <v>4652</v>
      </c>
      <c r="Q1158" s="31" t="b">
        <f>IF(AND(OR(G1158:G1162=DATOS!C$8,G1158:G1162=DATOS!C$9),H1158:H1162=DATOS!B$4),ROW(G1158:G1162))</f>
        <v>0</v>
      </c>
      <c r="R1158" s="31" t="e">
        <f t="shared" ca="1" si="0"/>
        <v>#VALUE!</v>
      </c>
      <c r="S1158" s="31" t="e">
        <f t="shared" ca="1" si="8"/>
        <v>#VALUE!</v>
      </c>
      <c r="T1158" s="32"/>
      <c r="U1158" s="32"/>
      <c r="V1158" s="32"/>
      <c r="W1158" s="32"/>
      <c r="X1158" s="32"/>
      <c r="Y1158" s="32"/>
      <c r="Z1158" s="32"/>
      <c r="AA1158" s="32"/>
      <c r="AB1158" s="32"/>
      <c r="AC1158" s="32"/>
      <c r="AD1158" s="32"/>
      <c r="AE1158" s="32"/>
    </row>
    <row r="1159" spans="1:31" ht="12.75">
      <c r="A1159" s="37" t="s">
        <v>660</v>
      </c>
      <c r="B1159" s="43" t="s">
        <v>662</v>
      </c>
      <c r="C1159" s="45" t="s">
        <v>664</v>
      </c>
      <c r="D1159" s="45" t="s">
        <v>266</v>
      </c>
      <c r="E1159" s="374">
        <v>43736</v>
      </c>
      <c r="F1159" s="43" t="s">
        <v>6341</v>
      </c>
      <c r="G1159" s="43" t="s">
        <v>384</v>
      </c>
      <c r="H1159" s="51" t="s">
        <v>223</v>
      </c>
      <c r="I1159" s="43" t="s">
        <v>226</v>
      </c>
      <c r="J1159" s="43"/>
      <c r="K1159" s="52"/>
      <c r="L1159" s="43"/>
      <c r="M1159" s="43"/>
      <c r="N1159" s="380" t="s">
        <v>11258</v>
      </c>
      <c r="O1159" s="48">
        <v>43738</v>
      </c>
      <c r="P1159" s="43" t="s">
        <v>5576</v>
      </c>
      <c r="Q1159" s="31" t="b">
        <f>IF(AND(OR(G1159:G1163=DATOS!C$8,G1159:G1163=DATOS!C$9),H1159:H1163=DATOS!B$4),ROW(G1159:G1163))</f>
        <v>0</v>
      </c>
      <c r="R1159" s="31" t="str">
        <f t="shared" ca="1" si="0"/>
        <v/>
      </c>
      <c r="S1159" s="31">
        <f t="shared" ca="1" si="8"/>
        <v>0</v>
      </c>
      <c r="T1159" s="32"/>
      <c r="U1159" s="32"/>
      <c r="V1159" s="32"/>
      <c r="W1159" s="32"/>
      <c r="X1159" s="32"/>
      <c r="Y1159" s="32"/>
      <c r="Z1159" s="32"/>
      <c r="AA1159" s="32"/>
      <c r="AB1159" s="32"/>
      <c r="AC1159" s="32"/>
      <c r="AD1159" s="32"/>
      <c r="AE1159" s="32"/>
    </row>
    <row r="1160" spans="1:31" ht="12.75">
      <c r="A1160" s="37" t="s">
        <v>11259</v>
      </c>
      <c r="B1160" s="43" t="s">
        <v>5343</v>
      </c>
      <c r="C1160" s="45" t="s">
        <v>216</v>
      </c>
      <c r="D1160" s="45" t="s">
        <v>266</v>
      </c>
      <c r="E1160" s="374">
        <v>43736</v>
      </c>
      <c r="F1160" s="43" t="s">
        <v>361</v>
      </c>
      <c r="G1160" s="43" t="s">
        <v>114</v>
      </c>
      <c r="H1160" s="51" t="s">
        <v>223</v>
      </c>
      <c r="I1160" s="43" t="s">
        <v>226</v>
      </c>
      <c r="J1160" s="43"/>
      <c r="K1160" s="52"/>
      <c r="L1160" s="43"/>
      <c r="M1160" s="43"/>
      <c r="N1160" s="43" t="s">
        <v>7499</v>
      </c>
      <c r="O1160" s="48">
        <v>43736</v>
      </c>
      <c r="P1160" s="43" t="s">
        <v>276</v>
      </c>
      <c r="Q1160" s="31" t="b">
        <f>IF(AND(OR(G1160:G1164=DATOS!C$8,G1160:G1164=DATOS!C$9),H1160:H1164=DATOS!B$4),ROW(G1160:G1164))</f>
        <v>0</v>
      </c>
      <c r="R1160" s="31" t="str">
        <f t="shared" ca="1" si="0"/>
        <v/>
      </c>
      <c r="S1160" s="31">
        <f t="shared" ca="1" si="8"/>
        <v>0</v>
      </c>
      <c r="T1160" s="32"/>
      <c r="U1160" s="32"/>
      <c r="V1160" s="32"/>
      <c r="W1160" s="32"/>
      <c r="X1160" s="32"/>
      <c r="Y1160" s="32"/>
      <c r="Z1160" s="32"/>
      <c r="AA1160" s="32"/>
      <c r="AB1160" s="32"/>
      <c r="AC1160" s="32"/>
      <c r="AD1160" s="32"/>
      <c r="AE1160" s="32"/>
    </row>
    <row r="1161" spans="1:31" ht="12.75">
      <c r="A1161" s="37" t="s">
        <v>8367</v>
      </c>
      <c r="B1161" s="43" t="s">
        <v>8368</v>
      </c>
      <c r="C1161" s="45" t="s">
        <v>216</v>
      </c>
      <c r="D1161" s="45" t="s">
        <v>7690</v>
      </c>
      <c r="E1161" s="374">
        <v>43738</v>
      </c>
      <c r="F1161" s="43" t="s">
        <v>9384</v>
      </c>
      <c r="G1161" s="43" t="s">
        <v>114</v>
      </c>
      <c r="H1161" s="51" t="s">
        <v>223</v>
      </c>
      <c r="I1161" s="43" t="s">
        <v>226</v>
      </c>
      <c r="J1161" s="43"/>
      <c r="K1161" s="52"/>
      <c r="L1161" s="43"/>
      <c r="M1161" s="43"/>
      <c r="N1161" s="43" t="s">
        <v>11263</v>
      </c>
      <c r="O1161" s="48">
        <v>43738</v>
      </c>
      <c r="P1161" s="43" t="s">
        <v>7650</v>
      </c>
      <c r="Q1161" s="31" t="b">
        <f>IF(AND(OR(G1161:G1165=DATOS!C$8,G1161:G1165=DATOS!C$9),H1161:H1165=DATOS!B$4),ROW(G1161:G1165))</f>
        <v>0</v>
      </c>
      <c r="R1161" s="31" t="str">
        <f t="shared" ca="1" si="0"/>
        <v/>
      </c>
      <c r="S1161" s="31">
        <f t="shared" ca="1" si="8"/>
        <v>0</v>
      </c>
      <c r="T1161" s="32"/>
      <c r="U1161" s="32"/>
      <c r="V1161" s="32"/>
      <c r="W1161" s="32"/>
      <c r="X1161" s="32"/>
      <c r="Y1161" s="32"/>
      <c r="Z1161" s="32"/>
      <c r="AA1161" s="32"/>
      <c r="AB1161" s="32"/>
      <c r="AC1161" s="32"/>
      <c r="AD1161" s="32"/>
      <c r="AE1161" s="32"/>
    </row>
    <row r="1162" spans="1:31" ht="12.75">
      <c r="A1162" s="37" t="s">
        <v>11201</v>
      </c>
      <c r="B1162" s="43" t="s">
        <v>6440</v>
      </c>
      <c r="C1162" s="45" t="s">
        <v>478</v>
      </c>
      <c r="D1162" s="45" t="s">
        <v>7690</v>
      </c>
      <c r="E1162" s="374">
        <v>43738</v>
      </c>
      <c r="F1162" s="43" t="s">
        <v>7919</v>
      </c>
      <c r="G1162" s="43" t="s">
        <v>384</v>
      </c>
      <c r="H1162" s="51" t="s">
        <v>223</v>
      </c>
      <c r="I1162" s="43" t="s">
        <v>226</v>
      </c>
      <c r="J1162" s="43"/>
      <c r="K1162" s="52"/>
      <c r="L1162" s="43"/>
      <c r="M1162" s="43"/>
      <c r="N1162" s="43" t="s">
        <v>8038</v>
      </c>
      <c r="O1162" s="48">
        <v>43746</v>
      </c>
      <c r="P1162" s="43" t="s">
        <v>389</v>
      </c>
      <c r="Q1162" s="31" t="b">
        <f>IF(AND(OR(G1162:G1166=DATOS!C$8,G1162:G1166=DATOS!C$9),H1162:H1166=DATOS!B$4),ROW(G1162:G1166))</f>
        <v>0</v>
      </c>
      <c r="R1162" s="31" t="str">
        <f t="shared" ca="1" si="0"/>
        <v/>
      </c>
      <c r="S1162" s="31">
        <f t="shared" ca="1" si="8"/>
        <v>0</v>
      </c>
      <c r="T1162" s="32"/>
      <c r="U1162" s="32"/>
      <c r="V1162" s="32"/>
      <c r="W1162" s="32"/>
      <c r="X1162" s="32"/>
      <c r="Y1162" s="32"/>
      <c r="Z1162" s="32"/>
      <c r="AA1162" s="32"/>
      <c r="AB1162" s="32"/>
      <c r="AC1162" s="32"/>
      <c r="AD1162" s="32"/>
      <c r="AE1162" s="32"/>
    </row>
    <row r="1163" spans="1:31" ht="12.75">
      <c r="A1163" s="37" t="s">
        <v>8151</v>
      </c>
      <c r="B1163" s="43" t="s">
        <v>8152</v>
      </c>
      <c r="C1163" s="45" t="s">
        <v>478</v>
      </c>
      <c r="D1163" s="45" t="s">
        <v>7690</v>
      </c>
      <c r="E1163" s="374">
        <v>43738</v>
      </c>
      <c r="F1163" s="43" t="s">
        <v>9384</v>
      </c>
      <c r="G1163" s="43" t="s">
        <v>384</v>
      </c>
      <c r="H1163" s="51" t="s">
        <v>223</v>
      </c>
      <c r="I1163" s="43" t="s">
        <v>126</v>
      </c>
      <c r="J1163" s="43"/>
      <c r="K1163" s="52"/>
      <c r="L1163" s="43"/>
      <c r="M1163" s="43"/>
      <c r="N1163" s="43" t="s">
        <v>11273</v>
      </c>
      <c r="O1163" s="48">
        <v>43742</v>
      </c>
      <c r="P1163" s="43" t="s">
        <v>389</v>
      </c>
      <c r="Q1163" s="31" t="b">
        <f>IF(AND(OR(G1163:G1167=DATOS!C$8,G1163:G1167=DATOS!C$9),H1163:H1167=DATOS!B$4),ROW(G1163:G1167))</f>
        <v>0</v>
      </c>
      <c r="R1163" s="31" t="str">
        <f t="shared" ca="1" si="0"/>
        <v/>
      </c>
      <c r="S1163" s="31">
        <f t="shared" ca="1" si="8"/>
        <v>0</v>
      </c>
      <c r="T1163" s="32"/>
      <c r="U1163" s="32"/>
      <c r="V1163" s="32"/>
      <c r="W1163" s="32"/>
      <c r="X1163" s="32"/>
      <c r="Y1163" s="32"/>
      <c r="Z1163" s="32"/>
      <c r="AA1163" s="32"/>
      <c r="AB1163" s="32"/>
      <c r="AC1163" s="32"/>
      <c r="AD1163" s="32"/>
      <c r="AE1163" s="32"/>
    </row>
    <row r="1164" spans="1:31" ht="12.75">
      <c r="A1164" s="37" t="s">
        <v>5225</v>
      </c>
      <c r="B1164" s="43" t="s">
        <v>339</v>
      </c>
      <c r="C1164" s="45" t="s">
        <v>4661</v>
      </c>
      <c r="D1164" s="45" t="s">
        <v>7690</v>
      </c>
      <c r="E1164" s="374">
        <v>43738</v>
      </c>
      <c r="F1164" s="43" t="s">
        <v>9384</v>
      </c>
      <c r="G1164" s="43" t="s">
        <v>114</v>
      </c>
      <c r="H1164" s="51" t="s">
        <v>223</v>
      </c>
      <c r="I1164" s="43" t="s">
        <v>226</v>
      </c>
      <c r="J1164" s="43"/>
      <c r="K1164" s="52"/>
      <c r="L1164" s="43"/>
      <c r="M1164" s="43"/>
      <c r="N1164" s="43" t="s">
        <v>11276</v>
      </c>
      <c r="O1164" s="48">
        <v>43738</v>
      </c>
      <c r="P1164" s="43" t="s">
        <v>4675</v>
      </c>
      <c r="Q1164" s="31" t="b">
        <f>IF(AND(OR(G1164:G1168=DATOS!C$8,G1164:G1168=DATOS!C$9),H1164:H1168=DATOS!B$4),ROW(G1164:G1168))</f>
        <v>0</v>
      </c>
      <c r="R1164" s="31" t="str">
        <f t="shared" ca="1" si="0"/>
        <v/>
      </c>
      <c r="S1164" s="31">
        <f t="shared" ca="1" si="8"/>
        <v>0</v>
      </c>
      <c r="T1164" s="32"/>
      <c r="U1164" s="32"/>
      <c r="V1164" s="32"/>
      <c r="W1164" s="32"/>
      <c r="X1164" s="32"/>
      <c r="Y1164" s="32"/>
      <c r="Z1164" s="32"/>
      <c r="AA1164" s="32"/>
      <c r="AB1164" s="32"/>
      <c r="AC1164" s="32"/>
      <c r="AD1164" s="32"/>
      <c r="AE1164" s="32"/>
    </row>
    <row r="1165" spans="1:31" ht="12.75">
      <c r="A1165" s="37" t="s">
        <v>6298</v>
      </c>
      <c r="B1165" s="43" t="s">
        <v>9137</v>
      </c>
      <c r="C1165" s="45" t="s">
        <v>263</v>
      </c>
      <c r="D1165" s="45" t="s">
        <v>7690</v>
      </c>
      <c r="E1165" s="374">
        <v>43738</v>
      </c>
      <c r="F1165" s="43" t="s">
        <v>8851</v>
      </c>
      <c r="G1165" s="43" t="s">
        <v>271</v>
      </c>
      <c r="H1165" s="51" t="s">
        <v>223</v>
      </c>
      <c r="I1165" s="43" t="s">
        <v>226</v>
      </c>
      <c r="J1165" s="43"/>
      <c r="K1165" s="52"/>
      <c r="L1165" s="43"/>
      <c r="M1165" s="43"/>
      <c r="N1165" s="43" t="s">
        <v>11278</v>
      </c>
      <c r="O1165" s="48">
        <v>43709</v>
      </c>
      <c r="P1165" s="31"/>
      <c r="Q1165" s="31" t="b">
        <f>IF(AND(OR(G1165:G1169=DATOS!C$8,G1165:G1169=DATOS!C$9),H1165:H1169=DATOS!B$4),ROW(G1165:G1169))</f>
        <v>0</v>
      </c>
      <c r="R1165" s="31" t="str">
        <f t="shared" ca="1" si="0"/>
        <v/>
      </c>
      <c r="S1165" s="31">
        <f t="shared" ca="1" si="8"/>
        <v>0</v>
      </c>
      <c r="T1165" s="32"/>
      <c r="U1165" s="32"/>
      <c r="V1165" s="32"/>
      <c r="W1165" s="32"/>
      <c r="X1165" s="32"/>
      <c r="Y1165" s="32"/>
      <c r="Z1165" s="32"/>
      <c r="AA1165" s="32"/>
      <c r="AB1165" s="32"/>
      <c r="AC1165" s="32"/>
      <c r="AD1165" s="32"/>
      <c r="AE1165" s="32"/>
    </row>
    <row r="1166" spans="1:31" ht="12.75">
      <c r="A1166" s="37" t="s">
        <v>11280</v>
      </c>
      <c r="B1166" s="43" t="s">
        <v>11281</v>
      </c>
      <c r="C1166" s="45" t="s">
        <v>263</v>
      </c>
      <c r="D1166" s="45" t="s">
        <v>7690</v>
      </c>
      <c r="E1166" s="374">
        <v>43738</v>
      </c>
      <c r="F1166" s="43" t="s">
        <v>361</v>
      </c>
      <c r="G1166" s="43" t="s">
        <v>384</v>
      </c>
      <c r="H1166" s="51" t="s">
        <v>223</v>
      </c>
      <c r="I1166" s="43" t="s">
        <v>273</v>
      </c>
      <c r="J1166" s="43"/>
      <c r="K1166" s="52"/>
      <c r="L1166" s="43"/>
      <c r="M1166" s="43"/>
      <c r="N1166" s="43" t="s">
        <v>11282</v>
      </c>
      <c r="O1166" s="48">
        <v>43742</v>
      </c>
      <c r="P1166" s="43" t="s">
        <v>389</v>
      </c>
      <c r="Q1166" s="31" t="b">
        <f>IF(AND(OR(G1166:G1170=DATOS!C$8,G1166:G1170=DATOS!C$9),H1166:H1170=DATOS!B$4),ROW(G1166:G1170))</f>
        <v>0</v>
      </c>
      <c r="R1166" s="31" t="str">
        <f t="shared" ca="1" si="0"/>
        <v/>
      </c>
      <c r="S1166" s="31">
        <f t="shared" ca="1" si="8"/>
        <v>0</v>
      </c>
      <c r="T1166" s="32"/>
      <c r="U1166" s="32"/>
      <c r="V1166" s="32"/>
      <c r="W1166" s="32"/>
      <c r="X1166" s="32"/>
      <c r="Y1166" s="32"/>
      <c r="Z1166" s="32"/>
      <c r="AA1166" s="32"/>
      <c r="AB1166" s="32"/>
      <c r="AC1166" s="32"/>
      <c r="AD1166" s="32"/>
      <c r="AE1166" s="32"/>
    </row>
    <row r="1167" spans="1:31" ht="12.75">
      <c r="A1167" s="37" t="s">
        <v>11284</v>
      </c>
      <c r="B1167" s="43" t="s">
        <v>9790</v>
      </c>
      <c r="C1167" s="45" t="s">
        <v>216</v>
      </c>
      <c r="D1167" s="45" t="s">
        <v>266</v>
      </c>
      <c r="E1167" s="374">
        <v>43739</v>
      </c>
      <c r="F1167" s="43" t="s">
        <v>864</v>
      </c>
      <c r="G1167" s="43" t="s">
        <v>271</v>
      </c>
      <c r="H1167" s="51" t="s">
        <v>223</v>
      </c>
      <c r="I1167" s="43" t="s">
        <v>226</v>
      </c>
      <c r="J1167" s="43"/>
      <c r="K1167" s="52"/>
      <c r="L1167" s="43"/>
      <c r="M1167" s="43"/>
      <c r="N1167" s="43" t="s">
        <v>11285</v>
      </c>
      <c r="O1167" s="121">
        <v>43739</v>
      </c>
      <c r="P1167" s="43" t="s">
        <v>276</v>
      </c>
      <c r="Q1167" s="31" t="b">
        <f>IF(AND(OR(G1167:G1171=DATOS!C$8,G1167:G1171=DATOS!C$9),H1167:H1171=DATOS!B$4),ROW(G1167:G1171))</f>
        <v>0</v>
      </c>
      <c r="R1167" s="31" t="str">
        <f t="shared" ca="1" si="0"/>
        <v/>
      </c>
      <c r="S1167" s="31">
        <f t="shared" ca="1" si="8"/>
        <v>0</v>
      </c>
      <c r="T1167" s="32"/>
      <c r="U1167" s="32"/>
      <c r="V1167" s="32"/>
      <c r="W1167" s="32"/>
      <c r="X1167" s="32"/>
      <c r="Y1167" s="32"/>
      <c r="Z1167" s="32"/>
      <c r="AA1167" s="32"/>
      <c r="AB1167" s="32"/>
      <c r="AC1167" s="32"/>
      <c r="AD1167" s="32"/>
      <c r="AE1167" s="32"/>
    </row>
    <row r="1168" spans="1:31" ht="12.75">
      <c r="A1168" s="37" t="s">
        <v>8156</v>
      </c>
      <c r="B1168" s="43" t="s">
        <v>8157</v>
      </c>
      <c r="C1168" s="45" t="s">
        <v>414</v>
      </c>
      <c r="D1168" s="45" t="s">
        <v>7690</v>
      </c>
      <c r="E1168" s="374">
        <v>43739</v>
      </c>
      <c r="F1168" s="43" t="s">
        <v>11289</v>
      </c>
      <c r="G1168" s="43" t="s">
        <v>114</v>
      </c>
      <c r="H1168" s="51" t="s">
        <v>223</v>
      </c>
      <c r="I1168" s="43" t="s">
        <v>273</v>
      </c>
      <c r="J1168" s="43"/>
      <c r="K1168" s="52"/>
      <c r="L1168" s="43"/>
      <c r="M1168" s="43"/>
      <c r="N1168" s="43" t="s">
        <v>8064</v>
      </c>
      <c r="O1168" s="48">
        <v>43739</v>
      </c>
      <c r="P1168" s="43" t="s">
        <v>7650</v>
      </c>
      <c r="Q1168" s="31" t="b">
        <f>IF(AND(OR(G1168:G1172=DATOS!C$8,G1168:G1172=DATOS!C$9),H1168:H1172=DATOS!B$4),ROW(G1168:G1172))</f>
        <v>0</v>
      </c>
      <c r="R1168" s="31" t="str">
        <f t="shared" ca="1" si="0"/>
        <v/>
      </c>
      <c r="S1168" s="31">
        <f t="shared" ca="1" si="8"/>
        <v>0</v>
      </c>
      <c r="T1168" s="32"/>
      <c r="U1168" s="32"/>
      <c r="V1168" s="32"/>
      <c r="W1168" s="32"/>
      <c r="X1168" s="32"/>
      <c r="Y1168" s="32"/>
      <c r="Z1168" s="32"/>
      <c r="AA1168" s="32"/>
      <c r="AB1168" s="32"/>
      <c r="AC1168" s="32"/>
      <c r="AD1168" s="32"/>
      <c r="AE1168" s="32"/>
    </row>
    <row r="1169" spans="1:31" ht="12.75">
      <c r="A1169" s="37" t="s">
        <v>7863</v>
      </c>
      <c r="B1169" s="43" t="s">
        <v>7202</v>
      </c>
      <c r="C1169" s="45" t="s">
        <v>701</v>
      </c>
      <c r="D1169" s="45" t="s">
        <v>266</v>
      </c>
      <c r="E1169" s="374">
        <v>43739</v>
      </c>
      <c r="F1169" s="43" t="s">
        <v>11291</v>
      </c>
      <c r="G1169" s="43" t="s">
        <v>271</v>
      </c>
      <c r="H1169" s="51" t="s">
        <v>223</v>
      </c>
      <c r="I1169" s="43" t="s">
        <v>273</v>
      </c>
      <c r="J1169" s="43"/>
      <c r="K1169" s="52"/>
      <c r="L1169" s="43"/>
      <c r="M1169" s="43"/>
      <c r="N1169" s="43" t="s">
        <v>11292</v>
      </c>
      <c r="O1169" s="48">
        <v>43743</v>
      </c>
      <c r="P1169" s="43" t="s">
        <v>276</v>
      </c>
      <c r="Q1169" s="31" t="b">
        <f>IF(AND(OR(G1169:G1173=DATOS!C$8,G1169:G1173=DATOS!C$9),H1169:H1173=DATOS!B$4),ROW(G1169:G1173))</f>
        <v>0</v>
      </c>
      <c r="R1169" s="31" t="str">
        <f t="shared" ca="1" si="0"/>
        <v/>
      </c>
      <c r="S1169" s="31">
        <f t="shared" ca="1" si="8"/>
        <v>0</v>
      </c>
      <c r="T1169" s="32"/>
      <c r="U1169" s="32"/>
      <c r="V1169" s="32"/>
      <c r="W1169" s="32"/>
      <c r="X1169" s="32"/>
      <c r="Y1169" s="32"/>
      <c r="Z1169" s="32"/>
      <c r="AA1169" s="32"/>
      <c r="AB1169" s="32"/>
      <c r="AC1169" s="32"/>
      <c r="AD1169" s="32"/>
      <c r="AE1169" s="32"/>
    </row>
    <row r="1170" spans="1:31" ht="12.75">
      <c r="A1170" s="37" t="s">
        <v>4694</v>
      </c>
      <c r="B1170" s="43" t="s">
        <v>4695</v>
      </c>
      <c r="C1170" s="45" t="s">
        <v>4655</v>
      </c>
      <c r="D1170" s="45" t="s">
        <v>266</v>
      </c>
      <c r="E1170" s="374">
        <v>43739</v>
      </c>
      <c r="F1170" s="43" t="s">
        <v>3902</v>
      </c>
      <c r="G1170" s="43" t="s">
        <v>271</v>
      </c>
      <c r="H1170" s="51" t="s">
        <v>223</v>
      </c>
      <c r="I1170" s="43" t="s">
        <v>226</v>
      </c>
      <c r="J1170" s="43"/>
      <c r="K1170" s="52"/>
      <c r="L1170" s="43"/>
      <c r="M1170" s="43"/>
      <c r="N1170" s="43" t="s">
        <v>11296</v>
      </c>
      <c r="O1170" s="48">
        <v>43739</v>
      </c>
      <c r="P1170" s="43" t="s">
        <v>276</v>
      </c>
      <c r="Q1170" s="31" t="b">
        <f>IF(AND(OR(G1170:G1174=DATOS!C$8,G1170:G1174=DATOS!C$9),H1170:H1174=DATOS!B$4),ROW(G1170:G1174))</f>
        <v>0</v>
      </c>
      <c r="R1170" s="31" t="str">
        <f t="shared" ca="1" si="0"/>
        <v/>
      </c>
      <c r="S1170" s="31">
        <f t="shared" ca="1" si="8"/>
        <v>0</v>
      </c>
      <c r="T1170" s="32"/>
      <c r="U1170" s="32"/>
      <c r="V1170" s="32"/>
      <c r="W1170" s="32"/>
      <c r="X1170" s="32"/>
      <c r="Y1170" s="32"/>
      <c r="Z1170" s="32"/>
      <c r="AA1170" s="32"/>
      <c r="AB1170" s="32"/>
      <c r="AC1170" s="32"/>
      <c r="AD1170" s="32"/>
      <c r="AE1170" s="32"/>
    </row>
    <row r="1171" spans="1:31" ht="12.75">
      <c r="A1171" s="37" t="s">
        <v>11299</v>
      </c>
      <c r="B1171" s="43" t="s">
        <v>8736</v>
      </c>
      <c r="C1171" s="45" t="s">
        <v>4716</v>
      </c>
      <c r="D1171" s="45" t="s">
        <v>7690</v>
      </c>
      <c r="E1171" s="374">
        <v>43739</v>
      </c>
      <c r="F1171" s="43" t="s">
        <v>3902</v>
      </c>
      <c r="G1171" s="43" t="s">
        <v>271</v>
      </c>
      <c r="H1171" s="51" t="s">
        <v>223</v>
      </c>
      <c r="I1171" s="43" t="s">
        <v>226</v>
      </c>
      <c r="J1171" s="43"/>
      <c r="K1171" s="52"/>
      <c r="L1171" s="43"/>
      <c r="M1171" s="43"/>
      <c r="N1171" s="43" t="s">
        <v>11300</v>
      </c>
      <c r="O1171" s="48">
        <v>43739</v>
      </c>
      <c r="P1171" s="43" t="s">
        <v>7650</v>
      </c>
      <c r="Q1171" s="31" t="b">
        <f>IF(AND(OR(G1171:G1175=DATOS!C$8,G1171:G1175=DATOS!C$9),H1171:H1175=DATOS!B$4),ROW(G1171:G1175))</f>
        <v>0</v>
      </c>
      <c r="R1171" s="31" t="str">
        <f t="shared" ca="1" si="0"/>
        <v/>
      </c>
      <c r="S1171" s="31">
        <f t="shared" ca="1" si="8"/>
        <v>0</v>
      </c>
      <c r="T1171" s="32"/>
      <c r="U1171" s="32"/>
      <c r="V1171" s="32"/>
      <c r="W1171" s="32"/>
      <c r="X1171" s="32"/>
      <c r="Y1171" s="32"/>
      <c r="Z1171" s="32"/>
      <c r="AA1171" s="32"/>
      <c r="AB1171" s="32"/>
      <c r="AC1171" s="32"/>
      <c r="AD1171" s="32"/>
      <c r="AE1171" s="32"/>
    </row>
    <row r="1172" spans="1:31" ht="12.75">
      <c r="A1172" s="37" t="s">
        <v>6298</v>
      </c>
      <c r="B1172" s="43" t="s">
        <v>9137</v>
      </c>
      <c r="C1172" s="45" t="s">
        <v>263</v>
      </c>
      <c r="D1172" s="45" t="s">
        <v>7690</v>
      </c>
      <c r="E1172" s="374">
        <v>43739</v>
      </c>
      <c r="F1172" s="43" t="s">
        <v>8851</v>
      </c>
      <c r="G1172" s="43" t="s">
        <v>271</v>
      </c>
      <c r="H1172" s="51" t="s">
        <v>223</v>
      </c>
      <c r="I1172" s="43" t="s">
        <v>226</v>
      </c>
      <c r="J1172" s="43"/>
      <c r="K1172" s="52"/>
      <c r="L1172" s="43"/>
      <c r="M1172" s="43"/>
      <c r="N1172" s="43" t="s">
        <v>11306</v>
      </c>
      <c r="O1172" s="48">
        <v>43740</v>
      </c>
      <c r="P1172" s="43" t="s">
        <v>4675</v>
      </c>
      <c r="Q1172" s="31" t="b">
        <f>IF(AND(OR(G1172:G1176=DATOS!C$8,G1172:G1176=DATOS!C$9),H1172:H1176=DATOS!B$4),ROW(G1172:G1176))</f>
        <v>0</v>
      </c>
      <c r="R1172" s="31" t="str">
        <f t="shared" ca="1" si="0"/>
        <v/>
      </c>
      <c r="S1172" s="31">
        <f t="shared" ca="1" si="8"/>
        <v>0</v>
      </c>
      <c r="T1172" s="32"/>
      <c r="U1172" s="32"/>
      <c r="V1172" s="32"/>
      <c r="W1172" s="32"/>
      <c r="X1172" s="32"/>
      <c r="Y1172" s="32"/>
      <c r="Z1172" s="32"/>
      <c r="AA1172" s="32"/>
      <c r="AB1172" s="32"/>
      <c r="AC1172" s="32"/>
      <c r="AD1172" s="32"/>
      <c r="AE1172" s="32"/>
    </row>
    <row r="1173" spans="1:31" ht="12.75">
      <c r="A1173" s="37" t="s">
        <v>11214</v>
      </c>
      <c r="B1173" s="43" t="s">
        <v>261</v>
      </c>
      <c r="C1173" s="45" t="s">
        <v>263</v>
      </c>
      <c r="D1173" s="45" t="s">
        <v>266</v>
      </c>
      <c r="E1173" s="374">
        <v>43739</v>
      </c>
      <c r="F1173" s="43" t="s">
        <v>864</v>
      </c>
      <c r="G1173" s="43" t="s">
        <v>271</v>
      </c>
      <c r="H1173" s="51" t="s">
        <v>223</v>
      </c>
      <c r="I1173" s="43" t="s">
        <v>226</v>
      </c>
      <c r="J1173" s="43"/>
      <c r="K1173" s="52"/>
      <c r="L1173" s="43"/>
      <c r="M1173" s="43"/>
      <c r="N1173" s="43" t="s">
        <v>11306</v>
      </c>
      <c r="O1173" s="48">
        <v>43740</v>
      </c>
      <c r="P1173" s="43" t="s">
        <v>4652</v>
      </c>
      <c r="Q1173" s="31" t="b">
        <f>IF(AND(OR(G1173:G1177=DATOS!C$8,G1173:G1177=DATOS!C$9),H1173:H1177=DATOS!B$4),ROW(G1173:G1177))</f>
        <v>0</v>
      </c>
      <c r="R1173" s="31" t="str">
        <f t="shared" ca="1" si="0"/>
        <v/>
      </c>
      <c r="S1173" s="31">
        <f t="shared" ca="1" si="8"/>
        <v>0</v>
      </c>
      <c r="T1173" s="32"/>
      <c r="U1173" s="32"/>
      <c r="V1173" s="32"/>
      <c r="W1173" s="32"/>
      <c r="X1173" s="32"/>
      <c r="Y1173" s="32"/>
      <c r="Z1173" s="32"/>
      <c r="AA1173" s="32"/>
      <c r="AB1173" s="32"/>
      <c r="AC1173" s="32"/>
      <c r="AD1173" s="32"/>
      <c r="AE1173" s="32"/>
    </row>
    <row r="1174" spans="1:31" ht="12.75">
      <c r="A1174" s="37" t="s">
        <v>9652</v>
      </c>
      <c r="B1174" s="43" t="s">
        <v>6414</v>
      </c>
      <c r="C1174" s="45" t="s">
        <v>5086</v>
      </c>
      <c r="D1174" s="45" t="s">
        <v>4647</v>
      </c>
      <c r="E1174" s="43" t="s">
        <v>11311</v>
      </c>
      <c r="F1174" s="43" t="s">
        <v>864</v>
      </c>
      <c r="G1174" s="43" t="s">
        <v>271</v>
      </c>
      <c r="H1174" s="51" t="s">
        <v>223</v>
      </c>
      <c r="I1174" s="43" t="s">
        <v>226</v>
      </c>
      <c r="J1174" s="43"/>
      <c r="K1174" s="52">
        <v>43741</v>
      </c>
      <c r="L1174" s="43"/>
      <c r="M1174" s="43"/>
      <c r="N1174" s="43" t="s">
        <v>11313</v>
      </c>
      <c r="O1174" s="48">
        <v>43741</v>
      </c>
      <c r="P1174" s="43" t="s">
        <v>4675</v>
      </c>
      <c r="Q1174" s="31" t="b">
        <f>IF(AND(OR(G1174:G1178=DATOS!C$8,G1174:G1178=DATOS!C$9),H1174:H1178=DATOS!B$4),ROW(G1174:G1178))</f>
        <v>0</v>
      </c>
      <c r="R1174" s="31" t="e">
        <f t="shared" ca="1" si="0"/>
        <v>#VALUE!</v>
      </c>
      <c r="S1174" s="31" t="e">
        <f t="shared" ca="1" si="8"/>
        <v>#VALUE!</v>
      </c>
      <c r="T1174" s="32"/>
      <c r="U1174" s="32"/>
      <c r="V1174" s="32"/>
      <c r="W1174" s="32"/>
      <c r="X1174" s="32"/>
      <c r="Y1174" s="32"/>
      <c r="Z1174" s="32"/>
      <c r="AA1174" s="32"/>
      <c r="AB1174" s="32"/>
      <c r="AC1174" s="32"/>
      <c r="AD1174" s="32"/>
      <c r="AE1174" s="32"/>
    </row>
    <row r="1175" spans="1:31" ht="12.75">
      <c r="A1175" s="37" t="s">
        <v>11314</v>
      </c>
      <c r="B1175" s="43" t="s">
        <v>11315</v>
      </c>
      <c r="C1175" s="45" t="s">
        <v>5573</v>
      </c>
      <c r="D1175" s="45" t="s">
        <v>266</v>
      </c>
      <c r="E1175" s="374">
        <v>43740</v>
      </c>
      <c r="F1175" s="43" t="s">
        <v>361</v>
      </c>
      <c r="G1175" s="43" t="s">
        <v>362</v>
      </c>
      <c r="H1175" s="51" t="s">
        <v>223</v>
      </c>
      <c r="I1175" s="43" t="s">
        <v>226</v>
      </c>
      <c r="J1175" s="43"/>
      <c r="K1175" s="52"/>
      <c r="L1175" s="43"/>
      <c r="M1175" s="43"/>
      <c r="N1175" s="43" t="s">
        <v>7499</v>
      </c>
      <c r="O1175" s="48">
        <v>43741</v>
      </c>
      <c r="P1175" s="43" t="s">
        <v>276</v>
      </c>
      <c r="Q1175" s="31" t="b">
        <f>IF(AND(OR(G1175:G1179=DATOS!C$8,G1175:G1179=DATOS!C$9),H1175:H1179=DATOS!B$4),ROW(G1175:G1179))</f>
        <v>0</v>
      </c>
      <c r="R1175" s="31" t="str">
        <f t="shared" ca="1" si="0"/>
        <v/>
      </c>
      <c r="S1175" s="31">
        <f t="shared" ca="1" si="8"/>
        <v>0</v>
      </c>
      <c r="T1175" s="32"/>
      <c r="U1175" s="32"/>
      <c r="V1175" s="32"/>
      <c r="W1175" s="32"/>
      <c r="X1175" s="32"/>
      <c r="Y1175" s="32"/>
      <c r="Z1175" s="32"/>
      <c r="AA1175" s="32"/>
      <c r="AB1175" s="32"/>
      <c r="AC1175" s="32"/>
      <c r="AD1175" s="32"/>
      <c r="AE1175" s="32"/>
    </row>
    <row r="1176" spans="1:31" ht="12.75">
      <c r="A1176" s="37" t="s">
        <v>11321</v>
      </c>
      <c r="B1176" s="43" t="s">
        <v>11322</v>
      </c>
      <c r="C1176" s="45" t="s">
        <v>701</v>
      </c>
      <c r="D1176" s="45" t="s">
        <v>266</v>
      </c>
      <c r="E1176" s="374">
        <v>43740</v>
      </c>
      <c r="F1176" s="43" t="s">
        <v>361</v>
      </c>
      <c r="G1176" s="43" t="s">
        <v>114</v>
      </c>
      <c r="H1176" s="51" t="s">
        <v>223</v>
      </c>
      <c r="I1176" s="43" t="s">
        <v>273</v>
      </c>
      <c r="J1176" s="43"/>
      <c r="K1176" s="52"/>
      <c r="L1176" s="43"/>
      <c r="M1176" s="43"/>
      <c r="N1176" s="43" t="s">
        <v>11324</v>
      </c>
      <c r="O1176" s="48">
        <v>43740</v>
      </c>
      <c r="P1176" s="43" t="s">
        <v>276</v>
      </c>
      <c r="Q1176" s="31" t="b">
        <f>IF(AND(OR(G1176:G1180=DATOS!C$8,G1176:G1180=DATOS!C$9),H1176:H1180=DATOS!B$4),ROW(G1176:G1180))</f>
        <v>0</v>
      </c>
      <c r="R1176" s="31" t="str">
        <f t="shared" ca="1" si="0"/>
        <v/>
      </c>
      <c r="S1176" s="31">
        <f t="shared" ca="1" si="8"/>
        <v>0</v>
      </c>
      <c r="T1176" s="32"/>
      <c r="U1176" s="32"/>
      <c r="V1176" s="32"/>
      <c r="W1176" s="32"/>
      <c r="X1176" s="32"/>
      <c r="Y1176" s="32"/>
      <c r="Z1176" s="32"/>
      <c r="AA1176" s="32"/>
      <c r="AB1176" s="32"/>
      <c r="AC1176" s="32"/>
      <c r="AD1176" s="32"/>
      <c r="AE1176" s="32"/>
    </row>
    <row r="1177" spans="1:31" ht="12.75">
      <c r="A1177" s="37" t="s">
        <v>5883</v>
      </c>
      <c r="B1177" s="43" t="s">
        <v>5884</v>
      </c>
      <c r="C1177" s="45" t="s">
        <v>942</v>
      </c>
      <c r="D1177" s="45" t="s">
        <v>266</v>
      </c>
      <c r="E1177" s="374">
        <v>43740</v>
      </c>
      <c r="F1177" s="43" t="s">
        <v>3902</v>
      </c>
      <c r="G1177" s="43" t="s">
        <v>271</v>
      </c>
      <c r="H1177" s="51" t="s">
        <v>223</v>
      </c>
      <c r="I1177" s="43" t="s">
        <v>226</v>
      </c>
      <c r="J1177" s="43"/>
      <c r="K1177" s="52"/>
      <c r="L1177" s="43"/>
      <c r="M1177" s="43"/>
      <c r="N1177" s="43" t="s">
        <v>11329</v>
      </c>
      <c r="O1177" s="48">
        <v>43740</v>
      </c>
      <c r="P1177" s="43" t="s">
        <v>276</v>
      </c>
      <c r="Q1177" s="31" t="b">
        <f>IF(AND(OR(G1177:G1181=DATOS!C$8,G1177:G1181=DATOS!C$9),H1177:H1181=DATOS!B$4),ROW(G1177:G1181))</f>
        <v>0</v>
      </c>
      <c r="R1177" s="31" t="str">
        <f t="shared" ca="1" si="0"/>
        <v/>
      </c>
      <c r="S1177" s="31">
        <f t="shared" ca="1" si="8"/>
        <v>0</v>
      </c>
      <c r="T1177" s="32"/>
      <c r="U1177" s="32"/>
      <c r="V1177" s="32"/>
      <c r="W1177" s="32"/>
      <c r="X1177" s="32"/>
      <c r="Y1177" s="32"/>
      <c r="Z1177" s="32"/>
      <c r="AA1177" s="32"/>
      <c r="AB1177" s="32"/>
      <c r="AC1177" s="32"/>
      <c r="AD1177" s="32"/>
      <c r="AE1177" s="32"/>
    </row>
    <row r="1178" spans="1:31" ht="12.75">
      <c r="A1178" s="37" t="s">
        <v>4832</v>
      </c>
      <c r="B1178" s="43" t="s">
        <v>5768</v>
      </c>
      <c r="C1178" s="45" t="s">
        <v>216</v>
      </c>
      <c r="D1178" s="45" t="s">
        <v>4647</v>
      </c>
      <c r="E1178" s="374">
        <v>43741</v>
      </c>
      <c r="F1178" s="43" t="s">
        <v>11331</v>
      </c>
      <c r="G1178" s="43" t="s">
        <v>271</v>
      </c>
      <c r="H1178" s="51" t="s">
        <v>223</v>
      </c>
      <c r="I1178" s="43" t="s">
        <v>226</v>
      </c>
      <c r="J1178" s="43"/>
      <c r="K1178" s="52">
        <v>43741</v>
      </c>
      <c r="L1178" s="48">
        <v>43742</v>
      </c>
      <c r="M1178" s="43"/>
      <c r="N1178" s="43" t="s">
        <v>11333</v>
      </c>
      <c r="O1178" s="48">
        <v>43742</v>
      </c>
      <c r="P1178" s="31"/>
      <c r="Q1178" s="31" t="b">
        <f>IF(AND(OR(G1178:G1182=DATOS!C$8,G1178:G1182=DATOS!C$9),H1178:H1182=DATOS!B$4),ROW(G1178:G1182))</f>
        <v>0</v>
      </c>
      <c r="R1178" s="31" t="str">
        <f t="shared" ca="1" si="0"/>
        <v/>
      </c>
      <c r="S1178" s="31">
        <f t="shared" ca="1" si="8"/>
        <v>0</v>
      </c>
      <c r="T1178" s="32"/>
      <c r="U1178" s="32"/>
      <c r="V1178" s="32"/>
      <c r="W1178" s="32"/>
      <c r="X1178" s="32"/>
      <c r="Y1178" s="32"/>
      <c r="Z1178" s="32"/>
      <c r="AA1178" s="32"/>
      <c r="AB1178" s="32"/>
      <c r="AC1178" s="32"/>
      <c r="AD1178" s="32"/>
      <c r="AE1178" s="32"/>
    </row>
    <row r="1179" spans="1:31" ht="12.75">
      <c r="A1179" s="37" t="s">
        <v>11336</v>
      </c>
      <c r="B1179" s="43" t="s">
        <v>6619</v>
      </c>
      <c r="C1179" s="45" t="s">
        <v>4655</v>
      </c>
      <c r="D1179" s="45" t="s">
        <v>4671</v>
      </c>
      <c r="E1179" s="374">
        <v>43741</v>
      </c>
      <c r="F1179" s="43" t="s">
        <v>481</v>
      </c>
      <c r="G1179" s="43" t="s">
        <v>483</v>
      </c>
      <c r="H1179" s="51" t="s">
        <v>223</v>
      </c>
      <c r="I1179" s="43" t="s">
        <v>273</v>
      </c>
      <c r="J1179" s="43"/>
      <c r="K1179" s="52"/>
      <c r="L1179" s="43"/>
      <c r="M1179" s="43"/>
      <c r="N1179" s="43" t="s">
        <v>11338</v>
      </c>
      <c r="O1179" s="48">
        <v>43746</v>
      </c>
      <c r="P1179" s="43" t="s">
        <v>5576</v>
      </c>
      <c r="Q1179" s="31" t="b">
        <f>IF(AND(OR(G1179:G1183=DATOS!C$8,G1179:G1183=DATOS!C$9),H1179:H1183=DATOS!B$4),ROW(G1179:G1183))</f>
        <v>0</v>
      </c>
      <c r="R1179" s="31" t="str">
        <f t="shared" ca="1" si="0"/>
        <v/>
      </c>
      <c r="S1179" s="31">
        <f t="shared" ca="1" si="8"/>
        <v>0</v>
      </c>
      <c r="T1179" s="32"/>
      <c r="U1179" s="32"/>
      <c r="V1179" s="32"/>
      <c r="W1179" s="32"/>
      <c r="X1179" s="32"/>
      <c r="Y1179" s="32"/>
      <c r="Z1179" s="32"/>
      <c r="AA1179" s="32"/>
      <c r="AB1179" s="32"/>
      <c r="AC1179" s="32"/>
      <c r="AD1179" s="32"/>
      <c r="AE1179" s="32"/>
    </row>
    <row r="1180" spans="1:31" ht="12.75">
      <c r="A1180" s="37" t="s">
        <v>11340</v>
      </c>
      <c r="B1180" s="43" t="s">
        <v>9418</v>
      </c>
      <c r="C1180" s="45" t="s">
        <v>414</v>
      </c>
      <c r="D1180" s="45" t="s">
        <v>266</v>
      </c>
      <c r="E1180" s="374">
        <v>43741</v>
      </c>
      <c r="F1180" s="43" t="s">
        <v>361</v>
      </c>
      <c r="G1180" s="43" t="s">
        <v>114</v>
      </c>
      <c r="H1180" s="51" t="s">
        <v>223</v>
      </c>
      <c r="I1180" s="43" t="s">
        <v>273</v>
      </c>
      <c r="J1180" s="43"/>
      <c r="K1180" s="52"/>
      <c r="L1180" s="43"/>
      <c r="M1180" s="43"/>
      <c r="N1180" s="43" t="s">
        <v>368</v>
      </c>
      <c r="O1180" s="48">
        <v>43741</v>
      </c>
      <c r="P1180" s="43" t="s">
        <v>276</v>
      </c>
      <c r="Q1180" s="31" t="b">
        <f>IF(AND(OR(G1180:G1184=DATOS!C$8,G1180:G1184=DATOS!C$9),H1180:H1184=DATOS!B$4),ROW(G1180:G1184))</f>
        <v>0</v>
      </c>
      <c r="R1180" s="31" t="str">
        <f t="shared" ca="1" si="0"/>
        <v/>
      </c>
      <c r="S1180" s="31">
        <f t="shared" ca="1" si="8"/>
        <v>0</v>
      </c>
      <c r="T1180" s="32"/>
      <c r="U1180" s="32"/>
      <c r="V1180" s="32"/>
      <c r="W1180" s="32"/>
      <c r="X1180" s="32"/>
      <c r="Y1180" s="32"/>
      <c r="Z1180" s="32"/>
      <c r="AA1180" s="32"/>
      <c r="AB1180" s="32"/>
      <c r="AC1180" s="32"/>
      <c r="AD1180" s="32"/>
      <c r="AE1180" s="32"/>
    </row>
    <row r="1181" spans="1:31" ht="12.75">
      <c r="A1181" s="37" t="s">
        <v>6298</v>
      </c>
      <c r="B1181" s="43" t="s">
        <v>9137</v>
      </c>
      <c r="C1181" s="45" t="s">
        <v>263</v>
      </c>
      <c r="D1181" s="45" t="s">
        <v>7690</v>
      </c>
      <c r="E1181" s="374">
        <v>43739</v>
      </c>
      <c r="F1181" s="43" t="s">
        <v>8851</v>
      </c>
      <c r="G1181" s="43" t="s">
        <v>271</v>
      </c>
      <c r="H1181" s="51" t="s">
        <v>223</v>
      </c>
      <c r="I1181" s="43" t="s">
        <v>126</v>
      </c>
      <c r="J1181" s="43"/>
      <c r="K1181" s="52"/>
      <c r="L1181" s="43"/>
      <c r="M1181" s="43"/>
      <c r="N1181" s="43" t="s">
        <v>11344</v>
      </c>
      <c r="O1181" s="48">
        <v>43746</v>
      </c>
      <c r="P1181" s="43" t="s">
        <v>4675</v>
      </c>
      <c r="Q1181" s="31" t="b">
        <f>IF(AND(OR(G1181:G1185=DATOS!C$8,G1181:G1185=DATOS!C$9),H1181:H1185=DATOS!B$4),ROW(G1181:G1185))</f>
        <v>0</v>
      </c>
      <c r="R1181" s="31" t="str">
        <f t="shared" ca="1" si="0"/>
        <v/>
      </c>
      <c r="S1181" s="31">
        <f t="shared" ca="1" si="8"/>
        <v>0</v>
      </c>
      <c r="T1181" s="32"/>
      <c r="U1181" s="32"/>
      <c r="V1181" s="32"/>
      <c r="W1181" s="32"/>
      <c r="X1181" s="32"/>
      <c r="Y1181" s="32"/>
      <c r="Z1181" s="32"/>
      <c r="AA1181" s="32"/>
      <c r="AB1181" s="32"/>
      <c r="AC1181" s="32"/>
      <c r="AD1181" s="32"/>
      <c r="AE1181" s="32"/>
    </row>
    <row r="1182" spans="1:31" ht="12.75">
      <c r="A1182" s="37" t="s">
        <v>4959</v>
      </c>
      <c r="B1182" s="43" t="s">
        <v>4960</v>
      </c>
      <c r="C1182" s="45" t="s">
        <v>624</v>
      </c>
      <c r="D1182" s="45" t="s">
        <v>4647</v>
      </c>
      <c r="E1182" s="374">
        <v>43741</v>
      </c>
      <c r="F1182" s="43" t="s">
        <v>5874</v>
      </c>
      <c r="G1182" s="43" t="s">
        <v>114</v>
      </c>
      <c r="H1182" s="51" t="s">
        <v>223</v>
      </c>
      <c r="I1182" s="43" t="s">
        <v>226</v>
      </c>
      <c r="J1182" s="43"/>
      <c r="K1182" s="52"/>
      <c r="L1182" s="43"/>
      <c r="M1182" s="43"/>
      <c r="N1182" s="43" t="s">
        <v>11347</v>
      </c>
      <c r="O1182" s="48">
        <v>43741</v>
      </c>
      <c r="P1182" s="43" t="s">
        <v>4652</v>
      </c>
      <c r="Q1182" s="31" t="b">
        <f>IF(AND(OR(G1182:G1186=DATOS!C$8,G1182:G1186=DATOS!C$9),H1182:H1186=DATOS!B$4),ROW(G1182:G1186))</f>
        <v>0</v>
      </c>
      <c r="R1182" s="31" t="str">
        <f t="shared" ca="1" si="0"/>
        <v/>
      </c>
      <c r="S1182" s="31">
        <f t="shared" ca="1" si="8"/>
        <v>0</v>
      </c>
      <c r="T1182" s="32"/>
      <c r="U1182" s="32"/>
      <c r="V1182" s="32"/>
      <c r="W1182" s="32"/>
      <c r="X1182" s="32"/>
      <c r="Y1182" s="32"/>
      <c r="Z1182" s="32"/>
      <c r="AA1182" s="32"/>
      <c r="AB1182" s="32"/>
      <c r="AC1182" s="32"/>
      <c r="AD1182" s="32"/>
      <c r="AE1182" s="32"/>
    </row>
    <row r="1183" spans="1:31" ht="12.75">
      <c r="A1183" s="37" t="s">
        <v>6651</v>
      </c>
      <c r="B1183" s="43" t="s">
        <v>6652</v>
      </c>
      <c r="C1183" s="45" t="s">
        <v>263</v>
      </c>
      <c r="D1183" s="45" t="s">
        <v>4647</v>
      </c>
      <c r="E1183" s="374">
        <v>43742</v>
      </c>
      <c r="F1183" s="43" t="s">
        <v>8955</v>
      </c>
      <c r="G1183" s="43" t="s">
        <v>114</v>
      </c>
      <c r="H1183" s="51" t="s">
        <v>223</v>
      </c>
      <c r="I1183" s="43" t="s">
        <v>226</v>
      </c>
      <c r="J1183" s="43"/>
      <c r="K1183" s="52">
        <v>43749</v>
      </c>
      <c r="L1183" s="121">
        <v>43760</v>
      </c>
      <c r="M1183" s="121">
        <v>43761</v>
      </c>
      <c r="N1183" s="381" t="s">
        <v>11351</v>
      </c>
      <c r="O1183" s="121">
        <v>43761</v>
      </c>
      <c r="P1183" s="43" t="s">
        <v>4652</v>
      </c>
      <c r="Q1183" s="31" t="b">
        <f>IF(AND(OR(G1183:G1187=DATOS!C$8,G1183:G1187=DATOS!C$9),H1183:H1187=DATOS!B$4),ROW(G1183:G1187))</f>
        <v>0</v>
      </c>
      <c r="R1183" s="31" t="str">
        <f t="shared" ca="1" si="0"/>
        <v/>
      </c>
      <c r="S1183" s="31">
        <f t="shared" ca="1" si="8"/>
        <v>0</v>
      </c>
      <c r="T1183" s="32"/>
      <c r="U1183" s="32"/>
      <c r="V1183" s="32"/>
      <c r="W1183" s="32"/>
      <c r="X1183" s="32"/>
      <c r="Y1183" s="32"/>
      <c r="Z1183" s="32"/>
      <c r="AA1183" s="32"/>
      <c r="AB1183" s="32"/>
      <c r="AC1183" s="32"/>
      <c r="AD1183" s="32"/>
      <c r="AE1183" s="32"/>
    </row>
    <row r="1184" spans="1:31" ht="12.75">
      <c r="A1184" s="37" t="s">
        <v>6840</v>
      </c>
      <c r="B1184" s="43" t="s">
        <v>6492</v>
      </c>
      <c r="C1184" s="45" t="s">
        <v>216</v>
      </c>
      <c r="D1184" s="45" t="s">
        <v>266</v>
      </c>
      <c r="E1184" s="374">
        <v>43742</v>
      </c>
      <c r="F1184" s="43" t="s">
        <v>481</v>
      </c>
      <c r="G1184" s="43" t="s">
        <v>483</v>
      </c>
      <c r="H1184" s="51" t="s">
        <v>223</v>
      </c>
      <c r="I1184" s="43" t="s">
        <v>273</v>
      </c>
      <c r="J1184" s="43"/>
      <c r="K1184" s="52"/>
      <c r="L1184" s="43"/>
      <c r="M1184" s="43"/>
      <c r="N1184" s="43" t="s">
        <v>11354</v>
      </c>
      <c r="O1184" s="48">
        <v>43743</v>
      </c>
      <c r="P1184" s="43" t="s">
        <v>389</v>
      </c>
      <c r="Q1184" s="31" t="b">
        <f>IF(AND(OR(G1184:G1188=DATOS!C$8,G1184:G1188=DATOS!C$9),H1184:H1188=DATOS!B$4),ROW(G1184:G1188))</f>
        <v>0</v>
      </c>
      <c r="R1184" s="31" t="str">
        <f t="shared" ca="1" si="0"/>
        <v/>
      </c>
      <c r="S1184" s="31">
        <f t="shared" ca="1" si="8"/>
        <v>0</v>
      </c>
      <c r="T1184" s="32"/>
      <c r="U1184" s="32"/>
      <c r="V1184" s="32"/>
      <c r="W1184" s="32"/>
      <c r="X1184" s="32"/>
      <c r="Y1184" s="32"/>
      <c r="Z1184" s="32"/>
      <c r="AA1184" s="32"/>
      <c r="AB1184" s="32"/>
      <c r="AC1184" s="32"/>
      <c r="AD1184" s="32"/>
      <c r="AE1184" s="32"/>
    </row>
    <row r="1185" spans="1:31" ht="12.75">
      <c r="A1185" s="37" t="s">
        <v>10610</v>
      </c>
      <c r="B1185" s="43" t="s">
        <v>7731</v>
      </c>
      <c r="C1185" s="45" t="s">
        <v>414</v>
      </c>
      <c r="D1185" s="45" t="s">
        <v>7690</v>
      </c>
      <c r="E1185" s="374">
        <v>43742</v>
      </c>
      <c r="F1185" s="43" t="s">
        <v>8851</v>
      </c>
      <c r="G1185" s="43" t="s">
        <v>271</v>
      </c>
      <c r="H1185" s="51" t="s">
        <v>223</v>
      </c>
      <c r="I1185" s="43" t="s">
        <v>226</v>
      </c>
      <c r="J1185" s="43"/>
      <c r="K1185" s="52"/>
      <c r="L1185" s="43"/>
      <c r="M1185" s="43"/>
      <c r="N1185" s="43" t="s">
        <v>11357</v>
      </c>
      <c r="O1185" s="48">
        <v>43742</v>
      </c>
      <c r="P1185" s="43" t="s">
        <v>7650</v>
      </c>
      <c r="Q1185" s="31" t="b">
        <f>IF(AND(OR(G1185:G1189=DATOS!C$8,G1185:G1189=DATOS!C$9),H1185:H1189=DATOS!B$4),ROW(G1185:G1189))</f>
        <v>0</v>
      </c>
      <c r="R1185" s="31" t="str">
        <f t="shared" ca="1" si="0"/>
        <v/>
      </c>
      <c r="S1185" s="31">
        <f t="shared" ca="1" si="8"/>
        <v>0</v>
      </c>
      <c r="T1185" s="32"/>
      <c r="U1185" s="32"/>
      <c r="V1185" s="32"/>
      <c r="W1185" s="32"/>
      <c r="X1185" s="32"/>
      <c r="Y1185" s="32"/>
      <c r="Z1185" s="32"/>
      <c r="AA1185" s="32"/>
      <c r="AB1185" s="32"/>
      <c r="AC1185" s="32"/>
      <c r="AD1185" s="32"/>
      <c r="AE1185" s="32"/>
    </row>
    <row r="1186" spans="1:31" ht="12.75">
      <c r="A1186" s="37" t="s">
        <v>10773</v>
      </c>
      <c r="B1186" s="43" t="s">
        <v>10774</v>
      </c>
      <c r="C1186" s="45" t="s">
        <v>5573</v>
      </c>
      <c r="D1186" s="45" t="s">
        <v>266</v>
      </c>
      <c r="E1186" s="374">
        <v>43742</v>
      </c>
      <c r="F1186" s="43" t="s">
        <v>11362</v>
      </c>
      <c r="G1186" s="43" t="s">
        <v>362</v>
      </c>
      <c r="H1186" s="51" t="s">
        <v>223</v>
      </c>
      <c r="I1186" s="43" t="s">
        <v>273</v>
      </c>
      <c r="J1186" s="43"/>
      <c r="K1186" s="52"/>
      <c r="L1186" s="43"/>
      <c r="M1186" s="43"/>
      <c r="N1186" s="43" t="s">
        <v>7499</v>
      </c>
      <c r="O1186" s="48">
        <v>43742</v>
      </c>
      <c r="P1186" s="43" t="s">
        <v>276</v>
      </c>
      <c r="Q1186" s="31" t="b">
        <f>IF(AND(OR(G1186:G1190=DATOS!C$8,G1186:G1190=DATOS!C$9),H1186:H1190=DATOS!B$4),ROW(G1186:G1190))</f>
        <v>0</v>
      </c>
      <c r="R1186" s="31" t="str">
        <f t="shared" ca="1" si="0"/>
        <v/>
      </c>
      <c r="S1186" s="31">
        <f t="shared" ca="1" si="8"/>
        <v>0</v>
      </c>
      <c r="T1186" s="32"/>
      <c r="U1186" s="32"/>
      <c r="V1186" s="32"/>
      <c r="W1186" s="32"/>
      <c r="X1186" s="32"/>
      <c r="Y1186" s="32"/>
      <c r="Z1186" s="32"/>
      <c r="AA1186" s="32"/>
      <c r="AB1186" s="32"/>
      <c r="AC1186" s="32"/>
      <c r="AD1186" s="32"/>
      <c r="AE1186" s="32"/>
    </row>
    <row r="1187" spans="1:31" ht="12.75">
      <c r="A1187" s="37" t="s">
        <v>11365</v>
      </c>
      <c r="B1187" s="43" t="s">
        <v>10435</v>
      </c>
      <c r="C1187" s="45" t="s">
        <v>90</v>
      </c>
      <c r="D1187" s="45" t="s">
        <v>266</v>
      </c>
      <c r="E1187" s="374">
        <v>43742</v>
      </c>
      <c r="F1187" s="43" t="s">
        <v>6276</v>
      </c>
      <c r="G1187" s="43" t="s">
        <v>271</v>
      </c>
      <c r="H1187" s="51" t="s">
        <v>223</v>
      </c>
      <c r="I1187" s="43" t="s">
        <v>226</v>
      </c>
      <c r="J1187" s="43"/>
      <c r="K1187" s="52"/>
      <c r="L1187" s="43"/>
      <c r="M1187" s="43"/>
      <c r="N1187" s="43" t="s">
        <v>11371</v>
      </c>
      <c r="O1187" s="48">
        <v>43743</v>
      </c>
      <c r="P1187" s="43" t="s">
        <v>276</v>
      </c>
      <c r="Q1187" s="31" t="b">
        <f>IF(AND(OR(G1187:G1191=DATOS!C$8,G1187:G1191=DATOS!C$9),H1187:H1191=DATOS!B$4),ROW(G1187:G1191))</f>
        <v>0</v>
      </c>
      <c r="R1187" s="31" t="str">
        <f t="shared" ca="1" si="0"/>
        <v/>
      </c>
      <c r="S1187" s="31">
        <f t="shared" ca="1" si="8"/>
        <v>0</v>
      </c>
      <c r="T1187" s="32"/>
      <c r="U1187" s="32"/>
      <c r="V1187" s="32"/>
      <c r="W1187" s="32"/>
      <c r="X1187" s="32"/>
      <c r="Y1187" s="32"/>
      <c r="Z1187" s="32"/>
      <c r="AA1187" s="32"/>
      <c r="AB1187" s="32"/>
      <c r="AC1187" s="32"/>
      <c r="AD1187" s="32"/>
      <c r="AE1187" s="32"/>
    </row>
    <row r="1188" spans="1:31" ht="12.75">
      <c r="A1188" s="37" t="s">
        <v>11372</v>
      </c>
      <c r="B1188" s="43" t="s">
        <v>6547</v>
      </c>
      <c r="C1188" s="45" t="s">
        <v>478</v>
      </c>
      <c r="D1188" s="45" t="s">
        <v>4647</v>
      </c>
      <c r="E1188" s="374">
        <v>43742</v>
      </c>
      <c r="F1188" s="43" t="s">
        <v>5842</v>
      </c>
      <c r="G1188" s="43" t="s">
        <v>271</v>
      </c>
      <c r="H1188" s="51" t="s">
        <v>223</v>
      </c>
      <c r="I1188" s="43" t="s">
        <v>273</v>
      </c>
      <c r="J1188" s="43"/>
      <c r="K1188" s="52"/>
      <c r="L1188" s="43"/>
      <c r="M1188" s="43"/>
      <c r="N1188" s="43" t="s">
        <v>11371</v>
      </c>
      <c r="O1188" s="121">
        <v>43748</v>
      </c>
      <c r="P1188" s="43" t="s">
        <v>276</v>
      </c>
      <c r="Q1188" s="31" t="b">
        <f>IF(AND(OR(G1188:G1192=DATOS!C$8,G1188:G1192=DATOS!C$9),H1188:H1192=DATOS!B$4),ROW(G1188:G1192))</f>
        <v>0</v>
      </c>
      <c r="R1188" s="31" t="str">
        <f t="shared" ca="1" si="0"/>
        <v/>
      </c>
      <c r="S1188" s="31">
        <f t="shared" ca="1" si="8"/>
        <v>0</v>
      </c>
      <c r="T1188" s="32"/>
      <c r="U1188" s="32"/>
      <c r="V1188" s="32"/>
      <c r="W1188" s="32"/>
      <c r="X1188" s="32"/>
      <c r="Y1188" s="32"/>
      <c r="Z1188" s="32"/>
      <c r="AA1188" s="32"/>
      <c r="AB1188" s="32"/>
      <c r="AC1188" s="32"/>
      <c r="AD1188" s="32"/>
      <c r="AE1188" s="32"/>
    </row>
    <row r="1189" spans="1:31" ht="12.75">
      <c r="A1189" s="37" t="s">
        <v>11214</v>
      </c>
      <c r="B1189" s="43" t="s">
        <v>261</v>
      </c>
      <c r="C1189" s="45" t="s">
        <v>263</v>
      </c>
      <c r="D1189" s="45" t="s">
        <v>266</v>
      </c>
      <c r="E1189" s="374">
        <v>43742</v>
      </c>
      <c r="F1189" s="43" t="s">
        <v>864</v>
      </c>
      <c r="G1189" s="43" t="s">
        <v>271</v>
      </c>
      <c r="H1189" s="51" t="s">
        <v>223</v>
      </c>
      <c r="I1189" s="43" t="s">
        <v>226</v>
      </c>
      <c r="J1189" s="43"/>
      <c r="K1189" s="52">
        <v>43743</v>
      </c>
      <c r="L1189" s="43"/>
      <c r="M1189" s="43"/>
      <c r="N1189" s="43" t="s">
        <v>11344</v>
      </c>
      <c r="O1189" s="48">
        <v>43746</v>
      </c>
      <c r="P1189" s="43" t="s">
        <v>4675</v>
      </c>
      <c r="Q1189" s="31" t="b">
        <f>IF(AND(OR(G1189:G1193=DATOS!C$8,G1189:G1193=DATOS!C$9),H1189:H1193=DATOS!B$4),ROW(G1189:G1193))</f>
        <v>0</v>
      </c>
      <c r="R1189" s="31" t="str">
        <f t="shared" ca="1" si="0"/>
        <v/>
      </c>
      <c r="S1189" s="31">
        <f t="shared" ca="1" si="8"/>
        <v>0</v>
      </c>
      <c r="T1189" s="32"/>
      <c r="U1189" s="32"/>
      <c r="V1189" s="32"/>
      <c r="W1189" s="32"/>
      <c r="X1189" s="32"/>
      <c r="Y1189" s="32"/>
      <c r="Z1189" s="32"/>
      <c r="AA1189" s="32"/>
      <c r="AB1189" s="32"/>
      <c r="AC1189" s="32"/>
      <c r="AD1189" s="32"/>
      <c r="AE1189" s="32"/>
    </row>
    <row r="1190" spans="1:31" ht="12.75">
      <c r="A1190" s="37" t="s">
        <v>8225</v>
      </c>
      <c r="B1190" s="43" t="s">
        <v>8207</v>
      </c>
      <c r="C1190" s="45" t="s">
        <v>216</v>
      </c>
      <c r="D1190" s="45" t="s">
        <v>7690</v>
      </c>
      <c r="E1190" s="374">
        <v>43742</v>
      </c>
      <c r="F1190" s="43" t="s">
        <v>8851</v>
      </c>
      <c r="G1190" s="43" t="s">
        <v>271</v>
      </c>
      <c r="H1190" s="51" t="s">
        <v>223</v>
      </c>
      <c r="I1190" s="43" t="s">
        <v>226</v>
      </c>
      <c r="J1190" s="43"/>
      <c r="K1190" s="52">
        <v>43745</v>
      </c>
      <c r="L1190" s="43"/>
      <c r="M1190" s="43"/>
      <c r="N1190" s="43" t="s">
        <v>274</v>
      </c>
      <c r="O1190" s="121">
        <v>43748</v>
      </c>
      <c r="P1190" s="43" t="s">
        <v>7650</v>
      </c>
      <c r="Q1190" s="31" t="b">
        <f>IF(AND(OR(G1190:G1194=DATOS!C$8,G1190:G1194=DATOS!C$9),H1190:H1194=DATOS!B$4),ROW(G1190:G1194))</f>
        <v>0</v>
      </c>
      <c r="R1190" s="31" t="str">
        <f t="shared" ca="1" si="0"/>
        <v/>
      </c>
      <c r="S1190" s="31">
        <f t="shared" ca="1" si="8"/>
        <v>0</v>
      </c>
      <c r="T1190" s="32"/>
      <c r="U1190" s="32"/>
      <c r="V1190" s="32"/>
      <c r="W1190" s="32"/>
      <c r="X1190" s="32"/>
      <c r="Y1190" s="32"/>
      <c r="Z1190" s="32"/>
      <c r="AA1190" s="32"/>
      <c r="AB1190" s="32"/>
      <c r="AC1190" s="32"/>
      <c r="AD1190" s="32"/>
      <c r="AE1190" s="32"/>
    </row>
    <row r="1191" spans="1:31" ht="12.75">
      <c r="A1191" s="37" t="s">
        <v>6493</v>
      </c>
      <c r="B1191" s="43" t="s">
        <v>6494</v>
      </c>
      <c r="C1191" s="45" t="s">
        <v>4491</v>
      </c>
      <c r="D1191" s="45" t="s">
        <v>4647</v>
      </c>
      <c r="E1191" s="374">
        <v>43743</v>
      </c>
      <c r="F1191" s="43" t="s">
        <v>11388</v>
      </c>
      <c r="G1191" s="43" t="s">
        <v>114</v>
      </c>
      <c r="H1191" s="51" t="s">
        <v>223</v>
      </c>
      <c r="I1191" s="43" t="s">
        <v>226</v>
      </c>
      <c r="J1191" s="43"/>
      <c r="K1191" s="52"/>
      <c r="L1191" s="43"/>
      <c r="M1191" s="43"/>
      <c r="N1191" s="43" t="s">
        <v>11389</v>
      </c>
      <c r="O1191" s="48">
        <v>43743</v>
      </c>
      <c r="P1191" s="43" t="s">
        <v>4652</v>
      </c>
      <c r="Q1191" s="31" t="b">
        <f>IF(AND(OR(G1191:G1195=DATOS!C$8,G1191:G1195=DATOS!C$9),H1191:H1195=DATOS!B$4),ROW(G1191:G1195))</f>
        <v>0</v>
      </c>
      <c r="R1191" s="31" t="str">
        <f t="shared" ca="1" si="0"/>
        <v/>
      </c>
      <c r="S1191" s="31">
        <f t="shared" ca="1" si="8"/>
        <v>0</v>
      </c>
      <c r="T1191" s="32"/>
      <c r="U1191" s="32"/>
      <c r="V1191" s="32"/>
      <c r="W1191" s="32"/>
      <c r="X1191" s="32"/>
      <c r="Y1191" s="32"/>
      <c r="Z1191" s="32"/>
      <c r="AA1191" s="32"/>
      <c r="AB1191" s="32"/>
      <c r="AC1191" s="32"/>
      <c r="AD1191" s="32"/>
      <c r="AE1191" s="32"/>
    </row>
    <row r="1192" spans="1:31" ht="12.75">
      <c r="A1192" s="37" t="s">
        <v>11392</v>
      </c>
      <c r="B1192" s="43" t="s">
        <v>11393</v>
      </c>
      <c r="C1192" s="45" t="s">
        <v>6371</v>
      </c>
      <c r="D1192" s="45" t="s">
        <v>7690</v>
      </c>
      <c r="E1192" s="374">
        <v>43743</v>
      </c>
      <c r="F1192" s="43" t="s">
        <v>11394</v>
      </c>
      <c r="G1192" s="43" t="s">
        <v>114</v>
      </c>
      <c r="H1192" s="51" t="s">
        <v>223</v>
      </c>
      <c r="I1192" s="43" t="s">
        <v>226</v>
      </c>
      <c r="J1192" s="43"/>
      <c r="K1192" s="52"/>
      <c r="L1192" s="43"/>
      <c r="M1192" s="43"/>
      <c r="N1192" s="43" t="s">
        <v>8702</v>
      </c>
      <c r="O1192" s="48">
        <v>43743</v>
      </c>
      <c r="P1192" s="43" t="s">
        <v>7650</v>
      </c>
      <c r="Q1192" s="31" t="b">
        <f>IF(AND(OR(G1192:G1196=DATOS!C$8,G1192:G1196=DATOS!C$9),H1192:H1196=DATOS!B$4),ROW(G1192:G1196))</f>
        <v>0</v>
      </c>
      <c r="R1192" s="31" t="str">
        <f t="shared" ca="1" si="0"/>
        <v/>
      </c>
      <c r="S1192" s="31">
        <f t="shared" ca="1" si="8"/>
        <v>0</v>
      </c>
      <c r="T1192" s="32"/>
      <c r="U1192" s="32"/>
      <c r="V1192" s="32"/>
      <c r="W1192" s="32"/>
      <c r="X1192" s="32"/>
      <c r="Y1192" s="32"/>
      <c r="Z1192" s="32"/>
      <c r="AA1192" s="32"/>
      <c r="AB1192" s="32"/>
      <c r="AC1192" s="32"/>
      <c r="AD1192" s="32"/>
      <c r="AE1192" s="32"/>
    </row>
    <row r="1193" spans="1:31" ht="12.75">
      <c r="A1193" s="37" t="s">
        <v>6493</v>
      </c>
      <c r="B1193" s="43" t="s">
        <v>6494</v>
      </c>
      <c r="C1193" s="45" t="s">
        <v>4491</v>
      </c>
      <c r="D1193" s="45" t="s">
        <v>7690</v>
      </c>
      <c r="E1193" s="374">
        <v>43745</v>
      </c>
      <c r="F1193" s="43" t="s">
        <v>8851</v>
      </c>
      <c r="G1193" s="43" t="s">
        <v>271</v>
      </c>
      <c r="H1193" s="51" t="s">
        <v>223</v>
      </c>
      <c r="I1193" s="43" t="s">
        <v>226</v>
      </c>
      <c r="J1193" s="43"/>
      <c r="K1193" s="52">
        <v>43746</v>
      </c>
      <c r="L1193" s="43"/>
      <c r="M1193" s="43"/>
      <c r="N1193" s="43" t="s">
        <v>8375</v>
      </c>
      <c r="O1193" s="121">
        <v>43757</v>
      </c>
      <c r="P1193" s="43" t="s">
        <v>7650</v>
      </c>
      <c r="Q1193" s="31" t="b">
        <f>IF(AND(OR(G1193:G1197=DATOS!C$8,G1193:G1197=DATOS!C$9),H1193:H1197=DATOS!B$4),ROW(G1193:G1197))</f>
        <v>0</v>
      </c>
      <c r="R1193" s="31" t="str">
        <f t="shared" ca="1" si="0"/>
        <v/>
      </c>
      <c r="S1193" s="31">
        <f t="shared" ca="1" si="8"/>
        <v>0</v>
      </c>
      <c r="T1193" s="32"/>
      <c r="U1193" s="32"/>
      <c r="V1193" s="32"/>
      <c r="W1193" s="32"/>
      <c r="X1193" s="32"/>
      <c r="Y1193" s="32"/>
      <c r="Z1193" s="32"/>
      <c r="AA1193" s="32"/>
      <c r="AB1193" s="32"/>
      <c r="AC1193" s="32"/>
      <c r="AD1193" s="32"/>
      <c r="AE1193" s="32"/>
    </row>
    <row r="1194" spans="1:31" ht="12.75">
      <c r="A1194" s="37" t="s">
        <v>11401</v>
      </c>
      <c r="B1194" s="43" t="s">
        <v>6861</v>
      </c>
      <c r="C1194" s="45" t="s">
        <v>5086</v>
      </c>
      <c r="D1194" s="45" t="s">
        <v>7690</v>
      </c>
      <c r="E1194" s="374">
        <v>43745</v>
      </c>
      <c r="F1194" s="43" t="s">
        <v>11403</v>
      </c>
      <c r="G1194" s="43" t="s">
        <v>384</v>
      </c>
      <c r="H1194" s="51" t="s">
        <v>223</v>
      </c>
      <c r="I1194" s="43" t="s">
        <v>226</v>
      </c>
      <c r="J1194" s="43"/>
      <c r="K1194" s="52"/>
      <c r="L1194" s="43"/>
      <c r="M1194" s="43"/>
      <c r="N1194" s="43" t="s">
        <v>11405</v>
      </c>
      <c r="O1194" s="121">
        <v>43748</v>
      </c>
      <c r="P1194" s="43" t="s">
        <v>5576</v>
      </c>
      <c r="Q1194" s="31" t="b">
        <f>IF(AND(OR(G1194:G1198=DATOS!C$8,G1194:G1198=DATOS!C$9),H1194:H1198=DATOS!B$4),ROW(G1194:G1198))</f>
        <v>0</v>
      </c>
      <c r="R1194" s="31" t="str">
        <f t="shared" ca="1" si="0"/>
        <v/>
      </c>
      <c r="S1194" s="31">
        <f t="shared" ca="1" si="8"/>
        <v>0</v>
      </c>
      <c r="T1194" s="32"/>
      <c r="U1194" s="32"/>
      <c r="V1194" s="32"/>
      <c r="W1194" s="32"/>
      <c r="X1194" s="32"/>
      <c r="Y1194" s="32"/>
      <c r="Z1194" s="32"/>
      <c r="AA1194" s="32"/>
      <c r="AB1194" s="32"/>
      <c r="AC1194" s="32"/>
      <c r="AD1194" s="32"/>
      <c r="AE1194" s="32"/>
    </row>
    <row r="1195" spans="1:31" ht="12.75">
      <c r="A1195" s="37" t="s">
        <v>11407</v>
      </c>
      <c r="B1195" s="43" t="s">
        <v>11315</v>
      </c>
      <c r="C1195" s="45" t="s">
        <v>5573</v>
      </c>
      <c r="D1195" s="45" t="s">
        <v>4647</v>
      </c>
      <c r="E1195" s="374">
        <v>43746</v>
      </c>
      <c r="F1195" s="43" t="s">
        <v>11410</v>
      </c>
      <c r="G1195" s="43" t="s">
        <v>114</v>
      </c>
      <c r="H1195" s="51" t="s">
        <v>223</v>
      </c>
      <c r="I1195" s="43" t="s">
        <v>226</v>
      </c>
      <c r="J1195" s="43"/>
      <c r="K1195" s="52"/>
      <c r="L1195" s="43"/>
      <c r="M1195" s="43"/>
      <c r="N1195" s="43" t="s">
        <v>11411</v>
      </c>
      <c r="O1195" s="48">
        <v>43746</v>
      </c>
      <c r="P1195" s="43" t="s">
        <v>4652</v>
      </c>
      <c r="Q1195" s="31" t="b">
        <f>IF(AND(OR(G1195:G1199=DATOS!C$8,G1195:G1199=DATOS!C$9),H1195:H1199=DATOS!B$4),ROW(G1195:G1199))</f>
        <v>0</v>
      </c>
      <c r="R1195" s="31" t="str">
        <f t="shared" ca="1" si="0"/>
        <v/>
      </c>
      <c r="S1195" s="31">
        <f t="shared" ca="1" si="8"/>
        <v>0</v>
      </c>
      <c r="T1195" s="32"/>
      <c r="U1195" s="32"/>
      <c r="V1195" s="32"/>
      <c r="W1195" s="32"/>
      <c r="X1195" s="32"/>
      <c r="Y1195" s="32"/>
      <c r="Z1195" s="32"/>
      <c r="AA1195" s="32"/>
      <c r="AB1195" s="32"/>
      <c r="AC1195" s="32"/>
      <c r="AD1195" s="32"/>
      <c r="AE1195" s="32"/>
    </row>
    <row r="1196" spans="1:31" ht="12.75">
      <c r="A1196" s="37" t="s">
        <v>7948</v>
      </c>
      <c r="B1196" s="43" t="s">
        <v>4909</v>
      </c>
      <c r="C1196" s="45" t="s">
        <v>216</v>
      </c>
      <c r="D1196" s="45" t="s">
        <v>266</v>
      </c>
      <c r="E1196" s="374">
        <v>43746</v>
      </c>
      <c r="F1196" s="43" t="s">
        <v>361</v>
      </c>
      <c r="G1196" s="43" t="s">
        <v>362</v>
      </c>
      <c r="H1196" s="51" t="s">
        <v>223</v>
      </c>
      <c r="I1196" s="43" t="s">
        <v>226</v>
      </c>
      <c r="J1196" s="43"/>
      <c r="K1196" s="52"/>
      <c r="L1196" s="43"/>
      <c r="M1196" s="43"/>
      <c r="N1196" s="43" t="s">
        <v>7499</v>
      </c>
      <c r="O1196" s="48">
        <v>43746</v>
      </c>
      <c r="P1196" s="43" t="s">
        <v>7650</v>
      </c>
      <c r="Q1196" s="31" t="b">
        <f>IF(AND(OR(G1196:G1200=DATOS!C$8,G1196:G1200=DATOS!C$9),H1196:H1200=DATOS!B$4),ROW(G1196:G1200))</f>
        <v>0</v>
      </c>
      <c r="R1196" s="31" t="str">
        <f t="shared" ca="1" si="0"/>
        <v/>
      </c>
      <c r="S1196" s="31">
        <f t="shared" ca="1" si="8"/>
        <v>0</v>
      </c>
      <c r="T1196" s="32"/>
      <c r="U1196" s="32"/>
      <c r="V1196" s="32"/>
      <c r="W1196" s="32"/>
      <c r="X1196" s="32"/>
      <c r="Y1196" s="32"/>
      <c r="Z1196" s="32"/>
      <c r="AA1196" s="32"/>
      <c r="AB1196" s="32"/>
      <c r="AC1196" s="32"/>
      <c r="AD1196" s="32"/>
      <c r="AE1196" s="32"/>
    </row>
    <row r="1197" spans="1:31" ht="12.75">
      <c r="A1197" s="37" t="s">
        <v>11416</v>
      </c>
      <c r="B1197" s="43" t="s">
        <v>11417</v>
      </c>
      <c r="C1197" s="45" t="s">
        <v>4655</v>
      </c>
      <c r="D1197" s="45" t="s">
        <v>266</v>
      </c>
      <c r="E1197" s="374">
        <v>43746</v>
      </c>
      <c r="F1197" s="43" t="s">
        <v>11419</v>
      </c>
      <c r="G1197" s="43" t="s">
        <v>271</v>
      </c>
      <c r="H1197" s="51" t="s">
        <v>223</v>
      </c>
      <c r="I1197" s="43" t="s">
        <v>273</v>
      </c>
      <c r="J1197" s="43"/>
      <c r="K1197" s="52"/>
      <c r="L1197" s="43"/>
      <c r="M1197" s="43"/>
      <c r="N1197" s="43" t="s">
        <v>10053</v>
      </c>
      <c r="O1197" s="121">
        <v>43748</v>
      </c>
      <c r="P1197" s="43" t="s">
        <v>276</v>
      </c>
      <c r="Q1197" s="31" t="b">
        <f>IF(AND(OR(G1197:G1201=DATOS!C$8,G1197:G1201=DATOS!C$9),H1197:H1201=DATOS!B$4),ROW(G1197:G1201))</f>
        <v>0</v>
      </c>
      <c r="R1197" s="31" t="str">
        <f t="shared" ca="1" si="0"/>
        <v/>
      </c>
      <c r="S1197" s="31">
        <f t="shared" ca="1" si="8"/>
        <v>0</v>
      </c>
      <c r="T1197" s="32"/>
      <c r="U1197" s="32"/>
      <c r="V1197" s="32"/>
      <c r="W1197" s="32"/>
      <c r="X1197" s="32"/>
      <c r="Y1197" s="32"/>
      <c r="Z1197" s="32"/>
      <c r="AA1197" s="32"/>
      <c r="AB1197" s="32"/>
      <c r="AC1197" s="32"/>
      <c r="AD1197" s="32"/>
      <c r="AE1197" s="32"/>
    </row>
    <row r="1198" spans="1:31" ht="12.75">
      <c r="A1198" s="37" t="s">
        <v>7948</v>
      </c>
      <c r="B1198" s="43" t="s">
        <v>4909</v>
      </c>
      <c r="C1198" s="45" t="s">
        <v>216</v>
      </c>
      <c r="D1198" s="45" t="s">
        <v>7690</v>
      </c>
      <c r="E1198" s="374">
        <v>43746</v>
      </c>
      <c r="F1198" s="43" t="s">
        <v>4762</v>
      </c>
      <c r="G1198" s="43" t="s">
        <v>271</v>
      </c>
      <c r="H1198" s="51" t="s">
        <v>223</v>
      </c>
      <c r="I1198" s="43" t="s">
        <v>226</v>
      </c>
      <c r="J1198" s="43"/>
      <c r="K1198" s="52"/>
      <c r="L1198" s="43"/>
      <c r="M1198" s="43"/>
      <c r="N1198" s="43" t="s">
        <v>8375</v>
      </c>
      <c r="O1198" s="121">
        <v>43749</v>
      </c>
      <c r="P1198" s="43" t="s">
        <v>7650</v>
      </c>
      <c r="Q1198" s="31" t="b">
        <f>IF(AND(OR(G1198:G1202=DATOS!C$8,G1198:G1202=DATOS!C$9),H1198:H1202=DATOS!B$4),ROW(G1198:G1202))</f>
        <v>0</v>
      </c>
      <c r="R1198" s="31" t="str">
        <f t="shared" ca="1" si="0"/>
        <v/>
      </c>
      <c r="S1198" s="31">
        <f t="shared" ca="1" si="8"/>
        <v>0</v>
      </c>
      <c r="T1198" s="32"/>
      <c r="U1198" s="32"/>
      <c r="V1198" s="32"/>
      <c r="W1198" s="32"/>
      <c r="X1198" s="32"/>
      <c r="Y1198" s="32"/>
      <c r="Z1198" s="32"/>
      <c r="AA1198" s="32"/>
      <c r="AB1198" s="32"/>
      <c r="AC1198" s="32"/>
      <c r="AD1198" s="32"/>
      <c r="AE1198" s="32"/>
    </row>
    <row r="1199" spans="1:31" ht="12.75">
      <c r="A1199" s="37" t="s">
        <v>5707</v>
      </c>
      <c r="B1199" s="43" t="s">
        <v>5708</v>
      </c>
      <c r="C1199" s="45" t="s">
        <v>785</v>
      </c>
      <c r="D1199" s="45" t="s">
        <v>266</v>
      </c>
      <c r="E1199" s="374">
        <v>43746</v>
      </c>
      <c r="F1199" s="43" t="s">
        <v>361</v>
      </c>
      <c r="G1199" s="43" t="s">
        <v>114</v>
      </c>
      <c r="H1199" s="51" t="s">
        <v>223</v>
      </c>
      <c r="I1199" s="43" t="s">
        <v>226</v>
      </c>
      <c r="J1199" s="43"/>
      <c r="K1199" s="52"/>
      <c r="L1199" s="43"/>
      <c r="M1199" s="43"/>
      <c r="N1199" s="43" t="s">
        <v>11423</v>
      </c>
      <c r="O1199" s="48">
        <v>43746</v>
      </c>
      <c r="P1199" s="43" t="s">
        <v>276</v>
      </c>
      <c r="Q1199" s="31" t="b">
        <f>IF(AND(OR(G1199:G1203=DATOS!C$8,G1199:G1203=DATOS!C$9),H1199:H1203=DATOS!B$4),ROW(G1199:G1203))</f>
        <v>0</v>
      </c>
      <c r="R1199" s="31" t="str">
        <f t="shared" ca="1" si="0"/>
        <v/>
      </c>
      <c r="S1199" s="31">
        <f t="shared" ca="1" si="8"/>
        <v>0</v>
      </c>
      <c r="T1199" s="32"/>
      <c r="U1199" s="32"/>
      <c r="V1199" s="32"/>
      <c r="W1199" s="32"/>
      <c r="X1199" s="32"/>
      <c r="Y1199" s="32"/>
      <c r="Z1199" s="32"/>
      <c r="AA1199" s="32"/>
      <c r="AB1199" s="32"/>
      <c r="AC1199" s="32"/>
      <c r="AD1199" s="32"/>
      <c r="AE1199" s="32"/>
    </row>
    <row r="1200" spans="1:31" ht="12.75">
      <c r="A1200" s="37" t="s">
        <v>5225</v>
      </c>
      <c r="B1200" s="43" t="s">
        <v>339</v>
      </c>
      <c r="C1200" s="45" t="s">
        <v>4661</v>
      </c>
      <c r="D1200" s="45" t="s">
        <v>266</v>
      </c>
      <c r="E1200" s="374">
        <v>43746</v>
      </c>
      <c r="F1200" s="43" t="s">
        <v>864</v>
      </c>
      <c r="G1200" s="43" t="s">
        <v>271</v>
      </c>
      <c r="H1200" s="51" t="s">
        <v>223</v>
      </c>
      <c r="I1200" s="43" t="s">
        <v>226</v>
      </c>
      <c r="J1200" s="43"/>
      <c r="K1200" s="52">
        <v>43748</v>
      </c>
      <c r="L1200" s="43"/>
      <c r="M1200" s="43"/>
      <c r="N1200" s="43" t="s">
        <v>11425</v>
      </c>
      <c r="O1200" s="121">
        <v>43749</v>
      </c>
      <c r="P1200" s="43" t="s">
        <v>276</v>
      </c>
      <c r="Q1200" s="31" t="b">
        <f>IF(AND(OR(G1200:G1204=DATOS!C$8,G1200:G1204=DATOS!C$9),H1200:H1204=DATOS!B$4),ROW(G1200:G1204))</f>
        <v>0</v>
      </c>
      <c r="R1200" s="31" t="str">
        <f t="shared" ca="1" si="0"/>
        <v/>
      </c>
      <c r="S1200" s="31">
        <f t="shared" ca="1" si="8"/>
        <v>0</v>
      </c>
      <c r="T1200" s="32"/>
      <c r="U1200" s="32"/>
      <c r="V1200" s="32"/>
      <c r="W1200" s="32"/>
      <c r="X1200" s="32"/>
      <c r="Y1200" s="32"/>
      <c r="Z1200" s="32"/>
      <c r="AA1200" s="32"/>
      <c r="AB1200" s="32"/>
      <c r="AC1200" s="32"/>
      <c r="AD1200" s="32"/>
      <c r="AE1200" s="32"/>
    </row>
    <row r="1201" spans="1:31" ht="12.75">
      <c r="A1201" s="37" t="s">
        <v>4992</v>
      </c>
      <c r="B1201" s="43" t="s">
        <v>4994</v>
      </c>
      <c r="C1201" s="45" t="s">
        <v>4655</v>
      </c>
      <c r="D1201" s="45" t="s">
        <v>4647</v>
      </c>
      <c r="E1201" s="374">
        <v>43747</v>
      </c>
      <c r="F1201" s="43" t="s">
        <v>4710</v>
      </c>
      <c r="G1201" s="43" t="s">
        <v>114</v>
      </c>
      <c r="H1201" s="51" t="s">
        <v>223</v>
      </c>
      <c r="I1201" s="43" t="s">
        <v>226</v>
      </c>
      <c r="J1201" s="43"/>
      <c r="K1201" s="52"/>
      <c r="L1201" s="43"/>
      <c r="M1201" s="43"/>
      <c r="N1201" s="43" t="s">
        <v>11430</v>
      </c>
      <c r="O1201" s="48">
        <v>43747</v>
      </c>
      <c r="P1201" s="43" t="s">
        <v>4652</v>
      </c>
      <c r="Q1201" s="31" t="b">
        <f>IF(AND(OR(G1201:G1205=DATOS!C$8,G1201:G1205=DATOS!C$9),H1201:H1205=DATOS!B$4),ROW(G1201:G1205))</f>
        <v>0</v>
      </c>
      <c r="R1201" s="31" t="str">
        <f t="shared" ca="1" si="0"/>
        <v/>
      </c>
      <c r="S1201" s="31">
        <f t="shared" ca="1" si="8"/>
        <v>0</v>
      </c>
      <c r="T1201" s="32"/>
      <c r="U1201" s="32"/>
      <c r="V1201" s="32"/>
      <c r="W1201" s="32"/>
      <c r="X1201" s="32"/>
      <c r="Y1201" s="32"/>
      <c r="Z1201" s="32"/>
      <c r="AA1201" s="32"/>
      <c r="AB1201" s="32"/>
      <c r="AC1201" s="32"/>
      <c r="AD1201" s="32"/>
      <c r="AE1201" s="32"/>
    </row>
    <row r="1202" spans="1:31" ht="12.75">
      <c r="A1202" s="37" t="s">
        <v>5537</v>
      </c>
      <c r="B1202" s="184" t="s">
        <v>4721</v>
      </c>
      <c r="C1202" s="45" t="s">
        <v>4716</v>
      </c>
      <c r="D1202" s="45" t="s">
        <v>266</v>
      </c>
      <c r="E1202" s="374">
        <v>43747</v>
      </c>
      <c r="F1202" s="43" t="s">
        <v>11433</v>
      </c>
      <c r="G1202" s="43" t="s">
        <v>271</v>
      </c>
      <c r="H1202" s="51" t="s">
        <v>223</v>
      </c>
      <c r="I1202" s="43" t="s">
        <v>226</v>
      </c>
      <c r="J1202" s="43"/>
      <c r="K1202" s="52"/>
      <c r="L1202" s="43"/>
      <c r="M1202" s="43"/>
      <c r="N1202" s="43" t="s">
        <v>11435</v>
      </c>
      <c r="O1202" s="48">
        <v>43747</v>
      </c>
      <c r="P1202" s="43" t="s">
        <v>276</v>
      </c>
      <c r="Q1202" s="31" t="b">
        <f>IF(AND(OR(G1202:G1206=DATOS!C$8,G1202:G1206=DATOS!C$9),H1202:H1206=DATOS!B$4),ROW(G1202:G1206))</f>
        <v>0</v>
      </c>
      <c r="R1202" s="31" t="str">
        <f t="shared" ca="1" si="0"/>
        <v/>
      </c>
      <c r="S1202" s="31">
        <f t="shared" ca="1" si="8"/>
        <v>0</v>
      </c>
      <c r="T1202" s="32"/>
      <c r="U1202" s="32"/>
      <c r="V1202" s="32"/>
      <c r="W1202" s="32"/>
      <c r="X1202" s="32"/>
      <c r="Y1202" s="32"/>
      <c r="Z1202" s="32"/>
      <c r="AA1202" s="32"/>
      <c r="AB1202" s="32"/>
      <c r="AC1202" s="32"/>
      <c r="AD1202" s="32"/>
      <c r="AE1202" s="32"/>
    </row>
    <row r="1203" spans="1:31" ht="12.75">
      <c r="A1203" s="37" t="s">
        <v>3847</v>
      </c>
      <c r="B1203" s="43" t="s">
        <v>9779</v>
      </c>
      <c r="C1203" s="45" t="s">
        <v>4681</v>
      </c>
      <c r="D1203" s="45" t="s">
        <v>266</v>
      </c>
      <c r="E1203" s="374">
        <v>43747</v>
      </c>
      <c r="F1203" s="43" t="s">
        <v>361</v>
      </c>
      <c r="G1203" s="43" t="s">
        <v>114</v>
      </c>
      <c r="H1203" s="51" t="s">
        <v>223</v>
      </c>
      <c r="I1203" s="43" t="s">
        <v>226</v>
      </c>
      <c r="J1203" s="43"/>
      <c r="K1203" s="52"/>
      <c r="L1203" s="43"/>
      <c r="M1203" s="43"/>
      <c r="N1203" s="43" t="s">
        <v>11440</v>
      </c>
      <c r="O1203" s="48">
        <v>43747</v>
      </c>
      <c r="P1203" s="43" t="s">
        <v>276</v>
      </c>
      <c r="Q1203" s="31" t="b">
        <f>IF(AND(OR(G1203:G1207=DATOS!C$8,G1203:G1207=DATOS!C$9),H1203:H1207=DATOS!B$4),ROW(G1203:G1207))</f>
        <v>0</v>
      </c>
      <c r="R1203" s="31" t="str">
        <f t="shared" ca="1" si="0"/>
        <v/>
      </c>
      <c r="S1203" s="31">
        <f t="shared" ca="1" si="8"/>
        <v>0</v>
      </c>
      <c r="T1203" s="32"/>
      <c r="U1203" s="32"/>
      <c r="V1203" s="32"/>
      <c r="W1203" s="32"/>
      <c r="X1203" s="32"/>
      <c r="Y1203" s="32"/>
      <c r="Z1203" s="32"/>
      <c r="AA1203" s="32"/>
      <c r="AB1203" s="32"/>
      <c r="AC1203" s="32"/>
      <c r="AD1203" s="32"/>
      <c r="AE1203" s="32"/>
    </row>
    <row r="1204" spans="1:31" ht="12.75">
      <c r="A1204" s="37" t="s">
        <v>11441</v>
      </c>
      <c r="B1204" s="43" t="s">
        <v>11444</v>
      </c>
      <c r="C1204" s="45" t="s">
        <v>4655</v>
      </c>
      <c r="D1204" s="45" t="s">
        <v>4647</v>
      </c>
      <c r="E1204" s="374">
        <v>43748</v>
      </c>
      <c r="F1204" s="43" t="s">
        <v>11446</v>
      </c>
      <c r="G1204" s="43" t="s">
        <v>384</v>
      </c>
      <c r="H1204" s="51" t="s">
        <v>223</v>
      </c>
      <c r="I1204" s="43" t="s">
        <v>226</v>
      </c>
      <c r="J1204" s="43"/>
      <c r="K1204" s="52"/>
      <c r="L1204" s="43"/>
      <c r="M1204" s="43"/>
      <c r="N1204" s="43" t="s">
        <v>9441</v>
      </c>
      <c r="O1204" s="121">
        <v>43748</v>
      </c>
      <c r="P1204" s="43" t="s">
        <v>7650</v>
      </c>
      <c r="Q1204" s="31" t="b">
        <f>IF(AND(OR(G1204:G1208=DATOS!C$8,G1204:G1208=DATOS!C$9),H1204:H1208=DATOS!B$4),ROW(G1204:G1208))</f>
        <v>0</v>
      </c>
      <c r="R1204" s="31" t="str">
        <f t="shared" ca="1" si="0"/>
        <v/>
      </c>
      <c r="S1204" s="31">
        <f t="shared" ca="1" si="8"/>
        <v>0</v>
      </c>
      <c r="T1204" s="32"/>
      <c r="U1204" s="32"/>
      <c r="V1204" s="32"/>
      <c r="W1204" s="32"/>
      <c r="X1204" s="32"/>
      <c r="Y1204" s="32"/>
      <c r="Z1204" s="32"/>
      <c r="AA1204" s="32"/>
      <c r="AB1204" s="32"/>
      <c r="AC1204" s="32"/>
      <c r="AD1204" s="32"/>
      <c r="AE1204" s="32"/>
    </row>
    <row r="1205" spans="1:31" ht="12.75">
      <c r="A1205" s="37" t="s">
        <v>11451</v>
      </c>
      <c r="B1205" s="43" t="s">
        <v>5485</v>
      </c>
      <c r="C1205" s="45" t="s">
        <v>478</v>
      </c>
      <c r="D1205" s="45" t="s">
        <v>4647</v>
      </c>
      <c r="E1205" s="374">
        <v>43748</v>
      </c>
      <c r="F1205" s="43" t="s">
        <v>4696</v>
      </c>
      <c r="G1205" s="43" t="s">
        <v>114</v>
      </c>
      <c r="H1205" s="51" t="s">
        <v>223</v>
      </c>
      <c r="I1205" s="43" t="s">
        <v>226</v>
      </c>
      <c r="J1205" s="43"/>
      <c r="K1205" s="52"/>
      <c r="L1205" s="43"/>
      <c r="M1205" s="43"/>
      <c r="N1205" s="43" t="s">
        <v>11452</v>
      </c>
      <c r="O1205" s="121">
        <v>43748</v>
      </c>
      <c r="P1205" s="43" t="s">
        <v>4652</v>
      </c>
      <c r="Q1205" s="31" t="b">
        <f>IF(AND(OR(G1205:G1209=DATOS!C$8,G1205:G1209=DATOS!C$9),H1205:H1209=DATOS!B$4),ROW(G1205:G1209))</f>
        <v>0</v>
      </c>
      <c r="R1205" s="31" t="str">
        <f t="shared" ca="1" si="0"/>
        <v/>
      </c>
      <c r="S1205" s="31">
        <f t="shared" ca="1" si="8"/>
        <v>0</v>
      </c>
      <c r="T1205" s="32"/>
      <c r="U1205" s="32"/>
      <c r="V1205" s="32"/>
      <c r="W1205" s="32"/>
      <c r="X1205" s="32"/>
      <c r="Y1205" s="32"/>
      <c r="Z1205" s="32"/>
      <c r="AA1205" s="32"/>
      <c r="AB1205" s="32"/>
      <c r="AC1205" s="32"/>
      <c r="AD1205" s="32"/>
      <c r="AE1205" s="32"/>
    </row>
    <row r="1206" spans="1:31" ht="12.75">
      <c r="A1206" s="37" t="s">
        <v>11458</v>
      </c>
      <c r="B1206" s="43" t="s">
        <v>8929</v>
      </c>
      <c r="C1206" s="45" t="s">
        <v>216</v>
      </c>
      <c r="D1206" s="45" t="s">
        <v>7690</v>
      </c>
      <c r="E1206" s="374">
        <v>43748</v>
      </c>
      <c r="F1206" s="43" t="s">
        <v>11459</v>
      </c>
      <c r="G1206" s="43" t="s">
        <v>384</v>
      </c>
      <c r="H1206" s="51" t="s">
        <v>223</v>
      </c>
      <c r="I1206" s="43" t="s">
        <v>273</v>
      </c>
      <c r="J1206" s="43"/>
      <c r="K1206" s="52"/>
      <c r="L1206" s="43"/>
      <c r="M1206" s="43"/>
      <c r="N1206" s="43" t="s">
        <v>11461</v>
      </c>
      <c r="O1206" s="121">
        <v>43750</v>
      </c>
      <c r="P1206" s="43" t="s">
        <v>389</v>
      </c>
      <c r="Q1206" s="31" t="b">
        <f>IF(AND(OR(G1206:G1210=DATOS!C$8,G1206:G1210=DATOS!C$9),H1206:H1210=DATOS!B$4),ROW(G1206:G1210))</f>
        <v>0</v>
      </c>
      <c r="R1206" s="31" t="str">
        <f t="shared" ca="1" si="0"/>
        <v/>
      </c>
      <c r="S1206" s="31">
        <f t="shared" ca="1" si="8"/>
        <v>0</v>
      </c>
      <c r="T1206" s="32"/>
      <c r="U1206" s="32"/>
      <c r="V1206" s="32"/>
      <c r="W1206" s="32"/>
      <c r="X1206" s="32"/>
      <c r="Y1206" s="32"/>
      <c r="Z1206" s="32"/>
      <c r="AA1206" s="32"/>
      <c r="AB1206" s="32"/>
      <c r="AC1206" s="32"/>
      <c r="AD1206" s="32"/>
      <c r="AE1206" s="32"/>
    </row>
    <row r="1207" spans="1:31" ht="12.75">
      <c r="A1207" s="37" t="s">
        <v>11465</v>
      </c>
      <c r="B1207" s="43" t="s">
        <v>6414</v>
      </c>
      <c r="C1207" s="45" t="s">
        <v>5086</v>
      </c>
      <c r="D1207" s="45" t="s">
        <v>4647</v>
      </c>
      <c r="E1207" s="374">
        <v>43749</v>
      </c>
      <c r="F1207" s="43" t="s">
        <v>11466</v>
      </c>
      <c r="G1207" s="43" t="s">
        <v>4846</v>
      </c>
      <c r="H1207" s="51" t="s">
        <v>223</v>
      </c>
      <c r="I1207" s="43" t="s">
        <v>226</v>
      </c>
      <c r="J1207" s="43"/>
      <c r="K1207" s="52"/>
      <c r="L1207" s="43"/>
      <c r="M1207" s="43"/>
      <c r="N1207" s="43" t="s">
        <v>7368</v>
      </c>
      <c r="O1207" s="121">
        <v>43755</v>
      </c>
      <c r="P1207" s="43" t="s">
        <v>276</v>
      </c>
      <c r="Q1207" s="31" t="b">
        <f>IF(AND(OR(G1207:G1211=DATOS!C$8,G1207:G1211=DATOS!C$9),H1207:H1211=DATOS!B$4),ROW(G1207:G1211))</f>
        <v>0</v>
      </c>
      <c r="R1207" s="31" t="str">
        <f t="shared" ca="1" si="0"/>
        <v/>
      </c>
      <c r="S1207" s="31">
        <f t="shared" ca="1" si="8"/>
        <v>0</v>
      </c>
      <c r="T1207" s="32"/>
      <c r="U1207" s="32"/>
      <c r="V1207" s="32"/>
      <c r="W1207" s="32"/>
      <c r="X1207" s="32"/>
      <c r="Y1207" s="32"/>
      <c r="Z1207" s="32"/>
      <c r="AA1207" s="32"/>
      <c r="AB1207" s="32"/>
      <c r="AC1207" s="32"/>
      <c r="AD1207" s="32"/>
      <c r="AE1207" s="32"/>
    </row>
    <row r="1208" spans="1:31" ht="12.75">
      <c r="A1208" s="37" t="s">
        <v>8261</v>
      </c>
      <c r="B1208" s="43" t="s">
        <v>8262</v>
      </c>
      <c r="C1208" s="45" t="s">
        <v>5086</v>
      </c>
      <c r="D1208" s="45" t="s">
        <v>4647</v>
      </c>
      <c r="E1208" s="374">
        <v>43749</v>
      </c>
      <c r="F1208" s="43" t="s">
        <v>11470</v>
      </c>
      <c r="G1208" s="43" t="s">
        <v>114</v>
      </c>
      <c r="H1208" s="51" t="s">
        <v>223</v>
      </c>
      <c r="I1208" s="43" t="s">
        <v>226</v>
      </c>
      <c r="J1208" s="43"/>
      <c r="K1208" s="52"/>
      <c r="L1208" s="43"/>
      <c r="M1208" s="43"/>
      <c r="N1208" s="43" t="s">
        <v>11473</v>
      </c>
      <c r="O1208" s="121">
        <v>43749</v>
      </c>
      <c r="P1208" s="43" t="s">
        <v>4652</v>
      </c>
      <c r="Q1208" s="31" t="b">
        <f>IF(AND(OR(G1208:G1212=DATOS!C$8,G1208:G1212=DATOS!C$9),H1208:H1212=DATOS!B$4),ROW(G1208:G1212))</f>
        <v>0</v>
      </c>
      <c r="R1208" s="31" t="str">
        <f t="shared" ca="1" si="0"/>
        <v/>
      </c>
      <c r="S1208" s="31">
        <f t="shared" ca="1" si="8"/>
        <v>0</v>
      </c>
      <c r="T1208" s="32"/>
      <c r="U1208" s="32"/>
      <c r="V1208" s="32"/>
      <c r="W1208" s="32"/>
      <c r="X1208" s="32"/>
      <c r="Y1208" s="32"/>
      <c r="Z1208" s="32"/>
      <c r="AA1208" s="32"/>
      <c r="AB1208" s="32"/>
      <c r="AC1208" s="32"/>
      <c r="AD1208" s="32"/>
      <c r="AE1208" s="32"/>
    </row>
    <row r="1209" spans="1:31" ht="12.75">
      <c r="A1209" s="37" t="s">
        <v>5516</v>
      </c>
      <c r="B1209" s="43" t="s">
        <v>5517</v>
      </c>
      <c r="C1209" s="45" t="s">
        <v>478</v>
      </c>
      <c r="D1209" s="45" t="s">
        <v>7690</v>
      </c>
      <c r="E1209" s="374">
        <v>43749</v>
      </c>
      <c r="F1209" s="43" t="s">
        <v>11476</v>
      </c>
      <c r="G1209" s="43" t="s">
        <v>114</v>
      </c>
      <c r="H1209" s="51" t="s">
        <v>223</v>
      </c>
      <c r="I1209" s="43" t="s">
        <v>226</v>
      </c>
      <c r="J1209" s="43"/>
      <c r="K1209" s="52">
        <v>43753</v>
      </c>
      <c r="L1209" s="43"/>
      <c r="M1209" s="43"/>
      <c r="N1209" s="43" t="s">
        <v>11478</v>
      </c>
      <c r="O1209" s="121">
        <v>43753</v>
      </c>
      <c r="P1209" s="43" t="s">
        <v>4659</v>
      </c>
      <c r="Q1209" s="31" t="b">
        <f>IF(AND(OR(G1209:G1213=DATOS!C$8,G1209:G1213=DATOS!C$9),H1209:H1213=DATOS!B$4),ROW(G1209:G1213))</f>
        <v>0</v>
      </c>
      <c r="R1209" s="31" t="str">
        <f t="shared" ca="1" si="0"/>
        <v/>
      </c>
      <c r="S1209" s="31">
        <f t="shared" ca="1" si="8"/>
        <v>0</v>
      </c>
      <c r="T1209" s="32"/>
      <c r="U1209" s="32"/>
      <c r="V1209" s="32"/>
      <c r="W1209" s="32"/>
      <c r="X1209" s="32"/>
      <c r="Y1209" s="32"/>
      <c r="Z1209" s="32"/>
      <c r="AA1209" s="32"/>
      <c r="AB1209" s="32"/>
      <c r="AC1209" s="32"/>
      <c r="AD1209" s="32"/>
      <c r="AE1209" s="32"/>
    </row>
    <row r="1210" spans="1:31" ht="12.75">
      <c r="A1210" s="37" t="s">
        <v>2026</v>
      </c>
      <c r="B1210" s="43" t="s">
        <v>358</v>
      </c>
      <c r="C1210" s="45" t="s">
        <v>360</v>
      </c>
      <c r="D1210" s="45" t="s">
        <v>4647</v>
      </c>
      <c r="E1210" s="374">
        <v>43749</v>
      </c>
      <c r="F1210" s="43" t="s">
        <v>5977</v>
      </c>
      <c r="G1210" s="43" t="s">
        <v>114</v>
      </c>
      <c r="H1210" s="51" t="s">
        <v>223</v>
      </c>
      <c r="I1210" s="43" t="s">
        <v>226</v>
      </c>
      <c r="J1210" s="43"/>
      <c r="K1210" s="52"/>
      <c r="L1210" s="43"/>
      <c r="M1210" s="43"/>
      <c r="N1210" s="43" t="s">
        <v>11486</v>
      </c>
      <c r="O1210" s="121">
        <v>43749</v>
      </c>
      <c r="P1210" s="43" t="s">
        <v>4652</v>
      </c>
      <c r="Q1210" s="31" t="b">
        <f>IF(AND(OR(G1210:G1214=DATOS!C$8,G1210:G1214=DATOS!C$9),H1210:H1214=DATOS!B$4),ROW(G1210:G1214))</f>
        <v>0</v>
      </c>
      <c r="R1210" s="31" t="str">
        <f t="shared" ca="1" si="0"/>
        <v/>
      </c>
      <c r="S1210" s="31">
        <f t="shared" ca="1" si="8"/>
        <v>0</v>
      </c>
      <c r="T1210" s="32"/>
      <c r="U1210" s="32"/>
      <c r="V1210" s="32"/>
      <c r="W1210" s="32"/>
      <c r="X1210" s="32"/>
      <c r="Y1210" s="32"/>
      <c r="Z1210" s="32"/>
      <c r="AA1210" s="32"/>
      <c r="AB1210" s="32"/>
      <c r="AC1210" s="32"/>
      <c r="AD1210" s="32"/>
      <c r="AE1210" s="32"/>
    </row>
    <row r="1211" spans="1:31" ht="12.75">
      <c r="A1211" s="37" t="s">
        <v>11492</v>
      </c>
      <c r="B1211" s="43" t="s">
        <v>9776</v>
      </c>
      <c r="C1211" s="45" t="s">
        <v>4491</v>
      </c>
      <c r="D1211" s="45" t="s">
        <v>266</v>
      </c>
      <c r="E1211" s="374">
        <v>43749</v>
      </c>
      <c r="F1211" s="43" t="s">
        <v>4710</v>
      </c>
      <c r="G1211" s="43" t="s">
        <v>114</v>
      </c>
      <c r="H1211" s="51" t="s">
        <v>223</v>
      </c>
      <c r="I1211" s="43" t="s">
        <v>226</v>
      </c>
      <c r="J1211" s="43"/>
      <c r="K1211" s="52"/>
      <c r="L1211" s="43"/>
      <c r="M1211" s="43"/>
      <c r="N1211" s="43" t="s">
        <v>7499</v>
      </c>
      <c r="O1211" s="121">
        <v>43749</v>
      </c>
      <c r="P1211" s="43" t="s">
        <v>276</v>
      </c>
      <c r="Q1211" s="31" t="b">
        <f>IF(AND(OR(G1211:G1215=DATOS!C$8,G1211:G1215=DATOS!C$9),H1211:H1215=DATOS!B$4),ROW(G1211:G1215))</f>
        <v>0</v>
      </c>
      <c r="R1211" s="31" t="str">
        <f t="shared" ca="1" si="0"/>
        <v/>
      </c>
      <c r="S1211" s="31">
        <f t="shared" ca="1" si="8"/>
        <v>0</v>
      </c>
      <c r="T1211" s="32"/>
      <c r="U1211" s="32"/>
      <c r="V1211" s="32"/>
      <c r="W1211" s="32"/>
      <c r="X1211" s="32"/>
      <c r="Y1211" s="32"/>
      <c r="Z1211" s="32"/>
      <c r="AA1211" s="32"/>
      <c r="AB1211" s="32"/>
      <c r="AC1211" s="32"/>
      <c r="AD1211" s="32"/>
      <c r="AE1211" s="32"/>
    </row>
    <row r="1212" spans="1:31" ht="12.75">
      <c r="A1212" s="37" t="s">
        <v>11498</v>
      </c>
      <c r="B1212" s="43" t="s">
        <v>5042</v>
      </c>
      <c r="C1212" s="45" t="s">
        <v>624</v>
      </c>
      <c r="D1212" s="45" t="s">
        <v>7690</v>
      </c>
      <c r="E1212" s="374">
        <v>43749</v>
      </c>
      <c r="F1212" s="43" t="s">
        <v>11476</v>
      </c>
      <c r="G1212" s="43" t="s">
        <v>114</v>
      </c>
      <c r="H1212" s="51" t="s">
        <v>223</v>
      </c>
      <c r="I1212" s="43" t="s">
        <v>226</v>
      </c>
      <c r="J1212" s="43"/>
      <c r="K1212" s="52"/>
      <c r="L1212" s="43"/>
      <c r="M1212" s="43"/>
      <c r="N1212" s="43" t="s">
        <v>7499</v>
      </c>
      <c r="O1212" s="121">
        <v>43754</v>
      </c>
      <c r="P1212" s="43" t="s">
        <v>276</v>
      </c>
      <c r="Q1212" s="31" t="b">
        <f>IF(AND(OR(G1212:G1216=DATOS!C$8,G1212:G1216=DATOS!C$9),H1212:H1216=DATOS!B$4),ROW(G1212:G1216))</f>
        <v>0</v>
      </c>
      <c r="R1212" s="31" t="str">
        <f t="shared" ca="1" si="0"/>
        <v/>
      </c>
      <c r="S1212" s="31">
        <f t="shared" ca="1" si="8"/>
        <v>0</v>
      </c>
      <c r="T1212" s="32"/>
      <c r="U1212" s="32"/>
      <c r="V1212" s="32"/>
      <c r="W1212" s="32"/>
      <c r="X1212" s="32"/>
      <c r="Y1212" s="32"/>
      <c r="Z1212" s="32"/>
      <c r="AA1212" s="32"/>
      <c r="AB1212" s="32"/>
      <c r="AC1212" s="32"/>
      <c r="AD1212" s="32"/>
      <c r="AE1212" s="32"/>
    </row>
    <row r="1213" spans="1:31" ht="12.75">
      <c r="A1213" s="37" t="s">
        <v>5030</v>
      </c>
      <c r="B1213" s="43" t="s">
        <v>10808</v>
      </c>
      <c r="C1213" s="45" t="s">
        <v>263</v>
      </c>
      <c r="D1213" s="45" t="s">
        <v>4647</v>
      </c>
      <c r="E1213" s="374">
        <v>43749</v>
      </c>
      <c r="F1213" s="43" t="s">
        <v>11476</v>
      </c>
      <c r="G1213" s="43" t="s">
        <v>114</v>
      </c>
      <c r="H1213" s="51" t="s">
        <v>223</v>
      </c>
      <c r="I1213" s="43" t="s">
        <v>226</v>
      </c>
      <c r="J1213" s="43"/>
      <c r="K1213" s="52"/>
      <c r="L1213" s="43"/>
      <c r="M1213" s="43"/>
      <c r="N1213" s="43" t="s">
        <v>7499</v>
      </c>
      <c r="O1213" s="121">
        <v>43753</v>
      </c>
      <c r="P1213" s="43" t="s">
        <v>7650</v>
      </c>
      <c r="Q1213" s="31" t="b">
        <f>IF(AND(OR(G1213:G1217=DATOS!C$8,G1213:G1217=DATOS!C$9),H1213:H1217=DATOS!B$4),ROW(G1213:G1217))</f>
        <v>0</v>
      </c>
      <c r="R1213" s="31" t="str">
        <f t="shared" ca="1" si="0"/>
        <v/>
      </c>
      <c r="S1213" s="31">
        <f t="shared" ca="1" si="8"/>
        <v>0</v>
      </c>
      <c r="T1213" s="32"/>
      <c r="U1213" s="32"/>
      <c r="V1213" s="32"/>
      <c r="W1213" s="32"/>
      <c r="X1213" s="32"/>
      <c r="Y1213" s="32"/>
      <c r="Z1213" s="32"/>
      <c r="AA1213" s="32"/>
      <c r="AB1213" s="32"/>
      <c r="AC1213" s="32"/>
      <c r="AD1213" s="32"/>
      <c r="AE1213" s="32"/>
    </row>
    <row r="1214" spans="1:31" ht="12.75">
      <c r="A1214" s="37" t="s">
        <v>660</v>
      </c>
      <c r="B1214" s="43" t="s">
        <v>662</v>
      </c>
      <c r="C1214" s="45" t="s">
        <v>664</v>
      </c>
      <c r="D1214" s="45" t="s">
        <v>4671</v>
      </c>
      <c r="E1214" s="374">
        <v>43749</v>
      </c>
      <c r="F1214" s="43" t="s">
        <v>11394</v>
      </c>
      <c r="G1214" s="43" t="s">
        <v>114</v>
      </c>
      <c r="H1214" s="51" t="s">
        <v>223</v>
      </c>
      <c r="I1214" s="43" t="s">
        <v>226</v>
      </c>
      <c r="J1214" s="43"/>
      <c r="K1214" s="52"/>
      <c r="L1214" s="43"/>
      <c r="M1214" s="43"/>
      <c r="N1214" s="43" t="s">
        <v>11514</v>
      </c>
      <c r="O1214" s="121">
        <v>43753</v>
      </c>
      <c r="P1214" s="43" t="s">
        <v>4652</v>
      </c>
      <c r="Q1214" s="31" t="b">
        <f>IF(AND(OR(G1214:G1218=DATOS!C$8,G1214:G1218=DATOS!C$9),H1214:H1218=DATOS!B$4),ROW(G1214:G1218))</f>
        <v>0</v>
      </c>
      <c r="R1214" s="31" t="str">
        <f t="shared" ca="1" si="0"/>
        <v/>
      </c>
      <c r="S1214" s="31">
        <f t="shared" ca="1" si="8"/>
        <v>0</v>
      </c>
      <c r="T1214" s="32"/>
      <c r="U1214" s="32"/>
      <c r="V1214" s="32"/>
      <c r="W1214" s="32"/>
      <c r="X1214" s="32"/>
      <c r="Y1214" s="32"/>
      <c r="Z1214" s="32"/>
      <c r="AA1214" s="32"/>
      <c r="AB1214" s="32"/>
      <c r="AC1214" s="32"/>
      <c r="AD1214" s="32"/>
      <c r="AE1214" s="32"/>
    </row>
    <row r="1215" spans="1:31" ht="12.75">
      <c r="A1215" s="37" t="s">
        <v>5125</v>
      </c>
      <c r="B1215" s="43" t="s">
        <v>450</v>
      </c>
      <c r="C1215" s="45" t="s">
        <v>216</v>
      </c>
      <c r="D1215" s="45" t="s">
        <v>266</v>
      </c>
      <c r="E1215" s="374">
        <v>43749</v>
      </c>
      <c r="F1215" s="43" t="s">
        <v>361</v>
      </c>
      <c r="G1215" s="43" t="s">
        <v>114</v>
      </c>
      <c r="H1215" s="51" t="s">
        <v>223</v>
      </c>
      <c r="I1215" s="43" t="s">
        <v>226</v>
      </c>
      <c r="J1215" s="43"/>
      <c r="K1215" s="52"/>
      <c r="L1215" s="43"/>
      <c r="M1215" s="43"/>
      <c r="N1215" s="43" t="s">
        <v>11526</v>
      </c>
      <c r="O1215" s="121">
        <v>43749</v>
      </c>
      <c r="P1215" s="43" t="s">
        <v>276</v>
      </c>
      <c r="Q1215" s="31" t="b">
        <f>IF(AND(OR(G1215:G1219=DATOS!C$8,G1215:G1219=DATOS!C$9),H1215:H1219=DATOS!B$4),ROW(G1215:G1219))</f>
        <v>0</v>
      </c>
      <c r="R1215" s="31" t="str">
        <f t="shared" ca="1" si="0"/>
        <v/>
      </c>
      <c r="S1215" s="31">
        <f t="shared" ca="1" si="8"/>
        <v>0</v>
      </c>
      <c r="T1215" s="32"/>
      <c r="U1215" s="32"/>
      <c r="V1215" s="32"/>
      <c r="W1215" s="32"/>
      <c r="X1215" s="32"/>
      <c r="Y1215" s="32"/>
      <c r="Z1215" s="32"/>
      <c r="AA1215" s="32"/>
      <c r="AB1215" s="32"/>
      <c r="AC1215" s="32"/>
      <c r="AD1215" s="32"/>
      <c r="AE1215" s="32"/>
    </row>
    <row r="1216" spans="1:31" ht="12.75">
      <c r="A1216" s="37" t="s">
        <v>11530</v>
      </c>
      <c r="B1216" s="43" t="s">
        <v>5933</v>
      </c>
      <c r="C1216" s="45" t="s">
        <v>414</v>
      </c>
      <c r="D1216" s="45" t="s">
        <v>266</v>
      </c>
      <c r="E1216" s="374">
        <v>43749</v>
      </c>
      <c r="F1216" s="43" t="s">
        <v>864</v>
      </c>
      <c r="G1216" s="43" t="s">
        <v>271</v>
      </c>
      <c r="H1216" s="51" t="s">
        <v>223</v>
      </c>
      <c r="I1216" s="43" t="s">
        <v>226</v>
      </c>
      <c r="J1216" s="43"/>
      <c r="K1216" s="52"/>
      <c r="L1216" s="43"/>
      <c r="M1216" s="43"/>
      <c r="N1216" s="43" t="s">
        <v>7499</v>
      </c>
      <c r="O1216" s="121">
        <v>43749</v>
      </c>
      <c r="P1216" s="43" t="s">
        <v>276</v>
      </c>
      <c r="Q1216" s="31" t="b">
        <f>IF(AND(OR(G1216:G1220=DATOS!C$8,G1216:G1220=DATOS!C$9),H1216:H1220=DATOS!B$4),ROW(G1216:G1220))</f>
        <v>0</v>
      </c>
      <c r="R1216" s="31" t="str">
        <f t="shared" ca="1" si="0"/>
        <v/>
      </c>
      <c r="S1216" s="31">
        <f t="shared" ca="1" si="8"/>
        <v>0</v>
      </c>
      <c r="T1216" s="32"/>
      <c r="U1216" s="32"/>
      <c r="V1216" s="32"/>
      <c r="W1216" s="32"/>
      <c r="X1216" s="32"/>
      <c r="Y1216" s="32"/>
      <c r="Z1216" s="32"/>
      <c r="AA1216" s="32"/>
      <c r="AB1216" s="32"/>
      <c r="AC1216" s="32"/>
      <c r="AD1216" s="32"/>
      <c r="AE1216" s="32"/>
    </row>
    <row r="1217" spans="1:31" ht="12.75">
      <c r="A1217" s="37" t="s">
        <v>11365</v>
      </c>
      <c r="B1217" s="43" t="s">
        <v>10435</v>
      </c>
      <c r="C1217" s="45" t="s">
        <v>90</v>
      </c>
      <c r="D1217" s="45" t="s">
        <v>266</v>
      </c>
      <c r="E1217" s="374">
        <v>43749</v>
      </c>
      <c r="F1217" s="43" t="s">
        <v>5842</v>
      </c>
      <c r="G1217" s="43" t="s">
        <v>271</v>
      </c>
      <c r="H1217" s="51" t="s">
        <v>223</v>
      </c>
      <c r="I1217" s="43" t="s">
        <v>226</v>
      </c>
      <c r="J1217" s="43"/>
      <c r="K1217" s="52"/>
      <c r="L1217" s="43"/>
      <c r="M1217" s="43"/>
      <c r="N1217" s="43" t="s">
        <v>11543</v>
      </c>
      <c r="O1217" s="121">
        <v>43753</v>
      </c>
      <c r="P1217" s="43" t="s">
        <v>4652</v>
      </c>
      <c r="Q1217" s="31" t="b">
        <f>IF(AND(OR(G1217:G1221=DATOS!C$8,G1217:G1221=DATOS!C$9),H1217:H1221=DATOS!B$4),ROW(G1217:G1221))</f>
        <v>0</v>
      </c>
      <c r="R1217" s="31" t="str">
        <f t="shared" ca="1" si="0"/>
        <v/>
      </c>
      <c r="S1217" s="31">
        <f t="shared" ca="1" si="8"/>
        <v>0</v>
      </c>
      <c r="T1217" s="32"/>
      <c r="U1217" s="32"/>
      <c r="V1217" s="32"/>
      <c r="W1217" s="32"/>
      <c r="X1217" s="32"/>
      <c r="Y1217" s="32"/>
      <c r="Z1217" s="32"/>
      <c r="AA1217" s="32"/>
      <c r="AB1217" s="32"/>
      <c r="AC1217" s="32"/>
      <c r="AD1217" s="32"/>
      <c r="AE1217" s="32"/>
    </row>
    <row r="1218" spans="1:31" ht="12.75">
      <c r="A1218" s="37" t="s">
        <v>524</v>
      </c>
      <c r="B1218" s="43" t="s">
        <v>5563</v>
      </c>
      <c r="C1218" s="45" t="s">
        <v>5367</v>
      </c>
      <c r="D1218" s="45" t="s">
        <v>266</v>
      </c>
      <c r="E1218" s="374">
        <v>43749</v>
      </c>
      <c r="F1218" s="43" t="s">
        <v>864</v>
      </c>
      <c r="G1218" s="43" t="s">
        <v>271</v>
      </c>
      <c r="H1218" s="51" t="s">
        <v>223</v>
      </c>
      <c r="I1218" s="43" t="s">
        <v>226</v>
      </c>
      <c r="J1218" s="43"/>
      <c r="K1218" s="52"/>
      <c r="L1218" s="43"/>
      <c r="M1218" s="43"/>
      <c r="N1218" s="43" t="s">
        <v>11553</v>
      </c>
      <c r="O1218" s="121">
        <v>43749</v>
      </c>
      <c r="P1218" s="43" t="s">
        <v>276</v>
      </c>
      <c r="Q1218" s="31" t="b">
        <f>IF(AND(OR(G1218:G1222=DATOS!C$8,G1218:G1222=DATOS!C$9),H1218:H1222=DATOS!B$4),ROW(G1218:G1222))</f>
        <v>0</v>
      </c>
      <c r="R1218" s="31" t="str">
        <f t="shared" ca="1" si="0"/>
        <v/>
      </c>
      <c r="S1218" s="31">
        <f t="shared" ca="1" si="8"/>
        <v>0</v>
      </c>
      <c r="T1218" s="32"/>
      <c r="U1218" s="32"/>
      <c r="V1218" s="32"/>
      <c r="W1218" s="32"/>
      <c r="X1218" s="32"/>
      <c r="Y1218" s="32"/>
      <c r="Z1218" s="32"/>
      <c r="AA1218" s="32"/>
      <c r="AB1218" s="32"/>
      <c r="AC1218" s="32"/>
      <c r="AD1218" s="32"/>
      <c r="AE1218" s="32"/>
    </row>
    <row r="1219" spans="1:31" ht="12.75">
      <c r="A1219" s="37" t="s">
        <v>9591</v>
      </c>
      <c r="B1219" s="43" t="s">
        <v>9593</v>
      </c>
      <c r="C1219" s="45" t="s">
        <v>216</v>
      </c>
      <c r="D1219" s="45" t="s">
        <v>266</v>
      </c>
      <c r="E1219" s="374">
        <v>43749</v>
      </c>
      <c r="F1219" s="43" t="s">
        <v>361</v>
      </c>
      <c r="G1219" s="43" t="s">
        <v>114</v>
      </c>
      <c r="H1219" s="51" t="s">
        <v>223</v>
      </c>
      <c r="I1219" s="43" t="s">
        <v>226</v>
      </c>
      <c r="J1219" s="43"/>
      <c r="K1219" s="52"/>
      <c r="L1219" s="43"/>
      <c r="M1219" s="43"/>
      <c r="N1219" s="43" t="s">
        <v>11553</v>
      </c>
      <c r="O1219" s="121">
        <v>43749</v>
      </c>
      <c r="P1219" s="43" t="s">
        <v>276</v>
      </c>
      <c r="Q1219" s="31" t="b">
        <f>IF(AND(OR(G1219:G1223=DATOS!C$8,G1219:G1223=DATOS!C$9),H1219:H1223=DATOS!B$4),ROW(G1219:G1223))</f>
        <v>0</v>
      </c>
      <c r="R1219" s="31" t="str">
        <f t="shared" ca="1" si="0"/>
        <v/>
      </c>
      <c r="S1219" s="31">
        <f t="shared" ca="1" si="8"/>
        <v>0</v>
      </c>
      <c r="T1219" s="32"/>
      <c r="U1219" s="32"/>
      <c r="V1219" s="32"/>
      <c r="W1219" s="32"/>
      <c r="X1219" s="32"/>
      <c r="Y1219" s="32"/>
      <c r="Z1219" s="32"/>
      <c r="AA1219" s="32"/>
      <c r="AB1219" s="32"/>
      <c r="AC1219" s="32"/>
      <c r="AD1219" s="32"/>
      <c r="AE1219" s="32"/>
    </row>
    <row r="1220" spans="1:31" ht="12.75">
      <c r="A1220" s="37" t="s">
        <v>11568</v>
      </c>
      <c r="B1220" s="43" t="s">
        <v>7869</v>
      </c>
      <c r="C1220" s="45" t="s">
        <v>216</v>
      </c>
      <c r="D1220" s="45" t="s">
        <v>266</v>
      </c>
      <c r="E1220" s="374">
        <v>43749</v>
      </c>
      <c r="F1220" s="43" t="s">
        <v>361</v>
      </c>
      <c r="G1220" s="43" t="s">
        <v>114</v>
      </c>
      <c r="H1220" s="51" t="s">
        <v>223</v>
      </c>
      <c r="I1220" s="43" t="s">
        <v>226</v>
      </c>
      <c r="J1220" s="43"/>
      <c r="K1220" s="52"/>
      <c r="L1220" s="43"/>
      <c r="M1220" s="43"/>
      <c r="N1220" s="43" t="s">
        <v>11553</v>
      </c>
      <c r="O1220" s="121">
        <v>43749</v>
      </c>
      <c r="P1220" s="43" t="s">
        <v>276</v>
      </c>
      <c r="Q1220" s="31" t="b">
        <f>IF(AND(OR(G1220:G1224=DATOS!C$8,G1220:G1224=DATOS!C$9),H1220:H1224=DATOS!B$4),ROW(G1220:G1224))</f>
        <v>0</v>
      </c>
      <c r="R1220" s="31" t="str">
        <f t="shared" ca="1" si="0"/>
        <v/>
      </c>
      <c r="S1220" s="31">
        <f t="shared" ca="1" si="8"/>
        <v>0</v>
      </c>
      <c r="T1220" s="32"/>
      <c r="U1220" s="32"/>
      <c r="V1220" s="32"/>
      <c r="W1220" s="32"/>
      <c r="X1220" s="32"/>
      <c r="Y1220" s="32"/>
      <c r="Z1220" s="32"/>
      <c r="AA1220" s="32"/>
      <c r="AB1220" s="32"/>
      <c r="AC1220" s="32"/>
      <c r="AD1220" s="32"/>
      <c r="AE1220" s="32"/>
    </row>
    <row r="1221" spans="1:31" ht="12.75">
      <c r="A1221" s="37" t="s">
        <v>11576</v>
      </c>
      <c r="B1221" s="43" t="s">
        <v>11579</v>
      </c>
      <c r="C1221" s="45" t="s">
        <v>5701</v>
      </c>
      <c r="D1221" s="45" t="s">
        <v>266</v>
      </c>
      <c r="E1221" s="374">
        <v>43749</v>
      </c>
      <c r="F1221" s="43" t="s">
        <v>361</v>
      </c>
      <c r="G1221" s="43" t="s">
        <v>114</v>
      </c>
      <c r="H1221" s="51" t="s">
        <v>223</v>
      </c>
      <c r="I1221" s="43" t="s">
        <v>226</v>
      </c>
      <c r="J1221" s="43"/>
      <c r="K1221" s="52">
        <v>43754</v>
      </c>
      <c r="L1221" s="43"/>
      <c r="M1221" s="43"/>
      <c r="N1221" s="43" t="s">
        <v>11553</v>
      </c>
      <c r="O1221" s="121">
        <v>43756</v>
      </c>
      <c r="P1221" s="43" t="s">
        <v>276</v>
      </c>
      <c r="Q1221" s="31" t="b">
        <f>IF(AND(OR(G1221:G1225=DATOS!C$8,G1221:G1225=DATOS!C$9),H1221:H1225=DATOS!B$4),ROW(G1221:G1225))</f>
        <v>0</v>
      </c>
      <c r="R1221" s="31" t="str">
        <f t="shared" ca="1" si="0"/>
        <v/>
      </c>
      <c r="S1221" s="31">
        <f t="shared" ca="1" si="8"/>
        <v>0</v>
      </c>
      <c r="T1221" s="32"/>
      <c r="U1221" s="32"/>
      <c r="V1221" s="32"/>
      <c r="W1221" s="32"/>
      <c r="X1221" s="32"/>
      <c r="Y1221" s="32"/>
      <c r="Z1221" s="32"/>
      <c r="AA1221" s="32"/>
      <c r="AB1221" s="32"/>
      <c r="AC1221" s="32"/>
      <c r="AD1221" s="32"/>
      <c r="AE1221" s="32"/>
    </row>
    <row r="1222" spans="1:31" ht="12.75">
      <c r="A1222" s="37" t="s">
        <v>9591</v>
      </c>
      <c r="B1222" s="43" t="s">
        <v>9593</v>
      </c>
      <c r="C1222" s="45" t="s">
        <v>216</v>
      </c>
      <c r="D1222" s="45" t="s">
        <v>4647</v>
      </c>
      <c r="E1222" s="374">
        <v>43750</v>
      </c>
      <c r="F1222" s="43" t="s">
        <v>11588</v>
      </c>
      <c r="G1222" s="43" t="s">
        <v>114</v>
      </c>
      <c r="H1222" s="51" t="s">
        <v>223</v>
      </c>
      <c r="I1222" s="43" t="s">
        <v>226</v>
      </c>
      <c r="J1222" s="43"/>
      <c r="K1222" s="52">
        <v>43755</v>
      </c>
      <c r="L1222" s="43"/>
      <c r="M1222" s="43"/>
      <c r="N1222" s="43" t="s">
        <v>11590</v>
      </c>
      <c r="O1222" s="121">
        <v>43755</v>
      </c>
      <c r="P1222" s="43" t="s">
        <v>4652</v>
      </c>
      <c r="Q1222" s="31" t="b">
        <f>IF(AND(OR(G1222:G1226=DATOS!C$8,G1222:G1226=DATOS!C$9),H1222:H1226=DATOS!B$4),ROW(G1222:G1226))</f>
        <v>0</v>
      </c>
      <c r="R1222" s="31" t="str">
        <f t="shared" ca="1" si="0"/>
        <v/>
      </c>
      <c r="S1222" s="31">
        <f t="shared" ca="1" si="8"/>
        <v>0</v>
      </c>
      <c r="T1222" s="32"/>
      <c r="U1222" s="32"/>
      <c r="V1222" s="32"/>
      <c r="W1222" s="32"/>
      <c r="X1222" s="32"/>
      <c r="Y1222" s="32"/>
      <c r="Z1222" s="32"/>
      <c r="AA1222" s="32"/>
      <c r="AB1222" s="32"/>
      <c r="AC1222" s="32"/>
      <c r="AD1222" s="32"/>
      <c r="AE1222" s="32"/>
    </row>
    <row r="1223" spans="1:31" ht="12.75">
      <c r="A1223" s="37" t="s">
        <v>11603</v>
      </c>
      <c r="B1223" s="43" t="s">
        <v>5261</v>
      </c>
      <c r="C1223" s="45" t="s">
        <v>263</v>
      </c>
      <c r="D1223" s="45" t="s">
        <v>4647</v>
      </c>
      <c r="E1223" s="374">
        <v>43750</v>
      </c>
      <c r="F1223" s="43" t="s">
        <v>11610</v>
      </c>
      <c r="G1223" s="43" t="s">
        <v>114</v>
      </c>
      <c r="H1223" s="51" t="s">
        <v>223</v>
      </c>
      <c r="I1223" s="43" t="s">
        <v>226</v>
      </c>
      <c r="J1223" s="43"/>
      <c r="K1223" s="52">
        <v>43726</v>
      </c>
      <c r="L1223" s="48">
        <v>43727</v>
      </c>
      <c r="M1223" s="121">
        <v>43759</v>
      </c>
      <c r="N1223" s="43" t="s">
        <v>274</v>
      </c>
      <c r="O1223" s="121">
        <v>43759</v>
      </c>
      <c r="P1223" s="43" t="s">
        <v>7650</v>
      </c>
      <c r="Q1223" s="31" t="b">
        <f>IF(AND(OR(G1223:G1227=DATOS!C$8,G1223:G1227=DATOS!C$9),H1223:H1227=DATOS!B$4),ROW(G1223:G1227))</f>
        <v>0</v>
      </c>
      <c r="R1223" s="31" t="str">
        <f t="shared" ca="1" si="0"/>
        <v/>
      </c>
      <c r="S1223" s="31">
        <f t="shared" ca="1" si="8"/>
        <v>0</v>
      </c>
      <c r="T1223" s="32"/>
      <c r="U1223" s="32"/>
      <c r="V1223" s="32"/>
      <c r="W1223" s="32"/>
      <c r="X1223" s="32"/>
      <c r="Y1223" s="32"/>
      <c r="Z1223" s="32"/>
      <c r="AA1223" s="32"/>
      <c r="AB1223" s="32"/>
      <c r="AC1223" s="32"/>
      <c r="AD1223" s="32"/>
      <c r="AE1223" s="32"/>
    </row>
    <row r="1224" spans="1:31" ht="12.75">
      <c r="A1224" s="37" t="s">
        <v>11619</v>
      </c>
      <c r="B1224" s="43" t="s">
        <v>8986</v>
      </c>
      <c r="C1224" s="45" t="s">
        <v>624</v>
      </c>
      <c r="D1224" s="45" t="s">
        <v>4647</v>
      </c>
      <c r="E1224" s="374">
        <v>43750</v>
      </c>
      <c r="F1224" s="43" t="s">
        <v>11621</v>
      </c>
      <c r="G1224" s="43" t="s">
        <v>384</v>
      </c>
      <c r="H1224" s="51" t="s">
        <v>223</v>
      </c>
      <c r="I1224" s="43" t="s">
        <v>226</v>
      </c>
      <c r="J1224" s="43"/>
      <c r="K1224" s="52">
        <v>43755</v>
      </c>
      <c r="L1224" s="121">
        <v>43756</v>
      </c>
      <c r="M1224" s="121">
        <v>43763</v>
      </c>
      <c r="N1224" s="43" t="s">
        <v>5993</v>
      </c>
      <c r="O1224" s="121">
        <v>43764</v>
      </c>
      <c r="P1224" s="43" t="s">
        <v>389</v>
      </c>
      <c r="Q1224" s="31" t="b">
        <f>IF(AND(OR(G1224:G1228=DATOS!C$8,G1224:G1228=DATOS!C$9),H1224:H1228=DATOS!B$4),ROW(G1224:G1228))</f>
        <v>0</v>
      </c>
      <c r="R1224" s="31" t="str">
        <f t="shared" ca="1" si="0"/>
        <v/>
      </c>
      <c r="S1224" s="31">
        <f t="shared" ca="1" si="8"/>
        <v>0</v>
      </c>
      <c r="T1224" s="32"/>
      <c r="U1224" s="32"/>
      <c r="V1224" s="32"/>
      <c r="W1224" s="32"/>
      <c r="X1224" s="32"/>
      <c r="Y1224" s="32"/>
      <c r="Z1224" s="32"/>
      <c r="AA1224" s="32"/>
      <c r="AB1224" s="32"/>
      <c r="AC1224" s="32"/>
      <c r="AD1224" s="32"/>
      <c r="AE1224" s="32"/>
    </row>
    <row r="1225" spans="1:31" ht="12.75">
      <c r="A1225" s="37" t="s">
        <v>11633</v>
      </c>
      <c r="B1225" s="43" t="s">
        <v>11635</v>
      </c>
      <c r="C1225" s="45" t="s">
        <v>216</v>
      </c>
      <c r="D1225" s="45" t="s">
        <v>4647</v>
      </c>
      <c r="E1225" s="374">
        <v>43750</v>
      </c>
      <c r="F1225" s="43" t="s">
        <v>5977</v>
      </c>
      <c r="G1225" s="43" t="s">
        <v>4846</v>
      </c>
      <c r="H1225" s="51" t="s">
        <v>223</v>
      </c>
      <c r="I1225" s="43" t="s">
        <v>226</v>
      </c>
      <c r="J1225" s="43"/>
      <c r="K1225" s="52"/>
      <c r="L1225" s="43"/>
      <c r="M1225" s="43"/>
      <c r="N1225" s="43" t="s">
        <v>7499</v>
      </c>
      <c r="O1225" s="121">
        <v>43755</v>
      </c>
      <c r="P1225" s="43" t="s">
        <v>276</v>
      </c>
      <c r="Q1225" s="31" t="b">
        <f>IF(AND(OR(G1225:G1229=DATOS!C$8,G1225:G1229=DATOS!C$9),H1225:H1229=DATOS!B$4),ROW(G1225:G1229))</f>
        <v>0</v>
      </c>
      <c r="R1225" s="31" t="str">
        <f t="shared" ca="1" si="0"/>
        <v/>
      </c>
      <c r="S1225" s="31">
        <f t="shared" ca="1" si="8"/>
        <v>0</v>
      </c>
      <c r="T1225" s="32"/>
      <c r="U1225" s="32"/>
      <c r="V1225" s="32"/>
      <c r="W1225" s="32"/>
      <c r="X1225" s="32"/>
      <c r="Y1225" s="32"/>
      <c r="Z1225" s="32"/>
      <c r="AA1225" s="32"/>
      <c r="AB1225" s="32"/>
      <c r="AC1225" s="32"/>
      <c r="AD1225" s="32"/>
      <c r="AE1225" s="32"/>
    </row>
    <row r="1226" spans="1:31" ht="12.75">
      <c r="A1226" s="37" t="s">
        <v>11416</v>
      </c>
      <c r="B1226" s="43" t="s">
        <v>11417</v>
      </c>
      <c r="C1226" s="45" t="s">
        <v>4655</v>
      </c>
      <c r="D1226" s="45" t="s">
        <v>4647</v>
      </c>
      <c r="E1226" s="374">
        <v>43750</v>
      </c>
      <c r="F1226" s="43" t="s">
        <v>5977</v>
      </c>
      <c r="G1226" s="43" t="s">
        <v>4846</v>
      </c>
      <c r="H1226" s="51" t="s">
        <v>223</v>
      </c>
      <c r="I1226" s="43" t="s">
        <v>226</v>
      </c>
      <c r="J1226" s="43"/>
      <c r="K1226" s="52"/>
      <c r="L1226" s="43"/>
      <c r="M1226" s="43"/>
      <c r="N1226" s="43" t="s">
        <v>7499</v>
      </c>
      <c r="O1226" s="121">
        <v>43754</v>
      </c>
      <c r="P1226" s="43" t="s">
        <v>276</v>
      </c>
      <c r="Q1226" s="31" t="b">
        <f>IF(AND(OR(G1226:G1230=DATOS!C$8,G1226:G1230=DATOS!C$9),H1226:H1230=DATOS!B$4),ROW(G1226:G1230))</f>
        <v>0</v>
      </c>
      <c r="R1226" s="31" t="str">
        <f t="shared" ca="1" si="0"/>
        <v/>
      </c>
      <c r="S1226" s="31">
        <f t="shared" ca="1" si="8"/>
        <v>0</v>
      </c>
      <c r="T1226" s="32"/>
      <c r="U1226" s="32"/>
      <c r="V1226" s="32"/>
      <c r="W1226" s="32"/>
      <c r="X1226" s="32"/>
      <c r="Y1226" s="32"/>
      <c r="Z1226" s="32"/>
      <c r="AA1226" s="32"/>
      <c r="AB1226" s="32"/>
      <c r="AC1226" s="32"/>
      <c r="AD1226" s="32"/>
      <c r="AE1226" s="32"/>
    </row>
    <row r="1227" spans="1:31" ht="12.75">
      <c r="A1227" s="37" t="s">
        <v>10352</v>
      </c>
      <c r="B1227" s="43" t="s">
        <v>8091</v>
      </c>
      <c r="C1227" s="45" t="s">
        <v>216</v>
      </c>
      <c r="D1227" s="45" t="s">
        <v>4647</v>
      </c>
      <c r="E1227" s="374">
        <v>43750</v>
      </c>
      <c r="F1227" s="43" t="s">
        <v>11659</v>
      </c>
      <c r="G1227" s="43" t="s">
        <v>114</v>
      </c>
      <c r="H1227" s="51" t="s">
        <v>223</v>
      </c>
      <c r="I1227" s="43" t="s">
        <v>226</v>
      </c>
      <c r="J1227" s="43"/>
      <c r="K1227" s="52"/>
      <c r="L1227" s="43"/>
      <c r="M1227" s="43"/>
      <c r="N1227" s="43" t="s">
        <v>11662</v>
      </c>
      <c r="O1227" s="121">
        <v>43750</v>
      </c>
      <c r="P1227" s="43" t="s">
        <v>4652</v>
      </c>
      <c r="Q1227" s="31" t="b">
        <f>IF(AND(OR(G1227:G1231=DATOS!C$8,G1227:G1231=DATOS!C$9),H1227:H1231=DATOS!B$4),ROW(G1227:G1231))</f>
        <v>0</v>
      </c>
      <c r="R1227" s="31" t="str">
        <f t="shared" ca="1" si="0"/>
        <v/>
      </c>
      <c r="S1227" s="31">
        <f t="shared" ca="1" si="8"/>
        <v>0</v>
      </c>
      <c r="T1227" s="32"/>
      <c r="U1227" s="32"/>
      <c r="V1227" s="32"/>
      <c r="W1227" s="32"/>
      <c r="X1227" s="32"/>
      <c r="Y1227" s="32"/>
      <c r="Z1227" s="32"/>
      <c r="AA1227" s="32"/>
      <c r="AB1227" s="32"/>
      <c r="AC1227" s="32"/>
      <c r="AD1227" s="32"/>
      <c r="AE1227" s="32"/>
    </row>
    <row r="1228" spans="1:31" ht="12.75">
      <c r="A1228" s="37" t="s">
        <v>11669</v>
      </c>
      <c r="B1228" s="43" t="s">
        <v>7573</v>
      </c>
      <c r="C1228" s="45" t="s">
        <v>216</v>
      </c>
      <c r="D1228" s="45" t="s">
        <v>4647</v>
      </c>
      <c r="E1228" s="374">
        <v>43750</v>
      </c>
      <c r="F1228" s="43" t="s">
        <v>11671</v>
      </c>
      <c r="G1228" s="43" t="s">
        <v>114</v>
      </c>
      <c r="H1228" s="51" t="s">
        <v>223</v>
      </c>
      <c r="I1228" s="43" t="s">
        <v>226</v>
      </c>
      <c r="J1228" s="43"/>
      <c r="K1228" s="52">
        <v>43755</v>
      </c>
      <c r="L1228" s="121">
        <v>43760</v>
      </c>
      <c r="M1228" s="43"/>
      <c r="N1228" s="31"/>
      <c r="O1228" s="31"/>
      <c r="P1228" s="31"/>
      <c r="Q1228" s="31" t="b">
        <f>IF(AND(OR(G1228:G1232=DATOS!C$8,G1228:G1232=DATOS!C$9),H1228:H1232=DATOS!B$4),ROW(G1228:G1232))</f>
        <v>0</v>
      </c>
      <c r="R1228" s="31" t="str">
        <f t="shared" ca="1" si="0"/>
        <v/>
      </c>
      <c r="S1228" s="31">
        <f t="shared" ca="1" si="8"/>
        <v>0</v>
      </c>
      <c r="T1228" s="32"/>
      <c r="U1228" s="32"/>
      <c r="V1228" s="32"/>
      <c r="W1228" s="32"/>
      <c r="X1228" s="32"/>
      <c r="Y1228" s="32"/>
      <c r="Z1228" s="32"/>
      <c r="AA1228" s="32"/>
      <c r="AB1228" s="32"/>
      <c r="AC1228" s="32"/>
      <c r="AD1228" s="32"/>
      <c r="AE1228" s="32"/>
    </row>
    <row r="1229" spans="1:31" ht="12.75">
      <c r="A1229" s="37" t="s">
        <v>5332</v>
      </c>
      <c r="B1229" s="43" t="s">
        <v>10384</v>
      </c>
      <c r="C1229" s="45" t="s">
        <v>263</v>
      </c>
      <c r="D1229" s="45" t="s">
        <v>4647</v>
      </c>
      <c r="E1229" s="374">
        <v>43750</v>
      </c>
      <c r="F1229" s="43" t="s">
        <v>11683</v>
      </c>
      <c r="G1229" s="43" t="s">
        <v>384</v>
      </c>
      <c r="H1229" s="51" t="s">
        <v>223</v>
      </c>
      <c r="I1229" s="43" t="s">
        <v>226</v>
      </c>
      <c r="J1229" s="43"/>
      <c r="K1229" s="52"/>
      <c r="L1229" s="43"/>
      <c r="M1229" s="43"/>
      <c r="N1229" s="43" t="s">
        <v>11687</v>
      </c>
      <c r="O1229" s="121">
        <v>43755</v>
      </c>
      <c r="P1229" s="43" t="s">
        <v>389</v>
      </c>
      <c r="Q1229" s="31" t="b">
        <f>IF(AND(OR(G1229:G1233=DATOS!C$8,G1229:G1233=DATOS!C$9),H1229:H1233=DATOS!B$4),ROW(G1229:G1233))</f>
        <v>0</v>
      </c>
      <c r="R1229" s="31" t="str">
        <f t="shared" ca="1" si="0"/>
        <v/>
      </c>
      <c r="S1229" s="31">
        <f t="shared" ca="1" si="8"/>
        <v>0</v>
      </c>
      <c r="T1229" s="32"/>
      <c r="U1229" s="32"/>
      <c r="V1229" s="32"/>
      <c r="W1229" s="32"/>
      <c r="X1229" s="32"/>
      <c r="Y1229" s="32"/>
      <c r="Z1229" s="32"/>
      <c r="AA1229" s="32"/>
      <c r="AB1229" s="32"/>
      <c r="AC1229" s="32"/>
      <c r="AD1229" s="32"/>
      <c r="AE1229" s="32"/>
    </row>
    <row r="1230" spans="1:31" ht="12.75">
      <c r="A1230" s="37" t="s">
        <v>11695</v>
      </c>
      <c r="B1230" s="43" t="s">
        <v>11697</v>
      </c>
      <c r="C1230" s="45" t="s">
        <v>216</v>
      </c>
      <c r="D1230" s="45" t="s">
        <v>4647</v>
      </c>
      <c r="E1230" s="374">
        <v>43750</v>
      </c>
      <c r="F1230" s="43" t="s">
        <v>11700</v>
      </c>
      <c r="G1230" s="43" t="s">
        <v>114</v>
      </c>
      <c r="H1230" s="51" t="s">
        <v>223</v>
      </c>
      <c r="I1230" s="43" t="s">
        <v>226</v>
      </c>
      <c r="J1230" s="43"/>
      <c r="K1230" s="52">
        <v>43752</v>
      </c>
      <c r="L1230" s="121">
        <v>43753</v>
      </c>
      <c r="M1230" s="121">
        <v>43760</v>
      </c>
      <c r="N1230" s="43" t="s">
        <v>11703</v>
      </c>
      <c r="O1230" s="121">
        <v>43760</v>
      </c>
      <c r="P1230" s="43" t="s">
        <v>4652</v>
      </c>
      <c r="Q1230" s="31" t="b">
        <f>IF(AND(OR(G1230:G1234=DATOS!C$8,G1230:G1234=DATOS!C$9),H1230:H1234=DATOS!B$4),ROW(G1230:G1234))</f>
        <v>0</v>
      </c>
      <c r="R1230" s="31" t="str">
        <f t="shared" ca="1" si="0"/>
        <v/>
      </c>
      <c r="S1230" s="31">
        <f t="shared" ca="1" si="8"/>
        <v>0</v>
      </c>
      <c r="T1230" s="32"/>
      <c r="U1230" s="32"/>
      <c r="V1230" s="32"/>
      <c r="W1230" s="32"/>
      <c r="X1230" s="32"/>
      <c r="Y1230" s="32"/>
      <c r="Z1230" s="32"/>
      <c r="AA1230" s="32"/>
      <c r="AB1230" s="32"/>
      <c r="AC1230" s="32"/>
      <c r="AD1230" s="32"/>
      <c r="AE1230" s="32"/>
    </row>
    <row r="1231" spans="1:31" ht="12.75">
      <c r="A1231" s="37" t="s">
        <v>8212</v>
      </c>
      <c r="B1231" s="43" t="s">
        <v>540</v>
      </c>
      <c r="C1231" s="45" t="s">
        <v>216</v>
      </c>
      <c r="D1231" s="45" t="s">
        <v>7690</v>
      </c>
      <c r="E1231" s="374">
        <v>43752</v>
      </c>
      <c r="F1231" s="43" t="s">
        <v>5163</v>
      </c>
      <c r="G1231" s="43" t="s">
        <v>114</v>
      </c>
      <c r="H1231" s="51" t="s">
        <v>223</v>
      </c>
      <c r="I1231" s="43" t="s">
        <v>226</v>
      </c>
      <c r="J1231" s="43"/>
      <c r="K1231" s="52"/>
      <c r="L1231" s="43"/>
      <c r="M1231" s="43"/>
      <c r="N1231" s="43" t="s">
        <v>274</v>
      </c>
      <c r="O1231" s="121">
        <v>43755</v>
      </c>
      <c r="P1231" s="43" t="s">
        <v>276</v>
      </c>
      <c r="Q1231" s="31" t="b">
        <f>IF(AND(OR(G1231:G1235=DATOS!C$8,G1231:G1235=DATOS!C$9),H1231:H1235=DATOS!B$4),ROW(G1231:G1235))</f>
        <v>0</v>
      </c>
      <c r="R1231" s="31" t="str">
        <f t="shared" ca="1" si="0"/>
        <v/>
      </c>
      <c r="S1231" s="31">
        <f t="shared" ca="1" si="8"/>
        <v>0</v>
      </c>
      <c r="T1231" s="32"/>
      <c r="U1231" s="32"/>
      <c r="V1231" s="32"/>
      <c r="W1231" s="32"/>
      <c r="X1231" s="32"/>
      <c r="Y1231" s="32"/>
      <c r="Z1231" s="32"/>
      <c r="AA1231" s="32"/>
      <c r="AB1231" s="32"/>
      <c r="AC1231" s="32"/>
      <c r="AD1231" s="32"/>
      <c r="AE1231" s="32"/>
    </row>
    <row r="1232" spans="1:31" ht="12.75">
      <c r="A1232" s="37" t="s">
        <v>7828</v>
      </c>
      <c r="B1232" s="43" t="s">
        <v>7922</v>
      </c>
      <c r="C1232" s="45" t="s">
        <v>624</v>
      </c>
      <c r="D1232" s="45" t="s">
        <v>7690</v>
      </c>
      <c r="E1232" s="374">
        <v>43752</v>
      </c>
      <c r="F1232" s="43" t="s">
        <v>11728</v>
      </c>
      <c r="G1232" s="43" t="s">
        <v>114</v>
      </c>
      <c r="H1232" s="51" t="s">
        <v>223</v>
      </c>
      <c r="I1232" s="43" t="s">
        <v>226</v>
      </c>
      <c r="J1232" s="43"/>
      <c r="K1232" s="52"/>
      <c r="L1232" s="43"/>
      <c r="M1232" s="43"/>
      <c r="N1232" s="43" t="s">
        <v>274</v>
      </c>
      <c r="O1232" s="121">
        <v>43753</v>
      </c>
      <c r="P1232" s="43" t="s">
        <v>7650</v>
      </c>
      <c r="Q1232" s="31" t="b">
        <f>IF(AND(OR(G1232:G1236=DATOS!C$8,G1232:G1236=DATOS!C$9),H1232:H1236=DATOS!B$4),ROW(G1232:G1236))</f>
        <v>0</v>
      </c>
      <c r="R1232" s="31" t="str">
        <f t="shared" ca="1" si="0"/>
        <v/>
      </c>
      <c r="S1232" s="31">
        <f t="shared" ca="1" si="8"/>
        <v>0</v>
      </c>
      <c r="T1232" s="32"/>
      <c r="U1232" s="32"/>
      <c r="V1232" s="32"/>
      <c r="W1232" s="32"/>
      <c r="X1232" s="32"/>
      <c r="Y1232" s="32"/>
      <c r="Z1232" s="32"/>
      <c r="AA1232" s="32"/>
      <c r="AB1232" s="32"/>
      <c r="AC1232" s="32"/>
      <c r="AD1232" s="32"/>
      <c r="AE1232" s="32"/>
    </row>
    <row r="1233" spans="1:31" ht="12.75">
      <c r="A1233" s="37" t="s">
        <v>11708</v>
      </c>
      <c r="B1233" s="43" t="s">
        <v>10566</v>
      </c>
      <c r="C1233" s="45" t="s">
        <v>5367</v>
      </c>
      <c r="D1233" s="45" t="s">
        <v>4671</v>
      </c>
      <c r="E1233" s="374">
        <v>43752</v>
      </c>
      <c r="F1233" s="43" t="s">
        <v>11733</v>
      </c>
      <c r="G1233" s="43" t="s">
        <v>114</v>
      </c>
      <c r="H1233" s="51" t="s">
        <v>223</v>
      </c>
      <c r="I1233" s="43" t="s">
        <v>226</v>
      </c>
      <c r="J1233" s="43"/>
      <c r="K1233" s="52"/>
      <c r="L1233" s="43"/>
      <c r="M1233" s="43"/>
      <c r="N1233" s="31"/>
      <c r="O1233" s="31"/>
      <c r="P1233" s="31"/>
      <c r="Q1233" s="31" t="b">
        <f>IF(AND(OR(G1233:G1237=DATOS!C$8,G1233:G1237=DATOS!C$9),H1233:H1237=DATOS!B$4),ROW(G1233:G1237))</f>
        <v>0</v>
      </c>
      <c r="R1233" s="31" t="str">
        <f t="shared" ca="1" si="0"/>
        <v/>
      </c>
      <c r="S1233" s="31">
        <f t="shared" ca="1" si="8"/>
        <v>0</v>
      </c>
      <c r="T1233" s="32"/>
      <c r="U1233" s="32"/>
      <c r="V1233" s="32"/>
      <c r="W1233" s="32"/>
      <c r="X1233" s="32"/>
      <c r="Y1233" s="32"/>
      <c r="Z1233" s="32"/>
      <c r="AA1233" s="32"/>
      <c r="AB1233" s="32"/>
      <c r="AC1233" s="32"/>
      <c r="AD1233" s="32"/>
      <c r="AE1233" s="32"/>
    </row>
    <row r="1234" spans="1:31" ht="12.75">
      <c r="A1234" s="37" t="s">
        <v>5125</v>
      </c>
      <c r="B1234" s="43" t="s">
        <v>450</v>
      </c>
      <c r="C1234" s="45" t="s">
        <v>216</v>
      </c>
      <c r="D1234" s="45" t="s">
        <v>7690</v>
      </c>
      <c r="E1234" s="374">
        <v>43752</v>
      </c>
      <c r="F1234" s="43" t="s">
        <v>11748</v>
      </c>
      <c r="G1234" s="43" t="s">
        <v>114</v>
      </c>
      <c r="H1234" s="51" t="s">
        <v>223</v>
      </c>
      <c r="I1234" s="43" t="s">
        <v>226</v>
      </c>
      <c r="J1234" s="43"/>
      <c r="K1234" s="52"/>
      <c r="L1234" s="43"/>
      <c r="M1234" s="43"/>
      <c r="N1234" s="43" t="s">
        <v>274</v>
      </c>
      <c r="O1234" s="121">
        <v>43755</v>
      </c>
      <c r="P1234" s="43" t="s">
        <v>7650</v>
      </c>
      <c r="Q1234" s="31" t="b">
        <f>IF(AND(OR(G1234:G1238=DATOS!C$8,G1234:G1238=DATOS!C$9),H1234:H1238=DATOS!B$4),ROW(G1234:G1238))</f>
        <v>0</v>
      </c>
      <c r="R1234" s="31" t="str">
        <f t="shared" ca="1" si="0"/>
        <v/>
      </c>
      <c r="S1234" s="31">
        <f t="shared" ca="1" si="8"/>
        <v>0</v>
      </c>
      <c r="T1234" s="32"/>
      <c r="U1234" s="32"/>
      <c r="V1234" s="32"/>
      <c r="W1234" s="32"/>
      <c r="X1234" s="32"/>
      <c r="Y1234" s="32"/>
      <c r="Z1234" s="32"/>
      <c r="AA1234" s="32"/>
      <c r="AB1234" s="32"/>
      <c r="AC1234" s="32"/>
      <c r="AD1234" s="32"/>
      <c r="AE1234" s="32"/>
    </row>
    <row r="1235" spans="1:31" ht="12.75">
      <c r="A1235" s="37" t="s">
        <v>9813</v>
      </c>
      <c r="B1235" s="43" t="s">
        <v>5871</v>
      </c>
      <c r="C1235" s="45" t="s">
        <v>942</v>
      </c>
      <c r="D1235" s="45" t="s">
        <v>7690</v>
      </c>
      <c r="E1235" s="374">
        <v>43752</v>
      </c>
      <c r="F1235" s="43" t="s">
        <v>9384</v>
      </c>
      <c r="G1235" s="43" t="s">
        <v>384</v>
      </c>
      <c r="H1235" s="51" t="s">
        <v>223</v>
      </c>
      <c r="I1235" s="43" t="s">
        <v>226</v>
      </c>
      <c r="J1235" s="43"/>
      <c r="K1235" s="52"/>
      <c r="L1235" s="43"/>
      <c r="M1235" s="43"/>
      <c r="N1235" s="43" t="s">
        <v>11756</v>
      </c>
      <c r="O1235" s="43" t="s">
        <v>11757</v>
      </c>
      <c r="P1235" s="43" t="s">
        <v>11758</v>
      </c>
      <c r="Q1235" s="31" t="b">
        <f>IF(AND(OR(G1235:G1239=DATOS!C$8,G1235:G1239=DATOS!C$9),H1235:H1239=DATOS!B$4),ROW(G1235:G1239))</f>
        <v>0</v>
      </c>
      <c r="R1235" s="31" t="str">
        <f t="shared" ca="1" si="0"/>
        <v/>
      </c>
      <c r="S1235" s="31">
        <f t="shared" ca="1" si="8"/>
        <v>0</v>
      </c>
      <c r="T1235" s="32"/>
      <c r="U1235" s="32"/>
      <c r="V1235" s="32"/>
      <c r="W1235" s="32"/>
      <c r="X1235" s="32"/>
      <c r="Y1235" s="32"/>
      <c r="Z1235" s="32"/>
      <c r="AA1235" s="32"/>
      <c r="AB1235" s="32"/>
      <c r="AC1235" s="32"/>
      <c r="AD1235" s="32"/>
      <c r="AE1235" s="32"/>
    </row>
    <row r="1236" spans="1:31" ht="12.75">
      <c r="A1236" s="37" t="s">
        <v>11765</v>
      </c>
      <c r="B1236" s="43" t="s">
        <v>11766</v>
      </c>
      <c r="C1236" s="45" t="s">
        <v>664</v>
      </c>
      <c r="D1236" s="45" t="s">
        <v>7690</v>
      </c>
      <c r="E1236" s="374">
        <v>43752</v>
      </c>
      <c r="F1236" s="43" t="s">
        <v>11768</v>
      </c>
      <c r="G1236" s="43" t="s">
        <v>114</v>
      </c>
      <c r="H1236" s="51" t="s">
        <v>223</v>
      </c>
      <c r="I1236" s="43" t="s">
        <v>226</v>
      </c>
      <c r="J1236" s="43"/>
      <c r="K1236" s="52"/>
      <c r="L1236" s="43"/>
      <c r="M1236" s="43"/>
      <c r="N1236" s="43" t="s">
        <v>274</v>
      </c>
      <c r="O1236" s="121">
        <v>43753</v>
      </c>
      <c r="P1236" s="43" t="s">
        <v>7650</v>
      </c>
      <c r="Q1236" s="31" t="b">
        <f>IF(AND(OR(G1236:G1240=DATOS!C$8,G1236:G1240=DATOS!C$9),H1236:H1240=DATOS!B$4),ROW(G1236:G1240))</f>
        <v>0</v>
      </c>
      <c r="R1236" s="31" t="str">
        <f t="shared" ca="1" si="0"/>
        <v/>
      </c>
      <c r="S1236" s="31">
        <f t="shared" ca="1" si="8"/>
        <v>0</v>
      </c>
      <c r="T1236" s="32"/>
      <c r="U1236" s="32"/>
      <c r="V1236" s="32"/>
      <c r="W1236" s="32"/>
      <c r="X1236" s="32"/>
      <c r="Y1236" s="32"/>
      <c r="Z1236" s="32"/>
      <c r="AA1236" s="32"/>
      <c r="AB1236" s="32"/>
      <c r="AC1236" s="32"/>
      <c r="AD1236" s="32"/>
      <c r="AE1236" s="32"/>
    </row>
    <row r="1237" spans="1:31" ht="12.75">
      <c r="A1237" s="37" t="s">
        <v>8498</v>
      </c>
      <c r="B1237" s="43" t="s">
        <v>8254</v>
      </c>
      <c r="C1237" s="45" t="s">
        <v>263</v>
      </c>
      <c r="D1237" s="45" t="s">
        <v>7690</v>
      </c>
      <c r="E1237" s="374">
        <v>43752</v>
      </c>
      <c r="F1237" s="43" t="s">
        <v>9384</v>
      </c>
      <c r="G1237" s="43" t="s">
        <v>114</v>
      </c>
      <c r="H1237" s="51" t="s">
        <v>223</v>
      </c>
      <c r="I1237" s="43" t="s">
        <v>226</v>
      </c>
      <c r="J1237" s="43"/>
      <c r="K1237" s="52"/>
      <c r="L1237" s="43"/>
      <c r="M1237" s="43"/>
      <c r="N1237" s="43" t="s">
        <v>11785</v>
      </c>
      <c r="O1237" s="121">
        <v>43752</v>
      </c>
      <c r="P1237" s="43" t="s">
        <v>7650</v>
      </c>
      <c r="Q1237" s="31" t="b">
        <f>IF(AND(OR(G1237:G1241=DATOS!C$8,G1237:G1241=DATOS!C$9),H1237:H1241=DATOS!B$4),ROW(G1237:G1241))</f>
        <v>0</v>
      </c>
      <c r="R1237" s="31" t="str">
        <f t="shared" ca="1" si="0"/>
        <v/>
      </c>
      <c r="S1237" s="31">
        <f t="shared" ca="1" si="8"/>
        <v>0</v>
      </c>
      <c r="T1237" s="32"/>
      <c r="U1237" s="32"/>
      <c r="V1237" s="32"/>
      <c r="W1237" s="32"/>
      <c r="X1237" s="32"/>
      <c r="Y1237" s="32"/>
      <c r="Z1237" s="32"/>
      <c r="AA1237" s="32"/>
      <c r="AB1237" s="32"/>
      <c r="AC1237" s="32"/>
      <c r="AD1237" s="32"/>
      <c r="AE1237" s="32"/>
    </row>
    <row r="1238" spans="1:31" ht="12.75">
      <c r="A1238" s="37" t="s">
        <v>11791</v>
      </c>
      <c r="B1238" s="43" t="s">
        <v>11793</v>
      </c>
      <c r="C1238" s="45" t="s">
        <v>414</v>
      </c>
      <c r="D1238" s="45" t="s">
        <v>4671</v>
      </c>
      <c r="E1238" s="374">
        <v>43752</v>
      </c>
      <c r="F1238" s="43" t="s">
        <v>11795</v>
      </c>
      <c r="G1238" s="43" t="s">
        <v>4846</v>
      </c>
      <c r="H1238" s="51" t="s">
        <v>223</v>
      </c>
      <c r="I1238" s="43" t="s">
        <v>226</v>
      </c>
      <c r="J1238" s="43"/>
      <c r="K1238" s="52"/>
      <c r="L1238" s="43"/>
      <c r="M1238" s="43"/>
      <c r="N1238" s="31"/>
      <c r="O1238" s="31"/>
      <c r="P1238" s="31"/>
      <c r="Q1238" s="31" t="b">
        <f>IF(AND(OR(G1238:G1242=DATOS!C$8,G1238:G1242=DATOS!C$9),H1238:H1242=DATOS!B$4),ROW(G1238:G1242))</f>
        <v>0</v>
      </c>
      <c r="R1238" s="31" t="str">
        <f t="shared" ca="1" si="0"/>
        <v/>
      </c>
      <c r="S1238" s="31">
        <f t="shared" ca="1" si="8"/>
        <v>0</v>
      </c>
      <c r="T1238" s="32"/>
      <c r="U1238" s="32"/>
      <c r="V1238" s="32"/>
      <c r="W1238" s="32"/>
      <c r="X1238" s="32"/>
      <c r="Y1238" s="32"/>
      <c r="Z1238" s="32"/>
      <c r="AA1238" s="32"/>
      <c r="AB1238" s="32"/>
      <c r="AC1238" s="32"/>
      <c r="AD1238" s="32"/>
      <c r="AE1238" s="32"/>
    </row>
    <row r="1239" spans="1:31" ht="12.75">
      <c r="A1239" s="37" t="s">
        <v>8000</v>
      </c>
      <c r="B1239" s="43" t="s">
        <v>6874</v>
      </c>
      <c r="C1239" s="45" t="s">
        <v>4716</v>
      </c>
      <c r="D1239" s="45" t="s">
        <v>7690</v>
      </c>
      <c r="E1239" s="374">
        <v>43752</v>
      </c>
      <c r="F1239" s="43" t="s">
        <v>11804</v>
      </c>
      <c r="G1239" s="43" t="s">
        <v>4846</v>
      </c>
      <c r="H1239" s="51" t="s">
        <v>223</v>
      </c>
      <c r="I1239" s="43" t="s">
        <v>226</v>
      </c>
      <c r="J1239" s="43"/>
      <c r="K1239" s="52"/>
      <c r="L1239" s="43"/>
      <c r="M1239" s="43"/>
      <c r="N1239" s="43" t="s">
        <v>7499</v>
      </c>
      <c r="O1239" s="121">
        <v>43754</v>
      </c>
      <c r="P1239" s="43" t="s">
        <v>276</v>
      </c>
      <c r="Q1239" s="31" t="b">
        <f>IF(AND(OR(G1239:G1243=DATOS!C$8,G1239:G1243=DATOS!C$9),H1239:H1243=DATOS!B$4),ROW(G1239:G1243))</f>
        <v>0</v>
      </c>
      <c r="R1239" s="31" t="str">
        <f t="shared" ca="1" si="0"/>
        <v/>
      </c>
      <c r="S1239" s="31">
        <f t="shared" ca="1" si="8"/>
        <v>0</v>
      </c>
      <c r="T1239" s="32"/>
      <c r="U1239" s="32"/>
      <c r="V1239" s="32"/>
      <c r="W1239" s="32"/>
      <c r="X1239" s="32"/>
      <c r="Y1239" s="32"/>
      <c r="Z1239" s="32"/>
      <c r="AA1239" s="32"/>
      <c r="AB1239" s="32"/>
      <c r="AC1239" s="32"/>
      <c r="AD1239" s="32"/>
      <c r="AE1239" s="32"/>
    </row>
    <row r="1240" spans="1:31" ht="12.75">
      <c r="A1240" s="37" t="s">
        <v>7112</v>
      </c>
      <c r="B1240" s="43" t="s">
        <v>6806</v>
      </c>
      <c r="C1240" s="45" t="s">
        <v>263</v>
      </c>
      <c r="D1240" s="45" t="s">
        <v>7690</v>
      </c>
      <c r="E1240" s="374">
        <v>43752</v>
      </c>
      <c r="F1240" s="43" t="s">
        <v>11804</v>
      </c>
      <c r="G1240" s="43" t="s">
        <v>114</v>
      </c>
      <c r="H1240" s="51" t="s">
        <v>223</v>
      </c>
      <c r="I1240" s="43" t="s">
        <v>226</v>
      </c>
      <c r="J1240" s="43"/>
      <c r="K1240" s="52"/>
      <c r="L1240" s="43"/>
      <c r="M1240" s="43"/>
      <c r="N1240" s="43" t="s">
        <v>7499</v>
      </c>
      <c r="O1240" s="121">
        <v>43755</v>
      </c>
      <c r="P1240" s="43" t="s">
        <v>276</v>
      </c>
      <c r="Q1240" s="31" t="b">
        <f>IF(AND(OR(G1240:G1244=DATOS!C$8,G1240:G1244=DATOS!C$9),H1240:H1244=DATOS!B$4),ROW(G1240:G1244))</f>
        <v>0</v>
      </c>
      <c r="R1240" s="31" t="str">
        <f t="shared" ca="1" si="0"/>
        <v/>
      </c>
      <c r="S1240" s="31">
        <f t="shared" ca="1" si="8"/>
        <v>0</v>
      </c>
      <c r="T1240" s="32"/>
      <c r="U1240" s="32"/>
      <c r="V1240" s="32"/>
      <c r="W1240" s="32"/>
      <c r="X1240" s="32"/>
      <c r="Y1240" s="32"/>
      <c r="Z1240" s="32"/>
      <c r="AA1240" s="32"/>
      <c r="AB1240" s="32"/>
      <c r="AC1240" s="32"/>
      <c r="AD1240" s="32"/>
      <c r="AE1240" s="32"/>
    </row>
    <row r="1241" spans="1:31" ht="12.75">
      <c r="A1241" s="37" t="s">
        <v>4724</v>
      </c>
      <c r="B1241" s="43" t="s">
        <v>4725</v>
      </c>
      <c r="C1241" s="45" t="s">
        <v>4726</v>
      </c>
      <c r="D1241" s="45" t="s">
        <v>7690</v>
      </c>
      <c r="E1241" s="374">
        <v>43752</v>
      </c>
      <c r="F1241" s="43" t="s">
        <v>11816</v>
      </c>
      <c r="G1241" s="43" t="s">
        <v>114</v>
      </c>
      <c r="H1241" s="51" t="s">
        <v>223</v>
      </c>
      <c r="I1241" s="43" t="s">
        <v>226</v>
      </c>
      <c r="J1241" s="43"/>
      <c r="K1241" s="52"/>
      <c r="L1241" s="43"/>
      <c r="M1241" s="43"/>
      <c r="N1241" s="43" t="s">
        <v>11818</v>
      </c>
      <c r="O1241" s="121">
        <v>43752</v>
      </c>
      <c r="P1241" s="43" t="s">
        <v>7650</v>
      </c>
      <c r="Q1241" s="31" t="b">
        <f>IF(AND(OR(G1241:G1245=DATOS!C$8,G1241:G1245=DATOS!C$9),H1241:H1245=DATOS!B$4),ROW(G1241:G1245))</f>
        <v>0</v>
      </c>
      <c r="R1241" s="31" t="str">
        <f t="shared" ca="1" si="0"/>
        <v/>
      </c>
      <c r="S1241" s="31">
        <f t="shared" ca="1" si="8"/>
        <v>0</v>
      </c>
      <c r="T1241" s="32"/>
      <c r="U1241" s="32"/>
      <c r="V1241" s="32"/>
      <c r="W1241" s="32"/>
      <c r="X1241" s="32"/>
      <c r="Y1241" s="32"/>
      <c r="Z1241" s="32"/>
      <c r="AA1241" s="32"/>
      <c r="AB1241" s="32"/>
      <c r="AC1241" s="32"/>
      <c r="AD1241" s="32"/>
      <c r="AE1241" s="32"/>
    </row>
    <row r="1242" spans="1:31" ht="12.75">
      <c r="A1242" s="37" t="s">
        <v>11299</v>
      </c>
      <c r="B1242" s="43" t="s">
        <v>8736</v>
      </c>
      <c r="C1242" s="45" t="s">
        <v>4716</v>
      </c>
      <c r="D1242" s="45" t="s">
        <v>7690</v>
      </c>
      <c r="E1242" s="374">
        <v>43752</v>
      </c>
      <c r="F1242" s="43" t="s">
        <v>11821</v>
      </c>
      <c r="G1242" s="43" t="s">
        <v>114</v>
      </c>
      <c r="H1242" s="51" t="s">
        <v>223</v>
      </c>
      <c r="I1242" s="43" t="s">
        <v>226</v>
      </c>
      <c r="J1242" s="43"/>
      <c r="K1242" s="52"/>
      <c r="L1242" s="43"/>
      <c r="M1242" s="43"/>
      <c r="N1242" s="43" t="s">
        <v>7499</v>
      </c>
      <c r="O1242" s="121">
        <v>43754</v>
      </c>
      <c r="P1242" s="43" t="s">
        <v>276</v>
      </c>
      <c r="Q1242" s="31" t="b">
        <f>IF(AND(OR(G1242:G1246=DATOS!C$8,G1242:G1246=DATOS!C$9),H1242:H1246=DATOS!B$4),ROW(G1242:G1246))</f>
        <v>0</v>
      </c>
      <c r="R1242" s="31" t="str">
        <f t="shared" ca="1" si="0"/>
        <v/>
      </c>
      <c r="S1242" s="31">
        <f t="shared" ca="1" si="8"/>
        <v>0</v>
      </c>
      <c r="T1242" s="32"/>
      <c r="U1242" s="32"/>
      <c r="V1242" s="32"/>
      <c r="W1242" s="32"/>
      <c r="X1242" s="32"/>
      <c r="Y1242" s="32"/>
      <c r="Z1242" s="32"/>
      <c r="AA1242" s="32"/>
      <c r="AB1242" s="32"/>
      <c r="AC1242" s="32"/>
      <c r="AD1242" s="32"/>
      <c r="AE1242" s="32"/>
    </row>
    <row r="1243" spans="1:31" ht="12.75">
      <c r="A1243" s="37" t="s">
        <v>11833</v>
      </c>
      <c r="B1243" s="43" t="s">
        <v>9114</v>
      </c>
      <c r="C1243" s="45" t="s">
        <v>4726</v>
      </c>
      <c r="D1243" s="45" t="s">
        <v>4647</v>
      </c>
      <c r="E1243" s="374">
        <v>43753</v>
      </c>
      <c r="F1243" s="43" t="s">
        <v>11837</v>
      </c>
      <c r="G1243" s="43" t="s">
        <v>4846</v>
      </c>
      <c r="H1243" s="51" t="s">
        <v>223</v>
      </c>
      <c r="I1243" s="43" t="s">
        <v>226</v>
      </c>
      <c r="J1243" s="43"/>
      <c r="K1243" s="52"/>
      <c r="L1243" s="43"/>
      <c r="M1243" s="43"/>
      <c r="N1243" s="31"/>
      <c r="O1243" s="31"/>
      <c r="P1243" s="31"/>
      <c r="Q1243" s="31" t="b">
        <f>IF(AND(OR(G1243:G1247=DATOS!C$8,G1243:G1247=DATOS!C$9),H1243:H1247=DATOS!B$4),ROW(G1243:G1247))</f>
        <v>0</v>
      </c>
      <c r="R1243" s="31" t="str">
        <f t="shared" ca="1" si="0"/>
        <v/>
      </c>
      <c r="S1243" s="31">
        <f t="shared" ca="1" si="8"/>
        <v>0</v>
      </c>
      <c r="T1243" s="32"/>
      <c r="U1243" s="32"/>
      <c r="V1243" s="32"/>
      <c r="W1243" s="32"/>
      <c r="X1243" s="32"/>
      <c r="Y1243" s="32"/>
      <c r="Z1243" s="32"/>
      <c r="AA1243" s="32"/>
      <c r="AB1243" s="32"/>
      <c r="AC1243" s="32"/>
      <c r="AD1243" s="32"/>
      <c r="AE1243" s="32"/>
    </row>
    <row r="1244" spans="1:31" ht="12.75">
      <c r="A1244" s="37" t="s">
        <v>8225</v>
      </c>
      <c r="B1244" s="43" t="s">
        <v>8226</v>
      </c>
      <c r="C1244" s="45" t="s">
        <v>216</v>
      </c>
      <c r="D1244" s="45" t="s">
        <v>4647</v>
      </c>
      <c r="E1244" s="374">
        <v>43753</v>
      </c>
      <c r="F1244" s="43" t="s">
        <v>11847</v>
      </c>
      <c r="G1244" s="43" t="s">
        <v>114</v>
      </c>
      <c r="H1244" s="51" t="s">
        <v>223</v>
      </c>
      <c r="I1244" s="43" t="s">
        <v>226</v>
      </c>
      <c r="J1244" s="43"/>
      <c r="K1244" s="52"/>
      <c r="L1244" s="43"/>
      <c r="M1244" s="43"/>
      <c r="N1244" s="43" t="s">
        <v>11848</v>
      </c>
      <c r="O1244" s="121">
        <v>43753</v>
      </c>
      <c r="P1244" s="43" t="s">
        <v>7650</v>
      </c>
      <c r="Q1244" s="31" t="b">
        <f>IF(AND(OR(G1244:G1248=DATOS!C$8,G1244:G1248=DATOS!C$9),H1244:H1248=DATOS!B$4),ROW(G1244:G1248))</f>
        <v>0</v>
      </c>
      <c r="R1244" s="31" t="str">
        <f t="shared" ca="1" si="0"/>
        <v/>
      </c>
      <c r="S1244" s="31">
        <f t="shared" ca="1" si="8"/>
        <v>0</v>
      </c>
      <c r="T1244" s="32"/>
      <c r="U1244" s="32"/>
      <c r="V1244" s="32"/>
      <c r="W1244" s="32"/>
      <c r="X1244" s="32"/>
      <c r="Y1244" s="32"/>
      <c r="Z1244" s="32"/>
      <c r="AA1244" s="32"/>
      <c r="AB1244" s="32"/>
      <c r="AC1244" s="32"/>
      <c r="AD1244" s="32"/>
      <c r="AE1244" s="32"/>
    </row>
    <row r="1245" spans="1:31" ht="12.75">
      <c r="A1245" s="37" t="s">
        <v>11852</v>
      </c>
      <c r="B1245" s="43" t="s">
        <v>6093</v>
      </c>
      <c r="C1245" s="45" t="s">
        <v>216</v>
      </c>
      <c r="D1245" s="45" t="s">
        <v>4647</v>
      </c>
      <c r="E1245" s="374">
        <v>43753</v>
      </c>
      <c r="F1245" s="43" t="s">
        <v>11857</v>
      </c>
      <c r="G1245" s="43" t="s">
        <v>4846</v>
      </c>
      <c r="H1245" s="51" t="s">
        <v>223</v>
      </c>
      <c r="I1245" s="43" t="s">
        <v>226</v>
      </c>
      <c r="J1245" s="43"/>
      <c r="K1245" s="52"/>
      <c r="L1245" s="43"/>
      <c r="M1245" s="43"/>
      <c r="N1245" s="43" t="s">
        <v>7499</v>
      </c>
      <c r="O1245" s="121">
        <v>43754</v>
      </c>
      <c r="P1245" s="43" t="s">
        <v>276</v>
      </c>
      <c r="Q1245" s="31" t="b">
        <f>IF(AND(OR(G1245:G1249=DATOS!C$8,G1245:G1249=DATOS!C$9),H1245:H1249=DATOS!B$4),ROW(G1245:G1249))</f>
        <v>0</v>
      </c>
      <c r="R1245" s="31" t="str">
        <f t="shared" ca="1" si="0"/>
        <v/>
      </c>
      <c r="S1245" s="31">
        <f t="shared" ca="1" si="8"/>
        <v>0</v>
      </c>
      <c r="T1245" s="32"/>
      <c r="U1245" s="32"/>
      <c r="V1245" s="32"/>
      <c r="W1245" s="32"/>
      <c r="X1245" s="32"/>
      <c r="Y1245" s="32"/>
      <c r="Z1245" s="32"/>
      <c r="AA1245" s="32"/>
      <c r="AB1245" s="32"/>
      <c r="AC1245" s="32"/>
      <c r="AD1245" s="32"/>
      <c r="AE1245" s="32"/>
    </row>
    <row r="1246" spans="1:31" ht="12.75">
      <c r="A1246" s="37" t="s">
        <v>4728</v>
      </c>
      <c r="B1246" s="43" t="s">
        <v>4729</v>
      </c>
      <c r="C1246" s="45" t="s">
        <v>624</v>
      </c>
      <c r="D1246" s="45" t="s">
        <v>4647</v>
      </c>
      <c r="E1246" s="374">
        <v>43753</v>
      </c>
      <c r="F1246" s="43" t="s">
        <v>11866</v>
      </c>
      <c r="G1246" s="43" t="s">
        <v>4846</v>
      </c>
      <c r="H1246" s="51" t="s">
        <v>223</v>
      </c>
      <c r="I1246" s="43" t="s">
        <v>226</v>
      </c>
      <c r="J1246" s="43"/>
      <c r="K1246" s="52"/>
      <c r="L1246" s="43"/>
      <c r="M1246" s="43"/>
      <c r="N1246" s="43" t="s">
        <v>7499</v>
      </c>
      <c r="O1246" s="121">
        <v>43755</v>
      </c>
      <c r="P1246" s="43" t="s">
        <v>276</v>
      </c>
      <c r="Q1246" s="31" t="b">
        <f>IF(AND(OR(G1246:G1250=DATOS!C$8,G1246:G1250=DATOS!C$9),H1246:H1250=DATOS!B$4),ROW(G1246:G1250))</f>
        <v>0</v>
      </c>
      <c r="R1246" s="31" t="str">
        <f t="shared" ca="1" si="0"/>
        <v/>
      </c>
      <c r="S1246" s="31">
        <f t="shared" ca="1" si="8"/>
        <v>0</v>
      </c>
      <c r="T1246" s="32"/>
      <c r="U1246" s="32"/>
      <c r="V1246" s="32"/>
      <c r="W1246" s="32"/>
      <c r="X1246" s="32"/>
      <c r="Y1246" s="32"/>
      <c r="Z1246" s="32"/>
      <c r="AA1246" s="32"/>
      <c r="AB1246" s="32"/>
      <c r="AC1246" s="32"/>
      <c r="AD1246" s="32"/>
      <c r="AE1246" s="32"/>
    </row>
    <row r="1247" spans="1:31" ht="12.75">
      <c r="A1247" s="37" t="s">
        <v>11492</v>
      </c>
      <c r="B1247" s="43" t="s">
        <v>9776</v>
      </c>
      <c r="C1247" s="45" t="s">
        <v>4491</v>
      </c>
      <c r="D1247" s="45" t="s">
        <v>4647</v>
      </c>
      <c r="E1247" s="374">
        <v>43753</v>
      </c>
      <c r="F1247" s="43" t="s">
        <v>11877</v>
      </c>
      <c r="G1247" s="43" t="s">
        <v>4846</v>
      </c>
      <c r="H1247" s="51" t="s">
        <v>223</v>
      </c>
      <c r="I1247" s="43" t="s">
        <v>226</v>
      </c>
      <c r="J1247" s="43"/>
      <c r="K1247" s="52"/>
      <c r="L1247" s="43"/>
      <c r="M1247" s="43"/>
      <c r="N1247" s="43" t="s">
        <v>7499</v>
      </c>
      <c r="O1247" s="121">
        <v>43754</v>
      </c>
      <c r="P1247" s="43" t="s">
        <v>276</v>
      </c>
      <c r="Q1247" s="31" t="b">
        <f>IF(AND(OR(G1247:G1251=DATOS!C$8,G1247:G1251=DATOS!C$9),H1247:H1251=DATOS!B$4),ROW(G1247:G1251))</f>
        <v>0</v>
      </c>
      <c r="R1247" s="31" t="str">
        <f t="shared" ca="1" si="0"/>
        <v/>
      </c>
      <c r="S1247" s="31">
        <f t="shared" ca="1" si="8"/>
        <v>0</v>
      </c>
      <c r="T1247" s="32"/>
      <c r="U1247" s="32"/>
      <c r="V1247" s="32"/>
      <c r="W1247" s="32"/>
      <c r="X1247" s="32"/>
      <c r="Y1247" s="32"/>
      <c r="Z1247" s="32"/>
      <c r="AA1247" s="32"/>
      <c r="AB1247" s="32"/>
      <c r="AC1247" s="32"/>
      <c r="AD1247" s="32"/>
      <c r="AE1247" s="32"/>
    </row>
    <row r="1248" spans="1:31" ht="12.75">
      <c r="A1248" s="37" t="s">
        <v>11884</v>
      </c>
      <c r="B1248" s="43" t="s">
        <v>5912</v>
      </c>
      <c r="C1248" s="45" t="s">
        <v>216</v>
      </c>
      <c r="D1248" s="45" t="s">
        <v>4647</v>
      </c>
      <c r="E1248" s="374">
        <v>43753</v>
      </c>
      <c r="F1248" s="43" t="s">
        <v>3902</v>
      </c>
      <c r="G1248" s="43" t="s">
        <v>114</v>
      </c>
      <c r="H1248" s="51" t="s">
        <v>223</v>
      </c>
      <c r="I1248" s="43" t="s">
        <v>226</v>
      </c>
      <c r="J1248" s="43"/>
      <c r="K1248" s="52"/>
      <c r="L1248" s="43"/>
      <c r="M1248" s="43"/>
      <c r="N1248" s="43" t="s">
        <v>4698</v>
      </c>
      <c r="O1248" s="121">
        <v>43753</v>
      </c>
      <c r="P1248" s="43" t="s">
        <v>4652</v>
      </c>
      <c r="Q1248" s="31" t="b">
        <f>IF(AND(OR(G1248:G1252=DATOS!C$8,G1248:G1252=DATOS!C$9),H1248:H1252=DATOS!B$4),ROW(G1248:G1252))</f>
        <v>0</v>
      </c>
      <c r="R1248" s="31" t="str">
        <f t="shared" ca="1" si="0"/>
        <v/>
      </c>
      <c r="S1248" s="31">
        <f t="shared" ca="1" si="8"/>
        <v>0</v>
      </c>
      <c r="T1248" s="32"/>
      <c r="U1248" s="32"/>
      <c r="V1248" s="32"/>
      <c r="W1248" s="32"/>
      <c r="X1248" s="32"/>
      <c r="Y1248" s="32"/>
      <c r="Z1248" s="32"/>
      <c r="AA1248" s="32"/>
      <c r="AB1248" s="32"/>
      <c r="AC1248" s="32"/>
      <c r="AD1248" s="32"/>
      <c r="AE1248" s="32"/>
    </row>
    <row r="1249" spans="1:31" ht="12.75">
      <c r="A1249" s="37" t="s">
        <v>11898</v>
      </c>
      <c r="B1249" s="43" t="s">
        <v>11899</v>
      </c>
      <c r="C1249" s="45" t="s">
        <v>6371</v>
      </c>
      <c r="D1249" s="45" t="s">
        <v>4647</v>
      </c>
      <c r="E1249" s="374">
        <v>43753</v>
      </c>
      <c r="F1249" s="43" t="s">
        <v>11903</v>
      </c>
      <c r="G1249" s="43" t="s">
        <v>4846</v>
      </c>
      <c r="H1249" s="51" t="s">
        <v>223</v>
      </c>
      <c r="I1249" s="43" t="s">
        <v>226</v>
      </c>
      <c r="J1249" s="43"/>
      <c r="K1249" s="52"/>
      <c r="L1249" s="43"/>
      <c r="M1249" s="43"/>
      <c r="N1249" s="43" t="s">
        <v>7499</v>
      </c>
      <c r="O1249" s="121">
        <v>43755</v>
      </c>
      <c r="P1249" s="43" t="s">
        <v>7650</v>
      </c>
      <c r="Q1249" s="31" t="b">
        <f>IF(AND(OR(G1249:G1253=DATOS!C$8,G1249:G1253=DATOS!C$9),H1249:H1253=DATOS!B$4),ROW(G1249:G1253))</f>
        <v>0</v>
      </c>
      <c r="R1249" s="31" t="str">
        <f t="shared" ca="1" si="0"/>
        <v/>
      </c>
      <c r="S1249" s="31">
        <f t="shared" ca="1" si="8"/>
        <v>0</v>
      </c>
      <c r="T1249" s="32"/>
      <c r="U1249" s="32"/>
      <c r="V1249" s="32"/>
      <c r="W1249" s="32"/>
      <c r="X1249" s="32"/>
      <c r="Y1249" s="32"/>
      <c r="Z1249" s="32"/>
      <c r="AA1249" s="32"/>
      <c r="AB1249" s="32"/>
      <c r="AC1249" s="32"/>
      <c r="AD1249" s="32"/>
      <c r="AE1249" s="32"/>
    </row>
    <row r="1250" spans="1:31" ht="12.75">
      <c r="A1250" s="37" t="s">
        <v>5077</v>
      </c>
      <c r="B1250" s="43" t="s">
        <v>5080</v>
      </c>
      <c r="C1250" s="45" t="s">
        <v>898</v>
      </c>
      <c r="D1250" s="45" t="s">
        <v>4647</v>
      </c>
      <c r="E1250" s="374">
        <v>43753</v>
      </c>
      <c r="F1250" s="43" t="s">
        <v>11911</v>
      </c>
      <c r="G1250" s="43" t="s">
        <v>4846</v>
      </c>
      <c r="H1250" s="51" t="s">
        <v>223</v>
      </c>
      <c r="I1250" s="43" t="s">
        <v>226</v>
      </c>
      <c r="J1250" s="43"/>
      <c r="K1250" s="52">
        <v>43754</v>
      </c>
      <c r="L1250" s="43"/>
      <c r="M1250" s="43"/>
      <c r="N1250" s="43" t="s">
        <v>11914</v>
      </c>
      <c r="O1250" s="121">
        <v>43755</v>
      </c>
      <c r="P1250" s="43" t="s">
        <v>4652</v>
      </c>
      <c r="Q1250" s="31" t="b">
        <f>IF(AND(OR(G1250:G1254=DATOS!C$8,G1250:G1254=DATOS!C$9),H1250:H1254=DATOS!B$4),ROW(G1250:G1254))</f>
        <v>0</v>
      </c>
      <c r="R1250" s="31" t="str">
        <f t="shared" ca="1" si="0"/>
        <v/>
      </c>
      <c r="S1250" s="31">
        <f t="shared" ca="1" si="8"/>
        <v>0</v>
      </c>
      <c r="T1250" s="32"/>
      <c r="U1250" s="32"/>
      <c r="V1250" s="32"/>
      <c r="W1250" s="32"/>
      <c r="X1250" s="32"/>
      <c r="Y1250" s="32"/>
      <c r="Z1250" s="32"/>
      <c r="AA1250" s="32"/>
      <c r="AB1250" s="32"/>
      <c r="AC1250" s="32"/>
      <c r="AD1250" s="32"/>
      <c r="AE1250" s="32"/>
    </row>
    <row r="1251" spans="1:31" ht="12.75">
      <c r="A1251" s="37" t="s">
        <v>10419</v>
      </c>
      <c r="B1251" s="43" t="s">
        <v>7731</v>
      </c>
      <c r="C1251" s="45" t="s">
        <v>414</v>
      </c>
      <c r="D1251" s="45" t="s">
        <v>4647</v>
      </c>
      <c r="E1251" s="374">
        <v>43753</v>
      </c>
      <c r="F1251" s="43" t="s">
        <v>11925</v>
      </c>
      <c r="G1251" s="43" t="s">
        <v>4846</v>
      </c>
      <c r="H1251" s="51" t="s">
        <v>223</v>
      </c>
      <c r="I1251" s="43" t="s">
        <v>226</v>
      </c>
      <c r="J1251" s="43"/>
      <c r="K1251" s="52">
        <v>43754</v>
      </c>
      <c r="L1251" s="43"/>
      <c r="M1251" s="43"/>
      <c r="N1251" s="43" t="s">
        <v>8375</v>
      </c>
      <c r="O1251" s="121">
        <v>43755</v>
      </c>
      <c r="P1251" s="43" t="s">
        <v>276</v>
      </c>
      <c r="Q1251" s="31" t="b">
        <f>IF(AND(OR(G1251:G1255=DATOS!C$8,G1251:G1255=DATOS!C$9),H1251:H1255=DATOS!B$4),ROW(G1251:G1255))</f>
        <v>0</v>
      </c>
      <c r="R1251" s="31" t="str">
        <f t="shared" ca="1" si="0"/>
        <v/>
      </c>
      <c r="S1251" s="31">
        <f t="shared" ca="1" si="8"/>
        <v>0</v>
      </c>
      <c r="T1251" s="32"/>
      <c r="U1251" s="32"/>
      <c r="V1251" s="32"/>
      <c r="W1251" s="32"/>
      <c r="X1251" s="32"/>
      <c r="Y1251" s="32"/>
      <c r="Z1251" s="32"/>
      <c r="AA1251" s="32"/>
      <c r="AB1251" s="32"/>
      <c r="AC1251" s="32"/>
      <c r="AD1251" s="32"/>
      <c r="AE1251" s="32"/>
    </row>
    <row r="1252" spans="1:31" ht="12.75">
      <c r="A1252" s="37" t="s">
        <v>11932</v>
      </c>
      <c r="B1252" s="43" t="s">
        <v>5390</v>
      </c>
      <c r="C1252" s="45" t="s">
        <v>414</v>
      </c>
      <c r="D1252" s="45" t="s">
        <v>7690</v>
      </c>
      <c r="E1252" s="374">
        <v>43753</v>
      </c>
      <c r="F1252" s="43" t="s">
        <v>11903</v>
      </c>
      <c r="G1252" s="43" t="s">
        <v>4846</v>
      </c>
      <c r="H1252" s="51" t="s">
        <v>223</v>
      </c>
      <c r="I1252" s="43" t="s">
        <v>273</v>
      </c>
      <c r="J1252" s="43"/>
      <c r="K1252" s="52"/>
      <c r="L1252" s="43"/>
      <c r="M1252" s="43"/>
      <c r="N1252" s="43" t="s">
        <v>8375</v>
      </c>
      <c r="O1252" s="121">
        <v>43754</v>
      </c>
      <c r="P1252" s="43" t="s">
        <v>276</v>
      </c>
      <c r="Q1252" s="31" t="b">
        <f>IF(AND(OR(G1252:G1256=DATOS!C$8,G1252:G1256=DATOS!C$9),H1252:H1256=DATOS!B$4),ROW(G1252:G1256))</f>
        <v>0</v>
      </c>
      <c r="R1252" s="31" t="str">
        <f t="shared" ca="1" si="0"/>
        <v/>
      </c>
      <c r="S1252" s="31">
        <f t="shared" ca="1" si="8"/>
        <v>0</v>
      </c>
      <c r="T1252" s="32"/>
      <c r="U1252" s="32"/>
      <c r="V1252" s="32"/>
      <c r="W1252" s="32"/>
      <c r="X1252" s="32"/>
      <c r="Y1252" s="32"/>
      <c r="Z1252" s="32"/>
      <c r="AA1252" s="32"/>
      <c r="AB1252" s="32"/>
      <c r="AC1252" s="32"/>
      <c r="AD1252" s="32"/>
      <c r="AE1252" s="32"/>
    </row>
    <row r="1253" spans="1:31" ht="12.75">
      <c r="A1253" s="37" t="s">
        <v>11933</v>
      </c>
      <c r="B1253" s="43" t="s">
        <v>11935</v>
      </c>
      <c r="C1253" s="45" t="s">
        <v>4655</v>
      </c>
      <c r="D1253" s="45" t="s">
        <v>4647</v>
      </c>
      <c r="E1253" s="374">
        <v>43753</v>
      </c>
      <c r="F1253" s="43" t="s">
        <v>11936</v>
      </c>
      <c r="G1253" s="43" t="s">
        <v>4846</v>
      </c>
      <c r="H1253" s="51" t="s">
        <v>223</v>
      </c>
      <c r="I1253" s="43" t="s">
        <v>226</v>
      </c>
      <c r="J1253" s="43"/>
      <c r="K1253" s="52">
        <v>43754</v>
      </c>
      <c r="L1253" s="43"/>
      <c r="M1253" s="43"/>
      <c r="N1253" s="43" t="s">
        <v>8375</v>
      </c>
      <c r="O1253" s="121">
        <v>43754</v>
      </c>
      <c r="P1253" s="43" t="s">
        <v>276</v>
      </c>
      <c r="Q1253" s="31" t="b">
        <f>IF(AND(OR(G1253:G1257=DATOS!C$8,G1253:G1257=DATOS!C$9),H1253:H1257=DATOS!B$4),ROW(G1253:G1257))</f>
        <v>0</v>
      </c>
      <c r="R1253" s="31" t="str">
        <f t="shared" ca="1" si="0"/>
        <v/>
      </c>
      <c r="S1253" s="31">
        <f t="shared" ca="1" si="8"/>
        <v>0</v>
      </c>
      <c r="T1253" s="32"/>
      <c r="U1253" s="32"/>
      <c r="V1253" s="32"/>
      <c r="W1253" s="32"/>
      <c r="X1253" s="32"/>
      <c r="Y1253" s="32"/>
      <c r="Z1253" s="32"/>
      <c r="AA1253" s="32"/>
      <c r="AB1253" s="32"/>
      <c r="AC1253" s="32"/>
      <c r="AD1253" s="32"/>
      <c r="AE1253" s="32"/>
    </row>
    <row r="1254" spans="1:31" ht="12.75">
      <c r="A1254" s="37" t="s">
        <v>4728</v>
      </c>
      <c r="B1254" s="43" t="s">
        <v>11939</v>
      </c>
      <c r="C1254" s="45" t="s">
        <v>624</v>
      </c>
      <c r="D1254" s="45" t="s">
        <v>4647</v>
      </c>
      <c r="E1254" s="374">
        <v>43753</v>
      </c>
      <c r="F1254" s="43" t="s">
        <v>11936</v>
      </c>
      <c r="G1254" s="43" t="s">
        <v>4846</v>
      </c>
      <c r="H1254" s="51" t="s">
        <v>223</v>
      </c>
      <c r="I1254" s="43" t="s">
        <v>226</v>
      </c>
      <c r="J1254" s="43"/>
      <c r="K1254" s="52"/>
      <c r="L1254" s="43"/>
      <c r="M1254" s="43"/>
      <c r="N1254" s="43" t="s">
        <v>8375</v>
      </c>
      <c r="O1254" s="121">
        <v>43753</v>
      </c>
      <c r="P1254" s="43" t="s">
        <v>7650</v>
      </c>
      <c r="Q1254" s="31" t="b">
        <f>IF(AND(OR(G1254:G1258=DATOS!C$8,G1254:G1258=DATOS!C$9),H1254:H1258=DATOS!B$4),ROW(G1254:G1258))</f>
        <v>0</v>
      </c>
      <c r="R1254" s="31" t="str">
        <f t="shared" ca="1" si="0"/>
        <v/>
      </c>
      <c r="S1254" s="31">
        <f t="shared" ca="1" si="8"/>
        <v>0</v>
      </c>
      <c r="T1254" s="32"/>
      <c r="U1254" s="32"/>
      <c r="V1254" s="32"/>
      <c r="W1254" s="32"/>
      <c r="X1254" s="32"/>
      <c r="Y1254" s="32"/>
      <c r="Z1254" s="32"/>
      <c r="AA1254" s="32"/>
      <c r="AB1254" s="32"/>
      <c r="AC1254" s="32"/>
      <c r="AD1254" s="32"/>
      <c r="AE1254" s="32"/>
    </row>
    <row r="1255" spans="1:31" ht="12.75">
      <c r="A1255" s="37" t="s">
        <v>11943</v>
      </c>
      <c r="B1255" s="43" t="s">
        <v>6316</v>
      </c>
      <c r="C1255" s="45" t="s">
        <v>6317</v>
      </c>
      <c r="D1255" s="45" t="s">
        <v>4647</v>
      </c>
      <c r="E1255" s="374">
        <v>43753</v>
      </c>
      <c r="F1255" s="43" t="s">
        <v>11936</v>
      </c>
      <c r="G1255" s="43" t="s">
        <v>4846</v>
      </c>
      <c r="H1255" s="51" t="s">
        <v>223</v>
      </c>
      <c r="I1255" s="43" t="s">
        <v>226</v>
      </c>
      <c r="J1255" s="43"/>
      <c r="K1255" s="52">
        <v>43753</v>
      </c>
      <c r="L1255" s="43"/>
      <c r="M1255" s="43"/>
      <c r="N1255" s="43" t="s">
        <v>11945</v>
      </c>
      <c r="O1255" s="121">
        <v>43753</v>
      </c>
      <c r="P1255" s="43" t="s">
        <v>4659</v>
      </c>
      <c r="Q1255" s="31" t="b">
        <f>IF(AND(OR(G1255:G1259=DATOS!C$8,G1255:G1259=DATOS!C$9),H1255:H1259=DATOS!B$4),ROW(G1255:G1259))</f>
        <v>0</v>
      </c>
      <c r="R1255" s="31" t="str">
        <f t="shared" ca="1" si="0"/>
        <v/>
      </c>
      <c r="S1255" s="31">
        <f t="shared" ca="1" si="8"/>
        <v>0</v>
      </c>
      <c r="T1255" s="32"/>
      <c r="U1255" s="32"/>
      <c r="V1255" s="32"/>
      <c r="W1255" s="32"/>
      <c r="X1255" s="32"/>
      <c r="Y1255" s="32"/>
      <c r="Z1255" s="32"/>
      <c r="AA1255" s="32"/>
      <c r="AB1255" s="32"/>
      <c r="AC1255" s="32"/>
      <c r="AD1255" s="32"/>
      <c r="AE1255" s="32"/>
    </row>
    <row r="1256" spans="1:31" ht="12.75">
      <c r="A1256" s="37" t="s">
        <v>939</v>
      </c>
      <c r="B1256" s="43" t="s">
        <v>941</v>
      </c>
      <c r="C1256" s="45" t="s">
        <v>942</v>
      </c>
      <c r="D1256" s="45" t="s">
        <v>4647</v>
      </c>
      <c r="E1256" s="374">
        <v>43753</v>
      </c>
      <c r="F1256" s="43" t="s">
        <v>11936</v>
      </c>
      <c r="G1256" s="43" t="s">
        <v>4846</v>
      </c>
      <c r="H1256" s="51" t="s">
        <v>223</v>
      </c>
      <c r="I1256" s="43" t="s">
        <v>226</v>
      </c>
      <c r="J1256" s="43"/>
      <c r="K1256" s="52">
        <v>43760</v>
      </c>
      <c r="L1256" s="43"/>
      <c r="M1256" s="43"/>
      <c r="N1256" s="43" t="s">
        <v>274</v>
      </c>
      <c r="O1256" s="121">
        <v>43755</v>
      </c>
      <c r="P1256" s="43" t="s">
        <v>7650</v>
      </c>
      <c r="Q1256" s="31" t="b">
        <f>IF(AND(OR(G1256:G1260=DATOS!C$8,G1256:G1260=DATOS!C$9),H1256:H1260=DATOS!B$4),ROW(G1256:G1260))</f>
        <v>0</v>
      </c>
      <c r="R1256" s="31" t="str">
        <f t="shared" ca="1" si="0"/>
        <v/>
      </c>
      <c r="S1256" s="31">
        <f t="shared" ca="1" si="8"/>
        <v>0</v>
      </c>
      <c r="T1256" s="32"/>
      <c r="U1256" s="32"/>
      <c r="V1256" s="32"/>
      <c r="W1256" s="32"/>
      <c r="X1256" s="32"/>
      <c r="Y1256" s="32"/>
      <c r="Z1256" s="32"/>
      <c r="AA1256" s="32"/>
      <c r="AB1256" s="32"/>
      <c r="AC1256" s="32"/>
      <c r="AD1256" s="32"/>
      <c r="AE1256" s="32"/>
    </row>
    <row r="1257" spans="1:31" ht="12.75">
      <c r="A1257" s="37" t="s">
        <v>524</v>
      </c>
      <c r="B1257" s="43" t="s">
        <v>5563</v>
      </c>
      <c r="C1257" s="45" t="s">
        <v>5367</v>
      </c>
      <c r="D1257" s="45" t="s">
        <v>4647</v>
      </c>
      <c r="E1257" s="374">
        <v>43753</v>
      </c>
      <c r="F1257" s="43" t="s">
        <v>11936</v>
      </c>
      <c r="G1257" s="43" t="s">
        <v>4846</v>
      </c>
      <c r="H1257" s="51" t="s">
        <v>223</v>
      </c>
      <c r="I1257" s="43" t="s">
        <v>226</v>
      </c>
      <c r="J1257" s="43"/>
      <c r="K1257" s="52">
        <v>43753</v>
      </c>
      <c r="L1257" s="121">
        <v>43754</v>
      </c>
      <c r="M1257" s="43"/>
      <c r="N1257" s="43" t="s">
        <v>11949</v>
      </c>
      <c r="O1257" s="43" t="s">
        <v>11950</v>
      </c>
      <c r="P1257" s="43" t="s">
        <v>4652</v>
      </c>
      <c r="Q1257" s="31" t="b">
        <f>IF(AND(OR(G1257:G1261=DATOS!C$8,G1257:G1261=DATOS!C$9),H1257:H1261=DATOS!B$4),ROW(G1257:G1261))</f>
        <v>0</v>
      </c>
      <c r="R1257" s="31" t="str">
        <f t="shared" ca="1" si="0"/>
        <v/>
      </c>
      <c r="S1257" s="31">
        <f t="shared" ca="1" si="8"/>
        <v>0</v>
      </c>
      <c r="T1257" s="32"/>
      <c r="U1257" s="32"/>
      <c r="V1257" s="32"/>
      <c r="W1257" s="32"/>
      <c r="X1257" s="32"/>
      <c r="Y1257" s="32"/>
      <c r="Z1257" s="32"/>
      <c r="AA1257" s="32"/>
      <c r="AB1257" s="32"/>
      <c r="AC1257" s="32"/>
      <c r="AD1257" s="32"/>
      <c r="AE1257" s="32"/>
    </row>
    <row r="1258" spans="1:31" ht="12.75">
      <c r="A1258" s="37" t="s">
        <v>4704</v>
      </c>
      <c r="B1258" s="43" t="s">
        <v>4705</v>
      </c>
      <c r="C1258" s="45" t="s">
        <v>380</v>
      </c>
      <c r="D1258" s="45" t="s">
        <v>4647</v>
      </c>
      <c r="E1258" s="374">
        <v>43753</v>
      </c>
      <c r="F1258" s="43" t="s">
        <v>11936</v>
      </c>
      <c r="G1258" s="43" t="s">
        <v>4846</v>
      </c>
      <c r="H1258" s="51" t="s">
        <v>223</v>
      </c>
      <c r="I1258" s="43" t="s">
        <v>226</v>
      </c>
      <c r="J1258" s="43"/>
      <c r="K1258" s="52">
        <v>43753</v>
      </c>
      <c r="L1258" s="43"/>
      <c r="M1258" s="43"/>
      <c r="N1258" s="43" t="s">
        <v>11945</v>
      </c>
      <c r="O1258" s="121">
        <v>43753</v>
      </c>
      <c r="P1258" s="43" t="s">
        <v>4659</v>
      </c>
      <c r="Q1258" s="31" t="b">
        <f>IF(AND(OR(G1258:G1262=DATOS!C$8,G1258:G1262=DATOS!C$9),H1258:H1262=DATOS!B$4),ROW(G1258:G1262))</f>
        <v>0</v>
      </c>
      <c r="R1258" s="31" t="str">
        <f t="shared" ca="1" si="0"/>
        <v/>
      </c>
      <c r="S1258" s="31">
        <f t="shared" ca="1" si="8"/>
        <v>0</v>
      </c>
      <c r="T1258" s="32"/>
      <c r="U1258" s="32"/>
      <c r="V1258" s="32"/>
      <c r="W1258" s="32"/>
      <c r="X1258" s="32"/>
      <c r="Y1258" s="32"/>
      <c r="Z1258" s="32"/>
      <c r="AA1258" s="32"/>
      <c r="AB1258" s="32"/>
      <c r="AC1258" s="32"/>
      <c r="AD1258" s="32"/>
      <c r="AE1258" s="32"/>
    </row>
    <row r="1259" spans="1:31" ht="12.75">
      <c r="A1259" s="37" t="s">
        <v>9611</v>
      </c>
      <c r="B1259" s="43" t="s">
        <v>4909</v>
      </c>
      <c r="C1259" s="45" t="s">
        <v>216</v>
      </c>
      <c r="D1259" s="45" t="s">
        <v>4647</v>
      </c>
      <c r="E1259" s="374">
        <v>43753</v>
      </c>
      <c r="F1259" s="43" t="s">
        <v>11936</v>
      </c>
      <c r="G1259" s="43" t="s">
        <v>4846</v>
      </c>
      <c r="H1259" s="51" t="s">
        <v>223</v>
      </c>
      <c r="I1259" s="43" t="s">
        <v>226</v>
      </c>
      <c r="J1259" s="43"/>
      <c r="K1259" s="52">
        <v>43753</v>
      </c>
      <c r="L1259" s="43"/>
      <c r="M1259" s="43"/>
      <c r="N1259" s="43" t="s">
        <v>274</v>
      </c>
      <c r="O1259" s="121">
        <v>43753</v>
      </c>
      <c r="P1259" s="43" t="s">
        <v>7650</v>
      </c>
      <c r="Q1259" s="31" t="b">
        <f>IF(AND(OR(G1259:G1263=DATOS!C$8,G1259:G1263=DATOS!C$9),H1259:H1263=DATOS!B$4),ROW(G1259:G1263))</f>
        <v>0</v>
      </c>
      <c r="R1259" s="31" t="str">
        <f t="shared" ca="1" si="0"/>
        <v/>
      </c>
      <c r="S1259" s="31">
        <f t="shared" ca="1" si="8"/>
        <v>0</v>
      </c>
      <c r="T1259" s="32"/>
      <c r="U1259" s="32"/>
      <c r="V1259" s="32"/>
      <c r="W1259" s="32"/>
      <c r="X1259" s="32"/>
      <c r="Y1259" s="32"/>
      <c r="Z1259" s="32"/>
      <c r="AA1259" s="32"/>
      <c r="AB1259" s="32"/>
      <c r="AC1259" s="32"/>
      <c r="AD1259" s="32"/>
      <c r="AE1259" s="32"/>
    </row>
    <row r="1260" spans="1:31" ht="12.75">
      <c r="A1260" s="37" t="s">
        <v>11957</v>
      </c>
      <c r="B1260" s="43" t="s">
        <v>11958</v>
      </c>
      <c r="C1260" s="45" t="s">
        <v>90</v>
      </c>
      <c r="D1260" s="45" t="s">
        <v>266</v>
      </c>
      <c r="E1260" s="374">
        <v>43753</v>
      </c>
      <c r="F1260" s="43" t="s">
        <v>11936</v>
      </c>
      <c r="G1260" s="43" t="s">
        <v>4846</v>
      </c>
      <c r="H1260" s="51" t="s">
        <v>223</v>
      </c>
      <c r="I1260" s="43" t="s">
        <v>226</v>
      </c>
      <c r="J1260" s="43"/>
      <c r="K1260" s="52"/>
      <c r="L1260" s="43"/>
      <c r="M1260" s="43"/>
      <c r="N1260" s="43" t="s">
        <v>11959</v>
      </c>
      <c r="O1260" s="121">
        <v>43753</v>
      </c>
      <c r="P1260" s="43" t="s">
        <v>4652</v>
      </c>
      <c r="Q1260" s="31" t="b">
        <f>IF(AND(OR(G1260:G1264=DATOS!C$8,G1260:G1264=DATOS!C$9),H1260:H1264=DATOS!B$4),ROW(G1260:G1264))</f>
        <v>0</v>
      </c>
      <c r="R1260" s="31" t="str">
        <f t="shared" ca="1" si="0"/>
        <v/>
      </c>
      <c r="S1260" s="31">
        <f t="shared" ca="1" si="8"/>
        <v>0</v>
      </c>
      <c r="T1260" s="32"/>
      <c r="U1260" s="32"/>
      <c r="V1260" s="32"/>
      <c r="W1260" s="32"/>
      <c r="X1260" s="32"/>
      <c r="Y1260" s="32"/>
      <c r="Z1260" s="32"/>
      <c r="AA1260" s="32"/>
      <c r="AB1260" s="32"/>
      <c r="AC1260" s="32"/>
      <c r="AD1260" s="32"/>
      <c r="AE1260" s="32"/>
    </row>
    <row r="1261" spans="1:31" ht="12.75">
      <c r="A1261" s="37" t="s">
        <v>11498</v>
      </c>
      <c r="B1261" s="43" t="s">
        <v>11961</v>
      </c>
      <c r="C1261" s="45" t="s">
        <v>624</v>
      </c>
      <c r="D1261" s="45" t="s">
        <v>266</v>
      </c>
      <c r="E1261" s="374">
        <v>43753</v>
      </c>
      <c r="F1261" s="43" t="s">
        <v>11936</v>
      </c>
      <c r="G1261" s="43" t="s">
        <v>4846</v>
      </c>
      <c r="H1261" s="51" t="s">
        <v>223</v>
      </c>
      <c r="I1261" s="43" t="s">
        <v>226</v>
      </c>
      <c r="J1261" s="43"/>
      <c r="K1261" s="52"/>
      <c r="L1261" s="43"/>
      <c r="M1261" s="43"/>
      <c r="N1261" s="43" t="s">
        <v>274</v>
      </c>
      <c r="O1261" s="121">
        <v>43754</v>
      </c>
      <c r="P1261" s="43" t="s">
        <v>276</v>
      </c>
      <c r="Q1261" s="31" t="b">
        <f>IF(AND(OR(G1261:G1265=DATOS!C$8,G1261:G1265=DATOS!C$9),H1261:H1265=DATOS!B$4),ROW(G1261:G1265))</f>
        <v>0</v>
      </c>
      <c r="R1261" s="31" t="str">
        <f t="shared" ca="1" si="0"/>
        <v/>
      </c>
      <c r="S1261" s="31">
        <f t="shared" ca="1" si="8"/>
        <v>0</v>
      </c>
      <c r="T1261" s="32"/>
      <c r="U1261" s="32"/>
      <c r="V1261" s="32"/>
      <c r="W1261" s="32"/>
      <c r="X1261" s="32"/>
      <c r="Y1261" s="32"/>
      <c r="Z1261" s="32"/>
      <c r="AA1261" s="32"/>
      <c r="AB1261" s="32"/>
      <c r="AC1261" s="32"/>
      <c r="AD1261" s="32"/>
      <c r="AE1261" s="32"/>
    </row>
    <row r="1262" spans="1:31" ht="12.75">
      <c r="A1262" s="37" t="s">
        <v>11964</v>
      </c>
      <c r="B1262" s="43" t="s">
        <v>5261</v>
      </c>
      <c r="C1262" s="45" t="s">
        <v>263</v>
      </c>
      <c r="D1262" s="45" t="s">
        <v>266</v>
      </c>
      <c r="E1262" s="374">
        <v>43753</v>
      </c>
      <c r="F1262" s="43" t="s">
        <v>11936</v>
      </c>
      <c r="G1262" s="43" t="s">
        <v>4846</v>
      </c>
      <c r="H1262" s="51" t="s">
        <v>223</v>
      </c>
      <c r="I1262" s="43" t="s">
        <v>226</v>
      </c>
      <c r="J1262" s="43"/>
      <c r="K1262" s="52">
        <v>43755</v>
      </c>
      <c r="L1262" s="121">
        <v>43756</v>
      </c>
      <c r="M1262" s="121">
        <v>43757</v>
      </c>
      <c r="N1262" s="43" t="s">
        <v>8375</v>
      </c>
      <c r="O1262" s="121">
        <v>43759</v>
      </c>
      <c r="P1262" s="43" t="s">
        <v>7650</v>
      </c>
      <c r="Q1262" s="31" t="b">
        <f>IF(AND(OR(G1262:G1266=DATOS!C$8,G1262:G1266=DATOS!C$9),H1262:H1266=DATOS!B$4),ROW(G1262:G1266))</f>
        <v>0</v>
      </c>
      <c r="R1262" s="31" t="str">
        <f t="shared" ca="1" si="0"/>
        <v/>
      </c>
      <c r="S1262" s="31">
        <f t="shared" ca="1" si="8"/>
        <v>0</v>
      </c>
      <c r="T1262" s="32"/>
      <c r="U1262" s="32"/>
      <c r="V1262" s="32"/>
      <c r="W1262" s="32"/>
      <c r="X1262" s="32"/>
      <c r="Y1262" s="32"/>
      <c r="Z1262" s="32"/>
      <c r="AA1262" s="32"/>
      <c r="AB1262" s="32"/>
      <c r="AC1262" s="32"/>
      <c r="AD1262" s="32"/>
      <c r="AE1262" s="32"/>
    </row>
    <row r="1263" spans="1:31" ht="12.75">
      <c r="A1263" s="37" t="s">
        <v>6783</v>
      </c>
      <c r="B1263" s="43" t="s">
        <v>6784</v>
      </c>
      <c r="C1263" s="45" t="s">
        <v>4655</v>
      </c>
      <c r="D1263" s="45" t="s">
        <v>266</v>
      </c>
      <c r="E1263" s="374">
        <v>43753</v>
      </c>
      <c r="F1263" s="43" t="s">
        <v>11936</v>
      </c>
      <c r="G1263" s="43" t="s">
        <v>4846</v>
      </c>
      <c r="H1263" s="51" t="s">
        <v>223</v>
      </c>
      <c r="I1263" s="43" t="s">
        <v>226</v>
      </c>
      <c r="J1263" s="43"/>
      <c r="K1263" s="52"/>
      <c r="L1263" s="43"/>
      <c r="M1263" s="43"/>
      <c r="N1263" s="43" t="s">
        <v>7499</v>
      </c>
      <c r="O1263" s="121">
        <v>43754</v>
      </c>
      <c r="P1263" s="43" t="s">
        <v>276</v>
      </c>
      <c r="Q1263" s="31" t="b">
        <f>IF(AND(OR(G1263:G1267=DATOS!C$8,G1263:G1267=DATOS!C$9),H1263:H1267=DATOS!B$4),ROW(G1263:G1267))</f>
        <v>0</v>
      </c>
      <c r="R1263" s="31" t="str">
        <f t="shared" ca="1" si="0"/>
        <v/>
      </c>
      <c r="S1263" s="31">
        <f t="shared" ca="1" si="8"/>
        <v>0</v>
      </c>
      <c r="T1263" s="32"/>
      <c r="U1263" s="32"/>
      <c r="V1263" s="32"/>
      <c r="W1263" s="32"/>
      <c r="X1263" s="32"/>
      <c r="Y1263" s="32"/>
      <c r="Z1263" s="32"/>
      <c r="AA1263" s="32"/>
      <c r="AB1263" s="32"/>
      <c r="AC1263" s="32"/>
      <c r="AD1263" s="32"/>
      <c r="AE1263" s="32"/>
    </row>
    <row r="1264" spans="1:31" ht="12.75">
      <c r="A1264" s="37" t="s">
        <v>11174</v>
      </c>
      <c r="B1264" s="43" t="s">
        <v>9428</v>
      </c>
      <c r="C1264" s="45" t="s">
        <v>664</v>
      </c>
      <c r="D1264" s="45" t="s">
        <v>266</v>
      </c>
      <c r="E1264" s="374">
        <v>43753</v>
      </c>
      <c r="F1264" s="43" t="s">
        <v>11936</v>
      </c>
      <c r="G1264" s="43" t="s">
        <v>4846</v>
      </c>
      <c r="H1264" s="51" t="s">
        <v>223</v>
      </c>
      <c r="I1264" s="43" t="s">
        <v>226</v>
      </c>
      <c r="J1264" s="43"/>
      <c r="K1264" s="52">
        <v>43753</v>
      </c>
      <c r="L1264" s="43"/>
      <c r="M1264" s="43"/>
      <c r="N1264" s="43" t="s">
        <v>11945</v>
      </c>
      <c r="O1264" s="121">
        <v>43753</v>
      </c>
      <c r="P1264" s="43" t="s">
        <v>4659</v>
      </c>
      <c r="Q1264" s="31" t="b">
        <f>IF(AND(OR(G1264:G1268=DATOS!C$8,G1264:G1268=DATOS!C$9),H1264:H1268=DATOS!B$4),ROW(G1264:G1268))</f>
        <v>0</v>
      </c>
      <c r="R1264" s="31" t="str">
        <f t="shared" ca="1" si="0"/>
        <v/>
      </c>
      <c r="S1264" s="31">
        <f t="shared" ca="1" si="8"/>
        <v>0</v>
      </c>
      <c r="T1264" s="32"/>
      <c r="U1264" s="32"/>
      <c r="V1264" s="32"/>
      <c r="W1264" s="32"/>
      <c r="X1264" s="32"/>
      <c r="Y1264" s="32"/>
      <c r="Z1264" s="32"/>
      <c r="AA1264" s="32"/>
      <c r="AB1264" s="32"/>
      <c r="AC1264" s="32"/>
      <c r="AD1264" s="32"/>
      <c r="AE1264" s="32"/>
    </row>
    <row r="1265" spans="1:31" ht="12.75">
      <c r="A1265" s="37" t="s">
        <v>11973</v>
      </c>
      <c r="B1265" s="43" t="s">
        <v>11974</v>
      </c>
      <c r="C1265" s="45" t="s">
        <v>664</v>
      </c>
      <c r="D1265" s="45" t="s">
        <v>266</v>
      </c>
      <c r="E1265" s="374">
        <v>43753</v>
      </c>
      <c r="F1265" s="43" t="s">
        <v>11936</v>
      </c>
      <c r="G1265" s="43" t="s">
        <v>4846</v>
      </c>
      <c r="H1265" s="51" t="s">
        <v>223</v>
      </c>
      <c r="I1265" s="43" t="s">
        <v>226</v>
      </c>
      <c r="J1265" s="43"/>
      <c r="K1265" s="52">
        <v>43755</v>
      </c>
      <c r="L1265" s="121">
        <v>43756</v>
      </c>
      <c r="M1265" s="121">
        <v>43757</v>
      </c>
      <c r="N1265" s="43" t="s">
        <v>7499</v>
      </c>
      <c r="O1265" s="121">
        <v>43760</v>
      </c>
      <c r="P1265" s="43" t="s">
        <v>7650</v>
      </c>
      <c r="Q1265" s="31" t="b">
        <f>IF(AND(OR(G1265:G1269=DATOS!C$8,G1265:G1269=DATOS!C$9),H1265:H1269=DATOS!B$4),ROW(G1265:G1269))</f>
        <v>0</v>
      </c>
      <c r="R1265" s="31" t="str">
        <f t="shared" ca="1" si="0"/>
        <v/>
      </c>
      <c r="S1265" s="31">
        <f t="shared" ca="1" si="8"/>
        <v>0</v>
      </c>
      <c r="T1265" s="32"/>
      <c r="U1265" s="32"/>
      <c r="V1265" s="32"/>
      <c r="W1265" s="32"/>
      <c r="X1265" s="32"/>
      <c r="Y1265" s="32"/>
      <c r="Z1265" s="32"/>
      <c r="AA1265" s="32"/>
      <c r="AB1265" s="32"/>
      <c r="AC1265" s="32"/>
      <c r="AD1265" s="32"/>
      <c r="AE1265" s="32"/>
    </row>
    <row r="1266" spans="1:31" ht="12.75">
      <c r="A1266" s="37" t="s">
        <v>4724</v>
      </c>
      <c r="B1266" s="43" t="s">
        <v>4725</v>
      </c>
      <c r="C1266" s="45" t="s">
        <v>4726</v>
      </c>
      <c r="D1266" s="45" t="s">
        <v>7690</v>
      </c>
      <c r="E1266" s="374">
        <v>43753</v>
      </c>
      <c r="F1266" s="43" t="s">
        <v>11936</v>
      </c>
      <c r="G1266" s="43" t="s">
        <v>4846</v>
      </c>
      <c r="H1266" s="51" t="s">
        <v>223</v>
      </c>
      <c r="I1266" s="43" t="s">
        <v>226</v>
      </c>
      <c r="J1266" s="43"/>
      <c r="K1266" s="52"/>
      <c r="L1266" s="43"/>
      <c r="M1266" s="43"/>
      <c r="N1266" s="43" t="s">
        <v>8702</v>
      </c>
      <c r="O1266" s="121">
        <v>43753</v>
      </c>
      <c r="P1266" s="43" t="s">
        <v>7650</v>
      </c>
      <c r="Q1266" s="31" t="b">
        <f>IF(AND(OR(G1266:G1270=DATOS!C$8,G1266:G1270=DATOS!C$9),H1266:H1270=DATOS!B$4),ROW(G1266:G1270))</f>
        <v>0</v>
      </c>
      <c r="R1266" s="31" t="str">
        <f t="shared" ca="1" si="0"/>
        <v/>
      </c>
      <c r="S1266" s="31">
        <f t="shared" ca="1" si="8"/>
        <v>0</v>
      </c>
      <c r="T1266" s="32"/>
      <c r="U1266" s="32"/>
      <c r="V1266" s="32"/>
      <c r="W1266" s="32"/>
      <c r="X1266" s="32"/>
      <c r="Y1266" s="32"/>
      <c r="Z1266" s="32"/>
      <c r="AA1266" s="32"/>
      <c r="AB1266" s="32"/>
      <c r="AC1266" s="32"/>
      <c r="AD1266" s="32"/>
      <c r="AE1266" s="32"/>
    </row>
    <row r="1267" spans="1:31" ht="12.75">
      <c r="A1267" s="37" t="s">
        <v>10456</v>
      </c>
      <c r="B1267" s="43" t="s">
        <v>7859</v>
      </c>
      <c r="C1267" s="45" t="s">
        <v>624</v>
      </c>
      <c r="D1267" s="45" t="s">
        <v>7690</v>
      </c>
      <c r="E1267" s="374">
        <v>43753</v>
      </c>
      <c r="F1267" s="43" t="s">
        <v>11936</v>
      </c>
      <c r="G1267" s="43" t="s">
        <v>4846</v>
      </c>
      <c r="H1267" s="51" t="s">
        <v>223</v>
      </c>
      <c r="I1267" s="43" t="s">
        <v>226</v>
      </c>
      <c r="J1267" s="43"/>
      <c r="K1267" s="52"/>
      <c r="L1267" s="43"/>
      <c r="M1267" s="43"/>
      <c r="N1267" s="43" t="s">
        <v>7368</v>
      </c>
      <c r="O1267" s="121">
        <v>43754</v>
      </c>
      <c r="P1267" s="43" t="s">
        <v>276</v>
      </c>
      <c r="Q1267" s="31" t="b">
        <f>IF(AND(OR(G1267:G1271=DATOS!C$8,G1267:G1271=DATOS!C$9),H1267:H1271=DATOS!B$4),ROW(G1267:G1271))</f>
        <v>0</v>
      </c>
      <c r="R1267" s="31" t="str">
        <f t="shared" ca="1" si="0"/>
        <v/>
      </c>
      <c r="S1267" s="31">
        <f t="shared" ca="1" si="8"/>
        <v>0</v>
      </c>
      <c r="T1267" s="32"/>
      <c r="U1267" s="32"/>
      <c r="V1267" s="32"/>
      <c r="W1267" s="32"/>
      <c r="X1267" s="32"/>
      <c r="Y1267" s="32"/>
      <c r="Z1267" s="32"/>
      <c r="AA1267" s="32"/>
      <c r="AB1267" s="32"/>
      <c r="AC1267" s="32"/>
      <c r="AD1267" s="32"/>
      <c r="AE1267" s="32"/>
    </row>
    <row r="1268" spans="1:31" ht="12.75">
      <c r="A1268" s="37" t="s">
        <v>11985</v>
      </c>
      <c r="B1268" s="43" t="s">
        <v>6968</v>
      </c>
      <c r="C1268" s="45" t="s">
        <v>216</v>
      </c>
      <c r="D1268" s="45" t="s">
        <v>7690</v>
      </c>
      <c r="E1268" s="374">
        <v>43753</v>
      </c>
      <c r="F1268" s="43" t="s">
        <v>11986</v>
      </c>
      <c r="G1268" s="43" t="s">
        <v>114</v>
      </c>
      <c r="H1268" s="51" t="s">
        <v>223</v>
      </c>
      <c r="I1268" s="43" t="s">
        <v>226</v>
      </c>
      <c r="J1268" s="43"/>
      <c r="K1268" s="52">
        <v>43759</v>
      </c>
      <c r="L1268" s="43"/>
      <c r="M1268" s="43"/>
      <c r="N1268" s="43" t="s">
        <v>274</v>
      </c>
      <c r="O1268" s="121">
        <v>43760</v>
      </c>
      <c r="P1268" s="43" t="s">
        <v>7650</v>
      </c>
      <c r="Q1268" s="31" t="b">
        <f>IF(AND(OR(G1268:G1272=DATOS!C$8,G1268:G1272=DATOS!C$9),H1268:H1272=DATOS!B$4),ROW(G1268:G1272))</f>
        <v>0</v>
      </c>
      <c r="R1268" s="31" t="str">
        <f t="shared" ca="1" si="0"/>
        <v/>
      </c>
      <c r="S1268" s="31">
        <f t="shared" ca="1" si="8"/>
        <v>0</v>
      </c>
      <c r="T1268" s="32"/>
      <c r="U1268" s="32"/>
      <c r="V1268" s="32"/>
      <c r="W1268" s="32"/>
      <c r="X1268" s="32"/>
      <c r="Y1268" s="32"/>
      <c r="Z1268" s="32"/>
      <c r="AA1268" s="32"/>
      <c r="AB1268" s="32"/>
      <c r="AC1268" s="32"/>
      <c r="AD1268" s="32"/>
      <c r="AE1268" s="32"/>
    </row>
    <row r="1269" spans="1:31" ht="12.75">
      <c r="A1269" s="37" t="s">
        <v>8225</v>
      </c>
      <c r="B1269" s="43" t="s">
        <v>8207</v>
      </c>
      <c r="C1269" s="45" t="s">
        <v>216</v>
      </c>
      <c r="D1269" s="45" t="s">
        <v>7690</v>
      </c>
      <c r="E1269" s="374">
        <v>43753</v>
      </c>
      <c r="F1269" s="43" t="s">
        <v>10240</v>
      </c>
      <c r="G1269" s="43" t="s">
        <v>114</v>
      </c>
      <c r="H1269" s="51" t="s">
        <v>223</v>
      </c>
      <c r="I1269" s="43" t="s">
        <v>226</v>
      </c>
      <c r="J1269" s="43"/>
      <c r="K1269" s="52"/>
      <c r="L1269" s="43"/>
      <c r="M1269" s="43"/>
      <c r="N1269" s="43" t="s">
        <v>10934</v>
      </c>
      <c r="O1269" s="121">
        <v>43753</v>
      </c>
      <c r="P1269" s="43" t="s">
        <v>7650</v>
      </c>
      <c r="Q1269" s="31" t="b">
        <f>IF(AND(OR(G1269:G1273=DATOS!C$8,G1269:G1273=DATOS!C$9),H1269:H1273=DATOS!B$4),ROW(G1269:G1273))</f>
        <v>0</v>
      </c>
      <c r="R1269" s="31" t="str">
        <f t="shared" ca="1" si="0"/>
        <v/>
      </c>
      <c r="S1269" s="31">
        <f t="shared" ca="1" si="8"/>
        <v>0</v>
      </c>
      <c r="T1269" s="32"/>
      <c r="U1269" s="32"/>
      <c r="V1269" s="32"/>
      <c r="W1269" s="32"/>
      <c r="X1269" s="32"/>
      <c r="Y1269" s="32"/>
      <c r="Z1269" s="32"/>
      <c r="AA1269" s="32"/>
      <c r="AB1269" s="32"/>
      <c r="AC1269" s="32"/>
      <c r="AD1269" s="32"/>
      <c r="AE1269" s="32"/>
    </row>
    <row r="1270" spans="1:31" ht="12.75">
      <c r="A1270" s="37" t="s">
        <v>11991</v>
      </c>
      <c r="B1270" s="43" t="s">
        <v>11992</v>
      </c>
      <c r="C1270" s="45" t="s">
        <v>664</v>
      </c>
      <c r="D1270" s="45" t="s">
        <v>4647</v>
      </c>
      <c r="E1270" s="374">
        <v>43753</v>
      </c>
      <c r="F1270" s="43" t="s">
        <v>4662</v>
      </c>
      <c r="G1270" s="43" t="s">
        <v>271</v>
      </c>
      <c r="H1270" s="51" t="s">
        <v>223</v>
      </c>
      <c r="I1270" s="43" t="s">
        <v>226</v>
      </c>
      <c r="J1270" s="43"/>
      <c r="K1270" s="121">
        <v>43754</v>
      </c>
      <c r="L1270" s="121">
        <v>43755</v>
      </c>
      <c r="M1270" s="43"/>
      <c r="N1270" s="43" t="s">
        <v>11993</v>
      </c>
      <c r="O1270" s="121">
        <v>43755</v>
      </c>
      <c r="P1270" s="43" t="s">
        <v>4652</v>
      </c>
      <c r="Q1270" s="31" t="b">
        <f>IF(AND(OR(G1270:G1274=DATOS!C$8,G1270:G1274=DATOS!C$9),H1270:H1274=DATOS!B$4),ROW(G1270:G1274))</f>
        <v>0</v>
      </c>
      <c r="R1270" s="31" t="str">
        <f t="shared" ca="1" si="0"/>
        <v/>
      </c>
      <c r="S1270" s="31">
        <f t="shared" ca="1" si="8"/>
        <v>0</v>
      </c>
      <c r="T1270" s="32"/>
      <c r="U1270" s="32"/>
      <c r="V1270" s="32"/>
      <c r="W1270" s="32"/>
      <c r="X1270" s="32"/>
      <c r="Y1270" s="32"/>
      <c r="Z1270" s="32"/>
      <c r="AA1270" s="32"/>
      <c r="AB1270" s="32"/>
      <c r="AC1270" s="32"/>
      <c r="AD1270" s="32"/>
      <c r="AE1270" s="32"/>
    </row>
    <row r="1271" spans="1:31" ht="12.75">
      <c r="A1271" s="37" t="s">
        <v>4946</v>
      </c>
      <c r="B1271" s="43" t="s">
        <v>4947</v>
      </c>
      <c r="C1271" s="45" t="s">
        <v>624</v>
      </c>
      <c r="D1271" s="45" t="s">
        <v>4647</v>
      </c>
      <c r="E1271" s="374">
        <v>43754</v>
      </c>
      <c r="F1271" s="43" t="s">
        <v>11998</v>
      </c>
      <c r="G1271" s="43" t="s">
        <v>384</v>
      </c>
      <c r="H1271" s="51" t="s">
        <v>223</v>
      </c>
      <c r="I1271" s="43" t="s">
        <v>226</v>
      </c>
      <c r="J1271" s="43"/>
      <c r="K1271" s="121">
        <v>43754</v>
      </c>
      <c r="L1271" s="43"/>
      <c r="M1271" s="43"/>
      <c r="N1271" s="43" t="s">
        <v>11999</v>
      </c>
      <c r="O1271" s="121">
        <v>43755</v>
      </c>
      <c r="P1271" s="43" t="s">
        <v>389</v>
      </c>
      <c r="Q1271" s="31" t="b">
        <f>IF(AND(OR(G1271:G1275=DATOS!C$8,G1271:G1275=DATOS!C$9),H1271:H1275=DATOS!B$4),ROW(G1271:G1275))</f>
        <v>0</v>
      </c>
      <c r="R1271" s="31" t="str">
        <f t="shared" ca="1" si="0"/>
        <v/>
      </c>
      <c r="S1271" s="31">
        <f t="shared" ca="1" si="8"/>
        <v>0</v>
      </c>
      <c r="T1271" s="32"/>
      <c r="U1271" s="32"/>
      <c r="V1271" s="32"/>
      <c r="W1271" s="32"/>
      <c r="X1271" s="32"/>
      <c r="Y1271" s="32"/>
      <c r="Z1271" s="32"/>
      <c r="AA1271" s="32"/>
      <c r="AB1271" s="32"/>
      <c r="AC1271" s="32"/>
      <c r="AD1271" s="32"/>
      <c r="AE1271" s="32"/>
    </row>
    <row r="1272" spans="1:31" ht="12.75">
      <c r="A1272" s="37" t="s">
        <v>3847</v>
      </c>
      <c r="B1272" s="43" t="s">
        <v>9779</v>
      </c>
      <c r="C1272" s="45" t="s">
        <v>4681</v>
      </c>
      <c r="D1272" s="45" t="s">
        <v>266</v>
      </c>
      <c r="E1272" s="374">
        <v>43754</v>
      </c>
      <c r="F1272" s="43" t="s">
        <v>3902</v>
      </c>
      <c r="G1272" s="43" t="s">
        <v>271</v>
      </c>
      <c r="H1272" s="51" t="s">
        <v>223</v>
      </c>
      <c r="I1272" s="43" t="s">
        <v>273</v>
      </c>
      <c r="J1272" s="43"/>
      <c r="K1272" s="52"/>
      <c r="L1272" s="43"/>
      <c r="M1272" s="43"/>
      <c r="N1272" s="43" t="s">
        <v>7499</v>
      </c>
      <c r="O1272" s="121">
        <v>43754</v>
      </c>
      <c r="P1272" s="43" t="s">
        <v>276</v>
      </c>
      <c r="Q1272" s="31" t="b">
        <f>IF(AND(OR(G1272:G1276=DATOS!C$8,G1272:G1276=DATOS!C$9),H1272:H1276=DATOS!B$4),ROW(G1272:G1276))</f>
        <v>0</v>
      </c>
      <c r="R1272" s="31" t="str">
        <f t="shared" ca="1" si="0"/>
        <v/>
      </c>
      <c r="S1272" s="31">
        <f t="shared" ca="1" si="8"/>
        <v>0</v>
      </c>
      <c r="T1272" s="32"/>
      <c r="U1272" s="32"/>
      <c r="V1272" s="32"/>
      <c r="W1272" s="32"/>
      <c r="X1272" s="32"/>
      <c r="Y1272" s="32"/>
      <c r="Z1272" s="32"/>
      <c r="AA1272" s="32"/>
      <c r="AB1272" s="32"/>
      <c r="AC1272" s="32"/>
      <c r="AD1272" s="32"/>
      <c r="AE1272" s="32"/>
    </row>
    <row r="1273" spans="1:31" ht="12.75">
      <c r="A1273" s="37" t="s">
        <v>5621</v>
      </c>
      <c r="B1273" s="43" t="s">
        <v>6136</v>
      </c>
      <c r="C1273" s="45" t="s">
        <v>216</v>
      </c>
      <c r="D1273" s="45" t="s">
        <v>266</v>
      </c>
      <c r="E1273" s="374">
        <v>43754</v>
      </c>
      <c r="F1273" s="43" t="s">
        <v>4762</v>
      </c>
      <c r="G1273" s="43" t="s">
        <v>271</v>
      </c>
      <c r="H1273" s="51" t="s">
        <v>223</v>
      </c>
      <c r="I1273" s="43" t="s">
        <v>273</v>
      </c>
      <c r="J1273" s="43"/>
      <c r="K1273" s="52"/>
      <c r="L1273" s="43"/>
      <c r="M1273" s="43"/>
      <c r="N1273" s="43" t="s">
        <v>7499</v>
      </c>
      <c r="O1273" s="121">
        <v>43754</v>
      </c>
      <c r="P1273" s="43" t="s">
        <v>276</v>
      </c>
      <c r="Q1273" s="31" t="b">
        <f>IF(AND(OR(G1273:G1277=DATOS!C$8,G1273:G1277=DATOS!C$9),H1273:H1277=DATOS!B$4),ROW(G1273:G1277))</f>
        <v>0</v>
      </c>
      <c r="R1273" s="31" t="str">
        <f t="shared" ca="1" si="0"/>
        <v/>
      </c>
      <c r="S1273" s="31">
        <f t="shared" ca="1" si="8"/>
        <v>0</v>
      </c>
      <c r="T1273" s="32"/>
      <c r="U1273" s="32"/>
      <c r="V1273" s="32"/>
      <c r="W1273" s="32"/>
      <c r="X1273" s="32"/>
      <c r="Y1273" s="32"/>
      <c r="Z1273" s="32"/>
      <c r="AA1273" s="32"/>
      <c r="AB1273" s="32"/>
      <c r="AC1273" s="32"/>
      <c r="AD1273" s="32"/>
      <c r="AE1273" s="32"/>
    </row>
    <row r="1274" spans="1:31" ht="12.75">
      <c r="A1274" s="37" t="s">
        <v>4992</v>
      </c>
      <c r="B1274" s="43" t="s">
        <v>4994</v>
      </c>
      <c r="C1274" s="45" t="s">
        <v>4655</v>
      </c>
      <c r="D1274" s="45" t="s">
        <v>266</v>
      </c>
      <c r="E1274" s="374">
        <v>43754</v>
      </c>
      <c r="F1274" s="43" t="s">
        <v>12013</v>
      </c>
      <c r="G1274" s="43" t="s">
        <v>114</v>
      </c>
      <c r="H1274" s="51" t="s">
        <v>223</v>
      </c>
      <c r="I1274" s="43" t="s">
        <v>226</v>
      </c>
      <c r="J1274" s="43"/>
      <c r="K1274" s="52">
        <v>43755</v>
      </c>
      <c r="L1274" s="43"/>
      <c r="M1274" s="43"/>
      <c r="N1274" s="43" t="s">
        <v>12014</v>
      </c>
      <c r="O1274" s="121">
        <v>43756</v>
      </c>
      <c r="P1274" s="43" t="s">
        <v>276</v>
      </c>
      <c r="Q1274" s="31" t="b">
        <f>IF(AND(OR(G1274:G1278=DATOS!C$8,G1274:G1278=DATOS!C$9),H1274:H1278=DATOS!B$4),ROW(G1274:G1278))</f>
        <v>0</v>
      </c>
      <c r="R1274" s="31" t="str">
        <f t="shared" ca="1" si="0"/>
        <v/>
      </c>
      <c r="S1274" s="31">
        <f t="shared" ca="1" si="8"/>
        <v>0</v>
      </c>
      <c r="T1274" s="32"/>
      <c r="U1274" s="32"/>
      <c r="V1274" s="32"/>
      <c r="W1274" s="32"/>
      <c r="X1274" s="32"/>
      <c r="Y1274" s="32"/>
      <c r="Z1274" s="32"/>
      <c r="AA1274" s="32"/>
      <c r="AB1274" s="32"/>
      <c r="AC1274" s="32"/>
      <c r="AD1274" s="32"/>
      <c r="AE1274" s="32"/>
    </row>
    <row r="1275" spans="1:31" ht="12.75">
      <c r="A1275" s="37" t="s">
        <v>4724</v>
      </c>
      <c r="B1275" s="43" t="s">
        <v>4725</v>
      </c>
      <c r="C1275" s="45" t="s">
        <v>5086</v>
      </c>
      <c r="D1275" s="45" t="s">
        <v>266</v>
      </c>
      <c r="E1275" s="374">
        <v>43754</v>
      </c>
      <c r="F1275" s="43" t="s">
        <v>12017</v>
      </c>
      <c r="G1275" s="43" t="s">
        <v>114</v>
      </c>
      <c r="H1275" s="51" t="s">
        <v>223</v>
      </c>
      <c r="I1275" s="43" t="s">
        <v>226</v>
      </c>
      <c r="J1275" s="43"/>
      <c r="K1275" s="52"/>
      <c r="L1275" s="43"/>
      <c r="M1275" s="43"/>
      <c r="N1275" s="43" t="s">
        <v>832</v>
      </c>
      <c r="O1275" s="121">
        <v>43754</v>
      </c>
      <c r="P1275" s="43" t="s">
        <v>276</v>
      </c>
      <c r="Q1275" s="31" t="b">
        <f>IF(AND(OR(G1275:G1279=DATOS!C$8,G1275:G1279=DATOS!C$9),H1275:H1279=DATOS!B$4),ROW(G1275:G1279))</f>
        <v>0</v>
      </c>
      <c r="R1275" s="31" t="str">
        <f t="shared" ca="1" si="0"/>
        <v/>
      </c>
      <c r="S1275" s="31">
        <f t="shared" ca="1" si="8"/>
        <v>0</v>
      </c>
      <c r="T1275" s="32"/>
      <c r="U1275" s="32"/>
      <c r="V1275" s="32"/>
      <c r="W1275" s="32"/>
      <c r="X1275" s="32"/>
      <c r="Y1275" s="32"/>
      <c r="Z1275" s="32"/>
      <c r="AA1275" s="32"/>
      <c r="AB1275" s="32"/>
      <c r="AC1275" s="32"/>
      <c r="AD1275" s="32"/>
      <c r="AE1275" s="32"/>
    </row>
    <row r="1276" spans="1:31" ht="12.75">
      <c r="A1276" s="37" t="s">
        <v>4832</v>
      </c>
      <c r="B1276" s="43" t="s">
        <v>5768</v>
      </c>
      <c r="C1276" s="45" t="s">
        <v>216</v>
      </c>
      <c r="D1276" s="45" t="s">
        <v>4647</v>
      </c>
      <c r="E1276" s="374">
        <v>43755</v>
      </c>
      <c r="F1276" s="43" t="s">
        <v>8780</v>
      </c>
      <c r="G1276" s="43" t="s">
        <v>114</v>
      </c>
      <c r="H1276" s="51" t="s">
        <v>223</v>
      </c>
      <c r="I1276" s="43" t="s">
        <v>226</v>
      </c>
      <c r="J1276" s="43"/>
      <c r="K1276" s="52">
        <v>43755</v>
      </c>
      <c r="L1276" s="121">
        <v>43760</v>
      </c>
      <c r="M1276" s="121">
        <v>43761</v>
      </c>
      <c r="N1276" s="43" t="s">
        <v>12018</v>
      </c>
      <c r="O1276" s="121">
        <v>43761</v>
      </c>
      <c r="P1276" s="43" t="s">
        <v>4652</v>
      </c>
      <c r="Q1276" s="31" t="b">
        <f>IF(AND(OR(G1276:G1280=DATOS!C$8,G1276:G1280=DATOS!C$9),H1276:H1280=DATOS!B$4),ROW(G1276:G1280))</f>
        <v>0</v>
      </c>
      <c r="R1276" s="31" t="str">
        <f t="shared" ca="1" si="0"/>
        <v/>
      </c>
      <c r="S1276" s="31">
        <f t="shared" ca="1" si="8"/>
        <v>0</v>
      </c>
      <c r="T1276" s="32"/>
      <c r="U1276" s="32"/>
      <c r="V1276" s="32"/>
      <c r="W1276" s="32"/>
      <c r="X1276" s="32"/>
      <c r="Y1276" s="32"/>
      <c r="Z1276" s="32"/>
      <c r="AA1276" s="32"/>
      <c r="AB1276" s="32"/>
      <c r="AC1276" s="32"/>
      <c r="AD1276" s="32"/>
      <c r="AE1276" s="32"/>
    </row>
    <row r="1277" spans="1:31" ht="12.75">
      <c r="A1277" s="37" t="s">
        <v>12019</v>
      </c>
      <c r="B1277" s="43" t="s">
        <v>8494</v>
      </c>
      <c r="C1277" s="45" t="s">
        <v>701</v>
      </c>
      <c r="D1277" s="45" t="s">
        <v>4647</v>
      </c>
      <c r="E1277" s="374">
        <v>43755</v>
      </c>
      <c r="F1277" s="43" t="s">
        <v>12020</v>
      </c>
      <c r="G1277" s="43" t="s">
        <v>114</v>
      </c>
      <c r="H1277" s="51" t="s">
        <v>223</v>
      </c>
      <c r="I1277" s="43" t="s">
        <v>226</v>
      </c>
      <c r="J1277" s="43"/>
      <c r="K1277" s="52">
        <v>43757</v>
      </c>
      <c r="L1277" s="43"/>
      <c r="M1277" s="43"/>
      <c r="N1277" s="381" t="s">
        <v>10149</v>
      </c>
      <c r="O1277" s="121">
        <v>43759</v>
      </c>
      <c r="P1277" s="43" t="s">
        <v>12021</v>
      </c>
      <c r="Q1277" s="31" t="b">
        <f>IF(AND(OR(G1277:G1281=DATOS!C$8,G1277:G1281=DATOS!C$9),H1277:H1281=DATOS!B$4),ROW(G1277:G1281))</f>
        <v>0</v>
      </c>
      <c r="R1277" s="31" t="str">
        <f t="shared" ca="1" si="0"/>
        <v/>
      </c>
      <c r="S1277" s="31">
        <f t="shared" ca="1" si="8"/>
        <v>0</v>
      </c>
      <c r="T1277" s="32"/>
      <c r="U1277" s="32"/>
      <c r="V1277" s="32"/>
      <c r="W1277" s="32"/>
      <c r="X1277" s="32"/>
      <c r="Y1277" s="32"/>
      <c r="Z1277" s="32"/>
      <c r="AA1277" s="32"/>
      <c r="AB1277" s="32"/>
      <c r="AC1277" s="32"/>
      <c r="AD1277" s="32"/>
      <c r="AE1277" s="32"/>
    </row>
    <row r="1278" spans="1:31" ht="12.75">
      <c r="A1278" s="37" t="s">
        <v>8156</v>
      </c>
      <c r="B1278" s="43" t="s">
        <v>8157</v>
      </c>
      <c r="C1278" s="45" t="s">
        <v>414</v>
      </c>
      <c r="D1278" s="45" t="s">
        <v>266</v>
      </c>
      <c r="E1278" s="374">
        <v>43755</v>
      </c>
      <c r="F1278" s="43" t="s">
        <v>12025</v>
      </c>
      <c r="G1278" s="43" t="s">
        <v>114</v>
      </c>
      <c r="H1278" s="51" t="s">
        <v>223</v>
      </c>
      <c r="I1278" s="43" t="s">
        <v>226</v>
      </c>
      <c r="J1278" s="43"/>
      <c r="K1278" s="52"/>
      <c r="L1278" s="43"/>
      <c r="M1278" s="43"/>
      <c r="N1278" s="43" t="s">
        <v>12026</v>
      </c>
      <c r="O1278" s="121">
        <v>43755</v>
      </c>
      <c r="P1278" s="43" t="s">
        <v>276</v>
      </c>
      <c r="Q1278" s="31" t="b">
        <f>IF(AND(OR(G1278:G1282=DATOS!C$8,G1278:G1282=DATOS!C$9),H1278:H1282=DATOS!B$4),ROW(G1278:G1282))</f>
        <v>0</v>
      </c>
      <c r="R1278" s="31" t="str">
        <f t="shared" ca="1" si="0"/>
        <v/>
      </c>
      <c r="S1278" s="31">
        <f t="shared" ca="1" si="8"/>
        <v>0</v>
      </c>
      <c r="T1278" s="32"/>
      <c r="U1278" s="32"/>
      <c r="V1278" s="32"/>
      <c r="W1278" s="32"/>
      <c r="X1278" s="32"/>
      <c r="Y1278" s="32"/>
      <c r="Z1278" s="32"/>
      <c r="AA1278" s="32"/>
      <c r="AB1278" s="32"/>
      <c r="AC1278" s="32"/>
      <c r="AD1278" s="32"/>
      <c r="AE1278" s="32"/>
    </row>
    <row r="1279" spans="1:31" ht="12.75">
      <c r="A1279" s="37" t="s">
        <v>5179</v>
      </c>
      <c r="B1279" s="43" t="s">
        <v>5180</v>
      </c>
      <c r="C1279" s="45" t="s">
        <v>5009</v>
      </c>
      <c r="D1279" s="45" t="s">
        <v>266</v>
      </c>
      <c r="E1279" s="374">
        <v>43755</v>
      </c>
      <c r="F1279" s="43" t="s">
        <v>361</v>
      </c>
      <c r="G1279" s="43" t="s">
        <v>362</v>
      </c>
      <c r="H1279" s="51" t="s">
        <v>223</v>
      </c>
      <c r="I1279" s="43" t="s">
        <v>226</v>
      </c>
      <c r="J1279" s="43"/>
      <c r="K1279" s="52"/>
      <c r="L1279" s="43"/>
      <c r="M1279" s="43"/>
      <c r="N1279" s="43" t="s">
        <v>12028</v>
      </c>
      <c r="O1279" s="121">
        <v>43755</v>
      </c>
      <c r="P1279" s="43" t="s">
        <v>276</v>
      </c>
      <c r="Q1279" s="31" t="b">
        <f>IF(AND(OR(G1279:G1283=DATOS!C$8,G1279:G1283=DATOS!C$9),H1279:H1283=DATOS!B$4),ROW(G1279:G1283))</f>
        <v>0</v>
      </c>
      <c r="R1279" s="31" t="str">
        <f t="shared" ca="1" si="0"/>
        <v/>
      </c>
      <c r="S1279" s="31">
        <f t="shared" ca="1" si="8"/>
        <v>0</v>
      </c>
      <c r="T1279" s="32"/>
      <c r="U1279" s="32"/>
      <c r="V1279" s="32"/>
      <c r="W1279" s="32"/>
      <c r="X1279" s="32"/>
      <c r="Y1279" s="32"/>
      <c r="Z1279" s="32"/>
      <c r="AA1279" s="32"/>
      <c r="AB1279" s="32"/>
      <c r="AC1279" s="32"/>
      <c r="AD1279" s="32"/>
      <c r="AE1279" s="32"/>
    </row>
    <row r="1280" spans="1:31" ht="12.75">
      <c r="A1280" s="37" t="s">
        <v>11051</v>
      </c>
      <c r="B1280" s="43" t="s">
        <v>12031</v>
      </c>
      <c r="C1280" s="45" t="s">
        <v>263</v>
      </c>
      <c r="D1280" s="45" t="s">
        <v>7690</v>
      </c>
      <c r="E1280" s="374">
        <v>43755</v>
      </c>
      <c r="F1280" s="43" t="s">
        <v>9384</v>
      </c>
      <c r="G1280" s="43" t="s">
        <v>114</v>
      </c>
      <c r="H1280" s="51" t="s">
        <v>223</v>
      </c>
      <c r="I1280" s="43" t="s">
        <v>226</v>
      </c>
      <c r="J1280" s="43"/>
      <c r="K1280" s="52"/>
      <c r="L1280" s="43"/>
      <c r="M1280" s="43"/>
      <c r="N1280" s="43" t="s">
        <v>8702</v>
      </c>
      <c r="O1280" s="121">
        <v>43755</v>
      </c>
      <c r="P1280" s="43" t="s">
        <v>7650</v>
      </c>
      <c r="Q1280" s="31" t="b">
        <f>IF(AND(OR(G1280:G1284=DATOS!C$8,G1280:G1284=DATOS!C$9),H1280:H1284=DATOS!B$4),ROW(G1280:G1284))</f>
        <v>0</v>
      </c>
      <c r="R1280" s="31" t="str">
        <f t="shared" ca="1" si="0"/>
        <v/>
      </c>
      <c r="S1280" s="31">
        <f t="shared" ca="1" si="8"/>
        <v>0</v>
      </c>
      <c r="T1280" s="32"/>
      <c r="U1280" s="32"/>
      <c r="V1280" s="32"/>
      <c r="W1280" s="32"/>
      <c r="X1280" s="32"/>
      <c r="Y1280" s="32"/>
      <c r="Z1280" s="32"/>
      <c r="AA1280" s="32"/>
      <c r="AB1280" s="32"/>
      <c r="AC1280" s="32"/>
      <c r="AD1280" s="32"/>
      <c r="AE1280" s="32"/>
    </row>
    <row r="1281" spans="1:31" ht="12.75">
      <c r="A1281" s="37" t="s">
        <v>12034</v>
      </c>
      <c r="B1281" s="43" t="s">
        <v>4861</v>
      </c>
      <c r="C1281" s="45" t="s">
        <v>478</v>
      </c>
      <c r="D1281" s="45" t="s">
        <v>266</v>
      </c>
      <c r="E1281" s="374">
        <v>43755</v>
      </c>
      <c r="F1281" s="43" t="s">
        <v>361</v>
      </c>
      <c r="G1281" s="43" t="s">
        <v>384</v>
      </c>
      <c r="H1281" s="51" t="s">
        <v>223</v>
      </c>
      <c r="I1281" s="43" t="s">
        <v>226</v>
      </c>
      <c r="J1281" s="43"/>
      <c r="K1281" s="52"/>
      <c r="L1281" s="43"/>
      <c r="M1281" s="43"/>
      <c r="N1281" s="43" t="s">
        <v>8614</v>
      </c>
      <c r="O1281" s="121">
        <v>43759</v>
      </c>
      <c r="P1281" s="43" t="s">
        <v>12037</v>
      </c>
      <c r="Q1281" s="31" t="b">
        <f>IF(AND(OR(G1281:G1285=DATOS!C$8,G1281:G1285=DATOS!C$9),H1281:H1285=DATOS!B$4),ROW(G1281:G1285))</f>
        <v>0</v>
      </c>
      <c r="R1281" s="31" t="str">
        <f t="shared" ca="1" si="0"/>
        <v/>
      </c>
      <c r="S1281" s="31">
        <f t="shared" ca="1" si="8"/>
        <v>0</v>
      </c>
      <c r="T1281" s="32"/>
      <c r="U1281" s="32"/>
      <c r="V1281" s="32"/>
      <c r="W1281" s="32"/>
      <c r="X1281" s="32"/>
      <c r="Y1281" s="32"/>
      <c r="Z1281" s="32"/>
      <c r="AA1281" s="32"/>
      <c r="AB1281" s="32"/>
      <c r="AC1281" s="32"/>
      <c r="AD1281" s="32"/>
      <c r="AE1281" s="32"/>
    </row>
    <row r="1282" spans="1:31" ht="12.75">
      <c r="A1282" s="37" t="s">
        <v>11099</v>
      </c>
      <c r="B1282" s="184" t="s">
        <v>11102</v>
      </c>
      <c r="C1282" s="45" t="s">
        <v>263</v>
      </c>
      <c r="D1282" s="45" t="s">
        <v>4647</v>
      </c>
      <c r="E1282" s="374">
        <v>43756</v>
      </c>
      <c r="F1282" s="43" t="s">
        <v>4656</v>
      </c>
      <c r="G1282" s="43" t="s">
        <v>114</v>
      </c>
      <c r="H1282" s="51" t="s">
        <v>223</v>
      </c>
      <c r="I1282" s="43" t="s">
        <v>226</v>
      </c>
      <c r="J1282" s="43"/>
      <c r="K1282" s="374">
        <v>43756</v>
      </c>
      <c r="L1282" s="43"/>
      <c r="M1282" s="43"/>
      <c r="N1282" s="43" t="s">
        <v>12041</v>
      </c>
      <c r="O1282" s="121">
        <v>43756</v>
      </c>
      <c r="P1282" s="43" t="s">
        <v>4652</v>
      </c>
      <c r="Q1282" s="31" t="b">
        <f>IF(AND(OR(G1282:G1286=DATOS!C$8,G1282:G1286=DATOS!C$9),H1282:H1286=DATOS!B$4),ROW(G1282:G1286))</f>
        <v>0</v>
      </c>
      <c r="R1282" s="31" t="str">
        <f t="shared" ca="1" si="0"/>
        <v/>
      </c>
      <c r="S1282" s="31">
        <f t="shared" ca="1" si="8"/>
        <v>0</v>
      </c>
      <c r="T1282" s="32"/>
      <c r="U1282" s="32"/>
      <c r="V1282" s="32"/>
      <c r="W1282" s="32"/>
      <c r="X1282" s="32"/>
      <c r="Y1282" s="32"/>
      <c r="Z1282" s="32"/>
      <c r="AA1282" s="32"/>
      <c r="AB1282" s="32"/>
      <c r="AC1282" s="32"/>
      <c r="AD1282" s="32"/>
      <c r="AE1282" s="32"/>
    </row>
    <row r="1283" spans="1:31" ht="12.75">
      <c r="A1283" s="37" t="s">
        <v>10456</v>
      </c>
      <c r="B1283" s="43" t="s">
        <v>7859</v>
      </c>
      <c r="C1283" s="45" t="s">
        <v>624</v>
      </c>
      <c r="D1283" s="45" t="s">
        <v>4647</v>
      </c>
      <c r="E1283" s="374">
        <v>43756</v>
      </c>
      <c r="F1283" s="43" t="s">
        <v>4662</v>
      </c>
      <c r="G1283" s="43" t="s">
        <v>271</v>
      </c>
      <c r="H1283" s="51" t="s">
        <v>223</v>
      </c>
      <c r="I1283" s="43" t="s">
        <v>226</v>
      </c>
      <c r="J1283" s="43"/>
      <c r="K1283" s="52">
        <v>43756</v>
      </c>
      <c r="L1283" s="43"/>
      <c r="M1283" s="43"/>
      <c r="N1283" s="43" t="s">
        <v>12046</v>
      </c>
      <c r="O1283" s="121">
        <v>43756</v>
      </c>
      <c r="P1283" s="43" t="s">
        <v>4652</v>
      </c>
      <c r="Q1283" s="31" t="b">
        <f>IF(AND(OR(G1283:G1287=DATOS!C$8,G1283:G1287=DATOS!C$9),H1283:H1287=DATOS!B$4),ROW(G1283:G1287))</f>
        <v>0</v>
      </c>
      <c r="R1283" s="31" t="str">
        <f t="shared" ca="1" si="0"/>
        <v/>
      </c>
      <c r="S1283" s="31">
        <f t="shared" ca="1" si="8"/>
        <v>0</v>
      </c>
      <c r="T1283" s="32"/>
      <c r="U1283" s="32"/>
      <c r="V1283" s="32"/>
      <c r="W1283" s="32"/>
      <c r="X1283" s="32"/>
      <c r="Y1283" s="32"/>
      <c r="Z1283" s="32"/>
      <c r="AA1283" s="32"/>
      <c r="AB1283" s="32"/>
      <c r="AC1283" s="32"/>
      <c r="AD1283" s="32"/>
      <c r="AE1283" s="32"/>
    </row>
    <row r="1284" spans="1:31" ht="12.75">
      <c r="A1284" s="37" t="s">
        <v>6088</v>
      </c>
      <c r="B1284" s="43" t="s">
        <v>12048</v>
      </c>
      <c r="C1284" s="45" t="s">
        <v>942</v>
      </c>
      <c r="D1284" s="45" t="s">
        <v>266</v>
      </c>
      <c r="E1284" s="374">
        <v>43756</v>
      </c>
      <c r="F1284" s="43" t="s">
        <v>361</v>
      </c>
      <c r="G1284" s="43" t="s">
        <v>114</v>
      </c>
      <c r="H1284" s="51" t="s">
        <v>223</v>
      </c>
      <c r="I1284" s="43" t="s">
        <v>226</v>
      </c>
      <c r="J1284" s="43"/>
      <c r="K1284" s="52"/>
      <c r="L1284" s="43"/>
      <c r="M1284" s="43"/>
      <c r="N1284" s="43" t="s">
        <v>7368</v>
      </c>
      <c r="O1284" s="121">
        <v>43756</v>
      </c>
      <c r="P1284" s="43" t="s">
        <v>276</v>
      </c>
      <c r="Q1284" s="31" t="b">
        <f>IF(AND(OR(G1284:G1288=DATOS!C$8,G1284:G1288=DATOS!C$9),H1284:H1288=DATOS!B$4),ROW(G1284:G1288))</f>
        <v>0</v>
      </c>
      <c r="R1284" s="31" t="str">
        <f t="shared" ca="1" si="0"/>
        <v/>
      </c>
      <c r="S1284" s="31">
        <f t="shared" ca="1" si="8"/>
        <v>0</v>
      </c>
      <c r="T1284" s="32"/>
      <c r="U1284" s="32"/>
      <c r="V1284" s="32"/>
      <c r="W1284" s="32"/>
      <c r="X1284" s="32"/>
      <c r="Y1284" s="32"/>
      <c r="Z1284" s="32"/>
      <c r="AA1284" s="32"/>
      <c r="AB1284" s="32"/>
      <c r="AC1284" s="32"/>
      <c r="AD1284" s="32"/>
      <c r="AE1284" s="32"/>
    </row>
    <row r="1285" spans="1:31" ht="12.75">
      <c r="A1285" s="37" t="s">
        <v>7876</v>
      </c>
      <c r="B1285" s="43" t="s">
        <v>5957</v>
      </c>
      <c r="C1285" s="45" t="s">
        <v>5151</v>
      </c>
      <c r="D1285" s="45" t="s">
        <v>4647</v>
      </c>
      <c r="E1285" s="374">
        <v>43756</v>
      </c>
      <c r="F1285" s="43" t="s">
        <v>5152</v>
      </c>
      <c r="G1285" s="43" t="s">
        <v>114</v>
      </c>
      <c r="H1285" s="51" t="s">
        <v>223</v>
      </c>
      <c r="I1285" s="43" t="s">
        <v>273</v>
      </c>
      <c r="J1285" s="43"/>
      <c r="K1285" s="374">
        <v>43756</v>
      </c>
      <c r="L1285" s="43"/>
      <c r="M1285" s="43"/>
      <c r="N1285" s="31"/>
      <c r="O1285" s="31"/>
      <c r="P1285" s="31"/>
      <c r="Q1285" s="31" t="b">
        <f>IF(AND(OR(G1285:G1289=DATOS!C$8,G1285:G1289=DATOS!C$9),H1285:H1289=DATOS!B$4),ROW(G1285:G1289))</f>
        <v>0</v>
      </c>
      <c r="R1285" s="31" t="str">
        <f t="shared" ca="1" si="0"/>
        <v/>
      </c>
      <c r="S1285" s="31">
        <f t="shared" ca="1" si="8"/>
        <v>0</v>
      </c>
      <c r="T1285" s="32"/>
      <c r="U1285" s="32"/>
      <c r="V1285" s="32"/>
      <c r="W1285" s="32"/>
      <c r="X1285" s="32"/>
      <c r="Y1285" s="32"/>
      <c r="Z1285" s="32"/>
      <c r="AA1285" s="32"/>
      <c r="AB1285" s="32"/>
      <c r="AC1285" s="32"/>
      <c r="AD1285" s="32"/>
      <c r="AE1285" s="32"/>
    </row>
    <row r="1286" spans="1:31" ht="12.75">
      <c r="A1286" s="37" t="s">
        <v>12055</v>
      </c>
      <c r="B1286" s="43" t="s">
        <v>10591</v>
      </c>
      <c r="C1286" s="45" t="s">
        <v>6317</v>
      </c>
      <c r="D1286" s="45" t="s">
        <v>266</v>
      </c>
      <c r="E1286" s="374">
        <v>43756</v>
      </c>
      <c r="F1286" s="43" t="s">
        <v>361</v>
      </c>
      <c r="G1286" s="43" t="s">
        <v>114</v>
      </c>
      <c r="H1286" s="51" t="s">
        <v>223</v>
      </c>
      <c r="I1286" s="43" t="s">
        <v>126</v>
      </c>
      <c r="J1286" s="43"/>
      <c r="K1286" s="52"/>
      <c r="L1286" s="43"/>
      <c r="M1286" s="43"/>
      <c r="N1286" s="43" t="s">
        <v>12058</v>
      </c>
      <c r="O1286" s="121">
        <v>43756</v>
      </c>
      <c r="P1286" s="43" t="s">
        <v>276</v>
      </c>
      <c r="Q1286" s="31" t="b">
        <f>IF(AND(OR(G1286:G1290=DATOS!C$8,G1286:G1290=DATOS!C$9),H1286:H1290=DATOS!B$4),ROW(G1286:G1290))</f>
        <v>0</v>
      </c>
      <c r="R1286" s="31" t="str">
        <f t="shared" ca="1" si="0"/>
        <v/>
      </c>
      <c r="S1286" s="31">
        <f t="shared" ca="1" si="8"/>
        <v>0</v>
      </c>
      <c r="T1286" s="32"/>
      <c r="U1286" s="32"/>
      <c r="V1286" s="32"/>
      <c r="W1286" s="32"/>
      <c r="X1286" s="32"/>
      <c r="Y1286" s="32"/>
      <c r="Z1286" s="32"/>
      <c r="AA1286" s="32"/>
      <c r="AB1286" s="32"/>
      <c r="AC1286" s="32"/>
      <c r="AD1286" s="32"/>
      <c r="AE1286" s="32"/>
    </row>
    <row r="1287" spans="1:31" ht="12.75">
      <c r="A1287" s="37" t="s">
        <v>12059</v>
      </c>
      <c r="B1287" s="43" t="s">
        <v>9182</v>
      </c>
      <c r="C1287" s="45" t="s">
        <v>216</v>
      </c>
      <c r="D1287" s="45" t="s">
        <v>266</v>
      </c>
      <c r="E1287" s="374">
        <v>43756</v>
      </c>
      <c r="F1287" s="43" t="s">
        <v>481</v>
      </c>
      <c r="G1287" s="43" t="s">
        <v>483</v>
      </c>
      <c r="H1287" s="51" t="s">
        <v>223</v>
      </c>
      <c r="I1287" s="43" t="s">
        <v>226</v>
      </c>
      <c r="J1287" s="43"/>
      <c r="K1287" s="52"/>
      <c r="L1287" s="43"/>
      <c r="M1287" s="43"/>
      <c r="N1287" s="43" t="s">
        <v>12063</v>
      </c>
      <c r="O1287" s="121">
        <v>43756</v>
      </c>
      <c r="P1287" s="43" t="s">
        <v>276</v>
      </c>
      <c r="Q1287" s="31" t="b">
        <f>IF(AND(OR(G1287:G1291=DATOS!C$8,G1287:G1291=DATOS!C$9),H1287:H1291=DATOS!B$4),ROW(G1287:G1291))</f>
        <v>0</v>
      </c>
      <c r="R1287" s="31" t="str">
        <f t="shared" ca="1" si="0"/>
        <v/>
      </c>
      <c r="S1287" s="31">
        <f t="shared" ca="1" si="8"/>
        <v>0</v>
      </c>
      <c r="T1287" s="32"/>
      <c r="U1287" s="32"/>
      <c r="V1287" s="32"/>
      <c r="W1287" s="32"/>
      <c r="X1287" s="32"/>
      <c r="Y1287" s="32"/>
      <c r="Z1287" s="32"/>
      <c r="AA1287" s="32"/>
      <c r="AB1287" s="32"/>
      <c r="AC1287" s="32"/>
      <c r="AD1287" s="32"/>
      <c r="AE1287" s="32"/>
    </row>
    <row r="1288" spans="1:31" ht="12.75">
      <c r="A1288" s="37" t="s">
        <v>10968</v>
      </c>
      <c r="B1288" s="43" t="s">
        <v>8764</v>
      </c>
      <c r="C1288" s="45" t="s">
        <v>90</v>
      </c>
      <c r="D1288" s="45" t="s">
        <v>4647</v>
      </c>
      <c r="E1288" s="374">
        <v>43756</v>
      </c>
      <c r="F1288" s="43" t="s">
        <v>481</v>
      </c>
      <c r="G1288" s="43" t="s">
        <v>483</v>
      </c>
      <c r="H1288" s="51" t="s">
        <v>223</v>
      </c>
      <c r="I1288" s="43" t="s">
        <v>273</v>
      </c>
      <c r="J1288" s="43"/>
      <c r="K1288" s="52">
        <v>43754</v>
      </c>
      <c r="L1288" s="121">
        <v>43761</v>
      </c>
      <c r="M1288" s="43"/>
      <c r="N1288" s="43" t="s">
        <v>12063</v>
      </c>
      <c r="O1288" s="121">
        <v>43760</v>
      </c>
      <c r="P1288" s="43" t="s">
        <v>4675</v>
      </c>
      <c r="Q1288" s="31" t="b">
        <f>IF(AND(OR(G1288:G1292=DATOS!C$8,G1288:G1292=DATOS!C$9),H1288:H1292=DATOS!B$4),ROW(G1288:G1292))</f>
        <v>0</v>
      </c>
      <c r="R1288" s="31" t="str">
        <f t="shared" ca="1" si="0"/>
        <v/>
      </c>
      <c r="S1288" s="31">
        <f t="shared" ca="1" si="8"/>
        <v>0</v>
      </c>
      <c r="T1288" s="32"/>
      <c r="U1288" s="32"/>
      <c r="V1288" s="32"/>
      <c r="W1288" s="32"/>
      <c r="X1288" s="32"/>
      <c r="Y1288" s="32"/>
      <c r="Z1288" s="32"/>
      <c r="AA1288" s="32"/>
      <c r="AB1288" s="32"/>
      <c r="AC1288" s="32"/>
      <c r="AD1288" s="32"/>
      <c r="AE1288" s="32"/>
    </row>
    <row r="1289" spans="1:31" ht="12.75">
      <c r="A1289" s="37" t="s">
        <v>12067</v>
      </c>
      <c r="B1289" s="43" t="s">
        <v>12068</v>
      </c>
      <c r="C1289" s="45" t="s">
        <v>4655</v>
      </c>
      <c r="D1289" s="45" t="s">
        <v>4647</v>
      </c>
      <c r="E1289" s="374">
        <v>43756</v>
      </c>
      <c r="F1289" s="43" t="s">
        <v>12071</v>
      </c>
      <c r="G1289" s="43" t="s">
        <v>114</v>
      </c>
      <c r="H1289" s="51" t="s">
        <v>223</v>
      </c>
      <c r="I1289" s="43" t="s">
        <v>226</v>
      </c>
      <c r="J1289" s="43"/>
      <c r="K1289" s="374">
        <v>43756</v>
      </c>
      <c r="L1289" s="43"/>
      <c r="M1289" s="43"/>
      <c r="N1289" s="43" t="s">
        <v>12072</v>
      </c>
      <c r="O1289" s="121">
        <v>43756</v>
      </c>
      <c r="P1289" s="43" t="s">
        <v>4652</v>
      </c>
      <c r="Q1289" s="31" t="b">
        <f>IF(AND(OR(G1289:G1293=DATOS!C$8,G1289:G1293=DATOS!C$9),H1289:H1293=DATOS!B$4),ROW(G1289:G1293))</f>
        <v>0</v>
      </c>
      <c r="R1289" s="31" t="str">
        <f t="shared" ca="1" si="0"/>
        <v/>
      </c>
      <c r="S1289" s="31">
        <f t="shared" ca="1" si="8"/>
        <v>0</v>
      </c>
      <c r="T1289" s="32"/>
      <c r="U1289" s="32"/>
      <c r="V1289" s="32"/>
      <c r="W1289" s="32"/>
      <c r="X1289" s="32"/>
      <c r="Y1289" s="32"/>
      <c r="Z1289" s="32"/>
      <c r="AA1289" s="32"/>
      <c r="AB1289" s="32"/>
      <c r="AC1289" s="32"/>
      <c r="AD1289" s="32"/>
      <c r="AE1289" s="32"/>
    </row>
    <row r="1290" spans="1:31" ht="12.75">
      <c r="A1290" s="37" t="s">
        <v>12078</v>
      </c>
      <c r="B1290" s="43" t="s">
        <v>12080</v>
      </c>
      <c r="C1290" s="45" t="s">
        <v>263</v>
      </c>
      <c r="D1290" s="45" t="s">
        <v>266</v>
      </c>
      <c r="E1290" s="374">
        <v>43756</v>
      </c>
      <c r="F1290" s="43" t="s">
        <v>361</v>
      </c>
      <c r="G1290" s="43" t="s">
        <v>384</v>
      </c>
      <c r="H1290" s="51" t="s">
        <v>223</v>
      </c>
      <c r="I1290" s="43" t="s">
        <v>226</v>
      </c>
      <c r="J1290" s="43"/>
      <c r="K1290" s="52"/>
      <c r="L1290" s="43"/>
      <c r="M1290" s="43"/>
      <c r="N1290" s="43" t="s">
        <v>5158</v>
      </c>
      <c r="O1290" s="121">
        <v>43757</v>
      </c>
      <c r="P1290" s="43" t="s">
        <v>389</v>
      </c>
      <c r="Q1290" s="31" t="b">
        <f>IF(AND(OR(G1290:G1294=DATOS!C$8,G1290:G1294=DATOS!C$9),H1290:H1294=DATOS!B$4),ROW(G1290:G1294))</f>
        <v>0</v>
      </c>
      <c r="R1290" s="31" t="str">
        <f t="shared" ca="1" si="0"/>
        <v/>
      </c>
      <c r="S1290" s="31">
        <f t="shared" ca="1" si="8"/>
        <v>0</v>
      </c>
      <c r="T1290" s="32"/>
      <c r="U1290" s="32"/>
      <c r="V1290" s="32"/>
      <c r="W1290" s="32"/>
      <c r="X1290" s="32"/>
      <c r="Y1290" s="32"/>
      <c r="Z1290" s="32"/>
      <c r="AA1290" s="32"/>
      <c r="AB1290" s="32"/>
      <c r="AC1290" s="32"/>
      <c r="AD1290" s="32"/>
      <c r="AE1290" s="32"/>
    </row>
    <row r="1291" spans="1:31" ht="12.75">
      <c r="A1291" s="320" t="s">
        <v>12082</v>
      </c>
      <c r="B1291" s="43" t="s">
        <v>10411</v>
      </c>
      <c r="C1291" s="45" t="s">
        <v>4784</v>
      </c>
      <c r="D1291" s="45" t="s">
        <v>4647</v>
      </c>
      <c r="E1291" s="374">
        <v>43757</v>
      </c>
      <c r="F1291" s="43" t="s">
        <v>12083</v>
      </c>
      <c r="G1291" s="43" t="s">
        <v>114</v>
      </c>
      <c r="H1291" s="51" t="s">
        <v>223</v>
      </c>
      <c r="I1291" s="43" t="s">
        <v>226</v>
      </c>
      <c r="J1291" s="43"/>
      <c r="K1291" s="374">
        <v>43757</v>
      </c>
      <c r="L1291" s="43"/>
      <c r="M1291" s="43"/>
      <c r="N1291" s="43" t="s">
        <v>368</v>
      </c>
      <c r="O1291" s="121">
        <v>43757</v>
      </c>
      <c r="P1291" s="43" t="s">
        <v>4652</v>
      </c>
      <c r="Q1291" s="31" t="b">
        <f>IF(AND(OR(G1291:G1295=DATOS!C$8,G1291:G1295=DATOS!C$9),H1291:H1295=DATOS!B$4),ROW(G1291:G1295))</f>
        <v>0</v>
      </c>
      <c r="R1291" s="31" t="str">
        <f t="shared" ca="1" si="0"/>
        <v/>
      </c>
      <c r="S1291" s="31">
        <f t="shared" ca="1" si="8"/>
        <v>0</v>
      </c>
      <c r="T1291" s="32"/>
      <c r="U1291" s="32"/>
      <c r="V1291" s="32"/>
      <c r="W1291" s="32"/>
      <c r="X1291" s="32"/>
      <c r="Y1291" s="32"/>
      <c r="Z1291" s="32"/>
      <c r="AA1291" s="32"/>
      <c r="AB1291" s="32"/>
      <c r="AC1291" s="32"/>
      <c r="AD1291" s="32"/>
      <c r="AE1291" s="32"/>
    </row>
    <row r="1292" spans="1:31" ht="12.75">
      <c r="A1292" s="37" t="s">
        <v>12086</v>
      </c>
      <c r="B1292" s="43" t="s">
        <v>4890</v>
      </c>
      <c r="C1292" s="45" t="s">
        <v>4491</v>
      </c>
      <c r="D1292" s="45" t="s">
        <v>4647</v>
      </c>
      <c r="E1292" s="374">
        <v>43757</v>
      </c>
      <c r="F1292" s="43" t="s">
        <v>12083</v>
      </c>
      <c r="G1292" s="43" t="s">
        <v>114</v>
      </c>
      <c r="H1292" s="51" t="s">
        <v>223</v>
      </c>
      <c r="I1292" s="43" t="s">
        <v>226</v>
      </c>
      <c r="J1292" s="43"/>
      <c r="K1292" s="374">
        <v>43757</v>
      </c>
      <c r="L1292" s="43"/>
      <c r="M1292" s="43"/>
      <c r="N1292" s="43" t="s">
        <v>368</v>
      </c>
      <c r="O1292" s="121">
        <v>43757</v>
      </c>
      <c r="P1292" s="43" t="s">
        <v>4652</v>
      </c>
      <c r="Q1292" s="31" t="b">
        <f>IF(AND(OR(G1292:G1296=DATOS!C$8,G1292:G1296=DATOS!C$9),H1292:H1296=DATOS!B$4),ROW(G1292:G1296))</f>
        <v>0</v>
      </c>
      <c r="R1292" s="31" t="str">
        <f t="shared" ca="1" si="0"/>
        <v/>
      </c>
      <c r="S1292" s="31">
        <f t="shared" ca="1" si="8"/>
        <v>0</v>
      </c>
      <c r="T1292" s="32"/>
      <c r="U1292" s="32"/>
      <c r="V1292" s="32"/>
      <c r="W1292" s="32"/>
      <c r="X1292" s="32"/>
      <c r="Y1292" s="32"/>
      <c r="Z1292" s="32"/>
      <c r="AA1292" s="32"/>
      <c r="AB1292" s="32"/>
      <c r="AC1292" s="32"/>
      <c r="AD1292" s="32"/>
      <c r="AE1292" s="32"/>
    </row>
    <row r="1293" spans="1:31" ht="12.75">
      <c r="A1293" s="37" t="s">
        <v>4975</v>
      </c>
      <c r="B1293" s="43" t="s">
        <v>215</v>
      </c>
      <c r="C1293" s="45" t="s">
        <v>216</v>
      </c>
      <c r="D1293" s="45" t="s">
        <v>266</v>
      </c>
      <c r="E1293" s="374">
        <v>43757</v>
      </c>
      <c r="F1293" s="43" t="s">
        <v>361</v>
      </c>
      <c r="G1293" s="43" t="s">
        <v>4846</v>
      </c>
      <c r="H1293" s="51" t="s">
        <v>223</v>
      </c>
      <c r="I1293" s="43" t="s">
        <v>226</v>
      </c>
      <c r="J1293" s="43"/>
      <c r="K1293" s="52"/>
      <c r="L1293" s="43"/>
      <c r="M1293" s="43"/>
      <c r="N1293" s="43" t="s">
        <v>368</v>
      </c>
      <c r="O1293" s="121">
        <v>43757</v>
      </c>
      <c r="P1293" s="43" t="s">
        <v>276</v>
      </c>
      <c r="Q1293" s="31" t="b">
        <f>IF(AND(OR(G1293:G1297=DATOS!C$8,G1293:G1297=DATOS!C$9),H1293:H1297=DATOS!B$4),ROW(G1293:G1297))</f>
        <v>0</v>
      </c>
      <c r="R1293" s="31" t="str">
        <f t="shared" ca="1" si="0"/>
        <v/>
      </c>
      <c r="S1293" s="31">
        <f t="shared" ca="1" si="8"/>
        <v>0</v>
      </c>
      <c r="T1293" s="32"/>
      <c r="U1293" s="32"/>
      <c r="V1293" s="32"/>
      <c r="W1293" s="32"/>
      <c r="X1293" s="32"/>
      <c r="Y1293" s="32"/>
      <c r="Z1293" s="32"/>
      <c r="AA1293" s="32"/>
      <c r="AB1293" s="32"/>
      <c r="AC1293" s="32"/>
      <c r="AD1293" s="32"/>
      <c r="AE1293" s="32"/>
    </row>
    <row r="1294" spans="1:31" ht="12.75">
      <c r="A1294" s="37" t="s">
        <v>5931</v>
      </c>
      <c r="B1294" s="43" t="s">
        <v>5658</v>
      </c>
      <c r="C1294" s="45" t="s">
        <v>4726</v>
      </c>
      <c r="D1294" s="45" t="s">
        <v>266</v>
      </c>
      <c r="E1294" s="374">
        <v>43757</v>
      </c>
      <c r="F1294" s="43" t="s">
        <v>361</v>
      </c>
      <c r="G1294" s="43" t="s">
        <v>114</v>
      </c>
      <c r="H1294" s="51" t="s">
        <v>223</v>
      </c>
      <c r="I1294" s="43" t="s">
        <v>226</v>
      </c>
      <c r="J1294" s="43"/>
      <c r="K1294" s="52"/>
      <c r="L1294" s="43"/>
      <c r="M1294" s="43"/>
      <c r="N1294" s="43" t="s">
        <v>368</v>
      </c>
      <c r="O1294" s="121">
        <v>43757</v>
      </c>
      <c r="P1294" s="43" t="s">
        <v>276</v>
      </c>
      <c r="Q1294" s="31" t="b">
        <f>IF(AND(OR(G1294:G1298=DATOS!C$8,G1294:G1298=DATOS!C$9),H1294:H1298=DATOS!B$4),ROW(G1294:G1298))</f>
        <v>0</v>
      </c>
      <c r="R1294" s="31" t="str">
        <f t="shared" ca="1" si="0"/>
        <v/>
      </c>
      <c r="S1294" s="31">
        <f t="shared" ca="1" si="8"/>
        <v>0</v>
      </c>
      <c r="T1294" s="32"/>
      <c r="U1294" s="32"/>
      <c r="V1294" s="32"/>
      <c r="W1294" s="32"/>
      <c r="X1294" s="32"/>
      <c r="Y1294" s="32"/>
      <c r="Z1294" s="32"/>
      <c r="AA1294" s="32"/>
      <c r="AB1294" s="32"/>
      <c r="AC1294" s="32"/>
      <c r="AD1294" s="32"/>
      <c r="AE1294" s="32"/>
    </row>
    <row r="1295" spans="1:31" ht="12.75">
      <c r="A1295" s="37" t="s">
        <v>5030</v>
      </c>
      <c r="B1295" s="43" t="s">
        <v>10808</v>
      </c>
      <c r="C1295" s="45" t="s">
        <v>263</v>
      </c>
      <c r="D1295" s="45" t="s">
        <v>266</v>
      </c>
      <c r="E1295" s="374">
        <v>43757</v>
      </c>
      <c r="F1295" s="43" t="s">
        <v>361</v>
      </c>
      <c r="G1295" s="43" t="s">
        <v>4846</v>
      </c>
      <c r="H1295" s="51" t="s">
        <v>223</v>
      </c>
      <c r="I1295" s="43" t="s">
        <v>226</v>
      </c>
      <c r="J1295" s="43"/>
      <c r="K1295" s="52"/>
      <c r="L1295" s="43"/>
      <c r="M1295" s="43"/>
      <c r="N1295" s="43" t="s">
        <v>7499</v>
      </c>
      <c r="O1295" s="121">
        <v>43757</v>
      </c>
      <c r="P1295" s="43" t="s">
        <v>276</v>
      </c>
      <c r="Q1295" s="31" t="b">
        <f>IF(AND(OR(G1295:G1299=DATOS!C$8,G1295:G1299=DATOS!C$9),H1295:H1299=DATOS!B$4),ROW(G1295:G1299))</f>
        <v>0</v>
      </c>
      <c r="R1295" s="31" t="str">
        <f t="shared" ca="1" si="0"/>
        <v/>
      </c>
      <c r="S1295" s="31">
        <f t="shared" ca="1" si="8"/>
        <v>0</v>
      </c>
      <c r="T1295" s="32"/>
      <c r="U1295" s="32"/>
      <c r="V1295" s="32"/>
      <c r="W1295" s="32"/>
      <c r="X1295" s="32"/>
      <c r="Y1295" s="32"/>
      <c r="Z1295" s="32"/>
      <c r="AA1295" s="32"/>
      <c r="AB1295" s="32"/>
      <c r="AC1295" s="32"/>
      <c r="AD1295" s="32"/>
      <c r="AE1295" s="32"/>
    </row>
    <row r="1296" spans="1:31" ht="12.75">
      <c r="A1296" s="37" t="s">
        <v>12099</v>
      </c>
      <c r="B1296" s="43" t="s">
        <v>10290</v>
      </c>
      <c r="C1296" s="45" t="s">
        <v>701</v>
      </c>
      <c r="D1296" s="45" t="s">
        <v>266</v>
      </c>
      <c r="E1296" s="374">
        <v>43757</v>
      </c>
      <c r="F1296" s="43" t="s">
        <v>864</v>
      </c>
      <c r="G1296" s="43" t="s">
        <v>271</v>
      </c>
      <c r="H1296" s="51" t="s">
        <v>223</v>
      </c>
      <c r="I1296" s="43" t="s">
        <v>226</v>
      </c>
      <c r="J1296" s="43"/>
      <c r="K1296" s="52"/>
      <c r="L1296" s="43"/>
      <c r="M1296" s="43"/>
      <c r="N1296" s="43" t="s">
        <v>7499</v>
      </c>
      <c r="O1296" s="121">
        <v>43757</v>
      </c>
      <c r="P1296" s="43" t="s">
        <v>276</v>
      </c>
      <c r="Q1296" s="31" t="b">
        <f>IF(AND(OR(G1296:G1300=DATOS!C$8,G1296:G1300=DATOS!C$9),H1296:H1300=DATOS!B$4),ROW(G1296:G1300))</f>
        <v>0</v>
      </c>
      <c r="R1296" s="31" t="str">
        <f t="shared" ca="1" si="0"/>
        <v/>
      </c>
      <c r="S1296" s="31">
        <f t="shared" ca="1" si="8"/>
        <v>0</v>
      </c>
      <c r="T1296" s="32"/>
      <c r="U1296" s="32"/>
      <c r="V1296" s="32"/>
      <c r="W1296" s="32"/>
      <c r="X1296" s="32"/>
      <c r="Y1296" s="32"/>
      <c r="Z1296" s="32"/>
      <c r="AA1296" s="32"/>
      <c r="AB1296" s="32"/>
      <c r="AC1296" s="32"/>
      <c r="AD1296" s="32"/>
      <c r="AE1296" s="32"/>
    </row>
    <row r="1297" spans="1:31" ht="12.75">
      <c r="A1297" s="37" t="s">
        <v>6940</v>
      </c>
      <c r="B1297" s="43" t="s">
        <v>5933</v>
      </c>
      <c r="C1297" s="45" t="s">
        <v>414</v>
      </c>
      <c r="D1297" s="45" t="s">
        <v>4647</v>
      </c>
      <c r="E1297" s="374">
        <v>43757</v>
      </c>
      <c r="F1297" s="43" t="s">
        <v>12103</v>
      </c>
      <c r="G1297" s="43" t="s">
        <v>114</v>
      </c>
      <c r="H1297" s="51" t="s">
        <v>223</v>
      </c>
      <c r="I1297" s="43" t="s">
        <v>226</v>
      </c>
      <c r="J1297" s="43"/>
      <c r="K1297" s="374">
        <v>43757</v>
      </c>
      <c r="L1297" s="43"/>
      <c r="M1297" s="43"/>
      <c r="N1297" s="43" t="s">
        <v>4698</v>
      </c>
      <c r="O1297" s="121">
        <v>43757</v>
      </c>
      <c r="P1297" s="43" t="s">
        <v>4652</v>
      </c>
      <c r="Q1297" s="31" t="b">
        <f>IF(AND(OR(G1297:G1301=DATOS!C$8,G1297:G1301=DATOS!C$9),H1297:H1301=DATOS!B$4),ROW(G1297:G1301))</f>
        <v>0</v>
      </c>
      <c r="R1297" s="31" t="str">
        <f t="shared" ca="1" si="0"/>
        <v/>
      </c>
      <c r="S1297" s="31">
        <f t="shared" ca="1" si="8"/>
        <v>0</v>
      </c>
      <c r="T1297" s="32"/>
      <c r="U1297" s="32"/>
      <c r="V1297" s="32"/>
      <c r="W1297" s="32"/>
      <c r="X1297" s="32"/>
      <c r="Y1297" s="32"/>
      <c r="Z1297" s="32"/>
      <c r="AA1297" s="32"/>
      <c r="AB1297" s="32"/>
      <c r="AC1297" s="32"/>
      <c r="AD1297" s="32"/>
      <c r="AE1297" s="32"/>
    </row>
    <row r="1298" spans="1:31" ht="12.75">
      <c r="A1298" s="37" t="s">
        <v>10629</v>
      </c>
      <c r="B1298" s="43" t="s">
        <v>9848</v>
      </c>
      <c r="C1298" s="45" t="s">
        <v>4655</v>
      </c>
      <c r="D1298" s="45" t="s">
        <v>4647</v>
      </c>
      <c r="E1298" s="374">
        <v>43757</v>
      </c>
      <c r="F1298" s="43" t="s">
        <v>12109</v>
      </c>
      <c r="G1298" s="43" t="s">
        <v>271</v>
      </c>
      <c r="H1298" s="51" t="s">
        <v>223</v>
      </c>
      <c r="I1298" s="43" t="s">
        <v>273</v>
      </c>
      <c r="J1298" s="43"/>
      <c r="K1298" s="52">
        <v>43757</v>
      </c>
      <c r="L1298" s="121">
        <v>43760</v>
      </c>
      <c r="M1298" s="121">
        <v>43761</v>
      </c>
      <c r="N1298" s="43" t="s">
        <v>12110</v>
      </c>
      <c r="O1298" s="121">
        <v>43761</v>
      </c>
      <c r="P1298" s="43" t="s">
        <v>4652</v>
      </c>
      <c r="Q1298" s="31" t="b">
        <f>IF(AND(OR(G1298:G1302=DATOS!C$8,G1298:G1302=DATOS!C$9),H1298:H1302=DATOS!B$4),ROW(G1298:G1302))</f>
        <v>0</v>
      </c>
      <c r="R1298" s="31" t="str">
        <f t="shared" ca="1" si="0"/>
        <v/>
      </c>
      <c r="S1298" s="31">
        <f t="shared" ca="1" si="8"/>
        <v>0</v>
      </c>
      <c r="T1298" s="32"/>
      <c r="U1298" s="32"/>
      <c r="V1298" s="32"/>
      <c r="W1298" s="32"/>
      <c r="X1298" s="32"/>
      <c r="Y1298" s="32"/>
      <c r="Z1298" s="32"/>
      <c r="AA1298" s="32"/>
      <c r="AB1298" s="32"/>
      <c r="AC1298" s="32"/>
      <c r="AD1298" s="32"/>
      <c r="AE1298" s="32"/>
    </row>
    <row r="1299" spans="1:31" ht="12.75">
      <c r="A1299" s="37" t="s">
        <v>12113</v>
      </c>
      <c r="B1299" s="43" t="s">
        <v>10838</v>
      </c>
      <c r="C1299" s="45" t="s">
        <v>414</v>
      </c>
      <c r="D1299" s="45" t="s">
        <v>266</v>
      </c>
      <c r="E1299" s="374">
        <v>43757</v>
      </c>
      <c r="F1299" s="43" t="s">
        <v>361</v>
      </c>
      <c r="G1299" s="43" t="s">
        <v>4846</v>
      </c>
      <c r="H1299" s="51" t="s">
        <v>223</v>
      </c>
      <c r="I1299" s="43" t="s">
        <v>226</v>
      </c>
      <c r="J1299" s="43"/>
      <c r="K1299" s="52">
        <v>43757</v>
      </c>
      <c r="L1299" s="43"/>
      <c r="M1299" s="43"/>
      <c r="N1299" s="43" t="s">
        <v>7368</v>
      </c>
      <c r="O1299" s="121">
        <v>43760</v>
      </c>
      <c r="P1299" s="43" t="s">
        <v>276</v>
      </c>
      <c r="Q1299" s="31" t="b">
        <f>IF(AND(OR(G1299:G1303=DATOS!C$8,G1299:G1303=DATOS!C$9),H1299:H1303=DATOS!B$4),ROW(G1299:G1303))</f>
        <v>0</v>
      </c>
      <c r="R1299" s="31" t="str">
        <f t="shared" ca="1" si="0"/>
        <v/>
      </c>
      <c r="S1299" s="31">
        <f t="shared" ca="1" si="8"/>
        <v>0</v>
      </c>
      <c r="T1299" s="32"/>
      <c r="U1299" s="32"/>
      <c r="V1299" s="32"/>
      <c r="W1299" s="32"/>
      <c r="X1299" s="32"/>
      <c r="Y1299" s="32"/>
      <c r="Z1299" s="32"/>
      <c r="AA1299" s="32"/>
      <c r="AB1299" s="32"/>
      <c r="AC1299" s="32"/>
      <c r="AD1299" s="32"/>
      <c r="AE1299" s="32"/>
    </row>
    <row r="1300" spans="1:31" ht="12.75">
      <c r="A1300" s="37" t="s">
        <v>11576</v>
      </c>
      <c r="B1300" s="43" t="s">
        <v>11579</v>
      </c>
      <c r="C1300" s="45" t="s">
        <v>5701</v>
      </c>
      <c r="D1300" s="45" t="s">
        <v>7690</v>
      </c>
      <c r="E1300" s="374">
        <v>43757</v>
      </c>
      <c r="F1300" s="43" t="s">
        <v>4762</v>
      </c>
      <c r="G1300" s="43" t="s">
        <v>271</v>
      </c>
      <c r="H1300" s="51" t="s">
        <v>223</v>
      </c>
      <c r="I1300" s="43" t="s">
        <v>226</v>
      </c>
      <c r="J1300" s="43"/>
      <c r="K1300" s="52"/>
      <c r="L1300" s="43"/>
      <c r="M1300" s="43"/>
      <c r="N1300" s="43" t="s">
        <v>12117</v>
      </c>
      <c r="O1300" s="121">
        <v>43759</v>
      </c>
      <c r="P1300" s="43" t="s">
        <v>4659</v>
      </c>
      <c r="Q1300" s="31" t="b">
        <f>IF(AND(OR(G1300:G1304=DATOS!C$8,G1300:G1304=DATOS!C$9),H1300:H1304=DATOS!B$4),ROW(G1300:G1304))</f>
        <v>0</v>
      </c>
      <c r="R1300" s="31" t="str">
        <f t="shared" ca="1" si="0"/>
        <v/>
      </c>
      <c r="S1300" s="31">
        <f t="shared" ca="1" si="8"/>
        <v>0</v>
      </c>
      <c r="T1300" s="32"/>
      <c r="U1300" s="32"/>
      <c r="V1300" s="32"/>
      <c r="W1300" s="32"/>
      <c r="X1300" s="32"/>
      <c r="Y1300" s="32"/>
      <c r="Z1300" s="32"/>
      <c r="AA1300" s="32"/>
      <c r="AB1300" s="32"/>
      <c r="AC1300" s="32"/>
      <c r="AD1300" s="32"/>
      <c r="AE1300" s="32"/>
    </row>
    <row r="1301" spans="1:31" ht="12.75">
      <c r="A1301" s="37" t="s">
        <v>12121</v>
      </c>
      <c r="B1301" s="43" t="s">
        <v>9263</v>
      </c>
      <c r="C1301" s="45" t="s">
        <v>4655</v>
      </c>
      <c r="D1301" s="45" t="s">
        <v>266</v>
      </c>
      <c r="E1301" s="374">
        <v>43757</v>
      </c>
      <c r="F1301" s="43" t="s">
        <v>361</v>
      </c>
      <c r="G1301" s="43" t="s">
        <v>4846</v>
      </c>
      <c r="H1301" s="51" t="s">
        <v>223</v>
      </c>
      <c r="I1301" s="43" t="s">
        <v>226</v>
      </c>
      <c r="J1301" s="43"/>
      <c r="K1301" s="52">
        <v>43757</v>
      </c>
      <c r="L1301" s="121">
        <v>43760</v>
      </c>
      <c r="M1301" s="43"/>
      <c r="N1301" s="43" t="s">
        <v>12123</v>
      </c>
      <c r="O1301" s="121">
        <v>43761</v>
      </c>
      <c r="P1301" s="43" t="s">
        <v>276</v>
      </c>
      <c r="Q1301" s="31" t="b">
        <f>IF(AND(OR(G1301:G1305=DATOS!C$8,G1301:G1305=DATOS!C$9),H1301:H1305=DATOS!B$4),ROW(G1301:G1305))</f>
        <v>0</v>
      </c>
      <c r="R1301" s="31" t="str">
        <f t="shared" ca="1" si="0"/>
        <v/>
      </c>
      <c r="S1301" s="31">
        <f t="shared" ca="1" si="8"/>
        <v>0</v>
      </c>
      <c r="T1301" s="32"/>
      <c r="U1301" s="32"/>
      <c r="V1301" s="32"/>
      <c r="W1301" s="32"/>
      <c r="X1301" s="32"/>
      <c r="Y1301" s="32"/>
      <c r="Z1301" s="32"/>
      <c r="AA1301" s="32"/>
      <c r="AB1301" s="32"/>
      <c r="AC1301" s="32"/>
      <c r="AD1301" s="32"/>
      <c r="AE1301" s="32"/>
    </row>
    <row r="1302" spans="1:31" ht="12.75">
      <c r="A1302" s="37" t="s">
        <v>12125</v>
      </c>
      <c r="B1302" s="43" t="s">
        <v>12126</v>
      </c>
      <c r="C1302" s="45" t="s">
        <v>5701</v>
      </c>
      <c r="D1302" s="45" t="s">
        <v>4671</v>
      </c>
      <c r="E1302" s="374">
        <v>43759</v>
      </c>
      <c r="F1302" s="43" t="s">
        <v>12130</v>
      </c>
      <c r="G1302" s="43" t="s">
        <v>271</v>
      </c>
      <c r="H1302" s="51" t="s">
        <v>223</v>
      </c>
      <c r="I1302" s="43" t="s">
        <v>226</v>
      </c>
      <c r="J1302" s="43"/>
      <c r="K1302" s="52"/>
      <c r="L1302" s="43"/>
      <c r="M1302" s="43"/>
      <c r="N1302" s="43" t="s">
        <v>4797</v>
      </c>
      <c r="O1302" s="121">
        <v>43759</v>
      </c>
      <c r="P1302" s="43" t="s">
        <v>4675</v>
      </c>
      <c r="Q1302" s="31" t="b">
        <f>IF(AND(OR(G1302:G1306=DATOS!C$8,G1302:G1306=DATOS!C$9),H1302:H1306=DATOS!B$4),ROW(G1302:G1306))</f>
        <v>0</v>
      </c>
      <c r="R1302" s="31" t="str">
        <f t="shared" ca="1" si="0"/>
        <v/>
      </c>
      <c r="S1302" s="31">
        <f t="shared" ca="1" si="8"/>
        <v>0</v>
      </c>
      <c r="T1302" s="32"/>
      <c r="U1302" s="32"/>
      <c r="V1302" s="32"/>
      <c r="W1302" s="32"/>
      <c r="X1302" s="32"/>
      <c r="Y1302" s="32"/>
      <c r="Z1302" s="32"/>
      <c r="AA1302" s="32"/>
      <c r="AB1302" s="32"/>
      <c r="AC1302" s="32"/>
      <c r="AD1302" s="32"/>
      <c r="AE1302" s="32"/>
    </row>
    <row r="1303" spans="1:31" ht="12.75">
      <c r="A1303" s="90" t="s">
        <v>5516</v>
      </c>
      <c r="B1303" s="43" t="s">
        <v>5517</v>
      </c>
      <c r="C1303" s="45" t="s">
        <v>478</v>
      </c>
      <c r="D1303" s="45" t="s">
        <v>7690</v>
      </c>
      <c r="E1303" s="374">
        <v>43759</v>
      </c>
      <c r="F1303" s="43" t="s">
        <v>21</v>
      </c>
      <c r="G1303" s="43" t="s">
        <v>222</v>
      </c>
      <c r="H1303" s="51" t="s">
        <v>223</v>
      </c>
      <c r="I1303" s="43" t="s">
        <v>226</v>
      </c>
      <c r="J1303" s="43"/>
      <c r="K1303" s="52"/>
      <c r="L1303" s="43"/>
      <c r="M1303" s="43"/>
      <c r="N1303" s="43" t="s">
        <v>5780</v>
      </c>
      <c r="O1303" s="121">
        <v>43760</v>
      </c>
      <c r="P1303" s="43" t="s">
        <v>7650</v>
      </c>
      <c r="Q1303" s="31" t="b">
        <f>IF(AND(OR(G1303:G1307=DATOS!C$8,G1303:G1307=DATOS!C$9),H1303:H1307=DATOS!B$4),ROW(G1303:G1307))</f>
        <v>0</v>
      </c>
      <c r="R1303" s="31" t="str">
        <f t="shared" ca="1" si="0"/>
        <v/>
      </c>
      <c r="S1303" s="31">
        <f t="shared" ca="1" si="8"/>
        <v>0</v>
      </c>
      <c r="T1303" s="32"/>
      <c r="U1303" s="32"/>
      <c r="V1303" s="32"/>
      <c r="W1303" s="32"/>
      <c r="X1303" s="32"/>
      <c r="Y1303" s="32"/>
      <c r="Z1303" s="32"/>
      <c r="AA1303" s="32"/>
      <c r="AB1303" s="32"/>
      <c r="AC1303" s="32"/>
      <c r="AD1303" s="32"/>
      <c r="AE1303" s="32"/>
    </row>
    <row r="1304" spans="1:31" ht="12.75">
      <c r="A1304" s="37" t="s">
        <v>12138</v>
      </c>
      <c r="B1304" s="43" t="s">
        <v>6381</v>
      </c>
      <c r="C1304" s="45" t="s">
        <v>5701</v>
      </c>
      <c r="D1304" s="45" t="s">
        <v>7690</v>
      </c>
      <c r="E1304" s="374">
        <v>43759</v>
      </c>
      <c r="F1304" s="43" t="s">
        <v>4762</v>
      </c>
      <c r="G1304" s="43" t="s">
        <v>271</v>
      </c>
      <c r="H1304" s="51" t="s">
        <v>223</v>
      </c>
      <c r="I1304" s="43" t="s">
        <v>226</v>
      </c>
      <c r="J1304" s="43"/>
      <c r="K1304" s="52"/>
      <c r="L1304" s="43"/>
      <c r="M1304" s="43"/>
      <c r="N1304" s="43" t="s">
        <v>12139</v>
      </c>
      <c r="O1304" s="121">
        <v>43759</v>
      </c>
      <c r="P1304" s="43" t="s">
        <v>7650</v>
      </c>
      <c r="Q1304" s="31" t="b">
        <f>IF(AND(OR(G1304:G1308=DATOS!C$8,G1304:G1308=DATOS!C$9),H1304:H1308=DATOS!B$4),ROW(G1304:G1308))</f>
        <v>0</v>
      </c>
      <c r="R1304" s="31" t="str">
        <f t="shared" ca="1" si="0"/>
        <v/>
      </c>
      <c r="S1304" s="31">
        <f t="shared" ca="1" si="8"/>
        <v>0</v>
      </c>
      <c r="T1304" s="32"/>
      <c r="U1304" s="32"/>
      <c r="V1304" s="32"/>
      <c r="W1304" s="32"/>
      <c r="X1304" s="32"/>
      <c r="Y1304" s="32"/>
      <c r="Z1304" s="32"/>
      <c r="AA1304" s="32"/>
      <c r="AB1304" s="32"/>
      <c r="AC1304" s="32"/>
      <c r="AD1304" s="32"/>
      <c r="AE1304" s="32"/>
    </row>
    <row r="1305" spans="1:31" ht="12.75">
      <c r="A1305" s="37" t="s">
        <v>11299</v>
      </c>
      <c r="B1305" s="43" t="s">
        <v>8736</v>
      </c>
      <c r="C1305" s="45" t="s">
        <v>4716</v>
      </c>
      <c r="D1305" s="45" t="s">
        <v>7690</v>
      </c>
      <c r="E1305" s="374">
        <v>43759</v>
      </c>
      <c r="F1305" s="43" t="s">
        <v>9384</v>
      </c>
      <c r="G1305" s="43" t="s">
        <v>114</v>
      </c>
      <c r="H1305" s="51" t="s">
        <v>223</v>
      </c>
      <c r="I1305" s="43" t="s">
        <v>226</v>
      </c>
      <c r="J1305" s="43"/>
      <c r="K1305" s="52"/>
      <c r="L1305" s="43"/>
      <c r="M1305" s="43"/>
      <c r="N1305" s="43" t="s">
        <v>4797</v>
      </c>
      <c r="O1305" s="121">
        <v>43759</v>
      </c>
      <c r="P1305" s="43" t="s">
        <v>7650</v>
      </c>
      <c r="Q1305" s="31" t="b">
        <f>IF(AND(OR(G1305:G1309=DATOS!C$8,G1305:G1309=DATOS!C$9),H1305:H1309=DATOS!B$4),ROW(G1305:G1309))</f>
        <v>0</v>
      </c>
      <c r="R1305" s="31" t="str">
        <f t="shared" ca="1" si="0"/>
        <v/>
      </c>
      <c r="S1305" s="31">
        <f t="shared" ca="1" si="8"/>
        <v>0</v>
      </c>
      <c r="T1305" s="32"/>
      <c r="U1305" s="32"/>
      <c r="V1305" s="32"/>
      <c r="W1305" s="32"/>
      <c r="X1305" s="32"/>
      <c r="Y1305" s="32"/>
      <c r="Z1305" s="32"/>
      <c r="AA1305" s="32"/>
      <c r="AB1305" s="32"/>
      <c r="AC1305" s="32"/>
      <c r="AD1305" s="32"/>
      <c r="AE1305" s="32"/>
    </row>
    <row r="1306" spans="1:31" ht="12.75">
      <c r="A1306" s="37" t="s">
        <v>5077</v>
      </c>
      <c r="B1306" s="43" t="s">
        <v>5080</v>
      </c>
      <c r="C1306" s="45" t="s">
        <v>898</v>
      </c>
      <c r="D1306" s="45" t="s">
        <v>4647</v>
      </c>
      <c r="E1306" s="374">
        <v>43760</v>
      </c>
      <c r="F1306" s="43" t="s">
        <v>12146</v>
      </c>
      <c r="G1306" s="43" t="s">
        <v>271</v>
      </c>
      <c r="H1306" s="51" t="s">
        <v>223</v>
      </c>
      <c r="I1306" s="43" t="s">
        <v>226</v>
      </c>
      <c r="J1306" s="43"/>
      <c r="K1306" s="52">
        <v>43760</v>
      </c>
      <c r="L1306" s="43"/>
      <c r="M1306" s="43"/>
      <c r="N1306" s="43" t="s">
        <v>12148</v>
      </c>
      <c r="O1306" s="121">
        <v>43760</v>
      </c>
      <c r="P1306" s="43" t="s">
        <v>4652</v>
      </c>
      <c r="Q1306" s="31" t="b">
        <f>IF(AND(OR(G1306:G1310=DATOS!C$8,G1306:G1310=DATOS!C$9),H1306:H1310=DATOS!B$4),ROW(G1306:G1310))</f>
        <v>0</v>
      </c>
      <c r="R1306" s="31" t="str">
        <f t="shared" ca="1" si="0"/>
        <v/>
      </c>
      <c r="S1306" s="31">
        <f t="shared" ca="1" si="8"/>
        <v>0</v>
      </c>
      <c r="T1306" s="32"/>
      <c r="U1306" s="32"/>
      <c r="V1306" s="32"/>
      <c r="W1306" s="32"/>
      <c r="X1306" s="32"/>
      <c r="Y1306" s="32"/>
      <c r="Z1306" s="32"/>
      <c r="AA1306" s="32"/>
      <c r="AB1306" s="32"/>
      <c r="AC1306" s="32"/>
      <c r="AD1306" s="32"/>
      <c r="AE1306" s="32"/>
    </row>
    <row r="1307" spans="1:31" ht="12.75">
      <c r="A1307" s="37" t="s">
        <v>6422</v>
      </c>
      <c r="B1307" s="43" t="s">
        <v>6423</v>
      </c>
      <c r="C1307" s="45" t="s">
        <v>4655</v>
      </c>
      <c r="D1307" s="45" t="s">
        <v>266</v>
      </c>
      <c r="E1307" s="374">
        <v>43760</v>
      </c>
      <c r="F1307" s="43" t="s">
        <v>5780</v>
      </c>
      <c r="G1307" s="43" t="s">
        <v>222</v>
      </c>
      <c r="H1307" s="51" t="s">
        <v>223</v>
      </c>
      <c r="I1307" s="43" t="s">
        <v>226</v>
      </c>
      <c r="J1307" s="43"/>
      <c r="K1307" s="52"/>
      <c r="L1307" s="43"/>
      <c r="M1307" s="43"/>
      <c r="N1307" s="43" t="s">
        <v>5780</v>
      </c>
      <c r="O1307" s="121">
        <v>43760</v>
      </c>
      <c r="P1307" s="43" t="s">
        <v>276</v>
      </c>
      <c r="Q1307" s="31" t="b">
        <f>IF(AND(OR(G1307:G1311=DATOS!C$8,G1307:G1311=DATOS!C$9),H1307:H1311=DATOS!B$4),ROW(G1307:G1311))</f>
        <v>0</v>
      </c>
      <c r="R1307" s="31" t="str">
        <f t="shared" ca="1" si="0"/>
        <v/>
      </c>
      <c r="S1307" s="31">
        <f t="shared" ca="1" si="8"/>
        <v>0</v>
      </c>
      <c r="T1307" s="32"/>
      <c r="U1307" s="32"/>
      <c r="V1307" s="32"/>
      <c r="W1307" s="32"/>
      <c r="X1307" s="32"/>
      <c r="Y1307" s="32"/>
      <c r="Z1307" s="32"/>
      <c r="AA1307" s="32"/>
      <c r="AB1307" s="32"/>
      <c r="AC1307" s="32"/>
      <c r="AD1307" s="32"/>
      <c r="AE1307" s="32"/>
    </row>
    <row r="1308" spans="1:31" ht="12.75">
      <c r="A1308" s="37" t="s">
        <v>12155</v>
      </c>
      <c r="B1308" s="43" t="s">
        <v>9321</v>
      </c>
      <c r="C1308" s="45" t="s">
        <v>380</v>
      </c>
      <c r="D1308" s="45" t="s">
        <v>266</v>
      </c>
      <c r="E1308" s="374">
        <v>43760</v>
      </c>
      <c r="F1308" s="43" t="s">
        <v>12157</v>
      </c>
      <c r="G1308" s="43" t="s">
        <v>271</v>
      </c>
      <c r="H1308" s="51" t="s">
        <v>223</v>
      </c>
      <c r="I1308" s="43" t="s">
        <v>126</v>
      </c>
      <c r="J1308" s="43"/>
      <c r="K1308" s="52"/>
      <c r="L1308" s="43"/>
      <c r="M1308" s="43"/>
      <c r="N1308" s="43" t="s">
        <v>12158</v>
      </c>
      <c r="O1308" s="121">
        <v>43762</v>
      </c>
      <c r="P1308" s="43" t="s">
        <v>276</v>
      </c>
      <c r="Q1308" s="31" t="b">
        <f>IF(AND(OR(G1308:G1312=DATOS!C$8,G1308:G1312=DATOS!C$9),H1308:H1312=DATOS!B$4),ROW(G1308:G1312))</f>
        <v>0</v>
      </c>
      <c r="R1308" s="31" t="str">
        <f t="shared" ca="1" si="0"/>
        <v/>
      </c>
      <c r="S1308" s="31">
        <f t="shared" ca="1" si="8"/>
        <v>0</v>
      </c>
      <c r="T1308" s="32"/>
      <c r="U1308" s="32"/>
      <c r="V1308" s="32"/>
      <c r="W1308" s="32"/>
      <c r="X1308" s="32"/>
      <c r="Y1308" s="32"/>
      <c r="Z1308" s="32"/>
      <c r="AA1308" s="32"/>
      <c r="AB1308" s="32"/>
      <c r="AC1308" s="32"/>
      <c r="AD1308" s="32"/>
      <c r="AE1308" s="32"/>
    </row>
    <row r="1309" spans="1:31" ht="12.75">
      <c r="A1309" s="37" t="s">
        <v>7923</v>
      </c>
      <c r="B1309" s="43" t="s">
        <v>7618</v>
      </c>
      <c r="C1309" s="45" t="s">
        <v>942</v>
      </c>
      <c r="D1309" s="45" t="s">
        <v>4647</v>
      </c>
      <c r="E1309" s="374">
        <v>43760</v>
      </c>
      <c r="F1309" s="43" t="s">
        <v>12162</v>
      </c>
      <c r="G1309" s="43" t="s">
        <v>114</v>
      </c>
      <c r="H1309" s="51" t="s">
        <v>223</v>
      </c>
      <c r="I1309" s="43" t="s">
        <v>226</v>
      </c>
      <c r="J1309" s="43"/>
      <c r="K1309" s="374">
        <v>43760</v>
      </c>
      <c r="L1309" s="43"/>
      <c r="M1309" s="43"/>
      <c r="N1309" s="31"/>
      <c r="O1309" s="31"/>
      <c r="P1309" s="31"/>
      <c r="Q1309" s="31" t="b">
        <f>IF(AND(OR(G1309:G1313=DATOS!C$8,G1309:G1313=DATOS!C$9),H1309:H1313=DATOS!B$4),ROW(G1309:G1313))</f>
        <v>0</v>
      </c>
      <c r="R1309" s="31" t="str">
        <f t="shared" ca="1" si="0"/>
        <v/>
      </c>
      <c r="S1309" s="31">
        <f t="shared" ca="1" si="8"/>
        <v>0</v>
      </c>
      <c r="T1309" s="32"/>
      <c r="U1309" s="32"/>
      <c r="V1309" s="32"/>
      <c r="W1309" s="32"/>
      <c r="X1309" s="32"/>
      <c r="Y1309" s="32"/>
      <c r="Z1309" s="32"/>
      <c r="AA1309" s="32"/>
      <c r="AB1309" s="32"/>
      <c r="AC1309" s="32"/>
      <c r="AD1309" s="32"/>
      <c r="AE1309" s="32"/>
    </row>
    <row r="1310" spans="1:31" ht="12.75">
      <c r="A1310" s="37" t="s">
        <v>12165</v>
      </c>
      <c r="B1310" s="43" t="s">
        <v>12166</v>
      </c>
      <c r="C1310" s="45" t="s">
        <v>5086</v>
      </c>
      <c r="D1310" s="45" t="s">
        <v>4647</v>
      </c>
      <c r="E1310" s="374">
        <v>43760</v>
      </c>
      <c r="F1310" s="43" t="s">
        <v>4710</v>
      </c>
      <c r="G1310" s="43" t="s">
        <v>384</v>
      </c>
      <c r="H1310" s="51" t="s">
        <v>223</v>
      </c>
      <c r="I1310" s="43" t="s">
        <v>226</v>
      </c>
      <c r="J1310" s="43"/>
      <c r="K1310" s="52">
        <v>43760</v>
      </c>
      <c r="L1310" s="121">
        <v>43761</v>
      </c>
      <c r="M1310" s="43"/>
      <c r="N1310" s="43" t="s">
        <v>12170</v>
      </c>
      <c r="O1310" s="121">
        <v>43761</v>
      </c>
      <c r="P1310" s="43" t="s">
        <v>5576</v>
      </c>
      <c r="Q1310" s="31" t="b">
        <f>IF(AND(OR(G1310:G1314=DATOS!C$8,G1310:G1314=DATOS!C$9),H1310:H1314=DATOS!B$4),ROW(G1310:G1314))</f>
        <v>0</v>
      </c>
      <c r="R1310" s="31" t="str">
        <f t="shared" ca="1" si="0"/>
        <v/>
      </c>
      <c r="S1310" s="31">
        <f t="shared" ca="1" si="8"/>
        <v>0</v>
      </c>
      <c r="T1310" s="32"/>
      <c r="U1310" s="32"/>
      <c r="V1310" s="32"/>
      <c r="W1310" s="32"/>
      <c r="X1310" s="32"/>
      <c r="Y1310" s="32"/>
      <c r="Z1310" s="32"/>
      <c r="AA1310" s="32"/>
      <c r="AB1310" s="32"/>
      <c r="AC1310" s="32"/>
      <c r="AD1310" s="32"/>
      <c r="AE1310" s="32"/>
    </row>
    <row r="1311" spans="1:31" ht="12.75">
      <c r="A1311" s="37" t="s">
        <v>939</v>
      </c>
      <c r="B1311" s="43" t="s">
        <v>941</v>
      </c>
      <c r="C1311" s="45" t="s">
        <v>942</v>
      </c>
      <c r="D1311" s="45" t="s">
        <v>7690</v>
      </c>
      <c r="E1311" s="374">
        <v>43760</v>
      </c>
      <c r="F1311" s="43" t="s">
        <v>1423</v>
      </c>
      <c r="G1311" s="43" t="s">
        <v>384</v>
      </c>
      <c r="H1311" s="51" t="s">
        <v>223</v>
      </c>
      <c r="I1311" s="43" t="s">
        <v>226</v>
      </c>
      <c r="J1311" s="43"/>
      <c r="K1311" s="52">
        <v>43763</v>
      </c>
      <c r="L1311" s="43"/>
      <c r="M1311" s="43"/>
      <c r="N1311" s="43" t="s">
        <v>12174</v>
      </c>
      <c r="O1311" s="121">
        <v>43769</v>
      </c>
      <c r="P1311" s="43" t="s">
        <v>5576</v>
      </c>
      <c r="Q1311" s="31" t="b">
        <f>IF(AND(OR(G1311:G1315=DATOS!C$8,G1311:G1315=DATOS!C$9),H1311:H1315=DATOS!B$4),ROW(G1311:G1315))</f>
        <v>0</v>
      </c>
      <c r="R1311" s="31" t="str">
        <f t="shared" ca="1" si="0"/>
        <v/>
      </c>
      <c r="S1311" s="31">
        <f t="shared" ca="1" si="8"/>
        <v>0</v>
      </c>
      <c r="T1311" s="32"/>
      <c r="U1311" s="32"/>
      <c r="V1311" s="32"/>
      <c r="W1311" s="32"/>
      <c r="X1311" s="32"/>
      <c r="Y1311" s="32"/>
      <c r="Z1311" s="32"/>
      <c r="AA1311" s="32"/>
      <c r="AB1311" s="32"/>
      <c r="AC1311" s="32"/>
      <c r="AD1311" s="32"/>
      <c r="AE1311" s="32"/>
    </row>
    <row r="1312" spans="1:31" ht="12.75">
      <c r="A1312" s="37" t="s">
        <v>5623</v>
      </c>
      <c r="B1312" s="43" t="s">
        <v>5624</v>
      </c>
      <c r="C1312" s="45" t="s">
        <v>624</v>
      </c>
      <c r="D1312" s="45" t="s">
        <v>266</v>
      </c>
      <c r="E1312" s="374">
        <v>43760</v>
      </c>
      <c r="F1312" s="43" t="s">
        <v>361</v>
      </c>
      <c r="G1312" s="43" t="s">
        <v>384</v>
      </c>
      <c r="H1312" s="51" t="s">
        <v>223</v>
      </c>
      <c r="I1312" s="43" t="s">
        <v>226</v>
      </c>
      <c r="J1312" s="43"/>
      <c r="K1312" s="52"/>
      <c r="L1312" s="43"/>
      <c r="M1312" s="43"/>
      <c r="N1312" s="43" t="s">
        <v>4869</v>
      </c>
      <c r="O1312" s="121">
        <v>43762</v>
      </c>
      <c r="P1312" s="43" t="s">
        <v>389</v>
      </c>
      <c r="Q1312" s="31" t="b">
        <f>IF(AND(OR(G1312:G1316=DATOS!C$8,G1312:G1316=DATOS!C$9),H1312:H1316=DATOS!B$4),ROW(G1312:G1316))</f>
        <v>0</v>
      </c>
      <c r="R1312" s="31" t="str">
        <f t="shared" ca="1" si="0"/>
        <v/>
      </c>
      <c r="S1312" s="31">
        <f t="shared" ca="1" si="8"/>
        <v>0</v>
      </c>
      <c r="T1312" s="32"/>
      <c r="U1312" s="32"/>
      <c r="V1312" s="32"/>
      <c r="W1312" s="32"/>
      <c r="X1312" s="32"/>
      <c r="Y1312" s="32"/>
      <c r="Z1312" s="32"/>
      <c r="AA1312" s="32"/>
      <c r="AB1312" s="32"/>
      <c r="AC1312" s="32"/>
      <c r="AD1312" s="32"/>
      <c r="AE1312" s="32"/>
    </row>
    <row r="1313" spans="1:31" ht="12.75">
      <c r="A1313" s="37" t="s">
        <v>12183</v>
      </c>
      <c r="B1313" s="43" t="s">
        <v>10541</v>
      </c>
      <c r="C1313" s="45" t="s">
        <v>5086</v>
      </c>
      <c r="D1313" s="45" t="s">
        <v>266</v>
      </c>
      <c r="E1313" s="374">
        <v>43760</v>
      </c>
      <c r="F1313" s="43" t="s">
        <v>361</v>
      </c>
      <c r="G1313" s="43" t="s">
        <v>384</v>
      </c>
      <c r="H1313" s="51" t="s">
        <v>223</v>
      </c>
      <c r="I1313" s="43" t="s">
        <v>226</v>
      </c>
      <c r="J1313" s="43"/>
      <c r="K1313" s="52"/>
      <c r="L1313" s="43"/>
      <c r="M1313" s="43"/>
      <c r="N1313" s="43" t="s">
        <v>8038</v>
      </c>
      <c r="O1313" s="121">
        <v>43762</v>
      </c>
      <c r="P1313" s="43" t="s">
        <v>5576</v>
      </c>
      <c r="Q1313" s="31" t="b">
        <f>IF(AND(OR(G1313:G1317=DATOS!C$8,G1313:G1317=DATOS!C$9),H1313:H1317=DATOS!B$4),ROW(G1313:G1317))</f>
        <v>0</v>
      </c>
      <c r="R1313" s="31" t="str">
        <f t="shared" ca="1" si="0"/>
        <v/>
      </c>
      <c r="S1313" s="31">
        <f t="shared" ca="1" si="8"/>
        <v>0</v>
      </c>
      <c r="T1313" s="32"/>
      <c r="U1313" s="32"/>
      <c r="V1313" s="32"/>
      <c r="W1313" s="32"/>
      <c r="X1313" s="32"/>
      <c r="Y1313" s="32"/>
      <c r="Z1313" s="32"/>
      <c r="AA1313" s="32"/>
      <c r="AB1313" s="32"/>
      <c r="AC1313" s="32"/>
      <c r="AD1313" s="32"/>
      <c r="AE1313" s="32"/>
    </row>
    <row r="1314" spans="1:31" ht="12.75">
      <c r="A1314" s="37" t="s">
        <v>7550</v>
      </c>
      <c r="B1314" s="43" t="s">
        <v>8643</v>
      </c>
      <c r="C1314" s="45" t="s">
        <v>701</v>
      </c>
      <c r="D1314" s="45" t="s">
        <v>4647</v>
      </c>
      <c r="E1314" s="374">
        <v>43761</v>
      </c>
      <c r="F1314" s="43" t="s">
        <v>4710</v>
      </c>
      <c r="G1314" s="43" t="s">
        <v>362</v>
      </c>
      <c r="H1314" s="51" t="s">
        <v>223</v>
      </c>
      <c r="I1314" s="43" t="s">
        <v>226</v>
      </c>
      <c r="J1314" s="43"/>
      <c r="K1314" s="52">
        <v>43762</v>
      </c>
      <c r="L1314" s="43"/>
      <c r="M1314" s="43"/>
      <c r="N1314" s="43" t="s">
        <v>12185</v>
      </c>
      <c r="O1314" s="121">
        <v>43762</v>
      </c>
      <c r="P1314" s="43" t="s">
        <v>4652</v>
      </c>
      <c r="Q1314" s="31" t="b">
        <f>IF(AND(OR(G1314:G1318=DATOS!C$8,G1314:G1318=DATOS!C$9),H1314:H1318=DATOS!B$4),ROW(G1314:G1318))</f>
        <v>0</v>
      </c>
      <c r="R1314" s="31" t="str">
        <f t="shared" ca="1" si="0"/>
        <v/>
      </c>
      <c r="S1314" s="31">
        <f t="shared" ca="1" si="8"/>
        <v>0</v>
      </c>
      <c r="T1314" s="32"/>
      <c r="U1314" s="32"/>
      <c r="V1314" s="32"/>
      <c r="W1314" s="32"/>
      <c r="X1314" s="32"/>
      <c r="Y1314" s="32"/>
      <c r="Z1314" s="32"/>
      <c r="AA1314" s="32"/>
      <c r="AB1314" s="32"/>
      <c r="AC1314" s="32"/>
      <c r="AD1314" s="32"/>
      <c r="AE1314" s="32"/>
    </row>
    <row r="1315" spans="1:31" ht="12.75">
      <c r="A1315" s="37" t="s">
        <v>9652</v>
      </c>
      <c r="B1315" s="43" t="s">
        <v>6414</v>
      </c>
      <c r="C1315" s="45" t="s">
        <v>5086</v>
      </c>
      <c r="D1315" s="45" t="s">
        <v>4647</v>
      </c>
      <c r="E1315" s="374">
        <v>43761</v>
      </c>
      <c r="F1315" s="43" t="s">
        <v>361</v>
      </c>
      <c r="G1315" s="43" t="s">
        <v>384</v>
      </c>
      <c r="H1315" s="51" t="s">
        <v>223</v>
      </c>
      <c r="I1315" s="43" t="s">
        <v>126</v>
      </c>
      <c r="J1315" s="43"/>
      <c r="K1315" s="52">
        <v>43747</v>
      </c>
      <c r="L1315" s="121">
        <v>43749</v>
      </c>
      <c r="M1315" s="121">
        <v>43750</v>
      </c>
      <c r="N1315" s="43" t="s">
        <v>12188</v>
      </c>
      <c r="O1315" s="121">
        <v>43761</v>
      </c>
      <c r="P1315" s="43" t="s">
        <v>5576</v>
      </c>
      <c r="Q1315" s="31" t="b">
        <f>IF(AND(OR(G1315:G1319=DATOS!C$8,G1315:G1319=DATOS!C$9),H1315:H1319=DATOS!B$4),ROW(G1315:G1319))</f>
        <v>0</v>
      </c>
      <c r="R1315" s="31" t="str">
        <f t="shared" ca="1" si="0"/>
        <v/>
      </c>
      <c r="S1315" s="31">
        <f t="shared" ca="1" si="8"/>
        <v>0</v>
      </c>
      <c r="T1315" s="32"/>
      <c r="U1315" s="32"/>
      <c r="V1315" s="32"/>
      <c r="W1315" s="32"/>
      <c r="X1315" s="32"/>
      <c r="Y1315" s="32"/>
      <c r="Z1315" s="32"/>
      <c r="AA1315" s="32"/>
      <c r="AB1315" s="32"/>
      <c r="AC1315" s="32"/>
      <c r="AD1315" s="32"/>
      <c r="AE1315" s="32"/>
    </row>
    <row r="1316" spans="1:31" ht="12.75">
      <c r="A1316" s="37" t="s">
        <v>11214</v>
      </c>
      <c r="B1316" s="43" t="s">
        <v>261</v>
      </c>
      <c r="C1316" s="45" t="s">
        <v>263</v>
      </c>
      <c r="D1316" s="45" t="s">
        <v>266</v>
      </c>
      <c r="E1316" s="374">
        <v>43761</v>
      </c>
      <c r="F1316" s="43" t="s">
        <v>864</v>
      </c>
      <c r="G1316" s="43" t="s">
        <v>271</v>
      </c>
      <c r="H1316" s="51" t="s">
        <v>223</v>
      </c>
      <c r="I1316" s="43" t="s">
        <v>226</v>
      </c>
      <c r="J1316" s="43"/>
      <c r="K1316" s="52"/>
      <c r="L1316" s="43"/>
      <c r="M1316" s="43"/>
      <c r="N1316" s="43" t="s">
        <v>12192</v>
      </c>
      <c r="O1316" s="121">
        <v>43761</v>
      </c>
      <c r="P1316" s="43" t="s">
        <v>276</v>
      </c>
      <c r="Q1316" s="31" t="b">
        <f>IF(AND(OR(G1316:G1320=DATOS!C$8,G1316:G1320=DATOS!C$9),H1316:H1320=DATOS!B$4),ROW(G1316:G1320))</f>
        <v>0</v>
      </c>
      <c r="R1316" s="31" t="str">
        <f t="shared" ca="1" si="0"/>
        <v/>
      </c>
      <c r="S1316" s="31">
        <f t="shared" ca="1" si="8"/>
        <v>0</v>
      </c>
      <c r="T1316" s="32"/>
      <c r="U1316" s="32"/>
      <c r="V1316" s="32"/>
      <c r="W1316" s="32"/>
      <c r="X1316" s="32"/>
      <c r="Y1316" s="32"/>
      <c r="Z1316" s="32"/>
      <c r="AA1316" s="32"/>
      <c r="AB1316" s="32"/>
      <c r="AC1316" s="32"/>
      <c r="AD1316" s="32"/>
      <c r="AE1316" s="32"/>
    </row>
    <row r="1317" spans="1:31" ht="12.75">
      <c r="A1317" s="37" t="s">
        <v>5790</v>
      </c>
      <c r="B1317" s="43" t="s">
        <v>12195</v>
      </c>
      <c r="C1317" s="45" t="s">
        <v>624</v>
      </c>
      <c r="D1317" s="45" t="s">
        <v>266</v>
      </c>
      <c r="E1317" s="374">
        <v>43761</v>
      </c>
      <c r="F1317" s="43" t="s">
        <v>361</v>
      </c>
      <c r="G1317" s="43" t="s">
        <v>222</v>
      </c>
      <c r="H1317" s="51" t="s">
        <v>223</v>
      </c>
      <c r="I1317" s="43" t="s">
        <v>226</v>
      </c>
      <c r="J1317" s="43"/>
      <c r="K1317" s="52"/>
      <c r="L1317" s="43"/>
      <c r="M1317" s="43"/>
      <c r="N1317" s="43" t="s">
        <v>388</v>
      </c>
      <c r="O1317" s="121">
        <v>43761</v>
      </c>
      <c r="P1317" s="43" t="s">
        <v>276</v>
      </c>
      <c r="Q1317" s="31" t="b">
        <f>IF(AND(OR(G1317:G1321=DATOS!C$8,G1317:G1321=DATOS!C$9),H1317:H1321=DATOS!B$4),ROW(G1317:G1321))</f>
        <v>0</v>
      </c>
      <c r="R1317" s="31" t="str">
        <f t="shared" ca="1" si="0"/>
        <v/>
      </c>
      <c r="S1317" s="31">
        <f t="shared" ca="1" si="8"/>
        <v>0</v>
      </c>
      <c r="T1317" s="32"/>
      <c r="U1317" s="32"/>
      <c r="V1317" s="32"/>
      <c r="W1317" s="32"/>
      <c r="X1317" s="32"/>
      <c r="Y1317" s="32"/>
      <c r="Z1317" s="32"/>
      <c r="AA1317" s="32"/>
      <c r="AB1317" s="32"/>
      <c r="AC1317" s="32"/>
      <c r="AD1317" s="32"/>
      <c r="AE1317" s="32"/>
    </row>
    <row r="1318" spans="1:31" ht="12.75">
      <c r="A1318" s="37" t="s">
        <v>5826</v>
      </c>
      <c r="B1318" s="43" t="s">
        <v>5827</v>
      </c>
      <c r="C1318" s="45" t="s">
        <v>664</v>
      </c>
      <c r="D1318" s="45" t="s">
        <v>4647</v>
      </c>
      <c r="E1318" s="374">
        <v>43762</v>
      </c>
      <c r="F1318" s="43" t="s">
        <v>2195</v>
      </c>
      <c r="G1318" s="43" t="s">
        <v>114</v>
      </c>
      <c r="H1318" s="51" t="s">
        <v>223</v>
      </c>
      <c r="I1318" s="43" t="s">
        <v>226</v>
      </c>
      <c r="J1318" s="43"/>
      <c r="K1318" s="52">
        <v>43762</v>
      </c>
      <c r="L1318" s="43"/>
      <c r="M1318" s="43"/>
      <c r="N1318" s="43" t="s">
        <v>5748</v>
      </c>
      <c r="O1318" s="121">
        <v>43762</v>
      </c>
      <c r="P1318" s="43" t="s">
        <v>4652</v>
      </c>
      <c r="Q1318" s="31" t="b">
        <f>IF(AND(OR(G1318:G1322=DATOS!C$8,G1318:G1322=DATOS!C$9),H1318:H1322=DATOS!B$4),ROW(G1318:G1322))</f>
        <v>0</v>
      </c>
      <c r="R1318" s="31" t="str">
        <f t="shared" ca="1" si="0"/>
        <v/>
      </c>
      <c r="S1318" s="31">
        <f t="shared" ca="1" si="8"/>
        <v>0</v>
      </c>
      <c r="T1318" s="32"/>
      <c r="U1318" s="32"/>
      <c r="V1318" s="32"/>
      <c r="W1318" s="32"/>
      <c r="X1318" s="32"/>
      <c r="Y1318" s="32"/>
      <c r="Z1318" s="32"/>
      <c r="AA1318" s="32"/>
      <c r="AB1318" s="32"/>
      <c r="AC1318" s="32"/>
      <c r="AD1318" s="32"/>
      <c r="AE1318" s="32"/>
    </row>
    <row r="1319" spans="1:31" ht="12.75">
      <c r="A1319" s="37" t="s">
        <v>9847</v>
      </c>
      <c r="B1319" s="43" t="s">
        <v>9848</v>
      </c>
      <c r="C1319" s="45" t="s">
        <v>4655</v>
      </c>
      <c r="D1319" s="45" t="s">
        <v>4647</v>
      </c>
      <c r="E1319" s="374">
        <v>43762</v>
      </c>
      <c r="F1319" s="43" t="s">
        <v>12200</v>
      </c>
      <c r="G1319" s="43" t="s">
        <v>222</v>
      </c>
      <c r="H1319" s="51" t="s">
        <v>223</v>
      </c>
      <c r="I1319" s="43" t="s">
        <v>226</v>
      </c>
      <c r="J1319" s="43"/>
      <c r="K1319" s="52">
        <v>43761</v>
      </c>
      <c r="L1319" s="121">
        <v>43762</v>
      </c>
      <c r="M1319" s="43"/>
      <c r="N1319" s="43" t="s">
        <v>12202</v>
      </c>
      <c r="O1319" s="121">
        <v>43762</v>
      </c>
      <c r="P1319" s="43" t="s">
        <v>4652</v>
      </c>
      <c r="Q1319" s="31" t="b">
        <f>IF(AND(OR(G1319:G1323=DATOS!C$8,G1319:G1323=DATOS!C$9),H1319:H1323=DATOS!B$4),ROW(G1319:G1323))</f>
        <v>0</v>
      </c>
      <c r="R1319" s="31" t="str">
        <f t="shared" ca="1" si="0"/>
        <v/>
      </c>
      <c r="S1319" s="31">
        <f t="shared" ca="1" si="8"/>
        <v>0</v>
      </c>
      <c r="T1319" s="32"/>
      <c r="U1319" s="32"/>
      <c r="V1319" s="32"/>
      <c r="W1319" s="32"/>
      <c r="X1319" s="32"/>
      <c r="Y1319" s="32"/>
      <c r="Z1319" s="32"/>
      <c r="AA1319" s="32"/>
      <c r="AB1319" s="32"/>
      <c r="AC1319" s="32"/>
      <c r="AD1319" s="32"/>
      <c r="AE1319" s="32"/>
    </row>
    <row r="1320" spans="1:31" ht="12.75">
      <c r="A1320" s="37" t="s">
        <v>12204</v>
      </c>
      <c r="B1320" s="43" t="s">
        <v>10171</v>
      </c>
      <c r="C1320" s="45" t="s">
        <v>664</v>
      </c>
      <c r="D1320" s="45" t="s">
        <v>4647</v>
      </c>
      <c r="E1320" s="374">
        <v>43762</v>
      </c>
      <c r="F1320" s="43" t="s">
        <v>362</v>
      </c>
      <c r="G1320" s="43" t="s">
        <v>362</v>
      </c>
      <c r="H1320" s="51" t="s">
        <v>223</v>
      </c>
      <c r="I1320" s="43" t="s">
        <v>126</v>
      </c>
      <c r="J1320" s="43"/>
      <c r="K1320" s="52">
        <v>43762</v>
      </c>
      <c r="L1320" s="43"/>
      <c r="M1320" s="43"/>
      <c r="N1320" s="43" t="s">
        <v>12205</v>
      </c>
      <c r="O1320" s="121">
        <v>43762</v>
      </c>
      <c r="P1320" s="43" t="s">
        <v>4652</v>
      </c>
      <c r="Q1320" s="31" t="b">
        <f>IF(AND(OR(G1320:G1324=DATOS!C$8,G1320:G1324=DATOS!C$9),H1320:H1324=DATOS!B$4),ROW(G1320:G1324))</f>
        <v>0</v>
      </c>
      <c r="R1320" s="31" t="str">
        <f t="shared" ca="1" si="0"/>
        <v/>
      </c>
      <c r="S1320" s="31">
        <f t="shared" ca="1" si="8"/>
        <v>0</v>
      </c>
      <c r="T1320" s="32"/>
      <c r="U1320" s="32"/>
      <c r="V1320" s="32"/>
      <c r="W1320" s="32"/>
      <c r="X1320" s="32"/>
      <c r="Y1320" s="32"/>
      <c r="Z1320" s="32"/>
      <c r="AA1320" s="32"/>
      <c r="AB1320" s="32"/>
      <c r="AC1320" s="32"/>
      <c r="AD1320" s="32"/>
      <c r="AE1320" s="32"/>
    </row>
    <row r="1321" spans="1:31" ht="12.75">
      <c r="A1321" s="37" t="s">
        <v>12208</v>
      </c>
      <c r="B1321" s="43" t="s">
        <v>9843</v>
      </c>
      <c r="C1321" s="45" t="s">
        <v>4655</v>
      </c>
      <c r="D1321" s="45" t="s">
        <v>266</v>
      </c>
      <c r="E1321" s="374">
        <v>43762</v>
      </c>
      <c r="F1321" s="43" t="s">
        <v>5780</v>
      </c>
      <c r="G1321" s="43" t="s">
        <v>222</v>
      </c>
      <c r="H1321" s="51" t="s">
        <v>223</v>
      </c>
      <c r="I1321" s="43" t="s">
        <v>226</v>
      </c>
      <c r="J1321" s="43"/>
      <c r="K1321" s="52"/>
      <c r="L1321" s="43"/>
      <c r="M1321" s="43"/>
      <c r="N1321" s="43" t="s">
        <v>10250</v>
      </c>
      <c r="O1321" s="121">
        <v>43762</v>
      </c>
      <c r="P1321" s="43" t="s">
        <v>276</v>
      </c>
      <c r="Q1321" s="31" t="b">
        <f>IF(AND(OR(G1321:G1325=DATOS!C$8,G1321:G1325=DATOS!C$9),H1321:H1325=DATOS!B$4),ROW(G1321:G1325))</f>
        <v>0</v>
      </c>
      <c r="R1321" s="31" t="str">
        <f t="shared" ca="1" si="0"/>
        <v/>
      </c>
      <c r="S1321" s="31">
        <f t="shared" ca="1" si="8"/>
        <v>0</v>
      </c>
      <c r="T1321" s="32"/>
      <c r="U1321" s="32"/>
      <c r="V1321" s="32"/>
      <c r="W1321" s="32"/>
      <c r="X1321" s="32"/>
      <c r="Y1321" s="32"/>
      <c r="Z1321" s="32"/>
      <c r="AA1321" s="32"/>
      <c r="AB1321" s="32"/>
      <c r="AC1321" s="32"/>
      <c r="AD1321" s="32"/>
      <c r="AE1321" s="32"/>
    </row>
    <row r="1322" spans="1:31" ht="12.75">
      <c r="A1322" s="37" t="s">
        <v>4724</v>
      </c>
      <c r="B1322" s="43" t="s">
        <v>4725</v>
      </c>
      <c r="C1322" s="45" t="s">
        <v>4726</v>
      </c>
      <c r="D1322" s="45" t="s">
        <v>7690</v>
      </c>
      <c r="E1322" s="374">
        <v>43762</v>
      </c>
      <c r="F1322" s="43" t="s">
        <v>12212</v>
      </c>
      <c r="G1322" s="43" t="s">
        <v>114</v>
      </c>
      <c r="H1322" s="51" t="s">
        <v>223</v>
      </c>
      <c r="I1322" s="43" t="s">
        <v>226</v>
      </c>
      <c r="J1322" s="43"/>
      <c r="K1322" s="52"/>
      <c r="L1322" s="43"/>
      <c r="M1322" s="43"/>
      <c r="N1322" s="43" t="s">
        <v>12213</v>
      </c>
      <c r="O1322" s="121">
        <v>43762</v>
      </c>
      <c r="P1322" s="43" t="s">
        <v>7650</v>
      </c>
      <c r="Q1322" s="31" t="b">
        <f>IF(AND(OR(G1322:G1326=DATOS!C$8,G1322:G1326=DATOS!C$9),H1322:H1326=DATOS!B$4),ROW(G1322:G1326))</f>
        <v>0</v>
      </c>
      <c r="R1322" s="31" t="str">
        <f t="shared" ca="1" si="0"/>
        <v/>
      </c>
      <c r="S1322" s="31">
        <f t="shared" ca="1" si="8"/>
        <v>0</v>
      </c>
      <c r="T1322" s="32"/>
      <c r="U1322" s="32"/>
      <c r="V1322" s="32"/>
      <c r="W1322" s="32"/>
      <c r="X1322" s="32"/>
      <c r="Y1322" s="32"/>
      <c r="Z1322" s="32"/>
      <c r="AA1322" s="32"/>
      <c r="AB1322" s="32"/>
      <c r="AC1322" s="32"/>
      <c r="AD1322" s="32"/>
      <c r="AE1322" s="32"/>
    </row>
    <row r="1323" spans="1:31" ht="12.75">
      <c r="A1323" s="37" t="s">
        <v>6990</v>
      </c>
      <c r="B1323" s="43" t="s">
        <v>6991</v>
      </c>
      <c r="C1323" s="45" t="s">
        <v>5573</v>
      </c>
      <c r="D1323" s="45" t="s">
        <v>266</v>
      </c>
      <c r="E1323" s="374">
        <v>43762</v>
      </c>
      <c r="F1323" s="43" t="s">
        <v>4672</v>
      </c>
      <c r="G1323" s="43" t="s">
        <v>271</v>
      </c>
      <c r="H1323" s="51" t="s">
        <v>223</v>
      </c>
      <c r="I1323" s="43" t="s">
        <v>226</v>
      </c>
      <c r="J1323" s="43"/>
      <c r="K1323" s="52">
        <v>43764</v>
      </c>
      <c r="L1323" s="43"/>
      <c r="M1323" s="43"/>
      <c r="N1323" s="43" t="s">
        <v>11371</v>
      </c>
      <c r="O1323" s="121">
        <v>43767</v>
      </c>
      <c r="P1323" s="43" t="s">
        <v>12214</v>
      </c>
      <c r="Q1323" s="31" t="b">
        <f>IF(AND(OR(G1323:G1327=DATOS!C$8,G1323:G1327=DATOS!C$9),H1323:H1327=DATOS!B$4),ROW(G1323:G1327))</f>
        <v>0</v>
      </c>
      <c r="R1323" s="31" t="str">
        <f t="shared" ca="1" si="0"/>
        <v/>
      </c>
      <c r="S1323" s="31">
        <f t="shared" ca="1" si="8"/>
        <v>0</v>
      </c>
      <c r="T1323" s="32"/>
      <c r="U1323" s="32"/>
      <c r="V1323" s="32"/>
      <c r="W1323" s="32"/>
      <c r="X1323" s="32"/>
      <c r="Y1323" s="32"/>
      <c r="Z1323" s="32"/>
      <c r="AA1323" s="32"/>
      <c r="AB1323" s="32"/>
      <c r="AC1323" s="32"/>
      <c r="AD1323" s="32"/>
      <c r="AE1323" s="32"/>
    </row>
    <row r="1324" spans="1:31" ht="12.75">
      <c r="A1324" s="37" t="s">
        <v>12183</v>
      </c>
      <c r="B1324" s="43" t="s">
        <v>10541</v>
      </c>
      <c r="C1324" s="45" t="s">
        <v>5086</v>
      </c>
      <c r="D1324" s="45" t="s">
        <v>266</v>
      </c>
      <c r="E1324" s="374">
        <v>43763</v>
      </c>
      <c r="F1324" s="43" t="s">
        <v>12216</v>
      </c>
      <c r="G1324" s="43" t="s">
        <v>114</v>
      </c>
      <c r="H1324" s="51" t="s">
        <v>223</v>
      </c>
      <c r="I1324" s="43" t="s">
        <v>226</v>
      </c>
      <c r="J1324" s="43"/>
      <c r="K1324" s="52"/>
      <c r="L1324" s="43"/>
      <c r="M1324" s="43"/>
      <c r="N1324" s="43" t="s">
        <v>7014</v>
      </c>
      <c r="O1324" s="121">
        <v>43763</v>
      </c>
      <c r="P1324" s="43" t="s">
        <v>276</v>
      </c>
      <c r="Q1324" s="31" t="b">
        <f>IF(AND(OR(G1324:G1328=DATOS!C$8,G1324:G1328=DATOS!C$9),H1324:H1328=DATOS!B$4),ROW(G1324:G1328))</f>
        <v>0</v>
      </c>
      <c r="R1324" s="31" t="str">
        <f t="shared" ca="1" si="0"/>
        <v/>
      </c>
      <c r="S1324" s="31">
        <f t="shared" ca="1" si="8"/>
        <v>0</v>
      </c>
      <c r="T1324" s="32"/>
      <c r="U1324" s="32"/>
      <c r="V1324" s="32"/>
      <c r="W1324" s="32"/>
      <c r="X1324" s="32"/>
      <c r="Y1324" s="32"/>
      <c r="Z1324" s="32"/>
      <c r="AA1324" s="32"/>
      <c r="AB1324" s="32"/>
      <c r="AC1324" s="32"/>
      <c r="AD1324" s="32"/>
      <c r="AE1324" s="32"/>
    </row>
    <row r="1325" spans="1:31" ht="12.75">
      <c r="A1325" s="37" t="s">
        <v>11061</v>
      </c>
      <c r="B1325" s="43" t="s">
        <v>11062</v>
      </c>
      <c r="C1325" s="45" t="s">
        <v>624</v>
      </c>
      <c r="D1325" s="45" t="s">
        <v>4647</v>
      </c>
      <c r="E1325" s="374">
        <v>43763</v>
      </c>
      <c r="F1325" s="43" t="s">
        <v>12219</v>
      </c>
      <c r="G1325" s="43" t="s">
        <v>271</v>
      </c>
      <c r="H1325" s="51" t="s">
        <v>223</v>
      </c>
      <c r="I1325" s="43" t="s">
        <v>226</v>
      </c>
      <c r="J1325" s="43"/>
      <c r="K1325" s="52">
        <v>43763</v>
      </c>
      <c r="L1325" s="43"/>
      <c r="M1325" s="43"/>
      <c r="N1325" s="43" t="s">
        <v>12220</v>
      </c>
      <c r="O1325" s="121">
        <v>43764</v>
      </c>
      <c r="P1325" s="43" t="s">
        <v>4652</v>
      </c>
      <c r="Q1325" s="31" t="b">
        <f>IF(AND(OR(G1325:G1329=DATOS!C$8,G1325:G1329=DATOS!C$9),H1325:H1329=DATOS!B$4),ROW(G1325:G1329))</f>
        <v>0</v>
      </c>
      <c r="R1325" s="31" t="str">
        <f t="shared" ca="1" si="0"/>
        <v/>
      </c>
      <c r="S1325" s="31">
        <f t="shared" ca="1" si="8"/>
        <v>0</v>
      </c>
      <c r="T1325" s="32"/>
      <c r="U1325" s="32"/>
      <c r="V1325" s="32"/>
      <c r="W1325" s="32"/>
      <c r="X1325" s="32"/>
      <c r="Y1325" s="32"/>
      <c r="Z1325" s="32"/>
      <c r="AA1325" s="32"/>
      <c r="AB1325" s="32"/>
      <c r="AC1325" s="32"/>
      <c r="AD1325" s="32"/>
      <c r="AE1325" s="32"/>
    </row>
    <row r="1326" spans="1:31" ht="12.75">
      <c r="A1326" s="37" t="s">
        <v>12224</v>
      </c>
      <c r="B1326" s="43" t="s">
        <v>10708</v>
      </c>
      <c r="C1326" s="45" t="s">
        <v>216</v>
      </c>
      <c r="D1326" s="45" t="s">
        <v>7690</v>
      </c>
      <c r="E1326" s="374">
        <v>43763</v>
      </c>
      <c r="F1326" s="43" t="s">
        <v>9384</v>
      </c>
      <c r="G1326" s="43" t="s">
        <v>114</v>
      </c>
      <c r="H1326" s="51" t="s">
        <v>223</v>
      </c>
      <c r="I1326" s="43" t="s">
        <v>226</v>
      </c>
      <c r="J1326" s="43"/>
      <c r="K1326" s="52"/>
      <c r="L1326" s="43"/>
      <c r="M1326" s="43"/>
      <c r="N1326" s="43" t="s">
        <v>8395</v>
      </c>
      <c r="O1326" s="121">
        <v>43763</v>
      </c>
      <c r="P1326" s="43" t="s">
        <v>7650</v>
      </c>
      <c r="Q1326" s="31" t="b">
        <f>IF(AND(OR(G1326:G1330=DATOS!C$8,G1326:G1330=DATOS!C$9),H1326:H1330=DATOS!B$4),ROW(G1326:G1330))</f>
        <v>0</v>
      </c>
      <c r="R1326" s="31" t="str">
        <f t="shared" ca="1" si="0"/>
        <v/>
      </c>
      <c r="S1326" s="31">
        <f t="shared" ca="1" si="8"/>
        <v>0</v>
      </c>
      <c r="T1326" s="32"/>
      <c r="U1326" s="32"/>
      <c r="V1326" s="32"/>
      <c r="W1326" s="32"/>
      <c r="X1326" s="32"/>
      <c r="Y1326" s="32"/>
      <c r="Z1326" s="32"/>
      <c r="AA1326" s="32"/>
      <c r="AB1326" s="32"/>
      <c r="AC1326" s="32"/>
      <c r="AD1326" s="32"/>
      <c r="AE1326" s="32"/>
    </row>
    <row r="1327" spans="1:31" ht="12.75">
      <c r="A1327" s="37" t="s">
        <v>9274</v>
      </c>
      <c r="B1327" s="43" t="s">
        <v>6163</v>
      </c>
      <c r="C1327" s="45" t="s">
        <v>942</v>
      </c>
      <c r="D1327" s="45" t="s">
        <v>4647</v>
      </c>
      <c r="E1327" s="374">
        <v>43764</v>
      </c>
      <c r="F1327" s="43" t="s">
        <v>12229</v>
      </c>
      <c r="G1327" s="43" t="s">
        <v>114</v>
      </c>
      <c r="H1327" s="51" t="s">
        <v>223</v>
      </c>
      <c r="I1327" s="43" t="s">
        <v>126</v>
      </c>
      <c r="J1327" s="43"/>
      <c r="K1327" s="52">
        <v>43764</v>
      </c>
      <c r="L1327" s="43"/>
      <c r="M1327" s="43"/>
      <c r="N1327" s="43" t="s">
        <v>6480</v>
      </c>
      <c r="O1327" s="121">
        <v>43764</v>
      </c>
      <c r="P1327" s="43" t="s">
        <v>4652</v>
      </c>
      <c r="Q1327" s="31" t="b">
        <f>IF(AND(OR(G1327:G1331=DATOS!C$8,G1327:G1331=DATOS!C$9),H1327:H1331=DATOS!B$4),ROW(G1327:G1331))</f>
        <v>0</v>
      </c>
      <c r="R1327" s="31" t="str">
        <f t="shared" ca="1" si="0"/>
        <v/>
      </c>
      <c r="S1327" s="31">
        <f t="shared" ca="1" si="8"/>
        <v>0</v>
      </c>
      <c r="T1327" s="32"/>
      <c r="U1327" s="32"/>
      <c r="V1327" s="32"/>
      <c r="W1327" s="32"/>
      <c r="X1327" s="32"/>
      <c r="Y1327" s="32"/>
      <c r="Z1327" s="32"/>
      <c r="AA1327" s="32"/>
      <c r="AB1327" s="32"/>
      <c r="AC1327" s="32"/>
      <c r="AD1327" s="32"/>
      <c r="AE1327" s="32"/>
    </row>
    <row r="1328" spans="1:31" ht="12.75">
      <c r="A1328" s="37" t="s">
        <v>4979</v>
      </c>
      <c r="B1328" s="43" t="s">
        <v>4980</v>
      </c>
      <c r="C1328" s="45" t="s">
        <v>664</v>
      </c>
      <c r="D1328" s="45" t="s">
        <v>7690</v>
      </c>
      <c r="E1328" s="374">
        <v>43764</v>
      </c>
      <c r="F1328" s="43" t="s">
        <v>5888</v>
      </c>
      <c r="G1328" s="43" t="s">
        <v>222</v>
      </c>
      <c r="H1328" s="51" t="s">
        <v>223</v>
      </c>
      <c r="I1328" s="43" t="s">
        <v>273</v>
      </c>
      <c r="J1328" s="43"/>
      <c r="K1328" s="52"/>
      <c r="L1328" s="43"/>
      <c r="M1328" s="43"/>
      <c r="N1328" s="43" t="s">
        <v>8395</v>
      </c>
      <c r="O1328" s="121">
        <v>43764</v>
      </c>
      <c r="P1328" s="43" t="s">
        <v>7650</v>
      </c>
      <c r="Q1328" s="31" t="b">
        <f>IF(AND(OR(G1328:G1332=DATOS!C$8,G1328:G1332=DATOS!C$9),H1328:H1332=DATOS!B$4),ROW(G1328:G1332))</f>
        <v>0</v>
      </c>
      <c r="R1328" s="31" t="str">
        <f t="shared" ca="1" si="0"/>
        <v/>
      </c>
      <c r="S1328" s="31">
        <f t="shared" ca="1" si="8"/>
        <v>0</v>
      </c>
      <c r="T1328" s="32"/>
      <c r="U1328" s="32"/>
      <c r="V1328" s="32"/>
      <c r="W1328" s="32"/>
      <c r="X1328" s="32"/>
      <c r="Y1328" s="32"/>
      <c r="Z1328" s="32"/>
      <c r="AA1328" s="32"/>
      <c r="AB1328" s="32"/>
      <c r="AC1328" s="32"/>
      <c r="AD1328" s="32"/>
      <c r="AE1328" s="32"/>
    </row>
    <row r="1329" spans="1:31" ht="12.75">
      <c r="A1329" s="99" t="s">
        <v>5000</v>
      </c>
      <c r="B1329" s="43" t="s">
        <v>8447</v>
      </c>
      <c r="C1329" s="45" t="s">
        <v>216</v>
      </c>
      <c r="D1329" s="45" t="s">
        <v>4647</v>
      </c>
      <c r="E1329" s="374">
        <v>43764</v>
      </c>
      <c r="F1329" s="43" t="s">
        <v>6367</v>
      </c>
      <c r="G1329" s="43" t="s">
        <v>271</v>
      </c>
      <c r="H1329" s="51" t="s">
        <v>223</v>
      </c>
      <c r="I1329" s="43" t="s">
        <v>226</v>
      </c>
      <c r="J1329" s="43"/>
      <c r="K1329" s="52">
        <v>43764</v>
      </c>
      <c r="L1329" s="121">
        <v>43767</v>
      </c>
      <c r="M1329" s="121">
        <v>43769</v>
      </c>
      <c r="N1329" s="43" t="s">
        <v>12232</v>
      </c>
      <c r="O1329" s="121">
        <v>43769</v>
      </c>
      <c r="P1329" s="43" t="s">
        <v>4652</v>
      </c>
      <c r="Q1329" s="31" t="b">
        <f>IF(AND(OR(G1329:G1333=DATOS!C$8,G1329:G1333=DATOS!C$9),H1329:H1333=DATOS!B$4),ROW(G1329:G1333))</f>
        <v>0</v>
      </c>
      <c r="R1329" s="31" t="str">
        <f t="shared" ca="1" si="0"/>
        <v/>
      </c>
      <c r="S1329" s="31">
        <f t="shared" ca="1" si="8"/>
        <v>0</v>
      </c>
      <c r="T1329" s="32"/>
      <c r="U1329" s="32"/>
      <c r="V1329" s="32"/>
      <c r="W1329" s="32"/>
      <c r="X1329" s="32"/>
      <c r="Y1329" s="32"/>
      <c r="Z1329" s="32"/>
      <c r="AA1329" s="32"/>
      <c r="AB1329" s="32"/>
      <c r="AC1329" s="32"/>
      <c r="AD1329" s="32"/>
      <c r="AE1329" s="32"/>
    </row>
    <row r="1330" spans="1:31" ht="12.75">
      <c r="A1330" s="99" t="s">
        <v>11307</v>
      </c>
      <c r="B1330" s="43" t="s">
        <v>4830</v>
      </c>
      <c r="C1330" s="45" t="s">
        <v>360</v>
      </c>
      <c r="D1330" s="45" t="s">
        <v>7690</v>
      </c>
      <c r="E1330" s="374">
        <v>43766</v>
      </c>
      <c r="F1330" s="43" t="s">
        <v>8851</v>
      </c>
      <c r="G1330" s="43" t="s">
        <v>271</v>
      </c>
      <c r="H1330" s="51" t="s">
        <v>223</v>
      </c>
      <c r="I1330" s="43" t="s">
        <v>226</v>
      </c>
      <c r="J1330" s="43"/>
      <c r="K1330" s="52"/>
      <c r="L1330" s="43"/>
      <c r="M1330" s="43"/>
      <c r="N1330" s="43" t="s">
        <v>8375</v>
      </c>
      <c r="O1330" s="121">
        <v>43766</v>
      </c>
      <c r="P1330" s="43" t="s">
        <v>7650</v>
      </c>
      <c r="Q1330" s="31" t="b">
        <f>IF(AND(OR(G1330:G1334=DATOS!C$8,G1330:G1334=DATOS!C$9),H1330:H1334=DATOS!B$4),ROW(G1330:G1334))</f>
        <v>0</v>
      </c>
      <c r="R1330" s="31" t="str">
        <f t="shared" ca="1" si="0"/>
        <v/>
      </c>
      <c r="S1330" s="31">
        <f t="shared" ca="1" si="8"/>
        <v>0</v>
      </c>
      <c r="T1330" s="32"/>
      <c r="U1330" s="32"/>
      <c r="V1330" s="32"/>
      <c r="W1330" s="32"/>
      <c r="X1330" s="32"/>
      <c r="Y1330" s="32"/>
      <c r="Z1330" s="32"/>
      <c r="AA1330" s="32"/>
      <c r="AB1330" s="32"/>
      <c r="AC1330" s="32"/>
      <c r="AD1330" s="32"/>
      <c r="AE1330" s="32"/>
    </row>
    <row r="1331" spans="1:31" ht="12.75">
      <c r="A1331" s="37" t="s">
        <v>12238</v>
      </c>
      <c r="B1331" s="43" t="s">
        <v>12239</v>
      </c>
      <c r="C1331" s="45" t="s">
        <v>263</v>
      </c>
      <c r="D1331" s="45" t="s">
        <v>7690</v>
      </c>
      <c r="E1331" s="374">
        <v>43766</v>
      </c>
      <c r="F1331" s="43" t="s">
        <v>10108</v>
      </c>
      <c r="G1331" s="43" t="s">
        <v>271</v>
      </c>
      <c r="H1331" s="51" t="s">
        <v>223</v>
      </c>
      <c r="I1331" s="43" t="s">
        <v>226</v>
      </c>
      <c r="J1331" s="43"/>
      <c r="K1331" s="52">
        <v>43767</v>
      </c>
      <c r="L1331" s="121">
        <v>43769</v>
      </c>
      <c r="M1331" s="43"/>
      <c r="N1331" s="43" t="s">
        <v>12240</v>
      </c>
      <c r="O1331" s="48">
        <v>43776</v>
      </c>
      <c r="P1331" s="43" t="s">
        <v>4659</v>
      </c>
      <c r="Q1331" s="31" t="b">
        <f>IF(AND(OR(G1331:G1335=DATOS!C$8,G1331:G1335=DATOS!C$9),H1331:H1335=DATOS!B$4),ROW(G1331:G1335))</f>
        <v>0</v>
      </c>
      <c r="R1331" s="31" t="str">
        <f t="shared" ca="1" si="0"/>
        <v/>
      </c>
      <c r="S1331" s="31">
        <f t="shared" ca="1" si="8"/>
        <v>0</v>
      </c>
      <c r="T1331" s="32"/>
      <c r="U1331" s="32"/>
      <c r="V1331" s="32"/>
      <c r="W1331" s="32"/>
      <c r="X1331" s="32"/>
      <c r="Y1331" s="32"/>
      <c r="Z1331" s="32"/>
      <c r="AA1331" s="32"/>
      <c r="AB1331" s="32"/>
      <c r="AC1331" s="32"/>
      <c r="AD1331" s="32"/>
      <c r="AE1331" s="32"/>
    </row>
    <row r="1332" spans="1:31" ht="12.75">
      <c r="A1332" s="37" t="s">
        <v>9386</v>
      </c>
      <c r="B1332" s="43" t="s">
        <v>7182</v>
      </c>
      <c r="C1332" s="45" t="s">
        <v>414</v>
      </c>
      <c r="D1332" s="45" t="s">
        <v>4647</v>
      </c>
      <c r="E1332" s="374">
        <v>43767</v>
      </c>
      <c r="F1332" s="43" t="s">
        <v>12241</v>
      </c>
      <c r="G1332" s="43" t="s">
        <v>384</v>
      </c>
      <c r="H1332" s="51" t="s">
        <v>223</v>
      </c>
      <c r="I1332" s="43" t="s">
        <v>226</v>
      </c>
      <c r="J1332" s="43"/>
      <c r="K1332" s="52">
        <v>43767</v>
      </c>
      <c r="L1332" s="43"/>
      <c r="M1332" s="43"/>
      <c r="N1332" s="43" t="s">
        <v>12242</v>
      </c>
      <c r="O1332" s="121">
        <v>43768</v>
      </c>
      <c r="P1332" s="43" t="s">
        <v>389</v>
      </c>
      <c r="Q1332" s="31" t="b">
        <f>IF(AND(OR(G1332:G1336=DATOS!C$8,G1332:G1336=DATOS!C$9),H1332:H1336=DATOS!B$4),ROW(G1332:G1336))</f>
        <v>0</v>
      </c>
      <c r="R1332" s="31" t="str">
        <f t="shared" ca="1" si="0"/>
        <v/>
      </c>
      <c r="S1332" s="31">
        <f t="shared" ca="1" si="8"/>
        <v>0</v>
      </c>
      <c r="T1332" s="32"/>
      <c r="U1332" s="32"/>
      <c r="V1332" s="32"/>
      <c r="W1332" s="32"/>
      <c r="X1332" s="32"/>
      <c r="Y1332" s="32"/>
      <c r="Z1332" s="32"/>
      <c r="AA1332" s="32"/>
      <c r="AB1332" s="32"/>
      <c r="AC1332" s="32"/>
      <c r="AD1332" s="32"/>
      <c r="AE1332" s="32"/>
    </row>
    <row r="1333" spans="1:31" ht="12.75">
      <c r="A1333" s="37" t="s">
        <v>11284</v>
      </c>
      <c r="B1333" s="43" t="s">
        <v>9790</v>
      </c>
      <c r="C1333" s="45" t="s">
        <v>216</v>
      </c>
      <c r="D1333" s="45" t="s">
        <v>266</v>
      </c>
      <c r="E1333" s="374">
        <v>43767</v>
      </c>
      <c r="F1333" s="43" t="s">
        <v>864</v>
      </c>
      <c r="G1333" s="43" t="s">
        <v>271</v>
      </c>
      <c r="H1333" s="51" t="s">
        <v>223</v>
      </c>
      <c r="I1333" s="43" t="s">
        <v>226</v>
      </c>
      <c r="J1333" s="43"/>
      <c r="K1333" s="52"/>
      <c r="L1333" s="43"/>
      <c r="M1333" s="43"/>
      <c r="N1333" s="43" t="s">
        <v>11296</v>
      </c>
      <c r="O1333" s="121">
        <v>43767</v>
      </c>
      <c r="P1333" s="43" t="s">
        <v>276</v>
      </c>
      <c r="Q1333" s="31" t="b">
        <f>IF(AND(OR(G1333:G1337=DATOS!C$8,G1333:G1337=DATOS!C$9),H1333:H1337=DATOS!B$4),ROW(G1333:G1337))</f>
        <v>0</v>
      </c>
      <c r="R1333" s="31" t="str">
        <f t="shared" ca="1" si="0"/>
        <v/>
      </c>
      <c r="S1333" s="31">
        <f t="shared" ca="1" si="8"/>
        <v>0</v>
      </c>
      <c r="T1333" s="32"/>
      <c r="U1333" s="32"/>
      <c r="V1333" s="32"/>
      <c r="W1333" s="32"/>
      <c r="X1333" s="32"/>
      <c r="Y1333" s="32"/>
      <c r="Z1333" s="32"/>
      <c r="AA1333" s="32"/>
      <c r="AB1333" s="32"/>
      <c r="AC1333" s="32"/>
      <c r="AD1333" s="32"/>
      <c r="AE1333" s="32"/>
    </row>
    <row r="1334" spans="1:31" ht="12.75">
      <c r="A1334" s="37" t="s">
        <v>6990</v>
      </c>
      <c r="B1334" s="43" t="s">
        <v>6991</v>
      </c>
      <c r="C1334" s="45" t="s">
        <v>5573</v>
      </c>
      <c r="D1334" s="45" t="s">
        <v>266</v>
      </c>
      <c r="E1334" s="374">
        <v>43767</v>
      </c>
      <c r="F1334" s="43" t="s">
        <v>12244</v>
      </c>
      <c r="G1334" s="43" t="s">
        <v>384</v>
      </c>
      <c r="H1334" s="51" t="s">
        <v>223</v>
      </c>
      <c r="I1334" s="43" t="s">
        <v>226</v>
      </c>
      <c r="J1334" s="43"/>
      <c r="K1334" s="52"/>
      <c r="L1334" s="43"/>
      <c r="M1334" s="43"/>
      <c r="N1334" s="43" t="s">
        <v>12245</v>
      </c>
      <c r="O1334" s="121">
        <v>43768</v>
      </c>
      <c r="P1334" s="43" t="s">
        <v>389</v>
      </c>
      <c r="Q1334" s="31" t="b">
        <f>IF(AND(OR(G1334:G1338=DATOS!C$8,G1334:G1338=DATOS!C$9),H1334:H1338=DATOS!B$4),ROW(G1334:G1338))</f>
        <v>0</v>
      </c>
      <c r="R1334" s="31" t="str">
        <f t="shared" ca="1" si="0"/>
        <v/>
      </c>
      <c r="S1334" s="31">
        <f t="shared" ca="1" si="8"/>
        <v>0</v>
      </c>
      <c r="T1334" s="32"/>
      <c r="U1334" s="32"/>
      <c r="V1334" s="32"/>
      <c r="W1334" s="32"/>
      <c r="X1334" s="32"/>
      <c r="Y1334" s="32"/>
      <c r="Z1334" s="32"/>
      <c r="AA1334" s="32"/>
      <c r="AB1334" s="32"/>
      <c r="AC1334" s="32"/>
      <c r="AD1334" s="32"/>
      <c r="AE1334" s="32"/>
    </row>
    <row r="1335" spans="1:31" ht="12.75">
      <c r="A1335" s="37" t="s">
        <v>4809</v>
      </c>
      <c r="B1335" s="43" t="s">
        <v>4810</v>
      </c>
      <c r="C1335" s="45" t="s">
        <v>216</v>
      </c>
      <c r="D1335" s="45" t="s">
        <v>4647</v>
      </c>
      <c r="E1335" s="374">
        <v>43768</v>
      </c>
      <c r="F1335" s="43" t="s">
        <v>12246</v>
      </c>
      <c r="G1335" s="43" t="s">
        <v>114</v>
      </c>
      <c r="H1335" s="51" t="s">
        <v>223</v>
      </c>
      <c r="I1335" s="43" t="s">
        <v>126</v>
      </c>
      <c r="J1335" s="43"/>
      <c r="K1335" s="52">
        <v>43768</v>
      </c>
      <c r="L1335" s="121">
        <v>43769</v>
      </c>
      <c r="M1335" s="43"/>
      <c r="N1335" s="43" t="s">
        <v>6015</v>
      </c>
      <c r="O1335" s="121">
        <v>43769</v>
      </c>
      <c r="P1335" s="43" t="s">
        <v>4652</v>
      </c>
      <c r="Q1335" s="31" t="b">
        <f>IF(AND(OR(G1335:G1339=DATOS!C$8,G1335:G1339=DATOS!C$9),H1335:H1339=DATOS!B$4),ROW(G1335:G1339))</f>
        <v>0</v>
      </c>
      <c r="R1335" s="31" t="str">
        <f t="shared" ca="1" si="0"/>
        <v/>
      </c>
      <c r="S1335" s="31">
        <f t="shared" ca="1" si="8"/>
        <v>0</v>
      </c>
      <c r="T1335" s="32"/>
      <c r="U1335" s="32"/>
      <c r="V1335" s="32"/>
      <c r="W1335" s="32"/>
      <c r="X1335" s="32"/>
      <c r="Y1335" s="32"/>
      <c r="Z1335" s="32"/>
      <c r="AA1335" s="32"/>
      <c r="AB1335" s="32"/>
      <c r="AC1335" s="32"/>
      <c r="AD1335" s="32"/>
      <c r="AE1335" s="32"/>
    </row>
    <row r="1336" spans="1:31" ht="12.75">
      <c r="A1336" s="37" t="s">
        <v>12247</v>
      </c>
      <c r="B1336" s="43" t="s">
        <v>8829</v>
      </c>
      <c r="C1336" s="45" t="s">
        <v>624</v>
      </c>
      <c r="D1336" s="45" t="s">
        <v>4647</v>
      </c>
      <c r="E1336" s="374">
        <v>43768</v>
      </c>
      <c r="F1336" s="43" t="s">
        <v>12249</v>
      </c>
      <c r="G1336" s="43" t="s">
        <v>114</v>
      </c>
      <c r="H1336" s="51" t="s">
        <v>223</v>
      </c>
      <c r="I1336" s="43" t="s">
        <v>226</v>
      </c>
      <c r="J1336" s="43"/>
      <c r="K1336" s="52">
        <v>43768</v>
      </c>
      <c r="L1336" s="121">
        <v>43769</v>
      </c>
      <c r="M1336" s="43"/>
      <c r="N1336" s="43" t="s">
        <v>12250</v>
      </c>
      <c r="O1336" s="48">
        <v>43770</v>
      </c>
      <c r="P1336" s="43" t="s">
        <v>4652</v>
      </c>
      <c r="Q1336" s="31" t="b">
        <f>IF(AND(OR(G1336:G1340=DATOS!C$8,G1336:G1340=DATOS!C$9),H1336:H1340=DATOS!B$4),ROW(G1336:G1340))</f>
        <v>0</v>
      </c>
      <c r="R1336" s="31" t="str">
        <f t="shared" ca="1" si="0"/>
        <v/>
      </c>
      <c r="S1336" s="31">
        <f t="shared" ca="1" si="8"/>
        <v>0</v>
      </c>
      <c r="T1336" s="32"/>
      <c r="U1336" s="32"/>
      <c r="V1336" s="32"/>
      <c r="W1336" s="32"/>
      <c r="X1336" s="32"/>
      <c r="Y1336" s="32"/>
      <c r="Z1336" s="32"/>
      <c r="AA1336" s="32"/>
      <c r="AB1336" s="32"/>
      <c r="AC1336" s="32"/>
      <c r="AD1336" s="32"/>
      <c r="AE1336" s="32"/>
    </row>
    <row r="1337" spans="1:31" ht="12.75">
      <c r="A1337" s="37" t="s">
        <v>4979</v>
      </c>
      <c r="B1337" s="43" t="s">
        <v>4980</v>
      </c>
      <c r="C1337" s="45" t="s">
        <v>664</v>
      </c>
      <c r="D1337" s="45" t="s">
        <v>266</v>
      </c>
      <c r="E1337" s="374">
        <v>43768</v>
      </c>
      <c r="F1337" s="43" t="s">
        <v>361</v>
      </c>
      <c r="G1337" s="43" t="s">
        <v>114</v>
      </c>
      <c r="H1337" s="51" t="s">
        <v>223</v>
      </c>
      <c r="I1337" s="43" t="s">
        <v>226</v>
      </c>
      <c r="J1337" s="43"/>
      <c r="K1337" s="52"/>
      <c r="L1337" s="43"/>
      <c r="M1337" s="43"/>
      <c r="N1337" s="43" t="s">
        <v>12253</v>
      </c>
      <c r="O1337" s="121">
        <v>43768</v>
      </c>
      <c r="P1337" s="43" t="s">
        <v>276</v>
      </c>
      <c r="Q1337" s="31" t="b">
        <f>IF(AND(OR(G1337:G1341=DATOS!C$8,G1337:G1341=DATOS!C$9),H1337:H1341=DATOS!B$4),ROW(G1337:G1341))</f>
        <v>0</v>
      </c>
      <c r="R1337" s="31" t="str">
        <f t="shared" ca="1" si="0"/>
        <v/>
      </c>
      <c r="S1337" s="31">
        <f t="shared" ca="1" si="8"/>
        <v>0</v>
      </c>
      <c r="T1337" s="32"/>
      <c r="U1337" s="32"/>
      <c r="V1337" s="32"/>
      <c r="W1337" s="32"/>
      <c r="X1337" s="32"/>
      <c r="Y1337" s="32"/>
      <c r="Z1337" s="32"/>
      <c r="AA1337" s="32"/>
      <c r="AB1337" s="32"/>
      <c r="AC1337" s="32"/>
      <c r="AD1337" s="32"/>
      <c r="AE1337" s="32"/>
    </row>
    <row r="1338" spans="1:31" ht="12.75">
      <c r="A1338" s="37" t="s">
        <v>12257</v>
      </c>
      <c r="B1338" s="43" t="s">
        <v>5926</v>
      </c>
      <c r="C1338" s="45" t="s">
        <v>4726</v>
      </c>
      <c r="D1338" s="45" t="s">
        <v>4647</v>
      </c>
      <c r="E1338" s="374">
        <v>43768</v>
      </c>
      <c r="F1338" s="43" t="s">
        <v>12249</v>
      </c>
      <c r="G1338" s="43" t="s">
        <v>271</v>
      </c>
      <c r="H1338" s="51" t="s">
        <v>223</v>
      </c>
      <c r="I1338" s="43" t="s">
        <v>226</v>
      </c>
      <c r="J1338" s="43"/>
      <c r="K1338" s="52">
        <v>43768</v>
      </c>
      <c r="L1338" s="43"/>
      <c r="M1338" s="43"/>
      <c r="N1338" s="43" t="s">
        <v>8007</v>
      </c>
      <c r="O1338" s="121">
        <v>43768</v>
      </c>
      <c r="P1338" s="43" t="s">
        <v>4652</v>
      </c>
      <c r="Q1338" s="31" t="b">
        <f>IF(AND(OR(G1338:G1342=DATOS!C$8,G1338:G1342=DATOS!C$9),H1338:H1342=DATOS!B$4),ROW(G1338:G1342))</f>
        <v>0</v>
      </c>
      <c r="R1338" s="31" t="str">
        <f t="shared" ca="1" si="0"/>
        <v/>
      </c>
      <c r="S1338" s="31">
        <f t="shared" ca="1" si="8"/>
        <v>0</v>
      </c>
      <c r="T1338" s="32"/>
      <c r="U1338" s="32"/>
      <c r="V1338" s="32"/>
      <c r="W1338" s="32"/>
      <c r="X1338" s="32"/>
      <c r="Y1338" s="32"/>
      <c r="Z1338" s="32"/>
      <c r="AA1338" s="32"/>
      <c r="AB1338" s="32"/>
      <c r="AC1338" s="32"/>
      <c r="AD1338" s="32"/>
      <c r="AE1338" s="32"/>
    </row>
    <row r="1339" spans="1:31" ht="12.75">
      <c r="A1339" s="37" t="s">
        <v>7138</v>
      </c>
      <c r="B1339" s="43" t="s">
        <v>7139</v>
      </c>
      <c r="C1339" s="45" t="s">
        <v>4746</v>
      </c>
      <c r="D1339" s="45" t="s">
        <v>266</v>
      </c>
      <c r="E1339" s="374">
        <v>43768</v>
      </c>
      <c r="F1339" s="43" t="s">
        <v>6477</v>
      </c>
      <c r="G1339" s="43" t="s">
        <v>114</v>
      </c>
      <c r="H1339" s="51" t="s">
        <v>223</v>
      </c>
      <c r="I1339" s="43" t="s">
        <v>273</v>
      </c>
      <c r="J1339" s="43"/>
      <c r="K1339" s="52"/>
      <c r="L1339" s="43"/>
      <c r="M1339" s="43"/>
      <c r="N1339" s="43" t="s">
        <v>7499</v>
      </c>
      <c r="O1339" s="121">
        <v>43768</v>
      </c>
      <c r="P1339" s="43" t="s">
        <v>276</v>
      </c>
      <c r="Q1339" s="31" t="b">
        <f>IF(AND(OR(G1339:G1343=DATOS!C$8,G1339:G1343=DATOS!C$9),H1339:H1343=DATOS!B$4),ROW(G1339:G1343))</f>
        <v>0</v>
      </c>
      <c r="R1339" s="31" t="str">
        <f t="shared" ca="1" si="0"/>
        <v/>
      </c>
      <c r="S1339" s="31">
        <f t="shared" ca="1" si="8"/>
        <v>0</v>
      </c>
      <c r="T1339" s="32"/>
      <c r="U1339" s="32"/>
      <c r="V1339" s="32"/>
      <c r="W1339" s="32"/>
      <c r="X1339" s="32"/>
      <c r="Y1339" s="32"/>
      <c r="Z1339" s="32"/>
      <c r="AA1339" s="32"/>
      <c r="AB1339" s="32"/>
      <c r="AC1339" s="32"/>
      <c r="AD1339" s="32"/>
      <c r="AE1339" s="32"/>
    </row>
    <row r="1340" spans="1:31" ht="12.75">
      <c r="A1340" s="37" t="s">
        <v>7948</v>
      </c>
      <c r="B1340" s="43" t="s">
        <v>4909</v>
      </c>
      <c r="C1340" s="45" t="s">
        <v>216</v>
      </c>
      <c r="D1340" s="45" t="s">
        <v>266</v>
      </c>
      <c r="E1340" s="121">
        <v>43768</v>
      </c>
      <c r="F1340" s="43" t="s">
        <v>12265</v>
      </c>
      <c r="G1340" s="43" t="s">
        <v>384</v>
      </c>
      <c r="H1340" s="51" t="s">
        <v>223</v>
      </c>
      <c r="I1340" s="43" t="s">
        <v>226</v>
      </c>
      <c r="J1340" s="31"/>
      <c r="K1340" s="55"/>
      <c r="L1340" s="31"/>
      <c r="M1340" s="31"/>
      <c r="N1340" s="43" t="s">
        <v>12266</v>
      </c>
      <c r="O1340" s="48">
        <v>43770</v>
      </c>
      <c r="P1340" s="43" t="s">
        <v>5576</v>
      </c>
      <c r="Q1340" s="31" t="b">
        <f>IF(AND(OR(G1340:G1344=DATOS!C$8,G1340:G1344=DATOS!C$9),H1340:H1344=DATOS!B$4),ROW(G1340:G1344))</f>
        <v>0</v>
      </c>
      <c r="R1340" s="31" t="str">
        <f t="shared" ca="1" si="0"/>
        <v/>
      </c>
      <c r="S1340" s="31">
        <f t="shared" ca="1" si="8"/>
        <v>0</v>
      </c>
      <c r="T1340" s="32"/>
      <c r="U1340" s="32"/>
      <c r="V1340" s="32"/>
      <c r="W1340" s="32"/>
      <c r="X1340" s="32"/>
      <c r="Y1340" s="32"/>
      <c r="Z1340" s="32"/>
      <c r="AA1340" s="32"/>
      <c r="AB1340" s="32"/>
      <c r="AC1340" s="32"/>
      <c r="AD1340" s="32"/>
      <c r="AE1340" s="32"/>
    </row>
    <row r="1341" spans="1:31" ht="12.75">
      <c r="A1341" s="37" t="s">
        <v>12268</v>
      </c>
      <c r="B1341" s="43" t="s">
        <v>9983</v>
      </c>
      <c r="C1341" s="45" t="s">
        <v>5009</v>
      </c>
      <c r="D1341" s="45" t="s">
        <v>100</v>
      </c>
      <c r="E1341" s="121">
        <v>43769</v>
      </c>
      <c r="F1341" s="43" t="s">
        <v>12270</v>
      </c>
      <c r="G1341" s="43" t="s">
        <v>222</v>
      </c>
      <c r="H1341" s="51" t="s">
        <v>223</v>
      </c>
      <c r="I1341" s="43" t="s">
        <v>226</v>
      </c>
      <c r="J1341" s="31"/>
      <c r="K1341" s="52">
        <v>43769</v>
      </c>
      <c r="L1341" s="31"/>
      <c r="M1341" s="31"/>
      <c r="N1341" s="43" t="s">
        <v>12272</v>
      </c>
      <c r="O1341" s="121">
        <v>43404</v>
      </c>
      <c r="P1341" s="43" t="s">
        <v>347</v>
      </c>
      <c r="Q1341" s="31" t="b">
        <f>IF(AND(OR(G1341:G1345=DATOS!C$8,G1341:G1345=DATOS!C$9),H1341:H1345=DATOS!B$4),ROW(G1341:G1345))</f>
        <v>0</v>
      </c>
      <c r="R1341" s="31" t="str">
        <f t="shared" ca="1" si="0"/>
        <v/>
      </c>
      <c r="S1341" s="31">
        <f t="shared" ca="1" si="8"/>
        <v>0</v>
      </c>
      <c r="T1341" s="32"/>
      <c r="U1341" s="32"/>
      <c r="V1341" s="32"/>
      <c r="W1341" s="32"/>
      <c r="X1341" s="32"/>
      <c r="Y1341" s="32"/>
      <c r="Z1341" s="32"/>
      <c r="AA1341" s="32"/>
      <c r="AB1341" s="32"/>
      <c r="AC1341" s="32"/>
      <c r="AD1341" s="32"/>
      <c r="AE1341" s="32"/>
    </row>
    <row r="1342" spans="1:31" ht="12.75">
      <c r="A1342" s="37" t="s">
        <v>12274</v>
      </c>
      <c r="B1342" s="43" t="s">
        <v>662</v>
      </c>
      <c r="C1342" s="45" t="s">
        <v>664</v>
      </c>
      <c r="D1342" s="45" t="s">
        <v>266</v>
      </c>
      <c r="E1342" s="121">
        <v>43769</v>
      </c>
      <c r="F1342" s="43" t="s">
        <v>10483</v>
      </c>
      <c r="G1342" s="43" t="s">
        <v>384</v>
      </c>
      <c r="H1342" s="51" t="s">
        <v>223</v>
      </c>
      <c r="I1342" s="43" t="s">
        <v>226</v>
      </c>
      <c r="J1342" s="31"/>
      <c r="K1342" s="52">
        <v>43770</v>
      </c>
      <c r="L1342" s="31"/>
      <c r="M1342" s="31"/>
      <c r="N1342" s="43" t="s">
        <v>388</v>
      </c>
      <c r="O1342" s="121">
        <v>43770</v>
      </c>
      <c r="P1342" s="43" t="s">
        <v>389</v>
      </c>
      <c r="Q1342" s="31" t="b">
        <f>IF(AND(OR(G1342:G1346=DATOS!C$8,G1342:G1346=DATOS!C$9),H1342:H1346=DATOS!B$4),ROW(G1342:G1346))</f>
        <v>0</v>
      </c>
      <c r="R1342" s="31" t="str">
        <f t="shared" ca="1" si="0"/>
        <v/>
      </c>
      <c r="S1342" s="31">
        <f t="shared" ca="1" si="8"/>
        <v>0</v>
      </c>
      <c r="T1342" s="32"/>
      <c r="U1342" s="32"/>
      <c r="V1342" s="32"/>
      <c r="W1342" s="32"/>
      <c r="X1342" s="32"/>
      <c r="Y1342" s="32"/>
      <c r="Z1342" s="32"/>
      <c r="AA1342" s="32"/>
      <c r="AB1342" s="32"/>
      <c r="AC1342" s="32"/>
      <c r="AD1342" s="32"/>
      <c r="AE1342" s="32"/>
    </row>
    <row r="1343" spans="1:31" ht="12.75">
      <c r="A1343" s="37" t="s">
        <v>9401</v>
      </c>
      <c r="B1343" s="43" t="s">
        <v>9402</v>
      </c>
      <c r="C1343" s="45" t="s">
        <v>624</v>
      </c>
      <c r="D1343" s="45" t="s">
        <v>4647</v>
      </c>
      <c r="E1343" s="48">
        <v>43770</v>
      </c>
      <c r="F1343" s="43" t="s">
        <v>4696</v>
      </c>
      <c r="G1343" s="43" t="s">
        <v>114</v>
      </c>
      <c r="H1343" s="51" t="s">
        <v>223</v>
      </c>
      <c r="I1343" s="43" t="s">
        <v>126</v>
      </c>
      <c r="J1343" s="31"/>
      <c r="K1343" s="52"/>
      <c r="L1343" s="31"/>
      <c r="M1343" s="31"/>
      <c r="N1343" s="43" t="s">
        <v>12277</v>
      </c>
      <c r="O1343" s="121">
        <v>43770</v>
      </c>
      <c r="P1343" s="43" t="s">
        <v>4652</v>
      </c>
      <c r="Q1343" s="31" t="b">
        <f>IF(AND(OR(G1343:G1347=DATOS!C$8,G1343:G1347=DATOS!C$9),H1343:H1347=DATOS!B$4),ROW(G1343:G1347))</f>
        <v>0</v>
      </c>
      <c r="R1343" s="31" t="str">
        <f t="shared" ca="1" si="0"/>
        <v/>
      </c>
      <c r="S1343" s="31">
        <f t="shared" ca="1" si="8"/>
        <v>0</v>
      </c>
      <c r="T1343" s="32"/>
      <c r="U1343" s="32"/>
      <c r="V1343" s="32"/>
      <c r="W1343" s="32"/>
      <c r="X1343" s="32"/>
      <c r="Y1343" s="32"/>
      <c r="Z1343" s="32"/>
      <c r="AA1343" s="32"/>
      <c r="AB1343" s="32"/>
      <c r="AC1343" s="32"/>
      <c r="AD1343" s="32"/>
      <c r="AE1343" s="32"/>
    </row>
    <row r="1344" spans="1:31" ht="12.75">
      <c r="A1344" s="37" t="s">
        <v>12279</v>
      </c>
      <c r="B1344" s="43" t="s">
        <v>9734</v>
      </c>
      <c r="C1344" s="45" t="s">
        <v>380</v>
      </c>
      <c r="D1344" s="45" t="s">
        <v>100</v>
      </c>
      <c r="E1344" s="48">
        <v>43770</v>
      </c>
      <c r="F1344" s="43" t="s">
        <v>12280</v>
      </c>
      <c r="G1344" s="43" t="s">
        <v>114</v>
      </c>
      <c r="H1344" s="51" t="s">
        <v>223</v>
      </c>
      <c r="I1344" s="43" t="s">
        <v>226</v>
      </c>
      <c r="J1344" s="31"/>
      <c r="K1344" s="55"/>
      <c r="L1344" s="31"/>
      <c r="M1344" s="31"/>
      <c r="N1344" s="43" t="s">
        <v>12281</v>
      </c>
      <c r="O1344" s="121">
        <v>43770</v>
      </c>
      <c r="P1344" s="43" t="s">
        <v>12282</v>
      </c>
      <c r="Q1344" s="31" t="b">
        <f>IF(AND(OR(G1344:G1348=DATOS!C$8,G1344:G1348=DATOS!C$9),H1344:H1348=DATOS!B$4),ROW(G1344:G1348))</f>
        <v>0</v>
      </c>
      <c r="R1344" s="31" t="str">
        <f t="shared" ca="1" si="0"/>
        <v/>
      </c>
      <c r="S1344" s="31">
        <f t="shared" ca="1" si="8"/>
        <v>0</v>
      </c>
      <c r="T1344" s="32"/>
      <c r="U1344" s="32"/>
      <c r="V1344" s="32"/>
      <c r="W1344" s="32"/>
      <c r="X1344" s="32"/>
      <c r="Y1344" s="32"/>
      <c r="Z1344" s="32"/>
      <c r="AA1344" s="32"/>
      <c r="AB1344" s="32"/>
      <c r="AC1344" s="32"/>
      <c r="AD1344" s="32"/>
      <c r="AE1344" s="32"/>
    </row>
    <row r="1345" spans="1:31" ht="12.75">
      <c r="A1345" s="37" t="s">
        <v>7923</v>
      </c>
      <c r="B1345" s="43" t="s">
        <v>7618</v>
      </c>
      <c r="C1345" s="45" t="s">
        <v>942</v>
      </c>
      <c r="D1345" s="45" t="s">
        <v>266</v>
      </c>
      <c r="E1345" s="48">
        <v>43770</v>
      </c>
      <c r="F1345" s="43" t="s">
        <v>12285</v>
      </c>
      <c r="G1345" s="43" t="s">
        <v>271</v>
      </c>
      <c r="H1345" s="51" t="s">
        <v>223</v>
      </c>
      <c r="I1345" s="43" t="s">
        <v>126</v>
      </c>
      <c r="J1345" s="31"/>
      <c r="K1345" s="55"/>
      <c r="L1345" s="31"/>
      <c r="M1345" s="31"/>
      <c r="N1345" s="43" t="s">
        <v>11553</v>
      </c>
      <c r="O1345" s="121">
        <v>43770</v>
      </c>
      <c r="P1345" s="43" t="s">
        <v>276</v>
      </c>
      <c r="Q1345" s="31" t="b">
        <f>IF(AND(OR(G1345:G1349=DATOS!C$8,G1345:G1349=DATOS!C$9),H1345:H1349=DATOS!B$4),ROW(G1345:G1349))</f>
        <v>0</v>
      </c>
      <c r="R1345" s="31" t="str">
        <f t="shared" ca="1" si="0"/>
        <v/>
      </c>
      <c r="S1345" s="31">
        <f t="shared" ca="1" si="8"/>
        <v>0</v>
      </c>
      <c r="T1345" s="32"/>
      <c r="U1345" s="32"/>
      <c r="V1345" s="32"/>
      <c r="W1345" s="32"/>
      <c r="X1345" s="32"/>
      <c r="Y1345" s="32"/>
      <c r="Z1345" s="32"/>
      <c r="AA1345" s="32"/>
      <c r="AB1345" s="32"/>
      <c r="AC1345" s="32"/>
      <c r="AD1345" s="32"/>
      <c r="AE1345" s="32"/>
    </row>
    <row r="1346" spans="1:31" ht="12.75">
      <c r="A1346" s="37" t="s">
        <v>12288</v>
      </c>
      <c r="B1346" s="43" t="s">
        <v>5184</v>
      </c>
      <c r="C1346" s="45" t="s">
        <v>942</v>
      </c>
      <c r="D1346" s="45" t="s">
        <v>266</v>
      </c>
      <c r="E1346" s="48">
        <v>43771</v>
      </c>
      <c r="F1346" s="43" t="s">
        <v>361</v>
      </c>
      <c r="G1346" s="43" t="s">
        <v>114</v>
      </c>
      <c r="H1346" s="51" t="s">
        <v>223</v>
      </c>
      <c r="I1346" s="43" t="s">
        <v>126</v>
      </c>
      <c r="J1346" s="31"/>
      <c r="K1346" s="55"/>
      <c r="L1346" s="31"/>
      <c r="M1346" s="31"/>
      <c r="N1346" s="43" t="s">
        <v>11553</v>
      </c>
      <c r="O1346" s="121">
        <v>43771</v>
      </c>
      <c r="P1346" s="43" t="s">
        <v>276</v>
      </c>
      <c r="Q1346" s="31" t="b">
        <f>IF(AND(OR(G1346:G1350=DATOS!C$8,G1346:G1350=DATOS!C$9),H1346:H1350=DATOS!B$4),ROW(G1346:G1350))</f>
        <v>0</v>
      </c>
      <c r="R1346" s="31" t="str">
        <f t="shared" ca="1" si="0"/>
        <v/>
      </c>
      <c r="S1346" s="31">
        <f t="shared" ca="1" si="8"/>
        <v>0</v>
      </c>
      <c r="T1346" s="32"/>
      <c r="U1346" s="32"/>
      <c r="V1346" s="32"/>
      <c r="W1346" s="32"/>
      <c r="X1346" s="32"/>
      <c r="Y1346" s="32"/>
      <c r="Z1346" s="32"/>
      <c r="AA1346" s="32"/>
      <c r="AB1346" s="32"/>
      <c r="AC1346" s="32"/>
      <c r="AD1346" s="32"/>
      <c r="AE1346" s="32"/>
    </row>
    <row r="1347" spans="1:31" ht="12.75">
      <c r="A1347" s="37" t="s">
        <v>12292</v>
      </c>
      <c r="B1347" s="43" t="s">
        <v>782</v>
      </c>
      <c r="C1347" s="45" t="s">
        <v>785</v>
      </c>
      <c r="D1347" s="45" t="s">
        <v>4647</v>
      </c>
      <c r="E1347" s="48">
        <v>43771</v>
      </c>
      <c r="F1347" s="43" t="s">
        <v>5065</v>
      </c>
      <c r="G1347" s="43" t="s">
        <v>114</v>
      </c>
      <c r="H1347" s="51" t="s">
        <v>223</v>
      </c>
      <c r="I1347" s="43" t="s">
        <v>226</v>
      </c>
      <c r="J1347" s="31"/>
      <c r="K1347" s="55"/>
      <c r="L1347" s="31"/>
      <c r="M1347" s="31"/>
      <c r="N1347" s="43" t="s">
        <v>11662</v>
      </c>
      <c r="O1347" s="121">
        <v>43771</v>
      </c>
      <c r="P1347" s="43" t="s">
        <v>4652</v>
      </c>
      <c r="Q1347" s="31" t="b">
        <f>IF(AND(OR(G1347:G1351=DATOS!C$8,G1347:G1351=DATOS!C$9),H1347:H1351=DATOS!B$4),ROW(G1347:G1351))</f>
        <v>0</v>
      </c>
      <c r="R1347" s="31" t="str">
        <f t="shared" ca="1" si="0"/>
        <v/>
      </c>
      <c r="S1347" s="31">
        <f t="shared" ca="1" si="8"/>
        <v>0</v>
      </c>
      <c r="T1347" s="32"/>
      <c r="U1347" s="32"/>
      <c r="V1347" s="32"/>
      <c r="W1347" s="32"/>
      <c r="X1347" s="32"/>
      <c r="Y1347" s="32"/>
      <c r="Z1347" s="32"/>
      <c r="AA1347" s="32"/>
      <c r="AB1347" s="32"/>
      <c r="AC1347" s="32"/>
      <c r="AD1347" s="32"/>
      <c r="AE1347" s="32"/>
    </row>
    <row r="1348" spans="1:31" ht="12.75">
      <c r="A1348" s="37" t="s">
        <v>12294</v>
      </c>
      <c r="B1348" s="43" t="s">
        <v>7739</v>
      </c>
      <c r="C1348" s="45" t="s">
        <v>5086</v>
      </c>
      <c r="D1348" s="45" t="s">
        <v>4647</v>
      </c>
      <c r="E1348" s="48">
        <v>43771</v>
      </c>
      <c r="F1348" s="43" t="s">
        <v>4710</v>
      </c>
      <c r="G1348" s="43" t="s">
        <v>384</v>
      </c>
      <c r="H1348" s="51" t="s">
        <v>223</v>
      </c>
      <c r="I1348" s="43" t="s">
        <v>226</v>
      </c>
      <c r="J1348" s="31"/>
      <c r="K1348" s="52">
        <v>43771</v>
      </c>
      <c r="L1348" s="31"/>
      <c r="M1348" s="31"/>
      <c r="N1348" s="43" t="s">
        <v>12297</v>
      </c>
      <c r="O1348" s="48">
        <v>43774</v>
      </c>
      <c r="P1348" s="43" t="s">
        <v>5576</v>
      </c>
      <c r="Q1348" s="31" t="b">
        <f>IF(AND(OR(G1348:G1352=DATOS!C$8,G1348:G1352=DATOS!C$9),H1348:H1352=DATOS!B$4),ROW(G1348:G1352))</f>
        <v>0</v>
      </c>
      <c r="R1348" s="31" t="str">
        <f t="shared" ca="1" si="0"/>
        <v/>
      </c>
      <c r="S1348" s="31">
        <f t="shared" ca="1" si="8"/>
        <v>0</v>
      </c>
      <c r="T1348" s="32"/>
      <c r="U1348" s="32"/>
      <c r="V1348" s="32"/>
      <c r="W1348" s="32"/>
      <c r="X1348" s="32"/>
      <c r="Y1348" s="32"/>
      <c r="Z1348" s="32"/>
      <c r="AA1348" s="32"/>
      <c r="AB1348" s="32"/>
      <c r="AC1348" s="32"/>
      <c r="AD1348" s="32"/>
      <c r="AE1348" s="32"/>
    </row>
    <row r="1349" spans="1:31" ht="12.75">
      <c r="A1349" s="37" t="s">
        <v>777</v>
      </c>
      <c r="B1349" s="43" t="s">
        <v>782</v>
      </c>
      <c r="C1349" s="45" t="s">
        <v>785</v>
      </c>
      <c r="D1349" s="45" t="s">
        <v>266</v>
      </c>
      <c r="E1349" s="48">
        <v>43771</v>
      </c>
      <c r="F1349" s="43" t="s">
        <v>864</v>
      </c>
      <c r="G1349" s="43" t="s">
        <v>271</v>
      </c>
      <c r="H1349" s="51" t="s">
        <v>223</v>
      </c>
      <c r="I1349" s="43" t="s">
        <v>226</v>
      </c>
      <c r="J1349" s="31"/>
      <c r="K1349" s="55"/>
      <c r="L1349" s="31"/>
      <c r="M1349" s="31"/>
      <c r="N1349" s="43" t="s">
        <v>7499</v>
      </c>
      <c r="O1349" s="48">
        <v>43771</v>
      </c>
      <c r="P1349" s="43" t="s">
        <v>276</v>
      </c>
      <c r="Q1349" s="31" t="b">
        <f>IF(AND(OR(G1349:G1353=DATOS!C$8,G1349:G1353=DATOS!C$9),H1349:H1353=DATOS!B$4),ROW(G1349:G1353))</f>
        <v>0</v>
      </c>
      <c r="R1349" s="31" t="str">
        <f t="shared" ca="1" si="0"/>
        <v/>
      </c>
      <c r="S1349" s="31">
        <f t="shared" ca="1" si="8"/>
        <v>0</v>
      </c>
      <c r="T1349" s="32"/>
      <c r="U1349" s="32"/>
      <c r="V1349" s="32"/>
      <c r="W1349" s="32"/>
      <c r="X1349" s="32"/>
      <c r="Y1349" s="32"/>
      <c r="Z1349" s="32"/>
      <c r="AA1349" s="32"/>
      <c r="AB1349" s="32"/>
      <c r="AC1349" s="32"/>
      <c r="AD1349" s="32"/>
      <c r="AE1349" s="32"/>
    </row>
    <row r="1350" spans="1:31" ht="12.75">
      <c r="A1350" s="37" t="s">
        <v>7948</v>
      </c>
      <c r="B1350" s="43" t="s">
        <v>4909</v>
      </c>
      <c r="C1350" s="45" t="s">
        <v>216</v>
      </c>
      <c r="D1350" s="45" t="s">
        <v>266</v>
      </c>
      <c r="E1350" s="48">
        <v>43771</v>
      </c>
      <c r="F1350" s="43" t="s">
        <v>12301</v>
      </c>
      <c r="G1350" s="43" t="s">
        <v>271</v>
      </c>
      <c r="H1350" s="51" t="s">
        <v>223</v>
      </c>
      <c r="I1350" s="43" t="s">
        <v>226</v>
      </c>
      <c r="J1350" s="31"/>
      <c r="K1350" s="52">
        <v>43773</v>
      </c>
      <c r="L1350" s="48">
        <v>43775</v>
      </c>
      <c r="M1350" s="121">
        <v>43780</v>
      </c>
      <c r="N1350" s="43" t="s">
        <v>12303</v>
      </c>
      <c r="O1350" s="121">
        <v>43797</v>
      </c>
      <c r="P1350" s="43" t="s">
        <v>4659</v>
      </c>
      <c r="Q1350" s="31" t="b">
        <f>IF(AND(OR(G1350:G1354=DATOS!C$8,G1350:G1354=DATOS!C$9),H1350:H1354=DATOS!B$4),ROW(G1350:G1354))</f>
        <v>0</v>
      </c>
      <c r="R1350" s="31" t="str">
        <f t="shared" ca="1" si="0"/>
        <v/>
      </c>
      <c r="S1350" s="31">
        <f t="shared" ca="1" si="8"/>
        <v>0</v>
      </c>
      <c r="T1350" s="32"/>
      <c r="U1350" s="32"/>
      <c r="V1350" s="32"/>
      <c r="W1350" s="32"/>
      <c r="X1350" s="32"/>
      <c r="Y1350" s="32"/>
      <c r="Z1350" s="32"/>
      <c r="AA1350" s="32"/>
      <c r="AB1350" s="32"/>
      <c r="AC1350" s="32"/>
      <c r="AD1350" s="32"/>
      <c r="AE1350" s="32"/>
    </row>
    <row r="1351" spans="1:31" ht="12.75">
      <c r="A1351" s="99" t="s">
        <v>8548</v>
      </c>
      <c r="B1351" s="43" t="s">
        <v>9900</v>
      </c>
      <c r="C1351" s="45" t="s">
        <v>263</v>
      </c>
      <c r="D1351" s="45" t="s">
        <v>100</v>
      </c>
      <c r="E1351" s="48">
        <v>43773</v>
      </c>
      <c r="F1351" s="43" t="s">
        <v>361</v>
      </c>
      <c r="G1351" s="43" t="s">
        <v>114</v>
      </c>
      <c r="H1351" s="51" t="s">
        <v>223</v>
      </c>
      <c r="I1351" s="43" t="s">
        <v>226</v>
      </c>
      <c r="J1351" s="31"/>
      <c r="K1351" s="55"/>
      <c r="L1351" s="31"/>
      <c r="M1351" s="31"/>
      <c r="N1351" s="43" t="s">
        <v>12307</v>
      </c>
      <c r="O1351" s="121">
        <v>43773</v>
      </c>
      <c r="P1351" s="43" t="s">
        <v>347</v>
      </c>
      <c r="Q1351" s="31" t="b">
        <f>IF(AND(OR(G1351:G1355=DATOS!C$8,G1351:G1355=DATOS!C$9),H1351:H1355=DATOS!B$4),ROW(G1351:G1355))</f>
        <v>0</v>
      </c>
      <c r="R1351" s="31" t="str">
        <f t="shared" ca="1" si="0"/>
        <v/>
      </c>
      <c r="S1351" s="31">
        <f t="shared" ca="1" si="8"/>
        <v>0</v>
      </c>
      <c r="T1351" s="32"/>
      <c r="U1351" s="32"/>
      <c r="V1351" s="32"/>
      <c r="W1351" s="32"/>
      <c r="X1351" s="32"/>
      <c r="Y1351" s="32"/>
      <c r="Z1351" s="32"/>
      <c r="AA1351" s="32"/>
      <c r="AB1351" s="32"/>
      <c r="AC1351" s="32"/>
      <c r="AD1351" s="32"/>
      <c r="AE1351" s="32"/>
    </row>
    <row r="1352" spans="1:31" ht="12.75">
      <c r="A1352" s="99" t="s">
        <v>11307</v>
      </c>
      <c r="B1352" s="43" t="s">
        <v>4830</v>
      </c>
      <c r="C1352" s="45" t="s">
        <v>360</v>
      </c>
      <c r="D1352" s="45" t="s">
        <v>100</v>
      </c>
      <c r="E1352" s="48">
        <v>43773</v>
      </c>
      <c r="F1352" s="43" t="s">
        <v>12308</v>
      </c>
      <c r="G1352" s="43" t="s">
        <v>271</v>
      </c>
      <c r="H1352" s="51" t="s">
        <v>223</v>
      </c>
      <c r="I1352" s="43" t="s">
        <v>226</v>
      </c>
      <c r="J1352" s="31"/>
      <c r="K1352" s="52">
        <v>43774</v>
      </c>
      <c r="L1352" s="48">
        <v>43775</v>
      </c>
      <c r="M1352" s="48">
        <v>43776</v>
      </c>
      <c r="N1352" s="43" t="s">
        <v>12309</v>
      </c>
      <c r="O1352" s="48">
        <v>43778</v>
      </c>
      <c r="P1352" s="43" t="s">
        <v>276</v>
      </c>
      <c r="Q1352" s="31" t="b">
        <f>IF(AND(OR(G1352:G1356=DATOS!C$8,G1352:G1356=DATOS!C$9),H1352:H1356=DATOS!B$4),ROW(G1352:G1356))</f>
        <v>0</v>
      </c>
      <c r="R1352" s="31" t="str">
        <f t="shared" ca="1" si="0"/>
        <v/>
      </c>
      <c r="S1352" s="31">
        <f t="shared" ca="1" si="8"/>
        <v>0</v>
      </c>
      <c r="T1352" s="32"/>
      <c r="U1352" s="32"/>
      <c r="V1352" s="32"/>
      <c r="W1352" s="32"/>
      <c r="X1352" s="32"/>
      <c r="Y1352" s="32"/>
      <c r="Z1352" s="32"/>
      <c r="AA1352" s="32"/>
      <c r="AB1352" s="32"/>
      <c r="AC1352" s="32"/>
      <c r="AD1352" s="32"/>
      <c r="AE1352" s="32"/>
    </row>
    <row r="1353" spans="1:31" ht="12.75">
      <c r="A1353" s="99" t="s">
        <v>12312</v>
      </c>
      <c r="B1353" s="43" t="s">
        <v>10818</v>
      </c>
      <c r="C1353" s="45" t="s">
        <v>4716</v>
      </c>
      <c r="D1353" s="45" t="s">
        <v>100</v>
      </c>
      <c r="E1353" s="48">
        <v>43773</v>
      </c>
      <c r="F1353" s="43" t="s">
        <v>12308</v>
      </c>
      <c r="G1353" s="43" t="s">
        <v>271</v>
      </c>
      <c r="H1353" s="51" t="s">
        <v>223</v>
      </c>
      <c r="I1353" s="43" t="s">
        <v>226</v>
      </c>
      <c r="J1353" s="31"/>
      <c r="K1353" s="52">
        <v>43774</v>
      </c>
      <c r="L1353" s="31"/>
      <c r="M1353" s="31"/>
      <c r="N1353" s="43" t="s">
        <v>12315</v>
      </c>
      <c r="O1353" s="121">
        <v>43775</v>
      </c>
      <c r="P1353" s="43" t="s">
        <v>12318</v>
      </c>
      <c r="Q1353" s="31" t="b">
        <f>IF(AND(OR(G1353:G1357=DATOS!C$8,G1353:G1357=DATOS!C$9),H1353:H1357=DATOS!B$4),ROW(G1353:G1357))</f>
        <v>0</v>
      </c>
      <c r="R1353" s="31" t="str">
        <f t="shared" ca="1" si="0"/>
        <v/>
      </c>
      <c r="S1353" s="31">
        <f t="shared" ca="1" si="8"/>
        <v>0</v>
      </c>
      <c r="T1353" s="32"/>
      <c r="U1353" s="32"/>
      <c r="V1353" s="32"/>
      <c r="W1353" s="32"/>
      <c r="X1353" s="32"/>
      <c r="Y1353" s="32"/>
      <c r="Z1353" s="32"/>
      <c r="AA1353" s="32"/>
      <c r="AB1353" s="32"/>
      <c r="AC1353" s="32"/>
      <c r="AD1353" s="32"/>
      <c r="AE1353" s="32"/>
    </row>
    <row r="1354" spans="1:31" ht="12.75">
      <c r="A1354" s="99" t="s">
        <v>10873</v>
      </c>
      <c r="B1354" s="43" t="s">
        <v>10874</v>
      </c>
      <c r="C1354" s="45" t="s">
        <v>4716</v>
      </c>
      <c r="D1354" s="45" t="s">
        <v>4647</v>
      </c>
      <c r="E1354" s="48">
        <v>43774</v>
      </c>
      <c r="F1354" s="43" t="s">
        <v>12319</v>
      </c>
      <c r="G1354" s="43" t="s">
        <v>114</v>
      </c>
      <c r="H1354" s="51" t="s">
        <v>223</v>
      </c>
      <c r="I1354" s="43" t="s">
        <v>226</v>
      </c>
      <c r="J1354" s="31"/>
      <c r="K1354" s="52">
        <v>43774</v>
      </c>
      <c r="L1354" s="31"/>
      <c r="M1354" s="31"/>
      <c r="N1354" s="43" t="s">
        <v>12321</v>
      </c>
      <c r="O1354" s="48">
        <v>43774</v>
      </c>
      <c r="P1354" s="43" t="s">
        <v>4659</v>
      </c>
      <c r="Q1354" s="31" t="b">
        <f>IF(AND(OR(G1354:G1358=DATOS!C$8,G1354:G1358=DATOS!C$9),H1354:H1358=DATOS!B$4),ROW(G1354:G1358))</f>
        <v>0</v>
      </c>
      <c r="R1354" s="31" t="str">
        <f t="shared" ca="1" si="0"/>
        <v/>
      </c>
      <c r="S1354" s="31">
        <f t="shared" ca="1" si="8"/>
        <v>0</v>
      </c>
      <c r="T1354" s="32"/>
      <c r="U1354" s="32"/>
      <c r="V1354" s="32"/>
      <c r="W1354" s="32"/>
      <c r="X1354" s="32"/>
      <c r="Y1354" s="32"/>
      <c r="Z1354" s="32"/>
      <c r="AA1354" s="32"/>
      <c r="AB1354" s="32"/>
      <c r="AC1354" s="32"/>
      <c r="AD1354" s="32"/>
      <c r="AE1354" s="32"/>
    </row>
    <row r="1355" spans="1:31" ht="12.75">
      <c r="A1355" s="37" t="s">
        <v>9872</v>
      </c>
      <c r="B1355" s="43" t="s">
        <v>8829</v>
      </c>
      <c r="C1355" s="45" t="s">
        <v>624</v>
      </c>
      <c r="D1355" s="45" t="s">
        <v>4647</v>
      </c>
      <c r="E1355" s="48">
        <v>43774</v>
      </c>
      <c r="F1355" s="43" t="s">
        <v>12322</v>
      </c>
      <c r="G1355" s="43" t="s">
        <v>114</v>
      </c>
      <c r="H1355" s="51" t="s">
        <v>223</v>
      </c>
      <c r="I1355" s="43" t="s">
        <v>226</v>
      </c>
      <c r="J1355" s="31"/>
      <c r="K1355" s="52">
        <v>43774</v>
      </c>
      <c r="L1355" s="48">
        <v>43775</v>
      </c>
      <c r="M1355" s="48">
        <v>43777</v>
      </c>
      <c r="N1355" s="43" t="s">
        <v>12325</v>
      </c>
      <c r="O1355" s="48">
        <v>43777</v>
      </c>
      <c r="P1355" s="43" t="s">
        <v>4652</v>
      </c>
      <c r="Q1355" s="31" t="b">
        <f>IF(AND(OR(G1355:G1359=DATOS!C$8,G1355:G1359=DATOS!C$9),H1355:H1359=DATOS!B$4),ROW(G1355:G1359))</f>
        <v>0</v>
      </c>
      <c r="R1355" s="31" t="str">
        <f t="shared" ca="1" si="0"/>
        <v/>
      </c>
      <c r="S1355" s="31">
        <f t="shared" ca="1" si="8"/>
        <v>0</v>
      </c>
      <c r="T1355" s="32"/>
      <c r="U1355" s="32"/>
      <c r="V1355" s="32"/>
      <c r="W1355" s="32"/>
      <c r="X1355" s="32"/>
      <c r="Y1355" s="32"/>
      <c r="Z1355" s="32"/>
      <c r="AA1355" s="32"/>
      <c r="AB1355" s="32"/>
      <c r="AC1355" s="32"/>
      <c r="AD1355" s="32"/>
      <c r="AE1355" s="32"/>
    </row>
    <row r="1356" spans="1:31" ht="12.75">
      <c r="A1356" s="37" t="s">
        <v>5623</v>
      </c>
      <c r="B1356" s="43" t="s">
        <v>5624</v>
      </c>
      <c r="C1356" s="45" t="s">
        <v>624</v>
      </c>
      <c r="D1356" s="45" t="s">
        <v>4647</v>
      </c>
      <c r="E1356" s="48">
        <v>43774</v>
      </c>
      <c r="F1356" s="43" t="s">
        <v>5407</v>
      </c>
      <c r="G1356" s="43" t="s">
        <v>384</v>
      </c>
      <c r="H1356" s="51" t="s">
        <v>223</v>
      </c>
      <c r="I1356" s="43" t="s">
        <v>226</v>
      </c>
      <c r="J1356" s="31"/>
      <c r="K1356" s="52">
        <v>43780</v>
      </c>
      <c r="L1356" s="121">
        <v>43781</v>
      </c>
      <c r="M1356" s="31"/>
      <c r="N1356" s="379" t="s">
        <v>4995</v>
      </c>
      <c r="O1356" s="121">
        <v>43781</v>
      </c>
      <c r="P1356" s="43" t="s">
        <v>5576</v>
      </c>
      <c r="Q1356" s="31" t="b">
        <f>IF(AND(OR(G1356:G1360=DATOS!C$8,G1356:G1360=DATOS!C$9),H1356:H1360=DATOS!B$4),ROW(G1356:G1360))</f>
        <v>0</v>
      </c>
      <c r="R1356" s="31" t="str">
        <f t="shared" ca="1" si="0"/>
        <v/>
      </c>
      <c r="S1356" s="31">
        <f t="shared" ca="1" si="8"/>
        <v>0</v>
      </c>
      <c r="T1356" s="32"/>
      <c r="U1356" s="32"/>
      <c r="V1356" s="32"/>
      <c r="W1356" s="32"/>
      <c r="X1356" s="32"/>
      <c r="Y1356" s="32"/>
      <c r="Z1356" s="32"/>
      <c r="AA1356" s="32"/>
      <c r="AB1356" s="32"/>
      <c r="AC1356" s="32"/>
      <c r="AD1356" s="32"/>
      <c r="AE1356" s="32"/>
    </row>
    <row r="1357" spans="1:31" ht="12.75">
      <c r="A1357" s="37" t="s">
        <v>12327</v>
      </c>
      <c r="B1357" s="43" t="s">
        <v>11193</v>
      </c>
      <c r="C1357" s="45" t="s">
        <v>216</v>
      </c>
      <c r="D1357" s="45" t="s">
        <v>266</v>
      </c>
      <c r="E1357" s="48">
        <v>43774</v>
      </c>
      <c r="F1357" s="43" t="s">
        <v>361</v>
      </c>
      <c r="G1357" s="43" t="s">
        <v>114</v>
      </c>
      <c r="H1357" s="51" t="s">
        <v>223</v>
      </c>
      <c r="I1357" s="43" t="s">
        <v>226</v>
      </c>
      <c r="J1357" s="31"/>
      <c r="K1357" s="55"/>
      <c r="L1357" s="31"/>
      <c r="M1357" s="31"/>
      <c r="N1357" s="43" t="s">
        <v>7499</v>
      </c>
      <c r="O1357" s="48">
        <v>43774</v>
      </c>
      <c r="P1357" s="43" t="s">
        <v>276</v>
      </c>
      <c r="Q1357" s="31" t="b">
        <f>IF(AND(OR(G1357:G1361=DATOS!C$8,G1357:G1361=DATOS!C$9),H1357:H1361=DATOS!B$4),ROW(G1357:G1361))</f>
        <v>0</v>
      </c>
      <c r="R1357" s="31" t="str">
        <f t="shared" ca="1" si="0"/>
        <v/>
      </c>
      <c r="S1357" s="31">
        <f t="shared" ca="1" si="8"/>
        <v>0</v>
      </c>
      <c r="T1357" s="32"/>
      <c r="U1357" s="32"/>
      <c r="V1357" s="32"/>
      <c r="W1357" s="32"/>
      <c r="X1357" s="32"/>
      <c r="Y1357" s="32"/>
      <c r="Z1357" s="32"/>
      <c r="AA1357" s="32"/>
      <c r="AB1357" s="32"/>
      <c r="AC1357" s="32"/>
      <c r="AD1357" s="32"/>
      <c r="AE1357" s="32"/>
    </row>
    <row r="1358" spans="1:31" ht="12.75">
      <c r="A1358" s="37" t="s">
        <v>12330</v>
      </c>
      <c r="B1358" s="43" t="s">
        <v>662</v>
      </c>
      <c r="C1358" s="45" t="s">
        <v>664</v>
      </c>
      <c r="D1358" s="45" t="s">
        <v>100</v>
      </c>
      <c r="E1358" s="48">
        <v>43774</v>
      </c>
      <c r="F1358" s="43" t="s">
        <v>12333</v>
      </c>
      <c r="G1358" s="43" t="s">
        <v>271</v>
      </c>
      <c r="H1358" s="51" t="s">
        <v>223</v>
      </c>
      <c r="I1358" s="43" t="s">
        <v>226</v>
      </c>
      <c r="J1358" s="31"/>
      <c r="K1358" s="55"/>
      <c r="L1358" s="31"/>
      <c r="M1358" s="31"/>
      <c r="N1358" s="43" t="s">
        <v>7499</v>
      </c>
      <c r="O1358" s="121">
        <v>43774</v>
      </c>
      <c r="P1358" s="43" t="s">
        <v>347</v>
      </c>
      <c r="Q1358" s="31" t="b">
        <f>IF(AND(OR(G1358:G1362=DATOS!C$8,G1358:G1362=DATOS!C$9),H1358:H1362=DATOS!B$4),ROW(G1358:G1362))</f>
        <v>0</v>
      </c>
      <c r="R1358" s="31" t="str">
        <f t="shared" ca="1" si="0"/>
        <v/>
      </c>
      <c r="S1358" s="31">
        <f t="shared" ca="1" si="8"/>
        <v>0</v>
      </c>
      <c r="T1358" s="32"/>
      <c r="U1358" s="32"/>
      <c r="V1358" s="32"/>
      <c r="W1358" s="32"/>
      <c r="X1358" s="32"/>
      <c r="Y1358" s="32"/>
      <c r="Z1358" s="32"/>
      <c r="AA1358" s="32"/>
      <c r="AB1358" s="32"/>
      <c r="AC1358" s="32"/>
      <c r="AD1358" s="32"/>
      <c r="AE1358" s="32"/>
    </row>
    <row r="1359" spans="1:31" ht="12.75">
      <c r="A1359" s="37" t="s">
        <v>11299</v>
      </c>
      <c r="B1359" s="43" t="s">
        <v>8736</v>
      </c>
      <c r="C1359" s="45" t="s">
        <v>4716</v>
      </c>
      <c r="D1359" s="45" t="s">
        <v>266</v>
      </c>
      <c r="E1359" s="48">
        <v>43774</v>
      </c>
      <c r="F1359" s="43" t="s">
        <v>361</v>
      </c>
      <c r="G1359" s="43" t="s">
        <v>222</v>
      </c>
      <c r="H1359" s="51" t="s">
        <v>223</v>
      </c>
      <c r="I1359" s="43" t="s">
        <v>226</v>
      </c>
      <c r="J1359" s="31"/>
      <c r="K1359" s="55"/>
      <c r="L1359" s="31"/>
      <c r="M1359" s="31"/>
      <c r="N1359" s="43" t="s">
        <v>12335</v>
      </c>
      <c r="O1359" s="48">
        <v>43774</v>
      </c>
      <c r="P1359" s="43" t="s">
        <v>276</v>
      </c>
      <c r="Q1359" s="31" t="b">
        <f>IF(AND(OR(G1359:G1363=DATOS!C$8,G1359:G1363=DATOS!C$9),H1359:H1363=DATOS!B$4),ROW(G1359:G1363))</f>
        <v>0</v>
      </c>
      <c r="R1359" s="31" t="str">
        <f t="shared" ca="1" si="0"/>
        <v/>
      </c>
      <c r="S1359" s="31">
        <f t="shared" ca="1" si="8"/>
        <v>0</v>
      </c>
      <c r="T1359" s="32"/>
      <c r="U1359" s="32"/>
      <c r="V1359" s="32"/>
      <c r="W1359" s="32"/>
      <c r="X1359" s="32"/>
      <c r="Y1359" s="32"/>
      <c r="Z1359" s="32"/>
      <c r="AA1359" s="32"/>
      <c r="AB1359" s="32"/>
      <c r="AC1359" s="32"/>
      <c r="AD1359" s="32"/>
      <c r="AE1359" s="32"/>
    </row>
    <row r="1360" spans="1:31" ht="12.75">
      <c r="A1360" s="37" t="s">
        <v>12336</v>
      </c>
      <c r="B1360" s="43" t="s">
        <v>782</v>
      </c>
      <c r="C1360" s="45" t="s">
        <v>785</v>
      </c>
      <c r="D1360" s="45" t="s">
        <v>100</v>
      </c>
      <c r="E1360" s="48">
        <v>43775</v>
      </c>
      <c r="F1360" s="43" t="s">
        <v>8287</v>
      </c>
      <c r="G1360" s="43" t="s">
        <v>114</v>
      </c>
      <c r="H1360" s="51" t="s">
        <v>223</v>
      </c>
      <c r="I1360" s="43" t="s">
        <v>226</v>
      </c>
      <c r="J1360" s="31"/>
      <c r="K1360" s="55"/>
      <c r="L1360" s="31"/>
      <c r="M1360" s="31"/>
      <c r="N1360" s="43" t="s">
        <v>12339</v>
      </c>
      <c r="O1360" s="121">
        <v>43775</v>
      </c>
      <c r="P1360" s="43" t="s">
        <v>347</v>
      </c>
      <c r="Q1360" s="31" t="b">
        <f>IF(AND(OR(G1360:G1364=DATOS!C$8,G1360:G1364=DATOS!C$9),H1360:H1364=DATOS!B$4),ROW(G1360:G1364))</f>
        <v>0</v>
      </c>
      <c r="R1360" s="31" t="str">
        <f t="shared" ca="1" si="0"/>
        <v/>
      </c>
      <c r="S1360" s="31">
        <f t="shared" ca="1" si="8"/>
        <v>0</v>
      </c>
      <c r="T1360" s="32"/>
      <c r="U1360" s="32"/>
      <c r="V1360" s="32"/>
      <c r="W1360" s="32"/>
      <c r="X1360" s="32"/>
      <c r="Y1360" s="32"/>
      <c r="Z1360" s="32"/>
      <c r="AA1360" s="32"/>
      <c r="AB1360" s="32"/>
      <c r="AC1360" s="32"/>
      <c r="AD1360" s="32"/>
      <c r="AE1360" s="32"/>
    </row>
    <row r="1361" spans="1:31" ht="12.75">
      <c r="A1361" s="37" t="s">
        <v>12165</v>
      </c>
      <c r="B1361" s="43" t="s">
        <v>12166</v>
      </c>
      <c r="C1361" s="45" t="s">
        <v>5086</v>
      </c>
      <c r="D1361" s="45" t="s">
        <v>4647</v>
      </c>
      <c r="E1361" s="48">
        <v>43775</v>
      </c>
      <c r="F1361" s="43" t="s">
        <v>12343</v>
      </c>
      <c r="G1361" s="43" t="s">
        <v>271</v>
      </c>
      <c r="H1361" s="51" t="s">
        <v>223</v>
      </c>
      <c r="I1361" s="43" t="s">
        <v>226</v>
      </c>
      <c r="J1361" s="31"/>
      <c r="K1361" s="52">
        <v>43778</v>
      </c>
      <c r="L1361" s="31"/>
      <c r="M1361" s="31"/>
      <c r="N1361" s="43" t="s">
        <v>12344</v>
      </c>
      <c r="O1361" s="121">
        <v>43778</v>
      </c>
      <c r="P1361" s="43" t="s">
        <v>4652</v>
      </c>
      <c r="Q1361" s="31" t="b">
        <f>IF(AND(OR(G1361:G1365=DATOS!C$8,G1361:G1365=DATOS!C$9),H1361:H1365=DATOS!B$4),ROW(G1361:G1365))</f>
        <v>0</v>
      </c>
      <c r="R1361" s="31" t="str">
        <f t="shared" ca="1" si="0"/>
        <v/>
      </c>
      <c r="S1361" s="31">
        <f t="shared" ca="1" si="8"/>
        <v>0</v>
      </c>
      <c r="T1361" s="32"/>
      <c r="U1361" s="32"/>
      <c r="V1361" s="32"/>
      <c r="W1361" s="32"/>
      <c r="X1361" s="32"/>
      <c r="Y1361" s="32"/>
      <c r="Z1361" s="32"/>
      <c r="AA1361" s="32"/>
      <c r="AB1361" s="32"/>
      <c r="AC1361" s="32"/>
      <c r="AD1361" s="32"/>
      <c r="AE1361" s="32"/>
    </row>
    <row r="1362" spans="1:31" ht="12.75">
      <c r="A1362" s="37" t="s">
        <v>12346</v>
      </c>
      <c r="B1362" s="43" t="s">
        <v>12348</v>
      </c>
      <c r="C1362" s="45" t="s">
        <v>5009</v>
      </c>
      <c r="D1362" s="45" t="s">
        <v>4647</v>
      </c>
      <c r="E1362" s="48">
        <v>43775</v>
      </c>
      <c r="F1362" s="43" t="s">
        <v>11700</v>
      </c>
      <c r="G1362" s="43" t="s">
        <v>114</v>
      </c>
      <c r="H1362" s="51" t="s">
        <v>223</v>
      </c>
      <c r="I1362" s="43" t="s">
        <v>126</v>
      </c>
      <c r="J1362" s="31"/>
      <c r="K1362" s="52">
        <v>43776</v>
      </c>
      <c r="L1362" s="31"/>
      <c r="M1362" s="31"/>
      <c r="N1362" s="43" t="s">
        <v>7499</v>
      </c>
      <c r="O1362" s="121">
        <v>43776</v>
      </c>
      <c r="P1362" s="43" t="s">
        <v>347</v>
      </c>
      <c r="Q1362" s="31" t="b">
        <f>IF(AND(OR(G1362:G1366=DATOS!C$8,G1362:G1366=DATOS!C$9),H1362:H1366=DATOS!B$4),ROW(G1362:G1366))</f>
        <v>0</v>
      </c>
      <c r="R1362" s="31" t="str">
        <f t="shared" ca="1" si="0"/>
        <v/>
      </c>
      <c r="S1362" s="31">
        <f t="shared" ca="1" si="8"/>
        <v>0</v>
      </c>
      <c r="T1362" s="32"/>
      <c r="U1362" s="32"/>
      <c r="V1362" s="32"/>
      <c r="W1362" s="32"/>
      <c r="X1362" s="32"/>
      <c r="Y1362" s="32"/>
      <c r="Z1362" s="32"/>
      <c r="AA1362" s="32"/>
      <c r="AB1362" s="32"/>
      <c r="AC1362" s="32"/>
      <c r="AD1362" s="32"/>
      <c r="AE1362" s="32"/>
    </row>
    <row r="1363" spans="1:31" ht="12.75">
      <c r="A1363" s="37" t="s">
        <v>12351</v>
      </c>
      <c r="B1363" s="43" t="s">
        <v>10541</v>
      </c>
      <c r="C1363" s="45" t="s">
        <v>5086</v>
      </c>
      <c r="D1363" s="45" t="s">
        <v>266</v>
      </c>
      <c r="E1363" s="48">
        <v>43775</v>
      </c>
      <c r="F1363" s="43" t="s">
        <v>864</v>
      </c>
      <c r="G1363" s="43" t="s">
        <v>271</v>
      </c>
      <c r="H1363" s="51" t="s">
        <v>223</v>
      </c>
      <c r="I1363" s="43" t="s">
        <v>226</v>
      </c>
      <c r="J1363" s="31"/>
      <c r="K1363" s="55"/>
      <c r="L1363" s="31"/>
      <c r="M1363" s="31"/>
      <c r="N1363" s="43" t="s">
        <v>12352</v>
      </c>
      <c r="O1363" s="48">
        <v>43776</v>
      </c>
      <c r="P1363" s="43" t="s">
        <v>276</v>
      </c>
      <c r="Q1363" s="31" t="b">
        <f>IF(AND(OR(G1363:G1367=DATOS!C$8,G1363:G1367=DATOS!C$9),H1363:H1367=DATOS!B$4),ROW(G1363:G1367))</f>
        <v>0</v>
      </c>
      <c r="R1363" s="31" t="str">
        <f t="shared" ca="1" si="0"/>
        <v/>
      </c>
      <c r="S1363" s="31">
        <f t="shared" ca="1" si="8"/>
        <v>0</v>
      </c>
      <c r="T1363" s="32"/>
      <c r="U1363" s="32"/>
      <c r="V1363" s="32"/>
      <c r="W1363" s="32"/>
      <c r="X1363" s="32"/>
      <c r="Y1363" s="32"/>
      <c r="Z1363" s="32"/>
      <c r="AA1363" s="32"/>
      <c r="AB1363" s="32"/>
      <c r="AC1363" s="32"/>
      <c r="AD1363" s="32"/>
      <c r="AE1363" s="32"/>
    </row>
    <row r="1364" spans="1:31" ht="12.75">
      <c r="A1364" s="37" t="s">
        <v>9499</v>
      </c>
      <c r="B1364" s="43" t="s">
        <v>12355</v>
      </c>
      <c r="C1364" s="45" t="s">
        <v>4716</v>
      </c>
      <c r="D1364" s="45" t="s">
        <v>4647</v>
      </c>
      <c r="E1364" s="48">
        <v>43775</v>
      </c>
      <c r="F1364" s="43" t="s">
        <v>12356</v>
      </c>
      <c r="G1364" s="43" t="s">
        <v>271</v>
      </c>
      <c r="H1364" s="51" t="s">
        <v>223</v>
      </c>
      <c r="I1364" s="43" t="s">
        <v>226</v>
      </c>
      <c r="J1364" s="31"/>
      <c r="K1364" s="55"/>
      <c r="L1364" s="31"/>
      <c r="M1364" s="31"/>
      <c r="N1364" s="43" t="s">
        <v>12357</v>
      </c>
      <c r="O1364" s="48">
        <v>43775</v>
      </c>
      <c r="P1364" s="43" t="s">
        <v>4652</v>
      </c>
      <c r="Q1364" s="31" t="b">
        <f>IF(AND(OR(G1364:G1368=DATOS!C$8,G1364:G1368=DATOS!C$9),H1364:H1368=DATOS!B$4),ROW(G1364:G1368))</f>
        <v>0</v>
      </c>
      <c r="R1364" s="31" t="str">
        <f t="shared" ca="1" si="0"/>
        <v/>
      </c>
      <c r="S1364" s="31">
        <f t="shared" ca="1" si="8"/>
        <v>0</v>
      </c>
      <c r="T1364" s="32"/>
      <c r="U1364" s="32"/>
      <c r="V1364" s="32"/>
      <c r="W1364" s="32"/>
      <c r="X1364" s="32"/>
      <c r="Y1364" s="32"/>
      <c r="Z1364" s="32"/>
      <c r="AA1364" s="32"/>
      <c r="AB1364" s="32"/>
      <c r="AC1364" s="32"/>
      <c r="AD1364" s="32"/>
      <c r="AE1364" s="32"/>
    </row>
    <row r="1365" spans="1:31" ht="12.75">
      <c r="A1365" s="37" t="s">
        <v>6521</v>
      </c>
      <c r="B1365" s="43" t="s">
        <v>6523</v>
      </c>
      <c r="C1365" s="45" t="s">
        <v>4716</v>
      </c>
      <c r="D1365" s="45" t="s">
        <v>4647</v>
      </c>
      <c r="E1365" s="48">
        <v>43775</v>
      </c>
      <c r="F1365" s="43" t="s">
        <v>5750</v>
      </c>
      <c r="G1365" s="43" t="s">
        <v>114</v>
      </c>
      <c r="H1365" s="51" t="s">
        <v>223</v>
      </c>
      <c r="I1365" s="43" t="s">
        <v>226</v>
      </c>
      <c r="J1365" s="31"/>
      <c r="K1365" s="52">
        <v>43775</v>
      </c>
      <c r="L1365" s="121">
        <v>43777</v>
      </c>
      <c r="M1365" s="121">
        <v>43778</v>
      </c>
      <c r="N1365" s="43" t="s">
        <v>12362</v>
      </c>
      <c r="O1365" s="31"/>
      <c r="P1365" s="31"/>
      <c r="Q1365" s="31" t="b">
        <f>IF(AND(OR(G1365:G1369=DATOS!C$8,G1365:G1369=DATOS!C$9),H1365:H1369=DATOS!B$4),ROW(G1365:G1369))</f>
        <v>0</v>
      </c>
      <c r="R1365" s="31" t="str">
        <f t="shared" ca="1" si="0"/>
        <v/>
      </c>
      <c r="S1365" s="31">
        <f t="shared" ca="1" si="8"/>
        <v>0</v>
      </c>
      <c r="T1365" s="32"/>
      <c r="U1365" s="32"/>
      <c r="V1365" s="32"/>
      <c r="W1365" s="32"/>
      <c r="X1365" s="32"/>
      <c r="Y1365" s="32"/>
      <c r="Z1365" s="32"/>
      <c r="AA1365" s="32"/>
      <c r="AB1365" s="32"/>
      <c r="AC1365" s="32"/>
      <c r="AD1365" s="32"/>
      <c r="AE1365" s="32"/>
    </row>
    <row r="1366" spans="1:31" ht="12.75">
      <c r="A1366" s="37" t="s">
        <v>12367</v>
      </c>
      <c r="B1366" s="43" t="s">
        <v>8149</v>
      </c>
      <c r="C1366" s="45" t="s">
        <v>263</v>
      </c>
      <c r="D1366" s="45" t="s">
        <v>266</v>
      </c>
      <c r="E1366" s="48">
        <v>43775</v>
      </c>
      <c r="F1366" s="43" t="s">
        <v>12368</v>
      </c>
      <c r="G1366" s="43" t="s">
        <v>384</v>
      </c>
      <c r="H1366" s="51" t="s">
        <v>223</v>
      </c>
      <c r="I1366" s="43" t="s">
        <v>273</v>
      </c>
      <c r="J1366" s="31"/>
      <c r="K1366" s="52">
        <v>43776</v>
      </c>
      <c r="L1366" s="121">
        <v>43778</v>
      </c>
      <c r="M1366" s="31"/>
      <c r="N1366" s="43" t="s">
        <v>12369</v>
      </c>
      <c r="O1366" s="121">
        <v>43778</v>
      </c>
      <c r="P1366" s="43" t="s">
        <v>5576</v>
      </c>
      <c r="Q1366" s="31" t="b">
        <f>IF(AND(OR(G1366:G1370=DATOS!C$8,G1366:G1370=DATOS!C$9),H1366:H1370=DATOS!B$4),ROW(G1366:G1370))</f>
        <v>0</v>
      </c>
      <c r="R1366" s="31" t="str">
        <f t="shared" ca="1" si="0"/>
        <v/>
      </c>
      <c r="S1366" s="31">
        <f t="shared" ca="1" si="8"/>
        <v>0</v>
      </c>
      <c r="T1366" s="32"/>
      <c r="U1366" s="32"/>
      <c r="V1366" s="32"/>
      <c r="W1366" s="32"/>
      <c r="X1366" s="32"/>
      <c r="Y1366" s="32"/>
      <c r="Z1366" s="32"/>
      <c r="AA1366" s="32"/>
      <c r="AB1366" s="32"/>
      <c r="AC1366" s="32"/>
      <c r="AD1366" s="32"/>
      <c r="AE1366" s="32"/>
    </row>
    <row r="1367" spans="1:31" ht="12.75">
      <c r="A1367" s="37" t="s">
        <v>9652</v>
      </c>
      <c r="B1367" s="43" t="s">
        <v>6414</v>
      </c>
      <c r="C1367" s="45" t="s">
        <v>5086</v>
      </c>
      <c r="D1367" s="45" t="s">
        <v>266</v>
      </c>
      <c r="E1367" s="48">
        <v>43775</v>
      </c>
      <c r="F1367" s="43" t="s">
        <v>361</v>
      </c>
      <c r="G1367" s="43" t="s">
        <v>384</v>
      </c>
      <c r="H1367" s="51" t="s">
        <v>223</v>
      </c>
      <c r="I1367" s="43" t="s">
        <v>126</v>
      </c>
      <c r="J1367" s="31"/>
      <c r="K1367" s="52">
        <v>43776</v>
      </c>
      <c r="L1367" s="31"/>
      <c r="M1367" s="31"/>
      <c r="N1367" s="379" t="s">
        <v>12375</v>
      </c>
      <c r="O1367" s="48">
        <v>43777</v>
      </c>
      <c r="P1367" s="43" t="s">
        <v>5576</v>
      </c>
      <c r="Q1367" s="31" t="b">
        <f>IF(AND(OR(G1367:G1371=DATOS!C$8,G1367:G1371=DATOS!C$9),H1367:H1371=DATOS!B$4),ROW(G1367:G1371))</f>
        <v>0</v>
      </c>
      <c r="R1367" s="31" t="str">
        <f t="shared" ca="1" si="0"/>
        <v/>
      </c>
      <c r="S1367" s="31">
        <f t="shared" ca="1" si="8"/>
        <v>0</v>
      </c>
      <c r="T1367" s="32"/>
      <c r="U1367" s="32"/>
      <c r="V1367" s="32"/>
      <c r="W1367" s="32"/>
      <c r="X1367" s="32"/>
      <c r="Y1367" s="32"/>
      <c r="Z1367" s="32"/>
      <c r="AA1367" s="32"/>
      <c r="AB1367" s="32"/>
      <c r="AC1367" s="32"/>
      <c r="AD1367" s="32"/>
      <c r="AE1367" s="32"/>
    </row>
    <row r="1368" spans="1:31" ht="12.75">
      <c r="A1368" s="37" t="s">
        <v>8590</v>
      </c>
      <c r="B1368" s="43" t="s">
        <v>8591</v>
      </c>
      <c r="C1368" s="45" t="s">
        <v>5631</v>
      </c>
      <c r="D1368" s="45" t="s">
        <v>100</v>
      </c>
      <c r="E1368" s="48">
        <v>43775</v>
      </c>
      <c r="F1368" s="43" t="s">
        <v>361</v>
      </c>
      <c r="G1368" s="43" t="s">
        <v>114</v>
      </c>
      <c r="H1368" s="51" t="s">
        <v>223</v>
      </c>
      <c r="I1368" s="43" t="s">
        <v>226</v>
      </c>
      <c r="J1368" s="31"/>
      <c r="K1368" s="55"/>
      <c r="L1368" s="31"/>
      <c r="M1368" s="31"/>
      <c r="N1368" s="43" t="s">
        <v>12379</v>
      </c>
      <c r="O1368" s="121">
        <v>43777</v>
      </c>
      <c r="P1368" s="43" t="s">
        <v>347</v>
      </c>
      <c r="Q1368" s="31" t="b">
        <f>IF(AND(OR(G1368:G1372=DATOS!C$8,G1368:G1372=DATOS!C$9),H1368:H1372=DATOS!B$4),ROW(G1368:G1372))</f>
        <v>0</v>
      </c>
      <c r="R1368" s="31" t="str">
        <f t="shared" ca="1" si="0"/>
        <v/>
      </c>
      <c r="S1368" s="31">
        <f t="shared" ca="1" si="8"/>
        <v>0</v>
      </c>
      <c r="T1368" s="32"/>
      <c r="U1368" s="32"/>
      <c r="V1368" s="32"/>
      <c r="W1368" s="32"/>
      <c r="X1368" s="32"/>
      <c r="Y1368" s="32"/>
      <c r="Z1368" s="32"/>
      <c r="AA1368" s="32"/>
      <c r="AB1368" s="32"/>
      <c r="AC1368" s="32"/>
      <c r="AD1368" s="32"/>
      <c r="AE1368" s="32"/>
    </row>
    <row r="1369" spans="1:31" ht="12.75">
      <c r="A1369" s="37" t="s">
        <v>12383</v>
      </c>
      <c r="B1369" s="43" t="s">
        <v>11322</v>
      </c>
      <c r="C1369" s="45" t="s">
        <v>701</v>
      </c>
      <c r="D1369" s="45" t="s">
        <v>266</v>
      </c>
      <c r="E1369" s="48">
        <v>43775</v>
      </c>
      <c r="F1369" s="43" t="s">
        <v>12384</v>
      </c>
      <c r="G1369" s="43" t="s">
        <v>271</v>
      </c>
      <c r="H1369" s="51" t="s">
        <v>223</v>
      </c>
      <c r="I1369" s="43" t="s">
        <v>273</v>
      </c>
      <c r="J1369" s="31"/>
      <c r="K1369" s="52">
        <v>43776</v>
      </c>
      <c r="L1369" s="48">
        <v>43777</v>
      </c>
      <c r="M1369" s="31"/>
      <c r="N1369" s="43" t="s">
        <v>368</v>
      </c>
      <c r="O1369" s="48">
        <v>43778</v>
      </c>
      <c r="P1369" s="43" t="s">
        <v>276</v>
      </c>
      <c r="Q1369" s="31" t="b">
        <f>IF(AND(OR(G1369:G1373=DATOS!C$8,G1369:G1373=DATOS!C$9),H1369:H1373=DATOS!B$4),ROW(G1369:G1373))</f>
        <v>0</v>
      </c>
      <c r="R1369" s="31" t="str">
        <f t="shared" ca="1" si="0"/>
        <v/>
      </c>
      <c r="S1369" s="31">
        <f t="shared" ca="1" si="8"/>
        <v>0</v>
      </c>
      <c r="T1369" s="32"/>
      <c r="U1369" s="32"/>
      <c r="V1369" s="32"/>
      <c r="W1369" s="32"/>
      <c r="X1369" s="32"/>
      <c r="Y1369" s="32"/>
      <c r="Z1369" s="32"/>
      <c r="AA1369" s="32"/>
      <c r="AB1369" s="32"/>
      <c r="AC1369" s="32"/>
      <c r="AD1369" s="32"/>
      <c r="AE1369" s="32"/>
    </row>
    <row r="1370" spans="1:31" ht="12.75">
      <c r="A1370" s="37" t="s">
        <v>5707</v>
      </c>
      <c r="B1370" s="43" t="s">
        <v>5708</v>
      </c>
      <c r="C1370" s="45" t="s">
        <v>785</v>
      </c>
      <c r="D1370" s="45" t="s">
        <v>100</v>
      </c>
      <c r="E1370" s="48">
        <v>43776</v>
      </c>
      <c r="F1370" s="43" t="s">
        <v>5728</v>
      </c>
      <c r="G1370" s="43" t="s">
        <v>114</v>
      </c>
      <c r="H1370" s="51" t="s">
        <v>223</v>
      </c>
      <c r="I1370" s="43" t="s">
        <v>226</v>
      </c>
      <c r="J1370" s="31"/>
      <c r="K1370" s="55"/>
      <c r="L1370" s="31"/>
      <c r="M1370" s="31"/>
      <c r="N1370" s="43" t="s">
        <v>6256</v>
      </c>
      <c r="O1370" s="121">
        <v>43776</v>
      </c>
      <c r="P1370" s="43" t="s">
        <v>12282</v>
      </c>
      <c r="Q1370" s="31" t="b">
        <f>IF(AND(OR(G1370:G1374=DATOS!C$8,G1370:G1374=DATOS!C$9),H1370:H1374=DATOS!B$4),ROW(G1370:G1374))</f>
        <v>0</v>
      </c>
      <c r="R1370" s="31" t="str">
        <f t="shared" ca="1" si="0"/>
        <v/>
      </c>
      <c r="S1370" s="31">
        <f t="shared" ca="1" si="8"/>
        <v>0</v>
      </c>
      <c r="T1370" s="32"/>
      <c r="U1370" s="32"/>
      <c r="V1370" s="32"/>
      <c r="W1370" s="32"/>
      <c r="X1370" s="32"/>
      <c r="Y1370" s="32"/>
      <c r="Z1370" s="32"/>
      <c r="AA1370" s="32"/>
      <c r="AB1370" s="32"/>
      <c r="AC1370" s="32"/>
      <c r="AD1370" s="32"/>
      <c r="AE1370" s="32"/>
    </row>
    <row r="1371" spans="1:31" ht="12.75">
      <c r="A1371" s="37" t="s">
        <v>12391</v>
      </c>
      <c r="B1371" s="43" t="s">
        <v>12392</v>
      </c>
      <c r="C1371" s="45" t="s">
        <v>4491</v>
      </c>
      <c r="D1371" s="45" t="s">
        <v>100</v>
      </c>
      <c r="E1371" s="48">
        <v>43776</v>
      </c>
      <c r="F1371" s="43" t="s">
        <v>12393</v>
      </c>
      <c r="G1371" s="43" t="s">
        <v>114</v>
      </c>
      <c r="H1371" s="51" t="s">
        <v>223</v>
      </c>
      <c r="I1371" s="43" t="s">
        <v>226</v>
      </c>
      <c r="J1371" s="31"/>
      <c r="K1371" s="55"/>
      <c r="L1371" s="31"/>
      <c r="M1371" s="31"/>
      <c r="N1371" s="31"/>
      <c r="O1371" s="121">
        <v>43776</v>
      </c>
      <c r="P1371" s="43" t="s">
        <v>12282</v>
      </c>
      <c r="Q1371" s="31" t="b">
        <f>IF(AND(OR(G1371:G1375=DATOS!C$8,G1371:G1375=DATOS!C$9),H1371:H1375=DATOS!B$4),ROW(G1371:G1375))</f>
        <v>0</v>
      </c>
      <c r="R1371" s="31" t="str">
        <f t="shared" ca="1" si="0"/>
        <v/>
      </c>
      <c r="S1371" s="31">
        <f t="shared" ca="1" si="8"/>
        <v>0</v>
      </c>
      <c r="T1371" s="32"/>
      <c r="U1371" s="32"/>
      <c r="V1371" s="32"/>
      <c r="W1371" s="32"/>
      <c r="X1371" s="32"/>
      <c r="Y1371" s="32"/>
      <c r="Z1371" s="32"/>
      <c r="AA1371" s="32"/>
      <c r="AB1371" s="32"/>
      <c r="AC1371" s="32"/>
      <c r="AD1371" s="32"/>
      <c r="AE1371" s="32"/>
    </row>
    <row r="1372" spans="1:31" ht="12.75">
      <c r="A1372" s="37" t="s">
        <v>7738</v>
      </c>
      <c r="B1372" s="43" t="s">
        <v>12395</v>
      </c>
      <c r="C1372" s="45" t="s">
        <v>4726</v>
      </c>
      <c r="D1372" s="45" t="s">
        <v>266</v>
      </c>
      <c r="E1372" s="48">
        <v>43776</v>
      </c>
      <c r="F1372" s="43" t="s">
        <v>361</v>
      </c>
      <c r="G1372" s="43" t="s">
        <v>114</v>
      </c>
      <c r="H1372" s="51" t="s">
        <v>223</v>
      </c>
      <c r="I1372" s="43" t="s">
        <v>226</v>
      </c>
      <c r="J1372" s="31"/>
      <c r="K1372" s="55"/>
      <c r="L1372" s="31"/>
      <c r="M1372" s="31"/>
      <c r="N1372" s="43" t="s">
        <v>12396</v>
      </c>
      <c r="O1372" s="121">
        <v>43777</v>
      </c>
      <c r="P1372" s="43" t="s">
        <v>12282</v>
      </c>
      <c r="Q1372" s="31" t="b">
        <f>IF(AND(OR(G1372:G1376=DATOS!C$8,G1372:G1376=DATOS!C$9),H1372:H1376=DATOS!B$4),ROW(G1372:G1376))</f>
        <v>0</v>
      </c>
      <c r="R1372" s="31" t="str">
        <f t="shared" ca="1" si="0"/>
        <v/>
      </c>
      <c r="S1372" s="31">
        <f t="shared" ca="1" si="8"/>
        <v>0</v>
      </c>
      <c r="T1372" s="32"/>
      <c r="U1372" s="32"/>
      <c r="V1372" s="32"/>
      <c r="W1372" s="32"/>
      <c r="X1372" s="32"/>
      <c r="Y1372" s="32"/>
      <c r="Z1372" s="32"/>
      <c r="AA1372" s="32"/>
      <c r="AB1372" s="32"/>
      <c r="AC1372" s="32"/>
      <c r="AD1372" s="32"/>
      <c r="AE1372" s="32"/>
    </row>
    <row r="1373" spans="1:31" ht="12.75">
      <c r="A1373" s="37" t="s">
        <v>12397</v>
      </c>
      <c r="B1373" s="43" t="s">
        <v>12398</v>
      </c>
      <c r="C1373" s="45" t="s">
        <v>5367</v>
      </c>
      <c r="D1373" s="45" t="s">
        <v>4647</v>
      </c>
      <c r="E1373" s="48">
        <v>43777</v>
      </c>
      <c r="F1373" s="43" t="s">
        <v>361</v>
      </c>
      <c r="G1373" s="43" t="s">
        <v>114</v>
      </c>
      <c r="H1373" s="51" t="s">
        <v>223</v>
      </c>
      <c r="I1373" s="43" t="s">
        <v>273</v>
      </c>
      <c r="J1373" s="31"/>
      <c r="K1373" s="55"/>
      <c r="L1373" s="31"/>
      <c r="M1373" s="31"/>
      <c r="N1373" s="43" t="s">
        <v>5716</v>
      </c>
      <c r="O1373" s="121">
        <v>43777</v>
      </c>
      <c r="P1373" s="43" t="s">
        <v>276</v>
      </c>
      <c r="Q1373" s="31" t="b">
        <f>IF(AND(OR(G1373:G1377=DATOS!C$8,G1373:G1377=DATOS!C$9),H1373:H1377=DATOS!B$4),ROW(G1373:G1377))</f>
        <v>0</v>
      </c>
      <c r="R1373" s="31" t="str">
        <f t="shared" ca="1" si="0"/>
        <v/>
      </c>
      <c r="S1373" s="31">
        <f t="shared" ca="1" si="8"/>
        <v>0</v>
      </c>
      <c r="T1373" s="32"/>
      <c r="U1373" s="32"/>
      <c r="V1373" s="32"/>
      <c r="W1373" s="32"/>
      <c r="X1373" s="32"/>
      <c r="Y1373" s="32"/>
      <c r="Z1373" s="32"/>
      <c r="AA1373" s="32"/>
      <c r="AB1373" s="32"/>
      <c r="AC1373" s="32"/>
      <c r="AD1373" s="32"/>
      <c r="AE1373" s="32"/>
    </row>
    <row r="1374" spans="1:31" ht="12.75">
      <c r="A1374" s="37" t="s">
        <v>8230</v>
      </c>
      <c r="B1374" s="43" t="s">
        <v>12399</v>
      </c>
      <c r="C1374" s="45" t="s">
        <v>216</v>
      </c>
      <c r="D1374" s="45" t="s">
        <v>4647</v>
      </c>
      <c r="E1374" s="48">
        <v>43777</v>
      </c>
      <c r="F1374" s="43" t="s">
        <v>12400</v>
      </c>
      <c r="G1374" s="43" t="s">
        <v>384</v>
      </c>
      <c r="H1374" s="51" t="s">
        <v>118</v>
      </c>
      <c r="I1374" s="43" t="s">
        <v>273</v>
      </c>
      <c r="J1374" s="31"/>
      <c r="K1374" s="52">
        <v>43777</v>
      </c>
      <c r="L1374" s="121">
        <v>43792</v>
      </c>
      <c r="M1374" s="121">
        <v>43798</v>
      </c>
      <c r="N1374" s="31"/>
      <c r="O1374" s="31"/>
      <c r="P1374" s="31"/>
      <c r="Q1374" s="31">
        <f>IF(AND(OR(G1374:G1378=DATOS!C$8,G1374:G1378=DATOS!C$9),H1374:H1378=DATOS!B$4),ROW(G1374:G1378))</f>
        <v>1374</v>
      </c>
      <c r="R1374" s="31" t="str">
        <f t="shared" ca="1" si="0"/>
        <v>SEG</v>
      </c>
      <c r="S1374" s="31">
        <f t="shared" ca="1" si="8"/>
        <v>60</v>
      </c>
      <c r="T1374" s="32"/>
      <c r="U1374" s="32"/>
      <c r="V1374" s="32"/>
      <c r="W1374" s="32"/>
      <c r="X1374" s="32"/>
      <c r="Y1374" s="32"/>
      <c r="Z1374" s="32"/>
      <c r="AA1374" s="32"/>
      <c r="AB1374" s="32"/>
      <c r="AC1374" s="32"/>
      <c r="AD1374" s="32"/>
      <c r="AE1374" s="32"/>
    </row>
    <row r="1375" spans="1:31" ht="12.75">
      <c r="A1375" s="37" t="s">
        <v>12403</v>
      </c>
      <c r="B1375" s="43" t="s">
        <v>10504</v>
      </c>
      <c r="C1375" s="45" t="s">
        <v>5573</v>
      </c>
      <c r="D1375" s="45" t="s">
        <v>266</v>
      </c>
      <c r="E1375" s="48">
        <v>43777</v>
      </c>
      <c r="F1375" s="43" t="s">
        <v>361</v>
      </c>
      <c r="G1375" s="43" t="s">
        <v>384</v>
      </c>
      <c r="H1375" s="51" t="s">
        <v>223</v>
      </c>
      <c r="I1375" s="43" t="s">
        <v>226</v>
      </c>
      <c r="J1375" s="31"/>
      <c r="K1375" s="52">
        <v>43778</v>
      </c>
      <c r="L1375" s="121">
        <v>43781</v>
      </c>
      <c r="M1375" s="121">
        <v>43783</v>
      </c>
      <c r="N1375" s="43" t="s">
        <v>12188</v>
      </c>
      <c r="O1375" s="121">
        <v>43785</v>
      </c>
      <c r="P1375" s="43" t="s">
        <v>5576</v>
      </c>
      <c r="Q1375" s="31" t="b">
        <f>IF(AND(OR(G1375:G1379=DATOS!C$8,G1375:G1379=DATOS!C$9),H1375:H1379=DATOS!B$4),ROW(G1375:G1379))</f>
        <v>0</v>
      </c>
      <c r="R1375" s="31" t="str">
        <f t="shared" ca="1" si="0"/>
        <v/>
      </c>
      <c r="S1375" s="31">
        <f t="shared" ca="1" si="8"/>
        <v>0</v>
      </c>
      <c r="T1375" s="32"/>
      <c r="U1375" s="32"/>
      <c r="V1375" s="32"/>
      <c r="W1375" s="32"/>
      <c r="X1375" s="32"/>
      <c r="Y1375" s="32"/>
      <c r="Z1375" s="32"/>
      <c r="AA1375" s="32"/>
      <c r="AB1375" s="32"/>
      <c r="AC1375" s="32"/>
      <c r="AD1375" s="32"/>
      <c r="AE1375" s="32"/>
    </row>
    <row r="1376" spans="1:31" ht="12.75">
      <c r="A1376" s="37" t="s">
        <v>7419</v>
      </c>
      <c r="B1376" s="43" t="s">
        <v>5540</v>
      </c>
      <c r="C1376" s="45" t="s">
        <v>478</v>
      </c>
      <c r="D1376" s="45" t="s">
        <v>100</v>
      </c>
      <c r="E1376" s="48">
        <v>43777</v>
      </c>
      <c r="F1376" s="43" t="s">
        <v>512</v>
      </c>
      <c r="G1376" s="43" t="s">
        <v>114</v>
      </c>
      <c r="H1376" s="51" t="s">
        <v>223</v>
      </c>
      <c r="I1376" s="43" t="s">
        <v>273</v>
      </c>
      <c r="J1376" s="31"/>
      <c r="K1376" s="55"/>
      <c r="L1376" s="31"/>
      <c r="M1376" s="31"/>
      <c r="N1376" s="43" t="s">
        <v>7499</v>
      </c>
      <c r="O1376" s="121">
        <v>43777</v>
      </c>
      <c r="P1376" s="43" t="s">
        <v>347</v>
      </c>
      <c r="Q1376" s="31" t="b">
        <f>IF(AND(OR(G1376:G1380=DATOS!C$8,G1376:G1380=DATOS!C$9),H1376:H1380=DATOS!B$4),ROW(G1376:G1380))</f>
        <v>0</v>
      </c>
      <c r="R1376" s="31" t="str">
        <f t="shared" ca="1" si="0"/>
        <v/>
      </c>
      <c r="S1376" s="31">
        <f t="shared" ca="1" si="8"/>
        <v>0</v>
      </c>
      <c r="T1376" s="32"/>
      <c r="U1376" s="32"/>
      <c r="V1376" s="32"/>
      <c r="W1376" s="32"/>
      <c r="X1376" s="32"/>
      <c r="Y1376" s="32"/>
      <c r="Z1376" s="32"/>
      <c r="AA1376" s="32"/>
      <c r="AB1376" s="32"/>
      <c r="AC1376" s="32"/>
      <c r="AD1376" s="32"/>
      <c r="AE1376" s="32"/>
    </row>
    <row r="1377" spans="1:31" ht="12.75">
      <c r="A1377" s="37" t="s">
        <v>12367</v>
      </c>
      <c r="B1377" s="43" t="s">
        <v>8149</v>
      </c>
      <c r="C1377" s="45" t="s">
        <v>263</v>
      </c>
      <c r="D1377" s="45" t="s">
        <v>4647</v>
      </c>
      <c r="E1377" s="121">
        <v>43778</v>
      </c>
      <c r="F1377" s="43" t="s">
        <v>12407</v>
      </c>
      <c r="G1377" s="43" t="s">
        <v>271</v>
      </c>
      <c r="H1377" s="51" t="s">
        <v>223</v>
      </c>
      <c r="I1377" s="43" t="s">
        <v>226</v>
      </c>
      <c r="J1377" s="31"/>
      <c r="K1377" s="55"/>
      <c r="L1377" s="31"/>
      <c r="M1377" s="31"/>
      <c r="N1377" s="43" t="s">
        <v>12408</v>
      </c>
      <c r="O1377" s="121">
        <v>43781</v>
      </c>
      <c r="P1377" s="43" t="s">
        <v>4652</v>
      </c>
      <c r="Q1377" s="31" t="b">
        <f>IF(AND(OR(G1377:G1381=DATOS!C$8,G1377:G1381=DATOS!C$9),H1377:H1381=DATOS!B$4),ROW(G1377:G1381))</f>
        <v>0</v>
      </c>
      <c r="R1377" s="31" t="str">
        <f t="shared" ca="1" si="0"/>
        <v/>
      </c>
      <c r="S1377" s="31">
        <f t="shared" ca="1" si="8"/>
        <v>0</v>
      </c>
      <c r="T1377" s="32"/>
      <c r="U1377" s="32"/>
      <c r="V1377" s="32"/>
      <c r="W1377" s="32"/>
      <c r="X1377" s="32"/>
      <c r="Y1377" s="32"/>
      <c r="Z1377" s="32"/>
      <c r="AA1377" s="32"/>
      <c r="AB1377" s="32"/>
      <c r="AC1377" s="32"/>
      <c r="AD1377" s="32"/>
      <c r="AE1377" s="32"/>
    </row>
    <row r="1378" spans="1:31" ht="12.75">
      <c r="A1378" s="37" t="s">
        <v>12330</v>
      </c>
      <c r="B1378" s="43" t="s">
        <v>662</v>
      </c>
      <c r="C1378" s="45" t="s">
        <v>664</v>
      </c>
      <c r="D1378" s="45" t="s">
        <v>266</v>
      </c>
      <c r="E1378" s="121">
        <v>43778</v>
      </c>
      <c r="F1378" s="43" t="s">
        <v>12409</v>
      </c>
      <c r="G1378" s="43" t="s">
        <v>222</v>
      </c>
      <c r="H1378" s="51" t="s">
        <v>223</v>
      </c>
      <c r="I1378" s="43" t="s">
        <v>226</v>
      </c>
      <c r="J1378" s="31"/>
      <c r="K1378" s="55"/>
      <c r="L1378" s="31"/>
      <c r="M1378" s="31"/>
      <c r="N1378" s="43" t="s">
        <v>12410</v>
      </c>
      <c r="O1378" s="121">
        <v>43778</v>
      </c>
      <c r="P1378" s="43" t="s">
        <v>276</v>
      </c>
      <c r="Q1378" s="31" t="b">
        <f>IF(AND(OR(G1378:G1382=DATOS!C$8,G1378:G1382=DATOS!C$9),H1378:H1382=DATOS!B$4),ROW(G1378:G1382))</f>
        <v>0</v>
      </c>
      <c r="R1378" s="31" t="str">
        <f t="shared" ca="1" si="0"/>
        <v/>
      </c>
      <c r="S1378" s="31">
        <f t="shared" ca="1" si="8"/>
        <v>0</v>
      </c>
      <c r="T1378" s="32"/>
      <c r="U1378" s="32"/>
      <c r="V1378" s="32"/>
      <c r="W1378" s="32"/>
      <c r="X1378" s="32"/>
      <c r="Y1378" s="32"/>
      <c r="Z1378" s="32"/>
      <c r="AA1378" s="32"/>
      <c r="AB1378" s="32"/>
      <c r="AC1378" s="32"/>
      <c r="AD1378" s="32"/>
      <c r="AE1378" s="32"/>
    </row>
    <row r="1379" spans="1:31" ht="12.75">
      <c r="A1379" s="37" t="s">
        <v>6298</v>
      </c>
      <c r="B1379" s="43" t="s">
        <v>9137</v>
      </c>
      <c r="C1379" s="45" t="s">
        <v>263</v>
      </c>
      <c r="D1379" s="45" t="s">
        <v>4779</v>
      </c>
      <c r="E1379" s="121">
        <v>43780</v>
      </c>
      <c r="F1379" s="43" t="s">
        <v>10108</v>
      </c>
      <c r="G1379" s="43" t="s">
        <v>271</v>
      </c>
      <c r="H1379" s="51" t="s">
        <v>223</v>
      </c>
      <c r="I1379" s="43" t="s">
        <v>126</v>
      </c>
      <c r="J1379" s="31"/>
      <c r="K1379" s="55"/>
      <c r="L1379" s="31"/>
      <c r="M1379" s="31"/>
      <c r="N1379" s="43" t="s">
        <v>9823</v>
      </c>
      <c r="O1379" s="121">
        <v>43783</v>
      </c>
      <c r="P1379" s="43" t="s">
        <v>276</v>
      </c>
      <c r="Q1379" s="31" t="b">
        <f>IF(AND(OR(G1379:G1385=DATOS!C$8,G1379:G1385=DATOS!C$9),H1379:H1385=DATOS!B$4),ROW(G1379:G1385))</f>
        <v>0</v>
      </c>
      <c r="R1379" s="31" t="str">
        <f t="shared" ca="1" si="0"/>
        <v/>
      </c>
      <c r="S1379" s="31">
        <f t="shared" ca="1" si="8"/>
        <v>0</v>
      </c>
      <c r="T1379" s="32"/>
      <c r="U1379" s="32"/>
      <c r="V1379" s="32"/>
      <c r="W1379" s="32"/>
      <c r="X1379" s="32"/>
      <c r="Y1379" s="32"/>
      <c r="Z1379" s="32"/>
      <c r="AA1379" s="32"/>
      <c r="AB1379" s="32"/>
      <c r="AC1379" s="32"/>
      <c r="AD1379" s="32"/>
      <c r="AE1379" s="32"/>
    </row>
    <row r="1380" spans="1:31" ht="12.75">
      <c r="A1380" s="37" t="s">
        <v>12125</v>
      </c>
      <c r="B1380" s="43" t="s">
        <v>6611</v>
      </c>
      <c r="C1380" s="45" t="s">
        <v>942</v>
      </c>
      <c r="D1380" s="45" t="s">
        <v>4779</v>
      </c>
      <c r="E1380" s="121">
        <v>43780</v>
      </c>
      <c r="F1380" s="43" t="s">
        <v>12413</v>
      </c>
      <c r="G1380" s="43" t="s">
        <v>114</v>
      </c>
      <c r="H1380" s="51" t="s">
        <v>223</v>
      </c>
      <c r="I1380" s="43" t="s">
        <v>226</v>
      </c>
      <c r="J1380" s="31"/>
      <c r="K1380" s="55"/>
      <c r="L1380" s="31"/>
      <c r="M1380" s="31"/>
      <c r="N1380" s="43" t="s">
        <v>12414</v>
      </c>
      <c r="O1380" s="121">
        <v>43780</v>
      </c>
      <c r="P1380" s="43" t="s">
        <v>4659</v>
      </c>
      <c r="Q1380" s="31" t="b">
        <f>IF(AND(OR(G1380:G1386=DATOS!C$8,G1380:G1386=DATOS!C$9),H1380:H1386=DATOS!B$4),ROW(G1380:G1386))</f>
        <v>0</v>
      </c>
      <c r="R1380" s="31" t="str">
        <f t="shared" ca="1" si="0"/>
        <v/>
      </c>
      <c r="S1380" s="31">
        <f t="shared" ca="1" si="8"/>
        <v>0</v>
      </c>
      <c r="T1380" s="32"/>
      <c r="U1380" s="32"/>
      <c r="V1380" s="32"/>
      <c r="W1380" s="32"/>
      <c r="X1380" s="32"/>
      <c r="Y1380" s="32"/>
      <c r="Z1380" s="32"/>
      <c r="AA1380" s="32"/>
      <c r="AB1380" s="32"/>
      <c r="AC1380" s="32"/>
      <c r="AD1380" s="32"/>
      <c r="AE1380" s="32"/>
    </row>
    <row r="1381" spans="1:31" ht="12.75">
      <c r="A1381" s="37" t="s">
        <v>62</v>
      </c>
      <c r="B1381" s="43" t="s">
        <v>75</v>
      </c>
      <c r="C1381" s="45" t="s">
        <v>90</v>
      </c>
      <c r="D1381" s="45" t="s">
        <v>4779</v>
      </c>
      <c r="E1381" s="121">
        <v>43780</v>
      </c>
      <c r="F1381" s="43" t="s">
        <v>6309</v>
      </c>
      <c r="G1381" s="43" t="s">
        <v>114</v>
      </c>
      <c r="H1381" s="51" t="s">
        <v>223</v>
      </c>
      <c r="I1381" s="43" t="s">
        <v>273</v>
      </c>
      <c r="J1381" s="31"/>
      <c r="K1381" s="55"/>
      <c r="L1381" s="31"/>
      <c r="M1381" s="31"/>
      <c r="N1381" s="43" t="s">
        <v>12417</v>
      </c>
      <c r="O1381" s="121">
        <v>43780</v>
      </c>
      <c r="P1381" s="43" t="s">
        <v>4659</v>
      </c>
      <c r="Q1381" s="31" t="b">
        <f>IF(AND(OR(G1381:G1387=DATOS!C$8,G1381:G1387=DATOS!C$9),H1381:H1387=DATOS!B$4),ROW(G1381:G1387))</f>
        <v>0</v>
      </c>
      <c r="R1381" s="31" t="str">
        <f t="shared" ca="1" si="0"/>
        <v/>
      </c>
      <c r="S1381" s="31">
        <f t="shared" ca="1" si="8"/>
        <v>0</v>
      </c>
      <c r="T1381" s="32"/>
      <c r="U1381" s="32"/>
      <c r="V1381" s="32"/>
      <c r="W1381" s="32"/>
      <c r="X1381" s="32"/>
      <c r="Y1381" s="32"/>
      <c r="Z1381" s="32"/>
      <c r="AA1381" s="32"/>
      <c r="AB1381" s="32"/>
      <c r="AC1381" s="32"/>
      <c r="AD1381" s="32"/>
      <c r="AE1381" s="32"/>
    </row>
    <row r="1382" spans="1:31" ht="12.75">
      <c r="A1382" s="37" t="s">
        <v>6384</v>
      </c>
      <c r="B1382" s="43" t="s">
        <v>6385</v>
      </c>
      <c r="C1382" s="45" t="s">
        <v>4661</v>
      </c>
      <c r="D1382" s="45" t="s">
        <v>100</v>
      </c>
      <c r="E1382" s="121">
        <v>43780</v>
      </c>
      <c r="F1382" s="43" t="s">
        <v>361</v>
      </c>
      <c r="G1382" s="43" t="s">
        <v>114</v>
      </c>
      <c r="H1382" s="51" t="s">
        <v>223</v>
      </c>
      <c r="I1382" s="43" t="s">
        <v>226</v>
      </c>
      <c r="J1382" s="31"/>
      <c r="K1382" s="55"/>
      <c r="L1382" s="31"/>
      <c r="M1382" s="31"/>
      <c r="N1382" s="43" t="s">
        <v>12420</v>
      </c>
      <c r="O1382" s="121">
        <v>43780</v>
      </c>
      <c r="P1382" s="43" t="s">
        <v>347</v>
      </c>
      <c r="Q1382" s="31" t="b">
        <f>IF(AND(OR(G1382:G1384=DATOS!C$8,G1382:G1384=DATOS!C$9),H1382:H1384=DATOS!B$4),ROW(G1382:G1384))</f>
        <v>0</v>
      </c>
      <c r="R1382" s="31" t="str">
        <f t="shared" ca="1" si="0"/>
        <v/>
      </c>
      <c r="S1382" s="31">
        <f t="shared" ca="1" si="8"/>
        <v>0</v>
      </c>
      <c r="T1382" s="32"/>
      <c r="U1382" s="32"/>
      <c r="V1382" s="32"/>
      <c r="W1382" s="32"/>
      <c r="X1382" s="32"/>
      <c r="Y1382" s="32"/>
      <c r="Z1382" s="32"/>
      <c r="AA1382" s="32"/>
      <c r="AB1382" s="32"/>
      <c r="AC1382" s="32"/>
      <c r="AD1382" s="32"/>
      <c r="AE1382" s="32"/>
    </row>
    <row r="1383" spans="1:31" ht="12.75">
      <c r="A1383" s="320" t="s">
        <v>12423</v>
      </c>
      <c r="B1383" s="184" t="s">
        <v>10815</v>
      </c>
      <c r="C1383" s="45" t="s">
        <v>263</v>
      </c>
      <c r="D1383" s="184" t="s">
        <v>100</v>
      </c>
      <c r="E1383" s="264">
        <v>43780</v>
      </c>
      <c r="F1383" s="184" t="s">
        <v>6477</v>
      </c>
      <c r="G1383" s="43" t="s">
        <v>114</v>
      </c>
      <c r="H1383" s="51" t="s">
        <v>223</v>
      </c>
      <c r="I1383" s="43" t="s">
        <v>226</v>
      </c>
      <c r="N1383" s="43" t="s">
        <v>7499</v>
      </c>
      <c r="O1383" s="264">
        <v>43780</v>
      </c>
      <c r="P1383" s="43" t="s">
        <v>347</v>
      </c>
      <c r="Q1383" s="31" t="b">
        <f>IF(AND(OR(G1383:G1385=DATOS!C$8,G1383:G1385=DATOS!C$9),H1383:H1385=DATOS!B$4),ROW(G1383:G1385))</f>
        <v>0</v>
      </c>
      <c r="R1383" s="31" t="str">
        <f t="shared" ca="1" si="0"/>
        <v/>
      </c>
      <c r="S1383" s="31">
        <f t="shared" ca="1" si="8"/>
        <v>0</v>
      </c>
      <c r="T1383" s="32"/>
      <c r="U1383" s="32"/>
      <c r="V1383" s="32"/>
      <c r="W1383" s="32"/>
      <c r="X1383" s="32"/>
      <c r="Y1383" s="32"/>
      <c r="Z1383" s="32"/>
      <c r="AA1383" s="32"/>
      <c r="AB1383" s="32"/>
      <c r="AC1383" s="32"/>
      <c r="AD1383" s="32"/>
      <c r="AE1383" s="32"/>
    </row>
    <row r="1384" spans="1:31" ht="12.75">
      <c r="A1384" s="37" t="s">
        <v>12425</v>
      </c>
      <c r="B1384" s="43" t="s">
        <v>12426</v>
      </c>
      <c r="C1384" s="45" t="s">
        <v>664</v>
      </c>
      <c r="D1384" s="45" t="s">
        <v>4647</v>
      </c>
      <c r="E1384" s="121">
        <v>43781</v>
      </c>
      <c r="F1384" s="43" t="s">
        <v>5226</v>
      </c>
      <c r="G1384" s="43" t="s">
        <v>114</v>
      </c>
      <c r="H1384" s="51" t="s">
        <v>223</v>
      </c>
      <c r="I1384" s="43" t="s">
        <v>273</v>
      </c>
      <c r="J1384" s="31"/>
      <c r="K1384" s="52">
        <v>43782</v>
      </c>
      <c r="L1384" s="264">
        <v>43783</v>
      </c>
      <c r="M1384" s="383">
        <v>43785</v>
      </c>
      <c r="N1384" s="320" t="s">
        <v>12428</v>
      </c>
      <c r="O1384" s="264">
        <v>43785</v>
      </c>
      <c r="P1384" s="43" t="s">
        <v>4652</v>
      </c>
      <c r="Q1384" s="31" t="b">
        <f>IF(AND(OR(G1384:G1386=DATOS!C$8,G1384:G1386=DATOS!C$9),H1384:H1386=DATOS!B$4),ROW(G1384:G1386))</f>
        <v>0</v>
      </c>
      <c r="R1384" s="31" t="str">
        <f t="shared" ca="1" si="0"/>
        <v/>
      </c>
      <c r="S1384" s="31">
        <f t="shared" ca="1" si="8"/>
        <v>0</v>
      </c>
      <c r="T1384" s="32"/>
      <c r="U1384" s="32"/>
      <c r="V1384" s="32"/>
      <c r="W1384" s="32"/>
      <c r="X1384" s="32"/>
      <c r="Y1384" s="32"/>
      <c r="Z1384" s="32"/>
      <c r="AA1384" s="32"/>
      <c r="AB1384" s="32"/>
      <c r="AC1384" s="32"/>
      <c r="AD1384" s="32"/>
      <c r="AE1384" s="32"/>
    </row>
    <row r="1385" spans="1:31" ht="12.75">
      <c r="A1385" s="37" t="s">
        <v>12429</v>
      </c>
      <c r="B1385" s="43" t="s">
        <v>9454</v>
      </c>
      <c r="C1385" s="45" t="s">
        <v>664</v>
      </c>
      <c r="D1385" s="45" t="s">
        <v>4779</v>
      </c>
      <c r="E1385" s="121">
        <v>43781</v>
      </c>
      <c r="F1385" s="43" t="s">
        <v>9264</v>
      </c>
      <c r="G1385" s="43" t="s">
        <v>114</v>
      </c>
      <c r="H1385" s="51" t="s">
        <v>223</v>
      </c>
      <c r="I1385" s="43" t="s">
        <v>226</v>
      </c>
      <c r="J1385" s="31"/>
      <c r="K1385" s="55"/>
      <c r="N1385" s="184" t="s">
        <v>12431</v>
      </c>
      <c r="O1385" s="264">
        <v>43788</v>
      </c>
      <c r="P1385" s="43" t="s">
        <v>276</v>
      </c>
      <c r="Q1385" s="31" t="b">
        <f>IF(AND(OR(G1385:G1387=DATOS!C$8,G1385:G1387=DATOS!C$9),H1385:H1387=DATOS!B$4),ROW(G1385:G1387))</f>
        <v>0</v>
      </c>
      <c r="R1385" s="31" t="str">
        <f t="shared" ca="1" si="0"/>
        <v/>
      </c>
      <c r="S1385" s="31">
        <f t="shared" ca="1" si="8"/>
        <v>0</v>
      </c>
      <c r="T1385" s="32"/>
      <c r="U1385" s="32"/>
      <c r="V1385" s="32"/>
      <c r="W1385" s="32"/>
      <c r="X1385" s="32"/>
      <c r="Y1385" s="32"/>
      <c r="Z1385" s="32"/>
      <c r="AA1385" s="32"/>
      <c r="AB1385" s="32"/>
      <c r="AC1385" s="32"/>
      <c r="AD1385" s="32"/>
      <c r="AE1385" s="32"/>
    </row>
    <row r="1386" spans="1:31" ht="12.75">
      <c r="A1386" s="37" t="s">
        <v>7112</v>
      </c>
      <c r="B1386" s="43" t="s">
        <v>6806</v>
      </c>
      <c r="C1386" s="45" t="s">
        <v>263</v>
      </c>
      <c r="D1386" s="45" t="s">
        <v>4647</v>
      </c>
      <c r="E1386" s="121">
        <v>43781</v>
      </c>
      <c r="F1386" s="43" t="s">
        <v>12434</v>
      </c>
      <c r="G1386" s="43" t="s">
        <v>4846</v>
      </c>
      <c r="H1386" s="51" t="s">
        <v>223</v>
      </c>
      <c r="I1386" s="43" t="s">
        <v>226</v>
      </c>
      <c r="J1386" s="31"/>
      <c r="K1386" s="52">
        <v>43781</v>
      </c>
      <c r="L1386" s="121">
        <v>43782</v>
      </c>
      <c r="M1386" s="121">
        <v>43784</v>
      </c>
      <c r="N1386" s="43" t="s">
        <v>12436</v>
      </c>
      <c r="O1386" s="121">
        <v>43785</v>
      </c>
      <c r="P1386" s="43" t="s">
        <v>4652</v>
      </c>
      <c r="Q1386" s="31" t="b">
        <f>IF(AND(OR(G1386:G1388=DATOS!C$8,G1386:G1388=DATOS!C$9),H1386:H1388=DATOS!B$4),ROW(G1386:G1388))</f>
        <v>0</v>
      </c>
      <c r="R1386" s="31" t="str">
        <f t="shared" ca="1" si="0"/>
        <v/>
      </c>
      <c r="S1386" s="31">
        <f t="shared" ca="1" si="8"/>
        <v>0</v>
      </c>
      <c r="T1386" s="32"/>
      <c r="U1386" s="32"/>
      <c r="V1386" s="32"/>
      <c r="W1386" s="32"/>
      <c r="X1386" s="32"/>
      <c r="Y1386" s="32"/>
      <c r="Z1386" s="32"/>
      <c r="AA1386" s="32"/>
      <c r="AB1386" s="32"/>
      <c r="AC1386" s="32"/>
      <c r="AD1386" s="32"/>
      <c r="AE1386" s="32"/>
    </row>
    <row r="1387" spans="1:31" ht="12.75">
      <c r="A1387" s="37" t="s">
        <v>9477</v>
      </c>
      <c r="B1387" s="43" t="s">
        <v>9478</v>
      </c>
      <c r="C1387" s="45" t="s">
        <v>263</v>
      </c>
      <c r="D1387" s="45" t="s">
        <v>100</v>
      </c>
      <c r="E1387" s="121">
        <v>43781</v>
      </c>
      <c r="F1387" s="43" t="s">
        <v>12437</v>
      </c>
      <c r="G1387" s="43" t="s">
        <v>114</v>
      </c>
      <c r="H1387" s="51" t="s">
        <v>223</v>
      </c>
      <c r="I1387" s="43" t="s">
        <v>273</v>
      </c>
      <c r="J1387" s="31"/>
      <c r="K1387" s="55"/>
      <c r="L1387" s="31"/>
      <c r="M1387" s="31"/>
      <c r="N1387" s="43" t="s">
        <v>12439</v>
      </c>
      <c r="O1387" s="121">
        <v>43781</v>
      </c>
      <c r="P1387" s="31"/>
      <c r="Q1387" s="31" t="b">
        <f>IF(AND(OR(G1387:G1389=DATOS!C$8,G1387:G1389=DATOS!C$9),H1387:H1389=DATOS!B$4),ROW(G1387:G1389))</f>
        <v>0</v>
      </c>
      <c r="R1387" s="31" t="str">
        <f t="shared" ca="1" si="0"/>
        <v/>
      </c>
      <c r="S1387" s="31">
        <f t="shared" ca="1" si="8"/>
        <v>0</v>
      </c>
      <c r="T1387" s="32"/>
      <c r="U1387" s="32"/>
      <c r="V1387" s="32"/>
      <c r="W1387" s="32"/>
      <c r="X1387" s="32"/>
      <c r="Y1387" s="32"/>
      <c r="Z1387" s="32"/>
      <c r="AA1387" s="32"/>
      <c r="AB1387" s="32"/>
      <c r="AC1387" s="32"/>
      <c r="AD1387" s="32"/>
      <c r="AE1387" s="32"/>
    </row>
    <row r="1388" spans="1:31" ht="12.75">
      <c r="A1388" s="320" t="s">
        <v>6990</v>
      </c>
      <c r="B1388" s="184" t="s">
        <v>12441</v>
      </c>
      <c r="C1388" s="45" t="s">
        <v>898</v>
      </c>
      <c r="D1388" s="45" t="s">
        <v>266</v>
      </c>
      <c r="E1388" s="121">
        <v>43781</v>
      </c>
      <c r="F1388" s="184" t="s">
        <v>12442</v>
      </c>
      <c r="G1388" s="43" t="s">
        <v>114</v>
      </c>
      <c r="H1388" s="51" t="s">
        <v>223</v>
      </c>
      <c r="I1388" s="43" t="s">
        <v>226</v>
      </c>
      <c r="L1388" s="31"/>
      <c r="M1388" s="31"/>
      <c r="N1388" s="43" t="s">
        <v>12379</v>
      </c>
      <c r="O1388" s="121">
        <v>43781</v>
      </c>
      <c r="P1388" s="43" t="s">
        <v>276</v>
      </c>
      <c r="Q1388" s="31" t="b">
        <f>IF(AND(OR(G1388:G1390=DATOS!C$8,G1388:G1390=DATOS!C$9),H1388:H1390=DATOS!B$4),ROW(G1388:G1390))</f>
        <v>0</v>
      </c>
      <c r="R1388" s="31" t="str">
        <f t="shared" ca="1" si="0"/>
        <v/>
      </c>
      <c r="S1388" s="31">
        <f t="shared" ca="1" si="8"/>
        <v>0</v>
      </c>
      <c r="T1388" s="32"/>
      <c r="U1388" s="32"/>
      <c r="V1388" s="32"/>
      <c r="W1388" s="32"/>
      <c r="X1388" s="32"/>
      <c r="Y1388" s="32"/>
      <c r="Z1388" s="32"/>
      <c r="AA1388" s="32"/>
      <c r="AB1388" s="32"/>
      <c r="AC1388" s="32"/>
      <c r="AD1388" s="32"/>
      <c r="AE1388" s="32"/>
    </row>
    <row r="1389" spans="1:31" ht="12.75">
      <c r="A1389" s="37" t="s">
        <v>12443</v>
      </c>
      <c r="B1389" s="184" t="s">
        <v>11992</v>
      </c>
      <c r="C1389" s="45" t="s">
        <v>664</v>
      </c>
      <c r="D1389" s="184" t="s">
        <v>100</v>
      </c>
      <c r="E1389" s="264">
        <v>43781</v>
      </c>
      <c r="F1389" s="184" t="s">
        <v>12446</v>
      </c>
      <c r="G1389" s="43" t="s">
        <v>271</v>
      </c>
      <c r="H1389" s="51" t="s">
        <v>223</v>
      </c>
      <c r="I1389" s="43" t="s">
        <v>226</v>
      </c>
      <c r="L1389" s="31"/>
      <c r="M1389" s="31"/>
      <c r="N1389" s="31"/>
      <c r="O1389" s="121">
        <v>43783</v>
      </c>
      <c r="P1389" s="31"/>
      <c r="Q1389" s="31" t="b">
        <f>IF(AND(OR(G1389:G1391=DATOS!C$8,G1389:G1391=DATOS!C$9),H1389:H1391=DATOS!B$4),ROW(G1389:G1391))</f>
        <v>0</v>
      </c>
      <c r="R1389" s="31" t="str">
        <f t="shared" ca="1" si="0"/>
        <v/>
      </c>
      <c r="S1389" s="31">
        <f t="shared" ca="1" si="8"/>
        <v>0</v>
      </c>
      <c r="T1389" s="32"/>
      <c r="U1389" s="32"/>
      <c r="V1389" s="32"/>
      <c r="W1389" s="32"/>
      <c r="X1389" s="32"/>
      <c r="Y1389" s="32"/>
      <c r="Z1389" s="32"/>
      <c r="AA1389" s="32"/>
      <c r="AB1389" s="32"/>
      <c r="AC1389" s="32"/>
      <c r="AD1389" s="32"/>
      <c r="AE1389" s="32"/>
    </row>
    <row r="1390" spans="1:31" ht="12.75">
      <c r="A1390" s="37" t="s">
        <v>12449</v>
      </c>
      <c r="B1390" s="43" t="s">
        <v>12450</v>
      </c>
      <c r="C1390" s="45" t="s">
        <v>380</v>
      </c>
      <c r="D1390" s="45" t="s">
        <v>4647</v>
      </c>
      <c r="E1390" s="121">
        <v>43782</v>
      </c>
      <c r="F1390" s="43" t="s">
        <v>12451</v>
      </c>
      <c r="G1390" s="43" t="s">
        <v>271</v>
      </c>
      <c r="H1390" s="51" t="s">
        <v>223</v>
      </c>
      <c r="I1390" s="43" t="s">
        <v>226</v>
      </c>
      <c r="J1390" s="31"/>
      <c r="K1390" s="52">
        <v>43785</v>
      </c>
      <c r="L1390" s="31"/>
      <c r="M1390" s="31"/>
      <c r="N1390" s="43" t="s">
        <v>12452</v>
      </c>
      <c r="O1390" s="121">
        <v>43785</v>
      </c>
      <c r="P1390" s="43" t="s">
        <v>4652</v>
      </c>
      <c r="Q1390" s="31" t="b">
        <f>IF(AND(OR(G1390:G1392=DATOS!C$8,G1390:G1392=DATOS!C$9),H1390:H1392=DATOS!B$4),ROW(G1390:G1392))</f>
        <v>0</v>
      </c>
      <c r="R1390" s="31" t="str">
        <f t="shared" ca="1" si="0"/>
        <v/>
      </c>
      <c r="S1390" s="31">
        <f t="shared" ca="1" si="8"/>
        <v>0</v>
      </c>
      <c r="T1390" s="32"/>
      <c r="U1390" s="32"/>
      <c r="V1390" s="32"/>
      <c r="W1390" s="32"/>
      <c r="X1390" s="32"/>
      <c r="Y1390" s="32"/>
      <c r="Z1390" s="32"/>
      <c r="AA1390" s="32"/>
      <c r="AB1390" s="32"/>
      <c r="AC1390" s="32"/>
      <c r="AD1390" s="32"/>
      <c r="AE1390" s="32"/>
    </row>
    <row r="1391" spans="1:31" ht="12.75">
      <c r="A1391" s="37" t="s">
        <v>12330</v>
      </c>
      <c r="B1391" s="43" t="s">
        <v>662</v>
      </c>
      <c r="C1391" s="45" t="s">
        <v>664</v>
      </c>
      <c r="D1391" s="45" t="s">
        <v>266</v>
      </c>
      <c r="E1391" s="121">
        <v>43782</v>
      </c>
      <c r="F1391" s="43" t="s">
        <v>12285</v>
      </c>
      <c r="G1391" s="43" t="s">
        <v>271</v>
      </c>
      <c r="H1391" s="51" t="s">
        <v>223</v>
      </c>
      <c r="I1391" s="43" t="s">
        <v>226</v>
      </c>
      <c r="J1391" s="31"/>
      <c r="K1391" s="55"/>
      <c r="L1391" s="31"/>
      <c r="M1391" s="31"/>
      <c r="N1391" s="43" t="s">
        <v>7499</v>
      </c>
      <c r="O1391" s="121">
        <v>43783</v>
      </c>
      <c r="P1391" s="43" t="s">
        <v>276</v>
      </c>
      <c r="Q1391" s="31" t="b">
        <f>IF(AND(OR(G1391:G1393=DATOS!C$8,G1391:G1393=DATOS!C$9),H1391:H1393=DATOS!B$4),ROW(G1391:G1393))</f>
        <v>0</v>
      </c>
      <c r="R1391" s="31" t="str">
        <f t="shared" ca="1" si="0"/>
        <v/>
      </c>
      <c r="S1391" s="31">
        <f t="shared" ca="1" si="8"/>
        <v>0</v>
      </c>
      <c r="T1391" s="32"/>
      <c r="U1391" s="32"/>
      <c r="V1391" s="32"/>
      <c r="W1391" s="32"/>
      <c r="X1391" s="32"/>
      <c r="Y1391" s="32"/>
      <c r="Z1391" s="32"/>
      <c r="AA1391" s="32"/>
      <c r="AB1391" s="32"/>
      <c r="AC1391" s="32"/>
      <c r="AD1391" s="32"/>
      <c r="AE1391" s="32"/>
    </row>
    <row r="1392" spans="1:31" ht="12.75">
      <c r="A1392" s="37" t="s">
        <v>12457</v>
      </c>
      <c r="B1392" s="43" t="s">
        <v>7611</v>
      </c>
      <c r="C1392" s="45" t="s">
        <v>785</v>
      </c>
      <c r="D1392" s="45" t="s">
        <v>4647</v>
      </c>
      <c r="E1392" s="121">
        <v>43782</v>
      </c>
      <c r="F1392" s="43" t="s">
        <v>12458</v>
      </c>
      <c r="G1392" s="43" t="s">
        <v>114</v>
      </c>
      <c r="H1392" s="51" t="s">
        <v>223</v>
      </c>
      <c r="I1392" s="43" t="s">
        <v>226</v>
      </c>
      <c r="J1392" s="31"/>
      <c r="K1392" s="55"/>
      <c r="L1392" s="31"/>
      <c r="M1392" s="31"/>
      <c r="N1392" s="43" t="s">
        <v>12461</v>
      </c>
      <c r="O1392" s="121">
        <v>43782</v>
      </c>
      <c r="P1392" s="43" t="s">
        <v>4652</v>
      </c>
      <c r="Q1392" s="31" t="b">
        <f>IF(AND(OR(G1392:G1394=DATOS!C$8,G1392:G1394=DATOS!C$9),H1392:H1394=DATOS!B$4),ROW(G1392:G1394))</f>
        <v>0</v>
      </c>
      <c r="R1392" s="31" t="str">
        <f t="shared" ca="1" si="0"/>
        <v/>
      </c>
      <c r="S1392" s="31">
        <f t="shared" ca="1" si="8"/>
        <v>0</v>
      </c>
      <c r="T1392" s="32"/>
      <c r="U1392" s="32"/>
      <c r="V1392" s="32"/>
      <c r="W1392" s="32"/>
      <c r="X1392" s="32"/>
      <c r="Y1392" s="32"/>
      <c r="Z1392" s="32"/>
      <c r="AA1392" s="32"/>
      <c r="AB1392" s="32"/>
      <c r="AC1392" s="32"/>
      <c r="AD1392" s="32"/>
      <c r="AE1392" s="32"/>
    </row>
    <row r="1393" spans="1:31" ht="12.75">
      <c r="A1393" s="37" t="s">
        <v>7876</v>
      </c>
      <c r="B1393" s="43" t="s">
        <v>5957</v>
      </c>
      <c r="C1393" s="45" t="s">
        <v>5151</v>
      </c>
      <c r="D1393" s="45" t="s">
        <v>4647</v>
      </c>
      <c r="E1393" s="121">
        <v>43782</v>
      </c>
      <c r="F1393" s="43" t="s">
        <v>12462</v>
      </c>
      <c r="G1393" s="43" t="s">
        <v>384</v>
      </c>
      <c r="H1393" s="51" t="s">
        <v>223</v>
      </c>
      <c r="I1393" s="43" t="s">
        <v>226</v>
      </c>
      <c r="J1393" s="31"/>
      <c r="K1393" s="55"/>
      <c r="L1393" s="31"/>
      <c r="M1393" s="31"/>
      <c r="N1393" s="43" t="s">
        <v>12463</v>
      </c>
      <c r="O1393" s="121">
        <v>43784</v>
      </c>
      <c r="P1393" s="43" t="s">
        <v>389</v>
      </c>
      <c r="Q1393" s="31" t="b">
        <f>IF(AND(OR(G1393:G1395=DATOS!C$8,G1393:G1395=DATOS!C$9),H1393:H1395=DATOS!B$4),ROW(G1393:G1395))</f>
        <v>0</v>
      </c>
      <c r="R1393" s="31" t="str">
        <f t="shared" ca="1" si="0"/>
        <v/>
      </c>
      <c r="S1393" s="31">
        <f t="shared" ca="1" si="8"/>
        <v>0</v>
      </c>
      <c r="T1393" s="32"/>
      <c r="U1393" s="32"/>
      <c r="V1393" s="32"/>
      <c r="W1393" s="32"/>
      <c r="X1393" s="32"/>
      <c r="Y1393" s="32"/>
      <c r="Z1393" s="32"/>
      <c r="AA1393" s="32"/>
      <c r="AB1393" s="32"/>
      <c r="AC1393" s="32"/>
      <c r="AD1393" s="32"/>
      <c r="AE1393" s="32"/>
    </row>
    <row r="1394" spans="1:31" ht="12.75">
      <c r="A1394" s="37" t="s">
        <v>11214</v>
      </c>
      <c r="B1394" s="43" t="s">
        <v>261</v>
      </c>
      <c r="C1394" s="45" t="s">
        <v>263</v>
      </c>
      <c r="D1394" s="45" t="s">
        <v>4647</v>
      </c>
      <c r="E1394" s="121">
        <v>43782</v>
      </c>
      <c r="F1394" s="43" t="s">
        <v>12249</v>
      </c>
      <c r="G1394" s="43" t="s">
        <v>271</v>
      </c>
      <c r="H1394" s="51" t="s">
        <v>223</v>
      </c>
      <c r="I1394" s="43" t="s">
        <v>226</v>
      </c>
      <c r="J1394" s="31"/>
      <c r="K1394" s="55"/>
      <c r="L1394" s="31"/>
      <c r="M1394" s="31"/>
      <c r="N1394" s="43" t="s">
        <v>12464</v>
      </c>
      <c r="O1394" s="121">
        <v>43782</v>
      </c>
      <c r="P1394" s="43" t="s">
        <v>4652</v>
      </c>
      <c r="Q1394" s="31" t="b">
        <f>IF(AND(OR(G1394:G1396=DATOS!C$8,G1394:G1396=DATOS!C$9),H1394:H1396=DATOS!B$4),ROW(G1394:G1396))</f>
        <v>0</v>
      </c>
      <c r="R1394" s="31" t="str">
        <f t="shared" ca="1" si="0"/>
        <v/>
      </c>
      <c r="S1394" s="31">
        <f t="shared" ca="1" si="8"/>
        <v>0</v>
      </c>
      <c r="T1394" s="32"/>
      <c r="U1394" s="32"/>
      <c r="V1394" s="32"/>
      <c r="W1394" s="32"/>
      <c r="X1394" s="32"/>
      <c r="Y1394" s="32"/>
      <c r="Z1394" s="32"/>
      <c r="AA1394" s="32"/>
      <c r="AB1394" s="32"/>
      <c r="AC1394" s="32"/>
      <c r="AD1394" s="32"/>
      <c r="AE1394" s="32"/>
    </row>
    <row r="1395" spans="1:31" ht="12.75">
      <c r="A1395" s="37" t="s">
        <v>12468</v>
      </c>
      <c r="B1395" s="43" t="s">
        <v>6280</v>
      </c>
      <c r="C1395" s="45" t="s">
        <v>4716</v>
      </c>
      <c r="D1395" s="45" t="s">
        <v>4647</v>
      </c>
      <c r="E1395" s="121">
        <v>43782</v>
      </c>
      <c r="F1395" s="43" t="s">
        <v>6802</v>
      </c>
      <c r="G1395" s="43" t="s">
        <v>384</v>
      </c>
      <c r="H1395" s="51" t="s">
        <v>223</v>
      </c>
      <c r="I1395" s="43" t="s">
        <v>226</v>
      </c>
      <c r="J1395" s="31"/>
      <c r="K1395" s="52">
        <v>43782</v>
      </c>
      <c r="L1395" s="121">
        <v>43783</v>
      </c>
      <c r="M1395" s="121">
        <v>43788</v>
      </c>
      <c r="N1395" s="43" t="s">
        <v>6051</v>
      </c>
      <c r="O1395" s="121">
        <v>43792</v>
      </c>
      <c r="P1395" s="43" t="s">
        <v>389</v>
      </c>
      <c r="Q1395" s="31" t="b">
        <f>IF(AND(OR(G1395:G1397=DATOS!C$8,G1395:G1397=DATOS!C$9),H1395:H1397=DATOS!B$4),ROW(G1395:G1397))</f>
        <v>0</v>
      </c>
      <c r="R1395" s="31" t="str">
        <f t="shared" ca="1" si="0"/>
        <v/>
      </c>
      <c r="S1395" s="31">
        <f t="shared" ca="1" si="8"/>
        <v>0</v>
      </c>
      <c r="T1395" s="32"/>
      <c r="U1395" s="32"/>
      <c r="V1395" s="32"/>
      <c r="W1395" s="32"/>
      <c r="X1395" s="32"/>
      <c r="Y1395" s="32"/>
      <c r="Z1395" s="32"/>
      <c r="AA1395" s="32"/>
      <c r="AB1395" s="32"/>
      <c r="AC1395" s="32"/>
      <c r="AD1395" s="32"/>
      <c r="AE1395" s="32"/>
    </row>
    <row r="1396" spans="1:31" ht="12.75">
      <c r="A1396" s="37" t="s">
        <v>7201</v>
      </c>
      <c r="B1396" s="43" t="s">
        <v>7202</v>
      </c>
      <c r="C1396" s="45" t="s">
        <v>701</v>
      </c>
      <c r="D1396" s="45" t="s">
        <v>266</v>
      </c>
      <c r="E1396" s="121">
        <v>43782</v>
      </c>
      <c r="F1396" s="43" t="s">
        <v>12469</v>
      </c>
      <c r="G1396" s="43" t="s">
        <v>271</v>
      </c>
      <c r="H1396" s="51" t="s">
        <v>223</v>
      </c>
      <c r="I1396" s="43" t="s">
        <v>226</v>
      </c>
      <c r="J1396" s="31"/>
      <c r="K1396" s="52">
        <v>43784</v>
      </c>
      <c r="L1396" s="121">
        <v>43785</v>
      </c>
      <c r="M1396" s="31"/>
      <c r="N1396" s="43" t="s">
        <v>12470</v>
      </c>
      <c r="O1396" s="121">
        <v>43790</v>
      </c>
      <c r="P1396" s="43" t="s">
        <v>276</v>
      </c>
      <c r="Q1396" s="31" t="b">
        <f>IF(AND(OR(G1396:G1398=DATOS!C$8,G1396:G1398=DATOS!C$9),H1396:H1398=DATOS!B$4),ROW(G1396:G1398))</f>
        <v>0</v>
      </c>
      <c r="R1396" s="31" t="str">
        <f t="shared" ca="1" si="0"/>
        <v/>
      </c>
      <c r="S1396" s="31">
        <f t="shared" ca="1" si="8"/>
        <v>0</v>
      </c>
      <c r="T1396" s="32"/>
      <c r="U1396" s="32"/>
      <c r="V1396" s="32"/>
      <c r="W1396" s="32"/>
      <c r="X1396" s="32"/>
      <c r="Y1396" s="32"/>
      <c r="Z1396" s="32"/>
      <c r="AA1396" s="32"/>
      <c r="AB1396" s="32"/>
      <c r="AC1396" s="32"/>
      <c r="AD1396" s="32"/>
      <c r="AE1396" s="32"/>
    </row>
    <row r="1397" spans="1:31" ht="12.75">
      <c r="A1397" s="37" t="s">
        <v>12082</v>
      </c>
      <c r="B1397" s="43" t="s">
        <v>10411</v>
      </c>
      <c r="C1397" s="45" t="s">
        <v>4784</v>
      </c>
      <c r="D1397" s="45" t="s">
        <v>266</v>
      </c>
      <c r="E1397" s="121">
        <v>43782</v>
      </c>
      <c r="F1397" s="43" t="s">
        <v>361</v>
      </c>
      <c r="G1397" s="43" t="s">
        <v>114</v>
      </c>
      <c r="H1397" s="51" t="s">
        <v>223</v>
      </c>
      <c r="I1397" s="43" t="s">
        <v>226</v>
      </c>
      <c r="J1397" s="31"/>
      <c r="K1397" s="55"/>
      <c r="L1397" s="31"/>
      <c r="M1397" s="31"/>
      <c r="N1397" s="43" t="s">
        <v>7499</v>
      </c>
      <c r="O1397" s="121">
        <v>43782</v>
      </c>
      <c r="P1397" s="43" t="s">
        <v>276</v>
      </c>
      <c r="Q1397" s="31" t="b">
        <f>IF(AND(OR(G1397:G1399=DATOS!C$8,G1397:G1399=DATOS!C$9),H1397:H1399=DATOS!B$4),ROW(G1397:G1399))</f>
        <v>0</v>
      </c>
      <c r="R1397" s="31" t="str">
        <f t="shared" ca="1" si="0"/>
        <v/>
      </c>
      <c r="S1397" s="31">
        <f t="shared" ca="1" si="8"/>
        <v>0</v>
      </c>
      <c r="T1397" s="32"/>
      <c r="U1397" s="32"/>
      <c r="V1397" s="32"/>
      <c r="W1397" s="32"/>
      <c r="X1397" s="32"/>
      <c r="Y1397" s="32"/>
      <c r="Z1397" s="32"/>
      <c r="AA1397" s="32"/>
      <c r="AB1397" s="32"/>
      <c r="AC1397" s="32"/>
      <c r="AD1397" s="32"/>
      <c r="AE1397" s="32"/>
    </row>
    <row r="1398" spans="1:31" ht="12.75">
      <c r="A1398" s="37" t="s">
        <v>12474</v>
      </c>
      <c r="B1398" s="43" t="s">
        <v>6882</v>
      </c>
      <c r="C1398" s="45" t="s">
        <v>216</v>
      </c>
      <c r="D1398" s="45" t="s">
        <v>266</v>
      </c>
      <c r="E1398" s="121">
        <v>43782</v>
      </c>
      <c r="F1398" s="43" t="s">
        <v>12475</v>
      </c>
      <c r="G1398" s="43" t="s">
        <v>384</v>
      </c>
      <c r="H1398" s="51" t="s">
        <v>223</v>
      </c>
      <c r="I1398" s="43" t="s">
        <v>226</v>
      </c>
      <c r="J1398" s="31"/>
      <c r="K1398" s="55"/>
      <c r="L1398" s="31"/>
      <c r="M1398" s="31"/>
      <c r="N1398" s="43" t="s">
        <v>12476</v>
      </c>
      <c r="O1398" s="121">
        <v>43783</v>
      </c>
      <c r="P1398" s="43" t="s">
        <v>389</v>
      </c>
      <c r="Q1398" s="31" t="b">
        <f>IF(AND(OR(G1398:G1400=DATOS!C$8,G1398:G1400=DATOS!C$9),H1398:H1400=DATOS!B$4),ROW(G1398:G1400))</f>
        <v>0</v>
      </c>
      <c r="R1398" s="31" t="str">
        <f t="shared" ca="1" si="0"/>
        <v/>
      </c>
      <c r="S1398" s="31">
        <f t="shared" ca="1" si="8"/>
        <v>0</v>
      </c>
      <c r="T1398" s="32"/>
      <c r="U1398" s="32"/>
      <c r="V1398" s="32"/>
      <c r="W1398" s="32"/>
      <c r="X1398" s="32"/>
      <c r="Y1398" s="32"/>
      <c r="Z1398" s="32"/>
      <c r="AA1398" s="32"/>
      <c r="AB1398" s="32"/>
      <c r="AC1398" s="32"/>
      <c r="AD1398" s="32"/>
      <c r="AE1398" s="32"/>
    </row>
    <row r="1399" spans="1:31" ht="12.75">
      <c r="A1399" s="37" t="s">
        <v>12479</v>
      </c>
      <c r="B1399" s="43" t="s">
        <v>11444</v>
      </c>
      <c r="C1399" s="45" t="s">
        <v>4655</v>
      </c>
      <c r="D1399" s="45" t="s">
        <v>4647</v>
      </c>
      <c r="E1399" s="121">
        <v>43783</v>
      </c>
      <c r="F1399" s="43" t="s">
        <v>12480</v>
      </c>
      <c r="G1399" s="43" t="s">
        <v>483</v>
      </c>
      <c r="H1399" s="51" t="s">
        <v>223</v>
      </c>
      <c r="I1399" s="43" t="s">
        <v>226</v>
      </c>
      <c r="J1399" s="31"/>
      <c r="K1399" s="55"/>
      <c r="L1399" s="31"/>
      <c r="M1399" s="31"/>
      <c r="N1399" s="43" t="s">
        <v>12481</v>
      </c>
      <c r="O1399" s="121">
        <v>43784</v>
      </c>
      <c r="P1399" s="43" t="s">
        <v>389</v>
      </c>
      <c r="Q1399" s="31" t="b">
        <f>IF(AND(OR(G1399:G1401=DATOS!C$8,G1399:G1401=DATOS!C$9),H1399:H1401=DATOS!B$4),ROW(G1399:G1401))</f>
        <v>0</v>
      </c>
      <c r="R1399" s="31" t="str">
        <f t="shared" ca="1" si="0"/>
        <v/>
      </c>
      <c r="S1399" s="31">
        <f t="shared" ca="1" si="8"/>
        <v>0</v>
      </c>
      <c r="T1399" s="32"/>
      <c r="U1399" s="32"/>
      <c r="V1399" s="32"/>
      <c r="W1399" s="32"/>
      <c r="X1399" s="32"/>
      <c r="Y1399" s="32"/>
      <c r="Z1399" s="32"/>
      <c r="AA1399" s="32"/>
      <c r="AB1399" s="32"/>
      <c r="AC1399" s="32"/>
      <c r="AD1399" s="32"/>
      <c r="AE1399" s="32"/>
    </row>
    <row r="1400" spans="1:31" ht="12.75">
      <c r="A1400" s="37" t="s">
        <v>10968</v>
      </c>
      <c r="B1400" s="43" t="s">
        <v>8764</v>
      </c>
      <c r="C1400" s="45" t="s">
        <v>90</v>
      </c>
      <c r="D1400" s="45" t="s">
        <v>4647</v>
      </c>
      <c r="E1400" s="121">
        <v>43783</v>
      </c>
      <c r="F1400" s="43" t="s">
        <v>12487</v>
      </c>
      <c r="G1400" s="43" t="s">
        <v>384</v>
      </c>
      <c r="H1400" s="51" t="s">
        <v>223</v>
      </c>
      <c r="I1400" s="43" t="s">
        <v>226</v>
      </c>
      <c r="J1400" s="31"/>
      <c r="K1400" s="52">
        <v>43792</v>
      </c>
      <c r="L1400" s="31"/>
      <c r="M1400" s="31"/>
      <c r="N1400" s="43" t="s">
        <v>12488</v>
      </c>
      <c r="O1400" s="121">
        <v>43792</v>
      </c>
      <c r="P1400" s="43" t="s">
        <v>4652</v>
      </c>
      <c r="Q1400" s="31" t="b">
        <f>IF(AND(OR(G1400:G1402=DATOS!C$8,G1400:G1402=DATOS!C$9),H1400:H1402=DATOS!B$4),ROW(G1400:G1402))</f>
        <v>0</v>
      </c>
      <c r="R1400" s="31" t="str">
        <f t="shared" ca="1" si="0"/>
        <v/>
      </c>
      <c r="S1400" s="31">
        <f t="shared" ca="1" si="8"/>
        <v>0</v>
      </c>
      <c r="T1400" s="32"/>
      <c r="U1400" s="32"/>
      <c r="V1400" s="32"/>
      <c r="W1400" s="32"/>
      <c r="X1400" s="32"/>
      <c r="Y1400" s="32"/>
      <c r="Z1400" s="32"/>
      <c r="AA1400" s="32"/>
      <c r="AB1400" s="32"/>
      <c r="AC1400" s="32"/>
      <c r="AD1400" s="32"/>
      <c r="AE1400" s="32"/>
    </row>
    <row r="1401" spans="1:31" ht="12.75">
      <c r="A1401" s="37" t="s">
        <v>12493</v>
      </c>
      <c r="B1401" s="43" t="s">
        <v>8726</v>
      </c>
      <c r="C1401" s="45" t="s">
        <v>4655</v>
      </c>
      <c r="D1401" s="45" t="s">
        <v>266</v>
      </c>
      <c r="E1401" s="121">
        <v>43783</v>
      </c>
      <c r="F1401" s="43" t="s">
        <v>7919</v>
      </c>
      <c r="G1401" s="43" t="s">
        <v>271</v>
      </c>
      <c r="H1401" s="51" t="s">
        <v>223</v>
      </c>
      <c r="I1401" s="43" t="s">
        <v>126</v>
      </c>
      <c r="J1401" s="31"/>
      <c r="K1401" s="55"/>
      <c r="L1401" s="31"/>
      <c r="M1401" s="31"/>
      <c r="N1401" s="43" t="s">
        <v>12494</v>
      </c>
      <c r="O1401" s="121">
        <v>43783</v>
      </c>
      <c r="P1401" s="43" t="s">
        <v>276</v>
      </c>
      <c r="Q1401" s="31" t="b">
        <f>IF(AND(OR(G1401:G1403=DATOS!C$8,G1401:G1403=DATOS!C$9),H1401:H1403=DATOS!B$4),ROW(G1401:G1403))</f>
        <v>0</v>
      </c>
      <c r="R1401" s="31" t="str">
        <f t="shared" ca="1" si="0"/>
        <v/>
      </c>
      <c r="S1401" s="31">
        <f t="shared" ca="1" si="8"/>
        <v>0</v>
      </c>
      <c r="T1401" s="32"/>
      <c r="U1401" s="32"/>
      <c r="V1401" s="32"/>
      <c r="W1401" s="32"/>
      <c r="X1401" s="32"/>
      <c r="Y1401" s="32"/>
      <c r="Z1401" s="32"/>
      <c r="AA1401" s="32"/>
      <c r="AB1401" s="32"/>
      <c r="AC1401" s="32"/>
      <c r="AD1401" s="32"/>
      <c r="AE1401" s="32"/>
    </row>
    <row r="1402" spans="1:31" ht="12.75">
      <c r="A1402" s="37" t="s">
        <v>12498</v>
      </c>
      <c r="B1402" s="43" t="s">
        <v>10231</v>
      </c>
      <c r="C1402" s="45" t="s">
        <v>263</v>
      </c>
      <c r="D1402" s="45" t="s">
        <v>266</v>
      </c>
      <c r="E1402" s="121">
        <v>43783</v>
      </c>
      <c r="F1402" s="43" t="s">
        <v>6477</v>
      </c>
      <c r="G1402" s="43" t="s">
        <v>384</v>
      </c>
      <c r="H1402" s="51" t="s">
        <v>223</v>
      </c>
      <c r="I1402" s="43" t="s">
        <v>226</v>
      </c>
      <c r="J1402" s="31"/>
      <c r="K1402" s="55"/>
      <c r="L1402" s="31"/>
      <c r="M1402" s="31"/>
      <c r="N1402" s="43" t="s">
        <v>388</v>
      </c>
      <c r="O1402" s="121">
        <v>43784</v>
      </c>
      <c r="P1402" s="43" t="s">
        <v>5576</v>
      </c>
      <c r="Q1402" s="31" t="b">
        <f>IF(AND(OR(G1402:G1404=DATOS!C$8,G1402:G1404=DATOS!C$9),H1402:H1404=DATOS!B$4),ROW(G1402:G1404))</f>
        <v>0</v>
      </c>
      <c r="R1402" s="31" t="str">
        <f t="shared" ca="1" si="0"/>
        <v/>
      </c>
      <c r="S1402" s="31">
        <f t="shared" ca="1" si="8"/>
        <v>0</v>
      </c>
      <c r="T1402" s="32"/>
      <c r="U1402" s="32"/>
      <c r="V1402" s="32"/>
      <c r="W1402" s="32"/>
      <c r="X1402" s="32"/>
      <c r="Y1402" s="32"/>
      <c r="Z1402" s="32"/>
      <c r="AA1402" s="32"/>
      <c r="AB1402" s="32"/>
      <c r="AC1402" s="32"/>
      <c r="AD1402" s="32"/>
      <c r="AE1402" s="32"/>
    </row>
    <row r="1403" spans="1:31" ht="12.75">
      <c r="A1403" s="37" t="s">
        <v>12502</v>
      </c>
      <c r="B1403" s="43" t="s">
        <v>5146</v>
      </c>
      <c r="C1403" s="45" t="s">
        <v>664</v>
      </c>
      <c r="D1403" s="45" t="s">
        <v>100</v>
      </c>
      <c r="E1403" s="121">
        <v>43783</v>
      </c>
      <c r="F1403" s="43" t="s">
        <v>12503</v>
      </c>
      <c r="G1403" s="43" t="s">
        <v>384</v>
      </c>
      <c r="H1403" s="51" t="s">
        <v>223</v>
      </c>
      <c r="I1403" s="43" t="s">
        <v>226</v>
      </c>
      <c r="J1403" s="31"/>
      <c r="K1403" s="55"/>
      <c r="L1403" s="31"/>
      <c r="M1403" s="31"/>
      <c r="N1403" s="43" t="s">
        <v>12504</v>
      </c>
      <c r="O1403" s="121">
        <v>43790</v>
      </c>
      <c r="P1403" s="43" t="s">
        <v>389</v>
      </c>
      <c r="Q1403" s="31" t="b">
        <f>IF(AND(OR(G1403:G1405=DATOS!C$8,G1403:G1405=DATOS!C$9),H1403:H1405=DATOS!B$4),ROW(G1403:G1405))</f>
        <v>0</v>
      </c>
      <c r="R1403" s="31" t="str">
        <f t="shared" ca="1" si="0"/>
        <v/>
      </c>
      <c r="S1403" s="31">
        <f t="shared" ca="1" si="8"/>
        <v>0</v>
      </c>
      <c r="T1403" s="32"/>
      <c r="U1403" s="32"/>
      <c r="V1403" s="32"/>
      <c r="W1403" s="32"/>
      <c r="X1403" s="32"/>
      <c r="Y1403" s="32"/>
      <c r="Z1403" s="32"/>
      <c r="AA1403" s="32"/>
      <c r="AB1403" s="32"/>
      <c r="AC1403" s="32"/>
      <c r="AD1403" s="32"/>
      <c r="AE1403" s="32"/>
    </row>
    <row r="1404" spans="1:31" ht="12.75">
      <c r="A1404" s="37" t="s">
        <v>5678</v>
      </c>
      <c r="B1404" s="43" t="s">
        <v>5680</v>
      </c>
      <c r="C1404" s="45" t="s">
        <v>5612</v>
      </c>
      <c r="D1404" s="45" t="s">
        <v>4647</v>
      </c>
      <c r="E1404" s="121">
        <v>43783</v>
      </c>
      <c r="F1404" s="43" t="s">
        <v>12510</v>
      </c>
      <c r="G1404" s="43" t="s">
        <v>271</v>
      </c>
      <c r="H1404" s="51" t="s">
        <v>223</v>
      </c>
      <c r="I1404" s="43" t="s">
        <v>226</v>
      </c>
      <c r="J1404" s="31"/>
      <c r="K1404" s="52">
        <v>43798</v>
      </c>
      <c r="L1404" s="121">
        <v>43789</v>
      </c>
      <c r="M1404" s="121">
        <v>43792</v>
      </c>
      <c r="N1404" s="43" t="s">
        <v>7499</v>
      </c>
      <c r="O1404" s="121">
        <v>43798</v>
      </c>
      <c r="P1404" s="43" t="s">
        <v>276</v>
      </c>
      <c r="Q1404" s="31" t="b">
        <f>IF(AND(OR(G1404:G1406=DATOS!C$8,G1404:G1406=DATOS!C$9),H1404:H1406=DATOS!B$4),ROW(G1404:G1406))</f>
        <v>0</v>
      </c>
      <c r="R1404" s="31" t="str">
        <f t="shared" ca="1" si="0"/>
        <v/>
      </c>
      <c r="S1404" s="31">
        <f t="shared" ca="1" si="8"/>
        <v>0</v>
      </c>
      <c r="T1404" s="32"/>
      <c r="U1404" s="32"/>
      <c r="V1404" s="32"/>
      <c r="W1404" s="32"/>
      <c r="X1404" s="32"/>
      <c r="Y1404" s="32"/>
      <c r="Z1404" s="32"/>
      <c r="AA1404" s="32"/>
      <c r="AB1404" s="32"/>
      <c r="AC1404" s="32"/>
      <c r="AD1404" s="32"/>
      <c r="AE1404" s="32"/>
    </row>
    <row r="1405" spans="1:31" ht="12.75">
      <c r="A1405" s="37" t="s">
        <v>12512</v>
      </c>
      <c r="B1405" s="43" t="s">
        <v>10029</v>
      </c>
      <c r="C1405" s="45" t="s">
        <v>216</v>
      </c>
      <c r="D1405" s="45" t="s">
        <v>4647</v>
      </c>
      <c r="E1405" s="121">
        <v>43784</v>
      </c>
      <c r="F1405" s="43" t="s">
        <v>12513</v>
      </c>
      <c r="G1405" s="43" t="s">
        <v>114</v>
      </c>
      <c r="H1405" s="51" t="s">
        <v>223</v>
      </c>
      <c r="I1405" s="43" t="s">
        <v>226</v>
      </c>
      <c r="J1405" s="31"/>
      <c r="K1405" s="55"/>
      <c r="L1405" s="31"/>
      <c r="M1405" s="31"/>
      <c r="N1405" s="43" t="s">
        <v>12514</v>
      </c>
      <c r="O1405" s="121">
        <v>43784</v>
      </c>
      <c r="P1405" s="43" t="s">
        <v>4652</v>
      </c>
      <c r="Q1405" s="31" t="b">
        <f>IF(AND(OR(G1405:G1407=DATOS!C$8,G1405:G1407=DATOS!C$9),H1405:H1407=DATOS!B$4),ROW(G1405:G1407))</f>
        <v>0</v>
      </c>
      <c r="R1405" s="31" t="str">
        <f t="shared" ca="1" si="0"/>
        <v/>
      </c>
      <c r="S1405" s="31">
        <f t="shared" ca="1" si="8"/>
        <v>0</v>
      </c>
      <c r="T1405" s="32"/>
      <c r="U1405" s="32"/>
      <c r="V1405" s="32"/>
      <c r="W1405" s="32"/>
      <c r="X1405" s="32"/>
      <c r="Y1405" s="32"/>
      <c r="Z1405" s="32"/>
      <c r="AA1405" s="32"/>
      <c r="AB1405" s="32"/>
      <c r="AC1405" s="32"/>
      <c r="AD1405" s="32"/>
      <c r="AE1405" s="32"/>
    </row>
    <row r="1406" spans="1:31" ht="12.75">
      <c r="A1406" s="37" t="s">
        <v>12518</v>
      </c>
      <c r="B1406" s="43" t="s">
        <v>9790</v>
      </c>
      <c r="C1406" s="45" t="s">
        <v>216</v>
      </c>
      <c r="D1406" s="45" t="s">
        <v>4647</v>
      </c>
      <c r="E1406" s="121">
        <v>43784</v>
      </c>
      <c r="F1406" s="43" t="s">
        <v>12519</v>
      </c>
      <c r="G1406" s="43" t="s">
        <v>271</v>
      </c>
      <c r="H1406" s="51" t="s">
        <v>118</v>
      </c>
      <c r="I1406" s="43" t="s">
        <v>273</v>
      </c>
      <c r="J1406" s="31"/>
      <c r="K1406" s="52">
        <v>43792</v>
      </c>
      <c r="L1406" s="121">
        <v>43798</v>
      </c>
      <c r="M1406" s="48">
        <v>43806</v>
      </c>
      <c r="N1406" s="31"/>
      <c r="O1406" s="31"/>
      <c r="P1406" s="31"/>
      <c r="Q1406" s="31" t="b">
        <f>IF(AND(OR(G1406:G1408=DATOS!C$8,G1406:G1408=DATOS!C$9),H1406:H1408=DATOS!B$4),ROW(G1406:G1408))</f>
        <v>0</v>
      </c>
      <c r="R1406" s="31" t="str">
        <f t="shared" ca="1" si="0"/>
        <v>SEG</v>
      </c>
      <c r="S1406" s="31">
        <f t="shared" ca="1" si="8"/>
        <v>53</v>
      </c>
      <c r="T1406" s="32"/>
      <c r="U1406" s="32"/>
      <c r="V1406" s="32"/>
      <c r="W1406" s="32"/>
      <c r="X1406" s="32"/>
      <c r="Y1406" s="32"/>
      <c r="Z1406" s="32"/>
      <c r="AA1406" s="32"/>
      <c r="AB1406" s="32"/>
      <c r="AC1406" s="32"/>
      <c r="AD1406" s="32"/>
      <c r="AE1406" s="32"/>
    </row>
    <row r="1407" spans="1:31" ht="12.75">
      <c r="A1407" s="37" t="s">
        <v>12522</v>
      </c>
      <c r="B1407" s="43" t="s">
        <v>12523</v>
      </c>
      <c r="C1407" s="45" t="s">
        <v>263</v>
      </c>
      <c r="D1407" s="45" t="s">
        <v>100</v>
      </c>
      <c r="E1407" s="121">
        <v>43784</v>
      </c>
      <c r="F1407" s="43" t="s">
        <v>5780</v>
      </c>
      <c r="G1407" s="43" t="s">
        <v>222</v>
      </c>
      <c r="H1407" s="51" t="s">
        <v>223</v>
      </c>
      <c r="I1407" s="43" t="s">
        <v>126</v>
      </c>
      <c r="J1407" s="31"/>
      <c r="K1407" s="55"/>
      <c r="L1407" s="31"/>
      <c r="M1407" s="31"/>
      <c r="N1407" s="43" t="s">
        <v>12524</v>
      </c>
      <c r="O1407" s="121">
        <v>43784</v>
      </c>
      <c r="P1407" s="43" t="s">
        <v>347</v>
      </c>
      <c r="Q1407" s="31" t="b">
        <f>IF(AND(OR(G1407:G1409=DATOS!C$8,G1407:G1409=DATOS!C$9),H1407:H1409=DATOS!B$4),ROW(G1407:G1409))</f>
        <v>0</v>
      </c>
      <c r="R1407" s="31" t="str">
        <f t="shared" ca="1" si="0"/>
        <v/>
      </c>
      <c r="S1407" s="31">
        <f t="shared" ca="1" si="8"/>
        <v>0</v>
      </c>
      <c r="T1407" s="32"/>
      <c r="U1407" s="32"/>
      <c r="V1407" s="32"/>
      <c r="W1407" s="32"/>
      <c r="X1407" s="32"/>
      <c r="Y1407" s="32"/>
      <c r="Z1407" s="32"/>
      <c r="AA1407" s="32"/>
      <c r="AB1407" s="32"/>
      <c r="AC1407" s="32"/>
      <c r="AD1407" s="32"/>
      <c r="AE1407" s="32"/>
    </row>
    <row r="1408" spans="1:31" ht="12.75">
      <c r="A1408" s="37" t="s">
        <v>12493</v>
      </c>
      <c r="B1408" s="43" t="s">
        <v>8726</v>
      </c>
      <c r="C1408" s="45" t="s">
        <v>4655</v>
      </c>
      <c r="D1408" s="45" t="s">
        <v>100</v>
      </c>
      <c r="E1408" s="121">
        <v>43784</v>
      </c>
      <c r="F1408" s="43" t="s">
        <v>481</v>
      </c>
      <c r="G1408" s="43" t="s">
        <v>483</v>
      </c>
      <c r="H1408" s="51" t="s">
        <v>223</v>
      </c>
      <c r="I1408" s="43" t="s">
        <v>273</v>
      </c>
      <c r="J1408" s="31"/>
      <c r="K1408" s="52">
        <v>43802</v>
      </c>
      <c r="L1408" s="121" t="s">
        <v>12528</v>
      </c>
      <c r="M1408" s="384">
        <v>43798</v>
      </c>
      <c r="N1408" s="43" t="s">
        <v>12529</v>
      </c>
      <c r="O1408" s="121">
        <v>43804</v>
      </c>
      <c r="P1408" s="43" t="s">
        <v>389</v>
      </c>
      <c r="Q1408" s="31" t="b">
        <f>IF(AND(OR(G1408:G1410=DATOS!C$8,G1408:G1410=DATOS!C$9),H1408:H1410=DATOS!B$4),ROW(G1408:G1410))</f>
        <v>0</v>
      </c>
      <c r="R1408" s="31" t="str">
        <f t="shared" ca="1" si="0"/>
        <v/>
      </c>
      <c r="S1408" s="31">
        <f t="shared" ca="1" si="8"/>
        <v>0</v>
      </c>
      <c r="T1408" s="32"/>
      <c r="U1408" s="32"/>
      <c r="V1408" s="32"/>
      <c r="W1408" s="32"/>
      <c r="X1408" s="32"/>
      <c r="Y1408" s="32"/>
      <c r="Z1408" s="32"/>
      <c r="AA1408" s="32"/>
      <c r="AB1408" s="32"/>
      <c r="AC1408" s="32"/>
      <c r="AD1408" s="32"/>
      <c r="AE1408" s="32"/>
    </row>
    <row r="1409" spans="1:31" ht="12.75">
      <c r="A1409" s="37" t="s">
        <v>5125</v>
      </c>
      <c r="B1409" s="43" t="s">
        <v>450</v>
      </c>
      <c r="C1409" s="45" t="s">
        <v>216</v>
      </c>
      <c r="D1409" s="45" t="s">
        <v>4647</v>
      </c>
      <c r="E1409" s="121">
        <v>43785</v>
      </c>
      <c r="F1409" s="43" t="s">
        <v>6367</v>
      </c>
      <c r="G1409" s="43" t="s">
        <v>114</v>
      </c>
      <c r="H1409" s="51" t="s">
        <v>223</v>
      </c>
      <c r="I1409" s="43" t="s">
        <v>226</v>
      </c>
      <c r="J1409" s="31"/>
      <c r="K1409" s="55"/>
      <c r="L1409" s="31"/>
      <c r="M1409" s="31"/>
      <c r="N1409" s="43" t="s">
        <v>4698</v>
      </c>
      <c r="O1409" s="121">
        <v>43785</v>
      </c>
      <c r="P1409" s="43" t="s">
        <v>4652</v>
      </c>
      <c r="Q1409" s="31" t="b">
        <f>IF(AND(OR(G1409:G1411=DATOS!C$8,G1409:G1411=DATOS!C$9),H1409:H1411=DATOS!B$4),ROW(G1409:G1411))</f>
        <v>0</v>
      </c>
      <c r="R1409" s="31" t="str">
        <f t="shared" ca="1" si="0"/>
        <v/>
      </c>
      <c r="S1409" s="31">
        <f t="shared" ca="1" si="8"/>
        <v>0</v>
      </c>
      <c r="T1409" s="32"/>
      <c r="U1409" s="32"/>
      <c r="V1409" s="32"/>
      <c r="W1409" s="32"/>
      <c r="X1409" s="32"/>
      <c r="Y1409" s="32"/>
      <c r="Z1409" s="32"/>
      <c r="AA1409" s="32"/>
      <c r="AB1409" s="32"/>
      <c r="AC1409" s="32"/>
      <c r="AD1409" s="32"/>
      <c r="AE1409" s="32"/>
    </row>
    <row r="1410" spans="1:31" ht="12.75">
      <c r="A1410" s="37" t="s">
        <v>8545</v>
      </c>
      <c r="B1410" s="43" t="s">
        <v>8546</v>
      </c>
      <c r="C1410" s="45" t="s">
        <v>4784</v>
      </c>
      <c r="D1410" s="45" t="s">
        <v>4647</v>
      </c>
      <c r="E1410" s="121">
        <v>43785</v>
      </c>
      <c r="F1410" s="43" t="s">
        <v>12534</v>
      </c>
      <c r="G1410" s="43" t="s">
        <v>114</v>
      </c>
      <c r="H1410" s="51" t="s">
        <v>223</v>
      </c>
      <c r="I1410" s="43" t="s">
        <v>226</v>
      </c>
      <c r="J1410" s="31"/>
      <c r="K1410" s="55"/>
      <c r="L1410" s="31"/>
      <c r="M1410" s="31"/>
      <c r="N1410" s="43" t="s">
        <v>12535</v>
      </c>
      <c r="O1410" s="121">
        <v>43785</v>
      </c>
      <c r="P1410" s="43" t="s">
        <v>4652</v>
      </c>
      <c r="Q1410" s="31" t="b">
        <f>IF(AND(OR(G1410:G1412=DATOS!C$8,G1410:G1412=DATOS!C$9),H1410:H1412=DATOS!B$4),ROW(G1410:G1412))</f>
        <v>0</v>
      </c>
      <c r="R1410" s="31" t="str">
        <f t="shared" ca="1" si="0"/>
        <v/>
      </c>
      <c r="S1410" s="31">
        <f t="shared" ca="1" si="8"/>
        <v>0</v>
      </c>
      <c r="T1410" s="32"/>
      <c r="U1410" s="32"/>
      <c r="V1410" s="32"/>
      <c r="W1410" s="32"/>
      <c r="X1410" s="32"/>
      <c r="Y1410" s="32"/>
      <c r="Z1410" s="32"/>
      <c r="AA1410" s="32"/>
      <c r="AB1410" s="32"/>
      <c r="AC1410" s="32"/>
      <c r="AD1410" s="32"/>
      <c r="AE1410" s="32"/>
    </row>
    <row r="1411" spans="1:31" ht="12.75">
      <c r="A1411" s="37" t="s">
        <v>12155</v>
      </c>
      <c r="B1411" s="43" t="s">
        <v>9321</v>
      </c>
      <c r="C1411" s="45" t="s">
        <v>380</v>
      </c>
      <c r="D1411" s="45" t="s">
        <v>266</v>
      </c>
      <c r="E1411" s="121">
        <v>43785</v>
      </c>
      <c r="F1411" s="43" t="s">
        <v>361</v>
      </c>
      <c r="G1411" s="43" t="s">
        <v>114</v>
      </c>
      <c r="H1411" s="51" t="s">
        <v>223</v>
      </c>
      <c r="I1411" s="43" t="s">
        <v>226</v>
      </c>
      <c r="J1411" s="31"/>
      <c r="K1411" s="55"/>
      <c r="L1411" s="31"/>
      <c r="M1411" s="31"/>
      <c r="N1411" s="43" t="s">
        <v>12536</v>
      </c>
      <c r="O1411" s="121">
        <v>43785</v>
      </c>
      <c r="P1411" s="43" t="s">
        <v>276</v>
      </c>
      <c r="Q1411" s="31" t="b">
        <f>IF(AND(OR(G1411:G1413=DATOS!C$8,G1411:G1413=DATOS!C$9),H1411:H1413=DATOS!B$4),ROW(G1411:G1413))</f>
        <v>0</v>
      </c>
      <c r="R1411" s="31" t="str">
        <f t="shared" ca="1" si="0"/>
        <v/>
      </c>
      <c r="S1411" s="31">
        <f t="shared" ca="1" si="8"/>
        <v>0</v>
      </c>
      <c r="T1411" s="32"/>
      <c r="U1411" s="32"/>
      <c r="V1411" s="32"/>
      <c r="W1411" s="32"/>
      <c r="X1411" s="32"/>
      <c r="Y1411" s="32"/>
      <c r="Z1411" s="32"/>
      <c r="AA1411" s="32"/>
      <c r="AB1411" s="32"/>
      <c r="AC1411" s="32"/>
      <c r="AD1411" s="32"/>
      <c r="AE1411" s="32"/>
    </row>
    <row r="1412" spans="1:31" ht="12.75">
      <c r="A1412" s="37" t="s">
        <v>12538</v>
      </c>
      <c r="B1412" s="43" t="s">
        <v>4822</v>
      </c>
      <c r="C1412" s="45" t="s">
        <v>263</v>
      </c>
      <c r="D1412" s="45" t="s">
        <v>4647</v>
      </c>
      <c r="E1412" s="121">
        <v>43785</v>
      </c>
      <c r="F1412" s="43" t="s">
        <v>12539</v>
      </c>
      <c r="G1412" s="43" t="s">
        <v>222</v>
      </c>
      <c r="H1412" s="51" t="s">
        <v>223</v>
      </c>
      <c r="I1412" s="43" t="s">
        <v>226</v>
      </c>
      <c r="J1412" s="31"/>
      <c r="K1412" s="55"/>
      <c r="L1412" s="31"/>
      <c r="M1412" s="31"/>
      <c r="N1412" s="43" t="s">
        <v>12540</v>
      </c>
      <c r="O1412" s="121">
        <v>43788</v>
      </c>
      <c r="P1412" s="43" t="s">
        <v>4652</v>
      </c>
      <c r="Q1412" s="31" t="b">
        <f>IF(AND(OR(G1412:G1414=DATOS!C$8,G1412:G1414=DATOS!C$9),H1412:H1414=DATOS!B$4),ROW(G1412:G1414))</f>
        <v>0</v>
      </c>
      <c r="R1412" s="31" t="str">
        <f t="shared" ca="1" si="0"/>
        <v/>
      </c>
      <c r="S1412" s="31">
        <f t="shared" ca="1" si="8"/>
        <v>0</v>
      </c>
      <c r="T1412" s="32"/>
      <c r="U1412" s="32"/>
      <c r="V1412" s="32"/>
      <c r="W1412" s="32"/>
      <c r="X1412" s="32"/>
      <c r="Y1412" s="32"/>
      <c r="Z1412" s="32"/>
      <c r="AA1412" s="32"/>
      <c r="AB1412" s="32"/>
      <c r="AC1412" s="32"/>
      <c r="AD1412" s="32"/>
      <c r="AE1412" s="32"/>
    </row>
    <row r="1413" spans="1:31" ht="12.75">
      <c r="A1413" s="37" t="s">
        <v>12542</v>
      </c>
      <c r="B1413" s="43" t="s">
        <v>6847</v>
      </c>
      <c r="C1413" s="45" t="s">
        <v>624</v>
      </c>
      <c r="D1413" s="45" t="s">
        <v>266</v>
      </c>
      <c r="E1413" s="121">
        <v>43785</v>
      </c>
      <c r="F1413" s="43" t="s">
        <v>361</v>
      </c>
      <c r="G1413" s="43" t="s">
        <v>114</v>
      </c>
      <c r="H1413" s="51" t="s">
        <v>223</v>
      </c>
      <c r="I1413" s="43" t="s">
        <v>226</v>
      </c>
      <c r="J1413" s="31"/>
      <c r="K1413" s="55"/>
      <c r="L1413" s="31"/>
      <c r="M1413" s="31"/>
      <c r="N1413" s="43" t="s">
        <v>12543</v>
      </c>
      <c r="O1413" s="121">
        <v>43785</v>
      </c>
      <c r="P1413" s="43" t="s">
        <v>276</v>
      </c>
      <c r="Q1413" s="31" t="b">
        <f>IF(AND(OR(G1413:G1415=DATOS!C$8,G1413:G1415=DATOS!C$9),H1413:H1415=DATOS!B$4),ROW(G1413:G1415))</f>
        <v>0</v>
      </c>
      <c r="R1413" s="31" t="str">
        <f t="shared" ca="1" si="0"/>
        <v/>
      </c>
      <c r="S1413" s="31">
        <f t="shared" ca="1" si="8"/>
        <v>0</v>
      </c>
      <c r="T1413" s="32"/>
      <c r="U1413" s="32"/>
      <c r="V1413" s="32"/>
      <c r="W1413" s="32"/>
      <c r="X1413" s="32"/>
      <c r="Y1413" s="32"/>
      <c r="Z1413" s="32"/>
      <c r="AA1413" s="32"/>
      <c r="AB1413" s="32"/>
      <c r="AC1413" s="32"/>
      <c r="AD1413" s="32"/>
      <c r="AE1413" s="32"/>
    </row>
    <row r="1414" spans="1:31" ht="12.75">
      <c r="A1414" s="37" t="s">
        <v>6529</v>
      </c>
      <c r="B1414" s="43" t="s">
        <v>5517</v>
      </c>
      <c r="C1414" s="45" t="s">
        <v>478</v>
      </c>
      <c r="D1414" s="45" t="s">
        <v>100</v>
      </c>
      <c r="E1414" s="121">
        <v>43787</v>
      </c>
      <c r="F1414" s="43" t="s">
        <v>12545</v>
      </c>
      <c r="G1414" s="43" t="s">
        <v>4846</v>
      </c>
      <c r="H1414" s="51" t="s">
        <v>223</v>
      </c>
      <c r="I1414" s="43" t="s">
        <v>226</v>
      </c>
      <c r="J1414" s="31"/>
      <c r="K1414" s="52">
        <v>43812</v>
      </c>
      <c r="L1414" s="384">
        <v>43813</v>
      </c>
      <c r="M1414" s="384">
        <v>43816</v>
      </c>
      <c r="N1414" s="43" t="s">
        <v>12548</v>
      </c>
      <c r="O1414" s="121">
        <v>43817</v>
      </c>
      <c r="P1414" s="43" t="s">
        <v>347</v>
      </c>
      <c r="Q1414" s="31" t="b">
        <f>IF(AND(OR(G1414:G1416=DATOS!C$8,G1414:G1416=DATOS!C$9),H1414:H1416=DATOS!B$4),ROW(G1414:G1416))</f>
        <v>0</v>
      </c>
      <c r="R1414" s="31" t="str">
        <f t="shared" ca="1" si="0"/>
        <v/>
      </c>
      <c r="S1414" s="31">
        <f t="shared" ca="1" si="8"/>
        <v>0</v>
      </c>
      <c r="T1414" s="32"/>
      <c r="U1414" s="32"/>
      <c r="V1414" s="32"/>
      <c r="W1414" s="32"/>
      <c r="X1414" s="32"/>
      <c r="Y1414" s="32"/>
      <c r="Z1414" s="32"/>
      <c r="AA1414" s="32"/>
      <c r="AB1414" s="32"/>
      <c r="AC1414" s="32"/>
      <c r="AD1414" s="32"/>
      <c r="AE1414" s="32"/>
    </row>
    <row r="1415" spans="1:31" ht="12.75">
      <c r="A1415" s="37" t="s">
        <v>4665</v>
      </c>
      <c r="B1415" s="43" t="s">
        <v>12550</v>
      </c>
      <c r="C1415" s="45" t="s">
        <v>624</v>
      </c>
      <c r="D1415" s="45" t="s">
        <v>100</v>
      </c>
      <c r="E1415" s="121">
        <v>43787</v>
      </c>
      <c r="F1415" s="43" t="s">
        <v>12553</v>
      </c>
      <c r="G1415" s="43" t="s">
        <v>271</v>
      </c>
      <c r="H1415" s="51" t="s">
        <v>223</v>
      </c>
      <c r="I1415" s="43" t="s">
        <v>126</v>
      </c>
      <c r="J1415" s="31"/>
      <c r="K1415" s="52">
        <v>43789</v>
      </c>
      <c r="L1415" s="384">
        <v>43790</v>
      </c>
      <c r="M1415" s="31"/>
      <c r="N1415" s="43" t="s">
        <v>12554</v>
      </c>
      <c r="O1415" s="121">
        <v>43790</v>
      </c>
      <c r="P1415" s="43" t="s">
        <v>347</v>
      </c>
      <c r="Q1415" s="31" t="b">
        <f>IF(AND(OR(G1415:G1417=DATOS!C$8,G1415:G1417=DATOS!C$9),H1415:H1417=DATOS!B$4),ROW(G1415:G1417))</f>
        <v>0</v>
      </c>
      <c r="R1415" s="31" t="str">
        <f t="shared" ca="1" si="0"/>
        <v/>
      </c>
      <c r="S1415" s="31">
        <f t="shared" ca="1" si="8"/>
        <v>0</v>
      </c>
      <c r="T1415" s="32"/>
      <c r="U1415" s="32"/>
      <c r="V1415" s="32"/>
      <c r="W1415" s="32"/>
      <c r="X1415" s="32"/>
      <c r="Y1415" s="32"/>
      <c r="Z1415" s="32"/>
      <c r="AA1415" s="32"/>
      <c r="AB1415" s="32"/>
      <c r="AC1415" s="32"/>
      <c r="AD1415" s="32"/>
      <c r="AE1415" s="32"/>
    </row>
    <row r="1416" spans="1:31" ht="12.75">
      <c r="A1416" s="37" t="s">
        <v>12555</v>
      </c>
      <c r="B1416" s="43" t="s">
        <v>9249</v>
      </c>
      <c r="C1416" s="45" t="s">
        <v>898</v>
      </c>
      <c r="D1416" s="45" t="s">
        <v>100</v>
      </c>
      <c r="E1416" s="121">
        <v>43787</v>
      </c>
      <c r="F1416" s="43" t="s">
        <v>12557</v>
      </c>
      <c r="G1416" s="43" t="s">
        <v>114</v>
      </c>
      <c r="H1416" s="51" t="s">
        <v>223</v>
      </c>
      <c r="I1416" s="43" t="s">
        <v>226</v>
      </c>
      <c r="J1416" s="31"/>
      <c r="K1416" s="52">
        <v>43788</v>
      </c>
      <c r="L1416" s="384">
        <v>43789</v>
      </c>
      <c r="M1416" s="384">
        <v>43790</v>
      </c>
      <c r="N1416" s="43" t="s">
        <v>12559</v>
      </c>
      <c r="O1416" s="121">
        <v>43790</v>
      </c>
      <c r="P1416" s="43" t="s">
        <v>347</v>
      </c>
      <c r="Q1416" s="31" t="b">
        <f>IF(AND(OR(G1416:G1418=DATOS!C$8,G1416:G1418=DATOS!C$9),H1416:H1418=DATOS!B$4),ROW(G1416:G1418))</f>
        <v>0</v>
      </c>
      <c r="R1416" s="31" t="str">
        <f t="shared" ca="1" si="0"/>
        <v/>
      </c>
      <c r="S1416" s="31">
        <f t="shared" ca="1" si="8"/>
        <v>0</v>
      </c>
      <c r="T1416" s="32"/>
      <c r="U1416" s="32"/>
      <c r="V1416" s="32"/>
      <c r="W1416" s="32"/>
      <c r="X1416" s="32"/>
      <c r="Y1416" s="32"/>
      <c r="Z1416" s="32"/>
      <c r="AA1416" s="32"/>
      <c r="AB1416" s="32"/>
      <c r="AC1416" s="32"/>
      <c r="AD1416" s="32"/>
      <c r="AE1416" s="32"/>
    </row>
    <row r="1417" spans="1:31" ht="12.75">
      <c r="A1417" s="37" t="s">
        <v>9007</v>
      </c>
      <c r="B1417" s="43" t="s">
        <v>4886</v>
      </c>
      <c r="C1417" s="45" t="s">
        <v>263</v>
      </c>
      <c r="D1417" s="45" t="s">
        <v>4647</v>
      </c>
      <c r="E1417" s="121">
        <v>43788</v>
      </c>
      <c r="F1417" s="43" t="s">
        <v>5407</v>
      </c>
      <c r="G1417" s="43" t="s">
        <v>114</v>
      </c>
      <c r="H1417" s="51" t="s">
        <v>223</v>
      </c>
      <c r="I1417" s="43" t="s">
        <v>226</v>
      </c>
      <c r="J1417" s="31"/>
      <c r="K1417" s="55"/>
      <c r="L1417" s="31"/>
      <c r="M1417" s="31"/>
      <c r="N1417" s="43" t="s">
        <v>12562</v>
      </c>
      <c r="O1417" s="121">
        <v>43788</v>
      </c>
      <c r="P1417" s="43" t="s">
        <v>4652</v>
      </c>
      <c r="Q1417" s="31" t="b">
        <f>IF(AND(OR(G1417:G1419=DATOS!C$8,G1417:G1419=DATOS!C$9),H1417:H1419=DATOS!B$4),ROW(G1417:G1419))</f>
        <v>0</v>
      </c>
      <c r="R1417" s="31" t="str">
        <f t="shared" ca="1" si="0"/>
        <v/>
      </c>
      <c r="S1417" s="31">
        <f t="shared" ca="1" si="8"/>
        <v>0</v>
      </c>
      <c r="T1417" s="32"/>
      <c r="U1417" s="32"/>
      <c r="V1417" s="32"/>
      <c r="W1417" s="32"/>
      <c r="X1417" s="32"/>
      <c r="Y1417" s="32"/>
      <c r="Z1417" s="32"/>
      <c r="AA1417" s="32"/>
      <c r="AB1417" s="32"/>
      <c r="AC1417" s="32"/>
      <c r="AD1417" s="32"/>
      <c r="AE1417" s="32"/>
    </row>
    <row r="1418" spans="1:31" ht="12.75">
      <c r="A1418" s="37" t="s">
        <v>12565</v>
      </c>
      <c r="B1418" s="43" t="s">
        <v>12566</v>
      </c>
      <c r="C1418" s="45" t="s">
        <v>216</v>
      </c>
      <c r="D1418" s="45" t="s">
        <v>4647</v>
      </c>
      <c r="E1418" s="121">
        <v>43788</v>
      </c>
      <c r="F1418" s="43" t="s">
        <v>12567</v>
      </c>
      <c r="G1418" s="43" t="s">
        <v>222</v>
      </c>
      <c r="H1418" s="51" t="s">
        <v>223</v>
      </c>
      <c r="I1418" s="43" t="s">
        <v>273</v>
      </c>
      <c r="J1418" s="31"/>
      <c r="K1418" s="52">
        <v>43796</v>
      </c>
      <c r="L1418" s="31"/>
      <c r="M1418" s="31"/>
      <c r="N1418" s="43" t="s">
        <v>12568</v>
      </c>
      <c r="O1418" s="121">
        <v>43796</v>
      </c>
      <c r="P1418" s="43" t="s">
        <v>347</v>
      </c>
      <c r="Q1418" s="31" t="b">
        <f>IF(AND(OR(G1418:G1420=DATOS!C$8,G1418:G1420=DATOS!C$9),H1418:H1420=DATOS!B$4),ROW(G1418:G1420))</f>
        <v>0</v>
      </c>
      <c r="R1418" s="31" t="str">
        <f t="shared" ca="1" si="0"/>
        <v/>
      </c>
      <c r="S1418" s="31">
        <f t="shared" ca="1" si="8"/>
        <v>0</v>
      </c>
      <c r="T1418" s="32"/>
      <c r="U1418" s="32"/>
      <c r="V1418" s="32"/>
      <c r="W1418" s="32"/>
      <c r="X1418" s="32"/>
      <c r="Y1418" s="32"/>
      <c r="Z1418" s="32"/>
      <c r="AA1418" s="32"/>
      <c r="AB1418" s="32"/>
      <c r="AC1418" s="32"/>
      <c r="AD1418" s="32"/>
      <c r="AE1418" s="32"/>
    </row>
    <row r="1419" spans="1:31" ht="12.75">
      <c r="A1419" s="37" t="s">
        <v>12570</v>
      </c>
      <c r="B1419" s="43" t="s">
        <v>7728</v>
      </c>
      <c r="C1419" s="45" t="s">
        <v>785</v>
      </c>
      <c r="D1419" s="45" t="s">
        <v>4647</v>
      </c>
      <c r="E1419" s="121">
        <v>43788</v>
      </c>
      <c r="F1419" s="43" t="s">
        <v>12571</v>
      </c>
      <c r="G1419" s="43" t="s">
        <v>114</v>
      </c>
      <c r="H1419" s="51" t="s">
        <v>223</v>
      </c>
      <c r="I1419" s="43" t="s">
        <v>226</v>
      </c>
      <c r="J1419" s="31"/>
      <c r="K1419" s="55"/>
      <c r="L1419" s="31"/>
      <c r="M1419" s="31"/>
      <c r="N1419" s="43" t="s">
        <v>4698</v>
      </c>
      <c r="O1419" s="121">
        <v>43788</v>
      </c>
      <c r="P1419" s="43" t="s">
        <v>4652</v>
      </c>
      <c r="Q1419" s="31" t="b">
        <f>IF(AND(OR(G1419:G1421=DATOS!C$8,G1419:G1421=DATOS!C$9),H1419:H1421=DATOS!B$4),ROW(G1419:G1421))</f>
        <v>0</v>
      </c>
      <c r="R1419" s="31" t="str">
        <f t="shared" ca="1" si="0"/>
        <v/>
      </c>
      <c r="S1419" s="31">
        <f t="shared" ca="1" si="8"/>
        <v>0</v>
      </c>
      <c r="T1419" s="32"/>
      <c r="U1419" s="32"/>
      <c r="V1419" s="32"/>
      <c r="W1419" s="32"/>
      <c r="X1419" s="32"/>
      <c r="Y1419" s="32"/>
      <c r="Z1419" s="32"/>
      <c r="AA1419" s="32"/>
      <c r="AB1419" s="32"/>
      <c r="AC1419" s="32"/>
      <c r="AD1419" s="32"/>
      <c r="AE1419" s="32"/>
    </row>
    <row r="1420" spans="1:31" ht="12.75">
      <c r="A1420" s="37" t="s">
        <v>5707</v>
      </c>
      <c r="B1420" s="43" t="s">
        <v>12573</v>
      </c>
      <c r="C1420" s="45" t="s">
        <v>785</v>
      </c>
      <c r="D1420" s="45" t="s">
        <v>100</v>
      </c>
      <c r="E1420" s="121">
        <v>43788</v>
      </c>
      <c r="F1420" s="43" t="s">
        <v>12574</v>
      </c>
      <c r="G1420" s="43" t="s">
        <v>114</v>
      </c>
      <c r="H1420" s="51" t="s">
        <v>223</v>
      </c>
      <c r="I1420" s="43" t="s">
        <v>226</v>
      </c>
      <c r="J1420" s="31"/>
      <c r="K1420" s="55"/>
      <c r="L1420" s="31"/>
      <c r="M1420" s="31"/>
      <c r="N1420" s="43" t="s">
        <v>12575</v>
      </c>
      <c r="O1420" s="121">
        <v>43788</v>
      </c>
      <c r="P1420" s="43" t="s">
        <v>347</v>
      </c>
      <c r="Q1420" s="31" t="b">
        <f>IF(AND(OR(G1420:G1422=DATOS!C$8,G1420:G1422=DATOS!C$9),H1420:H1422=DATOS!B$4),ROW(G1420:G1422))</f>
        <v>0</v>
      </c>
      <c r="R1420" s="31" t="str">
        <f t="shared" ca="1" si="0"/>
        <v/>
      </c>
      <c r="S1420" s="31">
        <f t="shared" ca="1" si="8"/>
        <v>0</v>
      </c>
      <c r="T1420" s="32"/>
      <c r="U1420" s="32"/>
      <c r="V1420" s="32"/>
      <c r="W1420" s="32"/>
      <c r="X1420" s="32"/>
      <c r="Y1420" s="32"/>
      <c r="Z1420" s="32"/>
      <c r="AA1420" s="32"/>
      <c r="AB1420" s="32"/>
      <c r="AC1420" s="32"/>
      <c r="AD1420" s="32"/>
      <c r="AE1420" s="32"/>
    </row>
    <row r="1421" spans="1:31" ht="12.75">
      <c r="A1421" s="37" t="s">
        <v>5197</v>
      </c>
      <c r="B1421" s="43" t="s">
        <v>5198</v>
      </c>
      <c r="C1421" s="45" t="s">
        <v>785</v>
      </c>
      <c r="D1421" s="45" t="s">
        <v>4647</v>
      </c>
      <c r="E1421" s="121">
        <v>43788</v>
      </c>
      <c r="F1421" s="43" t="s">
        <v>6367</v>
      </c>
      <c r="G1421" s="43" t="s">
        <v>114</v>
      </c>
      <c r="H1421" s="51" t="s">
        <v>223</v>
      </c>
      <c r="I1421" s="43" t="s">
        <v>226</v>
      </c>
      <c r="J1421" s="31"/>
      <c r="K1421" s="55"/>
      <c r="L1421" s="31"/>
      <c r="M1421" s="31"/>
      <c r="N1421" s="43" t="s">
        <v>12578</v>
      </c>
      <c r="O1421" s="121">
        <v>43788</v>
      </c>
      <c r="P1421" s="43" t="s">
        <v>4652</v>
      </c>
      <c r="Q1421" s="31" t="b">
        <f>IF(AND(OR(G1421:G1423=DATOS!C$8,G1421:G1423=DATOS!C$9),H1421:H1423=DATOS!B$4),ROW(G1421:G1423))</f>
        <v>0</v>
      </c>
      <c r="R1421" s="31" t="str">
        <f t="shared" ca="1" si="0"/>
        <v/>
      </c>
      <c r="S1421" s="31">
        <f t="shared" ca="1" si="8"/>
        <v>0</v>
      </c>
      <c r="T1421" s="32"/>
      <c r="U1421" s="32"/>
      <c r="V1421" s="32"/>
      <c r="W1421" s="32"/>
      <c r="X1421" s="32"/>
      <c r="Y1421" s="32"/>
      <c r="Z1421" s="32"/>
      <c r="AA1421" s="32"/>
      <c r="AB1421" s="32"/>
      <c r="AC1421" s="32"/>
      <c r="AD1421" s="32"/>
      <c r="AE1421" s="32"/>
    </row>
    <row r="1422" spans="1:31" ht="12.75">
      <c r="A1422" s="37" t="s">
        <v>12538</v>
      </c>
      <c r="B1422" s="43" t="s">
        <v>4822</v>
      </c>
      <c r="C1422" s="45" t="s">
        <v>263</v>
      </c>
      <c r="D1422" s="45" t="s">
        <v>4647</v>
      </c>
      <c r="E1422" s="121">
        <v>43788</v>
      </c>
      <c r="F1422" s="43" t="s">
        <v>12579</v>
      </c>
      <c r="G1422" s="43" t="s">
        <v>384</v>
      </c>
      <c r="H1422" s="51" t="s">
        <v>118</v>
      </c>
      <c r="I1422" s="43" t="s">
        <v>226</v>
      </c>
      <c r="J1422" s="31"/>
      <c r="K1422" s="55"/>
      <c r="L1422" s="31"/>
      <c r="M1422" s="31"/>
      <c r="N1422" s="31"/>
      <c r="O1422" s="31"/>
      <c r="P1422" s="31"/>
      <c r="Q1422" s="31">
        <f>IF(AND(OR(G1422:G1424=DATOS!C$8,G1422:G1424=DATOS!C$9),H1422:H1424=DATOS!B$4),ROW(G1422:G1424))</f>
        <v>1422</v>
      </c>
      <c r="R1422" s="31" t="str">
        <f t="shared" ca="1" si="0"/>
        <v>SEG</v>
      </c>
      <c r="S1422" s="31">
        <f t="shared" ca="1" si="8"/>
        <v>49</v>
      </c>
      <c r="T1422" s="32"/>
      <c r="U1422" s="32"/>
      <c r="V1422" s="32"/>
      <c r="W1422" s="32"/>
      <c r="X1422" s="32"/>
      <c r="Y1422" s="32"/>
      <c r="Z1422" s="32"/>
      <c r="AA1422" s="32"/>
      <c r="AB1422" s="32"/>
      <c r="AC1422" s="32"/>
      <c r="AD1422" s="32"/>
      <c r="AE1422" s="32"/>
    </row>
    <row r="1423" spans="1:31" ht="12.75">
      <c r="A1423" s="37" t="s">
        <v>12581</v>
      </c>
      <c r="B1423" s="43" t="s">
        <v>5926</v>
      </c>
      <c r="C1423" s="45" t="s">
        <v>4726</v>
      </c>
      <c r="D1423" s="45" t="s">
        <v>100</v>
      </c>
      <c r="E1423" s="121">
        <v>43788</v>
      </c>
      <c r="F1423" s="43" t="s">
        <v>12574</v>
      </c>
      <c r="G1423" s="43" t="s">
        <v>114</v>
      </c>
      <c r="H1423" s="51" t="s">
        <v>223</v>
      </c>
      <c r="I1423" s="43" t="s">
        <v>226</v>
      </c>
      <c r="J1423" s="31"/>
      <c r="K1423" s="52">
        <v>43798</v>
      </c>
      <c r="L1423" s="31"/>
      <c r="M1423" s="31"/>
      <c r="N1423" s="43" t="s">
        <v>12575</v>
      </c>
      <c r="O1423" s="121">
        <v>43788</v>
      </c>
      <c r="P1423" s="43" t="s">
        <v>347</v>
      </c>
      <c r="Q1423" s="31" t="b">
        <f>IF(AND(OR(G1423:G1425=DATOS!C$8,G1423:G1425=DATOS!C$9),H1423:H1425=DATOS!B$4),ROW(G1423:G1425))</f>
        <v>0</v>
      </c>
      <c r="R1423" s="31" t="str">
        <f t="shared" ca="1" si="0"/>
        <v/>
      </c>
      <c r="S1423" s="31">
        <f t="shared" ca="1" si="8"/>
        <v>0</v>
      </c>
      <c r="T1423" s="32"/>
      <c r="U1423" s="32"/>
      <c r="V1423" s="32"/>
      <c r="W1423" s="32"/>
      <c r="X1423" s="32"/>
      <c r="Y1423" s="32"/>
      <c r="Z1423" s="32"/>
      <c r="AA1423" s="32"/>
      <c r="AB1423" s="32"/>
      <c r="AC1423" s="32"/>
      <c r="AD1423" s="32"/>
      <c r="AE1423" s="32"/>
    </row>
    <row r="1424" spans="1:31" ht="12.75">
      <c r="A1424" s="37" t="s">
        <v>12583</v>
      </c>
      <c r="B1424" s="43" t="s">
        <v>9128</v>
      </c>
      <c r="C1424" s="45" t="s">
        <v>5086</v>
      </c>
      <c r="D1424" s="45" t="s">
        <v>266</v>
      </c>
      <c r="E1424" s="121">
        <v>43788</v>
      </c>
      <c r="F1424" s="43" t="s">
        <v>361</v>
      </c>
      <c r="G1424" s="43" t="s">
        <v>362</v>
      </c>
      <c r="H1424" s="51" t="s">
        <v>223</v>
      </c>
      <c r="I1424" s="43" t="s">
        <v>126</v>
      </c>
      <c r="J1424" s="31"/>
      <c r="K1424" s="55"/>
      <c r="L1424" s="31"/>
      <c r="M1424" s="31"/>
      <c r="N1424" s="43" t="s">
        <v>368</v>
      </c>
      <c r="O1424" s="121">
        <v>43788</v>
      </c>
      <c r="P1424" s="43" t="s">
        <v>276</v>
      </c>
      <c r="Q1424" s="31" t="b">
        <f>IF(AND(OR(G1424:G1426=DATOS!C$8,G1424:G1426=DATOS!C$9),H1424:H1426=DATOS!B$4),ROW(G1424:G1426))</f>
        <v>0</v>
      </c>
      <c r="R1424" s="31" t="str">
        <f t="shared" ca="1" si="0"/>
        <v/>
      </c>
      <c r="S1424" s="31">
        <f t="shared" ca="1" si="8"/>
        <v>0</v>
      </c>
      <c r="T1424" s="32"/>
      <c r="U1424" s="32"/>
      <c r="V1424" s="32"/>
      <c r="W1424" s="32"/>
      <c r="X1424" s="32"/>
      <c r="Y1424" s="32"/>
      <c r="Z1424" s="32"/>
      <c r="AA1424" s="32"/>
      <c r="AB1424" s="32"/>
      <c r="AC1424" s="32"/>
      <c r="AD1424" s="32"/>
      <c r="AE1424" s="32"/>
    </row>
    <row r="1425" spans="1:31" ht="12.75">
      <c r="A1425" s="37" t="s">
        <v>12165</v>
      </c>
      <c r="B1425" s="43" t="s">
        <v>12166</v>
      </c>
      <c r="C1425" s="45" t="s">
        <v>5086</v>
      </c>
      <c r="D1425" s="45" t="s">
        <v>266</v>
      </c>
      <c r="E1425" s="121">
        <v>43788</v>
      </c>
      <c r="F1425" s="43" t="s">
        <v>361</v>
      </c>
      <c r="G1425" s="43" t="s">
        <v>362</v>
      </c>
      <c r="H1425" s="51" t="s">
        <v>223</v>
      </c>
      <c r="I1425" s="43" t="s">
        <v>126</v>
      </c>
      <c r="J1425" s="31"/>
      <c r="K1425" s="55"/>
      <c r="L1425" s="31"/>
      <c r="M1425" s="31"/>
      <c r="N1425" s="43" t="s">
        <v>368</v>
      </c>
      <c r="O1425" s="121">
        <v>43788</v>
      </c>
      <c r="P1425" s="43" t="s">
        <v>276</v>
      </c>
      <c r="Q1425" s="31" t="b">
        <f>IF(AND(OR(G1425:G1427=DATOS!C$8,G1425:G1427=DATOS!C$9),H1425:H1427=DATOS!B$4),ROW(G1425:G1427))</f>
        <v>0</v>
      </c>
      <c r="R1425" s="31" t="str">
        <f t="shared" ca="1" si="0"/>
        <v/>
      </c>
      <c r="S1425" s="31">
        <f t="shared" ca="1" si="8"/>
        <v>0</v>
      </c>
      <c r="T1425" s="32"/>
      <c r="U1425" s="32"/>
      <c r="V1425" s="32"/>
      <c r="W1425" s="32"/>
      <c r="X1425" s="32"/>
      <c r="Y1425" s="32"/>
      <c r="Z1425" s="32"/>
      <c r="AA1425" s="32"/>
      <c r="AB1425" s="32"/>
      <c r="AC1425" s="32"/>
      <c r="AD1425" s="32"/>
      <c r="AE1425" s="32"/>
    </row>
    <row r="1426" spans="1:31" ht="12.75">
      <c r="A1426" s="37" t="s">
        <v>10587</v>
      </c>
      <c r="B1426" s="43" t="s">
        <v>507</v>
      </c>
      <c r="C1426" s="45" t="s">
        <v>90</v>
      </c>
      <c r="D1426" s="45" t="s">
        <v>4647</v>
      </c>
      <c r="E1426" s="121">
        <v>43789</v>
      </c>
      <c r="F1426" s="43" t="s">
        <v>361</v>
      </c>
      <c r="G1426" s="43" t="s">
        <v>114</v>
      </c>
      <c r="H1426" s="51" t="s">
        <v>223</v>
      </c>
      <c r="I1426" s="43" t="s">
        <v>226</v>
      </c>
      <c r="J1426" s="31"/>
      <c r="K1426" s="55"/>
      <c r="L1426" s="31"/>
      <c r="M1426" s="31"/>
      <c r="N1426" s="43" t="s">
        <v>12591</v>
      </c>
      <c r="O1426" s="121">
        <v>43789</v>
      </c>
      <c r="P1426" s="43" t="s">
        <v>4652</v>
      </c>
      <c r="Q1426" s="31" t="b">
        <f>IF(AND(OR(G1426:G1430=DATOS!C$8,G1426:G1430=DATOS!C$9),H1426:H1430=DATOS!B$4),ROW(G1426:G1430))</f>
        <v>0</v>
      </c>
      <c r="R1426" s="31" t="str">
        <f t="shared" ca="1" si="0"/>
        <v/>
      </c>
      <c r="S1426" s="31">
        <f t="shared" ca="1" si="8"/>
        <v>0</v>
      </c>
      <c r="T1426" s="32"/>
      <c r="U1426" s="32"/>
      <c r="V1426" s="32"/>
      <c r="W1426" s="32"/>
      <c r="X1426" s="32"/>
      <c r="Y1426" s="32"/>
      <c r="Z1426" s="32"/>
      <c r="AA1426" s="32"/>
      <c r="AB1426" s="32"/>
      <c r="AC1426" s="32"/>
      <c r="AD1426" s="32"/>
      <c r="AE1426" s="32"/>
    </row>
    <row r="1427" spans="1:31" ht="12.75">
      <c r="A1427" s="37" t="s">
        <v>12592</v>
      </c>
      <c r="B1427" s="43" t="s">
        <v>12593</v>
      </c>
      <c r="C1427" s="45" t="s">
        <v>216</v>
      </c>
      <c r="D1427" s="45" t="s">
        <v>4647</v>
      </c>
      <c r="E1427" s="121">
        <v>43789</v>
      </c>
      <c r="F1427" s="43" t="s">
        <v>12594</v>
      </c>
      <c r="G1427" s="43" t="s">
        <v>114</v>
      </c>
      <c r="H1427" s="51" t="s">
        <v>223</v>
      </c>
      <c r="I1427" s="43" t="s">
        <v>226</v>
      </c>
      <c r="J1427" s="31"/>
      <c r="K1427" s="52">
        <v>43789</v>
      </c>
      <c r="L1427" s="31"/>
      <c r="M1427" s="31"/>
      <c r="N1427" s="43" t="s">
        <v>12595</v>
      </c>
      <c r="O1427" s="121">
        <v>43789</v>
      </c>
      <c r="P1427" s="43" t="s">
        <v>4652</v>
      </c>
      <c r="Q1427" s="31" t="b">
        <f>IF(AND(OR(G1427:G1431=DATOS!C$8,G1427:G1431=DATOS!C$9),H1427:H1431=DATOS!B$4),ROW(G1427:G1431))</f>
        <v>0</v>
      </c>
      <c r="R1427" s="31" t="str">
        <f t="shared" ca="1" si="0"/>
        <v/>
      </c>
      <c r="S1427" s="31">
        <f t="shared" ca="1" si="8"/>
        <v>0</v>
      </c>
      <c r="T1427" s="32"/>
      <c r="U1427" s="32"/>
      <c r="V1427" s="32"/>
      <c r="W1427" s="32"/>
      <c r="X1427" s="32"/>
      <c r="Y1427" s="32"/>
      <c r="Z1427" s="32"/>
      <c r="AA1427" s="32"/>
      <c r="AB1427" s="32"/>
      <c r="AC1427" s="32"/>
      <c r="AD1427" s="32"/>
      <c r="AE1427" s="32"/>
    </row>
    <row r="1428" spans="1:31" ht="12.75">
      <c r="A1428" s="37" t="s">
        <v>10887</v>
      </c>
      <c r="B1428" s="43" t="s">
        <v>4725</v>
      </c>
      <c r="C1428" s="45" t="s">
        <v>4726</v>
      </c>
      <c r="D1428" s="45" t="s">
        <v>266</v>
      </c>
      <c r="E1428" s="121">
        <v>43789</v>
      </c>
      <c r="F1428" s="43" t="s">
        <v>361</v>
      </c>
      <c r="G1428" s="43" t="s">
        <v>362</v>
      </c>
      <c r="H1428" s="51" t="s">
        <v>223</v>
      </c>
      <c r="I1428" s="43" t="s">
        <v>226</v>
      </c>
      <c r="J1428" s="31"/>
      <c r="K1428" s="52">
        <v>43792</v>
      </c>
      <c r="L1428" s="31"/>
      <c r="M1428" s="31"/>
      <c r="N1428" s="43" t="s">
        <v>274</v>
      </c>
      <c r="O1428" s="121">
        <v>43794</v>
      </c>
      <c r="P1428" s="43" t="s">
        <v>276</v>
      </c>
      <c r="Q1428" s="31" t="b">
        <f>IF(AND(OR(G1428:G1432=DATOS!C$8,G1428:G1432=DATOS!C$9),H1428:H1432=DATOS!B$4),ROW(G1428:G1432))</f>
        <v>0</v>
      </c>
      <c r="R1428" s="31" t="str">
        <f t="shared" ca="1" si="0"/>
        <v/>
      </c>
      <c r="S1428" s="31">
        <f t="shared" ca="1" si="8"/>
        <v>0</v>
      </c>
      <c r="T1428" s="32"/>
      <c r="U1428" s="32"/>
      <c r="V1428" s="32"/>
      <c r="W1428" s="32"/>
      <c r="X1428" s="32"/>
      <c r="Y1428" s="32"/>
      <c r="Z1428" s="32"/>
      <c r="AA1428" s="32"/>
      <c r="AB1428" s="32"/>
      <c r="AC1428" s="32"/>
      <c r="AD1428" s="32"/>
      <c r="AE1428" s="32"/>
    </row>
    <row r="1429" spans="1:31" ht="12.75">
      <c r="A1429" s="37" t="s">
        <v>12598</v>
      </c>
      <c r="B1429" s="43" t="s">
        <v>12126</v>
      </c>
      <c r="C1429" s="45" t="s">
        <v>5701</v>
      </c>
      <c r="D1429" s="45" t="s">
        <v>4647</v>
      </c>
      <c r="E1429" s="121">
        <v>43789</v>
      </c>
      <c r="F1429" s="43" t="s">
        <v>1259</v>
      </c>
      <c r="G1429" s="43" t="s">
        <v>362</v>
      </c>
      <c r="H1429" s="51" t="s">
        <v>223</v>
      </c>
      <c r="I1429" s="43" t="s">
        <v>226</v>
      </c>
      <c r="J1429" s="31"/>
      <c r="K1429" s="52">
        <v>43792</v>
      </c>
      <c r="L1429" s="31"/>
      <c r="M1429" s="31"/>
      <c r="N1429" s="43" t="s">
        <v>274</v>
      </c>
      <c r="O1429" s="121">
        <v>43792</v>
      </c>
      <c r="P1429" s="43" t="s">
        <v>276</v>
      </c>
      <c r="Q1429" s="31" t="b">
        <f>IF(AND(OR(G1429:G1433=DATOS!C$8,G1429:G1433=DATOS!C$9),H1429:H1433=DATOS!B$4),ROW(G1429:G1433))</f>
        <v>0</v>
      </c>
      <c r="R1429" s="31" t="str">
        <f t="shared" ca="1" si="0"/>
        <v/>
      </c>
      <c r="S1429" s="31">
        <f t="shared" ca="1" si="8"/>
        <v>0</v>
      </c>
      <c r="T1429" s="32"/>
      <c r="U1429" s="32"/>
      <c r="V1429" s="32"/>
      <c r="W1429" s="32"/>
      <c r="X1429" s="32"/>
      <c r="Y1429" s="32"/>
      <c r="Z1429" s="32"/>
      <c r="AA1429" s="32"/>
      <c r="AB1429" s="32"/>
      <c r="AC1429" s="32"/>
      <c r="AD1429" s="32"/>
      <c r="AE1429" s="32"/>
    </row>
    <row r="1430" spans="1:31" ht="12.75">
      <c r="A1430" s="37" t="s">
        <v>777</v>
      </c>
      <c r="B1430" s="43" t="s">
        <v>782</v>
      </c>
      <c r="C1430" s="45" t="s">
        <v>4767</v>
      </c>
      <c r="D1430" s="45" t="s">
        <v>100</v>
      </c>
      <c r="E1430" s="121">
        <v>43789</v>
      </c>
      <c r="F1430" s="43" t="s">
        <v>4710</v>
      </c>
      <c r="G1430" s="43" t="s">
        <v>362</v>
      </c>
      <c r="H1430" s="51" t="s">
        <v>223</v>
      </c>
      <c r="I1430" s="43" t="s">
        <v>226</v>
      </c>
      <c r="J1430" s="31"/>
      <c r="K1430" s="52">
        <v>43791</v>
      </c>
      <c r="L1430" s="31"/>
      <c r="M1430" s="31"/>
      <c r="N1430" s="43" t="s">
        <v>12603</v>
      </c>
      <c r="O1430" s="121">
        <v>43791</v>
      </c>
      <c r="P1430" s="43" t="s">
        <v>347</v>
      </c>
      <c r="Q1430" s="31" t="b">
        <f>IF(AND(OR(G1430:G1434=DATOS!C$8,G1430:G1434=DATOS!C$9),H1430:H1434=DATOS!B$4),ROW(G1430:G1434))</f>
        <v>0</v>
      </c>
      <c r="R1430" s="31" t="str">
        <f t="shared" ca="1" si="0"/>
        <v/>
      </c>
      <c r="S1430" s="31">
        <f t="shared" ca="1" si="8"/>
        <v>0</v>
      </c>
      <c r="T1430" s="32"/>
      <c r="U1430" s="32"/>
      <c r="V1430" s="32"/>
      <c r="W1430" s="32"/>
      <c r="X1430" s="32"/>
      <c r="Y1430" s="32"/>
      <c r="Z1430" s="32"/>
      <c r="AA1430" s="32"/>
      <c r="AB1430" s="32"/>
      <c r="AC1430" s="32"/>
      <c r="AD1430" s="32"/>
      <c r="AE1430" s="32"/>
    </row>
    <row r="1431" spans="1:31" ht="12.75">
      <c r="A1431" s="37" t="s">
        <v>8261</v>
      </c>
      <c r="B1431" s="43" t="s">
        <v>4725</v>
      </c>
      <c r="C1431" s="45" t="s">
        <v>5086</v>
      </c>
      <c r="D1431" s="45" t="s">
        <v>266</v>
      </c>
      <c r="E1431" s="121">
        <v>43789</v>
      </c>
      <c r="F1431" s="43" t="s">
        <v>361</v>
      </c>
      <c r="G1431" s="43" t="s">
        <v>362</v>
      </c>
      <c r="H1431" s="51" t="s">
        <v>223</v>
      </c>
      <c r="I1431" s="43" t="s">
        <v>226</v>
      </c>
      <c r="J1431" s="31"/>
      <c r="K1431" s="55"/>
      <c r="L1431" s="31"/>
      <c r="M1431" s="31"/>
      <c r="N1431" s="43" t="s">
        <v>12603</v>
      </c>
      <c r="O1431" s="121">
        <v>43792</v>
      </c>
      <c r="P1431" s="43" t="s">
        <v>276</v>
      </c>
      <c r="Q1431" s="31" t="b">
        <f>IF(AND(OR(G1431:G1435=DATOS!C$8,G1431:G1435=DATOS!C$9),H1431:H1435=DATOS!B$4),ROW(G1431:G1435))</f>
        <v>0</v>
      </c>
      <c r="R1431" s="31" t="str">
        <f t="shared" ca="1" si="0"/>
        <v/>
      </c>
      <c r="S1431" s="31">
        <f t="shared" ca="1" si="8"/>
        <v>0</v>
      </c>
      <c r="T1431" s="32"/>
      <c r="U1431" s="32"/>
      <c r="V1431" s="32"/>
      <c r="W1431" s="32"/>
      <c r="X1431" s="32"/>
      <c r="Y1431" s="32"/>
      <c r="Z1431" s="32"/>
      <c r="AA1431" s="32"/>
      <c r="AB1431" s="32"/>
      <c r="AC1431" s="32"/>
      <c r="AD1431" s="32"/>
      <c r="AE1431" s="32"/>
    </row>
    <row r="1432" spans="1:31" ht="12.75">
      <c r="A1432" s="37" t="s">
        <v>12608</v>
      </c>
      <c r="B1432" s="43" t="s">
        <v>12043</v>
      </c>
      <c r="C1432" s="45" t="s">
        <v>5612</v>
      </c>
      <c r="D1432" s="45" t="s">
        <v>100</v>
      </c>
      <c r="E1432" s="121">
        <v>43789</v>
      </c>
      <c r="F1432" s="43" t="s">
        <v>361</v>
      </c>
      <c r="G1432" s="43" t="s">
        <v>362</v>
      </c>
      <c r="H1432" s="51" t="s">
        <v>223</v>
      </c>
      <c r="I1432" s="43" t="s">
        <v>226</v>
      </c>
      <c r="J1432" s="31"/>
      <c r="K1432" s="52">
        <v>43791</v>
      </c>
      <c r="L1432" s="31"/>
      <c r="M1432" s="31"/>
      <c r="N1432" s="43" t="s">
        <v>12603</v>
      </c>
      <c r="O1432" s="121">
        <v>43791</v>
      </c>
      <c r="P1432" s="43" t="s">
        <v>347</v>
      </c>
      <c r="Q1432" s="31" t="b">
        <f>IF(AND(OR(G1432:G1436=DATOS!C$8,G1432:G1436=DATOS!C$9),H1432:H1436=DATOS!B$4),ROW(G1432:G1436))</f>
        <v>0</v>
      </c>
      <c r="R1432" s="31" t="str">
        <f t="shared" ca="1" si="0"/>
        <v/>
      </c>
      <c r="S1432" s="31">
        <f t="shared" ca="1" si="8"/>
        <v>0</v>
      </c>
      <c r="T1432" s="32"/>
      <c r="U1432" s="32"/>
      <c r="V1432" s="32"/>
      <c r="W1432" s="32"/>
      <c r="X1432" s="32"/>
      <c r="Y1432" s="32"/>
      <c r="Z1432" s="32"/>
      <c r="AA1432" s="32"/>
      <c r="AB1432" s="32"/>
      <c r="AC1432" s="32"/>
      <c r="AD1432" s="32"/>
      <c r="AE1432" s="32"/>
    </row>
    <row r="1433" spans="1:31" ht="12.75">
      <c r="A1433" s="37" t="s">
        <v>12583</v>
      </c>
      <c r="B1433" s="43" t="s">
        <v>9128</v>
      </c>
      <c r="C1433" s="45" t="s">
        <v>5086</v>
      </c>
      <c r="D1433" s="45" t="s">
        <v>266</v>
      </c>
      <c r="E1433" s="121">
        <v>43789</v>
      </c>
      <c r="F1433" s="43" t="s">
        <v>361</v>
      </c>
      <c r="G1433" s="43" t="s">
        <v>362</v>
      </c>
      <c r="H1433" s="51" t="s">
        <v>223</v>
      </c>
      <c r="I1433" s="43" t="s">
        <v>226</v>
      </c>
      <c r="J1433" s="31"/>
      <c r="K1433" s="52">
        <v>43792</v>
      </c>
      <c r="L1433" s="31"/>
      <c r="M1433" s="31"/>
      <c r="N1433" s="43" t="s">
        <v>368</v>
      </c>
      <c r="O1433" s="121">
        <v>43795</v>
      </c>
      <c r="P1433" s="43" t="s">
        <v>276</v>
      </c>
      <c r="Q1433" s="31" t="b">
        <f>IF(AND(OR(G1433:G1437=DATOS!C$8,G1433:G1437=DATOS!C$9),H1433:H1437=DATOS!B$4),ROW(G1433:G1437))</f>
        <v>0</v>
      </c>
      <c r="R1433" s="31" t="str">
        <f t="shared" ca="1" si="0"/>
        <v/>
      </c>
      <c r="S1433" s="31">
        <f t="shared" ca="1" si="8"/>
        <v>0</v>
      </c>
      <c r="T1433" s="32"/>
      <c r="U1433" s="32"/>
      <c r="V1433" s="32"/>
      <c r="W1433" s="32"/>
      <c r="X1433" s="32"/>
      <c r="Y1433" s="32"/>
      <c r="Z1433" s="32"/>
      <c r="AA1433" s="32"/>
      <c r="AB1433" s="32"/>
      <c r="AC1433" s="32"/>
      <c r="AD1433" s="32"/>
      <c r="AE1433" s="32"/>
    </row>
    <row r="1434" spans="1:31" ht="12.75">
      <c r="A1434" s="37" t="s">
        <v>9784</v>
      </c>
      <c r="B1434" s="43" t="s">
        <v>12395</v>
      </c>
      <c r="C1434" s="45" t="s">
        <v>5086</v>
      </c>
      <c r="D1434" s="45" t="s">
        <v>100</v>
      </c>
      <c r="E1434" s="121">
        <v>43789</v>
      </c>
      <c r="F1434" s="43" t="s">
        <v>361</v>
      </c>
      <c r="G1434" s="43" t="s">
        <v>362</v>
      </c>
      <c r="H1434" s="51" t="s">
        <v>223</v>
      </c>
      <c r="I1434" s="43" t="s">
        <v>226</v>
      </c>
      <c r="J1434" s="31"/>
      <c r="K1434" s="55"/>
      <c r="L1434" s="31"/>
      <c r="M1434" s="31"/>
      <c r="N1434" s="43" t="s">
        <v>274</v>
      </c>
      <c r="O1434" s="121">
        <v>43792</v>
      </c>
      <c r="P1434" s="43" t="s">
        <v>276</v>
      </c>
      <c r="Q1434" s="31" t="b">
        <f>IF(AND(OR(G1434:G1438=DATOS!C$8,G1434:G1438=DATOS!C$9),H1434:H1438=DATOS!B$4),ROW(G1434:G1438))</f>
        <v>0</v>
      </c>
      <c r="R1434" s="31" t="str">
        <f t="shared" ca="1" si="0"/>
        <v/>
      </c>
      <c r="S1434" s="31">
        <f t="shared" ca="1" si="8"/>
        <v>0</v>
      </c>
      <c r="T1434" s="32"/>
      <c r="U1434" s="32"/>
      <c r="V1434" s="32"/>
      <c r="W1434" s="32"/>
      <c r="X1434" s="32"/>
      <c r="Y1434" s="32"/>
      <c r="Z1434" s="32"/>
      <c r="AA1434" s="32"/>
      <c r="AB1434" s="32"/>
      <c r="AC1434" s="32"/>
      <c r="AD1434" s="32"/>
      <c r="AE1434" s="32"/>
    </row>
    <row r="1435" spans="1:31" ht="12.75">
      <c r="A1435" s="37" t="s">
        <v>12614</v>
      </c>
      <c r="B1435" s="43" t="s">
        <v>9928</v>
      </c>
      <c r="C1435" s="45" t="s">
        <v>5086</v>
      </c>
      <c r="D1435" s="45" t="s">
        <v>266</v>
      </c>
      <c r="E1435" s="121">
        <v>43789</v>
      </c>
      <c r="F1435" s="43" t="s">
        <v>361</v>
      </c>
      <c r="G1435" s="43" t="s">
        <v>362</v>
      </c>
      <c r="H1435" s="51" t="s">
        <v>223</v>
      </c>
      <c r="I1435" s="43" t="s">
        <v>226</v>
      </c>
      <c r="J1435" s="31"/>
      <c r="K1435" s="52">
        <v>43792</v>
      </c>
      <c r="L1435" s="121">
        <v>43795</v>
      </c>
      <c r="M1435" s="31"/>
      <c r="N1435" s="43" t="s">
        <v>7499</v>
      </c>
      <c r="O1435" s="121">
        <v>43796</v>
      </c>
      <c r="P1435" s="43" t="s">
        <v>276</v>
      </c>
      <c r="Q1435" s="31" t="b">
        <f>IF(AND(OR(G1435:G1439=DATOS!C$8,G1435:G1439=DATOS!C$9),H1435:H1439=DATOS!B$4),ROW(G1435:G1439))</f>
        <v>0</v>
      </c>
      <c r="R1435" s="31" t="str">
        <f t="shared" ca="1" si="0"/>
        <v/>
      </c>
      <c r="S1435" s="31">
        <f t="shared" ca="1" si="8"/>
        <v>0</v>
      </c>
      <c r="T1435" s="32"/>
      <c r="U1435" s="32"/>
      <c r="V1435" s="32"/>
      <c r="W1435" s="32"/>
      <c r="X1435" s="32"/>
      <c r="Y1435" s="32"/>
      <c r="Z1435" s="32"/>
      <c r="AA1435" s="32"/>
      <c r="AB1435" s="32"/>
      <c r="AC1435" s="32"/>
      <c r="AD1435" s="32"/>
      <c r="AE1435" s="32"/>
    </row>
    <row r="1436" spans="1:31" ht="12.75">
      <c r="A1436" s="320" t="s">
        <v>12616</v>
      </c>
      <c r="B1436" s="43" t="s">
        <v>7611</v>
      </c>
      <c r="C1436" s="45" t="s">
        <v>785</v>
      </c>
      <c r="D1436" s="45" t="s">
        <v>100</v>
      </c>
      <c r="E1436" s="121">
        <v>43789</v>
      </c>
      <c r="F1436" s="43" t="s">
        <v>5667</v>
      </c>
      <c r="G1436" s="43" t="s">
        <v>362</v>
      </c>
      <c r="H1436" s="51" t="s">
        <v>223</v>
      </c>
      <c r="I1436" s="43" t="s">
        <v>226</v>
      </c>
      <c r="J1436" s="31"/>
      <c r="K1436" s="55"/>
      <c r="L1436" s="31"/>
      <c r="M1436" s="31"/>
      <c r="N1436" s="43" t="s">
        <v>12618</v>
      </c>
      <c r="O1436" s="121">
        <v>43789</v>
      </c>
      <c r="P1436" s="43" t="s">
        <v>347</v>
      </c>
      <c r="Q1436" s="31" t="b">
        <f>IF(AND(OR(G1436:G1440=DATOS!C$8,G1436:G1440=DATOS!C$9),H1436:H1440=DATOS!B$4),ROW(G1436:G1440))</f>
        <v>0</v>
      </c>
      <c r="R1436" s="31" t="str">
        <f t="shared" ca="1" si="0"/>
        <v/>
      </c>
      <c r="S1436" s="31">
        <f t="shared" ca="1" si="8"/>
        <v>0</v>
      </c>
      <c r="T1436" s="32"/>
      <c r="U1436" s="32"/>
      <c r="V1436" s="32"/>
      <c r="W1436" s="32"/>
      <c r="X1436" s="32"/>
      <c r="Y1436" s="32"/>
      <c r="Z1436" s="32"/>
      <c r="AA1436" s="32"/>
      <c r="AB1436" s="32"/>
      <c r="AC1436" s="32"/>
      <c r="AD1436" s="32"/>
      <c r="AE1436" s="32"/>
    </row>
    <row r="1437" spans="1:31" ht="12.75">
      <c r="A1437" s="320" t="s">
        <v>5156</v>
      </c>
      <c r="B1437" s="43" t="s">
        <v>5157</v>
      </c>
      <c r="C1437" s="45" t="s">
        <v>90</v>
      </c>
      <c r="D1437" s="45" t="s">
        <v>266</v>
      </c>
      <c r="E1437" s="121">
        <v>43789</v>
      </c>
      <c r="F1437" s="43" t="s">
        <v>361</v>
      </c>
      <c r="G1437" s="43" t="s">
        <v>362</v>
      </c>
      <c r="H1437" s="51" t="s">
        <v>223</v>
      </c>
      <c r="I1437" s="43" t="s">
        <v>226</v>
      </c>
      <c r="J1437" s="31"/>
      <c r="K1437" s="55"/>
      <c r="L1437" s="31"/>
      <c r="M1437" s="31"/>
      <c r="N1437" s="43" t="s">
        <v>12494</v>
      </c>
      <c r="O1437" s="121">
        <v>43792</v>
      </c>
      <c r="P1437" s="43" t="s">
        <v>276</v>
      </c>
      <c r="Q1437" s="31" t="b">
        <f>IF(AND(OR(G1437:G1441=DATOS!C$8,G1437:G1441=DATOS!C$9),H1437:H1441=DATOS!B$4),ROW(G1437:G1441))</f>
        <v>0</v>
      </c>
      <c r="R1437" s="31" t="str">
        <f t="shared" ca="1" si="0"/>
        <v/>
      </c>
      <c r="S1437" s="31">
        <f t="shared" ca="1" si="8"/>
        <v>0</v>
      </c>
      <c r="T1437" s="32"/>
      <c r="U1437" s="32"/>
      <c r="V1437" s="32"/>
      <c r="W1437" s="32"/>
      <c r="X1437" s="32"/>
      <c r="Y1437" s="32"/>
      <c r="Z1437" s="32"/>
      <c r="AA1437" s="32"/>
      <c r="AB1437" s="32"/>
      <c r="AC1437" s="32"/>
      <c r="AD1437" s="32"/>
      <c r="AE1437" s="32"/>
    </row>
    <row r="1438" spans="1:31" ht="12.75">
      <c r="A1438" s="37" t="s">
        <v>12619</v>
      </c>
      <c r="B1438" s="43" t="s">
        <v>12620</v>
      </c>
      <c r="C1438" s="45" t="s">
        <v>216</v>
      </c>
      <c r="D1438" s="45" t="s">
        <v>100</v>
      </c>
      <c r="E1438" s="121">
        <v>43789</v>
      </c>
      <c r="F1438" s="43" t="s">
        <v>4710</v>
      </c>
      <c r="G1438" s="43" t="s">
        <v>114</v>
      </c>
      <c r="H1438" s="51" t="s">
        <v>223</v>
      </c>
      <c r="I1438" s="43" t="s">
        <v>226</v>
      </c>
      <c r="J1438" s="31"/>
      <c r="K1438" s="55"/>
      <c r="L1438" s="31"/>
      <c r="M1438" s="31"/>
      <c r="N1438" s="43" t="s">
        <v>12621</v>
      </c>
      <c r="O1438" s="121">
        <v>43789</v>
      </c>
      <c r="P1438" s="43" t="s">
        <v>347</v>
      </c>
      <c r="Q1438" s="31" t="b">
        <f>IF(AND(OR(G1438:G1442=DATOS!C$8,G1438:G1442=DATOS!C$9),H1438:H1442=DATOS!B$4),ROW(G1438:G1442))</f>
        <v>0</v>
      </c>
      <c r="R1438" s="31" t="str">
        <f t="shared" ca="1" si="0"/>
        <v/>
      </c>
      <c r="S1438" s="31">
        <f t="shared" ca="1" si="8"/>
        <v>0</v>
      </c>
      <c r="T1438" s="32"/>
      <c r="U1438" s="32"/>
      <c r="V1438" s="32"/>
      <c r="W1438" s="32"/>
      <c r="X1438" s="32"/>
      <c r="Y1438" s="32"/>
      <c r="Z1438" s="32"/>
      <c r="AA1438" s="32"/>
      <c r="AB1438" s="32"/>
      <c r="AC1438" s="32"/>
      <c r="AD1438" s="32"/>
      <c r="AE1438" s="32"/>
    </row>
    <row r="1439" spans="1:31" ht="12.75">
      <c r="A1439" s="37" t="s">
        <v>8590</v>
      </c>
      <c r="B1439" s="43" t="s">
        <v>8591</v>
      </c>
      <c r="C1439" s="45" t="s">
        <v>5631</v>
      </c>
      <c r="D1439" s="45" t="s">
        <v>266</v>
      </c>
      <c r="E1439" s="121">
        <v>43789</v>
      </c>
      <c r="F1439" s="43" t="s">
        <v>361</v>
      </c>
      <c r="G1439" s="43" t="s">
        <v>362</v>
      </c>
      <c r="H1439" s="51" t="s">
        <v>223</v>
      </c>
      <c r="I1439" s="43" t="s">
        <v>126</v>
      </c>
      <c r="J1439" s="31"/>
      <c r="K1439" s="55"/>
      <c r="L1439" s="31"/>
      <c r="M1439" s="31"/>
      <c r="N1439" s="43" t="s">
        <v>12603</v>
      </c>
      <c r="O1439" s="121">
        <v>43792</v>
      </c>
      <c r="P1439" s="43" t="s">
        <v>276</v>
      </c>
      <c r="Q1439" s="31" t="b">
        <f>IF(AND(OR(G1439:G1443=DATOS!C$8,G1439:G1443=DATOS!C$9),H1439:H1443=DATOS!B$4),ROW(G1439:G1443))</f>
        <v>0</v>
      </c>
      <c r="R1439" s="31" t="str">
        <f t="shared" ca="1" si="0"/>
        <v/>
      </c>
      <c r="S1439" s="31">
        <f t="shared" ca="1" si="8"/>
        <v>0</v>
      </c>
      <c r="T1439" s="32"/>
      <c r="U1439" s="32"/>
      <c r="V1439" s="32"/>
      <c r="W1439" s="32"/>
      <c r="X1439" s="32"/>
      <c r="Y1439" s="32"/>
      <c r="Z1439" s="32"/>
      <c r="AA1439" s="32"/>
      <c r="AB1439" s="32"/>
      <c r="AC1439" s="32"/>
      <c r="AD1439" s="32"/>
      <c r="AE1439" s="32"/>
    </row>
    <row r="1440" spans="1:31" ht="12.75">
      <c r="A1440" s="37" t="s">
        <v>9135</v>
      </c>
      <c r="B1440" s="43" t="s">
        <v>5340</v>
      </c>
      <c r="C1440" s="45" t="s">
        <v>5612</v>
      </c>
      <c r="D1440" s="45" t="s">
        <v>100</v>
      </c>
      <c r="E1440" s="121">
        <v>43789</v>
      </c>
      <c r="F1440" s="43" t="s">
        <v>361</v>
      </c>
      <c r="G1440" s="43" t="s">
        <v>362</v>
      </c>
      <c r="H1440" s="51" t="s">
        <v>223</v>
      </c>
      <c r="I1440" s="43" t="s">
        <v>226</v>
      </c>
      <c r="J1440" s="31"/>
      <c r="K1440" s="52">
        <v>43791</v>
      </c>
      <c r="L1440" s="31"/>
      <c r="M1440" s="31"/>
      <c r="N1440" s="43" t="s">
        <v>12603</v>
      </c>
      <c r="O1440" s="121">
        <v>43791</v>
      </c>
      <c r="P1440" s="43" t="s">
        <v>347</v>
      </c>
      <c r="Q1440" s="31" t="b">
        <f>IF(AND(OR(G1440:G1444=DATOS!C$8,G1440:G1444=DATOS!C$9),H1440:H1444=DATOS!B$4),ROW(G1440:G1444))</f>
        <v>0</v>
      </c>
      <c r="R1440" s="31" t="str">
        <f t="shared" ca="1" si="0"/>
        <v/>
      </c>
      <c r="S1440" s="31">
        <f t="shared" ca="1" si="8"/>
        <v>0</v>
      </c>
      <c r="T1440" s="32"/>
      <c r="U1440" s="32"/>
      <c r="V1440" s="32"/>
      <c r="W1440" s="32"/>
      <c r="X1440" s="32"/>
      <c r="Y1440" s="32"/>
      <c r="Z1440" s="32"/>
      <c r="AA1440" s="32"/>
      <c r="AB1440" s="32"/>
      <c r="AC1440" s="32"/>
      <c r="AD1440" s="32"/>
      <c r="AE1440" s="32"/>
    </row>
    <row r="1441" spans="1:31" ht="12.75">
      <c r="A1441" s="37" t="s">
        <v>62</v>
      </c>
      <c r="B1441" s="43" t="s">
        <v>75</v>
      </c>
      <c r="C1441" s="45" t="s">
        <v>90</v>
      </c>
      <c r="D1441" s="45" t="s">
        <v>266</v>
      </c>
      <c r="E1441" s="121">
        <v>43789</v>
      </c>
      <c r="F1441" s="43" t="s">
        <v>361</v>
      </c>
      <c r="G1441" s="43" t="s">
        <v>362</v>
      </c>
      <c r="H1441" s="51" t="s">
        <v>223</v>
      </c>
      <c r="I1441" s="43" t="s">
        <v>226</v>
      </c>
      <c r="J1441" s="31"/>
      <c r="K1441" s="55"/>
      <c r="L1441" s="31"/>
      <c r="M1441" s="31"/>
      <c r="N1441" s="43" t="s">
        <v>12603</v>
      </c>
      <c r="O1441" s="121">
        <v>43792</v>
      </c>
      <c r="P1441" s="43" t="s">
        <v>276</v>
      </c>
      <c r="Q1441" s="31" t="b">
        <f>IF(AND(OR(G1441:G1445=DATOS!C$8,G1441:G1445=DATOS!C$9),H1441:H1445=DATOS!B$4),ROW(G1441:G1445))</f>
        <v>0</v>
      </c>
      <c r="R1441" s="31" t="str">
        <f t="shared" ca="1" si="0"/>
        <v/>
      </c>
      <c r="S1441" s="31">
        <f t="shared" ca="1" si="8"/>
        <v>0</v>
      </c>
      <c r="T1441" s="32"/>
      <c r="U1441" s="32"/>
      <c r="V1441" s="32"/>
      <c r="W1441" s="32"/>
      <c r="X1441" s="32"/>
      <c r="Y1441" s="32"/>
      <c r="Z1441" s="32"/>
      <c r="AA1441" s="32"/>
      <c r="AB1441" s="32"/>
      <c r="AC1441" s="32"/>
      <c r="AD1441" s="32"/>
      <c r="AE1441" s="32"/>
    </row>
    <row r="1442" spans="1:31" ht="12.75">
      <c r="A1442" s="37" t="s">
        <v>12622</v>
      </c>
      <c r="B1442" s="43" t="s">
        <v>12623</v>
      </c>
      <c r="C1442" s="45" t="s">
        <v>5701</v>
      </c>
      <c r="D1442" s="45" t="s">
        <v>100</v>
      </c>
      <c r="E1442" s="121">
        <v>43789</v>
      </c>
      <c r="F1442" s="43" t="s">
        <v>361</v>
      </c>
      <c r="G1442" s="43" t="s">
        <v>362</v>
      </c>
      <c r="H1442" s="51" t="s">
        <v>223</v>
      </c>
      <c r="I1442" s="43" t="s">
        <v>226</v>
      </c>
      <c r="J1442" s="31"/>
      <c r="K1442" s="55"/>
      <c r="L1442" s="31"/>
      <c r="M1442" s="31"/>
      <c r="N1442" s="43" t="s">
        <v>274</v>
      </c>
      <c r="O1442" s="121">
        <v>43792</v>
      </c>
      <c r="P1442" s="43" t="s">
        <v>276</v>
      </c>
      <c r="Q1442" s="31" t="b">
        <f>IF(AND(OR(G1442:G1446=DATOS!C$8,G1442:G1446=DATOS!C$9),H1442:H1446=DATOS!B$4),ROW(G1442:G1446))</f>
        <v>0</v>
      </c>
      <c r="R1442" s="31" t="str">
        <f t="shared" ca="1" si="0"/>
        <v/>
      </c>
      <c r="S1442" s="31">
        <f t="shared" ca="1" si="8"/>
        <v>0</v>
      </c>
      <c r="T1442" s="32"/>
      <c r="U1442" s="32"/>
      <c r="V1442" s="32"/>
      <c r="W1442" s="32"/>
      <c r="X1442" s="32"/>
      <c r="Y1442" s="32"/>
      <c r="Z1442" s="32"/>
      <c r="AA1442" s="32"/>
      <c r="AB1442" s="32"/>
      <c r="AC1442" s="32"/>
      <c r="AD1442" s="32"/>
      <c r="AE1442" s="32"/>
    </row>
    <row r="1443" spans="1:31" ht="12.75">
      <c r="A1443" s="37" t="s">
        <v>12625</v>
      </c>
      <c r="B1443" s="43" t="s">
        <v>12626</v>
      </c>
      <c r="C1443" s="45" t="s">
        <v>5086</v>
      </c>
      <c r="D1443" s="45" t="s">
        <v>100</v>
      </c>
      <c r="E1443" s="121">
        <v>43789</v>
      </c>
      <c r="F1443" s="43" t="s">
        <v>361</v>
      </c>
      <c r="G1443" s="43" t="s">
        <v>362</v>
      </c>
      <c r="H1443" s="51" t="s">
        <v>223</v>
      </c>
      <c r="I1443" s="43" t="s">
        <v>226</v>
      </c>
      <c r="J1443" s="31"/>
      <c r="K1443" s="55"/>
      <c r="L1443" s="31"/>
      <c r="M1443" s="31"/>
      <c r="N1443" s="43" t="s">
        <v>274</v>
      </c>
      <c r="O1443" s="121">
        <v>43792</v>
      </c>
      <c r="P1443" s="43" t="s">
        <v>276</v>
      </c>
      <c r="Q1443" s="31" t="b">
        <f>IF(AND(OR(G1443:G1447=DATOS!C$8,G1443:G1447=DATOS!C$9),H1443:H1447=DATOS!B$4),ROW(G1443:G1447))</f>
        <v>0</v>
      </c>
      <c r="R1443" s="31" t="str">
        <f t="shared" ca="1" si="0"/>
        <v/>
      </c>
      <c r="S1443" s="31">
        <f t="shared" ca="1" si="8"/>
        <v>0</v>
      </c>
      <c r="T1443" s="32"/>
      <c r="U1443" s="32"/>
      <c r="V1443" s="32"/>
      <c r="W1443" s="32"/>
      <c r="X1443" s="32"/>
      <c r="Y1443" s="32"/>
      <c r="Z1443" s="32"/>
      <c r="AA1443" s="32"/>
      <c r="AB1443" s="32"/>
      <c r="AC1443" s="32"/>
      <c r="AD1443" s="32"/>
      <c r="AE1443" s="32"/>
    </row>
    <row r="1444" spans="1:31" ht="12.75">
      <c r="A1444" s="37" t="s">
        <v>9477</v>
      </c>
      <c r="B1444" s="43" t="s">
        <v>9478</v>
      </c>
      <c r="C1444" s="45" t="s">
        <v>263</v>
      </c>
      <c r="D1444" s="45" t="s">
        <v>266</v>
      </c>
      <c r="E1444" s="121">
        <v>43789</v>
      </c>
      <c r="F1444" s="43" t="s">
        <v>7919</v>
      </c>
      <c r="G1444" s="43" t="s">
        <v>271</v>
      </c>
      <c r="H1444" s="51" t="s">
        <v>223</v>
      </c>
      <c r="I1444" s="43" t="s">
        <v>273</v>
      </c>
      <c r="J1444" s="31"/>
      <c r="K1444" s="55"/>
      <c r="L1444" s="31"/>
      <c r="M1444" s="31"/>
      <c r="N1444" s="43" t="s">
        <v>12627</v>
      </c>
      <c r="O1444" s="121">
        <v>43789</v>
      </c>
      <c r="P1444" s="43" t="s">
        <v>276</v>
      </c>
      <c r="Q1444" s="31" t="b">
        <f>IF(AND(OR(G1444:G1448=DATOS!C$8,G1444:G1448=DATOS!C$9),H1444:H1448=DATOS!B$4),ROW(G1444:G1448))</f>
        <v>0</v>
      </c>
      <c r="R1444" s="31" t="str">
        <f t="shared" ca="1" si="0"/>
        <v/>
      </c>
      <c r="S1444" s="31">
        <f t="shared" ca="1" si="8"/>
        <v>0</v>
      </c>
      <c r="T1444" s="32"/>
      <c r="U1444" s="32"/>
      <c r="V1444" s="32"/>
      <c r="W1444" s="32"/>
      <c r="X1444" s="32"/>
      <c r="Y1444" s="32"/>
      <c r="Z1444" s="32"/>
      <c r="AA1444" s="32"/>
      <c r="AB1444" s="32"/>
      <c r="AC1444" s="32"/>
      <c r="AD1444" s="32"/>
      <c r="AE1444" s="32"/>
    </row>
    <row r="1445" spans="1:31" ht="12.75">
      <c r="A1445" s="37" t="s">
        <v>12616</v>
      </c>
      <c r="B1445" s="43" t="s">
        <v>7611</v>
      </c>
      <c r="C1445" s="45" t="s">
        <v>785</v>
      </c>
      <c r="D1445" s="45" t="s">
        <v>266</v>
      </c>
      <c r="E1445" s="121">
        <v>43789</v>
      </c>
      <c r="F1445" s="43" t="s">
        <v>9255</v>
      </c>
      <c r="G1445" s="43" t="s">
        <v>384</v>
      </c>
      <c r="H1445" s="51" t="s">
        <v>223</v>
      </c>
      <c r="I1445" s="43" t="s">
        <v>273</v>
      </c>
      <c r="J1445" s="31"/>
      <c r="K1445" s="52">
        <v>43798</v>
      </c>
      <c r="L1445" s="31"/>
      <c r="M1445" s="31"/>
      <c r="N1445" s="43" t="s">
        <v>12629</v>
      </c>
      <c r="O1445" s="121">
        <v>43826</v>
      </c>
      <c r="P1445" s="43" t="s">
        <v>276</v>
      </c>
      <c r="Q1445" s="31" t="b">
        <f>IF(AND(OR(G1445:G1449=DATOS!C$8,G1445:G1449=DATOS!C$9),H1445:H1449=DATOS!B$4),ROW(G1445:G1449))</f>
        <v>0</v>
      </c>
      <c r="R1445" s="31" t="str">
        <f t="shared" ca="1" si="0"/>
        <v/>
      </c>
      <c r="S1445" s="31">
        <f t="shared" ca="1" si="8"/>
        <v>0</v>
      </c>
      <c r="T1445" s="32"/>
      <c r="U1445" s="32"/>
      <c r="V1445" s="32"/>
      <c r="W1445" s="32"/>
      <c r="X1445" s="32"/>
      <c r="Y1445" s="32"/>
      <c r="Z1445" s="32"/>
      <c r="AA1445" s="32"/>
      <c r="AB1445" s="32"/>
      <c r="AC1445" s="32"/>
      <c r="AD1445" s="32"/>
      <c r="AE1445" s="32"/>
    </row>
    <row r="1446" spans="1:31" ht="12.75">
      <c r="A1446" s="37" t="s">
        <v>12429</v>
      </c>
      <c r="B1446" s="43" t="s">
        <v>9454</v>
      </c>
      <c r="C1446" s="45" t="s">
        <v>664</v>
      </c>
      <c r="D1446" s="45" t="s">
        <v>4647</v>
      </c>
      <c r="E1446" s="121">
        <v>43789</v>
      </c>
      <c r="F1446" s="43" t="s">
        <v>9446</v>
      </c>
      <c r="G1446" s="43" t="s">
        <v>114</v>
      </c>
      <c r="H1446" s="51" t="s">
        <v>223</v>
      </c>
      <c r="I1446" s="43" t="s">
        <v>226</v>
      </c>
      <c r="J1446" s="31"/>
      <c r="K1446" s="55"/>
      <c r="L1446" s="31"/>
      <c r="M1446" s="31"/>
      <c r="N1446" s="43" t="s">
        <v>4698</v>
      </c>
      <c r="O1446" s="121">
        <v>43790</v>
      </c>
      <c r="P1446" s="43" t="s">
        <v>4652</v>
      </c>
      <c r="Q1446" s="31" t="b">
        <f>IF(AND(OR(G1446:G1450=DATOS!C$8,G1446:G1450=DATOS!C$9),H1446:H1450=DATOS!B$4),ROW(G1446:G1450))</f>
        <v>0</v>
      </c>
      <c r="R1446" s="31" t="str">
        <f t="shared" ca="1" si="0"/>
        <v/>
      </c>
      <c r="S1446" s="31">
        <f t="shared" ca="1" si="8"/>
        <v>0</v>
      </c>
      <c r="T1446" s="32"/>
      <c r="U1446" s="32"/>
      <c r="V1446" s="32"/>
      <c r="W1446" s="32"/>
      <c r="X1446" s="32"/>
      <c r="Y1446" s="32"/>
      <c r="Z1446" s="32"/>
      <c r="AA1446" s="32"/>
      <c r="AB1446" s="32"/>
      <c r="AC1446" s="32"/>
      <c r="AD1446" s="32"/>
      <c r="AE1446" s="32"/>
    </row>
    <row r="1447" spans="1:31" ht="12.75">
      <c r="A1447" s="37" t="s">
        <v>6273</v>
      </c>
      <c r="B1447" s="43" t="s">
        <v>10373</v>
      </c>
      <c r="C1447" s="45" t="s">
        <v>216</v>
      </c>
      <c r="D1447" s="45" t="s">
        <v>4671</v>
      </c>
      <c r="E1447" s="121">
        <v>43790</v>
      </c>
      <c r="F1447" s="43" t="s">
        <v>4587</v>
      </c>
      <c r="G1447" s="43" t="s">
        <v>222</v>
      </c>
      <c r="H1447" s="51" t="s">
        <v>223</v>
      </c>
      <c r="I1447" s="43" t="s">
        <v>226</v>
      </c>
      <c r="J1447" s="31"/>
      <c r="K1447" s="52">
        <v>43798</v>
      </c>
      <c r="L1447" s="121">
        <v>43796</v>
      </c>
      <c r="M1447" s="384">
        <v>43797</v>
      </c>
      <c r="N1447" s="43" t="s">
        <v>7499</v>
      </c>
      <c r="O1447" s="48">
        <v>43803</v>
      </c>
      <c r="P1447" s="43" t="s">
        <v>276</v>
      </c>
      <c r="Q1447" s="31" t="b">
        <f>IF(AND(OR(G1447:G1451=DATOS!C$8,G1447:G1451=DATOS!C$9),H1447:H1451=DATOS!B$4),ROW(G1447:G1451))</f>
        <v>0</v>
      </c>
      <c r="R1447" s="31" t="str">
        <f t="shared" ca="1" si="0"/>
        <v/>
      </c>
      <c r="S1447" s="31">
        <f t="shared" ca="1" si="8"/>
        <v>0</v>
      </c>
      <c r="T1447" s="32"/>
      <c r="U1447" s="32"/>
      <c r="V1447" s="32"/>
      <c r="W1447" s="32"/>
      <c r="X1447" s="32"/>
      <c r="Y1447" s="32"/>
      <c r="Z1447" s="32"/>
      <c r="AA1447" s="32"/>
      <c r="AB1447" s="32"/>
      <c r="AC1447" s="32"/>
      <c r="AD1447" s="32"/>
      <c r="AE1447" s="32"/>
    </row>
    <row r="1448" spans="1:31" ht="12.75">
      <c r="A1448" s="37" t="s">
        <v>7550</v>
      </c>
      <c r="B1448" s="43" t="s">
        <v>8643</v>
      </c>
      <c r="C1448" s="45" t="s">
        <v>701</v>
      </c>
      <c r="D1448" s="45" t="s">
        <v>4647</v>
      </c>
      <c r="E1448" s="121">
        <v>43790</v>
      </c>
      <c r="F1448" s="43" t="s">
        <v>8851</v>
      </c>
      <c r="G1448" s="43" t="s">
        <v>271</v>
      </c>
      <c r="H1448" s="51" t="s">
        <v>223</v>
      </c>
      <c r="I1448" s="43" t="s">
        <v>226</v>
      </c>
      <c r="J1448" s="31"/>
      <c r="K1448" s="52">
        <v>43790</v>
      </c>
      <c r="L1448" s="31"/>
      <c r="M1448" s="31"/>
      <c r="N1448" s="43" t="s">
        <v>7499</v>
      </c>
      <c r="O1448" s="121">
        <v>43797</v>
      </c>
      <c r="P1448" s="43" t="s">
        <v>276</v>
      </c>
      <c r="Q1448" s="31" t="b">
        <f>IF(AND(OR(G1448:G1452=DATOS!C$8,G1448:G1452=DATOS!C$9),H1448:H1452=DATOS!B$4),ROW(G1448:G1452))</f>
        <v>0</v>
      </c>
      <c r="R1448" s="31" t="str">
        <f t="shared" ca="1" si="0"/>
        <v/>
      </c>
      <c r="S1448" s="31">
        <f t="shared" ca="1" si="8"/>
        <v>0</v>
      </c>
      <c r="T1448" s="32"/>
      <c r="U1448" s="32"/>
      <c r="V1448" s="32"/>
      <c r="W1448" s="32"/>
      <c r="X1448" s="32"/>
      <c r="Y1448" s="32"/>
      <c r="Z1448" s="32"/>
      <c r="AA1448" s="32"/>
      <c r="AB1448" s="32"/>
      <c r="AC1448" s="32"/>
      <c r="AD1448" s="32"/>
      <c r="AE1448" s="32"/>
    </row>
    <row r="1449" spans="1:31" ht="12.75">
      <c r="A1449" s="37" t="s">
        <v>5197</v>
      </c>
      <c r="B1449" s="43" t="s">
        <v>5198</v>
      </c>
      <c r="C1449" s="45" t="s">
        <v>785</v>
      </c>
      <c r="D1449" s="45" t="s">
        <v>4647</v>
      </c>
      <c r="E1449" s="121">
        <v>43790</v>
      </c>
      <c r="F1449" s="43" t="s">
        <v>5065</v>
      </c>
      <c r="G1449" s="43" t="s">
        <v>114</v>
      </c>
      <c r="H1449" s="51" t="s">
        <v>223</v>
      </c>
      <c r="I1449" s="43" t="s">
        <v>226</v>
      </c>
      <c r="J1449" s="31"/>
      <c r="K1449" s="52">
        <v>43792</v>
      </c>
      <c r="L1449" s="121">
        <v>43794</v>
      </c>
      <c r="M1449" s="31"/>
      <c r="N1449" s="43" t="s">
        <v>7499</v>
      </c>
      <c r="O1449" s="121">
        <v>43796</v>
      </c>
      <c r="P1449" s="43" t="s">
        <v>276</v>
      </c>
      <c r="Q1449" s="31" t="b">
        <f>IF(AND(OR(G1449:G1453=DATOS!C$8,G1449:G1453=DATOS!C$9),H1449:H1453=DATOS!B$4),ROW(G1449:G1453))</f>
        <v>0</v>
      </c>
      <c r="R1449" s="31" t="str">
        <f t="shared" ca="1" si="0"/>
        <v/>
      </c>
      <c r="S1449" s="31">
        <f t="shared" ca="1" si="8"/>
        <v>0</v>
      </c>
      <c r="T1449" s="32"/>
      <c r="U1449" s="32"/>
      <c r="V1449" s="32"/>
      <c r="W1449" s="32"/>
      <c r="X1449" s="32"/>
      <c r="Y1449" s="32"/>
      <c r="Z1449" s="32"/>
      <c r="AA1449" s="32"/>
      <c r="AB1449" s="32"/>
      <c r="AC1449" s="32"/>
      <c r="AD1449" s="32"/>
      <c r="AE1449" s="32"/>
    </row>
    <row r="1450" spans="1:31" ht="12.75">
      <c r="A1450" s="37" t="s">
        <v>12637</v>
      </c>
      <c r="B1450" s="43" t="s">
        <v>9522</v>
      </c>
      <c r="C1450" s="45" t="s">
        <v>90</v>
      </c>
      <c r="D1450" s="45" t="s">
        <v>266</v>
      </c>
      <c r="E1450" s="121">
        <v>43790</v>
      </c>
      <c r="F1450" s="43" t="s">
        <v>361</v>
      </c>
      <c r="G1450" s="43" t="s">
        <v>114</v>
      </c>
      <c r="H1450" s="51" t="s">
        <v>223</v>
      </c>
      <c r="I1450" s="43" t="s">
        <v>226</v>
      </c>
      <c r="J1450" s="31"/>
      <c r="K1450" s="55"/>
      <c r="L1450" s="31"/>
      <c r="M1450" s="31"/>
      <c r="N1450" s="43" t="s">
        <v>7499</v>
      </c>
      <c r="O1450" s="121">
        <v>43792</v>
      </c>
      <c r="P1450" s="43" t="s">
        <v>276</v>
      </c>
      <c r="Q1450" s="31" t="b">
        <f>IF(AND(OR(G1450:G1454=DATOS!C$8,G1450:G1454=DATOS!C$9),H1450:H1454=DATOS!B$4),ROW(G1450:G1454))</f>
        <v>0</v>
      </c>
      <c r="R1450" s="31" t="str">
        <f t="shared" ca="1" si="0"/>
        <v/>
      </c>
      <c r="S1450" s="31">
        <f t="shared" ca="1" si="8"/>
        <v>0</v>
      </c>
      <c r="T1450" s="32"/>
      <c r="U1450" s="32"/>
      <c r="V1450" s="32"/>
      <c r="W1450" s="32"/>
      <c r="X1450" s="32"/>
      <c r="Y1450" s="32"/>
      <c r="Z1450" s="32"/>
      <c r="AA1450" s="32"/>
      <c r="AB1450" s="32"/>
      <c r="AC1450" s="32"/>
      <c r="AD1450" s="32"/>
      <c r="AE1450" s="32"/>
    </row>
    <row r="1451" spans="1:31" ht="12.75">
      <c r="A1451" s="37" t="s">
        <v>12641</v>
      </c>
      <c r="B1451" s="43" t="s">
        <v>7728</v>
      </c>
      <c r="C1451" s="45" t="s">
        <v>785</v>
      </c>
      <c r="D1451" s="45" t="s">
        <v>4647</v>
      </c>
      <c r="E1451" s="121">
        <v>43790</v>
      </c>
      <c r="F1451" s="43" t="s">
        <v>12642</v>
      </c>
      <c r="G1451" s="43" t="s">
        <v>362</v>
      </c>
      <c r="H1451" s="51" t="s">
        <v>223</v>
      </c>
      <c r="I1451" s="43" t="s">
        <v>226</v>
      </c>
      <c r="J1451" s="31"/>
      <c r="K1451" s="52">
        <v>43790</v>
      </c>
      <c r="L1451" s="121">
        <v>43792</v>
      </c>
      <c r="M1451" s="31"/>
      <c r="N1451" s="43" t="s">
        <v>7499</v>
      </c>
      <c r="O1451" s="121">
        <v>43792</v>
      </c>
      <c r="P1451" s="43" t="s">
        <v>276</v>
      </c>
      <c r="Q1451" s="31" t="b">
        <f>IF(AND(OR(G1451:G1455=DATOS!C$8,G1451:G1455=DATOS!C$9),H1451:H1455=DATOS!B$4),ROW(G1451:G1455))</f>
        <v>0</v>
      </c>
      <c r="R1451" s="31" t="str">
        <f t="shared" ca="1" si="0"/>
        <v/>
      </c>
      <c r="S1451" s="31">
        <f t="shared" ca="1" si="8"/>
        <v>0</v>
      </c>
      <c r="T1451" s="32"/>
      <c r="U1451" s="32"/>
      <c r="V1451" s="32"/>
      <c r="W1451" s="32"/>
      <c r="X1451" s="32"/>
      <c r="Y1451" s="32"/>
      <c r="Z1451" s="32"/>
      <c r="AA1451" s="32"/>
      <c r="AB1451" s="32"/>
      <c r="AC1451" s="32"/>
      <c r="AD1451" s="32"/>
      <c r="AE1451" s="32"/>
    </row>
    <row r="1452" spans="1:31" ht="12.75">
      <c r="A1452" s="37" t="s">
        <v>939</v>
      </c>
      <c r="B1452" s="43" t="s">
        <v>941</v>
      </c>
      <c r="C1452" s="45" t="s">
        <v>942</v>
      </c>
      <c r="D1452" s="45" t="s">
        <v>266</v>
      </c>
      <c r="E1452" s="121">
        <v>43790</v>
      </c>
      <c r="F1452" s="43" t="s">
        <v>361</v>
      </c>
      <c r="G1452" s="43" t="s">
        <v>114</v>
      </c>
      <c r="H1452" s="51" t="s">
        <v>223</v>
      </c>
      <c r="I1452" s="43" t="s">
        <v>226</v>
      </c>
      <c r="J1452" s="31"/>
      <c r="K1452" s="55"/>
      <c r="L1452" s="31"/>
      <c r="M1452" s="31"/>
      <c r="N1452" s="43" t="s">
        <v>7499</v>
      </c>
      <c r="O1452" s="121">
        <v>43790</v>
      </c>
      <c r="P1452" s="43" t="s">
        <v>276</v>
      </c>
      <c r="Q1452" s="31" t="b">
        <f>IF(AND(OR(G1452:G1456=DATOS!C$8,G1452:G1456=DATOS!C$9),H1452:H1456=DATOS!B$4),ROW(G1452:G1456))</f>
        <v>0</v>
      </c>
      <c r="R1452" s="31" t="str">
        <f t="shared" ca="1" si="0"/>
        <v/>
      </c>
      <c r="S1452" s="31">
        <f t="shared" ca="1" si="8"/>
        <v>0</v>
      </c>
      <c r="T1452" s="32"/>
      <c r="U1452" s="32"/>
      <c r="V1452" s="32"/>
      <c r="W1452" s="32"/>
      <c r="X1452" s="32"/>
      <c r="Y1452" s="32"/>
      <c r="Z1452" s="32"/>
      <c r="AA1452" s="32"/>
      <c r="AB1452" s="32"/>
      <c r="AC1452" s="32"/>
      <c r="AD1452" s="32"/>
      <c r="AE1452" s="32"/>
    </row>
    <row r="1453" spans="1:31" ht="12.75">
      <c r="A1453" s="37" t="s">
        <v>12647</v>
      </c>
      <c r="B1453" s="43" t="s">
        <v>12648</v>
      </c>
      <c r="C1453" s="45" t="s">
        <v>414</v>
      </c>
      <c r="D1453" s="45" t="s">
        <v>100</v>
      </c>
      <c r="E1453" s="121">
        <v>43790</v>
      </c>
      <c r="F1453" s="43" t="s">
        <v>12649</v>
      </c>
      <c r="G1453" s="43" t="s">
        <v>4846</v>
      </c>
      <c r="H1453" s="51" t="s">
        <v>223</v>
      </c>
      <c r="I1453" s="43" t="s">
        <v>226</v>
      </c>
      <c r="J1453" s="31"/>
      <c r="K1453" s="55"/>
      <c r="L1453" s="31"/>
      <c r="M1453" s="31"/>
      <c r="N1453" s="43" t="s">
        <v>12650</v>
      </c>
      <c r="O1453" s="121">
        <v>43796</v>
      </c>
      <c r="P1453" s="43" t="s">
        <v>347</v>
      </c>
      <c r="Q1453" s="31" t="b">
        <f>IF(AND(OR(G1453:G1457=DATOS!C$8,G1453:G1457=DATOS!C$9),H1453:H1457=DATOS!B$4),ROW(G1453:G1457))</f>
        <v>0</v>
      </c>
      <c r="R1453" s="31" t="str">
        <f t="shared" ca="1" si="0"/>
        <v/>
      </c>
      <c r="S1453" s="31">
        <f t="shared" ca="1" si="8"/>
        <v>0</v>
      </c>
      <c r="T1453" s="32"/>
      <c r="U1453" s="32"/>
      <c r="V1453" s="32"/>
      <c r="W1453" s="32"/>
      <c r="X1453" s="32"/>
      <c r="Y1453" s="32"/>
      <c r="Z1453" s="32"/>
      <c r="AA1453" s="32"/>
      <c r="AB1453" s="32"/>
      <c r="AC1453" s="32"/>
      <c r="AD1453" s="32"/>
      <c r="AE1453" s="32"/>
    </row>
    <row r="1454" spans="1:31" ht="12.75">
      <c r="A1454" s="37" t="s">
        <v>5707</v>
      </c>
      <c r="B1454" s="43" t="s">
        <v>5708</v>
      </c>
      <c r="C1454" s="45" t="s">
        <v>785</v>
      </c>
      <c r="D1454" s="45" t="s">
        <v>4647</v>
      </c>
      <c r="E1454" s="121">
        <v>43791</v>
      </c>
      <c r="F1454" s="43" t="s">
        <v>12653</v>
      </c>
      <c r="G1454" s="43" t="s">
        <v>114</v>
      </c>
      <c r="H1454" s="51" t="s">
        <v>223</v>
      </c>
      <c r="I1454" s="43" t="s">
        <v>226</v>
      </c>
      <c r="J1454" s="31"/>
      <c r="K1454" s="55"/>
      <c r="L1454" s="31"/>
      <c r="M1454" s="31"/>
      <c r="N1454" s="43" t="s">
        <v>12654</v>
      </c>
      <c r="O1454" s="121">
        <v>43791</v>
      </c>
      <c r="P1454" s="43" t="s">
        <v>4652</v>
      </c>
      <c r="Q1454" s="31" t="b">
        <f>IF(AND(OR(G1454:G1458=DATOS!C$8,G1454:G1458=DATOS!C$9),H1454:H1458=DATOS!B$4),ROW(G1454:G1458))</f>
        <v>0</v>
      </c>
      <c r="R1454" s="31" t="str">
        <f t="shared" ca="1" si="0"/>
        <v/>
      </c>
      <c r="S1454" s="31">
        <f t="shared" ca="1" si="8"/>
        <v>0</v>
      </c>
      <c r="T1454" s="32"/>
      <c r="U1454" s="32"/>
      <c r="V1454" s="32"/>
      <c r="W1454" s="32"/>
      <c r="X1454" s="32"/>
      <c r="Y1454" s="32"/>
      <c r="Z1454" s="32"/>
      <c r="AA1454" s="32"/>
      <c r="AB1454" s="32"/>
      <c r="AC1454" s="32"/>
      <c r="AD1454" s="32"/>
      <c r="AE1454" s="32"/>
    </row>
    <row r="1455" spans="1:31" ht="12.75">
      <c r="A1455" s="37" t="s">
        <v>12637</v>
      </c>
      <c r="B1455" s="43" t="s">
        <v>9522</v>
      </c>
      <c r="C1455" s="45" t="s">
        <v>90</v>
      </c>
      <c r="D1455" s="45" t="s">
        <v>4647</v>
      </c>
      <c r="E1455" s="121">
        <v>43791</v>
      </c>
      <c r="F1455" s="43" t="s">
        <v>4787</v>
      </c>
      <c r="G1455" s="43" t="s">
        <v>114</v>
      </c>
      <c r="H1455" s="51" t="s">
        <v>223</v>
      </c>
      <c r="I1455" s="43" t="s">
        <v>226</v>
      </c>
      <c r="J1455" s="31"/>
      <c r="K1455" s="55"/>
      <c r="L1455" s="31"/>
      <c r="M1455" s="31"/>
      <c r="N1455" s="43" t="s">
        <v>12654</v>
      </c>
      <c r="O1455" s="121">
        <v>43791</v>
      </c>
      <c r="P1455" s="43" t="s">
        <v>4652</v>
      </c>
      <c r="Q1455" s="31" t="b">
        <f>IF(AND(OR(G1455:G1459=DATOS!C$8,G1455:G1459=DATOS!C$9),H1455:H1459=DATOS!B$4),ROW(G1455:G1459))</f>
        <v>0</v>
      </c>
      <c r="R1455" s="31" t="str">
        <f t="shared" ca="1" si="0"/>
        <v/>
      </c>
      <c r="S1455" s="31">
        <f t="shared" ca="1" si="8"/>
        <v>0</v>
      </c>
      <c r="T1455" s="32"/>
      <c r="U1455" s="32"/>
      <c r="V1455" s="32"/>
      <c r="W1455" s="32"/>
      <c r="X1455" s="32"/>
      <c r="Y1455" s="32"/>
      <c r="Z1455" s="32"/>
      <c r="AA1455" s="32"/>
      <c r="AB1455" s="32"/>
      <c r="AC1455" s="32"/>
      <c r="AD1455" s="32"/>
      <c r="AE1455" s="32"/>
    </row>
    <row r="1456" spans="1:31" ht="12.75">
      <c r="A1456" s="37" t="s">
        <v>12383</v>
      </c>
      <c r="B1456" s="43" t="s">
        <v>11322</v>
      </c>
      <c r="C1456" s="45" t="s">
        <v>701</v>
      </c>
      <c r="D1456" s="45" t="s">
        <v>100</v>
      </c>
      <c r="E1456" s="121">
        <v>43791</v>
      </c>
      <c r="F1456" s="43" t="s">
        <v>12649</v>
      </c>
      <c r="G1456" s="43" t="s">
        <v>4846</v>
      </c>
      <c r="H1456" s="51" t="s">
        <v>223</v>
      </c>
      <c r="I1456" s="43" t="s">
        <v>226</v>
      </c>
      <c r="J1456" s="31"/>
      <c r="K1456" s="55"/>
      <c r="L1456" s="31"/>
      <c r="M1456" s="31"/>
      <c r="N1456" s="43" t="s">
        <v>12657</v>
      </c>
      <c r="O1456" s="121">
        <v>43798</v>
      </c>
      <c r="P1456" s="43" t="s">
        <v>347</v>
      </c>
      <c r="Q1456" s="31" t="b">
        <f>IF(AND(OR(G1456:G1460=DATOS!C$8,G1456:G1460=DATOS!C$9),H1456:H1460=DATOS!B$4),ROW(G1456:G1460))</f>
        <v>0</v>
      </c>
      <c r="R1456" s="31" t="str">
        <f t="shared" ca="1" si="0"/>
        <v/>
      </c>
      <c r="S1456" s="31">
        <f t="shared" ca="1" si="8"/>
        <v>0</v>
      </c>
      <c r="T1456" s="32"/>
      <c r="U1456" s="32"/>
      <c r="V1456" s="32"/>
      <c r="W1456" s="32"/>
      <c r="X1456" s="32"/>
      <c r="Y1456" s="32"/>
      <c r="Z1456" s="32"/>
      <c r="AA1456" s="32"/>
      <c r="AB1456" s="32"/>
      <c r="AC1456" s="32"/>
      <c r="AD1456" s="32"/>
      <c r="AE1456" s="32"/>
    </row>
    <row r="1457" spans="1:31" ht="12.75">
      <c r="A1457" s="37" t="s">
        <v>12659</v>
      </c>
      <c r="B1457" s="43" t="s">
        <v>6652</v>
      </c>
      <c r="C1457" s="45" t="s">
        <v>664</v>
      </c>
      <c r="D1457" s="45" t="s">
        <v>266</v>
      </c>
      <c r="E1457" s="121">
        <v>43791</v>
      </c>
      <c r="F1457" s="43" t="s">
        <v>12649</v>
      </c>
      <c r="G1457" s="43" t="s">
        <v>4846</v>
      </c>
      <c r="H1457" s="51" t="s">
        <v>223</v>
      </c>
      <c r="I1457" s="43" t="s">
        <v>226</v>
      </c>
      <c r="J1457" s="31"/>
      <c r="K1457" s="55"/>
      <c r="L1457" s="31"/>
      <c r="M1457" s="31"/>
      <c r="N1457" s="43" t="s">
        <v>12657</v>
      </c>
      <c r="O1457" s="121">
        <v>43798</v>
      </c>
      <c r="P1457" s="43" t="s">
        <v>347</v>
      </c>
      <c r="Q1457" s="31" t="b">
        <f>IF(AND(OR(G1457:G1461=DATOS!C$8,G1457:G1461=DATOS!C$9),H1457:H1461=DATOS!B$4),ROW(G1457:G1461))</f>
        <v>0</v>
      </c>
      <c r="R1457" s="31" t="str">
        <f t="shared" ca="1" si="0"/>
        <v/>
      </c>
      <c r="S1457" s="31">
        <f t="shared" ca="1" si="8"/>
        <v>0</v>
      </c>
      <c r="T1457" s="32"/>
      <c r="U1457" s="32"/>
      <c r="V1457" s="32"/>
      <c r="W1457" s="32"/>
      <c r="X1457" s="32"/>
      <c r="Y1457" s="32"/>
      <c r="Z1457" s="32"/>
      <c r="AA1457" s="32"/>
      <c r="AB1457" s="32"/>
      <c r="AC1457" s="32"/>
      <c r="AD1457" s="32"/>
      <c r="AE1457" s="32"/>
    </row>
    <row r="1458" spans="1:31" ht="12.75">
      <c r="A1458" s="37" t="s">
        <v>5925</v>
      </c>
      <c r="B1458" s="43" t="s">
        <v>5926</v>
      </c>
      <c r="C1458" s="45" t="s">
        <v>4726</v>
      </c>
      <c r="D1458" s="45" t="s">
        <v>100</v>
      </c>
      <c r="E1458" s="121">
        <v>43791</v>
      </c>
      <c r="F1458" s="43" t="s">
        <v>12308</v>
      </c>
      <c r="G1458" s="43" t="s">
        <v>271</v>
      </c>
      <c r="H1458" s="51" t="s">
        <v>223</v>
      </c>
      <c r="I1458" s="43" t="s">
        <v>226</v>
      </c>
      <c r="J1458" s="31"/>
      <c r="K1458" s="52">
        <v>43798</v>
      </c>
      <c r="L1458" s="384">
        <v>43796</v>
      </c>
      <c r="M1458" s="384">
        <v>43797</v>
      </c>
      <c r="N1458" s="43" t="s">
        <v>12627</v>
      </c>
      <c r="O1458" s="121">
        <v>43798</v>
      </c>
      <c r="P1458" s="43" t="s">
        <v>347</v>
      </c>
      <c r="Q1458" s="31" t="b">
        <f>IF(AND(OR(G1458:G1462=DATOS!C$8,G1458:G1462=DATOS!C$9),H1458:H1462=DATOS!B$4),ROW(G1458:G1462))</f>
        <v>0</v>
      </c>
      <c r="R1458" s="31" t="str">
        <f t="shared" ca="1" si="0"/>
        <v/>
      </c>
      <c r="S1458" s="31">
        <f t="shared" ca="1" si="8"/>
        <v>0</v>
      </c>
      <c r="T1458" s="32"/>
      <c r="U1458" s="32"/>
      <c r="V1458" s="32"/>
      <c r="W1458" s="32"/>
      <c r="X1458" s="32"/>
      <c r="Y1458" s="32"/>
      <c r="Z1458" s="32"/>
      <c r="AA1458" s="32"/>
      <c r="AB1458" s="32"/>
      <c r="AC1458" s="32"/>
      <c r="AD1458" s="32"/>
      <c r="AE1458" s="32"/>
    </row>
    <row r="1459" spans="1:31" ht="12.75">
      <c r="A1459" s="37" t="s">
        <v>12660</v>
      </c>
      <c r="B1459" s="43" t="s">
        <v>9900</v>
      </c>
      <c r="C1459" s="45" t="s">
        <v>263</v>
      </c>
      <c r="D1459" s="45" t="s">
        <v>266</v>
      </c>
      <c r="E1459" s="121">
        <v>43791</v>
      </c>
      <c r="F1459" s="43" t="s">
        <v>481</v>
      </c>
      <c r="G1459" s="43" t="s">
        <v>483</v>
      </c>
      <c r="H1459" s="51" t="s">
        <v>223</v>
      </c>
      <c r="I1459" s="43" t="s">
        <v>226</v>
      </c>
      <c r="J1459" s="31"/>
      <c r="K1459" s="55"/>
      <c r="L1459" s="31"/>
      <c r="M1459" s="31"/>
      <c r="N1459" s="43" t="s">
        <v>12661</v>
      </c>
      <c r="O1459" s="121">
        <v>43792</v>
      </c>
      <c r="P1459" s="43" t="s">
        <v>4652</v>
      </c>
      <c r="Q1459" s="31" t="b">
        <f>IF(AND(OR(G1459:G1463=DATOS!C$8,G1459:G1463=DATOS!C$9),H1459:H1463=DATOS!B$4),ROW(G1459:G1463))</f>
        <v>0</v>
      </c>
      <c r="R1459" s="31" t="str">
        <f t="shared" ca="1" si="0"/>
        <v/>
      </c>
      <c r="S1459" s="31">
        <f t="shared" ca="1" si="8"/>
        <v>0</v>
      </c>
      <c r="T1459" s="32"/>
      <c r="U1459" s="32"/>
      <c r="V1459" s="32"/>
      <c r="W1459" s="32"/>
      <c r="X1459" s="32"/>
      <c r="Y1459" s="32"/>
      <c r="Z1459" s="32"/>
      <c r="AA1459" s="32"/>
      <c r="AB1459" s="32"/>
      <c r="AC1459" s="32"/>
      <c r="AD1459" s="32"/>
      <c r="AE1459" s="32"/>
    </row>
    <row r="1460" spans="1:31" ht="12.75">
      <c r="A1460" s="37" t="s">
        <v>12165</v>
      </c>
      <c r="B1460" s="43" t="s">
        <v>12166</v>
      </c>
      <c r="C1460" s="45" t="s">
        <v>5086</v>
      </c>
      <c r="D1460" s="45" t="s">
        <v>266</v>
      </c>
      <c r="E1460" s="121">
        <v>43792</v>
      </c>
      <c r="F1460" s="43" t="s">
        <v>361</v>
      </c>
      <c r="G1460" s="43" t="s">
        <v>362</v>
      </c>
      <c r="H1460" s="51" t="s">
        <v>223</v>
      </c>
      <c r="I1460" s="43" t="s">
        <v>226</v>
      </c>
      <c r="J1460" s="31"/>
      <c r="K1460" s="55"/>
      <c r="L1460" s="31"/>
      <c r="M1460" s="31"/>
      <c r="N1460" s="43" t="s">
        <v>7499</v>
      </c>
      <c r="O1460" s="121">
        <v>43792</v>
      </c>
      <c r="P1460" s="43" t="s">
        <v>276</v>
      </c>
      <c r="Q1460" s="31" t="b">
        <f>IF(AND(OR(G1460:G1464=DATOS!C$8,G1460:G1464=DATOS!C$9),H1460:H1464=DATOS!B$4),ROW(G1460:G1464))</f>
        <v>0</v>
      </c>
      <c r="R1460" s="31" t="str">
        <f t="shared" ca="1" si="0"/>
        <v/>
      </c>
      <c r="S1460" s="31">
        <f t="shared" ca="1" si="8"/>
        <v>0</v>
      </c>
      <c r="T1460" s="32"/>
      <c r="U1460" s="32"/>
      <c r="V1460" s="32"/>
      <c r="W1460" s="32"/>
      <c r="X1460" s="32"/>
      <c r="Y1460" s="32"/>
      <c r="Z1460" s="32"/>
      <c r="AA1460" s="32"/>
      <c r="AB1460" s="32"/>
      <c r="AC1460" s="32"/>
      <c r="AD1460" s="32"/>
      <c r="AE1460" s="32"/>
    </row>
    <row r="1461" spans="1:31" ht="12.75">
      <c r="A1461" s="37" t="s">
        <v>9652</v>
      </c>
      <c r="B1461" s="43" t="s">
        <v>6414</v>
      </c>
      <c r="C1461" s="45" t="s">
        <v>5086</v>
      </c>
      <c r="D1461" s="45" t="s">
        <v>266</v>
      </c>
      <c r="E1461" s="121">
        <v>43792</v>
      </c>
      <c r="F1461" s="43" t="s">
        <v>361</v>
      </c>
      <c r="G1461" s="43" t="s">
        <v>362</v>
      </c>
      <c r="H1461" s="51" t="s">
        <v>223</v>
      </c>
      <c r="I1461" s="43" t="s">
        <v>126</v>
      </c>
      <c r="J1461" s="31"/>
      <c r="K1461" s="55"/>
      <c r="L1461" s="31"/>
      <c r="M1461" s="31"/>
      <c r="N1461" s="43" t="s">
        <v>7499</v>
      </c>
      <c r="O1461" s="121">
        <v>43792</v>
      </c>
      <c r="P1461" s="43" t="s">
        <v>276</v>
      </c>
      <c r="Q1461" s="31" t="b">
        <f>IF(AND(OR(G1461:G1465=DATOS!C$8,G1461:G1465=DATOS!C$9),H1461:H1465=DATOS!B$4),ROW(G1461:G1465))</f>
        <v>0</v>
      </c>
      <c r="R1461" s="31" t="str">
        <f t="shared" ca="1" si="0"/>
        <v/>
      </c>
      <c r="S1461" s="31">
        <f t="shared" ca="1" si="8"/>
        <v>0</v>
      </c>
      <c r="T1461" s="32"/>
      <c r="U1461" s="32"/>
      <c r="V1461" s="32"/>
      <c r="W1461" s="32"/>
      <c r="X1461" s="32"/>
      <c r="Y1461" s="32"/>
      <c r="Z1461" s="32"/>
      <c r="AA1461" s="32"/>
      <c r="AB1461" s="32"/>
      <c r="AC1461" s="32"/>
      <c r="AD1461" s="32"/>
      <c r="AE1461" s="32"/>
    </row>
    <row r="1462" spans="1:31" ht="12.75">
      <c r="A1462" s="37" t="s">
        <v>12662</v>
      </c>
      <c r="B1462" s="43" t="s">
        <v>12663</v>
      </c>
      <c r="C1462" s="45" t="s">
        <v>216</v>
      </c>
      <c r="D1462" s="45" t="s">
        <v>266</v>
      </c>
      <c r="E1462" s="121">
        <v>43792</v>
      </c>
      <c r="F1462" s="43" t="s">
        <v>7919</v>
      </c>
      <c r="G1462" s="43" t="s">
        <v>271</v>
      </c>
      <c r="H1462" s="51" t="s">
        <v>223</v>
      </c>
      <c r="I1462" s="43" t="s">
        <v>226</v>
      </c>
      <c r="J1462" s="31"/>
      <c r="K1462" s="55"/>
      <c r="L1462" s="31"/>
      <c r="M1462" s="31"/>
      <c r="N1462" s="43" t="s">
        <v>12664</v>
      </c>
      <c r="O1462" s="121">
        <v>43792</v>
      </c>
      <c r="P1462" s="43" t="s">
        <v>276</v>
      </c>
      <c r="Q1462" s="31" t="b">
        <f>IF(AND(OR(G1462:G1466=DATOS!C$8,G1462:G1466=DATOS!C$9),H1462:H1466=DATOS!B$4),ROW(G1462:G1466))</f>
        <v>0</v>
      </c>
      <c r="R1462" s="31" t="str">
        <f t="shared" ca="1" si="0"/>
        <v/>
      </c>
      <c r="S1462" s="31">
        <f t="shared" ca="1" si="8"/>
        <v>0</v>
      </c>
      <c r="T1462" s="32"/>
      <c r="U1462" s="32"/>
      <c r="V1462" s="32"/>
      <c r="W1462" s="32"/>
      <c r="X1462" s="32"/>
      <c r="Y1462" s="32"/>
      <c r="Z1462" s="32"/>
      <c r="AA1462" s="32"/>
      <c r="AB1462" s="32"/>
      <c r="AC1462" s="32"/>
      <c r="AD1462" s="32"/>
      <c r="AE1462" s="32"/>
    </row>
    <row r="1463" spans="1:31" ht="12.75">
      <c r="A1463" s="37" t="s">
        <v>12665</v>
      </c>
      <c r="B1463" s="43" t="s">
        <v>8689</v>
      </c>
      <c r="C1463" s="45" t="s">
        <v>4726</v>
      </c>
      <c r="D1463" s="45" t="s">
        <v>266</v>
      </c>
      <c r="E1463" s="121">
        <v>43792</v>
      </c>
      <c r="F1463" s="43" t="s">
        <v>361</v>
      </c>
      <c r="G1463" s="43" t="s">
        <v>362</v>
      </c>
      <c r="H1463" s="51" t="s">
        <v>223</v>
      </c>
      <c r="I1463" s="43" t="s">
        <v>126</v>
      </c>
      <c r="J1463" s="31"/>
      <c r="K1463" s="55"/>
      <c r="L1463" s="31"/>
      <c r="M1463" s="31"/>
      <c r="N1463" s="43" t="s">
        <v>7499</v>
      </c>
      <c r="O1463" s="121">
        <v>43792</v>
      </c>
      <c r="P1463" s="43" t="s">
        <v>276</v>
      </c>
      <c r="Q1463" s="31" t="b">
        <f>IF(AND(OR(G1463:G1467=DATOS!C$8,G1463:G1467=DATOS!C$9),H1463:H1467=DATOS!B$4),ROW(G1463:G1467))</f>
        <v>0</v>
      </c>
      <c r="R1463" s="31" t="str">
        <f t="shared" ca="1" si="0"/>
        <v/>
      </c>
      <c r="S1463" s="31">
        <f t="shared" ca="1" si="8"/>
        <v>0</v>
      </c>
      <c r="T1463" s="32"/>
      <c r="U1463" s="32"/>
      <c r="V1463" s="32"/>
      <c r="W1463" s="32"/>
      <c r="X1463" s="32"/>
      <c r="Y1463" s="32"/>
      <c r="Z1463" s="32"/>
      <c r="AA1463" s="32"/>
      <c r="AB1463" s="32"/>
      <c r="AC1463" s="32"/>
      <c r="AD1463" s="32"/>
      <c r="AE1463" s="32"/>
    </row>
    <row r="1464" spans="1:31" ht="12.75">
      <c r="A1464" s="37" t="s">
        <v>12383</v>
      </c>
      <c r="B1464" s="43" t="s">
        <v>11322</v>
      </c>
      <c r="C1464" s="45" t="s">
        <v>701</v>
      </c>
      <c r="D1464" s="45" t="s">
        <v>266</v>
      </c>
      <c r="E1464" s="121">
        <v>43792</v>
      </c>
      <c r="F1464" s="43" t="s">
        <v>361</v>
      </c>
      <c r="G1464" s="43" t="s">
        <v>114</v>
      </c>
      <c r="H1464" s="51" t="s">
        <v>223</v>
      </c>
      <c r="I1464" s="43" t="s">
        <v>226</v>
      </c>
      <c r="J1464" s="31"/>
      <c r="K1464" s="55"/>
      <c r="L1464" s="31"/>
      <c r="M1464" s="31"/>
      <c r="N1464" s="43" t="s">
        <v>11452</v>
      </c>
      <c r="O1464" s="121">
        <v>43792</v>
      </c>
      <c r="P1464" s="43" t="s">
        <v>276</v>
      </c>
      <c r="Q1464" s="31" t="b">
        <f>IF(AND(OR(G1464:G1468=DATOS!C$8,G1464:G1468=DATOS!C$9),H1464:H1468=DATOS!B$4),ROW(G1464:G1468))</f>
        <v>0</v>
      </c>
      <c r="R1464" s="31" t="str">
        <f t="shared" ca="1" si="0"/>
        <v/>
      </c>
      <c r="S1464" s="31">
        <f t="shared" ca="1" si="8"/>
        <v>0</v>
      </c>
      <c r="T1464" s="32"/>
      <c r="U1464" s="32"/>
      <c r="V1464" s="32"/>
      <c r="W1464" s="32"/>
      <c r="X1464" s="32"/>
      <c r="Y1464" s="32"/>
      <c r="Z1464" s="32"/>
      <c r="AA1464" s="32"/>
      <c r="AB1464" s="32"/>
      <c r="AC1464" s="32"/>
      <c r="AD1464" s="32"/>
      <c r="AE1464" s="32"/>
    </row>
    <row r="1465" spans="1:31" ht="12.75">
      <c r="A1465" s="37" t="s">
        <v>12669</v>
      </c>
      <c r="B1465" s="43" t="s">
        <v>12670</v>
      </c>
      <c r="C1465" s="45" t="s">
        <v>216</v>
      </c>
      <c r="D1465" s="45" t="s">
        <v>266</v>
      </c>
      <c r="E1465" s="121">
        <v>43794</v>
      </c>
      <c r="F1465" s="43" t="s">
        <v>12503</v>
      </c>
      <c r="G1465" s="43" t="s">
        <v>384</v>
      </c>
      <c r="H1465" s="51" t="s">
        <v>223</v>
      </c>
      <c r="I1465" s="43" t="s">
        <v>226</v>
      </c>
      <c r="J1465" s="31"/>
      <c r="K1465" s="55"/>
      <c r="L1465" s="31"/>
      <c r="M1465" s="31"/>
      <c r="N1465" s="43" t="s">
        <v>8180</v>
      </c>
      <c r="O1465" s="121">
        <v>43795</v>
      </c>
      <c r="P1465" s="43" t="s">
        <v>389</v>
      </c>
      <c r="Q1465" s="31" t="b">
        <f>IF(AND(OR(G1465:G1469=DATOS!C$8,G1465:G1469=DATOS!C$9),H1465:H1469=DATOS!B$4),ROW(G1465:G1469))</f>
        <v>0</v>
      </c>
      <c r="R1465" s="31" t="str">
        <f t="shared" ca="1" si="0"/>
        <v/>
      </c>
      <c r="S1465" s="31">
        <f t="shared" ca="1" si="8"/>
        <v>0</v>
      </c>
      <c r="T1465" s="32"/>
      <c r="U1465" s="32"/>
      <c r="V1465" s="32"/>
      <c r="W1465" s="32"/>
      <c r="X1465" s="32"/>
      <c r="Y1465" s="32"/>
      <c r="Z1465" s="32"/>
      <c r="AA1465" s="32"/>
      <c r="AB1465" s="32"/>
      <c r="AC1465" s="32"/>
      <c r="AD1465" s="32"/>
      <c r="AE1465" s="32"/>
    </row>
    <row r="1466" spans="1:31" ht="12.75">
      <c r="A1466" s="37" t="s">
        <v>12672</v>
      </c>
      <c r="B1466" s="43" t="s">
        <v>12673</v>
      </c>
      <c r="C1466" s="45" t="s">
        <v>263</v>
      </c>
      <c r="D1466" s="45" t="s">
        <v>266</v>
      </c>
      <c r="E1466" s="121">
        <v>43794</v>
      </c>
      <c r="F1466" s="43" t="s">
        <v>12674</v>
      </c>
      <c r="G1466" s="43" t="s">
        <v>271</v>
      </c>
      <c r="H1466" s="51" t="s">
        <v>223</v>
      </c>
      <c r="I1466" s="43" t="s">
        <v>226</v>
      </c>
      <c r="J1466" s="31"/>
      <c r="K1466" s="55"/>
      <c r="L1466" s="31"/>
      <c r="M1466" s="31"/>
      <c r="N1466" s="43" t="s">
        <v>12675</v>
      </c>
      <c r="O1466" s="121">
        <v>43794</v>
      </c>
      <c r="P1466" s="43" t="s">
        <v>276</v>
      </c>
      <c r="Q1466" s="31" t="b">
        <f>IF(AND(OR(G1466:G1470=DATOS!C$8,G1466:G1470=DATOS!C$9),H1466:H1470=DATOS!B$4),ROW(G1466:G1470))</f>
        <v>0</v>
      </c>
      <c r="R1466" s="31" t="str">
        <f t="shared" ca="1" si="0"/>
        <v/>
      </c>
      <c r="S1466" s="31">
        <f t="shared" ca="1" si="8"/>
        <v>0</v>
      </c>
      <c r="T1466" s="32"/>
      <c r="U1466" s="32"/>
      <c r="V1466" s="32"/>
      <c r="W1466" s="32"/>
      <c r="X1466" s="32"/>
      <c r="Y1466" s="32"/>
      <c r="Z1466" s="32"/>
      <c r="AA1466" s="32"/>
      <c r="AB1466" s="32"/>
      <c r="AC1466" s="32"/>
      <c r="AD1466" s="32"/>
      <c r="AE1466" s="32"/>
    </row>
    <row r="1467" spans="1:31" ht="12.75">
      <c r="A1467" s="37" t="s">
        <v>12678</v>
      </c>
      <c r="B1467" s="43" t="s">
        <v>12679</v>
      </c>
      <c r="C1467" s="45" t="s">
        <v>216</v>
      </c>
      <c r="D1467" s="45" t="s">
        <v>266</v>
      </c>
      <c r="E1467" s="121">
        <v>43794</v>
      </c>
      <c r="F1467" s="43" t="s">
        <v>361</v>
      </c>
      <c r="G1467" s="43" t="s">
        <v>114</v>
      </c>
      <c r="H1467" s="51" t="s">
        <v>223</v>
      </c>
      <c r="I1467" s="43" t="s">
        <v>226</v>
      </c>
      <c r="J1467" s="31"/>
      <c r="K1467" s="55"/>
      <c r="L1467" s="31"/>
      <c r="M1467" s="31"/>
      <c r="N1467" s="43" t="s">
        <v>12680</v>
      </c>
      <c r="O1467" s="121">
        <v>43794</v>
      </c>
      <c r="P1467" s="43" t="s">
        <v>4659</v>
      </c>
      <c r="Q1467" s="31" t="b">
        <f>IF(AND(OR(G1467:G1471=DATOS!C$8,G1467:G1471=DATOS!C$9),H1467:H1471=DATOS!B$4),ROW(G1467:G1471))</f>
        <v>0</v>
      </c>
      <c r="R1467" s="31" t="str">
        <f t="shared" ca="1" si="0"/>
        <v/>
      </c>
      <c r="S1467" s="31">
        <f t="shared" ca="1" si="8"/>
        <v>0</v>
      </c>
      <c r="T1467" s="32"/>
      <c r="U1467" s="32"/>
      <c r="V1467" s="32"/>
      <c r="W1467" s="32"/>
      <c r="X1467" s="32"/>
      <c r="Y1467" s="32"/>
      <c r="Z1467" s="32"/>
      <c r="AA1467" s="32"/>
      <c r="AB1467" s="32"/>
      <c r="AC1467" s="32"/>
      <c r="AD1467" s="32"/>
      <c r="AE1467" s="32"/>
    </row>
    <row r="1468" spans="1:31" ht="12.75">
      <c r="A1468" s="37" t="s">
        <v>6253</v>
      </c>
      <c r="B1468" s="43" t="s">
        <v>12682</v>
      </c>
      <c r="C1468" s="45" t="s">
        <v>216</v>
      </c>
      <c r="D1468" s="45" t="s">
        <v>266</v>
      </c>
      <c r="E1468" s="121">
        <v>43794</v>
      </c>
      <c r="F1468" s="43" t="s">
        <v>7919</v>
      </c>
      <c r="G1468" s="43" t="s">
        <v>384</v>
      </c>
      <c r="H1468" s="51" t="s">
        <v>223</v>
      </c>
      <c r="I1468" s="43" t="s">
        <v>226</v>
      </c>
      <c r="J1468" s="31"/>
      <c r="K1468" s="55"/>
      <c r="L1468" s="31"/>
      <c r="M1468" s="31"/>
      <c r="N1468" s="43" t="s">
        <v>12683</v>
      </c>
      <c r="O1468" s="121">
        <v>43795</v>
      </c>
      <c r="P1468" s="43" t="s">
        <v>389</v>
      </c>
      <c r="Q1468" s="31" t="b">
        <f>IF(AND(OR(G1468:G1472=DATOS!C$8,G1468:G1472=DATOS!C$9),H1468:H1472=DATOS!B$4),ROW(G1468:G1472))</f>
        <v>0</v>
      </c>
      <c r="R1468" s="31" t="str">
        <f t="shared" ca="1" si="0"/>
        <v/>
      </c>
      <c r="S1468" s="31">
        <f t="shared" ca="1" si="8"/>
        <v>0</v>
      </c>
      <c r="T1468" s="32"/>
      <c r="U1468" s="32"/>
      <c r="V1468" s="32"/>
      <c r="W1468" s="32"/>
      <c r="X1468" s="32"/>
      <c r="Y1468" s="32"/>
      <c r="Z1468" s="32"/>
      <c r="AA1468" s="32"/>
      <c r="AB1468" s="32"/>
      <c r="AC1468" s="32"/>
      <c r="AD1468" s="32"/>
      <c r="AE1468" s="32"/>
    </row>
    <row r="1469" spans="1:31" ht="12.75">
      <c r="A1469" s="37" t="s">
        <v>12686</v>
      </c>
      <c r="B1469" s="43" t="s">
        <v>12687</v>
      </c>
      <c r="C1469" s="45" t="s">
        <v>414</v>
      </c>
      <c r="D1469" s="45" t="s">
        <v>266</v>
      </c>
      <c r="E1469" s="121">
        <v>43794</v>
      </c>
      <c r="F1469" s="43" t="s">
        <v>12649</v>
      </c>
      <c r="G1469" s="43" t="s">
        <v>4846</v>
      </c>
      <c r="H1469" s="51" t="s">
        <v>223</v>
      </c>
      <c r="I1469" s="43" t="s">
        <v>226</v>
      </c>
      <c r="J1469" s="31"/>
      <c r="K1469" s="52">
        <v>43797</v>
      </c>
      <c r="L1469" s="31"/>
      <c r="M1469" s="31"/>
      <c r="N1469" s="43" t="s">
        <v>7499</v>
      </c>
      <c r="O1469" s="121">
        <v>43798</v>
      </c>
      <c r="P1469" s="43" t="s">
        <v>276</v>
      </c>
      <c r="Q1469" s="31" t="b">
        <f>IF(AND(OR(G1469:G1473=DATOS!C$8,G1469:G1473=DATOS!C$9),H1469:H1473=DATOS!B$4),ROW(G1469:G1473))</f>
        <v>0</v>
      </c>
      <c r="R1469" s="31" t="str">
        <f t="shared" ca="1" si="0"/>
        <v/>
      </c>
      <c r="S1469" s="31">
        <f t="shared" ca="1" si="8"/>
        <v>0</v>
      </c>
      <c r="T1469" s="32"/>
      <c r="U1469" s="32"/>
      <c r="V1469" s="32"/>
      <c r="W1469" s="32"/>
      <c r="X1469" s="32"/>
      <c r="Y1469" s="32"/>
      <c r="Z1469" s="32"/>
      <c r="AA1469" s="32"/>
      <c r="AB1469" s="32"/>
      <c r="AC1469" s="32"/>
      <c r="AD1469" s="32"/>
      <c r="AE1469" s="32"/>
    </row>
    <row r="1470" spans="1:31" ht="12.75">
      <c r="A1470" s="37" t="s">
        <v>473</v>
      </c>
      <c r="B1470" s="43" t="s">
        <v>476</v>
      </c>
      <c r="C1470" s="45" t="s">
        <v>478</v>
      </c>
      <c r="D1470" s="45" t="s">
        <v>266</v>
      </c>
      <c r="E1470" s="121">
        <v>43794</v>
      </c>
      <c r="F1470" s="43" t="s">
        <v>12690</v>
      </c>
      <c r="G1470" s="43" t="s">
        <v>384</v>
      </c>
      <c r="H1470" s="51" t="s">
        <v>223</v>
      </c>
      <c r="I1470" s="43" t="s">
        <v>226</v>
      </c>
      <c r="J1470" s="31"/>
      <c r="K1470" s="55"/>
      <c r="L1470" s="31"/>
      <c r="M1470" s="31"/>
      <c r="N1470" s="43" t="s">
        <v>9662</v>
      </c>
      <c r="O1470" s="121">
        <v>43795</v>
      </c>
      <c r="P1470" s="43" t="s">
        <v>5576</v>
      </c>
      <c r="Q1470" s="31" t="b">
        <f>IF(AND(OR(G1470:G1474=DATOS!C$8,G1470:G1474=DATOS!C$9),H1470:H1474=DATOS!B$4),ROW(G1470:G1474))</f>
        <v>0</v>
      </c>
      <c r="R1470" s="31" t="str">
        <f t="shared" ca="1" si="0"/>
        <v/>
      </c>
      <c r="S1470" s="31">
        <f t="shared" ca="1" si="8"/>
        <v>0</v>
      </c>
      <c r="T1470" s="32"/>
      <c r="U1470" s="32"/>
      <c r="V1470" s="32"/>
      <c r="W1470" s="32"/>
      <c r="X1470" s="32"/>
      <c r="Y1470" s="32"/>
      <c r="Z1470" s="32"/>
      <c r="AA1470" s="32"/>
      <c r="AB1470" s="32"/>
      <c r="AC1470" s="32"/>
      <c r="AD1470" s="32"/>
      <c r="AE1470" s="32"/>
    </row>
    <row r="1471" spans="1:31" ht="12.75">
      <c r="A1471" s="37" t="s">
        <v>524</v>
      </c>
      <c r="B1471" s="43" t="s">
        <v>5563</v>
      </c>
      <c r="C1471" s="45" t="s">
        <v>5367</v>
      </c>
      <c r="D1471" s="45" t="s">
        <v>100</v>
      </c>
      <c r="E1471" s="121">
        <v>43795</v>
      </c>
      <c r="F1471" s="43" t="s">
        <v>12649</v>
      </c>
      <c r="G1471" s="43" t="s">
        <v>4846</v>
      </c>
      <c r="H1471" s="51" t="s">
        <v>223</v>
      </c>
      <c r="I1471" s="43" t="s">
        <v>226</v>
      </c>
      <c r="J1471" s="31"/>
      <c r="K1471" s="55"/>
      <c r="L1471" s="31"/>
      <c r="M1471" s="31"/>
      <c r="N1471" s="43" t="s">
        <v>12657</v>
      </c>
      <c r="O1471" s="121">
        <v>43798</v>
      </c>
      <c r="P1471" s="43" t="s">
        <v>347</v>
      </c>
      <c r="Q1471" s="31" t="b">
        <f>IF(AND(OR(G1471:G1475=DATOS!C$8,G1471:G1475=DATOS!C$9),H1471:H1475=DATOS!B$4),ROW(G1471:G1475))</f>
        <v>0</v>
      </c>
      <c r="R1471" s="31" t="str">
        <f t="shared" ca="1" si="0"/>
        <v/>
      </c>
      <c r="S1471" s="31">
        <f t="shared" ca="1" si="8"/>
        <v>0</v>
      </c>
      <c r="T1471" s="32"/>
      <c r="U1471" s="32"/>
      <c r="V1471" s="32"/>
      <c r="W1471" s="32"/>
      <c r="X1471" s="32"/>
      <c r="Y1471" s="32"/>
      <c r="Z1471" s="32"/>
      <c r="AA1471" s="32"/>
      <c r="AB1471" s="32"/>
      <c r="AC1471" s="32"/>
      <c r="AD1471" s="32"/>
      <c r="AE1471" s="32"/>
    </row>
    <row r="1472" spans="1:31" ht="12.75">
      <c r="A1472" s="37" t="s">
        <v>9179</v>
      </c>
      <c r="B1472" s="43" t="s">
        <v>5400</v>
      </c>
      <c r="C1472" s="45" t="s">
        <v>4746</v>
      </c>
      <c r="D1472" s="45" t="s">
        <v>100</v>
      </c>
      <c r="E1472" s="121">
        <v>43795</v>
      </c>
      <c r="F1472" s="43" t="s">
        <v>7919</v>
      </c>
      <c r="G1472" s="43" t="s">
        <v>271</v>
      </c>
      <c r="H1472" s="51" t="s">
        <v>223</v>
      </c>
      <c r="I1472" s="43" t="s">
        <v>226</v>
      </c>
      <c r="J1472" s="31"/>
      <c r="K1472" s="52">
        <v>43796</v>
      </c>
      <c r="L1472" s="121">
        <v>43797</v>
      </c>
      <c r="M1472" s="121">
        <v>43798</v>
      </c>
      <c r="N1472" s="43" t="s">
        <v>12188</v>
      </c>
      <c r="O1472" s="48">
        <v>43802</v>
      </c>
      <c r="P1472" s="43" t="s">
        <v>389</v>
      </c>
      <c r="Q1472" s="31" t="b">
        <f>IF(AND(OR(G1472:G1476=DATOS!C$8,G1472:G1476=DATOS!C$9),H1472:H1476=DATOS!B$4),ROW(G1472:G1476))</f>
        <v>0</v>
      </c>
      <c r="R1472" s="31" t="str">
        <f t="shared" ca="1" si="0"/>
        <v/>
      </c>
      <c r="S1472" s="31">
        <f t="shared" ca="1" si="8"/>
        <v>0</v>
      </c>
      <c r="T1472" s="32"/>
      <c r="U1472" s="32"/>
      <c r="V1472" s="32"/>
      <c r="W1472" s="32"/>
      <c r="X1472" s="32"/>
      <c r="Y1472" s="32"/>
      <c r="Z1472" s="32"/>
      <c r="AA1472" s="32"/>
      <c r="AB1472" s="32"/>
      <c r="AC1472" s="32"/>
      <c r="AD1472" s="32"/>
      <c r="AE1472" s="32"/>
    </row>
    <row r="1473" spans="1:31" ht="12.75">
      <c r="A1473" s="37" t="s">
        <v>12697</v>
      </c>
      <c r="B1473" s="43" t="s">
        <v>10290</v>
      </c>
      <c r="C1473" s="45" t="s">
        <v>701</v>
      </c>
      <c r="D1473" s="45" t="s">
        <v>100</v>
      </c>
      <c r="E1473" s="121">
        <v>43795</v>
      </c>
      <c r="F1473" s="43" t="s">
        <v>7919</v>
      </c>
      <c r="G1473" s="43" t="s">
        <v>271</v>
      </c>
      <c r="H1473" s="51" t="s">
        <v>223</v>
      </c>
      <c r="I1473" s="43" t="s">
        <v>226</v>
      </c>
      <c r="J1473" s="31"/>
      <c r="K1473" s="55"/>
      <c r="L1473" s="31"/>
      <c r="M1473" s="31"/>
      <c r="N1473" s="43" t="s">
        <v>7499</v>
      </c>
      <c r="O1473" s="121">
        <v>43796</v>
      </c>
      <c r="P1473" s="43" t="s">
        <v>347</v>
      </c>
      <c r="Q1473" s="31" t="b">
        <f>IF(AND(OR(G1473:G1477=DATOS!C$8,G1473:G1477=DATOS!C$9),H1473:H1477=DATOS!B$4),ROW(G1473:G1477))</f>
        <v>0</v>
      </c>
      <c r="R1473" s="31" t="str">
        <f t="shared" ca="1" si="0"/>
        <v/>
      </c>
      <c r="S1473" s="31">
        <f t="shared" ca="1" si="8"/>
        <v>0</v>
      </c>
      <c r="T1473" s="32"/>
      <c r="U1473" s="32"/>
      <c r="V1473" s="32"/>
      <c r="W1473" s="32"/>
      <c r="X1473" s="32"/>
      <c r="Y1473" s="32"/>
      <c r="Z1473" s="32"/>
      <c r="AA1473" s="32"/>
      <c r="AB1473" s="32"/>
      <c r="AC1473" s="32"/>
      <c r="AD1473" s="32"/>
      <c r="AE1473" s="32"/>
    </row>
    <row r="1474" spans="1:31" ht="12.75">
      <c r="A1474" s="37" t="s">
        <v>6867</v>
      </c>
      <c r="B1474" s="43" t="s">
        <v>6868</v>
      </c>
      <c r="C1474" s="45" t="s">
        <v>664</v>
      </c>
      <c r="D1474" s="45" t="s">
        <v>100</v>
      </c>
      <c r="E1474" s="121">
        <v>43796</v>
      </c>
      <c r="F1474" s="43" t="s">
        <v>5667</v>
      </c>
      <c r="G1474" s="43" t="s">
        <v>114</v>
      </c>
      <c r="H1474" s="51" t="s">
        <v>223</v>
      </c>
      <c r="I1474" s="43" t="s">
        <v>226</v>
      </c>
      <c r="J1474" s="31"/>
      <c r="K1474" s="55"/>
      <c r="L1474" s="31"/>
      <c r="M1474" s="31"/>
      <c r="N1474" s="43" t="s">
        <v>12675</v>
      </c>
      <c r="O1474" s="121">
        <v>43796</v>
      </c>
      <c r="P1474" s="43" t="s">
        <v>347</v>
      </c>
      <c r="Q1474" s="31" t="b">
        <f>IF(AND(OR(G1474:G1478=DATOS!C$8,G1474:G1478=DATOS!C$9),H1474:H1478=DATOS!B$4),ROW(G1474:G1478))</f>
        <v>0</v>
      </c>
      <c r="R1474" s="31" t="str">
        <f t="shared" ca="1" si="0"/>
        <v/>
      </c>
      <c r="S1474" s="31">
        <f t="shared" ca="1" si="8"/>
        <v>0</v>
      </c>
      <c r="T1474" s="32"/>
      <c r="U1474" s="32"/>
      <c r="V1474" s="32"/>
      <c r="W1474" s="32"/>
      <c r="X1474" s="32"/>
      <c r="Y1474" s="32"/>
      <c r="Z1474" s="32"/>
      <c r="AA1474" s="32"/>
      <c r="AB1474" s="32"/>
      <c r="AC1474" s="32"/>
      <c r="AD1474" s="32"/>
      <c r="AE1474" s="32"/>
    </row>
    <row r="1475" spans="1:31" ht="12.75">
      <c r="A1475" s="37" t="s">
        <v>5067</v>
      </c>
      <c r="B1475" s="43" t="s">
        <v>5068</v>
      </c>
      <c r="C1475" s="45" t="s">
        <v>4655</v>
      </c>
      <c r="D1475" s="45" t="s">
        <v>266</v>
      </c>
      <c r="E1475" s="121">
        <v>43796</v>
      </c>
      <c r="F1475" s="43" t="s">
        <v>12649</v>
      </c>
      <c r="G1475" s="43" t="s">
        <v>4846</v>
      </c>
      <c r="H1475" s="51" t="s">
        <v>223</v>
      </c>
      <c r="I1475" s="43" t="s">
        <v>226</v>
      </c>
      <c r="J1475" s="31"/>
      <c r="K1475" s="55"/>
      <c r="L1475" s="31"/>
      <c r="M1475" s="31"/>
      <c r="N1475" s="43" t="s">
        <v>12657</v>
      </c>
      <c r="O1475" s="121">
        <v>43798</v>
      </c>
      <c r="P1475" s="43" t="s">
        <v>347</v>
      </c>
      <c r="Q1475" s="31" t="b">
        <f>IF(AND(OR(G1475:G1479=DATOS!C$8,G1475:G1479=DATOS!C$9),H1475:H1479=DATOS!B$4),ROW(G1475:G1479))</f>
        <v>0</v>
      </c>
      <c r="R1475" s="31" t="str">
        <f t="shared" ca="1" si="0"/>
        <v/>
      </c>
      <c r="S1475" s="31">
        <f t="shared" ca="1" si="8"/>
        <v>0</v>
      </c>
      <c r="T1475" s="32"/>
      <c r="U1475" s="32"/>
      <c r="V1475" s="32"/>
      <c r="W1475" s="32"/>
      <c r="X1475" s="32"/>
      <c r="Y1475" s="32"/>
      <c r="Z1475" s="32"/>
      <c r="AA1475" s="32"/>
      <c r="AB1475" s="32"/>
      <c r="AC1475" s="32"/>
      <c r="AD1475" s="32"/>
      <c r="AE1475" s="32"/>
    </row>
    <row r="1476" spans="1:31" ht="12.75">
      <c r="A1476" s="37" t="s">
        <v>337</v>
      </c>
      <c r="B1476" s="43" t="s">
        <v>339</v>
      </c>
      <c r="C1476" s="45" t="s">
        <v>4661</v>
      </c>
      <c r="D1476" s="45" t="s">
        <v>266</v>
      </c>
      <c r="E1476" s="121">
        <v>43796</v>
      </c>
      <c r="F1476" s="43" t="s">
        <v>361</v>
      </c>
      <c r="G1476" s="43" t="s">
        <v>114</v>
      </c>
      <c r="H1476" s="51" t="s">
        <v>223</v>
      </c>
      <c r="I1476" s="43" t="s">
        <v>226</v>
      </c>
      <c r="J1476" s="31"/>
      <c r="K1476" s="55"/>
      <c r="L1476" s="31"/>
      <c r="M1476" s="31"/>
      <c r="N1476" s="43" t="s">
        <v>7499</v>
      </c>
      <c r="O1476" s="121">
        <v>43796</v>
      </c>
      <c r="P1476" s="43" t="s">
        <v>276</v>
      </c>
      <c r="Q1476" s="31" t="b">
        <f>IF(AND(OR(G1476:G1480=DATOS!C$8,G1476:G1480=DATOS!C$9),H1476:H1480=DATOS!B$4),ROW(G1476:G1480))</f>
        <v>0</v>
      </c>
      <c r="R1476" s="31" t="str">
        <f t="shared" ca="1" si="0"/>
        <v/>
      </c>
      <c r="S1476" s="31">
        <f t="shared" ca="1" si="8"/>
        <v>0</v>
      </c>
      <c r="T1476" s="32"/>
      <c r="U1476" s="32"/>
      <c r="V1476" s="32"/>
      <c r="W1476" s="32"/>
      <c r="X1476" s="32"/>
      <c r="Y1476" s="32"/>
      <c r="Z1476" s="32"/>
      <c r="AA1476" s="32"/>
      <c r="AB1476" s="32"/>
      <c r="AC1476" s="32"/>
      <c r="AD1476" s="32"/>
      <c r="AE1476" s="32"/>
    </row>
    <row r="1477" spans="1:31" ht="12.75">
      <c r="A1477" s="37" t="s">
        <v>9895</v>
      </c>
      <c r="B1477" s="43" t="s">
        <v>7445</v>
      </c>
      <c r="C1477" s="45" t="s">
        <v>5086</v>
      </c>
      <c r="D1477" s="45" t="s">
        <v>266</v>
      </c>
      <c r="E1477" s="121">
        <v>43796</v>
      </c>
      <c r="F1477" s="43" t="s">
        <v>361</v>
      </c>
      <c r="G1477" s="43" t="s">
        <v>114</v>
      </c>
      <c r="H1477" s="51" t="s">
        <v>223</v>
      </c>
      <c r="I1477" s="43" t="s">
        <v>226</v>
      </c>
      <c r="J1477" s="31"/>
      <c r="K1477" s="55"/>
      <c r="L1477" s="31"/>
      <c r="M1477" s="31"/>
      <c r="N1477" s="43" t="s">
        <v>12711</v>
      </c>
      <c r="O1477" s="121">
        <v>43796</v>
      </c>
      <c r="P1477" s="43" t="s">
        <v>276</v>
      </c>
      <c r="Q1477" s="31" t="b">
        <f>IF(AND(OR(G1477:G1481=DATOS!C$8,G1477:G1481=DATOS!C$9),H1477:H1481=DATOS!B$4),ROW(G1477:G1481))</f>
        <v>0</v>
      </c>
      <c r="R1477" s="31" t="str">
        <f t="shared" ca="1" si="0"/>
        <v/>
      </c>
      <c r="S1477" s="31">
        <f t="shared" ca="1" si="8"/>
        <v>0</v>
      </c>
      <c r="T1477" s="32"/>
      <c r="U1477" s="32"/>
      <c r="V1477" s="32"/>
      <c r="W1477" s="32"/>
      <c r="X1477" s="32"/>
      <c r="Y1477" s="32"/>
      <c r="Z1477" s="32"/>
      <c r="AA1477" s="32"/>
      <c r="AB1477" s="32"/>
      <c r="AC1477" s="32"/>
      <c r="AD1477" s="32"/>
      <c r="AE1477" s="32"/>
    </row>
    <row r="1478" spans="1:31" ht="12.75">
      <c r="A1478" s="37" t="s">
        <v>9784</v>
      </c>
      <c r="B1478" s="43" t="s">
        <v>12395</v>
      </c>
      <c r="C1478" s="45" t="s">
        <v>4726</v>
      </c>
      <c r="D1478" s="45" t="s">
        <v>266</v>
      </c>
      <c r="E1478" s="121">
        <v>43796</v>
      </c>
      <c r="F1478" s="43" t="s">
        <v>361</v>
      </c>
      <c r="G1478" s="43" t="s">
        <v>114</v>
      </c>
      <c r="H1478" s="51" t="s">
        <v>223</v>
      </c>
      <c r="I1478" s="43" t="s">
        <v>273</v>
      </c>
      <c r="J1478" s="31"/>
      <c r="K1478" s="52">
        <v>43798</v>
      </c>
      <c r="L1478" s="121">
        <v>43799</v>
      </c>
      <c r="M1478" s="31"/>
      <c r="N1478" s="43" t="s">
        <v>274</v>
      </c>
      <c r="O1478" s="48">
        <v>43802</v>
      </c>
      <c r="P1478" s="43" t="s">
        <v>276</v>
      </c>
      <c r="Q1478" s="31" t="b">
        <f>IF(AND(OR(G1478:G1482=DATOS!C$8,G1478:G1482=DATOS!C$9),H1478:H1482=DATOS!B$4),ROW(G1478:G1482))</f>
        <v>0</v>
      </c>
      <c r="R1478" s="31" t="str">
        <f t="shared" ca="1" si="0"/>
        <v/>
      </c>
      <c r="S1478" s="31">
        <f t="shared" ca="1" si="8"/>
        <v>0</v>
      </c>
      <c r="T1478" s="32"/>
      <c r="U1478" s="32"/>
      <c r="V1478" s="32"/>
      <c r="W1478" s="32"/>
      <c r="X1478" s="32"/>
      <c r="Y1478" s="32"/>
      <c r="Z1478" s="32"/>
      <c r="AA1478" s="32"/>
      <c r="AB1478" s="32"/>
      <c r="AC1478" s="32"/>
      <c r="AD1478" s="32"/>
      <c r="AE1478" s="32"/>
    </row>
    <row r="1479" spans="1:31" ht="12.75">
      <c r="A1479" s="37" t="s">
        <v>12715</v>
      </c>
      <c r="B1479" s="43" t="s">
        <v>9418</v>
      </c>
      <c r="C1479" s="45" t="s">
        <v>414</v>
      </c>
      <c r="D1479" s="45" t="s">
        <v>100</v>
      </c>
      <c r="E1479" s="121">
        <v>43797</v>
      </c>
      <c r="F1479" s="43" t="s">
        <v>12716</v>
      </c>
      <c r="G1479" s="43" t="s">
        <v>114</v>
      </c>
      <c r="H1479" s="51" t="s">
        <v>223</v>
      </c>
      <c r="I1479" s="43" t="s">
        <v>126</v>
      </c>
      <c r="J1479" s="31"/>
      <c r="K1479" s="55"/>
      <c r="L1479" s="31"/>
      <c r="M1479" s="31"/>
      <c r="N1479" s="43" t="s">
        <v>12717</v>
      </c>
      <c r="O1479" s="121">
        <v>43797</v>
      </c>
      <c r="P1479" s="43" t="s">
        <v>347</v>
      </c>
      <c r="Q1479" s="31" t="b">
        <f>IF(AND(OR(G1479:G1483=DATOS!C$8,G1479:G1483=DATOS!C$9),H1479:H1483=DATOS!B$4),ROW(G1479:G1483))</f>
        <v>0</v>
      </c>
      <c r="R1479" s="31" t="str">
        <f t="shared" ca="1" si="0"/>
        <v/>
      </c>
      <c r="S1479" s="31">
        <f t="shared" ca="1" si="8"/>
        <v>0</v>
      </c>
      <c r="T1479" s="32"/>
      <c r="U1479" s="32"/>
      <c r="V1479" s="32"/>
      <c r="W1479" s="32"/>
      <c r="X1479" s="32"/>
      <c r="Y1479" s="32"/>
      <c r="Z1479" s="32"/>
      <c r="AA1479" s="32"/>
      <c r="AB1479" s="32"/>
      <c r="AC1479" s="32"/>
      <c r="AD1479" s="32"/>
      <c r="AE1479" s="32"/>
    </row>
    <row r="1480" spans="1:31" ht="12.75">
      <c r="A1480" s="37" t="s">
        <v>12720</v>
      </c>
      <c r="B1480" s="43" t="s">
        <v>12483</v>
      </c>
      <c r="C1480" s="45" t="s">
        <v>4655</v>
      </c>
      <c r="D1480" s="45" t="s">
        <v>100</v>
      </c>
      <c r="E1480" s="121">
        <v>43797</v>
      </c>
      <c r="F1480" s="43" t="s">
        <v>12649</v>
      </c>
      <c r="G1480" s="43" t="s">
        <v>4846</v>
      </c>
      <c r="H1480" s="51" t="s">
        <v>223</v>
      </c>
      <c r="I1480" s="43" t="s">
        <v>226</v>
      </c>
      <c r="J1480" s="31"/>
      <c r="K1480" s="55"/>
      <c r="L1480" s="31"/>
      <c r="M1480" s="31"/>
      <c r="N1480" s="31"/>
      <c r="O1480" s="121">
        <v>43797</v>
      </c>
      <c r="P1480" s="43" t="s">
        <v>347</v>
      </c>
      <c r="Q1480" s="31" t="b">
        <f>IF(AND(OR(G1480:G1484=DATOS!C$8,G1480:G1484=DATOS!C$9),H1480:H1484=DATOS!B$4),ROW(G1480:G1484))</f>
        <v>0</v>
      </c>
      <c r="R1480" s="31" t="str">
        <f t="shared" ca="1" si="0"/>
        <v/>
      </c>
      <c r="S1480" s="31">
        <f t="shared" ca="1" si="8"/>
        <v>0</v>
      </c>
      <c r="T1480" s="32"/>
      <c r="U1480" s="32"/>
      <c r="V1480" s="32"/>
      <c r="W1480" s="32"/>
      <c r="X1480" s="32"/>
      <c r="Y1480" s="32"/>
      <c r="Z1480" s="32"/>
      <c r="AA1480" s="32"/>
      <c r="AB1480" s="32"/>
      <c r="AC1480" s="32"/>
      <c r="AD1480" s="32"/>
      <c r="AE1480" s="32"/>
    </row>
    <row r="1481" spans="1:31" ht="12.75">
      <c r="A1481" s="37" t="s">
        <v>9292</v>
      </c>
      <c r="B1481" s="43" t="s">
        <v>662</v>
      </c>
      <c r="C1481" s="45" t="s">
        <v>664</v>
      </c>
      <c r="D1481" s="45" t="s">
        <v>266</v>
      </c>
      <c r="E1481" s="121">
        <v>43797</v>
      </c>
      <c r="F1481" s="43" t="s">
        <v>12724</v>
      </c>
      <c r="G1481" s="43" t="s">
        <v>114</v>
      </c>
      <c r="H1481" s="51" t="s">
        <v>223</v>
      </c>
      <c r="I1481" s="43" t="s">
        <v>273</v>
      </c>
      <c r="J1481" s="31"/>
      <c r="K1481" s="55"/>
      <c r="L1481" s="31"/>
      <c r="M1481" s="31"/>
      <c r="N1481" s="43" t="s">
        <v>7368</v>
      </c>
      <c r="O1481" s="121">
        <v>43798</v>
      </c>
      <c r="P1481" s="43" t="s">
        <v>276</v>
      </c>
      <c r="Q1481" s="31" t="b">
        <f>IF(AND(OR(G1481:G1485=DATOS!C$8,G1481:G1485=DATOS!C$9),H1481:H1485=DATOS!B$4),ROW(G1481:G1485))</f>
        <v>0</v>
      </c>
      <c r="R1481" s="31" t="str">
        <f t="shared" ca="1" si="0"/>
        <v/>
      </c>
      <c r="S1481" s="31">
        <f t="shared" ca="1" si="8"/>
        <v>0</v>
      </c>
      <c r="T1481" s="32"/>
      <c r="U1481" s="32"/>
      <c r="V1481" s="32"/>
      <c r="W1481" s="32"/>
      <c r="X1481" s="32"/>
      <c r="Y1481" s="32"/>
      <c r="Z1481" s="32"/>
      <c r="AA1481" s="32"/>
      <c r="AB1481" s="32"/>
      <c r="AC1481" s="32"/>
      <c r="AD1481" s="32"/>
      <c r="AE1481" s="32"/>
    </row>
    <row r="1482" spans="1:31" ht="12.75">
      <c r="A1482" s="37" t="s">
        <v>12727</v>
      </c>
      <c r="B1482" s="43" t="s">
        <v>12483</v>
      </c>
      <c r="C1482" s="45" t="s">
        <v>4655</v>
      </c>
      <c r="D1482" s="45" t="s">
        <v>100</v>
      </c>
      <c r="E1482" s="121">
        <v>43797</v>
      </c>
      <c r="F1482" s="43" t="s">
        <v>12728</v>
      </c>
      <c r="G1482" s="43" t="s">
        <v>271</v>
      </c>
      <c r="H1482" s="51" t="s">
        <v>223</v>
      </c>
      <c r="I1482" s="43" t="s">
        <v>226</v>
      </c>
      <c r="J1482" s="31"/>
      <c r="K1482" s="55"/>
      <c r="L1482" s="31"/>
      <c r="M1482" s="31"/>
      <c r="N1482" s="43" t="s">
        <v>12729</v>
      </c>
      <c r="O1482" s="121">
        <v>43799</v>
      </c>
      <c r="P1482" s="43" t="s">
        <v>347</v>
      </c>
      <c r="Q1482" s="31" t="b">
        <f>IF(AND(OR(G1482:G1486=DATOS!C$8,G1482:G1486=DATOS!C$9),H1482:H1486=DATOS!B$4),ROW(G1482:G1486))</f>
        <v>0</v>
      </c>
      <c r="R1482" s="31" t="str">
        <f t="shared" ca="1" si="0"/>
        <v/>
      </c>
      <c r="S1482" s="31">
        <f t="shared" ca="1" si="8"/>
        <v>0</v>
      </c>
      <c r="T1482" s="32"/>
      <c r="U1482" s="32"/>
      <c r="V1482" s="32"/>
      <c r="W1482" s="32"/>
      <c r="X1482" s="32"/>
      <c r="Y1482" s="32"/>
      <c r="Z1482" s="32"/>
      <c r="AA1482" s="32"/>
      <c r="AB1482" s="32"/>
      <c r="AC1482" s="32"/>
      <c r="AD1482" s="32"/>
      <c r="AE1482" s="32"/>
    </row>
    <row r="1483" spans="1:31" ht="12.75">
      <c r="A1483" s="37" t="s">
        <v>9262</v>
      </c>
      <c r="B1483" s="43" t="s">
        <v>9263</v>
      </c>
      <c r="C1483" s="45" t="s">
        <v>4655</v>
      </c>
      <c r="D1483" s="45" t="s">
        <v>100</v>
      </c>
      <c r="E1483" s="121">
        <v>43797</v>
      </c>
      <c r="F1483" s="43" t="s">
        <v>481</v>
      </c>
      <c r="G1483" s="43" t="s">
        <v>483</v>
      </c>
      <c r="H1483" s="51" t="s">
        <v>223</v>
      </c>
      <c r="I1483" s="43" t="s">
        <v>226</v>
      </c>
      <c r="J1483" s="31"/>
      <c r="K1483" s="52">
        <v>43812</v>
      </c>
      <c r="L1483" s="48">
        <v>43813</v>
      </c>
      <c r="M1483" s="48">
        <v>43816</v>
      </c>
      <c r="N1483" s="43" t="s">
        <v>12732</v>
      </c>
      <c r="O1483" s="121">
        <v>43819</v>
      </c>
      <c r="P1483" s="43" t="s">
        <v>347</v>
      </c>
      <c r="Q1483" s="31" t="b">
        <f>IF(AND(OR(G1483:G1487=DATOS!C$8,G1483:G1487=DATOS!C$9),H1483:H1487=DATOS!B$4),ROW(G1483:G1487))</f>
        <v>0</v>
      </c>
      <c r="R1483" s="31" t="str">
        <f t="shared" ca="1" si="0"/>
        <v/>
      </c>
      <c r="S1483" s="31">
        <f t="shared" ca="1" si="8"/>
        <v>0</v>
      </c>
      <c r="T1483" s="32"/>
      <c r="U1483" s="32"/>
      <c r="V1483" s="32"/>
      <c r="W1483" s="32"/>
      <c r="X1483" s="32"/>
      <c r="Y1483" s="32"/>
      <c r="Z1483" s="32"/>
      <c r="AA1483" s="32"/>
      <c r="AB1483" s="32"/>
      <c r="AC1483" s="32"/>
      <c r="AD1483" s="32"/>
      <c r="AE1483" s="32"/>
    </row>
    <row r="1484" spans="1:31" ht="12.75">
      <c r="A1484" s="37" t="s">
        <v>5571</v>
      </c>
      <c r="B1484" s="43" t="s">
        <v>7728</v>
      </c>
      <c r="C1484" s="45" t="s">
        <v>785</v>
      </c>
      <c r="D1484" s="45" t="s">
        <v>266</v>
      </c>
      <c r="E1484" s="121">
        <v>43797</v>
      </c>
      <c r="F1484" s="43" t="s">
        <v>361</v>
      </c>
      <c r="G1484" s="43" t="s">
        <v>114</v>
      </c>
      <c r="H1484" s="51" t="s">
        <v>223</v>
      </c>
      <c r="I1484" s="43" t="s">
        <v>273</v>
      </c>
      <c r="J1484" s="31"/>
      <c r="K1484" s="55"/>
      <c r="L1484" s="31"/>
      <c r="M1484" s="31"/>
      <c r="N1484" s="43" t="s">
        <v>7499</v>
      </c>
      <c r="O1484" s="121">
        <v>43797</v>
      </c>
      <c r="P1484" s="43" t="s">
        <v>276</v>
      </c>
      <c r="Q1484" s="31" t="b">
        <f>IF(AND(OR(G1484:G1488=DATOS!C$8,G1484:G1488=DATOS!C$9),H1484:H1488=DATOS!B$4),ROW(G1484:G1488))</f>
        <v>0</v>
      </c>
      <c r="R1484" s="31" t="str">
        <f t="shared" ca="1" si="0"/>
        <v/>
      </c>
      <c r="S1484" s="31">
        <f t="shared" ca="1" si="8"/>
        <v>0</v>
      </c>
      <c r="T1484" s="32"/>
      <c r="U1484" s="32"/>
      <c r="V1484" s="32"/>
      <c r="W1484" s="32"/>
      <c r="X1484" s="32"/>
      <c r="Y1484" s="32"/>
      <c r="Z1484" s="32"/>
      <c r="AA1484" s="32"/>
      <c r="AB1484" s="32"/>
      <c r="AC1484" s="32"/>
      <c r="AD1484" s="32"/>
      <c r="AE1484" s="32"/>
    </row>
    <row r="1485" spans="1:31" ht="12.75">
      <c r="A1485" s="37" t="s">
        <v>12737</v>
      </c>
      <c r="B1485" s="43" t="s">
        <v>12738</v>
      </c>
      <c r="C1485" s="45" t="s">
        <v>380</v>
      </c>
      <c r="D1485" s="45" t="s">
        <v>100</v>
      </c>
      <c r="E1485" s="121">
        <v>43798</v>
      </c>
      <c r="F1485" s="43" t="s">
        <v>5619</v>
      </c>
      <c r="G1485" s="43" t="s">
        <v>384</v>
      </c>
      <c r="H1485" s="51" t="s">
        <v>223</v>
      </c>
      <c r="I1485" s="43" t="s">
        <v>226</v>
      </c>
      <c r="J1485" s="31"/>
      <c r="K1485" s="55"/>
      <c r="L1485" s="31"/>
      <c r="M1485" s="31"/>
      <c r="N1485" s="43" t="s">
        <v>5993</v>
      </c>
      <c r="O1485" s="48">
        <v>43802</v>
      </c>
      <c r="P1485" s="43" t="s">
        <v>389</v>
      </c>
      <c r="Q1485" s="31" t="b">
        <f>IF(AND(OR(G1485:G1489=DATOS!C$8,G1485:G1489=DATOS!C$9),H1485:H1489=DATOS!B$4),ROW(G1485:G1489))</f>
        <v>0</v>
      </c>
      <c r="R1485" s="31" t="str">
        <f t="shared" ca="1" si="0"/>
        <v/>
      </c>
      <c r="S1485" s="31">
        <f t="shared" ca="1" si="8"/>
        <v>0</v>
      </c>
      <c r="T1485" s="32"/>
      <c r="U1485" s="32"/>
      <c r="V1485" s="32"/>
      <c r="W1485" s="32"/>
      <c r="X1485" s="32"/>
      <c r="Y1485" s="32"/>
      <c r="Z1485" s="32"/>
      <c r="AA1485" s="32"/>
      <c r="AB1485" s="32"/>
      <c r="AC1485" s="32"/>
      <c r="AD1485" s="32"/>
      <c r="AE1485" s="32"/>
    </row>
    <row r="1486" spans="1:31" ht="12.75">
      <c r="A1486" s="37" t="s">
        <v>4907</v>
      </c>
      <c r="B1486" s="43" t="s">
        <v>11939</v>
      </c>
      <c r="C1486" s="45" t="s">
        <v>624</v>
      </c>
      <c r="D1486" s="45" t="s">
        <v>100</v>
      </c>
      <c r="E1486" s="121">
        <v>43798</v>
      </c>
      <c r="F1486" s="43" t="s">
        <v>12742</v>
      </c>
      <c r="G1486" s="43" t="s">
        <v>271</v>
      </c>
      <c r="H1486" s="51" t="s">
        <v>223</v>
      </c>
      <c r="I1486" s="43" t="s">
        <v>226</v>
      </c>
      <c r="J1486" s="31"/>
      <c r="K1486" s="55"/>
      <c r="L1486" s="31"/>
      <c r="M1486" s="31"/>
      <c r="N1486" s="43" t="s">
        <v>12743</v>
      </c>
      <c r="O1486" s="48">
        <v>43802</v>
      </c>
      <c r="P1486" s="43" t="s">
        <v>276</v>
      </c>
      <c r="Q1486" s="31" t="b">
        <f>IF(AND(OR(G1486:G1490=DATOS!C$8,G1486:G1490=DATOS!C$9),H1486:H1490=DATOS!B$4),ROW(G1486:G1490))</f>
        <v>0</v>
      </c>
      <c r="R1486" s="31" t="str">
        <f t="shared" ca="1" si="0"/>
        <v/>
      </c>
      <c r="S1486" s="31">
        <f t="shared" ca="1" si="8"/>
        <v>0</v>
      </c>
      <c r="T1486" s="32"/>
      <c r="U1486" s="32"/>
      <c r="V1486" s="32"/>
      <c r="W1486" s="32"/>
      <c r="X1486" s="32"/>
      <c r="Y1486" s="32"/>
      <c r="Z1486" s="32"/>
      <c r="AA1486" s="32"/>
      <c r="AB1486" s="32"/>
      <c r="AC1486" s="32"/>
      <c r="AD1486" s="32"/>
      <c r="AE1486" s="32"/>
    </row>
    <row r="1487" spans="1:31" ht="12.75">
      <c r="A1487" s="37" t="s">
        <v>12746</v>
      </c>
      <c r="B1487" s="43" t="s">
        <v>10808</v>
      </c>
      <c r="C1487" s="45" t="s">
        <v>263</v>
      </c>
      <c r="D1487" s="45" t="s">
        <v>100</v>
      </c>
      <c r="E1487" s="121">
        <v>43798</v>
      </c>
      <c r="F1487" s="43" t="s">
        <v>12747</v>
      </c>
      <c r="G1487" s="43" t="s">
        <v>114</v>
      </c>
      <c r="H1487" s="51" t="s">
        <v>118</v>
      </c>
      <c r="I1487" s="43" t="s">
        <v>226</v>
      </c>
      <c r="J1487" s="31"/>
      <c r="K1487" s="52">
        <v>43799</v>
      </c>
      <c r="L1487" s="48">
        <v>43802</v>
      </c>
      <c r="M1487" s="31"/>
      <c r="N1487" s="31"/>
      <c r="O1487" s="31"/>
      <c r="P1487" s="31"/>
      <c r="Q1487" s="31" t="b">
        <f>IF(AND(OR(G1487:G1491=DATOS!C$8,G1487:G1491=DATOS!C$9),H1487:H1491=DATOS!B$4),ROW(G1487:G1491))</f>
        <v>0</v>
      </c>
      <c r="R1487" s="31" t="str">
        <f t="shared" ca="1" si="0"/>
        <v>SEG</v>
      </c>
      <c r="S1487" s="31">
        <f t="shared" ca="1" si="8"/>
        <v>39</v>
      </c>
      <c r="T1487" s="32"/>
      <c r="U1487" s="32"/>
      <c r="V1487" s="32"/>
      <c r="W1487" s="32"/>
      <c r="X1487" s="32"/>
      <c r="Y1487" s="32"/>
      <c r="Z1487" s="32"/>
      <c r="AA1487" s="32"/>
      <c r="AB1487" s="32"/>
      <c r="AC1487" s="32"/>
      <c r="AD1487" s="32"/>
      <c r="AE1487" s="32"/>
    </row>
    <row r="1488" spans="1:31" ht="12.75">
      <c r="A1488" s="37" t="s">
        <v>7877</v>
      </c>
      <c r="B1488" s="43" t="s">
        <v>5198</v>
      </c>
      <c r="C1488" s="45" t="s">
        <v>4767</v>
      </c>
      <c r="D1488" s="45" t="s">
        <v>100</v>
      </c>
      <c r="E1488" s="121">
        <v>43799</v>
      </c>
      <c r="F1488" s="43" t="s">
        <v>4710</v>
      </c>
      <c r="G1488" s="43" t="s">
        <v>114</v>
      </c>
      <c r="H1488" s="51" t="s">
        <v>223</v>
      </c>
      <c r="I1488" s="43" t="s">
        <v>226</v>
      </c>
      <c r="J1488" s="31"/>
      <c r="K1488" s="55"/>
      <c r="L1488" s="31"/>
      <c r="M1488" s="31"/>
      <c r="N1488" s="43" t="s">
        <v>12754</v>
      </c>
      <c r="O1488" s="121">
        <v>43799</v>
      </c>
      <c r="P1488" s="43" t="s">
        <v>347</v>
      </c>
      <c r="Q1488" s="31" t="b">
        <f>IF(AND(OR(G1488:G1492=DATOS!C$8,G1488:G1492=DATOS!C$9),H1488:H1492=DATOS!B$4),ROW(G1488:G1492))</f>
        <v>0</v>
      </c>
      <c r="R1488" s="31" t="str">
        <f t="shared" ca="1" si="0"/>
        <v/>
      </c>
      <c r="S1488" s="31">
        <f t="shared" ca="1" si="8"/>
        <v>0</v>
      </c>
      <c r="T1488" s="32"/>
      <c r="U1488" s="32"/>
      <c r="V1488" s="32"/>
      <c r="W1488" s="32"/>
      <c r="X1488" s="32"/>
      <c r="Y1488" s="32"/>
      <c r="Z1488" s="32"/>
      <c r="AA1488" s="32"/>
      <c r="AB1488" s="32"/>
      <c r="AC1488" s="32"/>
      <c r="AD1488" s="32"/>
      <c r="AE1488" s="32"/>
    </row>
    <row r="1489" spans="1:31" ht="12.75">
      <c r="A1489" s="37" t="s">
        <v>12755</v>
      </c>
      <c r="B1489" s="43" t="s">
        <v>8797</v>
      </c>
      <c r="C1489" s="45" t="s">
        <v>380</v>
      </c>
      <c r="D1489" s="45" t="s">
        <v>100</v>
      </c>
      <c r="E1489" s="121">
        <v>43799</v>
      </c>
      <c r="F1489" s="43" t="s">
        <v>5728</v>
      </c>
      <c r="G1489" s="43" t="s">
        <v>384</v>
      </c>
      <c r="H1489" s="51" t="s">
        <v>223</v>
      </c>
      <c r="I1489" s="43" t="s">
        <v>226</v>
      </c>
      <c r="J1489" s="31"/>
      <c r="K1489" s="52">
        <v>43772</v>
      </c>
      <c r="L1489" s="31"/>
      <c r="M1489" s="31"/>
      <c r="N1489" s="43" t="s">
        <v>12756</v>
      </c>
      <c r="O1489" s="48">
        <v>43803</v>
      </c>
      <c r="P1489" s="43" t="s">
        <v>389</v>
      </c>
      <c r="Q1489" s="31" t="b">
        <f>IF(AND(OR(G1489:G1493=DATOS!C$8,G1489:G1493=DATOS!C$9),H1489:H1493=DATOS!B$4),ROW(G1489:G1493))</f>
        <v>0</v>
      </c>
      <c r="R1489" s="31" t="str">
        <f t="shared" ca="1" si="0"/>
        <v/>
      </c>
      <c r="S1489" s="31">
        <f t="shared" ca="1" si="8"/>
        <v>0</v>
      </c>
      <c r="T1489" s="32"/>
      <c r="U1489" s="32"/>
      <c r="V1489" s="32"/>
      <c r="W1489" s="32"/>
      <c r="X1489" s="32"/>
      <c r="Y1489" s="32"/>
      <c r="Z1489" s="32"/>
      <c r="AA1489" s="32"/>
      <c r="AB1489" s="32"/>
      <c r="AC1489" s="32"/>
      <c r="AD1489" s="32"/>
      <c r="AE1489" s="32"/>
    </row>
    <row r="1490" spans="1:31" ht="12.75">
      <c r="A1490" s="37" t="s">
        <v>12759</v>
      </c>
      <c r="B1490" s="43" t="s">
        <v>5318</v>
      </c>
      <c r="C1490" s="45" t="s">
        <v>216</v>
      </c>
      <c r="D1490" s="45" t="s">
        <v>266</v>
      </c>
      <c r="E1490" s="121">
        <v>43799</v>
      </c>
      <c r="F1490" s="43" t="s">
        <v>12475</v>
      </c>
      <c r="G1490" s="43" t="s">
        <v>114</v>
      </c>
      <c r="H1490" s="51" t="s">
        <v>223</v>
      </c>
      <c r="I1490" s="43" t="s">
        <v>226</v>
      </c>
      <c r="J1490" s="31"/>
      <c r="K1490" s="55"/>
      <c r="L1490" s="31"/>
      <c r="M1490" s="31"/>
      <c r="N1490" s="43" t="s">
        <v>274</v>
      </c>
      <c r="O1490" s="48">
        <v>43803</v>
      </c>
      <c r="P1490" s="43" t="s">
        <v>276</v>
      </c>
      <c r="Q1490" s="31" t="b">
        <f>IF(AND(OR(G1490:G1494=DATOS!C$8,G1490:G1494=DATOS!C$9),H1490:H1494=DATOS!B$4),ROW(G1490:G1494))</f>
        <v>0</v>
      </c>
      <c r="R1490" s="31" t="str">
        <f t="shared" ca="1" si="0"/>
        <v/>
      </c>
      <c r="S1490" s="31">
        <f t="shared" ca="1" si="8"/>
        <v>0</v>
      </c>
      <c r="T1490" s="32"/>
      <c r="U1490" s="32"/>
      <c r="V1490" s="32"/>
      <c r="W1490" s="32"/>
      <c r="X1490" s="32"/>
      <c r="Y1490" s="32"/>
      <c r="Z1490" s="32"/>
      <c r="AA1490" s="32"/>
      <c r="AB1490" s="32"/>
      <c r="AC1490" s="32"/>
      <c r="AD1490" s="32"/>
      <c r="AE1490" s="32"/>
    </row>
    <row r="1491" spans="1:31" ht="12.75">
      <c r="A1491" s="37" t="s">
        <v>7948</v>
      </c>
      <c r="B1491" s="43" t="s">
        <v>5727</v>
      </c>
      <c r="C1491" s="45" t="s">
        <v>216</v>
      </c>
      <c r="D1491" s="45" t="s">
        <v>266</v>
      </c>
      <c r="E1491" s="121">
        <v>43799</v>
      </c>
      <c r="F1491" s="43" t="s">
        <v>12765</v>
      </c>
      <c r="G1491" s="43" t="s">
        <v>271</v>
      </c>
      <c r="H1491" s="51" t="s">
        <v>223</v>
      </c>
      <c r="I1491" s="43" t="s">
        <v>226</v>
      </c>
      <c r="J1491" s="31"/>
      <c r="K1491" s="52">
        <v>43802</v>
      </c>
      <c r="L1491" s="31"/>
      <c r="M1491" s="31"/>
      <c r="N1491" s="43" t="s">
        <v>12766</v>
      </c>
      <c r="O1491" s="48">
        <v>43802</v>
      </c>
      <c r="P1491" s="43" t="s">
        <v>5576</v>
      </c>
      <c r="Q1491" s="31" t="b">
        <f>IF(AND(OR(G1491:G1495=DATOS!C$8,G1491:G1495=DATOS!C$9),H1491:H1495=DATOS!B$4),ROW(G1491:G1495))</f>
        <v>0</v>
      </c>
      <c r="R1491" s="31" t="str">
        <f t="shared" ca="1" si="0"/>
        <v/>
      </c>
      <c r="S1491" s="31">
        <f t="shared" ca="1" si="8"/>
        <v>0</v>
      </c>
      <c r="T1491" s="32"/>
      <c r="U1491" s="32"/>
      <c r="V1491" s="32"/>
      <c r="W1491" s="32"/>
      <c r="X1491" s="32"/>
      <c r="Y1491" s="32"/>
      <c r="Z1491" s="32"/>
      <c r="AA1491" s="32"/>
      <c r="AB1491" s="32"/>
      <c r="AC1491" s="32"/>
      <c r="AD1491" s="32"/>
      <c r="AE1491" s="32"/>
    </row>
    <row r="1492" spans="1:31" ht="12.75">
      <c r="A1492" s="37" t="s">
        <v>5621</v>
      </c>
      <c r="B1492" s="43" t="s">
        <v>6136</v>
      </c>
      <c r="C1492" s="45" t="s">
        <v>216</v>
      </c>
      <c r="D1492" s="45" t="s">
        <v>266</v>
      </c>
      <c r="E1492" s="121">
        <v>43799</v>
      </c>
      <c r="F1492" s="43" t="s">
        <v>864</v>
      </c>
      <c r="G1492" s="43" t="s">
        <v>271</v>
      </c>
      <c r="H1492" s="51" t="s">
        <v>223</v>
      </c>
      <c r="I1492" s="43" t="s">
        <v>273</v>
      </c>
      <c r="J1492" s="31"/>
      <c r="K1492" s="55"/>
      <c r="L1492" s="31"/>
      <c r="M1492" s="31"/>
      <c r="N1492" s="43" t="s">
        <v>274</v>
      </c>
      <c r="O1492" s="48">
        <v>43802</v>
      </c>
      <c r="P1492" s="43" t="s">
        <v>276</v>
      </c>
      <c r="Q1492" s="31" t="b">
        <f>IF(AND(OR(G1492:G1496=DATOS!C$8,G1492:G1496=DATOS!C$9),H1492:H1496=DATOS!B$4),ROW(G1492:G1496))</f>
        <v>0</v>
      </c>
      <c r="R1492" s="31" t="str">
        <f t="shared" ca="1" si="0"/>
        <v/>
      </c>
      <c r="S1492" s="31">
        <f t="shared" ca="1" si="8"/>
        <v>0</v>
      </c>
      <c r="T1492" s="32"/>
      <c r="U1492" s="32"/>
      <c r="V1492" s="32"/>
      <c r="W1492" s="32"/>
      <c r="X1492" s="32"/>
      <c r="Y1492" s="32"/>
      <c r="Z1492" s="32"/>
      <c r="AA1492" s="32"/>
      <c r="AB1492" s="32"/>
      <c r="AC1492" s="32"/>
      <c r="AD1492" s="32"/>
      <c r="AE1492" s="32"/>
    </row>
    <row r="1493" spans="1:31" ht="12.75">
      <c r="A1493" s="37" t="s">
        <v>473</v>
      </c>
      <c r="B1493" s="43" t="s">
        <v>476</v>
      </c>
      <c r="C1493" s="45" t="s">
        <v>478</v>
      </c>
      <c r="D1493" s="45" t="s">
        <v>4779</v>
      </c>
      <c r="E1493" s="48">
        <v>43801</v>
      </c>
      <c r="F1493" s="43" t="s">
        <v>12768</v>
      </c>
      <c r="G1493" s="43" t="s">
        <v>384</v>
      </c>
      <c r="H1493" s="51" t="s">
        <v>223</v>
      </c>
      <c r="I1493" s="43" t="s">
        <v>226</v>
      </c>
      <c r="J1493" s="31"/>
      <c r="K1493" s="55"/>
      <c r="L1493" s="31"/>
      <c r="M1493" s="31"/>
      <c r="N1493" s="43" t="s">
        <v>12769</v>
      </c>
      <c r="O1493" s="48">
        <v>43803</v>
      </c>
      <c r="P1493" s="43" t="s">
        <v>389</v>
      </c>
      <c r="Q1493" s="31" t="b">
        <f>IF(AND(OR(G1493:G1497=DATOS!C$8,G1493:G1497=DATOS!C$9),H1493:H1497=DATOS!B$4),ROW(G1493:G1497))</f>
        <v>0</v>
      </c>
      <c r="R1493" s="31" t="str">
        <f t="shared" ca="1" si="0"/>
        <v/>
      </c>
      <c r="S1493" s="31">
        <f t="shared" ca="1" si="8"/>
        <v>0</v>
      </c>
      <c r="T1493" s="32"/>
      <c r="U1493" s="32"/>
      <c r="V1493" s="32"/>
      <c r="W1493" s="32"/>
      <c r="X1493" s="32"/>
      <c r="Y1493" s="32"/>
      <c r="Z1493" s="32"/>
      <c r="AA1493" s="32"/>
      <c r="AB1493" s="32"/>
      <c r="AC1493" s="32"/>
      <c r="AD1493" s="32"/>
      <c r="AE1493" s="32"/>
    </row>
    <row r="1494" spans="1:31" ht="12.75">
      <c r="A1494" s="37" t="s">
        <v>12771</v>
      </c>
      <c r="B1494" s="43" t="s">
        <v>4680</v>
      </c>
      <c r="C1494" s="45" t="s">
        <v>4681</v>
      </c>
      <c r="D1494" s="45" t="s">
        <v>4779</v>
      </c>
      <c r="E1494" s="48">
        <v>43801</v>
      </c>
      <c r="F1494" s="43" t="s">
        <v>12772</v>
      </c>
      <c r="G1494" s="43" t="s">
        <v>222</v>
      </c>
      <c r="H1494" s="51" t="s">
        <v>223</v>
      </c>
      <c r="I1494" s="43" t="s">
        <v>226</v>
      </c>
      <c r="J1494" s="31"/>
      <c r="K1494" s="55"/>
      <c r="L1494" s="31"/>
      <c r="M1494" s="31"/>
      <c r="N1494" s="43" t="s">
        <v>12773</v>
      </c>
      <c r="O1494" s="48">
        <v>43801</v>
      </c>
      <c r="P1494" s="43" t="s">
        <v>4659</v>
      </c>
      <c r="Q1494" s="31" t="b">
        <f>IF(AND(OR(G1494:G1498=DATOS!C$8,G1494:G1498=DATOS!C$9),H1494:H1498=DATOS!B$4),ROW(G1494:G1498))</f>
        <v>0</v>
      </c>
      <c r="R1494" s="31" t="str">
        <f t="shared" ca="1" si="0"/>
        <v/>
      </c>
      <c r="S1494" s="31">
        <f t="shared" ca="1" si="8"/>
        <v>0</v>
      </c>
      <c r="T1494" s="32"/>
      <c r="U1494" s="32"/>
      <c r="V1494" s="32"/>
      <c r="W1494" s="32"/>
      <c r="X1494" s="32"/>
      <c r="Y1494" s="32"/>
      <c r="Z1494" s="32"/>
      <c r="AA1494" s="32"/>
      <c r="AB1494" s="32"/>
      <c r="AC1494" s="32"/>
      <c r="AD1494" s="32"/>
      <c r="AE1494" s="32"/>
    </row>
    <row r="1495" spans="1:31" ht="12.75">
      <c r="A1495" s="37" t="s">
        <v>12775</v>
      </c>
      <c r="B1495" s="43" t="s">
        <v>12738</v>
      </c>
      <c r="C1495" s="45" t="s">
        <v>380</v>
      </c>
      <c r="D1495" s="45" t="s">
        <v>4779</v>
      </c>
      <c r="E1495" s="48">
        <v>43802</v>
      </c>
      <c r="F1495" s="43" t="s">
        <v>5888</v>
      </c>
      <c r="G1495" s="43" t="s">
        <v>384</v>
      </c>
      <c r="H1495" s="51" t="s">
        <v>223</v>
      </c>
      <c r="I1495" s="43" t="s">
        <v>226</v>
      </c>
      <c r="J1495" s="31"/>
      <c r="K1495" s="55"/>
      <c r="L1495" s="31"/>
      <c r="M1495" s="31"/>
      <c r="N1495" s="43" t="s">
        <v>12776</v>
      </c>
      <c r="O1495" s="48">
        <v>43802</v>
      </c>
      <c r="P1495" s="43" t="s">
        <v>389</v>
      </c>
      <c r="Q1495" s="31" t="b">
        <f>IF(AND(OR(G1495:G1499=DATOS!C$8,G1495:G1499=DATOS!C$9),H1495:H1499=DATOS!B$4),ROW(G1495:G1499))</f>
        <v>0</v>
      </c>
      <c r="R1495" s="31" t="str">
        <f t="shared" ca="1" si="0"/>
        <v/>
      </c>
      <c r="S1495" s="31">
        <f t="shared" ca="1" si="8"/>
        <v>0</v>
      </c>
      <c r="T1495" s="32"/>
      <c r="U1495" s="32"/>
      <c r="V1495" s="32"/>
      <c r="W1495" s="32"/>
      <c r="X1495" s="32"/>
      <c r="Y1495" s="32"/>
      <c r="Z1495" s="32"/>
      <c r="AA1495" s="32"/>
      <c r="AB1495" s="32"/>
      <c r="AC1495" s="32"/>
      <c r="AD1495" s="32"/>
      <c r="AE1495" s="32"/>
    </row>
    <row r="1496" spans="1:31" ht="12.75">
      <c r="A1496" s="37" t="s">
        <v>12780</v>
      </c>
      <c r="B1496" s="43" t="s">
        <v>12781</v>
      </c>
      <c r="C1496" s="45" t="s">
        <v>4655</v>
      </c>
      <c r="D1496" s="45" t="s">
        <v>100</v>
      </c>
      <c r="E1496" s="48">
        <v>43802</v>
      </c>
      <c r="F1496" s="43" t="s">
        <v>12475</v>
      </c>
      <c r="G1496" s="43" t="s">
        <v>384</v>
      </c>
      <c r="H1496" s="51" t="s">
        <v>223</v>
      </c>
      <c r="I1496" s="43" t="s">
        <v>273</v>
      </c>
      <c r="J1496" s="31"/>
      <c r="K1496" s="52">
        <v>43805</v>
      </c>
      <c r="L1496" s="31"/>
      <c r="M1496" s="31"/>
      <c r="N1496" s="43" t="s">
        <v>12782</v>
      </c>
      <c r="O1496" s="48">
        <v>43806</v>
      </c>
      <c r="P1496" s="43" t="s">
        <v>389</v>
      </c>
      <c r="Q1496" s="31" t="b">
        <f>IF(AND(OR(G1496:G1500=DATOS!C$8,G1496:G1500=DATOS!C$9),H1496:H1500=DATOS!B$4),ROW(G1496:G1500))</f>
        <v>0</v>
      </c>
      <c r="R1496" s="31" t="str">
        <f t="shared" ca="1" si="0"/>
        <v/>
      </c>
      <c r="S1496" s="31">
        <f t="shared" ca="1" si="8"/>
        <v>0</v>
      </c>
      <c r="T1496" s="32"/>
      <c r="U1496" s="32"/>
      <c r="V1496" s="32"/>
      <c r="W1496" s="32"/>
      <c r="X1496" s="32"/>
      <c r="Y1496" s="32"/>
      <c r="Z1496" s="32"/>
      <c r="AA1496" s="32"/>
      <c r="AB1496" s="32"/>
      <c r="AC1496" s="32"/>
      <c r="AD1496" s="32"/>
      <c r="AE1496" s="32"/>
    </row>
    <row r="1497" spans="1:31" ht="12.75">
      <c r="A1497" s="37" t="s">
        <v>6224</v>
      </c>
      <c r="B1497" s="43" t="s">
        <v>6270</v>
      </c>
      <c r="C1497" s="45" t="s">
        <v>4767</v>
      </c>
      <c r="D1497" s="45" t="s">
        <v>100</v>
      </c>
      <c r="E1497" s="48">
        <v>43802</v>
      </c>
      <c r="F1497" s="43" t="s">
        <v>12784</v>
      </c>
      <c r="G1497" s="43" t="s">
        <v>384</v>
      </c>
      <c r="H1497" s="51" t="s">
        <v>223</v>
      </c>
      <c r="I1497" s="43" t="s">
        <v>273</v>
      </c>
      <c r="J1497" s="31"/>
      <c r="K1497" s="52">
        <v>43805</v>
      </c>
      <c r="L1497" s="31"/>
      <c r="M1497" s="31"/>
      <c r="N1497" s="43" t="s">
        <v>12786</v>
      </c>
      <c r="O1497" s="121">
        <v>43809</v>
      </c>
      <c r="P1497" s="43" t="s">
        <v>5576</v>
      </c>
      <c r="Q1497" s="31" t="b">
        <f>IF(AND(OR(G1497:G1501=DATOS!C$8,G1497:G1501=DATOS!C$9),H1497:H1501=DATOS!B$4),ROW(G1497:G1501))</f>
        <v>0</v>
      </c>
      <c r="R1497" s="31" t="str">
        <f t="shared" ca="1" si="0"/>
        <v/>
      </c>
      <c r="S1497" s="31">
        <f t="shared" ca="1" si="8"/>
        <v>0</v>
      </c>
      <c r="T1497" s="32"/>
      <c r="U1497" s="32"/>
      <c r="V1497" s="32"/>
      <c r="W1497" s="32"/>
      <c r="X1497" s="32"/>
      <c r="Y1497" s="32"/>
      <c r="Z1497" s="32"/>
      <c r="AA1497" s="32"/>
      <c r="AB1497" s="32"/>
      <c r="AC1497" s="32"/>
      <c r="AD1497" s="32"/>
      <c r="AE1497" s="32"/>
    </row>
    <row r="1498" spans="1:31" ht="12.75">
      <c r="A1498" s="37" t="s">
        <v>12555</v>
      </c>
      <c r="B1498" s="43" t="s">
        <v>9249</v>
      </c>
      <c r="C1498" s="45" t="s">
        <v>898</v>
      </c>
      <c r="D1498" s="45" t="s">
        <v>100</v>
      </c>
      <c r="E1498" s="48">
        <v>43802</v>
      </c>
      <c r="F1498" s="43" t="s">
        <v>269</v>
      </c>
      <c r="G1498" s="43" t="s">
        <v>271</v>
      </c>
      <c r="H1498" s="51" t="s">
        <v>223</v>
      </c>
      <c r="I1498" s="43" t="s">
        <v>226</v>
      </c>
      <c r="J1498" s="31"/>
      <c r="K1498" s="55"/>
      <c r="L1498" s="31"/>
      <c r="M1498" s="31"/>
      <c r="N1498" s="43" t="s">
        <v>12754</v>
      </c>
      <c r="O1498" s="121">
        <v>43802</v>
      </c>
      <c r="P1498" s="43" t="s">
        <v>347</v>
      </c>
      <c r="Q1498" s="31" t="b">
        <f>IF(AND(OR(G1498:G1502=DATOS!C$8,G1498:G1502=DATOS!C$9),H1498:H1502=DATOS!B$4),ROW(G1498:G1502))</f>
        <v>0</v>
      </c>
      <c r="R1498" s="31" t="str">
        <f t="shared" ca="1" si="0"/>
        <v/>
      </c>
      <c r="S1498" s="31">
        <f t="shared" ca="1" si="8"/>
        <v>0</v>
      </c>
      <c r="T1498" s="32"/>
      <c r="U1498" s="32"/>
      <c r="V1498" s="32"/>
      <c r="W1498" s="32"/>
      <c r="X1498" s="32"/>
      <c r="Y1498" s="32"/>
      <c r="Z1498" s="32"/>
      <c r="AA1498" s="32"/>
      <c r="AB1498" s="32"/>
      <c r="AC1498" s="32"/>
      <c r="AD1498" s="32"/>
      <c r="AE1498" s="32"/>
    </row>
    <row r="1499" spans="1:31" ht="12.75">
      <c r="A1499" s="37" t="s">
        <v>12787</v>
      </c>
      <c r="B1499" s="43" t="s">
        <v>8323</v>
      </c>
      <c r="C1499" s="45" t="s">
        <v>4716</v>
      </c>
      <c r="D1499" s="45" t="s">
        <v>100</v>
      </c>
      <c r="E1499" s="48">
        <v>43802</v>
      </c>
      <c r="F1499" s="43" t="s">
        <v>12788</v>
      </c>
      <c r="G1499" s="43" t="s">
        <v>114</v>
      </c>
      <c r="H1499" s="51" t="s">
        <v>223</v>
      </c>
      <c r="I1499" s="43" t="s">
        <v>273</v>
      </c>
      <c r="J1499" s="31"/>
      <c r="K1499" s="55"/>
      <c r="L1499" s="31"/>
      <c r="M1499" s="31"/>
      <c r="N1499" s="43" t="s">
        <v>12754</v>
      </c>
      <c r="O1499" s="48">
        <v>43802</v>
      </c>
      <c r="P1499" s="43" t="s">
        <v>347</v>
      </c>
      <c r="Q1499" s="31" t="b">
        <f>IF(AND(OR(G1499:G1503=DATOS!C$8,G1499:G1503=DATOS!C$9),H1499:H1503=DATOS!B$4),ROW(G1499:G1503))</f>
        <v>0</v>
      </c>
      <c r="R1499" s="31" t="str">
        <f t="shared" ca="1" si="0"/>
        <v/>
      </c>
      <c r="S1499" s="31">
        <f t="shared" ca="1" si="8"/>
        <v>0</v>
      </c>
      <c r="T1499" s="32"/>
      <c r="U1499" s="32"/>
      <c r="V1499" s="32"/>
      <c r="W1499" s="32"/>
      <c r="X1499" s="32"/>
      <c r="Y1499" s="32"/>
      <c r="Z1499" s="32"/>
      <c r="AA1499" s="32"/>
      <c r="AB1499" s="32"/>
      <c r="AC1499" s="32"/>
      <c r="AD1499" s="32"/>
      <c r="AE1499" s="32"/>
    </row>
    <row r="1500" spans="1:31" ht="12.75">
      <c r="A1500" s="37" t="s">
        <v>12790</v>
      </c>
      <c r="B1500" s="43" t="s">
        <v>12793</v>
      </c>
      <c r="C1500" s="45" t="s">
        <v>942</v>
      </c>
      <c r="D1500" s="45" t="s">
        <v>100</v>
      </c>
      <c r="E1500" s="48">
        <v>43802</v>
      </c>
      <c r="F1500" s="43" t="s">
        <v>4791</v>
      </c>
      <c r="G1500" s="43" t="s">
        <v>384</v>
      </c>
      <c r="H1500" s="51" t="s">
        <v>223</v>
      </c>
      <c r="I1500" s="43" t="s">
        <v>273</v>
      </c>
      <c r="J1500" s="31"/>
      <c r="K1500" s="55"/>
      <c r="L1500" s="31"/>
      <c r="M1500" s="31"/>
      <c r="N1500" s="43" t="s">
        <v>12794</v>
      </c>
      <c r="O1500" s="121">
        <v>43809</v>
      </c>
      <c r="P1500" s="43" t="s">
        <v>347</v>
      </c>
      <c r="Q1500" s="31" t="b">
        <f>IF(AND(OR(G1500:G1504=DATOS!C$8,G1500:G1504=DATOS!C$9),H1500:H1504=DATOS!B$4),ROW(G1500:G1504))</f>
        <v>0</v>
      </c>
      <c r="R1500" s="31" t="str">
        <f t="shared" ca="1" si="0"/>
        <v/>
      </c>
      <c r="S1500" s="31">
        <f t="shared" ca="1" si="8"/>
        <v>0</v>
      </c>
      <c r="T1500" s="32"/>
      <c r="U1500" s="32"/>
      <c r="V1500" s="32"/>
      <c r="W1500" s="32"/>
      <c r="X1500" s="32"/>
      <c r="Y1500" s="32"/>
      <c r="Z1500" s="32"/>
      <c r="AA1500" s="32"/>
      <c r="AB1500" s="32"/>
      <c r="AC1500" s="32"/>
      <c r="AD1500" s="32"/>
      <c r="AE1500" s="32"/>
    </row>
    <row r="1501" spans="1:31" ht="12.75">
      <c r="A1501" s="37" t="s">
        <v>8534</v>
      </c>
      <c r="B1501" s="43" t="s">
        <v>7713</v>
      </c>
      <c r="C1501" s="45" t="s">
        <v>624</v>
      </c>
      <c r="D1501" s="45" t="s">
        <v>100</v>
      </c>
      <c r="E1501" s="48">
        <v>43802</v>
      </c>
      <c r="F1501" s="43" t="s">
        <v>7919</v>
      </c>
      <c r="G1501" s="43" t="s">
        <v>271</v>
      </c>
      <c r="H1501" s="51" t="s">
        <v>223</v>
      </c>
      <c r="I1501" s="43" t="s">
        <v>273</v>
      </c>
      <c r="J1501" s="31"/>
      <c r="K1501" s="52">
        <v>43812</v>
      </c>
      <c r="L1501" s="121">
        <v>43813</v>
      </c>
      <c r="M1501" s="121">
        <v>43816</v>
      </c>
      <c r="N1501" s="43" t="s">
        <v>12797</v>
      </c>
      <c r="O1501" s="121">
        <v>43816</v>
      </c>
      <c r="P1501" s="43" t="s">
        <v>347</v>
      </c>
      <c r="Q1501" s="31" t="b">
        <f>IF(AND(OR(G1501:G1505=DATOS!C$8,G1501:G1505=DATOS!C$9),H1501:H1505=DATOS!B$4),ROW(G1501:G1505))</f>
        <v>0</v>
      </c>
      <c r="R1501" s="31" t="str">
        <f t="shared" ca="1" si="0"/>
        <v/>
      </c>
      <c r="S1501" s="31">
        <f t="shared" ca="1" si="8"/>
        <v>0</v>
      </c>
      <c r="T1501" s="32"/>
      <c r="U1501" s="32"/>
      <c r="V1501" s="32"/>
      <c r="W1501" s="32"/>
      <c r="X1501" s="32"/>
      <c r="Y1501" s="32"/>
      <c r="Z1501" s="32"/>
      <c r="AA1501" s="32"/>
      <c r="AB1501" s="32"/>
      <c r="AC1501" s="32"/>
      <c r="AD1501" s="32"/>
      <c r="AE1501" s="32"/>
    </row>
    <row r="1502" spans="1:31" ht="12.75">
      <c r="A1502" s="37" t="s">
        <v>6253</v>
      </c>
      <c r="B1502" s="43" t="s">
        <v>12682</v>
      </c>
      <c r="C1502" s="45" t="s">
        <v>216</v>
      </c>
      <c r="D1502" s="45" t="s">
        <v>100</v>
      </c>
      <c r="E1502" s="48">
        <v>43802</v>
      </c>
      <c r="F1502" s="43" t="s">
        <v>7091</v>
      </c>
      <c r="G1502" s="43" t="s">
        <v>114</v>
      </c>
      <c r="H1502" s="51" t="s">
        <v>223</v>
      </c>
      <c r="I1502" s="43" t="s">
        <v>273</v>
      </c>
      <c r="J1502" s="31"/>
      <c r="K1502" s="55"/>
      <c r="L1502" s="31"/>
      <c r="M1502" s="31"/>
      <c r="N1502" s="43" t="s">
        <v>7244</v>
      </c>
      <c r="O1502" s="48">
        <v>43803</v>
      </c>
      <c r="P1502" s="43" t="s">
        <v>347</v>
      </c>
      <c r="Q1502" s="31" t="b">
        <f>IF(AND(OR(G1502:G1506=DATOS!C$8,G1502:G1506=DATOS!C$9),H1502:H1506=DATOS!B$4),ROW(G1502:G1506))</f>
        <v>0</v>
      </c>
      <c r="R1502" s="31" t="str">
        <f t="shared" ca="1" si="0"/>
        <v/>
      </c>
      <c r="S1502" s="31">
        <f t="shared" ca="1" si="8"/>
        <v>0</v>
      </c>
      <c r="T1502" s="32"/>
      <c r="U1502" s="32"/>
      <c r="V1502" s="32"/>
      <c r="W1502" s="32"/>
      <c r="X1502" s="32"/>
      <c r="Y1502" s="32"/>
      <c r="Z1502" s="32"/>
      <c r="AA1502" s="32"/>
      <c r="AB1502" s="32"/>
      <c r="AC1502" s="32"/>
      <c r="AD1502" s="32"/>
      <c r="AE1502" s="32"/>
    </row>
    <row r="1503" spans="1:31" ht="12.75">
      <c r="A1503" s="37" t="s">
        <v>12800</v>
      </c>
      <c r="B1503" s="43" t="s">
        <v>5768</v>
      </c>
      <c r="C1503" s="45" t="s">
        <v>216</v>
      </c>
      <c r="D1503" s="45" t="s">
        <v>100</v>
      </c>
      <c r="E1503" s="48">
        <v>43802</v>
      </c>
      <c r="F1503" s="43" t="s">
        <v>6446</v>
      </c>
      <c r="G1503" s="43" t="s">
        <v>114</v>
      </c>
      <c r="H1503" s="51" t="s">
        <v>223</v>
      </c>
      <c r="I1503" s="43" t="s">
        <v>226</v>
      </c>
      <c r="J1503" s="31"/>
      <c r="K1503" s="52">
        <v>43803</v>
      </c>
      <c r="L1503" s="387">
        <v>43804</v>
      </c>
      <c r="M1503" s="31"/>
      <c r="N1503" s="43" t="s">
        <v>7244</v>
      </c>
      <c r="O1503" s="48">
        <v>43805</v>
      </c>
      <c r="P1503" s="43" t="s">
        <v>347</v>
      </c>
      <c r="Q1503" s="31" t="b">
        <f>IF(AND(OR(G1503:G1507=DATOS!C$8,G1503:G1507=DATOS!C$9),H1503:H1507=DATOS!B$4),ROW(G1503:G1507))</f>
        <v>0</v>
      </c>
      <c r="R1503" s="31" t="str">
        <f t="shared" ca="1" si="0"/>
        <v/>
      </c>
      <c r="S1503" s="31">
        <f t="shared" ca="1" si="8"/>
        <v>0</v>
      </c>
      <c r="T1503" s="32"/>
      <c r="U1503" s="32"/>
      <c r="V1503" s="32"/>
      <c r="W1503" s="32"/>
      <c r="X1503" s="32"/>
      <c r="Y1503" s="32"/>
      <c r="Z1503" s="32"/>
      <c r="AA1503" s="32"/>
      <c r="AB1503" s="32"/>
      <c r="AC1503" s="32"/>
      <c r="AD1503" s="32"/>
      <c r="AE1503" s="32"/>
    </row>
    <row r="1504" spans="1:31" ht="12.75">
      <c r="A1504" s="37" t="s">
        <v>4952</v>
      </c>
      <c r="B1504" s="43" t="s">
        <v>4953</v>
      </c>
      <c r="C1504" s="45" t="s">
        <v>942</v>
      </c>
      <c r="D1504" s="45" t="s">
        <v>100</v>
      </c>
      <c r="E1504" s="48">
        <v>43802</v>
      </c>
      <c r="F1504" s="43" t="s">
        <v>12804</v>
      </c>
      <c r="G1504" s="43" t="s">
        <v>114</v>
      </c>
      <c r="H1504" s="51" t="s">
        <v>223</v>
      </c>
      <c r="I1504" s="43" t="s">
        <v>226</v>
      </c>
      <c r="J1504" s="31"/>
      <c r="K1504" s="55"/>
      <c r="L1504" s="31"/>
      <c r="M1504" s="31"/>
      <c r="N1504" s="43" t="s">
        <v>12805</v>
      </c>
      <c r="O1504" s="48">
        <v>43803</v>
      </c>
      <c r="P1504" s="43" t="s">
        <v>347</v>
      </c>
      <c r="Q1504" s="31" t="b">
        <f>IF(AND(OR(G1504:G1508=DATOS!C$8,G1504:G1508=DATOS!C$9),H1504:H1508=DATOS!B$4),ROW(G1504:G1508))</f>
        <v>0</v>
      </c>
      <c r="R1504" s="31" t="str">
        <f t="shared" ca="1" si="0"/>
        <v/>
      </c>
      <c r="S1504" s="31">
        <f t="shared" ca="1" si="8"/>
        <v>0</v>
      </c>
      <c r="T1504" s="32"/>
      <c r="U1504" s="32"/>
      <c r="V1504" s="32"/>
      <c r="W1504" s="32"/>
      <c r="X1504" s="32"/>
      <c r="Y1504" s="32"/>
      <c r="Z1504" s="32"/>
      <c r="AA1504" s="32"/>
      <c r="AB1504" s="32"/>
      <c r="AC1504" s="32"/>
      <c r="AD1504" s="32"/>
      <c r="AE1504" s="32"/>
    </row>
    <row r="1505" spans="1:31" ht="12.75">
      <c r="A1505" s="37" t="s">
        <v>12812</v>
      </c>
      <c r="B1505" s="43" t="s">
        <v>6497</v>
      </c>
      <c r="C1505" s="45" t="s">
        <v>216</v>
      </c>
      <c r="D1505" s="45" t="s">
        <v>100</v>
      </c>
      <c r="E1505" s="48">
        <v>43802</v>
      </c>
      <c r="F1505" s="43" t="s">
        <v>12788</v>
      </c>
      <c r="G1505" s="43" t="s">
        <v>114</v>
      </c>
      <c r="H1505" s="51" t="s">
        <v>223</v>
      </c>
      <c r="I1505" s="43" t="s">
        <v>226</v>
      </c>
      <c r="J1505" s="31"/>
      <c r="K1505" s="55"/>
      <c r="L1505" s="31"/>
      <c r="M1505" s="31"/>
      <c r="N1505" s="43" t="s">
        <v>12805</v>
      </c>
      <c r="O1505" s="48">
        <v>43803</v>
      </c>
      <c r="P1505" s="43" t="s">
        <v>347</v>
      </c>
      <c r="Q1505" s="31" t="b">
        <f>IF(AND(OR(G1505:G1509=DATOS!C$8,G1505:G1509=DATOS!C$9),H1505:H1509=DATOS!B$4),ROW(G1505:G1509))</f>
        <v>0</v>
      </c>
      <c r="R1505" s="31" t="str">
        <f t="shared" ca="1" si="0"/>
        <v/>
      </c>
      <c r="S1505" s="31">
        <f t="shared" ca="1" si="8"/>
        <v>0</v>
      </c>
      <c r="T1505" s="32"/>
      <c r="U1505" s="32"/>
      <c r="V1505" s="32"/>
      <c r="W1505" s="32"/>
      <c r="X1505" s="32"/>
      <c r="Y1505" s="32"/>
      <c r="Z1505" s="32"/>
      <c r="AA1505" s="32"/>
      <c r="AB1505" s="32"/>
      <c r="AC1505" s="32"/>
      <c r="AD1505" s="32"/>
      <c r="AE1505" s="32"/>
    </row>
    <row r="1506" spans="1:31" ht="12.75">
      <c r="A1506" s="37" t="s">
        <v>12813</v>
      </c>
      <c r="B1506" s="43" t="s">
        <v>12815</v>
      </c>
      <c r="C1506" s="45" t="s">
        <v>216</v>
      </c>
      <c r="D1506" s="45" t="s">
        <v>100</v>
      </c>
      <c r="E1506" s="48">
        <v>43802</v>
      </c>
      <c r="F1506" s="43" t="s">
        <v>12788</v>
      </c>
      <c r="G1506" s="43" t="s">
        <v>114</v>
      </c>
      <c r="H1506" s="51" t="s">
        <v>223</v>
      </c>
      <c r="I1506" s="43" t="s">
        <v>226</v>
      </c>
      <c r="J1506" s="31"/>
      <c r="K1506" s="52">
        <v>43804</v>
      </c>
      <c r="L1506" s="31"/>
      <c r="M1506" s="31"/>
      <c r="N1506" s="43" t="s">
        <v>7244</v>
      </c>
      <c r="O1506" s="48">
        <v>43805</v>
      </c>
      <c r="P1506" s="43" t="s">
        <v>347</v>
      </c>
      <c r="Q1506" s="31" t="b">
        <f>IF(AND(OR(G1506:G1510=DATOS!C$8,G1506:G1510=DATOS!C$9),H1506:H1510=DATOS!B$4),ROW(G1506:G1510))</f>
        <v>0</v>
      </c>
      <c r="R1506" s="31" t="str">
        <f t="shared" ca="1" si="0"/>
        <v/>
      </c>
      <c r="S1506" s="31">
        <f t="shared" ca="1" si="8"/>
        <v>0</v>
      </c>
      <c r="T1506" s="32"/>
      <c r="U1506" s="32"/>
      <c r="V1506" s="32"/>
      <c r="W1506" s="32"/>
      <c r="X1506" s="32"/>
      <c r="Y1506" s="32"/>
      <c r="Z1506" s="32"/>
      <c r="AA1506" s="32"/>
      <c r="AB1506" s="32"/>
      <c r="AC1506" s="32"/>
      <c r="AD1506" s="32"/>
      <c r="AE1506" s="32"/>
    </row>
    <row r="1507" spans="1:31" ht="12.75">
      <c r="A1507" s="37" t="s">
        <v>12662</v>
      </c>
      <c r="B1507" s="43" t="s">
        <v>12663</v>
      </c>
      <c r="C1507" s="45" t="s">
        <v>216</v>
      </c>
      <c r="D1507" s="45" t="s">
        <v>100</v>
      </c>
      <c r="E1507" s="48">
        <v>43802</v>
      </c>
      <c r="F1507" s="43" t="s">
        <v>12788</v>
      </c>
      <c r="G1507" s="43" t="s">
        <v>114</v>
      </c>
      <c r="H1507" s="51" t="s">
        <v>223</v>
      </c>
      <c r="I1507" s="43" t="s">
        <v>226</v>
      </c>
      <c r="J1507" s="31"/>
      <c r="K1507" s="55"/>
      <c r="L1507" s="31"/>
      <c r="M1507" s="31"/>
      <c r="N1507" s="43" t="s">
        <v>12819</v>
      </c>
      <c r="O1507" s="48">
        <v>43803</v>
      </c>
      <c r="P1507" s="43" t="s">
        <v>347</v>
      </c>
      <c r="Q1507" s="31" t="b">
        <f>IF(AND(OR(G1507:G1510=DATOS!C$8,G1507:G1510=DATOS!C$9),H1507:H1510=DATOS!B$4),ROW(G1507:G1510))</f>
        <v>0</v>
      </c>
      <c r="R1507" s="31" t="str">
        <f t="shared" ca="1" si="0"/>
        <v/>
      </c>
      <c r="S1507" s="31">
        <f t="shared" ca="1" si="8"/>
        <v>0</v>
      </c>
      <c r="T1507" s="32"/>
      <c r="U1507" s="32"/>
      <c r="V1507" s="32"/>
      <c r="W1507" s="32"/>
      <c r="X1507" s="32"/>
      <c r="Y1507" s="32"/>
      <c r="Z1507" s="32"/>
      <c r="AA1507" s="32"/>
      <c r="AB1507" s="32"/>
      <c r="AC1507" s="32"/>
      <c r="AD1507" s="32"/>
      <c r="AE1507" s="32"/>
    </row>
    <row r="1508" spans="1:31" ht="12.75">
      <c r="A1508" s="37" t="s">
        <v>4811</v>
      </c>
      <c r="B1508" s="43" t="s">
        <v>4936</v>
      </c>
      <c r="C1508" s="45" t="s">
        <v>216</v>
      </c>
      <c r="D1508" s="45" t="s">
        <v>100</v>
      </c>
      <c r="E1508" s="48">
        <v>43802</v>
      </c>
      <c r="F1508" s="43" t="s">
        <v>12788</v>
      </c>
      <c r="G1508" s="43" t="s">
        <v>114</v>
      </c>
      <c r="H1508" s="51" t="s">
        <v>223</v>
      </c>
      <c r="I1508" s="43" t="s">
        <v>226</v>
      </c>
      <c r="J1508" s="31"/>
      <c r="K1508" s="55"/>
      <c r="L1508" s="31"/>
      <c r="M1508" s="31"/>
      <c r="N1508" s="43" t="s">
        <v>7244</v>
      </c>
      <c r="O1508" s="48">
        <v>43804</v>
      </c>
      <c r="P1508" s="43" t="s">
        <v>347</v>
      </c>
      <c r="Q1508" s="31" t="b">
        <f>IF(AND(OR(G1508:G1511=DATOS!C$8,G1508:G1511=DATOS!C$9),H1508:H1511=DATOS!B$4),ROW(G1508:G1511))</f>
        <v>0</v>
      </c>
      <c r="R1508" s="31" t="str">
        <f t="shared" ca="1" si="0"/>
        <v/>
      </c>
      <c r="S1508" s="31">
        <f t="shared" ca="1" si="8"/>
        <v>0</v>
      </c>
      <c r="T1508" s="32"/>
      <c r="U1508" s="32"/>
      <c r="V1508" s="32"/>
      <c r="W1508" s="32"/>
      <c r="X1508" s="32"/>
      <c r="Y1508" s="32"/>
      <c r="Z1508" s="32"/>
      <c r="AA1508" s="32"/>
      <c r="AB1508" s="32"/>
      <c r="AC1508" s="32"/>
      <c r="AD1508" s="32"/>
      <c r="AE1508" s="32"/>
    </row>
    <row r="1509" spans="1:31" ht="12.75">
      <c r="A1509" s="37" t="s">
        <v>447</v>
      </c>
      <c r="B1509" s="43" t="s">
        <v>450</v>
      </c>
      <c r="C1509" s="45" t="s">
        <v>216</v>
      </c>
      <c r="D1509" s="45" t="s">
        <v>100</v>
      </c>
      <c r="E1509" s="48">
        <v>43802</v>
      </c>
      <c r="F1509" s="43" t="s">
        <v>12788</v>
      </c>
      <c r="G1509" s="43" t="s">
        <v>114</v>
      </c>
      <c r="H1509" s="51" t="s">
        <v>223</v>
      </c>
      <c r="I1509" s="43" t="s">
        <v>226</v>
      </c>
      <c r="J1509" s="31"/>
      <c r="K1509" s="55"/>
      <c r="L1509" s="31"/>
      <c r="M1509" s="31"/>
      <c r="N1509" s="43" t="s">
        <v>7244</v>
      </c>
      <c r="O1509" s="48">
        <v>43803</v>
      </c>
      <c r="P1509" s="43" t="s">
        <v>347</v>
      </c>
      <c r="Q1509" s="31" t="b">
        <f>IF(AND(OR(G1509:G1512=DATOS!C$8,G1509:G1512=DATOS!C$9),H1509:H1512=DATOS!B$4),ROW(G1509:G1512))</f>
        <v>0</v>
      </c>
      <c r="R1509" s="31" t="str">
        <f t="shared" ca="1" si="0"/>
        <v/>
      </c>
      <c r="S1509" s="31">
        <f t="shared" ca="1" si="8"/>
        <v>0</v>
      </c>
      <c r="T1509" s="32"/>
      <c r="U1509" s="32"/>
      <c r="V1509" s="32"/>
      <c r="W1509" s="32"/>
      <c r="X1509" s="32"/>
      <c r="Y1509" s="32"/>
      <c r="Z1509" s="32"/>
      <c r="AA1509" s="32"/>
      <c r="AB1509" s="32"/>
      <c r="AC1509" s="32"/>
      <c r="AD1509" s="32"/>
      <c r="AE1509" s="32"/>
    </row>
    <row r="1510" spans="1:31" ht="12.75">
      <c r="A1510" s="37" t="s">
        <v>12822</v>
      </c>
      <c r="B1510" s="43" t="s">
        <v>12823</v>
      </c>
      <c r="C1510" s="45" t="s">
        <v>216</v>
      </c>
      <c r="D1510" s="45" t="s">
        <v>100</v>
      </c>
      <c r="E1510" s="48">
        <v>43802</v>
      </c>
      <c r="F1510" s="43" t="s">
        <v>12788</v>
      </c>
      <c r="G1510" s="43" t="s">
        <v>114</v>
      </c>
      <c r="H1510" s="51" t="s">
        <v>223</v>
      </c>
      <c r="I1510" s="43" t="s">
        <v>226</v>
      </c>
      <c r="J1510" s="31"/>
      <c r="K1510" s="55"/>
      <c r="L1510" s="31"/>
      <c r="M1510" s="31"/>
      <c r="N1510" s="43" t="s">
        <v>7244</v>
      </c>
      <c r="O1510" s="48">
        <v>43804</v>
      </c>
      <c r="P1510" s="43" t="s">
        <v>347</v>
      </c>
      <c r="Q1510" s="31" t="b">
        <f>IF(AND(OR(G1510:G1513=DATOS!C$8,G1510:G1513=DATOS!C$9),H1510:H1513=DATOS!B$4),ROW(G1510:G1513))</f>
        <v>0</v>
      </c>
      <c r="R1510" s="31" t="str">
        <f t="shared" ca="1" si="0"/>
        <v/>
      </c>
      <c r="S1510" s="31">
        <f t="shared" ca="1" si="8"/>
        <v>0</v>
      </c>
      <c r="T1510" s="32"/>
      <c r="U1510" s="32"/>
      <c r="V1510" s="32"/>
      <c r="W1510" s="32"/>
      <c r="X1510" s="32"/>
      <c r="Y1510" s="32"/>
      <c r="Z1510" s="32"/>
      <c r="AA1510" s="32"/>
      <c r="AB1510" s="32"/>
      <c r="AC1510" s="32"/>
      <c r="AD1510" s="32"/>
      <c r="AE1510" s="32"/>
    </row>
    <row r="1511" spans="1:31" ht="12.75">
      <c r="A1511" s="37" t="s">
        <v>8230</v>
      </c>
      <c r="B1511" s="43" t="s">
        <v>8231</v>
      </c>
      <c r="C1511" s="45" t="s">
        <v>216</v>
      </c>
      <c r="D1511" s="45" t="s">
        <v>266</v>
      </c>
      <c r="E1511" s="48">
        <v>43802</v>
      </c>
      <c r="F1511" s="43" t="s">
        <v>361</v>
      </c>
      <c r="G1511" s="43" t="s">
        <v>114</v>
      </c>
      <c r="H1511" s="51" t="s">
        <v>223</v>
      </c>
      <c r="I1511" s="43" t="s">
        <v>226</v>
      </c>
      <c r="J1511" s="31"/>
      <c r="K1511" s="52">
        <v>43804</v>
      </c>
      <c r="L1511" s="121">
        <v>43805</v>
      </c>
      <c r="M1511" s="31"/>
      <c r="N1511" s="43" t="s">
        <v>7244</v>
      </c>
      <c r="O1511" s="48">
        <v>43805</v>
      </c>
      <c r="P1511" s="43" t="s">
        <v>347</v>
      </c>
      <c r="Q1511" s="31" t="b">
        <f>IF(AND(OR(G1511:G1515=DATOS!C$8,G1511:G1515=DATOS!C$9),H1511:H1515=DATOS!B$4),ROW(G1511:G1515))</f>
        <v>0</v>
      </c>
      <c r="R1511" s="31" t="str">
        <f t="shared" ca="1" si="0"/>
        <v/>
      </c>
      <c r="S1511" s="31">
        <f t="shared" ca="1" si="8"/>
        <v>0</v>
      </c>
      <c r="T1511" s="32"/>
      <c r="U1511" s="32"/>
      <c r="V1511" s="32"/>
      <c r="W1511" s="32"/>
      <c r="X1511" s="32"/>
      <c r="Y1511" s="32"/>
      <c r="Z1511" s="32"/>
      <c r="AA1511" s="32"/>
      <c r="AB1511" s="32"/>
      <c r="AC1511" s="32"/>
      <c r="AD1511" s="32"/>
      <c r="AE1511" s="32"/>
    </row>
    <row r="1512" spans="1:31" ht="12.75">
      <c r="A1512" s="37" t="s">
        <v>12829</v>
      </c>
      <c r="B1512" s="43" t="s">
        <v>12830</v>
      </c>
      <c r="C1512" s="45" t="s">
        <v>942</v>
      </c>
      <c r="D1512" s="45" t="s">
        <v>266</v>
      </c>
      <c r="E1512" s="48">
        <v>43802</v>
      </c>
      <c r="F1512" s="43" t="s">
        <v>361</v>
      </c>
      <c r="G1512" s="43" t="s">
        <v>114</v>
      </c>
      <c r="H1512" s="51" t="s">
        <v>223</v>
      </c>
      <c r="I1512" s="43" t="s">
        <v>226</v>
      </c>
      <c r="J1512" s="31"/>
      <c r="K1512" s="52">
        <v>43805</v>
      </c>
      <c r="L1512" s="48">
        <v>43809</v>
      </c>
      <c r="M1512" s="121">
        <v>43811</v>
      </c>
      <c r="N1512" s="43" t="s">
        <v>12831</v>
      </c>
      <c r="O1512" s="121">
        <v>43812</v>
      </c>
      <c r="P1512" s="43" t="s">
        <v>276</v>
      </c>
      <c r="Q1512" s="31" t="b">
        <f>IF(AND(OR(G1512:G1516=DATOS!C$8,G1512:G1516=DATOS!C$9),H1512:H1516=DATOS!B$4),ROW(G1512:G1516))</f>
        <v>0</v>
      </c>
      <c r="R1512" s="31" t="str">
        <f t="shared" ca="1" si="0"/>
        <v/>
      </c>
      <c r="S1512" s="31">
        <f t="shared" ca="1" si="8"/>
        <v>0</v>
      </c>
      <c r="T1512" s="32"/>
      <c r="U1512" s="32"/>
      <c r="V1512" s="32"/>
      <c r="W1512" s="32"/>
      <c r="X1512" s="32"/>
      <c r="Y1512" s="32"/>
      <c r="Z1512" s="32"/>
      <c r="AA1512" s="32"/>
      <c r="AB1512" s="32"/>
      <c r="AC1512" s="32"/>
      <c r="AD1512" s="32"/>
      <c r="AE1512" s="32"/>
    </row>
    <row r="1513" spans="1:31" ht="12.75">
      <c r="A1513" s="37" t="s">
        <v>7979</v>
      </c>
      <c r="B1513" s="43" t="s">
        <v>6093</v>
      </c>
      <c r="C1513" s="45" t="s">
        <v>216</v>
      </c>
      <c r="D1513" s="45" t="s">
        <v>266</v>
      </c>
      <c r="E1513" s="48">
        <v>43802</v>
      </c>
      <c r="F1513" s="43" t="s">
        <v>361</v>
      </c>
      <c r="G1513" s="43" t="s">
        <v>114</v>
      </c>
      <c r="H1513" s="51" t="s">
        <v>223</v>
      </c>
      <c r="I1513" s="43" t="s">
        <v>226</v>
      </c>
      <c r="J1513" s="31"/>
      <c r="K1513" s="55"/>
      <c r="L1513" s="31"/>
      <c r="M1513" s="31"/>
      <c r="N1513" s="43" t="s">
        <v>8375</v>
      </c>
      <c r="O1513" s="48">
        <v>43803</v>
      </c>
      <c r="P1513" s="43" t="s">
        <v>276</v>
      </c>
      <c r="Q1513" s="31" t="b">
        <f>IF(AND(OR(G1513:G1517=DATOS!C$8,G1513:G1517=DATOS!C$9),H1513:H1517=DATOS!B$4),ROW(G1513:G1517))</f>
        <v>0</v>
      </c>
      <c r="R1513" s="31" t="str">
        <f t="shared" ca="1" si="0"/>
        <v/>
      </c>
      <c r="S1513" s="31">
        <f t="shared" ca="1" si="8"/>
        <v>0</v>
      </c>
      <c r="T1513" s="32"/>
      <c r="U1513" s="32"/>
      <c r="V1513" s="32"/>
      <c r="W1513" s="32"/>
      <c r="X1513" s="32"/>
      <c r="Y1513" s="32"/>
      <c r="Z1513" s="32"/>
      <c r="AA1513" s="32"/>
      <c r="AB1513" s="32"/>
      <c r="AC1513" s="32"/>
      <c r="AD1513" s="32"/>
      <c r="AE1513" s="32"/>
    </row>
    <row r="1514" spans="1:31" ht="12.75">
      <c r="A1514" s="37" t="s">
        <v>5815</v>
      </c>
      <c r="B1514" s="43" t="s">
        <v>5816</v>
      </c>
      <c r="C1514" s="45" t="s">
        <v>942</v>
      </c>
      <c r="D1514" s="45" t="s">
        <v>100</v>
      </c>
      <c r="E1514" s="48">
        <v>43802</v>
      </c>
      <c r="F1514" s="43" t="s">
        <v>12788</v>
      </c>
      <c r="G1514" s="43" t="s">
        <v>114</v>
      </c>
      <c r="H1514" s="51" t="s">
        <v>223</v>
      </c>
      <c r="I1514" s="43" t="s">
        <v>226</v>
      </c>
      <c r="J1514" s="31"/>
      <c r="K1514" s="55"/>
      <c r="L1514" s="31"/>
      <c r="M1514" s="31"/>
      <c r="N1514" s="43" t="s">
        <v>7244</v>
      </c>
      <c r="O1514" s="48">
        <v>43804</v>
      </c>
      <c r="P1514" s="43" t="s">
        <v>347</v>
      </c>
      <c r="Q1514" s="31" t="b">
        <f>IF(AND(OR(G1514:G1518=DATOS!C$8,G1514:G1518=DATOS!C$9),H1514:H1518=DATOS!B$4),ROW(G1514:G1518))</f>
        <v>0</v>
      </c>
      <c r="R1514" s="31" t="str">
        <f t="shared" ca="1" si="0"/>
        <v/>
      </c>
      <c r="S1514" s="31">
        <f t="shared" ca="1" si="8"/>
        <v>0</v>
      </c>
      <c r="T1514" s="32"/>
      <c r="U1514" s="32"/>
      <c r="V1514" s="32"/>
      <c r="W1514" s="32"/>
      <c r="X1514" s="32"/>
      <c r="Y1514" s="32"/>
      <c r="Z1514" s="32"/>
      <c r="AA1514" s="32"/>
      <c r="AB1514" s="32"/>
      <c r="AC1514" s="32"/>
      <c r="AD1514" s="32"/>
      <c r="AE1514" s="32"/>
    </row>
    <row r="1515" spans="1:31" ht="12.75">
      <c r="A1515" s="37" t="s">
        <v>12838</v>
      </c>
      <c r="B1515" s="43" t="s">
        <v>6021</v>
      </c>
      <c r="C1515" s="45" t="s">
        <v>216</v>
      </c>
      <c r="D1515" s="45" t="s">
        <v>266</v>
      </c>
      <c r="E1515" s="48">
        <v>43802</v>
      </c>
      <c r="F1515" s="43" t="s">
        <v>361</v>
      </c>
      <c r="G1515" s="43" t="s">
        <v>114</v>
      </c>
      <c r="H1515" s="51" t="s">
        <v>223</v>
      </c>
      <c r="I1515" s="43" t="s">
        <v>226</v>
      </c>
      <c r="J1515" s="31"/>
      <c r="K1515" s="55"/>
      <c r="L1515" s="31"/>
      <c r="M1515" s="31"/>
      <c r="N1515" s="43" t="s">
        <v>7244</v>
      </c>
      <c r="O1515" s="48">
        <v>43803</v>
      </c>
      <c r="P1515" s="43" t="s">
        <v>347</v>
      </c>
      <c r="Q1515" s="31" t="b">
        <f>IF(AND(OR(G1515:G1519=DATOS!C$8,G1515:G1519=DATOS!C$9),H1515:H1519=DATOS!B$4),ROW(G1515:G1519))</f>
        <v>0</v>
      </c>
      <c r="R1515" s="31" t="str">
        <f t="shared" ca="1" si="0"/>
        <v/>
      </c>
      <c r="S1515" s="31">
        <f t="shared" ca="1" si="8"/>
        <v>0</v>
      </c>
      <c r="T1515" s="32"/>
      <c r="U1515" s="32"/>
      <c r="V1515" s="32"/>
      <c r="W1515" s="32"/>
      <c r="X1515" s="32"/>
      <c r="Y1515" s="32"/>
      <c r="Z1515" s="32"/>
      <c r="AA1515" s="32"/>
      <c r="AB1515" s="32"/>
      <c r="AC1515" s="32"/>
      <c r="AD1515" s="32"/>
      <c r="AE1515" s="32"/>
    </row>
    <row r="1516" spans="1:31" ht="12.75">
      <c r="A1516" s="37" t="s">
        <v>12839</v>
      </c>
      <c r="B1516" s="43" t="s">
        <v>6307</v>
      </c>
      <c r="C1516" s="45" t="s">
        <v>380</v>
      </c>
      <c r="D1516" s="45" t="s">
        <v>266</v>
      </c>
      <c r="E1516" s="48">
        <v>43802</v>
      </c>
      <c r="F1516" s="43" t="s">
        <v>361</v>
      </c>
      <c r="G1516" s="43" t="s">
        <v>114</v>
      </c>
      <c r="H1516" s="51" t="s">
        <v>223</v>
      </c>
      <c r="I1516" s="43" t="s">
        <v>273</v>
      </c>
      <c r="J1516" s="31"/>
      <c r="K1516" s="55"/>
      <c r="L1516" s="31"/>
      <c r="M1516" s="31"/>
      <c r="N1516" s="43" t="s">
        <v>3786</v>
      </c>
      <c r="O1516" s="48">
        <v>43803</v>
      </c>
      <c r="P1516" s="43" t="s">
        <v>276</v>
      </c>
      <c r="Q1516" s="31" t="b">
        <f>IF(AND(OR(G1516:G1520=DATOS!C$8,G1516:G1520=DATOS!C$9),H1516:H1520=DATOS!B$4),ROW(G1516:G1520))</f>
        <v>0</v>
      </c>
      <c r="R1516" s="31" t="str">
        <f t="shared" ca="1" si="0"/>
        <v/>
      </c>
      <c r="S1516" s="31">
        <f t="shared" ca="1" si="8"/>
        <v>0</v>
      </c>
      <c r="T1516" s="32"/>
      <c r="U1516" s="32"/>
      <c r="V1516" s="32"/>
      <c r="W1516" s="32"/>
      <c r="X1516" s="32"/>
      <c r="Y1516" s="32"/>
      <c r="Z1516" s="32"/>
      <c r="AA1516" s="32"/>
      <c r="AB1516" s="32"/>
      <c r="AC1516" s="32"/>
      <c r="AD1516" s="32"/>
      <c r="AE1516" s="32"/>
    </row>
    <row r="1517" spans="1:31" ht="12.75">
      <c r="A1517" s="37" t="s">
        <v>939</v>
      </c>
      <c r="B1517" s="43" t="s">
        <v>941</v>
      </c>
      <c r="C1517" s="45" t="s">
        <v>942</v>
      </c>
      <c r="D1517" s="45" t="s">
        <v>100</v>
      </c>
      <c r="E1517" s="48">
        <v>43802</v>
      </c>
      <c r="F1517" s="43" t="s">
        <v>12842</v>
      </c>
      <c r="G1517" s="43" t="s">
        <v>114</v>
      </c>
      <c r="H1517" s="51" t="s">
        <v>223</v>
      </c>
      <c r="I1517" s="43" t="s">
        <v>226</v>
      </c>
      <c r="J1517" s="31"/>
      <c r="K1517" s="55"/>
      <c r="L1517" s="31"/>
      <c r="M1517" s="31"/>
      <c r="N1517" s="43" t="s">
        <v>7499</v>
      </c>
      <c r="O1517" s="48">
        <v>43803</v>
      </c>
      <c r="P1517" s="43" t="s">
        <v>347</v>
      </c>
      <c r="Q1517" s="31" t="b">
        <f>IF(AND(OR(G1517:G1521=DATOS!C$8,G1517:G1521=DATOS!C$9),H1517:H1521=DATOS!B$4),ROW(G1517:G1521))</f>
        <v>0</v>
      </c>
      <c r="R1517" s="31" t="str">
        <f t="shared" ca="1" si="0"/>
        <v/>
      </c>
      <c r="S1517" s="31">
        <f t="shared" ca="1" si="8"/>
        <v>0</v>
      </c>
      <c r="T1517" s="32"/>
      <c r="U1517" s="32"/>
      <c r="V1517" s="32"/>
      <c r="W1517" s="32"/>
      <c r="X1517" s="32"/>
      <c r="Y1517" s="32"/>
      <c r="Z1517" s="32"/>
      <c r="AA1517" s="32"/>
      <c r="AB1517" s="32"/>
      <c r="AC1517" s="32"/>
      <c r="AD1517" s="32"/>
      <c r="AE1517" s="32"/>
    </row>
    <row r="1518" spans="1:31" ht="12.75">
      <c r="A1518" s="37" t="s">
        <v>9477</v>
      </c>
      <c r="B1518" s="43" t="s">
        <v>9478</v>
      </c>
      <c r="C1518" s="45" t="s">
        <v>263</v>
      </c>
      <c r="D1518" s="45" t="s">
        <v>266</v>
      </c>
      <c r="E1518" s="48">
        <v>43802</v>
      </c>
      <c r="F1518" s="43" t="s">
        <v>7919</v>
      </c>
      <c r="G1518" s="43" t="s">
        <v>271</v>
      </c>
      <c r="H1518" s="51" t="s">
        <v>223</v>
      </c>
      <c r="I1518" s="43" t="s">
        <v>226</v>
      </c>
      <c r="J1518" s="31"/>
      <c r="K1518" s="55"/>
      <c r="L1518" s="31"/>
      <c r="M1518" s="31"/>
      <c r="N1518" s="43" t="s">
        <v>12845</v>
      </c>
      <c r="O1518" s="48">
        <v>43803</v>
      </c>
      <c r="P1518" s="43" t="s">
        <v>276</v>
      </c>
      <c r="Q1518" s="31" t="b">
        <f>IF(AND(OR(G1518:G1522=DATOS!C$8,G1518:G1522=DATOS!C$9),H1518:H1522=DATOS!B$4),ROW(G1518:G1522))</f>
        <v>0</v>
      </c>
      <c r="R1518" s="31" t="str">
        <f t="shared" ca="1" si="0"/>
        <v/>
      </c>
      <c r="S1518" s="31">
        <f t="shared" ca="1" si="8"/>
        <v>0</v>
      </c>
      <c r="T1518" s="32"/>
      <c r="U1518" s="32"/>
      <c r="V1518" s="32"/>
      <c r="W1518" s="32"/>
      <c r="X1518" s="32"/>
      <c r="Y1518" s="32"/>
      <c r="Z1518" s="32"/>
      <c r="AA1518" s="32"/>
      <c r="AB1518" s="32"/>
      <c r="AC1518" s="32"/>
      <c r="AD1518" s="32"/>
      <c r="AE1518" s="32"/>
    </row>
    <row r="1519" spans="1:31" ht="12.75">
      <c r="A1519" s="37" t="s">
        <v>5883</v>
      </c>
      <c r="B1519" s="43" t="s">
        <v>5884</v>
      </c>
      <c r="C1519" s="45" t="s">
        <v>942</v>
      </c>
      <c r="D1519" s="45" t="s">
        <v>266</v>
      </c>
      <c r="E1519" s="48">
        <v>43802</v>
      </c>
      <c r="F1519" s="43" t="s">
        <v>4710</v>
      </c>
      <c r="G1519" s="43" t="s">
        <v>114</v>
      </c>
      <c r="H1519" s="51" t="s">
        <v>223</v>
      </c>
      <c r="I1519" s="43" t="s">
        <v>273</v>
      </c>
      <c r="J1519" s="31"/>
      <c r="K1519" s="55"/>
      <c r="L1519" s="31"/>
      <c r="M1519" s="31"/>
      <c r="N1519" s="43" t="s">
        <v>7499</v>
      </c>
      <c r="O1519" s="48">
        <v>43803</v>
      </c>
      <c r="P1519" s="43" t="s">
        <v>276</v>
      </c>
      <c r="Q1519" s="31" t="b">
        <f>IF(AND(OR(G1519:G1523=DATOS!C$8,G1519:G1523=DATOS!C$9),H1519:H1523=DATOS!B$4),ROW(G1519:G1523))</f>
        <v>0</v>
      </c>
      <c r="R1519" s="31" t="str">
        <f t="shared" ca="1" si="0"/>
        <v/>
      </c>
      <c r="S1519" s="31">
        <f t="shared" ca="1" si="8"/>
        <v>0</v>
      </c>
      <c r="T1519" s="32"/>
      <c r="U1519" s="32"/>
      <c r="V1519" s="32"/>
      <c r="W1519" s="32"/>
      <c r="X1519" s="32"/>
      <c r="Y1519" s="32"/>
      <c r="Z1519" s="32"/>
      <c r="AA1519" s="32"/>
      <c r="AB1519" s="32"/>
      <c r="AC1519" s="32"/>
      <c r="AD1519" s="32"/>
      <c r="AE1519" s="32"/>
    </row>
    <row r="1520" spans="1:31" ht="12.75">
      <c r="A1520" s="37" t="s">
        <v>12849</v>
      </c>
      <c r="B1520" s="43" t="s">
        <v>7031</v>
      </c>
      <c r="C1520" s="45" t="s">
        <v>216</v>
      </c>
      <c r="D1520" s="45" t="s">
        <v>266</v>
      </c>
      <c r="E1520" s="48">
        <v>43802</v>
      </c>
      <c r="F1520" s="43" t="s">
        <v>481</v>
      </c>
      <c r="G1520" s="43" t="s">
        <v>483</v>
      </c>
      <c r="H1520" s="51" t="s">
        <v>223</v>
      </c>
      <c r="I1520" s="43" t="s">
        <v>126</v>
      </c>
      <c r="J1520" s="31"/>
      <c r="K1520" s="52">
        <v>43805</v>
      </c>
      <c r="L1520" s="48">
        <v>43806</v>
      </c>
      <c r="M1520" s="48">
        <v>43811</v>
      </c>
      <c r="N1520" s="43" t="s">
        <v>12850</v>
      </c>
      <c r="O1520" s="121">
        <v>43815</v>
      </c>
      <c r="P1520" s="43" t="s">
        <v>276</v>
      </c>
      <c r="Q1520" s="31" t="b">
        <f>IF(AND(OR(G1520:G1524=DATOS!C$8,G1520:G1524=DATOS!C$9),H1520:H1524=DATOS!B$4),ROW(G1520:G1524))</f>
        <v>0</v>
      </c>
      <c r="R1520" s="31" t="str">
        <f t="shared" ca="1" si="0"/>
        <v/>
      </c>
      <c r="S1520" s="31">
        <f t="shared" ca="1" si="8"/>
        <v>0</v>
      </c>
      <c r="T1520" s="32"/>
      <c r="U1520" s="32"/>
      <c r="V1520" s="32"/>
      <c r="W1520" s="32"/>
      <c r="X1520" s="32"/>
      <c r="Y1520" s="32"/>
      <c r="Z1520" s="32"/>
      <c r="AA1520" s="32"/>
      <c r="AB1520" s="32"/>
      <c r="AC1520" s="32"/>
      <c r="AD1520" s="32"/>
      <c r="AE1520" s="32"/>
    </row>
    <row r="1521" spans="1:31" ht="12.75">
      <c r="A1521" s="37" t="s">
        <v>12852</v>
      </c>
      <c r="B1521" s="43" t="s">
        <v>7247</v>
      </c>
      <c r="C1521" s="45" t="s">
        <v>216</v>
      </c>
      <c r="D1521" s="45" t="s">
        <v>266</v>
      </c>
      <c r="E1521" s="48">
        <v>43802</v>
      </c>
      <c r="F1521" s="43" t="s">
        <v>361</v>
      </c>
      <c r="G1521" s="43" t="s">
        <v>114</v>
      </c>
      <c r="H1521" s="51" t="s">
        <v>223</v>
      </c>
      <c r="I1521" s="43" t="s">
        <v>226</v>
      </c>
      <c r="J1521" s="31"/>
      <c r="K1521" s="55"/>
      <c r="L1521" s="31"/>
      <c r="M1521" s="31"/>
      <c r="N1521" s="43" t="s">
        <v>274</v>
      </c>
      <c r="O1521" s="48">
        <v>43803</v>
      </c>
      <c r="P1521" s="43" t="s">
        <v>276</v>
      </c>
      <c r="Q1521" s="31" t="b">
        <f>IF(AND(OR(G1521:G1524=DATOS!C$8,G1521:G1524=DATOS!C$9),H1521:H1524=DATOS!B$4),ROW(G1521:G1524))</f>
        <v>0</v>
      </c>
      <c r="R1521" s="31" t="str">
        <f t="shared" ca="1" si="0"/>
        <v/>
      </c>
      <c r="S1521" s="31">
        <f t="shared" ca="1" si="8"/>
        <v>0</v>
      </c>
      <c r="T1521" s="32"/>
      <c r="U1521" s="32"/>
      <c r="V1521" s="32"/>
      <c r="W1521" s="32"/>
      <c r="X1521" s="32"/>
      <c r="Y1521" s="32"/>
      <c r="Z1521" s="32"/>
      <c r="AA1521" s="32"/>
      <c r="AB1521" s="32"/>
      <c r="AC1521" s="32"/>
      <c r="AD1521" s="32"/>
      <c r="AE1521" s="32"/>
    </row>
    <row r="1522" spans="1:31" ht="12.75">
      <c r="A1522" s="37" t="s">
        <v>12592</v>
      </c>
      <c r="B1522" s="43" t="s">
        <v>12593</v>
      </c>
      <c r="C1522" s="45" t="s">
        <v>216</v>
      </c>
      <c r="D1522" s="45" t="s">
        <v>266</v>
      </c>
      <c r="E1522" s="48">
        <v>43802</v>
      </c>
      <c r="F1522" s="43" t="s">
        <v>361</v>
      </c>
      <c r="G1522" s="43" t="s">
        <v>114</v>
      </c>
      <c r="H1522" s="51" t="s">
        <v>223</v>
      </c>
      <c r="I1522" s="43" t="s">
        <v>226</v>
      </c>
      <c r="J1522" s="31"/>
      <c r="K1522" s="55"/>
      <c r="L1522" s="31"/>
      <c r="M1522" s="31"/>
      <c r="N1522" s="43" t="s">
        <v>274</v>
      </c>
      <c r="O1522" s="48">
        <v>43803</v>
      </c>
      <c r="P1522" s="43" t="s">
        <v>276</v>
      </c>
      <c r="Q1522" s="31" t="b">
        <f>IF(AND(OR(G1522:G1524=DATOS!C$8,G1522:G1524=DATOS!C$9),H1522:H1524=DATOS!B$4),ROW(G1522:G1524))</f>
        <v>0</v>
      </c>
      <c r="R1522" s="31" t="str">
        <f t="shared" ca="1" si="0"/>
        <v/>
      </c>
      <c r="S1522" s="31">
        <f t="shared" ca="1" si="8"/>
        <v>0</v>
      </c>
      <c r="T1522" s="32"/>
      <c r="U1522" s="32"/>
      <c r="V1522" s="32"/>
      <c r="W1522" s="32"/>
      <c r="X1522" s="32"/>
      <c r="Y1522" s="32"/>
      <c r="Z1522" s="32"/>
      <c r="AA1522" s="32"/>
      <c r="AB1522" s="32"/>
      <c r="AC1522" s="32"/>
      <c r="AD1522" s="32"/>
      <c r="AE1522" s="32"/>
    </row>
    <row r="1523" spans="1:31" ht="12.75">
      <c r="A1523" s="37" t="s">
        <v>12858</v>
      </c>
      <c r="B1523" s="43" t="s">
        <v>10541</v>
      </c>
      <c r="C1523" s="45" t="s">
        <v>5086</v>
      </c>
      <c r="D1523" s="45" t="s">
        <v>100</v>
      </c>
      <c r="E1523" s="48">
        <v>43802</v>
      </c>
      <c r="F1523" s="43" t="s">
        <v>12859</v>
      </c>
      <c r="G1523" s="43" t="s">
        <v>114</v>
      </c>
      <c r="H1523" s="51" t="s">
        <v>223</v>
      </c>
      <c r="I1523" s="43" t="s">
        <v>226</v>
      </c>
      <c r="J1523" s="31"/>
      <c r="K1523" s="55"/>
      <c r="L1523" s="31"/>
      <c r="M1523" s="31"/>
      <c r="N1523" s="43" t="s">
        <v>12860</v>
      </c>
      <c r="O1523" s="48">
        <v>43802</v>
      </c>
      <c r="P1523" s="43" t="s">
        <v>347</v>
      </c>
      <c r="Q1523" s="31" t="b">
        <f>IF(AND(OR(G1523:G1525=DATOS!C$8,G1523:G1525=DATOS!C$9),H1523:H1525=DATOS!B$4),ROW(G1523:G1525))</f>
        <v>0</v>
      </c>
      <c r="R1523" s="31" t="str">
        <f t="shared" ca="1" si="0"/>
        <v/>
      </c>
      <c r="S1523" s="31">
        <f t="shared" ca="1" si="8"/>
        <v>0</v>
      </c>
      <c r="T1523" s="32"/>
      <c r="U1523" s="32"/>
      <c r="V1523" s="32"/>
      <c r="W1523" s="32"/>
      <c r="X1523" s="32"/>
      <c r="Y1523" s="32"/>
      <c r="Z1523" s="32"/>
      <c r="AA1523" s="32"/>
      <c r="AB1523" s="32"/>
      <c r="AC1523" s="32"/>
      <c r="AD1523" s="32"/>
      <c r="AE1523" s="32"/>
    </row>
    <row r="1524" spans="1:31" ht="12.75">
      <c r="A1524" s="37" t="s">
        <v>9771</v>
      </c>
      <c r="B1524" s="43" t="s">
        <v>8447</v>
      </c>
      <c r="C1524" s="45" t="s">
        <v>216</v>
      </c>
      <c r="D1524" s="45" t="s">
        <v>266</v>
      </c>
      <c r="E1524" s="48">
        <v>43802</v>
      </c>
      <c r="F1524" s="43" t="s">
        <v>361</v>
      </c>
      <c r="G1524" s="43" t="s">
        <v>114</v>
      </c>
      <c r="H1524" s="51" t="s">
        <v>223</v>
      </c>
      <c r="I1524" s="43" t="s">
        <v>226</v>
      </c>
      <c r="J1524" s="31"/>
      <c r="K1524" s="52">
        <v>43803</v>
      </c>
      <c r="L1524" s="48">
        <v>43804</v>
      </c>
      <c r="M1524" s="48">
        <v>43805</v>
      </c>
      <c r="N1524" s="43" t="s">
        <v>12866</v>
      </c>
      <c r="O1524" s="48">
        <v>43805</v>
      </c>
      <c r="P1524" s="43" t="s">
        <v>276</v>
      </c>
      <c r="Q1524" s="31" t="b">
        <f>IF(AND(OR(G1524:G1526=DATOS!C$8,G1524:G1526=DATOS!C$9),H1524:H1526=DATOS!B$4),ROW(G1524:G1526))</f>
        <v>0</v>
      </c>
      <c r="R1524" s="31" t="str">
        <f t="shared" ca="1" si="0"/>
        <v/>
      </c>
      <c r="S1524" s="31">
        <f t="shared" ca="1" si="8"/>
        <v>0</v>
      </c>
      <c r="T1524" s="32"/>
      <c r="U1524" s="32"/>
      <c r="V1524" s="32"/>
      <c r="W1524" s="32"/>
      <c r="X1524" s="32"/>
      <c r="Y1524" s="32"/>
      <c r="Z1524" s="32"/>
      <c r="AA1524" s="32"/>
      <c r="AB1524" s="32"/>
      <c r="AC1524" s="32"/>
      <c r="AD1524" s="32"/>
      <c r="AE1524" s="32"/>
    </row>
    <row r="1525" spans="1:31" ht="12.75">
      <c r="A1525" s="37" t="s">
        <v>12869</v>
      </c>
      <c r="B1525" s="43" t="s">
        <v>10721</v>
      </c>
      <c r="C1525" s="45" t="s">
        <v>216</v>
      </c>
      <c r="D1525" s="45" t="s">
        <v>100</v>
      </c>
      <c r="E1525" s="48">
        <v>43802</v>
      </c>
      <c r="F1525" s="43" t="s">
        <v>4710</v>
      </c>
      <c r="G1525" s="43" t="s">
        <v>114</v>
      </c>
      <c r="H1525" s="51" t="s">
        <v>223</v>
      </c>
      <c r="I1525" s="43" t="s">
        <v>273</v>
      </c>
      <c r="J1525" s="31"/>
      <c r="K1525" s="55"/>
      <c r="L1525" s="31"/>
      <c r="M1525" s="31"/>
      <c r="N1525" s="43" t="s">
        <v>7499</v>
      </c>
      <c r="O1525" s="48">
        <v>43802</v>
      </c>
      <c r="P1525" s="43" t="s">
        <v>276</v>
      </c>
      <c r="Q1525" s="31" t="b">
        <f>IF(AND(OR(G1525:G1529=DATOS!C$8,G1525:G1529=DATOS!C$9),H1525:H1529=DATOS!B$4),ROW(G1525:G1529))</f>
        <v>0</v>
      </c>
      <c r="R1525" s="31" t="str">
        <f t="shared" ca="1" si="0"/>
        <v/>
      </c>
      <c r="S1525" s="31">
        <f t="shared" ca="1" si="8"/>
        <v>0</v>
      </c>
      <c r="T1525" s="32"/>
      <c r="U1525" s="32"/>
      <c r="V1525" s="32"/>
      <c r="W1525" s="32"/>
      <c r="X1525" s="32"/>
      <c r="Y1525" s="32"/>
      <c r="Z1525" s="32"/>
      <c r="AA1525" s="32"/>
      <c r="AB1525" s="32"/>
      <c r="AC1525" s="32"/>
      <c r="AD1525" s="32"/>
      <c r="AE1525" s="32"/>
    </row>
    <row r="1526" spans="1:31" ht="12.75">
      <c r="A1526" s="37" t="s">
        <v>12871</v>
      </c>
      <c r="B1526" s="43" t="s">
        <v>5184</v>
      </c>
      <c r="C1526" s="45" t="s">
        <v>942</v>
      </c>
      <c r="D1526" s="45" t="s">
        <v>266</v>
      </c>
      <c r="E1526" s="48">
        <v>43802</v>
      </c>
      <c r="F1526" s="43" t="s">
        <v>361</v>
      </c>
      <c r="G1526" s="43" t="s">
        <v>114</v>
      </c>
      <c r="H1526" s="51" t="s">
        <v>223</v>
      </c>
      <c r="I1526" s="43" t="s">
        <v>226</v>
      </c>
      <c r="J1526" s="31"/>
      <c r="K1526" s="52">
        <v>43803</v>
      </c>
      <c r="L1526" s="31"/>
      <c r="M1526" s="31"/>
      <c r="N1526" s="43" t="s">
        <v>12872</v>
      </c>
      <c r="O1526" s="48">
        <v>43804</v>
      </c>
      <c r="P1526" s="43" t="s">
        <v>347</v>
      </c>
      <c r="Q1526" s="31" t="b">
        <f>IF(AND(OR(G1526:G1530=DATOS!C$8,G1526:G1530=DATOS!C$9),H1526:H1530=DATOS!B$4),ROW(G1526:G1530))</f>
        <v>0</v>
      </c>
      <c r="R1526" s="31" t="str">
        <f t="shared" ca="1" si="0"/>
        <v/>
      </c>
      <c r="S1526" s="31">
        <f t="shared" ca="1" si="8"/>
        <v>0</v>
      </c>
      <c r="T1526" s="32"/>
      <c r="U1526" s="32"/>
      <c r="V1526" s="32"/>
      <c r="W1526" s="32"/>
      <c r="X1526" s="32"/>
      <c r="Y1526" s="32"/>
      <c r="Z1526" s="32"/>
      <c r="AA1526" s="32"/>
      <c r="AB1526" s="32"/>
      <c r="AC1526" s="32"/>
      <c r="AD1526" s="32"/>
      <c r="AE1526" s="32"/>
    </row>
    <row r="1527" spans="1:31" ht="12.75">
      <c r="A1527" s="37" t="s">
        <v>5887</v>
      </c>
      <c r="B1527" s="43" t="s">
        <v>12873</v>
      </c>
      <c r="C1527" s="45" t="s">
        <v>263</v>
      </c>
      <c r="D1527" s="45" t="s">
        <v>100</v>
      </c>
      <c r="E1527" s="48">
        <v>43802</v>
      </c>
      <c r="F1527" s="43" t="s">
        <v>7919</v>
      </c>
      <c r="G1527" s="43" t="s">
        <v>271</v>
      </c>
      <c r="H1527" s="51" t="s">
        <v>223</v>
      </c>
      <c r="I1527" s="43" t="s">
        <v>273</v>
      </c>
      <c r="J1527" s="31"/>
      <c r="K1527" s="55"/>
      <c r="L1527" s="31"/>
      <c r="M1527" s="31"/>
      <c r="N1527" s="43" t="s">
        <v>12872</v>
      </c>
      <c r="O1527" s="48">
        <v>43802</v>
      </c>
      <c r="P1527" s="43" t="s">
        <v>347</v>
      </c>
      <c r="Q1527" s="31" t="b">
        <f>IF(AND(OR(G1527:G1531=DATOS!C$8,G1527:G1531=DATOS!C$9),H1527:H1531=DATOS!B$4),ROW(G1527:G1531))</f>
        <v>0</v>
      </c>
      <c r="R1527" s="31" t="str">
        <f t="shared" ca="1" si="0"/>
        <v/>
      </c>
      <c r="S1527" s="31">
        <f t="shared" ca="1" si="8"/>
        <v>0</v>
      </c>
      <c r="T1527" s="32"/>
      <c r="U1527" s="32"/>
      <c r="V1527" s="32"/>
      <c r="W1527" s="32"/>
      <c r="X1527" s="32"/>
      <c r="Y1527" s="32"/>
      <c r="Z1527" s="32"/>
      <c r="AA1527" s="32"/>
      <c r="AB1527" s="32"/>
      <c r="AC1527" s="32"/>
      <c r="AD1527" s="32"/>
      <c r="AE1527" s="32"/>
    </row>
    <row r="1528" spans="1:31" ht="12.75">
      <c r="A1528" s="37" t="s">
        <v>9945</v>
      </c>
      <c r="B1528" s="43" t="s">
        <v>11899</v>
      </c>
      <c r="C1528" s="45" t="s">
        <v>6371</v>
      </c>
      <c r="D1528" s="45" t="s">
        <v>266</v>
      </c>
      <c r="E1528" s="48">
        <v>43802</v>
      </c>
      <c r="F1528" s="43" t="s">
        <v>12875</v>
      </c>
      <c r="G1528" s="43" t="s">
        <v>384</v>
      </c>
      <c r="H1528" s="51" t="s">
        <v>223</v>
      </c>
      <c r="I1528" s="43" t="s">
        <v>226</v>
      </c>
      <c r="J1528" s="31"/>
      <c r="K1528" s="52">
        <v>43804</v>
      </c>
      <c r="L1528" s="48">
        <v>43805</v>
      </c>
      <c r="M1528" s="31"/>
      <c r="N1528" s="43" t="s">
        <v>12876</v>
      </c>
      <c r="O1528" s="121">
        <v>43810</v>
      </c>
      <c r="P1528" s="43" t="s">
        <v>5576</v>
      </c>
      <c r="Q1528" s="31" t="b">
        <f>IF(AND(OR(G1528:G1532=DATOS!C$8,G1528:G1532=DATOS!C$9),H1528:H1532=DATOS!B$4),ROW(G1528:G1532))</f>
        <v>0</v>
      </c>
      <c r="R1528" s="31" t="str">
        <f t="shared" ca="1" si="0"/>
        <v/>
      </c>
      <c r="S1528" s="31">
        <f t="shared" ca="1" si="8"/>
        <v>0</v>
      </c>
      <c r="T1528" s="32"/>
      <c r="U1528" s="32"/>
      <c r="V1528" s="32"/>
      <c r="W1528" s="32"/>
      <c r="X1528" s="32"/>
      <c r="Y1528" s="32"/>
      <c r="Z1528" s="32"/>
      <c r="AA1528" s="32"/>
      <c r="AB1528" s="32"/>
      <c r="AC1528" s="32"/>
      <c r="AD1528" s="32"/>
      <c r="AE1528" s="32"/>
    </row>
    <row r="1529" spans="1:31" ht="12.75">
      <c r="A1529" s="37" t="s">
        <v>12879</v>
      </c>
      <c r="B1529" s="43" t="s">
        <v>6408</v>
      </c>
      <c r="C1529" s="45" t="s">
        <v>216</v>
      </c>
      <c r="D1529" s="45" t="s">
        <v>266</v>
      </c>
      <c r="E1529" s="48">
        <v>43802</v>
      </c>
      <c r="F1529" s="43" t="s">
        <v>361</v>
      </c>
      <c r="G1529" s="43" t="s">
        <v>114</v>
      </c>
      <c r="H1529" s="51" t="s">
        <v>223</v>
      </c>
      <c r="I1529" s="43" t="s">
        <v>226</v>
      </c>
      <c r="J1529" s="31"/>
      <c r="K1529" s="55"/>
      <c r="L1529" s="31"/>
      <c r="M1529" s="31"/>
      <c r="N1529" s="43" t="s">
        <v>274</v>
      </c>
      <c r="O1529" s="48">
        <v>43802</v>
      </c>
      <c r="P1529" s="43" t="s">
        <v>276</v>
      </c>
      <c r="Q1529" s="31" t="b">
        <f>IF(AND(OR(G1529:G1532=DATOS!C$8,G1529:G1532=DATOS!C$9),H1529:H1532=DATOS!B$4),ROW(G1529:G1532))</f>
        <v>0</v>
      </c>
      <c r="R1529" s="31" t="str">
        <f t="shared" ca="1" si="0"/>
        <v/>
      </c>
      <c r="S1529" s="31">
        <f t="shared" ca="1" si="8"/>
        <v>0</v>
      </c>
      <c r="T1529" s="32"/>
      <c r="U1529" s="32"/>
      <c r="V1529" s="32"/>
      <c r="W1529" s="32"/>
      <c r="X1529" s="32"/>
      <c r="Y1529" s="32"/>
      <c r="Z1529" s="32"/>
      <c r="AA1529" s="32"/>
      <c r="AB1529" s="32"/>
      <c r="AC1529" s="32"/>
      <c r="AD1529" s="32"/>
      <c r="AE1529" s="32"/>
    </row>
    <row r="1530" spans="1:31" ht="12.75">
      <c r="A1530" s="37" t="s">
        <v>12727</v>
      </c>
      <c r="B1530" s="43" t="s">
        <v>12483</v>
      </c>
      <c r="C1530" s="45" t="s">
        <v>4655</v>
      </c>
      <c r="D1530" s="45" t="s">
        <v>266</v>
      </c>
      <c r="E1530" s="48">
        <v>43802</v>
      </c>
      <c r="F1530" s="43" t="s">
        <v>864</v>
      </c>
      <c r="G1530" s="43" t="s">
        <v>271</v>
      </c>
      <c r="H1530" s="51" t="s">
        <v>223</v>
      </c>
      <c r="I1530" s="43" t="s">
        <v>226</v>
      </c>
      <c r="J1530" s="31"/>
      <c r="K1530" s="52">
        <v>43803</v>
      </c>
      <c r="L1530" s="48">
        <v>43804</v>
      </c>
      <c r="M1530" s="48">
        <v>43805</v>
      </c>
      <c r="N1530" s="43" t="s">
        <v>12882</v>
      </c>
      <c r="O1530" s="121">
        <v>43809</v>
      </c>
      <c r="P1530" s="43" t="s">
        <v>276</v>
      </c>
      <c r="Q1530" s="31" t="b">
        <f>IF(AND(OR(G1530:G1533=DATOS!C$8,G1530:G1533=DATOS!C$9),H1530:H1533=DATOS!B$4),ROW(G1530:G1533))</f>
        <v>0</v>
      </c>
      <c r="R1530" s="31" t="str">
        <f t="shared" ca="1" si="0"/>
        <v/>
      </c>
      <c r="S1530" s="31">
        <f t="shared" ca="1" si="8"/>
        <v>0</v>
      </c>
      <c r="T1530" s="32"/>
      <c r="U1530" s="32"/>
      <c r="V1530" s="32"/>
      <c r="W1530" s="32"/>
      <c r="X1530" s="32"/>
      <c r="Y1530" s="32"/>
      <c r="Z1530" s="32"/>
      <c r="AA1530" s="32"/>
      <c r="AB1530" s="32"/>
      <c r="AC1530" s="32"/>
      <c r="AD1530" s="32"/>
      <c r="AE1530" s="32"/>
    </row>
    <row r="1531" spans="1:31" ht="12.75">
      <c r="A1531" s="37" t="s">
        <v>12884</v>
      </c>
      <c r="B1531" s="43" t="s">
        <v>12885</v>
      </c>
      <c r="C1531" s="45" t="s">
        <v>216</v>
      </c>
      <c r="D1531" s="45" t="s">
        <v>100</v>
      </c>
      <c r="E1531" s="48">
        <v>43803</v>
      </c>
      <c r="F1531" s="43" t="s">
        <v>12788</v>
      </c>
      <c r="G1531" s="43" t="s">
        <v>114</v>
      </c>
      <c r="H1531" s="51" t="s">
        <v>223</v>
      </c>
      <c r="I1531" s="43" t="s">
        <v>226</v>
      </c>
      <c r="J1531" s="31"/>
      <c r="K1531" s="55"/>
      <c r="L1531" s="31"/>
      <c r="M1531" s="31"/>
      <c r="N1531" s="43" t="s">
        <v>12887</v>
      </c>
      <c r="O1531" s="48">
        <v>43803</v>
      </c>
      <c r="P1531" s="43" t="s">
        <v>347</v>
      </c>
      <c r="Q1531" s="31" t="b">
        <f>IF(AND(OR(G1531:G1534=DATOS!C$8,G1531:G1534=DATOS!C$9),H1531:H1534=DATOS!B$4),ROW(G1531:G1534))</f>
        <v>0</v>
      </c>
      <c r="R1531" s="31" t="str">
        <f t="shared" ca="1" si="0"/>
        <v/>
      </c>
      <c r="S1531" s="31">
        <f t="shared" ca="1" si="8"/>
        <v>0</v>
      </c>
      <c r="T1531" s="32"/>
      <c r="U1531" s="32"/>
      <c r="V1531" s="32"/>
      <c r="W1531" s="32"/>
      <c r="X1531" s="32"/>
      <c r="Y1531" s="32"/>
      <c r="Z1531" s="32"/>
      <c r="AA1531" s="32"/>
      <c r="AB1531" s="32"/>
      <c r="AC1531" s="32"/>
      <c r="AD1531" s="32"/>
      <c r="AE1531" s="32"/>
    </row>
    <row r="1532" spans="1:31" ht="12.75">
      <c r="A1532" s="37" t="s">
        <v>10494</v>
      </c>
      <c r="B1532" s="43" t="s">
        <v>10496</v>
      </c>
      <c r="C1532" s="45" t="s">
        <v>216</v>
      </c>
      <c r="D1532" s="45" t="s">
        <v>100</v>
      </c>
      <c r="E1532" s="48">
        <v>43803</v>
      </c>
      <c r="F1532" s="43" t="s">
        <v>12788</v>
      </c>
      <c r="G1532" s="43" t="s">
        <v>114</v>
      </c>
      <c r="H1532" s="51" t="s">
        <v>223</v>
      </c>
      <c r="I1532" s="43" t="s">
        <v>126</v>
      </c>
      <c r="J1532" s="31"/>
      <c r="K1532" s="52">
        <v>43811</v>
      </c>
      <c r="L1532" s="48">
        <v>43808</v>
      </c>
      <c r="M1532" s="384">
        <v>43810</v>
      </c>
      <c r="N1532" s="43" t="s">
        <v>7244</v>
      </c>
      <c r="O1532" s="121">
        <v>43820</v>
      </c>
      <c r="P1532" s="43" t="s">
        <v>347</v>
      </c>
      <c r="Q1532" s="31" t="b">
        <f>IF(AND(OR(G1532:G1535=DATOS!C$8,G1532:G1535=DATOS!C$9),H1532:H1535=DATOS!B$4),ROW(G1532:G1535))</f>
        <v>0</v>
      </c>
      <c r="R1532" s="31" t="str">
        <f t="shared" ca="1" si="0"/>
        <v/>
      </c>
      <c r="S1532" s="31">
        <f t="shared" ca="1" si="8"/>
        <v>0</v>
      </c>
      <c r="T1532" s="32"/>
      <c r="U1532" s="32"/>
      <c r="V1532" s="32"/>
      <c r="W1532" s="32"/>
      <c r="X1532" s="32"/>
      <c r="Y1532" s="32"/>
      <c r="Z1532" s="32"/>
      <c r="AA1532" s="32"/>
      <c r="AB1532" s="32"/>
      <c r="AC1532" s="32"/>
      <c r="AD1532" s="32"/>
      <c r="AE1532" s="32"/>
    </row>
    <row r="1533" spans="1:31" ht="12.75">
      <c r="A1533" s="37" t="s">
        <v>12893</v>
      </c>
      <c r="B1533" s="43" t="s">
        <v>6408</v>
      </c>
      <c r="C1533" s="45" t="s">
        <v>216</v>
      </c>
      <c r="D1533" s="45" t="s">
        <v>266</v>
      </c>
      <c r="E1533" s="48">
        <v>43803</v>
      </c>
      <c r="F1533" s="43" t="s">
        <v>12894</v>
      </c>
      <c r="G1533" s="43" t="s">
        <v>114</v>
      </c>
      <c r="H1533" s="51" t="s">
        <v>223</v>
      </c>
      <c r="I1533" s="43" t="s">
        <v>126</v>
      </c>
      <c r="J1533" s="31"/>
      <c r="K1533" s="55"/>
      <c r="L1533" s="31"/>
      <c r="M1533" s="31"/>
      <c r="N1533" s="31"/>
      <c r="O1533" s="31"/>
      <c r="P1533" s="31"/>
      <c r="Q1533" s="31" t="b">
        <f>IF(AND(OR(G1533:G1536=DATOS!C$8,G1533:G1536=DATOS!C$9),H1533:H1536=DATOS!B$4),ROW(G1533:G1536))</f>
        <v>0</v>
      </c>
      <c r="R1533" s="31" t="e">
        <f ca="1">IF(AND((TODAY()-#REF!)&gt;=3,#REF!="SEGUIMIENTO"),"SEG","")</f>
        <v>#REF!</v>
      </c>
      <c r="S1533" s="31" t="e">
        <f ca="1">IF(R1533="SEG",TODAY()-#REF!,0)</f>
        <v>#REF!</v>
      </c>
      <c r="T1533" s="32"/>
      <c r="U1533" s="32"/>
      <c r="V1533" s="32"/>
      <c r="W1533" s="32"/>
      <c r="X1533" s="32"/>
      <c r="Y1533" s="32"/>
      <c r="Z1533" s="32"/>
      <c r="AA1533" s="32"/>
      <c r="AB1533" s="32"/>
      <c r="AC1533" s="32"/>
      <c r="AD1533" s="32"/>
      <c r="AE1533" s="32"/>
    </row>
    <row r="1534" spans="1:31" ht="12.75">
      <c r="A1534" s="37" t="s">
        <v>7817</v>
      </c>
      <c r="B1534" s="43" t="s">
        <v>7818</v>
      </c>
      <c r="C1534" s="45" t="s">
        <v>5367</v>
      </c>
      <c r="D1534" s="45" t="s">
        <v>266</v>
      </c>
      <c r="E1534" s="48">
        <v>43804</v>
      </c>
      <c r="F1534" s="43" t="s">
        <v>481</v>
      </c>
      <c r="G1534" s="43" t="s">
        <v>483</v>
      </c>
      <c r="H1534" s="51" t="s">
        <v>223</v>
      </c>
      <c r="I1534" s="43" t="s">
        <v>226</v>
      </c>
      <c r="J1534" s="31"/>
      <c r="K1534" s="55"/>
      <c r="L1534" s="31"/>
      <c r="M1534" s="31"/>
      <c r="N1534" s="43" t="s">
        <v>12898</v>
      </c>
      <c r="O1534" s="48">
        <v>43805</v>
      </c>
      <c r="P1534" s="43" t="s">
        <v>389</v>
      </c>
      <c r="Q1534" s="31" t="b">
        <f>IF(AND(OR(G1533:G1537=DATOS!C$8,G1533:G1537=DATOS!C$9),H1533:H1537=DATOS!B$4),ROW(G1533:G1537))</f>
        <v>0</v>
      </c>
      <c r="R1534" s="31" t="str">
        <f t="shared" ref="R1534:R1611" ca="1" si="9">IF(AND((TODAY()-E1533)&gt;=3,H1533="SEGUIMIENTO"),"SEG","")</f>
        <v/>
      </c>
      <c r="S1534" s="31">
        <f t="shared" ref="S1534:S1611" ca="1" si="10">IF(R1534="SEG",TODAY()-E1533,0)</f>
        <v>0</v>
      </c>
      <c r="T1534" s="32"/>
      <c r="U1534" s="32"/>
      <c r="V1534" s="32"/>
      <c r="W1534" s="32"/>
      <c r="X1534" s="32"/>
      <c r="Y1534" s="32"/>
      <c r="Z1534" s="32"/>
      <c r="AA1534" s="32"/>
      <c r="AB1534" s="32"/>
      <c r="AC1534" s="32"/>
      <c r="AD1534" s="32"/>
      <c r="AE1534" s="32"/>
    </row>
    <row r="1535" spans="1:31" ht="12.75">
      <c r="A1535" s="37" t="s">
        <v>11214</v>
      </c>
      <c r="B1535" s="43" t="s">
        <v>261</v>
      </c>
      <c r="C1535" s="45" t="s">
        <v>263</v>
      </c>
      <c r="D1535" s="45" t="s">
        <v>266</v>
      </c>
      <c r="E1535" s="48">
        <v>43804</v>
      </c>
      <c r="F1535" s="43" t="s">
        <v>864</v>
      </c>
      <c r="G1535" s="43" t="s">
        <v>271</v>
      </c>
      <c r="H1535" s="51" t="s">
        <v>223</v>
      </c>
      <c r="I1535" s="43" t="s">
        <v>226</v>
      </c>
      <c r="J1535" s="31"/>
      <c r="K1535" s="55"/>
      <c r="L1535" s="31"/>
      <c r="M1535" s="31"/>
      <c r="N1535" s="43" t="s">
        <v>12902</v>
      </c>
      <c r="O1535" s="48">
        <v>43804</v>
      </c>
      <c r="P1535" s="43" t="s">
        <v>276</v>
      </c>
      <c r="Q1535" s="31" t="b">
        <f>IF(AND(OR(G1534:G1538=DATOS!C$8,G1534:G1538=DATOS!C$9),H1534:H1538=DATOS!B$4),ROW(G1534:G1538))</f>
        <v>0</v>
      </c>
      <c r="R1535" s="31" t="str">
        <f t="shared" ca="1" si="9"/>
        <v/>
      </c>
      <c r="S1535" s="31">
        <f t="shared" ca="1" si="10"/>
        <v>0</v>
      </c>
      <c r="T1535" s="32"/>
      <c r="U1535" s="32"/>
      <c r="V1535" s="32"/>
      <c r="W1535" s="32"/>
      <c r="X1535" s="32"/>
      <c r="Y1535" s="32"/>
      <c r="Z1535" s="32"/>
      <c r="AA1535" s="32"/>
      <c r="AB1535" s="32"/>
      <c r="AC1535" s="32"/>
      <c r="AD1535" s="32"/>
      <c r="AE1535" s="32"/>
    </row>
    <row r="1536" spans="1:31" ht="12.75">
      <c r="A1536" s="37" t="s">
        <v>12903</v>
      </c>
      <c r="B1536" s="43" t="s">
        <v>12679</v>
      </c>
      <c r="C1536" s="45" t="s">
        <v>216</v>
      </c>
      <c r="D1536" s="45" t="s">
        <v>266</v>
      </c>
      <c r="E1536" s="48">
        <v>43804</v>
      </c>
      <c r="F1536" s="43" t="s">
        <v>361</v>
      </c>
      <c r="G1536" s="43" t="s">
        <v>222</v>
      </c>
      <c r="H1536" s="51" t="s">
        <v>223</v>
      </c>
      <c r="I1536" s="43" t="s">
        <v>226</v>
      </c>
      <c r="J1536" s="31"/>
      <c r="K1536" s="55"/>
      <c r="L1536" s="31"/>
      <c r="M1536" s="31"/>
      <c r="N1536" s="43" t="s">
        <v>12904</v>
      </c>
      <c r="O1536" s="48">
        <v>43804</v>
      </c>
      <c r="P1536" s="43" t="s">
        <v>276</v>
      </c>
      <c r="Q1536" s="31" t="b">
        <f>IF(AND(OR(G1535:G1539=DATOS!C$8,G1535:G1539=DATOS!C$9),H1535:H1539=DATOS!B$4),ROW(G1535:G1539))</f>
        <v>0</v>
      </c>
      <c r="R1536" s="31" t="str">
        <f t="shared" ca="1" si="9"/>
        <v/>
      </c>
      <c r="S1536" s="31">
        <f t="shared" ca="1" si="10"/>
        <v>0</v>
      </c>
      <c r="T1536" s="32"/>
      <c r="U1536" s="32"/>
      <c r="V1536" s="32"/>
      <c r="W1536" s="32"/>
      <c r="X1536" s="32"/>
      <c r="Y1536" s="32"/>
      <c r="Z1536" s="32"/>
      <c r="AA1536" s="32"/>
      <c r="AB1536" s="32"/>
      <c r="AC1536" s="32"/>
      <c r="AD1536" s="32"/>
      <c r="AE1536" s="32"/>
    </row>
    <row r="1537" spans="1:31" ht="12.75">
      <c r="A1537" s="37" t="s">
        <v>12906</v>
      </c>
      <c r="B1537" s="43" t="s">
        <v>12907</v>
      </c>
      <c r="C1537" s="45" t="s">
        <v>478</v>
      </c>
      <c r="D1537" s="45" t="s">
        <v>100</v>
      </c>
      <c r="E1537" s="48">
        <v>43804</v>
      </c>
      <c r="F1537" s="43" t="s">
        <v>7427</v>
      </c>
      <c r="G1537" s="43" t="s">
        <v>384</v>
      </c>
      <c r="H1537" s="51" t="s">
        <v>223</v>
      </c>
      <c r="I1537" s="43" t="s">
        <v>273</v>
      </c>
      <c r="J1537" s="31"/>
      <c r="K1537" s="55"/>
      <c r="L1537" s="31"/>
      <c r="M1537" s="31"/>
      <c r="N1537" s="43" t="s">
        <v>9276</v>
      </c>
      <c r="O1537" s="48">
        <v>43806</v>
      </c>
      <c r="P1537" s="43" t="s">
        <v>389</v>
      </c>
      <c r="Q1537" s="31" t="b">
        <f>IF(AND(OR(G1536:G1540=DATOS!C$8,G1536:G1540=DATOS!C$9),H1536:H1540=DATOS!B$4),ROW(G1536:G1540))</f>
        <v>0</v>
      </c>
      <c r="R1537" s="31" t="str">
        <f t="shared" ca="1" si="9"/>
        <v/>
      </c>
      <c r="S1537" s="31">
        <f t="shared" ca="1" si="10"/>
        <v>0</v>
      </c>
      <c r="T1537" s="32"/>
      <c r="U1537" s="32"/>
      <c r="V1537" s="32"/>
      <c r="W1537" s="32"/>
      <c r="X1537" s="32"/>
      <c r="Y1537" s="32"/>
      <c r="Z1537" s="32"/>
      <c r="AA1537" s="32"/>
      <c r="AB1537" s="32"/>
      <c r="AC1537" s="32"/>
      <c r="AD1537" s="32"/>
      <c r="AE1537" s="32"/>
    </row>
    <row r="1538" spans="1:31" ht="12.75">
      <c r="A1538" s="37" t="s">
        <v>12911</v>
      </c>
      <c r="B1538" s="43" t="s">
        <v>12912</v>
      </c>
      <c r="C1538" s="45" t="s">
        <v>478</v>
      </c>
      <c r="D1538" s="45" t="s">
        <v>100</v>
      </c>
      <c r="E1538" s="48">
        <v>43805</v>
      </c>
      <c r="F1538" s="43" t="s">
        <v>7427</v>
      </c>
      <c r="G1538" s="43" t="s">
        <v>384</v>
      </c>
      <c r="H1538" s="51" t="s">
        <v>223</v>
      </c>
      <c r="I1538" s="43" t="s">
        <v>273</v>
      </c>
      <c r="J1538" s="31"/>
      <c r="K1538" s="55"/>
      <c r="L1538" s="31"/>
      <c r="M1538" s="31"/>
      <c r="N1538" s="43" t="s">
        <v>9276</v>
      </c>
      <c r="O1538" s="48">
        <v>43806</v>
      </c>
      <c r="P1538" s="43" t="s">
        <v>389</v>
      </c>
      <c r="Q1538" s="31" t="b">
        <f>IF(AND(OR(G1537:G1541=DATOS!C$8,G1537:G1541=DATOS!C$9),H1537:H1541=DATOS!B$4),ROW(G1537:G1541))</f>
        <v>0</v>
      </c>
      <c r="R1538" s="31" t="str">
        <f t="shared" ca="1" si="9"/>
        <v/>
      </c>
      <c r="S1538" s="31">
        <f t="shared" ca="1" si="10"/>
        <v>0</v>
      </c>
      <c r="T1538" s="32"/>
      <c r="U1538" s="32"/>
      <c r="V1538" s="32"/>
      <c r="W1538" s="32"/>
      <c r="X1538" s="32"/>
      <c r="Y1538" s="32"/>
      <c r="Z1538" s="32"/>
      <c r="AA1538" s="32"/>
      <c r="AB1538" s="32"/>
      <c r="AC1538" s="32"/>
      <c r="AD1538" s="32"/>
      <c r="AE1538" s="32"/>
    </row>
    <row r="1539" spans="1:31" ht="12.75">
      <c r="A1539" s="37" t="s">
        <v>12914</v>
      </c>
      <c r="B1539" s="43" t="s">
        <v>12915</v>
      </c>
      <c r="C1539" s="45" t="s">
        <v>380</v>
      </c>
      <c r="D1539" s="45" t="s">
        <v>266</v>
      </c>
      <c r="E1539" s="48">
        <v>43805</v>
      </c>
      <c r="F1539" s="43" t="s">
        <v>12157</v>
      </c>
      <c r="G1539" s="43" t="s">
        <v>271</v>
      </c>
      <c r="H1539" s="51" t="s">
        <v>223</v>
      </c>
      <c r="I1539" s="43" t="s">
        <v>273</v>
      </c>
      <c r="J1539" s="31"/>
      <c r="K1539" s="55"/>
      <c r="L1539" s="31"/>
      <c r="M1539" s="31"/>
      <c r="N1539" s="43" t="s">
        <v>12918</v>
      </c>
      <c r="O1539" s="48">
        <v>43808</v>
      </c>
      <c r="P1539" s="43" t="s">
        <v>347</v>
      </c>
      <c r="Q1539" s="31" t="b">
        <f>IF(AND(OR(G1538:G1542=DATOS!C$8,G1538:G1542=DATOS!C$9),H1538:H1542=DATOS!B$4),ROW(G1538:G1542))</f>
        <v>0</v>
      </c>
      <c r="R1539" s="31" t="str">
        <f t="shared" ca="1" si="9"/>
        <v/>
      </c>
      <c r="S1539" s="31">
        <f t="shared" ca="1" si="10"/>
        <v>0</v>
      </c>
      <c r="T1539" s="32"/>
      <c r="U1539" s="32"/>
      <c r="V1539" s="32"/>
      <c r="W1539" s="32"/>
      <c r="X1539" s="32"/>
      <c r="Y1539" s="32"/>
      <c r="Z1539" s="32"/>
      <c r="AA1539" s="32"/>
      <c r="AB1539" s="32"/>
      <c r="AC1539" s="32"/>
      <c r="AD1539" s="32"/>
      <c r="AE1539" s="32"/>
    </row>
    <row r="1540" spans="1:31" ht="12.75">
      <c r="A1540" s="37" t="s">
        <v>12920</v>
      </c>
      <c r="B1540" s="43" t="s">
        <v>12644</v>
      </c>
      <c r="C1540" s="45" t="s">
        <v>6317</v>
      </c>
      <c r="D1540" s="45" t="s">
        <v>266</v>
      </c>
      <c r="E1540" s="48">
        <v>43805</v>
      </c>
      <c r="F1540" s="43" t="s">
        <v>361</v>
      </c>
      <c r="G1540" s="43" t="s">
        <v>114</v>
      </c>
      <c r="H1540" s="51" t="s">
        <v>223</v>
      </c>
      <c r="I1540" s="43" t="s">
        <v>226</v>
      </c>
      <c r="J1540" s="31"/>
      <c r="K1540" s="55"/>
      <c r="L1540" s="31"/>
      <c r="M1540" s="31"/>
      <c r="N1540" s="43" t="s">
        <v>274</v>
      </c>
      <c r="O1540" s="48">
        <v>43805</v>
      </c>
      <c r="P1540" s="43" t="s">
        <v>276</v>
      </c>
      <c r="Q1540" s="31" t="b">
        <f>IF(AND(OR(G1539:G1543=DATOS!C$8,G1539:G1543=DATOS!C$9),H1539:H1543=DATOS!B$4),ROW(G1539:G1543))</f>
        <v>0</v>
      </c>
      <c r="R1540" s="31" t="str">
        <f t="shared" ca="1" si="9"/>
        <v/>
      </c>
      <c r="S1540" s="31">
        <f t="shared" ca="1" si="10"/>
        <v>0</v>
      </c>
      <c r="T1540" s="32"/>
      <c r="U1540" s="32"/>
      <c r="V1540" s="32"/>
      <c r="W1540" s="32"/>
      <c r="X1540" s="32"/>
      <c r="Y1540" s="32"/>
      <c r="Z1540" s="32"/>
      <c r="AA1540" s="32"/>
      <c r="AB1540" s="32"/>
      <c r="AC1540" s="32"/>
      <c r="AD1540" s="32"/>
      <c r="AE1540" s="32"/>
    </row>
    <row r="1541" spans="1:31" ht="12.75">
      <c r="A1541" s="37" t="s">
        <v>12893</v>
      </c>
      <c r="B1541" s="43" t="s">
        <v>6408</v>
      </c>
      <c r="C1541" s="45" t="s">
        <v>216</v>
      </c>
      <c r="D1541" s="45" t="s">
        <v>266</v>
      </c>
      <c r="E1541" s="48">
        <v>43805</v>
      </c>
      <c r="F1541" s="43" t="s">
        <v>361</v>
      </c>
      <c r="G1541" s="43" t="s">
        <v>114</v>
      </c>
      <c r="H1541" s="51" t="s">
        <v>223</v>
      </c>
      <c r="I1541" s="43" t="s">
        <v>226</v>
      </c>
      <c r="J1541" s="31"/>
      <c r="K1541" s="55"/>
      <c r="L1541" s="31"/>
      <c r="M1541" s="31"/>
      <c r="N1541" s="43" t="s">
        <v>12922</v>
      </c>
      <c r="O1541" s="48">
        <v>43805</v>
      </c>
      <c r="P1541" s="43" t="s">
        <v>276</v>
      </c>
      <c r="Q1541" s="31" t="b">
        <f>IF(AND(OR(G1540:G1544=DATOS!C$8,G1540:G1544=DATOS!C$9),H1540:H1544=DATOS!B$4),ROW(G1540:G1544))</f>
        <v>0</v>
      </c>
      <c r="R1541" s="31" t="str">
        <f t="shared" ca="1" si="9"/>
        <v/>
      </c>
      <c r="S1541" s="31">
        <f t="shared" ca="1" si="10"/>
        <v>0</v>
      </c>
      <c r="T1541" s="32"/>
      <c r="U1541" s="32"/>
      <c r="V1541" s="32"/>
      <c r="W1541" s="32"/>
      <c r="X1541" s="32"/>
      <c r="Y1541" s="32"/>
      <c r="Z1541" s="32"/>
      <c r="AA1541" s="32"/>
      <c r="AB1541" s="32"/>
      <c r="AC1541" s="32"/>
      <c r="AD1541" s="32"/>
      <c r="AE1541" s="32"/>
    </row>
    <row r="1542" spans="1:31" ht="12.75">
      <c r="A1542" s="37" t="s">
        <v>9113</v>
      </c>
      <c r="B1542" s="43" t="s">
        <v>9114</v>
      </c>
      <c r="C1542" s="45" t="s">
        <v>4726</v>
      </c>
      <c r="D1542" s="45" t="s">
        <v>100</v>
      </c>
      <c r="E1542" s="48">
        <v>43806</v>
      </c>
      <c r="F1542" s="43" t="s">
        <v>7919</v>
      </c>
      <c r="G1542" s="43" t="s">
        <v>271</v>
      </c>
      <c r="H1542" s="51" t="s">
        <v>223</v>
      </c>
      <c r="I1542" s="43" t="s">
        <v>226</v>
      </c>
      <c r="J1542" s="31"/>
      <c r="K1542" s="55"/>
      <c r="L1542" s="31"/>
      <c r="M1542" s="31"/>
      <c r="N1542" s="43" t="s">
        <v>12925</v>
      </c>
      <c r="O1542" s="48">
        <v>43808</v>
      </c>
      <c r="P1542" s="43" t="s">
        <v>347</v>
      </c>
      <c r="Q1542" s="31" t="b">
        <f>IF(AND(OR(G1541:G1545=DATOS!C$8,G1541:G1545=DATOS!C$9),H1541:H1545=DATOS!B$4),ROW(G1541:G1545))</f>
        <v>0</v>
      </c>
      <c r="R1542" s="31" t="str">
        <f t="shared" ca="1" si="9"/>
        <v/>
      </c>
      <c r="S1542" s="31">
        <f t="shared" ca="1" si="10"/>
        <v>0</v>
      </c>
      <c r="T1542" s="32"/>
      <c r="U1542" s="32"/>
      <c r="V1542" s="32"/>
      <c r="W1542" s="32"/>
      <c r="X1542" s="32"/>
      <c r="Y1542" s="32"/>
      <c r="Z1542" s="32"/>
      <c r="AA1542" s="32"/>
      <c r="AB1542" s="32"/>
      <c r="AC1542" s="32"/>
      <c r="AD1542" s="32"/>
      <c r="AE1542" s="32"/>
    </row>
    <row r="1543" spans="1:31" ht="12.75">
      <c r="A1543" s="37" t="s">
        <v>8247</v>
      </c>
      <c r="B1543" s="43" t="s">
        <v>75</v>
      </c>
      <c r="C1543" s="45" t="s">
        <v>90</v>
      </c>
      <c r="D1543" s="45" t="s">
        <v>100</v>
      </c>
      <c r="E1543" s="48">
        <v>43806</v>
      </c>
      <c r="F1543" s="43" t="s">
        <v>12929</v>
      </c>
      <c r="G1543" s="43" t="s">
        <v>362</v>
      </c>
      <c r="H1543" s="51" t="s">
        <v>223</v>
      </c>
      <c r="I1543" s="43" t="s">
        <v>126</v>
      </c>
      <c r="J1543" s="31"/>
      <c r="K1543" s="55"/>
      <c r="L1543" s="31"/>
      <c r="M1543" s="31"/>
      <c r="N1543" s="43" t="s">
        <v>7244</v>
      </c>
      <c r="O1543" s="48">
        <v>43806</v>
      </c>
      <c r="P1543" s="43" t="s">
        <v>347</v>
      </c>
      <c r="Q1543" s="31" t="b">
        <f>IF(AND(OR(G1542:G1546=DATOS!C$8,G1542:G1546=DATOS!C$9),H1542:H1546=DATOS!B$4),ROW(G1542:G1546))</f>
        <v>0</v>
      </c>
      <c r="R1543" s="31" t="str">
        <f t="shared" ca="1" si="9"/>
        <v/>
      </c>
      <c r="S1543" s="31">
        <f t="shared" ca="1" si="10"/>
        <v>0</v>
      </c>
      <c r="T1543" s="32"/>
      <c r="U1543" s="32"/>
      <c r="V1543" s="32"/>
      <c r="W1543" s="32"/>
      <c r="X1543" s="32"/>
      <c r="Y1543" s="32"/>
      <c r="Z1543" s="32"/>
      <c r="AA1543" s="32"/>
      <c r="AB1543" s="32"/>
      <c r="AC1543" s="32"/>
      <c r="AD1543" s="32"/>
      <c r="AE1543" s="32"/>
    </row>
    <row r="1544" spans="1:31" ht="12.75">
      <c r="A1544" s="37" t="s">
        <v>12930</v>
      </c>
      <c r="B1544" s="43" t="s">
        <v>12932</v>
      </c>
      <c r="C1544" s="45" t="s">
        <v>414</v>
      </c>
      <c r="D1544" s="45" t="s">
        <v>100</v>
      </c>
      <c r="E1544" s="48">
        <v>43806</v>
      </c>
      <c r="F1544" s="43" t="s">
        <v>7919</v>
      </c>
      <c r="G1544" s="43" t="s">
        <v>271</v>
      </c>
      <c r="H1544" s="51" t="s">
        <v>223</v>
      </c>
      <c r="I1544" s="43" t="s">
        <v>126</v>
      </c>
      <c r="J1544" s="31"/>
      <c r="K1544" s="55"/>
      <c r="L1544" s="31"/>
      <c r="M1544" s="31"/>
      <c r="N1544" s="43" t="s">
        <v>12925</v>
      </c>
      <c r="O1544" s="48">
        <v>43808</v>
      </c>
      <c r="P1544" s="43" t="s">
        <v>347</v>
      </c>
      <c r="Q1544" s="31" t="b">
        <f>IF(AND(OR(G1543:G1547=DATOS!C$8,G1543:G1547=DATOS!C$9),H1543:H1547=DATOS!B$4),ROW(G1543:G1547))</f>
        <v>0</v>
      </c>
      <c r="R1544" s="31" t="str">
        <f t="shared" ca="1" si="9"/>
        <v/>
      </c>
      <c r="S1544" s="31">
        <f t="shared" ca="1" si="10"/>
        <v>0</v>
      </c>
      <c r="T1544" s="32"/>
      <c r="U1544" s="32"/>
      <c r="V1544" s="32"/>
      <c r="W1544" s="32"/>
      <c r="X1544" s="32"/>
      <c r="Y1544" s="32"/>
      <c r="Z1544" s="32"/>
      <c r="AA1544" s="32"/>
      <c r="AB1544" s="32"/>
      <c r="AC1544" s="32"/>
      <c r="AD1544" s="32"/>
      <c r="AE1544" s="32"/>
    </row>
    <row r="1545" spans="1:31" ht="12.75">
      <c r="A1545" s="37" t="s">
        <v>12935</v>
      </c>
      <c r="B1545" s="43" t="s">
        <v>10122</v>
      </c>
      <c r="C1545" s="45" t="s">
        <v>263</v>
      </c>
      <c r="D1545" s="45" t="s">
        <v>100</v>
      </c>
      <c r="E1545" s="48">
        <v>43806</v>
      </c>
      <c r="F1545" s="43" t="s">
        <v>12936</v>
      </c>
      <c r="G1545" s="43" t="s">
        <v>271</v>
      </c>
      <c r="H1545" s="51" t="s">
        <v>223</v>
      </c>
      <c r="I1545" s="43" t="s">
        <v>226</v>
      </c>
      <c r="J1545" s="31"/>
      <c r="K1545" s="52">
        <v>43811</v>
      </c>
      <c r="L1545" s="384">
        <v>43809</v>
      </c>
      <c r="M1545" s="384">
        <v>43810</v>
      </c>
      <c r="N1545" s="43" t="s">
        <v>12925</v>
      </c>
      <c r="O1545" s="121">
        <v>43811</v>
      </c>
      <c r="P1545" s="43" t="s">
        <v>347</v>
      </c>
      <c r="Q1545" s="31" t="b">
        <f>IF(AND(OR(G1544:G1548=DATOS!C$8,G1544:G1548=DATOS!C$9),H1544:H1548=DATOS!B$4),ROW(G1544:G1548))</f>
        <v>0</v>
      </c>
      <c r="R1545" s="31" t="str">
        <f t="shared" ca="1" si="9"/>
        <v/>
      </c>
      <c r="S1545" s="31">
        <f t="shared" ca="1" si="10"/>
        <v>0</v>
      </c>
      <c r="T1545" s="32"/>
      <c r="U1545" s="32"/>
      <c r="V1545" s="32"/>
      <c r="W1545" s="32"/>
      <c r="X1545" s="32"/>
      <c r="Y1545" s="32"/>
      <c r="Z1545" s="32"/>
      <c r="AA1545" s="32"/>
      <c r="AB1545" s="32"/>
      <c r="AC1545" s="32"/>
      <c r="AD1545" s="32"/>
      <c r="AE1545" s="32"/>
    </row>
    <row r="1546" spans="1:31" ht="12.75">
      <c r="A1546" s="320" t="s">
        <v>10587</v>
      </c>
      <c r="B1546" s="43" t="s">
        <v>507</v>
      </c>
      <c r="C1546" s="45" t="s">
        <v>90</v>
      </c>
      <c r="D1546" s="45" t="s">
        <v>100</v>
      </c>
      <c r="E1546" s="48">
        <v>43806</v>
      </c>
      <c r="F1546" s="43" t="s">
        <v>12788</v>
      </c>
      <c r="G1546" s="43" t="s">
        <v>114</v>
      </c>
      <c r="H1546" s="51" t="s">
        <v>223</v>
      </c>
      <c r="I1546" s="43" t="s">
        <v>126</v>
      </c>
      <c r="J1546" s="31"/>
      <c r="K1546" s="55"/>
      <c r="L1546" s="31"/>
      <c r="M1546" s="31"/>
      <c r="N1546" s="43" t="s">
        <v>7244</v>
      </c>
      <c r="O1546" s="48">
        <v>43806</v>
      </c>
      <c r="P1546" s="43" t="s">
        <v>347</v>
      </c>
      <c r="Q1546" s="31" t="b">
        <f>IF(AND(OR(G1545:G1549=DATOS!C$8,G1545:G1549=DATOS!C$9),H1545:H1549=DATOS!B$4),ROW(G1545:G1549))</f>
        <v>0</v>
      </c>
      <c r="R1546" s="31" t="str">
        <f t="shared" ca="1" si="9"/>
        <v/>
      </c>
      <c r="S1546" s="31">
        <f t="shared" ca="1" si="10"/>
        <v>0</v>
      </c>
      <c r="T1546" s="32"/>
      <c r="U1546" s="32"/>
      <c r="V1546" s="32"/>
      <c r="W1546" s="32"/>
      <c r="X1546" s="32"/>
      <c r="Y1546" s="32"/>
      <c r="Z1546" s="32"/>
      <c r="AA1546" s="32"/>
      <c r="AB1546" s="32"/>
      <c r="AC1546" s="32"/>
      <c r="AD1546" s="32"/>
      <c r="AE1546" s="32"/>
    </row>
    <row r="1547" spans="1:31" ht="12.75">
      <c r="A1547" s="76" t="s">
        <v>12939</v>
      </c>
      <c r="B1547" s="43" t="s">
        <v>9503</v>
      </c>
      <c r="C1547" s="45" t="s">
        <v>216</v>
      </c>
      <c r="D1547" s="45" t="s">
        <v>100</v>
      </c>
      <c r="E1547" s="48">
        <v>43806</v>
      </c>
      <c r="F1547" s="43" t="s">
        <v>12940</v>
      </c>
      <c r="G1547" s="43" t="s">
        <v>4846</v>
      </c>
      <c r="H1547" s="51" t="s">
        <v>223</v>
      </c>
      <c r="I1547" s="43" t="s">
        <v>126</v>
      </c>
      <c r="J1547" s="31"/>
      <c r="K1547" s="55"/>
      <c r="L1547" s="31"/>
      <c r="M1547" s="31"/>
      <c r="N1547" s="43" t="s">
        <v>12925</v>
      </c>
      <c r="O1547" s="121">
        <v>43809</v>
      </c>
      <c r="P1547" s="43" t="s">
        <v>347</v>
      </c>
      <c r="Q1547" s="31" t="b">
        <f>IF(AND(OR(G1546:G1550=DATOS!C$8,G1546:G1550=DATOS!C$9),H1546:H1550=DATOS!B$4),ROW(G1546:G1550))</f>
        <v>0</v>
      </c>
      <c r="R1547" s="31" t="str">
        <f t="shared" ca="1" si="9"/>
        <v/>
      </c>
      <c r="S1547" s="31">
        <f t="shared" ca="1" si="10"/>
        <v>0</v>
      </c>
      <c r="T1547" s="32"/>
      <c r="U1547" s="32"/>
      <c r="V1547" s="32"/>
      <c r="W1547" s="32"/>
      <c r="X1547" s="32"/>
      <c r="Y1547" s="32"/>
      <c r="Z1547" s="32"/>
      <c r="AA1547" s="32"/>
      <c r="AB1547" s="32"/>
      <c r="AC1547" s="32"/>
      <c r="AD1547" s="32"/>
      <c r="AE1547" s="32"/>
    </row>
    <row r="1548" spans="1:31" ht="12.75">
      <c r="A1548" s="37" t="s">
        <v>6817</v>
      </c>
      <c r="B1548" s="43" t="s">
        <v>10695</v>
      </c>
      <c r="C1548" s="45" t="s">
        <v>216</v>
      </c>
      <c r="D1548" s="45" t="s">
        <v>100</v>
      </c>
      <c r="E1548" s="48">
        <v>43806</v>
      </c>
      <c r="F1548" s="43" t="s">
        <v>12943</v>
      </c>
      <c r="G1548" s="43" t="s">
        <v>384</v>
      </c>
      <c r="H1548" s="51" t="s">
        <v>223</v>
      </c>
      <c r="I1548" s="43" t="s">
        <v>226</v>
      </c>
      <c r="J1548" s="31"/>
      <c r="K1548" s="55"/>
      <c r="L1548" s="31"/>
      <c r="M1548" s="31"/>
      <c r="N1548" s="43" t="s">
        <v>12944</v>
      </c>
      <c r="O1548" s="48">
        <v>43808</v>
      </c>
      <c r="P1548" s="43" t="s">
        <v>347</v>
      </c>
      <c r="Q1548" s="31" t="b">
        <f>IF(AND(OR(G1547:G1551=DATOS!C$8,G1547:G1551=DATOS!C$9),H1547:H1551=DATOS!B$4),ROW(G1547:G1551))</f>
        <v>0</v>
      </c>
      <c r="R1548" s="31" t="str">
        <f t="shared" ca="1" si="9"/>
        <v/>
      </c>
      <c r="S1548" s="31">
        <f t="shared" ca="1" si="10"/>
        <v>0</v>
      </c>
      <c r="T1548" s="32"/>
      <c r="U1548" s="32"/>
      <c r="V1548" s="32"/>
      <c r="W1548" s="32"/>
      <c r="X1548" s="32"/>
      <c r="Y1548" s="32"/>
      <c r="Z1548" s="32"/>
      <c r="AA1548" s="32"/>
      <c r="AB1548" s="32"/>
      <c r="AC1548" s="32"/>
      <c r="AD1548" s="32"/>
      <c r="AE1548" s="32"/>
    </row>
    <row r="1549" spans="1:31" ht="12.75">
      <c r="A1549" s="37" t="s">
        <v>12947</v>
      </c>
      <c r="B1549" s="43" t="s">
        <v>12948</v>
      </c>
      <c r="C1549" s="45" t="s">
        <v>414</v>
      </c>
      <c r="D1549" s="45" t="s">
        <v>100</v>
      </c>
      <c r="E1549" s="48">
        <v>43806</v>
      </c>
      <c r="F1549" s="43" t="s">
        <v>6742</v>
      </c>
      <c r="G1549" s="43" t="s">
        <v>384</v>
      </c>
      <c r="H1549" s="51" t="s">
        <v>118</v>
      </c>
      <c r="I1549" s="43" t="s">
        <v>226</v>
      </c>
      <c r="J1549" s="31"/>
      <c r="K1549" s="55"/>
      <c r="L1549" s="31"/>
      <c r="M1549" s="31"/>
      <c r="N1549" s="31"/>
      <c r="O1549" s="31"/>
      <c r="P1549" s="31"/>
      <c r="Q1549" s="31">
        <f>IF(AND(OR(G1548:G1552=DATOS!C$8,G1548:G1552=DATOS!C$9),H1548:H1552=DATOS!B$4),ROW(G1548:G1552))</f>
        <v>1548</v>
      </c>
      <c r="R1549" s="31" t="str">
        <f t="shared" ca="1" si="9"/>
        <v/>
      </c>
      <c r="S1549" s="31">
        <f t="shared" ca="1" si="10"/>
        <v>0</v>
      </c>
      <c r="T1549" s="32"/>
      <c r="U1549" s="32"/>
      <c r="V1549" s="32"/>
      <c r="W1549" s="32"/>
      <c r="X1549" s="32"/>
      <c r="Y1549" s="32"/>
      <c r="Z1549" s="32"/>
      <c r="AA1549" s="32"/>
      <c r="AB1549" s="32"/>
      <c r="AC1549" s="32"/>
      <c r="AD1549" s="32"/>
      <c r="AE1549" s="32"/>
    </row>
    <row r="1550" spans="1:31" ht="12.75">
      <c r="A1550" s="37" t="s">
        <v>8335</v>
      </c>
      <c r="B1550" s="43" t="s">
        <v>8336</v>
      </c>
      <c r="C1550" s="45" t="s">
        <v>478</v>
      </c>
      <c r="D1550" s="45" t="s">
        <v>266</v>
      </c>
      <c r="E1550" s="48">
        <v>43806</v>
      </c>
      <c r="F1550" s="43" t="s">
        <v>12950</v>
      </c>
      <c r="G1550" s="43" t="s">
        <v>384</v>
      </c>
      <c r="H1550" s="51" t="s">
        <v>223</v>
      </c>
      <c r="I1550" s="43" t="s">
        <v>126</v>
      </c>
      <c r="J1550" s="31"/>
      <c r="K1550" s="55"/>
      <c r="L1550" s="31"/>
      <c r="M1550" s="31"/>
      <c r="N1550" s="43" t="s">
        <v>12952</v>
      </c>
      <c r="O1550" s="121">
        <v>43809</v>
      </c>
      <c r="P1550" s="43" t="s">
        <v>276</v>
      </c>
      <c r="Q1550" s="31" t="b">
        <f>IF(AND(OR(G1549:G1553=DATOS!C$8,G1549:G1553=DATOS!C$9),H1549:H1553=DATOS!B$4),ROW(G1549:G1553))</f>
        <v>0</v>
      </c>
      <c r="R1550" s="31" t="str">
        <f t="shared" ca="1" si="9"/>
        <v>SEG</v>
      </c>
      <c r="S1550" s="31">
        <f t="shared" ca="1" si="10"/>
        <v>31</v>
      </c>
      <c r="T1550" s="32"/>
      <c r="U1550" s="32"/>
      <c r="V1550" s="32"/>
      <c r="W1550" s="32"/>
      <c r="X1550" s="32"/>
      <c r="Y1550" s="32"/>
      <c r="Z1550" s="32"/>
      <c r="AA1550" s="32"/>
      <c r="AB1550" s="32"/>
      <c r="AC1550" s="32"/>
      <c r="AD1550" s="32"/>
      <c r="AE1550" s="32"/>
    </row>
    <row r="1551" spans="1:31" ht="12.75">
      <c r="A1551" s="37" t="s">
        <v>6088</v>
      </c>
      <c r="B1551" s="43" t="s">
        <v>12048</v>
      </c>
      <c r="C1551" s="45" t="s">
        <v>942</v>
      </c>
      <c r="D1551" s="45" t="s">
        <v>266</v>
      </c>
      <c r="E1551" s="48">
        <v>43806</v>
      </c>
      <c r="F1551" s="43" t="s">
        <v>4587</v>
      </c>
      <c r="G1551" s="43" t="s">
        <v>222</v>
      </c>
      <c r="H1551" s="51" t="s">
        <v>223</v>
      </c>
      <c r="I1551" s="43" t="s">
        <v>226</v>
      </c>
      <c r="J1551" s="31"/>
      <c r="K1551" s="55"/>
      <c r="L1551" s="31"/>
      <c r="M1551" s="31"/>
      <c r="N1551" s="43" t="s">
        <v>10250</v>
      </c>
      <c r="O1551" s="48">
        <v>43806</v>
      </c>
      <c r="P1551" s="43" t="s">
        <v>276</v>
      </c>
      <c r="Q1551" s="31" t="b">
        <f>IF(AND(OR(G1550:G1554=DATOS!C$8,G1550:G1554=DATOS!C$9),H1550:H1554=DATOS!B$4),ROW(G1550:G1554))</f>
        <v>0</v>
      </c>
      <c r="R1551" s="31" t="str">
        <f t="shared" ca="1" si="9"/>
        <v/>
      </c>
      <c r="S1551" s="31">
        <f t="shared" ca="1" si="10"/>
        <v>0</v>
      </c>
      <c r="T1551" s="32"/>
      <c r="U1551" s="32"/>
      <c r="V1551" s="32"/>
      <c r="W1551" s="32"/>
      <c r="X1551" s="32"/>
      <c r="Y1551" s="32"/>
      <c r="Z1551" s="32"/>
      <c r="AA1551" s="32"/>
      <c r="AB1551" s="32"/>
      <c r="AC1551" s="32"/>
      <c r="AD1551" s="32"/>
      <c r="AE1551" s="32"/>
    </row>
    <row r="1552" spans="1:31" ht="12.75">
      <c r="A1552" s="37" t="s">
        <v>777</v>
      </c>
      <c r="B1552" s="43" t="s">
        <v>782</v>
      </c>
      <c r="C1552" s="45" t="s">
        <v>785</v>
      </c>
      <c r="D1552" s="45" t="s">
        <v>100</v>
      </c>
      <c r="E1552" s="48">
        <v>43808</v>
      </c>
      <c r="F1552" s="43" t="s">
        <v>12788</v>
      </c>
      <c r="G1552" s="43" t="s">
        <v>362</v>
      </c>
      <c r="H1552" s="51" t="s">
        <v>223</v>
      </c>
      <c r="I1552" s="43" t="s">
        <v>273</v>
      </c>
      <c r="J1552" s="31"/>
      <c r="K1552" s="55"/>
      <c r="L1552" s="31"/>
      <c r="M1552" s="31"/>
      <c r="N1552" s="43" t="s">
        <v>7244</v>
      </c>
      <c r="O1552" s="48">
        <v>43808</v>
      </c>
      <c r="P1552" s="43" t="s">
        <v>347</v>
      </c>
      <c r="Q1552" s="31" t="b">
        <f>IF(AND(OR(G1551:G1555=DATOS!C$8,G1551:G1555=DATOS!C$9),H1551:H1555=DATOS!B$4),ROW(G1551:G1555))</f>
        <v>0</v>
      </c>
      <c r="R1552" s="31" t="str">
        <f t="shared" ca="1" si="9"/>
        <v/>
      </c>
      <c r="S1552" s="31">
        <f t="shared" ca="1" si="10"/>
        <v>0</v>
      </c>
      <c r="T1552" s="32"/>
      <c r="U1552" s="32"/>
      <c r="V1552" s="32"/>
      <c r="W1552" s="32"/>
      <c r="X1552" s="32"/>
      <c r="Y1552" s="32"/>
      <c r="Z1552" s="32"/>
      <c r="AA1552" s="32"/>
      <c r="AB1552" s="32"/>
      <c r="AC1552" s="32"/>
      <c r="AD1552" s="32"/>
      <c r="AE1552" s="32"/>
    </row>
    <row r="1553" spans="1:31" ht="12.75">
      <c r="A1553" s="37" t="s">
        <v>6466</v>
      </c>
      <c r="B1553" s="43" t="s">
        <v>507</v>
      </c>
      <c r="C1553" s="45" t="s">
        <v>90</v>
      </c>
      <c r="D1553" s="45" t="s">
        <v>100</v>
      </c>
      <c r="E1553" s="48">
        <v>43808</v>
      </c>
      <c r="F1553" s="43" t="s">
        <v>12788</v>
      </c>
      <c r="G1553" s="43" t="s">
        <v>362</v>
      </c>
      <c r="H1553" s="51" t="s">
        <v>223</v>
      </c>
      <c r="I1553" s="43" t="s">
        <v>273</v>
      </c>
      <c r="J1553" s="31"/>
      <c r="K1553" s="52">
        <v>43809</v>
      </c>
      <c r="L1553" s="31"/>
      <c r="M1553" s="31"/>
      <c r="N1553" s="43" t="s">
        <v>7244</v>
      </c>
      <c r="O1553" s="121">
        <v>43809</v>
      </c>
      <c r="P1553" s="43" t="s">
        <v>347</v>
      </c>
      <c r="Q1553" s="31" t="b">
        <f>IF(AND(OR(G1552:G1556=DATOS!C$8,G1552:G1556=DATOS!C$9),H1552:H1556=DATOS!B$4),ROW(G1552:G1556))</f>
        <v>0</v>
      </c>
      <c r="R1553" s="31" t="str">
        <f t="shared" ca="1" si="9"/>
        <v/>
      </c>
      <c r="S1553" s="31">
        <f t="shared" ca="1" si="10"/>
        <v>0</v>
      </c>
      <c r="T1553" s="32"/>
      <c r="U1553" s="32"/>
      <c r="V1553" s="32"/>
      <c r="W1553" s="32"/>
      <c r="X1553" s="32"/>
      <c r="Y1553" s="32"/>
      <c r="Z1553" s="32"/>
      <c r="AA1553" s="32"/>
      <c r="AB1553" s="32"/>
      <c r="AC1553" s="32"/>
      <c r="AD1553" s="32"/>
      <c r="AE1553" s="32"/>
    </row>
    <row r="1554" spans="1:31" ht="12.75">
      <c r="A1554" s="37" t="s">
        <v>8247</v>
      </c>
      <c r="B1554" s="43" t="s">
        <v>75</v>
      </c>
      <c r="C1554" s="45" t="s">
        <v>90</v>
      </c>
      <c r="D1554" s="45" t="s">
        <v>100</v>
      </c>
      <c r="E1554" s="48">
        <v>43808</v>
      </c>
      <c r="F1554" s="43" t="s">
        <v>12788</v>
      </c>
      <c r="G1554" s="43" t="s">
        <v>362</v>
      </c>
      <c r="H1554" s="51" t="s">
        <v>223</v>
      </c>
      <c r="I1554" s="43" t="s">
        <v>273</v>
      </c>
      <c r="J1554" s="31"/>
      <c r="K1554" s="55"/>
      <c r="L1554" s="31"/>
      <c r="M1554" s="31"/>
      <c r="N1554" s="43" t="s">
        <v>7368</v>
      </c>
      <c r="O1554" s="48">
        <v>43808</v>
      </c>
      <c r="P1554" s="43" t="s">
        <v>347</v>
      </c>
      <c r="Q1554" s="31" t="b">
        <f>IF(AND(OR(G1553:G1557=DATOS!C$8,G1553:G1557=DATOS!C$9),H1553:H1557=DATOS!B$4),ROW(G1553:G1557))</f>
        <v>0</v>
      </c>
      <c r="R1554" s="31" t="str">
        <f t="shared" ca="1" si="9"/>
        <v/>
      </c>
      <c r="S1554" s="31">
        <f t="shared" ca="1" si="10"/>
        <v>0</v>
      </c>
      <c r="T1554" s="32"/>
      <c r="U1554" s="32"/>
      <c r="V1554" s="32"/>
      <c r="W1554" s="32"/>
      <c r="X1554" s="32"/>
      <c r="Y1554" s="32"/>
      <c r="Z1554" s="32"/>
      <c r="AA1554" s="32"/>
      <c r="AB1554" s="32"/>
      <c r="AC1554" s="32"/>
      <c r="AD1554" s="32"/>
      <c r="AE1554" s="32"/>
    </row>
    <row r="1555" spans="1:31" ht="12.75">
      <c r="A1555" s="37" t="s">
        <v>12957</v>
      </c>
      <c r="B1555" s="43" t="s">
        <v>9510</v>
      </c>
      <c r="C1555" s="45" t="s">
        <v>414</v>
      </c>
      <c r="D1555" s="45" t="s">
        <v>100</v>
      </c>
      <c r="E1555" s="48">
        <v>43808</v>
      </c>
      <c r="F1555" s="43" t="s">
        <v>12649</v>
      </c>
      <c r="G1555" s="43" t="s">
        <v>4846</v>
      </c>
      <c r="H1555" s="51" t="s">
        <v>223</v>
      </c>
      <c r="I1555" s="43" t="s">
        <v>273</v>
      </c>
      <c r="J1555" s="31"/>
      <c r="K1555" s="52">
        <v>43809</v>
      </c>
      <c r="L1555" s="121">
        <v>43810</v>
      </c>
      <c r="M1555" s="31"/>
      <c r="N1555" s="43" t="s">
        <v>12925</v>
      </c>
      <c r="O1555" s="121">
        <v>43811</v>
      </c>
      <c r="P1555" s="43" t="s">
        <v>347</v>
      </c>
      <c r="Q1555" s="31" t="b">
        <f>IF(AND(OR(G1554:G1558=DATOS!C$8,G1554:G1558=DATOS!C$9),H1554:H1558=DATOS!B$4),ROW(G1554:G1558))</f>
        <v>0</v>
      </c>
      <c r="R1555" s="31" t="str">
        <f t="shared" ca="1" si="9"/>
        <v/>
      </c>
      <c r="S1555" s="31">
        <f t="shared" ca="1" si="10"/>
        <v>0</v>
      </c>
      <c r="T1555" s="32"/>
      <c r="U1555" s="32"/>
      <c r="V1555" s="32"/>
      <c r="W1555" s="32"/>
      <c r="X1555" s="32"/>
      <c r="Y1555" s="32"/>
      <c r="Z1555" s="32"/>
      <c r="AA1555" s="32"/>
      <c r="AB1555" s="32"/>
      <c r="AC1555" s="32"/>
      <c r="AD1555" s="32"/>
      <c r="AE1555" s="32"/>
    </row>
    <row r="1556" spans="1:31" ht="12.75">
      <c r="A1556" s="37" t="s">
        <v>8783</v>
      </c>
      <c r="B1556" s="43" t="s">
        <v>7859</v>
      </c>
      <c r="C1556" s="45" t="s">
        <v>12962</v>
      </c>
      <c r="D1556" s="45" t="s">
        <v>100</v>
      </c>
      <c r="E1556" s="48">
        <v>43808</v>
      </c>
      <c r="F1556" s="43" t="s">
        <v>4587</v>
      </c>
      <c r="G1556" s="43" t="s">
        <v>222</v>
      </c>
      <c r="H1556" s="51" t="s">
        <v>223</v>
      </c>
      <c r="I1556" s="43" t="s">
        <v>126</v>
      </c>
      <c r="J1556" s="31"/>
      <c r="K1556" s="52">
        <v>43809</v>
      </c>
      <c r="L1556" s="31"/>
      <c r="M1556" s="31"/>
      <c r="N1556" s="43" t="s">
        <v>12964</v>
      </c>
      <c r="O1556" s="121">
        <v>43809</v>
      </c>
      <c r="P1556" s="43" t="s">
        <v>347</v>
      </c>
      <c r="Q1556" s="31" t="b">
        <f>IF(AND(OR(G1555:G1559=DATOS!C$8,G1555:G1559=DATOS!C$9),H1555:H1559=DATOS!B$4),ROW(G1555:G1559))</f>
        <v>0</v>
      </c>
      <c r="R1556" s="31" t="str">
        <f t="shared" ca="1" si="9"/>
        <v/>
      </c>
      <c r="S1556" s="31">
        <f t="shared" ca="1" si="10"/>
        <v>0</v>
      </c>
      <c r="T1556" s="32"/>
      <c r="U1556" s="32"/>
      <c r="V1556" s="32"/>
      <c r="W1556" s="32"/>
      <c r="X1556" s="32"/>
      <c r="Y1556" s="32"/>
      <c r="Z1556" s="32"/>
      <c r="AA1556" s="32"/>
      <c r="AB1556" s="32"/>
      <c r="AC1556" s="32"/>
      <c r="AD1556" s="32"/>
      <c r="AE1556" s="32"/>
    </row>
    <row r="1557" spans="1:31" ht="12.75">
      <c r="A1557" s="37" t="s">
        <v>12965</v>
      </c>
      <c r="B1557" s="43" t="s">
        <v>12966</v>
      </c>
      <c r="C1557" s="45" t="s">
        <v>898</v>
      </c>
      <c r="D1557" s="45" t="s">
        <v>100</v>
      </c>
      <c r="E1557" s="48">
        <v>43808</v>
      </c>
      <c r="F1557" s="43" t="s">
        <v>12967</v>
      </c>
      <c r="G1557" s="43" t="s">
        <v>4846</v>
      </c>
      <c r="H1557" s="51" t="s">
        <v>223</v>
      </c>
      <c r="I1557" s="43" t="s">
        <v>226</v>
      </c>
      <c r="J1557" s="31"/>
      <c r="K1557" s="52">
        <v>43809</v>
      </c>
      <c r="L1557" s="121">
        <v>43810</v>
      </c>
      <c r="M1557" s="31"/>
      <c r="N1557" s="43" t="s">
        <v>12968</v>
      </c>
      <c r="O1557" s="121">
        <v>43810</v>
      </c>
      <c r="P1557" s="43" t="s">
        <v>347</v>
      </c>
      <c r="Q1557" s="31" t="b">
        <f>IF(AND(OR(G1556:G1560=DATOS!C$8,G1556:G1560=DATOS!C$9),H1556:H1560=DATOS!B$4),ROW(G1556:G1560))</f>
        <v>0</v>
      </c>
      <c r="R1557" s="31" t="str">
        <f t="shared" ca="1" si="9"/>
        <v/>
      </c>
      <c r="S1557" s="31">
        <f t="shared" ca="1" si="10"/>
        <v>0</v>
      </c>
      <c r="T1557" s="32"/>
      <c r="U1557" s="32"/>
      <c r="V1557" s="32"/>
      <c r="W1557" s="32"/>
      <c r="X1557" s="32"/>
      <c r="Y1557" s="32"/>
      <c r="Z1557" s="32"/>
      <c r="AA1557" s="32"/>
      <c r="AB1557" s="32"/>
      <c r="AC1557" s="32"/>
      <c r="AD1557" s="32"/>
      <c r="AE1557" s="32"/>
    </row>
    <row r="1558" spans="1:31" ht="12.75">
      <c r="A1558" s="37" t="s">
        <v>12637</v>
      </c>
      <c r="B1558" s="43" t="s">
        <v>9522</v>
      </c>
      <c r="C1558" s="45" t="s">
        <v>90</v>
      </c>
      <c r="D1558" s="45" t="s">
        <v>100</v>
      </c>
      <c r="E1558" s="48">
        <v>43808</v>
      </c>
      <c r="F1558" s="43" t="s">
        <v>361</v>
      </c>
      <c r="G1558" s="43" t="s">
        <v>114</v>
      </c>
      <c r="H1558" s="51" t="s">
        <v>223</v>
      </c>
      <c r="I1558" s="43" t="s">
        <v>226</v>
      </c>
      <c r="J1558" s="31"/>
      <c r="K1558" s="55"/>
      <c r="L1558" s="31"/>
      <c r="M1558" s="31"/>
      <c r="N1558" s="43" t="s">
        <v>12925</v>
      </c>
      <c r="O1558" s="48">
        <v>43808</v>
      </c>
      <c r="P1558" s="43" t="s">
        <v>347</v>
      </c>
      <c r="Q1558" s="31" t="b">
        <f>IF(AND(OR(G1557:G1561=DATOS!C$8,G1557:G1561=DATOS!C$9),H1557:H1561=DATOS!B$4),ROW(G1557:G1561))</f>
        <v>0</v>
      </c>
      <c r="R1558" s="31" t="str">
        <f t="shared" ca="1" si="9"/>
        <v/>
      </c>
      <c r="S1558" s="31">
        <f t="shared" ca="1" si="10"/>
        <v>0</v>
      </c>
      <c r="T1558" s="32"/>
      <c r="U1558" s="32"/>
      <c r="V1558" s="32"/>
      <c r="W1558" s="32"/>
      <c r="X1558" s="32"/>
      <c r="Y1558" s="32"/>
      <c r="Z1558" s="32"/>
      <c r="AA1558" s="32"/>
      <c r="AB1558" s="32"/>
      <c r="AC1558" s="32"/>
      <c r="AD1558" s="32"/>
      <c r="AE1558" s="32"/>
    </row>
    <row r="1559" spans="1:31" ht="12.75">
      <c r="A1559" s="37" t="s">
        <v>12383</v>
      </c>
      <c r="B1559" s="43" t="s">
        <v>11322</v>
      </c>
      <c r="C1559" s="45" t="s">
        <v>701</v>
      </c>
      <c r="D1559" s="45" t="s">
        <v>100</v>
      </c>
      <c r="E1559" s="48">
        <v>43808</v>
      </c>
      <c r="F1559" s="43" t="s">
        <v>9678</v>
      </c>
      <c r="G1559" s="43" t="s">
        <v>222</v>
      </c>
      <c r="H1559" s="51" t="s">
        <v>223</v>
      </c>
      <c r="I1559" s="43" t="s">
        <v>226</v>
      </c>
      <c r="J1559" s="31"/>
      <c r="K1559" s="52">
        <v>43809</v>
      </c>
      <c r="L1559" s="31"/>
      <c r="M1559" s="31"/>
      <c r="N1559" s="43" t="s">
        <v>12970</v>
      </c>
      <c r="O1559" s="121">
        <v>43809</v>
      </c>
      <c r="P1559" s="43" t="s">
        <v>347</v>
      </c>
      <c r="Q1559" s="31" t="b">
        <f>IF(AND(OR(G1558:G1562=DATOS!C$8,G1558:G1562=DATOS!C$9),H1558:H1562=DATOS!B$4),ROW(G1558:G1562))</f>
        <v>0</v>
      </c>
      <c r="R1559" s="31" t="str">
        <f t="shared" ca="1" si="9"/>
        <v/>
      </c>
      <c r="S1559" s="31">
        <f t="shared" ca="1" si="10"/>
        <v>0</v>
      </c>
      <c r="T1559" s="32"/>
      <c r="U1559" s="32"/>
      <c r="V1559" s="32"/>
      <c r="W1559" s="32"/>
      <c r="X1559" s="32"/>
      <c r="Y1559" s="32"/>
      <c r="Z1559" s="32"/>
      <c r="AA1559" s="32"/>
      <c r="AB1559" s="32"/>
      <c r="AC1559" s="32"/>
      <c r="AD1559" s="32"/>
      <c r="AE1559" s="32"/>
    </row>
    <row r="1560" spans="1:31" ht="12.75">
      <c r="A1560" s="37" t="s">
        <v>777</v>
      </c>
      <c r="B1560" s="43" t="s">
        <v>782</v>
      </c>
      <c r="C1560" s="45" t="s">
        <v>785</v>
      </c>
      <c r="D1560" s="45" t="s">
        <v>100</v>
      </c>
      <c r="E1560" s="48">
        <v>43809</v>
      </c>
      <c r="F1560" s="43" t="s">
        <v>12788</v>
      </c>
      <c r="G1560" s="43" t="s">
        <v>114</v>
      </c>
      <c r="H1560" s="51" t="s">
        <v>223</v>
      </c>
      <c r="I1560" s="43" t="s">
        <v>226</v>
      </c>
      <c r="J1560" s="31"/>
      <c r="K1560" s="55"/>
      <c r="L1560" s="31"/>
      <c r="M1560" s="31"/>
      <c r="N1560" s="43" t="s">
        <v>12925</v>
      </c>
      <c r="O1560" s="48">
        <v>43809</v>
      </c>
      <c r="P1560" s="43" t="s">
        <v>347</v>
      </c>
      <c r="Q1560" s="31" t="b">
        <f>IF(AND(OR(G1559:G1563=DATOS!C$8,G1559:G1563=DATOS!C$9),H1559:H1563=DATOS!B$4),ROW(G1559:G1563))</f>
        <v>0</v>
      </c>
      <c r="R1560" s="31" t="str">
        <f t="shared" ca="1" si="9"/>
        <v/>
      </c>
      <c r="S1560" s="31">
        <f t="shared" ca="1" si="10"/>
        <v>0</v>
      </c>
      <c r="T1560" s="32"/>
      <c r="U1560" s="32"/>
      <c r="V1560" s="32"/>
      <c r="W1560" s="32"/>
      <c r="X1560" s="32"/>
      <c r="Y1560" s="32"/>
      <c r="Z1560" s="32"/>
      <c r="AA1560" s="32"/>
      <c r="AB1560" s="32"/>
      <c r="AC1560" s="32"/>
      <c r="AD1560" s="32"/>
      <c r="AE1560" s="32"/>
    </row>
    <row r="1561" spans="1:31" ht="12.75">
      <c r="A1561" s="37" t="s">
        <v>12975</v>
      </c>
      <c r="B1561" s="43" t="s">
        <v>12976</v>
      </c>
      <c r="C1561" s="45" t="s">
        <v>263</v>
      </c>
      <c r="D1561" s="45" t="s">
        <v>100</v>
      </c>
      <c r="E1561" s="121">
        <v>43809</v>
      </c>
      <c r="F1561" s="43" t="s">
        <v>12936</v>
      </c>
      <c r="G1561" s="43" t="s">
        <v>271</v>
      </c>
      <c r="H1561" s="51" t="s">
        <v>223</v>
      </c>
      <c r="I1561" s="43" t="s">
        <v>273</v>
      </c>
      <c r="J1561" s="31"/>
      <c r="K1561" s="55"/>
      <c r="L1561" s="31"/>
      <c r="M1561" s="31"/>
      <c r="N1561" s="43" t="s">
        <v>12925</v>
      </c>
      <c r="O1561" s="121">
        <v>43809</v>
      </c>
      <c r="P1561" s="43" t="s">
        <v>347</v>
      </c>
      <c r="Q1561" s="31" t="b">
        <f>IF(AND(OR(G1560:G1564=DATOS!C$8,G1560:G1564=DATOS!C$9),H1560:H1564=DATOS!B$4),ROW(G1560:G1564))</f>
        <v>0</v>
      </c>
      <c r="R1561" s="31" t="str">
        <f t="shared" ca="1" si="9"/>
        <v/>
      </c>
      <c r="S1561" s="31">
        <f t="shared" ca="1" si="10"/>
        <v>0</v>
      </c>
      <c r="T1561" s="32"/>
      <c r="U1561" s="32"/>
      <c r="V1561" s="32"/>
      <c r="W1561" s="32"/>
      <c r="X1561" s="32"/>
      <c r="Y1561" s="32"/>
      <c r="Z1561" s="32"/>
      <c r="AA1561" s="32"/>
      <c r="AB1561" s="32"/>
      <c r="AC1561" s="32"/>
      <c r="AD1561" s="32"/>
      <c r="AE1561" s="32"/>
    </row>
    <row r="1562" spans="1:31" ht="12.75">
      <c r="A1562" s="380" t="s">
        <v>12911</v>
      </c>
      <c r="B1562" s="43" t="s">
        <v>12912</v>
      </c>
      <c r="C1562" s="45" t="s">
        <v>478</v>
      </c>
      <c r="D1562" s="45" t="s">
        <v>100</v>
      </c>
      <c r="E1562" s="121">
        <v>43809</v>
      </c>
      <c r="F1562" s="43" t="s">
        <v>4587</v>
      </c>
      <c r="G1562" s="43" t="s">
        <v>222</v>
      </c>
      <c r="H1562" s="51" t="s">
        <v>223</v>
      </c>
      <c r="I1562" s="43" t="s">
        <v>273</v>
      </c>
      <c r="J1562" s="31"/>
      <c r="K1562" s="55"/>
      <c r="L1562" s="31"/>
      <c r="M1562" s="31"/>
      <c r="N1562" s="43" t="s">
        <v>12979</v>
      </c>
      <c r="O1562" s="121">
        <v>43809</v>
      </c>
      <c r="P1562" s="43" t="s">
        <v>347</v>
      </c>
      <c r="Q1562" s="31" t="b">
        <f>IF(AND(OR(G1561:G1565=DATOS!C$8,G1561:G1565=DATOS!C$9),H1561:H1565=DATOS!B$4),ROW(G1561:G1565))</f>
        <v>0</v>
      </c>
      <c r="R1562" s="31" t="str">
        <f t="shared" ca="1" si="9"/>
        <v/>
      </c>
      <c r="S1562" s="31">
        <f t="shared" ca="1" si="10"/>
        <v>0</v>
      </c>
      <c r="T1562" s="32"/>
      <c r="U1562" s="32"/>
      <c r="V1562" s="32"/>
      <c r="W1562" s="32"/>
      <c r="X1562" s="32"/>
      <c r="Y1562" s="32"/>
      <c r="Z1562" s="32"/>
      <c r="AA1562" s="32"/>
      <c r="AB1562" s="32"/>
      <c r="AC1562" s="32"/>
      <c r="AD1562" s="32"/>
      <c r="AE1562" s="32"/>
    </row>
    <row r="1563" spans="1:31" ht="12.75">
      <c r="A1563" s="37" t="s">
        <v>8545</v>
      </c>
      <c r="B1563" s="43" t="s">
        <v>8546</v>
      </c>
      <c r="C1563" s="45" t="s">
        <v>4784</v>
      </c>
      <c r="D1563" s="45" t="s">
        <v>266</v>
      </c>
      <c r="E1563" s="121">
        <v>43809</v>
      </c>
      <c r="F1563" s="43" t="s">
        <v>361</v>
      </c>
      <c r="G1563" s="43" t="s">
        <v>114</v>
      </c>
      <c r="H1563" s="51" t="s">
        <v>223</v>
      </c>
      <c r="I1563" s="43" t="s">
        <v>226</v>
      </c>
      <c r="J1563" s="31"/>
      <c r="K1563" s="55"/>
      <c r="L1563" s="31"/>
      <c r="M1563" s="31"/>
      <c r="N1563" s="43" t="s">
        <v>12982</v>
      </c>
      <c r="O1563" s="121">
        <v>43809</v>
      </c>
      <c r="P1563" s="43" t="s">
        <v>276</v>
      </c>
      <c r="Q1563" s="31" t="b">
        <f>IF(AND(OR(G1562:G1566=DATOS!C$8,G1562:G1566=DATOS!C$9),H1562:H1566=DATOS!B$4),ROW(G1562:G1566))</f>
        <v>0</v>
      </c>
      <c r="R1563" s="31" t="str">
        <f t="shared" ca="1" si="9"/>
        <v/>
      </c>
      <c r="S1563" s="31">
        <f t="shared" ca="1" si="10"/>
        <v>0</v>
      </c>
      <c r="T1563" s="32"/>
      <c r="U1563" s="32"/>
      <c r="V1563" s="32"/>
      <c r="W1563" s="32"/>
      <c r="X1563" s="32"/>
      <c r="Y1563" s="32"/>
      <c r="Z1563" s="32"/>
      <c r="AA1563" s="32"/>
      <c r="AB1563" s="32"/>
      <c r="AC1563" s="32"/>
      <c r="AD1563" s="32"/>
      <c r="AE1563" s="32"/>
    </row>
    <row r="1564" spans="1:31" ht="12.75">
      <c r="A1564" s="37" t="s">
        <v>939</v>
      </c>
      <c r="B1564" s="43" t="s">
        <v>941</v>
      </c>
      <c r="C1564" s="45" t="s">
        <v>942</v>
      </c>
      <c r="D1564" s="45" t="s">
        <v>266</v>
      </c>
      <c r="E1564" s="121">
        <v>43809</v>
      </c>
      <c r="F1564" s="43" t="s">
        <v>12285</v>
      </c>
      <c r="G1564" s="43" t="s">
        <v>384</v>
      </c>
      <c r="H1564" s="51" t="s">
        <v>223</v>
      </c>
      <c r="I1564" s="43" t="s">
        <v>273</v>
      </c>
      <c r="J1564" s="31"/>
      <c r="K1564" s="52">
        <v>43810</v>
      </c>
      <c r="L1564" s="121">
        <v>43812</v>
      </c>
      <c r="M1564" s="31"/>
      <c r="N1564" s="43" t="s">
        <v>12984</v>
      </c>
      <c r="O1564" s="121">
        <v>43815</v>
      </c>
      <c r="P1564" s="43" t="s">
        <v>5576</v>
      </c>
      <c r="Q1564" s="31" t="b">
        <f>IF(AND(OR(G1563:G1567=DATOS!C$8,G1563:G1567=DATOS!C$9),H1563:H1567=DATOS!B$4),ROW(G1563:G1567))</f>
        <v>0</v>
      </c>
      <c r="R1564" s="31" t="str">
        <f t="shared" ca="1" si="9"/>
        <v/>
      </c>
      <c r="S1564" s="31">
        <f t="shared" ca="1" si="10"/>
        <v>0</v>
      </c>
      <c r="T1564" s="32"/>
      <c r="U1564" s="32"/>
      <c r="V1564" s="32"/>
      <c r="W1564" s="32"/>
      <c r="X1564" s="32"/>
      <c r="Y1564" s="32"/>
      <c r="Z1564" s="32"/>
      <c r="AA1564" s="32"/>
      <c r="AB1564" s="32"/>
      <c r="AC1564" s="32"/>
      <c r="AD1564" s="32"/>
      <c r="AE1564" s="32"/>
    </row>
    <row r="1565" spans="1:31" ht="12.75">
      <c r="A1565" s="37" t="s">
        <v>12987</v>
      </c>
      <c r="B1565" s="43" t="s">
        <v>12673</v>
      </c>
      <c r="C1565" s="45" t="s">
        <v>263</v>
      </c>
      <c r="D1565" s="45" t="s">
        <v>100</v>
      </c>
      <c r="E1565" s="121">
        <v>43810</v>
      </c>
      <c r="F1565" s="43" t="s">
        <v>12988</v>
      </c>
      <c r="G1565" s="43" t="s">
        <v>114</v>
      </c>
      <c r="H1565" s="51" t="s">
        <v>223</v>
      </c>
      <c r="I1565" s="43" t="s">
        <v>226</v>
      </c>
      <c r="J1565" s="31"/>
      <c r="K1565" s="55"/>
      <c r="L1565" s="31"/>
      <c r="M1565" s="31"/>
      <c r="N1565" s="43" t="s">
        <v>12990</v>
      </c>
      <c r="O1565" s="121">
        <v>43810</v>
      </c>
      <c r="P1565" s="43" t="s">
        <v>347</v>
      </c>
      <c r="Q1565" s="31" t="b">
        <f>IF(AND(OR(G1564:G1568=DATOS!C$8,G1564:G1568=DATOS!C$9),H1564:H1568=DATOS!B$4),ROW(G1564:G1568))</f>
        <v>0</v>
      </c>
      <c r="R1565" s="31" t="str">
        <f t="shared" ca="1" si="9"/>
        <v/>
      </c>
      <c r="S1565" s="31">
        <f t="shared" ca="1" si="10"/>
        <v>0</v>
      </c>
      <c r="T1565" s="32"/>
      <c r="U1565" s="32"/>
      <c r="V1565" s="32"/>
      <c r="W1565" s="32"/>
      <c r="X1565" s="32"/>
      <c r="Y1565" s="32"/>
      <c r="Z1565" s="32"/>
      <c r="AA1565" s="32"/>
      <c r="AB1565" s="32"/>
      <c r="AC1565" s="32"/>
      <c r="AD1565" s="32"/>
      <c r="AE1565" s="32"/>
    </row>
    <row r="1566" spans="1:31" ht="12.75">
      <c r="A1566" s="37" t="s">
        <v>12992</v>
      </c>
      <c r="B1566" s="43" t="s">
        <v>6968</v>
      </c>
      <c r="C1566" s="45" t="s">
        <v>216</v>
      </c>
      <c r="D1566" s="45" t="s">
        <v>100</v>
      </c>
      <c r="E1566" s="121">
        <v>43810</v>
      </c>
      <c r="F1566" s="43" t="s">
        <v>12993</v>
      </c>
      <c r="G1566" s="43" t="s">
        <v>483</v>
      </c>
      <c r="H1566" s="51" t="s">
        <v>223</v>
      </c>
      <c r="I1566" s="43" t="s">
        <v>226</v>
      </c>
      <c r="J1566" s="31"/>
      <c r="K1566" s="55"/>
      <c r="L1566" s="31"/>
      <c r="M1566" s="31"/>
      <c r="N1566" s="43" t="s">
        <v>9812</v>
      </c>
      <c r="O1566" s="121">
        <v>43812</v>
      </c>
      <c r="P1566" s="43" t="s">
        <v>276</v>
      </c>
      <c r="Q1566" s="31" t="b">
        <f>IF(AND(OR(G1565:G1569=DATOS!C$8,G1565:G1569=DATOS!C$9),H1565:H1569=DATOS!B$4),ROW(G1565:G1569))</f>
        <v>0</v>
      </c>
      <c r="R1566" s="31" t="str">
        <f t="shared" ca="1" si="9"/>
        <v/>
      </c>
      <c r="S1566" s="31">
        <f t="shared" ca="1" si="10"/>
        <v>0</v>
      </c>
      <c r="T1566" s="32"/>
      <c r="U1566" s="32"/>
      <c r="V1566" s="32"/>
      <c r="W1566" s="32"/>
      <c r="X1566" s="32"/>
      <c r="Y1566" s="32"/>
      <c r="Z1566" s="32"/>
      <c r="AA1566" s="32"/>
      <c r="AB1566" s="32"/>
      <c r="AC1566" s="32"/>
      <c r="AD1566" s="32"/>
      <c r="AE1566" s="32"/>
    </row>
    <row r="1567" spans="1:31" ht="12.75">
      <c r="A1567" s="37" t="s">
        <v>12995</v>
      </c>
      <c r="B1567" s="43" t="s">
        <v>4801</v>
      </c>
      <c r="C1567" s="45" t="s">
        <v>624</v>
      </c>
      <c r="D1567" s="45" t="s">
        <v>100</v>
      </c>
      <c r="E1567" s="121">
        <v>43810</v>
      </c>
      <c r="F1567" s="43" t="s">
        <v>1695</v>
      </c>
      <c r="G1567" s="43" t="s">
        <v>271</v>
      </c>
      <c r="H1567" s="51" t="s">
        <v>223</v>
      </c>
      <c r="I1567" s="43" t="s">
        <v>226</v>
      </c>
      <c r="J1567" s="31"/>
      <c r="K1567" s="55"/>
      <c r="L1567" s="31"/>
      <c r="M1567" s="31"/>
      <c r="N1567" s="43" t="s">
        <v>12997</v>
      </c>
      <c r="O1567" s="121">
        <v>43810</v>
      </c>
      <c r="P1567" s="43" t="s">
        <v>347</v>
      </c>
      <c r="Q1567" s="31" t="b">
        <f>IF(AND(OR(G1566:G1570=DATOS!C$8,G1566:G1570=DATOS!C$9),H1566:H1570=DATOS!B$4),ROW(G1566:G1570))</f>
        <v>0</v>
      </c>
      <c r="R1567" s="31" t="str">
        <f t="shared" ca="1" si="9"/>
        <v/>
      </c>
      <c r="S1567" s="31">
        <f t="shared" ca="1" si="10"/>
        <v>0</v>
      </c>
      <c r="T1567" s="32"/>
      <c r="U1567" s="32"/>
      <c r="V1567" s="32"/>
      <c r="W1567" s="32"/>
      <c r="X1567" s="32"/>
      <c r="Y1567" s="32"/>
      <c r="Z1567" s="32"/>
      <c r="AA1567" s="32"/>
      <c r="AB1567" s="32"/>
      <c r="AC1567" s="32"/>
      <c r="AD1567" s="32"/>
      <c r="AE1567" s="32"/>
    </row>
    <row r="1568" spans="1:31" ht="12.75">
      <c r="A1568" s="37" t="s">
        <v>12637</v>
      </c>
      <c r="B1568" s="43" t="s">
        <v>9522</v>
      </c>
      <c r="C1568" s="45" t="s">
        <v>90</v>
      </c>
      <c r="D1568" s="45" t="s">
        <v>100</v>
      </c>
      <c r="E1568" s="121">
        <v>43810</v>
      </c>
      <c r="F1568" s="43" t="s">
        <v>12999</v>
      </c>
      <c r="G1568" s="43" t="s">
        <v>362</v>
      </c>
      <c r="H1568" s="51" t="s">
        <v>223</v>
      </c>
      <c r="I1568" s="43" t="s">
        <v>226</v>
      </c>
      <c r="J1568" s="31"/>
      <c r="K1568" s="55"/>
      <c r="L1568" s="31"/>
      <c r="M1568" s="31"/>
      <c r="N1568" s="43" t="s">
        <v>13000</v>
      </c>
      <c r="O1568" s="121">
        <v>43810</v>
      </c>
      <c r="P1568" s="43" t="s">
        <v>347</v>
      </c>
      <c r="Q1568" s="31" t="b">
        <f>IF(AND(OR(G1567:G1571=DATOS!C$8,G1567:G1571=DATOS!C$9),H1567:H1571=DATOS!B$4),ROW(G1567:G1571))</f>
        <v>0</v>
      </c>
      <c r="R1568" s="31" t="str">
        <f t="shared" ca="1" si="9"/>
        <v/>
      </c>
      <c r="S1568" s="31">
        <f t="shared" ca="1" si="10"/>
        <v>0</v>
      </c>
      <c r="T1568" s="32"/>
      <c r="U1568" s="32"/>
      <c r="V1568" s="32"/>
      <c r="W1568" s="32"/>
      <c r="X1568" s="32"/>
      <c r="Y1568" s="32"/>
      <c r="Z1568" s="32"/>
      <c r="AA1568" s="32"/>
      <c r="AB1568" s="32"/>
      <c r="AC1568" s="32"/>
      <c r="AD1568" s="32"/>
      <c r="AE1568" s="32"/>
    </row>
    <row r="1569" spans="1:31" ht="14.25">
      <c r="A1569" s="37" t="s">
        <v>13003</v>
      </c>
      <c r="B1569" s="43" t="s">
        <v>13004</v>
      </c>
      <c r="C1569" s="45" t="s">
        <v>664</v>
      </c>
      <c r="D1569" s="45" t="s">
        <v>100</v>
      </c>
      <c r="E1569" s="121">
        <v>43810</v>
      </c>
      <c r="F1569" s="43" t="s">
        <v>5780</v>
      </c>
      <c r="G1569" s="43" t="s">
        <v>222</v>
      </c>
      <c r="H1569" s="51" t="s">
        <v>223</v>
      </c>
      <c r="I1569" s="43" t="s">
        <v>226</v>
      </c>
      <c r="J1569" s="31"/>
      <c r="K1569" s="55"/>
      <c r="L1569" s="31"/>
      <c r="M1569" s="31"/>
      <c r="N1569" s="389" t="s">
        <v>13005</v>
      </c>
      <c r="O1569" s="121" t="s">
        <v>13006</v>
      </c>
      <c r="P1569" s="43" t="s">
        <v>347</v>
      </c>
      <c r="Q1569" s="31" t="b">
        <f>IF(AND(OR(G1568:G1572=DATOS!C$8,G1568:G1572=DATOS!C$9),H1568:H1572=DATOS!B$4),ROW(G1568:G1572))</f>
        <v>0</v>
      </c>
      <c r="R1569" s="31" t="str">
        <f t="shared" ca="1" si="9"/>
        <v/>
      </c>
      <c r="S1569" s="31">
        <f t="shared" ca="1" si="10"/>
        <v>0</v>
      </c>
      <c r="T1569" s="32"/>
      <c r="U1569" s="32"/>
      <c r="V1569" s="32"/>
      <c r="W1569" s="32"/>
      <c r="X1569" s="32"/>
      <c r="Y1569" s="32"/>
      <c r="Z1569" s="32"/>
      <c r="AA1569" s="32"/>
      <c r="AB1569" s="32"/>
      <c r="AC1569" s="32"/>
      <c r="AD1569" s="32"/>
      <c r="AE1569" s="32"/>
    </row>
    <row r="1570" spans="1:31" ht="12.75">
      <c r="A1570" s="37" t="s">
        <v>13008</v>
      </c>
      <c r="B1570" s="43" t="s">
        <v>13009</v>
      </c>
      <c r="C1570" s="45" t="s">
        <v>216</v>
      </c>
      <c r="D1570" s="45" t="s">
        <v>100</v>
      </c>
      <c r="E1570" s="121">
        <v>43810</v>
      </c>
      <c r="F1570" s="43" t="s">
        <v>13010</v>
      </c>
      <c r="G1570" s="43" t="s">
        <v>222</v>
      </c>
      <c r="H1570" s="51" t="s">
        <v>223</v>
      </c>
      <c r="I1570" s="43" t="s">
        <v>226</v>
      </c>
      <c r="J1570" s="31"/>
      <c r="K1570" s="55"/>
      <c r="L1570" s="31"/>
      <c r="M1570" s="31"/>
      <c r="N1570" s="43" t="s">
        <v>13011</v>
      </c>
      <c r="O1570" s="121">
        <v>43810</v>
      </c>
      <c r="P1570" s="43" t="s">
        <v>347</v>
      </c>
      <c r="Q1570" s="31" t="b">
        <f>IF(AND(OR(G1569:G1573=DATOS!C$8,G1569:G1573=DATOS!C$9),H1569:H1573=DATOS!B$4),ROW(G1569:G1573))</f>
        <v>0</v>
      </c>
      <c r="R1570" s="31" t="str">
        <f t="shared" ca="1" si="9"/>
        <v/>
      </c>
      <c r="S1570" s="31">
        <f t="shared" ca="1" si="10"/>
        <v>0</v>
      </c>
      <c r="T1570" s="32"/>
      <c r="U1570" s="32"/>
      <c r="V1570" s="32"/>
      <c r="W1570" s="32"/>
      <c r="X1570" s="32"/>
      <c r="Y1570" s="32"/>
      <c r="Z1570" s="32"/>
      <c r="AA1570" s="32"/>
      <c r="AB1570" s="32"/>
      <c r="AC1570" s="32"/>
      <c r="AD1570" s="32"/>
      <c r="AE1570" s="32"/>
    </row>
    <row r="1571" spans="1:31" ht="12.75">
      <c r="A1571" s="37" t="s">
        <v>13012</v>
      </c>
      <c r="B1571" s="43" t="s">
        <v>10752</v>
      </c>
      <c r="C1571" s="45" t="s">
        <v>263</v>
      </c>
      <c r="D1571" s="45" t="s">
        <v>100</v>
      </c>
      <c r="E1571" s="121">
        <v>43810</v>
      </c>
      <c r="F1571" s="43" t="s">
        <v>12308</v>
      </c>
      <c r="G1571" s="43" t="s">
        <v>271</v>
      </c>
      <c r="H1571" s="51" t="s">
        <v>223</v>
      </c>
      <c r="I1571" s="43" t="s">
        <v>126</v>
      </c>
      <c r="J1571" s="31"/>
      <c r="K1571" s="55"/>
      <c r="L1571" s="31"/>
      <c r="M1571" s="31"/>
      <c r="N1571" s="43" t="s">
        <v>13014</v>
      </c>
      <c r="O1571" s="121">
        <v>43810</v>
      </c>
      <c r="P1571" s="43" t="s">
        <v>347</v>
      </c>
      <c r="Q1571" s="31" t="b">
        <f>IF(AND(OR(G1570:G1574=DATOS!C$8,G1570:G1574=DATOS!C$9),H1570:H1574=DATOS!B$4),ROW(G1570:G1574))</f>
        <v>0</v>
      </c>
      <c r="R1571" s="31" t="str">
        <f t="shared" ca="1" si="9"/>
        <v/>
      </c>
      <c r="S1571" s="31">
        <f t="shared" ca="1" si="10"/>
        <v>0</v>
      </c>
      <c r="T1571" s="32"/>
      <c r="U1571" s="32"/>
      <c r="V1571" s="32"/>
      <c r="W1571" s="32"/>
      <c r="X1571" s="32"/>
      <c r="Y1571" s="32"/>
      <c r="Z1571" s="32"/>
      <c r="AA1571" s="32"/>
      <c r="AB1571" s="32"/>
      <c r="AC1571" s="32"/>
      <c r="AD1571" s="32"/>
      <c r="AE1571" s="32"/>
    </row>
    <row r="1572" spans="1:31" ht="12.75">
      <c r="A1572" s="37" t="s">
        <v>11957</v>
      </c>
      <c r="B1572" s="43" t="s">
        <v>11958</v>
      </c>
      <c r="C1572" s="45" t="s">
        <v>90</v>
      </c>
      <c r="D1572" s="45" t="s">
        <v>266</v>
      </c>
      <c r="E1572" s="121">
        <v>43810</v>
      </c>
      <c r="F1572" s="43" t="s">
        <v>361</v>
      </c>
      <c r="G1572" s="43" t="s">
        <v>362</v>
      </c>
      <c r="H1572" s="51" t="s">
        <v>223</v>
      </c>
      <c r="I1572" s="43" t="s">
        <v>226</v>
      </c>
      <c r="J1572" s="31"/>
      <c r="K1572" s="55"/>
      <c r="L1572" s="31"/>
      <c r="M1572" s="31"/>
      <c r="N1572" s="43" t="s">
        <v>13020</v>
      </c>
      <c r="O1572" s="121">
        <v>43811</v>
      </c>
      <c r="P1572" s="43" t="s">
        <v>276</v>
      </c>
      <c r="Q1572" s="31" t="b">
        <f>IF(AND(OR(G1571:G1575=DATOS!C$8,G1571:G1575=DATOS!C$9),H1571:H1575=DATOS!B$4),ROW(G1571:G1575))</f>
        <v>0</v>
      </c>
      <c r="R1572" s="31" t="str">
        <f t="shared" ca="1" si="9"/>
        <v/>
      </c>
      <c r="S1572" s="31">
        <f t="shared" ca="1" si="10"/>
        <v>0</v>
      </c>
      <c r="T1572" s="32"/>
      <c r="U1572" s="32"/>
      <c r="V1572" s="32"/>
      <c r="W1572" s="32"/>
      <c r="X1572" s="32"/>
      <c r="Y1572" s="32"/>
      <c r="Z1572" s="32"/>
      <c r="AA1572" s="32"/>
      <c r="AB1572" s="32"/>
      <c r="AC1572" s="32"/>
      <c r="AD1572" s="32"/>
      <c r="AE1572" s="32"/>
    </row>
    <row r="1573" spans="1:31" ht="12.75">
      <c r="A1573" s="37" t="s">
        <v>620</v>
      </c>
      <c r="B1573" s="43" t="s">
        <v>622</v>
      </c>
      <c r="C1573" s="45" t="s">
        <v>624</v>
      </c>
      <c r="D1573" s="45" t="s">
        <v>266</v>
      </c>
      <c r="E1573" s="121">
        <v>43810</v>
      </c>
      <c r="F1573" s="43" t="s">
        <v>12936</v>
      </c>
      <c r="G1573" s="43" t="s">
        <v>271</v>
      </c>
      <c r="H1573" s="51" t="s">
        <v>223</v>
      </c>
      <c r="I1573" s="43" t="s">
        <v>273</v>
      </c>
      <c r="J1573" s="31"/>
      <c r="K1573" s="55"/>
      <c r="L1573" s="31"/>
      <c r="M1573" s="31"/>
      <c r="N1573" s="43" t="s">
        <v>13020</v>
      </c>
      <c r="O1573" s="121">
        <v>43810</v>
      </c>
      <c r="P1573" s="43" t="s">
        <v>276</v>
      </c>
      <c r="Q1573" s="31" t="b">
        <f>IF(AND(OR(G1572:G1576=DATOS!C$8,G1572:G1576=DATOS!C$9),H1572:H1576=DATOS!B$4),ROW(G1572:G1576))</f>
        <v>0</v>
      </c>
      <c r="R1573" s="31" t="str">
        <f t="shared" ca="1" si="9"/>
        <v/>
      </c>
      <c r="S1573" s="31">
        <f t="shared" ca="1" si="10"/>
        <v>0</v>
      </c>
      <c r="T1573" s="32"/>
      <c r="U1573" s="32"/>
      <c r="V1573" s="32"/>
      <c r="W1573" s="32"/>
      <c r="X1573" s="32"/>
      <c r="Y1573" s="32"/>
      <c r="Z1573" s="32"/>
      <c r="AA1573" s="32"/>
      <c r="AB1573" s="32"/>
      <c r="AC1573" s="32"/>
      <c r="AD1573" s="32"/>
      <c r="AE1573" s="32"/>
    </row>
    <row r="1574" spans="1:31" ht="12.75">
      <c r="A1574" s="37" t="s">
        <v>5887</v>
      </c>
      <c r="B1574" s="43" t="s">
        <v>12873</v>
      </c>
      <c r="C1574" s="45" t="s">
        <v>263</v>
      </c>
      <c r="D1574" s="45" t="s">
        <v>100</v>
      </c>
      <c r="E1574" s="121">
        <v>43810</v>
      </c>
      <c r="F1574" s="43" t="s">
        <v>269</v>
      </c>
      <c r="G1574" s="43" t="s">
        <v>271</v>
      </c>
      <c r="H1574" s="51" t="s">
        <v>223</v>
      </c>
      <c r="I1574" s="43" t="s">
        <v>226</v>
      </c>
      <c r="J1574" s="31"/>
      <c r="K1574" s="55"/>
      <c r="L1574" s="31"/>
      <c r="M1574" s="31"/>
      <c r="N1574" s="43" t="s">
        <v>13020</v>
      </c>
      <c r="O1574" s="121">
        <v>43810</v>
      </c>
      <c r="P1574" s="43" t="s">
        <v>347</v>
      </c>
      <c r="Q1574" s="31" t="b">
        <f>IF(AND(OR(G1573:G1577=DATOS!C$8,G1573:G1577=DATOS!C$9),H1573:H1577=DATOS!B$4),ROW(G1573:G1577))</f>
        <v>0</v>
      </c>
      <c r="R1574" s="31" t="str">
        <f t="shared" ca="1" si="9"/>
        <v/>
      </c>
      <c r="S1574" s="31">
        <f t="shared" ca="1" si="10"/>
        <v>0</v>
      </c>
      <c r="T1574" s="32"/>
      <c r="U1574" s="32"/>
      <c r="V1574" s="32"/>
      <c r="W1574" s="32"/>
      <c r="X1574" s="32"/>
      <c r="Y1574" s="32"/>
      <c r="Z1574" s="32"/>
      <c r="AA1574" s="32"/>
      <c r="AB1574" s="32"/>
      <c r="AC1574" s="32"/>
      <c r="AD1574" s="32"/>
      <c r="AE1574" s="32"/>
    </row>
    <row r="1575" spans="1:31" ht="12.75">
      <c r="A1575" s="37" t="s">
        <v>8545</v>
      </c>
      <c r="B1575" s="43" t="s">
        <v>8546</v>
      </c>
      <c r="C1575" s="45" t="s">
        <v>4784</v>
      </c>
      <c r="D1575" s="45" t="s">
        <v>266</v>
      </c>
      <c r="E1575" s="121">
        <v>43810</v>
      </c>
      <c r="F1575" s="43" t="s">
        <v>361</v>
      </c>
      <c r="G1575" s="43" t="s">
        <v>114</v>
      </c>
      <c r="H1575" s="51" t="s">
        <v>223</v>
      </c>
      <c r="I1575" s="43" t="s">
        <v>226</v>
      </c>
      <c r="J1575" s="31"/>
      <c r="K1575" s="55"/>
      <c r="L1575" s="31"/>
      <c r="M1575" s="31"/>
      <c r="N1575" s="43" t="s">
        <v>13026</v>
      </c>
      <c r="O1575" s="121">
        <v>43810</v>
      </c>
      <c r="P1575" s="43" t="s">
        <v>276</v>
      </c>
      <c r="Q1575" s="31" t="b">
        <f>IF(AND(OR(G1574:G1578=DATOS!C$8,G1574:G1578=DATOS!C$9),H1574:H1578=DATOS!B$4),ROW(G1574:G1578))</f>
        <v>0</v>
      </c>
      <c r="R1575" s="31" t="str">
        <f t="shared" ca="1" si="9"/>
        <v/>
      </c>
      <c r="S1575" s="31">
        <f t="shared" ca="1" si="10"/>
        <v>0</v>
      </c>
      <c r="T1575" s="32"/>
      <c r="U1575" s="32"/>
      <c r="V1575" s="32"/>
      <c r="W1575" s="32"/>
      <c r="X1575" s="32"/>
      <c r="Y1575" s="32"/>
      <c r="Z1575" s="32"/>
      <c r="AA1575" s="32"/>
      <c r="AB1575" s="32"/>
      <c r="AC1575" s="32"/>
      <c r="AD1575" s="32"/>
      <c r="AE1575" s="32"/>
    </row>
    <row r="1576" spans="1:31" ht="12.75">
      <c r="A1576" s="37" t="s">
        <v>13028</v>
      </c>
      <c r="B1576" s="43" t="s">
        <v>12399</v>
      </c>
      <c r="C1576" s="45" t="s">
        <v>13031</v>
      </c>
      <c r="D1576" s="45" t="s">
        <v>266</v>
      </c>
      <c r="E1576" s="121">
        <v>43810</v>
      </c>
      <c r="F1576" s="43" t="s">
        <v>361</v>
      </c>
      <c r="G1576" s="43" t="s">
        <v>114</v>
      </c>
      <c r="H1576" s="51" t="s">
        <v>223</v>
      </c>
      <c r="I1576" s="43" t="s">
        <v>273</v>
      </c>
      <c r="J1576" s="31"/>
      <c r="K1576" s="55"/>
      <c r="L1576" s="31"/>
      <c r="M1576" s="31"/>
      <c r="N1576" s="43" t="s">
        <v>13032</v>
      </c>
      <c r="O1576" s="121">
        <v>43811</v>
      </c>
      <c r="P1576" s="43" t="s">
        <v>276</v>
      </c>
      <c r="Q1576" s="31" t="b">
        <f>IF(AND(OR(G1575:G1579=DATOS!C$8,G1575:G1579=DATOS!C$9),H1575:H1579=DATOS!B$4),ROW(G1575:G1579))</f>
        <v>0</v>
      </c>
      <c r="R1576" s="31" t="str">
        <f t="shared" ca="1" si="9"/>
        <v/>
      </c>
      <c r="S1576" s="31">
        <f t="shared" ca="1" si="10"/>
        <v>0</v>
      </c>
      <c r="T1576" s="32"/>
      <c r="U1576" s="32"/>
      <c r="V1576" s="32"/>
      <c r="W1576" s="32"/>
      <c r="X1576" s="32"/>
      <c r="Y1576" s="32"/>
      <c r="Z1576" s="32"/>
      <c r="AA1576" s="32"/>
      <c r="AB1576" s="32"/>
      <c r="AC1576" s="32"/>
      <c r="AD1576" s="32"/>
      <c r="AE1576" s="32"/>
    </row>
    <row r="1577" spans="1:31" ht="12.75">
      <c r="A1577" s="37" t="s">
        <v>10736</v>
      </c>
      <c r="B1577" s="43" t="s">
        <v>10737</v>
      </c>
      <c r="C1577" s="45" t="s">
        <v>4746</v>
      </c>
      <c r="D1577" s="45" t="s">
        <v>266</v>
      </c>
      <c r="E1577" s="121">
        <v>43810</v>
      </c>
      <c r="F1577" s="43" t="s">
        <v>10043</v>
      </c>
      <c r="G1577" s="43" t="s">
        <v>114</v>
      </c>
      <c r="H1577" s="51" t="s">
        <v>223</v>
      </c>
      <c r="I1577" s="43" t="s">
        <v>226</v>
      </c>
      <c r="J1577" s="31"/>
      <c r="K1577" s="55"/>
      <c r="L1577" s="31"/>
      <c r="M1577" s="31"/>
      <c r="N1577" s="43" t="s">
        <v>12675</v>
      </c>
      <c r="O1577" s="121">
        <v>43810</v>
      </c>
      <c r="P1577" s="43" t="s">
        <v>276</v>
      </c>
      <c r="Q1577" s="31" t="b">
        <f>IF(AND(OR(G1576:G1580=DATOS!C$8,G1576:G1580=DATOS!C$9),H1576:H1580=DATOS!B$4),ROW(G1576:G1580))</f>
        <v>0</v>
      </c>
      <c r="R1577" s="31" t="str">
        <f t="shared" ca="1" si="9"/>
        <v/>
      </c>
      <c r="S1577" s="31">
        <f t="shared" ca="1" si="10"/>
        <v>0</v>
      </c>
      <c r="T1577" s="32"/>
      <c r="U1577" s="32"/>
      <c r="V1577" s="32"/>
      <c r="W1577" s="32"/>
      <c r="X1577" s="32"/>
      <c r="Y1577" s="32"/>
      <c r="Z1577" s="32"/>
      <c r="AA1577" s="32"/>
      <c r="AB1577" s="32"/>
      <c r="AC1577" s="32"/>
      <c r="AD1577" s="32"/>
      <c r="AE1577" s="32"/>
    </row>
    <row r="1578" spans="1:31" ht="12.75">
      <c r="A1578" s="37" t="s">
        <v>13035</v>
      </c>
      <c r="B1578" s="43" t="s">
        <v>7391</v>
      </c>
      <c r="C1578" s="45" t="s">
        <v>942</v>
      </c>
      <c r="D1578" s="45" t="s">
        <v>100</v>
      </c>
      <c r="E1578" s="43" t="s">
        <v>13036</v>
      </c>
      <c r="F1578" s="43" t="s">
        <v>361</v>
      </c>
      <c r="G1578" s="43" t="s">
        <v>384</v>
      </c>
      <c r="H1578" s="51" t="s">
        <v>223</v>
      </c>
      <c r="I1578" s="43" t="s">
        <v>226</v>
      </c>
      <c r="J1578" s="31"/>
      <c r="K1578" s="52">
        <v>43812</v>
      </c>
      <c r="L1578" s="31"/>
      <c r="M1578" s="31"/>
      <c r="N1578" s="43" t="s">
        <v>6942</v>
      </c>
      <c r="O1578" s="121">
        <v>43815</v>
      </c>
      <c r="P1578" s="43" t="s">
        <v>5576</v>
      </c>
      <c r="Q1578" s="31" t="b">
        <f>IF(AND(OR(G1577:G1581=DATOS!C$8,G1577:G1581=DATOS!C$9),H1577:H1581=DATOS!B$4),ROW(G1577:G1581))</f>
        <v>0</v>
      </c>
      <c r="R1578" s="31" t="str">
        <f t="shared" ca="1" si="9"/>
        <v/>
      </c>
      <c r="S1578" s="31">
        <f t="shared" ca="1" si="10"/>
        <v>0</v>
      </c>
      <c r="T1578" s="32"/>
      <c r="U1578" s="32"/>
      <c r="V1578" s="32"/>
      <c r="W1578" s="32"/>
      <c r="X1578" s="32"/>
      <c r="Y1578" s="32"/>
      <c r="Z1578" s="32"/>
      <c r="AA1578" s="32"/>
      <c r="AB1578" s="32"/>
      <c r="AC1578" s="32"/>
      <c r="AD1578" s="32"/>
      <c r="AE1578" s="32"/>
    </row>
    <row r="1579" spans="1:31" ht="12.75">
      <c r="A1579" s="37" t="s">
        <v>13037</v>
      </c>
      <c r="B1579" s="43" t="s">
        <v>12793</v>
      </c>
      <c r="C1579" s="45" t="s">
        <v>942</v>
      </c>
      <c r="D1579" s="45" t="s">
        <v>266</v>
      </c>
      <c r="E1579" s="121">
        <v>43811</v>
      </c>
      <c r="F1579" s="43" t="s">
        <v>481</v>
      </c>
      <c r="G1579" s="43" t="s">
        <v>483</v>
      </c>
      <c r="H1579" s="51" t="s">
        <v>223</v>
      </c>
      <c r="I1579" s="43" t="s">
        <v>226</v>
      </c>
      <c r="J1579" s="31"/>
      <c r="K1579" s="55"/>
      <c r="L1579" s="31"/>
      <c r="M1579" s="31"/>
      <c r="N1579" s="43" t="s">
        <v>12661</v>
      </c>
      <c r="O1579" s="121">
        <v>43811</v>
      </c>
      <c r="P1579" s="43" t="s">
        <v>276</v>
      </c>
      <c r="Q1579" s="31" t="b">
        <f>IF(AND(OR(G1578:G1582=DATOS!C$8,G1578:G1582=DATOS!C$9),H1578:H1582=DATOS!B$4),ROW(G1578:G1582))</f>
        <v>0</v>
      </c>
      <c r="R1579" s="31" t="e">
        <f t="shared" ca="1" si="9"/>
        <v>#VALUE!</v>
      </c>
      <c r="S1579" s="31" t="e">
        <f t="shared" ca="1" si="10"/>
        <v>#VALUE!</v>
      </c>
      <c r="T1579" s="32"/>
      <c r="U1579" s="32"/>
      <c r="V1579" s="32"/>
      <c r="W1579" s="32"/>
      <c r="X1579" s="32"/>
      <c r="Y1579" s="32"/>
      <c r="Z1579" s="32"/>
      <c r="AA1579" s="32"/>
      <c r="AB1579" s="32"/>
      <c r="AC1579" s="32"/>
      <c r="AD1579" s="32"/>
      <c r="AE1579" s="32"/>
    </row>
    <row r="1580" spans="1:31" ht="12.75">
      <c r="A1580" s="37" t="s">
        <v>4952</v>
      </c>
      <c r="B1580" s="43" t="s">
        <v>4953</v>
      </c>
      <c r="C1580" s="45" t="s">
        <v>942</v>
      </c>
      <c r="D1580" s="45" t="s">
        <v>266</v>
      </c>
      <c r="E1580" s="121">
        <v>43811</v>
      </c>
      <c r="F1580" s="43" t="s">
        <v>4710</v>
      </c>
      <c r="G1580" s="43" t="s">
        <v>114</v>
      </c>
      <c r="H1580" s="51" t="s">
        <v>223</v>
      </c>
      <c r="I1580" s="43" t="s">
        <v>226</v>
      </c>
      <c r="J1580" s="31"/>
      <c r="K1580" s="55"/>
      <c r="L1580" s="31"/>
      <c r="M1580" s="31"/>
      <c r="N1580" s="43" t="s">
        <v>8375</v>
      </c>
      <c r="O1580" s="121">
        <v>43811</v>
      </c>
      <c r="P1580" s="43" t="s">
        <v>276</v>
      </c>
      <c r="Q1580" s="31" t="b">
        <f>IF(AND(OR(G1579:G1583=DATOS!C$8,G1579:G1583=DATOS!C$9),H1579:H1583=DATOS!B$4),ROW(G1579:G1583))</f>
        <v>0</v>
      </c>
      <c r="R1580" s="31" t="str">
        <f t="shared" ca="1" si="9"/>
        <v/>
      </c>
      <c r="S1580" s="31">
        <f t="shared" ca="1" si="10"/>
        <v>0</v>
      </c>
      <c r="T1580" s="32"/>
      <c r="U1580" s="32"/>
      <c r="V1580" s="32"/>
      <c r="W1580" s="32"/>
      <c r="X1580" s="32"/>
      <c r="Y1580" s="32"/>
      <c r="Z1580" s="32"/>
      <c r="AA1580" s="32"/>
      <c r="AB1580" s="32"/>
      <c r="AC1580" s="32"/>
      <c r="AD1580" s="32"/>
      <c r="AE1580" s="32"/>
    </row>
    <row r="1581" spans="1:31" ht="12.75">
      <c r="A1581" s="37" t="s">
        <v>13044</v>
      </c>
      <c r="B1581" s="43" t="s">
        <v>13045</v>
      </c>
      <c r="C1581" s="45" t="s">
        <v>898</v>
      </c>
      <c r="D1581" s="45" t="s">
        <v>266</v>
      </c>
      <c r="E1581" s="121">
        <v>43811</v>
      </c>
      <c r="F1581" s="43" t="s">
        <v>5237</v>
      </c>
      <c r="G1581" s="43" t="s">
        <v>271</v>
      </c>
      <c r="H1581" s="51" t="s">
        <v>223</v>
      </c>
      <c r="I1581" s="43" t="s">
        <v>126</v>
      </c>
      <c r="J1581" s="31"/>
      <c r="K1581" s="55"/>
      <c r="L1581" s="31"/>
      <c r="M1581" s="31"/>
      <c r="N1581" s="43" t="s">
        <v>13046</v>
      </c>
      <c r="O1581" s="121">
        <v>43815</v>
      </c>
      <c r="P1581" s="43" t="s">
        <v>276</v>
      </c>
      <c r="Q1581" s="31" t="b">
        <f>IF(AND(OR(G1580:G1584=DATOS!C$8,G1580:G1584=DATOS!C$9),H1580:H1584=DATOS!B$4),ROW(G1580:G1584))</f>
        <v>0</v>
      </c>
      <c r="R1581" s="31" t="str">
        <f t="shared" ca="1" si="9"/>
        <v/>
      </c>
      <c r="S1581" s="31">
        <f t="shared" ca="1" si="10"/>
        <v>0</v>
      </c>
      <c r="T1581" s="32"/>
      <c r="U1581" s="32"/>
      <c r="V1581" s="32"/>
      <c r="W1581" s="32"/>
      <c r="X1581" s="32"/>
      <c r="Y1581" s="32"/>
      <c r="Z1581" s="32"/>
      <c r="AA1581" s="32"/>
      <c r="AB1581" s="32"/>
      <c r="AC1581" s="32"/>
      <c r="AD1581" s="32"/>
      <c r="AE1581" s="32"/>
    </row>
    <row r="1582" spans="1:31" ht="12.75">
      <c r="A1582" s="37" t="s">
        <v>6550</v>
      </c>
      <c r="B1582" s="43" t="s">
        <v>6551</v>
      </c>
      <c r="C1582" s="45" t="s">
        <v>5086</v>
      </c>
      <c r="D1582" s="45" t="s">
        <v>266</v>
      </c>
      <c r="E1582" s="121">
        <v>43811</v>
      </c>
      <c r="F1582" s="43" t="s">
        <v>361</v>
      </c>
      <c r="G1582" s="43" t="s">
        <v>114</v>
      </c>
      <c r="H1582" s="51" t="s">
        <v>223</v>
      </c>
      <c r="I1582" s="43" t="s">
        <v>273</v>
      </c>
      <c r="J1582" s="31"/>
      <c r="K1582" s="55"/>
      <c r="L1582" s="31"/>
      <c r="M1582" s="31"/>
      <c r="N1582" s="43" t="s">
        <v>10917</v>
      </c>
      <c r="O1582" s="121">
        <v>43811</v>
      </c>
      <c r="P1582" s="43" t="s">
        <v>276</v>
      </c>
      <c r="Q1582" s="31" t="b">
        <f>IF(AND(OR(G1581:G1585=DATOS!C$8,G1581:G1585=DATOS!C$9),H1581:H1585=DATOS!B$4),ROW(G1581:G1585))</f>
        <v>0</v>
      </c>
      <c r="R1582" s="31" t="str">
        <f t="shared" ca="1" si="9"/>
        <v/>
      </c>
      <c r="S1582" s="31">
        <f t="shared" ca="1" si="10"/>
        <v>0</v>
      </c>
      <c r="T1582" s="32"/>
      <c r="U1582" s="32"/>
      <c r="V1582" s="32"/>
      <c r="W1582" s="32"/>
      <c r="X1582" s="32"/>
      <c r="Y1582" s="32"/>
      <c r="Z1582" s="32"/>
      <c r="AA1582" s="32"/>
      <c r="AB1582" s="32"/>
      <c r="AC1582" s="32"/>
      <c r="AD1582" s="32"/>
      <c r="AE1582" s="32"/>
    </row>
    <row r="1583" spans="1:31" ht="12.75">
      <c r="A1583" s="37" t="s">
        <v>13049</v>
      </c>
      <c r="B1583" s="43" t="s">
        <v>7327</v>
      </c>
      <c r="C1583" s="45" t="s">
        <v>942</v>
      </c>
      <c r="D1583" s="45" t="s">
        <v>100</v>
      </c>
      <c r="E1583" s="121">
        <v>43812</v>
      </c>
      <c r="F1583" s="43" t="s">
        <v>269</v>
      </c>
      <c r="G1583" s="43" t="s">
        <v>271</v>
      </c>
      <c r="H1583" s="51" t="s">
        <v>223</v>
      </c>
      <c r="I1583" s="43" t="s">
        <v>226</v>
      </c>
      <c r="J1583" s="31"/>
      <c r="K1583" s="55"/>
      <c r="L1583" s="31"/>
      <c r="M1583" s="31"/>
      <c r="N1583" s="43" t="s">
        <v>6015</v>
      </c>
      <c r="O1583" s="121">
        <v>43812</v>
      </c>
      <c r="P1583" s="43" t="s">
        <v>347</v>
      </c>
      <c r="Q1583" s="31" t="b">
        <f>IF(AND(OR(G1582:G1586=DATOS!C$8,G1582:G1586=DATOS!C$9),H1582:H1586=DATOS!B$4),ROW(G1582:G1586))</f>
        <v>0</v>
      </c>
      <c r="R1583" s="31" t="str">
        <f t="shared" ca="1" si="9"/>
        <v/>
      </c>
      <c r="S1583" s="31">
        <f t="shared" ca="1" si="10"/>
        <v>0</v>
      </c>
      <c r="T1583" s="32"/>
      <c r="U1583" s="32"/>
      <c r="V1583" s="32"/>
      <c r="W1583" s="32"/>
      <c r="X1583" s="32"/>
      <c r="Y1583" s="32"/>
      <c r="Z1583" s="32"/>
      <c r="AA1583" s="32"/>
      <c r="AB1583" s="32"/>
      <c r="AC1583" s="32"/>
      <c r="AD1583" s="32"/>
      <c r="AE1583" s="32"/>
    </row>
    <row r="1584" spans="1:31" ht="12.75">
      <c r="A1584" s="37" t="s">
        <v>13052</v>
      </c>
      <c r="B1584" s="43" t="s">
        <v>13053</v>
      </c>
      <c r="C1584" s="45" t="s">
        <v>478</v>
      </c>
      <c r="D1584" s="45" t="s">
        <v>100</v>
      </c>
      <c r="E1584" s="121">
        <v>43812</v>
      </c>
      <c r="F1584" s="43" t="s">
        <v>10483</v>
      </c>
      <c r="G1584" s="43" t="s">
        <v>222</v>
      </c>
      <c r="H1584" s="51" t="s">
        <v>223</v>
      </c>
      <c r="I1584" s="43" t="s">
        <v>226</v>
      </c>
      <c r="J1584" s="31"/>
      <c r="K1584" s="55"/>
      <c r="L1584" s="31"/>
      <c r="M1584" s="31"/>
      <c r="N1584" s="43" t="s">
        <v>6015</v>
      </c>
      <c r="O1584" s="121">
        <v>43812</v>
      </c>
      <c r="P1584" s="43" t="s">
        <v>347</v>
      </c>
      <c r="Q1584" s="31" t="b">
        <f>IF(AND(OR(G1583:G1587=DATOS!C$8,G1583:G1587=DATOS!C$9),H1583:H1587=DATOS!B$4),ROW(G1583:G1587))</f>
        <v>0</v>
      </c>
      <c r="R1584" s="31" t="str">
        <f t="shared" ca="1" si="9"/>
        <v/>
      </c>
      <c r="S1584" s="31">
        <f t="shared" ca="1" si="10"/>
        <v>0</v>
      </c>
      <c r="T1584" s="32"/>
      <c r="U1584" s="32"/>
      <c r="V1584" s="32"/>
      <c r="W1584" s="32"/>
      <c r="X1584" s="32"/>
      <c r="Y1584" s="32"/>
      <c r="Z1584" s="32"/>
      <c r="AA1584" s="32"/>
      <c r="AB1584" s="32"/>
      <c r="AC1584" s="32"/>
      <c r="AD1584" s="32"/>
      <c r="AE1584" s="32"/>
    </row>
    <row r="1585" spans="1:31" ht="12.75">
      <c r="A1585" s="37" t="s">
        <v>13055</v>
      </c>
      <c r="B1585" s="43" t="s">
        <v>8128</v>
      </c>
      <c r="C1585" s="45" t="s">
        <v>216</v>
      </c>
      <c r="D1585" s="45" t="s">
        <v>100</v>
      </c>
      <c r="E1585" s="121">
        <v>43812</v>
      </c>
      <c r="F1585" s="43" t="s">
        <v>12788</v>
      </c>
      <c r="G1585" s="43" t="s">
        <v>114</v>
      </c>
      <c r="H1585" s="51" t="s">
        <v>223</v>
      </c>
      <c r="I1585" s="43" t="s">
        <v>226</v>
      </c>
      <c r="J1585" s="31"/>
      <c r="K1585" s="55"/>
      <c r="L1585" s="31"/>
      <c r="M1585" s="31"/>
      <c r="N1585" s="43" t="s">
        <v>13056</v>
      </c>
      <c r="O1585" s="121">
        <v>43817</v>
      </c>
      <c r="P1585" s="43" t="s">
        <v>347</v>
      </c>
      <c r="Q1585" s="31" t="b">
        <f>IF(AND(OR(G1584:G1588=DATOS!C$8,G1584:G1588=DATOS!C$9),H1584:H1588=DATOS!B$4),ROW(G1584:G1588))</f>
        <v>0</v>
      </c>
      <c r="R1585" s="31" t="str">
        <f t="shared" ca="1" si="9"/>
        <v/>
      </c>
      <c r="S1585" s="31">
        <f t="shared" ca="1" si="10"/>
        <v>0</v>
      </c>
      <c r="T1585" s="32"/>
      <c r="U1585" s="32"/>
      <c r="V1585" s="32"/>
      <c r="W1585" s="32"/>
      <c r="X1585" s="32"/>
      <c r="Y1585" s="32"/>
      <c r="Z1585" s="32"/>
      <c r="AA1585" s="32"/>
      <c r="AB1585" s="32"/>
      <c r="AC1585" s="32"/>
      <c r="AD1585" s="32"/>
      <c r="AE1585" s="32"/>
    </row>
    <row r="1586" spans="1:31" ht="12.75">
      <c r="A1586" s="37" t="s">
        <v>8679</v>
      </c>
      <c r="B1586" s="43" t="s">
        <v>8231</v>
      </c>
      <c r="C1586" s="45" t="s">
        <v>216</v>
      </c>
      <c r="D1586" s="45" t="s">
        <v>100</v>
      </c>
      <c r="E1586" s="121">
        <v>43812</v>
      </c>
      <c r="F1586" s="43" t="s">
        <v>4710</v>
      </c>
      <c r="G1586" s="43" t="s">
        <v>114</v>
      </c>
      <c r="H1586" s="51" t="s">
        <v>223</v>
      </c>
      <c r="I1586" s="43" t="s">
        <v>226</v>
      </c>
      <c r="J1586" s="31"/>
      <c r="K1586" s="55"/>
      <c r="L1586" s="31"/>
      <c r="M1586" s="31"/>
      <c r="N1586" s="43" t="s">
        <v>13056</v>
      </c>
      <c r="O1586" s="121">
        <v>43812</v>
      </c>
      <c r="P1586" s="43" t="s">
        <v>10124</v>
      </c>
      <c r="Q1586" s="31" t="b">
        <f>IF(AND(OR(G1585:G1589=DATOS!C$8,G1585:G1589=DATOS!C$9),H1585:H1589=DATOS!B$4),ROW(G1585:G1589))</f>
        <v>0</v>
      </c>
      <c r="R1586" s="31" t="str">
        <f t="shared" ca="1" si="9"/>
        <v/>
      </c>
      <c r="S1586" s="31">
        <f t="shared" ca="1" si="10"/>
        <v>0</v>
      </c>
      <c r="T1586" s="32"/>
      <c r="U1586" s="32"/>
      <c r="V1586" s="32"/>
      <c r="W1586" s="32"/>
      <c r="X1586" s="32"/>
      <c r="Y1586" s="32"/>
      <c r="Z1586" s="32"/>
      <c r="AA1586" s="32"/>
      <c r="AB1586" s="32"/>
      <c r="AC1586" s="32"/>
      <c r="AD1586" s="32"/>
      <c r="AE1586" s="32"/>
    </row>
    <row r="1587" spans="1:31" ht="12.75">
      <c r="A1587" s="37" t="s">
        <v>8278</v>
      </c>
      <c r="B1587" s="43" t="s">
        <v>5208</v>
      </c>
      <c r="C1587" s="45" t="s">
        <v>380</v>
      </c>
      <c r="D1587" s="45" t="s">
        <v>266</v>
      </c>
      <c r="E1587" s="121">
        <v>43812</v>
      </c>
      <c r="F1587" s="43" t="s">
        <v>361</v>
      </c>
      <c r="G1587" s="43" t="s">
        <v>114</v>
      </c>
      <c r="H1587" s="51" t="s">
        <v>223</v>
      </c>
      <c r="I1587" s="43" t="s">
        <v>226</v>
      </c>
      <c r="J1587" s="31"/>
      <c r="K1587" s="55"/>
      <c r="L1587" s="31"/>
      <c r="M1587" s="31"/>
      <c r="N1587" s="43" t="s">
        <v>13056</v>
      </c>
      <c r="O1587" s="121">
        <v>43812</v>
      </c>
      <c r="P1587" s="43" t="s">
        <v>10124</v>
      </c>
      <c r="Q1587" s="31" t="b">
        <f>IF(AND(OR(G1586:G1590=DATOS!C$8,G1586:G1590=DATOS!C$9),H1586:H1590=DATOS!B$4),ROW(G1586:G1590))</f>
        <v>0</v>
      </c>
      <c r="R1587" s="31" t="str">
        <f t="shared" ca="1" si="9"/>
        <v/>
      </c>
      <c r="S1587" s="31">
        <f t="shared" ca="1" si="10"/>
        <v>0</v>
      </c>
      <c r="T1587" s="32"/>
      <c r="U1587" s="32"/>
      <c r="V1587" s="32"/>
      <c r="W1587" s="32"/>
      <c r="X1587" s="32"/>
      <c r="Y1587" s="32"/>
      <c r="Z1587" s="32"/>
      <c r="AA1587" s="32"/>
      <c r="AB1587" s="32"/>
      <c r="AC1587" s="32"/>
      <c r="AD1587" s="32"/>
      <c r="AE1587" s="32"/>
    </row>
    <row r="1588" spans="1:31" ht="12.75">
      <c r="A1588" s="37" t="s">
        <v>13049</v>
      </c>
      <c r="B1588" s="43" t="s">
        <v>7327</v>
      </c>
      <c r="C1588" s="45" t="s">
        <v>942</v>
      </c>
      <c r="D1588" s="45" t="s">
        <v>266</v>
      </c>
      <c r="E1588" s="121">
        <v>43812</v>
      </c>
      <c r="F1588" s="43" t="s">
        <v>361</v>
      </c>
      <c r="G1588" s="43" t="s">
        <v>114</v>
      </c>
      <c r="H1588" s="51" t="s">
        <v>223</v>
      </c>
      <c r="I1588" s="43" t="s">
        <v>226</v>
      </c>
      <c r="J1588" s="31"/>
      <c r="K1588" s="55"/>
      <c r="L1588" s="31"/>
      <c r="M1588" s="31"/>
      <c r="N1588" s="43" t="s">
        <v>13056</v>
      </c>
      <c r="O1588" s="121">
        <v>43812</v>
      </c>
      <c r="P1588" s="43" t="s">
        <v>10124</v>
      </c>
      <c r="Q1588" s="31" t="b">
        <f>IF(AND(OR(G1587:G1591=DATOS!C$8,G1587:G1591=DATOS!C$9),H1587:H1591=DATOS!B$4),ROW(G1587:G1591))</f>
        <v>0</v>
      </c>
      <c r="R1588" s="31" t="str">
        <f t="shared" ca="1" si="9"/>
        <v/>
      </c>
      <c r="S1588" s="31">
        <f t="shared" ca="1" si="10"/>
        <v>0</v>
      </c>
      <c r="T1588" s="32"/>
      <c r="U1588" s="32"/>
      <c r="V1588" s="32"/>
      <c r="W1588" s="32"/>
      <c r="X1588" s="32"/>
      <c r="Y1588" s="32"/>
      <c r="Z1588" s="32"/>
      <c r="AA1588" s="32"/>
      <c r="AB1588" s="32"/>
      <c r="AC1588" s="32"/>
      <c r="AD1588" s="32"/>
      <c r="AE1588" s="32"/>
    </row>
    <row r="1589" spans="1:31" ht="12.75">
      <c r="A1589" s="37" t="s">
        <v>13063</v>
      </c>
      <c r="B1589" s="43" t="s">
        <v>13064</v>
      </c>
      <c r="C1589" s="45" t="s">
        <v>478</v>
      </c>
      <c r="D1589" s="45" t="s">
        <v>100</v>
      </c>
      <c r="E1589" s="121">
        <v>43813</v>
      </c>
      <c r="F1589" s="43" t="s">
        <v>10483</v>
      </c>
      <c r="G1589" s="43" t="s">
        <v>222</v>
      </c>
      <c r="H1589" s="51" t="s">
        <v>223</v>
      </c>
      <c r="I1589" s="43" t="s">
        <v>226</v>
      </c>
      <c r="J1589" s="31"/>
      <c r="K1589" s="55"/>
      <c r="L1589" s="31"/>
      <c r="M1589" s="31"/>
      <c r="N1589" s="43" t="s">
        <v>13065</v>
      </c>
      <c r="O1589" s="121">
        <v>43813</v>
      </c>
      <c r="P1589" s="43" t="s">
        <v>347</v>
      </c>
      <c r="Q1589" s="31" t="b">
        <f>IF(AND(OR(G1588:G1592=DATOS!C$8,G1588:G1592=DATOS!C$9),H1588:H1592=DATOS!B$4),ROW(G1588:G1592))</f>
        <v>0</v>
      </c>
      <c r="R1589" s="31" t="str">
        <f t="shared" ca="1" si="9"/>
        <v/>
      </c>
      <c r="S1589" s="31">
        <f t="shared" ca="1" si="10"/>
        <v>0</v>
      </c>
      <c r="T1589" s="32"/>
      <c r="U1589" s="32"/>
      <c r="V1589" s="32"/>
      <c r="W1589" s="32"/>
      <c r="X1589" s="32"/>
      <c r="Y1589" s="32"/>
      <c r="Z1589" s="32"/>
      <c r="AA1589" s="32"/>
      <c r="AB1589" s="32"/>
      <c r="AC1589" s="32"/>
      <c r="AD1589" s="32"/>
      <c r="AE1589" s="32"/>
    </row>
    <row r="1590" spans="1:31" ht="12.75">
      <c r="A1590" s="37" t="s">
        <v>13067</v>
      </c>
      <c r="B1590" s="43" t="s">
        <v>13068</v>
      </c>
      <c r="C1590" s="45" t="s">
        <v>701</v>
      </c>
      <c r="D1590" s="45" t="s">
        <v>266</v>
      </c>
      <c r="E1590" s="121">
        <v>43813</v>
      </c>
      <c r="F1590" s="43" t="s">
        <v>5992</v>
      </c>
      <c r="G1590" s="43" t="s">
        <v>271</v>
      </c>
      <c r="H1590" s="51" t="s">
        <v>223</v>
      </c>
      <c r="I1590" s="43" t="s">
        <v>226</v>
      </c>
      <c r="J1590" s="31"/>
      <c r="K1590" s="52">
        <v>43817</v>
      </c>
      <c r="L1590" s="31"/>
      <c r="M1590" s="31"/>
      <c r="N1590" s="43" t="s">
        <v>13069</v>
      </c>
      <c r="O1590" s="121">
        <v>43817</v>
      </c>
      <c r="P1590" s="43" t="s">
        <v>10124</v>
      </c>
      <c r="Q1590" s="31" t="b">
        <f>IF(AND(OR(G1589:G1593=DATOS!C$8,G1589:G1593=DATOS!C$9),H1589:H1593=DATOS!B$4),ROW(G1589:G1593))</f>
        <v>0</v>
      </c>
      <c r="R1590" s="31" t="str">
        <f t="shared" ca="1" si="9"/>
        <v/>
      </c>
      <c r="S1590" s="31">
        <f t="shared" ca="1" si="10"/>
        <v>0</v>
      </c>
      <c r="T1590" s="32"/>
      <c r="U1590" s="32"/>
      <c r="V1590" s="32"/>
      <c r="W1590" s="32"/>
      <c r="X1590" s="32"/>
      <c r="Y1590" s="32"/>
      <c r="Z1590" s="32"/>
      <c r="AA1590" s="32"/>
      <c r="AB1590" s="32"/>
      <c r="AC1590" s="32"/>
      <c r="AD1590" s="32"/>
      <c r="AE1590" s="32"/>
    </row>
    <row r="1591" spans="1:31" ht="12.75">
      <c r="A1591" s="37" t="s">
        <v>13071</v>
      </c>
      <c r="B1591" s="43" t="s">
        <v>13072</v>
      </c>
      <c r="C1591" s="45" t="s">
        <v>380</v>
      </c>
      <c r="D1591" s="45" t="s">
        <v>266</v>
      </c>
      <c r="E1591" s="121">
        <v>43813</v>
      </c>
      <c r="F1591" s="43" t="s">
        <v>361</v>
      </c>
      <c r="G1591" s="43" t="s">
        <v>384</v>
      </c>
      <c r="H1591" s="51" t="s">
        <v>223</v>
      </c>
      <c r="I1591" s="43" t="s">
        <v>273</v>
      </c>
      <c r="J1591" s="31"/>
      <c r="K1591" s="55"/>
      <c r="L1591" s="31"/>
      <c r="M1591" s="31"/>
      <c r="N1591" s="43" t="s">
        <v>12984</v>
      </c>
      <c r="O1591" s="121">
        <v>43816</v>
      </c>
      <c r="P1591" s="43" t="s">
        <v>389</v>
      </c>
      <c r="Q1591" s="31" t="b">
        <f>IF(AND(OR(G1590:G1594=DATOS!C$8,G1590:G1594=DATOS!C$9),H1590:H1594=DATOS!B$4),ROW(G1590:G1594))</f>
        <v>0</v>
      </c>
      <c r="R1591" s="31" t="str">
        <f t="shared" ca="1" si="9"/>
        <v/>
      </c>
      <c r="S1591" s="31">
        <f t="shared" ca="1" si="10"/>
        <v>0</v>
      </c>
      <c r="T1591" s="32"/>
      <c r="U1591" s="32"/>
      <c r="V1591" s="32"/>
      <c r="W1591" s="32"/>
      <c r="X1591" s="32"/>
      <c r="Y1591" s="32"/>
      <c r="Z1591" s="32"/>
      <c r="AA1591" s="32"/>
      <c r="AB1591" s="32"/>
      <c r="AC1591" s="32"/>
      <c r="AD1591" s="32"/>
      <c r="AE1591" s="32"/>
    </row>
    <row r="1592" spans="1:31" ht="12.75">
      <c r="A1592" s="37" t="s">
        <v>12992</v>
      </c>
      <c r="B1592" s="43" t="s">
        <v>6968</v>
      </c>
      <c r="C1592" s="45" t="s">
        <v>216</v>
      </c>
      <c r="D1592" s="45" t="s">
        <v>266</v>
      </c>
      <c r="E1592" s="121">
        <v>43815</v>
      </c>
      <c r="F1592" s="43" t="s">
        <v>361</v>
      </c>
      <c r="G1592" s="43" t="s">
        <v>384</v>
      </c>
      <c r="H1592" s="51" t="s">
        <v>223</v>
      </c>
      <c r="I1592" s="43" t="s">
        <v>126</v>
      </c>
      <c r="J1592" s="31"/>
      <c r="K1592" s="52">
        <v>43816</v>
      </c>
      <c r="L1592" s="31"/>
      <c r="M1592" s="31"/>
      <c r="N1592" s="379" t="s">
        <v>13077</v>
      </c>
      <c r="O1592" s="121">
        <v>43817</v>
      </c>
      <c r="P1592" s="43" t="s">
        <v>5576</v>
      </c>
      <c r="Q1592" s="31" t="b">
        <f>IF(AND(OR(G1591:G1595=DATOS!C$8,G1591:G1595=DATOS!C$9),H1591:H1595=DATOS!B$4),ROW(G1591:G1595))</f>
        <v>0</v>
      </c>
      <c r="R1592" s="31" t="str">
        <f t="shared" ca="1" si="9"/>
        <v/>
      </c>
      <c r="S1592" s="31">
        <f t="shared" ca="1" si="10"/>
        <v>0</v>
      </c>
      <c r="T1592" s="32"/>
      <c r="U1592" s="32"/>
      <c r="V1592" s="32"/>
      <c r="W1592" s="32"/>
      <c r="X1592" s="32"/>
      <c r="Y1592" s="32"/>
      <c r="Z1592" s="32"/>
      <c r="AA1592" s="32"/>
      <c r="AB1592" s="32"/>
      <c r="AC1592" s="32"/>
      <c r="AD1592" s="32"/>
      <c r="AE1592" s="32"/>
    </row>
    <row r="1593" spans="1:31" ht="12.75">
      <c r="A1593" s="37" t="s">
        <v>9781</v>
      </c>
      <c r="B1593" s="43" t="s">
        <v>13080</v>
      </c>
      <c r="C1593" s="45" t="s">
        <v>263</v>
      </c>
      <c r="D1593" s="45" t="s">
        <v>266</v>
      </c>
      <c r="E1593" s="121">
        <v>43815</v>
      </c>
      <c r="F1593" s="43" t="s">
        <v>269</v>
      </c>
      <c r="G1593" s="43" t="s">
        <v>271</v>
      </c>
      <c r="H1593" s="51" t="s">
        <v>223</v>
      </c>
      <c r="I1593" s="43" t="s">
        <v>273</v>
      </c>
      <c r="J1593" s="31"/>
      <c r="K1593" s="55"/>
      <c r="L1593" s="31"/>
      <c r="M1593" s="31"/>
      <c r="N1593" s="43" t="s">
        <v>13081</v>
      </c>
      <c r="O1593" s="121">
        <v>43815</v>
      </c>
      <c r="P1593" s="43" t="s">
        <v>276</v>
      </c>
      <c r="Q1593" s="31" t="b">
        <f>IF(AND(OR(G1592:G1596=DATOS!C$8,G1592:G1596=DATOS!C$9),H1592:H1596=DATOS!B$4),ROW(G1592:G1596))</f>
        <v>0</v>
      </c>
      <c r="R1593" s="31" t="str">
        <f t="shared" ca="1" si="9"/>
        <v/>
      </c>
      <c r="S1593" s="31">
        <f t="shared" ca="1" si="10"/>
        <v>0</v>
      </c>
      <c r="T1593" s="32"/>
      <c r="U1593" s="32"/>
      <c r="V1593" s="32"/>
      <c r="W1593" s="32"/>
      <c r="X1593" s="32"/>
      <c r="Y1593" s="32"/>
      <c r="Z1593" s="32"/>
      <c r="AA1593" s="32"/>
      <c r="AB1593" s="32"/>
      <c r="AC1593" s="32"/>
      <c r="AD1593" s="32"/>
      <c r="AE1593" s="32"/>
    </row>
    <row r="1594" spans="1:31" ht="12.75">
      <c r="A1594" s="37" t="s">
        <v>13082</v>
      </c>
      <c r="B1594" s="43" t="s">
        <v>13083</v>
      </c>
      <c r="C1594" s="45" t="s">
        <v>263</v>
      </c>
      <c r="D1594" s="45" t="s">
        <v>266</v>
      </c>
      <c r="E1594" s="121">
        <v>43815</v>
      </c>
      <c r="F1594" s="43" t="s">
        <v>361</v>
      </c>
      <c r="G1594" s="43" t="s">
        <v>222</v>
      </c>
      <c r="H1594" s="51" t="s">
        <v>223</v>
      </c>
      <c r="I1594" s="43" t="s">
        <v>226</v>
      </c>
      <c r="J1594" s="31"/>
      <c r="K1594" s="55"/>
      <c r="L1594" s="31"/>
      <c r="M1594" s="31"/>
      <c r="N1594" s="43" t="s">
        <v>13084</v>
      </c>
      <c r="O1594" s="121">
        <v>43815</v>
      </c>
      <c r="P1594" s="43" t="s">
        <v>4659</v>
      </c>
      <c r="Q1594" s="31" t="b">
        <f>IF(AND(OR(G1593:G1597=DATOS!C$8,G1593:G1597=DATOS!C$9),H1593:H1597=DATOS!B$4),ROW(G1593:G1597))</f>
        <v>0</v>
      </c>
      <c r="R1594" s="31" t="str">
        <f t="shared" ca="1" si="9"/>
        <v/>
      </c>
      <c r="S1594" s="31">
        <f t="shared" ca="1" si="10"/>
        <v>0</v>
      </c>
      <c r="T1594" s="32"/>
      <c r="U1594" s="32"/>
      <c r="V1594" s="32"/>
      <c r="W1594" s="32"/>
      <c r="X1594" s="32"/>
      <c r="Y1594" s="32"/>
      <c r="Z1594" s="32"/>
      <c r="AA1594" s="32"/>
      <c r="AB1594" s="32"/>
      <c r="AC1594" s="32"/>
      <c r="AD1594" s="32"/>
      <c r="AE1594" s="32"/>
    </row>
    <row r="1595" spans="1:31" ht="12.75">
      <c r="A1595" s="37" t="s">
        <v>13087</v>
      </c>
      <c r="B1595" s="43" t="s">
        <v>4772</v>
      </c>
      <c r="C1595" s="45" t="s">
        <v>263</v>
      </c>
      <c r="D1595" s="45" t="s">
        <v>266</v>
      </c>
      <c r="E1595" s="121">
        <v>43815</v>
      </c>
      <c r="F1595" s="43" t="s">
        <v>4710</v>
      </c>
      <c r="G1595" s="43" t="s">
        <v>114</v>
      </c>
      <c r="H1595" s="51" t="s">
        <v>223</v>
      </c>
      <c r="I1595" s="43" t="s">
        <v>273</v>
      </c>
      <c r="J1595" s="31"/>
      <c r="K1595" s="55"/>
      <c r="L1595" s="31"/>
      <c r="M1595" s="31"/>
      <c r="N1595" s="43" t="s">
        <v>7499</v>
      </c>
      <c r="O1595" s="121">
        <v>43815</v>
      </c>
      <c r="P1595" s="43" t="s">
        <v>276</v>
      </c>
      <c r="Q1595" s="31" t="b">
        <f>IF(AND(OR(G1594:G1598=DATOS!C$8,G1594:G1598=DATOS!C$9),H1594:H1598=DATOS!B$4),ROW(G1594:G1598))</f>
        <v>0</v>
      </c>
      <c r="R1595" s="31" t="str">
        <f t="shared" ca="1" si="9"/>
        <v/>
      </c>
      <c r="S1595" s="31">
        <f t="shared" ca="1" si="10"/>
        <v>0</v>
      </c>
      <c r="T1595" s="32"/>
      <c r="U1595" s="32"/>
      <c r="V1595" s="32"/>
      <c r="W1595" s="32"/>
      <c r="X1595" s="32"/>
      <c r="Y1595" s="32"/>
      <c r="Z1595" s="32"/>
      <c r="AA1595" s="32"/>
      <c r="AB1595" s="32"/>
      <c r="AC1595" s="32"/>
      <c r="AD1595" s="32"/>
      <c r="AE1595" s="32"/>
    </row>
    <row r="1596" spans="1:31" ht="12.75">
      <c r="A1596" s="37" t="s">
        <v>9781</v>
      </c>
      <c r="B1596" s="43" t="s">
        <v>13080</v>
      </c>
      <c r="C1596" s="45" t="s">
        <v>263</v>
      </c>
      <c r="D1596" s="45" t="s">
        <v>266</v>
      </c>
      <c r="E1596" s="121">
        <v>43815</v>
      </c>
      <c r="F1596" s="43" t="s">
        <v>13094</v>
      </c>
      <c r="G1596" s="43" t="s">
        <v>271</v>
      </c>
      <c r="H1596" s="51" t="s">
        <v>223</v>
      </c>
      <c r="I1596" s="43" t="s">
        <v>273</v>
      </c>
      <c r="J1596" s="31"/>
      <c r="K1596" s="55"/>
      <c r="L1596" s="31"/>
      <c r="M1596" s="31"/>
      <c r="N1596" s="43" t="s">
        <v>13069</v>
      </c>
      <c r="O1596" s="121">
        <v>43815</v>
      </c>
      <c r="P1596" s="43" t="s">
        <v>347</v>
      </c>
      <c r="Q1596" s="31" t="b">
        <f>IF(AND(OR(G1595:G1599=DATOS!C$8,G1595:G1599=DATOS!C$9),H1595:H1599=DATOS!B$4),ROW(G1595:G1599))</f>
        <v>0</v>
      </c>
      <c r="R1596" s="31" t="str">
        <f t="shared" ca="1" si="9"/>
        <v/>
      </c>
      <c r="S1596" s="31">
        <f t="shared" ca="1" si="10"/>
        <v>0</v>
      </c>
      <c r="T1596" s="32"/>
      <c r="U1596" s="32"/>
      <c r="V1596" s="32"/>
      <c r="W1596" s="32"/>
      <c r="X1596" s="32"/>
      <c r="Y1596" s="32"/>
      <c r="Z1596" s="32"/>
      <c r="AA1596" s="32"/>
      <c r="AB1596" s="32"/>
      <c r="AC1596" s="32"/>
      <c r="AD1596" s="32"/>
      <c r="AE1596" s="32"/>
    </row>
    <row r="1597" spans="1:31" ht="12.75">
      <c r="A1597" s="37" t="s">
        <v>13096</v>
      </c>
      <c r="B1597" s="43" t="s">
        <v>13097</v>
      </c>
      <c r="C1597" s="45" t="s">
        <v>478</v>
      </c>
      <c r="D1597" s="45" t="s">
        <v>266</v>
      </c>
      <c r="E1597" s="121">
        <v>43815</v>
      </c>
      <c r="F1597" s="43" t="s">
        <v>361</v>
      </c>
      <c r="G1597" s="43" t="s">
        <v>114</v>
      </c>
      <c r="H1597" s="51" t="s">
        <v>223</v>
      </c>
      <c r="I1597" s="43" t="s">
        <v>226</v>
      </c>
      <c r="J1597" s="31"/>
      <c r="K1597" s="52">
        <v>43817</v>
      </c>
      <c r="L1597" s="31"/>
      <c r="M1597" s="31"/>
      <c r="N1597" s="43" t="s">
        <v>388</v>
      </c>
      <c r="O1597" s="121">
        <v>43818</v>
      </c>
      <c r="P1597" s="45" t="s">
        <v>235</v>
      </c>
      <c r="Q1597" s="31" t="b">
        <f>IF(AND(OR(G1596:G1600=DATOS!C$8,G1596:G1600=DATOS!C$9),H1596:H1600=DATOS!B$4),ROW(G1596:G1600))</f>
        <v>0</v>
      </c>
      <c r="R1597" s="31" t="str">
        <f t="shared" ca="1" si="9"/>
        <v/>
      </c>
      <c r="S1597" s="31">
        <f t="shared" ca="1" si="10"/>
        <v>0</v>
      </c>
      <c r="T1597" s="32"/>
      <c r="U1597" s="32"/>
      <c r="V1597" s="32"/>
      <c r="W1597" s="32"/>
      <c r="X1597" s="32"/>
      <c r="Y1597" s="32"/>
      <c r="Z1597" s="32"/>
      <c r="AA1597" s="32"/>
      <c r="AB1597" s="32"/>
      <c r="AC1597" s="32"/>
      <c r="AD1597" s="32"/>
      <c r="AE1597" s="32"/>
    </row>
    <row r="1598" spans="1:31" ht="12.75">
      <c r="A1598" s="37" t="s">
        <v>13100</v>
      </c>
      <c r="B1598" s="43" t="s">
        <v>13101</v>
      </c>
      <c r="C1598" s="45" t="s">
        <v>664</v>
      </c>
      <c r="D1598" s="45" t="s">
        <v>266</v>
      </c>
      <c r="E1598" s="121">
        <v>43815</v>
      </c>
      <c r="F1598" s="43" t="s">
        <v>13102</v>
      </c>
      <c r="G1598" s="43" t="s">
        <v>222</v>
      </c>
      <c r="H1598" s="51" t="s">
        <v>223</v>
      </c>
      <c r="I1598" s="43" t="s">
        <v>226</v>
      </c>
      <c r="J1598" s="31"/>
      <c r="K1598" s="52">
        <v>43816</v>
      </c>
      <c r="L1598" s="121">
        <v>43817</v>
      </c>
      <c r="M1598" s="31"/>
      <c r="N1598" s="43" t="s">
        <v>13103</v>
      </c>
      <c r="O1598" s="121">
        <v>43818</v>
      </c>
      <c r="P1598" s="43" t="s">
        <v>4652</v>
      </c>
      <c r="Q1598" s="31" t="b">
        <f>IF(AND(OR(G1597:G1601=DATOS!C$8,G1597:G1601=DATOS!C$9),H1597:H1601=DATOS!B$4),ROW(G1597:G1601))</f>
        <v>0</v>
      </c>
      <c r="R1598" s="31" t="str">
        <f t="shared" ca="1" si="9"/>
        <v/>
      </c>
      <c r="S1598" s="31">
        <f t="shared" ca="1" si="10"/>
        <v>0</v>
      </c>
      <c r="T1598" s="32"/>
      <c r="U1598" s="32"/>
      <c r="V1598" s="32"/>
      <c r="W1598" s="32"/>
      <c r="X1598" s="32"/>
      <c r="Y1598" s="32"/>
      <c r="Z1598" s="32"/>
      <c r="AA1598" s="32"/>
      <c r="AB1598" s="32"/>
      <c r="AC1598" s="32"/>
      <c r="AD1598" s="32"/>
      <c r="AE1598" s="32"/>
    </row>
    <row r="1599" spans="1:31" ht="12.75">
      <c r="A1599" s="37" t="s">
        <v>13106</v>
      </c>
      <c r="B1599" s="43" t="s">
        <v>9359</v>
      </c>
      <c r="C1599" s="45" t="s">
        <v>5367</v>
      </c>
      <c r="D1599" s="45" t="s">
        <v>100</v>
      </c>
      <c r="E1599" s="121">
        <v>43816</v>
      </c>
      <c r="F1599" s="43" t="s">
        <v>9659</v>
      </c>
      <c r="G1599" s="43" t="s">
        <v>384</v>
      </c>
      <c r="H1599" s="51" t="s">
        <v>118</v>
      </c>
      <c r="I1599" s="43" t="s">
        <v>273</v>
      </c>
      <c r="J1599" s="31"/>
      <c r="K1599" s="55"/>
      <c r="L1599" s="31"/>
      <c r="M1599" s="31"/>
      <c r="N1599" s="31"/>
      <c r="O1599" s="31"/>
      <c r="P1599" s="31"/>
      <c r="Q1599" s="31">
        <f>IF(AND(OR(G1598:G1602=DATOS!C$8,G1598:G1602=DATOS!C$9),H1598:H1602=DATOS!B$4),ROW(G1598:G1602))</f>
        <v>1598</v>
      </c>
      <c r="R1599" s="31" t="str">
        <f t="shared" ca="1" si="9"/>
        <v/>
      </c>
      <c r="S1599" s="31">
        <f t="shared" ca="1" si="10"/>
        <v>0</v>
      </c>
      <c r="T1599" s="32"/>
      <c r="U1599" s="32"/>
      <c r="V1599" s="32"/>
      <c r="W1599" s="32"/>
      <c r="X1599" s="32"/>
      <c r="Y1599" s="32"/>
      <c r="Z1599" s="32"/>
      <c r="AA1599" s="32"/>
      <c r="AB1599" s="32"/>
      <c r="AC1599" s="32"/>
      <c r="AD1599" s="32"/>
      <c r="AE1599" s="32"/>
    </row>
    <row r="1600" spans="1:31" ht="12.75">
      <c r="A1600" s="37" t="s">
        <v>13035</v>
      </c>
      <c r="B1600" s="43" t="s">
        <v>7391</v>
      </c>
      <c r="C1600" s="45" t="s">
        <v>942</v>
      </c>
      <c r="D1600" s="45" t="s">
        <v>100</v>
      </c>
      <c r="E1600" s="121">
        <v>43816</v>
      </c>
      <c r="F1600" s="43" t="s">
        <v>12788</v>
      </c>
      <c r="G1600" s="43" t="s">
        <v>114</v>
      </c>
      <c r="H1600" s="51" t="s">
        <v>223</v>
      </c>
      <c r="I1600" s="43" t="s">
        <v>273</v>
      </c>
      <c r="J1600" s="31"/>
      <c r="K1600" s="55"/>
      <c r="L1600" s="31"/>
      <c r="M1600" s="31"/>
      <c r="N1600" s="43" t="s">
        <v>13113</v>
      </c>
      <c r="O1600" s="121">
        <v>43816</v>
      </c>
      <c r="P1600" s="43" t="s">
        <v>347</v>
      </c>
      <c r="Q1600" s="31" t="b">
        <f>IF(AND(OR(G1599:G1603=DATOS!C$8,G1599:G1603=DATOS!C$9),H1599:H1603=DATOS!B$4),ROW(G1599:G1603))</f>
        <v>0</v>
      </c>
      <c r="R1600" s="31" t="str">
        <f t="shared" ca="1" si="9"/>
        <v>SEG</v>
      </c>
      <c r="S1600" s="31">
        <f t="shared" ca="1" si="10"/>
        <v>21</v>
      </c>
      <c r="T1600" s="32"/>
      <c r="U1600" s="32"/>
      <c r="V1600" s="32"/>
      <c r="W1600" s="32"/>
      <c r="X1600" s="32"/>
      <c r="Y1600" s="32"/>
      <c r="Z1600" s="32"/>
      <c r="AA1600" s="32"/>
      <c r="AB1600" s="32"/>
      <c r="AC1600" s="32"/>
      <c r="AD1600" s="32"/>
      <c r="AE1600" s="32"/>
    </row>
    <row r="1601" spans="1:31" ht="12.75">
      <c r="A1601" s="37" t="s">
        <v>13115</v>
      </c>
      <c r="B1601" s="43" t="s">
        <v>13116</v>
      </c>
      <c r="C1601" s="45" t="s">
        <v>380</v>
      </c>
      <c r="D1601" s="45" t="s">
        <v>266</v>
      </c>
      <c r="E1601" s="121">
        <v>43817</v>
      </c>
      <c r="F1601" s="43" t="s">
        <v>361</v>
      </c>
      <c r="G1601" s="43" t="s">
        <v>114</v>
      </c>
      <c r="H1601" s="51" t="s">
        <v>223</v>
      </c>
      <c r="I1601" s="43" t="s">
        <v>226</v>
      </c>
      <c r="J1601" s="31"/>
      <c r="K1601" s="55"/>
      <c r="L1601" s="31"/>
      <c r="M1601" s="31"/>
      <c r="N1601" s="43" t="s">
        <v>13117</v>
      </c>
      <c r="O1601" s="121">
        <v>43817</v>
      </c>
      <c r="P1601" s="43" t="s">
        <v>347</v>
      </c>
      <c r="Q1601" s="31" t="b">
        <f>IF(AND(OR(G1600:G1604=DATOS!C$8,G1600:G1604=DATOS!C$9),H1600:H1604=DATOS!B$4),ROW(G1600:G1604))</f>
        <v>0</v>
      </c>
      <c r="R1601" s="31" t="str">
        <f t="shared" ca="1" si="9"/>
        <v/>
      </c>
      <c r="S1601" s="31">
        <f t="shared" ca="1" si="10"/>
        <v>0</v>
      </c>
      <c r="T1601" s="32"/>
      <c r="U1601" s="32"/>
      <c r="V1601" s="32"/>
      <c r="W1601" s="32"/>
      <c r="X1601" s="32"/>
      <c r="Y1601" s="32"/>
      <c r="Z1601" s="32"/>
      <c r="AA1601" s="32"/>
      <c r="AB1601" s="32"/>
      <c r="AC1601" s="32"/>
      <c r="AD1601" s="32"/>
      <c r="AE1601" s="32"/>
    </row>
    <row r="1602" spans="1:31" ht="12.75">
      <c r="A1602" s="37" t="s">
        <v>8828</v>
      </c>
      <c r="B1602" s="43" t="s">
        <v>8829</v>
      </c>
      <c r="C1602" s="45" t="s">
        <v>624</v>
      </c>
      <c r="D1602" s="45" t="s">
        <v>4647</v>
      </c>
      <c r="E1602" s="121">
        <v>43817</v>
      </c>
      <c r="F1602" s="43" t="s">
        <v>5226</v>
      </c>
      <c r="G1602" s="43" t="s">
        <v>114</v>
      </c>
      <c r="H1602" s="51" t="s">
        <v>223</v>
      </c>
      <c r="I1602" s="43" t="s">
        <v>7115</v>
      </c>
      <c r="J1602" s="31"/>
      <c r="K1602" s="52">
        <v>43817</v>
      </c>
      <c r="L1602" s="31"/>
      <c r="M1602" s="31"/>
      <c r="N1602" s="43" t="s">
        <v>13119</v>
      </c>
      <c r="O1602" s="121">
        <v>43817</v>
      </c>
      <c r="P1602" s="43" t="s">
        <v>4652</v>
      </c>
      <c r="Q1602" s="31" t="b">
        <f>IF(AND(OR(G1601:G1605=DATOS!C$8,G1601:G1605=DATOS!C$9),H1601:H1605=DATOS!B$4),ROW(G1601:G1605))</f>
        <v>0</v>
      </c>
      <c r="R1602" s="31" t="str">
        <f t="shared" ca="1" si="9"/>
        <v/>
      </c>
      <c r="S1602" s="31">
        <f t="shared" ca="1" si="10"/>
        <v>0</v>
      </c>
      <c r="T1602" s="32"/>
      <c r="U1602" s="32"/>
      <c r="V1602" s="32"/>
      <c r="W1602" s="32"/>
      <c r="X1602" s="32"/>
      <c r="Y1602" s="32"/>
      <c r="Z1602" s="32"/>
      <c r="AA1602" s="32"/>
      <c r="AB1602" s="32"/>
      <c r="AC1602" s="32"/>
      <c r="AD1602" s="32"/>
      <c r="AE1602" s="32"/>
    </row>
    <row r="1603" spans="1:31" ht="12.75">
      <c r="A1603" s="37" t="s">
        <v>6699</v>
      </c>
      <c r="B1603" s="43" t="s">
        <v>6700</v>
      </c>
      <c r="C1603" s="45" t="s">
        <v>4655</v>
      </c>
      <c r="D1603" s="45" t="s">
        <v>266</v>
      </c>
      <c r="E1603" s="121">
        <v>43817</v>
      </c>
      <c r="F1603" s="43" t="s">
        <v>12475</v>
      </c>
      <c r="G1603" s="43" t="s">
        <v>384</v>
      </c>
      <c r="H1603" s="51" t="s">
        <v>223</v>
      </c>
      <c r="I1603" s="43" t="s">
        <v>226</v>
      </c>
      <c r="J1603" s="31"/>
      <c r="K1603" s="55"/>
      <c r="L1603" s="31"/>
      <c r="M1603" s="31"/>
      <c r="N1603" s="43" t="s">
        <v>4995</v>
      </c>
      <c r="O1603" s="121">
        <v>43818</v>
      </c>
      <c r="P1603" s="43" t="s">
        <v>13120</v>
      </c>
      <c r="Q1603" s="31" t="b">
        <f>IF(AND(OR(G1602:G1606=DATOS!C$8,G1602:G1606=DATOS!C$9),H1602:H1606=DATOS!B$4),ROW(G1602:G1606))</f>
        <v>0</v>
      </c>
      <c r="R1603" s="31" t="str">
        <f t="shared" ca="1" si="9"/>
        <v/>
      </c>
      <c r="S1603" s="31">
        <f t="shared" ca="1" si="10"/>
        <v>0</v>
      </c>
      <c r="T1603" s="32"/>
      <c r="U1603" s="32"/>
      <c r="V1603" s="32"/>
      <c r="W1603" s="32"/>
      <c r="X1603" s="32"/>
      <c r="Y1603" s="32"/>
      <c r="Z1603" s="32"/>
      <c r="AA1603" s="32"/>
      <c r="AB1603" s="32"/>
      <c r="AC1603" s="32"/>
      <c r="AD1603" s="32"/>
      <c r="AE1603" s="32"/>
    </row>
    <row r="1604" spans="1:31" ht="12.75">
      <c r="A1604" s="37" t="s">
        <v>10773</v>
      </c>
      <c r="B1604" s="43" t="s">
        <v>10774</v>
      </c>
      <c r="C1604" s="45" t="s">
        <v>5573</v>
      </c>
      <c r="D1604" s="45" t="s">
        <v>4647</v>
      </c>
      <c r="E1604" s="121">
        <v>43817</v>
      </c>
      <c r="F1604" s="43" t="s">
        <v>5960</v>
      </c>
      <c r="G1604" s="43" t="s">
        <v>114</v>
      </c>
      <c r="H1604" s="51" t="s">
        <v>223</v>
      </c>
      <c r="I1604" s="43" t="s">
        <v>226</v>
      </c>
      <c r="J1604" s="31"/>
      <c r="K1604" s="55"/>
      <c r="L1604" s="31"/>
      <c r="M1604" s="31"/>
      <c r="N1604" s="43" t="s">
        <v>13122</v>
      </c>
      <c r="O1604" s="121">
        <v>43817</v>
      </c>
      <c r="P1604" s="43" t="s">
        <v>4652</v>
      </c>
      <c r="Q1604" s="31" t="b">
        <f>IF(AND(OR(G1603:G1607=DATOS!C$8,G1603:G1607=DATOS!C$9),H1603:H1607=DATOS!B$4),ROW(G1603:G1607))</f>
        <v>0</v>
      </c>
      <c r="R1604" s="31" t="str">
        <f t="shared" ca="1" si="9"/>
        <v/>
      </c>
      <c r="S1604" s="31">
        <f t="shared" ca="1" si="10"/>
        <v>0</v>
      </c>
      <c r="T1604" s="32"/>
      <c r="U1604" s="32"/>
      <c r="V1604" s="32"/>
      <c r="W1604" s="32"/>
      <c r="X1604" s="32"/>
      <c r="Y1604" s="32"/>
      <c r="Z1604" s="32"/>
      <c r="AA1604" s="32"/>
      <c r="AB1604" s="32"/>
      <c r="AC1604" s="32"/>
      <c r="AD1604" s="32"/>
      <c r="AE1604" s="32"/>
    </row>
    <row r="1605" spans="1:31" ht="12.75">
      <c r="A1605" s="37" t="s">
        <v>13123</v>
      </c>
      <c r="B1605" s="184" t="s">
        <v>895</v>
      </c>
      <c r="C1605" s="45" t="s">
        <v>898</v>
      </c>
      <c r="D1605" s="45" t="s">
        <v>4647</v>
      </c>
      <c r="E1605" s="121">
        <v>43817</v>
      </c>
      <c r="F1605" s="43" t="s">
        <v>5237</v>
      </c>
      <c r="G1605" s="43" t="s">
        <v>271</v>
      </c>
      <c r="H1605" s="51" t="s">
        <v>223</v>
      </c>
      <c r="I1605" s="43" t="s">
        <v>273</v>
      </c>
      <c r="J1605" s="31"/>
      <c r="K1605" s="55"/>
      <c r="L1605" s="31"/>
      <c r="M1605" s="31"/>
      <c r="N1605" s="280" t="s">
        <v>11543</v>
      </c>
      <c r="O1605" s="121">
        <v>43822</v>
      </c>
      <c r="P1605" s="43" t="s">
        <v>276</v>
      </c>
      <c r="Q1605" s="31" t="b">
        <f>IF(AND(OR(G1604:G1608=DATOS!C$8,G1604:G1608=DATOS!C$9),H1604:H1608=DATOS!B$4),ROW(G1604:G1608))</f>
        <v>0</v>
      </c>
      <c r="R1605" s="31" t="str">
        <f t="shared" ca="1" si="9"/>
        <v/>
      </c>
      <c r="S1605" s="31">
        <f t="shared" ca="1" si="10"/>
        <v>0</v>
      </c>
      <c r="T1605" s="32"/>
      <c r="U1605" s="32"/>
      <c r="V1605" s="32"/>
      <c r="W1605" s="32"/>
      <c r="X1605" s="32"/>
      <c r="Y1605" s="32"/>
      <c r="Z1605" s="32"/>
      <c r="AA1605" s="32"/>
      <c r="AB1605" s="32"/>
      <c r="AC1605" s="32"/>
      <c r="AD1605" s="32"/>
      <c r="AE1605" s="32"/>
    </row>
    <row r="1606" spans="1:31" ht="12.75">
      <c r="A1606" s="37" t="s">
        <v>355</v>
      </c>
      <c r="B1606" s="43" t="s">
        <v>358</v>
      </c>
      <c r="C1606" s="45" t="s">
        <v>360</v>
      </c>
      <c r="D1606" s="45" t="s">
        <v>4647</v>
      </c>
      <c r="E1606" s="121">
        <v>43817</v>
      </c>
      <c r="F1606" s="43" t="s">
        <v>13124</v>
      </c>
      <c r="G1606" s="43" t="s">
        <v>271</v>
      </c>
      <c r="H1606" s="51" t="s">
        <v>223</v>
      </c>
      <c r="I1606" s="43" t="s">
        <v>273</v>
      </c>
      <c r="J1606" s="31"/>
      <c r="K1606" s="55"/>
      <c r="L1606" s="31"/>
      <c r="M1606" s="31"/>
      <c r="N1606" s="43" t="s">
        <v>13125</v>
      </c>
      <c r="O1606" s="121">
        <v>43817</v>
      </c>
      <c r="P1606" s="43" t="s">
        <v>4652</v>
      </c>
      <c r="Q1606" s="31" t="b">
        <f>IF(AND(OR(G1605:G1609=DATOS!C$8,G1605:G1609=DATOS!C$9),H1605:H1609=DATOS!B$4),ROW(G1605:G1609))</f>
        <v>0</v>
      </c>
      <c r="R1606" s="31" t="str">
        <f t="shared" ca="1" si="9"/>
        <v/>
      </c>
      <c r="S1606" s="31">
        <f t="shared" ca="1" si="10"/>
        <v>0</v>
      </c>
      <c r="T1606" s="32"/>
      <c r="U1606" s="32"/>
      <c r="V1606" s="32"/>
      <c r="W1606" s="32"/>
      <c r="X1606" s="32"/>
      <c r="Y1606" s="32"/>
      <c r="Z1606" s="32"/>
      <c r="AA1606" s="32"/>
      <c r="AB1606" s="32"/>
      <c r="AC1606" s="32"/>
      <c r="AD1606" s="32"/>
      <c r="AE1606" s="32"/>
    </row>
    <row r="1607" spans="1:31" ht="12.75">
      <c r="A1607" s="37" t="s">
        <v>13126</v>
      </c>
      <c r="B1607" s="43" t="s">
        <v>9983</v>
      </c>
      <c r="C1607" s="45" t="s">
        <v>5009</v>
      </c>
      <c r="D1607" s="45" t="s">
        <v>100</v>
      </c>
      <c r="E1607" s="121">
        <v>43818</v>
      </c>
      <c r="F1607" s="43" t="s">
        <v>13127</v>
      </c>
      <c r="G1607" s="43" t="s">
        <v>222</v>
      </c>
      <c r="H1607" s="51" t="s">
        <v>223</v>
      </c>
      <c r="I1607" s="43" t="s">
        <v>226</v>
      </c>
      <c r="J1607" s="31"/>
      <c r="K1607" s="55"/>
      <c r="L1607" s="31"/>
      <c r="M1607" s="31"/>
      <c r="N1607" s="43" t="s">
        <v>13128</v>
      </c>
      <c r="O1607" s="121">
        <v>43818</v>
      </c>
      <c r="P1607" s="43" t="s">
        <v>347</v>
      </c>
      <c r="Q1607" s="31" t="b">
        <f>IF(AND(OR(G1606:G1610=DATOS!C$8,G1606:G1610=DATOS!C$9),H1606:H1610=DATOS!B$4),ROW(G1606:G1610))</f>
        <v>0</v>
      </c>
      <c r="R1607" s="31" t="str">
        <f t="shared" ca="1" si="9"/>
        <v/>
      </c>
      <c r="S1607" s="31">
        <f t="shared" ca="1" si="10"/>
        <v>0</v>
      </c>
      <c r="T1607" s="32"/>
      <c r="U1607" s="32"/>
      <c r="V1607" s="32"/>
      <c r="W1607" s="32"/>
      <c r="X1607" s="32"/>
      <c r="Y1607" s="32"/>
      <c r="Z1607" s="32"/>
      <c r="AA1607" s="32"/>
      <c r="AB1607" s="32"/>
      <c r="AC1607" s="32"/>
      <c r="AD1607" s="32"/>
      <c r="AE1607" s="32"/>
    </row>
    <row r="1608" spans="1:31" ht="12.75">
      <c r="A1608" s="37" t="s">
        <v>13129</v>
      </c>
      <c r="B1608" s="43" t="s">
        <v>9574</v>
      </c>
      <c r="C1608" s="45" t="s">
        <v>5086</v>
      </c>
      <c r="D1608" s="45" t="s">
        <v>100</v>
      </c>
      <c r="E1608" s="121">
        <v>43818</v>
      </c>
      <c r="F1608" s="43" t="s">
        <v>269</v>
      </c>
      <c r="G1608" s="43" t="s">
        <v>271</v>
      </c>
      <c r="H1608" s="51" t="s">
        <v>118</v>
      </c>
      <c r="I1608" s="43" t="s">
        <v>126</v>
      </c>
      <c r="J1608" s="31"/>
      <c r="K1608" s="52">
        <v>43819</v>
      </c>
      <c r="L1608" s="31"/>
      <c r="M1608" s="31"/>
      <c r="N1608" s="31"/>
      <c r="O1608" s="31"/>
      <c r="P1608" s="31"/>
      <c r="Q1608" s="31" t="b">
        <f>IF(AND(OR(G1607:G1610=DATOS!C$8,G1607:G1610=DATOS!C$9),H1607:H1610=DATOS!B$4),ROW(G1607:G1610))</f>
        <v>0</v>
      </c>
      <c r="R1608" s="31" t="str">
        <f t="shared" ca="1" si="9"/>
        <v/>
      </c>
      <c r="S1608" s="31">
        <f t="shared" ca="1" si="10"/>
        <v>0</v>
      </c>
      <c r="T1608" s="32"/>
      <c r="U1608" s="32"/>
      <c r="V1608" s="32"/>
      <c r="W1608" s="32"/>
      <c r="X1608" s="32"/>
      <c r="Y1608" s="32"/>
      <c r="Z1608" s="32"/>
      <c r="AA1608" s="32"/>
      <c r="AB1608" s="32"/>
      <c r="AC1608" s="32"/>
      <c r="AD1608" s="32"/>
      <c r="AE1608" s="32"/>
    </row>
    <row r="1609" spans="1:31" ht="12.75">
      <c r="A1609" s="37" t="s">
        <v>13130</v>
      </c>
      <c r="B1609" s="43" t="s">
        <v>9146</v>
      </c>
      <c r="C1609" s="45" t="s">
        <v>13131</v>
      </c>
      <c r="D1609" s="45" t="s">
        <v>100</v>
      </c>
      <c r="E1609" s="121">
        <v>43818</v>
      </c>
      <c r="F1609" s="43" t="s">
        <v>4710</v>
      </c>
      <c r="G1609" s="43" t="s">
        <v>114</v>
      </c>
      <c r="H1609" s="51" t="s">
        <v>223</v>
      </c>
      <c r="I1609" s="43" t="s">
        <v>226</v>
      </c>
      <c r="J1609" s="31"/>
      <c r="K1609" s="55"/>
      <c r="L1609" s="31"/>
      <c r="M1609" s="31"/>
      <c r="N1609" s="43" t="s">
        <v>13132</v>
      </c>
      <c r="O1609" s="121">
        <v>43818</v>
      </c>
      <c r="P1609" s="43" t="s">
        <v>347</v>
      </c>
      <c r="Q1609" s="31" t="b">
        <f>IF(AND(OR(G1608:G1611=DATOS!C$8,G1608:G1611=DATOS!C$9),H1608:H1611=DATOS!B$4),ROW(G1608:G1611))</f>
        <v>0</v>
      </c>
      <c r="R1609" s="31" t="str">
        <f t="shared" ca="1" si="9"/>
        <v>SEG</v>
      </c>
      <c r="S1609" s="31">
        <f t="shared" ca="1" si="10"/>
        <v>19</v>
      </c>
      <c r="T1609" s="32"/>
      <c r="U1609" s="32"/>
      <c r="V1609" s="32"/>
      <c r="W1609" s="32"/>
      <c r="X1609" s="32"/>
      <c r="Y1609" s="32"/>
      <c r="Z1609" s="32"/>
      <c r="AA1609" s="32"/>
      <c r="AB1609" s="32"/>
      <c r="AC1609" s="32"/>
      <c r="AD1609" s="32"/>
      <c r="AE1609" s="32"/>
    </row>
    <row r="1610" spans="1:31" ht="12.75">
      <c r="A1610" s="37" t="s">
        <v>5546</v>
      </c>
      <c r="B1610" s="43" t="s">
        <v>5547</v>
      </c>
      <c r="C1610" s="45" t="s">
        <v>701</v>
      </c>
      <c r="D1610" s="45" t="s">
        <v>100</v>
      </c>
      <c r="E1610" s="121">
        <v>43818</v>
      </c>
      <c r="F1610" s="43" t="s">
        <v>7427</v>
      </c>
      <c r="G1610" s="43" t="s">
        <v>384</v>
      </c>
      <c r="H1610" s="51" t="s">
        <v>223</v>
      </c>
      <c r="I1610" s="43" t="s">
        <v>226</v>
      </c>
      <c r="J1610" s="31"/>
      <c r="K1610" s="55"/>
      <c r="L1610" s="31"/>
      <c r="M1610" s="31"/>
      <c r="N1610" s="43" t="s">
        <v>13133</v>
      </c>
      <c r="O1610" s="48">
        <v>43832</v>
      </c>
      <c r="P1610" s="43" t="s">
        <v>389</v>
      </c>
      <c r="Q1610" s="31" t="b">
        <f>IF(AND(OR(G1609:G1612=DATOS!C$8,G1609:G1612=DATOS!C$9),H1609:H1612=DATOS!B$4),ROW(G1609:G1612))</f>
        <v>0</v>
      </c>
      <c r="R1610" s="31" t="str">
        <f t="shared" ca="1" si="9"/>
        <v/>
      </c>
      <c r="S1610" s="31">
        <f t="shared" ca="1" si="10"/>
        <v>0</v>
      </c>
      <c r="T1610" s="32"/>
      <c r="U1610" s="32"/>
      <c r="V1610" s="32"/>
      <c r="W1610" s="32"/>
      <c r="X1610" s="32"/>
      <c r="Y1610" s="32"/>
      <c r="Z1610" s="32"/>
      <c r="AA1610" s="32"/>
      <c r="AB1610" s="32"/>
      <c r="AC1610" s="32"/>
      <c r="AD1610" s="32"/>
      <c r="AE1610" s="32"/>
    </row>
    <row r="1611" spans="1:31" ht="12.75">
      <c r="A1611" s="37" t="s">
        <v>5384</v>
      </c>
      <c r="B1611" s="43" t="s">
        <v>13134</v>
      </c>
      <c r="C1611" s="45" t="s">
        <v>4716</v>
      </c>
      <c r="D1611" s="45" t="s">
        <v>4647</v>
      </c>
      <c r="E1611" s="121">
        <v>43818</v>
      </c>
      <c r="F1611" s="43" t="s">
        <v>5888</v>
      </c>
      <c r="G1611" s="43" t="s">
        <v>222</v>
      </c>
      <c r="H1611" s="51" t="s">
        <v>223</v>
      </c>
      <c r="I1611" s="43" t="s">
        <v>226</v>
      </c>
      <c r="J1611" s="31"/>
      <c r="K1611" s="55"/>
      <c r="L1611" s="31"/>
      <c r="M1611" s="31"/>
      <c r="N1611" s="43" t="s">
        <v>12328</v>
      </c>
      <c r="O1611" s="121">
        <v>43819</v>
      </c>
      <c r="P1611" s="43" t="s">
        <v>347</v>
      </c>
      <c r="Q1611" s="31" t="b">
        <f>IF(AND(OR(G1610:G1614=DATOS!C$8,G1610:G1614=DATOS!C$9),H1610:H1614=DATOS!B$4),ROW(G1610:G1614))</f>
        <v>0</v>
      </c>
      <c r="R1611" s="31" t="str">
        <f t="shared" ca="1" si="9"/>
        <v/>
      </c>
      <c r="S1611" s="31">
        <f t="shared" ca="1" si="10"/>
        <v>0</v>
      </c>
      <c r="T1611" s="32"/>
      <c r="U1611" s="32"/>
      <c r="V1611" s="32"/>
      <c r="W1611" s="32"/>
      <c r="X1611" s="32"/>
      <c r="Y1611" s="32"/>
      <c r="Z1611" s="32"/>
      <c r="AA1611" s="32"/>
      <c r="AB1611" s="32"/>
      <c r="AC1611" s="32"/>
      <c r="AD1611" s="32"/>
      <c r="AE1611" s="32"/>
    </row>
    <row r="1612" spans="1:31" ht="12.75">
      <c r="A1612" s="346" t="s">
        <v>10419</v>
      </c>
      <c r="B1612" s="43" t="s">
        <v>7731</v>
      </c>
      <c r="C1612" s="45" t="s">
        <v>414</v>
      </c>
      <c r="D1612" s="45" t="s">
        <v>100</v>
      </c>
      <c r="E1612" s="121">
        <v>43818</v>
      </c>
      <c r="F1612" s="43" t="s">
        <v>5667</v>
      </c>
      <c r="G1612" s="43" t="s">
        <v>114</v>
      </c>
      <c r="H1612" s="51" t="s">
        <v>223</v>
      </c>
      <c r="I1612" s="43" t="s">
        <v>226</v>
      </c>
      <c r="J1612" s="31"/>
      <c r="K1612" s="55"/>
      <c r="L1612" s="31"/>
      <c r="M1612" s="31"/>
      <c r="N1612" s="43" t="s">
        <v>12925</v>
      </c>
      <c r="O1612" s="121">
        <v>43818</v>
      </c>
      <c r="P1612" s="43" t="s">
        <v>347</v>
      </c>
      <c r="Q1612" s="31" t="b">
        <f>IF(AND(OR(G1611:G1615=DATOS!C$8,G1611:G1615=DATOS!C$9),H1611:H1615=DATOS!B$4),ROW(G1611:G1615))</f>
        <v>0</v>
      </c>
      <c r="R1612" s="31" t="e">
        <f ca="1">IF(AND((TODAY()-#REF!)&gt;=3,#REF!="SEGUIMIENTO"),"SEG","")</f>
        <v>#REF!</v>
      </c>
      <c r="S1612" s="31" t="e">
        <f ca="1">IF(R1612="SEG",TODAY()-#REF!,0)</f>
        <v>#REF!</v>
      </c>
      <c r="T1612" s="32"/>
      <c r="U1612" s="32"/>
      <c r="V1612" s="32"/>
      <c r="W1612" s="32"/>
      <c r="X1612" s="32"/>
      <c r="Y1612" s="32"/>
      <c r="Z1612" s="32"/>
      <c r="AA1612" s="32"/>
      <c r="AB1612" s="32"/>
      <c r="AC1612" s="32"/>
      <c r="AD1612" s="32"/>
      <c r="AE1612" s="32"/>
    </row>
    <row r="1613" spans="1:31" ht="12.75">
      <c r="A1613" s="320" t="s">
        <v>13135</v>
      </c>
      <c r="B1613" s="184" t="s">
        <v>13136</v>
      </c>
      <c r="C1613" s="45" t="s">
        <v>4746</v>
      </c>
      <c r="D1613" s="45" t="s">
        <v>266</v>
      </c>
      <c r="E1613" s="264">
        <v>43819</v>
      </c>
      <c r="F1613" s="184" t="s">
        <v>5780</v>
      </c>
      <c r="G1613" s="43" t="s">
        <v>222</v>
      </c>
      <c r="H1613" s="51" t="s">
        <v>223</v>
      </c>
      <c r="I1613" s="43" t="s">
        <v>273</v>
      </c>
      <c r="N1613" s="184" t="s">
        <v>13137</v>
      </c>
      <c r="O1613" s="264">
        <v>43819</v>
      </c>
      <c r="P1613" s="184" t="s">
        <v>276</v>
      </c>
      <c r="Q1613" s="31" t="b">
        <f>IF(AND(OR(G1611:G1616=DATOS!C$8,G1611:G1616=DATOS!C$9),H1611:H1616=DATOS!B$4),ROW(G1611:G1616))</f>
        <v>0</v>
      </c>
      <c r="R1613" s="31" t="str">
        <f t="shared" ref="R1613:R1614" ca="1" si="11">IF(AND((TODAY()-E1611)&gt;=3,H1611="SEGUIMIENTO"),"SEG","")</f>
        <v/>
      </c>
      <c r="S1613" s="31">
        <f t="shared" ref="S1613:S1614" ca="1" si="12">IF(R1613="SEG",TODAY()-E1611,0)</f>
        <v>0</v>
      </c>
      <c r="T1613" s="32"/>
      <c r="U1613" s="32"/>
      <c r="V1613" s="32"/>
      <c r="W1613" s="32"/>
      <c r="X1613" s="32"/>
      <c r="Y1613" s="32"/>
      <c r="Z1613" s="32"/>
      <c r="AA1613" s="32"/>
      <c r="AB1613" s="32"/>
      <c r="AC1613" s="32"/>
      <c r="AD1613" s="32"/>
      <c r="AE1613" s="32"/>
    </row>
    <row r="1614" spans="1:31" ht="12.75">
      <c r="A1614" s="37" t="s">
        <v>777</v>
      </c>
      <c r="B1614" s="43" t="s">
        <v>782</v>
      </c>
      <c r="C1614" s="45" t="s">
        <v>785</v>
      </c>
      <c r="D1614" s="45" t="s">
        <v>4647</v>
      </c>
      <c r="E1614" s="121">
        <v>43819</v>
      </c>
      <c r="F1614" s="43" t="s">
        <v>269</v>
      </c>
      <c r="G1614" s="43" t="s">
        <v>271</v>
      </c>
      <c r="H1614" s="51" t="s">
        <v>223</v>
      </c>
      <c r="I1614" s="43" t="s">
        <v>226</v>
      </c>
      <c r="J1614" s="31"/>
      <c r="K1614" s="55"/>
      <c r="L1614" s="31"/>
      <c r="M1614" s="31"/>
      <c r="N1614" s="43" t="s">
        <v>13138</v>
      </c>
      <c r="O1614" s="121">
        <v>43819</v>
      </c>
      <c r="P1614" s="43" t="s">
        <v>4652</v>
      </c>
      <c r="Q1614" s="31" t="b">
        <f>IF(AND(OR(G1612:G1617=DATOS!C$8,G1612:G1617=DATOS!C$9),H1612:H1617=DATOS!B$4),ROW(G1612:G1617))</f>
        <v>0</v>
      </c>
      <c r="R1614" s="31" t="str">
        <f t="shared" ca="1" si="11"/>
        <v/>
      </c>
      <c r="S1614" s="31">
        <f t="shared" ca="1" si="12"/>
        <v>0</v>
      </c>
      <c r="T1614" s="32"/>
      <c r="U1614" s="32"/>
      <c r="V1614" s="32"/>
      <c r="W1614" s="32"/>
      <c r="X1614" s="32"/>
      <c r="Y1614" s="32"/>
      <c r="Z1614" s="32"/>
      <c r="AA1614" s="32"/>
      <c r="AB1614" s="32"/>
      <c r="AC1614" s="32"/>
      <c r="AD1614" s="32"/>
      <c r="AE1614" s="32"/>
    </row>
    <row r="1615" spans="1:31" ht="12.75">
      <c r="A1615" s="37" t="s">
        <v>12871</v>
      </c>
      <c r="B1615" s="43" t="s">
        <v>5184</v>
      </c>
      <c r="C1615" s="45" t="s">
        <v>942</v>
      </c>
      <c r="D1615" s="45" t="s">
        <v>100</v>
      </c>
      <c r="E1615" s="121">
        <v>43819</v>
      </c>
      <c r="F1615" s="43" t="s">
        <v>13139</v>
      </c>
      <c r="G1615" s="43" t="s">
        <v>114</v>
      </c>
      <c r="H1615" s="51" t="s">
        <v>223</v>
      </c>
      <c r="I1615" s="43" t="s">
        <v>226</v>
      </c>
      <c r="J1615" s="31"/>
      <c r="K1615" s="55"/>
      <c r="L1615" s="31"/>
      <c r="M1615" s="31"/>
      <c r="N1615" s="43" t="s">
        <v>13140</v>
      </c>
      <c r="O1615" s="121">
        <v>43820</v>
      </c>
      <c r="P1615" s="43" t="s">
        <v>347</v>
      </c>
      <c r="Q1615" s="31" t="b">
        <f>IF(AND(OR(G1614:G1618=DATOS!C$8,G1614:G1618=DATOS!C$9),H1614:H1618=DATOS!B$4),ROW(G1614:G1618))</f>
        <v>0</v>
      </c>
      <c r="R1615" s="31" t="str">
        <f t="shared" ref="R1615:R1646" ca="1" si="13">IF(AND((TODAY()-E1614)&gt;=3,H1614="SEGUIMIENTO"),"SEG","")</f>
        <v/>
      </c>
      <c r="S1615" s="31">
        <f t="shared" ref="S1615:S1646" ca="1" si="14">IF(R1615="SEG",TODAY()-E1614,0)</f>
        <v>0</v>
      </c>
      <c r="T1615" s="32"/>
      <c r="U1615" s="32"/>
      <c r="V1615" s="32"/>
      <c r="W1615" s="32"/>
      <c r="X1615" s="32"/>
      <c r="Y1615" s="32"/>
      <c r="Z1615" s="32"/>
      <c r="AA1615" s="32"/>
      <c r="AB1615" s="32"/>
      <c r="AC1615" s="32"/>
      <c r="AD1615" s="32"/>
      <c r="AE1615" s="32"/>
    </row>
    <row r="1616" spans="1:31" ht="12.75">
      <c r="A1616" s="37" t="s">
        <v>13141</v>
      </c>
      <c r="B1616" s="43" t="s">
        <v>13142</v>
      </c>
      <c r="C1616" s="45" t="s">
        <v>4746</v>
      </c>
      <c r="D1616" s="45" t="s">
        <v>417</v>
      </c>
      <c r="E1616" s="121">
        <v>43819</v>
      </c>
      <c r="F1616" s="43" t="s">
        <v>1695</v>
      </c>
      <c r="G1616" s="43" t="s">
        <v>271</v>
      </c>
      <c r="H1616" s="51" t="s">
        <v>223</v>
      </c>
      <c r="I1616" s="43" t="s">
        <v>226</v>
      </c>
      <c r="J1616" s="31"/>
      <c r="K1616" s="121">
        <v>43819</v>
      </c>
      <c r="L1616" s="31"/>
      <c r="M1616" s="31"/>
      <c r="N1616" s="43" t="s">
        <v>11543</v>
      </c>
      <c r="O1616" s="121">
        <v>43822</v>
      </c>
      <c r="P1616" s="43" t="s">
        <v>276</v>
      </c>
      <c r="Q1616" s="31" t="b">
        <f>IF(AND(OR(G1615:G1619=DATOS!C$8,G1615:G1619=DATOS!C$9),H1615:H1619=DATOS!B$4),ROW(G1615:G1619))</f>
        <v>0</v>
      </c>
      <c r="R1616" s="31" t="str">
        <f t="shared" ca="1" si="13"/>
        <v/>
      </c>
      <c r="S1616" s="31">
        <f t="shared" ca="1" si="14"/>
        <v>0</v>
      </c>
      <c r="T1616" s="32"/>
      <c r="U1616" s="32"/>
      <c r="V1616" s="32"/>
      <c r="W1616" s="32"/>
      <c r="X1616" s="32"/>
      <c r="Y1616" s="32"/>
      <c r="Z1616" s="32"/>
      <c r="AA1616" s="32"/>
      <c r="AB1616" s="32"/>
      <c r="AC1616" s="32"/>
      <c r="AD1616" s="32"/>
      <c r="AE1616" s="32"/>
    </row>
    <row r="1617" spans="1:31" ht="12.75">
      <c r="A1617" s="37" t="s">
        <v>8000</v>
      </c>
      <c r="B1617" s="43" t="s">
        <v>6874</v>
      </c>
      <c r="C1617" s="45" t="s">
        <v>4716</v>
      </c>
      <c r="D1617" s="45" t="s">
        <v>4647</v>
      </c>
      <c r="E1617" s="121">
        <v>43819</v>
      </c>
      <c r="F1617" s="43" t="s">
        <v>13143</v>
      </c>
      <c r="G1617" s="43" t="s">
        <v>114</v>
      </c>
      <c r="H1617" s="51" t="s">
        <v>223</v>
      </c>
      <c r="I1617" s="43" t="s">
        <v>226</v>
      </c>
      <c r="J1617" s="31"/>
      <c r="K1617" s="55"/>
      <c r="L1617" s="31"/>
      <c r="M1617" s="31"/>
      <c r="N1617" s="43" t="s">
        <v>13144</v>
      </c>
      <c r="O1617" s="121">
        <v>43819</v>
      </c>
      <c r="P1617" s="43" t="s">
        <v>4652</v>
      </c>
      <c r="Q1617" s="31" t="b">
        <f>IF(AND(OR(G1616:G1620=DATOS!C$8,G1616:G1620=DATOS!C$9),H1616:H1620=DATOS!B$4),ROW(G1616:G1620))</f>
        <v>0</v>
      </c>
      <c r="R1617" s="31" t="str">
        <f t="shared" ca="1" si="13"/>
        <v/>
      </c>
      <c r="S1617" s="31">
        <f t="shared" ca="1" si="14"/>
        <v>0</v>
      </c>
      <c r="T1617" s="32"/>
      <c r="U1617" s="32"/>
      <c r="V1617" s="32"/>
      <c r="W1617" s="32"/>
      <c r="X1617" s="32"/>
      <c r="Y1617" s="32"/>
      <c r="Z1617" s="32"/>
      <c r="AA1617" s="32"/>
      <c r="AB1617" s="32"/>
      <c r="AC1617" s="32"/>
      <c r="AD1617" s="32"/>
      <c r="AE1617" s="32"/>
    </row>
    <row r="1618" spans="1:31" ht="12.75">
      <c r="A1618" s="37" t="s">
        <v>6711</v>
      </c>
      <c r="B1618" s="43" t="s">
        <v>6712</v>
      </c>
      <c r="C1618" s="45" t="s">
        <v>4761</v>
      </c>
      <c r="D1618" s="45" t="s">
        <v>4647</v>
      </c>
      <c r="E1618" s="121">
        <v>43819</v>
      </c>
      <c r="F1618" s="43" t="s">
        <v>13145</v>
      </c>
      <c r="G1618" s="43" t="s">
        <v>114</v>
      </c>
      <c r="H1618" s="51" t="s">
        <v>223</v>
      </c>
      <c r="I1618" s="43" t="s">
        <v>226</v>
      </c>
      <c r="J1618" s="31"/>
      <c r="K1618" s="55"/>
      <c r="L1618" s="31"/>
      <c r="M1618" s="31"/>
      <c r="N1618" s="43" t="s">
        <v>13146</v>
      </c>
      <c r="O1618" s="121">
        <v>43819</v>
      </c>
      <c r="P1618" s="43" t="s">
        <v>4652</v>
      </c>
      <c r="Q1618" s="31" t="b">
        <f>IF(AND(OR(G1617:G1621=DATOS!C$8,G1617:G1621=DATOS!C$9),H1617:H1621=DATOS!B$4),ROW(G1617:G1621))</f>
        <v>0</v>
      </c>
      <c r="R1618" s="31" t="str">
        <f t="shared" ca="1" si="13"/>
        <v/>
      </c>
      <c r="S1618" s="31">
        <f t="shared" ca="1" si="14"/>
        <v>0</v>
      </c>
      <c r="T1618" s="32"/>
      <c r="U1618" s="32"/>
      <c r="V1618" s="32"/>
      <c r="W1618" s="32"/>
      <c r="X1618" s="32"/>
      <c r="Y1618" s="32"/>
      <c r="Z1618" s="32"/>
      <c r="AA1618" s="32"/>
      <c r="AB1618" s="32"/>
      <c r="AC1618" s="32"/>
      <c r="AD1618" s="32"/>
      <c r="AE1618" s="32"/>
    </row>
    <row r="1619" spans="1:31" ht="12.75">
      <c r="A1619" s="37" t="s">
        <v>12208</v>
      </c>
      <c r="B1619" s="43" t="s">
        <v>9843</v>
      </c>
      <c r="C1619" s="45" t="s">
        <v>4655</v>
      </c>
      <c r="D1619" s="45" t="s">
        <v>417</v>
      </c>
      <c r="E1619" s="121">
        <v>43819</v>
      </c>
      <c r="F1619" s="43" t="s">
        <v>13038</v>
      </c>
      <c r="G1619" s="43" t="s">
        <v>114</v>
      </c>
      <c r="H1619" s="51" t="s">
        <v>223</v>
      </c>
      <c r="I1619" s="43" t="s">
        <v>273</v>
      </c>
      <c r="J1619" s="31"/>
      <c r="K1619" s="55"/>
      <c r="L1619" s="31"/>
      <c r="M1619" s="31"/>
      <c r="N1619" s="43" t="s">
        <v>13147</v>
      </c>
      <c r="O1619" s="121">
        <v>43819</v>
      </c>
      <c r="P1619" s="43" t="s">
        <v>235</v>
      </c>
      <c r="Q1619" s="31" t="b">
        <f>IF(AND(OR(G1618:G1622=DATOS!C$8,G1618:G1622=DATOS!C$9),H1618:H1622=DATOS!B$4),ROW(G1618:G1622))</f>
        <v>0</v>
      </c>
      <c r="R1619" s="31" t="str">
        <f t="shared" ca="1" si="13"/>
        <v/>
      </c>
      <c r="S1619" s="31">
        <f t="shared" ca="1" si="14"/>
        <v>0</v>
      </c>
      <c r="T1619" s="32"/>
      <c r="U1619" s="32"/>
      <c r="V1619" s="32"/>
      <c r="W1619" s="32"/>
      <c r="X1619" s="32"/>
      <c r="Y1619" s="32"/>
      <c r="Z1619" s="32"/>
      <c r="AA1619" s="32"/>
      <c r="AB1619" s="32"/>
      <c r="AC1619" s="32"/>
      <c r="AD1619" s="32"/>
      <c r="AE1619" s="32"/>
    </row>
    <row r="1620" spans="1:31" ht="12.75">
      <c r="A1620" s="37" t="s">
        <v>13148</v>
      </c>
      <c r="B1620" s="43" t="s">
        <v>812</v>
      </c>
      <c r="C1620" s="45" t="s">
        <v>90</v>
      </c>
      <c r="D1620" s="45" t="s">
        <v>100</v>
      </c>
      <c r="E1620" s="121">
        <v>43820</v>
      </c>
      <c r="F1620" s="43" t="s">
        <v>361</v>
      </c>
      <c r="G1620" s="43" t="s">
        <v>114</v>
      </c>
      <c r="H1620" s="51" t="s">
        <v>223</v>
      </c>
      <c r="I1620" s="43" t="s">
        <v>226</v>
      </c>
      <c r="J1620" s="31"/>
      <c r="K1620" s="55"/>
      <c r="L1620" s="31"/>
      <c r="M1620" s="31"/>
      <c r="N1620" s="43" t="s">
        <v>12925</v>
      </c>
      <c r="O1620" s="121">
        <v>43819</v>
      </c>
      <c r="P1620" s="43" t="s">
        <v>347</v>
      </c>
      <c r="Q1620" s="31" t="b">
        <f>IF(AND(OR(G1619:G1623=DATOS!C$8,G1619:G1623=DATOS!C$9),H1619:H1623=DATOS!B$4),ROW(G1619:G1623))</f>
        <v>0</v>
      </c>
      <c r="R1620" s="31" t="str">
        <f t="shared" ca="1" si="13"/>
        <v/>
      </c>
      <c r="S1620" s="31">
        <f t="shared" ca="1" si="14"/>
        <v>0</v>
      </c>
      <c r="T1620" s="32"/>
      <c r="U1620" s="32"/>
      <c r="V1620" s="32"/>
      <c r="W1620" s="32"/>
      <c r="X1620" s="32"/>
      <c r="Y1620" s="32"/>
      <c r="Z1620" s="32"/>
      <c r="AA1620" s="32"/>
      <c r="AB1620" s="32"/>
      <c r="AC1620" s="32"/>
      <c r="AD1620" s="32"/>
      <c r="AE1620" s="32"/>
    </row>
    <row r="1621" spans="1:31" ht="12.75">
      <c r="A1621" s="37" t="s">
        <v>6113</v>
      </c>
      <c r="B1621" s="43" t="s">
        <v>6114</v>
      </c>
      <c r="C1621" s="45" t="s">
        <v>4681</v>
      </c>
      <c r="D1621" s="45" t="s">
        <v>100</v>
      </c>
      <c r="E1621" s="121">
        <v>43820</v>
      </c>
      <c r="F1621" s="43" t="s">
        <v>5667</v>
      </c>
      <c r="G1621" s="43" t="s">
        <v>114</v>
      </c>
      <c r="H1621" s="51" t="s">
        <v>223</v>
      </c>
      <c r="I1621" s="43" t="s">
        <v>226</v>
      </c>
      <c r="J1621" s="31"/>
      <c r="K1621" s="52">
        <v>43826</v>
      </c>
      <c r="L1621" s="31"/>
      <c r="M1621" s="31"/>
      <c r="N1621" s="43" t="s">
        <v>13146</v>
      </c>
      <c r="O1621" s="121">
        <v>43826</v>
      </c>
      <c r="P1621" s="43" t="s">
        <v>235</v>
      </c>
      <c r="Q1621" s="31" t="b">
        <f>IF(AND(OR(G1620:G1624=DATOS!C$8,G1620:G1624=DATOS!C$9),H1620:H1624=DATOS!B$4),ROW(G1620:G1624))</f>
        <v>0</v>
      </c>
      <c r="R1621" s="31" t="str">
        <f t="shared" ca="1" si="13"/>
        <v/>
      </c>
      <c r="S1621" s="31">
        <f t="shared" ca="1" si="14"/>
        <v>0</v>
      </c>
      <c r="T1621" s="32"/>
      <c r="U1621" s="32"/>
      <c r="V1621" s="32"/>
      <c r="W1621" s="32"/>
      <c r="X1621" s="32"/>
      <c r="Y1621" s="32"/>
      <c r="Z1621" s="32"/>
      <c r="AA1621" s="32"/>
      <c r="AB1621" s="32"/>
      <c r="AC1621" s="32"/>
      <c r="AD1621" s="32"/>
      <c r="AE1621" s="32"/>
    </row>
    <row r="1622" spans="1:31" ht="12.75">
      <c r="A1622" s="37" t="s">
        <v>6990</v>
      </c>
      <c r="B1622" s="43" t="s">
        <v>12441</v>
      </c>
      <c r="C1622" s="45" t="s">
        <v>898</v>
      </c>
      <c r="D1622" s="45" t="s">
        <v>100</v>
      </c>
      <c r="E1622" s="121">
        <v>43820</v>
      </c>
      <c r="F1622" s="43" t="s">
        <v>13149</v>
      </c>
      <c r="G1622" s="43" t="s">
        <v>271</v>
      </c>
      <c r="H1622" s="51" t="s">
        <v>223</v>
      </c>
      <c r="I1622" s="43" t="s">
        <v>226</v>
      </c>
      <c r="J1622" s="31"/>
      <c r="K1622" s="55"/>
      <c r="L1622" s="31"/>
      <c r="M1622" s="31"/>
      <c r="N1622" s="43" t="s">
        <v>13150</v>
      </c>
      <c r="O1622" s="121">
        <v>43822</v>
      </c>
      <c r="P1622" s="43" t="s">
        <v>276</v>
      </c>
      <c r="Q1622" s="31" t="b">
        <f>IF(AND(OR(G1621:G1625=DATOS!C$8,G1621:G1625=DATOS!C$9),H1621:H1625=DATOS!B$4),ROW(G1621:G1625))</f>
        <v>0</v>
      </c>
      <c r="R1622" s="31" t="str">
        <f t="shared" ca="1" si="13"/>
        <v/>
      </c>
      <c r="S1622" s="31">
        <f t="shared" ca="1" si="14"/>
        <v>0</v>
      </c>
      <c r="T1622" s="32"/>
      <c r="U1622" s="32"/>
      <c r="V1622" s="32"/>
      <c r="W1622" s="32"/>
      <c r="X1622" s="32"/>
      <c r="Y1622" s="32"/>
      <c r="Z1622" s="32"/>
      <c r="AA1622" s="32"/>
      <c r="AB1622" s="32"/>
      <c r="AC1622" s="32"/>
      <c r="AD1622" s="32"/>
      <c r="AE1622" s="32"/>
    </row>
    <row r="1623" spans="1:31" ht="12.75">
      <c r="A1623" s="37" t="s">
        <v>13151</v>
      </c>
      <c r="B1623" s="43" t="s">
        <v>12966</v>
      </c>
      <c r="C1623" s="45" t="s">
        <v>898</v>
      </c>
      <c r="D1623" s="45" t="s">
        <v>266</v>
      </c>
      <c r="E1623" s="121">
        <v>43822</v>
      </c>
      <c r="F1623" s="43" t="s">
        <v>13152</v>
      </c>
      <c r="G1623" s="43" t="s">
        <v>114</v>
      </c>
      <c r="H1623" s="51" t="s">
        <v>223</v>
      </c>
      <c r="I1623" s="43" t="s">
        <v>226</v>
      </c>
      <c r="J1623" s="31"/>
      <c r="K1623" s="55"/>
      <c r="L1623" s="31"/>
      <c r="M1623" s="31"/>
      <c r="N1623" s="43" t="s">
        <v>7499</v>
      </c>
      <c r="O1623" s="121">
        <v>43822</v>
      </c>
      <c r="P1623" s="43" t="s">
        <v>276</v>
      </c>
      <c r="Q1623" s="31" t="b">
        <f>IF(AND(OR(G1622:G1626=DATOS!C$8,G1622:G1626=DATOS!C$9),H1622:H1626=DATOS!B$4),ROW(G1622:G1626))</f>
        <v>0</v>
      </c>
      <c r="R1623" s="31" t="str">
        <f t="shared" ca="1" si="13"/>
        <v/>
      </c>
      <c r="S1623" s="31">
        <f t="shared" ca="1" si="14"/>
        <v>0</v>
      </c>
      <c r="T1623" s="32"/>
      <c r="U1623" s="32"/>
      <c r="V1623" s="32"/>
      <c r="W1623" s="32"/>
      <c r="X1623" s="32"/>
      <c r="Y1623" s="32"/>
      <c r="Z1623" s="32"/>
      <c r="AA1623" s="32"/>
      <c r="AB1623" s="32"/>
      <c r="AC1623" s="32"/>
      <c r="AD1623" s="32"/>
      <c r="AE1623" s="32"/>
    </row>
    <row r="1624" spans="1:31" ht="12.75">
      <c r="A1624" s="37" t="s">
        <v>13153</v>
      </c>
      <c r="B1624" s="43" t="s">
        <v>9347</v>
      </c>
      <c r="C1624" s="45" t="s">
        <v>478</v>
      </c>
      <c r="D1624" s="45" t="s">
        <v>266</v>
      </c>
      <c r="E1624" s="121">
        <v>43822</v>
      </c>
      <c r="F1624" s="43" t="s">
        <v>361</v>
      </c>
      <c r="G1624" s="43" t="s">
        <v>114</v>
      </c>
      <c r="H1624" s="51" t="s">
        <v>223</v>
      </c>
      <c r="I1624" s="43" t="s">
        <v>226</v>
      </c>
      <c r="J1624" s="31"/>
      <c r="K1624" s="55"/>
      <c r="L1624" s="31"/>
      <c r="M1624" s="31"/>
      <c r="N1624" s="43" t="s">
        <v>7499</v>
      </c>
      <c r="O1624" s="121">
        <v>43822</v>
      </c>
      <c r="P1624" s="43" t="s">
        <v>276</v>
      </c>
      <c r="Q1624" s="31" t="b">
        <f>IF(AND(OR(G1623:G1627=DATOS!C$8,G1623:G1627=DATOS!C$9),H1623:H1627=DATOS!B$4),ROW(G1623:G1627))</f>
        <v>0</v>
      </c>
      <c r="R1624" s="31" t="str">
        <f t="shared" ca="1" si="13"/>
        <v/>
      </c>
      <c r="S1624" s="31">
        <f t="shared" ca="1" si="14"/>
        <v>0</v>
      </c>
      <c r="T1624" s="32"/>
      <c r="U1624" s="32"/>
      <c r="V1624" s="32"/>
      <c r="W1624" s="32"/>
      <c r="X1624" s="32"/>
      <c r="Y1624" s="32"/>
      <c r="Z1624" s="32"/>
      <c r="AA1624" s="32"/>
      <c r="AB1624" s="32"/>
      <c r="AC1624" s="32"/>
      <c r="AD1624" s="32"/>
      <c r="AE1624" s="32"/>
    </row>
    <row r="1625" spans="1:31" ht="12.75">
      <c r="A1625" s="37" t="s">
        <v>12965</v>
      </c>
      <c r="B1625" s="43" t="s">
        <v>12966</v>
      </c>
      <c r="C1625" s="45" t="s">
        <v>898</v>
      </c>
      <c r="D1625" s="45" t="s">
        <v>266</v>
      </c>
      <c r="E1625" s="121">
        <v>43822</v>
      </c>
      <c r="F1625" s="43" t="s">
        <v>388</v>
      </c>
      <c r="G1625" s="43" t="s">
        <v>222</v>
      </c>
      <c r="H1625" s="51" t="s">
        <v>223</v>
      </c>
      <c r="I1625" s="43" t="s">
        <v>273</v>
      </c>
      <c r="J1625" s="31"/>
      <c r="K1625" s="55"/>
      <c r="L1625" s="31"/>
      <c r="M1625" s="31"/>
      <c r="N1625" s="43" t="s">
        <v>4808</v>
      </c>
      <c r="O1625" s="121" t="s">
        <v>13154</v>
      </c>
      <c r="P1625" s="43" t="s">
        <v>347</v>
      </c>
      <c r="Q1625" s="31" t="b">
        <f>IF(AND(OR(G1624:G1628=DATOS!C$8,G1624:G1628=DATOS!C$9),H1624:H1628=DATOS!B$4),ROW(G1624:G1628))</f>
        <v>0</v>
      </c>
      <c r="R1625" s="31" t="str">
        <f t="shared" ca="1" si="13"/>
        <v/>
      </c>
      <c r="S1625" s="31">
        <f t="shared" ca="1" si="14"/>
        <v>0</v>
      </c>
      <c r="T1625" s="32"/>
      <c r="U1625" s="32"/>
      <c r="V1625" s="32"/>
      <c r="W1625" s="32"/>
      <c r="X1625" s="32"/>
      <c r="Y1625" s="32"/>
      <c r="Z1625" s="32"/>
      <c r="AA1625" s="32"/>
      <c r="AB1625" s="32"/>
      <c r="AC1625" s="32"/>
      <c r="AD1625" s="32"/>
      <c r="AE1625" s="32"/>
    </row>
    <row r="1626" spans="1:31" ht="12.75">
      <c r="A1626" s="37" t="s">
        <v>13155</v>
      </c>
      <c r="B1626" s="43" t="s">
        <v>7391</v>
      </c>
      <c r="C1626" s="45" t="s">
        <v>942</v>
      </c>
      <c r="D1626" s="45" t="s">
        <v>266</v>
      </c>
      <c r="E1626" s="121">
        <v>43822</v>
      </c>
      <c r="F1626" s="43" t="s">
        <v>361</v>
      </c>
      <c r="G1626" s="43" t="s">
        <v>114</v>
      </c>
      <c r="H1626" s="51" t="s">
        <v>223</v>
      </c>
      <c r="I1626" s="43" t="s">
        <v>226</v>
      </c>
      <c r="J1626" s="31"/>
      <c r="K1626" s="55"/>
      <c r="L1626" s="31"/>
      <c r="M1626" s="31"/>
      <c r="N1626" s="43" t="s">
        <v>13156</v>
      </c>
      <c r="O1626" s="121">
        <v>43822</v>
      </c>
      <c r="P1626" s="43" t="s">
        <v>276</v>
      </c>
      <c r="Q1626" s="31" t="b">
        <f>IF(AND(OR(G1625:G1629=DATOS!C$8,G1625:G1629=DATOS!C$9),H1625:H1629=DATOS!B$4),ROW(G1625:G1629))</f>
        <v>0</v>
      </c>
      <c r="R1626" s="31" t="str">
        <f t="shared" ca="1" si="13"/>
        <v/>
      </c>
      <c r="S1626" s="31">
        <f t="shared" ca="1" si="14"/>
        <v>0</v>
      </c>
      <c r="T1626" s="32"/>
      <c r="U1626" s="32"/>
      <c r="V1626" s="32"/>
      <c r="W1626" s="32"/>
      <c r="X1626" s="32"/>
      <c r="Y1626" s="32"/>
      <c r="Z1626" s="32"/>
      <c r="AA1626" s="32"/>
      <c r="AB1626" s="32"/>
      <c r="AC1626" s="32"/>
      <c r="AD1626" s="32"/>
      <c r="AE1626" s="32"/>
    </row>
    <row r="1627" spans="1:31" ht="12.75">
      <c r="A1627" s="37" t="s">
        <v>12715</v>
      </c>
      <c r="B1627" s="43" t="s">
        <v>9418</v>
      </c>
      <c r="C1627" s="45" t="s">
        <v>414</v>
      </c>
      <c r="D1627" s="45" t="s">
        <v>266</v>
      </c>
      <c r="E1627" s="121">
        <v>43825</v>
      </c>
      <c r="F1627" s="43" t="s">
        <v>361</v>
      </c>
      <c r="G1627" s="43" t="s">
        <v>114</v>
      </c>
      <c r="H1627" s="51" t="s">
        <v>223</v>
      </c>
      <c r="I1627" s="43" t="s">
        <v>226</v>
      </c>
      <c r="J1627" s="31"/>
      <c r="K1627" s="55"/>
      <c r="L1627" s="31"/>
      <c r="M1627" s="31"/>
      <c r="N1627" s="43" t="s">
        <v>5716</v>
      </c>
      <c r="O1627" s="121">
        <v>43825</v>
      </c>
      <c r="P1627" s="43" t="s">
        <v>276</v>
      </c>
      <c r="Q1627" s="31" t="b">
        <f>IF(AND(OR(G1626:G1630=DATOS!C$8,G1626:G1630=DATOS!C$9),H1626:H1630=DATOS!B$4),ROW(G1626:G1630))</f>
        <v>0</v>
      </c>
      <c r="R1627" s="31" t="str">
        <f t="shared" ca="1" si="13"/>
        <v/>
      </c>
      <c r="S1627" s="31">
        <f t="shared" ca="1" si="14"/>
        <v>0</v>
      </c>
      <c r="T1627" s="32"/>
      <c r="U1627" s="32"/>
      <c r="V1627" s="32"/>
      <c r="W1627" s="32"/>
      <c r="X1627" s="32"/>
      <c r="Y1627" s="32"/>
      <c r="Z1627" s="32"/>
      <c r="AA1627" s="32"/>
      <c r="AB1627" s="32"/>
      <c r="AC1627" s="32"/>
      <c r="AD1627" s="32"/>
      <c r="AE1627" s="32"/>
    </row>
    <row r="1628" spans="1:31" ht="12.75">
      <c r="A1628" s="37" t="s">
        <v>13157</v>
      </c>
      <c r="B1628" s="43" t="s">
        <v>5211</v>
      </c>
      <c r="C1628" s="45" t="s">
        <v>4655</v>
      </c>
      <c r="D1628" s="45" t="s">
        <v>100</v>
      </c>
      <c r="E1628" s="121">
        <v>43825</v>
      </c>
      <c r="F1628" s="43" t="s">
        <v>13158</v>
      </c>
      <c r="G1628" s="43" t="s">
        <v>222</v>
      </c>
      <c r="H1628" s="51" t="s">
        <v>223</v>
      </c>
      <c r="I1628" s="43" t="s">
        <v>226</v>
      </c>
      <c r="J1628" s="31"/>
      <c r="K1628" s="55"/>
      <c r="L1628" s="31"/>
      <c r="M1628" s="31"/>
      <c r="N1628" s="43" t="s">
        <v>13159</v>
      </c>
      <c r="O1628" s="121">
        <v>43825</v>
      </c>
      <c r="P1628" s="43" t="s">
        <v>4652</v>
      </c>
      <c r="Q1628" s="31" t="b">
        <f>IF(AND(OR(G1627:G1631=DATOS!C$8,G1627:G1631=DATOS!C$9),H1627:H1631=DATOS!B$4),ROW(G1627:G1631))</f>
        <v>0</v>
      </c>
      <c r="R1628" s="31" t="str">
        <f t="shared" ca="1" si="13"/>
        <v/>
      </c>
      <c r="S1628" s="31">
        <f t="shared" ca="1" si="14"/>
        <v>0</v>
      </c>
      <c r="T1628" s="32"/>
      <c r="U1628" s="32"/>
      <c r="V1628" s="32"/>
      <c r="W1628" s="32"/>
      <c r="X1628" s="32"/>
      <c r="Y1628" s="32"/>
      <c r="Z1628" s="32"/>
      <c r="AA1628" s="32"/>
      <c r="AB1628" s="32"/>
      <c r="AC1628" s="32"/>
      <c r="AD1628" s="32"/>
      <c r="AE1628" s="32"/>
    </row>
    <row r="1629" spans="1:31" ht="12.75">
      <c r="A1629" s="37" t="s">
        <v>13160</v>
      </c>
      <c r="B1629" s="43" t="s">
        <v>7728</v>
      </c>
      <c r="C1629" s="45" t="s">
        <v>4767</v>
      </c>
      <c r="D1629" s="45" t="s">
        <v>100</v>
      </c>
      <c r="E1629" s="121">
        <v>43825</v>
      </c>
      <c r="F1629" s="43" t="s">
        <v>13161</v>
      </c>
      <c r="G1629" s="43" t="s">
        <v>384</v>
      </c>
      <c r="H1629" s="51" t="s">
        <v>118</v>
      </c>
      <c r="I1629" s="43" t="s">
        <v>273</v>
      </c>
      <c r="J1629" s="31"/>
      <c r="K1629" s="55"/>
      <c r="L1629" s="31"/>
      <c r="M1629" s="31"/>
      <c r="N1629" s="31"/>
      <c r="O1629" s="31"/>
      <c r="P1629" s="31"/>
      <c r="Q1629" s="31">
        <f>IF(AND(OR(G1628:G1632=DATOS!C$8,G1628:G1632=DATOS!C$9),H1628:H1632=DATOS!B$4),ROW(G1628:G1632))</f>
        <v>1628</v>
      </c>
      <c r="R1629" s="31" t="str">
        <f t="shared" ca="1" si="13"/>
        <v/>
      </c>
      <c r="S1629" s="31">
        <f t="shared" ca="1" si="14"/>
        <v>0</v>
      </c>
      <c r="T1629" s="32"/>
      <c r="U1629" s="32"/>
      <c r="V1629" s="32"/>
      <c r="W1629" s="32"/>
      <c r="X1629" s="32"/>
      <c r="Y1629" s="32"/>
      <c r="Z1629" s="32"/>
      <c r="AA1629" s="32"/>
      <c r="AB1629" s="32"/>
      <c r="AC1629" s="32"/>
      <c r="AD1629" s="32"/>
      <c r="AE1629" s="32"/>
    </row>
    <row r="1630" spans="1:31" ht="12.75">
      <c r="A1630" s="37" t="s">
        <v>13015</v>
      </c>
      <c r="B1630" s="43" t="s">
        <v>13016</v>
      </c>
      <c r="C1630" s="45" t="s">
        <v>942</v>
      </c>
      <c r="D1630" s="45" t="s">
        <v>4647</v>
      </c>
      <c r="E1630" s="121">
        <v>43825</v>
      </c>
      <c r="F1630" s="43" t="s">
        <v>4710</v>
      </c>
      <c r="G1630" s="43" t="s">
        <v>114</v>
      </c>
      <c r="H1630" s="51" t="s">
        <v>223</v>
      </c>
      <c r="I1630" s="43" t="s">
        <v>226</v>
      </c>
      <c r="J1630" s="31"/>
      <c r="K1630" s="55"/>
      <c r="L1630" s="31"/>
      <c r="M1630" s="31"/>
      <c r="N1630" s="43" t="s">
        <v>13162</v>
      </c>
      <c r="O1630" s="121">
        <v>43825</v>
      </c>
      <c r="P1630" s="43" t="s">
        <v>4652</v>
      </c>
      <c r="Q1630" s="31" t="b">
        <f>IF(AND(OR(G1629:G1633=DATOS!C$8,G1629:G1633=DATOS!C$9),H1629:H1633=DATOS!B$4),ROW(G1629:G1633))</f>
        <v>0</v>
      </c>
      <c r="R1630" s="31" t="str">
        <f t="shared" ca="1" si="13"/>
        <v>SEG</v>
      </c>
      <c r="S1630" s="31">
        <f t="shared" ca="1" si="14"/>
        <v>12</v>
      </c>
      <c r="T1630" s="32"/>
      <c r="U1630" s="32"/>
      <c r="V1630" s="32"/>
      <c r="W1630" s="32"/>
      <c r="X1630" s="32"/>
      <c r="Y1630" s="32"/>
      <c r="Z1630" s="32"/>
      <c r="AA1630" s="32"/>
      <c r="AB1630" s="32"/>
      <c r="AC1630" s="32"/>
      <c r="AD1630" s="32"/>
      <c r="AE1630" s="32"/>
    </row>
    <row r="1631" spans="1:31" ht="12.75">
      <c r="A1631" s="37" t="s">
        <v>12715</v>
      </c>
      <c r="B1631" s="43" t="s">
        <v>9418</v>
      </c>
      <c r="C1631" s="45" t="s">
        <v>414</v>
      </c>
      <c r="D1631" s="45" t="s">
        <v>417</v>
      </c>
      <c r="E1631" s="121">
        <v>43825</v>
      </c>
      <c r="F1631" s="43" t="s">
        <v>13163</v>
      </c>
      <c r="G1631" s="43" t="s">
        <v>114</v>
      </c>
      <c r="H1631" s="51" t="s">
        <v>223</v>
      </c>
      <c r="I1631" s="43" t="s">
        <v>226</v>
      </c>
      <c r="J1631" s="31"/>
      <c r="K1631" s="55"/>
      <c r="L1631" s="31"/>
      <c r="M1631" s="31"/>
      <c r="N1631" s="43" t="s">
        <v>13164</v>
      </c>
      <c r="O1631" s="121">
        <v>43825</v>
      </c>
      <c r="P1631" s="43" t="s">
        <v>235</v>
      </c>
      <c r="Q1631" s="31" t="b">
        <f>IF(AND(OR(G1630:G1634=DATOS!C$8,G1630:G1634=DATOS!C$9),H1630:H1634=DATOS!B$4),ROW(G1630:G1634))</f>
        <v>0</v>
      </c>
      <c r="R1631" s="31" t="str">
        <f t="shared" ca="1" si="13"/>
        <v/>
      </c>
      <c r="S1631" s="31">
        <f t="shared" ca="1" si="14"/>
        <v>0</v>
      </c>
      <c r="T1631" s="32"/>
      <c r="U1631" s="32"/>
      <c r="V1631" s="32"/>
      <c r="W1631" s="32"/>
      <c r="X1631" s="32"/>
      <c r="Y1631" s="32"/>
      <c r="Z1631" s="32"/>
      <c r="AA1631" s="32"/>
      <c r="AB1631" s="32"/>
      <c r="AC1631" s="32"/>
      <c r="AD1631" s="32"/>
      <c r="AE1631" s="32"/>
    </row>
    <row r="1632" spans="1:31" ht="12.75">
      <c r="A1632" s="37" t="s">
        <v>62</v>
      </c>
      <c r="B1632" s="43" t="s">
        <v>75</v>
      </c>
      <c r="C1632" s="45" t="s">
        <v>90</v>
      </c>
      <c r="D1632" s="45" t="s">
        <v>4647</v>
      </c>
      <c r="E1632" s="121">
        <v>43825</v>
      </c>
      <c r="F1632" s="43" t="s">
        <v>6176</v>
      </c>
      <c r="G1632" s="43" t="s">
        <v>362</v>
      </c>
      <c r="H1632" s="51" t="s">
        <v>223</v>
      </c>
      <c r="I1632" s="43" t="s">
        <v>226</v>
      </c>
      <c r="J1632" s="31"/>
      <c r="K1632" s="55"/>
      <c r="L1632" s="31"/>
      <c r="M1632" s="31"/>
      <c r="N1632" s="43" t="s">
        <v>7499</v>
      </c>
      <c r="O1632" s="121">
        <v>43826</v>
      </c>
      <c r="P1632" s="43" t="s">
        <v>276</v>
      </c>
      <c r="Q1632" s="31" t="b">
        <f>IF(AND(OR(G1631:G1635=DATOS!C$8,G1631:G1635=DATOS!C$9),H1631:H1635=DATOS!B$4),ROW(G1631:G1635))</f>
        <v>0</v>
      </c>
      <c r="R1632" s="31" t="str">
        <f t="shared" ca="1" si="13"/>
        <v/>
      </c>
      <c r="S1632" s="31">
        <f t="shared" ca="1" si="14"/>
        <v>0</v>
      </c>
      <c r="T1632" s="32"/>
      <c r="U1632" s="32"/>
      <c r="V1632" s="32"/>
      <c r="W1632" s="32"/>
      <c r="X1632" s="32"/>
      <c r="Y1632" s="32"/>
      <c r="Z1632" s="32"/>
      <c r="AA1632" s="32"/>
      <c r="AB1632" s="32"/>
      <c r="AC1632" s="32"/>
      <c r="AD1632" s="32"/>
      <c r="AE1632" s="32"/>
    </row>
    <row r="1633" spans="1:31" ht="12.75">
      <c r="A1633" s="37" t="s">
        <v>13165</v>
      </c>
      <c r="B1633" s="43" t="s">
        <v>4881</v>
      </c>
      <c r="C1633" s="45" t="s">
        <v>4655</v>
      </c>
      <c r="D1633" s="45" t="s">
        <v>4647</v>
      </c>
      <c r="E1633" s="121">
        <v>43825</v>
      </c>
      <c r="F1633" s="43" t="s">
        <v>13166</v>
      </c>
      <c r="G1633" s="43" t="s">
        <v>271</v>
      </c>
      <c r="H1633" s="51" t="s">
        <v>223</v>
      </c>
      <c r="I1633" s="43" t="s">
        <v>226</v>
      </c>
      <c r="J1633" s="31"/>
      <c r="K1633" s="55"/>
      <c r="L1633" s="31"/>
      <c r="M1633" s="31"/>
      <c r="N1633" s="43" t="s">
        <v>11543</v>
      </c>
      <c r="O1633" s="121">
        <v>43829</v>
      </c>
      <c r="P1633" s="43" t="s">
        <v>276</v>
      </c>
      <c r="Q1633" s="31" t="b">
        <f>IF(AND(OR(G1632:G1636=DATOS!C$8,G1632:G1636=DATOS!C$9),H1632:H1636=DATOS!B$4),ROW(G1632:G1636))</f>
        <v>0</v>
      </c>
      <c r="R1633" s="31" t="str">
        <f t="shared" ca="1" si="13"/>
        <v/>
      </c>
      <c r="S1633" s="31">
        <f t="shared" ca="1" si="14"/>
        <v>0</v>
      </c>
      <c r="T1633" s="32"/>
      <c r="U1633" s="32"/>
      <c r="V1633" s="32"/>
      <c r="W1633" s="32"/>
      <c r="X1633" s="32"/>
      <c r="Y1633" s="32"/>
      <c r="Z1633" s="32"/>
      <c r="AA1633" s="32"/>
      <c r="AB1633" s="32"/>
      <c r="AC1633" s="32"/>
      <c r="AD1633" s="32"/>
      <c r="AE1633" s="32"/>
    </row>
    <row r="1634" spans="1:31" ht="12.75">
      <c r="A1634" s="37" t="s">
        <v>4694</v>
      </c>
      <c r="B1634" s="43" t="s">
        <v>4695</v>
      </c>
      <c r="C1634" s="45" t="s">
        <v>4655</v>
      </c>
      <c r="D1634" s="45" t="s">
        <v>4647</v>
      </c>
      <c r="E1634" s="121">
        <v>43825</v>
      </c>
      <c r="F1634" s="43" t="s">
        <v>361</v>
      </c>
      <c r="G1634" s="43" t="s">
        <v>114</v>
      </c>
      <c r="H1634" s="51" t="s">
        <v>223</v>
      </c>
      <c r="I1634" s="43" t="s">
        <v>226</v>
      </c>
      <c r="J1634" s="31"/>
      <c r="K1634" s="55"/>
      <c r="L1634" s="31"/>
      <c r="M1634" s="31"/>
      <c r="N1634" s="43" t="s">
        <v>13167</v>
      </c>
      <c r="O1634" s="121">
        <v>43825</v>
      </c>
      <c r="P1634" s="43" t="s">
        <v>4652</v>
      </c>
      <c r="Q1634" s="31" t="b">
        <f>IF(AND(OR(G1633:G1637=DATOS!C$8,G1633:G1637=DATOS!C$9),H1633:H1637=DATOS!B$4),ROW(G1633:G1637))</f>
        <v>0</v>
      </c>
      <c r="R1634" s="31" t="str">
        <f t="shared" ca="1" si="13"/>
        <v/>
      </c>
      <c r="S1634" s="31">
        <f t="shared" ca="1" si="14"/>
        <v>0</v>
      </c>
      <c r="T1634" s="32"/>
      <c r="U1634" s="32"/>
      <c r="V1634" s="32"/>
      <c r="W1634" s="32"/>
      <c r="X1634" s="32"/>
      <c r="Y1634" s="32"/>
      <c r="Z1634" s="32"/>
      <c r="AA1634" s="32"/>
      <c r="AB1634" s="32"/>
      <c r="AC1634" s="32"/>
      <c r="AD1634" s="32"/>
      <c r="AE1634" s="32"/>
    </row>
    <row r="1635" spans="1:31" ht="12.75">
      <c r="A1635" s="37" t="s">
        <v>13168</v>
      </c>
      <c r="B1635" s="43" t="s">
        <v>9249</v>
      </c>
      <c r="C1635" s="45" t="s">
        <v>898</v>
      </c>
      <c r="D1635" s="45" t="s">
        <v>100</v>
      </c>
      <c r="E1635" s="121">
        <v>43826</v>
      </c>
      <c r="F1635" s="294" t="s">
        <v>13169</v>
      </c>
      <c r="G1635" s="43" t="s">
        <v>114</v>
      </c>
      <c r="H1635" s="51" t="s">
        <v>223</v>
      </c>
      <c r="I1635" s="43" t="s">
        <v>226</v>
      </c>
      <c r="J1635" s="31"/>
      <c r="K1635" s="55"/>
      <c r="L1635" s="31"/>
      <c r="M1635" s="31"/>
      <c r="N1635" s="43" t="s">
        <v>10053</v>
      </c>
      <c r="O1635" s="121">
        <v>43829</v>
      </c>
      <c r="P1635" s="43" t="s">
        <v>276</v>
      </c>
      <c r="Q1635" s="31" t="b">
        <f>IF(AND(OR(G1634:G1638=DATOS!C$8,G1634:G1638=DATOS!C$9),H1634:H1638=DATOS!B$4),ROW(G1634:G1638))</f>
        <v>0</v>
      </c>
      <c r="R1635" s="31" t="str">
        <f t="shared" ca="1" si="13"/>
        <v/>
      </c>
      <c r="S1635" s="31">
        <f t="shared" ca="1" si="14"/>
        <v>0</v>
      </c>
      <c r="T1635" s="32"/>
      <c r="U1635" s="32"/>
      <c r="V1635" s="32"/>
      <c r="W1635" s="32"/>
      <c r="X1635" s="32"/>
      <c r="Y1635" s="32"/>
      <c r="Z1635" s="32"/>
      <c r="AA1635" s="32"/>
      <c r="AB1635" s="32"/>
      <c r="AC1635" s="32"/>
      <c r="AD1635" s="32"/>
      <c r="AE1635" s="32"/>
    </row>
    <row r="1636" spans="1:31" ht="12.75">
      <c r="A1636" s="37" t="s">
        <v>13170</v>
      </c>
      <c r="B1636" s="43" t="s">
        <v>12749</v>
      </c>
      <c r="C1636" s="45" t="s">
        <v>898</v>
      </c>
      <c r="D1636" s="45" t="s">
        <v>100</v>
      </c>
      <c r="E1636" s="121">
        <v>43826</v>
      </c>
      <c r="F1636" s="43" t="s">
        <v>13171</v>
      </c>
      <c r="G1636" s="43" t="s">
        <v>271</v>
      </c>
      <c r="H1636" s="51" t="s">
        <v>223</v>
      </c>
      <c r="I1636" s="43" t="s">
        <v>226</v>
      </c>
      <c r="J1636" s="31"/>
      <c r="K1636" s="55"/>
      <c r="L1636" s="31"/>
      <c r="M1636" s="31"/>
      <c r="N1636" s="43" t="s">
        <v>7499</v>
      </c>
      <c r="O1636" s="121">
        <v>43826</v>
      </c>
      <c r="P1636" s="43" t="s">
        <v>347</v>
      </c>
      <c r="Q1636" s="31" t="b">
        <f>IF(AND(OR(G1635:G1639=DATOS!C$8,G1635:G1639=DATOS!C$9),H1635:H1639=DATOS!B$4),ROW(G1635:G1639))</f>
        <v>0</v>
      </c>
      <c r="R1636" s="31" t="str">
        <f t="shared" ca="1" si="13"/>
        <v/>
      </c>
      <c r="S1636" s="31">
        <f t="shared" ca="1" si="14"/>
        <v>0</v>
      </c>
      <c r="T1636" s="32"/>
      <c r="U1636" s="32"/>
      <c r="V1636" s="32"/>
      <c r="W1636" s="32"/>
      <c r="X1636" s="32"/>
      <c r="Y1636" s="32"/>
      <c r="Z1636" s="32"/>
      <c r="AA1636" s="32"/>
      <c r="AB1636" s="32"/>
      <c r="AC1636" s="32"/>
      <c r="AD1636" s="32"/>
      <c r="AE1636" s="32"/>
    </row>
    <row r="1637" spans="1:31" ht="12.75">
      <c r="A1637" s="37" t="s">
        <v>13170</v>
      </c>
      <c r="B1637" s="43" t="s">
        <v>12749</v>
      </c>
      <c r="C1637" s="45" t="s">
        <v>898</v>
      </c>
      <c r="D1637" s="45" t="s">
        <v>417</v>
      </c>
      <c r="E1637" s="121">
        <v>43826</v>
      </c>
      <c r="F1637" s="43" t="s">
        <v>6446</v>
      </c>
      <c r="G1637" s="43" t="s">
        <v>271</v>
      </c>
      <c r="H1637" s="51" t="s">
        <v>223</v>
      </c>
      <c r="I1637" s="43" t="s">
        <v>226</v>
      </c>
      <c r="J1637" s="31"/>
      <c r="K1637" s="55"/>
      <c r="L1637" s="31"/>
      <c r="M1637" s="31"/>
      <c r="N1637" s="43" t="s">
        <v>13172</v>
      </c>
      <c r="O1637" s="121">
        <v>43829</v>
      </c>
      <c r="P1637" s="43" t="s">
        <v>276</v>
      </c>
      <c r="Q1637" s="31" t="b">
        <f>IF(AND(OR(G1636:G1640=DATOS!C$8,G1636:G1640=DATOS!C$9),H1636:H1640=DATOS!B$4),ROW(G1636:G1640))</f>
        <v>0</v>
      </c>
      <c r="R1637" s="31" t="str">
        <f t="shared" ca="1" si="13"/>
        <v/>
      </c>
      <c r="S1637" s="31">
        <f t="shared" ca="1" si="14"/>
        <v>0</v>
      </c>
      <c r="T1637" s="32"/>
      <c r="U1637" s="32"/>
      <c r="V1637" s="32"/>
      <c r="W1637" s="32"/>
      <c r="X1637" s="32"/>
      <c r="Y1637" s="32"/>
      <c r="Z1637" s="32"/>
      <c r="AA1637" s="32"/>
      <c r="AB1637" s="32"/>
      <c r="AC1637" s="32"/>
      <c r="AD1637" s="32"/>
      <c r="AE1637" s="32"/>
    </row>
    <row r="1638" spans="1:31" ht="12.75">
      <c r="A1638" s="37" t="s">
        <v>13151</v>
      </c>
      <c r="B1638" s="43" t="s">
        <v>12966</v>
      </c>
      <c r="C1638" s="45" t="s">
        <v>898</v>
      </c>
      <c r="D1638" s="45" t="s">
        <v>4647</v>
      </c>
      <c r="E1638" s="121">
        <v>43826</v>
      </c>
      <c r="F1638" s="43" t="s">
        <v>13173</v>
      </c>
      <c r="G1638" s="43" t="s">
        <v>271</v>
      </c>
      <c r="H1638" s="51" t="s">
        <v>223</v>
      </c>
      <c r="I1638" s="43" t="s">
        <v>226</v>
      </c>
      <c r="J1638" s="31"/>
      <c r="K1638" s="55"/>
      <c r="L1638" s="31"/>
      <c r="M1638" s="31"/>
      <c r="N1638" s="43" t="s">
        <v>13174</v>
      </c>
      <c r="O1638" s="121">
        <v>43827</v>
      </c>
      <c r="P1638" s="43" t="s">
        <v>347</v>
      </c>
      <c r="Q1638" s="31" t="b">
        <f>IF(AND(OR(G1637:G1641=DATOS!C$8,G1637:G1641=DATOS!C$9),H1637:H1641=DATOS!B$4),ROW(G1637:G1641))</f>
        <v>0</v>
      </c>
      <c r="R1638" s="31" t="str">
        <f t="shared" ca="1" si="13"/>
        <v/>
      </c>
      <c r="S1638" s="31">
        <f t="shared" ca="1" si="14"/>
        <v>0</v>
      </c>
      <c r="T1638" s="32"/>
      <c r="U1638" s="32"/>
      <c r="V1638" s="32"/>
      <c r="W1638" s="32"/>
      <c r="X1638" s="32"/>
      <c r="Y1638" s="32"/>
      <c r="Z1638" s="32"/>
      <c r="AA1638" s="32"/>
      <c r="AB1638" s="32"/>
      <c r="AC1638" s="32"/>
      <c r="AD1638" s="32"/>
      <c r="AE1638" s="32"/>
    </row>
    <row r="1639" spans="1:31" ht="12.75">
      <c r="A1639" s="37" t="s">
        <v>13175</v>
      </c>
      <c r="B1639" s="43" t="s">
        <v>11939</v>
      </c>
      <c r="C1639" s="45" t="s">
        <v>13176</v>
      </c>
      <c r="D1639" s="45" t="s">
        <v>100</v>
      </c>
      <c r="E1639" s="121">
        <v>43827</v>
      </c>
      <c r="F1639" s="43" t="s">
        <v>13177</v>
      </c>
      <c r="G1639" s="43" t="s">
        <v>271</v>
      </c>
      <c r="H1639" s="51" t="s">
        <v>223</v>
      </c>
      <c r="I1639" s="43" t="s">
        <v>126</v>
      </c>
      <c r="J1639" s="31"/>
      <c r="K1639" s="55"/>
      <c r="L1639" s="31"/>
      <c r="M1639" s="31"/>
      <c r="N1639" s="43" t="s">
        <v>9823</v>
      </c>
      <c r="O1639" s="121">
        <v>43829</v>
      </c>
      <c r="P1639" s="43" t="s">
        <v>13178</v>
      </c>
      <c r="Q1639" s="31" t="b">
        <f>IF(AND(OR(G1638:G1642=DATOS!C$8,G1638:G1642=DATOS!C$9),H1638:H1642=DATOS!B$4),ROW(G1638:G1642))</f>
        <v>0</v>
      </c>
      <c r="R1639" s="31" t="str">
        <f t="shared" ca="1" si="13"/>
        <v/>
      </c>
      <c r="S1639" s="31">
        <f t="shared" ca="1" si="14"/>
        <v>0</v>
      </c>
      <c r="T1639" s="32"/>
      <c r="U1639" s="32"/>
      <c r="V1639" s="32"/>
      <c r="W1639" s="32"/>
      <c r="X1639" s="32"/>
      <c r="Y1639" s="32"/>
      <c r="Z1639" s="32"/>
      <c r="AA1639" s="32"/>
      <c r="AB1639" s="32"/>
      <c r="AC1639" s="32"/>
      <c r="AD1639" s="32"/>
      <c r="AE1639" s="32"/>
    </row>
    <row r="1640" spans="1:31" ht="12.75">
      <c r="A1640" s="37" t="s">
        <v>13179</v>
      </c>
      <c r="B1640" s="43" t="s">
        <v>13180</v>
      </c>
      <c r="C1640" s="45" t="s">
        <v>898</v>
      </c>
      <c r="D1640" s="45" t="s">
        <v>100</v>
      </c>
      <c r="E1640" s="121">
        <v>43827</v>
      </c>
      <c r="F1640" s="43" t="s">
        <v>13171</v>
      </c>
      <c r="G1640" s="43" t="s">
        <v>114</v>
      </c>
      <c r="H1640" s="51" t="s">
        <v>223</v>
      </c>
      <c r="I1640" s="43" t="s">
        <v>226</v>
      </c>
      <c r="J1640" s="31"/>
      <c r="K1640" s="55"/>
      <c r="L1640" s="31"/>
      <c r="M1640" s="31"/>
      <c r="N1640" s="43" t="s">
        <v>13174</v>
      </c>
      <c r="O1640" s="121">
        <v>43827</v>
      </c>
      <c r="P1640" s="43" t="s">
        <v>347</v>
      </c>
      <c r="Q1640" s="31" t="b">
        <f>IF(AND(OR(G1639:G1643=DATOS!C$8,G1639:G1643=DATOS!C$9),H1639:H1643=DATOS!B$4),ROW(G1639:G1643))</f>
        <v>0</v>
      </c>
      <c r="R1640" s="31" t="str">
        <f t="shared" ca="1" si="13"/>
        <v/>
      </c>
      <c r="S1640" s="31">
        <f t="shared" ca="1" si="14"/>
        <v>0</v>
      </c>
      <c r="T1640" s="32"/>
      <c r="U1640" s="32"/>
      <c r="V1640" s="32"/>
      <c r="W1640" s="32"/>
      <c r="X1640" s="32"/>
      <c r="Y1640" s="32"/>
      <c r="Z1640" s="32"/>
      <c r="AA1640" s="32"/>
      <c r="AB1640" s="32"/>
      <c r="AC1640" s="32"/>
      <c r="AD1640" s="32"/>
      <c r="AE1640" s="32"/>
    </row>
    <row r="1641" spans="1:31" ht="12.75">
      <c r="A1641" s="37" t="s">
        <v>13151</v>
      </c>
      <c r="B1641" s="43" t="s">
        <v>12966</v>
      </c>
      <c r="C1641" s="45" t="s">
        <v>898</v>
      </c>
      <c r="D1641" s="45" t="s">
        <v>417</v>
      </c>
      <c r="E1641" s="121">
        <v>43827</v>
      </c>
      <c r="F1641" s="43" t="s">
        <v>6446</v>
      </c>
      <c r="G1641" s="43" t="s">
        <v>271</v>
      </c>
      <c r="H1641" s="51" t="s">
        <v>223</v>
      </c>
      <c r="I1641" s="43" t="s">
        <v>226</v>
      </c>
      <c r="J1641" s="31"/>
      <c r="K1641" s="55"/>
      <c r="L1641" s="31"/>
      <c r="M1641" s="31"/>
      <c r="N1641" s="43" t="s">
        <v>13172</v>
      </c>
      <c r="O1641" s="121">
        <v>43829</v>
      </c>
      <c r="P1641" s="43" t="s">
        <v>13178</v>
      </c>
      <c r="Q1641" s="31" t="b">
        <f>IF(AND(OR(G1640:G1644=DATOS!C$8,G1640:G1644=DATOS!C$9),H1640:H1644=DATOS!B$4),ROW(G1640:G1644))</f>
        <v>0</v>
      </c>
      <c r="R1641" s="31" t="str">
        <f t="shared" ca="1" si="13"/>
        <v/>
      </c>
      <c r="S1641" s="31">
        <f t="shared" ca="1" si="14"/>
        <v>0</v>
      </c>
      <c r="T1641" s="32"/>
      <c r="U1641" s="32"/>
      <c r="V1641" s="32"/>
      <c r="W1641" s="32"/>
      <c r="X1641" s="32"/>
      <c r="Y1641" s="32"/>
      <c r="Z1641" s="32"/>
      <c r="AA1641" s="32"/>
      <c r="AB1641" s="32"/>
      <c r="AC1641" s="32"/>
      <c r="AD1641" s="32"/>
      <c r="AE1641" s="32"/>
    </row>
    <row r="1642" spans="1:31" ht="12.75">
      <c r="A1642" s="37" t="s">
        <v>12042</v>
      </c>
      <c r="B1642" s="43" t="s">
        <v>12043</v>
      </c>
      <c r="C1642" s="45" t="s">
        <v>5612</v>
      </c>
      <c r="D1642" s="45" t="s">
        <v>266</v>
      </c>
      <c r="E1642" s="121">
        <v>43829</v>
      </c>
      <c r="F1642" s="43" t="s">
        <v>421</v>
      </c>
      <c r="G1642" s="43" t="s">
        <v>271</v>
      </c>
      <c r="H1642" s="51" t="s">
        <v>223</v>
      </c>
      <c r="I1642" s="43" t="s">
        <v>226</v>
      </c>
      <c r="J1642" s="31"/>
      <c r="K1642" s="55"/>
      <c r="L1642" s="31"/>
      <c r="M1642" s="31"/>
      <c r="N1642" s="43" t="s">
        <v>13174</v>
      </c>
      <c r="O1642" s="48">
        <v>43832</v>
      </c>
      <c r="P1642" s="43" t="s">
        <v>13178</v>
      </c>
      <c r="Q1642" s="31" t="b">
        <f>IF(AND(OR(G1641:G1645=DATOS!C$8,G1641:G1645=DATOS!C$9),H1641:H1645=DATOS!B$4),ROW(G1641:G1645))</f>
        <v>0</v>
      </c>
      <c r="R1642" s="31" t="str">
        <f t="shared" ca="1" si="13"/>
        <v/>
      </c>
      <c r="S1642" s="31">
        <f t="shared" ca="1" si="14"/>
        <v>0</v>
      </c>
      <c r="T1642" s="32"/>
      <c r="U1642" s="32"/>
      <c r="V1642" s="32"/>
      <c r="W1642" s="32"/>
      <c r="X1642" s="32"/>
      <c r="Y1642" s="32"/>
      <c r="Z1642" s="32"/>
      <c r="AA1642" s="32"/>
      <c r="AB1642" s="32"/>
      <c r="AC1642" s="32"/>
      <c r="AD1642" s="32"/>
      <c r="AE1642" s="32"/>
    </row>
    <row r="1643" spans="1:31" ht="12.75">
      <c r="A1643" s="37" t="s">
        <v>13181</v>
      </c>
      <c r="B1643" s="43" t="s">
        <v>13182</v>
      </c>
      <c r="C1643" s="45" t="s">
        <v>90</v>
      </c>
      <c r="D1643" s="45" t="s">
        <v>266</v>
      </c>
      <c r="E1643" s="121">
        <v>43829</v>
      </c>
      <c r="F1643" s="43" t="s">
        <v>6702</v>
      </c>
      <c r="G1643" s="43" t="s">
        <v>362</v>
      </c>
      <c r="H1643" s="51" t="s">
        <v>118</v>
      </c>
      <c r="I1643" s="43" t="s">
        <v>226</v>
      </c>
      <c r="J1643" s="31"/>
      <c r="K1643" s="55"/>
      <c r="L1643" s="31"/>
      <c r="M1643" s="31"/>
      <c r="N1643" s="31"/>
      <c r="O1643" s="31"/>
      <c r="P1643" s="31"/>
      <c r="Q1643" s="31" t="b">
        <f>IF(AND(OR(G1642:G1646=DATOS!C$8,G1642:G1646=DATOS!C$9),H1642:H1646=DATOS!B$4),ROW(G1642:G1646))</f>
        <v>0</v>
      </c>
      <c r="R1643" s="31" t="str">
        <f t="shared" ca="1" si="13"/>
        <v/>
      </c>
      <c r="S1643" s="31">
        <f t="shared" ca="1" si="14"/>
        <v>0</v>
      </c>
      <c r="T1643" s="32"/>
      <c r="U1643" s="32"/>
      <c r="V1643" s="32"/>
      <c r="W1643" s="32"/>
      <c r="X1643" s="32"/>
      <c r="Y1643" s="32"/>
      <c r="Z1643" s="32"/>
      <c r="AA1643" s="32"/>
      <c r="AB1643" s="32"/>
      <c r="AC1643" s="32"/>
      <c r="AD1643" s="32"/>
      <c r="AE1643" s="32"/>
    </row>
    <row r="1644" spans="1:31" ht="12.75">
      <c r="A1644" s="37" t="s">
        <v>13183</v>
      </c>
      <c r="B1644" s="43" t="s">
        <v>13184</v>
      </c>
      <c r="C1644" s="45" t="s">
        <v>898</v>
      </c>
      <c r="D1644" s="45" t="s">
        <v>266</v>
      </c>
      <c r="E1644" s="121">
        <v>43829</v>
      </c>
      <c r="F1644" s="43" t="s">
        <v>2029</v>
      </c>
      <c r="G1644" s="43" t="s">
        <v>271</v>
      </c>
      <c r="H1644" s="51" t="s">
        <v>223</v>
      </c>
      <c r="I1644" s="43" t="s">
        <v>226</v>
      </c>
      <c r="J1644" s="31"/>
      <c r="K1644" s="55"/>
      <c r="L1644" s="31"/>
      <c r="M1644" s="31"/>
      <c r="N1644" s="43" t="s">
        <v>13172</v>
      </c>
      <c r="O1644" s="121">
        <v>43829</v>
      </c>
      <c r="P1644" s="43" t="s">
        <v>276</v>
      </c>
      <c r="Q1644" s="31" t="b">
        <f>IF(AND(OR(G1643:G1646=DATOS!C$8,G1643:G1646=DATOS!C$9),H1643:H1646=DATOS!B$4),ROW(G1643:G1646))</f>
        <v>0</v>
      </c>
      <c r="R1644" s="31" t="str">
        <f t="shared" ca="1" si="13"/>
        <v>SEG</v>
      </c>
      <c r="S1644" s="31">
        <f t="shared" ca="1" si="14"/>
        <v>8</v>
      </c>
      <c r="T1644" s="32"/>
      <c r="U1644" s="32"/>
      <c r="V1644" s="32"/>
      <c r="W1644" s="32"/>
      <c r="X1644" s="32"/>
      <c r="Y1644" s="32"/>
      <c r="Z1644" s="32"/>
      <c r="AA1644" s="32"/>
      <c r="AB1644" s="32"/>
      <c r="AC1644" s="32"/>
      <c r="AD1644" s="32"/>
      <c r="AE1644" s="32"/>
    </row>
    <row r="1645" spans="1:31" ht="12.75">
      <c r="A1645" s="37" t="s">
        <v>13185</v>
      </c>
      <c r="B1645" s="43" t="s">
        <v>13186</v>
      </c>
      <c r="C1645" s="45" t="s">
        <v>4746</v>
      </c>
      <c r="D1645" s="45" t="s">
        <v>266</v>
      </c>
      <c r="E1645" s="121">
        <v>43829</v>
      </c>
      <c r="F1645" s="43" t="s">
        <v>13102</v>
      </c>
      <c r="G1645" s="43" t="s">
        <v>222</v>
      </c>
      <c r="H1645" s="51" t="s">
        <v>223</v>
      </c>
      <c r="I1645" s="43" t="s">
        <v>226</v>
      </c>
      <c r="J1645" s="31"/>
      <c r="K1645" s="55"/>
      <c r="L1645" s="31"/>
      <c r="M1645" s="31"/>
      <c r="N1645" s="43" t="s">
        <v>4808</v>
      </c>
      <c r="O1645" s="48">
        <v>43834</v>
      </c>
      <c r="P1645" s="43" t="s">
        <v>13187</v>
      </c>
      <c r="Q1645" s="31" t="b">
        <f>IF(AND(OR(G1644:G1646=DATOS!C$8,G1644:G1646=DATOS!C$9),H1644:H1646=DATOS!B$4),ROW(G1644:G1646))</f>
        <v>0</v>
      </c>
      <c r="R1645" s="31" t="str">
        <f t="shared" ca="1" si="13"/>
        <v/>
      </c>
      <c r="S1645" s="31">
        <f t="shared" ca="1" si="14"/>
        <v>0</v>
      </c>
      <c r="T1645" s="32"/>
      <c r="U1645" s="32"/>
      <c r="V1645" s="32"/>
      <c r="W1645" s="32"/>
      <c r="X1645" s="32"/>
      <c r="Y1645" s="32"/>
      <c r="Z1645" s="32"/>
      <c r="AA1645" s="32"/>
      <c r="AB1645" s="32"/>
      <c r="AC1645" s="32"/>
      <c r="AD1645" s="32"/>
      <c r="AE1645" s="32"/>
    </row>
    <row r="1646" spans="1:31" ht="12.75">
      <c r="A1646" s="37" t="s">
        <v>13151</v>
      </c>
      <c r="B1646" s="43" t="s">
        <v>12966</v>
      </c>
      <c r="C1646" s="45" t="s">
        <v>898</v>
      </c>
      <c r="D1646" s="45" t="s">
        <v>417</v>
      </c>
      <c r="E1646" s="121">
        <v>43830</v>
      </c>
      <c r="F1646" s="43" t="s">
        <v>13188</v>
      </c>
      <c r="G1646" s="43" t="s">
        <v>222</v>
      </c>
      <c r="H1646" s="51" t="s">
        <v>223</v>
      </c>
      <c r="I1646" s="43" t="s">
        <v>226</v>
      </c>
      <c r="J1646" s="31"/>
      <c r="K1646" s="55"/>
      <c r="L1646" s="31"/>
      <c r="M1646" s="31"/>
      <c r="N1646" s="43" t="s">
        <v>13189</v>
      </c>
      <c r="O1646" s="121">
        <v>43830</v>
      </c>
      <c r="P1646" s="43" t="s">
        <v>13190</v>
      </c>
      <c r="Q1646" s="31" t="b">
        <f>IF(AND(OR(G1645:G1646=DATOS!C$8,G1645:G1646=DATOS!C$9),H1645:H1646=DATOS!B$4),ROW(G1645:G1646))</f>
        <v>0</v>
      </c>
      <c r="R1646" s="31" t="str">
        <f t="shared" ca="1" si="13"/>
        <v/>
      </c>
      <c r="S1646" s="31">
        <f t="shared" ca="1" si="14"/>
        <v>0</v>
      </c>
      <c r="T1646" s="32"/>
      <c r="U1646" s="32"/>
      <c r="V1646" s="32"/>
      <c r="W1646" s="32"/>
      <c r="X1646" s="32"/>
      <c r="Y1646" s="32"/>
      <c r="Z1646" s="32"/>
      <c r="AA1646" s="32"/>
      <c r="AB1646" s="32"/>
      <c r="AC1646" s="32"/>
      <c r="AD1646" s="32"/>
      <c r="AE1646" s="32"/>
    </row>
    <row r="1647" spans="1:31" ht="12.75">
      <c r="A1647" s="32"/>
      <c r="B1647" s="31"/>
      <c r="C1647" s="45"/>
      <c r="D1647" s="45"/>
      <c r="E1647" s="31"/>
      <c r="F1647" s="31"/>
      <c r="G1647" s="43"/>
      <c r="H1647" s="51"/>
      <c r="I1647" s="43"/>
      <c r="J1647" s="31"/>
      <c r="K1647" s="55"/>
      <c r="L1647" s="31"/>
      <c r="M1647" s="31"/>
      <c r="N1647" s="31"/>
      <c r="O1647" s="31"/>
      <c r="P1647" s="31"/>
      <c r="Q1647" s="31" t="b">
        <f>IF(AND(OR(G1647:G1651=DATOS!C$8,G1647:G1651=DATOS!C$9),H1647:H1651=DATOS!B$4),ROW(G1647:G1651))</f>
        <v>0</v>
      </c>
      <c r="R1647" s="31" t="e">
        <f ca="1">IF(AND((TODAY()-#REF!)&gt;=3,#REF!="SEGUIMIENTO"),"SEG","")</f>
        <v>#REF!</v>
      </c>
      <c r="S1647" s="31" t="e">
        <f ca="1">IF(R1647="SEG",TODAY()-#REF!,0)</f>
        <v>#REF!</v>
      </c>
      <c r="T1647" s="32"/>
      <c r="U1647" s="32"/>
      <c r="V1647" s="32"/>
      <c r="W1647" s="32"/>
      <c r="X1647" s="32"/>
      <c r="Y1647" s="32"/>
      <c r="Z1647" s="32"/>
      <c r="AA1647" s="32"/>
      <c r="AB1647" s="32"/>
      <c r="AC1647" s="32"/>
      <c r="AD1647" s="32"/>
      <c r="AE1647" s="32"/>
    </row>
    <row r="1648" spans="1:31" ht="12.75">
      <c r="N1648" s="31"/>
      <c r="O1648" s="31"/>
      <c r="P1648" s="31"/>
      <c r="Q1648" s="31" t="b">
        <f>IF(AND(OR(G1647:G1652=DATOS!C$8,G1647:G1652=DATOS!C$9),H1647:H1652=DATOS!B$4),ROW(G1647:G1652))</f>
        <v>0</v>
      </c>
      <c r="R1648" s="31" t="str">
        <f ca="1">IF(AND((TODAY()-E1647)&gt;=3,H1647="SEGUIMIENTO"),"SEG","")</f>
        <v/>
      </c>
      <c r="S1648" s="31">
        <f ca="1">IF(R1648="SEG",TODAY()-E1647,0)</f>
        <v>0</v>
      </c>
      <c r="T1648" s="32"/>
      <c r="U1648" s="32"/>
      <c r="V1648" s="32"/>
      <c r="W1648" s="32"/>
      <c r="X1648" s="32"/>
      <c r="Y1648" s="32"/>
      <c r="Z1648" s="32"/>
      <c r="AA1648" s="32"/>
      <c r="AB1648" s="32"/>
      <c r="AC1648" s="32"/>
      <c r="AD1648" s="32"/>
      <c r="AE1648" s="32"/>
    </row>
  </sheetData>
  <customSheetViews>
    <customSheetView guid="{597940BD-9664-4719-BAB7-5590F9E3325D}" filter="1" showAutoFilter="1">
      <pageMargins left="0.7" right="0.7" top="0.75" bottom="0.75" header="0.3" footer="0.3"/>
      <autoFilter ref="A612:A696"/>
    </customSheetView>
    <customSheetView guid="{5CAD7796-4A46-482E-AD11-9B50F61AA3D0}" filter="1" showAutoFilter="1">
      <pageMargins left="0.7" right="0.7" top="0.75" bottom="0.75" header="0.3" footer="0.3"/>
      <autoFilter ref="A1079:A1270"/>
    </customSheetView>
    <customSheetView guid="{0AD313F2-97F8-4D82-80F6-A08B8C8622A6}" filter="1" showAutoFilter="1">
      <pageMargins left="0.7" right="0.7" top="0.75" bottom="0.75" header="0.3" footer="0.3"/>
      <autoFilter ref="A403:A557"/>
    </customSheetView>
  </customSheetViews>
  <mergeCells count="1">
    <mergeCell ref="K1:M1"/>
  </mergeCells>
  <conditionalFormatting sqref="A1608:A1609">
    <cfRule type="expression" dxfId="33" priority="1">
      <formula>S1610=2</formula>
    </cfRule>
  </conditionalFormatting>
  <conditionalFormatting sqref="A1608:A1609">
    <cfRule type="expression" dxfId="32" priority="2">
      <formula>S1610&gt;=3</formula>
    </cfRule>
  </conditionalFormatting>
  <conditionalFormatting sqref="A1611:A1612">
    <cfRule type="expression" dxfId="31" priority="3">
      <formula>S1613=2</formula>
    </cfRule>
  </conditionalFormatting>
  <conditionalFormatting sqref="A1611:A1612">
    <cfRule type="expression" dxfId="30" priority="4">
      <formula>S1613&gt;=3</formula>
    </cfRule>
  </conditionalFormatting>
  <conditionalFormatting sqref="A1533:A1607 A1610 A1614:A1646">
    <cfRule type="expression" dxfId="29" priority="5">
      <formula>S1534=2</formula>
    </cfRule>
  </conditionalFormatting>
  <conditionalFormatting sqref="A1533:A1607 A1610 A1614:A1646">
    <cfRule type="expression" dxfId="28" priority="6">
      <formula>S1534&gt;=3</formula>
    </cfRule>
  </conditionalFormatting>
  <conditionalFormatting sqref="A915:A916">
    <cfRule type="expression" dxfId="27" priority="7">
      <formula>S916=2</formula>
    </cfRule>
  </conditionalFormatting>
  <conditionalFormatting sqref="A915:A916">
    <cfRule type="expression" dxfId="26" priority="8">
      <formula>S916&gt;=3</formula>
    </cfRule>
  </conditionalFormatting>
  <conditionalFormatting sqref="A839:A840">
    <cfRule type="expression" dxfId="25" priority="9">
      <formula>S840=2</formula>
    </cfRule>
  </conditionalFormatting>
  <conditionalFormatting sqref="A839:A840">
    <cfRule type="expression" dxfId="24" priority="10">
      <formula>S840&gt;=3</formula>
    </cfRule>
  </conditionalFormatting>
  <conditionalFormatting sqref="A747">
    <cfRule type="expression" dxfId="23" priority="11">
      <formula>S748=2</formula>
    </cfRule>
  </conditionalFormatting>
  <conditionalFormatting sqref="A747">
    <cfRule type="expression" dxfId="22" priority="12">
      <formula>S748&gt;=3</formula>
    </cfRule>
  </conditionalFormatting>
  <conditionalFormatting sqref="A642:A643">
    <cfRule type="expression" dxfId="21" priority="13">
      <formula>S643=2</formula>
    </cfRule>
  </conditionalFormatting>
  <conditionalFormatting sqref="A642:A643">
    <cfRule type="expression" dxfId="20" priority="14">
      <formula>S643&gt;=3</formula>
    </cfRule>
  </conditionalFormatting>
  <conditionalFormatting sqref="A460">
    <cfRule type="expression" dxfId="19" priority="15">
      <formula>S459=2</formula>
    </cfRule>
  </conditionalFormatting>
  <conditionalFormatting sqref="A460">
    <cfRule type="expression" dxfId="18" priority="16">
      <formula>S459&gt;=3</formula>
    </cfRule>
  </conditionalFormatting>
  <conditionalFormatting sqref="B497">
    <cfRule type="cellIs" dxfId="17" priority="17" operator="equal">
      <formula>2</formula>
    </cfRule>
  </conditionalFormatting>
  <conditionalFormatting sqref="A3:A458 A461:A641 A644:A746 A749:A758 A760:A838 A841:A914 A917:A957 A1002 A1041 A1137 A1311 A1323 A1329:A1382 A1384:A1386 A1389:A1435 B1406 A1438:A1532">
    <cfRule type="expression" dxfId="16" priority="18">
      <formula>S3=2</formula>
    </cfRule>
  </conditionalFormatting>
  <conditionalFormatting sqref="A3:A458 A461:A641 A644:A746 A749:A758 A760:A838 A841:A914 A917:A957 A1002 A1041 A1137 A1311 A1323 A1329:A1382 A1384:A1386 A1389:A1435 B1406 A1438:A1532">
    <cfRule type="expression" dxfId="15" priority="19">
      <formula>S3&gt;=3</formula>
    </cfRule>
  </conditionalFormatting>
  <conditionalFormatting sqref="A1303">
    <cfRule type="notContainsBlanks" dxfId="14" priority="20">
      <formula>LEN(TRIM(A1303))&gt;0</formula>
    </cfRule>
  </conditionalFormatting>
  <conditionalFormatting sqref="B1441">
    <cfRule type="notContainsBlanks" dxfId="13" priority="21">
      <formula>LEN(TRIM(B1441))&gt;0</formula>
    </cfRule>
  </conditionalFormatting>
  <conditionalFormatting sqref="B425">
    <cfRule type="notContainsBlanks" dxfId="12" priority="22">
      <formula>LEN(TRIM(B425))&gt;0</formula>
    </cfRule>
  </conditionalFormatting>
  <dataValidations count="5">
    <dataValidation type="custom" allowBlank="1" showDropDown="1" showInputMessage="1" showErrorMessage="1" prompt="&quot;CLIENTE EN SEGUIMIETO O EN ESPERA DE VISITA&quot;, POR FAVOR VERIFICAR" sqref="B1001 B1003:B1005 B1007:B1040 B1042:B1121 B1123:B1648">
      <formula1>COUNTIFS(B$496:B$2685,B1001,H$496:H$2685,"&lt;&gt;SOLUCIONADO")&lt;2</formula1>
    </dataValidation>
    <dataValidation type="custom" allowBlank="1" showDropDown="1" showInputMessage="1" showErrorMessage="1" prompt="&quot;CLIENTE EN SEGUIMIETO O EN ESPERA DE VISITA&quot;, POR FAVOR VERIFICAR" sqref="B124 B129 B131:B169 B171:B181 B183:B216 B218:B780 B782:B953 B955:B966 B1002 B1041">
      <formula1>COUNTIFS(B$3:B$1706,B124,H$3:H$1706,"&lt;&gt;SOLUCIONADO")&lt;2</formula1>
    </dataValidation>
    <dataValidation type="date" allowBlank="1" showDropDown="1" showInputMessage="1" showErrorMessage="1" prompt="Introduce una fecha. entre 01/01/2019 y 31/12/2019" sqref="K329:M354 K357 K358:M359">
      <formula1>43466</formula1>
      <formula2>43830</formula2>
    </dataValidation>
    <dataValidation type="custom" allowBlank="1" showDropDown="1" sqref="A1:A181 A182:B182 A183:A458 A460:A508 A517 A523:A528 A530:A541 A543:A747 A749:A758 A760:A1382 A1384:A1387 A1390:A1435 A1438:A1612 A1614:A1647">
      <formula1>COUNTIF($A:$A,A)&lt;2</formula1>
    </dataValidation>
    <dataValidation type="custom" allowBlank="1" showDropDown="1" showInputMessage="1" showErrorMessage="1" prompt="&quot;CLIENTE EN SEGUIMIETO O EN ESPERA DE VISITA&quot;, POR FAVOR VERIFICAR" sqref="B126">
      <formula1>COUNTIFS(B$497:B$2685,B126,H$497:H$2685,"&lt;&gt;SOLUCIONADO")&lt;2</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6">
        <x14:dataValidation type="list" allowBlank="1">
          <x14:formula1>
            <xm:f>DATOS!$D$3:$D$20</xm:f>
          </x14:formula1>
          <xm:sqref>D1001:D1005 D1007:D1040 D1042:D1382 D1384:D1388 D1390:D1427 D1458</xm:sqref>
        </x14:dataValidation>
        <x14:dataValidation type="list" allowBlank="1">
          <x14:formula1>
            <xm:f>DATOS!$B$3:$B$4</xm:f>
          </x14:formula1>
          <xm:sqref>H3:H31 H33:H34 H36:H37 H39:H40 H42 H44 H64 H66:H68 H70:H72 H74:H84 H87:H131 H133:H354 H358:H359</xm:sqref>
        </x14:dataValidation>
        <x14:dataValidation type="list" allowBlank="1">
          <x14:formula1>
            <xm:f>DATOS!$B$3:$B$5</xm:f>
          </x14:formula1>
          <xm:sqref>H355:H357 H360:H1647</xm:sqref>
        </x14:dataValidation>
        <x14:dataValidation type="list" allowBlank="1">
          <x14:formula1>
            <xm:f>DATOS!$C$3:$C$7</xm:f>
          </x14:formula1>
          <xm:sqref>G6:G11 G13:G20 G26 G37 G355:G357 G360:G364</xm:sqref>
        </x14:dataValidation>
        <x14:dataValidation type="list" allowBlank="1">
          <x14:formula1>
            <xm:f>DATOS!$D$3:$D$9</xm:f>
          </x14:formula1>
          <xm:sqref>D18 D355:D357 D360:D365 D367:D380 D392 D832 D852 D876:D880</xm:sqref>
        </x14:dataValidation>
        <x14:dataValidation type="list" allowBlank="1">
          <x14:formula1>
            <xm:f>DATOS!$E$3:$E$43</xm:f>
          </x14:formula1>
          <xm:sqref>C4 C6 C8:C19 C21:C30 C33:C34 C37 C39:C40 C42 C44 C62 C64 C66:C68 C70:C84 C87:C92 C94:C107 C109:C110 C112:C122 C124:C131 C133:C135 C137:C139 C141:C149 C153:C156 C158:C160 C162:C169 C171:C174 C176:C179 C181:C186 C188 C190:C191 C193:C197 C199:C202 C204:C209 C211:C215 C217:C220 C222:C224 C226:C239 C241 C243:C296 C298:C354 C358:C359 C366 C370 C415</xm:sqref>
        </x14:dataValidation>
        <x14:dataValidation type="list" allowBlank="1">
          <x14:formula1>
            <xm:f>DATOS!$D$3:$D$8</xm:f>
          </x14:formula1>
          <xm:sqref>D240 D242</xm:sqref>
        </x14:dataValidation>
        <x14:dataValidation type="list" allowBlank="1">
          <x14:formula1>
            <xm:f>DATOS!$B$3:$B$4</xm:f>
          </x14:formula1>
          <xm:sqref>H35</xm:sqref>
        </x14:dataValidation>
        <x14:dataValidation type="list" allowBlank="1">
          <x14:formula1>
            <xm:f>DATOS!$D$3:$D$10</xm:f>
          </x14:formula1>
          <xm:sqref>D58</xm:sqref>
        </x14:dataValidation>
        <x14:dataValidation type="list" allowBlank="1">
          <x14:formula1>
            <xm:f>DATOS!$E$3:$E$43</xm:f>
          </x14:formula1>
          <xm:sqref>C5 C32 C38 C41 C45:C48 C50:C61 C63 C65 C69 C85:C86 C132</xm:sqref>
        </x14:dataValidation>
        <x14:dataValidation type="list" allowBlank="1">
          <x14:formula1>
            <xm:f>DATOS!$D$3:$D$6</xm:f>
          </x14:formula1>
          <xm:sqref>D43 D49</xm:sqref>
        </x14:dataValidation>
        <x14:dataValidation type="list" allowBlank="1">
          <x14:formula1>
            <xm:f>DATOS!$D$3:$D$6</xm:f>
          </x14:formula1>
          <xm:sqref>D3:D4 D6:D17 D19:D31 D34 D36:D37 D39 D44 D62 D64 D66:D68 D70:D84 D87:D131 D133:D239 D241 D243:D354 D358:D359 D366 D415</xm:sqref>
        </x14:dataValidation>
        <x14:dataValidation type="list" allowBlank="1">
          <x14:formula1>
            <xm:f>DATOS!$E$3:$E$46</xm:f>
          </x14:formula1>
          <xm:sqref>C3 C7 C20 C31 C36 C93 C108 C111 C123 C136 C140 C150:C152 C157 C161 C170 C175 C180 C187 C189 C192 C198 C203 C210 C216 C221 C225</xm:sqref>
        </x14:dataValidation>
        <x14:dataValidation type="list" allowBlank="1">
          <x14:formula1>
            <xm:f>DATOS!$D$3:$D$14</xm:f>
          </x14:formula1>
          <xm:sqref>D381:D391 D393:D414 D416:D463 D479</xm:sqref>
        </x14:dataValidation>
        <x14:dataValidation type="list" allowBlank="1">
          <x14:formula1>
            <xm:f>DATOS!$E$3:$E$43</xm:f>
          </x14:formula1>
          <xm:sqref>C43 C49</xm:sqref>
        </x14:dataValidation>
        <x14:dataValidation type="list" allowBlank="1">
          <x14:formula1>
            <xm:f>DATOS!$B$3:$B$4</xm:f>
          </x14:formula1>
          <xm:sqref>H32 H38 H41 H45:H48 H50:H63 H65 H69 H73 H85:H86 H132</xm:sqref>
        </x14:dataValidation>
        <x14:dataValidation type="list" allowBlank="1">
          <x14:formula1>
            <xm:f>DATOS!$E$3:$E$43</xm:f>
          </x14:formula1>
          <xm:sqref>C35</xm:sqref>
        </x14:dataValidation>
        <x14:dataValidation type="list" allowBlank="1">
          <x14:formula1>
            <xm:f>DATOS!$B$3:$B$4</xm:f>
          </x14:formula1>
          <xm:sqref>H43 H49</xm:sqref>
        </x14:dataValidation>
        <x14:dataValidation type="list" allowBlank="1">
          <x14:formula1>
            <xm:f>DATOS!$D$3:$D$15</xm:f>
          </x14:formula1>
          <xm:sqref>D464:D478 D480:D654 D1041</xm:sqref>
        </x14:dataValidation>
        <x14:dataValidation type="list" allowBlank="1">
          <x14:formula1>
            <xm:f>DATOS!$F$3:$F$6</xm:f>
          </x14:formula1>
          <xm:sqref>I3:I1647</xm:sqref>
        </x14:dataValidation>
        <x14:dataValidation type="list" allowBlank="1">
          <x14:formula1>
            <xm:f>DATOS!$E$3:$E$48</xm:f>
          </x14:formula1>
          <xm:sqref>C240 C242 C297 C355:C357 C360:C365 C367:C369 C371:C414 C416:C1647</xm:sqref>
        </x14:dataValidation>
        <x14:dataValidation type="list" allowBlank="1">
          <x14:formula1>
            <xm:f>DATOS!$D$3:$D$6</xm:f>
          </x14:formula1>
          <xm:sqref>D5 D32:D33 D35 D38 D40:D42 D45:D48 D50:D57 D59:D61 D63 D65 D69 D85:D86 D132</xm:sqref>
        </x14:dataValidation>
        <x14:dataValidation type="list" allowBlank="1">
          <x14:formula1>
            <xm:f>DATOS!$C$3:$C$10</xm:f>
          </x14:formula1>
          <xm:sqref>G12 G21 G24 G27</xm:sqref>
        </x14:dataValidation>
        <x14:dataValidation type="list" allowBlank="1">
          <x14:formula1>
            <xm:f>DATOS!$C$3:$C$9</xm:f>
          </x14:formula1>
          <xm:sqref>G365:G1647</xm:sqref>
        </x14:dataValidation>
        <x14:dataValidation type="list" allowBlank="1">
          <x14:formula1>
            <xm:f>DATOS!$C$3:$C$12</xm:f>
          </x14:formula1>
          <xm:sqref>G3:G5 G22:G23 G25 G28:G36 G38:G354 G358:G359</xm:sqref>
        </x14:dataValidation>
        <x14:dataValidation type="list" allowBlank="1">
          <x14:formula1>
            <xm:f>DATOS!$D$3:$D$16</xm:f>
          </x14:formula1>
          <xm:sqref>D655:D831 D833:D851 D853:D875 D881:D1000 D1006 D1428:D1457 D1459:D1647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2942"/>
  <sheetViews>
    <sheetView workbookViewId="0"/>
  </sheetViews>
  <sheetFormatPr baseColWidth="10" defaultColWidth="14.42578125" defaultRowHeight="15.75" customHeight="1"/>
  <cols>
    <col min="1" max="1" width="31.85546875" customWidth="1"/>
    <col min="2" max="2" width="23.28515625" customWidth="1"/>
    <col min="3" max="3" width="22.5703125" customWidth="1"/>
    <col min="4" max="4" width="26.7109375" customWidth="1"/>
    <col min="5" max="5" width="18.140625" customWidth="1"/>
    <col min="6" max="6" width="72.140625" customWidth="1"/>
    <col min="8" max="8" width="17.42578125" customWidth="1"/>
    <col min="9" max="9" width="14.5703125" customWidth="1"/>
    <col min="10" max="10" width="89.28515625" customWidth="1"/>
    <col min="11" max="11" width="113.5703125" customWidth="1"/>
    <col min="12" max="12" width="18.140625" customWidth="1"/>
    <col min="13" max="13" width="22.7109375" customWidth="1"/>
    <col min="20" max="20" width="20.7109375" customWidth="1"/>
  </cols>
  <sheetData>
    <row r="1" spans="1:28" ht="12.75">
      <c r="A1" s="287" t="s">
        <v>37</v>
      </c>
      <c r="B1" s="288" t="s">
        <v>38</v>
      </c>
      <c r="C1" s="289" t="s">
        <v>39</v>
      </c>
      <c r="D1" s="290" t="s">
        <v>5</v>
      </c>
      <c r="E1" s="288" t="s">
        <v>40</v>
      </c>
      <c r="F1" s="288" t="s">
        <v>42</v>
      </c>
      <c r="G1" s="291" t="s">
        <v>44</v>
      </c>
      <c r="H1" s="292" t="s">
        <v>8</v>
      </c>
      <c r="I1" s="293" t="s">
        <v>47</v>
      </c>
      <c r="J1" s="293" t="s">
        <v>48</v>
      </c>
      <c r="K1" s="293" t="s">
        <v>55</v>
      </c>
      <c r="L1" s="294" t="s">
        <v>57</v>
      </c>
      <c r="M1" s="293" t="s">
        <v>58</v>
      </c>
      <c r="N1" s="295"/>
      <c r="O1" s="296"/>
      <c r="P1" s="297"/>
      <c r="Q1" s="297"/>
      <c r="R1" s="297"/>
      <c r="S1" s="297"/>
      <c r="T1" s="297"/>
      <c r="U1" s="297"/>
      <c r="V1" s="297"/>
      <c r="W1" s="297"/>
      <c r="X1" s="297"/>
      <c r="Y1" s="297"/>
      <c r="Z1" s="297"/>
      <c r="AA1" s="297"/>
      <c r="AB1" s="297"/>
    </row>
    <row r="2" spans="1:28" ht="12.75">
      <c r="A2" s="298" t="s">
        <v>4731</v>
      </c>
      <c r="B2" s="294" t="s">
        <v>4733</v>
      </c>
      <c r="C2" s="45" t="s">
        <v>216</v>
      </c>
      <c r="D2" s="45" t="s">
        <v>4735</v>
      </c>
      <c r="E2" s="299">
        <v>43102</v>
      </c>
      <c r="F2" s="294" t="s">
        <v>4736</v>
      </c>
      <c r="G2" s="294" t="s">
        <v>114</v>
      </c>
      <c r="H2" s="300" t="s">
        <v>223</v>
      </c>
      <c r="I2" s="294" t="s">
        <v>226</v>
      </c>
      <c r="J2" s="295"/>
      <c r="K2" s="294" t="s">
        <v>4742</v>
      </c>
      <c r="L2" s="295"/>
      <c r="M2" s="294" t="s">
        <v>4743</v>
      </c>
      <c r="N2" s="295" t="b">
        <f>IF(AND(G2:G4=DATOS!C$9,H2:H4=DATOS!B$4),ROW(G2:G4))</f>
        <v>0</v>
      </c>
      <c r="O2" s="296"/>
      <c r="P2" s="297"/>
      <c r="Q2" s="297"/>
      <c r="R2" s="297"/>
      <c r="S2" s="297"/>
      <c r="T2" s="297"/>
      <c r="U2" s="297"/>
      <c r="V2" s="297"/>
      <c r="W2" s="297"/>
      <c r="X2" s="297"/>
      <c r="Y2" s="297"/>
      <c r="Z2" s="297"/>
      <c r="AA2" s="297"/>
      <c r="AB2" s="297"/>
    </row>
    <row r="3" spans="1:28" ht="12.75">
      <c r="A3" s="301" t="s">
        <v>4749</v>
      </c>
      <c r="B3" s="294" t="s">
        <v>4750</v>
      </c>
      <c r="C3" s="45" t="s">
        <v>624</v>
      </c>
      <c r="D3" s="45" t="s">
        <v>4647</v>
      </c>
      <c r="E3" s="302">
        <v>43102</v>
      </c>
      <c r="F3" s="303" t="s">
        <v>4753</v>
      </c>
      <c r="G3" s="300" t="s">
        <v>222</v>
      </c>
      <c r="H3" s="300" t="s">
        <v>223</v>
      </c>
      <c r="I3" s="294"/>
      <c r="J3" s="295"/>
      <c r="K3" s="295"/>
      <c r="L3" s="295"/>
      <c r="M3" s="295"/>
      <c r="N3" s="295" t="b">
        <f>IF(AND(G3:G5=DATOS!C$9,H3:H5=DATOS!B$4),ROW(G3:G5))</f>
        <v>0</v>
      </c>
      <c r="O3" s="296"/>
      <c r="P3" s="297"/>
      <c r="Q3" s="297"/>
      <c r="R3" s="297"/>
      <c r="S3" s="297"/>
      <c r="T3" s="297"/>
      <c r="U3" s="297"/>
      <c r="V3" s="297"/>
      <c r="W3" s="297"/>
      <c r="X3" s="297"/>
      <c r="Y3" s="297"/>
      <c r="Z3" s="297"/>
      <c r="AA3" s="297"/>
      <c r="AB3" s="297"/>
    </row>
    <row r="4" spans="1:28" ht="12.75">
      <c r="A4" s="298" t="s">
        <v>4757</v>
      </c>
      <c r="B4" s="294" t="s">
        <v>4758</v>
      </c>
      <c r="C4" s="45" t="s">
        <v>216</v>
      </c>
      <c r="D4" s="45" t="s">
        <v>4735</v>
      </c>
      <c r="E4" s="299">
        <v>43102</v>
      </c>
      <c r="F4" s="294" t="s">
        <v>4762</v>
      </c>
      <c r="G4" s="294" t="s">
        <v>271</v>
      </c>
      <c r="H4" s="300" t="s">
        <v>118</v>
      </c>
      <c r="I4" s="294" t="s">
        <v>226</v>
      </c>
      <c r="J4" s="294" t="s">
        <v>4763</v>
      </c>
      <c r="K4" s="294" t="s">
        <v>4764</v>
      </c>
      <c r="L4" s="295"/>
      <c r="M4" s="294" t="s">
        <v>4743</v>
      </c>
      <c r="N4" s="295" t="b">
        <f>IF(AND(G4:G6=DATOS!C$9,H4:H6=DATOS!B$4),ROW(G4:G6))</f>
        <v>0</v>
      </c>
      <c r="O4" s="296"/>
      <c r="P4" s="297"/>
      <c r="Q4" s="297"/>
      <c r="R4" s="297"/>
      <c r="S4" s="297"/>
      <c r="T4" s="297"/>
      <c r="U4" s="297"/>
      <c r="V4" s="297"/>
      <c r="W4" s="297"/>
      <c r="X4" s="297"/>
      <c r="Y4" s="297"/>
      <c r="Z4" s="297"/>
      <c r="AA4" s="297"/>
      <c r="AB4" s="297"/>
    </row>
    <row r="5" spans="1:28" ht="12.75">
      <c r="A5" s="301" t="s">
        <v>4765</v>
      </c>
      <c r="B5" s="294" t="s">
        <v>4766</v>
      </c>
      <c r="C5" s="45" t="s">
        <v>4767</v>
      </c>
      <c r="D5" s="45" t="s">
        <v>4647</v>
      </c>
      <c r="E5" s="302">
        <v>43102</v>
      </c>
      <c r="F5" s="303" t="s">
        <v>4768</v>
      </c>
      <c r="G5" s="300" t="s">
        <v>271</v>
      </c>
      <c r="H5" s="300" t="s">
        <v>118</v>
      </c>
      <c r="I5" s="294"/>
      <c r="J5" s="295"/>
      <c r="K5" s="295"/>
      <c r="L5" s="295"/>
      <c r="M5" s="295"/>
      <c r="N5" s="295" t="b">
        <f>IF(AND(G5:G7=DATOS!C$9,H5:H7=DATOS!B$4),ROW(G5:G7))</f>
        <v>0</v>
      </c>
      <c r="O5" s="296"/>
      <c r="P5" s="297"/>
      <c r="Q5" s="297"/>
      <c r="R5" s="297"/>
      <c r="S5" s="297"/>
      <c r="T5" s="297"/>
      <c r="U5" s="297"/>
      <c r="V5" s="297"/>
      <c r="W5" s="297"/>
      <c r="X5" s="297"/>
      <c r="Y5" s="297"/>
      <c r="Z5" s="297"/>
      <c r="AA5" s="297"/>
      <c r="AB5" s="297"/>
    </row>
    <row r="6" spans="1:28" ht="12.75">
      <c r="A6" s="301" t="s">
        <v>4771</v>
      </c>
      <c r="B6" s="294" t="s">
        <v>4772</v>
      </c>
      <c r="C6" s="45" t="s">
        <v>263</v>
      </c>
      <c r="D6" s="45" t="s">
        <v>4647</v>
      </c>
      <c r="E6" s="302">
        <v>43102</v>
      </c>
      <c r="F6" s="303" t="s">
        <v>4768</v>
      </c>
      <c r="G6" s="300" t="s">
        <v>271</v>
      </c>
      <c r="H6" s="300" t="s">
        <v>118</v>
      </c>
      <c r="I6" s="294"/>
      <c r="J6" s="295"/>
      <c r="K6" s="295"/>
      <c r="L6" s="295"/>
      <c r="M6" s="295"/>
      <c r="N6" s="295" t="b">
        <f>IF(AND(G6:G8=DATOS!C$9,H6:H8=DATOS!B$4),ROW(G6:G8))</f>
        <v>0</v>
      </c>
      <c r="O6" s="296"/>
      <c r="P6" s="297"/>
      <c r="Q6" s="297"/>
      <c r="R6" s="297"/>
      <c r="S6" s="297"/>
      <c r="T6" s="297"/>
      <c r="U6" s="297"/>
      <c r="V6" s="297"/>
      <c r="W6" s="297"/>
      <c r="X6" s="297"/>
      <c r="Y6" s="297"/>
      <c r="Z6" s="297"/>
      <c r="AA6" s="297"/>
      <c r="AB6" s="297"/>
    </row>
    <row r="7" spans="1:28" ht="12.75">
      <c r="A7" s="301" t="s">
        <v>3837</v>
      </c>
      <c r="B7" s="294" t="s">
        <v>4776</v>
      </c>
      <c r="C7" s="45" t="s">
        <v>4491</v>
      </c>
      <c r="D7" s="45" t="s">
        <v>4647</v>
      </c>
      <c r="E7" s="302">
        <v>43102</v>
      </c>
      <c r="F7" s="303" t="s">
        <v>4768</v>
      </c>
      <c r="G7" s="300" t="s">
        <v>271</v>
      </c>
      <c r="H7" s="300" t="s">
        <v>118</v>
      </c>
      <c r="I7" s="294"/>
      <c r="J7" s="295"/>
      <c r="K7" s="295"/>
      <c r="L7" s="295"/>
      <c r="M7" s="295"/>
      <c r="N7" s="295" t="b">
        <f>IF(AND(G7:G9=DATOS!C$9,H7:H9=DATOS!B$4),ROW(G7:G9))</f>
        <v>0</v>
      </c>
      <c r="O7" s="296"/>
      <c r="P7" s="297"/>
      <c r="Q7" s="297"/>
      <c r="R7" s="297"/>
      <c r="S7" s="297"/>
      <c r="T7" s="297"/>
      <c r="U7" s="297"/>
      <c r="V7" s="297"/>
      <c r="W7" s="297"/>
      <c r="X7" s="297"/>
      <c r="Y7" s="297"/>
      <c r="Z7" s="297"/>
      <c r="AA7" s="297"/>
      <c r="AB7" s="297"/>
    </row>
    <row r="8" spans="1:28" ht="12.75">
      <c r="A8" s="298" t="s">
        <v>2674</v>
      </c>
      <c r="B8" s="294" t="s">
        <v>4778</v>
      </c>
      <c r="C8" s="45" t="s">
        <v>216</v>
      </c>
      <c r="D8" s="45" t="s">
        <v>4779</v>
      </c>
      <c r="E8" s="299">
        <v>43102</v>
      </c>
      <c r="F8" s="294" t="s">
        <v>4780</v>
      </c>
      <c r="G8" s="298" t="s">
        <v>271</v>
      </c>
      <c r="H8" s="300" t="s">
        <v>118</v>
      </c>
      <c r="I8" s="294" t="s">
        <v>226</v>
      </c>
      <c r="J8" s="294" t="s">
        <v>4781</v>
      </c>
      <c r="K8" s="295"/>
      <c r="L8" s="295"/>
      <c r="M8" s="295"/>
      <c r="N8" s="295" t="b">
        <f>IF(AND(G8:G10=DATOS!C$9,H8:H10=DATOS!B$4),ROW(G8:G10))</f>
        <v>0</v>
      </c>
      <c r="O8" s="296"/>
      <c r="P8" s="297"/>
      <c r="Q8" s="297"/>
      <c r="R8" s="297"/>
      <c r="S8" s="297"/>
      <c r="T8" s="297"/>
      <c r="U8" s="297"/>
      <c r="V8" s="297"/>
      <c r="W8" s="297"/>
      <c r="X8" s="297"/>
      <c r="Y8" s="297"/>
      <c r="Z8" s="297"/>
      <c r="AA8" s="297"/>
      <c r="AB8" s="297"/>
    </row>
    <row r="9" spans="1:28" ht="12.75">
      <c r="A9" s="301" t="s">
        <v>4786</v>
      </c>
      <c r="B9" s="294"/>
      <c r="C9" s="45" t="s">
        <v>4788</v>
      </c>
      <c r="D9" s="45" t="s">
        <v>4789</v>
      </c>
      <c r="E9" s="302">
        <v>43102</v>
      </c>
      <c r="F9" s="303" t="s">
        <v>4790</v>
      </c>
      <c r="G9" s="300" t="s">
        <v>362</v>
      </c>
      <c r="H9" s="300" t="s">
        <v>118</v>
      </c>
      <c r="I9" s="294" t="s">
        <v>226</v>
      </c>
      <c r="J9" s="294" t="s">
        <v>4791</v>
      </c>
      <c r="K9" s="294" t="s">
        <v>4791</v>
      </c>
      <c r="L9" s="295"/>
      <c r="M9" s="294" t="s">
        <v>4792</v>
      </c>
      <c r="N9" s="295" t="b">
        <f>IF(AND(G9:G11=DATOS!C$9,H9:H11=DATOS!B$4),ROW(G9:G11))</f>
        <v>0</v>
      </c>
      <c r="O9" s="296"/>
      <c r="P9" s="297"/>
      <c r="Q9" s="297"/>
      <c r="R9" s="297"/>
      <c r="S9" s="297"/>
      <c r="T9" s="297"/>
      <c r="U9" s="297"/>
      <c r="V9" s="297"/>
      <c r="W9" s="297"/>
      <c r="X9" s="297"/>
      <c r="Y9" s="297"/>
      <c r="Z9" s="297"/>
      <c r="AA9" s="297"/>
      <c r="AB9" s="297"/>
    </row>
    <row r="10" spans="1:28" ht="12.75">
      <c r="A10" s="301" t="s">
        <v>4795</v>
      </c>
      <c r="B10" s="294"/>
      <c r="C10" s="45" t="s">
        <v>4788</v>
      </c>
      <c r="D10" s="45" t="s">
        <v>4798</v>
      </c>
      <c r="E10" s="302">
        <v>43102</v>
      </c>
      <c r="F10" s="303" t="s">
        <v>4790</v>
      </c>
      <c r="G10" s="300" t="s">
        <v>362</v>
      </c>
      <c r="H10" s="300" t="s">
        <v>118</v>
      </c>
      <c r="I10" s="294"/>
      <c r="J10" s="295"/>
      <c r="K10" s="295"/>
      <c r="L10" s="295"/>
      <c r="M10" s="295"/>
      <c r="N10" s="295" t="b">
        <f>IF(AND(G10:G12=DATOS!C$9,H10:H12=DATOS!B$4),ROW(G10:G12))</f>
        <v>0</v>
      </c>
      <c r="O10" s="296"/>
      <c r="P10" s="297"/>
      <c r="Q10" s="297"/>
      <c r="R10" s="297"/>
      <c r="S10" s="297"/>
      <c r="T10" s="297"/>
      <c r="U10" s="297"/>
      <c r="V10" s="297"/>
      <c r="W10" s="297"/>
      <c r="X10" s="297"/>
      <c r="Y10" s="297"/>
      <c r="Z10" s="297"/>
      <c r="AA10" s="297"/>
      <c r="AB10" s="297"/>
    </row>
    <row r="11" spans="1:28" ht="12.75">
      <c r="A11" s="301" t="s">
        <v>4799</v>
      </c>
      <c r="B11" s="294" t="s">
        <v>4801</v>
      </c>
      <c r="C11" s="45" t="s">
        <v>624</v>
      </c>
      <c r="D11" s="45" t="s">
        <v>4647</v>
      </c>
      <c r="E11" s="302">
        <v>43103</v>
      </c>
      <c r="F11" s="303" t="s">
        <v>4803</v>
      </c>
      <c r="G11" s="300" t="s">
        <v>114</v>
      </c>
      <c r="H11" s="300" t="s">
        <v>223</v>
      </c>
      <c r="I11" s="294"/>
      <c r="J11" s="294" t="s">
        <v>4805</v>
      </c>
      <c r="K11" s="304" t="s">
        <v>4806</v>
      </c>
      <c r="L11" s="295"/>
      <c r="M11" s="294" t="s">
        <v>4652</v>
      </c>
      <c r="N11" s="295" t="b">
        <f>IF(AND(G11:G13=DATOS!C$9,H11:H13=DATOS!B$4),ROW(G11:G13))</f>
        <v>0</v>
      </c>
      <c r="O11" s="296"/>
      <c r="P11" s="297"/>
      <c r="Q11" s="297"/>
      <c r="R11" s="297"/>
      <c r="S11" s="297"/>
      <c r="T11" s="297"/>
      <c r="U11" s="297"/>
      <c r="V11" s="297"/>
      <c r="W11" s="297"/>
      <c r="X11" s="297"/>
      <c r="Y11" s="297"/>
      <c r="Z11" s="297"/>
      <c r="AA11" s="297"/>
      <c r="AB11" s="297"/>
    </row>
    <row r="12" spans="1:28" ht="12.75">
      <c r="A12" s="298" t="s">
        <v>4811</v>
      </c>
      <c r="B12" s="294" t="s">
        <v>4778</v>
      </c>
      <c r="C12" s="45" t="s">
        <v>216</v>
      </c>
      <c r="D12" s="45" t="s">
        <v>4813</v>
      </c>
      <c r="E12" s="299">
        <v>43103</v>
      </c>
      <c r="F12" s="294" t="s">
        <v>4768</v>
      </c>
      <c r="G12" s="300" t="s">
        <v>271</v>
      </c>
      <c r="H12" s="300" t="s">
        <v>118</v>
      </c>
      <c r="I12" s="294"/>
      <c r="J12" s="295"/>
      <c r="K12" s="295"/>
      <c r="L12" s="295"/>
      <c r="M12" s="295"/>
      <c r="N12" s="295" t="b">
        <f>IF(AND(G12:G14=DATOS!C$9,H12:H14=DATOS!B$4),ROW(G12:G14))</f>
        <v>0</v>
      </c>
      <c r="O12" s="296"/>
      <c r="P12" s="297"/>
      <c r="Q12" s="297"/>
      <c r="R12" s="297"/>
      <c r="S12" s="297"/>
      <c r="T12" s="297"/>
      <c r="U12" s="297"/>
      <c r="V12" s="297"/>
      <c r="W12" s="297"/>
      <c r="X12" s="297"/>
      <c r="Y12" s="297"/>
      <c r="Z12" s="297"/>
      <c r="AA12" s="297"/>
      <c r="AB12" s="297"/>
    </row>
    <row r="13" spans="1:28" ht="12.75">
      <c r="A13" s="301" t="s">
        <v>4815</v>
      </c>
      <c r="B13" s="294" t="s">
        <v>4816</v>
      </c>
      <c r="C13" s="45" t="s">
        <v>4817</v>
      </c>
      <c r="D13" s="45" t="s">
        <v>4647</v>
      </c>
      <c r="E13" s="302">
        <v>43103</v>
      </c>
      <c r="F13" s="303" t="s">
        <v>4768</v>
      </c>
      <c r="G13" s="300" t="s">
        <v>271</v>
      </c>
      <c r="H13" s="300" t="s">
        <v>118</v>
      </c>
      <c r="I13" s="294"/>
      <c r="J13" s="295"/>
      <c r="K13" s="295"/>
      <c r="L13" s="295"/>
      <c r="M13" s="295"/>
      <c r="N13" s="295" t="b">
        <f>IF(AND(G13:G15=DATOS!C$9,H13:H15=DATOS!B$4),ROW(G13:G15))</f>
        <v>0</v>
      </c>
      <c r="O13" s="296"/>
      <c r="P13" s="297"/>
      <c r="Q13" s="297"/>
      <c r="R13" s="297"/>
      <c r="S13" s="297"/>
      <c r="T13" s="297"/>
      <c r="U13" s="297"/>
      <c r="V13" s="297"/>
      <c r="W13" s="297"/>
      <c r="X13" s="297"/>
      <c r="Y13" s="297"/>
      <c r="Z13" s="297"/>
      <c r="AA13" s="297"/>
      <c r="AB13" s="297"/>
    </row>
    <row r="14" spans="1:28" ht="12.75">
      <c r="A14" s="301" t="s">
        <v>4821</v>
      </c>
      <c r="B14" s="294" t="s">
        <v>4822</v>
      </c>
      <c r="C14" s="45" t="s">
        <v>263</v>
      </c>
      <c r="D14" s="45" t="s">
        <v>4647</v>
      </c>
      <c r="E14" s="302">
        <v>43103</v>
      </c>
      <c r="F14" s="303" t="s">
        <v>4768</v>
      </c>
      <c r="G14" s="300" t="s">
        <v>271</v>
      </c>
      <c r="H14" s="300" t="s">
        <v>118</v>
      </c>
      <c r="I14" s="294"/>
      <c r="J14" s="294" t="s">
        <v>4825</v>
      </c>
      <c r="K14" s="294" t="s">
        <v>4826</v>
      </c>
      <c r="L14" s="295"/>
      <c r="M14" s="294" t="s">
        <v>4652</v>
      </c>
      <c r="N14" s="295" t="b">
        <f>IF(AND(G14:G16=DATOS!C$9,H14:H16=DATOS!B$4),ROW(G14:G16))</f>
        <v>0</v>
      </c>
      <c r="O14" s="296"/>
      <c r="P14" s="297"/>
      <c r="Q14" s="297"/>
      <c r="R14" s="297"/>
      <c r="S14" s="297"/>
      <c r="T14" s="297"/>
      <c r="U14" s="297"/>
      <c r="V14" s="297"/>
      <c r="W14" s="297"/>
      <c r="X14" s="297"/>
      <c r="Y14" s="297"/>
      <c r="Z14" s="297"/>
      <c r="AA14" s="297"/>
      <c r="AB14" s="297"/>
    </row>
    <row r="15" spans="1:28" ht="12.75">
      <c r="A15" s="301" t="s">
        <v>4827</v>
      </c>
      <c r="B15" s="294" t="s">
        <v>4828</v>
      </c>
      <c r="C15" s="45" t="s">
        <v>263</v>
      </c>
      <c r="D15" s="45" t="s">
        <v>4647</v>
      </c>
      <c r="E15" s="302">
        <v>43103</v>
      </c>
      <c r="F15" s="303" t="s">
        <v>4768</v>
      </c>
      <c r="G15" s="300" t="s">
        <v>271</v>
      </c>
      <c r="H15" s="300" t="s">
        <v>118</v>
      </c>
      <c r="I15" s="294"/>
      <c r="J15" s="295"/>
      <c r="K15" s="295"/>
      <c r="L15" s="295"/>
      <c r="M15" s="295"/>
      <c r="N15" s="295" t="b">
        <f>IF(AND(G15:G17=DATOS!C$9,H15:H17=DATOS!B$4),ROW(G15:G17))</f>
        <v>0</v>
      </c>
      <c r="O15" s="296"/>
      <c r="P15" s="297"/>
      <c r="Q15" s="297"/>
      <c r="R15" s="297"/>
      <c r="S15" s="297"/>
      <c r="T15" s="297"/>
      <c r="U15" s="297"/>
      <c r="V15" s="297"/>
      <c r="W15" s="297"/>
      <c r="X15" s="297"/>
      <c r="Y15" s="297"/>
      <c r="Z15" s="297"/>
      <c r="AA15" s="297"/>
      <c r="AB15" s="297"/>
    </row>
    <row r="16" spans="1:28" ht="12.75">
      <c r="A16" s="301" t="s">
        <v>4832</v>
      </c>
      <c r="B16" s="294" t="s">
        <v>4833</v>
      </c>
      <c r="C16" s="45" t="s">
        <v>216</v>
      </c>
      <c r="D16" s="45" t="s">
        <v>4647</v>
      </c>
      <c r="E16" s="302">
        <v>43103</v>
      </c>
      <c r="F16" s="303" t="s">
        <v>4768</v>
      </c>
      <c r="G16" s="300" t="s">
        <v>271</v>
      </c>
      <c r="H16" s="300" t="s">
        <v>118</v>
      </c>
      <c r="I16" s="294"/>
      <c r="J16" s="294"/>
      <c r="K16" s="295"/>
      <c r="L16" s="295"/>
      <c r="M16" s="295"/>
      <c r="N16" s="295" t="b">
        <f>IF(AND(G16:G18=DATOS!C$9,H16:H18=DATOS!B$4),ROW(G16:G18))</f>
        <v>0</v>
      </c>
      <c r="O16" s="296"/>
      <c r="P16" s="297"/>
      <c r="Q16" s="297"/>
      <c r="R16" s="297"/>
      <c r="S16" s="297"/>
      <c r="T16" s="297"/>
      <c r="U16" s="297"/>
      <c r="V16" s="297"/>
      <c r="W16" s="297"/>
      <c r="X16" s="297"/>
      <c r="Y16" s="297"/>
      <c r="Z16" s="297"/>
      <c r="AA16" s="297"/>
      <c r="AB16" s="297"/>
    </row>
    <row r="17" spans="1:28" ht="12.75">
      <c r="A17" s="301" t="s">
        <v>4836</v>
      </c>
      <c r="B17" s="294" t="s">
        <v>4837</v>
      </c>
      <c r="C17" s="45" t="s">
        <v>216</v>
      </c>
      <c r="D17" s="45" t="s">
        <v>4798</v>
      </c>
      <c r="E17" s="302">
        <v>43103</v>
      </c>
      <c r="F17" s="303" t="s">
        <v>4838</v>
      </c>
      <c r="G17" s="300" t="s">
        <v>114</v>
      </c>
      <c r="H17" s="300" t="s">
        <v>223</v>
      </c>
      <c r="I17" s="294"/>
      <c r="J17" s="294" t="s">
        <v>4839</v>
      </c>
      <c r="K17" s="294" t="s">
        <v>4840</v>
      </c>
      <c r="L17" s="295"/>
      <c r="M17" s="294" t="s">
        <v>4841</v>
      </c>
      <c r="N17" s="295" t="b">
        <f>IF(AND(G17:G19=DATOS!C$9,H17:H19=DATOS!B$4),ROW(G17:G19))</f>
        <v>0</v>
      </c>
      <c r="O17" s="296"/>
      <c r="P17" s="297"/>
      <c r="Q17" s="297"/>
      <c r="R17" s="297"/>
      <c r="S17" s="297"/>
      <c r="T17" s="297"/>
      <c r="U17" s="297"/>
      <c r="V17" s="297"/>
      <c r="W17" s="297"/>
      <c r="X17" s="297"/>
      <c r="Y17" s="297"/>
      <c r="Z17" s="297"/>
      <c r="AA17" s="297"/>
      <c r="AB17" s="297"/>
    </row>
    <row r="18" spans="1:28" ht="20.25" customHeight="1">
      <c r="A18" s="301" t="s">
        <v>4844</v>
      </c>
      <c r="B18" s="294"/>
      <c r="C18" s="45"/>
      <c r="D18" s="45" t="s">
        <v>4798</v>
      </c>
      <c r="E18" s="302">
        <v>43103</v>
      </c>
      <c r="F18" s="303" t="s">
        <v>4845</v>
      </c>
      <c r="G18" s="300" t="s">
        <v>4846</v>
      </c>
      <c r="H18" s="300" t="s">
        <v>223</v>
      </c>
      <c r="I18" s="294"/>
      <c r="J18" s="295"/>
      <c r="K18" s="295"/>
      <c r="L18" s="295"/>
      <c r="M18" s="295"/>
      <c r="N18" s="295" t="b">
        <f>IF(AND(G18:G20=DATOS!C$9,H18:H20=DATOS!B$4),ROW(G18:G20))</f>
        <v>0</v>
      </c>
      <c r="O18" s="296"/>
      <c r="P18" s="297"/>
      <c r="Q18" s="297"/>
      <c r="R18" s="297"/>
      <c r="S18" s="297"/>
      <c r="T18" s="297"/>
      <c r="U18" s="297"/>
      <c r="V18" s="297"/>
      <c r="W18" s="297"/>
      <c r="X18" s="297"/>
      <c r="Y18" s="297"/>
      <c r="Z18" s="297"/>
      <c r="AA18" s="297"/>
      <c r="AB18" s="297"/>
    </row>
    <row r="19" spans="1:28" ht="20.25" customHeight="1">
      <c r="A19" s="301" t="s">
        <v>4848</v>
      </c>
      <c r="B19" s="294" t="s">
        <v>4850</v>
      </c>
      <c r="C19" s="45" t="s">
        <v>380</v>
      </c>
      <c r="D19" s="45" t="s">
        <v>4798</v>
      </c>
      <c r="E19" s="302">
        <v>43103</v>
      </c>
      <c r="F19" s="303" t="s">
        <v>4851</v>
      </c>
      <c r="G19" s="300" t="s">
        <v>114</v>
      </c>
      <c r="H19" s="300" t="s">
        <v>223</v>
      </c>
      <c r="I19" s="294"/>
      <c r="J19" s="305" t="s">
        <v>4853</v>
      </c>
      <c r="K19" s="305" t="s">
        <v>4808</v>
      </c>
      <c r="L19" s="295"/>
      <c r="M19" s="305" t="s">
        <v>4659</v>
      </c>
      <c r="N19" s="295" t="b">
        <f>IF(AND(G19:G21=DATOS!C$9,H19:H21=DATOS!B$4),ROW(G19:G21))</f>
        <v>0</v>
      </c>
      <c r="O19" s="296"/>
      <c r="P19" s="297"/>
      <c r="Q19" s="297"/>
      <c r="R19" s="297"/>
      <c r="S19" s="297"/>
      <c r="T19" s="297"/>
      <c r="U19" s="297"/>
      <c r="V19" s="297"/>
      <c r="W19" s="297"/>
      <c r="X19" s="297"/>
      <c r="Y19" s="297"/>
      <c r="Z19" s="297"/>
      <c r="AA19" s="297"/>
      <c r="AB19" s="297"/>
    </row>
    <row r="20" spans="1:28" ht="20.25" customHeight="1">
      <c r="A20" s="301" t="s">
        <v>4855</v>
      </c>
      <c r="B20" s="294" t="s">
        <v>4856</v>
      </c>
      <c r="C20" s="45" t="s">
        <v>216</v>
      </c>
      <c r="D20" s="45" t="s">
        <v>4798</v>
      </c>
      <c r="E20" s="302">
        <v>43103</v>
      </c>
      <c r="F20" s="303" t="s">
        <v>4857</v>
      </c>
      <c r="G20" s="300" t="s">
        <v>114</v>
      </c>
      <c r="H20" s="300" t="s">
        <v>223</v>
      </c>
      <c r="I20" s="294"/>
      <c r="J20" s="305" t="s">
        <v>4805</v>
      </c>
      <c r="K20" s="305" t="s">
        <v>4858</v>
      </c>
      <c r="L20" s="295"/>
      <c r="M20" s="305" t="s">
        <v>4841</v>
      </c>
      <c r="N20" s="295" t="b">
        <f>IF(AND(G20:G22=DATOS!C$9,H20:H22=DATOS!B$4),ROW(G20:G22))</f>
        <v>0</v>
      </c>
      <c r="O20" s="296"/>
      <c r="P20" s="297"/>
      <c r="Q20" s="297"/>
      <c r="R20" s="297"/>
      <c r="S20" s="297"/>
      <c r="T20" s="297"/>
      <c r="U20" s="297"/>
      <c r="V20" s="297"/>
      <c r="W20" s="297"/>
      <c r="X20" s="297"/>
      <c r="Y20" s="297"/>
      <c r="Z20" s="297"/>
      <c r="AA20" s="297"/>
      <c r="AB20" s="297"/>
    </row>
    <row r="21" spans="1:28" ht="20.25" customHeight="1">
      <c r="A21" s="301" t="s">
        <v>4860</v>
      </c>
      <c r="B21" s="294" t="s">
        <v>4861</v>
      </c>
      <c r="C21" s="45" t="s">
        <v>478</v>
      </c>
      <c r="D21" s="45" t="s">
        <v>4798</v>
      </c>
      <c r="E21" s="302">
        <v>43103</v>
      </c>
      <c r="F21" s="303" t="s">
        <v>4768</v>
      </c>
      <c r="G21" s="300" t="s">
        <v>271</v>
      </c>
      <c r="H21" s="300" t="s">
        <v>223</v>
      </c>
      <c r="I21" s="294"/>
      <c r="J21" s="294" t="s">
        <v>4805</v>
      </c>
      <c r="K21" s="294" t="s">
        <v>4862</v>
      </c>
      <c r="L21" s="295"/>
      <c r="M21" s="294" t="s">
        <v>4841</v>
      </c>
      <c r="N21" s="295" t="b">
        <f>IF(AND(G21:G23=DATOS!C$9,H21:H23=DATOS!B$4),ROW(G21:G23))</f>
        <v>0</v>
      </c>
      <c r="O21" s="296"/>
      <c r="P21" s="297"/>
      <c r="Q21" s="297"/>
      <c r="R21" s="297"/>
      <c r="S21" s="297"/>
      <c r="T21" s="297"/>
      <c r="U21" s="297"/>
      <c r="V21" s="297"/>
      <c r="W21" s="297"/>
      <c r="X21" s="297"/>
      <c r="Y21" s="297"/>
      <c r="Z21" s="297"/>
      <c r="AA21" s="297"/>
      <c r="AB21" s="297"/>
    </row>
    <row r="22" spans="1:28" ht="20.25" customHeight="1">
      <c r="A22" s="301" t="s">
        <v>4865</v>
      </c>
      <c r="B22" s="294" t="s">
        <v>4866</v>
      </c>
      <c r="C22" s="45" t="s">
        <v>216</v>
      </c>
      <c r="D22" s="45" t="s">
        <v>4647</v>
      </c>
      <c r="E22" s="302">
        <v>43102</v>
      </c>
      <c r="F22" s="303" t="s">
        <v>4768</v>
      </c>
      <c r="G22" s="300" t="s">
        <v>271</v>
      </c>
      <c r="H22" s="300" t="s">
        <v>118</v>
      </c>
      <c r="I22" s="294"/>
      <c r="J22" s="295"/>
      <c r="K22" s="295"/>
      <c r="L22" s="295"/>
      <c r="M22" s="295"/>
      <c r="N22" s="295" t="b">
        <f>IF(AND(G22:G24=DATOS!C$9,H22:H24=DATOS!B$4),ROW(G22:G24))</f>
        <v>0</v>
      </c>
      <c r="O22" s="296"/>
      <c r="P22" s="297"/>
      <c r="Q22" s="297"/>
      <c r="R22" s="297"/>
      <c r="S22" s="297"/>
      <c r="T22" s="297"/>
      <c r="U22" s="297"/>
      <c r="V22" s="297"/>
      <c r="W22" s="297"/>
      <c r="X22" s="297"/>
      <c r="Y22" s="297"/>
      <c r="Z22" s="297"/>
      <c r="AA22" s="297"/>
      <c r="AB22" s="297"/>
    </row>
    <row r="23" spans="1:28" ht="20.25" customHeight="1">
      <c r="A23" s="301" t="s">
        <v>4870</v>
      </c>
      <c r="B23" s="294" t="s">
        <v>4871</v>
      </c>
      <c r="C23" s="45" t="s">
        <v>624</v>
      </c>
      <c r="D23" s="45" t="s">
        <v>4798</v>
      </c>
      <c r="E23" s="302">
        <v>43103</v>
      </c>
      <c r="F23" s="303" t="s">
        <v>4768</v>
      </c>
      <c r="G23" s="300" t="s">
        <v>271</v>
      </c>
      <c r="H23" s="300" t="s">
        <v>118</v>
      </c>
      <c r="I23" s="294"/>
      <c r="J23" s="295"/>
      <c r="K23" s="295"/>
      <c r="L23" s="295"/>
      <c r="M23" s="295"/>
      <c r="N23" s="295" t="b">
        <f>IF(AND(G23:G25=DATOS!C$9,H23:H25=DATOS!B$4),ROW(G23:G25))</f>
        <v>0</v>
      </c>
      <c r="O23" s="296"/>
      <c r="P23" s="297"/>
      <c r="Q23" s="297"/>
      <c r="R23" s="297"/>
      <c r="S23" s="297"/>
      <c r="T23" s="297"/>
      <c r="U23" s="297"/>
      <c r="V23" s="297"/>
      <c r="W23" s="297"/>
      <c r="X23" s="297"/>
      <c r="Y23" s="297"/>
      <c r="Z23" s="297"/>
      <c r="AA23" s="297"/>
      <c r="AB23" s="297"/>
    </row>
    <row r="24" spans="1:28" ht="20.25" customHeight="1">
      <c r="A24" s="301" t="s">
        <v>4873</v>
      </c>
      <c r="B24" s="294" t="s">
        <v>4875</v>
      </c>
      <c r="C24" s="45" t="s">
        <v>216</v>
      </c>
      <c r="D24" s="45" t="s">
        <v>4798</v>
      </c>
      <c r="E24" s="302">
        <v>43103</v>
      </c>
      <c r="F24" s="303" t="s">
        <v>4768</v>
      </c>
      <c r="G24" s="300" t="s">
        <v>271</v>
      </c>
      <c r="H24" s="300" t="s">
        <v>223</v>
      </c>
      <c r="I24" s="294"/>
      <c r="J24" s="295"/>
      <c r="K24" s="295"/>
      <c r="L24" s="295"/>
      <c r="M24" s="295"/>
      <c r="N24" s="295" t="b">
        <f>IF(AND(G24:G26=DATOS!C$9,H24:H26=DATOS!B$4),ROW(G24:G26))</f>
        <v>0</v>
      </c>
      <c r="O24" s="296"/>
      <c r="P24" s="297"/>
      <c r="Q24" s="297"/>
      <c r="R24" s="297"/>
      <c r="S24" s="297"/>
      <c r="T24" s="297"/>
      <c r="U24" s="297"/>
      <c r="V24" s="297"/>
      <c r="W24" s="297"/>
      <c r="X24" s="297"/>
      <c r="Y24" s="297"/>
      <c r="Z24" s="297"/>
      <c r="AA24" s="297"/>
      <c r="AB24" s="297"/>
    </row>
    <row r="25" spans="1:28" ht="20.25" customHeight="1">
      <c r="A25" s="301" t="s">
        <v>4878</v>
      </c>
      <c r="B25" s="294" t="s">
        <v>4879</v>
      </c>
      <c r="C25" s="45" t="s">
        <v>624</v>
      </c>
      <c r="D25" s="45" t="s">
        <v>4798</v>
      </c>
      <c r="E25" s="302">
        <v>43103</v>
      </c>
      <c r="F25" s="303" t="s">
        <v>4768</v>
      </c>
      <c r="G25" s="300" t="s">
        <v>271</v>
      </c>
      <c r="H25" s="300" t="s">
        <v>223</v>
      </c>
      <c r="I25" s="294"/>
      <c r="J25" s="295"/>
      <c r="K25" s="295"/>
      <c r="L25" s="295"/>
      <c r="M25" s="295"/>
      <c r="N25" s="295" t="b">
        <f>IF(AND(G25:G27=DATOS!C$9,H25:H27=DATOS!B$4),ROW(G25:G27))</f>
        <v>0</v>
      </c>
      <c r="O25" s="296"/>
      <c r="P25" s="297"/>
      <c r="Q25" s="297"/>
      <c r="R25" s="297"/>
      <c r="S25" s="297"/>
      <c r="T25" s="297"/>
      <c r="U25" s="297"/>
      <c r="V25" s="297"/>
      <c r="W25" s="297"/>
      <c r="X25" s="297"/>
      <c r="Y25" s="297"/>
      <c r="Z25" s="297"/>
      <c r="AA25" s="297"/>
      <c r="AB25" s="297"/>
    </row>
    <row r="26" spans="1:28" ht="20.25" customHeight="1">
      <c r="A26" s="301" t="s">
        <v>4884</v>
      </c>
      <c r="B26" s="294" t="s">
        <v>4886</v>
      </c>
      <c r="C26" s="45" t="s">
        <v>263</v>
      </c>
      <c r="D26" s="45" t="s">
        <v>4647</v>
      </c>
      <c r="E26" s="302">
        <v>43104</v>
      </c>
      <c r="F26" s="303" t="s">
        <v>4768</v>
      </c>
      <c r="G26" s="300" t="s">
        <v>271</v>
      </c>
      <c r="H26" s="300" t="s">
        <v>118</v>
      </c>
      <c r="I26" s="294"/>
      <c r="J26" s="295"/>
      <c r="K26" s="295"/>
      <c r="L26" s="295"/>
      <c r="M26" s="295"/>
      <c r="N26" s="295" t="b">
        <f>IF(AND(G26:G28=DATOS!C$9,H26:H28=DATOS!B$4),ROW(G26:G28))</f>
        <v>0</v>
      </c>
      <c r="O26" s="296"/>
      <c r="P26" s="297"/>
      <c r="Q26" s="297"/>
      <c r="R26" s="297"/>
      <c r="S26" s="297"/>
      <c r="T26" s="297"/>
      <c r="U26" s="297"/>
      <c r="V26" s="297"/>
      <c r="W26" s="297"/>
      <c r="X26" s="297"/>
      <c r="Y26" s="297"/>
      <c r="Z26" s="297"/>
      <c r="AA26" s="297"/>
      <c r="AB26" s="297"/>
    </row>
    <row r="27" spans="1:28" ht="20.25" customHeight="1">
      <c r="A27" s="301" t="s">
        <v>4887</v>
      </c>
      <c r="B27" s="294" t="s">
        <v>4888</v>
      </c>
      <c r="C27" s="45" t="s">
        <v>624</v>
      </c>
      <c r="D27" s="45" t="s">
        <v>4647</v>
      </c>
      <c r="E27" s="302">
        <v>43104</v>
      </c>
      <c r="F27" s="303" t="s">
        <v>4768</v>
      </c>
      <c r="G27" s="300" t="s">
        <v>271</v>
      </c>
      <c r="H27" s="300" t="s">
        <v>118</v>
      </c>
      <c r="I27" s="294"/>
      <c r="J27" s="295"/>
      <c r="K27" s="295"/>
      <c r="L27" s="295"/>
      <c r="M27" s="295"/>
      <c r="N27" s="295" t="b">
        <f>IF(AND(G27:G29=DATOS!C$9,H27:H29=DATOS!B$4),ROW(G27:G29))</f>
        <v>0</v>
      </c>
      <c r="O27" s="296"/>
      <c r="P27" s="297"/>
      <c r="Q27" s="297"/>
      <c r="R27" s="297"/>
      <c r="S27" s="297"/>
      <c r="T27" s="297"/>
      <c r="U27" s="297"/>
      <c r="V27" s="297"/>
      <c r="W27" s="297"/>
      <c r="X27" s="297"/>
      <c r="Y27" s="297"/>
      <c r="Z27" s="297"/>
      <c r="AA27" s="297"/>
      <c r="AB27" s="297"/>
    </row>
    <row r="28" spans="1:28" ht="12.75">
      <c r="A28" s="301" t="s">
        <v>4891</v>
      </c>
      <c r="B28" s="294"/>
      <c r="C28" s="45" t="s">
        <v>4726</v>
      </c>
      <c r="D28" s="45" t="s">
        <v>4798</v>
      </c>
      <c r="E28" s="302">
        <v>43104</v>
      </c>
      <c r="F28" s="303" t="s">
        <v>4892</v>
      </c>
      <c r="G28" s="300" t="s">
        <v>362</v>
      </c>
      <c r="H28" s="300" t="s">
        <v>118</v>
      </c>
      <c r="I28" s="294"/>
      <c r="J28" s="294" t="s">
        <v>4893</v>
      </c>
      <c r="K28" s="295"/>
      <c r="L28" s="295"/>
      <c r="M28" s="295"/>
      <c r="N28" s="295" t="b">
        <f>IF(AND(G28:G30=DATOS!C$9,H28:H30=DATOS!B$4),ROW(G28:G30))</f>
        <v>0</v>
      </c>
      <c r="O28" s="296"/>
      <c r="P28" s="297"/>
      <c r="Q28" s="297"/>
      <c r="R28" s="297"/>
      <c r="S28" s="297"/>
      <c r="T28" s="297"/>
      <c r="U28" s="297"/>
      <c r="V28" s="297"/>
      <c r="W28" s="297"/>
      <c r="X28" s="297"/>
      <c r="Y28" s="297"/>
      <c r="Z28" s="297"/>
      <c r="AA28" s="297"/>
      <c r="AB28" s="297"/>
    </row>
    <row r="29" spans="1:28" ht="12.75">
      <c r="A29" s="301" t="s">
        <v>4896</v>
      </c>
      <c r="B29" s="294"/>
      <c r="C29" s="45" t="s">
        <v>4788</v>
      </c>
      <c r="D29" s="45" t="s">
        <v>4798</v>
      </c>
      <c r="E29" s="302">
        <v>43104</v>
      </c>
      <c r="F29" s="303" t="s">
        <v>4897</v>
      </c>
      <c r="G29" s="300" t="s">
        <v>362</v>
      </c>
      <c r="H29" s="300" t="s">
        <v>118</v>
      </c>
      <c r="I29" s="294"/>
      <c r="J29" s="294" t="s">
        <v>4893</v>
      </c>
      <c r="K29" s="295"/>
      <c r="L29" s="295"/>
      <c r="M29" s="295"/>
      <c r="N29" s="295" t="b">
        <f>IF(AND(G29:G31=DATOS!C$9,H29:H31=DATOS!B$4),ROW(G29:G31))</f>
        <v>0</v>
      </c>
      <c r="O29" s="296"/>
      <c r="P29" s="297"/>
      <c r="Q29" s="297"/>
      <c r="R29" s="297"/>
      <c r="S29" s="297"/>
      <c r="T29" s="297"/>
      <c r="U29" s="297"/>
      <c r="V29" s="297"/>
      <c r="W29" s="297"/>
      <c r="X29" s="297"/>
      <c r="Y29" s="297"/>
      <c r="Z29" s="297"/>
      <c r="AA29" s="297"/>
      <c r="AB29" s="297"/>
    </row>
    <row r="30" spans="1:28" ht="12.75">
      <c r="A30" s="301" t="s">
        <v>4898</v>
      </c>
      <c r="B30" s="294" t="s">
        <v>4900</v>
      </c>
      <c r="C30" s="45" t="s">
        <v>216</v>
      </c>
      <c r="D30" s="45" t="s">
        <v>4798</v>
      </c>
      <c r="E30" s="302">
        <v>43104</v>
      </c>
      <c r="F30" s="303" t="s">
        <v>4902</v>
      </c>
      <c r="G30" s="300" t="s">
        <v>222</v>
      </c>
      <c r="H30" s="300" t="s">
        <v>223</v>
      </c>
      <c r="I30" s="294"/>
      <c r="J30" s="294" t="s">
        <v>4904</v>
      </c>
      <c r="K30" s="294" t="s">
        <v>4805</v>
      </c>
      <c r="L30" s="295"/>
      <c r="M30" s="294" t="s">
        <v>4841</v>
      </c>
      <c r="N30" s="295" t="b">
        <f>IF(AND(G30:G32=DATOS!C$9,H30:H32=DATOS!B$4),ROW(G30:G32))</f>
        <v>0</v>
      </c>
      <c r="O30" s="296"/>
      <c r="P30" s="297"/>
      <c r="Q30" s="297"/>
      <c r="R30" s="297"/>
      <c r="S30" s="297"/>
      <c r="T30" s="297"/>
      <c r="U30" s="297"/>
      <c r="V30" s="297"/>
      <c r="W30" s="297"/>
      <c r="X30" s="297"/>
      <c r="Y30" s="297"/>
      <c r="Z30" s="297"/>
      <c r="AA30" s="297"/>
      <c r="AB30" s="297"/>
    </row>
    <row r="31" spans="1:28" ht="12.75">
      <c r="A31" s="298" t="s">
        <v>4907</v>
      </c>
      <c r="B31" s="294" t="s">
        <v>4729</v>
      </c>
      <c r="C31" s="45" t="s">
        <v>624</v>
      </c>
      <c r="D31" s="45" t="s">
        <v>4813</v>
      </c>
      <c r="E31" s="299">
        <v>43105</v>
      </c>
      <c r="F31" s="294" t="s">
        <v>4910</v>
      </c>
      <c r="G31" s="300" t="s">
        <v>271</v>
      </c>
      <c r="H31" s="300" t="s">
        <v>223</v>
      </c>
      <c r="I31" s="294"/>
      <c r="J31" s="295"/>
      <c r="K31" s="295"/>
      <c r="L31" s="295"/>
      <c r="M31" s="295"/>
      <c r="N31" s="295" t="b">
        <f>IF(AND(G31:G33=DATOS!C$9,H31:H33=DATOS!B$4),ROW(G31:G33))</f>
        <v>0</v>
      </c>
      <c r="O31" s="296"/>
      <c r="P31" s="297"/>
      <c r="Q31" s="297"/>
      <c r="R31" s="297"/>
      <c r="S31" s="297"/>
      <c r="T31" s="297"/>
      <c r="U31" s="297"/>
      <c r="V31" s="297"/>
      <c r="W31" s="297"/>
      <c r="X31" s="297"/>
      <c r="Y31" s="297"/>
      <c r="Z31" s="297"/>
      <c r="AA31" s="297"/>
      <c r="AB31" s="297"/>
    </row>
    <row r="32" spans="1:28" ht="12.75">
      <c r="A32" s="298" t="s">
        <v>4912</v>
      </c>
      <c r="B32" s="294" t="s">
        <v>4913</v>
      </c>
      <c r="C32" s="45" t="s">
        <v>414</v>
      </c>
      <c r="D32" s="45" t="s">
        <v>4647</v>
      </c>
      <c r="E32" s="299">
        <v>43105</v>
      </c>
      <c r="F32" s="294" t="s">
        <v>4768</v>
      </c>
      <c r="G32" s="300" t="s">
        <v>271</v>
      </c>
      <c r="H32" s="300" t="s">
        <v>118</v>
      </c>
      <c r="I32" s="294"/>
      <c r="J32" s="294" t="s">
        <v>4915</v>
      </c>
      <c r="K32" s="294" t="s">
        <v>4917</v>
      </c>
      <c r="L32" s="295"/>
      <c r="M32" s="294"/>
      <c r="N32" s="295" t="b">
        <f>IF(AND(G32:G34=DATOS!C$9,H32:H34=DATOS!B$4),ROW(G32:G34))</f>
        <v>0</v>
      </c>
      <c r="O32" s="296"/>
      <c r="P32" s="297"/>
      <c r="Q32" s="297"/>
      <c r="R32" s="297"/>
      <c r="S32" s="297"/>
      <c r="T32" s="297"/>
      <c r="U32" s="297"/>
      <c r="V32" s="297"/>
      <c r="W32" s="297"/>
      <c r="X32" s="297"/>
      <c r="Y32" s="297"/>
      <c r="Z32" s="297"/>
      <c r="AA32" s="297"/>
      <c r="AB32" s="297"/>
    </row>
    <row r="33" spans="1:28" ht="12.75">
      <c r="A33" s="298" t="s">
        <v>4919</v>
      </c>
      <c r="B33" s="294" t="s">
        <v>4920</v>
      </c>
      <c r="C33" s="45" t="s">
        <v>478</v>
      </c>
      <c r="D33" s="45" t="s">
        <v>4647</v>
      </c>
      <c r="E33" s="299">
        <v>43105</v>
      </c>
      <c r="F33" s="294" t="s">
        <v>4921</v>
      </c>
      <c r="G33" s="300" t="s">
        <v>114</v>
      </c>
      <c r="H33" s="300" t="s">
        <v>223</v>
      </c>
      <c r="I33" s="294"/>
      <c r="J33" s="294" t="s">
        <v>4805</v>
      </c>
      <c r="K33" s="294" t="s">
        <v>428</v>
      </c>
      <c r="L33" s="295"/>
      <c r="M33" s="294" t="s">
        <v>389</v>
      </c>
      <c r="N33" s="295" t="b">
        <f>IF(AND(G33:G35=DATOS!C$9,H33:H35=DATOS!B$4),ROW(G33:G35))</f>
        <v>0</v>
      </c>
      <c r="O33" s="296"/>
      <c r="P33" s="297"/>
      <c r="Q33" s="297"/>
      <c r="R33" s="297"/>
      <c r="S33" s="297"/>
      <c r="T33" s="297"/>
      <c r="U33" s="297"/>
      <c r="V33" s="297"/>
      <c r="W33" s="297"/>
      <c r="X33" s="297"/>
      <c r="Y33" s="297"/>
      <c r="Z33" s="297"/>
      <c r="AA33" s="297"/>
      <c r="AB33" s="297"/>
    </row>
    <row r="34" spans="1:28" ht="12.75">
      <c r="A34" s="298" t="s">
        <v>4848</v>
      </c>
      <c r="B34" s="294" t="s">
        <v>4850</v>
      </c>
      <c r="C34" s="45" t="s">
        <v>380</v>
      </c>
      <c r="D34" s="45" t="s">
        <v>4647</v>
      </c>
      <c r="E34" s="299">
        <v>43105</v>
      </c>
      <c r="F34" s="294" t="s">
        <v>4904</v>
      </c>
      <c r="G34" s="300" t="s">
        <v>222</v>
      </c>
      <c r="H34" s="300" t="s">
        <v>223</v>
      </c>
      <c r="I34" s="294"/>
      <c r="J34" s="294" t="s">
        <v>4925</v>
      </c>
      <c r="K34" s="294" t="s">
        <v>4926</v>
      </c>
      <c r="L34" s="295"/>
      <c r="M34" s="297"/>
      <c r="N34" s="295" t="b">
        <f>IF(AND(G34:G36=DATOS!C$9,H34:H36=DATOS!B$4),ROW(G34:G36))</f>
        <v>0</v>
      </c>
      <c r="O34" s="296"/>
      <c r="P34" s="297"/>
      <c r="Q34" s="297"/>
      <c r="R34" s="297"/>
      <c r="S34" s="297"/>
      <c r="T34" s="297"/>
      <c r="U34" s="297"/>
      <c r="V34" s="297"/>
      <c r="W34" s="297"/>
      <c r="X34" s="297"/>
      <c r="Y34" s="297"/>
      <c r="Z34" s="297"/>
      <c r="AA34" s="297"/>
      <c r="AB34" s="297"/>
    </row>
    <row r="35" spans="1:28" ht="12.75">
      <c r="A35" s="298" t="s">
        <v>4927</v>
      </c>
      <c r="B35" s="294" t="s">
        <v>4729</v>
      </c>
      <c r="C35" s="45" t="s">
        <v>624</v>
      </c>
      <c r="D35" s="45" t="s">
        <v>4647</v>
      </c>
      <c r="E35" s="299">
        <v>43105</v>
      </c>
      <c r="F35" s="294" t="s">
        <v>4768</v>
      </c>
      <c r="G35" s="300" t="s">
        <v>271</v>
      </c>
      <c r="H35" s="300" t="s">
        <v>118</v>
      </c>
      <c r="I35" s="294"/>
      <c r="J35" s="294" t="s">
        <v>4931</v>
      </c>
      <c r="K35" s="294" t="s">
        <v>4932</v>
      </c>
      <c r="L35" s="295"/>
      <c r="M35" s="294" t="s">
        <v>4652</v>
      </c>
      <c r="N35" s="295" t="b">
        <f>IF(AND(G35:G37=DATOS!C$9,H35:H37=DATOS!B$4),ROW(G35:G37))</f>
        <v>0</v>
      </c>
      <c r="O35" s="296"/>
      <c r="P35" s="297"/>
      <c r="Q35" s="297"/>
      <c r="R35" s="297"/>
      <c r="S35" s="297"/>
      <c r="T35" s="297"/>
      <c r="U35" s="297"/>
      <c r="V35" s="297"/>
      <c r="W35" s="297"/>
      <c r="X35" s="297"/>
      <c r="Y35" s="297"/>
      <c r="Z35" s="297"/>
      <c r="AA35" s="297"/>
      <c r="AB35" s="297"/>
    </row>
    <row r="36" spans="1:28" ht="12.75">
      <c r="A36" s="298" t="s">
        <v>4827</v>
      </c>
      <c r="B36" s="294" t="s">
        <v>4828</v>
      </c>
      <c r="C36" s="45" t="s">
        <v>263</v>
      </c>
      <c r="D36" s="45" t="s">
        <v>4647</v>
      </c>
      <c r="E36" s="299">
        <v>43105</v>
      </c>
      <c r="F36" s="294" t="s">
        <v>4768</v>
      </c>
      <c r="G36" s="300" t="s">
        <v>271</v>
      </c>
      <c r="H36" s="300" t="s">
        <v>118</v>
      </c>
      <c r="I36" s="294"/>
      <c r="J36" s="294" t="s">
        <v>4934</v>
      </c>
      <c r="K36" s="294" t="s">
        <v>4935</v>
      </c>
      <c r="L36" s="295"/>
      <c r="M36" s="294" t="s">
        <v>4652</v>
      </c>
      <c r="N36" s="295" t="b">
        <f>IF(AND(G36:G38=DATOS!C$9,H36:H38=DATOS!B$4),ROW(G36:G38))</f>
        <v>0</v>
      </c>
      <c r="O36" s="296"/>
      <c r="P36" s="297"/>
      <c r="Q36" s="297"/>
      <c r="R36" s="297"/>
      <c r="S36" s="297"/>
      <c r="T36" s="297"/>
      <c r="U36" s="297"/>
      <c r="V36" s="297"/>
      <c r="W36" s="297"/>
      <c r="X36" s="297"/>
      <c r="Y36" s="297"/>
      <c r="Z36" s="297"/>
      <c r="AA36" s="297"/>
      <c r="AB36" s="297"/>
    </row>
    <row r="37" spans="1:28" ht="12.75">
      <c r="A37" s="298" t="s">
        <v>4937</v>
      </c>
      <c r="B37" s="294" t="s">
        <v>4938</v>
      </c>
      <c r="C37" s="45" t="s">
        <v>701</v>
      </c>
      <c r="D37" s="45" t="s">
        <v>4647</v>
      </c>
      <c r="E37" s="299">
        <v>43105</v>
      </c>
      <c r="F37" s="294" t="s">
        <v>4768</v>
      </c>
      <c r="G37" s="300" t="s">
        <v>271</v>
      </c>
      <c r="H37" s="300" t="s">
        <v>118</v>
      </c>
      <c r="I37" s="294"/>
      <c r="J37" s="294" t="s">
        <v>4780</v>
      </c>
      <c r="K37" s="295"/>
      <c r="L37" s="295"/>
      <c r="M37" s="295"/>
      <c r="N37" s="295" t="b">
        <f>IF(AND(G37:G39=DATOS!C$9,H37:H39=DATOS!B$4),ROW(G37:G39))</f>
        <v>0</v>
      </c>
      <c r="O37" s="296"/>
      <c r="P37" s="297"/>
      <c r="Q37" s="297"/>
      <c r="R37" s="297"/>
      <c r="S37" s="297"/>
      <c r="T37" s="297"/>
      <c r="U37" s="297"/>
      <c r="V37" s="297"/>
      <c r="W37" s="297"/>
      <c r="X37" s="297"/>
      <c r="Y37" s="297"/>
      <c r="Z37" s="297"/>
      <c r="AA37" s="297"/>
      <c r="AB37" s="297"/>
    </row>
    <row r="38" spans="1:28" ht="12.75">
      <c r="A38" s="298" t="s">
        <v>4942</v>
      </c>
      <c r="B38" s="294" t="s">
        <v>4943</v>
      </c>
      <c r="C38" s="45" t="s">
        <v>624</v>
      </c>
      <c r="D38" s="45" t="s">
        <v>4798</v>
      </c>
      <c r="E38" s="299">
        <v>43105</v>
      </c>
      <c r="F38" s="294" t="s">
        <v>4902</v>
      </c>
      <c r="G38" s="300" t="s">
        <v>271</v>
      </c>
      <c r="H38" s="300" t="s">
        <v>223</v>
      </c>
      <c r="I38" s="294"/>
      <c r="J38" s="294" t="s">
        <v>4925</v>
      </c>
      <c r="K38" s="294" t="s">
        <v>4926</v>
      </c>
      <c r="L38" s="295"/>
      <c r="M38" s="294" t="s">
        <v>4841</v>
      </c>
      <c r="N38" s="295" t="b">
        <f>IF(AND(G38:G40=DATOS!C$9,H38:H40=DATOS!B$4),ROW(G38:G40))</f>
        <v>0</v>
      </c>
      <c r="O38" s="296"/>
      <c r="P38" s="297"/>
      <c r="Q38" s="297"/>
      <c r="R38" s="297"/>
      <c r="S38" s="297"/>
      <c r="T38" s="297"/>
      <c r="U38" s="297"/>
      <c r="V38" s="297"/>
      <c r="W38" s="297"/>
      <c r="X38" s="297"/>
      <c r="Y38" s="297"/>
      <c r="Z38" s="297"/>
      <c r="AA38" s="297"/>
      <c r="AB38" s="297"/>
    </row>
    <row r="39" spans="1:28" ht="12.75">
      <c r="A39" s="298" t="s">
        <v>4946</v>
      </c>
      <c r="B39" s="294" t="s">
        <v>4947</v>
      </c>
      <c r="C39" s="45" t="s">
        <v>624</v>
      </c>
      <c r="D39" s="45" t="s">
        <v>4798</v>
      </c>
      <c r="E39" s="299">
        <v>43105</v>
      </c>
      <c r="F39" s="294" t="s">
        <v>4768</v>
      </c>
      <c r="G39" s="300" t="s">
        <v>271</v>
      </c>
      <c r="H39" s="300" t="s">
        <v>118</v>
      </c>
      <c r="I39" s="294"/>
      <c r="J39" s="294" t="s">
        <v>4780</v>
      </c>
      <c r="K39" s="295"/>
      <c r="L39" s="295"/>
      <c r="M39" s="295"/>
      <c r="N39" s="295" t="b">
        <f>IF(AND(G39:G41=DATOS!C$9,H39:H41=DATOS!B$4),ROW(G39:G41))</f>
        <v>0</v>
      </c>
      <c r="O39" s="296"/>
      <c r="P39" s="297"/>
      <c r="Q39" s="297"/>
      <c r="R39" s="297"/>
      <c r="S39" s="297"/>
      <c r="T39" s="297"/>
      <c r="U39" s="297"/>
      <c r="V39" s="297"/>
      <c r="W39" s="297"/>
      <c r="X39" s="297"/>
      <c r="Y39" s="297"/>
      <c r="Z39" s="297"/>
      <c r="AA39" s="297"/>
      <c r="AB39" s="297"/>
    </row>
    <row r="40" spans="1:28" ht="12.75">
      <c r="A40" s="298" t="s">
        <v>4952</v>
      </c>
      <c r="B40" s="294" t="s">
        <v>4953</v>
      </c>
      <c r="C40" s="45" t="s">
        <v>942</v>
      </c>
      <c r="D40" s="45" t="s">
        <v>4798</v>
      </c>
      <c r="E40" s="299">
        <v>43105</v>
      </c>
      <c r="F40" s="294" t="s">
        <v>4955</v>
      </c>
      <c r="G40" s="300" t="s">
        <v>362</v>
      </c>
      <c r="H40" s="300" t="s">
        <v>223</v>
      </c>
      <c r="I40" s="294" t="s">
        <v>226</v>
      </c>
      <c r="J40" s="294" t="s">
        <v>4957</v>
      </c>
      <c r="K40" s="294" t="s">
        <v>4958</v>
      </c>
      <c r="L40" s="295"/>
      <c r="M40" s="295"/>
      <c r="N40" s="295" t="b">
        <f>IF(AND(G40:G42=DATOS!C$9,H40:H42=DATOS!B$4),ROW(G40:G42))</f>
        <v>0</v>
      </c>
      <c r="O40" s="296"/>
      <c r="P40" s="297"/>
      <c r="Q40" s="297"/>
      <c r="R40" s="297"/>
      <c r="S40" s="297"/>
      <c r="T40" s="297"/>
      <c r="U40" s="297"/>
      <c r="V40" s="297"/>
      <c r="W40" s="297"/>
      <c r="X40" s="297"/>
      <c r="Y40" s="297"/>
      <c r="Z40" s="297"/>
      <c r="AA40" s="297"/>
      <c r="AB40" s="297"/>
    </row>
    <row r="41" spans="1:28" ht="12.75">
      <c r="A41" s="298" t="s">
        <v>4959</v>
      </c>
      <c r="B41" s="294" t="s">
        <v>4960</v>
      </c>
      <c r="C41" s="45" t="s">
        <v>624</v>
      </c>
      <c r="D41" s="45" t="s">
        <v>4647</v>
      </c>
      <c r="E41" s="299">
        <v>43106</v>
      </c>
      <c r="F41" s="294" t="s">
        <v>4962</v>
      </c>
      <c r="G41" s="300" t="s">
        <v>222</v>
      </c>
      <c r="H41" s="300" t="s">
        <v>223</v>
      </c>
      <c r="I41" s="294"/>
      <c r="J41" s="294" t="s">
        <v>4805</v>
      </c>
      <c r="K41" s="304" t="s">
        <v>4963</v>
      </c>
      <c r="L41" s="295"/>
      <c r="M41" s="294" t="s">
        <v>4652</v>
      </c>
      <c r="N41" s="295" t="b">
        <f>IF(AND(G41:G43=DATOS!C$9,H41:H43=DATOS!B$4),ROW(G41:G43))</f>
        <v>0</v>
      </c>
      <c r="O41" s="296"/>
      <c r="P41" s="297"/>
      <c r="Q41" s="297"/>
      <c r="R41" s="297"/>
      <c r="S41" s="297"/>
      <c r="T41" s="297"/>
      <c r="U41" s="297"/>
      <c r="V41" s="297"/>
      <c r="W41" s="297"/>
      <c r="X41" s="297"/>
      <c r="Y41" s="297"/>
      <c r="Z41" s="297"/>
      <c r="AA41" s="297"/>
      <c r="AB41" s="297"/>
    </row>
    <row r="42" spans="1:28" ht="12.75">
      <c r="A42" s="298" t="s">
        <v>4966</v>
      </c>
      <c r="B42" s="294" t="s">
        <v>4967</v>
      </c>
      <c r="C42" s="45" t="s">
        <v>90</v>
      </c>
      <c r="D42" s="45" t="s">
        <v>4798</v>
      </c>
      <c r="E42" s="299">
        <v>43107</v>
      </c>
      <c r="F42" s="294" t="s">
        <v>4968</v>
      </c>
      <c r="G42" s="300" t="s">
        <v>114</v>
      </c>
      <c r="H42" s="300" t="s">
        <v>223</v>
      </c>
      <c r="I42" s="294"/>
      <c r="J42" s="294" t="s">
        <v>402</v>
      </c>
      <c r="K42" s="294" t="s">
        <v>4969</v>
      </c>
      <c r="L42" s="295"/>
      <c r="M42" s="294" t="s">
        <v>4841</v>
      </c>
      <c r="N42" s="295" t="b">
        <f>IF(AND(G42:G44=DATOS!C$9,H42:H44=DATOS!B$4),ROW(G42:G44))</f>
        <v>0</v>
      </c>
      <c r="O42" s="296"/>
      <c r="P42" s="297"/>
      <c r="Q42" s="297"/>
      <c r="R42" s="297"/>
      <c r="S42" s="297"/>
      <c r="T42" s="297"/>
      <c r="U42" s="297"/>
      <c r="V42" s="297"/>
      <c r="W42" s="297"/>
      <c r="X42" s="297"/>
      <c r="Y42" s="297"/>
      <c r="Z42" s="297"/>
      <c r="AA42" s="297"/>
      <c r="AB42" s="297"/>
    </row>
    <row r="43" spans="1:28" ht="12.75">
      <c r="A43" s="301" t="s">
        <v>4970</v>
      </c>
      <c r="B43" s="294" t="s">
        <v>4971</v>
      </c>
      <c r="C43" s="45" t="s">
        <v>478</v>
      </c>
      <c r="D43" s="45" t="s">
        <v>4798</v>
      </c>
      <c r="E43" s="299">
        <v>43107</v>
      </c>
      <c r="F43" s="294" t="s">
        <v>4968</v>
      </c>
      <c r="G43" s="300" t="s">
        <v>114</v>
      </c>
      <c r="H43" s="300" t="s">
        <v>223</v>
      </c>
      <c r="I43" s="294"/>
      <c r="J43" s="294" t="s">
        <v>402</v>
      </c>
      <c r="K43" s="294" t="s">
        <v>4974</v>
      </c>
      <c r="L43" s="295"/>
      <c r="M43" s="294" t="s">
        <v>4841</v>
      </c>
      <c r="N43" s="295" t="b">
        <f>IF(AND(G43:G45=DATOS!C$9,H43:H45=DATOS!B$4),ROW(G43:G45))</f>
        <v>0</v>
      </c>
      <c r="O43" s="296"/>
      <c r="P43" s="297"/>
      <c r="Q43" s="297"/>
      <c r="R43" s="297"/>
      <c r="S43" s="297"/>
      <c r="T43" s="297"/>
      <c r="U43" s="297"/>
      <c r="V43" s="297"/>
      <c r="W43" s="297"/>
      <c r="X43" s="297"/>
      <c r="Y43" s="297"/>
      <c r="Z43" s="297"/>
      <c r="AA43" s="297"/>
      <c r="AB43" s="297"/>
    </row>
    <row r="44" spans="1:28" ht="12.75">
      <c r="A44" s="298" t="s">
        <v>4975</v>
      </c>
      <c r="B44" s="294" t="s">
        <v>4976</v>
      </c>
      <c r="C44" s="45" t="s">
        <v>216</v>
      </c>
      <c r="D44" s="45" t="s">
        <v>4798</v>
      </c>
      <c r="E44" s="299">
        <v>43108</v>
      </c>
      <c r="F44" s="294" t="s">
        <v>4977</v>
      </c>
      <c r="G44" s="300" t="s">
        <v>222</v>
      </c>
      <c r="H44" s="300" t="s">
        <v>223</v>
      </c>
      <c r="I44" s="294"/>
      <c r="J44" s="294" t="s">
        <v>4805</v>
      </c>
      <c r="K44" s="294" t="s">
        <v>4978</v>
      </c>
      <c r="L44" s="295"/>
      <c r="M44" s="294" t="s">
        <v>4841</v>
      </c>
      <c r="N44" s="295" t="b">
        <f>IF(AND(G44:G46=DATOS!C$9,H44:H46=DATOS!B$4),ROW(G44:G46))</f>
        <v>0</v>
      </c>
      <c r="O44" s="296"/>
      <c r="P44" s="297"/>
      <c r="Q44" s="297"/>
      <c r="R44" s="297"/>
      <c r="S44" s="297"/>
      <c r="T44" s="297"/>
      <c r="U44" s="297"/>
      <c r="V44" s="297"/>
      <c r="W44" s="297"/>
      <c r="X44" s="297"/>
      <c r="Y44" s="297"/>
      <c r="Z44" s="297"/>
      <c r="AA44" s="297"/>
      <c r="AB44" s="297"/>
    </row>
    <row r="45" spans="1:28" ht="12.75">
      <c r="A45" s="298" t="s">
        <v>4865</v>
      </c>
      <c r="B45" s="294" t="s">
        <v>4866</v>
      </c>
      <c r="C45" s="45" t="s">
        <v>216</v>
      </c>
      <c r="D45" s="45" t="s">
        <v>4798</v>
      </c>
      <c r="E45" s="299">
        <v>43108</v>
      </c>
      <c r="F45" s="294" t="s">
        <v>4768</v>
      </c>
      <c r="G45" s="300" t="s">
        <v>271</v>
      </c>
      <c r="H45" s="300" t="s">
        <v>223</v>
      </c>
      <c r="I45" s="294" t="s">
        <v>226</v>
      </c>
      <c r="J45" s="294" t="s">
        <v>4780</v>
      </c>
      <c r="K45" s="294" t="s">
        <v>4983</v>
      </c>
      <c r="L45" s="295"/>
      <c r="M45" s="294" t="s">
        <v>4841</v>
      </c>
      <c r="N45" s="295" t="b">
        <f>IF(AND(G45:G47=DATOS!C$9,H45:H47=DATOS!B$4),ROW(G45:G47))</f>
        <v>0</v>
      </c>
      <c r="O45" s="296"/>
      <c r="P45" s="297"/>
      <c r="Q45" s="297"/>
      <c r="R45" s="297"/>
      <c r="S45" s="297"/>
      <c r="T45" s="297"/>
      <c r="U45" s="297"/>
      <c r="V45" s="297"/>
      <c r="W45" s="297"/>
      <c r="X45" s="297"/>
      <c r="Y45" s="297"/>
      <c r="Z45" s="297"/>
      <c r="AA45" s="297"/>
      <c r="AB45" s="297"/>
    </row>
    <row r="46" spans="1:28" ht="12.75">
      <c r="A46" s="298" t="s">
        <v>4984</v>
      </c>
      <c r="B46" s="294" t="s">
        <v>4985</v>
      </c>
      <c r="C46" s="45" t="s">
        <v>4767</v>
      </c>
      <c r="D46" s="45" t="s">
        <v>4798</v>
      </c>
      <c r="E46" s="299">
        <v>43108</v>
      </c>
      <c r="F46" s="294" t="s">
        <v>4768</v>
      </c>
      <c r="G46" s="300" t="s">
        <v>271</v>
      </c>
      <c r="H46" s="300" t="s">
        <v>118</v>
      </c>
      <c r="I46" s="294"/>
      <c r="J46" s="294" t="s">
        <v>4780</v>
      </c>
      <c r="K46" s="295"/>
      <c r="L46" s="295"/>
      <c r="M46" s="295"/>
      <c r="N46" s="295" t="b">
        <f>IF(AND(G46:G48=DATOS!C$9,H46:H48=DATOS!B$4),ROW(G46:G48))</f>
        <v>0</v>
      </c>
      <c r="O46" s="296"/>
      <c r="P46" s="297"/>
      <c r="Q46" s="297"/>
      <c r="R46" s="297"/>
      <c r="S46" s="297"/>
      <c r="T46" s="297"/>
      <c r="U46" s="297"/>
      <c r="V46" s="297"/>
      <c r="W46" s="297"/>
      <c r="X46" s="297"/>
      <c r="Y46" s="297"/>
      <c r="Z46" s="297"/>
      <c r="AA46" s="297"/>
      <c r="AB46" s="297"/>
    </row>
    <row r="47" spans="1:28" ht="15">
      <c r="A47" s="308" t="s">
        <v>4988</v>
      </c>
      <c r="B47" s="309" t="s">
        <v>4991</v>
      </c>
      <c r="C47" s="45" t="s">
        <v>478</v>
      </c>
      <c r="D47" s="45" t="s">
        <v>4813</v>
      </c>
      <c r="E47" s="299">
        <v>43109</v>
      </c>
      <c r="F47" s="294" t="s">
        <v>4993</v>
      </c>
      <c r="G47" s="300" t="s">
        <v>114</v>
      </c>
      <c r="H47" s="300" t="s">
        <v>223</v>
      </c>
      <c r="I47" s="294"/>
      <c r="J47" s="295"/>
      <c r="K47" s="294" t="s">
        <v>4995</v>
      </c>
      <c r="L47" s="295"/>
      <c r="M47" s="294" t="s">
        <v>4996</v>
      </c>
      <c r="N47" s="295" t="b">
        <f>IF(AND(G47:G49=DATOS!C$9,H47:H49=DATOS!B$4),ROW(G47:G49))</f>
        <v>0</v>
      </c>
      <c r="O47" s="296"/>
      <c r="P47" s="297"/>
      <c r="Q47" s="297"/>
      <c r="R47" s="297"/>
      <c r="S47" s="297"/>
      <c r="T47" s="297"/>
      <c r="U47" s="297"/>
      <c r="V47" s="297"/>
      <c r="W47" s="297"/>
      <c r="X47" s="297"/>
      <c r="Y47" s="297"/>
      <c r="Z47" s="297"/>
      <c r="AA47" s="297"/>
      <c r="AB47" s="297"/>
    </row>
    <row r="48" spans="1:28" ht="12.75">
      <c r="A48" s="298" t="s">
        <v>5000</v>
      </c>
      <c r="B48" s="294" t="s">
        <v>5001</v>
      </c>
      <c r="C48" s="45" t="s">
        <v>216</v>
      </c>
      <c r="D48" s="45" t="s">
        <v>4647</v>
      </c>
      <c r="E48" s="299">
        <v>43109</v>
      </c>
      <c r="F48" s="294" t="s">
        <v>5002</v>
      </c>
      <c r="G48" s="300" t="s">
        <v>114</v>
      </c>
      <c r="H48" s="300" t="s">
        <v>223</v>
      </c>
      <c r="I48" s="294"/>
      <c r="J48" s="294" t="s">
        <v>5003</v>
      </c>
      <c r="K48" s="294" t="s">
        <v>5004</v>
      </c>
      <c r="L48" s="295"/>
      <c r="M48" s="294" t="s">
        <v>4652</v>
      </c>
      <c r="N48" s="295" t="b">
        <f>IF(AND(G48:G50=DATOS!C$9,H48:H50=DATOS!B$4),ROW(G48:G50))</f>
        <v>0</v>
      </c>
      <c r="O48" s="296"/>
      <c r="P48" s="297"/>
      <c r="Q48" s="297"/>
      <c r="R48" s="297"/>
      <c r="S48" s="297"/>
      <c r="T48" s="297"/>
      <c r="U48" s="297"/>
      <c r="V48" s="297"/>
      <c r="W48" s="297"/>
      <c r="X48" s="297"/>
      <c r="Y48" s="297"/>
      <c r="Z48" s="297"/>
      <c r="AA48" s="297"/>
      <c r="AB48" s="297"/>
    </row>
    <row r="49" spans="1:28" ht="12.75">
      <c r="A49" s="298" t="s">
        <v>4873</v>
      </c>
      <c r="B49" s="294" t="s">
        <v>4875</v>
      </c>
      <c r="C49" s="45" t="s">
        <v>216</v>
      </c>
      <c r="D49" s="45" t="s">
        <v>4647</v>
      </c>
      <c r="E49" s="299">
        <v>43109</v>
      </c>
      <c r="F49" s="294" t="s">
        <v>4904</v>
      </c>
      <c r="G49" s="300" t="s">
        <v>222</v>
      </c>
      <c r="H49" s="300" t="s">
        <v>223</v>
      </c>
      <c r="I49" s="294"/>
      <c r="J49" s="294" t="s">
        <v>4926</v>
      </c>
      <c r="K49" s="294" t="s">
        <v>5006</v>
      </c>
      <c r="L49" s="295"/>
      <c r="M49" s="294" t="s">
        <v>4652</v>
      </c>
      <c r="N49" s="295" t="b">
        <f>IF(AND(G49:G51=DATOS!C$9,H49:H51=DATOS!B$4),ROW(G49:G51))</f>
        <v>0</v>
      </c>
      <c r="O49" s="296"/>
      <c r="P49" s="297"/>
      <c r="Q49" s="297"/>
      <c r="R49" s="297"/>
      <c r="S49" s="297"/>
      <c r="T49" s="297"/>
      <c r="U49" s="297"/>
      <c r="V49" s="297"/>
      <c r="W49" s="297"/>
      <c r="X49" s="297"/>
      <c r="Y49" s="297"/>
      <c r="Z49" s="297"/>
      <c r="AA49" s="297"/>
      <c r="AB49" s="297"/>
    </row>
    <row r="50" spans="1:28" ht="12.75">
      <c r="A50" s="298" t="s">
        <v>5010</v>
      </c>
      <c r="B50" s="294" t="s">
        <v>5011</v>
      </c>
      <c r="C50" s="45" t="s">
        <v>4746</v>
      </c>
      <c r="D50" s="45" t="s">
        <v>4647</v>
      </c>
      <c r="E50" s="299">
        <v>43109</v>
      </c>
      <c r="F50" s="294" t="s">
        <v>4768</v>
      </c>
      <c r="G50" s="300" t="s">
        <v>271</v>
      </c>
      <c r="H50" s="300" t="s">
        <v>118</v>
      </c>
      <c r="I50" s="294"/>
      <c r="J50" s="294" t="s">
        <v>4780</v>
      </c>
      <c r="K50" s="294" t="s">
        <v>5015</v>
      </c>
      <c r="L50" s="295"/>
      <c r="M50" s="294" t="s">
        <v>4652</v>
      </c>
      <c r="N50" s="295" t="b">
        <f>IF(AND(G50:G52=DATOS!C$9,H50:H52=DATOS!B$4),ROW(G50:G52))</f>
        <v>0</v>
      </c>
      <c r="O50" s="296"/>
      <c r="P50" s="297"/>
      <c r="Q50" s="297"/>
      <c r="R50" s="297"/>
      <c r="S50" s="297"/>
      <c r="T50" s="297"/>
      <c r="U50" s="297"/>
      <c r="V50" s="297"/>
      <c r="W50" s="297"/>
      <c r="X50" s="297"/>
      <c r="Y50" s="297"/>
      <c r="Z50" s="297"/>
      <c r="AA50" s="297"/>
      <c r="AB50" s="297"/>
    </row>
    <row r="51" spans="1:28" ht="23.25" customHeight="1">
      <c r="A51" s="298" t="s">
        <v>5016</v>
      </c>
      <c r="B51" s="294" t="s">
        <v>5018</v>
      </c>
      <c r="C51" s="45" t="s">
        <v>4491</v>
      </c>
      <c r="D51" s="45" t="s">
        <v>4798</v>
      </c>
      <c r="E51" s="299">
        <v>43109</v>
      </c>
      <c r="F51" s="294" t="s">
        <v>5020</v>
      </c>
      <c r="G51" s="300" t="s">
        <v>114</v>
      </c>
      <c r="H51" s="300" t="s">
        <v>223</v>
      </c>
      <c r="I51" s="294"/>
      <c r="J51" s="294" t="s">
        <v>5021</v>
      </c>
      <c r="K51" s="294" t="s">
        <v>5022</v>
      </c>
      <c r="L51" s="295"/>
      <c r="M51" s="294" t="s">
        <v>4841</v>
      </c>
      <c r="N51" s="295" t="b">
        <f>IF(AND(G51:G53=DATOS!C$9,H51:H53=DATOS!B$4),ROW(G51:G53))</f>
        <v>0</v>
      </c>
      <c r="O51" s="296"/>
      <c r="P51" s="297"/>
      <c r="Q51" s="297"/>
      <c r="R51" s="297"/>
      <c r="S51" s="297"/>
      <c r="T51" s="297"/>
      <c r="U51" s="297"/>
      <c r="V51" s="297"/>
      <c r="W51" s="297"/>
      <c r="X51" s="297"/>
      <c r="Y51" s="297"/>
      <c r="Z51" s="297"/>
      <c r="AA51" s="297"/>
      <c r="AB51" s="297"/>
    </row>
    <row r="52" spans="1:28" ht="12.75">
      <c r="A52" s="298" t="s">
        <v>5025</v>
      </c>
      <c r="B52" s="294" t="s">
        <v>5026</v>
      </c>
      <c r="C52" s="45" t="s">
        <v>216</v>
      </c>
      <c r="D52" s="45" t="s">
        <v>4798</v>
      </c>
      <c r="E52" s="299">
        <v>43109</v>
      </c>
      <c r="F52" s="294" t="s">
        <v>5027</v>
      </c>
      <c r="G52" s="300" t="s">
        <v>114</v>
      </c>
      <c r="H52" s="300" t="s">
        <v>223</v>
      </c>
      <c r="I52" s="294"/>
      <c r="J52" s="294" t="s">
        <v>5028</v>
      </c>
      <c r="K52" s="294" t="s">
        <v>5029</v>
      </c>
      <c r="L52" s="295"/>
      <c r="M52" s="294" t="s">
        <v>4841</v>
      </c>
      <c r="N52" s="295" t="b">
        <f>IF(AND(G52:G54=DATOS!C$9,H52:H54=DATOS!B$4),ROW(G52:G54))</f>
        <v>0</v>
      </c>
      <c r="O52" s="296"/>
      <c r="P52" s="297"/>
      <c r="Q52" s="297"/>
      <c r="R52" s="297"/>
      <c r="S52" s="297"/>
      <c r="T52" s="297"/>
      <c r="U52" s="297"/>
      <c r="V52" s="297"/>
      <c r="W52" s="297"/>
      <c r="X52" s="297"/>
      <c r="Y52" s="297"/>
      <c r="Z52" s="297"/>
      <c r="AA52" s="297"/>
      <c r="AB52" s="297"/>
    </row>
    <row r="53" spans="1:28" ht="12.75">
      <c r="A53" s="298" t="s">
        <v>4878</v>
      </c>
      <c r="B53" s="294" t="s">
        <v>4879</v>
      </c>
      <c r="C53" s="45" t="s">
        <v>624</v>
      </c>
      <c r="D53" s="45" t="s">
        <v>4798</v>
      </c>
      <c r="E53" s="299">
        <v>43109</v>
      </c>
      <c r="F53" s="294" t="s">
        <v>5020</v>
      </c>
      <c r="G53" s="300" t="s">
        <v>114</v>
      </c>
      <c r="H53" s="300" t="s">
        <v>223</v>
      </c>
      <c r="I53" s="294"/>
      <c r="J53" s="294" t="s">
        <v>5032</v>
      </c>
      <c r="K53" s="294" t="s">
        <v>5029</v>
      </c>
      <c r="L53" s="295"/>
      <c r="M53" s="294" t="s">
        <v>4841</v>
      </c>
      <c r="N53" s="295" t="b">
        <f>IF(AND(G53:G55=DATOS!C$9,H53:H55=DATOS!B$4),ROW(G53:G55))</f>
        <v>0</v>
      </c>
      <c r="O53" s="296"/>
      <c r="P53" s="297"/>
      <c r="Q53" s="297"/>
      <c r="R53" s="297"/>
      <c r="S53" s="297"/>
      <c r="T53" s="297"/>
      <c r="U53" s="297"/>
      <c r="V53" s="297"/>
      <c r="W53" s="297"/>
      <c r="X53" s="297"/>
      <c r="Y53" s="297"/>
      <c r="Z53" s="297"/>
      <c r="AA53" s="297"/>
      <c r="AB53" s="297"/>
    </row>
    <row r="54" spans="1:28" ht="12.75">
      <c r="A54" s="298" t="s">
        <v>5035</v>
      </c>
      <c r="B54" s="294" t="s">
        <v>5019</v>
      </c>
      <c r="C54" s="45" t="s">
        <v>4746</v>
      </c>
      <c r="D54" s="45" t="s">
        <v>4798</v>
      </c>
      <c r="E54" s="299">
        <v>43109</v>
      </c>
      <c r="F54" s="294" t="s">
        <v>5020</v>
      </c>
      <c r="G54" s="300" t="s">
        <v>114</v>
      </c>
      <c r="H54" s="300" t="s">
        <v>223</v>
      </c>
      <c r="I54" s="294"/>
      <c r="J54" s="294" t="s">
        <v>5032</v>
      </c>
      <c r="K54" s="294" t="s">
        <v>5029</v>
      </c>
      <c r="L54" s="295"/>
      <c r="M54" s="294" t="s">
        <v>4841</v>
      </c>
      <c r="N54" s="295" t="b">
        <f>IF(AND(G54:G56=DATOS!C$9,H54:H56=DATOS!B$4),ROW(G54:G56))</f>
        <v>0</v>
      </c>
      <c r="O54" s="296"/>
      <c r="P54" s="297"/>
      <c r="Q54" s="297"/>
      <c r="R54" s="297"/>
      <c r="S54" s="297"/>
      <c r="T54" s="297"/>
      <c r="U54" s="297"/>
      <c r="V54" s="297"/>
      <c r="W54" s="297"/>
      <c r="X54" s="297"/>
      <c r="Y54" s="297"/>
      <c r="Z54" s="297"/>
      <c r="AA54" s="297"/>
      <c r="AB54" s="297"/>
    </row>
    <row r="55" spans="1:28" ht="12.75">
      <c r="A55" s="298" t="s">
        <v>5036</v>
      </c>
      <c r="B55" s="294" t="s">
        <v>5037</v>
      </c>
      <c r="C55" s="45" t="s">
        <v>90</v>
      </c>
      <c r="D55" s="45" t="s">
        <v>4798</v>
      </c>
      <c r="E55" s="299">
        <v>43109</v>
      </c>
      <c r="F55" s="294" t="s">
        <v>5020</v>
      </c>
      <c r="G55" s="300" t="s">
        <v>114</v>
      </c>
      <c r="H55" s="300" t="s">
        <v>223</v>
      </c>
      <c r="I55" s="294"/>
      <c r="J55" s="294" t="s">
        <v>5032</v>
      </c>
      <c r="K55" s="294" t="s">
        <v>5029</v>
      </c>
      <c r="L55" s="295"/>
      <c r="M55" s="294" t="s">
        <v>4841</v>
      </c>
      <c r="N55" s="295" t="b">
        <f>IF(AND(G55:G57=DATOS!C$9,H55:H57=DATOS!B$4),ROW(G55:G57))</f>
        <v>0</v>
      </c>
      <c r="O55" s="296"/>
      <c r="P55" s="297"/>
      <c r="Q55" s="297"/>
      <c r="R55" s="297"/>
      <c r="S55" s="297"/>
      <c r="T55" s="297"/>
      <c r="U55" s="297"/>
      <c r="V55" s="297"/>
      <c r="W55" s="297"/>
      <c r="X55" s="297"/>
      <c r="Y55" s="297"/>
      <c r="Z55" s="297"/>
      <c r="AA55" s="297"/>
      <c r="AB55" s="297"/>
    </row>
    <row r="56" spans="1:28" ht="12.75">
      <c r="A56" s="298" t="s">
        <v>5010</v>
      </c>
      <c r="B56" s="294" t="s">
        <v>5011</v>
      </c>
      <c r="C56" s="45" t="s">
        <v>4746</v>
      </c>
      <c r="D56" s="45" t="s">
        <v>4798</v>
      </c>
      <c r="E56" s="299">
        <v>43109</v>
      </c>
      <c r="F56" s="294" t="s">
        <v>4768</v>
      </c>
      <c r="G56" s="300" t="s">
        <v>271</v>
      </c>
      <c r="H56" s="300" t="s">
        <v>118</v>
      </c>
      <c r="I56" s="294"/>
      <c r="J56" s="294" t="s">
        <v>4780</v>
      </c>
      <c r="K56" s="295"/>
      <c r="L56" s="295"/>
      <c r="M56" s="295"/>
      <c r="N56" s="295" t="b">
        <f>IF(AND(G56:G58=DATOS!C$9,H56:H58=DATOS!B$4),ROW(G56:G58))</f>
        <v>0</v>
      </c>
      <c r="O56" s="296"/>
      <c r="P56" s="297"/>
      <c r="Q56" s="297"/>
      <c r="R56" s="297"/>
      <c r="S56" s="297"/>
      <c r="T56" s="297"/>
      <c r="U56" s="297"/>
      <c r="V56" s="297"/>
      <c r="W56" s="297"/>
      <c r="X56" s="297"/>
      <c r="Y56" s="297"/>
      <c r="Z56" s="297"/>
      <c r="AA56" s="297"/>
      <c r="AB56" s="297"/>
    </row>
    <row r="57" spans="1:28" ht="12.75">
      <c r="A57" s="298" t="s">
        <v>5043</v>
      </c>
      <c r="B57" s="294" t="s">
        <v>5044</v>
      </c>
      <c r="C57" s="45" t="s">
        <v>380</v>
      </c>
      <c r="D57" s="45" t="s">
        <v>4813</v>
      </c>
      <c r="E57" s="299">
        <v>43110</v>
      </c>
      <c r="F57" s="294" t="s">
        <v>5045</v>
      </c>
      <c r="G57" s="300" t="s">
        <v>222</v>
      </c>
      <c r="H57" s="298" t="s">
        <v>223</v>
      </c>
      <c r="I57" s="294"/>
      <c r="J57" s="297"/>
      <c r="K57" s="297"/>
      <c r="L57" s="295"/>
      <c r="M57" s="297"/>
      <c r="N57" s="295" t="b">
        <f>IF(AND(G57:G59=DATOS!C$9,H57:H59=DATOS!B$4),ROW(G57:G59))</f>
        <v>0</v>
      </c>
      <c r="O57" s="296"/>
      <c r="P57" s="297"/>
      <c r="Q57" s="297"/>
      <c r="R57" s="297"/>
      <c r="S57" s="297"/>
      <c r="T57" s="297"/>
      <c r="U57" s="297"/>
      <c r="V57" s="297"/>
      <c r="W57" s="297"/>
      <c r="X57" s="297"/>
      <c r="Y57" s="297"/>
      <c r="Z57" s="297"/>
      <c r="AA57" s="297"/>
      <c r="AB57" s="297"/>
    </row>
    <row r="58" spans="1:28" ht="12.75">
      <c r="A58" s="298" t="s">
        <v>5046</v>
      </c>
      <c r="B58" s="294" t="s">
        <v>4733</v>
      </c>
      <c r="C58" s="45" t="s">
        <v>216</v>
      </c>
      <c r="D58" s="45" t="s">
        <v>4647</v>
      </c>
      <c r="E58" s="299">
        <v>43110</v>
      </c>
      <c r="F58" s="294" t="s">
        <v>4904</v>
      </c>
      <c r="G58" s="300" t="s">
        <v>222</v>
      </c>
      <c r="H58" s="300" t="s">
        <v>223</v>
      </c>
      <c r="I58" s="294"/>
      <c r="J58" s="294" t="s">
        <v>4926</v>
      </c>
      <c r="K58" s="294" t="s">
        <v>5049</v>
      </c>
      <c r="L58" s="295"/>
      <c r="M58" s="294" t="s">
        <v>4652</v>
      </c>
      <c r="N58" s="295" t="b">
        <f>IF(AND(G58:G60=DATOS!C$9,H58:H60=DATOS!B$4),ROW(G58:G60))</f>
        <v>0</v>
      </c>
      <c r="O58" s="296"/>
      <c r="P58" s="297"/>
      <c r="Q58" s="297"/>
      <c r="R58" s="297"/>
      <c r="S58" s="297"/>
      <c r="T58" s="297"/>
      <c r="U58" s="297"/>
      <c r="V58" s="297"/>
      <c r="W58" s="297"/>
      <c r="X58" s="297"/>
      <c r="Y58" s="297"/>
      <c r="Z58" s="297"/>
      <c r="AA58" s="297"/>
      <c r="AB58" s="297"/>
    </row>
    <row r="59" spans="1:28" ht="12.75">
      <c r="A59" s="298" t="s">
        <v>5050</v>
      </c>
      <c r="B59" s="294" t="s">
        <v>5051</v>
      </c>
      <c r="C59" s="45" t="s">
        <v>216</v>
      </c>
      <c r="D59" s="45" t="s">
        <v>4647</v>
      </c>
      <c r="E59" s="299">
        <v>43110</v>
      </c>
      <c r="F59" s="294" t="s">
        <v>4904</v>
      </c>
      <c r="G59" s="300" t="s">
        <v>222</v>
      </c>
      <c r="H59" s="300" t="s">
        <v>223</v>
      </c>
      <c r="I59" s="294"/>
      <c r="J59" s="294" t="s">
        <v>4926</v>
      </c>
      <c r="K59" s="294" t="s">
        <v>5049</v>
      </c>
      <c r="L59" s="295"/>
      <c r="M59" s="294" t="s">
        <v>4652</v>
      </c>
      <c r="N59" s="295" t="b">
        <f>IF(AND(G59:G61=DATOS!C$9,H59:H61=DATOS!B$4),ROW(G59:G61))</f>
        <v>0</v>
      </c>
      <c r="O59" s="296"/>
      <c r="P59" s="297"/>
      <c r="Q59" s="297"/>
      <c r="R59" s="297"/>
      <c r="S59" s="297"/>
      <c r="T59" s="297"/>
      <c r="U59" s="297"/>
      <c r="V59" s="297"/>
      <c r="W59" s="297"/>
      <c r="X59" s="297"/>
      <c r="Y59" s="297"/>
      <c r="Z59" s="297"/>
      <c r="AA59" s="297"/>
      <c r="AB59" s="297"/>
    </row>
    <row r="60" spans="1:28" ht="12.75">
      <c r="A60" s="298" t="s">
        <v>5053</v>
      </c>
      <c r="B60" s="294" t="s">
        <v>5055</v>
      </c>
      <c r="C60" s="45" t="s">
        <v>216</v>
      </c>
      <c r="D60" s="45" t="s">
        <v>4798</v>
      </c>
      <c r="E60" s="299">
        <v>43110</v>
      </c>
      <c r="F60" s="294" t="s">
        <v>5056</v>
      </c>
      <c r="G60" s="300" t="s">
        <v>114</v>
      </c>
      <c r="H60" s="300" t="s">
        <v>223</v>
      </c>
      <c r="I60" s="294"/>
      <c r="J60" s="294" t="s">
        <v>5059</v>
      </c>
      <c r="K60" s="294" t="s">
        <v>5060</v>
      </c>
      <c r="L60" s="295"/>
      <c r="M60" s="294" t="s">
        <v>4841</v>
      </c>
      <c r="N60" s="295" t="b">
        <f>IF(AND(G60:G62=DATOS!C$9,H60:H62=DATOS!B$4),ROW(G60:G62))</f>
        <v>0</v>
      </c>
      <c r="O60" s="296"/>
      <c r="P60" s="297"/>
      <c r="Q60" s="297"/>
      <c r="R60" s="297"/>
      <c r="S60" s="297"/>
      <c r="T60" s="297"/>
      <c r="U60" s="297"/>
      <c r="V60" s="297"/>
      <c r="W60" s="297"/>
      <c r="X60" s="297"/>
      <c r="Y60" s="297"/>
      <c r="Z60" s="297"/>
      <c r="AA60" s="297"/>
      <c r="AB60" s="297"/>
    </row>
    <row r="61" spans="1:28" ht="12.75">
      <c r="A61" s="298" t="s">
        <v>5061</v>
      </c>
      <c r="B61" s="294" t="s">
        <v>5062</v>
      </c>
      <c r="C61" s="45" t="s">
        <v>216</v>
      </c>
      <c r="D61" s="45" t="s">
        <v>4798</v>
      </c>
      <c r="E61" s="299">
        <v>43110</v>
      </c>
      <c r="F61" s="294" t="s">
        <v>5056</v>
      </c>
      <c r="G61" s="300" t="s">
        <v>114</v>
      </c>
      <c r="H61" s="300" t="s">
        <v>223</v>
      </c>
      <c r="I61" s="294"/>
      <c r="J61" s="294" t="s">
        <v>5059</v>
      </c>
      <c r="K61" s="294" t="s">
        <v>5060</v>
      </c>
      <c r="L61" s="295"/>
      <c r="M61" s="294" t="s">
        <v>4841</v>
      </c>
      <c r="N61" s="295" t="b">
        <f>IF(AND(G61:G63=DATOS!C$9,H61:H63=DATOS!B$4),ROW(G61:G63))</f>
        <v>0</v>
      </c>
      <c r="O61" s="296"/>
      <c r="P61" s="297"/>
      <c r="Q61" s="297"/>
      <c r="R61" s="297"/>
      <c r="S61" s="297"/>
      <c r="T61" s="297"/>
      <c r="U61" s="297"/>
      <c r="V61" s="297"/>
      <c r="W61" s="297"/>
      <c r="X61" s="297"/>
      <c r="Y61" s="297"/>
      <c r="Z61" s="297"/>
      <c r="AA61" s="297"/>
      <c r="AB61" s="297"/>
    </row>
    <row r="62" spans="1:28" ht="15">
      <c r="A62" s="310" t="s">
        <v>5063</v>
      </c>
      <c r="B62" s="294" t="s">
        <v>4833</v>
      </c>
      <c r="C62" s="45" t="s">
        <v>216</v>
      </c>
      <c r="D62" s="45" t="s">
        <v>4798</v>
      </c>
      <c r="E62" s="299">
        <v>43110</v>
      </c>
      <c r="F62" s="294" t="s">
        <v>4904</v>
      </c>
      <c r="G62" s="300" t="s">
        <v>222</v>
      </c>
      <c r="H62" s="300" t="s">
        <v>223</v>
      </c>
      <c r="I62" s="294"/>
      <c r="J62" s="294" t="s">
        <v>4926</v>
      </c>
      <c r="K62" s="294" t="s">
        <v>5049</v>
      </c>
      <c r="L62" s="295"/>
      <c r="M62" s="294" t="s">
        <v>4841</v>
      </c>
      <c r="N62" s="295" t="b">
        <f>IF(AND(G62:G64=DATOS!C$9,H62:H64=DATOS!B$4),ROW(G62:G64))</f>
        <v>0</v>
      </c>
      <c r="O62" s="296"/>
      <c r="P62" s="297"/>
      <c r="Q62" s="297"/>
      <c r="R62" s="297"/>
      <c r="S62" s="297"/>
      <c r="T62" s="297"/>
      <c r="U62" s="297"/>
      <c r="V62" s="297"/>
      <c r="W62" s="297"/>
      <c r="X62" s="297"/>
      <c r="Y62" s="297"/>
      <c r="Z62" s="297"/>
      <c r="AA62" s="297"/>
      <c r="AB62" s="297"/>
    </row>
    <row r="63" spans="1:28" ht="12.75">
      <c r="A63" s="298" t="s">
        <v>5069</v>
      </c>
      <c r="B63" s="294" t="s">
        <v>5071</v>
      </c>
      <c r="C63" s="45" t="s">
        <v>216</v>
      </c>
      <c r="D63" s="45" t="s">
        <v>4813</v>
      </c>
      <c r="E63" s="299">
        <v>43111</v>
      </c>
      <c r="F63" s="294" t="s">
        <v>5072</v>
      </c>
      <c r="G63" s="300" t="s">
        <v>114</v>
      </c>
      <c r="H63" s="300" t="s">
        <v>223</v>
      </c>
      <c r="I63" s="294"/>
      <c r="J63" s="295"/>
      <c r="K63" s="295"/>
      <c r="L63" s="295"/>
      <c r="M63" s="295"/>
      <c r="N63" s="295" t="b">
        <f>IF(AND(G63:G65=DATOS!C$9,H63:H65=DATOS!B$4),ROW(G63:G65))</f>
        <v>0</v>
      </c>
      <c r="O63" s="296"/>
      <c r="P63" s="297"/>
      <c r="Q63" s="297"/>
      <c r="R63" s="297"/>
      <c r="S63" s="297"/>
      <c r="T63" s="297"/>
      <c r="U63" s="297"/>
      <c r="V63" s="297"/>
      <c r="W63" s="297"/>
      <c r="X63" s="297"/>
      <c r="Y63" s="297"/>
      <c r="Z63" s="297"/>
      <c r="AA63" s="297"/>
      <c r="AB63" s="297"/>
    </row>
    <row r="64" spans="1:28" ht="12.75">
      <c r="A64" s="298" t="s">
        <v>5075</v>
      </c>
      <c r="B64" s="294" t="s">
        <v>4938</v>
      </c>
      <c r="C64" s="45" t="s">
        <v>5076</v>
      </c>
      <c r="D64" s="45" t="s">
        <v>4813</v>
      </c>
      <c r="E64" s="299">
        <v>43111</v>
      </c>
      <c r="F64" s="294" t="s">
        <v>4768</v>
      </c>
      <c r="G64" s="300" t="s">
        <v>271</v>
      </c>
      <c r="H64" s="300" t="s">
        <v>223</v>
      </c>
      <c r="I64" s="294"/>
      <c r="J64" s="294" t="s">
        <v>5078</v>
      </c>
      <c r="K64" s="294" t="s">
        <v>5079</v>
      </c>
      <c r="L64" s="295"/>
      <c r="M64" s="294" t="s">
        <v>4996</v>
      </c>
      <c r="N64" s="295" t="b">
        <f>IF(AND(G64:G66=DATOS!C$9,H64:H66=DATOS!B$4),ROW(G64:G66))</f>
        <v>0</v>
      </c>
      <c r="O64" s="296"/>
      <c r="P64" s="297"/>
      <c r="Q64" s="297"/>
      <c r="R64" s="297"/>
      <c r="S64" s="297"/>
      <c r="T64" s="297"/>
      <c r="U64" s="297"/>
      <c r="V64" s="297"/>
      <c r="W64" s="297"/>
      <c r="X64" s="297"/>
      <c r="Y64" s="297"/>
      <c r="Z64" s="297"/>
      <c r="AA64" s="297"/>
      <c r="AB64" s="297"/>
    </row>
    <row r="65" spans="1:28" ht="12.75">
      <c r="A65" s="298" t="s">
        <v>5082</v>
      </c>
      <c r="B65" s="294" t="s">
        <v>5084</v>
      </c>
      <c r="C65" s="45" t="s">
        <v>5086</v>
      </c>
      <c r="D65" s="45" t="s">
        <v>4647</v>
      </c>
      <c r="E65" s="299">
        <v>43111</v>
      </c>
      <c r="F65" s="294" t="s">
        <v>5087</v>
      </c>
      <c r="G65" s="300" t="s">
        <v>271</v>
      </c>
      <c r="H65" s="300" t="s">
        <v>118</v>
      </c>
      <c r="I65" s="294"/>
      <c r="J65" s="294" t="s">
        <v>5088</v>
      </c>
      <c r="K65" s="294" t="s">
        <v>5089</v>
      </c>
      <c r="L65" s="295"/>
      <c r="M65" s="295"/>
      <c r="N65" s="295" t="b">
        <f>IF(AND(G65:G67=DATOS!C$9,H65:H67=DATOS!B$4),ROW(G65:G67))</f>
        <v>0</v>
      </c>
      <c r="O65" s="296"/>
      <c r="P65" s="297"/>
      <c r="Q65" s="297"/>
      <c r="R65" s="297"/>
      <c r="S65" s="297"/>
      <c r="T65" s="297"/>
      <c r="U65" s="297"/>
      <c r="V65" s="297"/>
      <c r="W65" s="297"/>
      <c r="X65" s="297"/>
      <c r="Y65" s="297"/>
      <c r="Z65" s="297"/>
      <c r="AA65" s="297"/>
      <c r="AB65" s="297"/>
    </row>
    <row r="66" spans="1:28" ht="12.75">
      <c r="A66" s="298" t="s">
        <v>4928</v>
      </c>
      <c r="B66" s="294" t="s">
        <v>4929</v>
      </c>
      <c r="C66" s="45" t="s">
        <v>624</v>
      </c>
      <c r="D66" s="45" t="s">
        <v>4647</v>
      </c>
      <c r="E66" s="299">
        <v>43111</v>
      </c>
      <c r="F66" s="294" t="s">
        <v>5091</v>
      </c>
      <c r="G66" s="300" t="s">
        <v>114</v>
      </c>
      <c r="H66" s="300" t="s">
        <v>223</v>
      </c>
      <c r="I66" s="294"/>
      <c r="J66" s="294" t="s">
        <v>5093</v>
      </c>
      <c r="K66" s="294" t="s">
        <v>5094</v>
      </c>
      <c r="L66" s="295"/>
      <c r="M66" s="294" t="s">
        <v>4652</v>
      </c>
      <c r="N66" s="295" t="b">
        <f>IF(AND(G66:G68=DATOS!C$9,H66:H68=DATOS!B$4),ROW(G66:G68))</f>
        <v>0</v>
      </c>
      <c r="O66" s="296"/>
      <c r="P66" s="297"/>
      <c r="Q66" s="297"/>
      <c r="R66" s="297"/>
      <c r="S66" s="297"/>
      <c r="T66" s="297"/>
      <c r="U66" s="297"/>
      <c r="V66" s="297"/>
      <c r="W66" s="297"/>
      <c r="X66" s="297"/>
      <c r="Y66" s="297"/>
      <c r="Z66" s="297"/>
      <c r="AA66" s="297"/>
      <c r="AB66" s="297"/>
    </row>
    <row r="67" spans="1:28" ht="12.75">
      <c r="A67" s="298" t="s">
        <v>5097</v>
      </c>
      <c r="B67" s="294" t="s">
        <v>5098</v>
      </c>
      <c r="C67" s="45" t="s">
        <v>380</v>
      </c>
      <c r="D67" s="45" t="s">
        <v>4647</v>
      </c>
      <c r="E67" s="299">
        <v>43111</v>
      </c>
      <c r="F67" s="294" t="s">
        <v>5099</v>
      </c>
      <c r="G67" s="300" t="s">
        <v>222</v>
      </c>
      <c r="H67" s="300" t="s">
        <v>223</v>
      </c>
      <c r="I67" s="294"/>
      <c r="J67" s="294" t="s">
        <v>5100</v>
      </c>
      <c r="K67" s="294" t="s">
        <v>5101</v>
      </c>
      <c r="L67" s="295"/>
      <c r="M67" s="294" t="s">
        <v>389</v>
      </c>
      <c r="N67" s="295" t="b">
        <f>IF(AND(G67:G69=DATOS!C$9,H67:H69=DATOS!B$4),ROW(G67:G69))</f>
        <v>0</v>
      </c>
      <c r="O67" s="296"/>
      <c r="P67" s="297"/>
      <c r="Q67" s="297"/>
      <c r="R67" s="297"/>
      <c r="S67" s="297"/>
      <c r="T67" s="297"/>
      <c r="U67" s="297"/>
      <c r="V67" s="297"/>
      <c r="W67" s="297"/>
      <c r="X67" s="297"/>
      <c r="Y67" s="297"/>
      <c r="Z67" s="297"/>
      <c r="AA67" s="297"/>
      <c r="AB67" s="297"/>
    </row>
    <row r="68" spans="1:28" ht="12.75">
      <c r="A68" s="312" t="s">
        <v>5102</v>
      </c>
      <c r="B68" s="294" t="s">
        <v>5104</v>
      </c>
      <c r="C68" s="45" t="s">
        <v>478</v>
      </c>
      <c r="D68" s="45" t="s">
        <v>4813</v>
      </c>
      <c r="E68" s="313">
        <v>43112</v>
      </c>
      <c r="F68" s="294" t="s">
        <v>5106</v>
      </c>
      <c r="G68" s="300" t="s">
        <v>114</v>
      </c>
      <c r="H68" s="300" t="s">
        <v>223</v>
      </c>
      <c r="I68" s="294"/>
      <c r="J68" s="294" t="s">
        <v>5108</v>
      </c>
      <c r="K68" s="294" t="s">
        <v>5109</v>
      </c>
      <c r="L68" s="295"/>
      <c r="M68" s="294" t="s">
        <v>4996</v>
      </c>
      <c r="N68" s="295" t="b">
        <f>IF(AND(G68:G70=DATOS!C$9,H68:H70=DATOS!B$4),ROW(G68:G70))</f>
        <v>0</v>
      </c>
      <c r="O68" s="296"/>
      <c r="P68" s="297"/>
      <c r="Q68" s="297"/>
      <c r="R68" s="297"/>
      <c r="S68" s="297"/>
      <c r="T68" s="297"/>
      <c r="U68" s="297"/>
      <c r="V68" s="297"/>
      <c r="W68" s="297"/>
      <c r="X68" s="297"/>
      <c r="Y68" s="297"/>
      <c r="Z68" s="297"/>
      <c r="AA68" s="297"/>
      <c r="AB68" s="297"/>
    </row>
    <row r="69" spans="1:28" ht="12.75">
      <c r="A69" s="314" t="s">
        <v>5111</v>
      </c>
      <c r="B69" s="294" t="s">
        <v>5112</v>
      </c>
      <c r="C69" s="45" t="s">
        <v>478</v>
      </c>
      <c r="D69" s="45" t="s">
        <v>4813</v>
      </c>
      <c r="E69" s="313">
        <v>43112</v>
      </c>
      <c r="F69" s="309" t="s">
        <v>5106</v>
      </c>
      <c r="G69" s="300" t="s">
        <v>114</v>
      </c>
      <c r="H69" s="300" t="s">
        <v>223</v>
      </c>
      <c r="I69" s="294"/>
      <c r="J69" s="309" t="s">
        <v>5108</v>
      </c>
      <c r="K69" s="294" t="s">
        <v>5109</v>
      </c>
      <c r="L69" s="295"/>
      <c r="M69" s="294" t="s">
        <v>4996</v>
      </c>
      <c r="N69" s="295" t="b">
        <f>IF(AND(G69:G71=DATOS!C$9,H69:H71=DATOS!B$4),ROW(G69:G71))</f>
        <v>0</v>
      </c>
      <c r="O69" s="296"/>
      <c r="P69" s="297"/>
      <c r="Q69" s="297"/>
      <c r="R69" s="297"/>
      <c r="S69" s="297"/>
      <c r="T69" s="297"/>
      <c r="U69" s="297"/>
      <c r="V69" s="297"/>
      <c r="W69" s="297"/>
      <c r="X69" s="297"/>
      <c r="Y69" s="297"/>
      <c r="Z69" s="297"/>
      <c r="AA69" s="297"/>
      <c r="AB69" s="297"/>
    </row>
    <row r="70" spans="1:28" ht="12.75">
      <c r="A70" s="298" t="s">
        <v>5115</v>
      </c>
      <c r="B70" s="294" t="s">
        <v>5116</v>
      </c>
      <c r="C70" s="45" t="s">
        <v>478</v>
      </c>
      <c r="D70" s="45" t="s">
        <v>4813</v>
      </c>
      <c r="E70" s="313">
        <v>43112</v>
      </c>
      <c r="F70" s="309" t="s">
        <v>5106</v>
      </c>
      <c r="G70" s="300" t="s">
        <v>114</v>
      </c>
      <c r="H70" s="300" t="s">
        <v>223</v>
      </c>
      <c r="I70" s="294"/>
      <c r="J70" s="309" t="s">
        <v>5108</v>
      </c>
      <c r="K70" s="294" t="s">
        <v>4995</v>
      </c>
      <c r="L70" s="295"/>
      <c r="M70" s="294" t="s">
        <v>4996</v>
      </c>
      <c r="N70" s="295" t="b">
        <f>IF(AND(G70:G72=DATOS!C$9,H70:H72=DATOS!B$4),ROW(G70:G72))</f>
        <v>0</v>
      </c>
      <c r="O70" s="296"/>
      <c r="P70" s="297"/>
      <c r="Q70" s="297"/>
      <c r="R70" s="297"/>
      <c r="S70" s="297"/>
      <c r="T70" s="297"/>
      <c r="U70" s="297"/>
      <c r="V70" s="297"/>
      <c r="W70" s="297"/>
      <c r="X70" s="297"/>
      <c r="Y70" s="297"/>
      <c r="Z70" s="297"/>
      <c r="AA70" s="297"/>
      <c r="AB70" s="297"/>
    </row>
    <row r="71" spans="1:28" ht="12.75">
      <c r="A71" s="314" t="s">
        <v>1025</v>
      </c>
      <c r="B71" s="294" t="s">
        <v>5117</v>
      </c>
      <c r="C71" s="45" t="s">
        <v>478</v>
      </c>
      <c r="D71" s="45" t="s">
        <v>4813</v>
      </c>
      <c r="E71" s="313">
        <v>43112</v>
      </c>
      <c r="F71" s="309" t="s">
        <v>5106</v>
      </c>
      <c r="G71" s="300" t="s">
        <v>114</v>
      </c>
      <c r="H71" s="300" t="s">
        <v>223</v>
      </c>
      <c r="I71" s="294"/>
      <c r="J71" s="309" t="s">
        <v>5108</v>
      </c>
      <c r="K71" s="295"/>
      <c r="L71" s="295"/>
      <c r="M71" s="295"/>
      <c r="N71" s="295" t="b">
        <f>IF(AND(G71:G73=DATOS!C$9,H71:H73=DATOS!B$4),ROW(G71:G73))</f>
        <v>0</v>
      </c>
      <c r="O71" s="296"/>
      <c r="P71" s="297"/>
      <c r="Q71" s="297"/>
      <c r="R71" s="297"/>
      <c r="S71" s="297"/>
      <c r="T71" s="297"/>
      <c r="U71" s="297"/>
      <c r="V71" s="297"/>
      <c r="W71" s="297"/>
      <c r="X71" s="297"/>
      <c r="Y71" s="297"/>
      <c r="Z71" s="297"/>
      <c r="AA71" s="297"/>
      <c r="AB71" s="297"/>
    </row>
    <row r="72" spans="1:28" ht="12.75">
      <c r="A72" s="298" t="s">
        <v>2159</v>
      </c>
      <c r="B72" s="294" t="s">
        <v>5121</v>
      </c>
      <c r="C72" s="45" t="s">
        <v>478</v>
      </c>
      <c r="D72" s="45" t="s">
        <v>4813</v>
      </c>
      <c r="E72" s="313">
        <v>43112</v>
      </c>
      <c r="F72" s="309" t="s">
        <v>5106</v>
      </c>
      <c r="G72" s="300" t="s">
        <v>114</v>
      </c>
      <c r="H72" s="300" t="s">
        <v>223</v>
      </c>
      <c r="I72" s="294"/>
      <c r="J72" s="309" t="s">
        <v>5108</v>
      </c>
      <c r="K72" s="295"/>
      <c r="L72" s="295"/>
      <c r="M72" s="295"/>
      <c r="N72" s="295" t="b">
        <f>IF(AND(G72:G74=DATOS!C$9,H72:H74=DATOS!B$4),ROW(G72:G74))</f>
        <v>0</v>
      </c>
      <c r="O72" s="296"/>
      <c r="P72" s="297"/>
      <c r="Q72" s="297"/>
      <c r="R72" s="297"/>
      <c r="S72" s="297"/>
      <c r="T72" s="297"/>
      <c r="U72" s="297"/>
      <c r="V72" s="297"/>
      <c r="W72" s="297"/>
      <c r="X72" s="297"/>
      <c r="Y72" s="297"/>
      <c r="Z72" s="297"/>
      <c r="AA72" s="297"/>
      <c r="AB72" s="297"/>
    </row>
    <row r="73" spans="1:28" ht="12.75">
      <c r="A73" s="298" t="s">
        <v>5122</v>
      </c>
      <c r="B73" s="294" t="s">
        <v>5123</v>
      </c>
      <c r="C73" s="45" t="s">
        <v>414</v>
      </c>
      <c r="D73" s="45" t="s">
        <v>4813</v>
      </c>
      <c r="E73" s="313">
        <v>43112</v>
      </c>
      <c r="F73" s="294" t="s">
        <v>5124</v>
      </c>
      <c r="G73" s="300" t="s">
        <v>114</v>
      </c>
      <c r="H73" s="300" t="s">
        <v>223</v>
      </c>
      <c r="I73" s="294"/>
      <c r="J73" s="295"/>
      <c r="K73" s="294" t="s">
        <v>5126</v>
      </c>
      <c r="L73" s="295"/>
      <c r="M73" s="294" t="s">
        <v>5127</v>
      </c>
      <c r="N73" s="295" t="b">
        <f>IF(AND(G73:G75=DATOS!C$9,H73:H75=DATOS!B$4),ROW(G73:G75))</f>
        <v>0</v>
      </c>
      <c r="O73" s="296"/>
      <c r="P73" s="297"/>
      <c r="Q73" s="297"/>
      <c r="R73" s="297"/>
      <c r="S73" s="297"/>
      <c r="T73" s="297"/>
      <c r="U73" s="297"/>
      <c r="V73" s="297"/>
      <c r="W73" s="297"/>
      <c r="X73" s="297"/>
      <c r="Y73" s="297"/>
      <c r="Z73" s="297"/>
      <c r="AA73" s="297"/>
      <c r="AB73" s="297"/>
    </row>
    <row r="74" spans="1:28" ht="12.75">
      <c r="A74" s="298" t="s">
        <v>5129</v>
      </c>
      <c r="B74" s="294" t="s">
        <v>5131</v>
      </c>
      <c r="C74" s="45" t="s">
        <v>4761</v>
      </c>
      <c r="D74" s="45" t="s">
        <v>4647</v>
      </c>
      <c r="E74" s="299">
        <v>43112</v>
      </c>
      <c r="F74" s="294" t="s">
        <v>5133</v>
      </c>
      <c r="G74" s="300" t="s">
        <v>114</v>
      </c>
      <c r="H74" s="300" t="s">
        <v>223</v>
      </c>
      <c r="I74" s="294"/>
      <c r="J74" s="294" t="s">
        <v>5133</v>
      </c>
      <c r="K74" s="315" t="s">
        <v>5134</v>
      </c>
      <c r="L74" s="295"/>
      <c r="M74" s="294" t="s">
        <v>4652</v>
      </c>
      <c r="N74" s="295" t="b">
        <f>IF(AND(G74:G76=DATOS!C$9,H74:H76=DATOS!B$4),ROW(G74:G76))</f>
        <v>0</v>
      </c>
      <c r="O74" s="296"/>
      <c r="P74" s="297"/>
      <c r="Q74" s="297"/>
      <c r="R74" s="297"/>
      <c r="S74" s="297"/>
      <c r="T74" s="297"/>
      <c r="U74" s="297"/>
      <c r="V74" s="297"/>
      <c r="W74" s="297"/>
      <c r="X74" s="297"/>
      <c r="Y74" s="297"/>
      <c r="Z74" s="297"/>
      <c r="AA74" s="297"/>
      <c r="AB74" s="297"/>
    </row>
    <row r="75" spans="1:28" ht="12.75">
      <c r="A75" s="298" t="s">
        <v>5135</v>
      </c>
      <c r="B75" s="309" t="s">
        <v>5136</v>
      </c>
      <c r="C75" s="45" t="s">
        <v>216</v>
      </c>
      <c r="D75" s="45" t="s">
        <v>4647</v>
      </c>
      <c r="E75" s="299">
        <v>43112</v>
      </c>
      <c r="F75" s="294" t="s">
        <v>5139</v>
      </c>
      <c r="G75" s="300" t="s">
        <v>114</v>
      </c>
      <c r="H75" s="300" t="s">
        <v>223</v>
      </c>
      <c r="I75" s="294"/>
      <c r="J75" s="294" t="s">
        <v>4736</v>
      </c>
      <c r="K75" s="304" t="s">
        <v>5141</v>
      </c>
      <c r="L75" s="295"/>
      <c r="M75" s="294" t="s">
        <v>4652</v>
      </c>
      <c r="N75" s="295" t="b">
        <f>IF(AND(G75:G77=DATOS!C$9,H75:H77=DATOS!B$4),ROW(G75:G77))</f>
        <v>0</v>
      </c>
      <c r="O75" s="296"/>
      <c r="P75" s="297"/>
      <c r="Q75" s="297"/>
      <c r="R75" s="297"/>
      <c r="S75" s="297"/>
      <c r="T75" s="297"/>
      <c r="U75" s="297"/>
      <c r="V75" s="297"/>
      <c r="W75" s="297"/>
      <c r="X75" s="297"/>
      <c r="Y75" s="297"/>
      <c r="Z75" s="297"/>
      <c r="AA75" s="297"/>
      <c r="AB75" s="297"/>
    </row>
    <row r="76" spans="1:28" ht="12.75">
      <c r="A76" s="317" t="s">
        <v>5143</v>
      </c>
      <c r="B76" s="294" t="s">
        <v>5144</v>
      </c>
      <c r="C76" s="45" t="s">
        <v>478</v>
      </c>
      <c r="D76" s="45" t="s">
        <v>4647</v>
      </c>
      <c r="E76" s="299">
        <v>43112</v>
      </c>
      <c r="F76" s="300" t="s">
        <v>4904</v>
      </c>
      <c r="G76" s="300" t="s">
        <v>222</v>
      </c>
      <c r="H76" s="300" t="s">
        <v>223</v>
      </c>
      <c r="I76" s="294"/>
      <c r="J76" s="294" t="s">
        <v>4904</v>
      </c>
      <c r="K76" s="304" t="s">
        <v>5147</v>
      </c>
      <c r="L76" s="295"/>
      <c r="M76" s="294" t="s">
        <v>4652</v>
      </c>
      <c r="N76" s="295" t="b">
        <f>IF(AND(G76:G78=DATOS!C$9,H76:H78=DATOS!B$4),ROW(G76:G78))</f>
        <v>0</v>
      </c>
      <c r="O76" s="296"/>
      <c r="P76" s="297"/>
      <c r="Q76" s="297"/>
      <c r="R76" s="297"/>
      <c r="S76" s="297"/>
      <c r="T76" s="297"/>
      <c r="U76" s="297"/>
      <c r="V76" s="297"/>
      <c r="W76" s="297"/>
      <c r="X76" s="297"/>
      <c r="Y76" s="297"/>
      <c r="Z76" s="297"/>
      <c r="AA76" s="297"/>
      <c r="AB76" s="297"/>
    </row>
    <row r="77" spans="1:28" ht="12.75">
      <c r="A77" s="298" t="s">
        <v>5149</v>
      </c>
      <c r="B77" s="294" t="s">
        <v>5150</v>
      </c>
      <c r="C77" s="45" t="s">
        <v>5151</v>
      </c>
      <c r="D77" s="45" t="s">
        <v>4798</v>
      </c>
      <c r="E77" s="299">
        <v>43112</v>
      </c>
      <c r="F77" s="294" t="s">
        <v>5153</v>
      </c>
      <c r="G77" s="300" t="s">
        <v>362</v>
      </c>
      <c r="H77" s="300" t="s">
        <v>118</v>
      </c>
      <c r="I77" s="294"/>
      <c r="J77" s="295"/>
      <c r="K77" s="295"/>
      <c r="L77" s="295"/>
      <c r="M77" s="295"/>
      <c r="N77" s="295" t="b">
        <f>IF(AND(G77:G79=DATOS!C$9,H77:H79=DATOS!B$4),ROW(G77:G79))</f>
        <v>0</v>
      </c>
      <c r="O77" s="296"/>
      <c r="P77" s="297"/>
      <c r="Q77" s="297"/>
      <c r="R77" s="297"/>
      <c r="S77" s="297"/>
      <c r="T77" s="297"/>
      <c r="U77" s="297"/>
      <c r="V77" s="297"/>
      <c r="W77" s="297"/>
      <c r="X77" s="297"/>
      <c r="Y77" s="297"/>
      <c r="Z77" s="297"/>
      <c r="AA77" s="297"/>
      <c r="AB77" s="297"/>
    </row>
    <row r="78" spans="1:28" ht="12.75">
      <c r="A78" s="298" t="s">
        <v>5154</v>
      </c>
      <c r="B78" s="294" t="s">
        <v>5155</v>
      </c>
      <c r="C78" s="45" t="s">
        <v>478</v>
      </c>
      <c r="D78" s="45" t="s">
        <v>4798</v>
      </c>
      <c r="E78" s="299">
        <v>43112</v>
      </c>
      <c r="F78" s="294" t="s">
        <v>5158</v>
      </c>
      <c r="G78" s="300" t="s">
        <v>222</v>
      </c>
      <c r="H78" s="300" t="s">
        <v>223</v>
      </c>
      <c r="I78" s="294"/>
      <c r="J78" s="294" t="s">
        <v>4926</v>
      </c>
      <c r="K78" s="294" t="s">
        <v>5159</v>
      </c>
      <c r="L78" s="295"/>
      <c r="M78" s="294" t="s">
        <v>4841</v>
      </c>
      <c r="N78" s="295" t="b">
        <f>IF(AND(G78:G80=DATOS!C$9,H78:H80=DATOS!B$4),ROW(G78:G80))</f>
        <v>0</v>
      </c>
      <c r="O78" s="296"/>
      <c r="P78" s="297"/>
      <c r="Q78" s="297"/>
      <c r="R78" s="297"/>
      <c r="S78" s="297"/>
      <c r="T78" s="297"/>
      <c r="U78" s="297"/>
      <c r="V78" s="297"/>
      <c r="W78" s="297"/>
      <c r="X78" s="297"/>
      <c r="Y78" s="297"/>
      <c r="Z78" s="297"/>
      <c r="AA78" s="297"/>
      <c r="AB78" s="297"/>
    </row>
    <row r="79" spans="1:28" ht="12.75">
      <c r="A79" s="298" t="s">
        <v>5161</v>
      </c>
      <c r="B79" s="294" t="s">
        <v>5162</v>
      </c>
      <c r="C79" s="45" t="s">
        <v>216</v>
      </c>
      <c r="D79" s="45" t="s">
        <v>4798</v>
      </c>
      <c r="E79" s="299">
        <v>43112</v>
      </c>
      <c r="F79" s="294" t="s">
        <v>5163</v>
      </c>
      <c r="G79" s="300" t="s">
        <v>222</v>
      </c>
      <c r="H79" s="300" t="s">
        <v>223</v>
      </c>
      <c r="I79" s="294"/>
      <c r="J79" s="294" t="s">
        <v>4926</v>
      </c>
      <c r="K79" s="294" t="s">
        <v>5164</v>
      </c>
      <c r="L79" s="295"/>
      <c r="M79" s="294" t="s">
        <v>4841</v>
      </c>
      <c r="N79" s="295" t="b">
        <f>IF(AND(G79:G81=DATOS!C$9,H79:H81=DATOS!B$4),ROW(G79:G81))</f>
        <v>0</v>
      </c>
      <c r="O79" s="296"/>
      <c r="P79" s="297"/>
      <c r="Q79" s="297"/>
      <c r="R79" s="297"/>
      <c r="S79" s="297"/>
      <c r="T79" s="297"/>
      <c r="U79" s="297"/>
      <c r="V79" s="297"/>
      <c r="W79" s="297"/>
      <c r="X79" s="297"/>
      <c r="Y79" s="297"/>
      <c r="Z79" s="297"/>
      <c r="AA79" s="297"/>
      <c r="AB79" s="297"/>
    </row>
    <row r="80" spans="1:28" ht="12.75">
      <c r="A80" s="298" t="s">
        <v>4285</v>
      </c>
      <c r="B80" s="294" t="s">
        <v>5167</v>
      </c>
      <c r="C80" s="45" t="s">
        <v>942</v>
      </c>
      <c r="D80" s="45" t="s">
        <v>4798</v>
      </c>
      <c r="E80" s="299">
        <v>43112</v>
      </c>
      <c r="F80" s="294" t="s">
        <v>4768</v>
      </c>
      <c r="G80" s="300" t="s">
        <v>271</v>
      </c>
      <c r="H80" s="300" t="s">
        <v>118</v>
      </c>
      <c r="I80" s="294"/>
      <c r="J80" s="295"/>
      <c r="K80" s="295"/>
      <c r="L80" s="295"/>
      <c r="M80" s="295"/>
      <c r="N80" s="295" t="b">
        <f>IF(AND(G80:G82=DATOS!C$9,H80:H82=DATOS!B$4),ROW(G80:G82))</f>
        <v>0</v>
      </c>
      <c r="O80" s="296"/>
      <c r="P80" s="297"/>
      <c r="Q80" s="297"/>
      <c r="R80" s="297"/>
      <c r="S80" s="297"/>
      <c r="T80" s="297"/>
      <c r="U80" s="297"/>
      <c r="V80" s="297"/>
      <c r="W80" s="297"/>
      <c r="X80" s="297"/>
      <c r="Y80" s="297"/>
      <c r="Z80" s="297"/>
      <c r="AA80" s="297"/>
      <c r="AB80" s="297"/>
    </row>
    <row r="81" spans="1:28" ht="14.25">
      <c r="A81" s="298" t="s">
        <v>4811</v>
      </c>
      <c r="B81" s="294" t="s">
        <v>4778</v>
      </c>
      <c r="C81" s="45" t="s">
        <v>216</v>
      </c>
      <c r="D81" s="45" t="s">
        <v>4647</v>
      </c>
      <c r="E81" s="299">
        <v>43113</v>
      </c>
      <c r="F81" s="294" t="s">
        <v>5170</v>
      </c>
      <c r="G81" s="300" t="s">
        <v>114</v>
      </c>
      <c r="H81" s="300" t="s">
        <v>223</v>
      </c>
      <c r="I81" s="294"/>
      <c r="J81" s="294" t="s">
        <v>5171</v>
      </c>
      <c r="K81" s="294" t="s">
        <v>5171</v>
      </c>
      <c r="L81" s="295"/>
      <c r="M81" s="294" t="s">
        <v>4652</v>
      </c>
      <c r="N81" s="295" t="b">
        <f>IF(AND(G81:G83=DATOS!C$9,H81:H83=DATOS!B$4),ROW(G81:G83))</f>
        <v>0</v>
      </c>
      <c r="O81" s="296"/>
      <c r="P81" s="297"/>
      <c r="Q81" s="297"/>
      <c r="R81" s="297"/>
      <c r="S81" s="297"/>
      <c r="T81" s="320" t="s">
        <v>4846</v>
      </c>
      <c r="U81" s="295">
        <f t="shared" ref="U81:U82" si="0">COUNTIF(G:G,T81)</f>
        <v>25</v>
      </c>
      <c r="V81" s="295">
        <f t="shared" ref="V81:V82" si="1">COUNTIFS(H:H,"SEGUIMIENTO",G:G,T81)</f>
        <v>6</v>
      </c>
      <c r="W81" s="326">
        <f t="shared" ref="W81:W82" si="2">COUNTIFS(H:H,"SOLUCIONADO",G:G,T81)</f>
        <v>19</v>
      </c>
      <c r="X81" s="297"/>
      <c r="Y81" s="297"/>
      <c r="Z81" s="297"/>
      <c r="AA81" s="297"/>
      <c r="AB81" s="297"/>
    </row>
    <row r="82" spans="1:28" ht="14.25">
      <c r="A82" s="298" t="s">
        <v>5175</v>
      </c>
      <c r="B82" s="294" t="s">
        <v>5176</v>
      </c>
      <c r="C82" s="45" t="s">
        <v>216</v>
      </c>
      <c r="D82" s="45" t="s">
        <v>4647</v>
      </c>
      <c r="E82" s="299">
        <v>43113</v>
      </c>
      <c r="F82" s="294" t="s">
        <v>5177</v>
      </c>
      <c r="G82" s="300" t="s">
        <v>114</v>
      </c>
      <c r="H82" s="300" t="s">
        <v>223</v>
      </c>
      <c r="I82" s="294"/>
      <c r="J82" s="294" t="s">
        <v>5178</v>
      </c>
      <c r="K82" s="294" t="s">
        <v>5178</v>
      </c>
      <c r="L82" s="295"/>
      <c r="M82" s="294" t="s">
        <v>4652</v>
      </c>
      <c r="N82" s="295" t="b">
        <f>IF(AND(G82:G84=DATOS!C$9,H82:H84=DATOS!B$4),ROW(G82:G84))</f>
        <v>0</v>
      </c>
      <c r="O82" s="296"/>
      <c r="P82" s="297"/>
      <c r="Q82" s="297"/>
      <c r="R82" s="297"/>
      <c r="S82" s="297"/>
      <c r="T82" s="320" t="s">
        <v>362</v>
      </c>
      <c r="U82" s="295">
        <f t="shared" si="0"/>
        <v>237</v>
      </c>
      <c r="V82" s="295">
        <f t="shared" si="1"/>
        <v>45</v>
      </c>
      <c r="W82" s="326">
        <f t="shared" si="2"/>
        <v>192</v>
      </c>
      <c r="X82" s="297"/>
      <c r="Y82" s="297"/>
      <c r="Z82" s="297"/>
      <c r="AA82" s="297"/>
      <c r="AB82" s="297"/>
    </row>
    <row r="83" spans="1:28" ht="12.75">
      <c r="A83" s="298" t="s">
        <v>4927</v>
      </c>
      <c r="B83" s="294" t="s">
        <v>4729</v>
      </c>
      <c r="C83" s="45" t="s">
        <v>624</v>
      </c>
      <c r="D83" s="45" t="s">
        <v>4647</v>
      </c>
      <c r="E83" s="299">
        <v>43113</v>
      </c>
      <c r="F83" s="294" t="s">
        <v>4710</v>
      </c>
      <c r="G83" s="300" t="s">
        <v>114</v>
      </c>
      <c r="H83" s="300" t="s">
        <v>223</v>
      </c>
      <c r="I83" s="294"/>
      <c r="J83" s="294" t="s">
        <v>5183</v>
      </c>
      <c r="K83" s="294" t="s">
        <v>5183</v>
      </c>
      <c r="L83" s="295"/>
      <c r="M83" s="294" t="s">
        <v>4652</v>
      </c>
      <c r="N83" s="295" t="b">
        <f>IF(AND(G83:G85=DATOS!C$9,H83:H85=DATOS!B$4),ROW(G83:G85))</f>
        <v>0</v>
      </c>
      <c r="O83" s="296"/>
      <c r="P83" s="297"/>
      <c r="Q83" s="297"/>
      <c r="R83" s="297"/>
      <c r="S83" s="297"/>
      <c r="T83" s="297"/>
      <c r="U83" s="297"/>
      <c r="V83" s="297"/>
      <c r="W83" s="297"/>
      <c r="X83" s="297"/>
      <c r="Y83" s="297"/>
      <c r="Z83" s="297"/>
      <c r="AA83" s="297"/>
      <c r="AB83" s="297"/>
    </row>
    <row r="84" spans="1:28" ht="12.75">
      <c r="A84" s="298" t="s">
        <v>4946</v>
      </c>
      <c r="B84" s="294" t="s">
        <v>4947</v>
      </c>
      <c r="C84" s="45" t="s">
        <v>624</v>
      </c>
      <c r="D84" s="45" t="s">
        <v>4789</v>
      </c>
      <c r="E84" s="299">
        <v>43113</v>
      </c>
      <c r="F84" s="294" t="s">
        <v>5186</v>
      </c>
      <c r="G84" s="300" t="s">
        <v>114</v>
      </c>
      <c r="H84" s="300" t="s">
        <v>223</v>
      </c>
      <c r="I84" s="294" t="s">
        <v>226</v>
      </c>
      <c r="J84" s="294" t="s">
        <v>5188</v>
      </c>
      <c r="K84" s="294" t="s">
        <v>5188</v>
      </c>
      <c r="L84" s="295"/>
      <c r="M84" s="294" t="s">
        <v>4792</v>
      </c>
      <c r="N84" s="295" t="b">
        <f>IF(AND(G84:G86=DATOS!C$9,H84:H86=DATOS!B$4),ROW(G84:G86))</f>
        <v>0</v>
      </c>
      <c r="O84" s="296"/>
      <c r="P84" s="297"/>
      <c r="Q84" s="297"/>
      <c r="R84" s="297"/>
      <c r="S84" s="297"/>
      <c r="T84" s="297"/>
      <c r="U84" s="297"/>
      <c r="V84" s="297"/>
      <c r="W84" s="297"/>
      <c r="X84" s="297"/>
      <c r="Y84" s="297"/>
      <c r="Z84" s="297"/>
      <c r="AA84" s="297"/>
      <c r="AB84" s="297"/>
    </row>
    <row r="85" spans="1:28" ht="12.75">
      <c r="A85" s="298" t="s">
        <v>5192</v>
      </c>
      <c r="B85" s="294" t="s">
        <v>5193</v>
      </c>
      <c r="C85" s="45" t="s">
        <v>478</v>
      </c>
      <c r="D85" s="45" t="s">
        <v>4789</v>
      </c>
      <c r="E85" s="299">
        <v>43114</v>
      </c>
      <c r="F85" s="294" t="s">
        <v>5194</v>
      </c>
      <c r="G85" s="300" t="s">
        <v>114</v>
      </c>
      <c r="H85" s="300" t="s">
        <v>223</v>
      </c>
      <c r="I85" s="294" t="s">
        <v>226</v>
      </c>
      <c r="J85" s="294" t="s">
        <v>5195</v>
      </c>
      <c r="K85" s="295"/>
      <c r="L85" s="295"/>
      <c r="M85" s="294" t="s">
        <v>5196</v>
      </c>
      <c r="N85" s="295" t="b">
        <f>IF(AND(G85:G87=DATOS!C$9,H85:H87=DATOS!B$4),ROW(G85:G87))</f>
        <v>0</v>
      </c>
      <c r="O85" s="296"/>
      <c r="P85" s="297"/>
      <c r="Q85" s="297"/>
      <c r="R85" s="297"/>
      <c r="S85" s="297"/>
      <c r="T85" s="297"/>
      <c r="U85" s="297"/>
      <c r="V85" s="297"/>
      <c r="W85" s="297"/>
      <c r="X85" s="297"/>
      <c r="Y85" s="297"/>
      <c r="Z85" s="297"/>
      <c r="AA85" s="297"/>
      <c r="AB85" s="297"/>
    </row>
    <row r="86" spans="1:28" ht="12.75">
      <c r="A86" s="298" t="s">
        <v>5200</v>
      </c>
      <c r="B86" s="294" t="s">
        <v>5201</v>
      </c>
      <c r="C86" s="45" t="s">
        <v>380</v>
      </c>
      <c r="D86" s="45" t="s">
        <v>4789</v>
      </c>
      <c r="E86" s="299">
        <v>43114</v>
      </c>
      <c r="F86" s="294" t="s">
        <v>421</v>
      </c>
      <c r="G86" s="300" t="s">
        <v>271</v>
      </c>
      <c r="H86" s="300" t="s">
        <v>118</v>
      </c>
      <c r="I86" s="294" t="s">
        <v>226</v>
      </c>
      <c r="J86" s="294" t="s">
        <v>5204</v>
      </c>
      <c r="K86" s="294" t="s">
        <v>5204</v>
      </c>
      <c r="L86" s="295"/>
      <c r="M86" s="294" t="s">
        <v>5196</v>
      </c>
      <c r="N86" s="295" t="b">
        <f>IF(AND(G86:G88=DATOS!C$9,H86:H88=DATOS!B$4),ROW(G86:G88))</f>
        <v>0</v>
      </c>
      <c r="O86" s="296"/>
      <c r="P86" s="297"/>
      <c r="Q86" s="297"/>
      <c r="R86" s="297"/>
      <c r="S86" s="297"/>
      <c r="T86" s="297"/>
      <c r="U86" s="297"/>
      <c r="V86" s="297"/>
      <c r="W86" s="297"/>
      <c r="X86" s="297"/>
      <c r="Y86" s="297"/>
      <c r="Z86" s="297"/>
      <c r="AA86" s="297"/>
      <c r="AB86" s="297"/>
    </row>
    <row r="87" spans="1:28" ht="14.25">
      <c r="A87" s="298" t="s">
        <v>5207</v>
      </c>
      <c r="B87" s="294" t="s">
        <v>5208</v>
      </c>
      <c r="C87" s="45" t="s">
        <v>380</v>
      </c>
      <c r="D87" s="45" t="s">
        <v>4789</v>
      </c>
      <c r="E87" s="299">
        <v>43114</v>
      </c>
      <c r="F87" s="294" t="s">
        <v>5209</v>
      </c>
      <c r="G87" s="300" t="s">
        <v>114</v>
      </c>
      <c r="H87" s="300" t="s">
        <v>223</v>
      </c>
      <c r="I87" s="294" t="s">
        <v>226</v>
      </c>
      <c r="J87" s="294" t="s">
        <v>5209</v>
      </c>
      <c r="K87" s="294" t="s">
        <v>5209</v>
      </c>
      <c r="L87" s="295"/>
      <c r="M87" s="294" t="s">
        <v>4792</v>
      </c>
      <c r="N87" s="295" t="b">
        <f>IF(AND(G87:G89=DATOS!C$9,H87:H89=DATOS!B$4),ROW(G87:G89))</f>
        <v>0</v>
      </c>
      <c r="O87" s="296"/>
      <c r="P87" s="297"/>
      <c r="Q87" s="297"/>
      <c r="R87" s="297"/>
      <c r="S87" s="297"/>
      <c r="T87" s="320" t="s">
        <v>4647</v>
      </c>
      <c r="U87" s="295">
        <f t="shared" ref="U87:U91" si="3">V87+W87</f>
        <v>731</v>
      </c>
      <c r="V87" s="295">
        <f t="shared" ref="V87:V91" si="4">COUNTIFS(H:H,"SEGUIMIENTO",D:D,T87)</f>
        <v>125</v>
      </c>
      <c r="W87" s="326">
        <f t="shared" ref="W87:W91" si="5">COUNTIFS(H:H,"SOLUCIONADO",D:D,T87)</f>
        <v>606</v>
      </c>
      <c r="X87" s="297"/>
      <c r="Y87" s="297"/>
      <c r="Z87" s="297"/>
      <c r="AA87" s="297"/>
      <c r="AB87" s="297"/>
    </row>
    <row r="88" spans="1:28" ht="14.25">
      <c r="A88" s="298" t="s">
        <v>5215</v>
      </c>
      <c r="B88" s="294" t="s">
        <v>5216</v>
      </c>
      <c r="C88" s="45" t="s">
        <v>942</v>
      </c>
      <c r="D88" s="45" t="s">
        <v>4789</v>
      </c>
      <c r="E88" s="299">
        <v>43114</v>
      </c>
      <c r="F88" s="294" t="s">
        <v>5219</v>
      </c>
      <c r="G88" s="300" t="s">
        <v>114</v>
      </c>
      <c r="H88" s="300" t="s">
        <v>118</v>
      </c>
      <c r="I88" s="294" t="s">
        <v>226</v>
      </c>
      <c r="J88" s="294" t="s">
        <v>5220</v>
      </c>
      <c r="K88" s="328" t="s">
        <v>5221</v>
      </c>
      <c r="L88" s="295"/>
      <c r="M88" s="294" t="s">
        <v>4792</v>
      </c>
      <c r="N88" s="295" t="b">
        <f>IF(AND(G88:G90=DATOS!C$9,H88:H90=DATOS!B$4),ROW(G88:G90))</f>
        <v>0</v>
      </c>
      <c r="O88" s="296"/>
      <c r="P88" s="297"/>
      <c r="Q88" s="297"/>
      <c r="R88" s="297"/>
      <c r="S88" s="297"/>
      <c r="T88" s="320" t="s">
        <v>4798</v>
      </c>
      <c r="U88" s="295">
        <f t="shared" si="3"/>
        <v>564</v>
      </c>
      <c r="V88" s="295">
        <f t="shared" si="4"/>
        <v>93</v>
      </c>
      <c r="W88" s="326">
        <f t="shared" si="5"/>
        <v>471</v>
      </c>
      <c r="X88" s="297"/>
      <c r="Y88" s="297"/>
      <c r="Z88" s="297"/>
      <c r="AA88" s="297"/>
      <c r="AB88" s="297"/>
    </row>
    <row r="89" spans="1:28" ht="14.25">
      <c r="A89" s="298" t="s">
        <v>5222</v>
      </c>
      <c r="B89" s="294" t="s">
        <v>5223</v>
      </c>
      <c r="C89" s="45" t="s">
        <v>5086</v>
      </c>
      <c r="D89" s="45" t="s">
        <v>4789</v>
      </c>
      <c r="E89" s="299">
        <v>43115</v>
      </c>
      <c r="F89" s="315" t="s">
        <v>5224</v>
      </c>
      <c r="G89" s="300" t="s">
        <v>114</v>
      </c>
      <c r="H89" s="300" t="s">
        <v>118</v>
      </c>
      <c r="I89" s="294" t="s">
        <v>226</v>
      </c>
      <c r="J89" s="328" t="s">
        <v>5227</v>
      </c>
      <c r="K89" s="328" t="s">
        <v>5224</v>
      </c>
      <c r="L89" s="295"/>
      <c r="M89" s="294" t="s">
        <v>4792</v>
      </c>
      <c r="N89" s="295" t="b">
        <f>IF(AND(G89:G91=DATOS!C$9,H89:H91=DATOS!B$4),ROW(G89:G91))</f>
        <v>0</v>
      </c>
      <c r="O89" s="296"/>
      <c r="P89" s="297"/>
      <c r="Q89" s="297"/>
      <c r="R89" s="297"/>
      <c r="S89" s="297"/>
      <c r="T89" s="320" t="s">
        <v>4789</v>
      </c>
      <c r="U89" s="295">
        <f t="shared" si="3"/>
        <v>54</v>
      </c>
      <c r="V89" s="295">
        <f t="shared" si="4"/>
        <v>24</v>
      </c>
      <c r="W89" s="326">
        <f t="shared" si="5"/>
        <v>30</v>
      </c>
      <c r="X89" s="297"/>
      <c r="Y89" s="297"/>
      <c r="Z89" s="297"/>
      <c r="AA89" s="297"/>
      <c r="AB89" s="297"/>
    </row>
    <row r="90" spans="1:28" ht="14.25">
      <c r="A90" s="298" t="s">
        <v>5230</v>
      </c>
      <c r="B90" s="294" t="s">
        <v>5231</v>
      </c>
      <c r="C90" s="45" t="s">
        <v>5232</v>
      </c>
      <c r="D90" s="45" t="s">
        <v>4798</v>
      </c>
      <c r="E90" s="299">
        <v>43115</v>
      </c>
      <c r="F90" s="294" t="s">
        <v>5234</v>
      </c>
      <c r="G90" s="300" t="s">
        <v>362</v>
      </c>
      <c r="H90" s="300" t="s">
        <v>118</v>
      </c>
      <c r="I90" s="294"/>
      <c r="J90" s="294" t="s">
        <v>5236</v>
      </c>
      <c r="K90" s="295"/>
      <c r="L90" s="295"/>
      <c r="M90" s="295"/>
      <c r="N90" s="295" t="b">
        <f>IF(AND(G90:G92=DATOS!C$9,H90:H92=DATOS!B$4),ROW(G90:G92))</f>
        <v>0</v>
      </c>
      <c r="O90" s="296"/>
      <c r="P90" s="297"/>
      <c r="Q90" s="297"/>
      <c r="R90" s="297"/>
      <c r="S90" s="297"/>
      <c r="T90" s="320" t="s">
        <v>4813</v>
      </c>
      <c r="U90" s="295">
        <f t="shared" si="3"/>
        <v>28</v>
      </c>
      <c r="V90" s="295">
        <f t="shared" si="4"/>
        <v>6</v>
      </c>
      <c r="W90" s="326">
        <f t="shared" si="5"/>
        <v>22</v>
      </c>
      <c r="X90" s="297"/>
      <c r="Y90" s="297"/>
      <c r="Z90" s="297"/>
      <c r="AA90" s="297"/>
      <c r="AB90" s="297"/>
    </row>
    <row r="91" spans="1:28" ht="14.25">
      <c r="A91" s="298" t="s">
        <v>5239</v>
      </c>
      <c r="B91" s="294" t="s">
        <v>5240</v>
      </c>
      <c r="C91" s="45" t="s">
        <v>263</v>
      </c>
      <c r="D91" s="45" t="s">
        <v>4798</v>
      </c>
      <c r="E91" s="299">
        <v>43115</v>
      </c>
      <c r="F91" s="294" t="s">
        <v>5241</v>
      </c>
      <c r="G91" s="300" t="s">
        <v>4846</v>
      </c>
      <c r="H91" s="300" t="s">
        <v>223</v>
      </c>
      <c r="I91" s="294"/>
      <c r="J91" s="294" t="s">
        <v>5242</v>
      </c>
      <c r="K91" s="294" t="s">
        <v>5243</v>
      </c>
      <c r="L91" s="295"/>
      <c r="M91" s="294" t="s">
        <v>4841</v>
      </c>
      <c r="N91" s="295" t="b">
        <f>IF(AND(G91:G93=DATOS!C$9,H91:H93=DATOS!B$4),ROW(G91:G93))</f>
        <v>0</v>
      </c>
      <c r="O91" s="296"/>
      <c r="P91" s="297"/>
      <c r="Q91" s="297"/>
      <c r="R91" s="297"/>
      <c r="S91" s="297"/>
      <c r="T91" s="320" t="s">
        <v>5247</v>
      </c>
      <c r="U91" s="295">
        <f t="shared" si="3"/>
        <v>5</v>
      </c>
      <c r="V91" s="295">
        <f t="shared" si="4"/>
        <v>4</v>
      </c>
      <c r="W91" s="326">
        <f t="shared" si="5"/>
        <v>1</v>
      </c>
      <c r="X91" s="297"/>
      <c r="Y91" s="297"/>
      <c r="Z91" s="297"/>
      <c r="AA91" s="297"/>
      <c r="AB91" s="297"/>
    </row>
    <row r="92" spans="1:28" ht="12.75">
      <c r="A92" s="298" t="s">
        <v>5248</v>
      </c>
      <c r="B92" s="294" t="s">
        <v>5249</v>
      </c>
      <c r="C92" s="45" t="s">
        <v>478</v>
      </c>
      <c r="D92" s="45" t="s">
        <v>4798</v>
      </c>
      <c r="E92" s="299">
        <v>43115</v>
      </c>
      <c r="F92" s="294" t="s">
        <v>5250</v>
      </c>
      <c r="G92" s="300" t="s">
        <v>4846</v>
      </c>
      <c r="H92" s="300" t="s">
        <v>223</v>
      </c>
      <c r="I92" s="294"/>
      <c r="J92" s="294" t="s">
        <v>4710</v>
      </c>
      <c r="K92" s="294" t="s">
        <v>5243</v>
      </c>
      <c r="L92" s="295"/>
      <c r="M92" s="294" t="s">
        <v>4841</v>
      </c>
      <c r="N92" s="295" t="b">
        <f>IF(AND(G92:G94=DATOS!C$9,H92:H94=DATOS!B$4),ROW(G92:G94))</f>
        <v>0</v>
      </c>
      <c r="O92" s="296"/>
      <c r="P92" s="297"/>
      <c r="Q92" s="297"/>
      <c r="R92" s="297"/>
      <c r="S92" s="297"/>
      <c r="T92" s="297"/>
      <c r="U92" s="297"/>
      <c r="V92" s="297"/>
      <c r="W92" s="297"/>
      <c r="X92" s="297"/>
      <c r="Y92" s="297"/>
      <c r="Z92" s="297"/>
      <c r="AA92" s="297"/>
      <c r="AB92" s="297"/>
    </row>
    <row r="93" spans="1:28" ht="12.75">
      <c r="A93" s="298" t="s">
        <v>5254</v>
      </c>
      <c r="B93" s="294" t="s">
        <v>4960</v>
      </c>
      <c r="C93" s="45" t="s">
        <v>624</v>
      </c>
      <c r="D93" s="45" t="s">
        <v>4798</v>
      </c>
      <c r="E93" s="299">
        <v>43115</v>
      </c>
      <c r="F93" s="294" t="s">
        <v>5170</v>
      </c>
      <c r="G93" s="300" t="s">
        <v>222</v>
      </c>
      <c r="H93" s="300" t="s">
        <v>223</v>
      </c>
      <c r="I93" s="294"/>
      <c r="J93" s="294" t="s">
        <v>4926</v>
      </c>
      <c r="K93" s="294" t="s">
        <v>5255</v>
      </c>
      <c r="L93" s="295"/>
      <c r="M93" s="294" t="s">
        <v>4841</v>
      </c>
      <c r="N93" s="295" t="b">
        <f>IF(AND(G93:G95=DATOS!C$9,H93:H95=DATOS!B$4),ROW(G93:G95))</f>
        <v>0</v>
      </c>
      <c r="O93" s="296"/>
      <c r="P93" s="297"/>
      <c r="Q93" s="297"/>
      <c r="R93" s="297"/>
      <c r="S93" s="297"/>
      <c r="T93" s="297"/>
      <c r="U93" s="297"/>
      <c r="V93" s="297"/>
      <c r="W93" s="297"/>
      <c r="X93" s="297"/>
      <c r="Y93" s="297"/>
      <c r="Z93" s="297"/>
      <c r="AA93" s="297"/>
      <c r="AB93" s="297"/>
    </row>
    <row r="94" spans="1:28" ht="12.75">
      <c r="A94" s="298" t="s">
        <v>5256</v>
      </c>
      <c r="B94" s="294" t="s">
        <v>5257</v>
      </c>
      <c r="C94" s="45" t="s">
        <v>216</v>
      </c>
      <c r="D94" s="45" t="s">
        <v>4798</v>
      </c>
      <c r="E94" s="299">
        <v>43115</v>
      </c>
      <c r="F94" s="294" t="s">
        <v>5258</v>
      </c>
      <c r="G94" s="300" t="s">
        <v>222</v>
      </c>
      <c r="H94" s="300" t="s">
        <v>223</v>
      </c>
      <c r="I94" s="294"/>
      <c r="J94" s="294" t="s">
        <v>4926</v>
      </c>
      <c r="K94" s="294" t="s">
        <v>5259</v>
      </c>
      <c r="L94" s="295"/>
      <c r="M94" s="294" t="s">
        <v>4841</v>
      </c>
      <c r="N94" s="295" t="b">
        <f>IF(AND(G94:G96=DATOS!C$9,H94:H96=DATOS!B$4),ROW(G94:G96))</f>
        <v>0</v>
      </c>
      <c r="O94" s="296"/>
      <c r="P94" s="297"/>
      <c r="Q94" s="297"/>
      <c r="R94" s="297"/>
      <c r="S94" s="297"/>
      <c r="T94" s="297"/>
      <c r="U94" s="297"/>
      <c r="V94" s="297"/>
      <c r="W94" s="297"/>
      <c r="X94" s="297"/>
      <c r="Y94" s="297"/>
      <c r="Z94" s="297"/>
      <c r="AA94" s="297"/>
      <c r="AB94" s="297"/>
    </row>
    <row r="95" spans="1:28" ht="12.75">
      <c r="A95" s="298" t="s">
        <v>5263</v>
      </c>
      <c r="B95" s="294" t="s">
        <v>4920</v>
      </c>
      <c r="C95" s="45" t="s">
        <v>478</v>
      </c>
      <c r="D95" s="45" t="s">
        <v>4798</v>
      </c>
      <c r="E95" s="299">
        <v>43115</v>
      </c>
      <c r="F95" s="294" t="s">
        <v>5266</v>
      </c>
      <c r="G95" s="300" t="s">
        <v>271</v>
      </c>
      <c r="H95" s="300" t="s">
        <v>118</v>
      </c>
      <c r="I95" s="294"/>
      <c r="J95" s="294" t="s">
        <v>5267</v>
      </c>
      <c r="K95" s="295"/>
      <c r="L95" s="295"/>
      <c r="M95" s="295"/>
      <c r="N95" s="295" t="b">
        <f>IF(AND(G95:G97=DATOS!C$9,H95:H97=DATOS!B$4),ROW(G95:G97))</f>
        <v>0</v>
      </c>
      <c r="O95" s="296"/>
      <c r="P95" s="297"/>
      <c r="Q95" s="297"/>
      <c r="R95" s="297"/>
      <c r="S95" s="297"/>
      <c r="T95" s="297"/>
      <c r="U95" s="297"/>
      <c r="V95" s="297"/>
      <c r="W95" s="297"/>
      <c r="X95" s="297"/>
      <c r="Y95" s="297"/>
      <c r="Z95" s="297"/>
      <c r="AA95" s="297"/>
      <c r="AB95" s="297"/>
    </row>
    <row r="96" spans="1:28" ht="12.75">
      <c r="A96" s="298" t="s">
        <v>5268</v>
      </c>
      <c r="B96" s="294" t="s">
        <v>5269</v>
      </c>
      <c r="C96" s="45" t="s">
        <v>5270</v>
      </c>
      <c r="D96" s="45" t="s">
        <v>4798</v>
      </c>
      <c r="E96" s="299">
        <v>43115</v>
      </c>
      <c r="F96" s="294" t="s">
        <v>5266</v>
      </c>
      <c r="G96" s="300" t="s">
        <v>271</v>
      </c>
      <c r="H96" s="300" t="s">
        <v>118</v>
      </c>
      <c r="I96" s="294"/>
      <c r="J96" s="295"/>
      <c r="K96" s="295"/>
      <c r="L96" s="295"/>
      <c r="M96" s="295"/>
      <c r="N96" s="295" t="b">
        <f>IF(AND(G96:G98=DATOS!C$9,H96:H98=DATOS!B$4),ROW(G96:G98))</f>
        <v>0</v>
      </c>
      <c r="O96" s="296"/>
      <c r="P96" s="297"/>
      <c r="Q96" s="297"/>
      <c r="R96" s="297"/>
      <c r="S96" s="297"/>
      <c r="T96" s="297"/>
      <c r="U96" s="297"/>
      <c r="V96" s="297"/>
      <c r="W96" s="297"/>
      <c r="X96" s="297"/>
      <c r="Y96" s="297"/>
      <c r="Z96" s="297"/>
      <c r="AA96" s="297"/>
      <c r="AB96" s="297"/>
    </row>
    <row r="97" spans="1:28" ht="12.75">
      <c r="A97" s="298" t="s">
        <v>5276</v>
      </c>
      <c r="B97" s="294" t="s">
        <v>5277</v>
      </c>
      <c r="C97" s="45" t="s">
        <v>216</v>
      </c>
      <c r="D97" s="45" t="s">
        <v>4647</v>
      </c>
      <c r="E97" s="299">
        <v>43116</v>
      </c>
      <c r="F97" s="294" t="s">
        <v>5278</v>
      </c>
      <c r="G97" s="300" t="s">
        <v>114</v>
      </c>
      <c r="H97" s="300" t="s">
        <v>223</v>
      </c>
      <c r="I97" s="294"/>
      <c r="J97" s="294" t="s">
        <v>5279</v>
      </c>
      <c r="K97" s="294" t="s">
        <v>5280</v>
      </c>
      <c r="L97" s="295"/>
      <c r="M97" s="294" t="s">
        <v>4652</v>
      </c>
      <c r="N97" s="295" t="b">
        <f>IF(AND(G97:G99=DATOS!C$9,H97:H99=DATOS!B$4),ROW(G97:G99))</f>
        <v>0</v>
      </c>
      <c r="O97" s="296"/>
      <c r="P97" s="297"/>
      <c r="Q97" s="297"/>
      <c r="R97" s="297"/>
      <c r="S97" s="297"/>
      <c r="T97" s="297"/>
      <c r="U97" s="297"/>
      <c r="V97" s="297"/>
      <c r="W97" s="297"/>
      <c r="X97" s="297"/>
      <c r="Y97" s="297"/>
      <c r="Z97" s="297"/>
      <c r="AA97" s="297"/>
      <c r="AB97" s="297"/>
    </row>
    <row r="98" spans="1:28" ht="12.75">
      <c r="A98" s="298" t="s">
        <v>5281</v>
      </c>
      <c r="B98" s="294" t="s">
        <v>5282</v>
      </c>
      <c r="C98" s="45" t="s">
        <v>263</v>
      </c>
      <c r="D98" s="45" t="s">
        <v>4647</v>
      </c>
      <c r="E98" s="299">
        <v>43116</v>
      </c>
      <c r="F98" s="294" t="s">
        <v>5283</v>
      </c>
      <c r="G98" s="300" t="s">
        <v>222</v>
      </c>
      <c r="H98" s="300" t="s">
        <v>223</v>
      </c>
      <c r="I98" s="294"/>
      <c r="J98" s="294" t="s">
        <v>5284</v>
      </c>
      <c r="K98" s="294" t="s">
        <v>5286</v>
      </c>
      <c r="L98" s="295"/>
      <c r="M98" s="294" t="s">
        <v>4652</v>
      </c>
      <c r="N98" s="295" t="b">
        <f>IF(AND(G98:G100=DATOS!C$9,H98:H100=DATOS!B$4),ROW(G98:G100))</f>
        <v>0</v>
      </c>
      <c r="O98" s="296"/>
      <c r="P98" s="297"/>
      <c r="Q98" s="297"/>
      <c r="R98" s="297"/>
      <c r="S98" s="297"/>
      <c r="T98" s="297"/>
      <c r="U98" s="297"/>
      <c r="V98" s="297"/>
      <c r="W98" s="297"/>
      <c r="X98" s="297"/>
      <c r="Y98" s="297"/>
      <c r="Z98" s="297"/>
      <c r="AA98" s="297"/>
      <c r="AB98" s="297"/>
    </row>
    <row r="99" spans="1:28" ht="12.75">
      <c r="A99" s="298" t="s">
        <v>4765</v>
      </c>
      <c r="B99" s="294" t="s">
        <v>4766</v>
      </c>
      <c r="C99" s="45" t="s">
        <v>4767</v>
      </c>
      <c r="D99" s="45" t="s">
        <v>4647</v>
      </c>
      <c r="E99" s="299">
        <v>43116</v>
      </c>
      <c r="F99" s="294" t="s">
        <v>5288</v>
      </c>
      <c r="G99" s="300" t="s">
        <v>271</v>
      </c>
      <c r="H99" s="300" t="s">
        <v>118</v>
      </c>
      <c r="I99" s="294"/>
      <c r="J99" s="294" t="s">
        <v>5289</v>
      </c>
      <c r="K99" s="294" t="s">
        <v>5289</v>
      </c>
      <c r="L99" s="295"/>
      <c r="M99" s="294" t="s">
        <v>4652</v>
      </c>
      <c r="N99" s="295" t="b">
        <f>IF(AND(G99:G101=DATOS!C$9,H99:H101=DATOS!B$4),ROW(G99:G101))</f>
        <v>0</v>
      </c>
      <c r="O99" s="296"/>
      <c r="P99" s="297"/>
      <c r="Q99" s="297"/>
      <c r="R99" s="297"/>
      <c r="S99" s="297"/>
      <c r="T99" s="297"/>
      <c r="U99" s="297"/>
      <c r="V99" s="297"/>
      <c r="W99" s="297"/>
      <c r="X99" s="297"/>
      <c r="Y99" s="297"/>
      <c r="Z99" s="297"/>
      <c r="AA99" s="297"/>
      <c r="AB99" s="297"/>
    </row>
    <row r="100" spans="1:28" ht="12.75">
      <c r="A100" s="298" t="s">
        <v>3837</v>
      </c>
      <c r="B100" s="294" t="s">
        <v>4776</v>
      </c>
      <c r="C100" s="45" t="s">
        <v>4491</v>
      </c>
      <c r="D100" s="45" t="s">
        <v>4647</v>
      </c>
      <c r="E100" s="299">
        <v>43116</v>
      </c>
      <c r="F100" s="294" t="s">
        <v>5288</v>
      </c>
      <c r="G100" s="300" t="s">
        <v>271</v>
      </c>
      <c r="H100" s="300" t="s">
        <v>118</v>
      </c>
      <c r="I100" s="294"/>
      <c r="J100" s="294" t="s">
        <v>5289</v>
      </c>
      <c r="K100" s="294" t="s">
        <v>5289</v>
      </c>
      <c r="L100" s="295"/>
      <c r="M100" s="294" t="s">
        <v>4652</v>
      </c>
      <c r="N100" s="295" t="b">
        <f>IF(AND(G100:G102=DATOS!C$9,H100:H102=DATOS!B$4),ROW(G100:G102))</f>
        <v>0</v>
      </c>
      <c r="O100" s="296"/>
      <c r="P100" s="297"/>
      <c r="Q100" s="297"/>
      <c r="R100" s="297"/>
      <c r="S100" s="297"/>
      <c r="T100" s="297"/>
      <c r="U100" s="297"/>
      <c r="V100" s="297"/>
      <c r="W100" s="297"/>
      <c r="X100" s="297"/>
      <c r="Y100" s="297"/>
      <c r="Z100" s="297"/>
      <c r="AA100" s="297"/>
      <c r="AB100" s="297"/>
    </row>
    <row r="101" spans="1:28" ht="12.75">
      <c r="A101" s="130" t="s">
        <v>5290</v>
      </c>
      <c r="B101" s="294" t="s">
        <v>4837</v>
      </c>
      <c r="C101" s="45" t="s">
        <v>216</v>
      </c>
      <c r="D101" s="45" t="s">
        <v>4647</v>
      </c>
      <c r="E101" s="299">
        <v>43116</v>
      </c>
      <c r="F101" s="304" t="s">
        <v>5291</v>
      </c>
      <c r="G101" s="300" t="s">
        <v>114</v>
      </c>
      <c r="H101" s="300" t="s">
        <v>223</v>
      </c>
      <c r="I101" s="294"/>
      <c r="J101" s="294" t="s">
        <v>5293</v>
      </c>
      <c r="K101" s="294" t="s">
        <v>5294</v>
      </c>
      <c r="L101" s="295"/>
      <c r="M101" s="294" t="s">
        <v>4652</v>
      </c>
      <c r="N101" s="295" t="b">
        <f>IF(AND(G101:G103=DATOS!C$9,H101:H103=DATOS!B$4),ROW(G101:G103))</f>
        <v>0</v>
      </c>
      <c r="O101" s="296"/>
      <c r="P101" s="297"/>
      <c r="Q101" s="297"/>
      <c r="R101" s="297"/>
      <c r="S101" s="297"/>
      <c r="T101" s="297"/>
      <c r="U101" s="297"/>
      <c r="V101" s="297"/>
      <c r="W101" s="297"/>
      <c r="X101" s="297"/>
      <c r="Y101" s="297"/>
      <c r="Z101" s="297"/>
      <c r="AA101" s="297"/>
      <c r="AB101" s="297"/>
    </row>
    <row r="102" spans="1:28" ht="12.75">
      <c r="A102" s="301" t="s">
        <v>5296</v>
      </c>
      <c r="B102" s="294" t="s">
        <v>5144</v>
      </c>
      <c r="C102" s="45" t="s">
        <v>478</v>
      </c>
      <c r="D102" s="45" t="s">
        <v>4647</v>
      </c>
      <c r="E102" s="299">
        <v>43116</v>
      </c>
      <c r="F102" s="294" t="s">
        <v>5297</v>
      </c>
      <c r="G102" s="300" t="s">
        <v>222</v>
      </c>
      <c r="H102" s="300" t="s">
        <v>223</v>
      </c>
      <c r="I102" s="294"/>
      <c r="J102" s="294" t="s">
        <v>5298</v>
      </c>
      <c r="K102" s="303" t="s">
        <v>5299</v>
      </c>
      <c r="L102" s="295"/>
      <c r="M102" s="294" t="s">
        <v>4652</v>
      </c>
      <c r="N102" s="295" t="b">
        <f>IF(AND(G102:G104=DATOS!C$9,H102:H104=DATOS!B$4),ROW(G102:G104))</f>
        <v>0</v>
      </c>
      <c r="O102" s="296"/>
      <c r="P102" s="297"/>
      <c r="Q102" s="297"/>
      <c r="R102" s="297"/>
      <c r="S102" s="297"/>
      <c r="T102" s="297"/>
      <c r="U102" s="297"/>
      <c r="V102" s="297"/>
      <c r="W102" s="297"/>
      <c r="X102" s="297"/>
      <c r="Y102" s="297"/>
      <c r="Z102" s="297"/>
      <c r="AA102" s="297"/>
      <c r="AB102" s="297"/>
    </row>
    <row r="103" spans="1:28" ht="12.75">
      <c r="A103" s="298" t="s">
        <v>5300</v>
      </c>
      <c r="B103" s="294" t="s">
        <v>5301</v>
      </c>
      <c r="C103" s="45" t="s">
        <v>5302</v>
      </c>
      <c r="D103" s="45" t="s">
        <v>4789</v>
      </c>
      <c r="E103" s="299">
        <v>43116</v>
      </c>
      <c r="F103" s="294" t="s">
        <v>5304</v>
      </c>
      <c r="G103" s="300" t="s">
        <v>114</v>
      </c>
      <c r="H103" s="300" t="s">
        <v>223</v>
      </c>
      <c r="I103" s="294" t="s">
        <v>226</v>
      </c>
      <c r="J103" s="328" t="s">
        <v>5306</v>
      </c>
      <c r="K103" s="328" t="s">
        <v>5306</v>
      </c>
      <c r="L103" s="295"/>
      <c r="M103" s="294" t="s">
        <v>5307</v>
      </c>
      <c r="N103" s="295" t="b">
        <f>IF(AND(G103:G105=DATOS!C$9,H103:H105=DATOS!B$4),ROW(G103:G105))</f>
        <v>0</v>
      </c>
      <c r="O103" s="296"/>
      <c r="P103" s="297"/>
      <c r="Q103" s="297"/>
      <c r="R103" s="297"/>
      <c r="S103" s="297"/>
      <c r="T103" s="297"/>
      <c r="U103" s="297"/>
      <c r="V103" s="297"/>
      <c r="W103" s="297"/>
      <c r="X103" s="297"/>
      <c r="Y103" s="297"/>
      <c r="Z103" s="297"/>
      <c r="AA103" s="297"/>
      <c r="AB103" s="297"/>
    </row>
    <row r="104" spans="1:28" ht="12.75">
      <c r="A104" s="298" t="s">
        <v>5281</v>
      </c>
      <c r="B104" s="294" t="s">
        <v>5282</v>
      </c>
      <c r="C104" s="45" t="s">
        <v>263</v>
      </c>
      <c r="D104" s="45" t="s">
        <v>4789</v>
      </c>
      <c r="E104" s="299">
        <v>43116</v>
      </c>
      <c r="F104" s="294" t="s">
        <v>5308</v>
      </c>
      <c r="G104" s="300" t="s">
        <v>222</v>
      </c>
      <c r="H104" s="300" t="s">
        <v>223</v>
      </c>
      <c r="I104" s="294" t="s">
        <v>226</v>
      </c>
      <c r="J104" s="294" t="s">
        <v>5284</v>
      </c>
      <c r="K104" s="294" t="s">
        <v>5284</v>
      </c>
      <c r="L104" s="295"/>
      <c r="M104" s="294" t="s">
        <v>4792</v>
      </c>
      <c r="N104" s="295" t="b">
        <f>IF(AND(G104:G106=DATOS!C$9,H104:H106=DATOS!B$4),ROW(G104:G106))</f>
        <v>0</v>
      </c>
      <c r="O104" s="296"/>
      <c r="P104" s="297"/>
      <c r="Q104" s="297"/>
      <c r="R104" s="297"/>
      <c r="S104" s="297"/>
      <c r="T104" s="297"/>
      <c r="U104" s="297"/>
      <c r="V104" s="297"/>
      <c r="W104" s="297"/>
      <c r="X104" s="297"/>
      <c r="Y104" s="297"/>
      <c r="Z104" s="297"/>
      <c r="AA104" s="297"/>
      <c r="AB104" s="297"/>
    </row>
    <row r="105" spans="1:28" ht="12.75">
      <c r="A105" s="328" t="s">
        <v>5309</v>
      </c>
      <c r="B105" s="331" t="s">
        <v>5310</v>
      </c>
      <c r="C105" s="45" t="s">
        <v>701</v>
      </c>
      <c r="D105" s="45" t="s">
        <v>4789</v>
      </c>
      <c r="E105" s="299">
        <v>43116</v>
      </c>
      <c r="F105" s="294" t="s">
        <v>5313</v>
      </c>
      <c r="G105" s="300" t="s">
        <v>222</v>
      </c>
      <c r="H105" s="300" t="s">
        <v>223</v>
      </c>
      <c r="I105" s="294" t="s">
        <v>226</v>
      </c>
      <c r="J105" s="294" t="s">
        <v>5316</v>
      </c>
      <c r="K105" s="294" t="s">
        <v>5316</v>
      </c>
      <c r="L105" s="295"/>
      <c r="M105" s="294" t="s">
        <v>4792</v>
      </c>
      <c r="N105" s="295" t="b">
        <f>IF(AND(G105:G107=DATOS!C$9,H105:H107=DATOS!B$4),ROW(G105:G107))</f>
        <v>0</v>
      </c>
      <c r="O105" s="296"/>
      <c r="P105" s="297"/>
      <c r="Q105" s="297"/>
      <c r="R105" s="297"/>
      <c r="S105" s="297"/>
      <c r="T105" s="297"/>
      <c r="U105" s="297"/>
      <c r="V105" s="297"/>
      <c r="W105" s="297"/>
      <c r="X105" s="297"/>
      <c r="Y105" s="297"/>
      <c r="Z105" s="297"/>
      <c r="AA105" s="297"/>
      <c r="AB105" s="297"/>
    </row>
    <row r="106" spans="1:28" ht="12.75">
      <c r="A106" s="298" t="s">
        <v>5317</v>
      </c>
      <c r="B106" s="294" t="s">
        <v>5318</v>
      </c>
      <c r="C106" s="45" t="s">
        <v>216</v>
      </c>
      <c r="D106" s="45" t="s">
        <v>4789</v>
      </c>
      <c r="E106" s="299">
        <v>43116</v>
      </c>
      <c r="F106" s="294" t="s">
        <v>5319</v>
      </c>
      <c r="G106" s="300" t="s">
        <v>222</v>
      </c>
      <c r="H106" s="300" t="s">
        <v>223</v>
      </c>
      <c r="I106" s="294" t="s">
        <v>226</v>
      </c>
      <c r="J106" s="294" t="s">
        <v>4791</v>
      </c>
      <c r="K106" s="294" t="s">
        <v>4791</v>
      </c>
      <c r="L106" s="295"/>
      <c r="M106" s="294" t="s">
        <v>4792</v>
      </c>
      <c r="N106" s="295" t="b">
        <f>IF(AND(G106:G108=DATOS!C$9,H106:H108=DATOS!B$4),ROW(G106:G108))</f>
        <v>0</v>
      </c>
      <c r="O106" s="296"/>
      <c r="P106" s="297"/>
      <c r="Q106" s="297"/>
      <c r="R106" s="297"/>
      <c r="S106" s="297"/>
      <c r="T106" s="297"/>
      <c r="U106" s="297"/>
      <c r="V106" s="297"/>
      <c r="W106" s="297"/>
      <c r="X106" s="297"/>
      <c r="Y106" s="297"/>
      <c r="Z106" s="297"/>
      <c r="AA106" s="297"/>
      <c r="AB106" s="297"/>
    </row>
    <row r="107" spans="1:28" ht="12.75">
      <c r="A107" s="298" t="s">
        <v>5323</v>
      </c>
      <c r="B107" s="294" t="s">
        <v>5324</v>
      </c>
      <c r="C107" s="45" t="s">
        <v>5325</v>
      </c>
      <c r="D107" s="45" t="s">
        <v>4789</v>
      </c>
      <c r="E107" s="299">
        <v>43116</v>
      </c>
      <c r="F107" s="294" t="s">
        <v>5326</v>
      </c>
      <c r="G107" s="300" t="s">
        <v>114</v>
      </c>
      <c r="H107" s="300" t="s">
        <v>223</v>
      </c>
      <c r="I107" s="294" t="s">
        <v>226</v>
      </c>
      <c r="J107" s="294" t="s">
        <v>5329</v>
      </c>
      <c r="K107" s="328" t="s">
        <v>5330</v>
      </c>
      <c r="L107" s="295"/>
      <c r="M107" s="294" t="s">
        <v>4792</v>
      </c>
      <c r="N107" s="295" t="b">
        <f>IF(AND(G107:G109=DATOS!C$9,H107:H109=DATOS!B$4),ROW(G107:G109))</f>
        <v>0</v>
      </c>
      <c r="O107" s="296"/>
      <c r="P107" s="297"/>
      <c r="Q107" s="297"/>
      <c r="R107" s="297"/>
      <c r="S107" s="297"/>
      <c r="T107" s="297"/>
      <c r="U107" s="297"/>
      <c r="V107" s="297"/>
      <c r="W107" s="297"/>
      <c r="X107" s="297"/>
      <c r="Y107" s="297"/>
      <c r="Z107" s="297"/>
      <c r="AA107" s="297"/>
      <c r="AB107" s="297"/>
    </row>
    <row r="108" spans="1:28" ht="12.75">
      <c r="A108" s="298" t="s">
        <v>5331</v>
      </c>
      <c r="B108" s="294" t="s">
        <v>4686</v>
      </c>
      <c r="C108" s="45" t="s">
        <v>701</v>
      </c>
      <c r="D108" s="45" t="s">
        <v>4789</v>
      </c>
      <c r="E108" s="299">
        <v>43116</v>
      </c>
      <c r="F108" s="294" t="s">
        <v>5334</v>
      </c>
      <c r="G108" s="300" t="s">
        <v>114</v>
      </c>
      <c r="H108" s="300" t="s">
        <v>118</v>
      </c>
      <c r="I108" s="294" t="s">
        <v>226</v>
      </c>
      <c r="J108" s="332" t="s">
        <v>5336</v>
      </c>
      <c r="K108" s="332" t="s">
        <v>5336</v>
      </c>
      <c r="L108" s="295"/>
      <c r="M108" s="294" t="s">
        <v>4792</v>
      </c>
      <c r="N108" s="295" t="b">
        <f>IF(AND(G108:G110=DATOS!C$9,H108:H110=DATOS!B$4),ROW(G108:G110))</f>
        <v>0</v>
      </c>
      <c r="O108" s="296"/>
      <c r="P108" s="297"/>
      <c r="Q108" s="297"/>
      <c r="R108" s="297"/>
      <c r="S108" s="297"/>
      <c r="T108" s="297"/>
      <c r="U108" s="297"/>
      <c r="V108" s="297"/>
      <c r="W108" s="297"/>
      <c r="X108" s="297"/>
      <c r="Y108" s="297"/>
      <c r="Z108" s="297"/>
      <c r="AA108" s="297"/>
      <c r="AB108" s="297"/>
    </row>
    <row r="109" spans="1:28" ht="12.75">
      <c r="A109" s="298" t="s">
        <v>5339</v>
      </c>
      <c r="B109" s="294" t="s">
        <v>5340</v>
      </c>
      <c r="C109" s="45" t="s">
        <v>5342</v>
      </c>
      <c r="D109" s="45" t="s">
        <v>4789</v>
      </c>
      <c r="E109" s="299">
        <v>43116</v>
      </c>
      <c r="F109" s="294" t="s">
        <v>5344</v>
      </c>
      <c r="G109" s="300" t="s">
        <v>362</v>
      </c>
      <c r="H109" s="300" t="s">
        <v>118</v>
      </c>
      <c r="I109" s="294" t="s">
        <v>226</v>
      </c>
      <c r="J109" s="294" t="s">
        <v>1259</v>
      </c>
      <c r="K109" s="294" t="s">
        <v>1259</v>
      </c>
      <c r="L109" s="295"/>
      <c r="M109" s="294" t="s">
        <v>4792</v>
      </c>
      <c r="N109" s="295" t="b">
        <f>IF(AND(G109:G111=DATOS!C$9,H109:H111=DATOS!B$4),ROW(G109:G111))</f>
        <v>0</v>
      </c>
      <c r="O109" s="296"/>
      <c r="P109" s="297"/>
      <c r="Q109" s="297"/>
      <c r="R109" s="297"/>
      <c r="S109" s="297"/>
      <c r="T109" s="297"/>
      <c r="U109" s="297"/>
      <c r="V109" s="297"/>
      <c r="W109" s="297"/>
      <c r="X109" s="297"/>
      <c r="Y109" s="297"/>
      <c r="Z109" s="297"/>
      <c r="AA109" s="297"/>
      <c r="AB109" s="297"/>
    </row>
    <row r="110" spans="1:28" ht="12.75">
      <c r="A110" s="298" t="s">
        <v>5347</v>
      </c>
      <c r="B110" s="294" t="s">
        <v>5348</v>
      </c>
      <c r="C110" s="45" t="s">
        <v>263</v>
      </c>
      <c r="D110" s="45" t="s">
        <v>4789</v>
      </c>
      <c r="E110" s="299">
        <v>43116</v>
      </c>
      <c r="F110" s="294" t="s">
        <v>5349</v>
      </c>
      <c r="G110" s="300" t="s">
        <v>114</v>
      </c>
      <c r="H110" s="300" t="s">
        <v>118</v>
      </c>
      <c r="I110" s="294" t="s">
        <v>226</v>
      </c>
      <c r="J110" s="294" t="s">
        <v>5350</v>
      </c>
      <c r="K110" s="294" t="s">
        <v>5351</v>
      </c>
      <c r="L110" s="295"/>
      <c r="M110" s="294" t="s">
        <v>4792</v>
      </c>
      <c r="N110" s="295" t="b">
        <f>IF(AND(G110:G112=DATOS!C$9,H110:H112=DATOS!B$4),ROW(G110:G112))</f>
        <v>0</v>
      </c>
      <c r="O110" s="296"/>
      <c r="P110" s="297"/>
      <c r="Q110" s="297"/>
      <c r="R110" s="297"/>
      <c r="S110" s="297"/>
      <c r="T110" s="297"/>
      <c r="U110" s="297"/>
      <c r="V110" s="297"/>
      <c r="W110" s="297"/>
      <c r="X110" s="297"/>
      <c r="Y110" s="297"/>
      <c r="Z110" s="297"/>
      <c r="AA110" s="297"/>
      <c r="AB110" s="297"/>
    </row>
    <row r="111" spans="1:28" ht="12.75">
      <c r="A111" s="298" t="s">
        <v>5354</v>
      </c>
      <c r="B111" s="295"/>
      <c r="C111" s="45"/>
      <c r="D111" s="45" t="s">
        <v>4789</v>
      </c>
      <c r="E111" s="299">
        <v>43116</v>
      </c>
      <c r="F111" s="294" t="s">
        <v>5355</v>
      </c>
      <c r="G111" s="300" t="s">
        <v>114</v>
      </c>
      <c r="H111" s="300" t="s">
        <v>223</v>
      </c>
      <c r="I111" s="294" t="s">
        <v>226</v>
      </c>
      <c r="J111" s="294" t="s">
        <v>5357</v>
      </c>
      <c r="K111" s="294" t="s">
        <v>5357</v>
      </c>
      <c r="L111" s="295"/>
      <c r="M111" s="294" t="s">
        <v>4792</v>
      </c>
      <c r="N111" s="295" t="b">
        <f>IF(AND(G111:G113=DATOS!C$9,H111:H113=DATOS!B$4),ROW(G111:G113))</f>
        <v>0</v>
      </c>
      <c r="O111" s="296"/>
      <c r="P111" s="297"/>
      <c r="Q111" s="297"/>
      <c r="R111" s="297"/>
      <c r="S111" s="297"/>
      <c r="T111" s="297"/>
      <c r="U111" s="297"/>
      <c r="V111" s="297"/>
      <c r="W111" s="297"/>
      <c r="X111" s="297"/>
      <c r="Y111" s="297"/>
      <c r="Z111" s="297"/>
      <c r="AA111" s="297"/>
      <c r="AB111" s="297"/>
    </row>
    <row r="112" spans="1:28" ht="12.75">
      <c r="A112" s="298" t="s">
        <v>5358</v>
      </c>
      <c r="B112" s="294" t="s">
        <v>5112</v>
      </c>
      <c r="C112" s="45" t="s">
        <v>478</v>
      </c>
      <c r="D112" s="45" t="s">
        <v>4789</v>
      </c>
      <c r="E112" s="299">
        <v>43116</v>
      </c>
      <c r="F112" s="294" t="s">
        <v>5297</v>
      </c>
      <c r="G112" s="300" t="s">
        <v>222</v>
      </c>
      <c r="H112" s="300" t="s">
        <v>223</v>
      </c>
      <c r="I112" s="294" t="s">
        <v>226</v>
      </c>
      <c r="J112" s="294" t="s">
        <v>5298</v>
      </c>
      <c r="K112" s="294" t="s">
        <v>5298</v>
      </c>
      <c r="L112" s="295"/>
      <c r="M112" s="294" t="s">
        <v>4792</v>
      </c>
      <c r="N112" s="295" t="b">
        <f>IF(AND(G112:G114=DATOS!C$9,H112:H114=DATOS!B$4),ROW(G112:G114))</f>
        <v>0</v>
      </c>
      <c r="O112" s="296"/>
      <c r="P112" s="297"/>
      <c r="Q112" s="297"/>
      <c r="R112" s="297"/>
      <c r="S112" s="297"/>
      <c r="T112" s="297"/>
      <c r="U112" s="297"/>
      <c r="V112" s="297"/>
      <c r="W112" s="297"/>
      <c r="X112" s="297"/>
      <c r="Y112" s="297"/>
      <c r="Z112" s="297"/>
      <c r="AA112" s="297"/>
      <c r="AB112" s="297"/>
    </row>
    <row r="113" spans="1:28" ht="12.75">
      <c r="A113" s="298" t="s">
        <v>4795</v>
      </c>
      <c r="B113" s="294" t="s">
        <v>5363</v>
      </c>
      <c r="C113" s="45" t="s">
        <v>4788</v>
      </c>
      <c r="D113" s="45" t="s">
        <v>4798</v>
      </c>
      <c r="E113" s="299">
        <v>43116</v>
      </c>
      <c r="F113" s="294" t="s">
        <v>5364</v>
      </c>
      <c r="G113" s="300" t="s">
        <v>362</v>
      </c>
      <c r="H113" s="300" t="s">
        <v>118</v>
      </c>
      <c r="I113" s="294" t="s">
        <v>226</v>
      </c>
      <c r="J113" s="294" t="s">
        <v>1259</v>
      </c>
      <c r="K113" s="295"/>
      <c r="L113" s="295"/>
      <c r="M113" s="295"/>
      <c r="N113" s="295" t="b">
        <f>IF(AND(G113:G115=DATOS!C$9,H113:H115=DATOS!B$4),ROW(G113:G115))</f>
        <v>0</v>
      </c>
      <c r="O113" s="296"/>
      <c r="P113" s="297"/>
      <c r="Q113" s="297"/>
      <c r="R113" s="297"/>
      <c r="S113" s="297"/>
      <c r="T113" s="297"/>
      <c r="U113" s="297"/>
      <c r="V113" s="297"/>
      <c r="W113" s="297"/>
      <c r="X113" s="297"/>
      <c r="Y113" s="297"/>
      <c r="Z113" s="297"/>
      <c r="AA113" s="297"/>
      <c r="AB113" s="297"/>
    </row>
    <row r="114" spans="1:28" ht="12.75">
      <c r="A114" s="298" t="s">
        <v>4966</v>
      </c>
      <c r="B114" s="294" t="s">
        <v>4967</v>
      </c>
      <c r="C114" s="45" t="s">
        <v>90</v>
      </c>
      <c r="D114" s="45" t="s">
        <v>4798</v>
      </c>
      <c r="E114" s="299">
        <v>43116</v>
      </c>
      <c r="F114" s="294" t="s">
        <v>4977</v>
      </c>
      <c r="G114" s="300" t="s">
        <v>222</v>
      </c>
      <c r="H114" s="300" t="s">
        <v>118</v>
      </c>
      <c r="I114" s="294"/>
      <c r="J114" s="294" t="s">
        <v>5369</v>
      </c>
      <c r="K114" s="295"/>
      <c r="L114" s="295"/>
      <c r="M114" s="295"/>
      <c r="N114" s="295" t="b">
        <f>IF(AND(G114:G116=DATOS!C$9,H114:H116=DATOS!B$4),ROW(G114:G116))</f>
        <v>0</v>
      </c>
      <c r="O114" s="296"/>
      <c r="P114" s="297"/>
      <c r="Q114" s="297"/>
      <c r="R114" s="297"/>
      <c r="S114" s="297"/>
      <c r="T114" s="297"/>
      <c r="U114" s="297"/>
      <c r="V114" s="297"/>
      <c r="W114" s="297"/>
      <c r="X114" s="297"/>
      <c r="Y114" s="297"/>
      <c r="Z114" s="297"/>
      <c r="AA114" s="297"/>
      <c r="AB114" s="297"/>
    </row>
    <row r="115" spans="1:28" ht="12.75">
      <c r="A115" s="298" t="s">
        <v>5372</v>
      </c>
      <c r="B115" s="294" t="s">
        <v>5373</v>
      </c>
      <c r="C115" s="45" t="s">
        <v>380</v>
      </c>
      <c r="D115" s="45" t="s">
        <v>4813</v>
      </c>
      <c r="E115" s="299">
        <v>43117</v>
      </c>
      <c r="F115" s="294" t="s">
        <v>5374</v>
      </c>
      <c r="G115" s="300" t="s">
        <v>222</v>
      </c>
      <c r="H115" s="300" t="s">
        <v>223</v>
      </c>
      <c r="I115" s="294"/>
      <c r="J115" s="295"/>
      <c r="K115" s="294" t="s">
        <v>5375</v>
      </c>
      <c r="L115" s="295"/>
      <c r="M115" s="294" t="s">
        <v>5127</v>
      </c>
      <c r="N115" s="295" t="b">
        <f>IF(AND(G115:G117=DATOS!C$9,H115:H117=DATOS!B$4),ROW(G115:G117))</f>
        <v>0</v>
      </c>
      <c r="O115" s="296"/>
      <c r="P115" s="297"/>
      <c r="Q115" s="297"/>
      <c r="R115" s="297"/>
      <c r="S115" s="297"/>
      <c r="T115" s="297"/>
      <c r="U115" s="297"/>
      <c r="V115" s="297"/>
      <c r="W115" s="297"/>
      <c r="X115" s="297"/>
      <c r="Y115" s="297"/>
      <c r="Z115" s="297"/>
      <c r="AA115" s="297"/>
      <c r="AB115" s="297"/>
    </row>
    <row r="116" spans="1:28" ht="12.75">
      <c r="A116" s="298" t="s">
        <v>5376</v>
      </c>
      <c r="B116" s="294" t="s">
        <v>5377</v>
      </c>
      <c r="C116" s="45" t="s">
        <v>380</v>
      </c>
      <c r="D116" s="45" t="s">
        <v>4647</v>
      </c>
      <c r="E116" s="299">
        <v>43117</v>
      </c>
      <c r="F116" s="294" t="s">
        <v>5379</v>
      </c>
      <c r="G116" s="300" t="s">
        <v>114</v>
      </c>
      <c r="H116" s="300" t="s">
        <v>223</v>
      </c>
      <c r="I116" s="294"/>
      <c r="J116" s="294" t="s">
        <v>5178</v>
      </c>
      <c r="K116" s="294" t="s">
        <v>5381</v>
      </c>
      <c r="L116" s="295"/>
      <c r="M116" s="294" t="s">
        <v>4652</v>
      </c>
      <c r="N116" s="295" t="b">
        <f>IF(AND(G116:G118=DATOS!C$9,H116:H118=DATOS!B$4),ROW(G116:G118))</f>
        <v>0</v>
      </c>
      <c r="O116" s="296"/>
      <c r="P116" s="297"/>
      <c r="Q116" s="297"/>
      <c r="R116" s="297"/>
      <c r="S116" s="297"/>
      <c r="T116" s="297"/>
      <c r="U116" s="297"/>
      <c r="V116" s="297"/>
      <c r="W116" s="297"/>
      <c r="X116" s="297"/>
      <c r="Y116" s="297"/>
      <c r="Z116" s="297"/>
      <c r="AA116" s="297"/>
      <c r="AB116" s="297"/>
    </row>
    <row r="117" spans="1:28" ht="12.75">
      <c r="A117" s="298" t="s">
        <v>5384</v>
      </c>
      <c r="B117" s="294" t="s">
        <v>5385</v>
      </c>
      <c r="C117" s="45" t="s">
        <v>4716</v>
      </c>
      <c r="D117" s="45" t="s">
        <v>4647</v>
      </c>
      <c r="E117" s="299">
        <v>43117</v>
      </c>
      <c r="F117" s="294" t="s">
        <v>5387</v>
      </c>
      <c r="G117" s="300" t="s">
        <v>114</v>
      </c>
      <c r="H117" s="300" t="s">
        <v>223</v>
      </c>
      <c r="I117" s="294"/>
      <c r="J117" s="294" t="s">
        <v>5388</v>
      </c>
      <c r="K117" s="294" t="s">
        <v>5388</v>
      </c>
      <c r="L117" s="295"/>
      <c r="M117" s="294" t="s">
        <v>4652</v>
      </c>
      <c r="N117" s="295" t="b">
        <f>IF(AND(G117:G119=DATOS!C$9,H117:H119=DATOS!B$4),ROW(G117:G119))</f>
        <v>0</v>
      </c>
      <c r="O117" s="296"/>
      <c r="P117" s="297"/>
      <c r="Q117" s="297"/>
      <c r="R117" s="297"/>
      <c r="S117" s="297"/>
      <c r="T117" s="297"/>
      <c r="U117" s="297"/>
      <c r="V117" s="297"/>
      <c r="W117" s="297"/>
      <c r="X117" s="297"/>
      <c r="Y117" s="297"/>
      <c r="Z117" s="297"/>
      <c r="AA117" s="297"/>
      <c r="AB117" s="297"/>
    </row>
    <row r="118" spans="1:28" ht="12.75">
      <c r="A118" s="301" t="s">
        <v>5389</v>
      </c>
      <c r="B118" s="294" t="s">
        <v>5390</v>
      </c>
      <c r="C118" s="45" t="s">
        <v>414</v>
      </c>
      <c r="D118" s="45" t="s">
        <v>4647</v>
      </c>
      <c r="E118" s="299">
        <v>43117</v>
      </c>
      <c r="F118" s="294" t="s">
        <v>5391</v>
      </c>
      <c r="G118" s="300" t="s">
        <v>114</v>
      </c>
      <c r="H118" s="300" t="s">
        <v>223</v>
      </c>
      <c r="I118" s="294"/>
      <c r="J118" s="333" t="s">
        <v>5394</v>
      </c>
      <c r="K118" s="333" t="s">
        <v>5394</v>
      </c>
      <c r="L118" s="295"/>
      <c r="M118" s="294" t="s">
        <v>4652</v>
      </c>
      <c r="N118" s="295" t="b">
        <f>IF(AND(G118:G120=DATOS!C$9,H118:H120=DATOS!B$4),ROW(G118:G120))</f>
        <v>0</v>
      </c>
      <c r="O118" s="296"/>
      <c r="P118" s="297"/>
      <c r="Q118" s="297"/>
      <c r="R118" s="297"/>
      <c r="S118" s="297"/>
      <c r="T118" s="297"/>
      <c r="U118" s="297"/>
      <c r="V118" s="297"/>
      <c r="W118" s="297"/>
      <c r="X118" s="297"/>
      <c r="Y118" s="297"/>
      <c r="Z118" s="297"/>
      <c r="AA118" s="297"/>
      <c r="AB118" s="297"/>
    </row>
    <row r="119" spans="1:28" ht="12.75">
      <c r="A119" s="298" t="s">
        <v>5397</v>
      </c>
      <c r="B119" s="294" t="s">
        <v>4875</v>
      </c>
      <c r="C119" s="45" t="s">
        <v>216</v>
      </c>
      <c r="D119" s="45" t="s">
        <v>4647</v>
      </c>
      <c r="E119" s="299">
        <v>43117</v>
      </c>
      <c r="F119" s="294" t="s">
        <v>5398</v>
      </c>
      <c r="G119" s="300" t="s">
        <v>114</v>
      </c>
      <c r="H119" s="300" t="s">
        <v>223</v>
      </c>
      <c r="I119" s="294"/>
      <c r="J119" s="294" t="s">
        <v>5401</v>
      </c>
      <c r="K119" s="294" t="s">
        <v>5402</v>
      </c>
      <c r="L119" s="295"/>
      <c r="M119" s="294" t="s">
        <v>4652</v>
      </c>
      <c r="N119" s="295" t="b">
        <f>IF(AND(G119:G121=DATOS!C$9,H119:H121=DATOS!B$4),ROW(G119:G121))</f>
        <v>0</v>
      </c>
      <c r="O119" s="296"/>
      <c r="P119" s="297"/>
      <c r="Q119" s="297"/>
      <c r="R119" s="297"/>
      <c r="S119" s="297"/>
      <c r="T119" s="297"/>
      <c r="U119" s="297"/>
      <c r="V119" s="297"/>
      <c r="W119" s="297"/>
      <c r="X119" s="297"/>
      <c r="Y119" s="297"/>
      <c r="Z119" s="297"/>
      <c r="AA119" s="297"/>
      <c r="AB119" s="297"/>
    </row>
    <row r="120" spans="1:28" ht="12.75">
      <c r="A120" s="298" t="s">
        <v>4887</v>
      </c>
      <c r="B120" s="294" t="s">
        <v>4888</v>
      </c>
      <c r="C120" s="45" t="s">
        <v>624</v>
      </c>
      <c r="D120" s="45" t="s">
        <v>4647</v>
      </c>
      <c r="E120" s="299">
        <v>43117</v>
      </c>
      <c r="F120" s="294" t="s">
        <v>5405</v>
      </c>
      <c r="G120" s="300" t="s">
        <v>114</v>
      </c>
      <c r="H120" s="300" t="s">
        <v>223</v>
      </c>
      <c r="I120" s="294"/>
      <c r="J120" s="294" t="s">
        <v>5405</v>
      </c>
      <c r="K120" s="294" t="s">
        <v>5406</v>
      </c>
      <c r="L120" s="295"/>
      <c r="M120" s="294" t="s">
        <v>4652</v>
      </c>
      <c r="N120" s="295" t="b">
        <f>IF(AND(G120:G122=DATOS!C$9,H120:H122=DATOS!B$4),ROW(G120:G122))</f>
        <v>0</v>
      </c>
      <c r="O120" s="296"/>
      <c r="P120" s="297"/>
      <c r="Q120" s="297"/>
      <c r="R120" s="297"/>
      <c r="S120" s="297"/>
      <c r="T120" s="297"/>
      <c r="U120" s="297"/>
      <c r="V120" s="297"/>
      <c r="W120" s="297"/>
      <c r="X120" s="297"/>
      <c r="Y120" s="297"/>
      <c r="Z120" s="297"/>
      <c r="AA120" s="297"/>
      <c r="AB120" s="297"/>
    </row>
    <row r="121" spans="1:28" ht="12.75">
      <c r="A121" s="298" t="s">
        <v>5408</v>
      </c>
      <c r="B121" s="294" t="s">
        <v>5409</v>
      </c>
      <c r="C121" s="45" t="s">
        <v>624</v>
      </c>
      <c r="D121" s="45" t="s">
        <v>4647</v>
      </c>
      <c r="E121" s="299">
        <v>43117</v>
      </c>
      <c r="F121" s="294" t="s">
        <v>5412</v>
      </c>
      <c r="G121" s="300" t="s">
        <v>222</v>
      </c>
      <c r="H121" s="300" t="s">
        <v>223</v>
      </c>
      <c r="I121" s="294"/>
      <c r="J121" s="294" t="s">
        <v>5401</v>
      </c>
      <c r="K121" s="294" t="s">
        <v>5413</v>
      </c>
      <c r="L121" s="295"/>
      <c r="M121" s="294" t="s">
        <v>4652</v>
      </c>
      <c r="N121" s="295" t="b">
        <f>IF(AND(G121:G123=DATOS!C$9,H121:H123=DATOS!B$4),ROW(G121:G123))</f>
        <v>0</v>
      </c>
      <c r="O121" s="296"/>
      <c r="P121" s="297"/>
      <c r="Q121" s="297"/>
      <c r="R121" s="297"/>
      <c r="S121" s="297"/>
      <c r="T121" s="297"/>
      <c r="U121" s="297"/>
      <c r="V121" s="297"/>
      <c r="W121" s="297"/>
      <c r="X121" s="297"/>
      <c r="Y121" s="297"/>
      <c r="Z121" s="297"/>
      <c r="AA121" s="297"/>
      <c r="AB121" s="297"/>
    </row>
    <row r="122" spans="1:28" ht="12.75">
      <c r="A122" s="298" t="s">
        <v>5414</v>
      </c>
      <c r="B122" s="294" t="s">
        <v>5415</v>
      </c>
      <c r="C122" s="45" t="s">
        <v>90</v>
      </c>
      <c r="D122" s="45" t="s">
        <v>4647</v>
      </c>
      <c r="E122" s="299">
        <v>43117</v>
      </c>
      <c r="F122" s="294" t="s">
        <v>4768</v>
      </c>
      <c r="G122" s="300" t="s">
        <v>271</v>
      </c>
      <c r="H122" s="300" t="s">
        <v>118</v>
      </c>
      <c r="I122" s="294"/>
      <c r="J122" s="294" t="s">
        <v>5419</v>
      </c>
      <c r="K122" s="294" t="s">
        <v>5419</v>
      </c>
      <c r="L122" s="295"/>
      <c r="M122" s="295"/>
      <c r="N122" s="295" t="b">
        <f>IF(AND(G122:G124=DATOS!C$9,H122:H124=DATOS!B$4),ROW(G122:G124))</f>
        <v>0</v>
      </c>
      <c r="O122" s="296"/>
      <c r="P122" s="297"/>
      <c r="Q122" s="297"/>
      <c r="R122" s="297"/>
      <c r="S122" s="297"/>
      <c r="T122" s="297"/>
      <c r="U122" s="297"/>
      <c r="V122" s="297"/>
      <c r="W122" s="297"/>
      <c r="X122" s="297"/>
      <c r="Y122" s="297"/>
      <c r="Z122" s="297"/>
      <c r="AA122" s="297"/>
      <c r="AB122" s="297"/>
    </row>
    <row r="123" spans="1:28" ht="12.75">
      <c r="A123" s="301" t="s">
        <v>2674</v>
      </c>
      <c r="B123" s="294" t="s">
        <v>4778</v>
      </c>
      <c r="C123" s="45" t="s">
        <v>216</v>
      </c>
      <c r="D123" s="45" t="s">
        <v>4647</v>
      </c>
      <c r="E123" s="302">
        <v>43103</v>
      </c>
      <c r="F123" s="303" t="s">
        <v>4768</v>
      </c>
      <c r="G123" s="300" t="s">
        <v>271</v>
      </c>
      <c r="H123" s="300" t="s">
        <v>118</v>
      </c>
      <c r="I123" s="294"/>
      <c r="J123" s="295"/>
      <c r="K123" s="295"/>
      <c r="L123" s="295"/>
      <c r="M123" s="295"/>
      <c r="N123" s="295" t="b">
        <f>IF(AND(G123:G125=DATOS!C$9,H123:H125=DATOS!B$4),ROW(G123:G125))</f>
        <v>0</v>
      </c>
      <c r="O123" s="296"/>
      <c r="P123" s="297"/>
      <c r="Q123" s="297"/>
      <c r="R123" s="297"/>
      <c r="S123" s="297"/>
      <c r="T123" s="297"/>
      <c r="U123" s="297"/>
      <c r="V123" s="297"/>
      <c r="W123" s="297"/>
      <c r="X123" s="297"/>
      <c r="Y123" s="297"/>
      <c r="Z123" s="297"/>
      <c r="AA123" s="297"/>
      <c r="AB123" s="297"/>
    </row>
    <row r="124" spans="1:28" ht="12.75">
      <c r="A124" s="298" t="s">
        <v>5424</v>
      </c>
      <c r="B124" s="315" t="s">
        <v>4721</v>
      </c>
      <c r="C124" s="45" t="s">
        <v>4716</v>
      </c>
      <c r="D124" s="45" t="s">
        <v>4789</v>
      </c>
      <c r="E124" s="299">
        <v>43117</v>
      </c>
      <c r="F124" s="294" t="s">
        <v>5427</v>
      </c>
      <c r="G124" s="300" t="s">
        <v>114</v>
      </c>
      <c r="H124" s="300" t="s">
        <v>118</v>
      </c>
      <c r="I124" s="294" t="s">
        <v>226</v>
      </c>
      <c r="J124" s="328" t="s">
        <v>5428</v>
      </c>
      <c r="K124" s="294" t="s">
        <v>5427</v>
      </c>
      <c r="L124" s="295"/>
      <c r="M124" s="294" t="s">
        <v>5429</v>
      </c>
      <c r="N124" s="295" t="b">
        <f>IF(AND(G124:G126=DATOS!C$9,H124:H126=DATOS!B$4),ROW(G124:G126))</f>
        <v>0</v>
      </c>
      <c r="O124" s="296"/>
      <c r="P124" s="297"/>
      <c r="Q124" s="297"/>
      <c r="R124" s="297"/>
      <c r="S124" s="297"/>
      <c r="T124" s="297"/>
      <c r="U124" s="297"/>
      <c r="V124" s="297"/>
      <c r="W124" s="297"/>
      <c r="X124" s="297"/>
      <c r="Y124" s="297"/>
      <c r="Z124" s="297"/>
      <c r="AA124" s="297"/>
      <c r="AB124" s="297"/>
    </row>
    <row r="125" spans="1:28" ht="12.75">
      <c r="A125" s="298" t="s">
        <v>5430</v>
      </c>
      <c r="B125" s="294" t="s">
        <v>5431</v>
      </c>
      <c r="C125" s="45" t="s">
        <v>263</v>
      </c>
      <c r="D125" s="45" t="s">
        <v>4789</v>
      </c>
      <c r="E125" s="299">
        <v>43117</v>
      </c>
      <c r="F125" s="294" t="s">
        <v>5224</v>
      </c>
      <c r="G125" s="300" t="s">
        <v>114</v>
      </c>
      <c r="H125" s="300" t="s">
        <v>118</v>
      </c>
      <c r="I125" s="294" t="s">
        <v>226</v>
      </c>
      <c r="J125" s="294" t="s">
        <v>5224</v>
      </c>
      <c r="K125" s="294" t="s">
        <v>5224</v>
      </c>
      <c r="L125" s="295"/>
      <c r="M125" s="294" t="s">
        <v>5435</v>
      </c>
      <c r="N125" s="295" t="b">
        <f>IF(AND(G125:G127=DATOS!C$9,H125:H127=DATOS!B$4),ROW(G125:G127))</f>
        <v>0</v>
      </c>
      <c r="O125" s="296"/>
      <c r="P125" s="297"/>
      <c r="Q125" s="297"/>
      <c r="R125" s="297"/>
      <c r="S125" s="297"/>
      <c r="T125" s="297"/>
      <c r="U125" s="297"/>
      <c r="V125" s="297"/>
      <c r="W125" s="297"/>
      <c r="X125" s="297"/>
      <c r="Y125" s="297"/>
      <c r="Z125" s="297"/>
      <c r="AA125" s="297"/>
      <c r="AB125" s="297"/>
    </row>
    <row r="126" spans="1:28" ht="12.75">
      <c r="A126" s="298" t="s">
        <v>5436</v>
      </c>
      <c r="B126" s="294" t="s">
        <v>5437</v>
      </c>
      <c r="C126" s="45" t="s">
        <v>380</v>
      </c>
      <c r="D126" s="45" t="s">
        <v>4789</v>
      </c>
      <c r="E126" s="299">
        <v>43117</v>
      </c>
      <c r="F126" s="294" t="s">
        <v>5224</v>
      </c>
      <c r="G126" s="300" t="s">
        <v>114</v>
      </c>
      <c r="H126" s="300" t="s">
        <v>223</v>
      </c>
      <c r="I126" s="294" t="s">
        <v>226</v>
      </c>
      <c r="J126" s="294" t="s">
        <v>4853</v>
      </c>
      <c r="K126" s="294" t="s">
        <v>4853</v>
      </c>
      <c r="L126" s="295"/>
      <c r="M126" s="294" t="s">
        <v>5307</v>
      </c>
      <c r="N126" s="295" t="b">
        <f>IF(AND(G126:G128=DATOS!C$9,H126:H128=DATOS!B$4),ROW(G126:G128))</f>
        <v>0</v>
      </c>
      <c r="O126" s="296"/>
      <c r="P126" s="297"/>
      <c r="Q126" s="297"/>
      <c r="R126" s="297"/>
      <c r="S126" s="297"/>
      <c r="T126" s="297"/>
      <c r="U126" s="297"/>
      <c r="V126" s="297"/>
      <c r="W126" s="297"/>
      <c r="X126" s="297"/>
      <c r="Y126" s="297"/>
      <c r="Z126" s="297"/>
      <c r="AA126" s="297"/>
      <c r="AB126" s="297"/>
    </row>
    <row r="127" spans="1:28" ht="12.75">
      <c r="A127" s="298" t="s">
        <v>5075</v>
      </c>
      <c r="B127" s="294" t="s">
        <v>4938</v>
      </c>
      <c r="C127" s="45" t="s">
        <v>701</v>
      </c>
      <c r="D127" s="45" t="s">
        <v>4789</v>
      </c>
      <c r="E127" s="299">
        <v>43117</v>
      </c>
      <c r="F127" s="294" t="s">
        <v>5443</v>
      </c>
      <c r="G127" s="300" t="s">
        <v>271</v>
      </c>
      <c r="H127" s="300" t="s">
        <v>223</v>
      </c>
      <c r="I127" s="294" t="s">
        <v>226</v>
      </c>
      <c r="J127" s="294" t="s">
        <v>5444</v>
      </c>
      <c r="K127" s="294" t="s">
        <v>5444</v>
      </c>
      <c r="L127" s="295"/>
      <c r="M127" s="294" t="s">
        <v>5307</v>
      </c>
      <c r="N127" s="295" t="b">
        <f>IF(AND(G127:G129=DATOS!C$9,H127:H129=DATOS!B$4),ROW(G127:G129))</f>
        <v>0</v>
      </c>
      <c r="O127" s="296"/>
      <c r="P127" s="297"/>
      <c r="Q127" s="297"/>
      <c r="R127" s="297"/>
      <c r="S127" s="297"/>
      <c r="T127" s="297"/>
      <c r="U127" s="297"/>
      <c r="V127" s="297"/>
      <c r="W127" s="297"/>
      <c r="X127" s="297"/>
      <c r="Y127" s="297"/>
      <c r="Z127" s="297"/>
      <c r="AA127" s="297"/>
      <c r="AB127" s="297"/>
    </row>
    <row r="128" spans="1:28" ht="12.75">
      <c r="A128" s="298" t="s">
        <v>5347</v>
      </c>
      <c r="B128" s="294" t="s">
        <v>5348</v>
      </c>
      <c r="C128" s="45" t="s">
        <v>263</v>
      </c>
      <c r="D128" s="45" t="s">
        <v>4789</v>
      </c>
      <c r="E128" s="299">
        <v>43117</v>
      </c>
      <c r="F128" s="294" t="s">
        <v>5448</v>
      </c>
      <c r="G128" s="300" t="s">
        <v>222</v>
      </c>
      <c r="H128" s="300" t="s">
        <v>118</v>
      </c>
      <c r="I128" s="294" t="s">
        <v>226</v>
      </c>
      <c r="J128" s="294" t="s">
        <v>481</v>
      </c>
      <c r="K128" s="294" t="s">
        <v>5449</v>
      </c>
      <c r="L128" s="295"/>
      <c r="M128" s="294" t="s">
        <v>5307</v>
      </c>
      <c r="N128" s="295" t="b">
        <f>IF(AND(G128:G130=DATOS!C$9,H128:H130=DATOS!B$4),ROW(G128:G130))</f>
        <v>0</v>
      </c>
      <c r="O128" s="296"/>
      <c r="P128" s="297"/>
      <c r="Q128" s="297"/>
      <c r="R128" s="297"/>
      <c r="S128" s="297"/>
      <c r="T128" s="297"/>
      <c r="U128" s="297"/>
      <c r="V128" s="297"/>
      <c r="W128" s="297"/>
      <c r="X128" s="297"/>
      <c r="Y128" s="297"/>
      <c r="Z128" s="297"/>
      <c r="AA128" s="297"/>
      <c r="AB128" s="297"/>
    </row>
    <row r="129" spans="1:28" ht="12.75">
      <c r="A129" s="298" t="s">
        <v>5451</v>
      </c>
      <c r="B129" s="294" t="s">
        <v>5453</v>
      </c>
      <c r="C129" s="45" t="s">
        <v>5367</v>
      </c>
      <c r="D129" s="45" t="s">
        <v>4789</v>
      </c>
      <c r="E129" s="299">
        <v>43117</v>
      </c>
      <c r="F129" s="294" t="s">
        <v>5454</v>
      </c>
      <c r="G129" s="300" t="s">
        <v>114</v>
      </c>
      <c r="H129" s="300" t="s">
        <v>223</v>
      </c>
      <c r="I129" s="294" t="s">
        <v>226</v>
      </c>
      <c r="J129" s="294" t="s">
        <v>5455</v>
      </c>
      <c r="K129" s="328" t="s">
        <v>5457</v>
      </c>
      <c r="L129" s="295"/>
      <c r="M129" s="294" t="s">
        <v>5429</v>
      </c>
      <c r="N129" s="295" t="b">
        <f>IF(AND(G129:G131=DATOS!C$9,H129:H131=DATOS!B$4),ROW(G129:G131))</f>
        <v>0</v>
      </c>
      <c r="O129" s="296"/>
      <c r="P129" s="297"/>
      <c r="Q129" s="297"/>
      <c r="R129" s="297"/>
      <c r="S129" s="297"/>
      <c r="T129" s="297"/>
      <c r="U129" s="297"/>
      <c r="V129" s="297"/>
      <c r="W129" s="297"/>
      <c r="X129" s="297"/>
      <c r="Y129" s="297"/>
      <c r="Z129" s="297"/>
      <c r="AA129" s="297"/>
      <c r="AB129" s="297"/>
    </row>
    <row r="130" spans="1:28" ht="12.75">
      <c r="A130" s="298" t="s">
        <v>5458</v>
      </c>
      <c r="B130" s="294" t="s">
        <v>5459</v>
      </c>
      <c r="C130" s="45" t="s">
        <v>624</v>
      </c>
      <c r="D130" s="45" t="s">
        <v>4798</v>
      </c>
      <c r="E130" s="299">
        <v>43117</v>
      </c>
      <c r="F130" s="294" t="s">
        <v>5460</v>
      </c>
      <c r="G130" s="300" t="s">
        <v>114</v>
      </c>
      <c r="H130" s="300" t="s">
        <v>223</v>
      </c>
      <c r="I130" s="294" t="s">
        <v>226</v>
      </c>
      <c r="J130" s="294" t="s">
        <v>5461</v>
      </c>
      <c r="K130" s="294" t="s">
        <v>5463</v>
      </c>
      <c r="L130" s="295"/>
      <c r="M130" s="294" t="s">
        <v>4841</v>
      </c>
      <c r="N130" s="295" t="b">
        <f>IF(AND(G130:G132=DATOS!C$9,H130:H132=DATOS!B$4),ROW(G130:G132))</f>
        <v>0</v>
      </c>
      <c r="O130" s="296"/>
      <c r="P130" s="297"/>
      <c r="Q130" s="297"/>
      <c r="R130" s="297"/>
      <c r="S130" s="297"/>
      <c r="T130" s="297"/>
      <c r="U130" s="297"/>
      <c r="V130" s="297"/>
      <c r="W130" s="297"/>
      <c r="X130" s="297"/>
      <c r="Y130" s="297"/>
      <c r="Z130" s="297"/>
      <c r="AA130" s="297"/>
      <c r="AB130" s="297"/>
    </row>
    <row r="131" spans="1:28" ht="12.75">
      <c r="A131" s="298" t="s">
        <v>5466</v>
      </c>
      <c r="B131" s="294" t="s">
        <v>5431</v>
      </c>
      <c r="C131" s="45" t="s">
        <v>263</v>
      </c>
      <c r="D131" s="45" t="s">
        <v>4813</v>
      </c>
      <c r="E131" s="299">
        <v>43118</v>
      </c>
      <c r="F131" s="294" t="s">
        <v>5467</v>
      </c>
      <c r="G131" s="300" t="s">
        <v>114</v>
      </c>
      <c r="H131" s="300" t="s">
        <v>223</v>
      </c>
      <c r="I131" s="294"/>
      <c r="J131" s="295"/>
      <c r="K131" s="294" t="s">
        <v>5468</v>
      </c>
      <c r="L131" s="295"/>
      <c r="M131" s="294" t="s">
        <v>389</v>
      </c>
      <c r="N131" s="295" t="b">
        <f>IF(AND(G131:G133=DATOS!C$9,H131:H133=DATOS!B$4),ROW(G131:G133))</f>
        <v>0</v>
      </c>
      <c r="O131" s="296"/>
      <c r="P131" s="298"/>
      <c r="Q131" s="295"/>
      <c r="R131" s="334"/>
      <c r="S131" s="297"/>
      <c r="T131" s="294"/>
      <c r="U131" s="295"/>
      <c r="V131" s="295"/>
      <c r="W131" s="295"/>
      <c r="X131" s="334"/>
      <c r="Y131" s="297"/>
      <c r="Z131" s="297"/>
      <c r="AA131" s="297"/>
      <c r="AB131" s="297"/>
    </row>
    <row r="132" spans="1:28" ht="12.75">
      <c r="A132" s="298" t="s">
        <v>5474</v>
      </c>
      <c r="B132" s="294" t="s">
        <v>5475</v>
      </c>
      <c r="C132" s="45" t="s">
        <v>263</v>
      </c>
      <c r="D132" s="45" t="s">
        <v>4647</v>
      </c>
      <c r="E132" s="299">
        <v>43118</v>
      </c>
      <c r="F132" s="294" t="s">
        <v>3902</v>
      </c>
      <c r="G132" s="300" t="s">
        <v>114</v>
      </c>
      <c r="H132" s="300" t="s">
        <v>223</v>
      </c>
      <c r="I132" s="294"/>
      <c r="J132" s="294" t="s">
        <v>5476</v>
      </c>
      <c r="K132" s="294" t="s">
        <v>5476</v>
      </c>
      <c r="L132" s="295"/>
      <c r="M132" s="294" t="s">
        <v>4652</v>
      </c>
      <c r="N132" s="295" t="b">
        <f>IF(AND(G132:G134=DATOS!C$9,H132:H134=DATOS!B$4),ROW(G132:G134))</f>
        <v>0</v>
      </c>
      <c r="O132" s="296"/>
      <c r="P132" s="297"/>
      <c r="Q132" s="295"/>
      <c r="R132" s="295"/>
      <c r="S132" s="297"/>
      <c r="T132" s="294"/>
      <c r="U132" s="295"/>
      <c r="V132" s="295"/>
      <c r="W132" s="295"/>
      <c r="X132" s="334"/>
      <c r="Y132" s="297"/>
      <c r="Z132" s="297"/>
      <c r="AA132" s="297"/>
      <c r="AB132" s="297"/>
    </row>
    <row r="133" spans="1:28" ht="12.75">
      <c r="A133" s="298" t="s">
        <v>5478</v>
      </c>
      <c r="B133" s="294" t="s">
        <v>5479</v>
      </c>
      <c r="C133" s="45" t="s">
        <v>216</v>
      </c>
      <c r="D133" s="45" t="s">
        <v>4647</v>
      </c>
      <c r="E133" s="299">
        <v>43118</v>
      </c>
      <c r="F133" s="294" t="s">
        <v>5279</v>
      </c>
      <c r="G133" s="300" t="s">
        <v>114</v>
      </c>
      <c r="H133" s="300" t="s">
        <v>223</v>
      </c>
      <c r="I133" s="294"/>
      <c r="J133" s="294" t="s">
        <v>5482</v>
      </c>
      <c r="K133" s="294" t="s">
        <v>5483</v>
      </c>
      <c r="L133" s="295"/>
      <c r="M133" s="294" t="s">
        <v>4652</v>
      </c>
      <c r="N133" s="295" t="b">
        <f>IF(AND(G133:G135=DATOS!C$9,H133:H135=DATOS!B$4),ROW(G133:G135))</f>
        <v>0</v>
      </c>
      <c r="O133" s="296"/>
      <c r="P133" s="297"/>
      <c r="Q133" s="297"/>
      <c r="R133" s="297"/>
      <c r="S133" s="297"/>
      <c r="T133" s="294"/>
      <c r="U133" s="295"/>
      <c r="V133" s="295"/>
      <c r="W133" s="295"/>
      <c r="X133" s="334"/>
      <c r="Y133" s="297"/>
      <c r="Z133" s="297"/>
      <c r="AA133" s="297"/>
      <c r="AB133" s="297"/>
    </row>
    <row r="134" spans="1:28" ht="12.75">
      <c r="A134" s="298" t="s">
        <v>5486</v>
      </c>
      <c r="B134" s="294" t="s">
        <v>5487</v>
      </c>
      <c r="C134" s="45" t="s">
        <v>624</v>
      </c>
      <c r="D134" s="45" t="s">
        <v>4647</v>
      </c>
      <c r="E134" s="299">
        <v>43118</v>
      </c>
      <c r="F134" s="294" t="s">
        <v>5289</v>
      </c>
      <c r="G134" s="300" t="s">
        <v>271</v>
      </c>
      <c r="H134" s="300" t="s">
        <v>118</v>
      </c>
      <c r="I134" s="294"/>
      <c r="J134" s="294" t="s">
        <v>5419</v>
      </c>
      <c r="K134" s="294" t="s">
        <v>5419</v>
      </c>
      <c r="L134" s="295"/>
      <c r="M134" s="294" t="s">
        <v>4652</v>
      </c>
      <c r="N134" s="295" t="b">
        <f>IF(AND(G134:G136=DATOS!C$9,H134:H136=DATOS!B$4),ROW(G134:G136))</f>
        <v>0</v>
      </c>
      <c r="O134" s="296"/>
      <c r="P134" s="297"/>
      <c r="Q134" s="297"/>
      <c r="R134" s="297"/>
      <c r="S134" s="297"/>
      <c r="T134" s="294"/>
      <c r="U134" s="295"/>
      <c r="V134" s="295"/>
      <c r="W134" s="295"/>
      <c r="X134" s="334"/>
      <c r="Y134" s="297"/>
      <c r="Z134" s="297"/>
      <c r="AA134" s="297"/>
      <c r="AB134" s="297"/>
    </row>
    <row r="135" spans="1:28" ht="12.75">
      <c r="A135" s="298" t="s">
        <v>3837</v>
      </c>
      <c r="B135" s="294" t="s">
        <v>4776</v>
      </c>
      <c r="C135" s="45" t="s">
        <v>4491</v>
      </c>
      <c r="D135" s="45" t="s">
        <v>4647</v>
      </c>
      <c r="E135" s="299">
        <v>43118</v>
      </c>
      <c r="F135" s="294" t="s">
        <v>5289</v>
      </c>
      <c r="G135" s="300" t="s">
        <v>271</v>
      </c>
      <c r="H135" s="300" t="s">
        <v>118</v>
      </c>
      <c r="I135" s="294"/>
      <c r="J135" s="294" t="s">
        <v>5419</v>
      </c>
      <c r="K135" s="294" t="s">
        <v>5419</v>
      </c>
      <c r="L135" s="295"/>
      <c r="M135" s="294" t="s">
        <v>4652</v>
      </c>
      <c r="N135" s="295" t="b">
        <f>IF(AND(G135:G137=DATOS!C$9,H135:H137=DATOS!B$4),ROW(G135:G137))</f>
        <v>0</v>
      </c>
      <c r="O135" s="296"/>
      <c r="P135" s="297"/>
      <c r="Q135" s="297"/>
      <c r="R135" s="297"/>
      <c r="S135" s="297"/>
      <c r="T135" s="297"/>
      <c r="U135" s="297"/>
      <c r="V135" s="297"/>
      <c r="W135" s="297"/>
      <c r="X135" s="297"/>
      <c r="Y135" s="297"/>
      <c r="Z135" s="297"/>
      <c r="AA135" s="297"/>
      <c r="AB135" s="297"/>
    </row>
    <row r="136" spans="1:28" ht="12.75">
      <c r="A136" s="320" t="s">
        <v>4685</v>
      </c>
      <c r="B136" s="294" t="s">
        <v>4686</v>
      </c>
      <c r="C136" s="45" t="s">
        <v>701</v>
      </c>
      <c r="D136" s="45" t="s">
        <v>4647</v>
      </c>
      <c r="E136" s="299">
        <v>43118</v>
      </c>
      <c r="F136" s="294" t="s">
        <v>5289</v>
      </c>
      <c r="G136" s="300" t="s">
        <v>271</v>
      </c>
      <c r="H136" s="300" t="s">
        <v>118</v>
      </c>
      <c r="I136" s="294"/>
      <c r="J136" s="294" t="s">
        <v>5419</v>
      </c>
      <c r="K136" s="294" t="s">
        <v>5419</v>
      </c>
      <c r="L136" s="295"/>
      <c r="M136" s="294" t="s">
        <v>4652</v>
      </c>
      <c r="N136" s="295" t="b">
        <f>IF(AND(G136:G138=DATOS!C$9,H136:H138=DATOS!B$4),ROW(G136:G138))</f>
        <v>0</v>
      </c>
      <c r="O136" s="296"/>
      <c r="P136" s="297"/>
      <c r="Q136" s="297"/>
      <c r="R136" s="297"/>
      <c r="S136" s="297"/>
      <c r="T136" s="297"/>
      <c r="U136" s="297"/>
      <c r="V136" s="297"/>
      <c r="W136" s="297"/>
      <c r="X136" s="297"/>
      <c r="Y136" s="297"/>
      <c r="Z136" s="297"/>
      <c r="AA136" s="297"/>
      <c r="AB136" s="297"/>
    </row>
    <row r="137" spans="1:28" ht="12.75">
      <c r="A137" s="298" t="s">
        <v>5498</v>
      </c>
      <c r="B137" s="294" t="s">
        <v>5499</v>
      </c>
      <c r="C137" s="45" t="s">
        <v>5151</v>
      </c>
      <c r="D137" s="45" t="s">
        <v>4789</v>
      </c>
      <c r="E137" s="299">
        <v>43118</v>
      </c>
      <c r="F137" s="294" t="s">
        <v>5500</v>
      </c>
      <c r="G137" s="300" t="s">
        <v>362</v>
      </c>
      <c r="H137" s="300" t="s">
        <v>118</v>
      </c>
      <c r="I137" s="294" t="s">
        <v>226</v>
      </c>
      <c r="J137" s="294" t="s">
        <v>5500</v>
      </c>
      <c r="K137" s="294" t="s">
        <v>5500</v>
      </c>
      <c r="L137" s="295"/>
      <c r="M137" s="294" t="s">
        <v>4792</v>
      </c>
      <c r="N137" s="295" t="b">
        <f>IF(AND(G137:G139=DATOS!C$9,H137:H139=DATOS!B$4),ROW(G137:G139))</f>
        <v>0</v>
      </c>
      <c r="O137" s="296"/>
      <c r="P137" s="297"/>
      <c r="Q137" s="297"/>
      <c r="R137" s="297"/>
      <c r="S137" s="297"/>
      <c r="T137" s="297"/>
      <c r="U137" s="297"/>
      <c r="V137" s="297"/>
      <c r="W137" s="297"/>
      <c r="X137" s="297"/>
      <c r="Y137" s="297"/>
      <c r="Z137" s="297"/>
      <c r="AA137" s="297"/>
      <c r="AB137" s="297"/>
    </row>
    <row r="138" spans="1:28" ht="12.75">
      <c r="A138" s="298" t="s">
        <v>5501</v>
      </c>
      <c r="B138" s="294" t="s">
        <v>5502</v>
      </c>
      <c r="C138" s="45" t="s">
        <v>4767</v>
      </c>
      <c r="D138" s="45" t="s">
        <v>4789</v>
      </c>
      <c r="E138" s="299">
        <v>43118</v>
      </c>
      <c r="F138" s="294" t="s">
        <v>5503</v>
      </c>
      <c r="G138" s="300" t="s">
        <v>114</v>
      </c>
      <c r="H138" s="300" t="s">
        <v>223</v>
      </c>
      <c r="I138" s="294" t="s">
        <v>226</v>
      </c>
      <c r="J138" s="328" t="s">
        <v>5503</v>
      </c>
      <c r="K138" s="328" t="s">
        <v>5503</v>
      </c>
      <c r="L138" s="295"/>
      <c r="M138" s="294" t="s">
        <v>4792</v>
      </c>
      <c r="N138" s="295" t="b">
        <f>IF(AND(G138:G140=DATOS!C$9,H138:H140=DATOS!B$4),ROW(G138:G140))</f>
        <v>0</v>
      </c>
      <c r="O138" s="296"/>
      <c r="P138" s="297"/>
      <c r="Q138" s="297"/>
      <c r="R138" s="297"/>
      <c r="S138" s="297"/>
      <c r="T138" s="297"/>
      <c r="U138" s="297"/>
      <c r="V138" s="297"/>
      <c r="W138" s="297"/>
      <c r="X138" s="297"/>
      <c r="Y138" s="297"/>
      <c r="Z138" s="297"/>
      <c r="AA138" s="297"/>
      <c r="AB138" s="297"/>
    </row>
    <row r="139" spans="1:28" ht="12.75">
      <c r="A139" s="298" t="s">
        <v>678</v>
      </c>
      <c r="B139" s="294" t="s">
        <v>5506</v>
      </c>
      <c r="C139" s="45" t="s">
        <v>624</v>
      </c>
      <c r="D139" s="45" t="s">
        <v>4798</v>
      </c>
      <c r="E139" s="299">
        <v>43118</v>
      </c>
      <c r="F139" s="294" t="s">
        <v>5398</v>
      </c>
      <c r="G139" s="300" t="s">
        <v>114</v>
      </c>
      <c r="H139" s="300" t="s">
        <v>223</v>
      </c>
      <c r="I139" s="294" t="s">
        <v>226</v>
      </c>
      <c r="J139" s="294" t="s">
        <v>5509</v>
      </c>
      <c r="K139" s="294" t="s">
        <v>5463</v>
      </c>
      <c r="L139" s="295"/>
      <c r="M139" s="294" t="s">
        <v>4841</v>
      </c>
      <c r="N139" s="295" t="b">
        <f>IF(AND(G139:G141=DATOS!C$9,H139:H141=DATOS!B$4),ROW(G139:G141))</f>
        <v>0</v>
      </c>
      <c r="O139" s="296"/>
      <c r="P139" s="297"/>
      <c r="Q139" s="297"/>
      <c r="R139" s="297"/>
      <c r="S139" s="297"/>
      <c r="T139" s="297"/>
      <c r="U139" s="297"/>
      <c r="V139" s="297"/>
      <c r="W139" s="297"/>
      <c r="X139" s="297"/>
      <c r="Y139" s="297"/>
      <c r="Z139" s="297"/>
      <c r="AA139" s="297"/>
      <c r="AB139" s="297"/>
    </row>
    <row r="140" spans="1:28" ht="12.75">
      <c r="A140" s="298" t="s">
        <v>5510</v>
      </c>
      <c r="B140" s="294" t="s">
        <v>5511</v>
      </c>
      <c r="C140" s="45" t="s">
        <v>216</v>
      </c>
      <c r="D140" s="45" t="s">
        <v>4798</v>
      </c>
      <c r="E140" s="299">
        <v>43118</v>
      </c>
      <c r="F140" s="294" t="s">
        <v>5513</v>
      </c>
      <c r="G140" s="300" t="s">
        <v>114</v>
      </c>
      <c r="H140" s="300" t="s">
        <v>118</v>
      </c>
      <c r="I140" s="294"/>
      <c r="J140" s="294" t="s">
        <v>5515</v>
      </c>
      <c r="K140" s="295"/>
      <c r="L140" s="295"/>
      <c r="M140" s="295"/>
      <c r="N140" s="295" t="b">
        <f>IF(AND(G140:G142=DATOS!C$9,H140:H142=DATOS!B$4),ROW(G140:G142))</f>
        <v>0</v>
      </c>
      <c r="O140" s="296"/>
      <c r="P140" s="297"/>
      <c r="Q140" s="297"/>
      <c r="R140" s="297"/>
      <c r="S140" s="297"/>
      <c r="T140" s="297"/>
      <c r="U140" s="297"/>
      <c r="V140" s="297"/>
      <c r="W140" s="297"/>
      <c r="X140" s="297"/>
      <c r="Y140" s="297"/>
      <c r="Z140" s="297"/>
      <c r="AA140" s="297"/>
      <c r="AB140" s="297"/>
    </row>
    <row r="141" spans="1:28" ht="12.75">
      <c r="A141" s="298" t="s">
        <v>5516</v>
      </c>
      <c r="B141" s="294" t="s">
        <v>5517</v>
      </c>
      <c r="C141" s="45" t="s">
        <v>478</v>
      </c>
      <c r="D141" s="45" t="s">
        <v>4647</v>
      </c>
      <c r="E141" s="299">
        <v>43119</v>
      </c>
      <c r="F141" s="294" t="s">
        <v>5398</v>
      </c>
      <c r="G141" s="300" t="s">
        <v>114</v>
      </c>
      <c r="H141" s="300" t="s">
        <v>223</v>
      </c>
      <c r="I141" s="294"/>
      <c r="J141" s="294" t="s">
        <v>4710</v>
      </c>
      <c r="K141" s="335" t="s">
        <v>5518</v>
      </c>
      <c r="L141" s="295"/>
      <c r="M141" s="294" t="s">
        <v>389</v>
      </c>
      <c r="N141" s="295" t="b">
        <f>IF(AND(G141:G143=DATOS!C$9,H141:H143=DATOS!B$4),ROW(G141:G143))</f>
        <v>0</v>
      </c>
      <c r="O141" s="296"/>
      <c r="P141" s="297"/>
      <c r="Q141" s="297"/>
      <c r="R141" s="297"/>
      <c r="S141" s="297"/>
      <c r="T141" s="297"/>
      <c r="U141" s="297"/>
      <c r="V141" s="297"/>
      <c r="W141" s="297"/>
      <c r="X141" s="297"/>
      <c r="Y141" s="297"/>
      <c r="Z141" s="297"/>
      <c r="AA141" s="297"/>
      <c r="AB141" s="297"/>
    </row>
    <row r="142" spans="1:28" ht="12.75">
      <c r="A142" s="298" t="s">
        <v>5521</v>
      </c>
      <c r="B142" s="294" t="s">
        <v>5522</v>
      </c>
      <c r="C142" s="45" t="s">
        <v>5151</v>
      </c>
      <c r="D142" s="45" t="s">
        <v>4789</v>
      </c>
      <c r="E142" s="299">
        <v>43119</v>
      </c>
      <c r="F142" s="294" t="s">
        <v>5525</v>
      </c>
      <c r="G142" s="300" t="s">
        <v>362</v>
      </c>
      <c r="H142" s="300" t="s">
        <v>118</v>
      </c>
      <c r="I142" s="294" t="s">
        <v>226</v>
      </c>
      <c r="J142" s="294" t="s">
        <v>5525</v>
      </c>
      <c r="K142" s="294" t="s">
        <v>5525</v>
      </c>
      <c r="L142" s="295"/>
      <c r="M142" s="294" t="s">
        <v>4792</v>
      </c>
      <c r="N142" s="295" t="b">
        <f>IF(AND(G142:G144=DATOS!C$9,H142:H144=DATOS!B$4),ROW(G142:G144))</f>
        <v>0</v>
      </c>
      <c r="O142" s="296"/>
      <c r="P142" s="297"/>
      <c r="Q142" s="297"/>
      <c r="R142" s="297"/>
      <c r="S142" s="297"/>
      <c r="T142" s="297"/>
      <c r="U142" s="297"/>
      <c r="V142" s="297"/>
      <c r="W142" s="297"/>
      <c r="X142" s="297"/>
      <c r="Y142" s="297"/>
      <c r="Z142" s="297"/>
      <c r="AA142" s="297"/>
      <c r="AB142" s="297"/>
    </row>
    <row r="143" spans="1:28" ht="12.75">
      <c r="A143" s="298" t="s">
        <v>5528</v>
      </c>
      <c r="B143" s="294" t="s">
        <v>5529</v>
      </c>
      <c r="C143" s="45" t="s">
        <v>4716</v>
      </c>
      <c r="D143" s="45" t="s">
        <v>4798</v>
      </c>
      <c r="E143" s="299">
        <v>43119</v>
      </c>
      <c r="F143" s="294" t="s">
        <v>5530</v>
      </c>
      <c r="G143" s="300" t="s">
        <v>114</v>
      </c>
      <c r="H143" s="300" t="s">
        <v>223</v>
      </c>
      <c r="I143" s="294"/>
      <c r="J143" s="294" t="s">
        <v>5533</v>
      </c>
      <c r="K143" s="294" t="s">
        <v>5534</v>
      </c>
      <c r="L143" s="295"/>
      <c r="M143" s="294" t="s">
        <v>4841</v>
      </c>
      <c r="N143" s="295" t="b">
        <f>IF(AND(G143:G145=DATOS!C$9,H143:H145=DATOS!B$4),ROW(G143:G145))</f>
        <v>0</v>
      </c>
      <c r="O143" s="296"/>
      <c r="P143" s="297"/>
      <c r="Q143" s="297"/>
      <c r="R143" s="297"/>
      <c r="S143" s="297"/>
      <c r="T143" s="297"/>
      <c r="U143" s="297"/>
      <c r="V143" s="297"/>
      <c r="W143" s="297"/>
      <c r="X143" s="297"/>
      <c r="Y143" s="297"/>
      <c r="Z143" s="297"/>
      <c r="AA143" s="297"/>
      <c r="AB143" s="297"/>
    </row>
    <row r="144" spans="1:28" ht="12.75">
      <c r="A144" s="298" t="s">
        <v>5537</v>
      </c>
      <c r="B144" s="294" t="s">
        <v>4721</v>
      </c>
      <c r="C144" s="45" t="s">
        <v>4716</v>
      </c>
      <c r="D144" s="45" t="s">
        <v>4813</v>
      </c>
      <c r="E144" s="299">
        <v>43120</v>
      </c>
      <c r="F144" s="294" t="s">
        <v>5538</v>
      </c>
      <c r="G144" s="300" t="s">
        <v>114</v>
      </c>
      <c r="H144" s="300" t="s">
        <v>223</v>
      </c>
      <c r="I144" s="294"/>
      <c r="J144" s="295"/>
      <c r="K144" s="309" t="s">
        <v>5538</v>
      </c>
      <c r="L144" s="295"/>
      <c r="M144" s="294" t="s">
        <v>5127</v>
      </c>
      <c r="N144" s="295" t="b">
        <f>IF(AND(G144:G146=DATOS!C$9,H144:H146=DATOS!B$4),ROW(G144:G146))</f>
        <v>0</v>
      </c>
      <c r="O144" s="296"/>
      <c r="P144" s="297"/>
      <c r="Q144" s="297"/>
      <c r="R144" s="297"/>
      <c r="S144" s="297"/>
      <c r="T144" s="297"/>
      <c r="U144" s="297"/>
      <c r="V144" s="297"/>
      <c r="W144" s="297"/>
      <c r="X144" s="297"/>
      <c r="Y144" s="297"/>
      <c r="Z144" s="297"/>
      <c r="AA144" s="297"/>
      <c r="AB144" s="297"/>
    </row>
    <row r="145" spans="1:28" ht="12.75">
      <c r="A145" s="298" t="s">
        <v>5543</v>
      </c>
      <c r="B145" s="294" t="s">
        <v>5544</v>
      </c>
      <c r="C145" s="45" t="s">
        <v>4716</v>
      </c>
      <c r="D145" s="45" t="s">
        <v>4813</v>
      </c>
      <c r="E145" s="313">
        <v>43120</v>
      </c>
      <c r="F145" s="294" t="s">
        <v>5545</v>
      </c>
      <c r="G145" s="300" t="s">
        <v>271</v>
      </c>
      <c r="H145" s="300" t="s">
        <v>118</v>
      </c>
      <c r="I145" s="294"/>
      <c r="J145" s="295"/>
      <c r="K145" s="295"/>
      <c r="L145" s="295"/>
      <c r="M145" s="295"/>
      <c r="N145" s="295" t="b">
        <f>IF(AND(G145:G147=DATOS!C$9,H145:H147=DATOS!B$4),ROW(G145:G147))</f>
        <v>0</v>
      </c>
      <c r="O145" s="296"/>
      <c r="P145" s="297"/>
      <c r="Q145" s="297"/>
      <c r="R145" s="297"/>
      <c r="S145" s="297"/>
      <c r="T145" s="297"/>
      <c r="U145" s="297"/>
      <c r="V145" s="297"/>
      <c r="W145" s="297"/>
      <c r="X145" s="297"/>
      <c r="Y145" s="297"/>
      <c r="Z145" s="297"/>
      <c r="AA145" s="297"/>
      <c r="AB145" s="297"/>
    </row>
    <row r="146" spans="1:28" ht="12.75">
      <c r="A146" s="298" t="s">
        <v>5549</v>
      </c>
      <c r="B146" s="294" t="s">
        <v>5550</v>
      </c>
      <c r="C146" s="45" t="s">
        <v>414</v>
      </c>
      <c r="D146" s="45" t="s">
        <v>4647</v>
      </c>
      <c r="E146" s="299">
        <v>43120</v>
      </c>
      <c r="F146" s="294" t="s">
        <v>5553</v>
      </c>
      <c r="G146" s="300" t="s">
        <v>114</v>
      </c>
      <c r="H146" s="300" t="s">
        <v>223</v>
      </c>
      <c r="I146" s="294"/>
      <c r="J146" s="294" t="s">
        <v>5398</v>
      </c>
      <c r="K146" s="294" t="s">
        <v>5554</v>
      </c>
      <c r="L146" s="295"/>
      <c r="M146" s="294" t="s">
        <v>4652</v>
      </c>
      <c r="N146" s="295" t="b">
        <f>IF(AND(G146:G148=DATOS!C$9,H146:H148=DATOS!B$4),ROW(G146:G148))</f>
        <v>0</v>
      </c>
      <c r="O146" s="296"/>
      <c r="P146" s="297"/>
      <c r="Q146" s="297"/>
      <c r="R146" s="297"/>
      <c r="S146" s="297"/>
      <c r="T146" s="297"/>
      <c r="U146" s="297"/>
      <c r="V146" s="297"/>
      <c r="W146" s="297"/>
      <c r="X146" s="297"/>
      <c r="Y146" s="297"/>
      <c r="Z146" s="297"/>
      <c r="AA146" s="297"/>
      <c r="AB146" s="297"/>
    </row>
    <row r="147" spans="1:28" ht="12.75">
      <c r="A147" s="298" t="s">
        <v>5537</v>
      </c>
      <c r="B147" s="294" t="s">
        <v>4721</v>
      </c>
      <c r="C147" s="45" t="s">
        <v>4716</v>
      </c>
      <c r="D147" s="45" t="s">
        <v>4647</v>
      </c>
      <c r="E147" s="299">
        <v>43120</v>
      </c>
      <c r="F147" s="294" t="s">
        <v>5556</v>
      </c>
      <c r="G147" s="300" t="s">
        <v>114</v>
      </c>
      <c r="H147" s="300" t="s">
        <v>223</v>
      </c>
      <c r="I147" s="294"/>
      <c r="J147" s="294" t="s">
        <v>5557</v>
      </c>
      <c r="K147" s="294" t="s">
        <v>5559</v>
      </c>
      <c r="L147" s="295"/>
      <c r="M147" s="294" t="s">
        <v>4652</v>
      </c>
      <c r="N147" s="295" t="b">
        <f>IF(AND(G147:G149=DATOS!C$9,H147:H149=DATOS!B$4),ROW(G147:G149))</f>
        <v>0</v>
      </c>
      <c r="O147" s="296"/>
      <c r="P147" s="297"/>
      <c r="Q147" s="297"/>
      <c r="R147" s="297"/>
      <c r="S147" s="297"/>
      <c r="T147" s="297"/>
      <c r="U147" s="297"/>
      <c r="V147" s="297"/>
      <c r="W147" s="297"/>
      <c r="X147" s="297"/>
      <c r="Y147" s="297"/>
      <c r="Z147" s="297"/>
      <c r="AA147" s="297"/>
      <c r="AB147" s="297"/>
    </row>
    <row r="148" spans="1:28" ht="12.75">
      <c r="A148" s="298" t="s">
        <v>524</v>
      </c>
      <c r="B148" s="294" t="s">
        <v>5563</v>
      </c>
      <c r="C148" s="45" t="s">
        <v>5367</v>
      </c>
      <c r="D148" s="45" t="s">
        <v>4647</v>
      </c>
      <c r="E148" s="299">
        <v>43120</v>
      </c>
      <c r="F148" s="294" t="s">
        <v>5564</v>
      </c>
      <c r="G148" s="300" t="s">
        <v>114</v>
      </c>
      <c r="H148" s="300" t="s">
        <v>223</v>
      </c>
      <c r="I148" s="294"/>
      <c r="J148" s="294" t="s">
        <v>5565</v>
      </c>
      <c r="K148" s="294" t="s">
        <v>5566</v>
      </c>
      <c r="L148" s="295"/>
      <c r="M148" s="294" t="s">
        <v>5567</v>
      </c>
      <c r="N148" s="295" t="b">
        <f>IF(AND(G148:G150=DATOS!C$9,H148:H150=DATOS!B$4),ROW(G148:G150))</f>
        <v>0</v>
      </c>
      <c r="O148" s="296"/>
      <c r="P148" s="297"/>
      <c r="Q148" s="297"/>
      <c r="R148" s="297"/>
      <c r="S148" s="297"/>
      <c r="T148" s="297"/>
      <c r="U148" s="297"/>
      <c r="V148" s="297"/>
      <c r="W148" s="297"/>
      <c r="X148" s="297"/>
      <c r="Y148" s="297"/>
      <c r="Z148" s="297"/>
      <c r="AA148" s="297"/>
      <c r="AB148" s="297"/>
    </row>
    <row r="149" spans="1:28" ht="12.75">
      <c r="A149" s="298" t="s">
        <v>5568</v>
      </c>
      <c r="B149" s="294" t="s">
        <v>5415</v>
      </c>
      <c r="C149" s="45" t="s">
        <v>90</v>
      </c>
      <c r="D149" s="184" t="s">
        <v>5247</v>
      </c>
      <c r="E149" s="299">
        <v>43121</v>
      </c>
      <c r="F149" s="294" t="s">
        <v>5570</v>
      </c>
      <c r="G149" s="300" t="s">
        <v>271</v>
      </c>
      <c r="H149" s="300" t="s">
        <v>118</v>
      </c>
      <c r="I149" s="294"/>
      <c r="J149" s="294" t="s">
        <v>5570</v>
      </c>
      <c r="K149" s="294" t="s">
        <v>5570</v>
      </c>
      <c r="L149" s="295"/>
      <c r="M149" s="294" t="s">
        <v>1059</v>
      </c>
      <c r="N149" s="295" t="b">
        <f>IF(AND(G149:G151=DATOS!C$9,H149:H151=DATOS!B$4),ROW(G149:G151))</f>
        <v>0</v>
      </c>
      <c r="O149" s="296"/>
      <c r="P149" s="297"/>
      <c r="Q149" s="297"/>
      <c r="R149" s="297"/>
      <c r="S149" s="297"/>
      <c r="T149" s="297"/>
      <c r="U149" s="297"/>
      <c r="V149" s="297"/>
      <c r="W149" s="297"/>
      <c r="X149" s="297"/>
      <c r="Y149" s="297"/>
      <c r="Z149" s="297"/>
      <c r="AA149" s="297"/>
      <c r="AB149" s="297"/>
    </row>
    <row r="150" spans="1:28" ht="12.75">
      <c r="A150" s="328" t="s">
        <v>5571</v>
      </c>
      <c r="B150" s="294" t="s">
        <v>5572</v>
      </c>
      <c r="C150" s="331" t="s">
        <v>5573</v>
      </c>
      <c r="D150" s="45" t="s">
        <v>4789</v>
      </c>
      <c r="E150" s="336">
        <v>43122</v>
      </c>
      <c r="F150" s="294" t="s">
        <v>5575</v>
      </c>
      <c r="G150" s="300" t="s">
        <v>362</v>
      </c>
      <c r="H150" s="300" t="s">
        <v>118</v>
      </c>
      <c r="I150" s="294" t="s">
        <v>226</v>
      </c>
      <c r="J150" s="294" t="s">
        <v>5577</v>
      </c>
      <c r="K150" s="294" t="s">
        <v>5577</v>
      </c>
      <c r="L150" s="295"/>
      <c r="M150" s="294" t="s">
        <v>5429</v>
      </c>
      <c r="N150" s="295" t="b">
        <f>IF(AND(G150:G152=DATOS!C$9,H150:H152=DATOS!B$4),ROW(G150:G152))</f>
        <v>0</v>
      </c>
      <c r="O150" s="296"/>
      <c r="P150" s="297"/>
      <c r="Q150" s="297"/>
      <c r="R150" s="297"/>
      <c r="S150" s="297"/>
      <c r="T150" s="297"/>
      <c r="U150" s="297"/>
      <c r="V150" s="297"/>
      <c r="W150" s="297"/>
      <c r="X150" s="297"/>
      <c r="Y150" s="297"/>
      <c r="Z150" s="297"/>
      <c r="AA150" s="297"/>
      <c r="AB150" s="297"/>
    </row>
    <row r="151" spans="1:28" ht="12.75">
      <c r="A151" s="298" t="s">
        <v>5580</v>
      </c>
      <c r="B151" s="294" t="s">
        <v>5581</v>
      </c>
      <c r="C151" s="331" t="s">
        <v>5573</v>
      </c>
      <c r="D151" s="45" t="s">
        <v>4789</v>
      </c>
      <c r="E151" s="336">
        <v>43122</v>
      </c>
      <c r="F151" s="337" t="s">
        <v>5583</v>
      </c>
      <c r="G151" s="300" t="s">
        <v>222</v>
      </c>
      <c r="H151" s="300" t="s">
        <v>223</v>
      </c>
      <c r="I151" s="294" t="s">
        <v>226</v>
      </c>
      <c r="J151" s="337" t="s">
        <v>5583</v>
      </c>
      <c r="K151" s="328" t="s">
        <v>5586</v>
      </c>
      <c r="L151" s="295"/>
      <c r="M151" s="294" t="s">
        <v>5429</v>
      </c>
      <c r="N151" s="295" t="b">
        <f>IF(AND(G151:G153=DATOS!C$9,H151:H153=DATOS!B$4),ROW(G151:G153))</f>
        <v>0</v>
      </c>
      <c r="O151" s="296"/>
      <c r="P151" s="297"/>
      <c r="Q151" s="297"/>
      <c r="R151" s="297"/>
      <c r="S151" s="297"/>
      <c r="T151" s="297"/>
      <c r="U151" s="297"/>
      <c r="V151" s="297"/>
      <c r="W151" s="297"/>
      <c r="X151" s="297"/>
      <c r="Y151" s="297"/>
      <c r="Z151" s="297"/>
      <c r="AA151" s="297"/>
      <c r="AB151" s="297"/>
    </row>
    <row r="152" spans="1:28" ht="12.75">
      <c r="A152" s="298" t="s">
        <v>5589</v>
      </c>
      <c r="B152" s="294" t="s">
        <v>5590</v>
      </c>
      <c r="C152" s="45" t="s">
        <v>5232</v>
      </c>
      <c r="D152" s="45" t="s">
        <v>4789</v>
      </c>
      <c r="E152" s="336">
        <v>43122</v>
      </c>
      <c r="F152" s="294" t="s">
        <v>5592</v>
      </c>
      <c r="G152" s="300" t="s">
        <v>362</v>
      </c>
      <c r="H152" s="300" t="s">
        <v>118</v>
      </c>
      <c r="I152" s="294" t="s">
        <v>226</v>
      </c>
      <c r="J152" s="331" t="s">
        <v>5592</v>
      </c>
      <c r="K152" s="331" t="s">
        <v>5592</v>
      </c>
      <c r="L152" s="295"/>
      <c r="M152" s="294" t="s">
        <v>5429</v>
      </c>
      <c r="N152" s="295" t="b">
        <f>IF(AND(G152:G154=DATOS!C$9,H152:H154=DATOS!B$4),ROW(G152:G154))</f>
        <v>0</v>
      </c>
      <c r="O152" s="296"/>
      <c r="P152" s="297"/>
      <c r="Q152" s="297"/>
      <c r="R152" s="297"/>
      <c r="S152" s="297"/>
      <c r="T152" s="297"/>
      <c r="U152" s="297"/>
      <c r="V152" s="297"/>
      <c r="W152" s="297"/>
      <c r="X152" s="297"/>
      <c r="Y152" s="297"/>
      <c r="Z152" s="297"/>
      <c r="AA152" s="297"/>
      <c r="AB152" s="297"/>
    </row>
    <row r="153" spans="1:28" ht="12.75">
      <c r="A153" s="298" t="s">
        <v>5192</v>
      </c>
      <c r="B153" s="294" t="s">
        <v>5193</v>
      </c>
      <c r="C153" s="45" t="s">
        <v>478</v>
      </c>
      <c r="D153" s="45" t="s">
        <v>4789</v>
      </c>
      <c r="E153" s="336">
        <v>43122</v>
      </c>
      <c r="F153" s="294" t="s">
        <v>5596</v>
      </c>
      <c r="G153" s="300" t="s">
        <v>114</v>
      </c>
      <c r="H153" s="300" t="s">
        <v>223</v>
      </c>
      <c r="I153" s="294" t="s">
        <v>226</v>
      </c>
      <c r="J153" s="294" t="s">
        <v>5596</v>
      </c>
      <c r="K153" s="294" t="s">
        <v>5598</v>
      </c>
      <c r="L153" s="295"/>
      <c r="M153" s="294" t="s">
        <v>389</v>
      </c>
      <c r="N153" s="295" t="b">
        <f>IF(AND(G153:G155=DATOS!C$9,H153:H155=DATOS!B$4),ROW(G153:G155))</f>
        <v>0</v>
      </c>
      <c r="O153" s="296"/>
      <c r="P153" s="297"/>
      <c r="Q153" s="297"/>
      <c r="R153" s="297"/>
      <c r="S153" s="297"/>
      <c r="T153" s="297"/>
      <c r="U153" s="297"/>
      <c r="V153" s="297"/>
      <c r="W153" s="297"/>
      <c r="X153" s="297"/>
      <c r="Y153" s="297"/>
      <c r="Z153" s="297"/>
      <c r="AA153" s="297"/>
      <c r="AB153" s="297"/>
    </row>
    <row r="154" spans="1:28" ht="12.75">
      <c r="A154" s="328" t="s">
        <v>5601</v>
      </c>
      <c r="B154" s="294" t="s">
        <v>5602</v>
      </c>
      <c r="C154" s="45" t="s">
        <v>380</v>
      </c>
      <c r="D154" s="45" t="s">
        <v>4789</v>
      </c>
      <c r="E154" s="336">
        <v>43122</v>
      </c>
      <c r="F154" s="294" t="s">
        <v>5455</v>
      </c>
      <c r="G154" s="300" t="s">
        <v>114</v>
      </c>
      <c r="H154" s="300" t="s">
        <v>118</v>
      </c>
      <c r="I154" s="294" t="s">
        <v>226</v>
      </c>
      <c r="J154" s="294" t="s">
        <v>5455</v>
      </c>
      <c r="K154" s="294" t="s">
        <v>5455</v>
      </c>
      <c r="L154" s="295"/>
      <c r="M154" s="294" t="s">
        <v>4792</v>
      </c>
      <c r="N154" s="295" t="b">
        <f>IF(AND(G154:G156=DATOS!C$9,H154:H156=DATOS!B$4),ROW(G154:G156))</f>
        <v>0</v>
      </c>
      <c r="O154" s="296"/>
      <c r="P154" s="297"/>
      <c r="Q154" s="297"/>
      <c r="R154" s="297"/>
      <c r="S154" s="297"/>
      <c r="T154" s="297"/>
      <c r="U154" s="297"/>
      <c r="V154" s="297"/>
      <c r="W154" s="297"/>
      <c r="X154" s="297"/>
      <c r="Y154" s="297"/>
      <c r="Z154" s="297"/>
      <c r="AA154" s="297"/>
      <c r="AB154" s="297"/>
    </row>
    <row r="155" spans="1:28" ht="12.75">
      <c r="A155" s="298" t="s">
        <v>5607</v>
      </c>
      <c r="B155" s="294" t="s">
        <v>5608</v>
      </c>
      <c r="C155" s="45" t="s">
        <v>624</v>
      </c>
      <c r="D155" s="45" t="s">
        <v>4789</v>
      </c>
      <c r="E155" s="336">
        <v>43122</v>
      </c>
      <c r="F155" s="294" t="s">
        <v>5609</v>
      </c>
      <c r="G155" s="300" t="s">
        <v>222</v>
      </c>
      <c r="H155" s="300" t="s">
        <v>118</v>
      </c>
      <c r="I155" s="294" t="s">
        <v>226</v>
      </c>
      <c r="J155" s="294" t="s">
        <v>5609</v>
      </c>
      <c r="K155" s="294" t="s">
        <v>5609</v>
      </c>
      <c r="L155" s="295"/>
      <c r="M155" s="294" t="s">
        <v>5429</v>
      </c>
      <c r="N155" s="295" t="b">
        <f>IF(AND(G155:G157=DATOS!C$9,H155:H157=DATOS!B$4),ROW(G155:G157))</f>
        <v>0</v>
      </c>
      <c r="O155" s="296"/>
      <c r="P155" s="297"/>
      <c r="Q155" s="297"/>
      <c r="R155" s="297"/>
      <c r="S155" s="297"/>
      <c r="T155" s="297"/>
      <c r="U155" s="297"/>
      <c r="V155" s="297"/>
      <c r="W155" s="297"/>
      <c r="X155" s="297"/>
      <c r="Y155" s="297"/>
      <c r="Z155" s="297"/>
      <c r="AA155" s="297"/>
      <c r="AB155" s="297"/>
    </row>
    <row r="156" spans="1:28" ht="12.75">
      <c r="A156" s="298" t="s">
        <v>5613</v>
      </c>
      <c r="B156" s="294" t="s">
        <v>5614</v>
      </c>
      <c r="C156" s="45" t="s">
        <v>701</v>
      </c>
      <c r="D156" s="45" t="s">
        <v>4789</v>
      </c>
      <c r="E156" s="336">
        <v>43122</v>
      </c>
      <c r="F156" s="294" t="s">
        <v>5615</v>
      </c>
      <c r="G156" s="300" t="s">
        <v>222</v>
      </c>
      <c r="H156" s="300" t="s">
        <v>223</v>
      </c>
      <c r="I156" s="294" t="s">
        <v>226</v>
      </c>
      <c r="J156" s="294" t="s">
        <v>5615</v>
      </c>
      <c r="K156" s="294" t="s">
        <v>5615</v>
      </c>
      <c r="L156" s="295"/>
      <c r="M156" s="294" t="s">
        <v>5429</v>
      </c>
      <c r="N156" s="295" t="b">
        <f>IF(AND(G156:G158=DATOS!C$9,H156:H158=DATOS!B$4),ROW(G156:G158))</f>
        <v>0</v>
      </c>
      <c r="O156" s="296"/>
      <c r="P156" s="297"/>
      <c r="Q156" s="297"/>
      <c r="R156" s="297"/>
      <c r="S156" s="297"/>
      <c r="T156" s="297"/>
      <c r="U156" s="297"/>
      <c r="V156" s="297"/>
      <c r="W156" s="297"/>
      <c r="X156" s="297"/>
      <c r="Y156" s="297"/>
      <c r="Z156" s="297"/>
      <c r="AA156" s="297"/>
      <c r="AB156" s="297"/>
    </row>
    <row r="157" spans="1:28" ht="12.75">
      <c r="A157" s="298" t="s">
        <v>5616</v>
      </c>
      <c r="B157" s="294" t="s">
        <v>5614</v>
      </c>
      <c r="C157" s="45" t="s">
        <v>701</v>
      </c>
      <c r="D157" s="45" t="s">
        <v>4813</v>
      </c>
      <c r="E157" s="299">
        <v>43123</v>
      </c>
      <c r="F157" s="294" t="s">
        <v>4768</v>
      </c>
      <c r="G157" s="300" t="s">
        <v>271</v>
      </c>
      <c r="H157" s="300" t="s">
        <v>118</v>
      </c>
      <c r="I157" s="294"/>
      <c r="J157" s="295"/>
      <c r="K157" s="295"/>
      <c r="L157" s="295"/>
      <c r="M157" s="295"/>
      <c r="N157" s="295" t="b">
        <f>IF(AND(G157:G159=DATOS!C$9,H157:H159=DATOS!B$4),ROW(G157:G159))</f>
        <v>0</v>
      </c>
      <c r="O157" s="296"/>
      <c r="P157" s="297"/>
      <c r="Q157" s="297"/>
      <c r="R157" s="297"/>
      <c r="S157" s="297"/>
      <c r="T157" s="297"/>
      <c r="U157" s="297"/>
      <c r="V157" s="297"/>
      <c r="W157" s="297"/>
      <c r="X157" s="297"/>
      <c r="Y157" s="297"/>
      <c r="Z157" s="297"/>
      <c r="AA157" s="297"/>
      <c r="AB157" s="297"/>
    </row>
    <row r="158" spans="1:28" ht="12.75">
      <c r="A158" s="298" t="s">
        <v>5376</v>
      </c>
      <c r="B158" s="294" t="s">
        <v>5377</v>
      </c>
      <c r="C158" s="45" t="s">
        <v>380</v>
      </c>
      <c r="D158" s="45" t="s">
        <v>4647</v>
      </c>
      <c r="E158" s="299">
        <v>43123</v>
      </c>
      <c r="F158" s="294" t="s">
        <v>5619</v>
      </c>
      <c r="G158" s="300" t="s">
        <v>222</v>
      </c>
      <c r="H158" s="300" t="s">
        <v>223</v>
      </c>
      <c r="I158" s="294"/>
      <c r="J158" s="294" t="s">
        <v>5619</v>
      </c>
      <c r="K158" s="294" t="s">
        <v>5620</v>
      </c>
      <c r="L158" s="295"/>
      <c r="M158" s="294" t="s">
        <v>4652</v>
      </c>
      <c r="N158" s="295" t="b">
        <f>IF(AND(G158:G160=DATOS!C$9,H158:H160=DATOS!B$4),ROW(G158:G160))</f>
        <v>0</v>
      </c>
      <c r="O158" s="296"/>
      <c r="P158" s="297"/>
      <c r="Q158" s="297"/>
      <c r="R158" s="297"/>
      <c r="S158" s="297"/>
      <c r="T158" s="297"/>
      <c r="U158" s="297"/>
      <c r="V158" s="297"/>
      <c r="W158" s="297"/>
      <c r="X158" s="297"/>
      <c r="Y158" s="297"/>
      <c r="Z158" s="297"/>
      <c r="AA158" s="297"/>
      <c r="AB158" s="297"/>
    </row>
    <row r="159" spans="1:28" ht="12.75">
      <c r="A159" s="298" t="s">
        <v>5623</v>
      </c>
      <c r="B159" s="294" t="s">
        <v>5624</v>
      </c>
      <c r="C159" s="45" t="s">
        <v>624</v>
      </c>
      <c r="D159" s="45" t="s">
        <v>4647</v>
      </c>
      <c r="E159" s="299">
        <v>43123</v>
      </c>
      <c r="F159" s="294" t="s">
        <v>5088</v>
      </c>
      <c r="G159" s="300" t="s">
        <v>114</v>
      </c>
      <c r="H159" s="300" t="s">
        <v>223</v>
      </c>
      <c r="I159" s="294"/>
      <c r="J159" s="294" t="s">
        <v>5088</v>
      </c>
      <c r="K159" s="294" t="s">
        <v>5627</v>
      </c>
      <c r="L159" s="295"/>
      <c r="M159" s="294" t="s">
        <v>4652</v>
      </c>
      <c r="N159" s="295" t="b">
        <f>IF(AND(G159:G161=DATOS!C$9,H159:H161=DATOS!B$4),ROW(G159:G161))</f>
        <v>0</v>
      </c>
      <c r="O159" s="296"/>
      <c r="P159" s="297"/>
      <c r="Q159" s="297"/>
      <c r="R159" s="297"/>
      <c r="S159" s="297"/>
      <c r="T159" s="297"/>
      <c r="U159" s="298"/>
      <c r="V159" s="298"/>
      <c r="W159" s="298"/>
      <c r="X159" s="297"/>
      <c r="Y159" s="297"/>
      <c r="Z159" s="297"/>
      <c r="AA159" s="297"/>
      <c r="AB159" s="297"/>
    </row>
    <row r="160" spans="1:28" ht="12.75">
      <c r="A160" s="298" t="s">
        <v>5628</v>
      </c>
      <c r="B160" s="294" t="s">
        <v>5629</v>
      </c>
      <c r="C160" s="45" t="s">
        <v>5631</v>
      </c>
      <c r="D160" s="45" t="s">
        <v>4647</v>
      </c>
      <c r="E160" s="299">
        <v>43123</v>
      </c>
      <c r="F160" s="294" t="s">
        <v>5633</v>
      </c>
      <c r="G160" s="300" t="s">
        <v>362</v>
      </c>
      <c r="H160" s="300" t="s">
        <v>118</v>
      </c>
      <c r="I160" s="294"/>
      <c r="J160" s="294" t="s">
        <v>5634</v>
      </c>
      <c r="K160" s="294" t="s">
        <v>5635</v>
      </c>
      <c r="L160" s="295"/>
      <c r="M160" s="294" t="s">
        <v>4652</v>
      </c>
      <c r="N160" s="295" t="b">
        <f>IF(AND(G160:G162=DATOS!C$9,H160:H162=DATOS!B$4),ROW(G160:G162))</f>
        <v>0</v>
      </c>
      <c r="O160" s="296"/>
      <c r="P160" s="297"/>
      <c r="Q160" s="297"/>
      <c r="R160" s="297"/>
      <c r="S160" s="297"/>
      <c r="T160" s="297"/>
      <c r="U160" s="297"/>
      <c r="V160" s="297"/>
      <c r="W160" s="297"/>
      <c r="X160" s="297"/>
      <c r="Y160" s="297"/>
      <c r="Z160" s="297"/>
      <c r="AA160" s="297"/>
      <c r="AB160" s="297"/>
    </row>
    <row r="161" spans="1:28" ht="8.25" customHeight="1">
      <c r="A161" s="298" t="s">
        <v>5637</v>
      </c>
      <c r="B161" s="294" t="s">
        <v>5638</v>
      </c>
      <c r="C161" s="45" t="s">
        <v>216</v>
      </c>
      <c r="D161" s="45" t="s">
        <v>4647</v>
      </c>
      <c r="E161" s="299">
        <v>43123</v>
      </c>
      <c r="F161" s="294" t="s">
        <v>5639</v>
      </c>
      <c r="G161" s="300" t="s">
        <v>114</v>
      </c>
      <c r="H161" s="300" t="s">
        <v>223</v>
      </c>
      <c r="I161" s="294"/>
      <c r="J161" s="294" t="s">
        <v>5641</v>
      </c>
      <c r="K161" s="294" t="s">
        <v>5642</v>
      </c>
      <c r="L161" s="295"/>
      <c r="M161" s="294" t="s">
        <v>4652</v>
      </c>
      <c r="N161" s="295" t="b">
        <f>IF(AND(G161:G163=DATOS!C$9,H161:H163=DATOS!B$4),ROW(G161:G163))</f>
        <v>0</v>
      </c>
      <c r="O161" s="296"/>
      <c r="P161" s="297"/>
      <c r="Q161" s="297"/>
      <c r="R161" s="297"/>
      <c r="S161" s="297"/>
      <c r="T161" s="297"/>
      <c r="U161" s="297"/>
      <c r="V161" s="297"/>
      <c r="W161" s="297"/>
      <c r="X161" s="297"/>
      <c r="Y161" s="297"/>
      <c r="Z161" s="297"/>
      <c r="AA161" s="297"/>
      <c r="AB161" s="297"/>
    </row>
    <row r="162" spans="1:28" ht="12.75">
      <c r="A162" s="298" t="s">
        <v>5646</v>
      </c>
      <c r="B162" s="294" t="s">
        <v>5098</v>
      </c>
      <c r="C162" s="45" t="s">
        <v>380</v>
      </c>
      <c r="D162" s="45" t="s">
        <v>4647</v>
      </c>
      <c r="E162" s="299">
        <v>43123</v>
      </c>
      <c r="F162" s="294" t="s">
        <v>5647</v>
      </c>
      <c r="G162" s="300" t="s">
        <v>114</v>
      </c>
      <c r="H162" s="300" t="s">
        <v>223</v>
      </c>
      <c r="I162" s="294"/>
      <c r="J162" s="294" t="s">
        <v>5650</v>
      </c>
      <c r="K162" s="294" t="s">
        <v>5651</v>
      </c>
      <c r="L162" s="295"/>
      <c r="M162" s="294" t="s">
        <v>389</v>
      </c>
      <c r="N162" s="295" t="b">
        <f>IF(AND(G162:G164=DATOS!C$9,H162:H164=DATOS!B$4),ROW(G162:G164))</f>
        <v>0</v>
      </c>
      <c r="O162" s="296"/>
      <c r="P162" s="297"/>
      <c r="Q162" s="297"/>
      <c r="R162" s="297"/>
      <c r="S162" s="297"/>
      <c r="T162" s="297"/>
      <c r="U162" s="297"/>
      <c r="V162" s="297"/>
      <c r="W162" s="297"/>
      <c r="X162" s="297"/>
      <c r="Y162" s="297"/>
      <c r="Z162" s="297"/>
      <c r="AA162" s="297"/>
      <c r="AB162" s="297"/>
    </row>
    <row r="163" spans="1:28" ht="12.75">
      <c r="A163" s="298" t="s">
        <v>5652</v>
      </c>
      <c r="B163" s="294" t="s">
        <v>5653</v>
      </c>
      <c r="C163" s="45" t="s">
        <v>5654</v>
      </c>
      <c r="D163" s="45" t="s">
        <v>4647</v>
      </c>
      <c r="E163" s="299">
        <v>43123</v>
      </c>
      <c r="F163" s="294" t="s">
        <v>5655</v>
      </c>
      <c r="G163" s="300" t="s">
        <v>362</v>
      </c>
      <c r="H163" s="300" t="s">
        <v>118</v>
      </c>
      <c r="I163" s="294"/>
      <c r="J163" s="294" t="s">
        <v>5656</v>
      </c>
      <c r="K163" s="294" t="s">
        <v>5656</v>
      </c>
      <c r="L163" s="295"/>
      <c r="M163" s="294" t="s">
        <v>4652</v>
      </c>
      <c r="N163" s="295" t="b">
        <f>IF(AND(G163:G165=DATOS!C$9,H163:H165=DATOS!B$4),ROW(G163:G165))</f>
        <v>0</v>
      </c>
      <c r="O163" s="296"/>
      <c r="P163" s="297"/>
      <c r="Q163" s="297"/>
      <c r="R163" s="297"/>
      <c r="S163" s="297"/>
      <c r="T163" s="297"/>
      <c r="U163" s="297"/>
      <c r="V163" s="297"/>
      <c r="W163" s="297"/>
      <c r="X163" s="297"/>
      <c r="Y163" s="297"/>
      <c r="Z163" s="297"/>
      <c r="AA163" s="297"/>
      <c r="AB163" s="297"/>
    </row>
    <row r="164" spans="1:28" ht="12.75">
      <c r="A164" s="298" t="s">
        <v>3837</v>
      </c>
      <c r="B164" s="294" t="s">
        <v>4776</v>
      </c>
      <c r="C164" s="45" t="s">
        <v>4491</v>
      </c>
      <c r="D164" s="45" t="s">
        <v>4647</v>
      </c>
      <c r="E164" s="299">
        <v>43123</v>
      </c>
      <c r="F164" s="294" t="s">
        <v>4780</v>
      </c>
      <c r="G164" s="300" t="s">
        <v>271</v>
      </c>
      <c r="H164" s="300" t="s">
        <v>118</v>
      </c>
      <c r="I164" s="294"/>
      <c r="J164" s="294" t="s">
        <v>4934</v>
      </c>
      <c r="K164" s="294" t="s">
        <v>5660</v>
      </c>
      <c r="L164" s="295"/>
      <c r="M164" s="294" t="s">
        <v>4652</v>
      </c>
      <c r="N164" s="295" t="b">
        <f>IF(AND(G164:G166=DATOS!C$9,H164:H166=DATOS!B$4),ROW(G164:G166))</f>
        <v>0</v>
      </c>
      <c r="O164" s="296"/>
      <c r="P164" s="297"/>
      <c r="Q164" s="297"/>
      <c r="R164" s="297"/>
      <c r="S164" s="297"/>
      <c r="T164" s="297"/>
      <c r="U164" s="297"/>
      <c r="V164" s="297"/>
      <c r="W164" s="297"/>
      <c r="X164" s="297"/>
      <c r="Y164" s="297"/>
      <c r="Z164" s="297"/>
      <c r="AA164" s="297"/>
      <c r="AB164" s="297"/>
    </row>
    <row r="165" spans="1:28" ht="12.75">
      <c r="A165" s="298" t="s">
        <v>5662</v>
      </c>
      <c r="B165" s="294" t="s">
        <v>5663</v>
      </c>
      <c r="C165" s="45" t="s">
        <v>5086</v>
      </c>
      <c r="D165" s="45" t="s">
        <v>4647</v>
      </c>
      <c r="E165" s="299">
        <v>43123</v>
      </c>
      <c r="F165" s="294" t="s">
        <v>5664</v>
      </c>
      <c r="G165" s="300" t="s">
        <v>114</v>
      </c>
      <c r="H165" s="300" t="s">
        <v>223</v>
      </c>
      <c r="I165" s="294"/>
      <c r="J165" s="294" t="s">
        <v>5667</v>
      </c>
      <c r="K165" s="294" t="s">
        <v>5668</v>
      </c>
      <c r="L165" s="295"/>
      <c r="M165" s="294" t="s">
        <v>4652</v>
      </c>
      <c r="N165" s="295" t="b">
        <f>IF(AND(G165:G167=DATOS!C$9,H165:H167=DATOS!B$4),ROW(G165:G167))</f>
        <v>0</v>
      </c>
      <c r="O165" s="296"/>
      <c r="P165" s="297"/>
      <c r="Q165" s="297"/>
      <c r="R165" s="297"/>
      <c r="S165" s="297"/>
      <c r="T165" s="297"/>
      <c r="U165" s="297"/>
      <c r="V165" s="297"/>
      <c r="W165" s="297"/>
      <c r="X165" s="297"/>
      <c r="Y165" s="297"/>
      <c r="Z165" s="297"/>
      <c r="AA165" s="297"/>
      <c r="AB165" s="297"/>
    </row>
    <row r="166" spans="1:28" ht="12.75">
      <c r="A166" s="298" t="s">
        <v>5671</v>
      </c>
      <c r="B166" s="294" t="s">
        <v>5672</v>
      </c>
      <c r="C166" s="45" t="s">
        <v>701</v>
      </c>
      <c r="D166" s="45" t="s">
        <v>4647</v>
      </c>
      <c r="E166" s="299">
        <v>43123</v>
      </c>
      <c r="F166" s="294" t="s">
        <v>5650</v>
      </c>
      <c r="G166" s="300" t="s">
        <v>114</v>
      </c>
      <c r="H166" s="300" t="s">
        <v>223</v>
      </c>
      <c r="I166" s="294"/>
      <c r="J166" s="294" t="s">
        <v>5673</v>
      </c>
      <c r="K166" s="315" t="s">
        <v>5674</v>
      </c>
      <c r="L166" s="295"/>
      <c r="M166" s="295"/>
      <c r="N166" s="295" t="b">
        <f>IF(AND(G166:G168=DATOS!C$9,H166:H168=DATOS!B$4),ROW(G166:G168))</f>
        <v>0</v>
      </c>
      <c r="O166" s="296"/>
      <c r="P166" s="297"/>
      <c r="Q166" s="297"/>
      <c r="R166" s="297"/>
      <c r="S166" s="297"/>
      <c r="T166" s="297"/>
      <c r="U166" s="297"/>
      <c r="V166" s="297"/>
      <c r="W166" s="297"/>
      <c r="X166" s="297"/>
      <c r="Y166" s="297"/>
      <c r="Z166" s="297"/>
      <c r="AA166" s="297"/>
      <c r="AB166" s="297"/>
    </row>
    <row r="167" spans="1:28" ht="12.75">
      <c r="A167" s="320" t="s">
        <v>5516</v>
      </c>
      <c r="B167" s="294" t="s">
        <v>5517</v>
      </c>
      <c r="C167" s="45" t="s">
        <v>478</v>
      </c>
      <c r="D167" s="45" t="s">
        <v>4647</v>
      </c>
      <c r="E167" s="299">
        <v>43123</v>
      </c>
      <c r="F167" s="294" t="s">
        <v>4904</v>
      </c>
      <c r="G167" s="300" t="s">
        <v>222</v>
      </c>
      <c r="H167" s="300" t="s">
        <v>223</v>
      </c>
      <c r="I167" s="294"/>
      <c r="J167" s="294" t="s">
        <v>5170</v>
      </c>
      <c r="K167" s="294" t="s">
        <v>5518</v>
      </c>
      <c r="L167" s="295"/>
      <c r="M167" s="294" t="s">
        <v>389</v>
      </c>
      <c r="N167" s="295" t="b">
        <f>IF(AND(G167:G169=DATOS!C$9,H167:H169=DATOS!B$4),ROW(G167:G169))</f>
        <v>0</v>
      </c>
      <c r="O167" s="296"/>
      <c r="P167" s="297"/>
      <c r="Q167" s="297"/>
      <c r="R167" s="297"/>
      <c r="S167" s="297"/>
      <c r="T167" s="297"/>
      <c r="U167" s="297"/>
      <c r="V167" s="297"/>
      <c r="W167" s="297"/>
      <c r="X167" s="297"/>
      <c r="Y167" s="297"/>
      <c r="Z167" s="297"/>
      <c r="AA167" s="297"/>
      <c r="AB167" s="297"/>
    </row>
    <row r="168" spans="1:28" ht="12.75">
      <c r="A168" s="320" t="s">
        <v>5679</v>
      </c>
      <c r="B168" s="294" t="s">
        <v>5632</v>
      </c>
      <c r="C168" s="45" t="s">
        <v>263</v>
      </c>
      <c r="D168" s="45" t="s">
        <v>4647</v>
      </c>
      <c r="E168" s="299">
        <v>43123</v>
      </c>
      <c r="F168" s="294" t="s">
        <v>5419</v>
      </c>
      <c r="G168" s="300" t="s">
        <v>271</v>
      </c>
      <c r="H168" s="300" t="s">
        <v>118</v>
      </c>
      <c r="I168" s="294"/>
      <c r="J168" s="294" t="s">
        <v>5419</v>
      </c>
      <c r="K168" s="294" t="s">
        <v>5681</v>
      </c>
      <c r="L168" s="295"/>
      <c r="M168" s="294" t="s">
        <v>4652</v>
      </c>
      <c r="N168" s="295" t="b">
        <f>IF(AND(G168:G170=DATOS!C$9,H168:H170=DATOS!B$4),ROW(G168:G170))</f>
        <v>0</v>
      </c>
      <c r="O168" s="296"/>
      <c r="P168" s="297"/>
      <c r="Q168" s="297"/>
      <c r="R168" s="297"/>
      <c r="S168" s="297"/>
      <c r="T168" s="297"/>
      <c r="U168" s="297"/>
      <c r="V168" s="297"/>
      <c r="W168" s="297"/>
      <c r="X168" s="297"/>
      <c r="Y168" s="297"/>
      <c r="Z168" s="297"/>
      <c r="AA168" s="297"/>
      <c r="AB168" s="297"/>
    </row>
    <row r="169" spans="1:28" ht="12.75">
      <c r="A169" s="328" t="s">
        <v>5684</v>
      </c>
      <c r="B169" s="331" t="s">
        <v>5685</v>
      </c>
      <c r="C169" s="328" t="s">
        <v>478</v>
      </c>
      <c r="D169" s="45" t="s">
        <v>4789</v>
      </c>
      <c r="E169" s="299">
        <v>43123</v>
      </c>
      <c r="F169" s="294" t="s">
        <v>5686</v>
      </c>
      <c r="G169" s="300" t="s">
        <v>222</v>
      </c>
      <c r="H169" s="300" t="s">
        <v>223</v>
      </c>
      <c r="I169" s="294" t="s">
        <v>226</v>
      </c>
      <c r="J169" s="294" t="s">
        <v>5687</v>
      </c>
      <c r="K169" s="294" t="s">
        <v>5687</v>
      </c>
      <c r="L169" s="295"/>
      <c r="M169" s="294" t="s">
        <v>5429</v>
      </c>
      <c r="N169" s="295" t="b">
        <f>IF(AND(G169:G171=DATOS!C$9,H169:H171=DATOS!B$4),ROW(G169:G171))</f>
        <v>0</v>
      </c>
      <c r="O169" s="296"/>
      <c r="P169" s="297"/>
      <c r="Q169" s="297"/>
      <c r="R169" s="297"/>
      <c r="S169" s="297"/>
      <c r="T169" s="297"/>
      <c r="U169" s="297"/>
      <c r="V169" s="297"/>
      <c r="W169" s="297"/>
      <c r="X169" s="297"/>
      <c r="Y169" s="297"/>
      <c r="Z169" s="297"/>
      <c r="AA169" s="297"/>
      <c r="AB169" s="297"/>
    </row>
    <row r="170" spans="1:28" ht="12.75">
      <c r="A170" s="298" t="s">
        <v>5691</v>
      </c>
      <c r="B170" s="294" t="s">
        <v>5692</v>
      </c>
      <c r="C170" s="45" t="s">
        <v>5693</v>
      </c>
      <c r="D170" s="45" t="s">
        <v>4789</v>
      </c>
      <c r="E170" s="299">
        <v>43123</v>
      </c>
      <c r="F170" s="294" t="s">
        <v>5694</v>
      </c>
      <c r="G170" s="300" t="s">
        <v>362</v>
      </c>
      <c r="H170" s="300" t="s">
        <v>118</v>
      </c>
      <c r="I170" s="294" t="s">
        <v>226</v>
      </c>
      <c r="J170" s="294" t="s">
        <v>5694</v>
      </c>
      <c r="K170" s="294" t="s">
        <v>5694</v>
      </c>
      <c r="L170" s="295"/>
      <c r="M170" s="294" t="s">
        <v>5429</v>
      </c>
      <c r="N170" s="295" t="b">
        <f>IF(AND(G170:G172=DATOS!C$9,H170:H172=DATOS!B$4),ROW(G170:G172))</f>
        <v>0</v>
      </c>
      <c r="O170" s="296"/>
      <c r="P170" s="297"/>
      <c r="Q170" s="297"/>
      <c r="R170" s="297"/>
      <c r="S170" s="297"/>
      <c r="T170" s="297"/>
      <c r="U170" s="297"/>
      <c r="V170" s="297"/>
      <c r="W170" s="297"/>
      <c r="X170" s="297"/>
      <c r="Y170" s="297"/>
      <c r="Z170" s="297"/>
      <c r="AA170" s="297"/>
      <c r="AB170" s="297"/>
    </row>
    <row r="171" spans="1:28" ht="12.75">
      <c r="A171" s="298" t="s">
        <v>5646</v>
      </c>
      <c r="B171" s="294" t="s">
        <v>5098</v>
      </c>
      <c r="C171" s="45" t="s">
        <v>380</v>
      </c>
      <c r="D171" s="45" t="s">
        <v>4789</v>
      </c>
      <c r="E171" s="299">
        <v>43123</v>
      </c>
      <c r="F171" s="294" t="s">
        <v>5698</v>
      </c>
      <c r="G171" s="300" t="s">
        <v>114</v>
      </c>
      <c r="H171" s="300" t="s">
        <v>223</v>
      </c>
      <c r="I171" s="294" t="s">
        <v>226</v>
      </c>
      <c r="J171" s="294" t="s">
        <v>5698</v>
      </c>
      <c r="K171" s="294" t="s">
        <v>5651</v>
      </c>
      <c r="L171" s="295"/>
      <c r="M171" s="294" t="s">
        <v>389</v>
      </c>
      <c r="N171" s="295" t="b">
        <f>IF(AND(G171:G173=DATOS!C$9,H171:H173=DATOS!B$4),ROW(G171:G173))</f>
        <v>0</v>
      </c>
      <c r="O171" s="296"/>
      <c r="P171" s="297"/>
      <c r="Q171" s="297"/>
      <c r="R171" s="297"/>
      <c r="S171" s="297"/>
      <c r="T171" s="297"/>
      <c r="U171" s="297"/>
      <c r="V171" s="297"/>
      <c r="W171" s="297"/>
      <c r="X171" s="297"/>
      <c r="Y171" s="297"/>
      <c r="Z171" s="297"/>
      <c r="AA171" s="297"/>
      <c r="AB171" s="297"/>
    </row>
    <row r="172" spans="1:28" ht="12.75">
      <c r="A172" s="328" t="s">
        <v>5607</v>
      </c>
      <c r="B172" s="331" t="s">
        <v>5608</v>
      </c>
      <c r="C172" s="45" t="s">
        <v>624</v>
      </c>
      <c r="D172" s="45" t="s">
        <v>4789</v>
      </c>
      <c r="E172" s="299">
        <v>43123</v>
      </c>
      <c r="F172" s="294" t="s">
        <v>5703</v>
      </c>
      <c r="G172" s="300" t="s">
        <v>114</v>
      </c>
      <c r="H172" s="300" t="s">
        <v>118</v>
      </c>
      <c r="I172" s="294" t="s">
        <v>226</v>
      </c>
      <c r="J172" s="294" t="s">
        <v>5703</v>
      </c>
      <c r="K172" s="294" t="s">
        <v>5703</v>
      </c>
      <c r="L172" s="295"/>
      <c r="M172" s="294" t="s">
        <v>5706</v>
      </c>
      <c r="N172" s="295" t="b">
        <f>IF(AND(G172:G174=DATOS!C$9,H172:H174=DATOS!B$4),ROW(G172:G174))</f>
        <v>0</v>
      </c>
      <c r="O172" s="296"/>
      <c r="P172" s="297"/>
      <c r="Q172" s="297"/>
      <c r="R172" s="297"/>
      <c r="S172" s="297"/>
      <c r="T172" s="297"/>
      <c r="U172" s="297"/>
      <c r="V172" s="297"/>
      <c r="W172" s="297"/>
      <c r="X172" s="297"/>
      <c r="Y172" s="297"/>
      <c r="Z172" s="297"/>
      <c r="AA172" s="297"/>
      <c r="AB172" s="297"/>
    </row>
    <row r="173" spans="1:28" ht="12.75">
      <c r="A173" s="298" t="s">
        <v>5707</v>
      </c>
      <c r="B173" s="294" t="s">
        <v>5708</v>
      </c>
      <c r="C173" s="45" t="s">
        <v>4767</v>
      </c>
      <c r="D173" s="45" t="s">
        <v>4798</v>
      </c>
      <c r="E173" s="299">
        <v>43123</v>
      </c>
      <c r="F173" s="294" t="s">
        <v>5709</v>
      </c>
      <c r="G173" s="300" t="s">
        <v>271</v>
      </c>
      <c r="H173" s="300" t="s">
        <v>223</v>
      </c>
      <c r="I173" s="294"/>
      <c r="J173" s="294" t="s">
        <v>5710</v>
      </c>
      <c r="K173" s="294" t="s">
        <v>5711</v>
      </c>
      <c r="L173" s="295"/>
      <c r="M173" s="294" t="s">
        <v>4841</v>
      </c>
      <c r="N173" s="295" t="b">
        <f>IF(AND(G173:G175=DATOS!C$9,H173:H175=DATOS!B$4),ROW(G173:G175))</f>
        <v>0</v>
      </c>
      <c r="O173" s="296"/>
      <c r="P173" s="297"/>
      <c r="Q173" s="297"/>
      <c r="R173" s="297"/>
      <c r="S173" s="297"/>
      <c r="T173" s="297"/>
      <c r="U173" s="297"/>
      <c r="V173" s="297"/>
      <c r="W173" s="297"/>
      <c r="X173" s="297"/>
      <c r="Y173" s="297"/>
      <c r="Z173" s="297"/>
      <c r="AA173" s="297"/>
      <c r="AB173" s="297"/>
    </row>
    <row r="174" spans="1:28" ht="12.75">
      <c r="A174" s="298" t="s">
        <v>5616</v>
      </c>
      <c r="B174" s="294" t="s">
        <v>5614</v>
      </c>
      <c r="C174" s="45" t="s">
        <v>701</v>
      </c>
      <c r="D174" s="45" t="s">
        <v>4647</v>
      </c>
      <c r="E174" s="299">
        <v>43124</v>
      </c>
      <c r="F174" s="294" t="s">
        <v>5714</v>
      </c>
      <c r="G174" s="300" t="s">
        <v>271</v>
      </c>
      <c r="H174" s="300" t="s">
        <v>118</v>
      </c>
      <c r="I174" s="294"/>
      <c r="J174" s="294" t="s">
        <v>5714</v>
      </c>
      <c r="K174" s="294" t="s">
        <v>5714</v>
      </c>
      <c r="L174" s="295"/>
      <c r="M174" s="295"/>
      <c r="N174" s="295" t="b">
        <f>IF(AND(G174:G176=DATOS!C$9,H174:H176=DATOS!B$4),ROW(G174:G176))</f>
        <v>0</v>
      </c>
      <c r="O174" s="296"/>
      <c r="P174" s="297"/>
      <c r="Q174" s="297"/>
      <c r="R174" s="297"/>
      <c r="S174" s="297"/>
      <c r="T174" s="297"/>
      <c r="U174" s="297"/>
      <c r="V174" s="297"/>
      <c r="W174" s="297"/>
      <c r="X174" s="297"/>
      <c r="Y174" s="297"/>
      <c r="Z174" s="297"/>
      <c r="AA174" s="297"/>
      <c r="AB174" s="297"/>
    </row>
    <row r="175" spans="1:28" ht="12.75">
      <c r="A175" s="298" t="s">
        <v>5679</v>
      </c>
      <c r="B175" s="294" t="s">
        <v>5632</v>
      </c>
      <c r="C175" s="45" t="s">
        <v>263</v>
      </c>
      <c r="D175" s="45" t="s">
        <v>4647</v>
      </c>
      <c r="E175" s="299">
        <v>43124</v>
      </c>
      <c r="F175" s="294" t="s">
        <v>5714</v>
      </c>
      <c r="G175" s="300" t="s">
        <v>271</v>
      </c>
      <c r="H175" s="300" t="s">
        <v>118</v>
      </c>
      <c r="I175" s="294"/>
      <c r="J175" s="294" t="s">
        <v>5714</v>
      </c>
      <c r="K175" s="294" t="s">
        <v>5714</v>
      </c>
      <c r="L175" s="295"/>
      <c r="M175" s="295"/>
      <c r="N175" s="295" t="b">
        <f>IF(AND(G175:G177=DATOS!C$9,H175:H177=DATOS!B$4),ROW(G175:G177))</f>
        <v>0</v>
      </c>
      <c r="O175" s="296"/>
      <c r="P175" s="297"/>
      <c r="Q175" s="297"/>
      <c r="R175" s="297"/>
      <c r="S175" s="297"/>
      <c r="T175" s="297"/>
      <c r="U175" s="297"/>
      <c r="V175" s="297"/>
      <c r="W175" s="297"/>
      <c r="X175" s="297"/>
      <c r="Y175" s="297"/>
      <c r="Z175" s="297"/>
      <c r="AA175" s="297"/>
      <c r="AB175" s="297"/>
    </row>
    <row r="176" spans="1:28" ht="12.75">
      <c r="A176" s="298" t="s">
        <v>5720</v>
      </c>
      <c r="B176" s="294" t="s">
        <v>5721</v>
      </c>
      <c r="C176" s="45" t="s">
        <v>5693</v>
      </c>
      <c r="D176" s="45" t="s">
        <v>4647</v>
      </c>
      <c r="E176" s="299">
        <v>43124</v>
      </c>
      <c r="F176" s="294" t="s">
        <v>5722</v>
      </c>
      <c r="G176" s="300" t="s">
        <v>362</v>
      </c>
      <c r="H176" s="300" t="s">
        <v>118</v>
      </c>
      <c r="I176" s="294"/>
      <c r="J176" s="294" t="s">
        <v>5724</v>
      </c>
      <c r="K176" s="294" t="s">
        <v>5724</v>
      </c>
      <c r="L176" s="295"/>
      <c r="M176" s="295"/>
      <c r="N176" s="295" t="b">
        <f>IF(AND(G176:G178=DATOS!C$9,H176:H178=DATOS!B$4),ROW(G176:G178))</f>
        <v>0</v>
      </c>
      <c r="O176" s="296"/>
      <c r="P176" s="297"/>
      <c r="Q176" s="297"/>
      <c r="R176" s="297"/>
      <c r="S176" s="297"/>
      <c r="T176" s="297"/>
      <c r="U176" s="297"/>
      <c r="V176" s="297"/>
      <c r="W176" s="297"/>
      <c r="X176" s="297"/>
      <c r="Y176" s="297"/>
      <c r="Z176" s="297"/>
      <c r="AA176" s="297"/>
      <c r="AB176" s="297"/>
    </row>
    <row r="177" spans="1:28" ht="12.75">
      <c r="A177" s="298" t="s">
        <v>5726</v>
      </c>
      <c r="B177" s="294" t="s">
        <v>5727</v>
      </c>
      <c r="C177" s="45" t="s">
        <v>216</v>
      </c>
      <c r="D177" s="45" t="s">
        <v>4647</v>
      </c>
      <c r="E177" s="299">
        <v>43124</v>
      </c>
      <c r="F177" s="294" t="s">
        <v>5728</v>
      </c>
      <c r="G177" s="300" t="s">
        <v>114</v>
      </c>
      <c r="H177" s="300" t="s">
        <v>223</v>
      </c>
      <c r="I177" s="294"/>
      <c r="J177" s="294" t="s">
        <v>5730</v>
      </c>
      <c r="K177" s="294" t="s">
        <v>5731</v>
      </c>
      <c r="L177" s="295"/>
      <c r="M177" s="294" t="s">
        <v>389</v>
      </c>
      <c r="N177" s="295" t="b">
        <f>IF(AND(G177:G179=DATOS!C$9,H177:H179=DATOS!B$4),ROW(G177:G179))</f>
        <v>0</v>
      </c>
      <c r="O177" s="296"/>
      <c r="P177" s="297"/>
      <c r="Q177" s="297"/>
      <c r="R177" s="297"/>
      <c r="S177" s="297"/>
      <c r="T177" s="297"/>
      <c r="U177" s="297"/>
      <c r="V177" s="297"/>
      <c r="W177" s="297"/>
      <c r="X177" s="297"/>
      <c r="Y177" s="297"/>
      <c r="Z177" s="297"/>
      <c r="AA177" s="297"/>
      <c r="AB177" s="297"/>
    </row>
    <row r="178" spans="1:28" ht="12.75">
      <c r="A178" s="298" t="s">
        <v>5516</v>
      </c>
      <c r="B178" s="294" t="s">
        <v>5517</v>
      </c>
      <c r="C178" s="45" t="s">
        <v>478</v>
      </c>
      <c r="D178" s="45" t="s">
        <v>4647</v>
      </c>
      <c r="E178" s="299">
        <v>43124</v>
      </c>
      <c r="F178" s="294" t="s">
        <v>5667</v>
      </c>
      <c r="G178" s="300" t="s">
        <v>114</v>
      </c>
      <c r="H178" s="300" t="s">
        <v>223</v>
      </c>
      <c r="I178" s="294"/>
      <c r="J178" s="294" t="s">
        <v>5667</v>
      </c>
      <c r="K178" s="294" t="s">
        <v>5734</v>
      </c>
      <c r="L178" s="295"/>
      <c r="M178" s="295"/>
      <c r="N178" s="295" t="b">
        <f>IF(AND(G178:G180=DATOS!C$9,H178:H180=DATOS!B$4),ROW(G178:G180))</f>
        <v>0</v>
      </c>
      <c r="O178" s="296"/>
      <c r="P178" s="297"/>
      <c r="Q178" s="297"/>
      <c r="R178" s="297"/>
      <c r="S178" s="297"/>
      <c r="T178" s="297"/>
      <c r="U178" s="297"/>
      <c r="V178" s="297"/>
      <c r="W178" s="297"/>
      <c r="X178" s="297"/>
      <c r="Y178" s="297"/>
      <c r="Z178" s="297"/>
      <c r="AA178" s="297"/>
      <c r="AB178" s="297"/>
    </row>
    <row r="179" spans="1:28" ht="12.75">
      <c r="A179" s="298" t="s">
        <v>5735</v>
      </c>
      <c r="B179" s="294" t="s">
        <v>5737</v>
      </c>
      <c r="C179" s="45" t="s">
        <v>380</v>
      </c>
      <c r="D179" s="45" t="s">
        <v>4647</v>
      </c>
      <c r="E179" s="299">
        <v>43124</v>
      </c>
      <c r="F179" s="294" t="s">
        <v>5739</v>
      </c>
      <c r="G179" s="300" t="s">
        <v>114</v>
      </c>
      <c r="H179" s="300" t="s">
        <v>223</v>
      </c>
      <c r="I179" s="294"/>
      <c r="J179" s="294" t="s">
        <v>5739</v>
      </c>
      <c r="K179" s="315" t="s">
        <v>5553</v>
      </c>
      <c r="L179" s="295"/>
      <c r="M179" s="295"/>
      <c r="N179" s="295" t="b">
        <f>IF(AND(G179:G181=DATOS!C$9,H179:H181=DATOS!B$4),ROW(G179:G181))</f>
        <v>0</v>
      </c>
      <c r="O179" s="296"/>
      <c r="P179" s="297"/>
      <c r="Q179" s="297"/>
      <c r="R179" s="297"/>
      <c r="S179" s="297"/>
      <c r="T179" s="297"/>
      <c r="U179" s="297"/>
      <c r="V179" s="297"/>
      <c r="W179" s="297"/>
      <c r="X179" s="297"/>
      <c r="Y179" s="297"/>
      <c r="Z179" s="297"/>
      <c r="AA179" s="297"/>
      <c r="AB179" s="297"/>
    </row>
    <row r="180" spans="1:28" ht="12.75">
      <c r="A180" s="298" t="s">
        <v>5742</v>
      </c>
      <c r="B180" s="294" t="s">
        <v>5743</v>
      </c>
      <c r="C180" s="45" t="s">
        <v>4788</v>
      </c>
      <c r="D180" s="45" t="s">
        <v>4647</v>
      </c>
      <c r="E180" s="299">
        <v>43124</v>
      </c>
      <c r="F180" s="294" t="s">
        <v>5744</v>
      </c>
      <c r="G180" s="300" t="s">
        <v>362</v>
      </c>
      <c r="H180" s="300" t="s">
        <v>118</v>
      </c>
      <c r="I180" s="294"/>
      <c r="J180" s="294" t="s">
        <v>5724</v>
      </c>
      <c r="K180" s="294" t="s">
        <v>5724</v>
      </c>
      <c r="L180" s="295"/>
      <c r="M180" s="295"/>
      <c r="N180" s="295" t="b">
        <f>IF(AND(G180:G182=DATOS!C$9,H180:H182=DATOS!B$4),ROW(G180:G182))</f>
        <v>0</v>
      </c>
      <c r="O180" s="296"/>
      <c r="P180" s="297"/>
      <c r="Q180" s="297"/>
      <c r="R180" s="297"/>
      <c r="S180" s="297"/>
      <c r="T180" s="297"/>
      <c r="U180" s="297"/>
      <c r="V180" s="297"/>
      <c r="W180" s="297"/>
      <c r="X180" s="297"/>
      <c r="Y180" s="297"/>
      <c r="Z180" s="297"/>
      <c r="AA180" s="297"/>
      <c r="AB180" s="297"/>
    </row>
    <row r="181" spans="1:28" ht="12.75">
      <c r="A181" s="298" t="s">
        <v>524</v>
      </c>
      <c r="B181" s="309" t="s">
        <v>5563</v>
      </c>
      <c r="C181" s="45" t="s">
        <v>5367</v>
      </c>
      <c r="D181" s="45" t="s">
        <v>4647</v>
      </c>
      <c r="E181" s="299">
        <v>43124</v>
      </c>
      <c r="F181" s="294" t="s">
        <v>5749</v>
      </c>
      <c r="G181" s="300" t="s">
        <v>114</v>
      </c>
      <c r="H181" s="300" t="s">
        <v>223</v>
      </c>
      <c r="I181" s="294"/>
      <c r="J181" s="294" t="s">
        <v>5750</v>
      </c>
      <c r="K181" s="294" t="s">
        <v>5566</v>
      </c>
      <c r="L181" s="295"/>
      <c r="M181" s="294" t="s">
        <v>5567</v>
      </c>
      <c r="N181" s="295" t="b">
        <f>IF(AND(G181:G183=DATOS!C$9,H181:H183=DATOS!B$4),ROW(G181:G183))</f>
        <v>0</v>
      </c>
      <c r="O181" s="296"/>
      <c r="P181" s="297"/>
      <c r="Q181" s="297"/>
      <c r="R181" s="297"/>
      <c r="S181" s="297"/>
      <c r="T181" s="297"/>
      <c r="U181" s="297"/>
      <c r="V181" s="297"/>
      <c r="W181" s="297"/>
      <c r="X181" s="297"/>
      <c r="Y181" s="297"/>
      <c r="Z181" s="297"/>
      <c r="AA181" s="297"/>
      <c r="AB181" s="297"/>
    </row>
    <row r="182" spans="1:28" ht="12.75">
      <c r="A182" s="298" t="s">
        <v>5097</v>
      </c>
      <c r="B182" s="294" t="s">
        <v>5098</v>
      </c>
      <c r="C182" s="45" t="s">
        <v>380</v>
      </c>
      <c r="D182" s="45" t="s">
        <v>4647</v>
      </c>
      <c r="E182" s="299">
        <v>43124</v>
      </c>
      <c r="F182" s="294" t="s">
        <v>5673</v>
      </c>
      <c r="G182" s="300" t="s">
        <v>114</v>
      </c>
      <c r="H182" s="300" t="s">
        <v>223</v>
      </c>
      <c r="I182" s="294"/>
      <c r="J182" s="294" t="s">
        <v>5673</v>
      </c>
      <c r="K182" s="294" t="s">
        <v>5651</v>
      </c>
      <c r="L182" s="295"/>
      <c r="M182" s="294" t="s">
        <v>389</v>
      </c>
      <c r="N182" s="295" t="b">
        <f>IF(AND(G182:G184=DATOS!C$9,H182:H184=DATOS!B$4),ROW(G182:G184))</f>
        <v>0</v>
      </c>
      <c r="O182" s="296"/>
      <c r="P182" s="297"/>
      <c r="Q182" s="297"/>
      <c r="R182" s="297"/>
      <c r="S182" s="297"/>
      <c r="T182" s="297"/>
      <c r="U182" s="297"/>
      <c r="V182" s="297"/>
      <c r="W182" s="297"/>
      <c r="X182" s="297"/>
      <c r="Y182" s="297"/>
      <c r="Z182" s="297"/>
      <c r="AA182" s="297"/>
      <c r="AB182" s="297"/>
    </row>
    <row r="183" spans="1:28" ht="12.75">
      <c r="A183" s="298" t="s">
        <v>5753</v>
      </c>
      <c r="B183" s="309" t="s">
        <v>5754</v>
      </c>
      <c r="C183" s="45" t="s">
        <v>90</v>
      </c>
      <c r="D183" s="45" t="s">
        <v>4647</v>
      </c>
      <c r="E183" s="299">
        <v>43124</v>
      </c>
      <c r="F183" s="294" t="s">
        <v>5755</v>
      </c>
      <c r="G183" s="300" t="s">
        <v>114</v>
      </c>
      <c r="H183" s="300" t="s">
        <v>223</v>
      </c>
      <c r="I183" s="294"/>
      <c r="J183" s="294" t="s">
        <v>5673</v>
      </c>
      <c r="K183" s="294" t="s">
        <v>5757</v>
      </c>
      <c r="L183" s="295"/>
      <c r="M183" s="294" t="s">
        <v>389</v>
      </c>
      <c r="N183" s="295" t="b">
        <f>IF(AND(G183:G185=DATOS!C$9,H183:H185=DATOS!B$4),ROW(G183:G185))</f>
        <v>0</v>
      </c>
      <c r="O183" s="296"/>
      <c r="P183" s="297"/>
      <c r="Q183" s="297"/>
      <c r="R183" s="297"/>
      <c r="S183" s="297"/>
      <c r="T183" s="297"/>
      <c r="U183" s="297"/>
      <c r="V183" s="297"/>
      <c r="W183" s="297"/>
      <c r="X183" s="297"/>
      <c r="Y183" s="297"/>
      <c r="Z183" s="297"/>
      <c r="AA183" s="297"/>
      <c r="AB183" s="297"/>
    </row>
    <row r="184" spans="1:28" ht="12.75">
      <c r="A184" s="312" t="s">
        <v>5761</v>
      </c>
      <c r="B184" s="309" t="s">
        <v>5762</v>
      </c>
      <c r="C184" s="45" t="s">
        <v>624</v>
      </c>
      <c r="D184" s="45" t="s">
        <v>4647</v>
      </c>
      <c r="E184" s="299">
        <v>43124</v>
      </c>
      <c r="F184" s="294" t="s">
        <v>5755</v>
      </c>
      <c r="G184" s="300" t="s">
        <v>114</v>
      </c>
      <c r="H184" s="300" t="s">
        <v>223</v>
      </c>
      <c r="I184" s="294"/>
      <c r="J184" s="294" t="s">
        <v>5673</v>
      </c>
      <c r="K184" s="315" t="s">
        <v>5763</v>
      </c>
      <c r="L184" s="295"/>
      <c r="M184" s="295"/>
      <c r="N184" s="295" t="b">
        <f>IF(AND(G184:G186=DATOS!C$9,H184:H186=DATOS!B$4),ROW(G184:G186))</f>
        <v>0</v>
      </c>
      <c r="O184" s="296"/>
      <c r="P184" s="297"/>
      <c r="Q184" s="297"/>
      <c r="R184" s="297"/>
      <c r="S184" s="297"/>
      <c r="T184" s="297"/>
      <c r="U184" s="297"/>
      <c r="V184" s="297"/>
      <c r="W184" s="297"/>
      <c r="X184" s="297"/>
      <c r="Y184" s="297"/>
      <c r="Z184" s="297"/>
      <c r="AA184" s="297"/>
      <c r="AB184" s="297"/>
    </row>
    <row r="185" spans="1:28" ht="12.75">
      <c r="A185" s="298" t="s">
        <v>5671</v>
      </c>
      <c r="B185" s="294" t="s">
        <v>5672</v>
      </c>
      <c r="C185" s="45" t="s">
        <v>701</v>
      </c>
      <c r="D185" s="45" t="s">
        <v>4789</v>
      </c>
      <c r="E185" s="299">
        <v>43124</v>
      </c>
      <c r="F185" s="294" t="s">
        <v>5766</v>
      </c>
      <c r="G185" s="300" t="s">
        <v>114</v>
      </c>
      <c r="H185" s="300" t="s">
        <v>223</v>
      </c>
      <c r="I185" s="294" t="s">
        <v>226</v>
      </c>
      <c r="J185" s="294" t="s">
        <v>5766</v>
      </c>
      <c r="K185" s="294" t="s">
        <v>5766</v>
      </c>
      <c r="L185" s="295"/>
      <c r="M185" s="294" t="s">
        <v>5429</v>
      </c>
      <c r="N185" s="295" t="b">
        <f>IF(AND(G185:G187=DATOS!C$9,H185:H187=DATOS!B$4),ROW(G185:G187))</f>
        <v>0</v>
      </c>
      <c r="O185" s="296"/>
      <c r="P185" s="297"/>
      <c r="Q185" s="297"/>
      <c r="R185" s="297"/>
      <c r="S185" s="297"/>
      <c r="T185" s="297"/>
      <c r="U185" s="297"/>
      <c r="V185" s="297"/>
      <c r="W185" s="297"/>
      <c r="X185" s="297"/>
      <c r="Y185" s="297"/>
      <c r="Z185" s="297"/>
      <c r="AA185" s="297"/>
      <c r="AB185" s="297"/>
    </row>
    <row r="186" spans="1:28" ht="12.75">
      <c r="A186" s="298" t="s">
        <v>5035</v>
      </c>
      <c r="B186" s="294" t="s">
        <v>5019</v>
      </c>
      <c r="C186" s="45" t="s">
        <v>4746</v>
      </c>
      <c r="D186" s="45" t="s">
        <v>4789</v>
      </c>
      <c r="E186" s="299">
        <v>43124</v>
      </c>
      <c r="F186" s="294" t="s">
        <v>5443</v>
      </c>
      <c r="G186" s="300" t="s">
        <v>271</v>
      </c>
      <c r="H186" s="300" t="s">
        <v>118</v>
      </c>
      <c r="I186" s="294" t="s">
        <v>226</v>
      </c>
      <c r="J186" s="294" t="s">
        <v>5443</v>
      </c>
      <c r="K186" s="294" t="s">
        <v>5443</v>
      </c>
      <c r="L186" s="295"/>
      <c r="M186" s="294" t="s">
        <v>5429</v>
      </c>
      <c r="N186" s="295" t="b">
        <f>IF(AND(G186:G188=DATOS!C$9,H186:H188=DATOS!B$4),ROW(G186:G188))</f>
        <v>0</v>
      </c>
      <c r="O186" s="296"/>
      <c r="P186" s="297"/>
      <c r="Q186" s="297"/>
      <c r="R186" s="297"/>
      <c r="S186" s="297"/>
      <c r="T186" s="297"/>
      <c r="U186" s="297"/>
      <c r="V186" s="297"/>
      <c r="W186" s="297"/>
      <c r="X186" s="297"/>
      <c r="Y186" s="297"/>
      <c r="Z186" s="297"/>
      <c r="AA186" s="297"/>
      <c r="AB186" s="297"/>
    </row>
    <row r="187" spans="1:28" ht="12.75">
      <c r="A187" s="298" t="s">
        <v>5769</v>
      </c>
      <c r="B187" s="294" t="s">
        <v>5770</v>
      </c>
      <c r="C187" s="45" t="s">
        <v>5771</v>
      </c>
      <c r="D187" s="45" t="s">
        <v>4798</v>
      </c>
      <c r="E187" s="299">
        <v>43124</v>
      </c>
      <c r="F187" s="294" t="s">
        <v>5772</v>
      </c>
      <c r="G187" s="300" t="s">
        <v>362</v>
      </c>
      <c r="H187" s="300" t="s">
        <v>118</v>
      </c>
      <c r="I187" s="294"/>
      <c r="J187" s="294" t="s">
        <v>5724</v>
      </c>
      <c r="K187" s="295"/>
      <c r="L187" s="295"/>
      <c r="M187" s="295"/>
      <c r="N187" s="295" t="b">
        <f>IF(AND(G187:G189=DATOS!C$9,H187:H189=DATOS!B$4),ROW(G187:G189))</f>
        <v>0</v>
      </c>
      <c r="O187" s="296"/>
      <c r="P187" s="297"/>
      <c r="Q187" s="297"/>
      <c r="R187" s="297"/>
      <c r="S187" s="297"/>
      <c r="T187" s="297"/>
      <c r="U187" s="297"/>
      <c r="V187" s="297"/>
      <c r="W187" s="297"/>
      <c r="X187" s="297"/>
      <c r="Y187" s="297"/>
      <c r="Z187" s="297"/>
      <c r="AA187" s="297"/>
      <c r="AB187" s="297"/>
    </row>
    <row r="188" spans="1:28" ht="12.75">
      <c r="A188" s="301" t="s">
        <v>5777</v>
      </c>
      <c r="B188" s="294" t="s">
        <v>5778</v>
      </c>
      <c r="C188" s="45" t="s">
        <v>216</v>
      </c>
      <c r="D188" s="45" t="s">
        <v>4647</v>
      </c>
      <c r="E188" s="302">
        <v>43103</v>
      </c>
      <c r="F188" s="303" t="s">
        <v>4768</v>
      </c>
      <c r="G188" s="300" t="s">
        <v>271</v>
      </c>
      <c r="H188" s="300" t="s">
        <v>118</v>
      </c>
      <c r="I188" s="294"/>
      <c r="J188" s="295"/>
      <c r="K188" s="295"/>
      <c r="L188" s="295"/>
      <c r="M188" s="295"/>
      <c r="N188" s="295" t="b">
        <f>IF(AND(G188:G190=DATOS!C$9,H188:H190=DATOS!B$4),ROW(G188:G190))</f>
        <v>0</v>
      </c>
      <c r="O188" s="296"/>
      <c r="P188" s="297"/>
      <c r="Q188" s="297"/>
      <c r="R188" s="297"/>
      <c r="S188" s="297"/>
      <c r="T188" s="297"/>
      <c r="U188" s="297"/>
      <c r="V188" s="297"/>
      <c r="W188" s="297"/>
      <c r="X188" s="297"/>
      <c r="Y188" s="297"/>
      <c r="Z188" s="297"/>
      <c r="AA188" s="297"/>
      <c r="AB188" s="297"/>
    </row>
    <row r="189" spans="1:28" ht="12.75">
      <c r="A189" s="298" t="s">
        <v>5779</v>
      </c>
      <c r="B189" s="294" t="s">
        <v>5762</v>
      </c>
      <c r="C189" s="45" t="s">
        <v>624</v>
      </c>
      <c r="D189" s="45" t="s">
        <v>4813</v>
      </c>
      <c r="E189" s="299">
        <v>43125</v>
      </c>
      <c r="F189" s="294" t="s">
        <v>5781</v>
      </c>
      <c r="G189" s="300" t="s">
        <v>114</v>
      </c>
      <c r="H189" s="300" t="s">
        <v>223</v>
      </c>
      <c r="I189" s="294"/>
      <c r="J189" s="295"/>
      <c r="K189" s="295"/>
      <c r="L189" s="295"/>
      <c r="M189" s="295"/>
      <c r="N189" s="295" t="b">
        <f>IF(AND(G189:G191=DATOS!C$9,H189:H191=DATOS!B$4),ROW(G189:G191))</f>
        <v>0</v>
      </c>
      <c r="O189" s="296"/>
      <c r="P189" s="297"/>
      <c r="Q189" s="297"/>
      <c r="R189" s="297"/>
      <c r="S189" s="297"/>
      <c r="T189" s="297"/>
      <c r="U189" s="297"/>
      <c r="V189" s="297"/>
      <c r="W189" s="297"/>
      <c r="X189" s="297"/>
      <c r="Y189" s="297"/>
      <c r="Z189" s="297"/>
      <c r="AA189" s="297"/>
      <c r="AB189" s="297"/>
    </row>
    <row r="190" spans="1:28" ht="12.75">
      <c r="A190" s="298" t="s">
        <v>5516</v>
      </c>
      <c r="B190" s="294" t="s">
        <v>5517</v>
      </c>
      <c r="C190" s="45" t="s">
        <v>478</v>
      </c>
      <c r="D190" s="45" t="s">
        <v>4647</v>
      </c>
      <c r="E190" s="299">
        <v>43125</v>
      </c>
      <c r="F190" s="294" t="s">
        <v>5784</v>
      </c>
      <c r="G190" s="300" t="s">
        <v>114</v>
      </c>
      <c r="H190" s="300" t="s">
        <v>223</v>
      </c>
      <c r="I190" s="294"/>
      <c r="J190" s="294" t="s">
        <v>5785</v>
      </c>
      <c r="K190" s="335" t="s">
        <v>5518</v>
      </c>
      <c r="L190" s="295"/>
      <c r="M190" s="294" t="s">
        <v>389</v>
      </c>
      <c r="N190" s="295" t="b">
        <f>IF(AND(G190:G192=DATOS!C$9,H190:H192=DATOS!B$4),ROW(G190:G192))</f>
        <v>0</v>
      </c>
      <c r="O190" s="296"/>
      <c r="P190" s="297"/>
      <c r="Q190" s="297"/>
      <c r="R190" s="297"/>
      <c r="S190" s="297"/>
      <c r="T190" s="297"/>
      <c r="U190" s="297"/>
      <c r="V190" s="297"/>
      <c r="W190" s="297"/>
      <c r="X190" s="297"/>
      <c r="Y190" s="297"/>
      <c r="Z190" s="297"/>
      <c r="AA190" s="297"/>
      <c r="AB190" s="297"/>
    </row>
    <row r="191" spans="1:28" ht="12.75">
      <c r="A191" s="298" t="s">
        <v>5580</v>
      </c>
      <c r="B191" s="294" t="s">
        <v>5581</v>
      </c>
      <c r="C191" s="45" t="s">
        <v>5573</v>
      </c>
      <c r="D191" s="45" t="s">
        <v>4647</v>
      </c>
      <c r="E191" s="299">
        <v>43125</v>
      </c>
      <c r="F191" s="294" t="s">
        <v>5787</v>
      </c>
      <c r="G191" s="300" t="s">
        <v>114</v>
      </c>
      <c r="H191" s="300" t="s">
        <v>223</v>
      </c>
      <c r="I191" s="294"/>
      <c r="J191" s="294" t="s">
        <v>5788</v>
      </c>
      <c r="K191" s="315" t="s">
        <v>5789</v>
      </c>
      <c r="L191" s="295"/>
      <c r="M191" s="295"/>
      <c r="N191" s="295" t="b">
        <f>IF(AND(G191:G193=DATOS!C$9,H191:H193=DATOS!B$4),ROW(G191:G193))</f>
        <v>0</v>
      </c>
      <c r="O191" s="296"/>
      <c r="P191" s="297"/>
      <c r="Q191" s="297"/>
      <c r="R191" s="297"/>
      <c r="S191" s="297"/>
      <c r="T191" s="297"/>
      <c r="U191" s="297"/>
      <c r="V191" s="297"/>
      <c r="W191" s="297"/>
      <c r="X191" s="297"/>
      <c r="Y191" s="297"/>
      <c r="Z191" s="297"/>
      <c r="AA191" s="297"/>
      <c r="AB191" s="297"/>
    </row>
    <row r="192" spans="1:28" ht="12.75">
      <c r="A192" s="298" t="s">
        <v>5792</v>
      </c>
      <c r="B192" s="294" t="s">
        <v>5793</v>
      </c>
      <c r="C192" s="45" t="s">
        <v>5795</v>
      </c>
      <c r="D192" s="45" t="s">
        <v>4647</v>
      </c>
      <c r="E192" s="299">
        <v>43125</v>
      </c>
      <c r="F192" s="294" t="s">
        <v>5772</v>
      </c>
      <c r="G192" s="300" t="s">
        <v>362</v>
      </c>
      <c r="H192" s="300" t="s">
        <v>118</v>
      </c>
      <c r="I192" s="294"/>
      <c r="J192" s="294" t="s">
        <v>5772</v>
      </c>
      <c r="K192" s="294" t="s">
        <v>5796</v>
      </c>
      <c r="L192" s="295"/>
      <c r="M192" s="295"/>
      <c r="N192" s="295" t="b">
        <f>IF(AND(G192:G194=DATOS!C$9,H192:H194=DATOS!B$4),ROW(G192:G194))</f>
        <v>0</v>
      </c>
      <c r="O192" s="296"/>
      <c r="P192" s="297"/>
      <c r="Q192" s="297"/>
      <c r="R192" s="297"/>
      <c r="S192" s="297"/>
      <c r="T192" s="297"/>
      <c r="U192" s="297"/>
      <c r="V192" s="297"/>
      <c r="W192" s="297"/>
      <c r="X192" s="297"/>
      <c r="Y192" s="297"/>
      <c r="Z192" s="297"/>
      <c r="AA192" s="297"/>
      <c r="AB192" s="297"/>
    </row>
    <row r="193" spans="1:28" ht="12.75">
      <c r="A193" s="298" t="s">
        <v>5309</v>
      </c>
      <c r="B193" s="294" t="s">
        <v>5798</v>
      </c>
      <c r="C193" s="45" t="s">
        <v>701</v>
      </c>
      <c r="D193" s="45" t="s">
        <v>4647</v>
      </c>
      <c r="E193" s="299">
        <v>43125</v>
      </c>
      <c r="F193" s="294" t="s">
        <v>5800</v>
      </c>
      <c r="G193" s="300" t="s">
        <v>114</v>
      </c>
      <c r="H193" s="300" t="s">
        <v>223</v>
      </c>
      <c r="I193" s="294"/>
      <c r="J193" s="294" t="s">
        <v>5178</v>
      </c>
      <c r="K193" s="294" t="s">
        <v>5802</v>
      </c>
      <c r="L193" s="295"/>
      <c r="M193" s="294" t="s">
        <v>4652</v>
      </c>
      <c r="N193" s="295" t="b">
        <f>IF(AND(G193:G195=DATOS!C$9,H193:H195=DATOS!B$4),ROW(G193:G195))</f>
        <v>0</v>
      </c>
      <c r="O193" s="296"/>
      <c r="P193" s="297"/>
      <c r="Q193" s="297"/>
      <c r="R193" s="297"/>
      <c r="S193" s="297"/>
      <c r="T193" s="297"/>
      <c r="U193" s="297"/>
      <c r="V193" s="297"/>
      <c r="W193" s="297"/>
      <c r="X193" s="297"/>
      <c r="Y193" s="297"/>
      <c r="Z193" s="297"/>
      <c r="AA193" s="297"/>
      <c r="AB193" s="297"/>
    </row>
    <row r="194" spans="1:28" ht="12.75">
      <c r="A194" s="298" t="s">
        <v>5805</v>
      </c>
      <c r="B194" s="294" t="s">
        <v>5806</v>
      </c>
      <c r="C194" s="45" t="s">
        <v>4655</v>
      </c>
      <c r="D194" s="45" t="s">
        <v>4647</v>
      </c>
      <c r="E194" s="299">
        <v>43125</v>
      </c>
      <c r="F194" s="294" t="s">
        <v>5807</v>
      </c>
      <c r="G194" s="300" t="s">
        <v>114</v>
      </c>
      <c r="H194" s="300" t="s">
        <v>223</v>
      </c>
      <c r="I194" s="294" t="s">
        <v>126</v>
      </c>
      <c r="J194" s="294" t="s">
        <v>5810</v>
      </c>
      <c r="K194" s="294" t="s">
        <v>5810</v>
      </c>
      <c r="L194" s="295"/>
      <c r="M194" s="294" t="s">
        <v>4652</v>
      </c>
      <c r="N194" s="295" t="b">
        <f>IF(AND(G194:G196=DATOS!C$9,H194:H196=DATOS!B$4),ROW(G194:G196))</f>
        <v>0</v>
      </c>
      <c r="O194" s="296"/>
      <c r="P194" s="297"/>
      <c r="Q194" s="297"/>
      <c r="R194" s="297"/>
      <c r="S194" s="297"/>
      <c r="T194" s="297"/>
      <c r="U194" s="297"/>
      <c r="V194" s="297"/>
      <c r="W194" s="297"/>
      <c r="X194" s="297"/>
      <c r="Y194" s="297"/>
      <c r="Z194" s="297"/>
      <c r="AA194" s="297"/>
      <c r="AB194" s="297"/>
    </row>
    <row r="195" spans="1:28" ht="12.75">
      <c r="A195" s="298" t="s">
        <v>5268</v>
      </c>
      <c r="B195" s="294" t="s">
        <v>5269</v>
      </c>
      <c r="C195" s="45" t="s">
        <v>5270</v>
      </c>
      <c r="D195" s="45" t="s">
        <v>4647</v>
      </c>
      <c r="E195" s="299">
        <v>43125</v>
      </c>
      <c r="F195" s="294" t="s">
        <v>5812</v>
      </c>
      <c r="G195" s="300" t="s">
        <v>114</v>
      </c>
      <c r="H195" s="300" t="s">
        <v>223</v>
      </c>
      <c r="I195" s="294"/>
      <c r="J195" s="294" t="s">
        <v>5813</v>
      </c>
      <c r="K195" s="294" t="s">
        <v>5814</v>
      </c>
      <c r="L195" s="295"/>
      <c r="M195" s="294" t="s">
        <v>4652</v>
      </c>
      <c r="N195" s="295" t="b">
        <f>IF(AND(G195:G197=DATOS!C$9,H195:H197=DATOS!B$4),ROW(G195:G197))</f>
        <v>0</v>
      </c>
      <c r="O195" s="296"/>
      <c r="P195" s="297"/>
      <c r="Q195" s="297"/>
      <c r="R195" s="297"/>
      <c r="S195" s="297"/>
      <c r="T195" s="297"/>
      <c r="U195" s="297"/>
      <c r="V195" s="297"/>
      <c r="W195" s="297"/>
      <c r="X195" s="297"/>
      <c r="Y195" s="297"/>
      <c r="Z195" s="297"/>
      <c r="AA195" s="297"/>
      <c r="AB195" s="297"/>
    </row>
    <row r="196" spans="1:28" ht="12.75">
      <c r="A196" s="298" t="s">
        <v>5129</v>
      </c>
      <c r="B196" s="294" t="s">
        <v>5131</v>
      </c>
      <c r="C196" s="45" t="s">
        <v>4761</v>
      </c>
      <c r="D196" s="45" t="s">
        <v>4647</v>
      </c>
      <c r="E196" s="299">
        <v>43125</v>
      </c>
      <c r="F196" s="294" t="s">
        <v>5819</v>
      </c>
      <c r="G196" s="300" t="s">
        <v>114</v>
      </c>
      <c r="H196" s="300" t="s">
        <v>223</v>
      </c>
      <c r="I196" s="294"/>
      <c r="J196" s="294" t="s">
        <v>5820</v>
      </c>
      <c r="K196" s="309" t="s">
        <v>5134</v>
      </c>
      <c r="L196" s="295"/>
      <c r="M196" s="294" t="s">
        <v>4652</v>
      </c>
      <c r="N196" s="295" t="b">
        <f>IF(AND(G196:G198=DATOS!C$9,H196:H198=DATOS!B$4),ROW(G196:G198))</f>
        <v>0</v>
      </c>
      <c r="O196" s="296"/>
      <c r="P196" s="297"/>
      <c r="Q196" s="297"/>
      <c r="R196" s="297"/>
      <c r="S196" s="297"/>
      <c r="T196" s="297"/>
      <c r="U196" s="297"/>
      <c r="V196" s="297"/>
      <c r="W196" s="297"/>
      <c r="X196" s="297"/>
      <c r="Y196" s="297"/>
      <c r="Z196" s="297"/>
      <c r="AA196" s="297"/>
      <c r="AB196" s="297"/>
    </row>
    <row r="197" spans="1:28" ht="12.75">
      <c r="A197" s="298" t="s">
        <v>5823</v>
      </c>
      <c r="B197" s="294" t="s">
        <v>5550</v>
      </c>
      <c r="C197" s="45" t="s">
        <v>5573</v>
      </c>
      <c r="D197" s="45" t="s">
        <v>4647</v>
      </c>
      <c r="E197" s="299">
        <v>43125</v>
      </c>
      <c r="F197" s="294" t="s">
        <v>5819</v>
      </c>
      <c r="G197" s="300" t="s">
        <v>114</v>
      </c>
      <c r="H197" s="300" t="s">
        <v>223</v>
      </c>
      <c r="I197" s="294"/>
      <c r="J197" s="294" t="s">
        <v>5820</v>
      </c>
      <c r="K197" s="315" t="s">
        <v>5789</v>
      </c>
      <c r="L197" s="295"/>
      <c r="M197" s="295"/>
      <c r="N197" s="295" t="b">
        <f>IF(AND(G197:G199=DATOS!C$9,H197:H199=DATOS!B$4),ROW(G197:G199))</f>
        <v>0</v>
      </c>
      <c r="O197" s="296"/>
      <c r="P197" s="297"/>
      <c r="Q197" s="297"/>
      <c r="R197" s="297"/>
      <c r="S197" s="297"/>
      <c r="T197" s="297"/>
      <c r="U197" s="297"/>
      <c r="V197" s="297"/>
      <c r="W197" s="297"/>
      <c r="X197" s="297"/>
      <c r="Y197" s="297"/>
      <c r="Z197" s="297"/>
      <c r="AA197" s="297"/>
      <c r="AB197" s="297"/>
    </row>
    <row r="198" spans="1:28" ht="12.75">
      <c r="A198" s="298" t="s">
        <v>5826</v>
      </c>
      <c r="B198" s="294" t="s">
        <v>5827</v>
      </c>
      <c r="C198" s="45" t="s">
        <v>5325</v>
      </c>
      <c r="D198" s="45" t="s">
        <v>4647</v>
      </c>
      <c r="E198" s="299">
        <v>43125</v>
      </c>
      <c r="F198" s="294" t="s">
        <v>5830</v>
      </c>
      <c r="G198" s="300" t="s">
        <v>222</v>
      </c>
      <c r="H198" s="300" t="s">
        <v>223</v>
      </c>
      <c r="I198" s="294" t="s">
        <v>126</v>
      </c>
      <c r="J198" s="294" t="s">
        <v>5832</v>
      </c>
      <c r="K198" s="294" t="s">
        <v>5833</v>
      </c>
      <c r="L198" s="295"/>
      <c r="M198" s="295"/>
      <c r="N198" s="295" t="b">
        <f>IF(AND(G198:G200=DATOS!C$9,H198:H200=DATOS!B$4),ROW(G198:G200))</f>
        <v>0</v>
      </c>
      <c r="O198" s="296"/>
      <c r="P198" s="297"/>
      <c r="Q198" s="297"/>
      <c r="R198" s="297"/>
      <c r="S198" s="297"/>
      <c r="T198" s="297"/>
      <c r="U198" s="297"/>
      <c r="V198" s="297"/>
      <c r="W198" s="297"/>
      <c r="X198" s="297"/>
      <c r="Y198" s="297"/>
      <c r="Z198" s="297"/>
      <c r="AA198" s="297"/>
      <c r="AB198" s="297"/>
    </row>
    <row r="199" spans="1:28" ht="12.75">
      <c r="A199" s="298" t="s">
        <v>5836</v>
      </c>
      <c r="B199" s="294" t="s">
        <v>5837</v>
      </c>
      <c r="C199" s="45" t="s">
        <v>478</v>
      </c>
      <c r="D199" s="45" t="s">
        <v>4647</v>
      </c>
      <c r="E199" s="299">
        <v>43125</v>
      </c>
      <c r="F199" s="294" t="s">
        <v>5838</v>
      </c>
      <c r="G199" s="300" t="s">
        <v>114</v>
      </c>
      <c r="H199" s="300" t="s">
        <v>223</v>
      </c>
      <c r="I199" s="294"/>
      <c r="J199" s="294" t="s">
        <v>5398</v>
      </c>
      <c r="K199" s="294" t="s">
        <v>5839</v>
      </c>
      <c r="L199" s="295"/>
      <c r="M199" s="294" t="s">
        <v>4652</v>
      </c>
      <c r="N199" s="295" t="b">
        <f>IF(AND(G199:G201=DATOS!C$9,H199:H201=DATOS!B$4),ROW(G199:G201))</f>
        <v>0</v>
      </c>
      <c r="O199" s="296"/>
      <c r="P199" s="297"/>
      <c r="Q199" s="297"/>
      <c r="R199" s="297"/>
      <c r="S199" s="297"/>
      <c r="T199" s="297"/>
      <c r="U199" s="297"/>
      <c r="V199" s="297"/>
      <c r="W199" s="297"/>
      <c r="X199" s="297"/>
      <c r="Y199" s="297"/>
      <c r="Z199" s="297"/>
      <c r="AA199" s="297"/>
      <c r="AB199" s="297"/>
    </row>
    <row r="200" spans="1:28" ht="12.75">
      <c r="A200" s="298" t="s">
        <v>5843</v>
      </c>
      <c r="B200" s="294" t="s">
        <v>5844</v>
      </c>
      <c r="C200" s="45" t="s">
        <v>4661</v>
      </c>
      <c r="D200" s="45" t="s">
        <v>4647</v>
      </c>
      <c r="E200" s="299">
        <v>43125</v>
      </c>
      <c r="F200" s="294" t="s">
        <v>5819</v>
      </c>
      <c r="G200" s="300" t="s">
        <v>114</v>
      </c>
      <c r="H200" s="300" t="s">
        <v>223</v>
      </c>
      <c r="I200" s="294"/>
      <c r="J200" s="294" t="s">
        <v>5847</v>
      </c>
      <c r="K200" s="294" t="s">
        <v>5848</v>
      </c>
      <c r="L200" s="295"/>
      <c r="M200" s="294" t="s">
        <v>4652</v>
      </c>
      <c r="N200" s="295" t="b">
        <f>IF(AND(G200:G202=DATOS!C$9,H200:H202=DATOS!B$4),ROW(G200:G202))</f>
        <v>0</v>
      </c>
      <c r="O200" s="296"/>
      <c r="P200" s="297"/>
      <c r="Q200" s="297"/>
      <c r="R200" s="297"/>
      <c r="S200" s="297"/>
      <c r="T200" s="297"/>
      <c r="U200" s="297"/>
      <c r="V200" s="297"/>
      <c r="W200" s="297"/>
      <c r="X200" s="297"/>
      <c r="Y200" s="297"/>
      <c r="Z200" s="297"/>
      <c r="AA200" s="297"/>
      <c r="AB200" s="297"/>
    </row>
    <row r="201" spans="1:28" ht="12.75">
      <c r="A201" s="298" t="s">
        <v>815</v>
      </c>
      <c r="B201" s="294" t="s">
        <v>5850</v>
      </c>
      <c r="C201" s="45" t="s">
        <v>4655</v>
      </c>
      <c r="D201" s="45" t="s">
        <v>4789</v>
      </c>
      <c r="E201" s="299">
        <v>43125</v>
      </c>
      <c r="F201" s="294" t="s">
        <v>5852</v>
      </c>
      <c r="G201" s="300" t="s">
        <v>222</v>
      </c>
      <c r="H201" s="300" t="s">
        <v>223</v>
      </c>
      <c r="I201" s="294" t="s">
        <v>226</v>
      </c>
      <c r="J201" s="294" t="s">
        <v>5854</v>
      </c>
      <c r="K201" s="294" t="s">
        <v>5854</v>
      </c>
      <c r="L201" s="295"/>
      <c r="M201" s="294" t="s">
        <v>5429</v>
      </c>
      <c r="N201" s="295" t="b">
        <f>IF(AND(G201:G203=DATOS!C$9,H201:H203=DATOS!B$4),ROW(G201:G203))</f>
        <v>0</v>
      </c>
      <c r="O201" s="296"/>
      <c r="P201" s="297"/>
      <c r="Q201" s="297"/>
      <c r="R201" s="297"/>
      <c r="S201" s="297"/>
      <c r="T201" s="297"/>
      <c r="U201" s="297"/>
      <c r="V201" s="297"/>
      <c r="W201" s="297"/>
      <c r="X201" s="297"/>
      <c r="Y201" s="297"/>
      <c r="Z201" s="297"/>
      <c r="AA201" s="297"/>
      <c r="AB201" s="297"/>
    </row>
    <row r="202" spans="1:28" ht="12.75">
      <c r="A202" s="298" t="s">
        <v>5856</v>
      </c>
      <c r="B202" s="294" t="s">
        <v>5857</v>
      </c>
      <c r="C202" s="45" t="s">
        <v>478</v>
      </c>
      <c r="D202" s="45" t="s">
        <v>4789</v>
      </c>
      <c r="E202" s="299">
        <v>43125</v>
      </c>
      <c r="F202" s="294" t="s">
        <v>5858</v>
      </c>
      <c r="G202" s="300" t="s">
        <v>222</v>
      </c>
      <c r="H202" s="300" t="s">
        <v>223</v>
      </c>
      <c r="I202" s="294" t="s">
        <v>226</v>
      </c>
      <c r="J202" s="294" t="s">
        <v>5854</v>
      </c>
      <c r="K202" s="294" t="s">
        <v>5854</v>
      </c>
      <c r="L202" s="295"/>
      <c r="M202" s="294" t="s">
        <v>5429</v>
      </c>
      <c r="N202" s="295" t="b">
        <f>IF(AND(G202:G204=DATOS!C$9,H202:H204=DATOS!B$4),ROW(G202:G204))</f>
        <v>0</v>
      </c>
      <c r="O202" s="296"/>
      <c r="P202" s="297"/>
      <c r="Q202" s="297"/>
      <c r="R202" s="297"/>
      <c r="S202" s="297"/>
      <c r="T202" s="297"/>
      <c r="U202" s="297"/>
      <c r="V202" s="297"/>
      <c r="W202" s="297"/>
      <c r="X202" s="297"/>
      <c r="Y202" s="297"/>
      <c r="Z202" s="297"/>
      <c r="AA202" s="297"/>
      <c r="AB202" s="297"/>
    </row>
    <row r="203" spans="1:28" ht="12.75">
      <c r="A203" s="298" t="s">
        <v>5860</v>
      </c>
      <c r="B203" s="294" t="s">
        <v>5550</v>
      </c>
      <c r="C203" s="45"/>
      <c r="D203" s="45" t="s">
        <v>4789</v>
      </c>
      <c r="E203" s="299">
        <v>43125</v>
      </c>
      <c r="F203" s="337" t="s">
        <v>5861</v>
      </c>
      <c r="G203" s="300" t="s">
        <v>271</v>
      </c>
      <c r="H203" s="300" t="s">
        <v>118</v>
      </c>
      <c r="I203" s="294" t="s">
        <v>226</v>
      </c>
      <c r="J203" s="294" t="s">
        <v>5862</v>
      </c>
      <c r="K203" s="294" t="s">
        <v>5862</v>
      </c>
      <c r="L203" s="295"/>
      <c r="M203" s="294" t="s">
        <v>5429</v>
      </c>
      <c r="N203" s="295" t="b">
        <f>IF(AND(G203:G205=DATOS!C$9,H203:H205=DATOS!B$4),ROW(G203:G205))</f>
        <v>0</v>
      </c>
      <c r="O203" s="296"/>
      <c r="P203" s="297"/>
      <c r="Q203" s="297"/>
      <c r="R203" s="297"/>
      <c r="S203" s="297"/>
      <c r="T203" s="297"/>
      <c r="U203" s="297"/>
      <c r="V203" s="297"/>
      <c r="W203" s="297"/>
      <c r="X203" s="297"/>
      <c r="Y203" s="297"/>
      <c r="Z203" s="297"/>
      <c r="AA203" s="297"/>
      <c r="AB203" s="297"/>
    </row>
    <row r="204" spans="1:28" ht="12.75">
      <c r="A204" s="298" t="s">
        <v>5075</v>
      </c>
      <c r="B204" s="294" t="s">
        <v>4938</v>
      </c>
      <c r="C204" s="45" t="s">
        <v>701</v>
      </c>
      <c r="D204" s="45" t="s">
        <v>4789</v>
      </c>
      <c r="E204" s="299">
        <v>43125</v>
      </c>
      <c r="F204" s="294" t="s">
        <v>5864</v>
      </c>
      <c r="G204" s="300" t="s">
        <v>114</v>
      </c>
      <c r="H204" s="300" t="s">
        <v>223</v>
      </c>
      <c r="I204" s="294" t="s">
        <v>226</v>
      </c>
      <c r="J204" s="294" t="s">
        <v>5243</v>
      </c>
      <c r="K204" s="294" t="s">
        <v>5243</v>
      </c>
      <c r="L204" s="295"/>
      <c r="M204" s="294" t="s">
        <v>5429</v>
      </c>
      <c r="N204" s="295" t="b">
        <f>IF(AND(G204:G206=DATOS!C$9,H204:H206=DATOS!B$4),ROW(G204:G206))</f>
        <v>0</v>
      </c>
      <c r="O204" s="296"/>
      <c r="P204" s="297"/>
      <c r="Q204" s="297"/>
      <c r="R204" s="297"/>
      <c r="S204" s="297"/>
      <c r="T204" s="297"/>
      <c r="U204" s="297"/>
      <c r="V204" s="297"/>
      <c r="W204" s="297"/>
      <c r="X204" s="297"/>
      <c r="Y204" s="297"/>
      <c r="Z204" s="297"/>
      <c r="AA204" s="297"/>
      <c r="AB204" s="297"/>
    </row>
    <row r="205" spans="1:28" ht="12.75">
      <c r="A205" s="345" t="s">
        <v>5865</v>
      </c>
      <c r="B205" s="294" t="s">
        <v>5727</v>
      </c>
      <c r="C205" s="45" t="s">
        <v>216</v>
      </c>
      <c r="D205" s="45" t="s">
        <v>4789</v>
      </c>
      <c r="E205" s="299">
        <v>43125</v>
      </c>
      <c r="F205" s="294" t="s">
        <v>5868</v>
      </c>
      <c r="G205" s="300" t="s">
        <v>114</v>
      </c>
      <c r="H205" s="300" t="s">
        <v>223</v>
      </c>
      <c r="I205" s="294" t="s">
        <v>226</v>
      </c>
      <c r="J205" s="328" t="s">
        <v>5869</v>
      </c>
      <c r="K205" s="328" t="s">
        <v>5869</v>
      </c>
      <c r="L205" s="295"/>
      <c r="M205" s="294" t="s">
        <v>5429</v>
      </c>
      <c r="N205" s="295" t="b">
        <f>IF(AND(G205:G207=DATOS!C$9,H205:H207=DATOS!B$4),ROW(G205:G207))</f>
        <v>0</v>
      </c>
      <c r="O205" s="296"/>
      <c r="P205" s="297"/>
      <c r="Q205" s="297"/>
      <c r="R205" s="297"/>
      <c r="S205" s="297"/>
      <c r="T205" s="297"/>
      <c r="U205" s="297"/>
      <c r="V205" s="297"/>
      <c r="W205" s="297"/>
      <c r="X205" s="297"/>
      <c r="Y205" s="297"/>
      <c r="Z205" s="297"/>
      <c r="AA205" s="297"/>
      <c r="AB205" s="297"/>
    </row>
    <row r="206" spans="1:28" ht="12.75">
      <c r="A206" s="298" t="s">
        <v>5872</v>
      </c>
      <c r="B206" s="294" t="s">
        <v>5873</v>
      </c>
      <c r="C206" s="45" t="s">
        <v>216</v>
      </c>
      <c r="D206" s="45" t="s">
        <v>4647</v>
      </c>
      <c r="E206" s="299">
        <v>43126</v>
      </c>
      <c r="F206" s="294" t="s">
        <v>5526</v>
      </c>
      <c r="G206" s="300" t="s">
        <v>114</v>
      </c>
      <c r="H206" s="300" t="s">
        <v>223</v>
      </c>
      <c r="I206" s="294"/>
      <c r="J206" s="294" t="s">
        <v>4710</v>
      </c>
      <c r="K206" s="335" t="s">
        <v>5876</v>
      </c>
      <c r="L206" s="295"/>
      <c r="M206" s="294" t="s">
        <v>4652</v>
      </c>
      <c r="N206" s="295" t="b">
        <f>IF(AND(G206:G208=DATOS!C$9,H206:H208=DATOS!B$4),ROW(G206:G208))</f>
        <v>0</v>
      </c>
      <c r="O206" s="296"/>
      <c r="P206" s="297"/>
      <c r="Q206" s="297"/>
      <c r="R206" s="297"/>
      <c r="S206" s="297"/>
      <c r="T206" s="297"/>
      <c r="U206" s="297"/>
      <c r="V206" s="297"/>
      <c r="W206" s="297"/>
      <c r="X206" s="297"/>
      <c r="Y206" s="297"/>
      <c r="Z206" s="297"/>
      <c r="AA206" s="297"/>
      <c r="AB206" s="297"/>
    </row>
    <row r="207" spans="1:28" ht="12.75">
      <c r="A207" s="298" t="s">
        <v>5826</v>
      </c>
      <c r="B207" s="294" t="s">
        <v>5827</v>
      </c>
      <c r="C207" s="45" t="s">
        <v>5325</v>
      </c>
      <c r="D207" s="45" t="s">
        <v>4647</v>
      </c>
      <c r="E207" s="299">
        <v>43126</v>
      </c>
      <c r="F207" s="294" t="s">
        <v>5878</v>
      </c>
      <c r="G207" s="300" t="s">
        <v>114</v>
      </c>
      <c r="H207" s="300" t="s">
        <v>223</v>
      </c>
      <c r="I207" s="294"/>
      <c r="J207" s="294" t="s">
        <v>5647</v>
      </c>
      <c r="K207" s="294" t="s">
        <v>5880</v>
      </c>
      <c r="L207" s="295"/>
      <c r="M207" s="295"/>
      <c r="N207" s="295" t="b">
        <f>IF(AND(G207:G209=DATOS!C$9,H207:H209=DATOS!B$4),ROW(G207:G209))</f>
        <v>0</v>
      </c>
      <c r="O207" s="296"/>
      <c r="P207" s="297"/>
      <c r="Q207" s="297"/>
      <c r="R207" s="297"/>
      <c r="S207" s="297"/>
      <c r="T207" s="297"/>
      <c r="U207" s="297"/>
      <c r="V207" s="297"/>
      <c r="W207" s="297"/>
      <c r="X207" s="297"/>
      <c r="Y207" s="297"/>
      <c r="Z207" s="297"/>
      <c r="AA207" s="297"/>
      <c r="AB207" s="297"/>
    </row>
    <row r="208" spans="1:28" ht="12.75">
      <c r="A208" s="298" t="s">
        <v>5883</v>
      </c>
      <c r="B208" s="294" t="s">
        <v>5884</v>
      </c>
      <c r="C208" s="45" t="s">
        <v>942</v>
      </c>
      <c r="D208" s="45" t="s">
        <v>4789</v>
      </c>
      <c r="E208" s="299">
        <v>43126</v>
      </c>
      <c r="F208" s="294" t="s">
        <v>5885</v>
      </c>
      <c r="G208" s="300" t="s">
        <v>114</v>
      </c>
      <c r="H208" s="300" t="s">
        <v>223</v>
      </c>
      <c r="I208" s="294" t="s">
        <v>226</v>
      </c>
      <c r="J208" s="294" t="s">
        <v>5886</v>
      </c>
      <c r="K208" s="294" t="s">
        <v>5886</v>
      </c>
      <c r="L208" s="295"/>
      <c r="M208" s="294" t="s">
        <v>5429</v>
      </c>
      <c r="N208" s="295" t="b">
        <f>IF(AND(G208:G210=DATOS!C$9,H208:H210=DATOS!B$4),ROW(G208:G210))</f>
        <v>0</v>
      </c>
      <c r="O208" s="296"/>
      <c r="P208" s="297"/>
      <c r="Q208" s="297"/>
      <c r="R208" s="297"/>
      <c r="S208" s="297"/>
      <c r="T208" s="297"/>
      <c r="U208" s="297"/>
      <c r="V208" s="297"/>
      <c r="W208" s="297"/>
      <c r="X208" s="297"/>
      <c r="Y208" s="297"/>
      <c r="Z208" s="297"/>
      <c r="AA208" s="297"/>
      <c r="AB208" s="297"/>
    </row>
    <row r="209" spans="1:28" ht="12.75">
      <c r="A209" s="298" t="s">
        <v>5887</v>
      </c>
      <c r="B209" s="294" t="s">
        <v>4646</v>
      </c>
      <c r="C209" s="45" t="s">
        <v>263</v>
      </c>
      <c r="D209" s="45" t="s">
        <v>4798</v>
      </c>
      <c r="E209" s="299">
        <v>43126</v>
      </c>
      <c r="F209" s="294" t="s">
        <v>1301</v>
      </c>
      <c r="G209" s="300" t="s">
        <v>271</v>
      </c>
      <c r="H209" s="300" t="s">
        <v>118</v>
      </c>
      <c r="I209" s="294"/>
      <c r="J209" s="294" t="s">
        <v>5889</v>
      </c>
      <c r="K209" s="295"/>
      <c r="L209" s="295"/>
      <c r="M209" s="295"/>
      <c r="N209" s="295" t="b">
        <f>IF(AND(G209:G211=DATOS!C$9,H209:H211=DATOS!B$4),ROW(G209:G211))</f>
        <v>0</v>
      </c>
      <c r="O209" s="296"/>
      <c r="P209" s="297"/>
      <c r="Q209" s="297"/>
      <c r="R209" s="297"/>
      <c r="S209" s="297"/>
      <c r="T209" s="297"/>
      <c r="U209" s="297"/>
      <c r="V209" s="297"/>
      <c r="W209" s="297"/>
      <c r="X209" s="297"/>
      <c r="Y209" s="297"/>
      <c r="Z209" s="297"/>
      <c r="AA209" s="297"/>
      <c r="AB209" s="297"/>
    </row>
    <row r="210" spans="1:28" ht="12.75">
      <c r="A210" s="298" t="s">
        <v>5890</v>
      </c>
      <c r="B210" s="294" t="s">
        <v>5891</v>
      </c>
      <c r="C210" s="45" t="s">
        <v>216</v>
      </c>
      <c r="D210" s="45" t="s">
        <v>4647</v>
      </c>
      <c r="E210" s="299">
        <v>43127</v>
      </c>
      <c r="F210" s="294" t="s">
        <v>5892</v>
      </c>
      <c r="G210" s="300" t="s">
        <v>114</v>
      </c>
      <c r="H210" s="300" t="s">
        <v>118</v>
      </c>
      <c r="I210" s="294"/>
      <c r="J210" s="294" t="s">
        <v>5647</v>
      </c>
      <c r="K210" s="294" t="s">
        <v>5647</v>
      </c>
      <c r="L210" s="295"/>
      <c r="M210" s="295"/>
      <c r="N210" s="295" t="b">
        <f>IF(AND(G210:G212=DATOS!C$9,H210:H212=DATOS!B$4),ROW(G210:G212))</f>
        <v>0</v>
      </c>
      <c r="O210" s="296"/>
      <c r="P210" s="297"/>
      <c r="Q210" s="297"/>
      <c r="R210" s="297"/>
      <c r="S210" s="297"/>
      <c r="T210" s="297"/>
      <c r="U210" s="297"/>
      <c r="V210" s="297"/>
      <c r="W210" s="297"/>
      <c r="X210" s="297"/>
      <c r="Y210" s="297"/>
      <c r="Z210" s="297"/>
      <c r="AA210" s="297"/>
      <c r="AB210" s="297"/>
    </row>
    <row r="211" spans="1:28" ht="12.75">
      <c r="A211" s="298" t="s">
        <v>5895</v>
      </c>
      <c r="B211" s="294" t="s">
        <v>5896</v>
      </c>
      <c r="C211" s="45" t="s">
        <v>701</v>
      </c>
      <c r="D211" s="45" t="s">
        <v>4647</v>
      </c>
      <c r="E211" s="299">
        <v>43127</v>
      </c>
      <c r="F211" s="294" t="s">
        <v>5556</v>
      </c>
      <c r="G211" s="300" t="s">
        <v>114</v>
      </c>
      <c r="H211" s="300" t="s">
        <v>223</v>
      </c>
      <c r="I211" s="294" t="s">
        <v>126</v>
      </c>
      <c r="J211" s="294" t="s">
        <v>5003</v>
      </c>
      <c r="K211" s="294" t="s">
        <v>5897</v>
      </c>
      <c r="L211" s="295"/>
      <c r="M211" s="294" t="s">
        <v>4652</v>
      </c>
      <c r="N211" s="295" t="b">
        <f>IF(AND(G211:G213=DATOS!C$9,H211:H213=DATOS!B$4),ROW(G211:G213))</f>
        <v>0</v>
      </c>
      <c r="O211" s="296"/>
      <c r="P211" s="297"/>
      <c r="Q211" s="297"/>
      <c r="R211" s="297"/>
      <c r="S211" s="297"/>
      <c r="T211" s="297"/>
      <c r="U211" s="297"/>
      <c r="V211" s="297"/>
      <c r="W211" s="297"/>
      <c r="X211" s="297"/>
      <c r="Y211" s="297"/>
      <c r="Z211" s="297"/>
      <c r="AA211" s="297"/>
      <c r="AB211" s="297"/>
    </row>
    <row r="212" spans="1:28" ht="12.75">
      <c r="A212" s="298" t="s">
        <v>5901</v>
      </c>
      <c r="B212" s="294" t="s">
        <v>5902</v>
      </c>
      <c r="C212" s="45" t="s">
        <v>4788</v>
      </c>
      <c r="D212" s="45" t="s">
        <v>4647</v>
      </c>
      <c r="E212" s="299">
        <v>43127</v>
      </c>
      <c r="F212" s="294" t="s">
        <v>5772</v>
      </c>
      <c r="G212" s="300" t="s">
        <v>114</v>
      </c>
      <c r="H212" s="300" t="s">
        <v>223</v>
      </c>
      <c r="I212" s="294"/>
      <c r="J212" s="294" t="s">
        <v>5294</v>
      </c>
      <c r="K212" s="294" t="s">
        <v>5294</v>
      </c>
      <c r="L212" s="295"/>
      <c r="M212" s="295"/>
      <c r="N212" s="295" t="b">
        <f>IF(AND(G212:G214=DATOS!C$9,H212:H214=DATOS!B$4),ROW(G212:G214))</f>
        <v>0</v>
      </c>
      <c r="O212" s="296"/>
      <c r="P212" s="297"/>
      <c r="Q212" s="297"/>
      <c r="R212" s="297"/>
      <c r="S212" s="297"/>
      <c r="T212" s="297"/>
      <c r="U212" s="297"/>
      <c r="V212" s="297"/>
      <c r="W212" s="297"/>
      <c r="X212" s="297"/>
      <c r="Y212" s="297"/>
      <c r="Z212" s="297"/>
      <c r="AA212" s="297"/>
      <c r="AB212" s="297"/>
    </row>
    <row r="213" spans="1:28" ht="12.75">
      <c r="A213" s="298" t="s">
        <v>5905</v>
      </c>
      <c r="B213" s="294" t="s">
        <v>5906</v>
      </c>
      <c r="C213" s="45" t="s">
        <v>216</v>
      </c>
      <c r="D213" s="45" t="s">
        <v>4647</v>
      </c>
      <c r="E213" s="299">
        <v>43117</v>
      </c>
      <c r="F213" s="294" t="s">
        <v>4768</v>
      </c>
      <c r="G213" s="300" t="s">
        <v>271</v>
      </c>
      <c r="H213" s="300" t="s">
        <v>118</v>
      </c>
      <c r="I213" s="294"/>
      <c r="J213" s="294" t="s">
        <v>5419</v>
      </c>
      <c r="K213" s="294" t="s">
        <v>5419</v>
      </c>
      <c r="L213" s="295"/>
      <c r="M213" s="294" t="s">
        <v>4652</v>
      </c>
      <c r="N213" s="295" t="b">
        <f>IF(AND(G213:G215=DATOS!C$9,H213:H215=DATOS!B$4),ROW(G213:G215))</f>
        <v>0</v>
      </c>
      <c r="O213" s="296"/>
      <c r="P213" s="297"/>
      <c r="Q213" s="297"/>
      <c r="R213" s="297"/>
      <c r="S213" s="297"/>
      <c r="T213" s="297"/>
      <c r="U213" s="297"/>
      <c r="V213" s="297"/>
      <c r="W213" s="297"/>
      <c r="X213" s="297"/>
      <c r="Y213" s="297"/>
      <c r="Z213" s="297"/>
      <c r="AA213" s="297"/>
      <c r="AB213" s="297"/>
    </row>
    <row r="214" spans="1:28" ht="12.75">
      <c r="A214" s="298" t="s">
        <v>5909</v>
      </c>
      <c r="B214" s="294" t="s">
        <v>5873</v>
      </c>
      <c r="C214" s="45" t="s">
        <v>216</v>
      </c>
      <c r="D214" s="45" t="s">
        <v>4647</v>
      </c>
      <c r="E214" s="299">
        <v>43127</v>
      </c>
      <c r="F214" s="294" t="s">
        <v>5526</v>
      </c>
      <c r="G214" s="300" t="s">
        <v>114</v>
      </c>
      <c r="H214" s="300" t="s">
        <v>223</v>
      </c>
      <c r="I214" s="294"/>
      <c r="J214" s="294" t="s">
        <v>5911</v>
      </c>
      <c r="K214" s="294" t="s">
        <v>5913</v>
      </c>
      <c r="L214" s="295"/>
      <c r="M214" s="294" t="s">
        <v>389</v>
      </c>
      <c r="N214" s="295" t="b">
        <f>IF(AND(G214:G216=DATOS!C$9,H214:H216=DATOS!B$4),ROW(G214:G216))</f>
        <v>0</v>
      </c>
      <c r="O214" s="296"/>
      <c r="P214" s="297"/>
      <c r="Q214" s="297"/>
      <c r="R214" s="297"/>
      <c r="S214" s="297"/>
      <c r="T214" s="297"/>
      <c r="U214" s="297"/>
      <c r="V214" s="297"/>
      <c r="W214" s="297"/>
      <c r="X214" s="297"/>
      <c r="Y214" s="297"/>
      <c r="Z214" s="297"/>
      <c r="AA214" s="297"/>
      <c r="AB214" s="297"/>
    </row>
    <row r="215" spans="1:28" ht="12.75">
      <c r="A215" s="298" t="s">
        <v>5915</v>
      </c>
      <c r="B215" s="294" t="s">
        <v>5916</v>
      </c>
      <c r="C215" s="45" t="s">
        <v>380</v>
      </c>
      <c r="D215" s="45" t="s">
        <v>4647</v>
      </c>
      <c r="E215" s="299">
        <v>43127</v>
      </c>
      <c r="F215" s="294" t="s">
        <v>4710</v>
      </c>
      <c r="G215" s="300" t="s">
        <v>114</v>
      </c>
      <c r="H215" s="300" t="s">
        <v>118</v>
      </c>
      <c r="I215" s="294"/>
      <c r="J215" s="294" t="s">
        <v>5917</v>
      </c>
      <c r="K215" s="294" t="s">
        <v>5917</v>
      </c>
      <c r="L215" s="295"/>
      <c r="M215" s="295"/>
      <c r="N215" s="295" t="b">
        <f>IF(AND(G215:G217=DATOS!C$9,H215:H217=DATOS!B$4),ROW(G215:G217))</f>
        <v>0</v>
      </c>
      <c r="O215" s="296"/>
      <c r="P215" s="297"/>
      <c r="Q215" s="297"/>
      <c r="R215" s="297"/>
      <c r="S215" s="297"/>
      <c r="T215" s="297"/>
      <c r="U215" s="297"/>
      <c r="V215" s="297"/>
      <c r="W215" s="297"/>
      <c r="X215" s="297"/>
      <c r="Y215" s="297"/>
      <c r="Z215" s="297"/>
      <c r="AA215" s="297"/>
      <c r="AB215" s="297"/>
    </row>
    <row r="216" spans="1:28" ht="12.75">
      <c r="A216" s="298" t="s">
        <v>398</v>
      </c>
      <c r="B216" s="294" t="s">
        <v>5919</v>
      </c>
      <c r="C216" s="45" t="s">
        <v>4746</v>
      </c>
      <c r="D216" s="184" t="s">
        <v>5247</v>
      </c>
      <c r="E216" s="299">
        <v>43128</v>
      </c>
      <c r="F216" s="294" t="s">
        <v>5921</v>
      </c>
      <c r="G216" s="300" t="s">
        <v>114</v>
      </c>
      <c r="H216" s="300" t="s">
        <v>118</v>
      </c>
      <c r="I216" s="294" t="s">
        <v>226</v>
      </c>
      <c r="J216" s="295"/>
      <c r="K216" s="295"/>
      <c r="L216" s="295"/>
      <c r="M216" s="295"/>
      <c r="N216" s="295" t="b">
        <f>IF(AND(G216:G218=DATOS!C$9,H216:H218=DATOS!B$4),ROW(G216:G218))</f>
        <v>0</v>
      </c>
      <c r="O216" s="296"/>
      <c r="P216" s="297"/>
      <c r="Q216" s="297"/>
      <c r="R216" s="297"/>
      <c r="S216" s="297"/>
      <c r="T216" s="297"/>
      <c r="U216" s="297"/>
      <c r="V216" s="297"/>
      <c r="W216" s="297"/>
      <c r="X216" s="297"/>
      <c r="Y216" s="297"/>
      <c r="Z216" s="297"/>
      <c r="AA216" s="297"/>
      <c r="AB216" s="297"/>
    </row>
    <row r="217" spans="1:28" ht="12.75">
      <c r="A217" s="328" t="s">
        <v>5923</v>
      </c>
      <c r="B217" s="331" t="s">
        <v>5924</v>
      </c>
      <c r="C217" s="45" t="s">
        <v>5325</v>
      </c>
      <c r="D217" s="184" t="s">
        <v>5247</v>
      </c>
      <c r="E217" s="299">
        <v>43128</v>
      </c>
      <c r="F217" s="294" t="s">
        <v>5526</v>
      </c>
      <c r="G217" s="300" t="s">
        <v>114</v>
      </c>
      <c r="H217" s="300" t="s">
        <v>223</v>
      </c>
      <c r="I217" s="294" t="s">
        <v>226</v>
      </c>
      <c r="J217" s="294" t="s">
        <v>5927</v>
      </c>
      <c r="K217" s="294" t="s">
        <v>5224</v>
      </c>
      <c r="L217" s="295"/>
      <c r="M217" s="294" t="s">
        <v>389</v>
      </c>
      <c r="N217" s="295" t="b">
        <f>IF(AND(G217:G219=DATOS!C$9,H217:H219=DATOS!B$4),ROW(G217:G219))</f>
        <v>0</v>
      </c>
      <c r="O217" s="296"/>
      <c r="P217" s="297"/>
      <c r="Q217" s="297"/>
      <c r="R217" s="297"/>
      <c r="S217" s="297"/>
      <c r="T217" s="297"/>
      <c r="U217" s="297"/>
      <c r="V217" s="297"/>
      <c r="W217" s="297"/>
      <c r="X217" s="297"/>
      <c r="Y217" s="297"/>
      <c r="Z217" s="297"/>
      <c r="AA217" s="297"/>
      <c r="AB217" s="297"/>
    </row>
    <row r="218" spans="1:28" ht="12.75">
      <c r="A218" s="298" t="s">
        <v>5928</v>
      </c>
      <c r="B218" s="294" t="s">
        <v>5929</v>
      </c>
      <c r="C218" s="45" t="s">
        <v>5151</v>
      </c>
      <c r="D218" s="184" t="s">
        <v>5247</v>
      </c>
      <c r="E218" s="299">
        <v>43128</v>
      </c>
      <c r="F218" s="294" t="s">
        <v>5930</v>
      </c>
      <c r="G218" s="300" t="s">
        <v>362</v>
      </c>
      <c r="H218" s="300" t="s">
        <v>118</v>
      </c>
      <c r="I218" s="294" t="s">
        <v>226</v>
      </c>
      <c r="J218" s="295"/>
      <c r="K218" s="295"/>
      <c r="L218" s="295"/>
      <c r="M218" s="295"/>
      <c r="N218" s="295" t="b">
        <f>IF(AND(G218:G220=DATOS!C$9,H218:H220=DATOS!B$4),ROW(G218:G220))</f>
        <v>0</v>
      </c>
      <c r="O218" s="296"/>
      <c r="P218" s="297"/>
      <c r="Q218" s="297"/>
      <c r="R218" s="297"/>
      <c r="S218" s="297"/>
      <c r="T218" s="297"/>
      <c r="U218" s="297"/>
      <c r="V218" s="297"/>
      <c r="W218" s="297"/>
      <c r="X218" s="297"/>
      <c r="Y218" s="297"/>
      <c r="Z218" s="297"/>
      <c r="AA218" s="297"/>
      <c r="AB218" s="297"/>
    </row>
    <row r="219" spans="1:28" ht="12.75">
      <c r="A219" s="298" t="s">
        <v>5932</v>
      </c>
      <c r="B219" s="294" t="s">
        <v>5933</v>
      </c>
      <c r="C219" s="45" t="s">
        <v>414</v>
      </c>
      <c r="D219" s="45" t="s">
        <v>4789</v>
      </c>
      <c r="E219" s="299">
        <v>43129</v>
      </c>
      <c r="F219" s="294" t="s">
        <v>5462</v>
      </c>
      <c r="G219" s="300" t="s">
        <v>114</v>
      </c>
      <c r="H219" s="300" t="s">
        <v>223</v>
      </c>
      <c r="I219" s="294" t="s">
        <v>226</v>
      </c>
      <c r="J219" s="294" t="s">
        <v>5462</v>
      </c>
      <c r="K219" s="294" t="s">
        <v>5934</v>
      </c>
      <c r="L219" s="295"/>
      <c r="M219" s="294" t="s">
        <v>5429</v>
      </c>
      <c r="N219" s="295" t="b">
        <f>IF(AND(G219:G221=DATOS!C$9,H219:H221=DATOS!B$4),ROW(G219:G221))</f>
        <v>0</v>
      </c>
      <c r="O219" s="296"/>
      <c r="P219" s="297"/>
      <c r="Q219" s="297"/>
      <c r="R219" s="297"/>
      <c r="S219" s="297"/>
      <c r="T219" s="297"/>
      <c r="U219" s="297"/>
      <c r="V219" s="297"/>
      <c r="W219" s="297"/>
      <c r="X219" s="297"/>
      <c r="Y219" s="297"/>
      <c r="Z219" s="297"/>
      <c r="AA219" s="297"/>
      <c r="AB219" s="297"/>
    </row>
    <row r="220" spans="1:28" ht="12.75">
      <c r="A220" s="298" t="s">
        <v>5935</v>
      </c>
      <c r="B220" s="294" t="s">
        <v>5827</v>
      </c>
      <c r="C220" s="45" t="s">
        <v>5325</v>
      </c>
      <c r="D220" s="45" t="s">
        <v>4798</v>
      </c>
      <c r="E220" s="299">
        <v>43129</v>
      </c>
      <c r="F220" s="294" t="s">
        <v>4904</v>
      </c>
      <c r="G220" s="300" t="s">
        <v>222</v>
      </c>
      <c r="H220" s="300" t="s">
        <v>223</v>
      </c>
      <c r="I220" s="294" t="s">
        <v>226</v>
      </c>
      <c r="J220" s="294" t="s">
        <v>5937</v>
      </c>
      <c r="K220" s="294" t="s">
        <v>5937</v>
      </c>
      <c r="L220" s="295"/>
      <c r="M220" s="294" t="s">
        <v>4841</v>
      </c>
      <c r="N220" s="295" t="b">
        <f>IF(AND(G220:G222=DATOS!C$9,H220:H222=DATOS!B$4),ROW(G220:G222))</f>
        <v>0</v>
      </c>
      <c r="O220" s="296"/>
      <c r="P220" s="297"/>
      <c r="Q220" s="297"/>
      <c r="R220" s="297"/>
      <c r="S220" s="297"/>
      <c r="T220" s="297"/>
      <c r="U220" s="297"/>
      <c r="V220" s="297"/>
      <c r="W220" s="297"/>
      <c r="X220" s="297"/>
      <c r="Y220" s="297"/>
      <c r="Z220" s="297"/>
      <c r="AA220" s="297"/>
      <c r="AB220" s="297"/>
    </row>
    <row r="221" spans="1:28" ht="12.75">
      <c r="A221" s="298" t="s">
        <v>5938</v>
      </c>
      <c r="B221" s="294" t="s">
        <v>5940</v>
      </c>
      <c r="C221" s="45" t="s">
        <v>4746</v>
      </c>
      <c r="D221" s="45" t="s">
        <v>4798</v>
      </c>
      <c r="E221" s="299">
        <v>43129</v>
      </c>
      <c r="F221" s="294" t="s">
        <v>5941</v>
      </c>
      <c r="G221" s="300" t="s">
        <v>114</v>
      </c>
      <c r="H221" s="300" t="s">
        <v>118</v>
      </c>
      <c r="I221" s="294" t="s">
        <v>226</v>
      </c>
      <c r="J221" s="294" t="s">
        <v>5195</v>
      </c>
      <c r="K221" s="295"/>
      <c r="L221" s="295"/>
      <c r="M221" s="295"/>
      <c r="N221" s="295" t="b">
        <f>IF(AND(G221:G223=DATOS!C$9,H221:H223=DATOS!B$4),ROW(G221:G223))</f>
        <v>0</v>
      </c>
      <c r="O221" s="296"/>
      <c r="P221" s="297"/>
      <c r="Q221" s="297"/>
      <c r="R221" s="297"/>
      <c r="S221" s="297"/>
      <c r="T221" s="297"/>
      <c r="U221" s="297"/>
      <c r="V221" s="297"/>
      <c r="W221" s="297"/>
      <c r="X221" s="297"/>
      <c r="Y221" s="297"/>
      <c r="Z221" s="297"/>
      <c r="AA221" s="297"/>
      <c r="AB221" s="297"/>
    </row>
    <row r="222" spans="1:28" ht="12.75">
      <c r="A222" s="298" t="s">
        <v>5943</v>
      </c>
      <c r="B222" s="294" t="s">
        <v>5944</v>
      </c>
      <c r="C222" s="45" t="s">
        <v>380</v>
      </c>
      <c r="D222" s="45" t="s">
        <v>4798</v>
      </c>
      <c r="E222" s="299">
        <v>43129</v>
      </c>
      <c r="F222" s="294" t="s">
        <v>5462</v>
      </c>
      <c r="G222" s="300" t="s">
        <v>114</v>
      </c>
      <c r="H222" s="300" t="s">
        <v>223</v>
      </c>
      <c r="I222" s="294" t="s">
        <v>226</v>
      </c>
      <c r="J222" s="294" t="s">
        <v>5195</v>
      </c>
      <c r="K222" s="309" t="s">
        <v>5945</v>
      </c>
      <c r="L222" s="295"/>
      <c r="M222" s="294" t="s">
        <v>4841</v>
      </c>
      <c r="N222" s="295" t="b">
        <f>IF(AND(G222:G224=DATOS!C$9,H222:H224=DATOS!B$4),ROW(G222:G224))</f>
        <v>0</v>
      </c>
      <c r="O222" s="296"/>
      <c r="P222" s="297"/>
      <c r="Q222" s="297"/>
      <c r="R222" s="297"/>
      <c r="S222" s="297"/>
      <c r="T222" s="297"/>
      <c r="U222" s="297"/>
      <c r="V222" s="297"/>
      <c r="W222" s="297"/>
      <c r="X222" s="297"/>
      <c r="Y222" s="297"/>
      <c r="Z222" s="297"/>
      <c r="AA222" s="297"/>
      <c r="AB222" s="297"/>
    </row>
    <row r="223" spans="1:28" ht="12.75">
      <c r="A223" s="298" t="s">
        <v>5414</v>
      </c>
      <c r="B223" s="294" t="s">
        <v>5415</v>
      </c>
      <c r="C223" s="45" t="s">
        <v>90</v>
      </c>
      <c r="D223" s="45" t="s">
        <v>4798</v>
      </c>
      <c r="E223" s="299">
        <v>43129</v>
      </c>
      <c r="F223" s="294" t="s">
        <v>5949</v>
      </c>
      <c r="G223" s="300" t="s">
        <v>114</v>
      </c>
      <c r="H223" s="300" t="s">
        <v>118</v>
      </c>
      <c r="I223" s="294" t="s">
        <v>226</v>
      </c>
      <c r="J223" s="294" t="s">
        <v>5059</v>
      </c>
      <c r="K223" s="295"/>
      <c r="L223" s="295"/>
      <c r="M223" s="295"/>
      <c r="N223" s="295" t="b">
        <f>IF(AND(G223:G225=DATOS!C$9,H223:H225=DATOS!B$4),ROW(G223:G225))</f>
        <v>0</v>
      </c>
      <c r="O223" s="296"/>
      <c r="P223" s="297"/>
      <c r="Q223" s="297"/>
      <c r="R223" s="297"/>
      <c r="S223" s="297"/>
      <c r="T223" s="297"/>
      <c r="U223" s="297"/>
      <c r="V223" s="297"/>
      <c r="W223" s="297"/>
      <c r="X223" s="297"/>
      <c r="Y223" s="297"/>
      <c r="Z223" s="297"/>
      <c r="AA223" s="297"/>
      <c r="AB223" s="297"/>
    </row>
    <row r="224" spans="1:28" ht="12.75">
      <c r="A224" s="298" t="s">
        <v>5950</v>
      </c>
      <c r="B224" s="294" t="s">
        <v>5951</v>
      </c>
      <c r="C224" s="45" t="s">
        <v>5232</v>
      </c>
      <c r="D224" s="45" t="s">
        <v>4798</v>
      </c>
      <c r="E224" s="299">
        <v>43129</v>
      </c>
      <c r="F224" s="294" t="s">
        <v>5952</v>
      </c>
      <c r="G224" s="300" t="s">
        <v>362</v>
      </c>
      <c r="H224" s="300" t="s">
        <v>118</v>
      </c>
      <c r="I224" s="294" t="s">
        <v>226</v>
      </c>
      <c r="J224" s="294" t="s">
        <v>5772</v>
      </c>
      <c r="K224" s="295"/>
      <c r="L224" s="295"/>
      <c r="M224" s="295"/>
      <c r="N224" s="295" t="b">
        <f>IF(AND(G224:G226=DATOS!C$9,H224:H226=DATOS!B$4),ROW(G224:G226))</f>
        <v>0</v>
      </c>
      <c r="O224" s="296"/>
      <c r="P224" s="297"/>
      <c r="Q224" s="297"/>
      <c r="R224" s="297"/>
      <c r="S224" s="297"/>
      <c r="T224" s="297"/>
      <c r="U224" s="297"/>
      <c r="V224" s="297"/>
      <c r="W224" s="297"/>
      <c r="X224" s="297"/>
      <c r="Y224" s="297"/>
      <c r="Z224" s="297"/>
      <c r="AA224" s="297"/>
      <c r="AB224" s="297"/>
    </row>
    <row r="225" spans="1:28" ht="12.75">
      <c r="A225" s="298" t="s">
        <v>5036</v>
      </c>
      <c r="B225" s="294" t="s">
        <v>5037</v>
      </c>
      <c r="C225" s="45" t="s">
        <v>90</v>
      </c>
      <c r="D225" s="45" t="s">
        <v>4798</v>
      </c>
      <c r="E225" s="299">
        <v>43129</v>
      </c>
      <c r="F225" s="294" t="s">
        <v>5955</v>
      </c>
      <c r="G225" s="300" t="s">
        <v>114</v>
      </c>
      <c r="H225" s="300" t="s">
        <v>223</v>
      </c>
      <c r="I225" s="294" t="s">
        <v>226</v>
      </c>
      <c r="J225" s="294" t="s">
        <v>5059</v>
      </c>
      <c r="K225" s="294" t="s">
        <v>5958</v>
      </c>
      <c r="L225" s="295"/>
      <c r="M225" s="294" t="s">
        <v>4841</v>
      </c>
      <c r="N225" s="295" t="b">
        <f>IF(AND(G225:G227=DATOS!C$9,H225:H227=DATOS!B$4),ROW(G225:G227))</f>
        <v>0</v>
      </c>
      <c r="O225" s="296"/>
      <c r="P225" s="297"/>
      <c r="Q225" s="297"/>
      <c r="R225" s="297"/>
      <c r="S225" s="297"/>
      <c r="T225" s="297"/>
      <c r="U225" s="297"/>
      <c r="V225" s="297"/>
      <c r="W225" s="297"/>
      <c r="X225" s="297"/>
      <c r="Y225" s="297"/>
      <c r="Z225" s="297"/>
      <c r="AA225" s="297"/>
      <c r="AB225" s="297"/>
    </row>
    <row r="226" spans="1:28" ht="12.75">
      <c r="A226" s="298" t="s">
        <v>5935</v>
      </c>
      <c r="B226" s="294" t="s">
        <v>5827</v>
      </c>
      <c r="C226" s="45" t="s">
        <v>5325</v>
      </c>
      <c r="D226" s="45" t="s">
        <v>4813</v>
      </c>
      <c r="E226" s="299">
        <v>43130</v>
      </c>
      <c r="F226" s="294" t="s">
        <v>5038</v>
      </c>
      <c r="G226" s="300" t="s">
        <v>222</v>
      </c>
      <c r="H226" s="300" t="s">
        <v>223</v>
      </c>
      <c r="I226" s="294"/>
      <c r="J226" s="295"/>
      <c r="K226" s="294" t="s">
        <v>5962</v>
      </c>
      <c r="L226" s="295"/>
      <c r="M226" s="294" t="s">
        <v>5127</v>
      </c>
      <c r="N226" s="295" t="b">
        <f>IF(AND(G226:G228=DATOS!C$9,H226:H228=DATOS!B$4),ROW(G226:G228))</f>
        <v>0</v>
      </c>
      <c r="O226" s="296"/>
      <c r="P226" s="297"/>
      <c r="Q226" s="297"/>
      <c r="R226" s="297"/>
      <c r="S226" s="297"/>
      <c r="T226" s="297"/>
      <c r="U226" s="297"/>
      <c r="V226" s="297"/>
      <c r="W226" s="297"/>
      <c r="X226" s="297"/>
      <c r="Y226" s="297"/>
      <c r="Z226" s="297"/>
      <c r="AA226" s="297"/>
      <c r="AB226" s="297"/>
    </row>
    <row r="227" spans="1:28" ht="12.75">
      <c r="A227" s="298" t="s">
        <v>5589</v>
      </c>
      <c r="B227" s="294" t="s">
        <v>5590</v>
      </c>
      <c r="C227" s="45" t="s">
        <v>5232</v>
      </c>
      <c r="D227" s="45" t="s">
        <v>4647</v>
      </c>
      <c r="E227" s="299">
        <v>43130</v>
      </c>
      <c r="F227" s="294" t="s">
        <v>5964</v>
      </c>
      <c r="G227" s="300" t="s">
        <v>362</v>
      </c>
      <c r="H227" s="300" t="s">
        <v>118</v>
      </c>
      <c r="I227" s="294" t="s">
        <v>126</v>
      </c>
      <c r="J227" s="294" t="s">
        <v>5772</v>
      </c>
      <c r="K227" s="294" t="s">
        <v>5772</v>
      </c>
      <c r="L227" s="295"/>
      <c r="M227" s="295"/>
      <c r="N227" s="295" t="b">
        <f>IF(AND(G227:G229=DATOS!C$9,H227:H229=DATOS!B$4),ROW(G227:G229))</f>
        <v>0</v>
      </c>
      <c r="O227" s="296"/>
      <c r="P227" s="297"/>
      <c r="Q227" s="297"/>
      <c r="R227" s="297"/>
      <c r="S227" s="297"/>
      <c r="T227" s="297"/>
      <c r="U227" s="297"/>
      <c r="V227" s="297"/>
      <c r="W227" s="297"/>
      <c r="X227" s="297"/>
      <c r="Y227" s="297"/>
      <c r="Z227" s="297"/>
      <c r="AA227" s="297"/>
      <c r="AB227" s="297"/>
    </row>
    <row r="228" spans="1:28" ht="12.75">
      <c r="A228" s="298" t="s">
        <v>5966</v>
      </c>
      <c r="B228" s="294" t="s">
        <v>5193</v>
      </c>
      <c r="C228" s="45" t="s">
        <v>478</v>
      </c>
      <c r="D228" s="45" t="s">
        <v>4647</v>
      </c>
      <c r="E228" s="299">
        <v>43130</v>
      </c>
      <c r="F228" s="294" t="s">
        <v>5969</v>
      </c>
      <c r="G228" s="300" t="s">
        <v>114</v>
      </c>
      <c r="H228" s="300" t="s">
        <v>223</v>
      </c>
      <c r="I228" s="294" t="s">
        <v>226</v>
      </c>
      <c r="J228" s="294" t="s">
        <v>5972</v>
      </c>
      <c r="K228" s="294" t="s">
        <v>5598</v>
      </c>
      <c r="L228" s="295"/>
      <c r="M228" s="294" t="s">
        <v>389</v>
      </c>
      <c r="N228" s="295" t="b">
        <f>IF(AND(G228:G230=DATOS!C$9,H228:H230=DATOS!B$4),ROW(G228:G230))</f>
        <v>0</v>
      </c>
      <c r="O228" s="296"/>
      <c r="P228" s="297"/>
      <c r="Q228" s="297"/>
      <c r="R228" s="297"/>
      <c r="S228" s="297"/>
      <c r="T228" s="297"/>
      <c r="U228" s="297"/>
      <c r="V228" s="297"/>
      <c r="W228" s="297"/>
      <c r="X228" s="297"/>
      <c r="Y228" s="297"/>
      <c r="Z228" s="297"/>
      <c r="AA228" s="297"/>
      <c r="AB228" s="297"/>
    </row>
    <row r="229" spans="1:28" ht="12.75">
      <c r="A229" s="298" t="s">
        <v>398</v>
      </c>
      <c r="B229" s="294" t="s">
        <v>5919</v>
      </c>
      <c r="C229" s="45" t="s">
        <v>4746</v>
      </c>
      <c r="D229" s="45" t="s">
        <v>4647</v>
      </c>
      <c r="E229" s="299">
        <v>43130</v>
      </c>
      <c r="F229" s="294" t="s">
        <v>5921</v>
      </c>
      <c r="G229" s="300" t="s">
        <v>114</v>
      </c>
      <c r="H229" s="300" t="s">
        <v>223</v>
      </c>
      <c r="I229" s="294"/>
      <c r="J229" s="294" t="s">
        <v>5975</v>
      </c>
      <c r="K229" s="335" t="s">
        <v>5976</v>
      </c>
      <c r="L229" s="295"/>
      <c r="M229" s="294"/>
      <c r="N229" s="295" t="b">
        <f>IF(AND(G229:G231=DATOS!C$9,H229:H231=DATOS!B$4),ROW(G229:G231))</f>
        <v>0</v>
      </c>
      <c r="O229" s="296"/>
      <c r="P229" s="297"/>
      <c r="Q229" s="297"/>
      <c r="R229" s="297"/>
      <c r="S229" s="297"/>
      <c r="T229" s="297"/>
      <c r="U229" s="297"/>
      <c r="V229" s="297"/>
      <c r="W229" s="297"/>
      <c r="X229" s="297"/>
      <c r="Y229" s="297"/>
      <c r="Z229" s="297"/>
      <c r="AA229" s="297"/>
      <c r="AB229" s="297"/>
    </row>
    <row r="230" spans="1:28" ht="12.75">
      <c r="A230" s="312" t="s">
        <v>5601</v>
      </c>
      <c r="B230" s="294" t="s">
        <v>5602</v>
      </c>
      <c r="C230" s="45" t="s">
        <v>380</v>
      </c>
      <c r="D230" s="45" t="s">
        <v>4813</v>
      </c>
      <c r="E230" s="299">
        <v>43131</v>
      </c>
      <c r="F230" s="294" t="s">
        <v>5781</v>
      </c>
      <c r="G230" s="300" t="s">
        <v>114</v>
      </c>
      <c r="H230" s="300" t="s">
        <v>118</v>
      </c>
      <c r="I230" s="294"/>
      <c r="J230" s="295"/>
      <c r="K230" s="294"/>
      <c r="L230" s="295"/>
      <c r="M230" s="294"/>
      <c r="N230" s="295" t="b">
        <f>IF(AND(G230:G232=DATOS!C$9,H230:H232=DATOS!B$4),ROW(G230:G232))</f>
        <v>0</v>
      </c>
      <c r="O230" s="296"/>
      <c r="P230" s="297"/>
      <c r="Q230" s="297"/>
      <c r="R230" s="297"/>
      <c r="S230" s="297"/>
      <c r="T230" s="297"/>
      <c r="U230" s="297"/>
      <c r="V230" s="297"/>
      <c r="W230" s="297"/>
      <c r="X230" s="297"/>
      <c r="Y230" s="297"/>
      <c r="Z230" s="297"/>
      <c r="AA230" s="297"/>
      <c r="AB230" s="297"/>
    </row>
    <row r="231" spans="1:28" ht="12.75">
      <c r="A231" s="298" t="s">
        <v>815</v>
      </c>
      <c r="B231" s="294" t="s">
        <v>5850</v>
      </c>
      <c r="C231" s="45" t="s">
        <v>4655</v>
      </c>
      <c r="D231" s="45" t="s">
        <v>4647</v>
      </c>
      <c r="E231" s="299">
        <v>43131</v>
      </c>
      <c r="F231" s="294" t="s">
        <v>5647</v>
      </c>
      <c r="G231" s="300" t="s">
        <v>114</v>
      </c>
      <c r="H231" s="300" t="s">
        <v>223</v>
      </c>
      <c r="I231" s="294"/>
      <c r="J231" s="294" t="s">
        <v>5983</v>
      </c>
      <c r="K231" s="335" t="s">
        <v>5985</v>
      </c>
      <c r="L231" s="295"/>
      <c r="M231" s="294" t="s">
        <v>4652</v>
      </c>
      <c r="N231" s="295" t="b">
        <f>IF(AND(G231:G233=DATOS!C$9,H231:H233=DATOS!B$4),ROW(G231:G233))</f>
        <v>0</v>
      </c>
      <c r="O231" s="296"/>
      <c r="P231" s="297"/>
      <c r="Q231" s="297"/>
      <c r="R231" s="297"/>
      <c r="S231" s="297"/>
      <c r="T231" s="297"/>
      <c r="U231" s="297"/>
      <c r="V231" s="297"/>
      <c r="W231" s="297"/>
      <c r="X231" s="297"/>
      <c r="Y231" s="297"/>
      <c r="Z231" s="297"/>
      <c r="AA231" s="297"/>
      <c r="AB231" s="297"/>
    </row>
    <row r="232" spans="1:28" ht="12.75">
      <c r="A232" s="298" t="s">
        <v>5986</v>
      </c>
      <c r="B232" s="294" t="s">
        <v>5987</v>
      </c>
      <c r="C232" s="45" t="s">
        <v>5302</v>
      </c>
      <c r="D232" s="45" t="s">
        <v>4647</v>
      </c>
      <c r="E232" s="299">
        <v>43131</v>
      </c>
      <c r="F232" s="294" t="s">
        <v>5988</v>
      </c>
      <c r="G232" s="300" t="s">
        <v>114</v>
      </c>
      <c r="H232" s="300" t="s">
        <v>223</v>
      </c>
      <c r="I232" s="294"/>
      <c r="J232" s="294" t="s">
        <v>5673</v>
      </c>
      <c r="K232" s="294" t="s">
        <v>5991</v>
      </c>
      <c r="L232" s="295"/>
      <c r="M232" s="294" t="s">
        <v>4652</v>
      </c>
      <c r="N232" s="295" t="b">
        <f>IF(AND(G232:G234=DATOS!C$9,H232:H234=DATOS!B$4),ROW(G232:G234))</f>
        <v>0</v>
      </c>
      <c r="O232" s="296"/>
      <c r="P232" s="297"/>
      <c r="Q232" s="297"/>
      <c r="R232" s="297"/>
      <c r="S232" s="297"/>
      <c r="T232" s="297"/>
      <c r="U232" s="297"/>
      <c r="V232" s="297"/>
      <c r="W232" s="297"/>
      <c r="X232" s="297"/>
      <c r="Y232" s="297"/>
      <c r="Z232" s="297"/>
      <c r="AA232" s="297"/>
      <c r="AB232" s="297"/>
    </row>
    <row r="233" spans="1:28" ht="12.75">
      <c r="A233" s="298" t="s">
        <v>5994</v>
      </c>
      <c r="B233" s="294" t="s">
        <v>5995</v>
      </c>
      <c r="C233" s="45" t="s">
        <v>263</v>
      </c>
      <c r="D233" s="45" t="s">
        <v>4647</v>
      </c>
      <c r="E233" s="299">
        <v>43131</v>
      </c>
      <c r="F233" s="294" t="s">
        <v>5996</v>
      </c>
      <c r="G233" s="300" t="s">
        <v>114</v>
      </c>
      <c r="H233" s="300" t="s">
        <v>223</v>
      </c>
      <c r="I233" s="294"/>
      <c r="J233" s="294" t="s">
        <v>5802</v>
      </c>
      <c r="K233" s="294" t="s">
        <v>5997</v>
      </c>
      <c r="L233" s="295"/>
      <c r="M233" s="294" t="s">
        <v>4652</v>
      </c>
      <c r="N233" s="295" t="b">
        <f>IF(AND(G233:G235=DATOS!C$9,H233:H235=DATOS!B$4),ROW(G233:G235))</f>
        <v>0</v>
      </c>
      <c r="O233" s="296"/>
      <c r="P233" s="297"/>
      <c r="Q233" s="297"/>
      <c r="R233" s="297"/>
      <c r="S233" s="297"/>
      <c r="T233" s="297"/>
      <c r="U233" s="297"/>
      <c r="V233" s="297"/>
      <c r="W233" s="297"/>
      <c r="X233" s="297"/>
      <c r="Y233" s="297"/>
      <c r="Z233" s="297"/>
      <c r="AA233" s="297"/>
      <c r="AB233" s="297"/>
    </row>
    <row r="234" spans="1:28" ht="12.75">
      <c r="A234" s="298" t="s">
        <v>6001</v>
      </c>
      <c r="B234" s="294" t="s">
        <v>6002</v>
      </c>
      <c r="C234" s="45" t="s">
        <v>4788</v>
      </c>
      <c r="D234" s="45" t="s">
        <v>4647</v>
      </c>
      <c r="E234" s="299">
        <v>43131</v>
      </c>
      <c r="F234" s="294" t="s">
        <v>6004</v>
      </c>
      <c r="G234" s="300" t="s">
        <v>362</v>
      </c>
      <c r="H234" s="300" t="s">
        <v>223</v>
      </c>
      <c r="I234" s="294"/>
      <c r="J234" s="294" t="s">
        <v>6004</v>
      </c>
      <c r="K234" s="294" t="s">
        <v>6004</v>
      </c>
      <c r="L234" s="295"/>
      <c r="M234" s="295"/>
      <c r="N234" s="295" t="b">
        <f>IF(AND(G234:G236=DATOS!C$9,H234:H236=DATOS!B$4),ROW(G234:G236))</f>
        <v>0</v>
      </c>
      <c r="O234" s="296"/>
      <c r="P234" s="297"/>
      <c r="Q234" s="297"/>
      <c r="R234" s="297"/>
      <c r="S234" s="297"/>
      <c r="T234" s="297"/>
      <c r="U234" s="297"/>
      <c r="V234" s="297"/>
      <c r="W234" s="297"/>
      <c r="X234" s="297"/>
      <c r="Y234" s="297"/>
      <c r="Z234" s="297"/>
      <c r="AA234" s="297"/>
      <c r="AB234" s="297"/>
    </row>
    <row r="235" spans="1:28" ht="12.75">
      <c r="A235" s="298" t="s">
        <v>5521</v>
      </c>
      <c r="B235" s="294" t="s">
        <v>5522</v>
      </c>
      <c r="C235" s="45" t="s">
        <v>6008</v>
      </c>
      <c r="D235" s="45" t="s">
        <v>4647</v>
      </c>
      <c r="E235" s="299">
        <v>43131</v>
      </c>
      <c r="F235" s="294" t="s">
        <v>6004</v>
      </c>
      <c r="G235" s="300" t="s">
        <v>362</v>
      </c>
      <c r="H235" s="300" t="s">
        <v>223</v>
      </c>
      <c r="I235" s="294" t="s">
        <v>126</v>
      </c>
      <c r="J235" s="294" t="s">
        <v>6004</v>
      </c>
      <c r="K235" s="294" t="s">
        <v>6004</v>
      </c>
      <c r="L235" s="295"/>
      <c r="M235" s="295"/>
      <c r="N235" s="295" t="b">
        <f>IF(AND(G235:G237=DATOS!C$9,H235:H237=DATOS!B$4),ROW(G235:G237))</f>
        <v>0</v>
      </c>
      <c r="O235" s="296"/>
      <c r="P235" s="297"/>
      <c r="Q235" s="297"/>
      <c r="R235" s="297"/>
      <c r="S235" s="297"/>
      <c r="T235" s="297"/>
      <c r="U235" s="297"/>
      <c r="V235" s="297"/>
      <c r="W235" s="297"/>
      <c r="X235" s="297"/>
      <c r="Y235" s="297"/>
      <c r="Z235" s="297"/>
      <c r="AA235" s="297"/>
      <c r="AB235" s="297"/>
    </row>
    <row r="236" spans="1:28" ht="12.75">
      <c r="A236" s="298" t="s">
        <v>6009</v>
      </c>
      <c r="B236" s="294" t="s">
        <v>5459</v>
      </c>
      <c r="C236" s="45" t="s">
        <v>624</v>
      </c>
      <c r="D236" s="45" t="s">
        <v>4647</v>
      </c>
      <c r="E236" s="299">
        <v>43131</v>
      </c>
      <c r="F236" s="294" t="s">
        <v>6012</v>
      </c>
      <c r="G236" s="300" t="s">
        <v>114</v>
      </c>
      <c r="H236" s="300" t="s">
        <v>118</v>
      </c>
      <c r="I236" s="294"/>
      <c r="J236" s="294" t="s">
        <v>6014</v>
      </c>
      <c r="K236" s="294" t="s">
        <v>6014</v>
      </c>
      <c r="L236" s="295"/>
      <c r="M236" s="295"/>
      <c r="N236" s="295" t="b">
        <f>IF(AND(G236:G238=DATOS!C$9,H236:H238=DATOS!B$4),ROW(G236:G238))</f>
        <v>0</v>
      </c>
      <c r="O236" s="296"/>
      <c r="P236" s="297"/>
      <c r="Q236" s="297"/>
      <c r="R236" s="297"/>
      <c r="S236" s="297"/>
      <c r="T236" s="297"/>
      <c r="U236" s="297"/>
      <c r="V236" s="297"/>
      <c r="W236" s="297"/>
      <c r="X236" s="297"/>
      <c r="Y236" s="297"/>
      <c r="Z236" s="297"/>
      <c r="AA236" s="297"/>
      <c r="AB236" s="297"/>
    </row>
    <row r="237" spans="1:28" ht="12.75">
      <c r="A237" s="298" t="s">
        <v>6016</v>
      </c>
      <c r="B237" s="294" t="s">
        <v>6017</v>
      </c>
      <c r="C237" s="45" t="s">
        <v>478</v>
      </c>
      <c r="D237" s="45" t="s">
        <v>4813</v>
      </c>
      <c r="E237" s="299">
        <v>43132</v>
      </c>
      <c r="F237" s="294" t="s">
        <v>6018</v>
      </c>
      <c r="G237" s="300" t="s">
        <v>114</v>
      </c>
      <c r="H237" s="300" t="s">
        <v>223</v>
      </c>
      <c r="I237" s="294"/>
      <c r="J237" s="295"/>
      <c r="K237" s="294" t="s">
        <v>6019</v>
      </c>
      <c r="L237" s="295"/>
      <c r="M237" s="294" t="s">
        <v>5127</v>
      </c>
      <c r="N237" s="295" t="b">
        <f>IF(AND(G237:G239=DATOS!C$9,H237:H239=DATOS!B$4),ROW(G237:G239))</f>
        <v>0</v>
      </c>
      <c r="O237" s="296"/>
      <c r="P237" s="297"/>
      <c r="Q237" s="297"/>
      <c r="R237" s="297"/>
      <c r="S237" s="297"/>
      <c r="T237" s="297"/>
      <c r="U237" s="297"/>
      <c r="V237" s="297"/>
      <c r="W237" s="297"/>
      <c r="X237" s="297"/>
      <c r="Y237" s="297"/>
      <c r="Z237" s="297"/>
      <c r="AA237" s="297"/>
      <c r="AB237" s="297"/>
    </row>
    <row r="238" spans="1:28" ht="12.75">
      <c r="A238" s="312" t="s">
        <v>6016</v>
      </c>
      <c r="B238" s="309" t="s">
        <v>6017</v>
      </c>
      <c r="C238" s="45" t="s">
        <v>478</v>
      </c>
      <c r="D238" s="45" t="s">
        <v>4813</v>
      </c>
      <c r="E238" s="299">
        <v>43132</v>
      </c>
      <c r="F238" s="294" t="s">
        <v>4768</v>
      </c>
      <c r="G238" s="300" t="s">
        <v>271</v>
      </c>
      <c r="H238" s="300" t="s">
        <v>118</v>
      </c>
      <c r="I238" s="294"/>
      <c r="J238" s="295"/>
      <c r="K238" s="294"/>
      <c r="L238" s="295"/>
      <c r="M238" s="294"/>
      <c r="N238" s="295" t="b">
        <f>IF(AND(G238:G240=DATOS!C$9,H238:H240=DATOS!B$4),ROW(G238:G240))</f>
        <v>0</v>
      </c>
      <c r="O238" s="296"/>
      <c r="P238" s="297"/>
      <c r="Q238" s="297"/>
      <c r="R238" s="297"/>
      <c r="S238" s="297"/>
      <c r="T238" s="297"/>
      <c r="U238" s="297"/>
      <c r="V238" s="297"/>
      <c r="W238" s="297"/>
      <c r="X238" s="297"/>
      <c r="Y238" s="297"/>
      <c r="Z238" s="297"/>
      <c r="AA238" s="297"/>
      <c r="AB238" s="297"/>
    </row>
    <row r="239" spans="1:28" ht="12.75">
      <c r="A239" s="312" t="s">
        <v>524</v>
      </c>
      <c r="B239" s="294" t="s">
        <v>5563</v>
      </c>
      <c r="C239" s="45" t="s">
        <v>5367</v>
      </c>
      <c r="D239" s="45" t="s">
        <v>4813</v>
      </c>
      <c r="E239" s="299">
        <v>43132</v>
      </c>
      <c r="F239" s="294" t="s">
        <v>5781</v>
      </c>
      <c r="G239" s="300" t="s">
        <v>114</v>
      </c>
      <c r="H239" s="300" t="s">
        <v>223</v>
      </c>
      <c r="I239" s="294"/>
      <c r="J239" s="294" t="s">
        <v>5565</v>
      </c>
      <c r="K239" s="294" t="s">
        <v>5566</v>
      </c>
      <c r="L239" s="295"/>
      <c r="M239" s="294" t="s">
        <v>5567</v>
      </c>
      <c r="N239" s="295" t="b">
        <f>IF(AND(G239:G241=DATOS!C$9,H239:H241=DATOS!B$4),ROW(G239:G241))</f>
        <v>0</v>
      </c>
      <c r="O239" s="296"/>
      <c r="P239" s="297"/>
      <c r="Q239" s="297"/>
      <c r="R239" s="297"/>
      <c r="S239" s="297"/>
      <c r="T239" s="297"/>
      <c r="U239" s="297"/>
      <c r="V239" s="297"/>
      <c r="W239" s="297"/>
      <c r="X239" s="297"/>
      <c r="Y239" s="297"/>
      <c r="Z239" s="297"/>
      <c r="AA239" s="297"/>
      <c r="AB239" s="297"/>
    </row>
    <row r="240" spans="1:28" ht="12.75">
      <c r="A240" s="312" t="s">
        <v>6025</v>
      </c>
      <c r="B240" s="294" t="s">
        <v>5987</v>
      </c>
      <c r="C240" s="45" t="s">
        <v>5302</v>
      </c>
      <c r="D240" s="45" t="s">
        <v>4813</v>
      </c>
      <c r="E240" s="299">
        <v>43132</v>
      </c>
      <c r="F240" s="294" t="s">
        <v>5781</v>
      </c>
      <c r="G240" s="300" t="s">
        <v>114</v>
      </c>
      <c r="H240" s="300" t="s">
        <v>223</v>
      </c>
      <c r="I240" s="294"/>
      <c r="J240" s="294" t="s">
        <v>6026</v>
      </c>
      <c r="K240" s="294" t="s">
        <v>6027</v>
      </c>
      <c r="L240" s="295"/>
      <c r="M240" s="294" t="s">
        <v>389</v>
      </c>
      <c r="N240" s="295" t="b">
        <f>IF(AND(G240:G242=DATOS!C$9,H240:H242=DATOS!B$4),ROW(G240:G242))</f>
        <v>0</v>
      </c>
      <c r="O240" s="296"/>
      <c r="P240" s="297"/>
      <c r="Q240" s="297"/>
      <c r="R240" s="297"/>
      <c r="S240" s="297"/>
      <c r="T240" s="297"/>
      <c r="U240" s="297"/>
      <c r="V240" s="297"/>
      <c r="W240" s="297"/>
      <c r="X240" s="297"/>
      <c r="Y240" s="297"/>
      <c r="Z240" s="297"/>
      <c r="AA240" s="297"/>
      <c r="AB240" s="297"/>
    </row>
    <row r="241" spans="1:28" ht="12.75">
      <c r="A241" s="298" t="s">
        <v>6031</v>
      </c>
      <c r="B241" s="294" t="s">
        <v>6032</v>
      </c>
      <c r="C241" s="45" t="s">
        <v>380</v>
      </c>
      <c r="D241" s="45" t="s">
        <v>4647</v>
      </c>
      <c r="E241" s="299">
        <v>43132</v>
      </c>
      <c r="F241" s="294" t="s">
        <v>6033</v>
      </c>
      <c r="G241" s="300" t="s">
        <v>114</v>
      </c>
      <c r="H241" s="300" t="s">
        <v>223</v>
      </c>
      <c r="I241" s="294" t="s">
        <v>273</v>
      </c>
      <c r="J241" s="294" t="s">
        <v>5673</v>
      </c>
      <c r="K241" s="294" t="s">
        <v>6035</v>
      </c>
      <c r="L241" s="295"/>
      <c r="M241" s="294" t="s">
        <v>4652</v>
      </c>
      <c r="N241" s="295" t="b">
        <f>IF(AND(G241:G243=DATOS!C$9,H241:H243=DATOS!B$4),ROW(G241:G243))</f>
        <v>0</v>
      </c>
      <c r="O241" s="296"/>
      <c r="P241" s="297"/>
      <c r="Q241" s="297"/>
      <c r="R241" s="297"/>
      <c r="S241" s="297"/>
      <c r="T241" s="297"/>
      <c r="U241" s="297"/>
      <c r="V241" s="297"/>
      <c r="W241" s="297"/>
      <c r="X241" s="297"/>
      <c r="Y241" s="297"/>
      <c r="Z241" s="297"/>
      <c r="AA241" s="297"/>
      <c r="AB241" s="297"/>
    </row>
    <row r="242" spans="1:28" ht="12.75">
      <c r="A242" s="298" t="s">
        <v>5665</v>
      </c>
      <c r="B242" s="294" t="s">
        <v>5666</v>
      </c>
      <c r="C242" s="45" t="s">
        <v>4767</v>
      </c>
      <c r="D242" s="45" t="s">
        <v>4647</v>
      </c>
      <c r="E242" s="299">
        <v>43132</v>
      </c>
      <c r="F242" s="294" t="s">
        <v>4780</v>
      </c>
      <c r="G242" s="300" t="s">
        <v>271</v>
      </c>
      <c r="H242" s="300" t="s">
        <v>118</v>
      </c>
      <c r="I242" s="294"/>
      <c r="J242" s="294" t="s">
        <v>4780</v>
      </c>
      <c r="K242" s="294" t="s">
        <v>4780</v>
      </c>
      <c r="L242" s="295"/>
      <c r="M242" s="295"/>
      <c r="N242" s="295" t="b">
        <f>IF(AND(G242:G244=DATOS!C$9,H242:H244=DATOS!B$4),ROW(G242:G244))</f>
        <v>0</v>
      </c>
      <c r="O242" s="296"/>
      <c r="P242" s="297"/>
      <c r="Q242" s="297"/>
      <c r="R242" s="297"/>
      <c r="S242" s="297"/>
      <c r="T242" s="297"/>
      <c r="U242" s="297"/>
      <c r="V242" s="297"/>
      <c r="W242" s="297"/>
      <c r="X242" s="297"/>
      <c r="Y242" s="297"/>
      <c r="Z242" s="297"/>
      <c r="AA242" s="297"/>
      <c r="AB242" s="297"/>
    </row>
    <row r="243" spans="1:28" ht="12.75">
      <c r="A243" s="298" t="s">
        <v>6040</v>
      </c>
      <c r="B243" s="294" t="s">
        <v>5550</v>
      </c>
      <c r="C243" s="45" t="s">
        <v>414</v>
      </c>
      <c r="D243" s="45" t="s">
        <v>4647</v>
      </c>
      <c r="E243" s="299">
        <v>43132</v>
      </c>
      <c r="F243" s="294" t="s">
        <v>5673</v>
      </c>
      <c r="G243" s="300" t="s">
        <v>114</v>
      </c>
      <c r="H243" s="300" t="s">
        <v>223</v>
      </c>
      <c r="I243" s="294"/>
      <c r="J243" s="294" t="s">
        <v>428</v>
      </c>
      <c r="K243" s="294" t="s">
        <v>428</v>
      </c>
      <c r="L243" s="295"/>
      <c r="M243" s="295"/>
      <c r="N243" s="295" t="b">
        <f>IF(AND(G243:G245=DATOS!C$9,H243:H245=DATOS!B$4),ROW(G243:G245))</f>
        <v>0</v>
      </c>
      <c r="O243" s="296"/>
      <c r="P243" s="297"/>
      <c r="Q243" s="297"/>
      <c r="R243" s="297"/>
      <c r="S243" s="297"/>
      <c r="T243" s="297"/>
      <c r="U243" s="297"/>
      <c r="V243" s="297"/>
      <c r="W243" s="297"/>
      <c r="X243" s="297"/>
      <c r="Y243" s="297"/>
      <c r="Z243" s="297"/>
      <c r="AA243" s="297"/>
      <c r="AB243" s="297"/>
    </row>
    <row r="244" spans="1:28" ht="12.75">
      <c r="A244" s="298" t="s">
        <v>6044</v>
      </c>
      <c r="B244" s="294" t="s">
        <v>6045</v>
      </c>
      <c r="C244" s="45" t="s">
        <v>4788</v>
      </c>
      <c r="D244" s="45" t="s">
        <v>4798</v>
      </c>
      <c r="E244" s="299">
        <v>43132</v>
      </c>
      <c r="F244" s="294" t="s">
        <v>5724</v>
      </c>
      <c r="G244" s="300" t="s">
        <v>362</v>
      </c>
      <c r="H244" s="300" t="s">
        <v>223</v>
      </c>
      <c r="I244" s="294"/>
      <c r="J244" s="294" t="s">
        <v>6004</v>
      </c>
      <c r="K244" s="294" t="s">
        <v>6004</v>
      </c>
      <c r="L244" s="295"/>
      <c r="M244" s="295"/>
      <c r="N244" s="295" t="b">
        <f>IF(AND(G244:G246=DATOS!C$9,H244:H246=DATOS!B$4),ROW(G244:G246))</f>
        <v>0</v>
      </c>
      <c r="O244" s="296"/>
      <c r="P244" s="297"/>
      <c r="Q244" s="297"/>
      <c r="R244" s="297"/>
      <c r="S244" s="297"/>
      <c r="T244" s="297"/>
      <c r="U244" s="297"/>
      <c r="V244" s="297"/>
      <c r="W244" s="297"/>
      <c r="X244" s="297"/>
      <c r="Y244" s="297"/>
      <c r="Z244" s="297"/>
      <c r="AA244" s="297"/>
      <c r="AB244" s="297"/>
    </row>
    <row r="245" spans="1:28" ht="12.75">
      <c r="A245" s="312" t="s">
        <v>5510</v>
      </c>
      <c r="B245" s="294" t="s">
        <v>5511</v>
      </c>
      <c r="C245" s="45" t="s">
        <v>216</v>
      </c>
      <c r="D245" s="45" t="s">
        <v>4813</v>
      </c>
      <c r="E245" s="299">
        <v>43133</v>
      </c>
      <c r="F245" s="294" t="s">
        <v>5781</v>
      </c>
      <c r="G245" s="300" t="s">
        <v>114</v>
      </c>
      <c r="H245" s="300" t="s">
        <v>223</v>
      </c>
      <c r="I245" s="294"/>
      <c r="J245" s="294" t="s">
        <v>6049</v>
      </c>
      <c r="K245" s="294" t="s">
        <v>6050</v>
      </c>
      <c r="L245" s="295"/>
      <c r="M245" s="294" t="s">
        <v>5567</v>
      </c>
      <c r="N245" s="295" t="b">
        <f>IF(AND(G245:G247=DATOS!C$9,H245:H247=DATOS!B$4),ROW(G245:G247))</f>
        <v>0</v>
      </c>
      <c r="O245" s="296"/>
      <c r="P245" s="297"/>
      <c r="Q245" s="297"/>
      <c r="R245" s="297"/>
      <c r="S245" s="297"/>
      <c r="T245" s="297"/>
      <c r="U245" s="297"/>
      <c r="V245" s="297"/>
      <c r="W245" s="297"/>
      <c r="X245" s="297"/>
      <c r="Y245" s="297"/>
      <c r="Z245" s="297"/>
      <c r="AA245" s="297"/>
      <c r="AB245" s="297"/>
    </row>
    <row r="246" spans="1:28" ht="12.75">
      <c r="A246" s="312" t="s">
        <v>6052</v>
      </c>
      <c r="B246" s="294" t="s">
        <v>6053</v>
      </c>
      <c r="C246" s="45" t="s">
        <v>4746</v>
      </c>
      <c r="D246" s="45" t="s">
        <v>4813</v>
      </c>
      <c r="E246" s="299">
        <v>43133</v>
      </c>
      <c r="F246" s="294" t="s">
        <v>5781</v>
      </c>
      <c r="G246" s="300" t="s">
        <v>114</v>
      </c>
      <c r="H246" s="300" t="s">
        <v>223</v>
      </c>
      <c r="I246" s="294"/>
      <c r="J246" s="294" t="s">
        <v>6054</v>
      </c>
      <c r="K246" s="294" t="s">
        <v>6055</v>
      </c>
      <c r="L246" s="295"/>
      <c r="M246" s="294" t="s">
        <v>389</v>
      </c>
      <c r="N246" s="295" t="b">
        <f>IF(AND(G246:G248=DATOS!C$9,H246:H248=DATOS!B$4),ROW(G246:G248))</f>
        <v>0</v>
      </c>
      <c r="O246" s="296"/>
      <c r="P246" s="297"/>
      <c r="Q246" s="297"/>
      <c r="R246" s="297"/>
      <c r="S246" s="297"/>
      <c r="T246" s="297"/>
      <c r="U246" s="297"/>
      <c r="V246" s="297"/>
      <c r="W246" s="297"/>
      <c r="X246" s="297"/>
      <c r="Y246" s="297"/>
      <c r="Z246" s="297"/>
      <c r="AA246" s="297"/>
      <c r="AB246" s="297"/>
    </row>
    <row r="247" spans="1:28" ht="12.75">
      <c r="A247" s="312" t="s">
        <v>6056</v>
      </c>
      <c r="B247" s="294" t="s">
        <v>6057</v>
      </c>
      <c r="C247" s="45" t="s">
        <v>4817</v>
      </c>
      <c r="D247" s="45" t="s">
        <v>4813</v>
      </c>
      <c r="E247" s="299">
        <v>43133</v>
      </c>
      <c r="F247" s="294" t="s">
        <v>808</v>
      </c>
      <c r="G247" s="300" t="s">
        <v>222</v>
      </c>
      <c r="H247" s="300" t="s">
        <v>118</v>
      </c>
      <c r="I247" s="294"/>
      <c r="J247" s="294" t="s">
        <v>6059</v>
      </c>
      <c r="K247" s="294"/>
      <c r="L247" s="295"/>
      <c r="M247" s="294"/>
      <c r="N247" s="295" t="b">
        <f>IF(AND(G247:G249=DATOS!C$9,H247:H249=DATOS!B$4),ROW(G247:G249))</f>
        <v>0</v>
      </c>
      <c r="O247" s="296"/>
      <c r="P247" s="297"/>
      <c r="Q247" s="297"/>
      <c r="R247" s="297"/>
      <c r="S247" s="297"/>
      <c r="T247" s="297"/>
      <c r="U247" s="297"/>
      <c r="V247" s="297"/>
      <c r="W247" s="297"/>
      <c r="X247" s="297"/>
      <c r="Y247" s="297"/>
      <c r="Z247" s="297"/>
      <c r="AA247" s="297"/>
      <c r="AB247" s="297"/>
    </row>
    <row r="248" spans="1:28" ht="12.75">
      <c r="A248" s="312" t="s">
        <v>6060</v>
      </c>
      <c r="B248" s="294" t="s">
        <v>6061</v>
      </c>
      <c r="C248" s="45" t="s">
        <v>414</v>
      </c>
      <c r="D248" s="45" t="s">
        <v>4813</v>
      </c>
      <c r="E248" s="299">
        <v>43133</v>
      </c>
      <c r="F248" s="294" t="s">
        <v>5781</v>
      </c>
      <c r="G248" s="300" t="s">
        <v>114</v>
      </c>
      <c r="H248" s="300" t="s">
        <v>223</v>
      </c>
      <c r="I248" s="294"/>
      <c r="J248" s="294" t="s">
        <v>6054</v>
      </c>
      <c r="K248" s="294" t="s">
        <v>6064</v>
      </c>
      <c r="L248" s="295"/>
      <c r="M248" s="294" t="s">
        <v>389</v>
      </c>
      <c r="N248" s="295" t="b">
        <f>IF(AND(G248:G250=DATOS!C$9,H248:H250=DATOS!B$4),ROW(G248:G250))</f>
        <v>0</v>
      </c>
      <c r="O248" s="296"/>
      <c r="P248" s="297"/>
      <c r="Q248" s="297"/>
      <c r="R248" s="297"/>
      <c r="S248" s="297"/>
      <c r="T248" s="297"/>
      <c r="U248" s="297"/>
      <c r="V248" s="297"/>
      <c r="W248" s="297"/>
      <c r="X248" s="297"/>
      <c r="Y248" s="297"/>
      <c r="Z248" s="297"/>
      <c r="AA248" s="297"/>
      <c r="AB248" s="297"/>
    </row>
    <row r="249" spans="1:28" ht="12.75">
      <c r="A249" s="298" t="s">
        <v>6065</v>
      </c>
      <c r="B249" s="294" t="s">
        <v>5240</v>
      </c>
      <c r="C249" s="45" t="s">
        <v>263</v>
      </c>
      <c r="D249" s="45" t="s">
        <v>4647</v>
      </c>
      <c r="E249" s="299">
        <v>43133</v>
      </c>
      <c r="F249" s="294" t="s">
        <v>6066</v>
      </c>
      <c r="G249" s="300" t="s">
        <v>114</v>
      </c>
      <c r="H249" s="300" t="s">
        <v>223</v>
      </c>
      <c r="I249" s="294" t="s">
        <v>126</v>
      </c>
      <c r="J249" s="294" t="s">
        <v>6069</v>
      </c>
      <c r="K249" s="294" t="s">
        <v>6070</v>
      </c>
      <c r="L249" s="295"/>
      <c r="M249" s="294" t="s">
        <v>4652</v>
      </c>
      <c r="N249" s="295" t="b">
        <f>IF(AND(G249:G251=DATOS!C$9,H249:H251=DATOS!B$4),ROW(G249:G251))</f>
        <v>0</v>
      </c>
      <c r="O249" s="296"/>
      <c r="P249" s="297"/>
      <c r="Q249" s="297"/>
      <c r="R249" s="297"/>
      <c r="S249" s="297"/>
      <c r="T249" s="297"/>
      <c r="U249" s="297"/>
      <c r="V249" s="297"/>
      <c r="W249" s="297"/>
      <c r="X249" s="297"/>
      <c r="Y249" s="297"/>
      <c r="Z249" s="297"/>
      <c r="AA249" s="297"/>
      <c r="AB249" s="297"/>
    </row>
    <row r="250" spans="1:28" ht="12.75">
      <c r="A250" s="298" t="s">
        <v>6073</v>
      </c>
      <c r="B250" s="294" t="s">
        <v>6074</v>
      </c>
      <c r="C250" s="45" t="s">
        <v>4767</v>
      </c>
      <c r="D250" s="45" t="s">
        <v>4647</v>
      </c>
      <c r="E250" s="299">
        <v>43133</v>
      </c>
      <c r="F250" s="294" t="s">
        <v>6075</v>
      </c>
      <c r="G250" s="300" t="s">
        <v>271</v>
      </c>
      <c r="H250" s="300" t="s">
        <v>118</v>
      </c>
      <c r="I250" s="294"/>
      <c r="J250" s="294" t="s">
        <v>5443</v>
      </c>
      <c r="K250" s="294" t="s">
        <v>3902</v>
      </c>
      <c r="L250" s="295"/>
      <c r="M250" s="295"/>
      <c r="N250" s="295" t="b">
        <f>IF(AND(G250:G252=DATOS!C$9,H250:H252=DATOS!B$4),ROW(G250:G252))</f>
        <v>0</v>
      </c>
      <c r="O250" s="296"/>
      <c r="P250" s="297"/>
      <c r="Q250" s="297"/>
      <c r="R250" s="297"/>
      <c r="S250" s="297"/>
      <c r="T250" s="297"/>
      <c r="U250" s="297"/>
      <c r="V250" s="297"/>
      <c r="W250" s="297"/>
      <c r="X250" s="297"/>
      <c r="Y250" s="297"/>
      <c r="Z250" s="297"/>
      <c r="AA250" s="297"/>
      <c r="AB250" s="297"/>
    </row>
    <row r="251" spans="1:28" ht="12.75">
      <c r="A251" s="298" t="s">
        <v>4865</v>
      </c>
      <c r="B251" s="294" t="s">
        <v>4866</v>
      </c>
      <c r="C251" s="45" t="s">
        <v>216</v>
      </c>
      <c r="D251" s="45" t="s">
        <v>4647</v>
      </c>
      <c r="E251" s="299">
        <v>43133</v>
      </c>
      <c r="F251" s="294" t="s">
        <v>6080</v>
      </c>
      <c r="G251" s="300" t="s">
        <v>114</v>
      </c>
      <c r="H251" s="300" t="s">
        <v>223</v>
      </c>
      <c r="I251" s="294"/>
      <c r="J251" s="294" t="s">
        <v>6081</v>
      </c>
      <c r="K251" s="350" t="s">
        <v>6082</v>
      </c>
      <c r="L251" s="295"/>
      <c r="M251" s="294" t="s">
        <v>4652</v>
      </c>
      <c r="N251" s="295" t="b">
        <f>IF(AND(G251:G253=DATOS!C$9,H251:H253=DATOS!B$4),ROW(G251:G253))</f>
        <v>0</v>
      </c>
      <c r="O251" s="296"/>
      <c r="P251" s="297"/>
      <c r="Q251" s="297"/>
      <c r="R251" s="297"/>
      <c r="S251" s="297"/>
      <c r="T251" s="297"/>
      <c r="U251" s="297"/>
      <c r="V251" s="297"/>
      <c r="W251" s="297"/>
      <c r="X251" s="297"/>
      <c r="Y251" s="297"/>
      <c r="Z251" s="297"/>
      <c r="AA251" s="297"/>
      <c r="AB251" s="297"/>
    </row>
    <row r="252" spans="1:28" ht="12.75">
      <c r="A252" s="298" t="s">
        <v>6088</v>
      </c>
      <c r="B252" s="294" t="s">
        <v>5884</v>
      </c>
      <c r="C252" s="45" t="s">
        <v>942</v>
      </c>
      <c r="D252" s="45" t="s">
        <v>4647</v>
      </c>
      <c r="E252" s="299">
        <v>43133</v>
      </c>
      <c r="F252" s="294" t="s">
        <v>6089</v>
      </c>
      <c r="G252" s="300" t="s">
        <v>114</v>
      </c>
      <c r="H252" s="300" t="s">
        <v>118</v>
      </c>
      <c r="I252" s="294"/>
      <c r="J252" s="294" t="s">
        <v>6090</v>
      </c>
      <c r="K252" s="294" t="s">
        <v>6091</v>
      </c>
      <c r="L252" s="295"/>
      <c r="M252" s="295"/>
      <c r="N252" s="295" t="b">
        <f>IF(AND(G252:G254=DATOS!C$9,H252:H254=DATOS!B$4),ROW(G252:G254))</f>
        <v>0</v>
      </c>
      <c r="O252" s="296"/>
      <c r="P252" s="297"/>
      <c r="Q252" s="297"/>
      <c r="R252" s="297"/>
      <c r="S252" s="297"/>
      <c r="T252" s="297"/>
      <c r="U252" s="297"/>
      <c r="V252" s="297"/>
      <c r="W252" s="297"/>
      <c r="X252" s="297"/>
      <c r="Y252" s="297"/>
      <c r="Z252" s="297"/>
      <c r="AA252" s="297"/>
      <c r="AB252" s="297"/>
    </row>
    <row r="253" spans="1:28" ht="12.75">
      <c r="A253" s="298" t="s">
        <v>6094</v>
      </c>
      <c r="B253" s="294" t="s">
        <v>5850</v>
      </c>
      <c r="C253" s="45" t="s">
        <v>4655</v>
      </c>
      <c r="D253" s="45" t="s">
        <v>4798</v>
      </c>
      <c r="E253" s="299">
        <v>43133</v>
      </c>
      <c r="F253" s="294" t="s">
        <v>6095</v>
      </c>
      <c r="G253" s="300" t="s">
        <v>114</v>
      </c>
      <c r="H253" s="300" t="s">
        <v>223</v>
      </c>
      <c r="I253" s="294" t="s">
        <v>226</v>
      </c>
      <c r="J253" s="294" t="s">
        <v>4957</v>
      </c>
      <c r="K253" s="294" t="s">
        <v>6097</v>
      </c>
      <c r="L253" s="295"/>
      <c r="M253" s="294" t="s">
        <v>4841</v>
      </c>
      <c r="N253" s="295" t="b">
        <f>IF(AND(G253:G255=DATOS!C$9,H253:H255=DATOS!B$4),ROW(G253:G255))</f>
        <v>0</v>
      </c>
      <c r="O253" s="296"/>
      <c r="P253" s="297"/>
      <c r="Q253" s="297"/>
      <c r="R253" s="297"/>
      <c r="S253" s="297"/>
      <c r="T253" s="297"/>
      <c r="U253" s="297"/>
      <c r="V253" s="297"/>
      <c r="W253" s="297"/>
      <c r="X253" s="297"/>
      <c r="Y253" s="297"/>
      <c r="Z253" s="297"/>
      <c r="AA253" s="297"/>
      <c r="AB253" s="297"/>
    </row>
    <row r="254" spans="1:28" ht="12.75">
      <c r="A254" s="298" t="s">
        <v>6098</v>
      </c>
      <c r="B254" s="294" t="s">
        <v>6099</v>
      </c>
      <c r="C254" s="45" t="s">
        <v>478</v>
      </c>
      <c r="D254" s="45" t="s">
        <v>4798</v>
      </c>
      <c r="E254" s="299">
        <v>43133</v>
      </c>
      <c r="F254" s="294" t="s">
        <v>6100</v>
      </c>
      <c r="G254" s="300" t="s">
        <v>114</v>
      </c>
      <c r="H254" s="300" t="s">
        <v>223</v>
      </c>
      <c r="I254" s="294" t="s">
        <v>226</v>
      </c>
      <c r="J254" s="294" t="s">
        <v>6102</v>
      </c>
      <c r="K254" s="294" t="s">
        <v>6103</v>
      </c>
      <c r="L254" s="295"/>
      <c r="M254" s="294" t="s">
        <v>4841</v>
      </c>
      <c r="N254" s="295" t="b">
        <f>IF(AND(G254:G256=DATOS!C$9,H254:H256=DATOS!B$4),ROW(G254:G256))</f>
        <v>0</v>
      </c>
      <c r="O254" s="296"/>
      <c r="P254" s="297"/>
      <c r="Q254" s="297"/>
      <c r="R254" s="297"/>
      <c r="S254" s="297"/>
      <c r="T254" s="297"/>
      <c r="U254" s="297"/>
      <c r="V254" s="297"/>
      <c r="W254" s="297"/>
      <c r="X254" s="297"/>
      <c r="Y254" s="297"/>
      <c r="Z254" s="297"/>
      <c r="AA254" s="297"/>
      <c r="AB254" s="297"/>
    </row>
    <row r="255" spans="1:28" ht="12.75">
      <c r="A255" s="298" t="s">
        <v>5491</v>
      </c>
      <c r="B255" s="294" t="s">
        <v>5249</v>
      </c>
      <c r="C255" s="45" t="s">
        <v>478</v>
      </c>
      <c r="D255" s="45" t="s">
        <v>4798</v>
      </c>
      <c r="E255" s="299">
        <v>43133</v>
      </c>
      <c r="F255" s="294" t="s">
        <v>6100</v>
      </c>
      <c r="G255" s="300" t="s">
        <v>114</v>
      </c>
      <c r="H255" s="300" t="s">
        <v>118</v>
      </c>
      <c r="I255" s="294" t="s">
        <v>226</v>
      </c>
      <c r="J255" s="294" t="s">
        <v>6102</v>
      </c>
      <c r="K255" s="295"/>
      <c r="L255" s="295"/>
      <c r="M255" s="295"/>
      <c r="N255" s="295" t="b">
        <f>IF(AND(G255:G257=DATOS!C$9,H255:H257=DATOS!B$4),ROW(G255:G257))</f>
        <v>0</v>
      </c>
      <c r="O255" s="296"/>
      <c r="P255" s="297"/>
      <c r="Q255" s="297"/>
      <c r="R255" s="297"/>
      <c r="S255" s="297"/>
      <c r="T255" s="297"/>
      <c r="U255" s="297"/>
      <c r="V255" s="297"/>
      <c r="W255" s="297"/>
      <c r="X255" s="297"/>
      <c r="Y255" s="297"/>
      <c r="Z255" s="297"/>
      <c r="AA255" s="297"/>
      <c r="AB255" s="297"/>
    </row>
    <row r="256" spans="1:28" ht="12.75">
      <c r="A256" s="298" t="s">
        <v>6108</v>
      </c>
      <c r="B256" s="294" t="s">
        <v>6109</v>
      </c>
      <c r="C256" s="45" t="s">
        <v>6110</v>
      </c>
      <c r="D256" s="45" t="s">
        <v>4798</v>
      </c>
      <c r="E256" s="299">
        <v>43133</v>
      </c>
      <c r="F256" s="294" t="s">
        <v>6100</v>
      </c>
      <c r="G256" s="300" t="s">
        <v>114</v>
      </c>
      <c r="H256" s="300" t="s">
        <v>223</v>
      </c>
      <c r="I256" s="294" t="s">
        <v>226</v>
      </c>
      <c r="J256" s="294" t="s">
        <v>6102</v>
      </c>
      <c r="K256" s="294" t="s">
        <v>6111</v>
      </c>
      <c r="L256" s="295"/>
      <c r="M256" s="294" t="s">
        <v>4841</v>
      </c>
      <c r="N256" s="295" t="b">
        <f>IF(AND(G256:G258=DATOS!C$9,H256:H258=DATOS!B$4),ROW(G256:G258))</f>
        <v>0</v>
      </c>
      <c r="O256" s="296"/>
      <c r="P256" s="297"/>
      <c r="Q256" s="297"/>
      <c r="R256" s="297"/>
      <c r="S256" s="297"/>
      <c r="T256" s="297"/>
      <c r="U256" s="297"/>
      <c r="V256" s="297"/>
      <c r="W256" s="297"/>
      <c r="X256" s="297"/>
      <c r="Y256" s="297"/>
      <c r="Z256" s="297"/>
      <c r="AA256" s="297"/>
      <c r="AB256" s="297"/>
    </row>
    <row r="257" spans="1:28" ht="12.75">
      <c r="A257" s="298" t="s">
        <v>6112</v>
      </c>
      <c r="B257" s="294" t="s">
        <v>6053</v>
      </c>
      <c r="C257" s="45" t="s">
        <v>4746</v>
      </c>
      <c r="D257" s="45" t="s">
        <v>4798</v>
      </c>
      <c r="E257" s="299">
        <v>43133</v>
      </c>
      <c r="F257" s="309" t="s">
        <v>6100</v>
      </c>
      <c r="G257" s="300" t="s">
        <v>114</v>
      </c>
      <c r="H257" s="300" t="s">
        <v>223</v>
      </c>
      <c r="I257" s="294" t="s">
        <v>226</v>
      </c>
      <c r="J257" s="294" t="s">
        <v>6115</v>
      </c>
      <c r="K257" s="294" t="s">
        <v>6116</v>
      </c>
      <c r="L257" s="295"/>
      <c r="M257" s="294" t="s">
        <v>4841</v>
      </c>
      <c r="N257" s="295" t="b">
        <f>IF(AND(G257:G259=DATOS!C$9,H257:H259=DATOS!B$4),ROW(G257:G259))</f>
        <v>0</v>
      </c>
      <c r="O257" s="296"/>
      <c r="P257" s="297"/>
      <c r="Q257" s="297"/>
      <c r="R257" s="297"/>
      <c r="S257" s="297"/>
      <c r="T257" s="297"/>
      <c r="U257" s="297"/>
      <c r="V257" s="297"/>
      <c r="W257" s="297"/>
      <c r="X257" s="297"/>
      <c r="Y257" s="297"/>
      <c r="Z257" s="297"/>
      <c r="AA257" s="297"/>
      <c r="AB257" s="297"/>
    </row>
    <row r="258" spans="1:28" ht="12.75">
      <c r="A258" s="298" t="s">
        <v>6119</v>
      </c>
      <c r="B258" s="294" t="s">
        <v>4890</v>
      </c>
      <c r="C258" s="45" t="s">
        <v>4491</v>
      </c>
      <c r="D258" s="45" t="s">
        <v>4798</v>
      </c>
      <c r="E258" s="299">
        <v>43133</v>
      </c>
      <c r="F258" s="294" t="s">
        <v>5266</v>
      </c>
      <c r="G258" s="300" t="s">
        <v>271</v>
      </c>
      <c r="H258" s="300" t="s">
        <v>118</v>
      </c>
      <c r="I258" s="294" t="s">
        <v>226</v>
      </c>
      <c r="J258" s="294" t="s">
        <v>6121</v>
      </c>
      <c r="K258" s="295"/>
      <c r="L258" s="295"/>
      <c r="M258" s="295"/>
      <c r="N258" s="295" t="b">
        <f>IF(AND(G258:G260=DATOS!C$9,H258:H260=DATOS!B$4),ROW(G258:G260))</f>
        <v>0</v>
      </c>
      <c r="O258" s="296"/>
      <c r="P258" s="297"/>
      <c r="Q258" s="297"/>
      <c r="R258" s="297"/>
      <c r="S258" s="297"/>
      <c r="T258" s="297"/>
      <c r="U258" s="297"/>
      <c r="V258" s="297"/>
      <c r="W258" s="297"/>
      <c r="X258" s="297"/>
      <c r="Y258" s="297"/>
      <c r="Z258" s="297"/>
      <c r="AA258" s="297"/>
      <c r="AB258" s="297"/>
    </row>
    <row r="259" spans="1:28" ht="12.75">
      <c r="A259" s="298" t="s">
        <v>6126</v>
      </c>
      <c r="B259" s="294" t="s">
        <v>6127</v>
      </c>
      <c r="C259" s="45" t="s">
        <v>478</v>
      </c>
      <c r="D259" s="45" t="s">
        <v>4647</v>
      </c>
      <c r="E259" s="299">
        <v>43134</v>
      </c>
      <c r="F259" s="294" t="s">
        <v>6012</v>
      </c>
      <c r="G259" s="300" t="s">
        <v>114</v>
      </c>
      <c r="H259" s="300" t="s">
        <v>223</v>
      </c>
      <c r="I259" s="294"/>
      <c r="J259" s="294" t="s">
        <v>5533</v>
      </c>
      <c r="K259" s="294" t="s">
        <v>6128</v>
      </c>
      <c r="L259" s="295"/>
      <c r="M259" s="294" t="s">
        <v>4652</v>
      </c>
      <c r="N259" s="295" t="b">
        <f>IF(AND(G259:G261=DATOS!C$9,H259:H261=DATOS!B$4),ROW(G259:G261))</f>
        <v>0</v>
      </c>
      <c r="O259" s="296"/>
      <c r="P259" s="297"/>
      <c r="Q259" s="297"/>
      <c r="R259" s="297"/>
      <c r="S259" s="297"/>
      <c r="T259" s="297"/>
      <c r="U259" s="297"/>
      <c r="V259" s="297"/>
      <c r="W259" s="297"/>
      <c r="X259" s="297"/>
      <c r="Y259" s="297"/>
      <c r="Z259" s="297"/>
      <c r="AA259" s="297"/>
      <c r="AB259" s="297"/>
    </row>
    <row r="260" spans="1:28" ht="12.75">
      <c r="A260" s="298" t="s">
        <v>6129</v>
      </c>
      <c r="B260" s="294" t="s">
        <v>6130</v>
      </c>
      <c r="C260" s="45" t="s">
        <v>216</v>
      </c>
      <c r="D260" s="45" t="s">
        <v>4647</v>
      </c>
      <c r="E260" s="299">
        <v>43134</v>
      </c>
      <c r="F260" s="294" t="s">
        <v>6132</v>
      </c>
      <c r="G260" s="300" t="s">
        <v>114</v>
      </c>
      <c r="H260" s="300" t="s">
        <v>223</v>
      </c>
      <c r="I260" s="294"/>
      <c r="J260" s="294" t="s">
        <v>6132</v>
      </c>
      <c r="K260" s="294" t="s">
        <v>6134</v>
      </c>
      <c r="L260" s="295"/>
      <c r="M260" s="295"/>
      <c r="N260" s="295" t="b">
        <f>IF(AND(G260:G262=DATOS!C$9,H260:H262=DATOS!B$4),ROW(G260:G262))</f>
        <v>0</v>
      </c>
      <c r="O260" s="296"/>
      <c r="P260" s="297"/>
      <c r="Q260" s="297"/>
      <c r="R260" s="297"/>
      <c r="S260" s="297"/>
      <c r="T260" s="297"/>
      <c r="U260" s="297"/>
      <c r="V260" s="297"/>
      <c r="W260" s="297"/>
      <c r="X260" s="297"/>
      <c r="Y260" s="297"/>
      <c r="Z260" s="297"/>
      <c r="AA260" s="297"/>
      <c r="AB260" s="297"/>
    </row>
    <row r="261" spans="1:28" ht="12.75">
      <c r="A261" s="298" t="s">
        <v>6135</v>
      </c>
      <c r="B261" s="294" t="s">
        <v>6136</v>
      </c>
      <c r="C261" s="45" t="s">
        <v>216</v>
      </c>
      <c r="D261" s="45" t="s">
        <v>4647</v>
      </c>
      <c r="E261" s="299">
        <v>43134</v>
      </c>
      <c r="F261" s="294" t="s">
        <v>4930</v>
      </c>
      <c r="G261" s="300" t="s">
        <v>114</v>
      </c>
      <c r="H261" s="300" t="s">
        <v>223</v>
      </c>
      <c r="I261" s="294"/>
      <c r="J261" s="294" t="s">
        <v>6139</v>
      </c>
      <c r="K261" s="294" t="s">
        <v>6140</v>
      </c>
      <c r="L261" s="295"/>
      <c r="M261" s="294" t="s">
        <v>4652</v>
      </c>
      <c r="N261" s="295" t="b">
        <f>IF(AND(G261:G263=DATOS!C$9,H261:H263=DATOS!B$4),ROW(G261:G263))</f>
        <v>0</v>
      </c>
      <c r="O261" s="296"/>
      <c r="P261" s="297"/>
      <c r="Q261" s="297"/>
      <c r="R261" s="297"/>
      <c r="S261" s="297"/>
      <c r="T261" s="297"/>
      <c r="U261" s="297"/>
      <c r="V261" s="297"/>
      <c r="W261" s="297"/>
      <c r="X261" s="297"/>
      <c r="Y261" s="297"/>
      <c r="Z261" s="297"/>
      <c r="AA261" s="297"/>
      <c r="AB261" s="297"/>
    </row>
    <row r="262" spans="1:28" ht="12.75">
      <c r="A262" s="298" t="s">
        <v>4765</v>
      </c>
      <c r="B262" s="294" t="s">
        <v>4766</v>
      </c>
      <c r="C262" s="45" t="s">
        <v>4767</v>
      </c>
      <c r="D262" s="45" t="s">
        <v>4647</v>
      </c>
      <c r="E262" s="299">
        <v>43134</v>
      </c>
      <c r="F262" s="294" t="s">
        <v>6143</v>
      </c>
      <c r="G262" s="300" t="s">
        <v>271</v>
      </c>
      <c r="H262" s="300" t="s">
        <v>118</v>
      </c>
      <c r="I262" s="294"/>
      <c r="J262" s="294" t="s">
        <v>4780</v>
      </c>
      <c r="K262" s="294" t="s">
        <v>6144</v>
      </c>
      <c r="L262" s="295"/>
      <c r="M262" s="295"/>
      <c r="N262" s="295" t="b">
        <f>IF(AND(G262:G264=DATOS!C$9,H262:H264=DATOS!B$4),ROW(G262:G264))</f>
        <v>0</v>
      </c>
      <c r="O262" s="296"/>
      <c r="P262" s="297"/>
      <c r="Q262" s="297"/>
      <c r="R262" s="297"/>
      <c r="S262" s="297"/>
      <c r="T262" s="297"/>
      <c r="U262" s="297"/>
      <c r="V262" s="297"/>
      <c r="W262" s="297"/>
      <c r="X262" s="297"/>
      <c r="Y262" s="297"/>
      <c r="Z262" s="297"/>
      <c r="AA262" s="297"/>
      <c r="AB262" s="297"/>
    </row>
    <row r="263" spans="1:28" ht="12.75">
      <c r="A263" s="298" t="s">
        <v>6147</v>
      </c>
      <c r="B263" s="294" t="s">
        <v>6148</v>
      </c>
      <c r="C263" s="45" t="s">
        <v>216</v>
      </c>
      <c r="D263" s="45" t="s">
        <v>4647</v>
      </c>
      <c r="E263" s="299">
        <v>43134</v>
      </c>
      <c r="F263" s="294" t="s">
        <v>2521</v>
      </c>
      <c r="G263" s="300" t="s">
        <v>114</v>
      </c>
      <c r="H263" s="300" t="s">
        <v>223</v>
      </c>
      <c r="I263" s="294"/>
      <c r="J263" s="294" t="s">
        <v>5381</v>
      </c>
      <c r="K263" s="294" t="s">
        <v>6139</v>
      </c>
      <c r="L263" s="295"/>
      <c r="M263" s="294" t="s">
        <v>4652</v>
      </c>
      <c r="N263" s="295" t="b">
        <f>IF(AND(G263:G265=DATOS!C$9,H263:H265=DATOS!B$4),ROW(G263:G265))</f>
        <v>0</v>
      </c>
      <c r="O263" s="296"/>
      <c r="P263" s="297"/>
      <c r="Q263" s="297"/>
      <c r="R263" s="297"/>
      <c r="S263" s="297"/>
      <c r="T263" s="297"/>
      <c r="U263" s="297"/>
      <c r="V263" s="297"/>
      <c r="W263" s="297"/>
      <c r="X263" s="297"/>
      <c r="Y263" s="297"/>
      <c r="Z263" s="297"/>
      <c r="AA263" s="297"/>
      <c r="AB263" s="297"/>
    </row>
    <row r="264" spans="1:28" ht="12.75">
      <c r="A264" s="298" t="s">
        <v>6151</v>
      </c>
      <c r="B264" s="294" t="s">
        <v>5019</v>
      </c>
      <c r="C264" s="45" t="s">
        <v>4746</v>
      </c>
      <c r="D264" s="45" t="s">
        <v>4789</v>
      </c>
      <c r="E264" s="299">
        <v>43136</v>
      </c>
      <c r="F264" s="337" t="s">
        <v>6154</v>
      </c>
      <c r="G264" s="300" t="s">
        <v>271</v>
      </c>
      <c r="H264" s="300" t="s">
        <v>223</v>
      </c>
      <c r="I264" s="294" t="s">
        <v>226</v>
      </c>
      <c r="J264" s="294" t="s">
        <v>6155</v>
      </c>
      <c r="K264" s="294" t="s">
        <v>6155</v>
      </c>
      <c r="L264" s="295"/>
      <c r="M264" s="294" t="s">
        <v>5706</v>
      </c>
      <c r="N264" s="295" t="b">
        <f>IF(AND(G264:G266=DATOS!C$9,H264:H266=DATOS!B$4),ROW(G264:G266))</f>
        <v>0</v>
      </c>
      <c r="O264" s="296"/>
      <c r="P264" s="297"/>
      <c r="Q264" s="297"/>
      <c r="R264" s="297"/>
      <c r="S264" s="297"/>
      <c r="T264" s="297"/>
      <c r="U264" s="297"/>
      <c r="V264" s="297"/>
      <c r="W264" s="297"/>
      <c r="X264" s="297"/>
      <c r="Y264" s="297"/>
      <c r="Z264" s="297"/>
      <c r="AA264" s="297"/>
      <c r="AB264" s="297"/>
    </row>
    <row r="265" spans="1:28" ht="12.75">
      <c r="A265" s="298" t="s">
        <v>5276</v>
      </c>
      <c r="B265" s="294" t="s">
        <v>5277</v>
      </c>
      <c r="C265" s="45" t="s">
        <v>216</v>
      </c>
      <c r="D265" s="45" t="s">
        <v>4789</v>
      </c>
      <c r="E265" s="299">
        <v>43136</v>
      </c>
      <c r="F265" s="294" t="s">
        <v>6159</v>
      </c>
      <c r="G265" s="300" t="s">
        <v>271</v>
      </c>
      <c r="H265" s="300" t="s">
        <v>223</v>
      </c>
      <c r="I265" s="294" t="s">
        <v>226</v>
      </c>
      <c r="J265" s="294" t="s">
        <v>5443</v>
      </c>
      <c r="K265" s="294" t="s">
        <v>5443</v>
      </c>
      <c r="L265" s="295"/>
      <c r="M265" s="294" t="s">
        <v>5706</v>
      </c>
      <c r="N265" s="295" t="b">
        <f>IF(AND(G265:G267=DATOS!C$9,H265:H267=DATOS!B$4),ROW(G265:G267))</f>
        <v>0</v>
      </c>
      <c r="O265" s="296"/>
      <c r="P265" s="297"/>
      <c r="Q265" s="297"/>
      <c r="R265" s="297"/>
      <c r="S265" s="297"/>
      <c r="T265" s="297"/>
      <c r="U265" s="297"/>
      <c r="V265" s="297"/>
      <c r="W265" s="297"/>
      <c r="X265" s="297"/>
      <c r="Y265" s="297"/>
      <c r="Z265" s="297"/>
      <c r="AA265" s="297"/>
      <c r="AB265" s="297"/>
    </row>
    <row r="266" spans="1:28" ht="12.75">
      <c r="A266" s="298" t="s">
        <v>6162</v>
      </c>
      <c r="B266" s="294" t="s">
        <v>6163</v>
      </c>
      <c r="C266" s="45" t="s">
        <v>942</v>
      </c>
      <c r="D266" s="45" t="s">
        <v>4798</v>
      </c>
      <c r="E266" s="299">
        <v>43136</v>
      </c>
      <c r="F266" s="294" t="s">
        <v>4955</v>
      </c>
      <c r="G266" s="300" t="s">
        <v>362</v>
      </c>
      <c r="H266" s="300" t="s">
        <v>223</v>
      </c>
      <c r="I266" s="294" t="s">
        <v>226</v>
      </c>
      <c r="J266" s="294" t="s">
        <v>6164</v>
      </c>
      <c r="K266" s="294" t="s">
        <v>4958</v>
      </c>
      <c r="L266" s="295"/>
      <c r="M266" s="294" t="s">
        <v>4841</v>
      </c>
      <c r="N266" s="295" t="b">
        <f>IF(AND(G266:G268=DATOS!C$9,H266:H268=DATOS!B$4),ROW(G266:G268))</f>
        <v>0</v>
      </c>
      <c r="O266" s="296"/>
      <c r="P266" s="297"/>
      <c r="Q266" s="297"/>
      <c r="R266" s="297"/>
      <c r="S266" s="297"/>
      <c r="T266" s="297"/>
      <c r="U266" s="297"/>
      <c r="V266" s="297"/>
      <c r="W266" s="297"/>
      <c r="X266" s="297"/>
      <c r="Y266" s="297"/>
      <c r="Z266" s="297"/>
      <c r="AA266" s="297"/>
      <c r="AB266" s="297"/>
    </row>
    <row r="267" spans="1:28" ht="12.75">
      <c r="A267" s="298" t="s">
        <v>6167</v>
      </c>
      <c r="B267" s="294" t="s">
        <v>6168</v>
      </c>
      <c r="C267" s="45" t="s">
        <v>90</v>
      </c>
      <c r="D267" s="45" t="s">
        <v>4798</v>
      </c>
      <c r="E267" s="299">
        <v>43136</v>
      </c>
      <c r="F267" s="294" t="s">
        <v>6169</v>
      </c>
      <c r="G267" s="300" t="s">
        <v>114</v>
      </c>
      <c r="H267" s="300" t="s">
        <v>223</v>
      </c>
      <c r="I267" s="294" t="s">
        <v>226</v>
      </c>
      <c r="J267" s="294" t="s">
        <v>6170</v>
      </c>
      <c r="K267" s="294" t="s">
        <v>6171</v>
      </c>
      <c r="L267" s="295"/>
      <c r="M267" s="294" t="s">
        <v>4841</v>
      </c>
      <c r="N267" s="295" t="b">
        <f>IF(AND(G267:G269=DATOS!C$9,H267:H269=DATOS!B$4),ROW(G267:G269))</f>
        <v>0</v>
      </c>
      <c r="O267" s="296"/>
      <c r="P267" s="297"/>
      <c r="Q267" s="297"/>
      <c r="R267" s="297"/>
      <c r="S267" s="297"/>
      <c r="T267" s="297"/>
      <c r="U267" s="297"/>
      <c r="V267" s="297"/>
      <c r="W267" s="297"/>
      <c r="X267" s="297"/>
      <c r="Y267" s="297"/>
      <c r="Z267" s="297"/>
      <c r="AA267" s="297"/>
      <c r="AB267" s="297"/>
    </row>
    <row r="268" spans="1:28" ht="12.75">
      <c r="A268" s="298" t="s">
        <v>6172</v>
      </c>
      <c r="B268" s="294" t="s">
        <v>6173</v>
      </c>
      <c r="C268" s="45" t="s">
        <v>5151</v>
      </c>
      <c r="D268" s="45" t="s">
        <v>4798</v>
      </c>
      <c r="E268" s="299">
        <v>43136</v>
      </c>
      <c r="F268" s="294" t="s">
        <v>6175</v>
      </c>
      <c r="G268" s="300" t="s">
        <v>362</v>
      </c>
      <c r="H268" s="300" t="s">
        <v>223</v>
      </c>
      <c r="I268" s="294" t="s">
        <v>226</v>
      </c>
      <c r="J268" s="294" t="s">
        <v>6176</v>
      </c>
      <c r="K268" s="295"/>
      <c r="L268" s="295"/>
      <c r="M268" s="295"/>
      <c r="N268" s="295" t="b">
        <f>IF(AND(G268:G270=DATOS!C$9,H268:H270=DATOS!B$4),ROW(G268:G270))</f>
        <v>0</v>
      </c>
      <c r="O268" s="296"/>
      <c r="P268" s="297"/>
      <c r="Q268" s="297"/>
      <c r="R268" s="297"/>
      <c r="S268" s="297"/>
      <c r="T268" s="297"/>
      <c r="U268" s="297"/>
      <c r="V268" s="297"/>
      <c r="W268" s="297"/>
      <c r="X268" s="297"/>
      <c r="Y268" s="297"/>
      <c r="Z268" s="297"/>
      <c r="AA268" s="297"/>
      <c r="AB268" s="297"/>
    </row>
    <row r="269" spans="1:28" ht="12.75">
      <c r="A269" s="298" t="s">
        <v>6178</v>
      </c>
      <c r="B269" s="294" t="s">
        <v>6179</v>
      </c>
      <c r="C269" s="45" t="s">
        <v>6181</v>
      </c>
      <c r="D269" s="45" t="s">
        <v>4798</v>
      </c>
      <c r="E269" s="299">
        <v>43136</v>
      </c>
      <c r="F269" s="294" t="s">
        <v>6182</v>
      </c>
      <c r="G269" s="300" t="s">
        <v>114</v>
      </c>
      <c r="H269" s="300" t="s">
        <v>118</v>
      </c>
      <c r="I269" s="294" t="s">
        <v>226</v>
      </c>
      <c r="J269" s="294" t="s">
        <v>6090</v>
      </c>
      <c r="K269" s="295"/>
      <c r="L269" s="295"/>
      <c r="M269" s="295"/>
      <c r="N269" s="295" t="b">
        <f>IF(AND(G269:G271=DATOS!C$9,H269:H271=DATOS!B$4),ROW(G269:G271))</f>
        <v>0</v>
      </c>
      <c r="O269" s="296"/>
      <c r="P269" s="297"/>
      <c r="Q269" s="297"/>
      <c r="R269" s="297"/>
      <c r="S269" s="297"/>
      <c r="T269" s="297"/>
      <c r="U269" s="297"/>
      <c r="V269" s="297"/>
      <c r="W269" s="297"/>
      <c r="X269" s="297"/>
      <c r="Y269" s="297"/>
      <c r="Z269" s="297"/>
      <c r="AA269" s="297"/>
      <c r="AB269" s="297"/>
    </row>
    <row r="270" spans="1:28" ht="12.75">
      <c r="A270" s="298" t="s">
        <v>6184</v>
      </c>
      <c r="B270" s="294" t="s">
        <v>6185</v>
      </c>
      <c r="C270" s="45" t="s">
        <v>90</v>
      </c>
      <c r="D270" s="45" t="s">
        <v>4798</v>
      </c>
      <c r="E270" s="299">
        <v>43136</v>
      </c>
      <c r="F270" s="294" t="s">
        <v>6186</v>
      </c>
      <c r="G270" s="300" t="s">
        <v>271</v>
      </c>
      <c r="H270" s="300" t="s">
        <v>118</v>
      </c>
      <c r="I270" s="294" t="s">
        <v>226</v>
      </c>
      <c r="J270" s="294" t="s">
        <v>4780</v>
      </c>
      <c r="K270" s="294" t="s">
        <v>4780</v>
      </c>
      <c r="L270" s="295"/>
      <c r="M270" s="295"/>
      <c r="N270" s="295" t="b">
        <f>IF(AND(G270:G272=DATOS!C$9,H270:H272=DATOS!B$4),ROW(G270:G272))</f>
        <v>0</v>
      </c>
      <c r="O270" s="296"/>
      <c r="P270" s="297"/>
      <c r="Q270" s="297"/>
      <c r="R270" s="297"/>
      <c r="S270" s="297"/>
      <c r="T270" s="297"/>
      <c r="U270" s="297"/>
      <c r="V270" s="297"/>
      <c r="W270" s="297"/>
      <c r="X270" s="297"/>
      <c r="Y270" s="297"/>
      <c r="Z270" s="297"/>
      <c r="AA270" s="297"/>
      <c r="AB270" s="297"/>
    </row>
    <row r="271" spans="1:28" ht="12.75">
      <c r="A271" s="298" t="s">
        <v>6189</v>
      </c>
      <c r="B271" s="350" t="s">
        <v>6190</v>
      </c>
      <c r="C271" s="309" t="s">
        <v>6191</v>
      </c>
      <c r="D271" s="45" t="s">
        <v>4647</v>
      </c>
      <c r="E271" s="299">
        <v>43137</v>
      </c>
      <c r="F271" s="294" t="s">
        <v>1259</v>
      </c>
      <c r="G271" s="300" t="s">
        <v>362</v>
      </c>
      <c r="H271" s="300" t="s">
        <v>223</v>
      </c>
      <c r="I271" s="294" t="s">
        <v>226</v>
      </c>
      <c r="J271" s="294" t="s">
        <v>1259</v>
      </c>
      <c r="K271" s="294" t="s">
        <v>6192</v>
      </c>
      <c r="L271" s="295"/>
      <c r="M271" s="295"/>
      <c r="N271" s="295" t="b">
        <f>IF(AND(G271:G273=DATOS!C$9,H271:H273=DATOS!B$4),ROW(G271:G273))</f>
        <v>0</v>
      </c>
      <c r="O271" s="296"/>
      <c r="P271" s="297"/>
      <c r="Q271" s="297"/>
      <c r="R271" s="297"/>
      <c r="S271" s="297"/>
      <c r="T271" s="297"/>
      <c r="U271" s="297"/>
      <c r="V271" s="297"/>
      <c r="W271" s="297"/>
      <c r="X271" s="297"/>
      <c r="Y271" s="297"/>
      <c r="Z271" s="297"/>
      <c r="AA271" s="297"/>
      <c r="AB271" s="297"/>
    </row>
    <row r="272" spans="1:28" ht="12.75">
      <c r="A272" s="298" t="s">
        <v>6195</v>
      </c>
      <c r="B272" s="294" t="s">
        <v>6196</v>
      </c>
      <c r="C272" s="45" t="s">
        <v>414</v>
      </c>
      <c r="D272" s="45" t="s">
        <v>4647</v>
      </c>
      <c r="E272" s="299">
        <v>43137</v>
      </c>
      <c r="F272" s="294" t="s">
        <v>6199</v>
      </c>
      <c r="G272" s="300" t="s">
        <v>114</v>
      </c>
      <c r="H272" s="300" t="s">
        <v>223</v>
      </c>
      <c r="I272" s="294" t="s">
        <v>226</v>
      </c>
      <c r="J272" s="294" t="s">
        <v>6200</v>
      </c>
      <c r="K272" s="335" t="s">
        <v>6201</v>
      </c>
      <c r="L272" s="295"/>
      <c r="M272" s="294" t="s">
        <v>4652</v>
      </c>
      <c r="N272" s="295" t="b">
        <f>IF(AND(G272:G274=DATOS!C$9,H272:H274=DATOS!B$4),ROW(G272:G274))</f>
        <v>0</v>
      </c>
      <c r="O272" s="296"/>
      <c r="P272" s="297"/>
      <c r="Q272" s="297"/>
      <c r="R272" s="297"/>
      <c r="S272" s="297"/>
      <c r="T272" s="297"/>
      <c r="U272" s="297"/>
      <c r="V272" s="297"/>
      <c r="W272" s="297"/>
      <c r="X272" s="297"/>
      <c r="Y272" s="297"/>
      <c r="Z272" s="297"/>
      <c r="AA272" s="297"/>
      <c r="AB272" s="297"/>
    </row>
    <row r="273" spans="1:28" ht="12.75">
      <c r="A273" s="298" t="s">
        <v>6126</v>
      </c>
      <c r="B273" s="294" t="s">
        <v>6127</v>
      </c>
      <c r="C273" s="45" t="s">
        <v>478</v>
      </c>
      <c r="D273" s="45" t="s">
        <v>4647</v>
      </c>
      <c r="E273" s="299">
        <v>43137</v>
      </c>
      <c r="F273" s="294" t="s">
        <v>4736</v>
      </c>
      <c r="G273" s="300" t="s">
        <v>114</v>
      </c>
      <c r="H273" s="300" t="s">
        <v>223</v>
      </c>
      <c r="I273" s="294" t="s">
        <v>226</v>
      </c>
      <c r="J273" s="294" t="s">
        <v>4698</v>
      </c>
      <c r="K273" s="294" t="s">
        <v>5839</v>
      </c>
      <c r="L273" s="295"/>
      <c r="M273" s="294" t="s">
        <v>4652</v>
      </c>
      <c r="N273" s="295" t="b">
        <f>IF(AND(G273:G275=DATOS!C$9,H273:H275=DATOS!B$4),ROW(G273:G275))</f>
        <v>0</v>
      </c>
      <c r="O273" s="296"/>
      <c r="P273" s="297"/>
      <c r="Q273" s="297"/>
      <c r="R273" s="297"/>
      <c r="S273" s="297"/>
      <c r="T273" s="297"/>
      <c r="U273" s="297"/>
      <c r="V273" s="297"/>
      <c r="W273" s="297"/>
      <c r="X273" s="297"/>
      <c r="Y273" s="297"/>
      <c r="Z273" s="297"/>
      <c r="AA273" s="297"/>
      <c r="AB273" s="297"/>
    </row>
    <row r="274" spans="1:28" ht="12.75">
      <c r="A274" s="298" t="s">
        <v>5498</v>
      </c>
      <c r="B274" s="294" t="s">
        <v>5499</v>
      </c>
      <c r="C274" s="45" t="s">
        <v>5232</v>
      </c>
      <c r="D274" s="45" t="s">
        <v>4647</v>
      </c>
      <c r="E274" s="299">
        <v>43137</v>
      </c>
      <c r="F274" s="294" t="s">
        <v>1259</v>
      </c>
      <c r="G274" s="300" t="s">
        <v>362</v>
      </c>
      <c r="H274" s="300" t="s">
        <v>223</v>
      </c>
      <c r="I274" s="294" t="s">
        <v>226</v>
      </c>
      <c r="J274" s="294" t="s">
        <v>1259</v>
      </c>
      <c r="K274" s="294" t="s">
        <v>1259</v>
      </c>
      <c r="L274" s="295"/>
      <c r="M274" s="295"/>
      <c r="N274" s="295" t="b">
        <f>IF(AND(G274:G276=DATOS!C$9,H274:H276=DATOS!B$4),ROW(G274:G276))</f>
        <v>0</v>
      </c>
      <c r="O274" s="296"/>
      <c r="P274" s="297"/>
      <c r="Q274" s="297"/>
      <c r="R274" s="297"/>
      <c r="S274" s="297"/>
      <c r="T274" s="297"/>
      <c r="U274" s="297"/>
      <c r="V274" s="297"/>
      <c r="W274" s="297"/>
      <c r="X274" s="297"/>
      <c r="Y274" s="297"/>
      <c r="Z274" s="297"/>
      <c r="AA274" s="297"/>
      <c r="AB274" s="297"/>
    </row>
    <row r="275" spans="1:28" ht="12.75">
      <c r="A275" s="298" t="s">
        <v>5986</v>
      </c>
      <c r="B275" s="350" t="s">
        <v>5987</v>
      </c>
      <c r="C275" s="45" t="s">
        <v>5302</v>
      </c>
      <c r="D275" s="45" t="s">
        <v>4647</v>
      </c>
      <c r="E275" s="299">
        <v>43137</v>
      </c>
      <c r="F275" s="294" t="s">
        <v>6207</v>
      </c>
      <c r="G275" s="300" t="s">
        <v>114</v>
      </c>
      <c r="H275" s="300" t="s">
        <v>223</v>
      </c>
      <c r="I275" s="294"/>
      <c r="J275" s="294" t="s">
        <v>6208</v>
      </c>
      <c r="K275" s="294" t="s">
        <v>6209</v>
      </c>
      <c r="L275" s="295"/>
      <c r="M275" s="294" t="s">
        <v>4652</v>
      </c>
      <c r="N275" s="295" t="b">
        <f>IF(AND(G275:G277=DATOS!C$9,H275:H277=DATOS!B$4),ROW(G275:G277))</f>
        <v>0</v>
      </c>
      <c r="O275" s="296"/>
      <c r="P275" s="297"/>
      <c r="Q275" s="297"/>
      <c r="R275" s="297"/>
      <c r="S275" s="297"/>
      <c r="T275" s="297"/>
      <c r="U275" s="297"/>
      <c r="V275" s="297"/>
      <c r="W275" s="297"/>
      <c r="X275" s="297"/>
      <c r="Y275" s="297"/>
      <c r="Z275" s="297"/>
      <c r="AA275" s="297"/>
      <c r="AB275" s="297"/>
    </row>
    <row r="276" spans="1:28" ht="12.75">
      <c r="A276" s="298" t="s">
        <v>6052</v>
      </c>
      <c r="B276" s="350" t="s">
        <v>6053</v>
      </c>
      <c r="C276" s="45" t="s">
        <v>4746</v>
      </c>
      <c r="D276" s="45" t="s">
        <v>4647</v>
      </c>
      <c r="E276" s="299">
        <v>43137</v>
      </c>
      <c r="F276" s="294" t="s">
        <v>6207</v>
      </c>
      <c r="G276" s="300" t="s">
        <v>114</v>
      </c>
      <c r="H276" s="300" t="s">
        <v>223</v>
      </c>
      <c r="I276" s="294"/>
      <c r="J276" s="294" t="s">
        <v>6208</v>
      </c>
      <c r="K276" s="294" t="s">
        <v>5421</v>
      </c>
      <c r="L276" s="295"/>
      <c r="M276" s="294" t="s">
        <v>4652</v>
      </c>
      <c r="N276" s="295" t="b">
        <f>IF(AND(G276:G278=DATOS!C$9,H276:H278=DATOS!B$4),ROW(G276:G278))</f>
        <v>0</v>
      </c>
      <c r="O276" s="296"/>
      <c r="P276" s="297"/>
      <c r="Q276" s="297"/>
      <c r="R276" s="297"/>
      <c r="S276" s="297"/>
      <c r="T276" s="297"/>
      <c r="U276" s="297"/>
      <c r="V276" s="297"/>
      <c r="W276" s="297"/>
      <c r="X276" s="297"/>
      <c r="Y276" s="297"/>
      <c r="Z276" s="297"/>
      <c r="AA276" s="297"/>
      <c r="AB276" s="297"/>
    </row>
    <row r="277" spans="1:28" ht="12.75">
      <c r="A277" s="298" t="s">
        <v>4685</v>
      </c>
      <c r="B277" s="294" t="s">
        <v>4686</v>
      </c>
      <c r="C277" s="45" t="s">
        <v>701</v>
      </c>
      <c r="D277" s="45" t="s">
        <v>4647</v>
      </c>
      <c r="E277" s="299">
        <v>43137</v>
      </c>
      <c r="F277" s="294" t="s">
        <v>6215</v>
      </c>
      <c r="G277" s="300" t="s">
        <v>271</v>
      </c>
      <c r="H277" s="300" t="s">
        <v>118</v>
      </c>
      <c r="I277" s="294"/>
      <c r="J277" s="294" t="s">
        <v>4780</v>
      </c>
      <c r="K277" s="294" t="s">
        <v>4780</v>
      </c>
      <c r="L277" s="295"/>
      <c r="M277" s="295"/>
      <c r="N277" s="295" t="b">
        <f>IF(AND(G277:G279=DATOS!C$9,H277:H279=DATOS!B$4),ROW(G277:G279))</f>
        <v>0</v>
      </c>
      <c r="O277" s="296"/>
      <c r="P277" s="297"/>
      <c r="Q277" s="297"/>
      <c r="R277" s="297"/>
      <c r="S277" s="297"/>
      <c r="T277" s="297"/>
      <c r="U277" s="297"/>
      <c r="V277" s="297"/>
      <c r="W277" s="297"/>
      <c r="X277" s="297"/>
      <c r="Y277" s="297"/>
      <c r="Z277" s="297"/>
      <c r="AA277" s="297"/>
      <c r="AB277" s="297"/>
    </row>
    <row r="278" spans="1:28" ht="12.75">
      <c r="A278" s="298" t="s">
        <v>6119</v>
      </c>
      <c r="B278" s="294" t="s">
        <v>4890</v>
      </c>
      <c r="C278" s="45" t="s">
        <v>4491</v>
      </c>
      <c r="D278" s="45" t="s">
        <v>4789</v>
      </c>
      <c r="E278" s="299">
        <v>43137</v>
      </c>
      <c r="F278" s="294" t="s">
        <v>6219</v>
      </c>
      <c r="G278" s="300" t="s">
        <v>271</v>
      </c>
      <c r="H278" s="300" t="s">
        <v>118</v>
      </c>
      <c r="I278" s="294" t="s">
        <v>226</v>
      </c>
      <c r="J278" s="294" t="s">
        <v>4780</v>
      </c>
      <c r="K278" s="294" t="s">
        <v>4780</v>
      </c>
      <c r="L278" s="295"/>
      <c r="M278" s="294" t="s">
        <v>5706</v>
      </c>
      <c r="N278" s="295" t="b">
        <f>IF(AND(G278:G280=DATOS!C$9,H278:H280=DATOS!B$4),ROW(G278:G280))</f>
        <v>0</v>
      </c>
      <c r="O278" s="296"/>
      <c r="P278" s="297"/>
      <c r="Q278" s="297"/>
      <c r="R278" s="297"/>
      <c r="S278" s="297"/>
      <c r="T278" s="297"/>
      <c r="U278" s="297"/>
      <c r="V278" s="297"/>
      <c r="W278" s="297"/>
      <c r="X278" s="297"/>
      <c r="Y278" s="297"/>
      <c r="Z278" s="297"/>
      <c r="AA278" s="297"/>
      <c r="AB278" s="297"/>
    </row>
    <row r="279" spans="1:28" ht="12.75">
      <c r="A279" s="298" t="s">
        <v>5317</v>
      </c>
      <c r="B279" s="294" t="s">
        <v>5318</v>
      </c>
      <c r="C279" s="45" t="s">
        <v>216</v>
      </c>
      <c r="D279" s="45" t="s">
        <v>4647</v>
      </c>
      <c r="E279" s="299">
        <v>43127</v>
      </c>
      <c r="F279" s="294" t="s">
        <v>5714</v>
      </c>
      <c r="G279" s="300" t="s">
        <v>271</v>
      </c>
      <c r="H279" s="300" t="s">
        <v>118</v>
      </c>
      <c r="I279" s="294"/>
      <c r="J279" s="294" t="s">
        <v>5078</v>
      </c>
      <c r="K279" s="294" t="s">
        <v>5078</v>
      </c>
      <c r="L279" s="295"/>
      <c r="M279" s="295"/>
      <c r="N279" s="295" t="b">
        <f>IF(AND(G279:G281=DATOS!C$9,H279:H281=DATOS!B$4),ROW(G279:G281))</f>
        <v>0</v>
      </c>
      <c r="O279" s="296"/>
      <c r="P279" s="297"/>
      <c r="Q279" s="297"/>
      <c r="R279" s="297"/>
      <c r="S279" s="297"/>
      <c r="T279" s="297"/>
      <c r="U279" s="297"/>
      <c r="V279" s="297"/>
      <c r="W279" s="297"/>
      <c r="X279" s="297"/>
      <c r="Y279" s="297"/>
      <c r="Z279" s="297"/>
      <c r="AA279" s="297"/>
      <c r="AB279" s="297"/>
    </row>
    <row r="280" spans="1:28" ht="14.25">
      <c r="A280" s="352" t="s">
        <v>6224</v>
      </c>
      <c r="B280" s="294" t="s">
        <v>6227</v>
      </c>
      <c r="C280" s="45" t="s">
        <v>90</v>
      </c>
      <c r="D280" s="45" t="s">
        <v>4789</v>
      </c>
      <c r="E280" s="299">
        <v>43137</v>
      </c>
      <c r="F280" s="294" t="s">
        <v>6219</v>
      </c>
      <c r="G280" s="300" t="s">
        <v>271</v>
      </c>
      <c r="H280" s="300" t="s">
        <v>118</v>
      </c>
      <c r="I280" s="294" t="s">
        <v>226</v>
      </c>
      <c r="J280" s="294" t="s">
        <v>4780</v>
      </c>
      <c r="K280" s="294" t="s">
        <v>4780</v>
      </c>
      <c r="L280" s="295"/>
      <c r="M280" s="294" t="s">
        <v>5706</v>
      </c>
      <c r="N280" s="295" t="b">
        <f>IF(AND(G280:G282=DATOS!C$9,H280:H282=DATOS!B$4),ROW(G280:G282))</f>
        <v>0</v>
      </c>
      <c r="O280" s="296"/>
      <c r="P280" s="297"/>
      <c r="Q280" s="297"/>
      <c r="R280" s="297"/>
      <c r="S280" s="297"/>
      <c r="T280" s="297"/>
      <c r="U280" s="297"/>
      <c r="V280" s="297"/>
      <c r="W280" s="297"/>
      <c r="X280" s="297"/>
      <c r="Y280" s="297"/>
      <c r="Z280" s="297"/>
      <c r="AA280" s="297"/>
      <c r="AB280" s="297"/>
    </row>
    <row r="281" spans="1:28" ht="12.75">
      <c r="A281" s="298" t="s">
        <v>1025</v>
      </c>
      <c r="B281" s="294" t="s">
        <v>5117</v>
      </c>
      <c r="C281" s="45" t="s">
        <v>478</v>
      </c>
      <c r="D281" s="45" t="s">
        <v>4789</v>
      </c>
      <c r="E281" s="299">
        <v>43137</v>
      </c>
      <c r="F281" s="294" t="s">
        <v>6229</v>
      </c>
      <c r="G281" s="300" t="s">
        <v>271</v>
      </c>
      <c r="H281" s="300" t="s">
        <v>118</v>
      </c>
      <c r="I281" s="294" t="s">
        <v>226</v>
      </c>
      <c r="J281" s="294" t="s">
        <v>4780</v>
      </c>
      <c r="K281" s="294" t="s">
        <v>4780</v>
      </c>
      <c r="L281" s="295"/>
      <c r="M281" s="295"/>
      <c r="N281" s="295" t="b">
        <f>IF(AND(G281:G283=DATOS!C$9,H281:H283=DATOS!B$4),ROW(G281:G283))</f>
        <v>0</v>
      </c>
      <c r="O281" s="296"/>
      <c r="P281" s="297"/>
      <c r="Q281" s="297"/>
      <c r="R281" s="297"/>
      <c r="S281" s="297"/>
      <c r="T281" s="297"/>
      <c r="U281" s="297"/>
      <c r="V281" s="297"/>
      <c r="W281" s="297"/>
      <c r="X281" s="297"/>
      <c r="Y281" s="297"/>
      <c r="Z281" s="297"/>
      <c r="AA281" s="297"/>
      <c r="AB281" s="297"/>
    </row>
    <row r="282" spans="1:28" ht="12.75">
      <c r="A282" s="298" t="s">
        <v>6232</v>
      </c>
      <c r="B282" s="294" t="s">
        <v>6168</v>
      </c>
      <c r="C282" s="45" t="s">
        <v>90</v>
      </c>
      <c r="D282" s="45" t="s">
        <v>4647</v>
      </c>
      <c r="E282" s="299">
        <v>43138</v>
      </c>
      <c r="F282" s="294" t="s">
        <v>5401</v>
      </c>
      <c r="G282" s="300" t="s">
        <v>114</v>
      </c>
      <c r="H282" s="300" t="s">
        <v>223</v>
      </c>
      <c r="I282" s="294"/>
      <c r="J282" s="294" t="s">
        <v>6090</v>
      </c>
      <c r="K282" s="335" t="s">
        <v>5421</v>
      </c>
      <c r="L282" s="295"/>
      <c r="M282" s="184" t="s">
        <v>4652</v>
      </c>
      <c r="N282" s="295" t="b">
        <f>IF(AND(G282:G284=DATOS!C$9,H282:H284=DATOS!B$4),ROW(G282:G284))</f>
        <v>0</v>
      </c>
      <c r="O282" s="296"/>
      <c r="P282" s="297"/>
      <c r="Q282" s="297"/>
      <c r="R282" s="297"/>
      <c r="S282" s="297"/>
      <c r="T282" s="297"/>
      <c r="U282" s="297"/>
      <c r="V282" s="297"/>
      <c r="W282" s="297"/>
      <c r="X282" s="297"/>
      <c r="Y282" s="297"/>
      <c r="Z282" s="297"/>
      <c r="AA282" s="297"/>
      <c r="AB282" s="297"/>
    </row>
    <row r="283" spans="1:28" ht="12.75">
      <c r="A283" s="298" t="s">
        <v>505</v>
      </c>
      <c r="B283" s="294" t="s">
        <v>507</v>
      </c>
      <c r="C283" s="45" t="s">
        <v>90</v>
      </c>
      <c r="D283" s="45" t="s">
        <v>4647</v>
      </c>
      <c r="E283" s="299">
        <v>43138</v>
      </c>
      <c r="F283" s="294" t="s">
        <v>6235</v>
      </c>
      <c r="G283" s="300" t="s">
        <v>114</v>
      </c>
      <c r="H283" s="300" t="s">
        <v>118</v>
      </c>
      <c r="I283" s="294"/>
      <c r="J283" s="294" t="s">
        <v>6236</v>
      </c>
      <c r="K283" s="294" t="s">
        <v>6237</v>
      </c>
      <c r="L283" s="295"/>
      <c r="M283" s="295"/>
      <c r="N283" s="295" t="b">
        <f>IF(AND(G283:G285=DATOS!C$9,H283:H285=DATOS!B$4),ROW(G283:G285))</f>
        <v>0</v>
      </c>
      <c r="O283" s="296"/>
      <c r="P283" s="297"/>
      <c r="Q283" s="297"/>
      <c r="R283" s="297"/>
      <c r="S283" s="297"/>
      <c r="T283" s="297"/>
      <c r="U283" s="297"/>
      <c r="V283" s="297"/>
      <c r="W283" s="297"/>
      <c r="X283" s="297"/>
      <c r="Y283" s="297"/>
      <c r="Z283" s="297"/>
      <c r="AA283" s="297"/>
      <c r="AB283" s="297"/>
    </row>
    <row r="284" spans="1:28" ht="12.75">
      <c r="A284" s="298" t="s">
        <v>6067</v>
      </c>
      <c r="B284" s="294" t="s">
        <v>5150</v>
      </c>
      <c r="C284" s="45" t="s">
        <v>5151</v>
      </c>
      <c r="D284" s="45" t="s">
        <v>4647</v>
      </c>
      <c r="E284" s="299">
        <v>43138</v>
      </c>
      <c r="F284" s="294" t="s">
        <v>1259</v>
      </c>
      <c r="G284" s="300" t="s">
        <v>362</v>
      </c>
      <c r="H284" s="300" t="s">
        <v>223</v>
      </c>
      <c r="I284" s="294"/>
      <c r="J284" s="294" t="s">
        <v>6242</v>
      </c>
      <c r="K284" s="294" t="s">
        <v>6242</v>
      </c>
      <c r="L284" s="295"/>
      <c r="M284" s="295"/>
      <c r="N284" s="295" t="b">
        <f>IF(AND(G284:G286=DATOS!C$9,H284:H286=DATOS!B$4),ROW(G284:G286))</f>
        <v>0</v>
      </c>
      <c r="O284" s="296"/>
      <c r="P284" s="297"/>
      <c r="Q284" s="297"/>
      <c r="R284" s="297"/>
      <c r="S284" s="297"/>
      <c r="T284" s="297"/>
      <c r="U284" s="297"/>
      <c r="V284" s="297"/>
      <c r="W284" s="297"/>
      <c r="X284" s="297"/>
      <c r="Y284" s="297"/>
      <c r="Z284" s="297"/>
      <c r="AA284" s="297"/>
      <c r="AB284" s="297"/>
    </row>
    <row r="285" spans="1:28" ht="12.75">
      <c r="A285" s="298" t="s">
        <v>5300</v>
      </c>
      <c r="B285" s="294" t="s">
        <v>5301</v>
      </c>
      <c r="C285" s="45" t="s">
        <v>5302</v>
      </c>
      <c r="D285" s="45" t="s">
        <v>4647</v>
      </c>
      <c r="E285" s="299">
        <v>43138</v>
      </c>
      <c r="F285" s="294" t="s">
        <v>5667</v>
      </c>
      <c r="G285" s="298" t="s">
        <v>114</v>
      </c>
      <c r="H285" s="300" t="s">
        <v>223</v>
      </c>
      <c r="I285" s="295"/>
      <c r="J285" s="294" t="s">
        <v>6245</v>
      </c>
      <c r="K285" s="294" t="s">
        <v>5839</v>
      </c>
      <c r="L285" s="295"/>
      <c r="M285" s="294" t="s">
        <v>4652</v>
      </c>
      <c r="N285" s="295" t="b">
        <f>IF(AND(G285:G287=DATOS!C$9,H285:H287=DATOS!B$4),ROW(G285:G287))</f>
        <v>0</v>
      </c>
      <c r="O285" s="296"/>
      <c r="P285" s="297"/>
      <c r="Q285" s="297"/>
      <c r="R285" s="297"/>
      <c r="S285" s="297"/>
      <c r="T285" s="297"/>
      <c r="U285" s="297"/>
      <c r="V285" s="297"/>
      <c r="W285" s="297"/>
      <c r="X285" s="297"/>
      <c r="Y285" s="297"/>
      <c r="Z285" s="297"/>
      <c r="AA285" s="297"/>
      <c r="AB285" s="297"/>
    </row>
    <row r="286" spans="1:28" ht="12.75">
      <c r="A286" s="298" t="s">
        <v>6249</v>
      </c>
      <c r="B286" s="294" t="s">
        <v>6250</v>
      </c>
      <c r="C286" s="45" t="s">
        <v>216</v>
      </c>
      <c r="D286" s="45" t="s">
        <v>4647</v>
      </c>
      <c r="E286" s="299">
        <v>43138</v>
      </c>
      <c r="F286" s="294" t="s">
        <v>5398</v>
      </c>
      <c r="G286" s="298" t="s">
        <v>114</v>
      </c>
      <c r="H286" s="300" t="s">
        <v>223</v>
      </c>
      <c r="I286" s="295"/>
      <c r="J286" s="294" t="s">
        <v>6251</v>
      </c>
      <c r="K286" s="294" t="s">
        <v>6252</v>
      </c>
      <c r="L286" s="295"/>
      <c r="M286" s="294" t="s">
        <v>4652</v>
      </c>
      <c r="N286" s="295" t="b">
        <f>IF(AND(G286:G288=DATOS!C$9,H286:H288=DATOS!B$4),ROW(G286:G288))</f>
        <v>0</v>
      </c>
      <c r="O286" s="296"/>
      <c r="P286" s="297"/>
      <c r="Q286" s="297"/>
      <c r="R286" s="297"/>
      <c r="S286" s="297"/>
      <c r="T286" s="297"/>
      <c r="U286" s="297"/>
      <c r="V286" s="297"/>
      <c r="W286" s="297"/>
      <c r="X286" s="297"/>
      <c r="Y286" s="297"/>
      <c r="Z286" s="297"/>
      <c r="AA286" s="297"/>
      <c r="AB286" s="297"/>
    </row>
    <row r="287" spans="1:28" ht="12.75">
      <c r="A287" s="298" t="s">
        <v>5052</v>
      </c>
      <c r="B287" s="294" t="s">
        <v>4938</v>
      </c>
      <c r="C287" s="45" t="s">
        <v>701</v>
      </c>
      <c r="D287" s="45" t="s">
        <v>4647</v>
      </c>
      <c r="E287" s="299">
        <v>43138</v>
      </c>
      <c r="F287" s="294" t="s">
        <v>5398</v>
      </c>
      <c r="G287" s="298" t="s">
        <v>114</v>
      </c>
      <c r="H287" s="300" t="s">
        <v>223</v>
      </c>
      <c r="I287" s="295"/>
      <c r="J287" s="294" t="s">
        <v>6251</v>
      </c>
      <c r="K287" s="294" t="s">
        <v>6255</v>
      </c>
      <c r="L287" s="295"/>
      <c r="M287" s="294" t="s">
        <v>4652</v>
      </c>
      <c r="N287" s="295" t="b">
        <f>IF(AND(G287:G289=DATOS!C$9,H287:H289=DATOS!B$4),ROW(G287:G289))</f>
        <v>0</v>
      </c>
      <c r="O287" s="296"/>
      <c r="P287" s="297"/>
      <c r="Q287" s="297"/>
      <c r="R287" s="297"/>
      <c r="S287" s="297"/>
      <c r="T287" s="297"/>
      <c r="U287" s="297"/>
      <c r="V287" s="297"/>
      <c r="W287" s="297"/>
      <c r="X287" s="297"/>
      <c r="Y287" s="297"/>
      <c r="Z287" s="297"/>
      <c r="AA287" s="297"/>
      <c r="AB287" s="297"/>
    </row>
    <row r="288" spans="1:28" ht="12.75">
      <c r="A288" s="298" t="s">
        <v>6257</v>
      </c>
      <c r="B288" s="294" t="s">
        <v>5019</v>
      </c>
      <c r="C288" s="45" t="s">
        <v>4746</v>
      </c>
      <c r="D288" s="45" t="s">
        <v>4647</v>
      </c>
      <c r="E288" s="299">
        <v>43138</v>
      </c>
      <c r="F288" s="294" t="s">
        <v>6258</v>
      </c>
      <c r="G288" s="298" t="s">
        <v>114</v>
      </c>
      <c r="H288" s="300" t="s">
        <v>223</v>
      </c>
      <c r="I288" s="295"/>
      <c r="J288" s="294" t="s">
        <v>5398</v>
      </c>
      <c r="K288" s="294" t="s">
        <v>6260</v>
      </c>
      <c r="L288" s="295"/>
      <c r="M288" s="294" t="s">
        <v>4652</v>
      </c>
      <c r="N288" s="295" t="b">
        <f>IF(AND(G288:G290=DATOS!C$9,H288:H290=DATOS!B$4),ROW(G288:G290))</f>
        <v>0</v>
      </c>
      <c r="O288" s="296"/>
      <c r="P288" s="297"/>
      <c r="Q288" s="297"/>
      <c r="R288" s="297"/>
      <c r="S288" s="297"/>
      <c r="T288" s="297"/>
      <c r="U288" s="297"/>
      <c r="V288" s="297"/>
      <c r="W288" s="297"/>
      <c r="X288" s="297"/>
      <c r="Y288" s="297"/>
      <c r="Z288" s="297"/>
      <c r="AA288" s="297"/>
      <c r="AB288" s="297"/>
    </row>
    <row r="289" spans="1:28" ht="12.75">
      <c r="A289" s="298" t="s">
        <v>6265</v>
      </c>
      <c r="B289" s="294" t="s">
        <v>6266</v>
      </c>
      <c r="C289" s="45" t="s">
        <v>216</v>
      </c>
      <c r="D289" s="45" t="s">
        <v>4647</v>
      </c>
      <c r="E289" s="299">
        <v>43138</v>
      </c>
      <c r="F289" s="294" t="s">
        <v>6267</v>
      </c>
      <c r="G289" s="298" t="s">
        <v>271</v>
      </c>
      <c r="H289" s="300" t="s">
        <v>118</v>
      </c>
      <c r="I289" s="294" t="s">
        <v>273</v>
      </c>
      <c r="J289" s="294" t="s">
        <v>4780</v>
      </c>
      <c r="K289" s="294" t="s">
        <v>6268</v>
      </c>
      <c r="L289" s="295"/>
      <c r="M289" s="295"/>
      <c r="N289" s="295" t="b">
        <f>IF(AND(G289:G291=DATOS!C$9,H289:H291=DATOS!B$4),ROW(G289:G291))</f>
        <v>0</v>
      </c>
      <c r="O289" s="296"/>
      <c r="P289" s="297"/>
      <c r="Q289" s="297"/>
      <c r="R289" s="297"/>
      <c r="S289" s="297"/>
      <c r="T289" s="297"/>
      <c r="U289" s="297"/>
      <c r="V289" s="297"/>
      <c r="W289" s="297"/>
      <c r="X289" s="297"/>
      <c r="Y289" s="297"/>
      <c r="Z289" s="297"/>
      <c r="AA289" s="297"/>
      <c r="AB289" s="297"/>
    </row>
    <row r="290" spans="1:28" ht="12.75">
      <c r="A290" s="298" t="s">
        <v>6269</v>
      </c>
      <c r="B290" s="294" t="s">
        <v>6270</v>
      </c>
      <c r="C290" s="45" t="s">
        <v>4767</v>
      </c>
      <c r="D290" s="45" t="s">
        <v>4798</v>
      </c>
      <c r="E290" s="299">
        <v>43138</v>
      </c>
      <c r="F290" s="294" t="s">
        <v>6271</v>
      </c>
      <c r="G290" s="298" t="s">
        <v>114</v>
      </c>
      <c r="H290" s="300" t="s">
        <v>118</v>
      </c>
      <c r="I290" s="295"/>
      <c r="J290" s="295"/>
      <c r="K290" s="295"/>
      <c r="L290" s="295"/>
      <c r="M290" s="295"/>
      <c r="N290" s="295" t="b">
        <f>IF(AND(G290:G292=DATOS!C$9,H290:H292=DATOS!B$4),ROW(G290:G292))</f>
        <v>0</v>
      </c>
      <c r="O290" s="296"/>
      <c r="P290" s="297"/>
      <c r="Q290" s="297"/>
      <c r="R290" s="297"/>
      <c r="S290" s="297"/>
      <c r="T290" s="297"/>
      <c r="U290" s="297"/>
      <c r="V290" s="297"/>
      <c r="W290" s="297"/>
      <c r="X290" s="297"/>
      <c r="Y290" s="297"/>
      <c r="Z290" s="297"/>
      <c r="AA290" s="297"/>
      <c r="AB290" s="297"/>
    </row>
    <row r="291" spans="1:28" ht="12.75">
      <c r="A291" s="298" t="s">
        <v>5082</v>
      </c>
      <c r="B291" s="294" t="s">
        <v>5084</v>
      </c>
      <c r="C291" s="45" t="s">
        <v>5086</v>
      </c>
      <c r="D291" s="45" t="s">
        <v>4647</v>
      </c>
      <c r="E291" s="313">
        <v>43139</v>
      </c>
      <c r="F291" s="294" t="s">
        <v>5443</v>
      </c>
      <c r="G291" s="298" t="s">
        <v>271</v>
      </c>
      <c r="H291" s="300" t="s">
        <v>118</v>
      </c>
      <c r="I291" s="295"/>
      <c r="J291" s="294" t="s">
        <v>6274</v>
      </c>
      <c r="K291" s="294" t="s">
        <v>6274</v>
      </c>
      <c r="L291" s="295"/>
      <c r="M291" s="295"/>
      <c r="N291" s="295" t="b">
        <f>IF(AND(G291:G293=DATOS!C$9,H291:H293=DATOS!B$4),ROW(G291:G293))</f>
        <v>0</v>
      </c>
      <c r="O291" s="296"/>
      <c r="P291" s="297"/>
      <c r="Q291" s="297"/>
      <c r="R291" s="297"/>
      <c r="S291" s="297"/>
      <c r="T291" s="297"/>
      <c r="U291" s="297"/>
      <c r="V291" s="297"/>
      <c r="W291" s="297"/>
      <c r="X291" s="297"/>
      <c r="Y291" s="297"/>
      <c r="Z291" s="297"/>
      <c r="AA291" s="297"/>
      <c r="AB291" s="297"/>
    </row>
    <row r="292" spans="1:28" ht="12.75">
      <c r="A292" s="298" t="s">
        <v>6279</v>
      </c>
      <c r="B292" s="294" t="s">
        <v>6280</v>
      </c>
      <c r="C292" s="45" t="s">
        <v>4716</v>
      </c>
      <c r="D292" s="45" t="s">
        <v>4647</v>
      </c>
      <c r="E292" s="313">
        <v>43139</v>
      </c>
      <c r="F292" s="294" t="s">
        <v>5398</v>
      </c>
      <c r="G292" s="298" t="s">
        <v>114</v>
      </c>
      <c r="H292" s="300" t="s">
        <v>223</v>
      </c>
      <c r="I292" s="295"/>
      <c r="J292" s="294" t="s">
        <v>5381</v>
      </c>
      <c r="K292" s="294" t="s">
        <v>6281</v>
      </c>
      <c r="L292" s="295"/>
      <c r="M292" s="295"/>
      <c r="N292" s="295" t="b">
        <f>IF(AND(G292:G294=DATOS!C$9,H292:H294=DATOS!B$4),ROW(G292:G294))</f>
        <v>0</v>
      </c>
      <c r="O292" s="296"/>
      <c r="P292" s="297"/>
      <c r="Q292" s="297"/>
      <c r="R292" s="297"/>
      <c r="S292" s="297"/>
      <c r="T292" s="297"/>
      <c r="U292" s="297"/>
      <c r="V292" s="297"/>
      <c r="W292" s="297"/>
      <c r="X292" s="297"/>
      <c r="Y292" s="297"/>
      <c r="Z292" s="297"/>
      <c r="AA292" s="297"/>
      <c r="AB292" s="297"/>
    </row>
    <row r="293" spans="1:28" ht="12.75">
      <c r="A293" s="298" t="s">
        <v>6282</v>
      </c>
      <c r="B293" s="294" t="s">
        <v>6283</v>
      </c>
      <c r="C293" s="45" t="s">
        <v>6284</v>
      </c>
      <c r="D293" s="45" t="s">
        <v>4647</v>
      </c>
      <c r="E293" s="313">
        <v>43139</v>
      </c>
      <c r="F293" s="294" t="s">
        <v>5724</v>
      </c>
      <c r="G293" s="298" t="s">
        <v>114</v>
      </c>
      <c r="H293" s="300" t="s">
        <v>223</v>
      </c>
      <c r="I293" s="295"/>
      <c r="J293" s="294" t="s">
        <v>5724</v>
      </c>
      <c r="K293" s="294" t="s">
        <v>5724</v>
      </c>
      <c r="L293" s="295"/>
      <c r="M293" s="295"/>
      <c r="N293" s="295" t="b">
        <f>IF(AND(G293:G295=DATOS!C$9,H293:H295=DATOS!B$4),ROW(G293:G295))</f>
        <v>0</v>
      </c>
      <c r="O293" s="296"/>
      <c r="P293" s="297"/>
      <c r="Q293" s="297"/>
      <c r="R293" s="297"/>
      <c r="S293" s="297"/>
      <c r="T293" s="297"/>
      <c r="U293" s="297"/>
      <c r="V293" s="297"/>
      <c r="W293" s="297"/>
      <c r="X293" s="297"/>
      <c r="Y293" s="297"/>
      <c r="Z293" s="297"/>
      <c r="AA293" s="297"/>
      <c r="AB293" s="297"/>
    </row>
    <row r="294" spans="1:28" ht="12.75">
      <c r="A294" s="298" t="s">
        <v>4714</v>
      </c>
      <c r="B294" s="294" t="s">
        <v>5692</v>
      </c>
      <c r="C294" s="45" t="s">
        <v>6284</v>
      </c>
      <c r="D294" s="45" t="s">
        <v>4647</v>
      </c>
      <c r="E294" s="313">
        <v>43139</v>
      </c>
      <c r="F294" s="294" t="s">
        <v>5724</v>
      </c>
      <c r="G294" s="298" t="s">
        <v>114</v>
      </c>
      <c r="H294" s="300" t="s">
        <v>223</v>
      </c>
      <c r="I294" s="295"/>
      <c r="J294" s="294" t="s">
        <v>5724</v>
      </c>
      <c r="K294" s="294" t="s">
        <v>5724</v>
      </c>
      <c r="L294" s="295"/>
      <c r="M294" s="295"/>
      <c r="N294" s="295" t="b">
        <f>IF(AND(G294:G296=DATOS!C$9,H294:H296=DATOS!B$4),ROW(G294:G296))</f>
        <v>0</v>
      </c>
      <c r="O294" s="296"/>
      <c r="P294" s="297"/>
      <c r="Q294" s="297"/>
      <c r="R294" s="297"/>
      <c r="S294" s="297"/>
      <c r="T294" s="297"/>
      <c r="U294" s="297"/>
      <c r="V294" s="297"/>
      <c r="W294" s="297"/>
      <c r="X294" s="297"/>
      <c r="Y294" s="297"/>
      <c r="Z294" s="297"/>
      <c r="AA294" s="297"/>
      <c r="AB294" s="297"/>
    </row>
    <row r="295" spans="1:28" ht="12.75">
      <c r="A295" s="298" t="s">
        <v>6286</v>
      </c>
      <c r="B295" s="294" t="s">
        <v>6287</v>
      </c>
      <c r="C295" s="45" t="s">
        <v>90</v>
      </c>
      <c r="D295" s="45" t="s">
        <v>4647</v>
      </c>
      <c r="E295" s="313">
        <v>43139</v>
      </c>
      <c r="F295" s="294" t="s">
        <v>6288</v>
      </c>
      <c r="G295" s="298" t="s">
        <v>114</v>
      </c>
      <c r="H295" s="300" t="s">
        <v>223</v>
      </c>
      <c r="I295" s="294" t="s">
        <v>273</v>
      </c>
      <c r="J295" s="294" t="s">
        <v>5381</v>
      </c>
      <c r="K295" s="294" t="s">
        <v>6289</v>
      </c>
      <c r="L295" s="295"/>
      <c r="M295" s="295"/>
      <c r="N295" s="295" t="b">
        <f>IF(AND(G295:G297=DATOS!C$9,H295:H297=DATOS!B$4),ROW(G295:G297))</f>
        <v>0</v>
      </c>
      <c r="O295" s="296"/>
      <c r="P295" s="297"/>
      <c r="Q295" s="297"/>
      <c r="R295" s="297"/>
      <c r="S295" s="297"/>
      <c r="T295" s="297"/>
      <c r="U295" s="297"/>
      <c r="V295" s="297"/>
      <c r="W295" s="297"/>
      <c r="X295" s="297"/>
      <c r="Y295" s="297"/>
      <c r="Z295" s="297"/>
      <c r="AA295" s="297"/>
      <c r="AB295" s="297"/>
    </row>
    <row r="296" spans="1:28" ht="12.75">
      <c r="A296" s="298" t="s">
        <v>6292</v>
      </c>
      <c r="B296" s="294" t="s">
        <v>5765</v>
      </c>
      <c r="C296" s="45" t="s">
        <v>942</v>
      </c>
      <c r="D296" s="45" t="s">
        <v>4798</v>
      </c>
      <c r="E296" s="299">
        <v>43139</v>
      </c>
      <c r="F296" s="294" t="s">
        <v>6293</v>
      </c>
      <c r="G296" s="298" t="s">
        <v>222</v>
      </c>
      <c r="H296" s="300" t="s">
        <v>223</v>
      </c>
      <c r="I296" s="294" t="s">
        <v>226</v>
      </c>
      <c r="J296" s="294" t="s">
        <v>6295</v>
      </c>
      <c r="K296" s="294" t="s">
        <v>6296</v>
      </c>
      <c r="L296" s="295"/>
      <c r="M296" s="294" t="s">
        <v>4841</v>
      </c>
      <c r="N296" s="295" t="b">
        <f>IF(AND(G296:G298=DATOS!C$9,H296:H298=DATOS!B$4),ROW(G296:G298))</f>
        <v>0</v>
      </c>
      <c r="O296" s="296"/>
      <c r="P296" s="297"/>
      <c r="Q296" s="297"/>
      <c r="R296" s="297"/>
      <c r="S296" s="297"/>
      <c r="T296" s="297"/>
      <c r="U296" s="297"/>
      <c r="V296" s="297"/>
      <c r="W296" s="297"/>
      <c r="X296" s="297"/>
      <c r="Y296" s="297"/>
      <c r="Z296" s="297"/>
      <c r="AA296" s="297"/>
      <c r="AB296" s="297"/>
    </row>
    <row r="297" spans="1:28" ht="12.75">
      <c r="A297" s="298" t="s">
        <v>6297</v>
      </c>
      <c r="B297" s="294" t="s">
        <v>5837</v>
      </c>
      <c r="C297" s="45" t="s">
        <v>478</v>
      </c>
      <c r="D297" s="45" t="s">
        <v>4798</v>
      </c>
      <c r="E297" s="313">
        <v>43139</v>
      </c>
      <c r="F297" s="294" t="s">
        <v>6100</v>
      </c>
      <c r="G297" s="298" t="s">
        <v>114</v>
      </c>
      <c r="H297" s="300" t="s">
        <v>118</v>
      </c>
      <c r="I297" s="294" t="s">
        <v>226</v>
      </c>
      <c r="J297" s="294" t="s">
        <v>6300</v>
      </c>
      <c r="K297" s="294" t="s">
        <v>6301</v>
      </c>
      <c r="L297" s="295"/>
      <c r="M297" s="294" t="s">
        <v>4841</v>
      </c>
      <c r="N297" s="295" t="b">
        <f>IF(AND(G297:G299=DATOS!C$9,H297:H299=DATOS!B$4),ROW(G297:G299))</f>
        <v>0</v>
      </c>
      <c r="O297" s="296"/>
      <c r="P297" s="297"/>
      <c r="Q297" s="297"/>
      <c r="R297" s="297"/>
      <c r="S297" s="297"/>
      <c r="T297" s="297"/>
      <c r="U297" s="297"/>
      <c r="V297" s="297"/>
      <c r="W297" s="297"/>
      <c r="X297" s="297"/>
      <c r="Y297" s="297"/>
      <c r="Z297" s="297"/>
      <c r="AA297" s="297"/>
      <c r="AB297" s="297"/>
    </row>
    <row r="298" spans="1:28" ht="12.75">
      <c r="A298" s="298" t="s">
        <v>6304</v>
      </c>
      <c r="B298" s="294" t="s">
        <v>6305</v>
      </c>
      <c r="C298" s="45" t="s">
        <v>4817</v>
      </c>
      <c r="D298" s="45" t="s">
        <v>4647</v>
      </c>
      <c r="E298" s="299">
        <v>43140</v>
      </c>
      <c r="F298" s="294" t="s">
        <v>6288</v>
      </c>
      <c r="G298" s="298" t="s">
        <v>114</v>
      </c>
      <c r="H298" s="300" t="s">
        <v>223</v>
      </c>
      <c r="I298" s="294" t="s">
        <v>226</v>
      </c>
      <c r="J298" s="294" t="s">
        <v>5802</v>
      </c>
      <c r="K298" s="294" t="s">
        <v>6289</v>
      </c>
      <c r="L298" s="295"/>
      <c r="M298" s="294" t="s">
        <v>4652</v>
      </c>
      <c r="N298" s="295" t="b">
        <f>IF(AND(G298:G300=DATOS!C$9,H298:H300=DATOS!B$4),ROW(G298:G300))</f>
        <v>0</v>
      </c>
      <c r="O298" s="296"/>
      <c r="P298" s="297"/>
      <c r="Q298" s="297"/>
      <c r="R298" s="297"/>
      <c r="S298" s="297"/>
      <c r="T298" s="297"/>
      <c r="U298" s="297"/>
      <c r="V298" s="297"/>
      <c r="W298" s="297"/>
      <c r="X298" s="297"/>
      <c r="Y298" s="297"/>
      <c r="Z298" s="297"/>
      <c r="AA298" s="297"/>
      <c r="AB298" s="297"/>
    </row>
    <row r="299" spans="1:28" ht="12.75">
      <c r="A299" s="298" t="s">
        <v>5082</v>
      </c>
      <c r="B299" s="294" t="s">
        <v>5084</v>
      </c>
      <c r="C299" s="45" t="s">
        <v>5086</v>
      </c>
      <c r="D299" s="45" t="s">
        <v>4647</v>
      </c>
      <c r="E299" s="299">
        <v>43140</v>
      </c>
      <c r="F299" s="294" t="s">
        <v>3902</v>
      </c>
      <c r="G299" s="298" t="s">
        <v>271</v>
      </c>
      <c r="H299" s="300" t="s">
        <v>118</v>
      </c>
      <c r="I299" s="295"/>
      <c r="J299" s="294" t="s">
        <v>6310</v>
      </c>
      <c r="K299" s="294" t="s">
        <v>6310</v>
      </c>
      <c r="L299" s="295"/>
      <c r="M299" s="295"/>
      <c r="N299" s="295" t="b">
        <f>IF(AND(G299:G301=DATOS!C$9,H299:H301=DATOS!B$4),ROW(G299:G301))</f>
        <v>0</v>
      </c>
      <c r="O299" s="296"/>
      <c r="P299" s="297"/>
      <c r="Q299" s="297"/>
      <c r="R299" s="297"/>
      <c r="S299" s="297"/>
      <c r="T299" s="297"/>
      <c r="U299" s="297"/>
      <c r="V299" s="297"/>
      <c r="W299" s="297"/>
      <c r="X299" s="297"/>
      <c r="Y299" s="297"/>
      <c r="Z299" s="297"/>
      <c r="AA299" s="297"/>
      <c r="AB299" s="297"/>
    </row>
    <row r="300" spans="1:28" ht="12.75">
      <c r="A300" s="298" t="s">
        <v>6312</v>
      </c>
      <c r="B300" s="294" t="s">
        <v>5155</v>
      </c>
      <c r="C300" s="45" t="s">
        <v>478</v>
      </c>
      <c r="D300" s="45" t="s">
        <v>4647</v>
      </c>
      <c r="E300" s="299">
        <v>43140</v>
      </c>
      <c r="F300" s="294" t="s">
        <v>3902</v>
      </c>
      <c r="G300" s="298" t="s">
        <v>271</v>
      </c>
      <c r="H300" s="300" t="s">
        <v>118</v>
      </c>
      <c r="I300" s="295"/>
      <c r="J300" s="294" t="s">
        <v>6310</v>
      </c>
      <c r="K300" s="294" t="s">
        <v>6310</v>
      </c>
      <c r="L300" s="295"/>
      <c r="M300" s="295"/>
      <c r="N300" s="295" t="b">
        <f>IF(AND(G300:G302=DATOS!C$9,H300:H302=DATOS!B$4),ROW(G300:G302))</f>
        <v>0</v>
      </c>
      <c r="O300" s="296"/>
      <c r="P300" s="297"/>
      <c r="Q300" s="297"/>
      <c r="R300" s="297"/>
      <c r="S300" s="297"/>
      <c r="T300" s="297"/>
      <c r="U300" s="297"/>
      <c r="V300" s="297"/>
      <c r="W300" s="297"/>
      <c r="X300" s="297"/>
      <c r="Y300" s="297"/>
      <c r="Z300" s="297"/>
      <c r="AA300" s="297"/>
      <c r="AB300" s="297"/>
    </row>
    <row r="301" spans="1:28" ht="12.75">
      <c r="A301" s="298" t="s">
        <v>4970</v>
      </c>
      <c r="B301" s="294" t="s">
        <v>4971</v>
      </c>
      <c r="C301" s="45" t="s">
        <v>478</v>
      </c>
      <c r="D301" s="45" t="s">
        <v>4647</v>
      </c>
      <c r="E301" s="299">
        <v>43140</v>
      </c>
      <c r="F301" s="294" t="s">
        <v>4736</v>
      </c>
      <c r="G301" s="298" t="s">
        <v>114</v>
      </c>
      <c r="H301" s="300" t="s">
        <v>223</v>
      </c>
      <c r="I301" s="295"/>
      <c r="J301" s="294" t="s">
        <v>6314</v>
      </c>
      <c r="K301" s="294" t="s">
        <v>5839</v>
      </c>
      <c r="L301" s="295"/>
      <c r="M301" s="294" t="s">
        <v>4652</v>
      </c>
      <c r="N301" s="295" t="b">
        <f>IF(AND(G301:G303=DATOS!C$9,H301:H303=DATOS!B$4),ROW(G301:G303))</f>
        <v>0</v>
      </c>
      <c r="O301" s="296"/>
      <c r="P301" s="297"/>
      <c r="Q301" s="297"/>
      <c r="R301" s="297"/>
      <c r="S301" s="297"/>
      <c r="T301" s="297"/>
      <c r="U301" s="297"/>
      <c r="V301" s="297"/>
      <c r="W301" s="297"/>
      <c r="X301" s="297"/>
      <c r="Y301" s="297"/>
      <c r="Z301" s="297"/>
      <c r="AA301" s="297"/>
      <c r="AB301" s="297"/>
    </row>
    <row r="302" spans="1:28" ht="12.75">
      <c r="A302" s="298" t="s">
        <v>6319</v>
      </c>
      <c r="B302" s="294" t="s">
        <v>6320</v>
      </c>
      <c r="C302" s="45" t="s">
        <v>6322</v>
      </c>
      <c r="D302" s="45" t="s">
        <v>4647</v>
      </c>
      <c r="E302" s="299">
        <v>43140</v>
      </c>
      <c r="F302" s="294" t="s">
        <v>1259</v>
      </c>
      <c r="G302" s="298" t="s">
        <v>362</v>
      </c>
      <c r="H302" s="300" t="s">
        <v>223</v>
      </c>
      <c r="I302" s="295"/>
      <c r="J302" s="294" t="s">
        <v>1259</v>
      </c>
      <c r="K302" s="294" t="s">
        <v>1259</v>
      </c>
      <c r="L302" s="295"/>
      <c r="M302" s="295"/>
      <c r="N302" s="295" t="b">
        <f>IF(AND(G302:G304=DATOS!C$9,H302:H304=DATOS!B$4),ROW(G302:G304))</f>
        <v>0</v>
      </c>
      <c r="O302" s="296"/>
      <c r="P302" s="297"/>
      <c r="Q302" s="297"/>
      <c r="R302" s="297"/>
      <c r="S302" s="297"/>
      <c r="T302" s="297"/>
      <c r="U302" s="297"/>
      <c r="V302" s="297"/>
      <c r="W302" s="297"/>
      <c r="X302" s="297"/>
      <c r="Y302" s="297"/>
      <c r="Z302" s="297"/>
      <c r="AA302" s="297"/>
      <c r="AB302" s="297"/>
    </row>
    <row r="303" spans="1:28" ht="12.75">
      <c r="A303" s="298" t="s">
        <v>6323</v>
      </c>
      <c r="B303" s="350" t="s">
        <v>6324</v>
      </c>
      <c r="C303" s="45" t="s">
        <v>263</v>
      </c>
      <c r="D303" s="45" t="s">
        <v>4647</v>
      </c>
      <c r="E303" s="299">
        <v>43141</v>
      </c>
      <c r="F303" s="294" t="s">
        <v>5419</v>
      </c>
      <c r="G303" s="298" t="s">
        <v>271</v>
      </c>
      <c r="H303" s="300" t="s">
        <v>118</v>
      </c>
      <c r="I303" s="295"/>
      <c r="J303" s="294" t="s">
        <v>6326</v>
      </c>
      <c r="K303" s="294" t="s">
        <v>6326</v>
      </c>
      <c r="L303" s="295"/>
      <c r="M303" s="295"/>
      <c r="N303" s="295" t="b">
        <f>IF(AND(G303:G305=DATOS!C$9,H303:H305=DATOS!B$4),ROW(G303:G305))</f>
        <v>0</v>
      </c>
      <c r="O303" s="296"/>
      <c r="P303" s="297"/>
      <c r="Q303" s="297"/>
      <c r="R303" s="297"/>
      <c r="S303" s="297"/>
      <c r="T303" s="297"/>
      <c r="U303" s="297"/>
      <c r="V303" s="297"/>
      <c r="W303" s="297"/>
      <c r="X303" s="297"/>
      <c r="Y303" s="297"/>
      <c r="Z303" s="297"/>
      <c r="AA303" s="297"/>
      <c r="AB303" s="297"/>
    </row>
    <row r="304" spans="1:28" ht="12.75">
      <c r="A304" s="298" t="s">
        <v>6249</v>
      </c>
      <c r="B304" s="294" t="s">
        <v>6250</v>
      </c>
      <c r="C304" s="45" t="s">
        <v>216</v>
      </c>
      <c r="D304" s="45" t="s">
        <v>4647</v>
      </c>
      <c r="E304" s="299">
        <v>43141</v>
      </c>
      <c r="F304" s="294" t="s">
        <v>5667</v>
      </c>
      <c r="G304" s="298" t="s">
        <v>114</v>
      </c>
      <c r="H304" s="300" t="s">
        <v>223</v>
      </c>
      <c r="I304" s="295"/>
      <c r="J304" s="294" t="s">
        <v>3775</v>
      </c>
      <c r="K304" s="294" t="s">
        <v>6310</v>
      </c>
      <c r="L304" s="295"/>
      <c r="M304" s="294" t="s">
        <v>4652</v>
      </c>
      <c r="N304" s="295" t="b">
        <f>IF(AND(G304:G306=DATOS!C$9,H304:H306=DATOS!B$4),ROW(G304:G306))</f>
        <v>0</v>
      </c>
      <c r="O304" s="296"/>
      <c r="P304" s="297"/>
      <c r="Q304" s="297"/>
      <c r="R304" s="297"/>
      <c r="S304" s="297"/>
      <c r="T304" s="297"/>
      <c r="U304" s="297"/>
      <c r="V304" s="297"/>
      <c r="W304" s="297"/>
      <c r="X304" s="297"/>
      <c r="Y304" s="297"/>
      <c r="Z304" s="297"/>
      <c r="AA304" s="297"/>
      <c r="AB304" s="297"/>
    </row>
    <row r="305" spans="1:28" ht="12.75">
      <c r="A305" s="298" t="s">
        <v>5082</v>
      </c>
      <c r="B305" s="294" t="s">
        <v>5084</v>
      </c>
      <c r="C305" s="45" t="s">
        <v>5086</v>
      </c>
      <c r="D305" s="45" t="s">
        <v>4647</v>
      </c>
      <c r="E305" s="299">
        <v>43141</v>
      </c>
      <c r="F305" s="294" t="s">
        <v>6012</v>
      </c>
      <c r="G305" s="298" t="s">
        <v>114</v>
      </c>
      <c r="H305" s="300" t="s">
        <v>223</v>
      </c>
      <c r="I305" s="295"/>
      <c r="J305" s="294" t="s">
        <v>6329</v>
      </c>
      <c r="K305" s="294" t="s">
        <v>6330</v>
      </c>
      <c r="L305" s="295"/>
      <c r="M305" s="294" t="s">
        <v>4652</v>
      </c>
      <c r="N305" s="295" t="b">
        <f>IF(AND(G305:G307=DATOS!C$9,H305:H307=DATOS!B$4),ROW(G305:G307))</f>
        <v>0</v>
      </c>
      <c r="O305" s="296"/>
      <c r="P305" s="297"/>
      <c r="Q305" s="297"/>
      <c r="R305" s="297"/>
      <c r="S305" s="297"/>
      <c r="T305" s="297"/>
      <c r="U305" s="297"/>
      <c r="V305" s="297"/>
      <c r="W305" s="297"/>
      <c r="X305" s="297"/>
      <c r="Y305" s="297"/>
      <c r="Z305" s="297"/>
      <c r="AA305" s="297"/>
      <c r="AB305" s="297"/>
    </row>
    <row r="306" spans="1:28" ht="12.75">
      <c r="A306" s="298" t="s">
        <v>6333</v>
      </c>
      <c r="B306" s="294" t="s">
        <v>6334</v>
      </c>
      <c r="C306" s="45" t="s">
        <v>5771</v>
      </c>
      <c r="D306" s="45" t="s">
        <v>4647</v>
      </c>
      <c r="E306" s="299">
        <v>43141</v>
      </c>
      <c r="F306" s="294" t="s">
        <v>6335</v>
      </c>
      <c r="G306" s="298" t="s">
        <v>362</v>
      </c>
      <c r="H306" s="300" t="s">
        <v>118</v>
      </c>
      <c r="I306" s="295"/>
      <c r="J306" s="294" t="s">
        <v>6336</v>
      </c>
      <c r="K306" s="294" t="s">
        <v>6337</v>
      </c>
      <c r="L306" s="295"/>
      <c r="M306" s="294" t="s">
        <v>4652</v>
      </c>
      <c r="N306" s="295" t="b">
        <f>IF(AND(G306:G308=DATOS!C$9,H306:H308=DATOS!B$4),ROW(G306:G308))</f>
        <v>0</v>
      </c>
      <c r="O306" s="296"/>
      <c r="P306" s="297"/>
      <c r="Q306" s="297"/>
      <c r="R306" s="297"/>
      <c r="S306" s="297"/>
      <c r="T306" s="297"/>
      <c r="U306" s="297"/>
      <c r="V306" s="297"/>
      <c r="W306" s="297"/>
      <c r="X306" s="297"/>
      <c r="Y306" s="297"/>
      <c r="Z306" s="297"/>
      <c r="AA306" s="297"/>
      <c r="AB306" s="297"/>
    </row>
    <row r="307" spans="1:28" ht="12.75">
      <c r="A307" s="298" t="s">
        <v>5826</v>
      </c>
      <c r="B307" s="294" t="s">
        <v>5827</v>
      </c>
      <c r="C307" s="45" t="s">
        <v>5325</v>
      </c>
      <c r="D307" s="45" t="s">
        <v>4647</v>
      </c>
      <c r="E307" s="299">
        <v>43141</v>
      </c>
      <c r="F307" s="294" t="s">
        <v>6341</v>
      </c>
      <c r="G307" s="298" t="s">
        <v>114</v>
      </c>
      <c r="H307" s="300" t="s">
        <v>223</v>
      </c>
      <c r="I307" s="295"/>
      <c r="J307" s="294" t="s">
        <v>6341</v>
      </c>
      <c r="K307" s="294" t="s">
        <v>5839</v>
      </c>
      <c r="L307" s="295"/>
      <c r="M307" s="294" t="s">
        <v>4652</v>
      </c>
      <c r="N307" s="295" t="b">
        <f>IF(AND(G307:G309=DATOS!C$9,H307:H309=DATOS!B$4),ROW(G307:G309))</f>
        <v>0</v>
      </c>
      <c r="O307" s="296"/>
      <c r="P307" s="297"/>
      <c r="Q307" s="297"/>
      <c r="R307" s="297"/>
      <c r="S307" s="297"/>
      <c r="T307" s="297"/>
      <c r="U307" s="297"/>
      <c r="V307" s="297"/>
      <c r="W307" s="297"/>
      <c r="X307" s="297"/>
      <c r="Y307" s="297"/>
      <c r="Z307" s="297"/>
      <c r="AA307" s="297"/>
      <c r="AB307" s="297"/>
    </row>
    <row r="308" spans="1:28" ht="12.75">
      <c r="A308" s="298" t="s">
        <v>6343</v>
      </c>
      <c r="B308" s="294" t="s">
        <v>6344</v>
      </c>
      <c r="C308" s="45" t="s">
        <v>216</v>
      </c>
      <c r="D308" s="298" t="s">
        <v>6345</v>
      </c>
      <c r="E308" s="299">
        <v>43142</v>
      </c>
      <c r="F308" s="294" t="s">
        <v>6346</v>
      </c>
      <c r="G308" s="298" t="s">
        <v>114</v>
      </c>
      <c r="H308" s="300" t="s">
        <v>118</v>
      </c>
      <c r="I308" s="295"/>
      <c r="J308" s="295"/>
      <c r="K308" s="295"/>
      <c r="L308" s="295"/>
      <c r="M308" s="294" t="s">
        <v>2015</v>
      </c>
      <c r="N308" s="295" t="b">
        <f>IF(AND(G308:G310=DATOS!C$9,H308:H310=DATOS!B$4),ROW(G308:G310))</f>
        <v>0</v>
      </c>
      <c r="O308" s="296"/>
      <c r="P308" s="297"/>
      <c r="Q308" s="297"/>
      <c r="R308" s="297"/>
      <c r="S308" s="297"/>
      <c r="T308" s="297"/>
      <c r="U308" s="297"/>
      <c r="V308" s="297"/>
      <c r="W308" s="297"/>
      <c r="X308" s="297"/>
      <c r="Y308" s="297"/>
      <c r="Z308" s="297"/>
      <c r="AA308" s="297"/>
      <c r="AB308" s="297"/>
    </row>
    <row r="309" spans="1:28" ht="12.75">
      <c r="A309" s="298" t="s">
        <v>6347</v>
      </c>
      <c r="B309" s="294" t="s">
        <v>6348</v>
      </c>
      <c r="C309" s="45" t="s">
        <v>216</v>
      </c>
      <c r="D309" s="45" t="s">
        <v>4798</v>
      </c>
      <c r="E309" s="299">
        <v>43143</v>
      </c>
      <c r="F309" s="294" t="s">
        <v>4710</v>
      </c>
      <c r="G309" s="298" t="s">
        <v>114</v>
      </c>
      <c r="H309" s="300" t="s">
        <v>223</v>
      </c>
      <c r="I309" s="295"/>
      <c r="J309" s="294" t="s">
        <v>6350</v>
      </c>
      <c r="K309" s="294" t="s">
        <v>6351</v>
      </c>
      <c r="L309" s="295"/>
      <c r="M309" s="294" t="s">
        <v>4841</v>
      </c>
      <c r="N309" s="295" t="b">
        <f>IF(AND(G309:G311=DATOS!C$9,H309:H311=DATOS!B$4),ROW(G309:G311))</f>
        <v>0</v>
      </c>
      <c r="O309" s="296"/>
      <c r="P309" s="297"/>
      <c r="Q309" s="297"/>
      <c r="R309" s="297"/>
      <c r="S309" s="297"/>
      <c r="T309" s="297"/>
      <c r="U309" s="297"/>
      <c r="V309" s="297"/>
      <c r="W309" s="297"/>
      <c r="X309" s="297"/>
      <c r="Y309" s="297"/>
      <c r="Z309" s="297"/>
      <c r="AA309" s="297"/>
      <c r="AB309" s="297"/>
    </row>
    <row r="310" spans="1:28" ht="12.75">
      <c r="A310" s="298" t="s">
        <v>6352</v>
      </c>
      <c r="B310" s="294" t="s">
        <v>5529</v>
      </c>
      <c r="C310" s="45" t="s">
        <v>4716</v>
      </c>
      <c r="D310" s="45" t="s">
        <v>4798</v>
      </c>
      <c r="E310" s="299">
        <v>43143</v>
      </c>
      <c r="F310" s="294" t="s">
        <v>6353</v>
      </c>
      <c r="G310" s="298" t="s">
        <v>114</v>
      </c>
      <c r="H310" s="300" t="s">
        <v>223</v>
      </c>
      <c r="I310" s="295"/>
      <c r="J310" s="294" t="s">
        <v>6164</v>
      </c>
      <c r="K310" s="294" t="s">
        <v>6354</v>
      </c>
      <c r="L310" s="295"/>
      <c r="M310" s="294" t="s">
        <v>4841</v>
      </c>
      <c r="N310" s="295" t="b">
        <f>IF(AND(G310:G312=DATOS!C$9,H310:H312=DATOS!B$4),ROW(G310:G312))</f>
        <v>0</v>
      </c>
      <c r="O310" s="296"/>
      <c r="P310" s="297"/>
      <c r="Q310" s="297"/>
      <c r="R310" s="297"/>
      <c r="S310" s="297"/>
      <c r="T310" s="297"/>
      <c r="U310" s="297"/>
      <c r="V310" s="297"/>
      <c r="W310" s="297"/>
      <c r="X310" s="297"/>
      <c r="Y310" s="297"/>
      <c r="Z310" s="297"/>
      <c r="AA310" s="297"/>
      <c r="AB310" s="297"/>
    </row>
    <row r="311" spans="1:28" ht="12.75">
      <c r="A311" s="298" t="s">
        <v>6358</v>
      </c>
      <c r="B311" s="294" t="s">
        <v>6359</v>
      </c>
      <c r="C311" s="45" t="s">
        <v>4716</v>
      </c>
      <c r="D311" s="45" t="s">
        <v>4798</v>
      </c>
      <c r="E311" s="299">
        <v>43143</v>
      </c>
      <c r="F311" s="309" t="s">
        <v>6353</v>
      </c>
      <c r="G311" s="298" t="s">
        <v>114</v>
      </c>
      <c r="H311" s="300" t="s">
        <v>118</v>
      </c>
      <c r="I311" s="295"/>
      <c r="J311" s="294" t="s">
        <v>6164</v>
      </c>
      <c r="K311" s="295"/>
      <c r="L311" s="295"/>
      <c r="M311" s="295"/>
      <c r="N311" s="295" t="b">
        <f>IF(AND(G311:G313=DATOS!C$9,H311:H313=DATOS!B$4),ROW(G311:G313))</f>
        <v>0</v>
      </c>
      <c r="O311" s="296"/>
      <c r="P311" s="297"/>
      <c r="Q311" s="297"/>
      <c r="R311" s="297"/>
      <c r="S311" s="297"/>
      <c r="T311" s="297"/>
      <c r="U311" s="297"/>
      <c r="V311" s="297"/>
      <c r="W311" s="297"/>
      <c r="X311" s="297"/>
      <c r="Y311" s="297"/>
      <c r="Z311" s="297"/>
      <c r="AA311" s="297"/>
      <c r="AB311" s="297"/>
    </row>
    <row r="312" spans="1:28" ht="12.75">
      <c r="A312" s="320" t="s">
        <v>6360</v>
      </c>
      <c r="B312" s="294" t="s">
        <v>5590</v>
      </c>
      <c r="C312" s="45" t="s">
        <v>5232</v>
      </c>
      <c r="D312" s="45" t="s">
        <v>4798</v>
      </c>
      <c r="E312" s="299">
        <v>43143</v>
      </c>
      <c r="F312" s="294" t="s">
        <v>6176</v>
      </c>
      <c r="G312" s="298" t="s">
        <v>362</v>
      </c>
      <c r="H312" s="300" t="s">
        <v>223</v>
      </c>
      <c r="I312" s="295"/>
      <c r="J312" s="295"/>
      <c r="K312" s="295"/>
      <c r="L312" s="295"/>
      <c r="M312" s="295"/>
      <c r="N312" s="295" t="b">
        <f>IF(AND(G312:G314=DATOS!C$9,H312:H314=DATOS!B$4),ROW(G312:G314))</f>
        <v>0</v>
      </c>
      <c r="O312" s="296"/>
      <c r="P312" s="297"/>
      <c r="Q312" s="297"/>
      <c r="R312" s="297"/>
      <c r="S312" s="297"/>
      <c r="T312" s="297"/>
      <c r="U312" s="297"/>
      <c r="V312" s="297"/>
      <c r="W312" s="297"/>
      <c r="X312" s="297"/>
      <c r="Y312" s="297"/>
      <c r="Z312" s="297"/>
      <c r="AA312" s="297"/>
      <c r="AB312" s="297"/>
    </row>
    <row r="313" spans="1:28" ht="12.75">
      <c r="A313" s="298" t="s">
        <v>6363</v>
      </c>
      <c r="B313" s="294" t="s">
        <v>5176</v>
      </c>
      <c r="C313" s="45" t="s">
        <v>216</v>
      </c>
      <c r="D313" s="45" t="s">
        <v>4798</v>
      </c>
      <c r="E313" s="299">
        <v>43143</v>
      </c>
      <c r="F313" s="294" t="s">
        <v>6364</v>
      </c>
      <c r="G313" s="298" t="s">
        <v>114</v>
      </c>
      <c r="H313" s="300" t="s">
        <v>223</v>
      </c>
      <c r="I313" s="295"/>
      <c r="J313" s="294" t="s">
        <v>6365</v>
      </c>
      <c r="K313" s="294" t="s">
        <v>6366</v>
      </c>
      <c r="L313" s="295"/>
      <c r="M313" s="294" t="s">
        <v>4841</v>
      </c>
      <c r="N313" s="295" t="b">
        <f>IF(AND(G313:G315=DATOS!C$9,H313:H315=DATOS!B$4),ROW(G313:G315))</f>
        <v>0</v>
      </c>
      <c r="O313" s="296"/>
      <c r="P313" s="297"/>
      <c r="Q313" s="297"/>
      <c r="R313" s="297"/>
      <c r="S313" s="297"/>
      <c r="T313" s="297"/>
      <c r="U313" s="297"/>
      <c r="V313" s="297"/>
      <c r="W313" s="297"/>
      <c r="X313" s="297"/>
      <c r="Y313" s="297"/>
      <c r="Z313" s="297"/>
      <c r="AA313" s="297"/>
      <c r="AB313" s="297"/>
    </row>
    <row r="314" spans="1:28" ht="12.75">
      <c r="A314" s="298" t="s">
        <v>5309</v>
      </c>
      <c r="B314" s="294" t="s">
        <v>5798</v>
      </c>
      <c r="C314" s="45" t="s">
        <v>701</v>
      </c>
      <c r="D314" s="45" t="s">
        <v>4798</v>
      </c>
      <c r="E314" s="299">
        <v>43143</v>
      </c>
      <c r="F314" s="294" t="s">
        <v>6368</v>
      </c>
      <c r="G314" s="298" t="s">
        <v>114</v>
      </c>
      <c r="H314" s="300" t="s">
        <v>223</v>
      </c>
      <c r="I314" s="295"/>
      <c r="J314" s="294" t="s">
        <v>6368</v>
      </c>
      <c r="K314" s="294" t="s">
        <v>6369</v>
      </c>
      <c r="L314" s="295"/>
      <c r="M314" s="294" t="s">
        <v>4841</v>
      </c>
      <c r="N314" s="295" t="b">
        <f>IF(AND(G314:G316=DATOS!C$9,H314:H316=DATOS!B$4),ROW(G314:G316))</f>
        <v>0</v>
      </c>
      <c r="O314" s="296"/>
      <c r="P314" s="297"/>
      <c r="Q314" s="297"/>
      <c r="R314" s="297"/>
      <c r="S314" s="297"/>
      <c r="T314" s="297"/>
      <c r="U314" s="297"/>
      <c r="V314" s="297"/>
      <c r="W314" s="297"/>
      <c r="X314" s="297"/>
      <c r="Y314" s="297"/>
      <c r="Z314" s="297"/>
      <c r="AA314" s="297"/>
      <c r="AB314" s="297"/>
    </row>
    <row r="315" spans="1:28" ht="12.75">
      <c r="A315" s="298" t="s">
        <v>6373</v>
      </c>
      <c r="B315" s="294" t="s">
        <v>6375</v>
      </c>
      <c r="C315" s="45" t="s">
        <v>4716</v>
      </c>
      <c r="D315" s="45" t="s">
        <v>4798</v>
      </c>
      <c r="E315" s="299">
        <v>43143</v>
      </c>
      <c r="F315" s="294" t="s">
        <v>6377</v>
      </c>
      <c r="G315" s="298" t="s">
        <v>114</v>
      </c>
      <c r="H315" s="300" t="s">
        <v>223</v>
      </c>
      <c r="I315" s="295"/>
      <c r="J315" s="294" t="s">
        <v>6378</v>
      </c>
      <c r="K315" s="294" t="s">
        <v>6379</v>
      </c>
      <c r="L315" s="295"/>
      <c r="M315" s="294" t="s">
        <v>4841</v>
      </c>
      <c r="N315" s="295" t="b">
        <f>IF(AND(G315:G317=DATOS!C$9,H315:H317=DATOS!B$4),ROW(G315:G317))</f>
        <v>0</v>
      </c>
      <c r="O315" s="296"/>
      <c r="P315" s="297"/>
      <c r="Q315" s="297"/>
      <c r="R315" s="297"/>
      <c r="S315" s="297"/>
      <c r="T315" s="297"/>
      <c r="U315" s="297"/>
      <c r="V315" s="297"/>
      <c r="W315" s="297"/>
      <c r="X315" s="297"/>
      <c r="Y315" s="297"/>
      <c r="Z315" s="297"/>
      <c r="AA315" s="297"/>
      <c r="AB315" s="297"/>
    </row>
    <row r="316" spans="1:28" ht="12.75">
      <c r="A316" s="298" t="s">
        <v>5075</v>
      </c>
      <c r="B316" s="294" t="s">
        <v>4938</v>
      </c>
      <c r="C316" s="45" t="s">
        <v>701</v>
      </c>
      <c r="D316" s="45" t="s">
        <v>4798</v>
      </c>
      <c r="E316" s="299">
        <v>43143</v>
      </c>
      <c r="F316" s="294" t="s">
        <v>6368</v>
      </c>
      <c r="G316" s="298" t="s">
        <v>114</v>
      </c>
      <c r="H316" s="300" t="s">
        <v>223</v>
      </c>
      <c r="I316" s="295"/>
      <c r="J316" s="294" t="s">
        <v>6378</v>
      </c>
      <c r="K316" s="294" t="s">
        <v>6369</v>
      </c>
      <c r="L316" s="295"/>
      <c r="M316" s="294" t="s">
        <v>4841</v>
      </c>
      <c r="N316" s="295" t="b">
        <f>IF(AND(G316:G318=DATOS!C$9,H316:H318=DATOS!B$4),ROW(G316:G318))</f>
        <v>0</v>
      </c>
      <c r="O316" s="296"/>
      <c r="P316" s="297"/>
      <c r="Q316" s="297"/>
      <c r="R316" s="297"/>
      <c r="S316" s="297"/>
      <c r="T316" s="297"/>
      <c r="U316" s="297"/>
      <c r="V316" s="297"/>
      <c r="W316" s="297"/>
      <c r="X316" s="297"/>
      <c r="Y316" s="297"/>
      <c r="Z316" s="297"/>
      <c r="AA316" s="297"/>
      <c r="AB316" s="297"/>
    </row>
    <row r="317" spans="1:28" ht="12.75">
      <c r="A317" s="298" t="s">
        <v>6384</v>
      </c>
      <c r="B317" s="294" t="s">
        <v>6385</v>
      </c>
      <c r="C317" s="45" t="s">
        <v>4661</v>
      </c>
      <c r="D317" s="45" t="s">
        <v>4798</v>
      </c>
      <c r="E317" s="299">
        <v>43143</v>
      </c>
      <c r="F317" s="294" t="s">
        <v>6386</v>
      </c>
      <c r="G317" s="298" t="s">
        <v>114</v>
      </c>
      <c r="H317" s="300" t="s">
        <v>223</v>
      </c>
      <c r="I317" s="295"/>
      <c r="J317" s="294" t="s">
        <v>6378</v>
      </c>
      <c r="K317" s="309" t="s">
        <v>6379</v>
      </c>
      <c r="L317" s="295"/>
      <c r="M317" s="294" t="s">
        <v>4841</v>
      </c>
      <c r="N317" s="295" t="b">
        <f>IF(AND(G317:G319=DATOS!C$9,H317:H319=DATOS!B$4),ROW(G317:G319))</f>
        <v>0</v>
      </c>
      <c r="O317" s="296"/>
      <c r="P317" s="297"/>
      <c r="Q317" s="297"/>
      <c r="R317" s="297"/>
      <c r="S317" s="297"/>
      <c r="T317" s="297"/>
      <c r="U317" s="297"/>
      <c r="V317" s="297"/>
      <c r="W317" s="297"/>
      <c r="X317" s="297"/>
      <c r="Y317" s="297"/>
      <c r="Z317" s="297"/>
      <c r="AA317" s="297"/>
      <c r="AB317" s="297"/>
    </row>
    <row r="318" spans="1:28" ht="12.75">
      <c r="A318" s="298" t="s">
        <v>5268</v>
      </c>
      <c r="B318" s="294" t="s">
        <v>5269</v>
      </c>
      <c r="C318" s="45" t="s">
        <v>5270</v>
      </c>
      <c r="D318" s="45" t="s">
        <v>4798</v>
      </c>
      <c r="E318" s="299">
        <v>43143</v>
      </c>
      <c r="F318" s="294" t="s">
        <v>6389</v>
      </c>
      <c r="G318" s="298" t="s">
        <v>114</v>
      </c>
      <c r="H318" s="300" t="s">
        <v>118</v>
      </c>
      <c r="I318" s="295"/>
      <c r="J318" s="294" t="s">
        <v>6378</v>
      </c>
      <c r="K318" s="294" t="s">
        <v>6390</v>
      </c>
      <c r="L318" s="295"/>
      <c r="M318" s="295"/>
      <c r="N318" s="295" t="b">
        <f>IF(AND(G318:G320=DATOS!C$9,H318:H320=DATOS!B$4),ROW(G318:G320))</f>
        <v>0</v>
      </c>
      <c r="O318" s="296"/>
      <c r="P318" s="297"/>
      <c r="Q318" s="297"/>
      <c r="R318" s="297"/>
      <c r="S318" s="297"/>
      <c r="T318" s="297"/>
      <c r="U318" s="297"/>
      <c r="V318" s="297"/>
      <c r="W318" s="297"/>
      <c r="X318" s="297"/>
      <c r="Y318" s="297"/>
      <c r="Z318" s="297"/>
      <c r="AA318" s="297"/>
      <c r="AB318" s="297"/>
    </row>
    <row r="319" spans="1:28" ht="12.75">
      <c r="A319" s="298" t="s">
        <v>6391</v>
      </c>
      <c r="B319" s="294" t="s">
        <v>6393</v>
      </c>
      <c r="C319" s="45" t="s">
        <v>216</v>
      </c>
      <c r="D319" s="45" t="s">
        <v>4647</v>
      </c>
      <c r="E319" s="299">
        <v>43144</v>
      </c>
      <c r="F319" s="294" t="s">
        <v>6394</v>
      </c>
      <c r="G319" s="298" t="s">
        <v>114</v>
      </c>
      <c r="H319" s="300" t="s">
        <v>223</v>
      </c>
      <c r="I319" s="294"/>
      <c r="J319" s="294" t="s">
        <v>6395</v>
      </c>
      <c r="K319" s="294" t="s">
        <v>6396</v>
      </c>
      <c r="L319" s="295"/>
      <c r="M319" s="294" t="s">
        <v>4652</v>
      </c>
      <c r="N319" s="295" t="b">
        <f>IF(AND(G319:G321=DATOS!C$9,H319:H321=DATOS!B$4),ROW(G319:G321))</f>
        <v>0</v>
      </c>
      <c r="O319" s="296"/>
      <c r="P319" s="297"/>
      <c r="Q319" s="297"/>
      <c r="R319" s="297"/>
      <c r="S319" s="297"/>
      <c r="T319" s="297"/>
      <c r="U319" s="297"/>
      <c r="V319" s="297"/>
      <c r="W319" s="297"/>
      <c r="X319" s="297"/>
      <c r="Y319" s="297"/>
      <c r="Z319" s="297"/>
      <c r="AA319" s="297"/>
      <c r="AB319" s="297"/>
    </row>
    <row r="320" spans="1:28" ht="12.75">
      <c r="A320" s="298" t="s">
        <v>5707</v>
      </c>
      <c r="B320" s="294" t="s">
        <v>5708</v>
      </c>
      <c r="C320" s="45" t="s">
        <v>4767</v>
      </c>
      <c r="D320" s="45" t="s">
        <v>4647</v>
      </c>
      <c r="E320" s="299">
        <v>43144</v>
      </c>
      <c r="F320" s="294" t="s">
        <v>6389</v>
      </c>
      <c r="G320" s="298" t="s">
        <v>114</v>
      </c>
      <c r="H320" s="300" t="s">
        <v>118</v>
      </c>
      <c r="I320" s="294"/>
      <c r="J320" s="295"/>
      <c r="K320" s="295"/>
      <c r="L320" s="295"/>
      <c r="M320" s="295"/>
      <c r="N320" s="295" t="b">
        <f>IF(AND(G320:G322=DATOS!C$9,H320:H322=DATOS!B$4),ROW(G320:G322))</f>
        <v>0</v>
      </c>
      <c r="O320" s="296"/>
      <c r="P320" s="297"/>
      <c r="Q320" s="297"/>
      <c r="R320" s="297"/>
      <c r="S320" s="297"/>
      <c r="T320" s="297"/>
      <c r="U320" s="297"/>
      <c r="V320" s="297"/>
      <c r="W320" s="297"/>
      <c r="X320" s="297"/>
      <c r="Y320" s="297"/>
      <c r="Z320" s="297"/>
      <c r="AA320" s="297"/>
      <c r="AB320" s="297"/>
    </row>
    <row r="321" spans="1:28" ht="12.75">
      <c r="A321" s="298" t="s">
        <v>6401</v>
      </c>
      <c r="B321" s="294" t="s">
        <v>6402</v>
      </c>
      <c r="C321" s="45" t="s">
        <v>414</v>
      </c>
      <c r="D321" s="45" t="s">
        <v>4647</v>
      </c>
      <c r="E321" s="299">
        <v>43144</v>
      </c>
      <c r="F321" s="294" t="s">
        <v>6389</v>
      </c>
      <c r="G321" s="298" t="s">
        <v>114</v>
      </c>
      <c r="H321" s="300" t="s">
        <v>223</v>
      </c>
      <c r="I321" s="294"/>
      <c r="J321" s="294" t="s">
        <v>6245</v>
      </c>
      <c r="K321" s="294" t="s">
        <v>6403</v>
      </c>
      <c r="L321" s="295"/>
      <c r="M321" s="294" t="s">
        <v>4652</v>
      </c>
      <c r="N321" s="295" t="b">
        <f>IF(AND(G321:G323=DATOS!C$9,H321:H323=DATOS!B$4),ROW(G321:G323))</f>
        <v>0</v>
      </c>
      <c r="O321" s="296"/>
      <c r="P321" s="297"/>
      <c r="Q321" s="297"/>
      <c r="R321" s="297"/>
      <c r="S321" s="297"/>
      <c r="T321" s="297"/>
      <c r="U321" s="297"/>
      <c r="V321" s="297"/>
      <c r="W321" s="297"/>
      <c r="X321" s="297"/>
      <c r="Y321" s="297"/>
      <c r="Z321" s="297"/>
      <c r="AA321" s="297"/>
      <c r="AB321" s="297"/>
    </row>
    <row r="322" spans="1:28" ht="12.75">
      <c r="A322" s="298" t="s">
        <v>6406</v>
      </c>
      <c r="B322" s="294" t="s">
        <v>5269</v>
      </c>
      <c r="C322" s="45" t="s">
        <v>5270</v>
      </c>
      <c r="D322" s="45" t="s">
        <v>4647</v>
      </c>
      <c r="E322" s="299">
        <v>43144</v>
      </c>
      <c r="F322" s="294" t="s">
        <v>6389</v>
      </c>
      <c r="G322" s="298" t="s">
        <v>114</v>
      </c>
      <c r="H322" s="300" t="s">
        <v>118</v>
      </c>
      <c r="I322" s="294"/>
      <c r="J322" s="295"/>
      <c r="K322" s="295"/>
      <c r="L322" s="295"/>
      <c r="M322" s="295"/>
      <c r="N322" s="295" t="b">
        <f>IF(AND(G322:G324=DATOS!C$9,H322:H324=DATOS!B$4),ROW(G322:G324))</f>
        <v>0</v>
      </c>
      <c r="O322" s="296"/>
      <c r="P322" s="297"/>
      <c r="Q322" s="297"/>
      <c r="R322" s="297"/>
      <c r="S322" s="297"/>
      <c r="T322" s="297"/>
      <c r="U322" s="297"/>
      <c r="V322" s="297"/>
      <c r="W322" s="297"/>
      <c r="X322" s="297"/>
      <c r="Y322" s="297"/>
      <c r="Z322" s="297"/>
      <c r="AA322" s="297"/>
      <c r="AB322" s="297"/>
    </row>
    <row r="323" spans="1:28" ht="12.75">
      <c r="A323" s="298" t="s">
        <v>5281</v>
      </c>
      <c r="B323" s="294" t="s">
        <v>5282</v>
      </c>
      <c r="C323" s="45" t="s">
        <v>263</v>
      </c>
      <c r="D323" s="45" t="s">
        <v>4798</v>
      </c>
      <c r="E323" s="299">
        <v>43144</v>
      </c>
      <c r="F323" s="294" t="s">
        <v>4768</v>
      </c>
      <c r="G323" s="298" t="s">
        <v>271</v>
      </c>
      <c r="H323" s="300" t="s">
        <v>223</v>
      </c>
      <c r="I323" s="295"/>
      <c r="J323" s="295"/>
      <c r="K323" s="294" t="s">
        <v>6411</v>
      </c>
      <c r="L323" s="295"/>
      <c r="M323" s="295"/>
      <c r="N323" s="295" t="b">
        <f>IF(AND(G323:G325=DATOS!C$9,H323:H325=DATOS!B$4),ROW(G323:G325))</f>
        <v>0</v>
      </c>
      <c r="O323" s="296"/>
      <c r="P323" s="297"/>
      <c r="Q323" s="297"/>
      <c r="R323" s="297"/>
      <c r="S323" s="297"/>
      <c r="T323" s="297"/>
      <c r="U323" s="297"/>
      <c r="V323" s="297"/>
      <c r="W323" s="297"/>
      <c r="X323" s="297"/>
      <c r="Y323" s="297"/>
      <c r="Z323" s="297"/>
      <c r="AA323" s="297"/>
      <c r="AB323" s="297"/>
    </row>
    <row r="324" spans="1:28" ht="12.75">
      <c r="A324" s="298" t="s">
        <v>6413</v>
      </c>
      <c r="B324" s="294" t="s">
        <v>6414</v>
      </c>
      <c r="C324" s="45" t="s">
        <v>5086</v>
      </c>
      <c r="D324" s="45" t="s">
        <v>4798</v>
      </c>
      <c r="E324" s="299">
        <v>43144</v>
      </c>
      <c r="F324" s="294" t="s">
        <v>6415</v>
      </c>
      <c r="G324" s="298" t="s">
        <v>271</v>
      </c>
      <c r="H324" s="300" t="s">
        <v>223</v>
      </c>
      <c r="I324" s="295"/>
      <c r="J324" s="294" t="s">
        <v>4768</v>
      </c>
      <c r="K324" s="294" t="s">
        <v>6417</v>
      </c>
      <c r="L324" s="295"/>
      <c r="M324" s="294" t="s">
        <v>4841</v>
      </c>
      <c r="N324" s="295" t="b">
        <f>IF(AND(G324:G326=DATOS!C$9,H324:H326=DATOS!B$4),ROW(G324:G326))</f>
        <v>0</v>
      </c>
      <c r="O324" s="296"/>
      <c r="P324" s="297"/>
      <c r="Q324" s="297"/>
      <c r="R324" s="297"/>
      <c r="S324" s="297"/>
      <c r="T324" s="297"/>
      <c r="U324" s="297"/>
      <c r="V324" s="297"/>
      <c r="W324" s="297"/>
      <c r="X324" s="297"/>
      <c r="Y324" s="297"/>
      <c r="Z324" s="297"/>
      <c r="AA324" s="297"/>
      <c r="AB324" s="297"/>
    </row>
    <row r="325" spans="1:28" ht="12.75">
      <c r="A325" s="298" t="s">
        <v>6347</v>
      </c>
      <c r="B325" s="294" t="s">
        <v>6348</v>
      </c>
      <c r="C325" s="45" t="s">
        <v>216</v>
      </c>
      <c r="D325" s="45" t="s">
        <v>4798</v>
      </c>
      <c r="E325" s="299">
        <v>43144</v>
      </c>
      <c r="F325" s="294" t="s">
        <v>4710</v>
      </c>
      <c r="G325" s="298" t="s">
        <v>114</v>
      </c>
      <c r="H325" s="300" t="s">
        <v>223</v>
      </c>
      <c r="I325" s="295"/>
      <c r="J325" s="294" t="s">
        <v>6421</v>
      </c>
      <c r="K325" s="294" t="s">
        <v>6379</v>
      </c>
      <c r="L325" s="295"/>
      <c r="M325" s="294" t="s">
        <v>4841</v>
      </c>
      <c r="N325" s="295" t="b">
        <f>IF(AND(G325:G327=DATOS!C$9,H325:H327=DATOS!B$4),ROW(G325:G327))</f>
        <v>0</v>
      </c>
      <c r="O325" s="296"/>
      <c r="P325" s="297"/>
      <c r="Q325" s="297"/>
      <c r="R325" s="297"/>
      <c r="S325" s="297"/>
      <c r="T325" s="297"/>
      <c r="U325" s="297"/>
      <c r="V325" s="297"/>
      <c r="W325" s="297"/>
      <c r="X325" s="297"/>
      <c r="Y325" s="297"/>
      <c r="Z325" s="297"/>
      <c r="AA325" s="297"/>
      <c r="AB325" s="297"/>
    </row>
    <row r="326" spans="1:28" ht="12.75">
      <c r="A326" s="298" t="s">
        <v>6427</v>
      </c>
      <c r="B326" s="294" t="s">
        <v>6428</v>
      </c>
      <c r="C326" s="45" t="s">
        <v>5232</v>
      </c>
      <c r="D326" s="45" t="s">
        <v>4798</v>
      </c>
      <c r="E326" s="299">
        <v>43144</v>
      </c>
      <c r="F326" s="294" t="s">
        <v>1259</v>
      </c>
      <c r="G326" s="298" t="s">
        <v>362</v>
      </c>
      <c r="H326" s="300" t="s">
        <v>223</v>
      </c>
      <c r="I326" s="295"/>
      <c r="J326" s="295"/>
      <c r="K326" s="295"/>
      <c r="L326" s="295"/>
      <c r="M326" s="295"/>
      <c r="N326" s="295" t="b">
        <f>IF(AND(G326:G328=DATOS!C$9,H326:H328=DATOS!B$4),ROW(G326:G328))</f>
        <v>0</v>
      </c>
      <c r="O326" s="296"/>
      <c r="P326" s="297"/>
      <c r="Q326" s="297"/>
      <c r="R326" s="297"/>
      <c r="S326" s="297"/>
      <c r="T326" s="297"/>
      <c r="U326" s="297"/>
      <c r="V326" s="297"/>
      <c r="W326" s="297"/>
      <c r="X326" s="297"/>
      <c r="Y326" s="297"/>
      <c r="Z326" s="297"/>
      <c r="AA326" s="297"/>
      <c r="AB326" s="297"/>
    </row>
    <row r="327" spans="1:28" ht="12.75">
      <c r="A327" s="298" t="s">
        <v>6429</v>
      </c>
      <c r="B327" s="294" t="s">
        <v>6168</v>
      </c>
      <c r="C327" s="45" t="s">
        <v>90</v>
      </c>
      <c r="D327" s="45" t="s">
        <v>4798</v>
      </c>
      <c r="E327" s="299">
        <v>43144</v>
      </c>
      <c r="F327" s="294" t="s">
        <v>6389</v>
      </c>
      <c r="G327" s="298" t="s">
        <v>114</v>
      </c>
      <c r="H327" s="300" t="s">
        <v>223</v>
      </c>
      <c r="I327" s="294"/>
      <c r="J327" s="294" t="s">
        <v>6389</v>
      </c>
      <c r="K327" s="294" t="s">
        <v>5463</v>
      </c>
      <c r="L327" s="295"/>
      <c r="M327" s="295"/>
      <c r="N327" s="295" t="b">
        <f>IF(AND(G327:G329=DATOS!C$9,H327:H329=DATOS!B$4),ROW(G327:G329))</f>
        <v>0</v>
      </c>
      <c r="O327" s="296"/>
      <c r="P327" s="297"/>
      <c r="Q327" s="297"/>
      <c r="R327" s="297"/>
      <c r="S327" s="297"/>
      <c r="T327" s="297"/>
      <c r="U327" s="297"/>
      <c r="V327" s="297"/>
      <c r="W327" s="297"/>
      <c r="X327" s="297"/>
      <c r="Y327" s="297"/>
      <c r="Z327" s="297"/>
      <c r="AA327" s="297"/>
      <c r="AB327" s="297"/>
    </row>
    <row r="328" spans="1:28" ht="12.75">
      <c r="A328" s="298" t="s">
        <v>5501</v>
      </c>
      <c r="B328" s="294" t="s">
        <v>5502</v>
      </c>
      <c r="C328" s="45" t="s">
        <v>4767</v>
      </c>
      <c r="D328" s="45" t="s">
        <v>4798</v>
      </c>
      <c r="E328" s="299">
        <v>43144</v>
      </c>
      <c r="F328" s="294" t="s">
        <v>6389</v>
      </c>
      <c r="G328" s="298" t="s">
        <v>114</v>
      </c>
      <c r="H328" s="300" t="s">
        <v>118</v>
      </c>
      <c r="I328" s="294"/>
      <c r="J328" s="295"/>
      <c r="K328" s="295"/>
      <c r="L328" s="295"/>
      <c r="M328" s="295"/>
      <c r="N328" s="295" t="b">
        <f>IF(AND(G328:G330=DATOS!C$9,H328:H330=DATOS!B$4),ROW(G328:G330))</f>
        <v>0</v>
      </c>
      <c r="O328" s="296"/>
      <c r="P328" s="297"/>
      <c r="Q328" s="297"/>
      <c r="R328" s="297"/>
      <c r="S328" s="297"/>
      <c r="T328" s="297"/>
      <c r="U328" s="297"/>
      <c r="V328" s="297"/>
      <c r="W328" s="297"/>
      <c r="X328" s="297"/>
      <c r="Y328" s="297"/>
      <c r="Z328" s="297"/>
      <c r="AA328" s="297"/>
      <c r="AB328" s="297"/>
    </row>
    <row r="329" spans="1:28" ht="12.75">
      <c r="A329" s="298" t="s">
        <v>5309</v>
      </c>
      <c r="B329" s="294" t="s">
        <v>5798</v>
      </c>
      <c r="C329" s="45" t="s">
        <v>701</v>
      </c>
      <c r="D329" s="45" t="s">
        <v>4647</v>
      </c>
      <c r="E329" s="299">
        <v>43145</v>
      </c>
      <c r="F329" s="294" t="s">
        <v>6012</v>
      </c>
      <c r="G329" s="298" t="s">
        <v>114</v>
      </c>
      <c r="H329" s="300" t="s">
        <v>223</v>
      </c>
      <c r="I329" s="294"/>
      <c r="J329" s="294" t="s">
        <v>5382</v>
      </c>
      <c r="K329" s="294" t="s">
        <v>6438</v>
      </c>
      <c r="L329" s="295"/>
      <c r="M329" s="294" t="s">
        <v>4652</v>
      </c>
      <c r="N329" s="295" t="b">
        <f>IF(AND(G329:G331=DATOS!C$9,H329:H331=DATOS!B$4),ROW(G329:G331))</f>
        <v>0</v>
      </c>
      <c r="O329" s="296"/>
      <c r="P329" s="297"/>
      <c r="Q329" s="297"/>
      <c r="R329" s="297"/>
      <c r="S329" s="297"/>
      <c r="T329" s="297"/>
      <c r="U329" s="297"/>
      <c r="V329" s="297"/>
      <c r="W329" s="297"/>
      <c r="X329" s="297"/>
      <c r="Y329" s="297"/>
      <c r="Z329" s="297"/>
      <c r="AA329" s="297"/>
      <c r="AB329" s="297"/>
    </row>
    <row r="330" spans="1:28" ht="12.75">
      <c r="A330" s="298" t="s">
        <v>5035</v>
      </c>
      <c r="B330" s="294" t="s">
        <v>5019</v>
      </c>
      <c r="C330" s="45" t="s">
        <v>4746</v>
      </c>
      <c r="D330" s="45" t="s">
        <v>4647</v>
      </c>
      <c r="E330" s="299">
        <v>43145</v>
      </c>
      <c r="F330" s="294" t="s">
        <v>6441</v>
      </c>
      <c r="G330" s="298" t="s">
        <v>271</v>
      </c>
      <c r="H330" s="300" t="s">
        <v>118</v>
      </c>
      <c r="I330" s="294"/>
      <c r="J330" s="294" t="s">
        <v>5038</v>
      </c>
      <c r="K330" s="294" t="s">
        <v>6443</v>
      </c>
      <c r="L330" s="295"/>
      <c r="M330" s="295"/>
      <c r="N330" s="295" t="b">
        <f>IF(AND(G330:G332=DATOS!C$9,H330:H332=DATOS!B$4),ROW(G330:G332))</f>
        <v>0</v>
      </c>
      <c r="O330" s="296"/>
      <c r="P330" s="297"/>
      <c r="Q330" s="297"/>
      <c r="R330" s="297"/>
      <c r="S330" s="297"/>
      <c r="T330" s="297"/>
      <c r="U330" s="297"/>
      <c r="V330" s="297"/>
      <c r="W330" s="297"/>
      <c r="X330" s="297"/>
      <c r="Y330" s="297"/>
      <c r="Z330" s="297"/>
      <c r="AA330" s="297"/>
      <c r="AB330" s="297"/>
    </row>
    <row r="331" spans="1:28" ht="12.75">
      <c r="A331" s="298" t="s">
        <v>5082</v>
      </c>
      <c r="B331" s="294" t="s">
        <v>5084</v>
      </c>
      <c r="C331" s="45" t="s">
        <v>5086</v>
      </c>
      <c r="D331" s="45" t="s">
        <v>4647</v>
      </c>
      <c r="E331" s="299">
        <v>43145</v>
      </c>
      <c r="F331" s="294" t="s">
        <v>6012</v>
      </c>
      <c r="G331" s="298" t="s">
        <v>114</v>
      </c>
      <c r="H331" s="300" t="s">
        <v>223</v>
      </c>
      <c r="I331" s="294"/>
      <c r="J331" s="294" t="s">
        <v>6446</v>
      </c>
      <c r="K331" s="294" t="s">
        <v>6448</v>
      </c>
      <c r="L331" s="295"/>
      <c r="M331" s="294" t="s">
        <v>4652</v>
      </c>
      <c r="N331" s="295" t="b">
        <f>IF(AND(G331:G333=DATOS!C$9,H331:H333=DATOS!B$4),ROW(G331:G333))</f>
        <v>0</v>
      </c>
      <c r="O331" s="296"/>
      <c r="P331" s="297"/>
      <c r="Q331" s="297"/>
      <c r="R331" s="297"/>
      <c r="S331" s="297"/>
      <c r="T331" s="297"/>
      <c r="U331" s="297"/>
      <c r="V331" s="297"/>
      <c r="W331" s="297"/>
      <c r="X331" s="297"/>
      <c r="Y331" s="297"/>
      <c r="Z331" s="297"/>
      <c r="AA331" s="297"/>
      <c r="AB331" s="297"/>
    </row>
    <row r="332" spans="1:28" ht="12.75">
      <c r="A332" s="298" t="s">
        <v>6406</v>
      </c>
      <c r="B332" s="294" t="s">
        <v>5269</v>
      </c>
      <c r="C332" s="45" t="s">
        <v>5270</v>
      </c>
      <c r="D332" s="45" t="s">
        <v>4647</v>
      </c>
      <c r="E332" s="299">
        <v>43145</v>
      </c>
      <c r="F332" s="294" t="s">
        <v>6453</v>
      </c>
      <c r="G332" s="298" t="s">
        <v>114</v>
      </c>
      <c r="H332" s="300" t="s">
        <v>223</v>
      </c>
      <c r="I332" s="294" t="s">
        <v>226</v>
      </c>
      <c r="J332" s="294" t="s">
        <v>6454</v>
      </c>
      <c r="K332" s="294" t="s">
        <v>6455</v>
      </c>
      <c r="L332" s="295"/>
      <c r="M332" s="295"/>
      <c r="N332" s="295" t="b">
        <f>IF(AND(G332:G334=DATOS!C$9,H332:H334=DATOS!B$4),ROW(G332:G334))</f>
        <v>0</v>
      </c>
      <c r="O332" s="296"/>
      <c r="P332" s="297"/>
      <c r="Q332" s="297"/>
      <c r="R332" s="297"/>
      <c r="S332" s="297"/>
      <c r="T332" s="297"/>
      <c r="U332" s="297"/>
      <c r="V332" s="297"/>
      <c r="W332" s="297"/>
      <c r="X332" s="297"/>
      <c r="Y332" s="297"/>
      <c r="Z332" s="297"/>
      <c r="AA332" s="297"/>
      <c r="AB332" s="297"/>
    </row>
    <row r="333" spans="1:28" ht="12.75">
      <c r="A333" s="298" t="s">
        <v>6458</v>
      </c>
      <c r="B333" s="294" t="s">
        <v>6017</v>
      </c>
      <c r="C333" s="45" t="s">
        <v>478</v>
      </c>
      <c r="D333" s="45" t="s">
        <v>4647</v>
      </c>
      <c r="E333" s="299">
        <v>43145</v>
      </c>
      <c r="F333" s="294" t="s">
        <v>5988</v>
      </c>
      <c r="G333" s="298" t="s">
        <v>114</v>
      </c>
      <c r="H333" s="300" t="s">
        <v>223</v>
      </c>
      <c r="I333" s="294"/>
      <c r="J333" s="294" t="s">
        <v>5178</v>
      </c>
      <c r="K333" s="294" t="s">
        <v>6455</v>
      </c>
      <c r="L333" s="295"/>
      <c r="M333" s="294" t="s">
        <v>4652</v>
      </c>
      <c r="N333" s="295" t="b">
        <f>IF(AND(G333:G335=DATOS!C$9,H333:H335=DATOS!B$4),ROW(G333:G335))</f>
        <v>0</v>
      </c>
      <c r="O333" s="296"/>
      <c r="P333" s="297"/>
      <c r="Q333" s="297"/>
      <c r="R333" s="297"/>
      <c r="S333" s="297"/>
      <c r="T333" s="297"/>
      <c r="U333" s="297"/>
      <c r="V333" s="297"/>
      <c r="W333" s="297"/>
      <c r="X333" s="297"/>
      <c r="Y333" s="297"/>
      <c r="Z333" s="297"/>
      <c r="AA333" s="297"/>
      <c r="AB333" s="297"/>
    </row>
    <row r="334" spans="1:28" ht="12.75">
      <c r="A334" s="298" t="s">
        <v>6461</v>
      </c>
      <c r="B334" s="294" t="s">
        <v>6462</v>
      </c>
      <c r="C334" s="45" t="s">
        <v>4767</v>
      </c>
      <c r="D334" s="45" t="s">
        <v>4647</v>
      </c>
      <c r="E334" s="299">
        <v>43145</v>
      </c>
      <c r="F334" s="294" t="s">
        <v>5398</v>
      </c>
      <c r="G334" s="298" t="s">
        <v>114</v>
      </c>
      <c r="H334" s="300" t="s">
        <v>223</v>
      </c>
      <c r="I334" s="294"/>
      <c r="J334" s="294" t="s">
        <v>6464</v>
      </c>
      <c r="K334" s="294" t="s">
        <v>6465</v>
      </c>
      <c r="L334" s="295"/>
      <c r="M334" s="294" t="s">
        <v>389</v>
      </c>
      <c r="N334" s="295" t="b">
        <f>IF(AND(G334:G336=DATOS!C$9,H334:H336=DATOS!B$4),ROW(G334:G336))</f>
        <v>0</v>
      </c>
      <c r="O334" s="296"/>
      <c r="P334" s="297"/>
      <c r="Q334" s="297"/>
      <c r="R334" s="297"/>
      <c r="S334" s="297"/>
      <c r="T334" s="297"/>
      <c r="U334" s="297"/>
      <c r="V334" s="297"/>
      <c r="W334" s="297"/>
      <c r="X334" s="297"/>
      <c r="Y334" s="297"/>
      <c r="Z334" s="297"/>
      <c r="AA334" s="297"/>
      <c r="AB334" s="297"/>
    </row>
    <row r="335" spans="1:28" ht="12.75">
      <c r="A335" s="298" t="s">
        <v>6466</v>
      </c>
      <c r="B335" s="294" t="s">
        <v>507</v>
      </c>
      <c r="C335" s="45" t="s">
        <v>90</v>
      </c>
      <c r="D335" s="45" t="s">
        <v>4798</v>
      </c>
      <c r="E335" s="299">
        <v>43145</v>
      </c>
      <c r="F335" s="294" t="s">
        <v>6467</v>
      </c>
      <c r="G335" s="298" t="s">
        <v>222</v>
      </c>
      <c r="H335" s="300" t="s">
        <v>223</v>
      </c>
      <c r="I335" s="294" t="s">
        <v>226</v>
      </c>
      <c r="J335" s="294" t="s">
        <v>6467</v>
      </c>
      <c r="K335" s="294" t="s">
        <v>6469</v>
      </c>
      <c r="L335" s="295"/>
      <c r="M335" s="294" t="s">
        <v>4841</v>
      </c>
      <c r="N335" s="295" t="b">
        <f>IF(AND(G335:G337=DATOS!C$9,H335:H337=DATOS!B$4),ROW(G335:G337))</f>
        <v>0</v>
      </c>
      <c r="O335" s="296"/>
      <c r="P335" s="297"/>
      <c r="Q335" s="297"/>
      <c r="R335" s="297"/>
      <c r="S335" s="297"/>
      <c r="T335" s="297"/>
      <c r="U335" s="297"/>
      <c r="V335" s="297"/>
      <c r="W335" s="297"/>
      <c r="X335" s="297"/>
      <c r="Y335" s="297"/>
      <c r="Z335" s="297"/>
      <c r="AA335" s="297"/>
      <c r="AB335" s="297"/>
    </row>
    <row r="336" spans="1:28" ht="12.75">
      <c r="A336" s="298" t="s">
        <v>6391</v>
      </c>
      <c r="B336" s="294" t="s">
        <v>6344</v>
      </c>
      <c r="C336" s="45" t="s">
        <v>216</v>
      </c>
      <c r="D336" s="45" t="s">
        <v>4798</v>
      </c>
      <c r="E336" s="299">
        <v>43145</v>
      </c>
      <c r="F336" s="294" t="s">
        <v>6473</v>
      </c>
      <c r="G336" s="298" t="s">
        <v>271</v>
      </c>
      <c r="H336" s="300" t="s">
        <v>223</v>
      </c>
      <c r="I336" s="294" t="s">
        <v>226</v>
      </c>
      <c r="J336" s="294" t="s">
        <v>6473</v>
      </c>
      <c r="K336" s="294" t="s">
        <v>6474</v>
      </c>
      <c r="L336" s="295"/>
      <c r="M336" s="294" t="s">
        <v>4841</v>
      </c>
      <c r="N336" s="295" t="b">
        <f>IF(AND(G336:G338=DATOS!C$9,H336:H338=DATOS!B$4),ROW(G336:G338))</f>
        <v>0</v>
      </c>
      <c r="O336" s="296"/>
      <c r="P336" s="297"/>
      <c r="Q336" s="297"/>
      <c r="R336" s="297"/>
      <c r="S336" s="297"/>
      <c r="T336" s="297"/>
      <c r="U336" s="297"/>
      <c r="V336" s="297"/>
      <c r="W336" s="297"/>
      <c r="X336" s="297"/>
      <c r="Y336" s="297"/>
      <c r="Z336" s="297"/>
      <c r="AA336" s="297"/>
      <c r="AB336" s="297"/>
    </row>
    <row r="337" spans="1:28" ht="12.75">
      <c r="A337" s="298" t="s">
        <v>5309</v>
      </c>
      <c r="B337" s="294" t="s">
        <v>5798</v>
      </c>
      <c r="C337" s="45" t="s">
        <v>701</v>
      </c>
      <c r="D337" s="45" t="s">
        <v>4647</v>
      </c>
      <c r="E337" s="299">
        <v>43146</v>
      </c>
      <c r="F337" s="294" t="s">
        <v>6479</v>
      </c>
      <c r="G337" s="298" t="s">
        <v>114</v>
      </c>
      <c r="H337" s="300" t="s">
        <v>223</v>
      </c>
      <c r="I337" s="295"/>
      <c r="J337" s="294" t="s">
        <v>6480</v>
      </c>
      <c r="K337" s="294" t="s">
        <v>6481</v>
      </c>
      <c r="L337" s="295"/>
      <c r="M337" s="294" t="s">
        <v>4652</v>
      </c>
      <c r="N337" s="295" t="b">
        <f>IF(AND(G337:G339=DATOS!C$9,H337:H339=DATOS!B$4),ROW(G337:G339))</f>
        <v>0</v>
      </c>
      <c r="O337" s="296"/>
      <c r="P337" s="297"/>
      <c r="Q337" s="297"/>
      <c r="R337" s="297"/>
      <c r="S337" s="297"/>
      <c r="T337" s="297"/>
      <c r="U337" s="297"/>
      <c r="V337" s="297"/>
      <c r="W337" s="297"/>
      <c r="X337" s="297"/>
      <c r="Y337" s="297"/>
      <c r="Z337" s="297"/>
      <c r="AA337" s="297"/>
      <c r="AB337" s="297"/>
    </row>
    <row r="338" spans="1:28" ht="12.75">
      <c r="A338" s="298" t="s">
        <v>6483</v>
      </c>
      <c r="B338" s="294" t="s">
        <v>6484</v>
      </c>
      <c r="C338" s="45" t="s">
        <v>380</v>
      </c>
      <c r="D338" s="45" t="s">
        <v>4647</v>
      </c>
      <c r="E338" s="299">
        <v>43146</v>
      </c>
      <c r="F338" s="294" t="s">
        <v>6486</v>
      </c>
      <c r="G338" s="298" t="s">
        <v>114</v>
      </c>
      <c r="H338" s="300" t="s">
        <v>223</v>
      </c>
      <c r="I338" s="295"/>
      <c r="J338" s="294" t="s">
        <v>6487</v>
      </c>
      <c r="K338" s="294" t="s">
        <v>6487</v>
      </c>
      <c r="L338" s="295"/>
      <c r="M338" s="295"/>
      <c r="N338" s="295" t="b">
        <f>IF(AND(G338:G340=DATOS!C$9,H338:H340=DATOS!B$4),ROW(G338:G340))</f>
        <v>0</v>
      </c>
      <c r="O338" s="296"/>
      <c r="P338" s="297"/>
      <c r="Q338" s="297"/>
      <c r="R338" s="297"/>
      <c r="S338" s="297"/>
      <c r="T338" s="297"/>
      <c r="U338" s="297"/>
      <c r="V338" s="297"/>
      <c r="W338" s="297"/>
      <c r="X338" s="297"/>
      <c r="Y338" s="297"/>
      <c r="Z338" s="297"/>
      <c r="AA338" s="297"/>
      <c r="AB338" s="297"/>
    </row>
    <row r="339" spans="1:28" ht="12.75">
      <c r="A339" s="298" t="s">
        <v>5436</v>
      </c>
      <c r="B339" s="294" t="s">
        <v>5437</v>
      </c>
      <c r="C339" s="45" t="s">
        <v>380</v>
      </c>
      <c r="D339" s="45" t="s">
        <v>4647</v>
      </c>
      <c r="E339" s="299">
        <v>43146</v>
      </c>
      <c r="F339" s="294" t="s">
        <v>6489</v>
      </c>
      <c r="G339" s="298" t="s">
        <v>114</v>
      </c>
      <c r="H339" s="300" t="s">
        <v>223</v>
      </c>
      <c r="I339" s="295"/>
      <c r="J339" s="294" t="s">
        <v>481</v>
      </c>
      <c r="K339" s="294" t="s">
        <v>6490</v>
      </c>
      <c r="L339" s="295"/>
      <c r="M339" s="295"/>
      <c r="N339" s="295" t="b">
        <f>IF(AND(G339:G341=DATOS!C$9,H339:H341=DATOS!B$4),ROW(G339:G341))</f>
        <v>0</v>
      </c>
      <c r="O339" s="296"/>
      <c r="P339" s="297"/>
      <c r="Q339" s="297"/>
      <c r="R339" s="297"/>
      <c r="S339" s="297"/>
      <c r="T339" s="297"/>
      <c r="U339" s="297"/>
      <c r="V339" s="297"/>
      <c r="W339" s="297"/>
      <c r="X339" s="297"/>
      <c r="Y339" s="297"/>
      <c r="Z339" s="297"/>
      <c r="AA339" s="297"/>
      <c r="AB339" s="297"/>
    </row>
    <row r="340" spans="1:28" ht="12.75">
      <c r="A340" s="298" t="s">
        <v>6493</v>
      </c>
      <c r="B340" s="294" t="s">
        <v>6494</v>
      </c>
      <c r="C340" s="45" t="s">
        <v>4716</v>
      </c>
      <c r="D340" s="45" t="s">
        <v>4647</v>
      </c>
      <c r="E340" s="299">
        <v>43146</v>
      </c>
      <c r="F340" s="294" t="s">
        <v>5398</v>
      </c>
      <c r="G340" s="298" t="s">
        <v>114</v>
      </c>
      <c r="H340" s="300" t="s">
        <v>223</v>
      </c>
      <c r="I340" s="294" t="s">
        <v>126</v>
      </c>
      <c r="J340" s="294" t="s">
        <v>5398</v>
      </c>
      <c r="K340" s="354" t="s">
        <v>6495</v>
      </c>
      <c r="L340" s="295"/>
      <c r="M340" s="294" t="s">
        <v>4652</v>
      </c>
      <c r="N340" s="295" t="b">
        <f>IF(AND(G340:G342=DATOS!C$9,H340:H342=DATOS!B$4),ROW(G340:G342))</f>
        <v>0</v>
      </c>
      <c r="O340" s="296"/>
      <c r="P340" s="297"/>
      <c r="Q340" s="297"/>
      <c r="R340" s="297"/>
      <c r="S340" s="297"/>
      <c r="T340" s="297"/>
      <c r="U340" s="297"/>
      <c r="V340" s="297"/>
      <c r="W340" s="297"/>
      <c r="X340" s="297"/>
      <c r="Y340" s="297"/>
      <c r="Z340" s="297"/>
      <c r="AA340" s="297"/>
      <c r="AB340" s="297"/>
    </row>
    <row r="341" spans="1:28" ht="12.75">
      <c r="A341" s="298" t="s">
        <v>6498</v>
      </c>
      <c r="B341" s="294" t="s">
        <v>6499</v>
      </c>
      <c r="C341" s="45" t="s">
        <v>414</v>
      </c>
      <c r="D341" s="45" t="s">
        <v>4647</v>
      </c>
      <c r="E341" s="299">
        <v>43146</v>
      </c>
      <c r="F341" s="294" t="s">
        <v>5065</v>
      </c>
      <c r="G341" s="298" t="s">
        <v>114</v>
      </c>
      <c r="H341" s="300" t="s">
        <v>223</v>
      </c>
      <c r="I341" s="295"/>
      <c r="J341" s="294" t="s">
        <v>6139</v>
      </c>
      <c r="K341" s="294" t="s">
        <v>6501</v>
      </c>
      <c r="L341" s="295"/>
      <c r="M341" s="294" t="s">
        <v>4652</v>
      </c>
      <c r="N341" s="295" t="b">
        <f>IF(AND(G341:G343=DATOS!C$9,H341:H343=DATOS!B$4),ROW(G341:G343))</f>
        <v>0</v>
      </c>
      <c r="O341" s="296"/>
      <c r="P341" s="297"/>
      <c r="Q341" s="297"/>
      <c r="R341" s="297"/>
      <c r="S341" s="297"/>
      <c r="T341" s="297"/>
      <c r="U341" s="297"/>
      <c r="V341" s="297"/>
      <c r="W341" s="297"/>
      <c r="X341" s="297"/>
      <c r="Y341" s="297"/>
      <c r="Z341" s="297"/>
      <c r="AA341" s="297"/>
      <c r="AB341" s="297"/>
    </row>
    <row r="342" spans="1:28" ht="12.75">
      <c r="A342" s="298" t="s">
        <v>6504</v>
      </c>
      <c r="B342" s="294" t="s">
        <v>6505</v>
      </c>
      <c r="C342" s="45" t="s">
        <v>4716</v>
      </c>
      <c r="D342" s="45" t="s">
        <v>4798</v>
      </c>
      <c r="E342" s="299">
        <v>43146</v>
      </c>
      <c r="F342" s="294" t="s">
        <v>6506</v>
      </c>
      <c r="G342" s="298" t="s">
        <v>271</v>
      </c>
      <c r="H342" s="300" t="s">
        <v>118</v>
      </c>
      <c r="I342" s="294" t="s">
        <v>226</v>
      </c>
      <c r="J342" s="294" t="s">
        <v>6507</v>
      </c>
      <c r="K342" s="295"/>
      <c r="L342" s="295"/>
      <c r="M342" s="295"/>
      <c r="N342" s="295" t="b">
        <f>IF(AND(G342:G344=DATOS!C$9,H342:H344=DATOS!B$4),ROW(G342:G344))</f>
        <v>0</v>
      </c>
      <c r="O342" s="296"/>
      <c r="P342" s="297"/>
      <c r="Q342" s="297"/>
      <c r="R342" s="297"/>
      <c r="S342" s="297"/>
      <c r="T342" s="297"/>
      <c r="U342" s="297"/>
      <c r="V342" s="297"/>
      <c r="W342" s="297"/>
      <c r="X342" s="297"/>
      <c r="Y342" s="297"/>
      <c r="Z342" s="297"/>
      <c r="AA342" s="297"/>
      <c r="AB342" s="297"/>
    </row>
    <row r="343" spans="1:28" ht="12.75">
      <c r="A343" s="298" t="s">
        <v>6511</v>
      </c>
      <c r="B343" s="294" t="s">
        <v>6512</v>
      </c>
      <c r="C343" s="45" t="s">
        <v>4716</v>
      </c>
      <c r="D343" s="45" t="s">
        <v>4798</v>
      </c>
      <c r="E343" s="299">
        <v>43146</v>
      </c>
      <c r="F343" s="294" t="s">
        <v>6513</v>
      </c>
      <c r="G343" s="298" t="s">
        <v>114</v>
      </c>
      <c r="H343" s="300" t="s">
        <v>118</v>
      </c>
      <c r="I343" s="294"/>
      <c r="J343" s="295"/>
      <c r="K343" s="295"/>
      <c r="L343" s="295"/>
      <c r="M343" s="295"/>
      <c r="N343" s="295" t="b">
        <f>IF(AND(G343:G345=DATOS!C$9,H343:H345=DATOS!B$4),ROW(G343:G345))</f>
        <v>0</v>
      </c>
      <c r="O343" s="296"/>
      <c r="P343" s="297"/>
      <c r="Q343" s="297"/>
      <c r="R343" s="297"/>
      <c r="S343" s="297"/>
      <c r="T343" s="297"/>
      <c r="U343" s="297"/>
      <c r="V343" s="297"/>
      <c r="W343" s="297"/>
      <c r="X343" s="297"/>
      <c r="Y343" s="297"/>
      <c r="Z343" s="297"/>
      <c r="AA343" s="297"/>
      <c r="AB343" s="297"/>
    </row>
    <row r="344" spans="1:28" ht="12.75">
      <c r="A344" s="298" t="s">
        <v>6515</v>
      </c>
      <c r="B344" s="294" t="s">
        <v>6516</v>
      </c>
      <c r="C344" s="45" t="s">
        <v>4716</v>
      </c>
      <c r="D344" s="45" t="s">
        <v>4798</v>
      </c>
      <c r="E344" s="299">
        <v>43146</v>
      </c>
      <c r="F344" s="294" t="s">
        <v>6519</v>
      </c>
      <c r="G344" s="294" t="s">
        <v>222</v>
      </c>
      <c r="H344" s="300" t="s">
        <v>118</v>
      </c>
      <c r="I344" s="294" t="s">
        <v>226</v>
      </c>
      <c r="J344" s="295"/>
      <c r="K344" s="295"/>
      <c r="L344" s="295"/>
      <c r="M344" s="295"/>
      <c r="N344" s="295" t="b">
        <f>IF(AND(G344:G346=DATOS!C$9,H344:H346=DATOS!B$4),ROW(G344:G346))</f>
        <v>0</v>
      </c>
      <c r="O344" s="296"/>
      <c r="P344" s="297"/>
      <c r="Q344" s="297"/>
      <c r="R344" s="297"/>
      <c r="S344" s="297"/>
      <c r="T344" s="297"/>
      <c r="U344" s="297"/>
      <c r="V344" s="297"/>
      <c r="W344" s="297"/>
      <c r="X344" s="297"/>
      <c r="Y344" s="297"/>
      <c r="Z344" s="297"/>
      <c r="AA344" s="297"/>
      <c r="AB344" s="297"/>
    </row>
    <row r="345" spans="1:28" ht="12.75">
      <c r="A345" s="298" t="s">
        <v>6521</v>
      </c>
      <c r="B345" s="294" t="s">
        <v>6523</v>
      </c>
      <c r="C345" s="45" t="s">
        <v>4716</v>
      </c>
      <c r="D345" s="45" t="s">
        <v>4798</v>
      </c>
      <c r="E345" s="299">
        <v>43146</v>
      </c>
      <c r="F345" s="294" t="s">
        <v>6525</v>
      </c>
      <c r="G345" s="298" t="s">
        <v>114</v>
      </c>
      <c r="H345" s="300" t="s">
        <v>223</v>
      </c>
      <c r="I345" s="294" t="s">
        <v>226</v>
      </c>
      <c r="J345" s="294" t="s">
        <v>6526</v>
      </c>
      <c r="K345" s="294" t="s">
        <v>6369</v>
      </c>
      <c r="L345" s="295"/>
      <c r="M345" s="295"/>
      <c r="N345" s="295" t="b">
        <f>IF(AND(G345:G347=DATOS!C$9,H345:H347=DATOS!B$4),ROW(G345:G347))</f>
        <v>0</v>
      </c>
      <c r="O345" s="296"/>
      <c r="P345" s="297"/>
      <c r="Q345" s="297"/>
      <c r="R345" s="297"/>
      <c r="S345" s="297"/>
      <c r="T345" s="297"/>
      <c r="U345" s="297"/>
      <c r="V345" s="297"/>
      <c r="W345" s="297"/>
      <c r="X345" s="297"/>
      <c r="Y345" s="297"/>
      <c r="Z345" s="297"/>
      <c r="AA345" s="297"/>
      <c r="AB345" s="297"/>
    </row>
    <row r="346" spans="1:28" ht="12.75">
      <c r="A346" s="298" t="s">
        <v>6527</v>
      </c>
      <c r="B346" s="294" t="s">
        <v>6528</v>
      </c>
      <c r="C346" s="45" t="s">
        <v>4716</v>
      </c>
      <c r="D346" s="45" t="s">
        <v>4798</v>
      </c>
      <c r="E346" s="299">
        <v>43146</v>
      </c>
      <c r="F346" s="294" t="s">
        <v>6525</v>
      </c>
      <c r="G346" s="298" t="s">
        <v>114</v>
      </c>
      <c r="H346" s="300" t="s">
        <v>223</v>
      </c>
      <c r="I346" s="295"/>
      <c r="J346" s="295"/>
      <c r="K346" s="295"/>
      <c r="L346" s="295"/>
      <c r="M346" s="295"/>
      <c r="N346" s="295" t="b">
        <f>IF(AND(G346:G348=DATOS!C$9,H346:H348=DATOS!B$4),ROW(G346:G348))</f>
        <v>0</v>
      </c>
      <c r="O346" s="296"/>
      <c r="P346" s="297"/>
      <c r="Q346" s="297"/>
      <c r="R346" s="297"/>
      <c r="S346" s="297"/>
      <c r="T346" s="297"/>
      <c r="U346" s="297"/>
      <c r="V346" s="297"/>
      <c r="W346" s="297"/>
      <c r="X346" s="297"/>
      <c r="Y346" s="297"/>
      <c r="Z346" s="297"/>
      <c r="AA346" s="297"/>
      <c r="AB346" s="297"/>
    </row>
    <row r="347" spans="1:28" ht="12.75">
      <c r="A347" s="298" t="s">
        <v>5537</v>
      </c>
      <c r="B347" s="294" t="s">
        <v>4721</v>
      </c>
      <c r="C347" s="45" t="s">
        <v>4716</v>
      </c>
      <c r="D347" s="45" t="s">
        <v>4798</v>
      </c>
      <c r="E347" s="299">
        <v>43146</v>
      </c>
      <c r="F347" s="294" t="s">
        <v>6417</v>
      </c>
      <c r="G347" s="298" t="s">
        <v>271</v>
      </c>
      <c r="H347" s="300" t="s">
        <v>118</v>
      </c>
      <c r="I347" s="294" t="s">
        <v>226</v>
      </c>
      <c r="J347" s="294" t="s">
        <v>6369</v>
      </c>
      <c r="K347" s="294" t="s">
        <v>6532</v>
      </c>
      <c r="L347" s="295"/>
      <c r="M347" s="295"/>
      <c r="N347" s="295" t="b">
        <f>IF(AND(G347:G349=DATOS!C$9,H347:H349=DATOS!B$4),ROW(G347:G349))</f>
        <v>0</v>
      </c>
      <c r="O347" s="296"/>
      <c r="P347" s="297"/>
      <c r="Q347" s="297"/>
      <c r="R347" s="297"/>
      <c r="S347" s="297"/>
      <c r="T347" s="297"/>
      <c r="U347" s="297"/>
      <c r="V347" s="297"/>
      <c r="W347" s="297"/>
      <c r="X347" s="297"/>
      <c r="Y347" s="297"/>
      <c r="Z347" s="297"/>
      <c r="AA347" s="297"/>
      <c r="AB347" s="297"/>
    </row>
    <row r="348" spans="1:28" ht="12.75">
      <c r="A348" s="298" t="s">
        <v>6373</v>
      </c>
      <c r="B348" s="294" t="s">
        <v>6375</v>
      </c>
      <c r="C348" s="45" t="s">
        <v>4716</v>
      </c>
      <c r="D348" s="45" t="s">
        <v>4798</v>
      </c>
      <c r="E348" s="299">
        <v>43146</v>
      </c>
      <c r="F348" s="294" t="s">
        <v>6417</v>
      </c>
      <c r="G348" s="298" t="s">
        <v>114</v>
      </c>
      <c r="H348" s="300" t="s">
        <v>223</v>
      </c>
      <c r="I348" s="294" t="s">
        <v>226</v>
      </c>
      <c r="J348" s="294" t="s">
        <v>6369</v>
      </c>
      <c r="K348" s="295"/>
      <c r="L348" s="295"/>
      <c r="M348" s="295"/>
      <c r="N348" s="295" t="b">
        <f>IF(AND(G348:G350=DATOS!C$9,H348:H350=DATOS!B$4),ROW(G348:G350))</f>
        <v>0</v>
      </c>
      <c r="O348" s="296"/>
      <c r="P348" s="297"/>
      <c r="Q348" s="297"/>
      <c r="R348" s="297"/>
      <c r="S348" s="297"/>
      <c r="T348" s="297"/>
      <c r="U348" s="297"/>
      <c r="V348" s="297"/>
      <c r="W348" s="297"/>
      <c r="X348" s="297"/>
      <c r="Y348" s="297"/>
      <c r="Z348" s="297"/>
      <c r="AA348" s="297"/>
      <c r="AB348" s="297"/>
    </row>
    <row r="349" spans="1:28" ht="12.75">
      <c r="A349" s="298" t="s">
        <v>6126</v>
      </c>
      <c r="B349" s="294" t="s">
        <v>6127</v>
      </c>
      <c r="C349" s="45" t="s">
        <v>478</v>
      </c>
      <c r="D349" s="45" t="s">
        <v>4798</v>
      </c>
      <c r="E349" s="299">
        <v>43146</v>
      </c>
      <c r="F349" s="294" t="s">
        <v>6537</v>
      </c>
      <c r="G349" s="298" t="s">
        <v>114</v>
      </c>
      <c r="H349" s="300" t="s">
        <v>223</v>
      </c>
      <c r="I349" s="294" t="s">
        <v>226</v>
      </c>
      <c r="J349" s="294" t="s">
        <v>6538</v>
      </c>
      <c r="K349" s="294" t="s">
        <v>6539</v>
      </c>
      <c r="L349" s="295"/>
      <c r="M349" s="294" t="s">
        <v>4841</v>
      </c>
      <c r="N349" s="295" t="b">
        <f>IF(AND(G349:G351=DATOS!C$9,H349:H351=DATOS!B$4),ROW(G349:G351))</f>
        <v>0</v>
      </c>
      <c r="O349" s="296"/>
      <c r="P349" s="297"/>
      <c r="Q349" s="297"/>
      <c r="R349" s="297"/>
      <c r="S349" s="297"/>
      <c r="T349" s="297"/>
      <c r="U349" s="297"/>
      <c r="V349" s="297"/>
      <c r="W349" s="297"/>
      <c r="X349" s="297"/>
      <c r="Y349" s="297"/>
      <c r="Z349" s="297"/>
      <c r="AA349" s="297"/>
      <c r="AB349" s="297"/>
    </row>
    <row r="350" spans="1:28" ht="12.75">
      <c r="A350" s="298" t="s">
        <v>5528</v>
      </c>
      <c r="B350" s="294" t="s">
        <v>5529</v>
      </c>
      <c r="C350" s="45" t="s">
        <v>4716</v>
      </c>
      <c r="D350" s="45" t="s">
        <v>4798</v>
      </c>
      <c r="E350" s="299">
        <v>43146</v>
      </c>
      <c r="F350" s="294" t="s">
        <v>6417</v>
      </c>
      <c r="G350" s="298" t="s">
        <v>114</v>
      </c>
      <c r="H350" s="300" t="s">
        <v>223</v>
      </c>
      <c r="I350" s="294" t="s">
        <v>226</v>
      </c>
      <c r="J350" s="294" t="s">
        <v>6369</v>
      </c>
      <c r="K350" s="295"/>
      <c r="L350" s="295"/>
      <c r="M350" s="295"/>
      <c r="N350" s="295" t="b">
        <f>IF(AND(G350:G352=DATOS!C$9,H350:H352=DATOS!B$4),ROW(G350:G352))</f>
        <v>0</v>
      </c>
      <c r="O350" s="296"/>
      <c r="P350" s="297"/>
      <c r="Q350" s="297"/>
      <c r="R350" s="297"/>
      <c r="S350" s="297"/>
      <c r="T350" s="297"/>
      <c r="U350" s="297"/>
      <c r="V350" s="297"/>
      <c r="W350" s="297"/>
      <c r="X350" s="297"/>
      <c r="Y350" s="297"/>
      <c r="Z350" s="297"/>
      <c r="AA350" s="297"/>
      <c r="AB350" s="297"/>
    </row>
    <row r="351" spans="1:28" ht="12.75">
      <c r="A351" s="298" t="s">
        <v>6541</v>
      </c>
      <c r="B351" s="294" t="s">
        <v>6542</v>
      </c>
      <c r="C351" s="45" t="s">
        <v>5342</v>
      </c>
      <c r="D351" s="45" t="s">
        <v>4798</v>
      </c>
      <c r="E351" s="299">
        <v>43146</v>
      </c>
      <c r="F351" s="294" t="s">
        <v>5158</v>
      </c>
      <c r="G351" s="298" t="s">
        <v>222</v>
      </c>
      <c r="H351" s="300" t="s">
        <v>223</v>
      </c>
      <c r="I351" s="294" t="s">
        <v>226</v>
      </c>
      <c r="J351" s="294" t="s">
        <v>6543</v>
      </c>
      <c r="K351" s="294" t="s">
        <v>6544</v>
      </c>
      <c r="L351" s="295"/>
      <c r="M351" s="294" t="s">
        <v>4841</v>
      </c>
      <c r="N351" s="295" t="b">
        <f>IF(AND(G351:G353=DATOS!C$9,H351:H353=DATOS!B$4),ROW(G351:G353))</f>
        <v>0</v>
      </c>
      <c r="O351" s="296"/>
      <c r="P351" s="297"/>
      <c r="Q351" s="297"/>
      <c r="R351" s="297"/>
      <c r="S351" s="297"/>
      <c r="T351" s="297"/>
      <c r="U351" s="297"/>
      <c r="V351" s="297"/>
      <c r="W351" s="297"/>
      <c r="X351" s="297"/>
      <c r="Y351" s="297"/>
      <c r="Z351" s="297"/>
      <c r="AA351" s="297"/>
      <c r="AB351" s="297"/>
    </row>
    <row r="352" spans="1:28" ht="12.75">
      <c r="A352" s="298" t="s">
        <v>6546</v>
      </c>
      <c r="B352" s="294" t="s">
        <v>6547</v>
      </c>
      <c r="C352" s="45" t="s">
        <v>478</v>
      </c>
      <c r="D352" s="45" t="s">
        <v>4779</v>
      </c>
      <c r="E352" s="299">
        <v>43147</v>
      </c>
      <c r="F352" s="294" t="s">
        <v>5003</v>
      </c>
      <c r="G352" s="298" t="s">
        <v>114</v>
      </c>
      <c r="H352" s="300" t="s">
        <v>223</v>
      </c>
      <c r="I352" s="294" t="s">
        <v>226</v>
      </c>
      <c r="J352" s="294" t="s">
        <v>6548</v>
      </c>
      <c r="K352" s="294" t="s">
        <v>6549</v>
      </c>
      <c r="L352" s="295"/>
      <c r="M352" s="294" t="s">
        <v>389</v>
      </c>
      <c r="N352" s="295" t="b">
        <f>IF(AND(G352:G354=DATOS!C$9,H352:H354=DATOS!B$4),ROW(G352:G354))</f>
        <v>0</v>
      </c>
      <c r="O352" s="296"/>
      <c r="P352" s="297"/>
      <c r="Q352" s="297"/>
      <c r="R352" s="297"/>
      <c r="S352" s="297"/>
      <c r="T352" s="297"/>
      <c r="U352" s="297"/>
      <c r="V352" s="297"/>
      <c r="W352" s="297"/>
      <c r="X352" s="297"/>
      <c r="Y352" s="297"/>
      <c r="Z352" s="297"/>
      <c r="AA352" s="297"/>
      <c r="AB352" s="297"/>
    </row>
    <row r="353" spans="1:28" ht="12.75">
      <c r="A353" s="298" t="s">
        <v>4865</v>
      </c>
      <c r="B353" s="294" t="s">
        <v>4866</v>
      </c>
      <c r="C353" s="45" t="s">
        <v>216</v>
      </c>
      <c r="D353" s="45" t="s">
        <v>4647</v>
      </c>
      <c r="E353" s="299">
        <v>43152</v>
      </c>
      <c r="F353" s="294" t="s">
        <v>6441</v>
      </c>
      <c r="G353" s="294" t="s">
        <v>271</v>
      </c>
      <c r="H353" s="300" t="s">
        <v>118</v>
      </c>
      <c r="I353" s="294"/>
      <c r="J353" s="294" t="s">
        <v>6443</v>
      </c>
      <c r="K353" s="294" t="s">
        <v>6443</v>
      </c>
      <c r="L353" s="295"/>
      <c r="M353" s="295"/>
      <c r="N353" s="295" t="b">
        <f>IF(AND(G353:G355=DATOS!C$9,H353:H355=DATOS!B$4),ROW(G353:G355))</f>
        <v>0</v>
      </c>
      <c r="O353" s="296"/>
      <c r="P353" s="297"/>
      <c r="Q353" s="297"/>
      <c r="R353" s="297"/>
      <c r="S353" s="297"/>
      <c r="T353" s="297"/>
      <c r="U353" s="297"/>
      <c r="V353" s="297"/>
      <c r="W353" s="297"/>
      <c r="X353" s="297"/>
      <c r="Y353" s="297"/>
      <c r="Z353" s="297"/>
      <c r="AA353" s="297"/>
      <c r="AB353" s="297"/>
    </row>
    <row r="354" spans="1:28" ht="12.75">
      <c r="A354" s="298" t="s">
        <v>4765</v>
      </c>
      <c r="B354" s="294" t="s">
        <v>4766</v>
      </c>
      <c r="C354" s="45" t="s">
        <v>4767</v>
      </c>
      <c r="D354" s="45" t="s">
        <v>4779</v>
      </c>
      <c r="E354" s="299">
        <v>43147</v>
      </c>
      <c r="F354" s="294" t="s">
        <v>4780</v>
      </c>
      <c r="G354" s="298" t="s">
        <v>271</v>
      </c>
      <c r="H354" s="300" t="s">
        <v>118</v>
      </c>
      <c r="I354" s="294" t="s">
        <v>226</v>
      </c>
      <c r="J354" s="294" t="s">
        <v>4781</v>
      </c>
      <c r="K354" s="294" t="s">
        <v>6555</v>
      </c>
      <c r="L354" s="295"/>
      <c r="M354" s="295"/>
      <c r="N354" s="295" t="b">
        <f>IF(AND(G354:G356=DATOS!C$9,H354:H356=DATOS!B$4),ROW(G354:G356))</f>
        <v>0</v>
      </c>
      <c r="O354" s="296"/>
      <c r="P354" s="297"/>
      <c r="Q354" s="297"/>
      <c r="R354" s="297"/>
      <c r="S354" s="297"/>
      <c r="T354" s="297"/>
      <c r="U354" s="297"/>
      <c r="V354" s="297"/>
      <c r="W354" s="297"/>
      <c r="X354" s="297"/>
      <c r="Y354" s="297"/>
      <c r="Z354" s="297"/>
      <c r="AA354" s="297"/>
      <c r="AB354" s="297"/>
    </row>
    <row r="355" spans="1:28" ht="12.75">
      <c r="A355" s="298" t="s">
        <v>6558</v>
      </c>
      <c r="B355" s="294" t="s">
        <v>6559</v>
      </c>
      <c r="C355" s="45" t="s">
        <v>5302</v>
      </c>
      <c r="D355" s="45" t="s">
        <v>4779</v>
      </c>
      <c r="E355" s="299">
        <v>43147</v>
      </c>
      <c r="F355" s="294" t="s">
        <v>5294</v>
      </c>
      <c r="G355" s="298" t="s">
        <v>114</v>
      </c>
      <c r="H355" s="300" t="s">
        <v>223</v>
      </c>
      <c r="I355" s="294" t="s">
        <v>226</v>
      </c>
      <c r="J355" s="294" t="s">
        <v>6560</v>
      </c>
      <c r="K355" s="294" t="s">
        <v>6561</v>
      </c>
      <c r="L355" s="295"/>
      <c r="M355" s="294" t="s">
        <v>389</v>
      </c>
      <c r="N355" s="295" t="b">
        <f>IF(AND(G355:G357=DATOS!C$9,H355:H357=DATOS!B$4),ROW(G355:G357))</f>
        <v>0</v>
      </c>
      <c r="O355" s="296"/>
      <c r="P355" s="297"/>
      <c r="Q355" s="297"/>
      <c r="R355" s="297"/>
      <c r="S355" s="297"/>
      <c r="T355" s="297"/>
      <c r="U355" s="297"/>
      <c r="V355" s="297"/>
      <c r="W355" s="297"/>
      <c r="X355" s="297"/>
      <c r="Y355" s="297"/>
      <c r="Z355" s="297"/>
      <c r="AA355" s="297"/>
      <c r="AB355" s="297"/>
    </row>
    <row r="356" spans="1:28" ht="12.75">
      <c r="A356" s="320" t="s">
        <v>6564</v>
      </c>
      <c r="B356" s="294" t="s">
        <v>5008</v>
      </c>
      <c r="C356" s="45" t="s">
        <v>5302</v>
      </c>
      <c r="D356" s="45" t="s">
        <v>4647</v>
      </c>
      <c r="E356" s="299">
        <v>43147</v>
      </c>
      <c r="F356" s="294" t="s">
        <v>4710</v>
      </c>
      <c r="G356" s="298" t="s">
        <v>114</v>
      </c>
      <c r="H356" s="300" t="s">
        <v>223</v>
      </c>
      <c r="I356" s="295"/>
      <c r="J356" s="294" t="s">
        <v>6565</v>
      </c>
      <c r="K356" s="294" t="s">
        <v>6566</v>
      </c>
      <c r="L356" s="295"/>
      <c r="M356" s="294" t="s">
        <v>4652</v>
      </c>
      <c r="N356" s="295" t="b">
        <f>IF(AND(G356:G358=DATOS!C$9,H356:H358=DATOS!B$4),ROW(G356:G358))</f>
        <v>0</v>
      </c>
      <c r="O356" s="296"/>
      <c r="P356" s="297"/>
      <c r="Q356" s="297"/>
      <c r="R356" s="297"/>
      <c r="S356" s="297"/>
      <c r="T356" s="297"/>
      <c r="U356" s="297"/>
      <c r="V356" s="297"/>
      <c r="W356" s="297"/>
      <c r="X356" s="297"/>
      <c r="Y356" s="297"/>
      <c r="Z356" s="297"/>
      <c r="AA356" s="297"/>
      <c r="AB356" s="297"/>
    </row>
    <row r="357" spans="1:28" ht="12.75">
      <c r="A357" s="298" t="s">
        <v>6323</v>
      </c>
      <c r="B357" s="294" t="s">
        <v>6568</v>
      </c>
      <c r="C357" s="45" t="s">
        <v>5232</v>
      </c>
      <c r="D357" s="45" t="s">
        <v>4647</v>
      </c>
      <c r="E357" s="299">
        <v>43147</v>
      </c>
      <c r="F357" s="294" t="s">
        <v>6176</v>
      </c>
      <c r="G357" s="298" t="s">
        <v>362</v>
      </c>
      <c r="H357" s="300" t="s">
        <v>223</v>
      </c>
      <c r="I357" s="294" t="s">
        <v>226</v>
      </c>
      <c r="J357" s="294" t="s">
        <v>6569</v>
      </c>
      <c r="K357" s="294" t="s">
        <v>6176</v>
      </c>
      <c r="L357" s="295"/>
      <c r="M357" s="295"/>
      <c r="N357" s="295" t="b">
        <f>IF(AND(G357:G359=DATOS!C$9,H357:H359=DATOS!B$4),ROW(G357:G359))</f>
        <v>0</v>
      </c>
      <c r="O357" s="296"/>
      <c r="P357" s="297"/>
      <c r="Q357" s="297"/>
      <c r="R357" s="297"/>
      <c r="S357" s="297"/>
      <c r="T357" s="297"/>
      <c r="U357" s="297"/>
      <c r="V357" s="297"/>
      <c r="W357" s="297"/>
      <c r="X357" s="297"/>
      <c r="Y357" s="297"/>
      <c r="Z357" s="297"/>
      <c r="AA357" s="297"/>
      <c r="AB357" s="297"/>
    </row>
    <row r="358" spans="1:28" ht="12.75">
      <c r="A358" s="298" t="s">
        <v>6572</v>
      </c>
      <c r="B358" s="309" t="s">
        <v>6573</v>
      </c>
      <c r="C358" s="45" t="s">
        <v>263</v>
      </c>
      <c r="D358" s="45" t="s">
        <v>4647</v>
      </c>
      <c r="E358" s="299">
        <v>43147</v>
      </c>
      <c r="F358" s="294" t="s">
        <v>1259</v>
      </c>
      <c r="G358" s="298" t="s">
        <v>362</v>
      </c>
      <c r="H358" s="300" t="s">
        <v>223</v>
      </c>
      <c r="I358" s="294" t="s">
        <v>226</v>
      </c>
      <c r="J358" s="294" t="s">
        <v>6176</v>
      </c>
      <c r="K358" s="294" t="s">
        <v>6576</v>
      </c>
      <c r="L358" s="295"/>
      <c r="M358" s="295"/>
      <c r="N358" s="295" t="b">
        <f>IF(AND(G358:G360=DATOS!C$9,H358:H360=DATOS!B$4),ROW(G358:G360))</f>
        <v>0</v>
      </c>
      <c r="O358" s="296"/>
      <c r="P358" s="297"/>
      <c r="Q358" s="297"/>
      <c r="R358" s="297"/>
      <c r="S358" s="297"/>
      <c r="T358" s="297"/>
      <c r="U358" s="297"/>
      <c r="V358" s="297"/>
      <c r="W358" s="297"/>
      <c r="X358" s="297"/>
      <c r="Y358" s="297"/>
      <c r="Z358" s="297"/>
      <c r="AA358" s="297"/>
      <c r="AB358" s="297"/>
    </row>
    <row r="359" spans="1:28" ht="12.75">
      <c r="A359" s="298" t="s">
        <v>6577</v>
      </c>
      <c r="B359" s="294" t="s">
        <v>6578</v>
      </c>
      <c r="C359" s="45" t="s">
        <v>4491</v>
      </c>
      <c r="D359" s="45" t="s">
        <v>4798</v>
      </c>
      <c r="E359" s="299">
        <v>43147</v>
      </c>
      <c r="F359" s="294" t="s">
        <v>6579</v>
      </c>
      <c r="G359" s="298" t="s">
        <v>114</v>
      </c>
      <c r="H359" s="300" t="s">
        <v>223</v>
      </c>
      <c r="I359" s="294" t="s">
        <v>226</v>
      </c>
      <c r="J359" s="294" t="s">
        <v>6582</v>
      </c>
      <c r="K359" s="294" t="s">
        <v>6584</v>
      </c>
      <c r="L359" s="295"/>
      <c r="M359" s="294" t="s">
        <v>4841</v>
      </c>
      <c r="N359" s="295" t="b">
        <f>IF(AND(G359:G361=DATOS!C$9,H359:H361=DATOS!B$4),ROW(G359:G361))</f>
        <v>0</v>
      </c>
      <c r="O359" s="296"/>
      <c r="P359" s="297"/>
      <c r="Q359" s="297"/>
      <c r="R359" s="297"/>
      <c r="S359" s="297"/>
      <c r="T359" s="297"/>
      <c r="U359" s="297"/>
      <c r="V359" s="297"/>
      <c r="W359" s="297"/>
      <c r="X359" s="297"/>
      <c r="Y359" s="297"/>
      <c r="Z359" s="297"/>
      <c r="AA359" s="297"/>
      <c r="AB359" s="297"/>
    </row>
    <row r="360" spans="1:28" ht="12.75">
      <c r="A360" s="298" t="s">
        <v>5616</v>
      </c>
      <c r="B360" s="294" t="s">
        <v>5614</v>
      </c>
      <c r="C360" s="45" t="s">
        <v>701</v>
      </c>
      <c r="D360" s="45" t="s">
        <v>4798</v>
      </c>
      <c r="E360" s="299">
        <v>43147</v>
      </c>
      <c r="F360" s="294" t="s">
        <v>6585</v>
      </c>
      <c r="G360" s="298" t="s">
        <v>271</v>
      </c>
      <c r="H360" s="300" t="s">
        <v>118</v>
      </c>
      <c r="I360" s="294" t="s">
        <v>226</v>
      </c>
      <c r="J360" s="294" t="s">
        <v>6586</v>
      </c>
      <c r="K360" s="294" t="s">
        <v>6587</v>
      </c>
      <c r="L360" s="295"/>
      <c r="M360" s="294" t="s">
        <v>4841</v>
      </c>
      <c r="N360" s="295" t="b">
        <f>IF(AND(G360:G362=DATOS!C$9,H360:H362=DATOS!B$4),ROW(G360:G362))</f>
        <v>0</v>
      </c>
      <c r="O360" s="296"/>
      <c r="P360" s="297"/>
      <c r="Q360" s="297"/>
      <c r="R360" s="297"/>
      <c r="S360" s="297"/>
      <c r="T360" s="297"/>
      <c r="U360" s="297"/>
      <c r="V360" s="297"/>
      <c r="W360" s="297"/>
      <c r="X360" s="297"/>
      <c r="Y360" s="297"/>
      <c r="Z360" s="297"/>
      <c r="AA360" s="297"/>
      <c r="AB360" s="297"/>
    </row>
    <row r="361" spans="1:28" ht="12.75">
      <c r="A361" s="298" t="s">
        <v>6589</v>
      </c>
      <c r="B361" s="294" t="s">
        <v>5333</v>
      </c>
      <c r="C361" s="45" t="s">
        <v>263</v>
      </c>
      <c r="D361" s="45" t="s">
        <v>4798</v>
      </c>
      <c r="E361" s="299">
        <v>43147</v>
      </c>
      <c r="F361" s="294" t="s">
        <v>6590</v>
      </c>
      <c r="G361" s="298" t="s">
        <v>271</v>
      </c>
      <c r="H361" s="300" t="s">
        <v>223</v>
      </c>
      <c r="I361" s="294" t="s">
        <v>226</v>
      </c>
      <c r="J361" s="294" t="s">
        <v>6591</v>
      </c>
      <c r="K361" s="294" t="s">
        <v>6592</v>
      </c>
      <c r="L361" s="295"/>
      <c r="M361" s="294" t="s">
        <v>4841</v>
      </c>
      <c r="N361" s="295" t="b">
        <f>IF(AND(G361:G363=DATOS!C$9,H361:H363=DATOS!B$4),ROW(G361:G363))</f>
        <v>0</v>
      </c>
      <c r="O361" s="296"/>
      <c r="P361" s="297"/>
      <c r="Q361" s="297"/>
      <c r="R361" s="297"/>
      <c r="S361" s="297"/>
      <c r="T361" s="297"/>
      <c r="U361" s="297"/>
      <c r="V361" s="297"/>
      <c r="W361" s="297"/>
      <c r="X361" s="297"/>
      <c r="Y361" s="297"/>
      <c r="Z361" s="297"/>
      <c r="AA361" s="297"/>
      <c r="AB361" s="297"/>
    </row>
    <row r="362" spans="1:28" ht="12.75">
      <c r="A362" s="298" t="s">
        <v>6595</v>
      </c>
      <c r="B362" s="294" t="s">
        <v>4776</v>
      </c>
      <c r="C362" s="45" t="s">
        <v>4491</v>
      </c>
      <c r="D362" s="45" t="s">
        <v>4798</v>
      </c>
      <c r="E362" s="299">
        <v>43147</v>
      </c>
      <c r="F362" s="294" t="s">
        <v>4768</v>
      </c>
      <c r="G362" s="298" t="s">
        <v>271</v>
      </c>
      <c r="H362" s="300" t="s">
        <v>118</v>
      </c>
      <c r="I362" s="294" t="s">
        <v>226</v>
      </c>
      <c r="J362" s="294" t="s">
        <v>4768</v>
      </c>
      <c r="K362" s="295"/>
      <c r="L362" s="295"/>
      <c r="M362" s="295"/>
      <c r="N362" s="295" t="b">
        <f>IF(AND(G362:G364=DATOS!C$9,H362:H364=DATOS!B$4),ROW(G362:G364))</f>
        <v>0</v>
      </c>
      <c r="O362" s="296"/>
      <c r="P362" s="297"/>
      <c r="Q362" s="297"/>
      <c r="R362" s="297"/>
      <c r="S362" s="297"/>
      <c r="T362" s="297"/>
      <c r="U362" s="297"/>
      <c r="V362" s="297"/>
      <c r="W362" s="297"/>
      <c r="X362" s="297"/>
      <c r="Y362" s="297"/>
      <c r="Z362" s="297"/>
      <c r="AA362" s="297"/>
      <c r="AB362" s="297"/>
    </row>
    <row r="363" spans="1:28" ht="12.75">
      <c r="A363" s="298" t="s">
        <v>6596</v>
      </c>
      <c r="B363" s="294" t="s">
        <v>6598</v>
      </c>
      <c r="C363" s="45" t="s">
        <v>4491</v>
      </c>
      <c r="D363" s="45" t="s">
        <v>4798</v>
      </c>
      <c r="E363" s="299">
        <v>43147</v>
      </c>
      <c r="F363" s="294" t="s">
        <v>6417</v>
      </c>
      <c r="G363" s="298" t="s">
        <v>114</v>
      </c>
      <c r="H363" s="300" t="s">
        <v>223</v>
      </c>
      <c r="I363" s="294" t="s">
        <v>226</v>
      </c>
      <c r="J363" s="294" t="s">
        <v>6417</v>
      </c>
      <c r="K363" s="295"/>
      <c r="L363" s="295"/>
      <c r="M363" s="295"/>
      <c r="N363" s="295" t="b">
        <f>IF(AND(G363:G365=DATOS!C$9,H363:H365=DATOS!B$4),ROW(G363:G365))</f>
        <v>0</v>
      </c>
      <c r="O363" s="296"/>
      <c r="P363" s="297"/>
      <c r="Q363" s="297"/>
      <c r="R363" s="297"/>
      <c r="S363" s="297"/>
      <c r="T363" s="297"/>
      <c r="U363" s="297"/>
      <c r="V363" s="297"/>
      <c r="W363" s="297"/>
      <c r="X363" s="297"/>
      <c r="Y363" s="297"/>
      <c r="Z363" s="297"/>
      <c r="AA363" s="297"/>
      <c r="AB363" s="297"/>
    </row>
    <row r="364" spans="1:28" ht="12.75">
      <c r="A364" s="298" t="s">
        <v>6601</v>
      </c>
      <c r="B364" s="294" t="s">
        <v>6602</v>
      </c>
      <c r="C364" s="45" t="s">
        <v>4661</v>
      </c>
      <c r="D364" s="45" t="s">
        <v>4798</v>
      </c>
      <c r="E364" s="299">
        <v>43147</v>
      </c>
      <c r="F364" s="294" t="s">
        <v>6605</v>
      </c>
      <c r="G364" s="298" t="s">
        <v>114</v>
      </c>
      <c r="H364" s="300" t="s">
        <v>118</v>
      </c>
      <c r="I364" s="294" t="s">
        <v>226</v>
      </c>
      <c r="J364" s="294" t="s">
        <v>6606</v>
      </c>
      <c r="K364" s="295"/>
      <c r="L364" s="295"/>
      <c r="M364" s="295"/>
      <c r="N364" s="295" t="b">
        <f>IF(AND(G364:G366=DATOS!C$9,H364:H366=DATOS!B$4),ROW(G364:G366))</f>
        <v>0</v>
      </c>
      <c r="O364" s="296"/>
      <c r="P364" s="297"/>
      <c r="Q364" s="297"/>
      <c r="R364" s="297"/>
      <c r="S364" s="297"/>
      <c r="T364" s="297"/>
      <c r="U364" s="297"/>
      <c r="V364" s="297"/>
      <c r="W364" s="297"/>
      <c r="X364" s="297"/>
      <c r="Y364" s="297"/>
      <c r="Z364" s="297"/>
      <c r="AA364" s="297"/>
      <c r="AB364" s="297"/>
    </row>
    <row r="365" spans="1:28" ht="12.75">
      <c r="A365" s="298" t="s">
        <v>6609</v>
      </c>
      <c r="B365" s="294" t="s">
        <v>4849</v>
      </c>
      <c r="C365" s="45" t="s">
        <v>4661</v>
      </c>
      <c r="D365" s="45" t="s">
        <v>4798</v>
      </c>
      <c r="E365" s="299">
        <v>43147</v>
      </c>
      <c r="F365" s="294" t="s">
        <v>6417</v>
      </c>
      <c r="G365" s="298" t="s">
        <v>114</v>
      </c>
      <c r="H365" s="300" t="s">
        <v>223</v>
      </c>
      <c r="I365" s="294" t="s">
        <v>226</v>
      </c>
      <c r="J365" s="294" t="s">
        <v>6417</v>
      </c>
      <c r="K365" s="295"/>
      <c r="L365" s="295"/>
      <c r="M365" s="295"/>
      <c r="N365" s="295" t="b">
        <f>IF(AND(G365:G367=DATOS!C$9,H365:H367=DATOS!B$4),ROW(G365:G367))</f>
        <v>0</v>
      </c>
      <c r="O365" s="296"/>
      <c r="P365" s="297"/>
      <c r="Q365" s="297"/>
      <c r="R365" s="297"/>
      <c r="S365" s="297"/>
      <c r="T365" s="297"/>
      <c r="U365" s="297"/>
      <c r="V365" s="297"/>
      <c r="W365" s="297"/>
      <c r="X365" s="297"/>
      <c r="Y365" s="297"/>
      <c r="Z365" s="297"/>
      <c r="AA365" s="297"/>
      <c r="AB365" s="297"/>
    </row>
    <row r="366" spans="1:28" ht="12.75">
      <c r="A366" s="298" t="s">
        <v>6384</v>
      </c>
      <c r="B366" s="294" t="s">
        <v>6385</v>
      </c>
      <c r="C366" s="45" t="s">
        <v>4661</v>
      </c>
      <c r="D366" s="45" t="s">
        <v>4798</v>
      </c>
      <c r="E366" s="299">
        <v>43147</v>
      </c>
      <c r="F366" s="294" t="s">
        <v>6417</v>
      </c>
      <c r="G366" s="298" t="s">
        <v>114</v>
      </c>
      <c r="H366" s="300" t="s">
        <v>223</v>
      </c>
      <c r="I366" s="294" t="s">
        <v>226</v>
      </c>
      <c r="J366" s="294" t="s">
        <v>6417</v>
      </c>
      <c r="K366" s="295"/>
      <c r="L366" s="295"/>
      <c r="M366" s="295"/>
      <c r="N366" s="295" t="b">
        <f>IF(AND(G366:G368=DATOS!C$9,H366:H368=DATOS!B$4),ROW(G366:G368))</f>
        <v>0</v>
      </c>
      <c r="O366" s="296"/>
      <c r="P366" s="297"/>
      <c r="Q366" s="297"/>
      <c r="R366" s="297"/>
      <c r="S366" s="297"/>
      <c r="T366" s="297"/>
      <c r="U366" s="297"/>
      <c r="V366" s="297"/>
      <c r="W366" s="297"/>
      <c r="X366" s="297"/>
      <c r="Y366" s="297"/>
      <c r="Z366" s="297"/>
      <c r="AA366" s="297"/>
      <c r="AB366" s="297"/>
    </row>
    <row r="367" spans="1:28" ht="12.75">
      <c r="A367" s="298" t="s">
        <v>4765</v>
      </c>
      <c r="B367" s="294" t="s">
        <v>4766</v>
      </c>
      <c r="C367" s="45" t="s">
        <v>4767</v>
      </c>
      <c r="D367" s="45" t="s">
        <v>4647</v>
      </c>
      <c r="E367" s="299">
        <v>43148</v>
      </c>
      <c r="F367" s="294" t="s">
        <v>6616</v>
      </c>
      <c r="G367" s="298" t="s">
        <v>271</v>
      </c>
      <c r="H367" s="300" t="s">
        <v>118</v>
      </c>
      <c r="I367" s="294" t="s">
        <v>226</v>
      </c>
      <c r="J367" s="294" t="s">
        <v>5419</v>
      </c>
      <c r="K367" s="294" t="s">
        <v>6617</v>
      </c>
      <c r="L367" s="295"/>
      <c r="M367" s="295"/>
      <c r="N367" s="295" t="b">
        <f>IF(AND(G367:G369=DATOS!C$9,H367:H369=DATOS!B$4),ROW(G367:G369))</f>
        <v>0</v>
      </c>
      <c r="O367" s="296"/>
      <c r="P367" s="297"/>
      <c r="Q367" s="297"/>
      <c r="R367" s="297"/>
      <c r="S367" s="297"/>
      <c r="T367" s="297"/>
      <c r="U367" s="297"/>
      <c r="V367" s="297"/>
      <c r="W367" s="297"/>
      <c r="X367" s="297"/>
      <c r="Y367" s="297"/>
      <c r="Z367" s="297"/>
      <c r="AA367" s="297"/>
      <c r="AB367" s="297"/>
    </row>
    <row r="368" spans="1:28" ht="12.75">
      <c r="A368" s="298" t="s">
        <v>524</v>
      </c>
      <c r="B368" s="294" t="s">
        <v>5563</v>
      </c>
      <c r="C368" s="45" t="s">
        <v>5367</v>
      </c>
      <c r="D368" s="45" t="s">
        <v>4647</v>
      </c>
      <c r="E368" s="299">
        <v>43148</v>
      </c>
      <c r="F368" s="294" t="s">
        <v>6620</v>
      </c>
      <c r="G368" s="298" t="s">
        <v>114</v>
      </c>
      <c r="H368" s="300" t="s">
        <v>223</v>
      </c>
      <c r="I368" s="294" t="s">
        <v>226</v>
      </c>
      <c r="J368" s="294" t="s">
        <v>6623</v>
      </c>
      <c r="K368" s="294" t="s">
        <v>6624</v>
      </c>
      <c r="L368" s="295"/>
      <c r="M368" s="294" t="s">
        <v>389</v>
      </c>
      <c r="N368" s="295" t="b">
        <f>IF(AND(G368:G370=DATOS!C$9,H368:H370=DATOS!B$4),ROW(G368:G370))</f>
        <v>0</v>
      </c>
      <c r="O368" s="296"/>
      <c r="P368" s="297"/>
      <c r="Q368" s="297"/>
      <c r="R368" s="297"/>
      <c r="S368" s="297"/>
      <c r="T368" s="297"/>
      <c r="U368" s="297"/>
      <c r="V368" s="297"/>
      <c r="W368" s="297"/>
      <c r="X368" s="297"/>
      <c r="Y368" s="297"/>
      <c r="Z368" s="297"/>
      <c r="AA368" s="297"/>
      <c r="AB368" s="297"/>
    </row>
    <row r="369" spans="1:28" ht="12.75">
      <c r="A369" s="298" t="s">
        <v>5075</v>
      </c>
      <c r="B369" s="294" t="s">
        <v>4938</v>
      </c>
      <c r="C369" s="45" t="s">
        <v>701</v>
      </c>
      <c r="D369" s="45" t="s">
        <v>4647</v>
      </c>
      <c r="E369" s="299">
        <v>43148</v>
      </c>
      <c r="F369" s="294" t="s">
        <v>6625</v>
      </c>
      <c r="G369" s="298" t="s">
        <v>114</v>
      </c>
      <c r="H369" s="300" t="s">
        <v>223</v>
      </c>
      <c r="I369" s="294" t="s">
        <v>126</v>
      </c>
      <c r="J369" s="294" t="s">
        <v>5802</v>
      </c>
      <c r="K369" s="294" t="s">
        <v>6628</v>
      </c>
      <c r="L369" s="295"/>
      <c r="M369" s="294" t="s">
        <v>4652</v>
      </c>
      <c r="N369" s="295" t="b">
        <f>IF(AND(G369:G371=DATOS!C$9,H369:H371=DATOS!B$4),ROW(G369:G371))</f>
        <v>0</v>
      </c>
      <c r="O369" s="296"/>
      <c r="P369" s="297"/>
      <c r="Q369" s="297"/>
      <c r="R369" s="297"/>
      <c r="S369" s="297"/>
      <c r="T369" s="297"/>
      <c r="U369" s="297"/>
      <c r="V369" s="297"/>
      <c r="W369" s="297"/>
      <c r="X369" s="297"/>
      <c r="Y369" s="297"/>
      <c r="Z369" s="297"/>
      <c r="AA369" s="297"/>
      <c r="AB369" s="297"/>
    </row>
    <row r="370" spans="1:28" ht="12.75">
      <c r="A370" s="298" t="s">
        <v>5521</v>
      </c>
      <c r="B370" s="294" t="s">
        <v>5522</v>
      </c>
      <c r="C370" s="45" t="s">
        <v>6008</v>
      </c>
      <c r="D370" s="45" t="s">
        <v>4647</v>
      </c>
      <c r="E370" s="299">
        <v>43148</v>
      </c>
      <c r="F370" s="294" t="s">
        <v>1259</v>
      </c>
      <c r="G370" s="298" t="s">
        <v>114</v>
      </c>
      <c r="H370" s="300" t="s">
        <v>223</v>
      </c>
      <c r="I370" s="294" t="s">
        <v>226</v>
      </c>
      <c r="J370" s="294" t="s">
        <v>1259</v>
      </c>
      <c r="K370" s="294" t="s">
        <v>6632</v>
      </c>
      <c r="L370" s="295"/>
      <c r="M370" s="295"/>
      <c r="N370" s="295" t="b">
        <f>IF(AND(G370:G372=DATOS!C$9,H370:H372=DATOS!B$4),ROW(G370:G372))</f>
        <v>0</v>
      </c>
      <c r="O370" s="296"/>
      <c r="P370" s="297"/>
      <c r="Q370" s="297"/>
      <c r="R370" s="297"/>
      <c r="S370" s="297"/>
      <c r="T370" s="297"/>
      <c r="U370" s="297"/>
      <c r="V370" s="297"/>
      <c r="W370" s="297"/>
      <c r="X370" s="297"/>
      <c r="Y370" s="297"/>
      <c r="Z370" s="297"/>
      <c r="AA370" s="297"/>
      <c r="AB370" s="297"/>
    </row>
    <row r="371" spans="1:28" ht="12.75">
      <c r="A371" s="298" t="s">
        <v>5773</v>
      </c>
      <c r="B371" s="294" t="s">
        <v>5774</v>
      </c>
      <c r="C371" s="45" t="s">
        <v>942</v>
      </c>
      <c r="D371" s="45" t="s">
        <v>4647</v>
      </c>
      <c r="E371" s="299">
        <v>43148</v>
      </c>
      <c r="F371" s="294" t="s">
        <v>4710</v>
      </c>
      <c r="G371" s="298" t="s">
        <v>114</v>
      </c>
      <c r="H371" s="300" t="s">
        <v>223</v>
      </c>
      <c r="I371" s="294" t="s">
        <v>226</v>
      </c>
      <c r="J371" s="294" t="s">
        <v>4736</v>
      </c>
      <c r="K371" s="294" t="s">
        <v>6636</v>
      </c>
      <c r="L371" s="295"/>
      <c r="M371" s="295"/>
      <c r="N371" s="295" t="b">
        <f>IF(AND(G371:G373=DATOS!C$9,H371:H373=DATOS!B$4),ROW(G371:G373))</f>
        <v>0</v>
      </c>
      <c r="O371" s="296"/>
      <c r="P371" s="297"/>
      <c r="Q371" s="297"/>
      <c r="R371" s="297"/>
      <c r="S371" s="297"/>
      <c r="T371" s="297"/>
      <c r="U371" s="297"/>
      <c r="V371" s="297"/>
      <c r="W371" s="297"/>
      <c r="X371" s="297"/>
      <c r="Y371" s="297"/>
      <c r="Z371" s="297"/>
      <c r="AA371" s="297"/>
      <c r="AB371" s="297"/>
    </row>
    <row r="372" spans="1:28" ht="12.75">
      <c r="A372" s="298" t="s">
        <v>6640</v>
      </c>
      <c r="B372" s="294" t="s">
        <v>6641</v>
      </c>
      <c r="C372" s="45" t="s">
        <v>6642</v>
      </c>
      <c r="D372" s="45" t="s">
        <v>4647</v>
      </c>
      <c r="E372" s="299">
        <v>43148</v>
      </c>
      <c r="F372" s="294" t="s">
        <v>1259</v>
      </c>
      <c r="G372" s="298" t="s">
        <v>362</v>
      </c>
      <c r="H372" s="300" t="s">
        <v>223</v>
      </c>
      <c r="I372" s="294" t="s">
        <v>226</v>
      </c>
      <c r="J372" s="294" t="s">
        <v>1259</v>
      </c>
      <c r="K372" s="294" t="s">
        <v>6645</v>
      </c>
      <c r="L372" s="295"/>
      <c r="M372" s="295"/>
      <c r="N372" s="295" t="b">
        <f>IF(AND(G372:G374=DATOS!C$9,H372:H374=DATOS!B$4),ROW(G372:G374))</f>
        <v>0</v>
      </c>
      <c r="O372" s="296"/>
      <c r="P372" s="297"/>
      <c r="Q372" s="297"/>
      <c r="R372" s="297"/>
      <c r="S372" s="297"/>
      <c r="T372" s="297"/>
      <c r="U372" s="297"/>
      <c r="V372" s="297"/>
      <c r="W372" s="297"/>
      <c r="X372" s="297"/>
      <c r="Y372" s="297"/>
      <c r="Z372" s="297"/>
      <c r="AA372" s="297"/>
      <c r="AB372" s="297"/>
    </row>
    <row r="373" spans="1:28" ht="12.75">
      <c r="A373" s="298" t="s">
        <v>6646</v>
      </c>
      <c r="B373" s="294" t="s">
        <v>4886</v>
      </c>
      <c r="C373" s="45" t="s">
        <v>263</v>
      </c>
      <c r="D373" s="45" t="s">
        <v>4647</v>
      </c>
      <c r="E373" s="299">
        <v>43148</v>
      </c>
      <c r="F373" s="294" t="s">
        <v>6089</v>
      </c>
      <c r="G373" s="298" t="s">
        <v>114</v>
      </c>
      <c r="H373" s="300" t="s">
        <v>223</v>
      </c>
      <c r="I373" s="294"/>
      <c r="J373" s="294" t="s">
        <v>5941</v>
      </c>
      <c r="K373" s="294" t="s">
        <v>6561</v>
      </c>
      <c r="L373" s="295"/>
      <c r="M373" s="294" t="s">
        <v>389</v>
      </c>
      <c r="N373" s="295" t="b">
        <f>IF(AND(G373:G375=DATOS!C$9,H373:H375=DATOS!B$4),ROW(G373:G375))</f>
        <v>0</v>
      </c>
      <c r="O373" s="296"/>
      <c r="P373" s="297"/>
      <c r="Q373" s="297"/>
      <c r="R373" s="297"/>
      <c r="S373" s="297"/>
      <c r="T373" s="297"/>
      <c r="U373" s="297"/>
      <c r="V373" s="297"/>
      <c r="W373" s="297"/>
      <c r="X373" s="297"/>
      <c r="Y373" s="297"/>
      <c r="Z373" s="297"/>
      <c r="AA373" s="297"/>
      <c r="AB373" s="297"/>
    </row>
    <row r="374" spans="1:28" ht="12.75">
      <c r="A374" s="298" t="s">
        <v>5474</v>
      </c>
      <c r="B374" s="294" t="s">
        <v>5475</v>
      </c>
      <c r="C374" s="45" t="s">
        <v>263</v>
      </c>
      <c r="D374" s="45" t="s">
        <v>4647</v>
      </c>
      <c r="E374" s="299">
        <v>43148</v>
      </c>
      <c r="F374" s="294" t="s">
        <v>5667</v>
      </c>
      <c r="G374" s="298" t="s">
        <v>114</v>
      </c>
      <c r="H374" s="300" t="s">
        <v>223</v>
      </c>
      <c r="I374" s="294" t="s">
        <v>226</v>
      </c>
      <c r="J374" s="294" t="s">
        <v>5178</v>
      </c>
      <c r="K374" s="294" t="s">
        <v>6310</v>
      </c>
      <c r="L374" s="295"/>
      <c r="M374" s="294" t="s">
        <v>4652</v>
      </c>
      <c r="N374" s="295" t="b">
        <f>IF(AND(G374:G376=DATOS!C$9,H374:H376=DATOS!B$4),ROW(G374:G376))</f>
        <v>0</v>
      </c>
      <c r="O374" s="296"/>
      <c r="P374" s="297"/>
      <c r="Q374" s="297"/>
      <c r="R374" s="297"/>
      <c r="S374" s="297"/>
      <c r="T374" s="297"/>
      <c r="U374" s="297"/>
      <c r="V374" s="297"/>
      <c r="W374" s="297"/>
      <c r="X374" s="297"/>
      <c r="Y374" s="297"/>
      <c r="Z374" s="297"/>
      <c r="AA374" s="297"/>
      <c r="AB374" s="297"/>
    </row>
    <row r="375" spans="1:28" ht="12.75">
      <c r="A375" s="298" t="s">
        <v>6655</v>
      </c>
      <c r="B375" s="294" t="s">
        <v>6656</v>
      </c>
      <c r="C375" s="45" t="s">
        <v>5232</v>
      </c>
      <c r="D375" s="45" t="s">
        <v>2015</v>
      </c>
      <c r="E375" s="299">
        <v>43149</v>
      </c>
      <c r="F375" s="294" t="s">
        <v>1259</v>
      </c>
      <c r="G375" s="298" t="s">
        <v>362</v>
      </c>
      <c r="H375" s="300" t="s">
        <v>223</v>
      </c>
      <c r="I375" s="294" t="s">
        <v>226</v>
      </c>
      <c r="J375" s="294" t="s">
        <v>1259</v>
      </c>
      <c r="K375" s="294" t="s">
        <v>1259</v>
      </c>
      <c r="L375" s="295"/>
      <c r="M375" s="295"/>
      <c r="N375" s="295" t="b">
        <f>IF(AND(G375:G377=DATOS!C$9,H375:H377=DATOS!B$4),ROW(G375:G377))</f>
        <v>0</v>
      </c>
      <c r="O375" s="296"/>
      <c r="P375" s="297"/>
      <c r="Q375" s="297"/>
      <c r="R375" s="297"/>
      <c r="S375" s="297"/>
      <c r="T375" s="297"/>
      <c r="U375" s="297"/>
      <c r="V375" s="297"/>
      <c r="W375" s="297"/>
      <c r="X375" s="297"/>
      <c r="Y375" s="297"/>
      <c r="Z375" s="297"/>
      <c r="AA375" s="297"/>
      <c r="AB375" s="297"/>
    </row>
    <row r="376" spans="1:28" ht="12.75">
      <c r="A376" s="298" t="s">
        <v>5474</v>
      </c>
      <c r="B376" s="294" t="s">
        <v>5475</v>
      </c>
      <c r="C376" s="45" t="s">
        <v>263</v>
      </c>
      <c r="D376" s="45" t="s">
        <v>2015</v>
      </c>
      <c r="E376" s="299">
        <v>43149</v>
      </c>
      <c r="F376" s="294" t="s">
        <v>5667</v>
      </c>
      <c r="G376" s="298" t="s">
        <v>114</v>
      </c>
      <c r="H376" s="300" t="s">
        <v>118</v>
      </c>
      <c r="I376" s="294" t="s">
        <v>226</v>
      </c>
      <c r="J376" s="294"/>
      <c r="K376" s="294"/>
      <c r="L376" s="295"/>
      <c r="M376" s="294" t="s">
        <v>2015</v>
      </c>
      <c r="N376" s="295" t="b">
        <f>IF(AND(G376:G378=DATOS!C$9,H376:H378=DATOS!B$4),ROW(G376:G378))</f>
        <v>0</v>
      </c>
      <c r="O376" s="296"/>
      <c r="P376" s="297"/>
      <c r="Q376" s="297"/>
      <c r="R376" s="297"/>
      <c r="S376" s="297"/>
      <c r="T376" s="297"/>
      <c r="U376" s="297"/>
      <c r="V376" s="297"/>
      <c r="W376" s="297"/>
      <c r="X376" s="297"/>
      <c r="Y376" s="297"/>
      <c r="Z376" s="297"/>
      <c r="AA376" s="297"/>
      <c r="AB376" s="297"/>
    </row>
    <row r="377" spans="1:28" ht="12.75">
      <c r="A377" s="298" t="s">
        <v>6659</v>
      </c>
      <c r="B377" s="294" t="s">
        <v>6660</v>
      </c>
      <c r="C377" s="45" t="s">
        <v>6661</v>
      </c>
      <c r="D377" s="45" t="s">
        <v>4798</v>
      </c>
      <c r="E377" s="299">
        <v>43150</v>
      </c>
      <c r="F377" s="294" t="s">
        <v>6176</v>
      </c>
      <c r="G377" s="298" t="s">
        <v>362</v>
      </c>
      <c r="H377" s="300" t="s">
        <v>223</v>
      </c>
      <c r="I377" s="294" t="s">
        <v>226</v>
      </c>
      <c r="J377" s="295"/>
      <c r="K377" s="295"/>
      <c r="L377" s="295"/>
      <c r="M377" s="295"/>
      <c r="N377" s="295" t="b">
        <f>IF(AND(G377:G379=DATOS!C$9,H377:H379=DATOS!B$4),ROW(G377:G379))</f>
        <v>0</v>
      </c>
      <c r="O377" s="296"/>
      <c r="P377" s="297"/>
      <c r="Q377" s="297"/>
      <c r="R377" s="297"/>
      <c r="S377" s="297"/>
      <c r="T377" s="297"/>
      <c r="U377" s="297"/>
      <c r="V377" s="297"/>
      <c r="W377" s="297"/>
      <c r="X377" s="297"/>
      <c r="Y377" s="297"/>
      <c r="Z377" s="297"/>
      <c r="AA377" s="297"/>
      <c r="AB377" s="297"/>
    </row>
    <row r="378" spans="1:28" ht="12.75">
      <c r="A378" s="298" t="s">
        <v>5938</v>
      </c>
      <c r="B378" s="294" t="s">
        <v>5940</v>
      </c>
      <c r="C378" s="45" t="s">
        <v>4746</v>
      </c>
      <c r="D378" s="45" t="s">
        <v>4798</v>
      </c>
      <c r="E378" s="299">
        <v>43150</v>
      </c>
      <c r="F378" s="294" t="s">
        <v>6665</v>
      </c>
      <c r="G378" s="298" t="s">
        <v>114</v>
      </c>
      <c r="H378" s="300" t="s">
        <v>223</v>
      </c>
      <c r="I378" s="294" t="s">
        <v>226</v>
      </c>
      <c r="J378" s="294" t="s">
        <v>6665</v>
      </c>
      <c r="K378" s="294" t="s">
        <v>6666</v>
      </c>
      <c r="L378" s="295"/>
      <c r="M378" s="294" t="s">
        <v>4841</v>
      </c>
      <c r="N378" s="295" t="b">
        <f>IF(AND(G378:G380=DATOS!C$9,H378:H380=DATOS!B$4),ROW(G378:G380))</f>
        <v>0</v>
      </c>
      <c r="O378" s="296"/>
      <c r="P378" s="297"/>
      <c r="Q378" s="297"/>
      <c r="R378" s="297"/>
      <c r="S378" s="297"/>
      <c r="T378" s="297"/>
      <c r="U378" s="297"/>
      <c r="V378" s="297"/>
      <c r="W378" s="297"/>
      <c r="X378" s="297"/>
      <c r="Y378" s="297"/>
      <c r="Z378" s="297"/>
      <c r="AA378" s="297"/>
      <c r="AB378" s="297"/>
    </row>
    <row r="379" spans="1:28" ht="12.75">
      <c r="A379" s="298" t="s">
        <v>6668</v>
      </c>
      <c r="B379" s="294" t="s">
        <v>6670</v>
      </c>
      <c r="C379" s="45" t="s">
        <v>4716</v>
      </c>
      <c r="D379" s="45" t="s">
        <v>4798</v>
      </c>
      <c r="E379" s="299">
        <v>43150</v>
      </c>
      <c r="F379" s="294" t="s">
        <v>6672</v>
      </c>
      <c r="G379" s="298" t="s">
        <v>114</v>
      </c>
      <c r="H379" s="300" t="s">
        <v>223</v>
      </c>
      <c r="I379" s="294" t="s">
        <v>226</v>
      </c>
      <c r="J379" s="294" t="s">
        <v>6672</v>
      </c>
      <c r="K379" s="294" t="s">
        <v>6673</v>
      </c>
      <c r="L379" s="295"/>
      <c r="M379" s="294" t="s">
        <v>4841</v>
      </c>
      <c r="N379" s="295" t="b">
        <f>IF(AND(G379:G381=DATOS!C$9,H379:H381=DATOS!B$4),ROW(G379:G381))</f>
        <v>0</v>
      </c>
      <c r="O379" s="296"/>
      <c r="P379" s="297"/>
      <c r="Q379" s="297"/>
      <c r="R379" s="297"/>
      <c r="S379" s="297"/>
      <c r="T379" s="297"/>
      <c r="U379" s="297"/>
      <c r="V379" s="297"/>
      <c r="W379" s="297"/>
      <c r="X379" s="297"/>
      <c r="Y379" s="297"/>
      <c r="Z379" s="297"/>
      <c r="AA379" s="297"/>
      <c r="AB379" s="297"/>
    </row>
    <row r="380" spans="1:28" ht="12.75">
      <c r="A380" s="298" t="s">
        <v>6675</v>
      </c>
      <c r="B380" s="294" t="s">
        <v>6375</v>
      </c>
      <c r="C380" s="45" t="s">
        <v>4716</v>
      </c>
      <c r="D380" s="45" t="s">
        <v>4798</v>
      </c>
      <c r="E380" s="299">
        <v>43150</v>
      </c>
      <c r="F380" s="294" t="s">
        <v>6672</v>
      </c>
      <c r="G380" s="298" t="s">
        <v>114</v>
      </c>
      <c r="H380" s="300" t="s">
        <v>223</v>
      </c>
      <c r="I380" s="294" t="s">
        <v>226</v>
      </c>
      <c r="J380" s="294" t="s">
        <v>6672</v>
      </c>
      <c r="K380" s="294" t="s">
        <v>6673</v>
      </c>
      <c r="L380" s="295"/>
      <c r="M380" s="294" t="s">
        <v>4841</v>
      </c>
      <c r="N380" s="295" t="b">
        <f>IF(AND(G380:G382=DATOS!C$9,H380:H382=DATOS!B$4),ROW(G380:G382))</f>
        <v>0</v>
      </c>
      <c r="O380" s="296"/>
      <c r="P380" s="297"/>
      <c r="Q380" s="297"/>
      <c r="R380" s="297"/>
      <c r="S380" s="297"/>
      <c r="T380" s="297"/>
      <c r="U380" s="297"/>
      <c r="V380" s="297"/>
      <c r="W380" s="297"/>
      <c r="X380" s="297"/>
      <c r="Y380" s="297"/>
      <c r="Z380" s="297"/>
      <c r="AA380" s="297"/>
      <c r="AB380" s="297"/>
    </row>
    <row r="381" spans="1:28" ht="12.75">
      <c r="A381" s="298" t="s">
        <v>4765</v>
      </c>
      <c r="B381" s="294" t="s">
        <v>4766</v>
      </c>
      <c r="C381" s="45" t="s">
        <v>4767</v>
      </c>
      <c r="D381" s="45" t="s">
        <v>4798</v>
      </c>
      <c r="E381" s="299">
        <v>43150</v>
      </c>
      <c r="F381" s="294" t="s">
        <v>6681</v>
      </c>
      <c r="G381" s="298" t="s">
        <v>271</v>
      </c>
      <c r="H381" s="300" t="s">
        <v>118</v>
      </c>
      <c r="I381" s="294" t="s">
        <v>226</v>
      </c>
      <c r="J381" s="295"/>
      <c r="K381" s="295"/>
      <c r="L381" s="295"/>
      <c r="M381" s="295"/>
      <c r="N381" s="295" t="b">
        <f>IF(AND(G381:G383=DATOS!C$9,H381:H383=DATOS!B$4),ROW(G381:G383))</f>
        <v>0</v>
      </c>
      <c r="O381" s="296"/>
      <c r="P381" s="297"/>
      <c r="Q381" s="297"/>
      <c r="R381" s="297"/>
      <c r="S381" s="297"/>
      <c r="T381" s="297"/>
      <c r="U381" s="297"/>
      <c r="V381" s="297"/>
      <c r="W381" s="297"/>
      <c r="X381" s="297"/>
      <c r="Y381" s="297"/>
      <c r="Z381" s="297"/>
      <c r="AA381" s="297"/>
      <c r="AB381" s="297"/>
    </row>
    <row r="382" spans="1:28" ht="12.75">
      <c r="A382" s="298" t="s">
        <v>6683</v>
      </c>
      <c r="B382" s="294" t="s">
        <v>6684</v>
      </c>
      <c r="C382" s="45" t="s">
        <v>4716</v>
      </c>
      <c r="D382" s="45" t="s">
        <v>4798</v>
      </c>
      <c r="E382" s="299">
        <v>43150</v>
      </c>
      <c r="F382" s="294" t="s">
        <v>6672</v>
      </c>
      <c r="G382" s="298" t="s">
        <v>114</v>
      </c>
      <c r="H382" s="300" t="s">
        <v>223</v>
      </c>
      <c r="I382" s="294" t="s">
        <v>226</v>
      </c>
      <c r="J382" s="294" t="s">
        <v>6672</v>
      </c>
      <c r="K382" s="294" t="s">
        <v>6685</v>
      </c>
      <c r="L382" s="295"/>
      <c r="M382" s="294" t="s">
        <v>4841</v>
      </c>
      <c r="N382" s="295" t="b">
        <f>IF(AND(G382:G384=DATOS!C$9,H382:H384=DATOS!B$4),ROW(G382:G384))</f>
        <v>0</v>
      </c>
      <c r="O382" s="296"/>
      <c r="P382" s="297"/>
      <c r="Q382" s="297"/>
      <c r="R382" s="297"/>
      <c r="S382" s="297"/>
      <c r="T382" s="297"/>
      <c r="U382" s="297"/>
      <c r="V382" s="297"/>
      <c r="W382" s="297"/>
      <c r="X382" s="297"/>
      <c r="Y382" s="297"/>
      <c r="Z382" s="297"/>
      <c r="AA382" s="297"/>
      <c r="AB382" s="297"/>
    </row>
    <row r="383" spans="1:28" ht="12.75">
      <c r="A383" s="298" t="s">
        <v>6688</v>
      </c>
      <c r="B383" s="294" t="s">
        <v>6689</v>
      </c>
      <c r="C383" s="45" t="s">
        <v>414</v>
      </c>
      <c r="D383" s="45" t="s">
        <v>4798</v>
      </c>
      <c r="E383" s="299">
        <v>43150</v>
      </c>
      <c r="F383" s="294" t="s">
        <v>6690</v>
      </c>
      <c r="G383" s="298" t="s">
        <v>114</v>
      </c>
      <c r="H383" s="300" t="s">
        <v>223</v>
      </c>
      <c r="I383" s="294" t="s">
        <v>226</v>
      </c>
      <c r="J383" s="294" t="s">
        <v>6691</v>
      </c>
      <c r="K383" s="294" t="s">
        <v>6692</v>
      </c>
      <c r="L383" s="295"/>
      <c r="M383" s="294" t="s">
        <v>4841</v>
      </c>
      <c r="N383" s="295" t="b">
        <f>IF(AND(G383:G385=DATOS!C$9,H383:H385=DATOS!B$4),ROW(G383:G385))</f>
        <v>0</v>
      </c>
      <c r="O383" s="296"/>
      <c r="P383" s="297"/>
      <c r="Q383" s="297"/>
      <c r="R383" s="297"/>
      <c r="S383" s="297"/>
      <c r="T383" s="297"/>
      <c r="U383" s="297"/>
      <c r="V383" s="297"/>
      <c r="W383" s="297"/>
      <c r="X383" s="297"/>
      <c r="Y383" s="297"/>
      <c r="Z383" s="297"/>
      <c r="AA383" s="297"/>
      <c r="AB383" s="297"/>
    </row>
    <row r="384" spans="1:28" ht="12.75">
      <c r="A384" s="298" t="s">
        <v>6693</v>
      </c>
      <c r="B384" s="294" t="s">
        <v>6695</v>
      </c>
      <c r="C384" s="45" t="s">
        <v>263</v>
      </c>
      <c r="D384" s="45" t="s">
        <v>4779</v>
      </c>
      <c r="E384" s="299">
        <v>43151</v>
      </c>
      <c r="F384" s="294" t="s">
        <v>6696</v>
      </c>
      <c r="G384" s="294" t="s">
        <v>222</v>
      </c>
      <c r="H384" s="300" t="s">
        <v>223</v>
      </c>
      <c r="I384" s="294" t="s">
        <v>226</v>
      </c>
      <c r="J384" s="295"/>
      <c r="K384" s="294" t="s">
        <v>6697</v>
      </c>
      <c r="L384" s="295"/>
      <c r="M384" s="294" t="s">
        <v>4659</v>
      </c>
      <c r="N384" s="295" t="b">
        <f>IF(AND(G384:G386=DATOS!C$9,H384:H386=DATOS!B$4),ROW(G384:G386))</f>
        <v>0</v>
      </c>
      <c r="O384" s="296"/>
      <c r="P384" s="297"/>
      <c r="Q384" s="297"/>
      <c r="R384" s="297"/>
      <c r="S384" s="297"/>
      <c r="T384" s="297"/>
      <c r="U384" s="297"/>
      <c r="V384" s="297"/>
      <c r="W384" s="297"/>
      <c r="X384" s="297"/>
      <c r="Y384" s="297"/>
      <c r="Z384" s="297"/>
      <c r="AA384" s="297"/>
      <c r="AB384" s="297"/>
    </row>
    <row r="385" spans="1:28" ht="12.75">
      <c r="A385" s="298" t="s">
        <v>6698</v>
      </c>
      <c r="B385" s="295"/>
      <c r="C385" s="45" t="s">
        <v>4784</v>
      </c>
      <c r="D385" s="45" t="s">
        <v>4779</v>
      </c>
      <c r="E385" s="299">
        <v>43151</v>
      </c>
      <c r="F385" s="294" t="s">
        <v>1259</v>
      </c>
      <c r="G385" s="294" t="s">
        <v>362</v>
      </c>
      <c r="H385" s="300" t="s">
        <v>118</v>
      </c>
      <c r="I385" s="294" t="s">
        <v>226</v>
      </c>
      <c r="J385" s="295"/>
      <c r="K385" s="294" t="s">
        <v>6702</v>
      </c>
      <c r="L385" s="295"/>
      <c r="M385" s="295"/>
      <c r="N385" s="295" t="b">
        <f>IF(AND(G385:G387=DATOS!C$9,H385:H387=DATOS!B$4),ROW(G385:G387))</f>
        <v>0</v>
      </c>
      <c r="O385" s="296"/>
      <c r="P385" s="297"/>
      <c r="Q385" s="297"/>
      <c r="R385" s="297"/>
      <c r="S385" s="297"/>
      <c r="T385" s="297"/>
      <c r="U385" s="297"/>
      <c r="V385" s="297"/>
      <c r="W385" s="297"/>
      <c r="X385" s="297"/>
      <c r="Y385" s="297"/>
      <c r="Z385" s="297"/>
      <c r="AA385" s="297"/>
      <c r="AB385" s="297"/>
    </row>
    <row r="386" spans="1:28" ht="12.75">
      <c r="A386" s="298" t="s">
        <v>6705</v>
      </c>
      <c r="B386" s="295"/>
      <c r="C386" s="45" t="s">
        <v>4767</v>
      </c>
      <c r="D386" s="45" t="s">
        <v>4779</v>
      </c>
      <c r="E386" s="299">
        <v>43151</v>
      </c>
      <c r="F386" s="294" t="s">
        <v>4780</v>
      </c>
      <c r="G386" s="294" t="s">
        <v>271</v>
      </c>
      <c r="H386" s="300" t="s">
        <v>118</v>
      </c>
      <c r="I386" s="294" t="s">
        <v>226</v>
      </c>
      <c r="J386" s="294" t="s">
        <v>5251</v>
      </c>
      <c r="K386" s="294" t="s">
        <v>6706</v>
      </c>
      <c r="L386" s="295"/>
      <c r="M386" s="295"/>
      <c r="N386" s="295" t="b">
        <f>IF(AND(G386:G388=DATOS!C$9,H386:H388=DATOS!B$4),ROW(G386:G388))</f>
        <v>0</v>
      </c>
      <c r="O386" s="296"/>
      <c r="P386" s="297"/>
      <c r="Q386" s="297"/>
      <c r="R386" s="297"/>
      <c r="S386" s="297"/>
      <c r="T386" s="297"/>
      <c r="U386" s="297"/>
      <c r="V386" s="297"/>
      <c r="W386" s="297"/>
      <c r="X386" s="297"/>
      <c r="Y386" s="297"/>
      <c r="Z386" s="297"/>
      <c r="AA386" s="297"/>
      <c r="AB386" s="297"/>
    </row>
    <row r="387" spans="1:28" ht="12.75">
      <c r="A387" s="298" t="s">
        <v>6249</v>
      </c>
      <c r="B387" s="294" t="s">
        <v>6250</v>
      </c>
      <c r="C387" s="45" t="s">
        <v>216</v>
      </c>
      <c r="D387" s="45" t="s">
        <v>4647</v>
      </c>
      <c r="E387" s="299">
        <v>43151</v>
      </c>
      <c r="F387" s="294" t="s">
        <v>6709</v>
      </c>
      <c r="G387" s="294" t="s">
        <v>114</v>
      </c>
      <c r="H387" s="300" t="s">
        <v>223</v>
      </c>
      <c r="I387" s="294" t="s">
        <v>226</v>
      </c>
      <c r="J387" s="294" t="s">
        <v>6710</v>
      </c>
      <c r="K387" s="294" t="s">
        <v>6710</v>
      </c>
      <c r="L387" s="295"/>
      <c r="M387" s="295"/>
      <c r="N387" s="295" t="b">
        <f>IF(AND(G387:G389=DATOS!C$9,H387:H389=DATOS!B$4),ROW(G387:G389))</f>
        <v>0</v>
      </c>
      <c r="O387" s="296"/>
      <c r="P387" s="297"/>
      <c r="Q387" s="297"/>
      <c r="R387" s="297"/>
      <c r="S387" s="297"/>
      <c r="T387" s="297"/>
      <c r="U387" s="297"/>
      <c r="V387" s="297"/>
      <c r="W387" s="297"/>
      <c r="X387" s="297"/>
      <c r="Y387" s="297"/>
      <c r="Z387" s="297"/>
      <c r="AA387" s="297"/>
      <c r="AB387" s="297"/>
    </row>
    <row r="388" spans="1:28" ht="12.75">
      <c r="A388" s="298" t="s">
        <v>6711</v>
      </c>
      <c r="B388" s="294" t="s">
        <v>6712</v>
      </c>
      <c r="C388" s="45" t="s">
        <v>4761</v>
      </c>
      <c r="D388" s="45" t="s">
        <v>4647</v>
      </c>
      <c r="E388" s="299">
        <v>43151</v>
      </c>
      <c r="F388" s="294" t="s">
        <v>6713</v>
      </c>
      <c r="G388" s="294" t="s">
        <v>114</v>
      </c>
      <c r="H388" s="300" t="s">
        <v>118</v>
      </c>
      <c r="I388" s="294"/>
      <c r="J388" s="294" t="s">
        <v>6714</v>
      </c>
      <c r="K388" s="294" t="s">
        <v>6715</v>
      </c>
      <c r="L388" s="295"/>
      <c r="M388" s="295"/>
      <c r="N388" s="295" t="b">
        <f>IF(AND(G388:G390=DATOS!C$9,H388:H390=DATOS!B$4),ROW(G388:G390))</f>
        <v>0</v>
      </c>
      <c r="O388" s="296"/>
      <c r="P388" s="297"/>
      <c r="Q388" s="297"/>
      <c r="R388" s="297"/>
      <c r="S388" s="297"/>
      <c r="T388" s="297"/>
      <c r="U388" s="297"/>
      <c r="V388" s="297"/>
      <c r="W388" s="297"/>
      <c r="X388" s="297"/>
      <c r="Y388" s="297"/>
      <c r="Z388" s="297"/>
      <c r="AA388" s="297"/>
      <c r="AB388" s="297"/>
    </row>
    <row r="389" spans="1:28" ht="12.75">
      <c r="A389" s="298" t="s">
        <v>6119</v>
      </c>
      <c r="B389" s="309" t="s">
        <v>4890</v>
      </c>
      <c r="C389" s="45" t="s">
        <v>4491</v>
      </c>
      <c r="D389" s="45" t="s">
        <v>4647</v>
      </c>
      <c r="E389" s="299">
        <v>43151</v>
      </c>
      <c r="F389" s="294" t="s">
        <v>6717</v>
      </c>
      <c r="G389" s="294" t="s">
        <v>114</v>
      </c>
      <c r="H389" s="300" t="s">
        <v>223</v>
      </c>
      <c r="I389" s="294"/>
      <c r="J389" s="294" t="s">
        <v>6714</v>
      </c>
      <c r="K389" s="294" t="s">
        <v>6718</v>
      </c>
      <c r="L389" s="295"/>
      <c r="M389" s="295"/>
      <c r="N389" s="295" t="b">
        <f>IF(AND(G389:G391=DATOS!C$9,H389:H391=DATOS!B$4),ROW(G389:G391))</f>
        <v>0</v>
      </c>
      <c r="O389" s="296"/>
      <c r="P389" s="297"/>
      <c r="Q389" s="297"/>
      <c r="R389" s="297"/>
      <c r="S389" s="297"/>
      <c r="T389" s="297"/>
      <c r="U389" s="297"/>
      <c r="V389" s="297"/>
      <c r="W389" s="297"/>
      <c r="X389" s="297"/>
      <c r="Y389" s="297"/>
      <c r="Z389" s="297"/>
      <c r="AA389" s="297"/>
      <c r="AB389" s="297"/>
    </row>
    <row r="390" spans="1:28" ht="12.75">
      <c r="A390" s="298" t="s">
        <v>6719</v>
      </c>
      <c r="B390" s="294" t="s">
        <v>6720</v>
      </c>
      <c r="C390" s="45" t="s">
        <v>4661</v>
      </c>
      <c r="D390" s="45" t="s">
        <v>4647</v>
      </c>
      <c r="E390" s="299">
        <v>43151</v>
      </c>
      <c r="F390" s="294" t="s">
        <v>6722</v>
      </c>
      <c r="G390" s="294" t="s">
        <v>114</v>
      </c>
      <c r="H390" s="300" t="s">
        <v>118</v>
      </c>
      <c r="I390" s="294"/>
      <c r="J390" s="294" t="s">
        <v>6722</v>
      </c>
      <c r="K390" s="294" t="s">
        <v>6722</v>
      </c>
      <c r="L390" s="295"/>
      <c r="M390" s="295"/>
      <c r="N390" s="295" t="b">
        <f>IF(AND(G390:G392=DATOS!C$9,H390:H392=DATOS!B$4),ROW(G390:G392))</f>
        <v>0</v>
      </c>
      <c r="O390" s="296"/>
      <c r="P390" s="297"/>
      <c r="Q390" s="297"/>
      <c r="R390" s="297"/>
      <c r="S390" s="297"/>
      <c r="T390" s="297"/>
      <c r="U390" s="297"/>
      <c r="V390" s="297"/>
      <c r="W390" s="297"/>
      <c r="X390" s="297"/>
      <c r="Y390" s="297"/>
      <c r="Z390" s="297"/>
      <c r="AA390" s="297"/>
      <c r="AB390" s="297"/>
    </row>
    <row r="391" spans="1:28" ht="12.75">
      <c r="A391" s="298" t="s">
        <v>6724</v>
      </c>
      <c r="B391" s="294" t="s">
        <v>6725</v>
      </c>
      <c r="C391" s="45" t="s">
        <v>6661</v>
      </c>
      <c r="D391" s="45" t="s">
        <v>4798</v>
      </c>
      <c r="E391" s="299">
        <v>43151</v>
      </c>
      <c r="F391" s="294" t="s">
        <v>1259</v>
      </c>
      <c r="G391" s="294" t="s">
        <v>362</v>
      </c>
      <c r="H391" s="300" t="s">
        <v>223</v>
      </c>
      <c r="I391" s="294" t="s">
        <v>226</v>
      </c>
      <c r="J391" s="294" t="s">
        <v>1259</v>
      </c>
      <c r="K391" s="294" t="s">
        <v>1259</v>
      </c>
      <c r="L391" s="295"/>
      <c r="M391" s="295"/>
      <c r="N391" s="295" t="b">
        <f>IF(AND(G391:G393=DATOS!C$9,H391:H393=DATOS!B$4),ROW(G391:G393))</f>
        <v>0</v>
      </c>
      <c r="O391" s="296"/>
      <c r="P391" s="297"/>
      <c r="Q391" s="297"/>
      <c r="R391" s="297"/>
      <c r="S391" s="297"/>
      <c r="T391" s="297"/>
      <c r="U391" s="297"/>
      <c r="V391" s="297"/>
      <c r="W391" s="297"/>
      <c r="X391" s="297"/>
      <c r="Y391" s="297"/>
      <c r="Z391" s="297"/>
      <c r="AA391" s="297"/>
      <c r="AB391" s="297"/>
    </row>
    <row r="392" spans="1:28" ht="12.75">
      <c r="A392" s="298" t="s">
        <v>5630</v>
      </c>
      <c r="B392" s="294" t="s">
        <v>5632</v>
      </c>
      <c r="C392" s="45" t="s">
        <v>263</v>
      </c>
      <c r="D392" s="45" t="s">
        <v>4647</v>
      </c>
      <c r="E392" s="299">
        <v>43152</v>
      </c>
      <c r="F392" s="294" t="s">
        <v>6729</v>
      </c>
      <c r="G392" s="294" t="s">
        <v>114</v>
      </c>
      <c r="H392" s="300" t="s">
        <v>223</v>
      </c>
      <c r="I392" s="294"/>
      <c r="J392" s="294" t="s">
        <v>6730</v>
      </c>
      <c r="K392" s="294" t="s">
        <v>6731</v>
      </c>
      <c r="L392" s="295"/>
      <c r="M392" s="294" t="s">
        <v>4652</v>
      </c>
      <c r="N392" s="295" t="b">
        <f>IF(AND(G392:G394=DATOS!C$9,H392:H394=DATOS!B$4),ROW(G392:G394))</f>
        <v>0</v>
      </c>
      <c r="O392" s="296"/>
      <c r="P392" s="297"/>
      <c r="Q392" s="297"/>
      <c r="R392" s="297"/>
      <c r="S392" s="297"/>
      <c r="T392" s="297"/>
      <c r="U392" s="297"/>
      <c r="V392" s="297"/>
      <c r="W392" s="297"/>
      <c r="X392" s="297"/>
      <c r="Y392" s="297"/>
      <c r="Z392" s="297"/>
      <c r="AA392" s="297"/>
      <c r="AB392" s="297"/>
    </row>
    <row r="393" spans="1:28" ht="12.75">
      <c r="A393" s="298" t="s">
        <v>3811</v>
      </c>
      <c r="B393" s="294" t="s">
        <v>6733</v>
      </c>
      <c r="C393" s="45" t="s">
        <v>701</v>
      </c>
      <c r="D393" s="45" t="s">
        <v>4647</v>
      </c>
      <c r="E393" s="299">
        <v>43152</v>
      </c>
      <c r="F393" s="294" t="s">
        <v>5781</v>
      </c>
      <c r="G393" s="294" t="s">
        <v>114</v>
      </c>
      <c r="H393" s="300" t="s">
        <v>223</v>
      </c>
      <c r="I393" s="294"/>
      <c r="J393" s="294" t="s">
        <v>5195</v>
      </c>
      <c r="K393" s="350" t="s">
        <v>6736</v>
      </c>
      <c r="L393" s="295"/>
      <c r="M393" s="294" t="s">
        <v>4652</v>
      </c>
      <c r="N393" s="295" t="b">
        <f>IF(AND(G393:G395=DATOS!C$9,H393:H395=DATOS!B$4),ROW(G393:G395))</f>
        <v>0</v>
      </c>
      <c r="O393" s="296"/>
      <c r="P393" s="297"/>
      <c r="Q393" s="297"/>
      <c r="R393" s="297"/>
      <c r="S393" s="297"/>
      <c r="T393" s="297"/>
      <c r="U393" s="297"/>
      <c r="V393" s="297"/>
      <c r="W393" s="297"/>
      <c r="X393" s="297"/>
      <c r="Y393" s="297"/>
      <c r="Z393" s="297"/>
      <c r="AA393" s="297"/>
      <c r="AB393" s="297"/>
    </row>
    <row r="394" spans="1:28" ht="12.75">
      <c r="A394" s="298" t="s">
        <v>6737</v>
      </c>
      <c r="B394" s="294" t="s">
        <v>6738</v>
      </c>
      <c r="C394" s="45" t="s">
        <v>4661</v>
      </c>
      <c r="D394" s="45" t="s">
        <v>4647</v>
      </c>
      <c r="E394" s="299">
        <v>43152</v>
      </c>
      <c r="F394" s="294" t="s">
        <v>6739</v>
      </c>
      <c r="G394" s="294" t="s">
        <v>114</v>
      </c>
      <c r="H394" s="300" t="s">
        <v>223</v>
      </c>
      <c r="I394" s="294"/>
      <c r="J394" s="294" t="s">
        <v>6740</v>
      </c>
      <c r="K394" s="294" t="s">
        <v>6741</v>
      </c>
      <c r="L394" s="295"/>
      <c r="M394" s="294" t="s">
        <v>4652</v>
      </c>
      <c r="N394" s="295" t="b">
        <f>IF(AND(G394:G396=DATOS!C$9,H394:H396=DATOS!B$4),ROW(G394:G396))</f>
        <v>0</v>
      </c>
      <c r="O394" s="296"/>
      <c r="P394" s="297"/>
      <c r="Q394" s="297"/>
      <c r="R394" s="297"/>
      <c r="S394" s="297"/>
      <c r="T394" s="297"/>
      <c r="U394" s="297"/>
      <c r="V394" s="297"/>
      <c r="W394" s="297"/>
      <c r="X394" s="297"/>
      <c r="Y394" s="297"/>
      <c r="Z394" s="297"/>
      <c r="AA394" s="297"/>
      <c r="AB394" s="297"/>
    </row>
    <row r="395" spans="1:28" ht="12.75">
      <c r="A395" s="298" t="s">
        <v>6290</v>
      </c>
      <c r="B395" s="294" t="s">
        <v>6744</v>
      </c>
      <c r="C395" s="45" t="s">
        <v>216</v>
      </c>
      <c r="D395" s="45" t="s">
        <v>4647</v>
      </c>
      <c r="E395" s="299">
        <v>43155</v>
      </c>
      <c r="F395" s="294" t="s">
        <v>3902</v>
      </c>
      <c r="G395" s="294" t="s">
        <v>271</v>
      </c>
      <c r="H395" s="300" t="s">
        <v>118</v>
      </c>
      <c r="I395" s="294"/>
      <c r="J395" s="294" t="s">
        <v>3902</v>
      </c>
      <c r="K395" s="294" t="s">
        <v>3902</v>
      </c>
      <c r="L395" s="295"/>
      <c r="M395" s="295"/>
      <c r="N395" s="295" t="b">
        <f>IF(AND(G395:G397=DATOS!C$9,H395:H397=DATOS!B$4),ROW(G395:G397))</f>
        <v>0</v>
      </c>
      <c r="O395" s="356"/>
      <c r="P395" s="548" t="s">
        <v>6748</v>
      </c>
      <c r="Q395" s="547"/>
      <c r="R395" s="547"/>
      <c r="S395" s="357"/>
      <c r="T395" s="548" t="s">
        <v>44</v>
      </c>
      <c r="U395" s="547"/>
      <c r="V395" s="293" t="s">
        <v>15</v>
      </c>
      <c r="W395" s="293" t="s">
        <v>4805</v>
      </c>
      <c r="X395" s="357"/>
      <c r="Y395" s="357"/>
      <c r="Z395" s="357"/>
      <c r="AA395" s="357"/>
      <c r="AB395" s="357"/>
    </row>
    <row r="396" spans="1:28" ht="12.75">
      <c r="A396" s="320" t="s">
        <v>6504</v>
      </c>
      <c r="B396" s="294" t="s">
        <v>6505</v>
      </c>
      <c r="C396" s="45" t="s">
        <v>4716</v>
      </c>
      <c r="D396" s="45" t="s">
        <v>4647</v>
      </c>
      <c r="E396" s="299">
        <v>43152</v>
      </c>
      <c r="F396" s="294" t="s">
        <v>6749</v>
      </c>
      <c r="G396" s="294" t="s">
        <v>271</v>
      </c>
      <c r="H396" s="300" t="s">
        <v>118</v>
      </c>
      <c r="I396" s="294"/>
      <c r="J396" s="294" t="s">
        <v>4780</v>
      </c>
      <c r="K396" s="294" t="s">
        <v>6751</v>
      </c>
      <c r="L396" s="295"/>
      <c r="M396" s="295"/>
      <c r="N396" s="295" t="b">
        <f>IF(AND(G396:G398=DATOS!C$9,H396:H398=DATOS!B$4),ROW(G396:G398))</f>
        <v>0</v>
      </c>
      <c r="O396" s="296"/>
      <c r="P396" s="297"/>
      <c r="Q396" s="297"/>
      <c r="R396" s="297"/>
      <c r="S396" s="297"/>
      <c r="T396" s="297"/>
      <c r="U396" s="297"/>
      <c r="V396" s="297"/>
      <c r="W396" s="297"/>
      <c r="X396" s="297"/>
      <c r="Y396" s="297"/>
      <c r="Z396" s="297"/>
      <c r="AA396" s="297"/>
      <c r="AB396" s="297"/>
    </row>
    <row r="397" spans="1:28" ht="12.75">
      <c r="A397" s="298" t="s">
        <v>6753</v>
      </c>
      <c r="B397" s="294" t="s">
        <v>6754</v>
      </c>
      <c r="C397" s="45" t="s">
        <v>6755</v>
      </c>
      <c r="D397" s="45" t="s">
        <v>4647</v>
      </c>
      <c r="E397" s="299">
        <v>43152</v>
      </c>
      <c r="F397" s="294" t="s">
        <v>5724</v>
      </c>
      <c r="G397" s="294" t="s">
        <v>362</v>
      </c>
      <c r="H397" s="300" t="s">
        <v>118</v>
      </c>
      <c r="I397" s="294"/>
      <c r="J397" s="295"/>
      <c r="K397" s="295"/>
      <c r="L397" s="295"/>
      <c r="M397" s="295"/>
      <c r="N397" s="295" t="b">
        <f>IF(AND(G397:G399=DATOS!C$9,H397:H399=DATOS!B$4),ROW(G397:G399))</f>
        <v>0</v>
      </c>
      <c r="O397" s="296"/>
      <c r="P397" s="297"/>
      <c r="Q397" s="297"/>
      <c r="R397" s="297"/>
      <c r="S397" s="297"/>
      <c r="T397" s="297"/>
      <c r="U397" s="297"/>
      <c r="V397" s="297"/>
      <c r="W397" s="297"/>
      <c r="X397" s="297"/>
      <c r="Y397" s="297"/>
      <c r="Z397" s="297"/>
      <c r="AA397" s="297"/>
      <c r="AB397" s="297"/>
    </row>
    <row r="398" spans="1:28" ht="12.75">
      <c r="A398" s="320" t="s">
        <v>6406</v>
      </c>
      <c r="B398" s="294" t="s">
        <v>5269</v>
      </c>
      <c r="C398" s="45" t="s">
        <v>5270</v>
      </c>
      <c r="D398" s="45" t="s">
        <v>4647</v>
      </c>
      <c r="E398" s="299">
        <v>43152</v>
      </c>
      <c r="F398" s="294" t="s">
        <v>4780</v>
      </c>
      <c r="G398" s="294" t="s">
        <v>271</v>
      </c>
      <c r="H398" s="300" t="s">
        <v>223</v>
      </c>
      <c r="I398" s="294"/>
      <c r="J398" s="294" t="s">
        <v>6443</v>
      </c>
      <c r="K398" s="294" t="s">
        <v>6758</v>
      </c>
      <c r="L398" s="295"/>
      <c r="M398" s="294" t="s">
        <v>4652</v>
      </c>
      <c r="N398" s="295" t="b">
        <f>IF(AND(G398:G400=DATOS!C$9,H398:H400=DATOS!B$4),ROW(G398:G400))</f>
        <v>0</v>
      </c>
      <c r="O398" s="296"/>
      <c r="P398" s="297"/>
      <c r="Q398" s="297"/>
      <c r="R398" s="297"/>
      <c r="S398" s="297"/>
      <c r="T398" s="297"/>
      <c r="U398" s="297"/>
      <c r="V398" s="297"/>
      <c r="W398" s="297"/>
      <c r="X398" s="297"/>
      <c r="Y398" s="297"/>
      <c r="Z398" s="297"/>
      <c r="AA398" s="297"/>
      <c r="AB398" s="297"/>
    </row>
    <row r="399" spans="1:28" ht="12.75">
      <c r="A399" s="298" t="s">
        <v>5474</v>
      </c>
      <c r="B399" s="294" t="s">
        <v>5475</v>
      </c>
      <c r="C399" s="45" t="s">
        <v>263</v>
      </c>
      <c r="D399" s="45" t="s">
        <v>4789</v>
      </c>
      <c r="E399" s="299">
        <v>43152</v>
      </c>
      <c r="F399" s="294" t="s">
        <v>6761</v>
      </c>
      <c r="G399" s="300" t="s">
        <v>114</v>
      </c>
      <c r="H399" s="300" t="s">
        <v>223</v>
      </c>
      <c r="I399" s="294" t="s">
        <v>226</v>
      </c>
      <c r="J399" s="294" t="s">
        <v>4926</v>
      </c>
      <c r="K399" s="294" t="s">
        <v>6762</v>
      </c>
      <c r="L399" s="295"/>
      <c r="M399" s="294" t="s">
        <v>4792</v>
      </c>
      <c r="N399" s="295" t="b">
        <f>IF(AND(G399:G401=DATOS!C$9,H399:H401=DATOS!B$4),ROW(G399:G401))</f>
        <v>0</v>
      </c>
      <c r="O399" s="296"/>
      <c r="P399" s="297"/>
      <c r="Q399" s="297"/>
      <c r="R399" s="297"/>
      <c r="S399" s="297"/>
      <c r="T399" s="297"/>
      <c r="U399" s="297"/>
      <c r="V399" s="297"/>
      <c r="W399" s="297"/>
      <c r="X399" s="297"/>
      <c r="Y399" s="297"/>
      <c r="Z399" s="297"/>
      <c r="AA399" s="297"/>
      <c r="AB399" s="297"/>
    </row>
    <row r="400" spans="1:28" ht="12.75">
      <c r="A400" s="298" t="s">
        <v>5414</v>
      </c>
      <c r="B400" s="294" t="s">
        <v>5415</v>
      </c>
      <c r="C400" s="45" t="s">
        <v>90</v>
      </c>
      <c r="D400" s="45" t="s">
        <v>4789</v>
      </c>
      <c r="E400" s="299">
        <v>43152</v>
      </c>
      <c r="F400" s="294" t="s">
        <v>6765</v>
      </c>
      <c r="G400" s="300" t="s">
        <v>114</v>
      </c>
      <c r="H400" s="300" t="s">
        <v>223</v>
      </c>
      <c r="I400" s="294" t="s">
        <v>226</v>
      </c>
      <c r="J400" s="294" t="s">
        <v>6766</v>
      </c>
      <c r="K400" s="294" t="s">
        <v>6766</v>
      </c>
      <c r="L400" s="295"/>
      <c r="M400" s="294" t="s">
        <v>4792</v>
      </c>
      <c r="N400" s="295" t="b">
        <f>IF(AND(G400:G402=DATOS!C$9,H400:H402=DATOS!B$4),ROW(G400:G402))</f>
        <v>0</v>
      </c>
      <c r="O400" s="296"/>
      <c r="P400" s="297"/>
      <c r="Q400" s="297"/>
      <c r="R400" s="297"/>
      <c r="S400" s="297"/>
      <c r="T400" s="297"/>
      <c r="U400" s="297"/>
      <c r="V400" s="297"/>
      <c r="W400" s="297"/>
      <c r="X400" s="297"/>
      <c r="Y400" s="297"/>
      <c r="Z400" s="297"/>
      <c r="AA400" s="297"/>
      <c r="AB400" s="297"/>
    </row>
    <row r="401" spans="1:28" ht="12.75">
      <c r="A401" s="298" t="s">
        <v>6770</v>
      </c>
      <c r="B401" s="294" t="s">
        <v>6771</v>
      </c>
      <c r="C401" s="45" t="s">
        <v>216</v>
      </c>
      <c r="D401" s="45" t="s">
        <v>4647</v>
      </c>
      <c r="E401" s="299">
        <v>43153</v>
      </c>
      <c r="F401" s="294" t="s">
        <v>3902</v>
      </c>
      <c r="G401" s="294" t="s">
        <v>114</v>
      </c>
      <c r="H401" s="300" t="s">
        <v>118</v>
      </c>
      <c r="I401" s="294"/>
      <c r="J401" s="294" t="s">
        <v>5443</v>
      </c>
      <c r="K401" s="294" t="s">
        <v>5443</v>
      </c>
      <c r="L401" s="295"/>
      <c r="M401" s="295"/>
      <c r="N401" s="295" t="b">
        <f>IF(AND(G401:G403=DATOS!C$9,H401:H403=DATOS!B$4),ROW(G401:G403))</f>
        <v>0</v>
      </c>
      <c r="O401" s="296"/>
      <c r="P401" s="297"/>
      <c r="Q401" s="297"/>
      <c r="R401" s="297"/>
      <c r="S401" s="297"/>
      <c r="T401" s="297"/>
      <c r="U401" s="297"/>
      <c r="V401" s="297"/>
      <c r="W401" s="297"/>
      <c r="X401" s="297"/>
      <c r="Y401" s="297"/>
      <c r="Z401" s="297"/>
      <c r="AA401" s="297"/>
      <c r="AB401" s="297"/>
    </row>
    <row r="402" spans="1:28" ht="12.75">
      <c r="A402" s="320" t="s">
        <v>5075</v>
      </c>
      <c r="B402" s="294" t="s">
        <v>4938</v>
      </c>
      <c r="C402" s="45" t="s">
        <v>701</v>
      </c>
      <c r="D402" s="45" t="s">
        <v>4647</v>
      </c>
      <c r="E402" s="299">
        <v>43153</v>
      </c>
      <c r="F402" s="294" t="s">
        <v>4780</v>
      </c>
      <c r="G402" s="294" t="s">
        <v>271</v>
      </c>
      <c r="H402" s="300" t="s">
        <v>223</v>
      </c>
      <c r="I402" s="294"/>
      <c r="J402" s="294" t="s">
        <v>4780</v>
      </c>
      <c r="K402" s="294" t="s">
        <v>6777</v>
      </c>
      <c r="L402" s="295"/>
      <c r="M402" s="294" t="s">
        <v>4652</v>
      </c>
      <c r="N402" s="295" t="b">
        <f>IF(AND(G402:G404=DATOS!C$9,H402:H404=DATOS!B$4),ROW(G402:G404))</f>
        <v>0</v>
      </c>
      <c r="O402" s="296"/>
      <c r="P402" s="297"/>
      <c r="Q402" s="297"/>
      <c r="R402" s="297"/>
      <c r="S402" s="297"/>
      <c r="T402" s="297"/>
      <c r="U402" s="297"/>
      <c r="V402" s="297"/>
      <c r="W402" s="297"/>
      <c r="X402" s="297"/>
      <c r="Y402" s="297"/>
      <c r="Z402" s="297"/>
      <c r="AA402" s="297"/>
      <c r="AB402" s="297"/>
    </row>
    <row r="403" spans="1:28" ht="12.75">
      <c r="A403" s="298" t="s">
        <v>6778</v>
      </c>
      <c r="B403" s="294" t="s">
        <v>5026</v>
      </c>
      <c r="C403" s="45" t="s">
        <v>216</v>
      </c>
      <c r="D403" s="45" t="s">
        <v>4647</v>
      </c>
      <c r="E403" s="299">
        <v>43153</v>
      </c>
      <c r="F403" s="294" t="s">
        <v>2521</v>
      </c>
      <c r="G403" s="294" t="s">
        <v>114</v>
      </c>
      <c r="H403" s="300" t="s">
        <v>223</v>
      </c>
      <c r="I403" s="294"/>
      <c r="J403" s="294" t="s">
        <v>6139</v>
      </c>
      <c r="K403" s="294" t="s">
        <v>6780</v>
      </c>
      <c r="L403" s="295"/>
      <c r="M403" s="294" t="s">
        <v>4652</v>
      </c>
      <c r="N403" s="295" t="b">
        <f>IF(AND(G403:G405=DATOS!C$9,H403:H405=DATOS!B$4),ROW(G403:G405))</f>
        <v>0</v>
      </c>
      <c r="O403" s="296"/>
      <c r="P403" s="297"/>
      <c r="Q403" s="297"/>
      <c r="R403" s="297"/>
      <c r="S403" s="297"/>
      <c r="T403" s="297"/>
      <c r="U403" s="297"/>
      <c r="V403" s="297"/>
      <c r="W403" s="297"/>
      <c r="X403" s="297"/>
      <c r="Y403" s="297"/>
      <c r="Z403" s="297"/>
      <c r="AA403" s="297"/>
      <c r="AB403" s="297"/>
    </row>
    <row r="404" spans="1:28" ht="12.75">
      <c r="A404" s="298" t="s">
        <v>6521</v>
      </c>
      <c r="B404" s="294" t="s">
        <v>6523</v>
      </c>
      <c r="C404" s="45" t="s">
        <v>4716</v>
      </c>
      <c r="D404" s="45" t="s">
        <v>4647</v>
      </c>
      <c r="E404" s="299">
        <v>43153</v>
      </c>
      <c r="F404" s="294" t="s">
        <v>4710</v>
      </c>
      <c r="G404" s="294" t="s">
        <v>114</v>
      </c>
      <c r="H404" s="300" t="s">
        <v>223</v>
      </c>
      <c r="I404" s="294"/>
      <c r="J404" s="294" t="s">
        <v>6139</v>
      </c>
      <c r="K404" s="294" t="s">
        <v>6780</v>
      </c>
      <c r="L404" s="295"/>
      <c r="M404" s="294" t="s">
        <v>4652</v>
      </c>
      <c r="N404" s="295" t="b">
        <f>IF(AND(G404:G406=DATOS!C$9,H404:H406=DATOS!B$4),ROW(G404:G406))</f>
        <v>0</v>
      </c>
      <c r="O404" s="296"/>
      <c r="P404" s="297"/>
      <c r="Q404" s="297"/>
      <c r="R404" s="297"/>
      <c r="S404" s="297"/>
      <c r="T404" s="297"/>
      <c r="U404" s="297"/>
      <c r="V404" s="297"/>
      <c r="W404" s="297"/>
      <c r="X404" s="297"/>
      <c r="Y404" s="297"/>
      <c r="Z404" s="297"/>
      <c r="AA404" s="297"/>
      <c r="AB404" s="297"/>
    </row>
    <row r="405" spans="1:28" ht="12.75">
      <c r="A405" s="298" t="s">
        <v>6785</v>
      </c>
      <c r="B405" s="294" t="s">
        <v>6786</v>
      </c>
      <c r="C405" s="45" t="s">
        <v>6787</v>
      </c>
      <c r="D405" s="45" t="s">
        <v>4647</v>
      </c>
      <c r="E405" s="299">
        <v>43153</v>
      </c>
      <c r="F405" s="294" t="s">
        <v>5724</v>
      </c>
      <c r="G405" s="294" t="s">
        <v>362</v>
      </c>
      <c r="H405" s="300" t="s">
        <v>223</v>
      </c>
      <c r="I405" s="294"/>
      <c r="J405" s="294" t="s">
        <v>6788</v>
      </c>
      <c r="K405" s="294" t="s">
        <v>6789</v>
      </c>
      <c r="L405" s="295"/>
      <c r="M405" s="295"/>
      <c r="N405" s="295" t="b">
        <f>IF(AND(G405:G407=DATOS!C$9,H405:H407=DATOS!B$4),ROW(G405:G407))</f>
        <v>0</v>
      </c>
      <c r="O405" s="296"/>
      <c r="P405" s="297"/>
      <c r="Q405" s="297"/>
      <c r="R405" s="297"/>
      <c r="S405" s="297"/>
      <c r="T405" s="297"/>
      <c r="U405" s="297"/>
      <c r="V405" s="297"/>
      <c r="W405" s="297"/>
      <c r="X405" s="297"/>
      <c r="Y405" s="297"/>
      <c r="Z405" s="297"/>
      <c r="AA405" s="297"/>
      <c r="AB405" s="297"/>
    </row>
    <row r="406" spans="1:28" ht="12.75">
      <c r="A406" s="298" t="s">
        <v>6792</v>
      </c>
      <c r="B406" s="294" t="s">
        <v>6428</v>
      </c>
      <c r="C406" s="45" t="s">
        <v>5232</v>
      </c>
      <c r="D406" s="45" t="s">
        <v>4647</v>
      </c>
      <c r="E406" s="299">
        <v>43153</v>
      </c>
      <c r="F406" s="294" t="s">
        <v>5724</v>
      </c>
      <c r="G406" s="294" t="s">
        <v>362</v>
      </c>
      <c r="H406" s="300" t="s">
        <v>118</v>
      </c>
      <c r="I406" s="294"/>
      <c r="J406" s="294" t="s">
        <v>6788</v>
      </c>
      <c r="K406" s="294" t="s">
        <v>6793</v>
      </c>
      <c r="L406" s="295"/>
      <c r="M406" s="295"/>
      <c r="N406" s="295" t="b">
        <f>IF(AND(G406:G408=DATOS!C$9,H406:H408=DATOS!B$4),ROW(G406:G408))</f>
        <v>0</v>
      </c>
      <c r="O406" s="296"/>
      <c r="P406" s="297"/>
      <c r="Q406" s="297"/>
      <c r="R406" s="297"/>
      <c r="S406" s="297"/>
      <c r="T406" s="297"/>
      <c r="U406" s="297"/>
      <c r="V406" s="297"/>
      <c r="W406" s="297"/>
      <c r="X406" s="297"/>
      <c r="Y406" s="297"/>
      <c r="Z406" s="297"/>
      <c r="AA406" s="297"/>
      <c r="AB406" s="297"/>
    </row>
    <row r="407" spans="1:28" ht="12.75">
      <c r="A407" s="320" t="s">
        <v>6304</v>
      </c>
      <c r="B407" s="294" t="s">
        <v>6305</v>
      </c>
      <c r="C407" s="45" t="s">
        <v>4817</v>
      </c>
      <c r="D407" s="45" t="s">
        <v>4647</v>
      </c>
      <c r="E407" s="299">
        <v>43153</v>
      </c>
      <c r="F407" s="294" t="s">
        <v>6797</v>
      </c>
      <c r="G407" s="294" t="s">
        <v>271</v>
      </c>
      <c r="H407" s="300" t="s">
        <v>118</v>
      </c>
      <c r="I407" s="294"/>
      <c r="J407" s="294" t="s">
        <v>6798</v>
      </c>
      <c r="K407" s="294" t="s">
        <v>6799</v>
      </c>
      <c r="L407" s="295"/>
      <c r="M407" s="295"/>
      <c r="N407" s="295" t="b">
        <f>IF(AND(G407:G409=DATOS!C$9,H407:H409=DATOS!B$4),ROW(G407:G409))</f>
        <v>0</v>
      </c>
      <c r="O407" s="296"/>
      <c r="P407" s="297"/>
      <c r="Q407" s="297"/>
      <c r="R407" s="297"/>
      <c r="S407" s="297"/>
      <c r="T407" s="297"/>
      <c r="U407" s="297"/>
      <c r="V407" s="297"/>
      <c r="W407" s="297"/>
      <c r="X407" s="297"/>
      <c r="Y407" s="297"/>
      <c r="Z407" s="297"/>
      <c r="AA407" s="297"/>
      <c r="AB407" s="297"/>
    </row>
    <row r="408" spans="1:28" ht="12.75">
      <c r="A408" s="298" t="s">
        <v>6800</v>
      </c>
      <c r="B408" s="294" t="s">
        <v>6801</v>
      </c>
      <c r="C408" s="45" t="s">
        <v>216</v>
      </c>
      <c r="D408" s="45" t="s">
        <v>4647</v>
      </c>
      <c r="E408" s="299">
        <v>43153</v>
      </c>
      <c r="F408" s="294" t="s">
        <v>5667</v>
      </c>
      <c r="G408" s="294" t="s">
        <v>114</v>
      </c>
      <c r="H408" s="300" t="s">
        <v>223</v>
      </c>
      <c r="I408" s="294" t="s">
        <v>226</v>
      </c>
      <c r="J408" s="294" t="s">
        <v>6802</v>
      </c>
      <c r="K408" s="294" t="s">
        <v>6803</v>
      </c>
      <c r="L408" s="295"/>
      <c r="N408" s="295" t="b">
        <f>IF(AND(G408:G410=DATOS!C$9,H408:H410=DATOS!B$4),ROW(G408:G410))</f>
        <v>0</v>
      </c>
      <c r="O408" s="296"/>
      <c r="P408" s="297"/>
      <c r="Q408" s="297"/>
      <c r="R408" s="297"/>
      <c r="S408" s="297"/>
      <c r="T408" s="297"/>
      <c r="U408" s="297"/>
      <c r="V408" s="297"/>
      <c r="W408" s="297"/>
      <c r="X408" s="297"/>
      <c r="Y408" s="297"/>
      <c r="Z408" s="297"/>
      <c r="AA408" s="297"/>
      <c r="AB408" s="297"/>
    </row>
    <row r="409" spans="1:28" ht="12.75">
      <c r="A409" s="298" t="s">
        <v>6805</v>
      </c>
      <c r="B409" s="294" t="s">
        <v>6806</v>
      </c>
      <c r="C409" s="45" t="s">
        <v>263</v>
      </c>
      <c r="D409" s="45" t="s">
        <v>4647</v>
      </c>
      <c r="E409" s="299">
        <v>43153</v>
      </c>
      <c r="F409" s="294" t="s">
        <v>4710</v>
      </c>
      <c r="G409" s="294" t="s">
        <v>114</v>
      </c>
      <c r="H409" s="300" t="s">
        <v>223</v>
      </c>
      <c r="I409" s="294"/>
      <c r="J409" s="294" t="s">
        <v>6807</v>
      </c>
      <c r="K409" s="358" t="s">
        <v>6808</v>
      </c>
      <c r="L409" s="295"/>
      <c r="M409" s="294" t="s">
        <v>4652</v>
      </c>
      <c r="N409" s="295" t="b">
        <f>IF(AND(G409:G411=DATOS!C$9,H409:H411=DATOS!B$4),ROW(G409:G411))</f>
        <v>0</v>
      </c>
      <c r="O409" s="296"/>
      <c r="P409" s="297"/>
      <c r="Q409" s="297"/>
      <c r="R409" s="297"/>
      <c r="S409" s="297"/>
      <c r="T409" s="297"/>
      <c r="U409" s="297"/>
      <c r="V409" s="297"/>
      <c r="W409" s="297"/>
      <c r="X409" s="297"/>
      <c r="Y409" s="297"/>
      <c r="Z409" s="297"/>
      <c r="AA409" s="297"/>
      <c r="AB409" s="297"/>
    </row>
    <row r="410" spans="1:28" ht="12.75">
      <c r="A410" s="298" t="s">
        <v>5843</v>
      </c>
      <c r="B410" s="294" t="s">
        <v>6813</v>
      </c>
      <c r="C410" s="45" t="s">
        <v>4716</v>
      </c>
      <c r="D410" s="45" t="s">
        <v>4647</v>
      </c>
      <c r="E410" s="299">
        <v>43153</v>
      </c>
      <c r="F410" s="294" t="s">
        <v>6288</v>
      </c>
      <c r="G410" s="294" t="s">
        <v>114</v>
      </c>
      <c r="H410" s="300" t="s">
        <v>223</v>
      </c>
      <c r="I410" s="294"/>
      <c r="J410" s="294" t="s">
        <v>6139</v>
      </c>
      <c r="K410" s="294" t="s">
        <v>6780</v>
      </c>
      <c r="L410" s="295"/>
      <c r="M410" s="295"/>
      <c r="N410" s="295" t="b">
        <f>IF(AND(G410:G412=DATOS!C$9,H410:H412=DATOS!B$4),ROW(G410:G412))</f>
        <v>0</v>
      </c>
      <c r="O410" s="296"/>
      <c r="P410" s="297"/>
      <c r="Q410" s="297"/>
      <c r="R410" s="297"/>
      <c r="S410" s="297"/>
      <c r="T410" s="297"/>
      <c r="U410" s="297"/>
      <c r="V410" s="297"/>
      <c r="W410" s="297"/>
      <c r="X410" s="297"/>
      <c r="Y410" s="297"/>
      <c r="Z410" s="297"/>
      <c r="AA410" s="297"/>
      <c r="AB410" s="297"/>
    </row>
    <row r="411" spans="1:28" ht="12.75">
      <c r="A411" s="298" t="s">
        <v>6817</v>
      </c>
      <c r="B411" s="294" t="s">
        <v>5055</v>
      </c>
      <c r="C411" s="45" t="s">
        <v>216</v>
      </c>
      <c r="D411" s="45" t="s">
        <v>4798</v>
      </c>
      <c r="E411" s="299">
        <v>43153</v>
      </c>
      <c r="F411" s="294" t="s">
        <v>6818</v>
      </c>
      <c r="G411" s="294" t="s">
        <v>114</v>
      </c>
      <c r="H411" s="300" t="s">
        <v>223</v>
      </c>
      <c r="I411" s="294" t="s">
        <v>226</v>
      </c>
      <c r="J411" s="294" t="s">
        <v>6819</v>
      </c>
      <c r="K411" s="294" t="s">
        <v>6820</v>
      </c>
      <c r="L411" s="295"/>
      <c r="M411" s="294" t="s">
        <v>4841</v>
      </c>
      <c r="N411" s="295" t="b">
        <f>IF(AND(G411:G413=DATOS!C$9,H411:H413=DATOS!B$4),ROW(G411:G413))</f>
        <v>0</v>
      </c>
      <c r="O411" s="296"/>
      <c r="P411" s="297"/>
      <c r="Q411" s="297"/>
      <c r="R411" s="297"/>
      <c r="S411" s="297"/>
      <c r="T411" s="297"/>
      <c r="U411" s="297"/>
      <c r="V411" s="297"/>
      <c r="W411" s="297"/>
      <c r="X411" s="297"/>
      <c r="Y411" s="297"/>
      <c r="Z411" s="297"/>
      <c r="AA411" s="297"/>
      <c r="AB411" s="297"/>
    </row>
    <row r="412" spans="1:28" ht="12.75">
      <c r="A412" s="298" t="s">
        <v>6800</v>
      </c>
      <c r="B412" s="294" t="s">
        <v>6821</v>
      </c>
      <c r="C412" s="45" t="s">
        <v>216</v>
      </c>
      <c r="D412" s="45" t="s">
        <v>4798</v>
      </c>
      <c r="E412" s="299">
        <v>43153</v>
      </c>
      <c r="F412" s="294" t="s">
        <v>6818</v>
      </c>
      <c r="G412" s="294" t="s">
        <v>114</v>
      </c>
      <c r="H412" s="300" t="s">
        <v>223</v>
      </c>
      <c r="I412" s="294" t="s">
        <v>226</v>
      </c>
      <c r="J412" s="294" t="s">
        <v>6802</v>
      </c>
      <c r="K412" s="294" t="s">
        <v>6824</v>
      </c>
      <c r="L412" s="295"/>
      <c r="M412" s="294" t="s">
        <v>4841</v>
      </c>
      <c r="N412" s="295" t="b">
        <f>IF(AND(G412:G414=DATOS!C$9,H412:H414=DATOS!B$4),ROW(G412:G414))</f>
        <v>0</v>
      </c>
      <c r="O412" s="296"/>
      <c r="P412" s="297"/>
      <c r="Q412" s="297"/>
      <c r="R412" s="297"/>
      <c r="S412" s="297"/>
      <c r="T412" s="297"/>
      <c r="U412" s="297"/>
      <c r="V412" s="297"/>
      <c r="W412" s="297"/>
      <c r="X412" s="297"/>
      <c r="Y412" s="297"/>
      <c r="Z412" s="297"/>
      <c r="AA412" s="297"/>
      <c r="AB412" s="297"/>
    </row>
    <row r="413" spans="1:28" ht="12.75">
      <c r="A413" s="298" t="s">
        <v>6828</v>
      </c>
      <c r="B413" s="294" t="s">
        <v>6829</v>
      </c>
      <c r="C413" s="45" t="s">
        <v>4661</v>
      </c>
      <c r="D413" s="45" t="s">
        <v>4798</v>
      </c>
      <c r="E413" s="299">
        <v>43153</v>
      </c>
      <c r="F413" s="294" t="s">
        <v>6830</v>
      </c>
      <c r="G413" s="294" t="s">
        <v>114</v>
      </c>
      <c r="H413" s="300" t="s">
        <v>223</v>
      </c>
      <c r="I413" s="294" t="s">
        <v>226</v>
      </c>
      <c r="J413" s="294" t="s">
        <v>6830</v>
      </c>
      <c r="K413" s="294" t="s">
        <v>6831</v>
      </c>
      <c r="L413" s="295"/>
      <c r="M413" s="295"/>
      <c r="N413" s="295" t="b">
        <f>IF(AND(G413:G415=DATOS!C$9,H413:H415=DATOS!B$4),ROW(G413:G415))</f>
        <v>0</v>
      </c>
      <c r="O413" s="296"/>
      <c r="P413" s="297"/>
      <c r="Q413" s="297"/>
      <c r="R413" s="297"/>
      <c r="S413" s="297"/>
      <c r="T413" s="297"/>
      <c r="U413" s="297"/>
      <c r="V413" s="297"/>
      <c r="W413" s="297"/>
      <c r="X413" s="297"/>
      <c r="Y413" s="297"/>
      <c r="Z413" s="297"/>
      <c r="AA413" s="297"/>
      <c r="AB413" s="297"/>
    </row>
    <row r="414" spans="1:28" ht="12.75">
      <c r="A414" s="298" t="s">
        <v>6832</v>
      </c>
      <c r="B414" s="294" t="s">
        <v>4758</v>
      </c>
      <c r="C414" s="45" t="s">
        <v>216</v>
      </c>
      <c r="D414" s="45" t="s">
        <v>4798</v>
      </c>
      <c r="E414" s="299">
        <v>43153</v>
      </c>
      <c r="F414" s="294" t="s">
        <v>6818</v>
      </c>
      <c r="G414" s="294" t="s">
        <v>114</v>
      </c>
      <c r="H414" s="300" t="s">
        <v>223</v>
      </c>
      <c r="I414" s="294" t="s">
        <v>226</v>
      </c>
      <c r="J414" s="294" t="s">
        <v>6818</v>
      </c>
      <c r="K414" s="294" t="s">
        <v>6835</v>
      </c>
      <c r="L414" s="295"/>
      <c r="M414" s="295"/>
      <c r="N414" s="295" t="b">
        <f>IF(AND(G414:G416=DATOS!C$9,H414:H416=DATOS!B$4),ROW(G414:G416))</f>
        <v>0</v>
      </c>
      <c r="O414" s="296"/>
      <c r="P414" s="297"/>
      <c r="Q414" s="297"/>
      <c r="R414" s="297"/>
      <c r="S414" s="297"/>
      <c r="T414" s="297"/>
      <c r="U414" s="297"/>
      <c r="V414" s="297"/>
      <c r="W414" s="297"/>
      <c r="X414" s="297"/>
      <c r="Y414" s="297"/>
      <c r="Z414" s="297"/>
      <c r="AA414" s="297"/>
      <c r="AB414" s="297"/>
    </row>
    <row r="415" spans="1:28" ht="12.75">
      <c r="A415" s="298" t="s">
        <v>6837</v>
      </c>
      <c r="B415" s="294" t="s">
        <v>6838</v>
      </c>
      <c r="C415" s="45" t="s">
        <v>6322</v>
      </c>
      <c r="D415" s="45" t="s">
        <v>4647</v>
      </c>
      <c r="E415" s="299">
        <v>43155</v>
      </c>
      <c r="F415" s="294" t="s">
        <v>5724</v>
      </c>
      <c r="G415" s="294" t="s">
        <v>362</v>
      </c>
      <c r="H415" s="300" t="s">
        <v>223</v>
      </c>
      <c r="I415" s="294"/>
      <c r="J415" s="294" t="s">
        <v>6839</v>
      </c>
      <c r="K415" s="294" t="s">
        <v>6839</v>
      </c>
      <c r="L415" s="295"/>
      <c r="M415" s="295"/>
      <c r="N415" s="295" t="b">
        <f>IF(AND(G415:G417=DATOS!C$9,H415:H417=DATOS!B$4),ROW(G415:G417))</f>
        <v>0</v>
      </c>
      <c r="O415" s="296"/>
      <c r="P415" s="297"/>
      <c r="Q415" s="297"/>
      <c r="R415" s="297"/>
      <c r="S415" s="297"/>
      <c r="T415" s="297"/>
      <c r="U415" s="297"/>
      <c r="V415" s="297"/>
      <c r="W415" s="297"/>
      <c r="X415" s="297"/>
      <c r="Y415" s="297"/>
      <c r="Z415" s="297"/>
      <c r="AA415" s="297"/>
      <c r="AB415" s="297"/>
    </row>
    <row r="416" spans="1:28" ht="12.75">
      <c r="A416" s="298" t="s">
        <v>4832</v>
      </c>
      <c r="B416" s="294" t="s">
        <v>4833</v>
      </c>
      <c r="C416" s="45" t="s">
        <v>216</v>
      </c>
      <c r="D416" s="45" t="s">
        <v>4647</v>
      </c>
      <c r="E416" s="299">
        <v>43167</v>
      </c>
      <c r="F416" s="294" t="s">
        <v>6843</v>
      </c>
      <c r="G416" s="294" t="s">
        <v>271</v>
      </c>
      <c r="H416" s="300" t="s">
        <v>118</v>
      </c>
      <c r="I416" s="294" t="s">
        <v>226</v>
      </c>
      <c r="J416" s="294" t="s">
        <v>6844</v>
      </c>
      <c r="K416" s="294" t="s">
        <v>6845</v>
      </c>
      <c r="L416" s="295"/>
      <c r="M416" s="295"/>
      <c r="N416" s="295" t="b">
        <f>IF(AND(G416:G418=DATOS!C$9,H416:H418=DATOS!B$4),ROW(G416:G418))</f>
        <v>0</v>
      </c>
      <c r="O416" s="296"/>
      <c r="P416" s="297"/>
      <c r="Q416" s="297"/>
      <c r="R416" s="297"/>
      <c r="S416" s="297"/>
      <c r="T416" s="297"/>
      <c r="U416" s="297"/>
      <c r="V416" s="297"/>
      <c r="W416" s="297"/>
      <c r="X416" s="297"/>
      <c r="Y416" s="297"/>
      <c r="Z416" s="297"/>
      <c r="AA416" s="297"/>
      <c r="AB416" s="297"/>
    </row>
    <row r="417" spans="1:28" ht="12.75">
      <c r="A417" s="298" t="s">
        <v>6595</v>
      </c>
      <c r="B417" s="294" t="s">
        <v>4776</v>
      </c>
      <c r="C417" s="45" t="s">
        <v>4491</v>
      </c>
      <c r="D417" s="45" t="s">
        <v>4647</v>
      </c>
      <c r="E417" s="299">
        <v>43155</v>
      </c>
      <c r="F417" s="294" t="s">
        <v>5667</v>
      </c>
      <c r="G417" s="294" t="s">
        <v>114</v>
      </c>
      <c r="H417" s="300" t="s">
        <v>223</v>
      </c>
      <c r="I417" s="294"/>
      <c r="J417" s="294" t="s">
        <v>4698</v>
      </c>
      <c r="K417" s="294" t="s">
        <v>5482</v>
      </c>
      <c r="L417" s="295"/>
      <c r="M417" s="295"/>
      <c r="N417" s="295" t="b">
        <f>IF(AND(G417:G419=DATOS!C$9,H417:H419=DATOS!B$4),ROW(G417:G419))</f>
        <v>0</v>
      </c>
      <c r="O417" s="296"/>
      <c r="P417" s="297"/>
      <c r="Q417" s="297"/>
      <c r="R417" s="297"/>
      <c r="S417" s="297"/>
      <c r="T417" s="297"/>
      <c r="U417" s="297"/>
      <c r="V417" s="297"/>
      <c r="W417" s="297"/>
      <c r="X417" s="297"/>
      <c r="Y417" s="297"/>
      <c r="Z417" s="297"/>
      <c r="AA417" s="297"/>
      <c r="AB417" s="297"/>
    </row>
    <row r="418" spans="1:28" ht="12.75">
      <c r="A418" s="298" t="s">
        <v>6849</v>
      </c>
      <c r="B418" s="294" t="s">
        <v>6850</v>
      </c>
      <c r="C418" s="45" t="s">
        <v>216</v>
      </c>
      <c r="D418" s="45" t="s">
        <v>4647</v>
      </c>
      <c r="E418" s="299">
        <v>43155</v>
      </c>
      <c r="F418" s="294" t="s">
        <v>4710</v>
      </c>
      <c r="G418" s="294" t="s">
        <v>114</v>
      </c>
      <c r="H418" s="300" t="s">
        <v>223</v>
      </c>
      <c r="I418" s="294"/>
      <c r="J418" s="294" t="s">
        <v>5832</v>
      </c>
      <c r="K418" s="294" t="s">
        <v>6851</v>
      </c>
      <c r="L418" s="295"/>
      <c r="M418" s="294" t="s">
        <v>4652</v>
      </c>
      <c r="N418" s="295" t="b">
        <f>IF(AND(G418:G420=DATOS!C$9,H418:H420=DATOS!B$4),ROW(G418:G420))</f>
        <v>0</v>
      </c>
      <c r="O418" s="296"/>
      <c r="P418" s="297"/>
      <c r="Q418" s="297"/>
      <c r="R418" s="297"/>
      <c r="S418" s="297"/>
      <c r="T418" s="297"/>
      <c r="U418" s="297"/>
      <c r="V418" s="297"/>
      <c r="W418" s="297"/>
      <c r="X418" s="297"/>
      <c r="Y418" s="297"/>
      <c r="Z418" s="297"/>
      <c r="AA418" s="297"/>
      <c r="AB418" s="297"/>
    </row>
    <row r="419" spans="1:28" ht="12.75">
      <c r="A419" s="298" t="s">
        <v>6853</v>
      </c>
      <c r="B419" s="294" t="s">
        <v>6002</v>
      </c>
      <c r="C419" s="45" t="s">
        <v>6855</v>
      </c>
      <c r="D419" s="45" t="s">
        <v>1059</v>
      </c>
      <c r="E419" s="299">
        <v>43155</v>
      </c>
      <c r="F419" s="294" t="s">
        <v>6856</v>
      </c>
      <c r="G419" s="294" t="s">
        <v>114</v>
      </c>
      <c r="H419" s="300" t="s">
        <v>118</v>
      </c>
      <c r="I419" s="294" t="s">
        <v>226</v>
      </c>
      <c r="J419" s="295"/>
      <c r="K419" s="295"/>
      <c r="L419" s="295"/>
      <c r="M419" s="295"/>
      <c r="N419" s="295" t="b">
        <f>IF(AND(G419:G421=DATOS!C$9,H419:H421=DATOS!B$4),ROW(G419:G421))</f>
        <v>0</v>
      </c>
      <c r="O419" s="296"/>
      <c r="P419" s="297"/>
      <c r="Q419" s="297"/>
      <c r="R419" s="297"/>
      <c r="S419" s="297"/>
      <c r="T419" s="297"/>
      <c r="U419" s="297"/>
      <c r="V419" s="297"/>
      <c r="W419" s="297"/>
      <c r="X419" s="297"/>
      <c r="Y419" s="297"/>
      <c r="Z419" s="297"/>
      <c r="AA419" s="297"/>
      <c r="AB419" s="297"/>
    </row>
    <row r="420" spans="1:28" ht="12.75">
      <c r="A420" s="298" t="s">
        <v>6857</v>
      </c>
      <c r="B420" s="294" t="s">
        <v>5806</v>
      </c>
      <c r="C420" s="45" t="s">
        <v>4655</v>
      </c>
      <c r="D420" s="45" t="s">
        <v>1059</v>
      </c>
      <c r="E420" s="299">
        <v>43155</v>
      </c>
      <c r="F420" s="294" t="s">
        <v>6856</v>
      </c>
      <c r="G420" s="294" t="s">
        <v>114</v>
      </c>
      <c r="H420" s="300" t="s">
        <v>118</v>
      </c>
      <c r="I420" s="294" t="s">
        <v>226</v>
      </c>
      <c r="J420" s="295"/>
      <c r="K420" s="295"/>
      <c r="L420" s="295"/>
      <c r="M420" s="295"/>
      <c r="N420" s="295" t="b">
        <f>IF(AND(G420:G422=DATOS!C$9,H420:H422=DATOS!B$4),ROW(G420:G422))</f>
        <v>0</v>
      </c>
      <c r="O420" s="296"/>
      <c r="P420" s="297"/>
      <c r="Q420" s="297"/>
      <c r="R420" s="297"/>
      <c r="S420" s="297"/>
      <c r="T420" s="297"/>
      <c r="U420" s="297"/>
      <c r="V420" s="297"/>
      <c r="W420" s="297"/>
      <c r="X420" s="297"/>
      <c r="Y420" s="297"/>
      <c r="Z420" s="297"/>
      <c r="AA420" s="297"/>
      <c r="AB420" s="297"/>
    </row>
    <row r="421" spans="1:28" ht="12.75">
      <c r="A421" s="298" t="s">
        <v>6860</v>
      </c>
      <c r="B421" s="294" t="s">
        <v>6861</v>
      </c>
      <c r="C421" s="45" t="s">
        <v>5086</v>
      </c>
      <c r="D421" s="45" t="s">
        <v>1059</v>
      </c>
      <c r="E421" s="299">
        <v>43155</v>
      </c>
      <c r="F421" s="294" t="s">
        <v>6856</v>
      </c>
      <c r="G421" s="294" t="s">
        <v>114</v>
      </c>
      <c r="H421" s="300" t="s">
        <v>118</v>
      </c>
      <c r="I421" s="294" t="s">
        <v>226</v>
      </c>
      <c r="J421" s="294" t="s">
        <v>6862</v>
      </c>
      <c r="K421" s="295"/>
      <c r="L421" s="295"/>
      <c r="M421" s="295"/>
      <c r="N421" s="295" t="b">
        <f>IF(AND(G421:G423=DATOS!C$9,H421:H423=DATOS!B$4),ROW(G421:G423))</f>
        <v>0</v>
      </c>
      <c r="O421" s="296"/>
      <c r="P421" s="297"/>
      <c r="Q421" s="297"/>
      <c r="R421" s="297"/>
      <c r="S421" s="297"/>
      <c r="T421" s="297"/>
      <c r="U421" s="297"/>
      <c r="V421" s="297"/>
      <c r="W421" s="297"/>
      <c r="X421" s="297"/>
      <c r="Y421" s="297"/>
      <c r="Z421" s="297"/>
      <c r="AA421" s="297"/>
      <c r="AB421" s="297"/>
    </row>
    <row r="422" spans="1:28" ht="12.75">
      <c r="A422" s="298" t="s">
        <v>6595</v>
      </c>
      <c r="B422" s="294" t="s">
        <v>4776</v>
      </c>
      <c r="C422" s="45" t="s">
        <v>4491</v>
      </c>
      <c r="D422" s="45" t="s">
        <v>1059</v>
      </c>
      <c r="E422" s="299">
        <v>43155</v>
      </c>
      <c r="F422" s="294" t="s">
        <v>4780</v>
      </c>
      <c r="G422" s="294" t="s">
        <v>114</v>
      </c>
      <c r="H422" s="300" t="s">
        <v>118</v>
      </c>
      <c r="I422" s="294" t="s">
        <v>226</v>
      </c>
      <c r="J422" s="294" t="s">
        <v>1301</v>
      </c>
      <c r="K422" s="294"/>
      <c r="L422" s="295"/>
      <c r="M422" s="295"/>
      <c r="N422" s="295" t="b">
        <f>IF(AND(G422:G424=DATOS!C$9,H422:H424=DATOS!B$4),ROW(G422:G424))</f>
        <v>0</v>
      </c>
      <c r="O422" s="296"/>
      <c r="P422" s="297"/>
      <c r="Q422" s="297"/>
      <c r="R422" s="297"/>
      <c r="S422" s="297"/>
      <c r="T422" s="297"/>
      <c r="U422" s="297"/>
      <c r="V422" s="297"/>
      <c r="W422" s="297"/>
      <c r="X422" s="297"/>
      <c r="Y422" s="297"/>
      <c r="Z422" s="297"/>
      <c r="AA422" s="297"/>
      <c r="AB422" s="297"/>
    </row>
    <row r="423" spans="1:28" ht="12.75">
      <c r="A423" s="298" t="s">
        <v>4832</v>
      </c>
      <c r="B423" s="294" t="s">
        <v>4833</v>
      </c>
      <c r="C423" s="45" t="s">
        <v>216</v>
      </c>
      <c r="D423" s="45" t="s">
        <v>1059</v>
      </c>
      <c r="E423" s="299">
        <v>43156</v>
      </c>
      <c r="F423" s="294" t="s">
        <v>5667</v>
      </c>
      <c r="G423" s="294" t="s">
        <v>114</v>
      </c>
      <c r="H423" s="300" t="s">
        <v>118</v>
      </c>
      <c r="I423" s="294"/>
      <c r="J423" s="295"/>
      <c r="K423" s="295"/>
      <c r="L423" s="295"/>
      <c r="M423" s="295"/>
      <c r="N423" s="295" t="b">
        <f>IF(AND(G423:G425=DATOS!C$9,H423:H425=DATOS!B$4),ROW(G423:G425))</f>
        <v>0</v>
      </c>
      <c r="O423" s="296"/>
      <c r="P423" s="297"/>
      <c r="Q423" s="297"/>
      <c r="R423" s="297"/>
      <c r="S423" s="297"/>
      <c r="T423" s="297"/>
      <c r="U423" s="297"/>
      <c r="V423" s="297"/>
      <c r="W423" s="297"/>
      <c r="X423" s="297"/>
      <c r="Y423" s="297"/>
      <c r="Z423" s="297"/>
      <c r="AA423" s="297"/>
      <c r="AB423" s="297"/>
    </row>
    <row r="424" spans="1:28" ht="12.75">
      <c r="A424" s="298" t="s">
        <v>4765</v>
      </c>
      <c r="B424" s="294" t="s">
        <v>4766</v>
      </c>
      <c r="C424" s="45" t="s">
        <v>4767</v>
      </c>
      <c r="D424" s="45" t="s">
        <v>1059</v>
      </c>
      <c r="E424" s="299">
        <v>43156</v>
      </c>
      <c r="F424" s="294" t="s">
        <v>4780</v>
      </c>
      <c r="G424" s="298" t="s">
        <v>271</v>
      </c>
      <c r="H424" s="300" t="s">
        <v>118</v>
      </c>
      <c r="I424" s="294" t="s">
        <v>226</v>
      </c>
      <c r="J424" s="294" t="s">
        <v>4781</v>
      </c>
      <c r="K424" s="294"/>
      <c r="L424" s="295"/>
      <c r="M424" s="295"/>
      <c r="N424" s="295" t="b">
        <f>IF(AND(G424:G426=DATOS!C$9,H424:H426=DATOS!B$4),ROW(G424:G426))</f>
        <v>0</v>
      </c>
      <c r="O424" s="296"/>
      <c r="P424" s="297"/>
      <c r="Q424" s="297"/>
      <c r="R424" s="297"/>
      <c r="S424" s="297"/>
      <c r="T424" s="297"/>
      <c r="U424" s="297"/>
      <c r="V424" s="297"/>
      <c r="W424" s="297"/>
      <c r="X424" s="297"/>
      <c r="Y424" s="297"/>
      <c r="Z424" s="297"/>
      <c r="AA424" s="297"/>
      <c r="AB424" s="297"/>
    </row>
    <row r="425" spans="1:28" ht="12.75">
      <c r="A425" s="298" t="s">
        <v>6869</v>
      </c>
      <c r="B425" s="294" t="s">
        <v>6826</v>
      </c>
      <c r="C425" s="45" t="s">
        <v>624</v>
      </c>
      <c r="D425" s="45" t="s">
        <v>4798</v>
      </c>
      <c r="E425" s="299">
        <v>43157</v>
      </c>
      <c r="F425" s="294" t="s">
        <v>6182</v>
      </c>
      <c r="G425" s="294" t="s">
        <v>114</v>
      </c>
      <c r="H425" s="300" t="s">
        <v>223</v>
      </c>
      <c r="I425" s="294" t="s">
        <v>226</v>
      </c>
      <c r="J425" s="294" t="s">
        <v>6182</v>
      </c>
      <c r="K425" s="294" t="s">
        <v>6871</v>
      </c>
      <c r="L425" s="295"/>
      <c r="M425" s="294" t="s">
        <v>4841</v>
      </c>
      <c r="N425" s="295" t="b">
        <f>IF(AND(G425:G427=DATOS!C$9,H425:H427=DATOS!B$4),ROW(G425:G427))</f>
        <v>0</v>
      </c>
      <c r="O425" s="296"/>
      <c r="P425" s="297"/>
      <c r="Q425" s="297"/>
      <c r="R425" s="297"/>
      <c r="S425" s="297"/>
      <c r="T425" s="297"/>
      <c r="U425" s="297"/>
      <c r="V425" s="297"/>
      <c r="W425" s="297"/>
      <c r="X425" s="297"/>
      <c r="Y425" s="297"/>
      <c r="Z425" s="297"/>
      <c r="AA425" s="297"/>
      <c r="AB425" s="297"/>
    </row>
    <row r="426" spans="1:28" ht="12.75">
      <c r="A426" s="298" t="s">
        <v>5589</v>
      </c>
      <c r="B426" s="294" t="s">
        <v>5590</v>
      </c>
      <c r="C426" s="45" t="s">
        <v>5232</v>
      </c>
      <c r="D426" s="45" t="s">
        <v>4798</v>
      </c>
      <c r="E426" s="299">
        <v>43157</v>
      </c>
      <c r="F426" s="294" t="s">
        <v>5724</v>
      </c>
      <c r="G426" s="294" t="s">
        <v>362</v>
      </c>
      <c r="H426" s="300" t="s">
        <v>223</v>
      </c>
      <c r="I426" s="294" t="s">
        <v>226</v>
      </c>
      <c r="J426" s="294" t="s">
        <v>5724</v>
      </c>
      <c r="K426" s="294" t="s">
        <v>5724</v>
      </c>
      <c r="L426" s="295"/>
      <c r="M426" s="294" t="s">
        <v>4841</v>
      </c>
      <c r="N426" s="295" t="b">
        <f>IF(AND(G426:G428=DATOS!C$9,H426:H428=DATOS!B$4),ROW(G426:G428))</f>
        <v>0</v>
      </c>
      <c r="O426" s="296"/>
      <c r="P426" s="297"/>
      <c r="Q426" s="297"/>
      <c r="R426" s="297"/>
      <c r="S426" s="297"/>
      <c r="T426" s="297"/>
      <c r="U426" s="297"/>
      <c r="V426" s="297"/>
      <c r="W426" s="297"/>
      <c r="X426" s="297"/>
      <c r="Y426" s="297"/>
      <c r="Z426" s="297"/>
      <c r="AA426" s="297"/>
      <c r="AB426" s="297"/>
    </row>
    <row r="427" spans="1:28" ht="12.75">
      <c r="A427" s="298" t="s">
        <v>6873</v>
      </c>
      <c r="B427" s="294" t="s">
        <v>6874</v>
      </c>
      <c r="C427" s="45" t="s">
        <v>4716</v>
      </c>
      <c r="D427" s="45" t="s">
        <v>4798</v>
      </c>
      <c r="E427" s="299">
        <v>43157</v>
      </c>
      <c r="F427" s="294" t="s">
        <v>6876</v>
      </c>
      <c r="G427" s="294" t="s">
        <v>114</v>
      </c>
      <c r="H427" s="300" t="s">
        <v>223</v>
      </c>
      <c r="I427" s="294" t="s">
        <v>226</v>
      </c>
      <c r="J427" s="294" t="s">
        <v>6877</v>
      </c>
      <c r="K427" s="294" t="s">
        <v>6878</v>
      </c>
      <c r="L427" s="295"/>
      <c r="M427" s="294" t="s">
        <v>4841</v>
      </c>
      <c r="N427" s="295" t="b">
        <f>IF(AND(G427:G429=DATOS!C$9,H427:H429=DATOS!B$4),ROW(G427:G429))</f>
        <v>0</v>
      </c>
      <c r="O427" s="296"/>
      <c r="P427" s="297"/>
      <c r="Q427" s="297"/>
      <c r="R427" s="297"/>
      <c r="S427" s="297"/>
      <c r="T427" s="297"/>
      <c r="U427" s="297"/>
      <c r="V427" s="297"/>
      <c r="W427" s="297"/>
      <c r="X427" s="297"/>
      <c r="Y427" s="297"/>
      <c r="Z427" s="297"/>
      <c r="AA427" s="297"/>
      <c r="AB427" s="297"/>
    </row>
    <row r="428" spans="1:28" ht="12.75">
      <c r="A428" s="298" t="s">
        <v>6879</v>
      </c>
      <c r="B428" s="294" t="s">
        <v>6880</v>
      </c>
      <c r="C428" s="45" t="s">
        <v>90</v>
      </c>
      <c r="D428" s="45" t="s">
        <v>4798</v>
      </c>
      <c r="E428" s="299">
        <v>43157</v>
      </c>
      <c r="F428" s="294" t="s">
        <v>1301</v>
      </c>
      <c r="G428" s="294" t="s">
        <v>271</v>
      </c>
      <c r="H428" s="300" t="s">
        <v>118</v>
      </c>
      <c r="I428" s="294" t="s">
        <v>226</v>
      </c>
      <c r="J428" s="294" t="s">
        <v>1301</v>
      </c>
      <c r="K428" s="295"/>
      <c r="L428" s="295"/>
      <c r="M428" s="295"/>
      <c r="N428" s="295" t="b">
        <f>IF(AND(G428:G430=DATOS!C$9,H428:H430=DATOS!B$4),ROW(G428:G430))</f>
        <v>0</v>
      </c>
      <c r="O428" s="296"/>
      <c r="P428" s="297"/>
      <c r="Q428" s="297"/>
      <c r="R428" s="297"/>
      <c r="S428" s="297"/>
      <c r="T428" s="297"/>
      <c r="U428" s="297"/>
      <c r="V428" s="297"/>
      <c r="W428" s="297"/>
      <c r="X428" s="297"/>
      <c r="Y428" s="297"/>
      <c r="Z428" s="297"/>
      <c r="AA428" s="297"/>
      <c r="AB428" s="297"/>
    </row>
    <row r="429" spans="1:28" ht="12.75">
      <c r="A429" s="298" t="s">
        <v>5665</v>
      </c>
      <c r="B429" s="294" t="s">
        <v>5666</v>
      </c>
      <c r="C429" s="45" t="s">
        <v>4767</v>
      </c>
      <c r="D429" s="45" t="s">
        <v>4798</v>
      </c>
      <c r="E429" s="299">
        <v>43157</v>
      </c>
      <c r="F429" s="294" t="s">
        <v>6467</v>
      </c>
      <c r="G429" s="294" t="s">
        <v>222</v>
      </c>
      <c r="H429" s="300" t="s">
        <v>223</v>
      </c>
      <c r="I429" s="294" t="s">
        <v>226</v>
      </c>
      <c r="J429" s="294" t="s">
        <v>6884</v>
      </c>
      <c r="K429" s="294" t="s">
        <v>6885</v>
      </c>
      <c r="L429" s="295"/>
      <c r="M429" s="294" t="s">
        <v>4652</v>
      </c>
      <c r="N429" s="295" t="b">
        <f>IF(AND(G429:G431=DATOS!C$9,H429:H431=DATOS!B$4),ROW(G429:G431))</f>
        <v>0</v>
      </c>
      <c r="O429" s="296"/>
      <c r="P429" s="297"/>
      <c r="Q429" s="297"/>
      <c r="R429" s="297"/>
      <c r="S429" s="297"/>
      <c r="T429" s="297"/>
      <c r="U429" s="297"/>
      <c r="V429" s="297"/>
      <c r="W429" s="297"/>
      <c r="X429" s="297"/>
      <c r="Y429" s="297"/>
      <c r="Z429" s="297"/>
      <c r="AA429" s="297"/>
      <c r="AB429" s="297"/>
    </row>
    <row r="430" spans="1:28" ht="12.75">
      <c r="A430" s="298" t="s">
        <v>6886</v>
      </c>
      <c r="B430" s="294" t="s">
        <v>5409</v>
      </c>
      <c r="C430" s="45" t="s">
        <v>624</v>
      </c>
      <c r="D430" s="45" t="s">
        <v>4647</v>
      </c>
      <c r="E430" s="299">
        <v>43158</v>
      </c>
      <c r="F430" s="294" t="s">
        <v>5988</v>
      </c>
      <c r="G430" s="294" t="s">
        <v>114</v>
      </c>
      <c r="H430" s="300" t="s">
        <v>223</v>
      </c>
      <c r="I430" s="294"/>
      <c r="J430" s="294" t="s">
        <v>6888</v>
      </c>
      <c r="K430" s="294" t="s">
        <v>6889</v>
      </c>
      <c r="L430" s="295"/>
      <c r="M430" s="294" t="s">
        <v>4652</v>
      </c>
      <c r="N430" s="295" t="b">
        <f>IF(AND(G430:G432=DATOS!C$9,H430:H432=DATOS!B$4),ROW(G430:G432))</f>
        <v>0</v>
      </c>
      <c r="O430" s="296"/>
      <c r="P430" s="297"/>
      <c r="Q430" s="297"/>
      <c r="R430" s="297"/>
      <c r="S430" s="297"/>
      <c r="T430" s="297"/>
      <c r="U430" s="297"/>
      <c r="V430" s="297"/>
      <c r="W430" s="297"/>
      <c r="X430" s="297"/>
      <c r="Y430" s="297"/>
      <c r="Z430" s="297"/>
      <c r="AA430" s="297"/>
      <c r="AB430" s="297"/>
    </row>
    <row r="431" spans="1:28" ht="12.75">
      <c r="A431" s="298" t="s">
        <v>6040</v>
      </c>
      <c r="B431" s="294" t="s">
        <v>5550</v>
      </c>
      <c r="C431" s="45" t="s">
        <v>414</v>
      </c>
      <c r="D431" s="45" t="s">
        <v>4647</v>
      </c>
      <c r="E431" s="299">
        <v>43158</v>
      </c>
      <c r="F431" s="294" t="s">
        <v>4736</v>
      </c>
      <c r="G431" s="294" t="s">
        <v>114</v>
      </c>
      <c r="H431" s="300" t="s">
        <v>223</v>
      </c>
      <c r="I431" s="294"/>
      <c r="J431" s="294" t="s">
        <v>6891</v>
      </c>
      <c r="K431" s="294" t="s">
        <v>6892</v>
      </c>
      <c r="L431" s="295"/>
      <c r="M431" s="294" t="s">
        <v>4652</v>
      </c>
      <c r="N431" s="295" t="b">
        <f>IF(AND(G431:G433=DATOS!C$9,H431:H433=DATOS!B$4),ROW(G431:G433))</f>
        <v>0</v>
      </c>
      <c r="O431" s="296"/>
      <c r="P431" s="297"/>
      <c r="Q431" s="297"/>
      <c r="R431" s="297"/>
      <c r="S431" s="297"/>
      <c r="T431" s="297"/>
      <c r="U431" s="297"/>
      <c r="V431" s="297"/>
      <c r="W431" s="297"/>
      <c r="X431" s="297"/>
      <c r="Y431" s="297"/>
      <c r="Z431" s="297"/>
      <c r="AA431" s="297"/>
      <c r="AB431" s="297"/>
    </row>
    <row r="432" spans="1:28" ht="12.75">
      <c r="A432" s="298" t="s">
        <v>4928</v>
      </c>
      <c r="B432" s="294" t="s">
        <v>4929</v>
      </c>
      <c r="C432" s="45" t="s">
        <v>624</v>
      </c>
      <c r="D432" s="45" t="s">
        <v>4647</v>
      </c>
      <c r="E432" s="299">
        <v>43158</v>
      </c>
      <c r="F432" s="294" t="s">
        <v>4710</v>
      </c>
      <c r="G432" s="294" t="s">
        <v>114</v>
      </c>
      <c r="H432" s="300" t="s">
        <v>223</v>
      </c>
      <c r="I432" s="294"/>
      <c r="J432" s="294" t="s">
        <v>6623</v>
      </c>
      <c r="K432" s="294" t="s">
        <v>6896</v>
      </c>
      <c r="L432" s="295"/>
      <c r="M432" s="294" t="s">
        <v>4652</v>
      </c>
      <c r="N432" s="295" t="b">
        <f>IF(AND(G432:G434=DATOS!C$9,H432:H434=DATOS!B$4),ROW(G432:G434))</f>
        <v>0</v>
      </c>
      <c r="O432" s="296"/>
      <c r="P432" s="297"/>
      <c r="Q432" s="297"/>
      <c r="R432" s="297"/>
      <c r="S432" s="297"/>
      <c r="T432" s="297"/>
      <c r="U432" s="297"/>
      <c r="V432" s="297"/>
      <c r="W432" s="297"/>
      <c r="X432" s="297"/>
      <c r="Y432" s="297"/>
      <c r="Z432" s="297"/>
      <c r="AA432" s="297"/>
      <c r="AB432" s="297"/>
    </row>
    <row r="433" spans="1:28" ht="12.75">
      <c r="A433" s="298" t="s">
        <v>5665</v>
      </c>
      <c r="B433" s="294" t="s">
        <v>5666</v>
      </c>
      <c r="C433" s="45" t="s">
        <v>4767</v>
      </c>
      <c r="D433" s="45" t="s">
        <v>4647</v>
      </c>
      <c r="E433" s="299">
        <v>43158</v>
      </c>
      <c r="F433" s="294" t="s">
        <v>6897</v>
      </c>
      <c r="G433" s="294" t="s">
        <v>114</v>
      </c>
      <c r="H433" s="300" t="s">
        <v>223</v>
      </c>
      <c r="I433" s="294"/>
      <c r="J433" s="294" t="s">
        <v>6899</v>
      </c>
      <c r="K433" s="294" t="s">
        <v>6780</v>
      </c>
      <c r="L433" s="295"/>
      <c r="M433" s="294" t="s">
        <v>4652</v>
      </c>
      <c r="N433" s="295" t="b">
        <f>IF(AND(G433:G435=DATOS!C$9,H433:H435=DATOS!B$4),ROW(G433:G435))</f>
        <v>0</v>
      </c>
      <c r="O433" s="296"/>
      <c r="P433" s="297"/>
      <c r="Q433" s="297"/>
      <c r="R433" s="297"/>
      <c r="S433" s="297"/>
      <c r="T433" s="297"/>
      <c r="U433" s="297"/>
      <c r="V433" s="297"/>
      <c r="W433" s="297"/>
      <c r="X433" s="297"/>
      <c r="Y433" s="297"/>
      <c r="Z433" s="297"/>
      <c r="AA433" s="297"/>
      <c r="AB433" s="297"/>
    </row>
    <row r="434" spans="1:28" ht="12.75">
      <c r="A434" s="320" t="s">
        <v>5317</v>
      </c>
      <c r="B434" s="294" t="s">
        <v>5318</v>
      </c>
      <c r="C434" s="45" t="s">
        <v>216</v>
      </c>
      <c r="D434" s="45" t="s">
        <v>4647</v>
      </c>
      <c r="E434" s="299">
        <v>43158</v>
      </c>
      <c r="F434" s="294" t="s">
        <v>5419</v>
      </c>
      <c r="G434" s="294" t="s">
        <v>271</v>
      </c>
      <c r="H434" s="300" t="s">
        <v>223</v>
      </c>
      <c r="I434" s="294"/>
      <c r="J434" s="294" t="s">
        <v>6441</v>
      </c>
      <c r="K434" s="294" t="s">
        <v>5038</v>
      </c>
      <c r="L434" s="295"/>
      <c r="M434" s="294" t="s">
        <v>4652</v>
      </c>
      <c r="N434" s="295" t="b">
        <f>IF(AND(G434:G436=DATOS!C$9,H434:H436=DATOS!B$4),ROW(G434:G436))</f>
        <v>0</v>
      </c>
      <c r="O434" s="296"/>
      <c r="P434" s="297"/>
      <c r="Q434" s="297"/>
      <c r="R434" s="297"/>
      <c r="S434" s="297"/>
      <c r="T434" s="297"/>
      <c r="U434" s="297"/>
      <c r="V434" s="297"/>
      <c r="W434" s="297"/>
      <c r="X434" s="297"/>
      <c r="Y434" s="297"/>
      <c r="Z434" s="297"/>
      <c r="AA434" s="297"/>
      <c r="AB434" s="297"/>
    </row>
    <row r="435" spans="1:28" ht="12.75">
      <c r="A435" s="298" t="s">
        <v>6724</v>
      </c>
      <c r="B435" s="294" t="s">
        <v>6725</v>
      </c>
      <c r="C435" s="45" t="s">
        <v>6642</v>
      </c>
      <c r="D435" s="45" t="s">
        <v>4647</v>
      </c>
      <c r="E435" s="299">
        <v>43158</v>
      </c>
      <c r="F435" s="294" t="s">
        <v>5724</v>
      </c>
      <c r="G435" s="294" t="s">
        <v>362</v>
      </c>
      <c r="H435" s="300" t="s">
        <v>223</v>
      </c>
      <c r="I435" s="294"/>
      <c r="J435" s="294" t="s">
        <v>5724</v>
      </c>
      <c r="K435" s="294" t="s">
        <v>5724</v>
      </c>
      <c r="L435" s="295"/>
      <c r="M435" s="295"/>
      <c r="N435" s="295" t="b">
        <f>IF(AND(G435:G437=DATOS!C$9,H435:H437=DATOS!B$4),ROW(G435:G437))</f>
        <v>0</v>
      </c>
      <c r="O435" s="296"/>
      <c r="P435" s="297"/>
      <c r="Q435" s="297"/>
      <c r="R435" s="297"/>
      <c r="S435" s="297"/>
      <c r="T435" s="297"/>
      <c r="U435" s="297"/>
      <c r="V435" s="297"/>
      <c r="W435" s="297"/>
      <c r="X435" s="297"/>
      <c r="Y435" s="297"/>
      <c r="Z435" s="297"/>
      <c r="AA435" s="297"/>
      <c r="AB435" s="297"/>
    </row>
    <row r="436" spans="1:28" ht="12.75">
      <c r="A436" s="298" t="s">
        <v>5589</v>
      </c>
      <c r="B436" s="294" t="s">
        <v>5590</v>
      </c>
      <c r="C436" s="45" t="s">
        <v>5232</v>
      </c>
      <c r="D436" s="45" t="s">
        <v>4647</v>
      </c>
      <c r="E436" s="299">
        <v>43159</v>
      </c>
      <c r="F436" s="294" t="s">
        <v>1259</v>
      </c>
      <c r="G436" s="294" t="s">
        <v>362</v>
      </c>
      <c r="H436" s="300" t="s">
        <v>118</v>
      </c>
      <c r="I436" s="294"/>
      <c r="J436" s="294" t="s">
        <v>6004</v>
      </c>
      <c r="K436" s="294" t="s">
        <v>6004</v>
      </c>
      <c r="L436" s="295"/>
      <c r="M436" s="295"/>
      <c r="N436" s="295" t="b">
        <f>IF(AND(G436:G438=DATOS!C$9,H436:H438=DATOS!B$4),ROW(G436:G438))</f>
        <v>0</v>
      </c>
      <c r="O436" s="296"/>
      <c r="P436" s="297"/>
      <c r="Q436" s="297"/>
      <c r="R436" s="297"/>
      <c r="S436" s="297"/>
      <c r="T436" s="297"/>
      <c r="U436" s="297"/>
      <c r="V436" s="297"/>
      <c r="W436" s="297"/>
      <c r="X436" s="297"/>
      <c r="Y436" s="297"/>
      <c r="Z436" s="297"/>
      <c r="AA436" s="297"/>
      <c r="AB436" s="297"/>
    </row>
    <row r="437" spans="1:28" ht="12.75">
      <c r="A437" s="298" t="s">
        <v>6905</v>
      </c>
      <c r="B437" s="294" t="s">
        <v>5084</v>
      </c>
      <c r="C437" s="45" t="s">
        <v>5086</v>
      </c>
      <c r="D437" s="45" t="s">
        <v>4798</v>
      </c>
      <c r="E437" s="299">
        <v>43159</v>
      </c>
      <c r="F437" s="294" t="s">
        <v>6906</v>
      </c>
      <c r="G437" s="294" t="s">
        <v>114</v>
      </c>
      <c r="H437" s="300" t="s">
        <v>223</v>
      </c>
      <c r="I437" s="294" t="s">
        <v>226</v>
      </c>
      <c r="J437" s="294" t="s">
        <v>6906</v>
      </c>
      <c r="K437" s="294" t="s">
        <v>6907</v>
      </c>
      <c r="L437" s="295"/>
      <c r="M437" s="294" t="s">
        <v>4841</v>
      </c>
      <c r="N437" s="295" t="b">
        <f>IF(AND(G437:G439=DATOS!C$9,H437:H439=DATOS!B$4),ROW(G437:G439))</f>
        <v>0</v>
      </c>
      <c r="O437" s="296"/>
      <c r="P437" s="297"/>
      <c r="Q437" s="297"/>
      <c r="R437" s="297"/>
      <c r="S437" s="297"/>
      <c r="T437" s="297"/>
      <c r="U437" s="297"/>
      <c r="V437" s="297"/>
      <c r="W437" s="297"/>
      <c r="X437" s="297"/>
      <c r="Y437" s="297"/>
      <c r="Z437" s="297"/>
      <c r="AA437" s="297"/>
      <c r="AB437" s="297"/>
    </row>
    <row r="438" spans="1:28" ht="12.75">
      <c r="A438" s="298" t="s">
        <v>6595</v>
      </c>
      <c r="B438" s="294" t="s">
        <v>4776</v>
      </c>
      <c r="C438" s="45" t="s">
        <v>4491</v>
      </c>
      <c r="D438" s="45" t="s">
        <v>4735</v>
      </c>
      <c r="E438" s="299">
        <v>43160</v>
      </c>
      <c r="F438" s="294" t="s">
        <v>6909</v>
      </c>
      <c r="G438" s="294" t="s">
        <v>271</v>
      </c>
      <c r="H438" s="300" t="s">
        <v>223</v>
      </c>
      <c r="I438" s="294" t="s">
        <v>226</v>
      </c>
      <c r="J438" s="295"/>
      <c r="K438" s="294" t="s">
        <v>6910</v>
      </c>
      <c r="L438" s="295"/>
      <c r="M438" s="294" t="s">
        <v>4743</v>
      </c>
      <c r="N438" s="295" t="b">
        <f>IF(AND(G438:G440=DATOS!C$9,H438:H440=DATOS!B$4),ROW(G438:G440))</f>
        <v>0</v>
      </c>
      <c r="O438" s="296"/>
      <c r="P438" s="297"/>
      <c r="Q438" s="297"/>
      <c r="R438" s="297"/>
      <c r="S438" s="297"/>
      <c r="T438" s="297"/>
      <c r="U438" s="297"/>
      <c r="V438" s="297"/>
      <c r="W438" s="297"/>
      <c r="X438" s="297"/>
      <c r="Y438" s="297"/>
      <c r="Z438" s="297"/>
      <c r="AA438" s="297"/>
      <c r="AB438" s="297"/>
    </row>
    <row r="439" spans="1:28" ht="12.75">
      <c r="A439" s="298" t="s">
        <v>6493</v>
      </c>
      <c r="B439" s="294" t="s">
        <v>6494</v>
      </c>
      <c r="C439" s="45" t="s">
        <v>4491</v>
      </c>
      <c r="D439" s="45" t="s">
        <v>4735</v>
      </c>
      <c r="E439" s="299">
        <v>43160</v>
      </c>
      <c r="F439" s="294" t="s">
        <v>4736</v>
      </c>
      <c r="G439" s="294" t="s">
        <v>362</v>
      </c>
      <c r="H439" s="300" t="s">
        <v>223</v>
      </c>
      <c r="I439" s="294" t="s">
        <v>226</v>
      </c>
      <c r="J439" s="294" t="s">
        <v>4710</v>
      </c>
      <c r="K439" s="294" t="s">
        <v>6912</v>
      </c>
      <c r="L439" s="295"/>
      <c r="M439" s="294" t="s">
        <v>4743</v>
      </c>
      <c r="N439" s="295" t="b">
        <f>IF(AND(G439:G441=DATOS!C$9,H439:H441=DATOS!B$4),ROW(G439:G441))</f>
        <v>0</v>
      </c>
      <c r="O439" s="296"/>
      <c r="P439" s="297"/>
      <c r="Q439" s="297"/>
      <c r="R439" s="297"/>
      <c r="S439" s="297"/>
      <c r="T439" s="297"/>
      <c r="U439" s="297"/>
      <c r="V439" s="297"/>
      <c r="W439" s="297"/>
      <c r="X439" s="297"/>
      <c r="Y439" s="297"/>
      <c r="Z439" s="297"/>
      <c r="AA439" s="297"/>
      <c r="AB439" s="297"/>
    </row>
    <row r="440" spans="1:28" ht="12.75">
      <c r="A440" s="298" t="s">
        <v>6914</v>
      </c>
      <c r="B440" s="294" t="s">
        <v>6915</v>
      </c>
      <c r="C440" s="45" t="s">
        <v>6642</v>
      </c>
      <c r="D440" s="45" t="s">
        <v>4647</v>
      </c>
      <c r="E440" s="299">
        <v>43160</v>
      </c>
      <c r="F440" s="294" t="s">
        <v>6569</v>
      </c>
      <c r="G440" s="294" t="s">
        <v>362</v>
      </c>
      <c r="H440" s="300" t="s">
        <v>118</v>
      </c>
      <c r="I440" s="294"/>
      <c r="J440" s="294" t="s">
        <v>6916</v>
      </c>
      <c r="K440" s="294" t="s">
        <v>6789</v>
      </c>
      <c r="L440" s="295"/>
      <c r="M440" s="295"/>
      <c r="N440" s="295" t="b">
        <f>IF(AND(G440:G442=DATOS!C$9,H440:H442=DATOS!B$4),ROW(G440:G442))</f>
        <v>0</v>
      </c>
      <c r="O440" s="296"/>
      <c r="P440" s="297"/>
      <c r="Q440" s="297"/>
      <c r="R440" s="297"/>
      <c r="S440" s="297"/>
      <c r="T440" s="297"/>
      <c r="U440" s="297"/>
      <c r="V440" s="297"/>
      <c r="W440" s="297"/>
      <c r="X440" s="297"/>
      <c r="Y440" s="297"/>
      <c r="Z440" s="297"/>
      <c r="AA440" s="297"/>
      <c r="AB440" s="297"/>
    </row>
    <row r="441" spans="1:28" ht="12.75">
      <c r="A441" s="298" t="s">
        <v>6920</v>
      </c>
      <c r="B441" s="294" t="s">
        <v>6921</v>
      </c>
      <c r="C441" s="45" t="s">
        <v>263</v>
      </c>
      <c r="D441" s="45" t="s">
        <v>4647</v>
      </c>
      <c r="E441" s="299">
        <v>43160</v>
      </c>
      <c r="F441" s="294" t="s">
        <v>6922</v>
      </c>
      <c r="G441" s="294" t="s">
        <v>114</v>
      </c>
      <c r="H441" s="300" t="s">
        <v>118</v>
      </c>
      <c r="I441" s="294"/>
      <c r="J441" s="294" t="s">
        <v>6922</v>
      </c>
      <c r="L441" s="295"/>
      <c r="M441" s="295"/>
      <c r="N441" s="295" t="b">
        <f>IF(AND(G441:G443=DATOS!C$9,H441:H443=DATOS!B$4),ROW(G441:G443))</f>
        <v>0</v>
      </c>
      <c r="O441" s="296"/>
      <c r="P441" s="297"/>
      <c r="Q441" s="297"/>
      <c r="R441" s="297"/>
      <c r="S441" s="297"/>
      <c r="T441" s="297"/>
      <c r="U441" s="297"/>
      <c r="V441" s="297"/>
      <c r="W441" s="297"/>
      <c r="X441" s="297"/>
      <c r="Y441" s="297"/>
      <c r="Z441" s="297"/>
      <c r="AA441" s="297"/>
      <c r="AB441" s="297"/>
    </row>
    <row r="442" spans="1:28" ht="12.75">
      <c r="A442" s="298" t="s">
        <v>5339</v>
      </c>
      <c r="B442" s="294" t="s">
        <v>5340</v>
      </c>
      <c r="C442" s="45" t="s">
        <v>5342</v>
      </c>
      <c r="D442" s="45" t="s">
        <v>4798</v>
      </c>
      <c r="E442" s="299">
        <v>43160</v>
      </c>
      <c r="F442" s="294" t="s">
        <v>6467</v>
      </c>
      <c r="G442" s="294" t="s">
        <v>222</v>
      </c>
      <c r="H442" s="300" t="s">
        <v>223</v>
      </c>
      <c r="I442" s="294" t="s">
        <v>226</v>
      </c>
      <c r="J442" s="294" t="s">
        <v>6467</v>
      </c>
      <c r="K442" s="294" t="s">
        <v>6925</v>
      </c>
      <c r="L442" s="295"/>
      <c r="M442" s="294" t="s">
        <v>4652</v>
      </c>
      <c r="N442" s="295" t="b">
        <f>IF(AND(G442:G444=DATOS!C$9,H442:H444=DATOS!B$4),ROW(G442:G444))</f>
        <v>0</v>
      </c>
      <c r="O442" s="296"/>
      <c r="P442" s="297"/>
      <c r="Q442" s="297"/>
      <c r="R442" s="297"/>
      <c r="S442" s="297"/>
      <c r="T442" s="297"/>
      <c r="U442" s="297"/>
      <c r="V442" s="297"/>
      <c r="W442" s="297"/>
      <c r="X442" s="297"/>
      <c r="Y442" s="297"/>
      <c r="Z442" s="297"/>
      <c r="AA442" s="297"/>
      <c r="AB442" s="297"/>
    </row>
    <row r="443" spans="1:28" ht="12.75">
      <c r="A443" s="298" t="s">
        <v>6929</v>
      </c>
      <c r="B443" s="294" t="s">
        <v>6784</v>
      </c>
      <c r="C443" s="45" t="s">
        <v>4655</v>
      </c>
      <c r="D443" s="45" t="s">
        <v>4798</v>
      </c>
      <c r="E443" s="299">
        <v>43160</v>
      </c>
      <c r="F443" s="294" t="s">
        <v>6922</v>
      </c>
      <c r="G443" s="294" t="s">
        <v>114</v>
      </c>
      <c r="H443" s="300" t="s">
        <v>223</v>
      </c>
      <c r="I443" s="294" t="s">
        <v>226</v>
      </c>
      <c r="J443" s="294" t="s">
        <v>6922</v>
      </c>
      <c r="K443" s="294" t="s">
        <v>6930</v>
      </c>
      <c r="L443" s="295"/>
      <c r="M443" s="294" t="s">
        <v>4841</v>
      </c>
      <c r="N443" s="295" t="b">
        <f>IF(AND(G443:G445=DATOS!C$9,H443:H445=DATOS!B$4),ROW(G443:G445))</f>
        <v>0</v>
      </c>
      <c r="O443" s="296"/>
      <c r="P443" s="297"/>
      <c r="Q443" s="297"/>
      <c r="R443" s="297"/>
      <c r="S443" s="297"/>
      <c r="T443" s="297"/>
      <c r="U443" s="297"/>
      <c r="V443" s="297"/>
      <c r="W443" s="297"/>
      <c r="X443" s="297"/>
      <c r="Y443" s="297"/>
      <c r="Z443" s="297"/>
      <c r="AA443" s="297"/>
      <c r="AB443" s="297"/>
    </row>
    <row r="444" spans="1:28" ht="12.75">
      <c r="A444" s="298" t="s">
        <v>6595</v>
      </c>
      <c r="B444" s="294" t="s">
        <v>4776</v>
      </c>
      <c r="C444" s="309" t="s">
        <v>4491</v>
      </c>
      <c r="D444" s="45" t="s">
        <v>4735</v>
      </c>
      <c r="E444" s="313">
        <v>43161</v>
      </c>
      <c r="F444" s="294" t="s">
        <v>5078</v>
      </c>
      <c r="G444" s="294" t="s">
        <v>271</v>
      </c>
      <c r="H444" s="300" t="s">
        <v>223</v>
      </c>
      <c r="I444" s="294" t="s">
        <v>226</v>
      </c>
      <c r="J444" s="294" t="s">
        <v>5078</v>
      </c>
      <c r="K444" s="294" t="s">
        <v>6933</v>
      </c>
      <c r="L444" s="295"/>
      <c r="M444" s="294" t="s">
        <v>4743</v>
      </c>
      <c r="N444" s="295" t="b">
        <f>IF(AND(G444:G446=DATOS!C$9,H444:H446=DATOS!B$4),ROW(G444:G446))</f>
        <v>0</v>
      </c>
      <c r="O444" s="296"/>
      <c r="P444" s="297"/>
      <c r="Q444" s="297"/>
      <c r="R444" s="297"/>
      <c r="S444" s="297"/>
      <c r="T444" s="297"/>
      <c r="U444" s="297"/>
      <c r="V444" s="297"/>
      <c r="W444" s="297"/>
      <c r="X444" s="297"/>
      <c r="Y444" s="297"/>
      <c r="Z444" s="297"/>
      <c r="AA444" s="297"/>
      <c r="AB444" s="297"/>
    </row>
    <row r="445" spans="1:28" ht="12.75">
      <c r="A445" s="301" t="s">
        <v>4927</v>
      </c>
      <c r="B445" s="294" t="s">
        <v>4729</v>
      </c>
      <c r="C445" s="45" t="s">
        <v>624</v>
      </c>
      <c r="D445" s="45" t="s">
        <v>4647</v>
      </c>
      <c r="E445" s="299">
        <v>43161</v>
      </c>
      <c r="F445" s="294" t="s">
        <v>1259</v>
      </c>
      <c r="G445" s="294" t="s">
        <v>362</v>
      </c>
      <c r="H445" s="300" t="s">
        <v>223</v>
      </c>
      <c r="I445" s="294"/>
      <c r="J445" s="294" t="s">
        <v>6922</v>
      </c>
      <c r="K445" s="294" t="s">
        <v>6935</v>
      </c>
      <c r="L445" s="295"/>
      <c r="M445" s="295"/>
      <c r="N445" s="295" t="b">
        <f>IF(AND(G445:G447=DATOS!C$9,H445:H447=DATOS!B$4),ROW(G445:G447))</f>
        <v>0</v>
      </c>
      <c r="O445" s="296"/>
      <c r="P445" s="297"/>
      <c r="Q445" s="297"/>
      <c r="R445" s="297"/>
      <c r="S445" s="297"/>
      <c r="T445" s="297"/>
      <c r="U445" s="297"/>
      <c r="V445" s="297"/>
      <c r="W445" s="297"/>
      <c r="X445" s="297"/>
      <c r="Y445" s="297"/>
      <c r="Z445" s="297"/>
      <c r="AA445" s="297"/>
      <c r="AB445" s="297"/>
    </row>
    <row r="446" spans="1:28" ht="12.75">
      <c r="A446" s="298" t="s">
        <v>4946</v>
      </c>
      <c r="B446" s="294" t="s">
        <v>4947</v>
      </c>
      <c r="C446" s="45" t="s">
        <v>624</v>
      </c>
      <c r="D446" s="45" t="s">
        <v>4647</v>
      </c>
      <c r="E446" s="299">
        <v>43161</v>
      </c>
      <c r="F446" s="294" t="s">
        <v>1259</v>
      </c>
      <c r="G446" s="294" t="s">
        <v>362</v>
      </c>
      <c r="H446" s="300" t="s">
        <v>223</v>
      </c>
      <c r="I446" s="294"/>
      <c r="J446" s="294" t="s">
        <v>6922</v>
      </c>
      <c r="K446" s="294" t="s">
        <v>6935</v>
      </c>
      <c r="L446" s="295"/>
      <c r="M446" s="295"/>
      <c r="N446" s="295" t="b">
        <f>IF(AND(G446:G448=DATOS!C$9,H446:H448=DATOS!B$4),ROW(G446:G448))</f>
        <v>0</v>
      </c>
      <c r="O446" s="296"/>
      <c r="P446" s="297"/>
      <c r="Q446" s="297"/>
      <c r="R446" s="297"/>
      <c r="S446" s="297"/>
      <c r="T446" s="297"/>
      <c r="U446" s="297"/>
      <c r="V446" s="297"/>
      <c r="W446" s="297"/>
      <c r="X446" s="297"/>
      <c r="Y446" s="297"/>
      <c r="Z446" s="297"/>
      <c r="AA446" s="297"/>
      <c r="AB446" s="297"/>
    </row>
    <row r="447" spans="1:28" ht="12.75">
      <c r="A447" s="298" t="s">
        <v>6938</v>
      </c>
      <c r="B447" s="294" t="s">
        <v>6939</v>
      </c>
      <c r="C447" s="45" t="s">
        <v>380</v>
      </c>
      <c r="D447" s="45" t="s">
        <v>4647</v>
      </c>
      <c r="E447" s="299">
        <v>43161</v>
      </c>
      <c r="F447" s="294" t="s">
        <v>1259</v>
      </c>
      <c r="G447" s="294" t="s">
        <v>362</v>
      </c>
      <c r="H447" s="300" t="s">
        <v>223</v>
      </c>
      <c r="I447" s="294"/>
      <c r="J447" s="294" t="s">
        <v>6922</v>
      </c>
      <c r="K447" s="294" t="s">
        <v>6935</v>
      </c>
      <c r="L447" s="295"/>
      <c r="M447" s="295"/>
      <c r="N447" s="295" t="b">
        <f>IF(AND(G447:G449=DATOS!C$9,H447:H449=DATOS!B$4),ROW(G447:G449))</f>
        <v>0</v>
      </c>
      <c r="O447" s="296"/>
      <c r="P447" s="297"/>
      <c r="Q447" s="297"/>
      <c r="R447" s="297"/>
      <c r="S447" s="297"/>
      <c r="T447" s="297"/>
      <c r="U447" s="297"/>
      <c r="V447" s="297"/>
      <c r="W447" s="297"/>
      <c r="X447" s="297"/>
      <c r="Y447" s="297"/>
      <c r="Z447" s="297"/>
      <c r="AA447" s="297"/>
      <c r="AB447" s="297"/>
    </row>
    <row r="448" spans="1:28" ht="12.75">
      <c r="A448" s="298" t="s">
        <v>5075</v>
      </c>
      <c r="B448" s="294" t="s">
        <v>4938</v>
      </c>
      <c r="C448" s="45" t="s">
        <v>701</v>
      </c>
      <c r="D448" s="45" t="s">
        <v>4647</v>
      </c>
      <c r="E448" s="299">
        <v>43161</v>
      </c>
      <c r="F448" s="294" t="s">
        <v>5419</v>
      </c>
      <c r="G448" s="294" t="s">
        <v>271</v>
      </c>
      <c r="H448" s="300" t="s">
        <v>223</v>
      </c>
      <c r="I448" s="294"/>
      <c r="J448" s="294" t="s">
        <v>6943</v>
      </c>
      <c r="K448" s="294" t="s">
        <v>6944</v>
      </c>
      <c r="L448" s="295"/>
      <c r="M448" s="294" t="s">
        <v>4652</v>
      </c>
      <c r="N448" s="295" t="b">
        <f>IF(AND(G448:G450=DATOS!C$9,H448:H450=DATOS!B$4),ROW(G448:G450))</f>
        <v>0</v>
      </c>
      <c r="O448" s="296"/>
      <c r="P448" s="297"/>
      <c r="Q448" s="297"/>
      <c r="R448" s="297"/>
      <c r="S448" s="297"/>
      <c r="T448" s="297"/>
      <c r="U448" s="297"/>
      <c r="V448" s="297"/>
      <c r="W448" s="297"/>
      <c r="X448" s="297"/>
      <c r="Y448" s="297"/>
      <c r="Z448" s="297"/>
      <c r="AA448" s="297"/>
      <c r="AB448" s="297"/>
    </row>
    <row r="449" spans="1:28" ht="12.75">
      <c r="A449" s="298" t="s">
        <v>6458</v>
      </c>
      <c r="B449" s="294" t="s">
        <v>6017</v>
      </c>
      <c r="C449" s="45" t="s">
        <v>478</v>
      </c>
      <c r="D449" s="45" t="s">
        <v>4647</v>
      </c>
      <c r="E449" s="299">
        <v>43161</v>
      </c>
      <c r="F449" s="294" t="s">
        <v>2521</v>
      </c>
      <c r="G449" s="294" t="s">
        <v>114</v>
      </c>
      <c r="H449" s="300" t="s">
        <v>223</v>
      </c>
      <c r="I449" s="294"/>
      <c r="J449" s="294" t="s">
        <v>6947</v>
      </c>
      <c r="K449" s="294" t="s">
        <v>6948</v>
      </c>
      <c r="L449" s="295"/>
      <c r="M449" s="294" t="s">
        <v>4652</v>
      </c>
      <c r="N449" s="295" t="b">
        <f>IF(AND(G449:G451=DATOS!C$9,H449:H451=DATOS!B$4),ROW(G449:G451))</f>
        <v>0</v>
      </c>
      <c r="O449" s="296"/>
      <c r="P449" s="297"/>
      <c r="Q449" s="297"/>
      <c r="R449" s="297"/>
      <c r="S449" s="297"/>
      <c r="T449" s="297"/>
      <c r="U449" s="297"/>
      <c r="V449" s="297"/>
      <c r="W449" s="297"/>
      <c r="X449" s="297"/>
      <c r="Y449" s="297"/>
      <c r="Z449" s="297"/>
      <c r="AA449" s="297"/>
      <c r="AB449" s="297"/>
    </row>
    <row r="450" spans="1:28" ht="12.75">
      <c r="A450" s="298" t="s">
        <v>6949</v>
      </c>
      <c r="B450" s="294" t="s">
        <v>6950</v>
      </c>
      <c r="C450" s="45" t="s">
        <v>216</v>
      </c>
      <c r="D450" s="45" t="s">
        <v>4647</v>
      </c>
      <c r="E450" s="299">
        <v>43161</v>
      </c>
      <c r="F450" s="294" t="s">
        <v>4710</v>
      </c>
      <c r="G450" s="294" t="s">
        <v>114</v>
      </c>
      <c r="H450" s="300" t="s">
        <v>223</v>
      </c>
      <c r="I450" s="294"/>
      <c r="J450" s="294" t="s">
        <v>2521</v>
      </c>
      <c r="K450" s="294" t="s">
        <v>6952</v>
      </c>
      <c r="L450" s="295"/>
      <c r="M450" s="294" t="s">
        <v>4652</v>
      </c>
      <c r="N450" s="295" t="b">
        <f>IF(AND(G450:G452=DATOS!C$9,H450:H452=DATOS!B$4),ROW(G450:G452))</f>
        <v>0</v>
      </c>
      <c r="O450" s="296"/>
      <c r="P450" s="297"/>
      <c r="Q450" s="297"/>
      <c r="R450" s="297"/>
      <c r="S450" s="297"/>
      <c r="T450" s="297"/>
      <c r="U450" s="297"/>
      <c r="V450" s="297"/>
      <c r="W450" s="297"/>
      <c r="X450" s="297"/>
      <c r="Y450" s="297"/>
      <c r="Z450" s="297"/>
      <c r="AA450" s="297"/>
      <c r="AB450" s="297"/>
    </row>
    <row r="451" spans="1:28" ht="12.75">
      <c r="A451" s="298" t="s">
        <v>4765</v>
      </c>
      <c r="B451" s="294" t="s">
        <v>6880</v>
      </c>
      <c r="C451" s="45" t="s">
        <v>90</v>
      </c>
      <c r="D451" s="45" t="s">
        <v>4647</v>
      </c>
      <c r="E451" s="299">
        <v>43161</v>
      </c>
      <c r="F451" s="294" t="s">
        <v>6954</v>
      </c>
      <c r="G451" s="294" t="s">
        <v>114</v>
      </c>
      <c r="H451" s="300" t="s">
        <v>223</v>
      </c>
      <c r="I451" s="294" t="s">
        <v>226</v>
      </c>
      <c r="J451" s="294" t="s">
        <v>6955</v>
      </c>
      <c r="K451" s="294" t="s">
        <v>6956</v>
      </c>
      <c r="L451" s="295"/>
      <c r="M451" s="294" t="s">
        <v>6957</v>
      </c>
      <c r="N451" s="295" t="b">
        <f>IF(AND(G451:G453=DATOS!C$9,H451:H453=DATOS!B$4),ROW(G451:G453))</f>
        <v>0</v>
      </c>
      <c r="O451" s="296"/>
      <c r="P451" s="297"/>
      <c r="Q451" s="297"/>
      <c r="R451" s="297"/>
      <c r="S451" s="297"/>
      <c r="T451" s="297"/>
      <c r="U451" s="297"/>
      <c r="V451" s="297"/>
      <c r="W451" s="297"/>
      <c r="X451" s="297"/>
      <c r="Y451" s="297"/>
      <c r="Z451" s="297"/>
      <c r="AA451" s="297"/>
      <c r="AB451" s="297"/>
    </row>
    <row r="452" spans="1:28" ht="12.75">
      <c r="A452" s="298" t="s">
        <v>3811</v>
      </c>
      <c r="B452" s="294" t="s">
        <v>6733</v>
      </c>
      <c r="C452" s="45" t="s">
        <v>701</v>
      </c>
      <c r="D452" s="45" t="s">
        <v>4647</v>
      </c>
      <c r="E452" s="299">
        <v>43161</v>
      </c>
      <c r="F452" s="294" t="s">
        <v>6954</v>
      </c>
      <c r="G452" s="294" t="s">
        <v>114</v>
      </c>
      <c r="H452" s="300" t="s">
        <v>118</v>
      </c>
      <c r="I452" s="294" t="s">
        <v>226</v>
      </c>
      <c r="J452" s="294" t="s">
        <v>6955</v>
      </c>
      <c r="K452" s="294" t="s">
        <v>6956</v>
      </c>
      <c r="L452" s="295"/>
      <c r="M452" s="294" t="s">
        <v>6957</v>
      </c>
      <c r="N452" s="295" t="b">
        <f>IF(AND(G452:G454=DATOS!C$9,H452:H454=DATOS!B$4),ROW(G452:G454))</f>
        <v>0</v>
      </c>
      <c r="O452" s="296"/>
      <c r="P452" s="297"/>
      <c r="Q452" s="297"/>
      <c r="R452" s="297"/>
      <c r="S452" s="297"/>
      <c r="T452" s="297"/>
      <c r="U452" s="297"/>
      <c r="V452" s="297"/>
      <c r="W452" s="297"/>
      <c r="X452" s="297"/>
      <c r="Y452" s="297"/>
      <c r="Z452" s="297"/>
      <c r="AA452" s="297"/>
      <c r="AB452" s="297"/>
    </row>
    <row r="453" spans="1:28" ht="12.75">
      <c r="A453" s="298" t="s">
        <v>6076</v>
      </c>
      <c r="B453" s="294" t="s">
        <v>5340</v>
      </c>
      <c r="C453" s="45" t="s">
        <v>5342</v>
      </c>
      <c r="D453" s="45" t="s">
        <v>4647</v>
      </c>
      <c r="E453" s="299">
        <v>43161</v>
      </c>
      <c r="F453" s="294" t="s">
        <v>6959</v>
      </c>
      <c r="G453" s="294" t="s">
        <v>114</v>
      </c>
      <c r="H453" s="300" t="s">
        <v>223</v>
      </c>
      <c r="I453" s="294" t="s">
        <v>226</v>
      </c>
      <c r="J453" s="294" t="s">
        <v>4710</v>
      </c>
      <c r="K453" s="294" t="s">
        <v>6962</v>
      </c>
      <c r="L453" s="295"/>
      <c r="M453" s="294" t="s">
        <v>4652</v>
      </c>
      <c r="N453" s="295" t="b">
        <f>IF(AND(G453:G455=DATOS!C$9,H453:H455=DATOS!B$4),ROW(G453:G455))</f>
        <v>0</v>
      </c>
      <c r="O453" s="296"/>
      <c r="P453" s="297"/>
      <c r="Q453" s="297"/>
      <c r="R453" s="297"/>
      <c r="S453" s="297"/>
      <c r="T453" s="297"/>
      <c r="U453" s="297"/>
      <c r="V453" s="297"/>
      <c r="W453" s="297"/>
      <c r="X453" s="297"/>
      <c r="Y453" s="297"/>
      <c r="Z453" s="297"/>
      <c r="AA453" s="297"/>
      <c r="AB453" s="297"/>
    </row>
    <row r="454" spans="1:28" ht="12.75">
      <c r="A454" s="298" t="s">
        <v>4937</v>
      </c>
      <c r="B454" s="294" t="s">
        <v>4938</v>
      </c>
      <c r="C454" s="45" t="s">
        <v>701</v>
      </c>
      <c r="D454" s="45" t="s">
        <v>6964</v>
      </c>
      <c r="E454" s="299">
        <v>43161</v>
      </c>
      <c r="F454" s="294" t="s">
        <v>6965</v>
      </c>
      <c r="G454" s="294" t="s">
        <v>362</v>
      </c>
      <c r="H454" s="300" t="s">
        <v>223</v>
      </c>
      <c r="I454" s="294" t="s">
        <v>226</v>
      </c>
      <c r="J454" s="294" t="s">
        <v>6955</v>
      </c>
      <c r="K454" s="294" t="s">
        <v>6956</v>
      </c>
      <c r="L454" s="295"/>
      <c r="M454" s="294" t="s">
        <v>6957</v>
      </c>
      <c r="N454" s="295" t="b">
        <f>IF(AND(G454:G456=DATOS!C$9,H454:H456=DATOS!B$4),ROW(G454:G456))</f>
        <v>0</v>
      </c>
      <c r="O454" s="296"/>
      <c r="P454" s="297"/>
      <c r="Q454" s="297"/>
      <c r="R454" s="297"/>
      <c r="S454" s="297"/>
      <c r="T454" s="297"/>
      <c r="U454" s="295"/>
      <c r="V454" s="295"/>
      <c r="W454" s="295"/>
      <c r="X454" s="297"/>
      <c r="Y454" s="297"/>
      <c r="Z454" s="297"/>
      <c r="AA454" s="297"/>
      <c r="AB454" s="297"/>
    </row>
    <row r="455" spans="1:28" ht="12.75">
      <c r="A455" s="298" t="s">
        <v>6966</v>
      </c>
      <c r="B455" s="294" t="s">
        <v>5475</v>
      </c>
      <c r="C455" s="45" t="s">
        <v>263</v>
      </c>
      <c r="D455" s="45" t="s">
        <v>6964</v>
      </c>
      <c r="E455" s="299">
        <v>43161</v>
      </c>
      <c r="F455" s="294" t="s">
        <v>1259</v>
      </c>
      <c r="G455" s="294" t="s">
        <v>362</v>
      </c>
      <c r="H455" s="300" t="s">
        <v>223</v>
      </c>
      <c r="I455" s="294" t="s">
        <v>226</v>
      </c>
      <c r="J455" s="294" t="s">
        <v>6955</v>
      </c>
      <c r="K455" s="294" t="s">
        <v>6956</v>
      </c>
      <c r="L455" s="295"/>
      <c r="M455" s="294" t="s">
        <v>6957</v>
      </c>
      <c r="N455" s="295" t="b">
        <f>IF(AND(G455:G457=DATOS!C$9,H455:H457=DATOS!B$4),ROW(G455:G457))</f>
        <v>0</v>
      </c>
      <c r="O455" s="296"/>
      <c r="P455" s="297"/>
      <c r="Q455" s="297"/>
      <c r="R455" s="297"/>
      <c r="S455" s="297"/>
      <c r="T455" s="297"/>
      <c r="U455" s="297"/>
      <c r="V455" s="297"/>
      <c r="W455" s="297"/>
      <c r="X455" s="297"/>
      <c r="Y455" s="297"/>
      <c r="Z455" s="297"/>
      <c r="AA455" s="297"/>
      <c r="AB455" s="297"/>
    </row>
    <row r="456" spans="1:28" ht="12.75">
      <c r="A456" s="298" t="s">
        <v>6971</v>
      </c>
      <c r="B456" s="184" t="s">
        <v>5026</v>
      </c>
      <c r="C456" s="45" t="s">
        <v>216</v>
      </c>
      <c r="D456" s="45" t="s">
        <v>6964</v>
      </c>
      <c r="E456" s="299">
        <v>43161</v>
      </c>
      <c r="F456" s="294" t="s">
        <v>1301</v>
      </c>
      <c r="G456" s="294" t="s">
        <v>271</v>
      </c>
      <c r="H456" s="300" t="s">
        <v>223</v>
      </c>
      <c r="I456" s="294" t="s">
        <v>226</v>
      </c>
      <c r="J456" s="294" t="s">
        <v>6972</v>
      </c>
      <c r="K456" s="294" t="s">
        <v>6973</v>
      </c>
      <c r="L456" s="295"/>
      <c r="M456" s="294" t="s">
        <v>6957</v>
      </c>
      <c r="N456" s="295" t="b">
        <f>IF(AND(G456:G458=DATOS!C$9,H456:H458=DATOS!B$4),ROW(G456:G458))</f>
        <v>0</v>
      </c>
      <c r="O456" s="296"/>
      <c r="P456" s="297"/>
      <c r="Q456" s="297"/>
      <c r="R456" s="297"/>
      <c r="S456" s="297"/>
      <c r="T456" s="297"/>
      <c r="U456" s="297"/>
      <c r="V456" s="297"/>
      <c r="W456" s="297"/>
      <c r="X456" s="297"/>
      <c r="Y456" s="297"/>
      <c r="Z456" s="297"/>
      <c r="AA456" s="297"/>
      <c r="AB456" s="297"/>
    </row>
    <row r="457" spans="1:28" ht="12.75">
      <c r="A457" s="298" t="s">
        <v>5616</v>
      </c>
      <c r="B457" s="294" t="s">
        <v>5614</v>
      </c>
      <c r="C457" s="45" t="s">
        <v>701</v>
      </c>
      <c r="D457" s="45" t="s">
        <v>6964</v>
      </c>
      <c r="E457" s="299">
        <v>43161</v>
      </c>
      <c r="F457" s="294" t="s">
        <v>1259</v>
      </c>
      <c r="G457" s="294" t="s">
        <v>362</v>
      </c>
      <c r="H457" s="300" t="s">
        <v>223</v>
      </c>
      <c r="I457" s="294" t="s">
        <v>226</v>
      </c>
      <c r="J457" s="294" t="s">
        <v>6955</v>
      </c>
      <c r="K457" s="294" t="s">
        <v>6956</v>
      </c>
      <c r="L457" s="295"/>
      <c r="M457" s="294" t="s">
        <v>6957</v>
      </c>
      <c r="N457" s="295" t="b">
        <f>IF(AND(G457:G459=DATOS!C$9,H457:H459=DATOS!B$4),ROW(G457:G459))</f>
        <v>0</v>
      </c>
      <c r="O457" s="296"/>
      <c r="P457" s="297"/>
      <c r="Q457" s="297"/>
      <c r="R457" s="297"/>
      <c r="S457" s="297"/>
      <c r="T457" s="297"/>
      <c r="U457" s="297"/>
      <c r="V457" s="297"/>
      <c r="W457" s="297"/>
      <c r="X457" s="297"/>
      <c r="Y457" s="297"/>
      <c r="Z457" s="297"/>
      <c r="AA457" s="297"/>
      <c r="AB457" s="297"/>
    </row>
    <row r="458" spans="1:28" ht="12.75">
      <c r="A458" s="298" t="s">
        <v>6975</v>
      </c>
      <c r="B458" s="294" t="s">
        <v>6874</v>
      </c>
      <c r="C458" s="45" t="s">
        <v>4716</v>
      </c>
      <c r="D458" s="45" t="s">
        <v>6964</v>
      </c>
      <c r="E458" s="299">
        <v>43161</v>
      </c>
      <c r="F458" s="294" t="s">
        <v>6976</v>
      </c>
      <c r="G458" s="294" t="s">
        <v>114</v>
      </c>
      <c r="H458" s="300" t="s">
        <v>223</v>
      </c>
      <c r="I458" s="294" t="s">
        <v>226</v>
      </c>
      <c r="J458" s="294" t="s">
        <v>6977</v>
      </c>
      <c r="K458" s="294" t="s">
        <v>6978</v>
      </c>
      <c r="L458" s="295"/>
      <c r="M458" s="294" t="s">
        <v>6957</v>
      </c>
      <c r="N458" s="295" t="b">
        <f>IF(AND(G458:G460=DATOS!C$9,H458:H460=DATOS!B$4),ROW(G458:G460))</f>
        <v>0</v>
      </c>
      <c r="O458" s="296"/>
      <c r="P458" s="297"/>
      <c r="Q458" s="297"/>
      <c r="R458" s="297"/>
      <c r="S458" s="297"/>
      <c r="T458" s="297"/>
      <c r="U458" s="297"/>
      <c r="V458" s="297"/>
      <c r="W458" s="297"/>
      <c r="X458" s="297"/>
      <c r="Y458" s="297"/>
      <c r="Z458" s="297"/>
      <c r="AA458" s="297"/>
      <c r="AB458" s="297"/>
    </row>
    <row r="459" spans="1:28" ht="12.75">
      <c r="A459" s="298" t="s">
        <v>6981</v>
      </c>
      <c r="B459" s="294" t="s">
        <v>6559</v>
      </c>
      <c r="C459" s="45" t="s">
        <v>5302</v>
      </c>
      <c r="D459" s="45" t="s">
        <v>6964</v>
      </c>
      <c r="E459" s="299">
        <v>43161</v>
      </c>
      <c r="F459" s="294" t="s">
        <v>4710</v>
      </c>
      <c r="G459" s="294" t="s">
        <v>114</v>
      </c>
      <c r="H459" s="300" t="s">
        <v>118</v>
      </c>
      <c r="I459" s="294" t="s">
        <v>226</v>
      </c>
      <c r="J459" s="294" t="s">
        <v>6983</v>
      </c>
      <c r="K459" s="294"/>
      <c r="L459" s="295"/>
      <c r="M459" s="294"/>
      <c r="N459" s="295" t="b">
        <f>IF(AND(G459:G461=DATOS!C$9,H459:H461=DATOS!B$4),ROW(G459:G461))</f>
        <v>0</v>
      </c>
      <c r="O459" s="296"/>
      <c r="P459" s="297"/>
      <c r="Q459" s="297"/>
      <c r="R459" s="297"/>
      <c r="S459" s="297"/>
      <c r="T459" s="297"/>
      <c r="U459" s="297"/>
      <c r="V459" s="297"/>
      <c r="W459" s="297"/>
      <c r="X459" s="297"/>
      <c r="Y459" s="297"/>
      <c r="Z459" s="297"/>
      <c r="AA459" s="297"/>
      <c r="AB459" s="297"/>
    </row>
    <row r="460" spans="1:28" ht="12.75">
      <c r="A460" s="298" t="s">
        <v>6985</v>
      </c>
      <c r="B460" s="294" t="s">
        <v>6986</v>
      </c>
      <c r="C460" s="45" t="s">
        <v>6987</v>
      </c>
      <c r="D460" s="45" t="s">
        <v>6964</v>
      </c>
      <c r="E460" s="299">
        <v>43161</v>
      </c>
      <c r="F460" s="294" t="s">
        <v>4710</v>
      </c>
      <c r="G460" s="294" t="s">
        <v>362</v>
      </c>
      <c r="H460" s="300" t="s">
        <v>118</v>
      </c>
      <c r="I460" s="294" t="s">
        <v>226</v>
      </c>
      <c r="J460" s="295"/>
      <c r="K460" s="295"/>
      <c r="L460" s="295"/>
      <c r="M460" s="295"/>
      <c r="N460" s="295" t="b">
        <f>IF(AND(G460:G462=DATOS!C$9,H460:H462=DATOS!B$4),ROW(G460:G462))</f>
        <v>0</v>
      </c>
      <c r="O460" s="296"/>
      <c r="P460" s="297"/>
      <c r="Q460" s="297"/>
      <c r="R460" s="297"/>
      <c r="S460" s="297"/>
      <c r="T460" s="297"/>
      <c r="U460" s="297"/>
      <c r="V460" s="297"/>
      <c r="W460" s="297"/>
      <c r="X460" s="297"/>
      <c r="Y460" s="297"/>
      <c r="Z460" s="297"/>
      <c r="AA460" s="297"/>
      <c r="AB460" s="297"/>
    </row>
    <row r="461" spans="1:28" ht="12.75">
      <c r="A461" s="298" t="s">
        <v>6990</v>
      </c>
      <c r="B461" s="294" t="s">
        <v>6991</v>
      </c>
      <c r="C461" s="45" t="s">
        <v>6987</v>
      </c>
      <c r="D461" s="45" t="s">
        <v>6964</v>
      </c>
      <c r="E461" s="299">
        <v>43161</v>
      </c>
      <c r="F461" s="294" t="s">
        <v>4710</v>
      </c>
      <c r="G461" s="294" t="s">
        <v>362</v>
      </c>
      <c r="H461" s="300" t="s">
        <v>118</v>
      </c>
      <c r="I461" s="294" t="s">
        <v>226</v>
      </c>
      <c r="J461" s="294" t="s">
        <v>6992</v>
      </c>
      <c r="K461" s="295"/>
      <c r="L461" s="295"/>
      <c r="M461" s="295"/>
      <c r="N461" s="295" t="b">
        <f>IF(AND(G461:G463=DATOS!C$9,H461:H463=DATOS!B$4),ROW(G461:G463))</f>
        <v>0</v>
      </c>
      <c r="O461" s="296"/>
      <c r="P461" s="297"/>
      <c r="Q461" s="297"/>
      <c r="R461" s="297"/>
      <c r="S461" s="297"/>
      <c r="T461" s="297"/>
      <c r="U461" s="297"/>
      <c r="V461" s="297"/>
      <c r="W461" s="297"/>
      <c r="X461" s="297"/>
      <c r="Y461" s="297"/>
      <c r="Z461" s="297"/>
      <c r="AA461" s="297"/>
      <c r="AB461" s="297"/>
    </row>
    <row r="462" spans="1:28" ht="12.75">
      <c r="A462" s="298" t="s">
        <v>5616</v>
      </c>
      <c r="B462" s="294" t="s">
        <v>5614</v>
      </c>
      <c r="C462" s="45" t="s">
        <v>701</v>
      </c>
      <c r="D462" s="45" t="s">
        <v>4798</v>
      </c>
      <c r="E462" s="299">
        <v>43161</v>
      </c>
      <c r="F462" s="294" t="s">
        <v>6922</v>
      </c>
      <c r="G462" s="294" t="s">
        <v>114</v>
      </c>
      <c r="H462" s="300" t="s">
        <v>223</v>
      </c>
      <c r="I462" s="294" t="s">
        <v>226</v>
      </c>
      <c r="J462" s="294" t="s">
        <v>6922</v>
      </c>
      <c r="K462" s="294" t="s">
        <v>6930</v>
      </c>
      <c r="L462" s="295"/>
      <c r="M462" s="294" t="s">
        <v>4841</v>
      </c>
      <c r="N462" s="295" t="b">
        <f>IF(AND(G462:G464=DATOS!C$9,H462:H464=DATOS!B$4),ROW(G462:G464))</f>
        <v>0</v>
      </c>
      <c r="O462" s="296"/>
      <c r="P462" s="297"/>
      <c r="Q462" s="297"/>
      <c r="R462" s="297"/>
      <c r="S462" s="297"/>
      <c r="T462" s="297"/>
      <c r="U462" s="297"/>
      <c r="V462" s="297"/>
      <c r="W462" s="297"/>
      <c r="X462" s="297"/>
      <c r="Y462" s="297"/>
      <c r="Z462" s="297"/>
      <c r="AA462" s="297"/>
      <c r="AB462" s="297"/>
    </row>
    <row r="463" spans="1:28" ht="12.75">
      <c r="A463" s="298" t="s">
        <v>5843</v>
      </c>
      <c r="B463" s="294" t="s">
        <v>6813</v>
      </c>
      <c r="C463" s="45" t="s">
        <v>4716</v>
      </c>
      <c r="D463" s="45" t="s">
        <v>4798</v>
      </c>
      <c r="E463" s="299">
        <v>43161</v>
      </c>
      <c r="F463" s="294" t="s">
        <v>6922</v>
      </c>
      <c r="G463" s="294" t="s">
        <v>114</v>
      </c>
      <c r="H463" s="300" t="s">
        <v>223</v>
      </c>
      <c r="I463" s="294" t="s">
        <v>226</v>
      </c>
      <c r="J463" s="294" t="s">
        <v>6922</v>
      </c>
      <c r="K463" s="294" t="s">
        <v>6930</v>
      </c>
      <c r="L463" s="295"/>
      <c r="M463" s="294" t="s">
        <v>4841</v>
      </c>
      <c r="N463" s="295" t="b">
        <f>IF(AND(G463:G465=DATOS!C$9,H463:H465=DATOS!B$4),ROW(G463:G465))</f>
        <v>0</v>
      </c>
      <c r="O463" s="296"/>
      <c r="P463" s="297"/>
      <c r="Q463" s="297"/>
      <c r="R463" s="297"/>
      <c r="S463" s="297"/>
      <c r="T463" s="297"/>
      <c r="U463" s="297"/>
      <c r="V463" s="297"/>
      <c r="W463" s="297"/>
      <c r="X463" s="297"/>
      <c r="Y463" s="297"/>
      <c r="Z463" s="297"/>
      <c r="AA463" s="297"/>
      <c r="AB463" s="297"/>
    </row>
    <row r="464" spans="1:28" ht="12.75">
      <c r="A464" s="298" t="s">
        <v>6998</v>
      </c>
      <c r="B464" s="294" t="s">
        <v>6999</v>
      </c>
      <c r="C464" s="45" t="s">
        <v>414</v>
      </c>
      <c r="D464" s="45" t="s">
        <v>4798</v>
      </c>
      <c r="E464" s="299">
        <v>43161</v>
      </c>
      <c r="F464" s="294" t="s">
        <v>6922</v>
      </c>
      <c r="G464" s="294" t="s">
        <v>114</v>
      </c>
      <c r="H464" s="300" t="s">
        <v>223</v>
      </c>
      <c r="I464" s="294" t="s">
        <v>226</v>
      </c>
      <c r="J464" s="294" t="s">
        <v>7000</v>
      </c>
      <c r="K464" s="294" t="s">
        <v>7001</v>
      </c>
      <c r="L464" s="295"/>
      <c r="M464" s="294" t="s">
        <v>4841</v>
      </c>
      <c r="N464" s="295" t="b">
        <f>IF(AND(G464:G466=DATOS!C$9,H464:H466=DATOS!B$4),ROW(G464:G466))</f>
        <v>0</v>
      </c>
      <c r="O464" s="296"/>
      <c r="P464" s="297"/>
      <c r="Q464" s="297"/>
      <c r="R464" s="297"/>
      <c r="S464" s="297"/>
      <c r="T464" s="297"/>
      <c r="U464" s="297"/>
      <c r="V464" s="297"/>
      <c r="W464" s="297"/>
      <c r="X464" s="297"/>
      <c r="Y464" s="297"/>
      <c r="Z464" s="297"/>
      <c r="AA464" s="297"/>
      <c r="AB464" s="297"/>
    </row>
    <row r="465" spans="1:28" ht="12.75">
      <c r="A465" s="298" t="s">
        <v>6879</v>
      </c>
      <c r="B465" s="294" t="s">
        <v>6880</v>
      </c>
      <c r="C465" s="45" t="s">
        <v>90</v>
      </c>
      <c r="D465" s="45" t="s">
        <v>4798</v>
      </c>
      <c r="E465" s="299">
        <v>43161</v>
      </c>
      <c r="F465" s="294" t="s">
        <v>6922</v>
      </c>
      <c r="G465" s="294" t="s">
        <v>114</v>
      </c>
      <c r="H465" s="300" t="s">
        <v>223</v>
      </c>
      <c r="I465" s="294" t="s">
        <v>226</v>
      </c>
      <c r="J465" s="294" t="s">
        <v>6922</v>
      </c>
      <c r="K465" s="294" t="s">
        <v>6935</v>
      </c>
      <c r="L465" s="295"/>
      <c r="M465" s="294" t="s">
        <v>4841</v>
      </c>
      <c r="N465" s="295" t="b">
        <f>IF(AND(G465:G467=DATOS!C$9,H465:H467=DATOS!B$4),ROW(G465:G467))</f>
        <v>0</v>
      </c>
      <c r="O465" s="296"/>
      <c r="P465" s="297"/>
      <c r="Q465" s="297"/>
      <c r="R465" s="297"/>
      <c r="S465" s="297"/>
      <c r="T465" s="297"/>
      <c r="U465" s="297"/>
      <c r="V465" s="297"/>
      <c r="W465" s="297"/>
      <c r="X465" s="297"/>
      <c r="Y465" s="297"/>
      <c r="Z465" s="297"/>
      <c r="AA465" s="297"/>
      <c r="AB465" s="297"/>
    </row>
    <row r="466" spans="1:28" ht="12.75">
      <c r="A466" s="298" t="s">
        <v>7007</v>
      </c>
      <c r="B466" s="294" t="s">
        <v>7008</v>
      </c>
      <c r="C466" s="45" t="s">
        <v>7009</v>
      </c>
      <c r="D466" s="45" t="s">
        <v>4798</v>
      </c>
      <c r="E466" s="299">
        <v>43161</v>
      </c>
      <c r="F466" s="294" t="s">
        <v>1259</v>
      </c>
      <c r="G466" s="294" t="s">
        <v>362</v>
      </c>
      <c r="H466" s="300" t="s">
        <v>223</v>
      </c>
      <c r="I466" s="294" t="s">
        <v>226</v>
      </c>
      <c r="J466" s="294" t="s">
        <v>7010</v>
      </c>
      <c r="K466" s="295"/>
      <c r="L466" s="295"/>
      <c r="M466" s="295"/>
      <c r="N466" s="295" t="b">
        <f>IF(AND(G466:G468=DATOS!C$9,H466:H468=DATOS!B$4),ROW(G466:G468))</f>
        <v>0</v>
      </c>
      <c r="O466" s="296"/>
      <c r="P466" s="297"/>
      <c r="Q466" s="297"/>
      <c r="R466" s="297"/>
      <c r="S466" s="297"/>
      <c r="T466" s="297"/>
      <c r="U466" s="297"/>
      <c r="V466" s="297"/>
      <c r="W466" s="297"/>
      <c r="X466" s="297"/>
      <c r="Y466" s="297"/>
      <c r="Z466" s="297"/>
      <c r="AA466" s="297"/>
      <c r="AB466" s="297"/>
    </row>
    <row r="467" spans="1:28" ht="12.75">
      <c r="A467" s="298" t="s">
        <v>4873</v>
      </c>
      <c r="B467" s="294" t="s">
        <v>4875</v>
      </c>
      <c r="C467" s="45" t="s">
        <v>216</v>
      </c>
      <c r="D467" s="45" t="s">
        <v>4798</v>
      </c>
      <c r="E467" s="299">
        <v>43161</v>
      </c>
      <c r="F467" s="294" t="s">
        <v>7011</v>
      </c>
      <c r="G467" s="294" t="s">
        <v>222</v>
      </c>
      <c r="H467" s="300" t="s">
        <v>223</v>
      </c>
      <c r="I467" s="294" t="s">
        <v>226</v>
      </c>
      <c r="J467" s="294" t="s">
        <v>7012</v>
      </c>
      <c r="K467" s="294" t="s">
        <v>7012</v>
      </c>
      <c r="L467" s="295"/>
      <c r="M467" s="294" t="s">
        <v>4841</v>
      </c>
      <c r="N467" s="295" t="b">
        <f>IF(AND(G467:G469=DATOS!C$9,H467:H469=DATOS!B$4),ROW(G467:G469))</f>
        <v>0</v>
      </c>
      <c r="O467" s="296"/>
      <c r="P467" s="297"/>
      <c r="Q467" s="297"/>
      <c r="R467" s="297"/>
      <c r="S467" s="297"/>
      <c r="T467" s="297"/>
      <c r="U467" s="297"/>
      <c r="V467" s="297"/>
      <c r="W467" s="297"/>
      <c r="X467" s="297"/>
      <c r="Y467" s="297"/>
      <c r="Z467" s="297"/>
      <c r="AA467" s="297"/>
      <c r="AB467" s="297"/>
    </row>
    <row r="468" spans="1:28" ht="12.75">
      <c r="A468" s="298" t="s">
        <v>7015</v>
      </c>
      <c r="B468" s="294" t="s">
        <v>7016</v>
      </c>
      <c r="C468" s="45" t="s">
        <v>216</v>
      </c>
      <c r="D468" s="45" t="s">
        <v>4743</v>
      </c>
      <c r="E468" s="299">
        <v>43162</v>
      </c>
      <c r="F468" s="294" t="s">
        <v>4763</v>
      </c>
      <c r="G468" s="294" t="s">
        <v>271</v>
      </c>
      <c r="H468" s="300" t="s">
        <v>223</v>
      </c>
      <c r="I468" s="294" t="s">
        <v>226</v>
      </c>
      <c r="J468" s="295"/>
      <c r="K468" s="294" t="s">
        <v>7017</v>
      </c>
      <c r="L468" s="295"/>
      <c r="M468" s="294" t="s">
        <v>4743</v>
      </c>
      <c r="N468" s="295" t="b">
        <f>IF(AND(G468:G470=DATOS!C$9,H468:H470=DATOS!B$4),ROW(G468:G470))</f>
        <v>0</v>
      </c>
      <c r="O468" s="296"/>
      <c r="P468" s="297"/>
      <c r="Q468" s="297"/>
      <c r="R468" s="297"/>
      <c r="S468" s="297"/>
      <c r="T468" s="297"/>
      <c r="U468" s="297"/>
      <c r="V468" s="297"/>
      <c r="W468" s="297"/>
      <c r="X468" s="297"/>
      <c r="Y468" s="297"/>
      <c r="Z468" s="297"/>
      <c r="AA468" s="297"/>
      <c r="AB468" s="297"/>
    </row>
    <row r="469" spans="1:28" ht="12.75">
      <c r="A469" s="298" t="s">
        <v>7018</v>
      </c>
      <c r="B469" s="294" t="s">
        <v>7019</v>
      </c>
      <c r="C469" s="45" t="s">
        <v>478</v>
      </c>
      <c r="D469" s="45" t="s">
        <v>4743</v>
      </c>
      <c r="E469" s="299">
        <v>43162</v>
      </c>
      <c r="F469" s="294" t="s">
        <v>1259</v>
      </c>
      <c r="G469" s="294" t="s">
        <v>362</v>
      </c>
      <c r="H469" s="300" t="s">
        <v>223</v>
      </c>
      <c r="I469" s="294" t="s">
        <v>226</v>
      </c>
      <c r="J469" s="295"/>
      <c r="K469" s="294" t="s">
        <v>7021</v>
      </c>
      <c r="L469" s="295"/>
      <c r="M469" s="294" t="s">
        <v>4743</v>
      </c>
      <c r="N469" s="295" t="b">
        <f>IF(AND(G469:G471=DATOS!C$9,H469:H471=DATOS!B$4),ROW(G469:G471))</f>
        <v>0</v>
      </c>
      <c r="O469" s="296"/>
      <c r="P469" s="297"/>
      <c r="Q469" s="297"/>
      <c r="R469" s="297"/>
      <c r="S469" s="297"/>
      <c r="T469" s="297"/>
      <c r="U469" s="297"/>
      <c r="V469" s="297"/>
      <c r="W469" s="297"/>
      <c r="X469" s="297"/>
      <c r="Y469" s="297"/>
      <c r="Z469" s="297"/>
      <c r="AA469" s="297"/>
      <c r="AB469" s="297"/>
    </row>
    <row r="470" spans="1:28" ht="12.75">
      <c r="A470" s="298" t="s">
        <v>7023</v>
      </c>
      <c r="B470" s="295"/>
      <c r="C470" s="45" t="s">
        <v>478</v>
      </c>
      <c r="D470" s="45" t="s">
        <v>4743</v>
      </c>
      <c r="E470" s="299">
        <v>43162</v>
      </c>
      <c r="F470" s="294" t="s">
        <v>1259</v>
      </c>
      <c r="G470" s="294" t="s">
        <v>362</v>
      </c>
      <c r="H470" s="300" t="s">
        <v>223</v>
      </c>
      <c r="I470" s="294" t="s">
        <v>226</v>
      </c>
      <c r="J470" s="295"/>
      <c r="K470" s="294" t="s">
        <v>7024</v>
      </c>
      <c r="L470" s="295"/>
      <c r="M470" s="294" t="s">
        <v>4743</v>
      </c>
      <c r="N470" s="295" t="b">
        <f>IF(AND(G470:G472=DATOS!C$9,H470:H472=DATOS!B$4),ROW(G470:G472))</f>
        <v>0</v>
      </c>
      <c r="O470" s="296"/>
      <c r="P470" s="297"/>
      <c r="Q470" s="297"/>
      <c r="R470" s="297"/>
      <c r="S470" s="297"/>
      <c r="T470" s="297"/>
      <c r="U470" s="297"/>
      <c r="V470" s="297"/>
      <c r="W470" s="297"/>
      <c r="X470" s="297"/>
      <c r="Y470" s="297"/>
      <c r="Z470" s="297"/>
      <c r="AA470" s="297"/>
      <c r="AB470" s="297"/>
    </row>
    <row r="471" spans="1:28" ht="12.75">
      <c r="A471" s="298" t="s">
        <v>7025</v>
      </c>
      <c r="B471" s="294" t="s">
        <v>7019</v>
      </c>
      <c r="C471" s="45" t="s">
        <v>478</v>
      </c>
      <c r="D471" s="45" t="s">
        <v>4743</v>
      </c>
      <c r="E471" s="299">
        <v>43162</v>
      </c>
      <c r="F471" s="294" t="s">
        <v>7026</v>
      </c>
      <c r="G471" s="294" t="s">
        <v>362</v>
      </c>
      <c r="H471" s="300" t="s">
        <v>223</v>
      </c>
      <c r="I471" s="294" t="s">
        <v>226</v>
      </c>
      <c r="J471" s="295"/>
      <c r="K471" s="294" t="s">
        <v>7028</v>
      </c>
      <c r="L471" s="295"/>
      <c r="M471" s="294" t="s">
        <v>4743</v>
      </c>
      <c r="N471" s="295" t="b">
        <f>IF(AND(G471:G473=DATOS!C$9,H471:H473=DATOS!B$4),ROW(G471:G473))</f>
        <v>0</v>
      </c>
      <c r="O471" s="296"/>
      <c r="P471" s="297"/>
      <c r="Q471" s="297"/>
      <c r="R471" s="297"/>
      <c r="S471" s="297"/>
      <c r="T471" s="297"/>
      <c r="U471" s="297"/>
      <c r="V471" s="297"/>
      <c r="W471" s="297"/>
      <c r="X471" s="297"/>
      <c r="Y471" s="297"/>
      <c r="Z471" s="297"/>
      <c r="AA471" s="297"/>
      <c r="AB471" s="297"/>
    </row>
    <row r="472" spans="1:28" ht="12.75">
      <c r="A472" s="298" t="s">
        <v>7030</v>
      </c>
      <c r="B472" s="294" t="s">
        <v>7031</v>
      </c>
      <c r="C472" s="45" t="s">
        <v>216</v>
      </c>
      <c r="D472" s="45" t="s">
        <v>4647</v>
      </c>
      <c r="E472" s="299">
        <v>43162</v>
      </c>
      <c r="F472" s="294" t="s">
        <v>7032</v>
      </c>
      <c r="G472" s="294" t="s">
        <v>114</v>
      </c>
      <c r="H472" s="300" t="s">
        <v>223</v>
      </c>
      <c r="I472" s="294" t="s">
        <v>226</v>
      </c>
      <c r="J472" s="184" t="s">
        <v>7033</v>
      </c>
      <c r="K472" s="294" t="s">
        <v>7034</v>
      </c>
      <c r="L472" s="295"/>
      <c r="M472" s="294" t="s">
        <v>4652</v>
      </c>
      <c r="N472" s="295" t="b">
        <f>IF(AND(G472:G474=DATOS!C$9,H472:H474=DATOS!B$4),ROW(G472:G474))</f>
        <v>0</v>
      </c>
      <c r="O472" s="296"/>
      <c r="P472" s="297"/>
      <c r="Q472" s="297"/>
      <c r="R472" s="297"/>
      <c r="S472" s="297"/>
      <c r="T472" s="297"/>
      <c r="U472" s="297"/>
      <c r="V472" s="297"/>
      <c r="W472" s="297"/>
      <c r="X472" s="297"/>
      <c r="Y472" s="297"/>
      <c r="Z472" s="297"/>
      <c r="AA472" s="297"/>
      <c r="AB472" s="297"/>
    </row>
    <row r="473" spans="1:28" ht="12.75">
      <c r="A473" s="298" t="s">
        <v>6135</v>
      </c>
      <c r="B473" s="184" t="s">
        <v>6136</v>
      </c>
      <c r="C473" s="45" t="s">
        <v>216</v>
      </c>
      <c r="D473" s="45" t="s">
        <v>4647</v>
      </c>
      <c r="E473" s="299">
        <v>43162</v>
      </c>
      <c r="F473" s="294" t="s">
        <v>6959</v>
      </c>
      <c r="G473" s="294" t="s">
        <v>114</v>
      </c>
      <c r="H473" s="300" t="s">
        <v>223</v>
      </c>
      <c r="I473" s="294" t="s">
        <v>226</v>
      </c>
      <c r="J473" s="294" t="s">
        <v>6623</v>
      </c>
      <c r="K473" s="294" t="s">
        <v>7034</v>
      </c>
      <c r="L473" s="295"/>
      <c r="M473" s="294" t="s">
        <v>4652</v>
      </c>
      <c r="N473" s="295" t="b">
        <f>IF(AND(G473:G475=DATOS!C$9,H473:H475=DATOS!B$4),ROW(G473:G475))</f>
        <v>0</v>
      </c>
      <c r="O473" s="296"/>
      <c r="P473" s="297"/>
      <c r="Q473" s="297"/>
      <c r="R473" s="297"/>
      <c r="S473" s="297"/>
      <c r="T473" s="297"/>
      <c r="U473" s="297"/>
      <c r="V473" s="297"/>
      <c r="W473" s="297"/>
      <c r="X473" s="297"/>
      <c r="Y473" s="297"/>
      <c r="Z473" s="297"/>
      <c r="AA473" s="297"/>
      <c r="AB473" s="297"/>
    </row>
    <row r="474" spans="1:28" ht="12.75">
      <c r="A474" s="298" t="s">
        <v>7036</v>
      </c>
      <c r="B474" s="184" t="s">
        <v>7037</v>
      </c>
      <c r="C474" s="45" t="s">
        <v>5631</v>
      </c>
      <c r="D474" s="45" t="s">
        <v>4647</v>
      </c>
      <c r="E474" s="299">
        <v>43162</v>
      </c>
      <c r="F474" s="294" t="s">
        <v>1259</v>
      </c>
      <c r="G474" s="294" t="s">
        <v>362</v>
      </c>
      <c r="H474" s="300" t="s">
        <v>118</v>
      </c>
      <c r="I474" s="294"/>
      <c r="J474" s="294" t="s">
        <v>1259</v>
      </c>
      <c r="K474" s="294" t="s">
        <v>1259</v>
      </c>
      <c r="L474" s="295"/>
      <c r="M474" s="295"/>
      <c r="N474" s="295" t="b">
        <f>IF(AND(G474:G476=DATOS!C$9,H474:H476=DATOS!B$4),ROW(G474:G476))</f>
        <v>0</v>
      </c>
      <c r="O474" s="296"/>
      <c r="P474" s="297"/>
      <c r="Q474" s="297"/>
      <c r="R474" s="297"/>
      <c r="S474" s="297"/>
      <c r="T474" s="297"/>
      <c r="U474" s="297"/>
      <c r="V474" s="297"/>
      <c r="W474" s="297"/>
      <c r="X474" s="297"/>
      <c r="Y474" s="297"/>
      <c r="Z474" s="297"/>
      <c r="AA474" s="297"/>
      <c r="AB474" s="297"/>
    </row>
    <row r="475" spans="1:28" ht="12.75">
      <c r="A475" s="298" t="s">
        <v>7039</v>
      </c>
      <c r="B475" s="294" t="s">
        <v>7040</v>
      </c>
      <c r="C475" s="45" t="s">
        <v>624</v>
      </c>
      <c r="D475" s="45" t="s">
        <v>4647</v>
      </c>
      <c r="E475" s="299">
        <v>43162</v>
      </c>
      <c r="F475" s="294" t="s">
        <v>6341</v>
      </c>
      <c r="G475" s="294" t="s">
        <v>114</v>
      </c>
      <c r="H475" s="300" t="s">
        <v>223</v>
      </c>
      <c r="I475" s="294"/>
      <c r="J475" s="294" t="s">
        <v>7041</v>
      </c>
      <c r="K475" s="294" t="s">
        <v>7042</v>
      </c>
      <c r="L475" s="295"/>
      <c r="M475" s="294" t="s">
        <v>4652</v>
      </c>
      <c r="N475" s="295" t="b">
        <f>IF(AND(G475:G477=DATOS!C$9,H475:H477=DATOS!B$4),ROW(G475:G477))</f>
        <v>0</v>
      </c>
      <c r="O475" s="296"/>
      <c r="P475" s="297"/>
      <c r="Q475" s="297"/>
      <c r="R475" s="297"/>
      <c r="S475" s="297"/>
      <c r="T475" s="297"/>
      <c r="U475" s="297"/>
      <c r="V475" s="297"/>
      <c r="W475" s="297"/>
      <c r="X475" s="297"/>
      <c r="Y475" s="297"/>
      <c r="Z475" s="297"/>
      <c r="AA475" s="297"/>
      <c r="AB475" s="297"/>
    </row>
    <row r="476" spans="1:28" ht="12.75">
      <c r="A476" s="298" t="s">
        <v>6860</v>
      </c>
      <c r="B476" s="295"/>
      <c r="C476" s="45" t="s">
        <v>5086</v>
      </c>
      <c r="D476" s="45" t="s">
        <v>1059</v>
      </c>
      <c r="E476" s="299">
        <v>43162</v>
      </c>
      <c r="F476" s="294" t="s">
        <v>6856</v>
      </c>
      <c r="G476" s="294" t="s">
        <v>114</v>
      </c>
      <c r="H476" s="300" t="s">
        <v>118</v>
      </c>
      <c r="I476" s="294" t="s">
        <v>226</v>
      </c>
      <c r="J476" s="294" t="s">
        <v>6862</v>
      </c>
      <c r="K476" s="295"/>
      <c r="L476" s="295"/>
      <c r="M476" s="295"/>
      <c r="N476" s="295" t="b">
        <f>IF(AND(G476:G478=DATOS!C$9,H476:H478=DATOS!B$4),ROW(G476:G478))</f>
        <v>0</v>
      </c>
      <c r="O476" s="296"/>
      <c r="P476" s="297"/>
      <c r="Q476" s="297"/>
      <c r="R476" s="297"/>
      <c r="S476" s="297"/>
      <c r="T476" s="297"/>
      <c r="U476" s="297"/>
      <c r="V476" s="297"/>
      <c r="W476" s="297"/>
      <c r="X476" s="297"/>
      <c r="Y476" s="297"/>
      <c r="Z476" s="297"/>
      <c r="AA476" s="297"/>
      <c r="AB476" s="297"/>
    </row>
    <row r="477" spans="1:28" ht="12.75">
      <c r="A477" s="298" t="s">
        <v>6929</v>
      </c>
      <c r="B477" s="294" t="s">
        <v>6784</v>
      </c>
      <c r="C477" s="45" t="s">
        <v>4655</v>
      </c>
      <c r="D477" s="45" t="s">
        <v>6964</v>
      </c>
      <c r="E477" s="299">
        <v>43164</v>
      </c>
      <c r="F477" s="294" t="s">
        <v>7045</v>
      </c>
      <c r="G477" s="294" t="s">
        <v>114</v>
      </c>
      <c r="H477" s="300" t="s">
        <v>223</v>
      </c>
      <c r="I477" s="294" t="s">
        <v>226</v>
      </c>
      <c r="J477" s="294" t="s">
        <v>7046</v>
      </c>
      <c r="K477" s="294" t="s">
        <v>7028</v>
      </c>
      <c r="L477" s="295"/>
      <c r="M477" s="294" t="s">
        <v>6957</v>
      </c>
      <c r="N477" s="295" t="b">
        <f>IF(AND(G477:G479=DATOS!C$9,H477:H479=DATOS!B$4),ROW(G477:G479))</f>
        <v>0</v>
      </c>
      <c r="O477" s="296"/>
      <c r="P477" s="297"/>
      <c r="Q477" s="297"/>
      <c r="R477" s="297"/>
      <c r="S477" s="297"/>
      <c r="T477" s="297"/>
      <c r="U477" s="297"/>
      <c r="V477" s="297"/>
      <c r="W477" s="297"/>
      <c r="X477" s="297"/>
      <c r="Y477" s="297"/>
      <c r="Z477" s="297"/>
      <c r="AA477" s="297"/>
      <c r="AB477" s="297"/>
    </row>
    <row r="478" spans="1:28" ht="12.75">
      <c r="A478" s="298" t="s">
        <v>7049</v>
      </c>
      <c r="B478" s="294" t="s">
        <v>5827</v>
      </c>
      <c r="C478" s="45" t="s">
        <v>5325</v>
      </c>
      <c r="D478" s="45" t="s">
        <v>6964</v>
      </c>
      <c r="E478" s="299">
        <v>43164</v>
      </c>
      <c r="F478" s="294" t="s">
        <v>7045</v>
      </c>
      <c r="G478" s="294" t="s">
        <v>114</v>
      </c>
      <c r="H478" s="300" t="s">
        <v>223</v>
      </c>
      <c r="I478" s="294" t="s">
        <v>226</v>
      </c>
      <c r="J478" s="294" t="s">
        <v>7046</v>
      </c>
      <c r="K478" s="294" t="s">
        <v>7028</v>
      </c>
      <c r="L478" s="295"/>
      <c r="M478" s="294" t="s">
        <v>6957</v>
      </c>
      <c r="N478" s="295" t="b">
        <f>IF(AND(G478:G480=DATOS!C$9,H478:H480=DATOS!B$4),ROW(G478:G480))</f>
        <v>0</v>
      </c>
      <c r="O478" s="296"/>
      <c r="P478" s="297"/>
      <c r="Q478" s="297"/>
      <c r="R478" s="297"/>
      <c r="S478" s="297"/>
      <c r="T478" s="297"/>
      <c r="U478" s="297"/>
      <c r="V478" s="297"/>
      <c r="W478" s="297"/>
      <c r="X478" s="297"/>
      <c r="Y478" s="297"/>
      <c r="Z478" s="297"/>
      <c r="AA478" s="297"/>
      <c r="AB478" s="297"/>
    </row>
    <row r="479" spans="1:28" ht="12.75">
      <c r="A479" s="298" t="s">
        <v>4937</v>
      </c>
      <c r="B479" s="294" t="s">
        <v>4938</v>
      </c>
      <c r="C479" s="45" t="s">
        <v>701</v>
      </c>
      <c r="D479" s="45" t="s">
        <v>6964</v>
      </c>
      <c r="E479" s="299">
        <v>43164</v>
      </c>
      <c r="F479" s="294" t="s">
        <v>7051</v>
      </c>
      <c r="G479" s="294" t="s">
        <v>222</v>
      </c>
      <c r="H479" s="300" t="s">
        <v>223</v>
      </c>
      <c r="I479" s="294" t="s">
        <v>226</v>
      </c>
      <c r="J479" s="294"/>
      <c r="K479" s="294" t="s">
        <v>7052</v>
      </c>
      <c r="L479" s="295"/>
      <c r="M479" s="294" t="s">
        <v>6957</v>
      </c>
      <c r="N479" s="295" t="b">
        <f>IF(AND(G479:G481=DATOS!C$9,H479:H481=DATOS!B$4),ROW(G479:G481))</f>
        <v>0</v>
      </c>
      <c r="O479" s="296"/>
      <c r="P479" s="297"/>
      <c r="Q479" s="297"/>
      <c r="R479" s="297"/>
      <c r="S479" s="297"/>
      <c r="T479" s="297"/>
      <c r="U479" s="297"/>
      <c r="V479" s="297"/>
      <c r="W479" s="297"/>
      <c r="X479" s="297"/>
      <c r="Y479" s="297"/>
      <c r="Z479" s="297"/>
      <c r="AA479" s="297"/>
      <c r="AB479" s="297"/>
    </row>
    <row r="480" spans="1:28" ht="12.75">
      <c r="A480" s="298" t="s">
        <v>6920</v>
      </c>
      <c r="B480" s="294" t="s">
        <v>6921</v>
      </c>
      <c r="C480" s="45" t="s">
        <v>263</v>
      </c>
      <c r="D480" s="45" t="s">
        <v>6964</v>
      </c>
      <c r="E480" s="299">
        <v>43164</v>
      </c>
      <c r="F480" s="294" t="s">
        <v>7045</v>
      </c>
      <c r="G480" s="294" t="s">
        <v>114</v>
      </c>
      <c r="H480" s="300" t="s">
        <v>223</v>
      </c>
      <c r="I480" s="294" t="s">
        <v>226</v>
      </c>
      <c r="J480" s="294" t="s">
        <v>7046</v>
      </c>
      <c r="K480" s="294" t="s">
        <v>7028</v>
      </c>
      <c r="L480" s="295"/>
      <c r="M480" s="294" t="s">
        <v>6957</v>
      </c>
      <c r="N480" s="295" t="b">
        <f>IF(AND(G480:G482=DATOS!C$9,H480:H482=DATOS!B$4),ROW(G480:G482))</f>
        <v>0</v>
      </c>
      <c r="O480" s="296"/>
      <c r="P480" s="297"/>
      <c r="Q480" s="297"/>
      <c r="R480" s="297"/>
      <c r="S480" s="297"/>
      <c r="T480" s="297"/>
      <c r="U480" s="297"/>
      <c r="V480" s="297"/>
      <c r="W480" s="297"/>
      <c r="X480" s="297"/>
      <c r="Y480" s="297"/>
      <c r="Z480" s="297"/>
      <c r="AA480" s="297"/>
      <c r="AB480" s="297"/>
    </row>
    <row r="481" spans="1:28" ht="12.75">
      <c r="A481" s="298" t="s">
        <v>6668</v>
      </c>
      <c r="B481" s="294" t="s">
        <v>6670</v>
      </c>
      <c r="C481" s="45" t="s">
        <v>4716</v>
      </c>
      <c r="D481" s="45" t="s">
        <v>6964</v>
      </c>
      <c r="E481" s="299">
        <v>43164</v>
      </c>
      <c r="F481" s="294" t="s">
        <v>4768</v>
      </c>
      <c r="G481" s="294" t="s">
        <v>114</v>
      </c>
      <c r="H481" s="300" t="s">
        <v>223</v>
      </c>
      <c r="I481" s="294" t="s">
        <v>226</v>
      </c>
      <c r="J481" s="294" t="s">
        <v>7056</v>
      </c>
      <c r="K481" s="294" t="s">
        <v>7028</v>
      </c>
      <c r="L481" s="295"/>
      <c r="M481" s="294" t="s">
        <v>6957</v>
      </c>
      <c r="N481" s="295" t="b">
        <f>IF(AND(G481:G483=DATOS!C$9,H481:H483=DATOS!B$4),ROW(G481:G483))</f>
        <v>0</v>
      </c>
      <c r="O481" s="296"/>
      <c r="P481" s="297"/>
      <c r="Q481" s="297"/>
      <c r="R481" s="297"/>
      <c r="S481" s="297"/>
      <c r="T481" s="297"/>
      <c r="U481" s="297"/>
      <c r="V481" s="297"/>
      <c r="W481" s="297"/>
      <c r="X481" s="297"/>
      <c r="Y481" s="297"/>
      <c r="Z481" s="297"/>
      <c r="AA481" s="297"/>
      <c r="AB481" s="297"/>
    </row>
    <row r="482" spans="1:28" ht="12.75">
      <c r="A482" s="298" t="s">
        <v>6126</v>
      </c>
      <c r="B482" s="294" t="s">
        <v>6127</v>
      </c>
      <c r="C482" s="45" t="s">
        <v>478</v>
      </c>
      <c r="D482" s="45" t="s">
        <v>6964</v>
      </c>
      <c r="E482" s="299">
        <v>43164</v>
      </c>
      <c r="F482" s="294" t="s">
        <v>7059</v>
      </c>
      <c r="G482" s="294" t="s">
        <v>114</v>
      </c>
      <c r="H482" s="300" t="s">
        <v>223</v>
      </c>
      <c r="I482" s="294" t="s">
        <v>226</v>
      </c>
      <c r="J482" s="295"/>
      <c r="K482" s="294" t="s">
        <v>7060</v>
      </c>
      <c r="L482" s="295"/>
      <c r="M482" s="294" t="s">
        <v>6957</v>
      </c>
      <c r="N482" s="295" t="b">
        <f>IF(AND(G482:G484=DATOS!C$9,H482:H484=DATOS!B$4),ROW(G482:G484))</f>
        <v>0</v>
      </c>
      <c r="O482" s="296"/>
      <c r="P482" s="297"/>
      <c r="Q482" s="297"/>
      <c r="R482" s="297"/>
      <c r="S482" s="297"/>
      <c r="T482" s="297"/>
      <c r="U482" s="297"/>
      <c r="V482" s="297"/>
      <c r="W482" s="297"/>
      <c r="X482" s="297"/>
      <c r="Y482" s="297"/>
      <c r="Z482" s="297"/>
      <c r="AA482" s="297"/>
      <c r="AB482" s="297"/>
    </row>
    <row r="483" spans="1:28" ht="12.75">
      <c r="A483" s="298" t="s">
        <v>4685</v>
      </c>
      <c r="B483" s="294" t="s">
        <v>4686</v>
      </c>
      <c r="C483" s="45" t="s">
        <v>701</v>
      </c>
      <c r="D483" s="45" t="s">
        <v>6964</v>
      </c>
      <c r="E483" s="299">
        <v>43164</v>
      </c>
      <c r="F483" s="294" t="s">
        <v>7059</v>
      </c>
      <c r="G483" s="294" t="s">
        <v>114</v>
      </c>
      <c r="H483" s="300" t="s">
        <v>118</v>
      </c>
      <c r="I483" s="294" t="s">
        <v>226</v>
      </c>
      <c r="J483" s="294" t="s">
        <v>7064</v>
      </c>
      <c r="L483" s="295"/>
      <c r="N483" s="295" t="b">
        <f>IF(AND(G483:G485=DATOS!C$9,H483:H485=DATOS!B$4),ROW(G483:G485))</f>
        <v>0</v>
      </c>
      <c r="O483" s="296"/>
      <c r="P483" s="297"/>
      <c r="Q483" s="297"/>
      <c r="R483" s="297"/>
      <c r="S483" s="297"/>
      <c r="T483" s="297"/>
      <c r="U483" s="297"/>
      <c r="V483" s="297"/>
      <c r="W483" s="297"/>
      <c r="X483" s="297"/>
      <c r="Y483" s="297"/>
      <c r="Z483" s="297"/>
      <c r="AA483" s="297"/>
      <c r="AB483" s="297"/>
    </row>
    <row r="484" spans="1:28" ht="12.75">
      <c r="A484" s="298" t="s">
        <v>7066</v>
      </c>
      <c r="B484" s="294" t="s">
        <v>7067</v>
      </c>
      <c r="C484" s="45" t="s">
        <v>5086</v>
      </c>
      <c r="D484" s="45" t="s">
        <v>4798</v>
      </c>
      <c r="E484" s="299">
        <v>43164</v>
      </c>
      <c r="F484" s="294" t="s">
        <v>4768</v>
      </c>
      <c r="G484" s="294" t="s">
        <v>271</v>
      </c>
      <c r="H484" s="300" t="s">
        <v>223</v>
      </c>
      <c r="I484" s="294" t="s">
        <v>226</v>
      </c>
      <c r="J484" s="294" t="s">
        <v>7068</v>
      </c>
      <c r="K484" s="294" t="s">
        <v>7028</v>
      </c>
      <c r="L484" s="295"/>
      <c r="M484" s="294" t="s">
        <v>6957</v>
      </c>
      <c r="N484" s="295" t="b">
        <f>IF(AND(G484:G486=DATOS!C$9,H484:H486=DATOS!B$4),ROW(G484:G486))</f>
        <v>0</v>
      </c>
      <c r="O484" s="296"/>
      <c r="P484" s="297"/>
      <c r="Q484" s="297"/>
      <c r="R484" s="297"/>
      <c r="S484" s="297"/>
      <c r="T484" s="297"/>
      <c r="U484" s="297"/>
      <c r="V484" s="297"/>
      <c r="W484" s="297"/>
      <c r="X484" s="297"/>
      <c r="Y484" s="297"/>
      <c r="Z484" s="297"/>
      <c r="AA484" s="297"/>
      <c r="AB484" s="297"/>
    </row>
    <row r="485" spans="1:28" ht="12.75">
      <c r="A485" s="298" t="s">
        <v>5263</v>
      </c>
      <c r="B485" s="294" t="s">
        <v>4920</v>
      </c>
      <c r="C485" s="45" t="s">
        <v>478</v>
      </c>
      <c r="D485" s="45" t="s">
        <v>4798</v>
      </c>
      <c r="E485" s="299">
        <v>43164</v>
      </c>
      <c r="F485" s="294" t="s">
        <v>4768</v>
      </c>
      <c r="G485" s="294" t="s">
        <v>271</v>
      </c>
      <c r="H485" s="300" t="s">
        <v>223</v>
      </c>
      <c r="I485" s="294" t="s">
        <v>226</v>
      </c>
      <c r="J485" s="294" t="s">
        <v>7068</v>
      </c>
      <c r="K485" s="294" t="s">
        <v>7028</v>
      </c>
      <c r="L485" s="295"/>
      <c r="M485" s="294" t="s">
        <v>6957</v>
      </c>
      <c r="N485" s="295" t="b">
        <f>IF(AND(G485:G487=DATOS!C$9,H485:H487=DATOS!B$4),ROW(G485:G487))</f>
        <v>0</v>
      </c>
      <c r="O485" s="296"/>
      <c r="P485" s="297"/>
      <c r="Q485" s="297"/>
      <c r="R485" s="297"/>
      <c r="S485" s="297"/>
      <c r="T485" s="297"/>
      <c r="U485" s="297"/>
      <c r="V485" s="293" t="s">
        <v>15</v>
      </c>
      <c r="W485" s="293" t="s">
        <v>4805</v>
      </c>
      <c r="X485" s="297"/>
      <c r="Y485" s="297"/>
      <c r="Z485" s="297"/>
      <c r="AA485" s="297"/>
      <c r="AB485" s="297"/>
    </row>
    <row r="486" spans="1:28" ht="12.75">
      <c r="A486" s="298" t="s">
        <v>7070</v>
      </c>
      <c r="B486" s="294" t="s">
        <v>6185</v>
      </c>
      <c r="C486" s="45" t="s">
        <v>90</v>
      </c>
      <c r="D486" s="45" t="s">
        <v>4798</v>
      </c>
      <c r="E486" s="299">
        <v>43164</v>
      </c>
      <c r="F486" s="294" t="s">
        <v>4768</v>
      </c>
      <c r="G486" s="294" t="s">
        <v>271</v>
      </c>
      <c r="H486" s="300" t="s">
        <v>223</v>
      </c>
      <c r="I486" s="294" t="s">
        <v>226</v>
      </c>
      <c r="J486" s="294" t="s">
        <v>7068</v>
      </c>
      <c r="K486" s="294" t="s">
        <v>7028</v>
      </c>
      <c r="L486" s="295"/>
      <c r="M486" s="294" t="s">
        <v>6957</v>
      </c>
      <c r="N486" s="295" t="b">
        <f>IF(AND(G486:G488=DATOS!C$9,H486:H488=DATOS!B$4),ROW(G486:G488))</f>
        <v>0</v>
      </c>
      <c r="O486" s="296"/>
      <c r="P486" s="297"/>
      <c r="Q486" s="297"/>
      <c r="R486" s="297"/>
      <c r="S486" s="297"/>
      <c r="T486" s="297"/>
      <c r="U486" s="297"/>
      <c r="V486" s="297"/>
      <c r="W486" s="297"/>
      <c r="X486" s="297"/>
      <c r="Y486" s="297"/>
      <c r="Z486" s="297"/>
      <c r="AA486" s="297"/>
      <c r="AB486" s="297"/>
    </row>
    <row r="487" spans="1:28" ht="12.75">
      <c r="A487" s="298" t="s">
        <v>7072</v>
      </c>
      <c r="B487" s="294" t="s">
        <v>7073</v>
      </c>
      <c r="C487" s="45" t="s">
        <v>216</v>
      </c>
      <c r="D487" s="45" t="s">
        <v>4798</v>
      </c>
      <c r="E487" s="299">
        <v>43164</v>
      </c>
      <c r="F487" s="294" t="s">
        <v>7074</v>
      </c>
      <c r="G487" s="294" t="s">
        <v>114</v>
      </c>
      <c r="H487" s="300" t="s">
        <v>223</v>
      </c>
      <c r="I487" s="294" t="s">
        <v>226</v>
      </c>
      <c r="J487" s="294" t="s">
        <v>7076</v>
      </c>
      <c r="K487" s="294" t="s">
        <v>7077</v>
      </c>
      <c r="L487" s="295"/>
      <c r="M487" s="294" t="s">
        <v>4841</v>
      </c>
      <c r="N487" s="295" t="b">
        <f>IF(AND(G487:G489=DATOS!C$9,H487:H489=DATOS!B$4),ROW(G487:G489))</f>
        <v>0</v>
      </c>
      <c r="O487" s="296"/>
      <c r="P487" s="297"/>
      <c r="Q487" s="297"/>
      <c r="R487" s="297"/>
      <c r="S487" s="297"/>
      <c r="T487" s="297"/>
      <c r="U487" s="297"/>
      <c r="V487" s="297"/>
      <c r="W487" s="297"/>
      <c r="X487" s="297"/>
      <c r="Y487" s="297"/>
      <c r="Z487" s="297"/>
      <c r="AA487" s="297"/>
      <c r="AB487" s="297"/>
    </row>
    <row r="488" spans="1:28" ht="12.75">
      <c r="A488" s="298" t="s">
        <v>7078</v>
      </c>
      <c r="B488" s="294" t="s">
        <v>7079</v>
      </c>
      <c r="C488" s="45" t="s">
        <v>4661</v>
      </c>
      <c r="D488" s="45" t="s">
        <v>4798</v>
      </c>
      <c r="E488" s="299">
        <v>43164</v>
      </c>
      <c r="F488" s="294" t="s">
        <v>7080</v>
      </c>
      <c r="G488" s="294" t="s">
        <v>114</v>
      </c>
      <c r="H488" s="300" t="s">
        <v>223</v>
      </c>
      <c r="I488" s="294" t="s">
        <v>226</v>
      </c>
      <c r="J488" s="294" t="s">
        <v>7076</v>
      </c>
      <c r="K488" s="294" t="s">
        <v>7082</v>
      </c>
      <c r="L488" s="295"/>
      <c r="M488" s="294" t="s">
        <v>4841</v>
      </c>
      <c r="N488" s="295" t="b">
        <f>IF(AND(G488:G490=DATOS!C$9,H488:H490=DATOS!B$4),ROW(G488:G490))</f>
        <v>0</v>
      </c>
      <c r="O488" s="296"/>
      <c r="P488" s="297"/>
      <c r="Q488" s="297"/>
      <c r="R488" s="297"/>
      <c r="S488" s="297"/>
      <c r="T488" s="297"/>
      <c r="U488" s="297"/>
      <c r="V488" s="297"/>
      <c r="W488" s="297"/>
      <c r="X488" s="297"/>
      <c r="Y488" s="297"/>
      <c r="Z488" s="297"/>
      <c r="AA488" s="297"/>
      <c r="AB488" s="297"/>
    </row>
    <row r="489" spans="1:28" ht="12.75">
      <c r="A489" s="298" t="s">
        <v>7084</v>
      </c>
      <c r="B489" s="294" t="s">
        <v>6307</v>
      </c>
      <c r="C489" s="45" t="s">
        <v>380</v>
      </c>
      <c r="D489" s="45" t="s">
        <v>4798</v>
      </c>
      <c r="E489" s="299">
        <v>43164</v>
      </c>
      <c r="F489" s="294" t="s">
        <v>7085</v>
      </c>
      <c r="G489" s="294" t="s">
        <v>114</v>
      </c>
      <c r="H489" s="300" t="s">
        <v>223</v>
      </c>
      <c r="I489" s="294" t="s">
        <v>273</v>
      </c>
      <c r="J489" s="294" t="s">
        <v>7085</v>
      </c>
      <c r="K489" s="294" t="s">
        <v>7086</v>
      </c>
      <c r="L489" s="295"/>
      <c r="M489" s="294" t="s">
        <v>4841</v>
      </c>
      <c r="N489" s="295" t="b">
        <f>IF(AND(G489:G491=DATOS!C$9,H489:H491=DATOS!B$4),ROW(G489:G491))</f>
        <v>0</v>
      </c>
      <c r="O489" s="296"/>
      <c r="P489" s="297"/>
      <c r="Q489" s="297"/>
      <c r="R489" s="297"/>
      <c r="S489" s="297"/>
      <c r="T489" s="297"/>
      <c r="U489" s="297"/>
      <c r="V489" s="297"/>
      <c r="W489" s="297"/>
      <c r="X489" s="297"/>
      <c r="Y489" s="297"/>
      <c r="Z489" s="297"/>
      <c r="AA489" s="297"/>
      <c r="AB489" s="297"/>
    </row>
    <row r="490" spans="1:28" ht="12.75">
      <c r="A490" s="298" t="s">
        <v>7088</v>
      </c>
      <c r="B490" s="294" t="s">
        <v>4646</v>
      </c>
      <c r="C490" s="45" t="s">
        <v>263</v>
      </c>
      <c r="D490" s="45" t="s">
        <v>4798</v>
      </c>
      <c r="E490" s="299">
        <v>43164</v>
      </c>
      <c r="F490" s="294" t="s">
        <v>7089</v>
      </c>
      <c r="G490" s="294" t="s">
        <v>222</v>
      </c>
      <c r="H490" s="300" t="s">
        <v>223</v>
      </c>
      <c r="I490" s="294" t="s">
        <v>226</v>
      </c>
      <c r="J490" s="294" t="s">
        <v>7089</v>
      </c>
      <c r="K490" s="294" t="s">
        <v>6835</v>
      </c>
      <c r="L490" s="295"/>
      <c r="M490" s="294" t="s">
        <v>4841</v>
      </c>
      <c r="N490" s="295" t="b">
        <f>IF(AND(G490:G492=DATOS!C$9,H490:H492=DATOS!B$4),ROW(G490:G492))</f>
        <v>0</v>
      </c>
      <c r="O490" s="296"/>
      <c r="P490" s="297"/>
      <c r="Q490" s="297"/>
      <c r="R490" s="297"/>
      <c r="S490" s="297"/>
      <c r="T490" s="297"/>
      <c r="U490" s="297"/>
      <c r="V490" s="297"/>
      <c r="W490" s="297"/>
      <c r="X490" s="297"/>
      <c r="Y490" s="297"/>
      <c r="Z490" s="297"/>
      <c r="AA490" s="297"/>
      <c r="AB490" s="297"/>
    </row>
    <row r="491" spans="1:28" ht="12.75">
      <c r="A491" s="298" t="s">
        <v>4884</v>
      </c>
      <c r="B491" s="294" t="s">
        <v>4886</v>
      </c>
      <c r="C491" s="45" t="s">
        <v>263</v>
      </c>
      <c r="D491" s="45" t="s">
        <v>4798</v>
      </c>
      <c r="E491" s="299">
        <v>43164</v>
      </c>
      <c r="F491" s="294" t="s">
        <v>7091</v>
      </c>
      <c r="G491" s="294" t="s">
        <v>114</v>
      </c>
      <c r="H491" s="300" t="s">
        <v>223</v>
      </c>
      <c r="I491" s="294" t="s">
        <v>226</v>
      </c>
      <c r="J491" s="294" t="s">
        <v>7091</v>
      </c>
      <c r="K491" s="294" t="s">
        <v>7092</v>
      </c>
      <c r="L491" s="295"/>
      <c r="M491" s="294" t="s">
        <v>4841</v>
      </c>
      <c r="N491" s="295" t="b">
        <f>IF(AND(G491:G493=DATOS!C$9,H491:H493=DATOS!B$4),ROW(G491:G493))</f>
        <v>0</v>
      </c>
      <c r="O491" s="296"/>
      <c r="P491" s="297"/>
      <c r="Q491" s="297"/>
      <c r="R491" s="297"/>
      <c r="S491" s="297"/>
      <c r="T491" s="297"/>
      <c r="U491" s="297"/>
      <c r="V491" s="297"/>
      <c r="W491" s="297"/>
      <c r="X491" s="297"/>
      <c r="Y491" s="297"/>
      <c r="Z491" s="297"/>
      <c r="AA491" s="297"/>
      <c r="AB491" s="297"/>
    </row>
    <row r="492" spans="1:28" ht="12.75">
      <c r="A492" s="298" t="s">
        <v>7093</v>
      </c>
      <c r="B492" s="294" t="s">
        <v>6324</v>
      </c>
      <c r="C492" s="45" t="s">
        <v>263</v>
      </c>
      <c r="D492" s="45" t="s">
        <v>4798</v>
      </c>
      <c r="E492" s="299">
        <v>43164</v>
      </c>
      <c r="F492" s="294" t="s">
        <v>7094</v>
      </c>
      <c r="G492" s="294" t="s">
        <v>222</v>
      </c>
      <c r="H492" s="300" t="s">
        <v>223</v>
      </c>
      <c r="I492" s="294" t="s">
        <v>226</v>
      </c>
      <c r="J492" s="294" t="s">
        <v>7094</v>
      </c>
      <c r="K492" s="294" t="s">
        <v>7086</v>
      </c>
      <c r="L492" s="295"/>
      <c r="M492" s="294" t="s">
        <v>4841</v>
      </c>
      <c r="N492" s="295" t="b">
        <f>IF(AND(G492:G494=DATOS!C$9,H492:H494=DATOS!B$4),ROW(G492:G494))</f>
        <v>0</v>
      </c>
      <c r="O492" s="296"/>
      <c r="P492" s="297"/>
      <c r="Q492" s="297"/>
      <c r="R492" s="297"/>
      <c r="S492" s="297"/>
      <c r="T492" s="297"/>
      <c r="U492" s="297"/>
      <c r="V492" s="297"/>
      <c r="W492" s="297"/>
      <c r="X492" s="297"/>
      <c r="Y492" s="297"/>
      <c r="Z492" s="297"/>
      <c r="AA492" s="297"/>
      <c r="AB492" s="297"/>
    </row>
    <row r="493" spans="1:28" ht="12.75">
      <c r="A493" s="298" t="s">
        <v>7096</v>
      </c>
      <c r="B493" s="294" t="s">
        <v>7019</v>
      </c>
      <c r="C493" s="45" t="s">
        <v>478</v>
      </c>
      <c r="D493" s="45" t="s">
        <v>4798</v>
      </c>
      <c r="E493" s="299">
        <v>43164</v>
      </c>
      <c r="F493" s="294" t="s">
        <v>7045</v>
      </c>
      <c r="G493" s="294" t="s">
        <v>114</v>
      </c>
      <c r="H493" s="300" t="s">
        <v>223</v>
      </c>
      <c r="I493" s="294" t="s">
        <v>226</v>
      </c>
      <c r="J493" s="294" t="s">
        <v>7068</v>
      </c>
      <c r="K493" s="294" t="s">
        <v>7028</v>
      </c>
      <c r="L493" s="295"/>
      <c r="M493" s="294" t="s">
        <v>6957</v>
      </c>
      <c r="N493" s="295" t="b">
        <f>IF(AND(G493:G495=DATOS!C$9,H493:H495=DATOS!B$4),ROW(G493:G495))</f>
        <v>0</v>
      </c>
      <c r="O493" s="296"/>
      <c r="P493" s="297"/>
      <c r="Q493" s="297"/>
      <c r="R493" s="297"/>
      <c r="S493" s="297"/>
      <c r="T493" s="297"/>
      <c r="U493" s="297"/>
      <c r="V493" s="297"/>
      <c r="W493" s="297"/>
      <c r="X493" s="297"/>
      <c r="Y493" s="297"/>
      <c r="Z493" s="297"/>
      <c r="AA493" s="297"/>
      <c r="AB493" s="297"/>
    </row>
    <row r="494" spans="1:28" ht="12.75">
      <c r="A494" s="298" t="s">
        <v>5616</v>
      </c>
      <c r="B494" s="294" t="s">
        <v>5614</v>
      </c>
      <c r="C494" s="45" t="s">
        <v>701</v>
      </c>
      <c r="D494" s="45" t="s">
        <v>4798</v>
      </c>
      <c r="E494" s="299">
        <v>43164</v>
      </c>
      <c r="F494" s="294" t="s">
        <v>7045</v>
      </c>
      <c r="G494" s="294" t="s">
        <v>114</v>
      </c>
      <c r="H494" s="300" t="s">
        <v>223</v>
      </c>
      <c r="I494" s="294" t="s">
        <v>226</v>
      </c>
      <c r="J494" s="294" t="s">
        <v>7045</v>
      </c>
      <c r="K494" s="294" t="s">
        <v>7099</v>
      </c>
      <c r="L494" s="295"/>
      <c r="M494" s="294" t="s">
        <v>4841</v>
      </c>
      <c r="N494" s="295" t="b">
        <f>IF(AND(G494:G496=DATOS!C$9,H494:H496=DATOS!B$4),ROW(G494:G496))</f>
        <v>0</v>
      </c>
      <c r="O494" s="296"/>
      <c r="P494" s="297"/>
      <c r="Q494" s="297"/>
      <c r="R494" s="297"/>
      <c r="S494" s="297"/>
      <c r="T494" s="297"/>
      <c r="U494" s="297"/>
      <c r="V494" s="297"/>
      <c r="W494" s="297"/>
      <c r="X494" s="297"/>
      <c r="Y494" s="297"/>
      <c r="Z494" s="297"/>
      <c r="AA494" s="297"/>
      <c r="AB494" s="297"/>
    </row>
    <row r="495" spans="1:28" ht="12.75">
      <c r="A495" s="298" t="s">
        <v>5359</v>
      </c>
      <c r="B495" s="294" t="s">
        <v>4830</v>
      </c>
      <c r="C495" s="45" t="s">
        <v>360</v>
      </c>
      <c r="D495" s="45" t="s">
        <v>4798</v>
      </c>
      <c r="E495" s="299">
        <v>43164</v>
      </c>
      <c r="F495" s="294" t="s">
        <v>1259</v>
      </c>
      <c r="G495" s="294" t="s">
        <v>362</v>
      </c>
      <c r="H495" s="300" t="s">
        <v>223</v>
      </c>
      <c r="I495" s="294" t="s">
        <v>226</v>
      </c>
      <c r="J495" s="294" t="s">
        <v>1259</v>
      </c>
      <c r="K495" s="294" t="s">
        <v>7101</v>
      </c>
      <c r="L495" s="295"/>
      <c r="M495" s="294" t="s">
        <v>4841</v>
      </c>
      <c r="N495" s="295" t="b">
        <f>IF(AND(G495:G497=DATOS!C$9,H495:H497=DATOS!B$4),ROW(G495:G497))</f>
        <v>0</v>
      </c>
      <c r="O495" s="296"/>
      <c r="P495" s="298"/>
      <c r="Q495" s="295"/>
      <c r="R495" s="334"/>
      <c r="S495" s="297"/>
      <c r="T495" s="294"/>
      <c r="U495" s="295"/>
      <c r="V495" s="295"/>
      <c r="W495" s="295"/>
      <c r="X495" s="334"/>
      <c r="Y495" s="297"/>
      <c r="Z495" s="297"/>
      <c r="AA495" s="297"/>
      <c r="AB495" s="297"/>
    </row>
    <row r="496" spans="1:28" ht="12.75">
      <c r="A496" s="298" t="s">
        <v>7104</v>
      </c>
      <c r="B496" s="294" t="s">
        <v>6307</v>
      </c>
      <c r="C496" s="45" t="s">
        <v>380</v>
      </c>
      <c r="D496" s="45" t="s">
        <v>4798</v>
      </c>
      <c r="E496" s="299">
        <v>43164</v>
      </c>
      <c r="F496" s="294" t="s">
        <v>7105</v>
      </c>
      <c r="G496" s="294" t="s">
        <v>114</v>
      </c>
      <c r="H496" s="300" t="s">
        <v>223</v>
      </c>
      <c r="I496" s="294" t="s">
        <v>226</v>
      </c>
      <c r="J496" s="295"/>
      <c r="K496" s="295"/>
      <c r="L496" s="295"/>
      <c r="M496" s="295"/>
      <c r="N496" s="295" t="b">
        <f>IF(AND(G496:G498=DATOS!C$9,H496:H498=DATOS!B$4),ROW(G496:G498))</f>
        <v>0</v>
      </c>
      <c r="O496" s="296"/>
      <c r="P496" s="297"/>
      <c r="Q496" s="297"/>
      <c r="R496" s="297"/>
      <c r="S496" s="297"/>
      <c r="T496" s="297"/>
      <c r="U496" s="297"/>
      <c r="V496" s="297"/>
      <c r="W496" s="297"/>
      <c r="X496" s="297"/>
      <c r="Y496" s="297"/>
      <c r="Z496" s="297"/>
      <c r="AA496" s="297"/>
      <c r="AB496" s="297"/>
    </row>
    <row r="497" spans="1:28" ht="12.75">
      <c r="A497" s="298" t="s">
        <v>7109</v>
      </c>
      <c r="B497" s="294" t="s">
        <v>7110</v>
      </c>
      <c r="C497" s="45" t="s">
        <v>624</v>
      </c>
      <c r="D497" s="45" t="s">
        <v>4798</v>
      </c>
      <c r="E497" s="299">
        <v>43164</v>
      </c>
      <c r="F497" s="294" t="s">
        <v>7045</v>
      </c>
      <c r="G497" s="294" t="s">
        <v>271</v>
      </c>
      <c r="H497" s="300" t="s">
        <v>118</v>
      </c>
      <c r="I497" s="294" t="s">
        <v>226</v>
      </c>
      <c r="J497" s="294" t="s">
        <v>7111</v>
      </c>
      <c r="K497" s="295"/>
      <c r="L497" s="295"/>
      <c r="M497" s="295"/>
      <c r="N497" s="295" t="b">
        <f>IF(AND(G497:G499=DATOS!C$9,H497:H499=DATOS!B$4),ROW(G497:G499))</f>
        <v>0</v>
      </c>
      <c r="O497" s="296"/>
      <c r="P497" s="297"/>
      <c r="Q497" s="297"/>
      <c r="R497" s="297"/>
      <c r="S497" s="297"/>
      <c r="T497" s="297"/>
      <c r="U497" s="297"/>
      <c r="V497" s="297"/>
      <c r="W497" s="297"/>
      <c r="X497" s="297"/>
      <c r="Y497" s="297"/>
      <c r="Z497" s="297"/>
      <c r="AA497" s="297"/>
      <c r="AB497" s="297"/>
    </row>
    <row r="498" spans="1:28" ht="12.75">
      <c r="A498" s="298" t="s">
        <v>7117</v>
      </c>
      <c r="B498" s="294" t="s">
        <v>7118</v>
      </c>
      <c r="C498" s="45" t="s">
        <v>263</v>
      </c>
      <c r="D498" s="45" t="s">
        <v>4798</v>
      </c>
      <c r="E498" s="299">
        <v>43164</v>
      </c>
      <c r="F498" s="294" t="s">
        <v>7045</v>
      </c>
      <c r="G498" s="294" t="s">
        <v>114</v>
      </c>
      <c r="H498" s="300" t="s">
        <v>223</v>
      </c>
      <c r="I498" s="294" t="s">
        <v>226</v>
      </c>
      <c r="J498" s="294" t="s">
        <v>7045</v>
      </c>
      <c r="K498" s="294" t="s">
        <v>7119</v>
      </c>
      <c r="L498" s="295"/>
      <c r="M498" s="294" t="s">
        <v>4841</v>
      </c>
      <c r="N498" s="295" t="b">
        <f>IF(AND(G498:G500=DATOS!C$9,H498:H500=DATOS!B$4),ROW(G498:G500))</f>
        <v>0</v>
      </c>
      <c r="O498" s="296"/>
      <c r="P498" s="297"/>
      <c r="Q498" s="297"/>
      <c r="R498" s="297"/>
      <c r="S498" s="297"/>
      <c r="T498" s="297"/>
      <c r="U498" s="297"/>
      <c r="V498" s="297"/>
      <c r="W498" s="297"/>
      <c r="X498" s="297"/>
      <c r="Y498" s="297"/>
      <c r="Z498" s="297"/>
      <c r="AA498" s="297"/>
      <c r="AB498" s="297"/>
    </row>
    <row r="499" spans="1:28" ht="12.75">
      <c r="A499" s="298" t="s">
        <v>7121</v>
      </c>
      <c r="B499" s="294" t="s">
        <v>5180</v>
      </c>
      <c r="C499" s="45" t="s">
        <v>5302</v>
      </c>
      <c r="D499" s="45" t="s">
        <v>4798</v>
      </c>
      <c r="E499" s="299">
        <v>43164</v>
      </c>
      <c r="F499" s="294" t="s">
        <v>7045</v>
      </c>
      <c r="G499" s="294" t="s">
        <v>114</v>
      </c>
      <c r="H499" s="300" t="s">
        <v>118</v>
      </c>
      <c r="I499" s="294" t="s">
        <v>226</v>
      </c>
      <c r="J499" s="294" t="s">
        <v>7123</v>
      </c>
      <c r="K499" s="295"/>
      <c r="L499" s="295"/>
      <c r="M499" s="295"/>
      <c r="N499" s="295" t="b">
        <f>IF(AND(G499:G501=DATOS!C$9,H499:H501=DATOS!B$4),ROW(G499:G501))</f>
        <v>0</v>
      </c>
      <c r="O499" s="296"/>
      <c r="P499" s="297"/>
      <c r="Q499" s="297"/>
      <c r="R499" s="297"/>
      <c r="S499" s="297"/>
      <c r="T499" s="297"/>
      <c r="U499" s="297"/>
      <c r="V499" s="297"/>
      <c r="W499" s="297"/>
      <c r="X499" s="297"/>
      <c r="Y499" s="297"/>
      <c r="Z499" s="297"/>
      <c r="AA499" s="297"/>
      <c r="AB499" s="297"/>
    </row>
    <row r="500" spans="1:28" ht="12.75">
      <c r="A500" s="298" t="s">
        <v>7124</v>
      </c>
      <c r="B500" s="294" t="s">
        <v>5019</v>
      </c>
      <c r="C500" s="45" t="s">
        <v>4746</v>
      </c>
      <c r="D500" s="45" t="s">
        <v>4798</v>
      </c>
      <c r="E500" s="299">
        <v>43164</v>
      </c>
      <c r="F500" s="294" t="s">
        <v>7045</v>
      </c>
      <c r="G500" s="294" t="s">
        <v>114</v>
      </c>
      <c r="H500" s="300" t="s">
        <v>223</v>
      </c>
      <c r="I500" s="294" t="s">
        <v>226</v>
      </c>
      <c r="J500" s="294" t="s">
        <v>5059</v>
      </c>
      <c r="K500" s="294" t="s">
        <v>7125</v>
      </c>
      <c r="L500" s="295"/>
      <c r="M500" s="294" t="s">
        <v>4841</v>
      </c>
      <c r="N500" s="295" t="b">
        <f>IF(AND(G500:G502=DATOS!C$9,H500:H502=DATOS!B$4),ROW(G500:G502))</f>
        <v>0</v>
      </c>
      <c r="O500" s="296"/>
      <c r="P500" s="297"/>
      <c r="Q500" s="297"/>
      <c r="R500" s="297"/>
      <c r="S500" s="297"/>
      <c r="T500" s="297"/>
      <c r="U500" s="297"/>
      <c r="V500" s="297"/>
      <c r="W500" s="297"/>
      <c r="X500" s="297"/>
      <c r="Y500" s="297"/>
      <c r="Z500" s="297"/>
      <c r="AA500" s="297"/>
      <c r="AB500" s="297"/>
    </row>
    <row r="501" spans="1:28" ht="12.75">
      <c r="A501" s="298" t="s">
        <v>6461</v>
      </c>
      <c r="B501" s="294" t="s">
        <v>6462</v>
      </c>
      <c r="C501" s="45" t="s">
        <v>4767</v>
      </c>
      <c r="D501" s="45" t="s">
        <v>4798</v>
      </c>
      <c r="E501" s="299">
        <v>43164</v>
      </c>
      <c r="F501" s="294" t="s">
        <v>4768</v>
      </c>
      <c r="G501" s="294" t="s">
        <v>271</v>
      </c>
      <c r="H501" s="300" t="s">
        <v>118</v>
      </c>
      <c r="I501" s="294" t="s">
        <v>226</v>
      </c>
      <c r="J501" s="294" t="s">
        <v>4768</v>
      </c>
      <c r="K501" s="294" t="s">
        <v>7128</v>
      </c>
      <c r="L501" s="295"/>
      <c r="M501" s="295"/>
      <c r="N501" s="295" t="b">
        <f>IF(AND(G501:G503=DATOS!C$9,H501:H503=DATOS!B$4),ROW(G501:G503))</f>
        <v>0</v>
      </c>
      <c r="O501" s="296"/>
      <c r="P501" s="297"/>
      <c r="Q501" s="297"/>
      <c r="R501" s="297"/>
      <c r="S501" s="297"/>
      <c r="T501" s="297"/>
      <c r="U501" s="297"/>
      <c r="V501" s="297"/>
      <c r="W501" s="297"/>
      <c r="X501" s="297"/>
      <c r="Y501" s="297"/>
      <c r="Z501" s="297"/>
      <c r="AA501" s="297"/>
      <c r="AB501" s="297"/>
    </row>
    <row r="502" spans="1:28" ht="12.75">
      <c r="A502" s="298" t="s">
        <v>4946</v>
      </c>
      <c r="B502" s="294" t="s">
        <v>4947</v>
      </c>
      <c r="C502" s="45" t="s">
        <v>624</v>
      </c>
      <c r="D502" s="45" t="s">
        <v>4798</v>
      </c>
      <c r="E502" s="299">
        <v>43164</v>
      </c>
      <c r="F502" s="294" t="s">
        <v>4768</v>
      </c>
      <c r="G502" s="294" t="s">
        <v>271</v>
      </c>
      <c r="H502" s="300" t="s">
        <v>223</v>
      </c>
      <c r="I502" s="294" t="s">
        <v>226</v>
      </c>
      <c r="J502" s="294" t="s">
        <v>4768</v>
      </c>
      <c r="K502" s="294" t="s">
        <v>7130</v>
      </c>
      <c r="L502" s="295"/>
      <c r="M502" s="294" t="s">
        <v>4841</v>
      </c>
      <c r="N502" s="295" t="b">
        <f>IF(AND(G502:G504=DATOS!C$9,H502:H504=DATOS!B$4),ROW(G502:G504))</f>
        <v>0</v>
      </c>
      <c r="O502" s="296"/>
      <c r="P502" s="297"/>
      <c r="Q502" s="297"/>
      <c r="R502" s="297"/>
      <c r="S502" s="297"/>
      <c r="T502" s="297"/>
      <c r="U502" s="297"/>
      <c r="V502" s="297"/>
      <c r="W502" s="297"/>
      <c r="X502" s="297"/>
      <c r="Y502" s="297"/>
      <c r="Z502" s="297"/>
      <c r="AA502" s="297"/>
      <c r="AB502" s="297"/>
    </row>
    <row r="503" spans="1:28" ht="12.75">
      <c r="A503" s="298" t="s">
        <v>7134</v>
      </c>
      <c r="B503" s="294" t="s">
        <v>7135</v>
      </c>
      <c r="C503" s="45" t="s">
        <v>263</v>
      </c>
      <c r="D503" s="45" t="s">
        <v>4798</v>
      </c>
      <c r="E503" s="299">
        <v>43164</v>
      </c>
      <c r="F503" s="184" t="s">
        <v>5526</v>
      </c>
      <c r="G503" s="294" t="s">
        <v>114</v>
      </c>
      <c r="H503" s="300" t="s">
        <v>223</v>
      </c>
      <c r="I503" s="294" t="s">
        <v>226</v>
      </c>
      <c r="J503" s="184" t="s">
        <v>5526</v>
      </c>
      <c r="K503" s="294" t="s">
        <v>7137</v>
      </c>
      <c r="L503" s="295"/>
      <c r="M503" s="294" t="s">
        <v>4841</v>
      </c>
      <c r="N503" s="295" t="b">
        <f>IF(AND(G503:G505=DATOS!C$9,H503:H505=DATOS!B$4),ROW(G503:G505))</f>
        <v>0</v>
      </c>
      <c r="O503" s="296"/>
      <c r="P503" s="297"/>
      <c r="Q503" s="297"/>
      <c r="R503" s="297"/>
      <c r="S503" s="297"/>
      <c r="T503" s="297"/>
      <c r="U503" s="297"/>
      <c r="V503" s="297"/>
      <c r="W503" s="297"/>
      <c r="X503" s="297"/>
      <c r="Y503" s="297"/>
      <c r="Z503" s="297"/>
      <c r="AA503" s="297"/>
      <c r="AB503" s="297"/>
    </row>
    <row r="504" spans="1:28" ht="12.75">
      <c r="A504" s="298" t="s">
        <v>6879</v>
      </c>
      <c r="B504" s="294" t="s">
        <v>6880</v>
      </c>
      <c r="C504" s="45" t="s">
        <v>90</v>
      </c>
      <c r="D504" s="45" t="s">
        <v>4798</v>
      </c>
      <c r="E504" s="299">
        <v>43164</v>
      </c>
      <c r="F504" s="294" t="s">
        <v>4768</v>
      </c>
      <c r="G504" s="294" t="s">
        <v>114</v>
      </c>
      <c r="H504" s="300" t="s">
        <v>223</v>
      </c>
      <c r="I504" s="294" t="s">
        <v>226</v>
      </c>
      <c r="J504" s="294" t="s">
        <v>7068</v>
      </c>
      <c r="K504" s="294" t="s">
        <v>7140</v>
      </c>
      <c r="L504" s="295"/>
      <c r="M504" s="294" t="s">
        <v>6957</v>
      </c>
      <c r="N504" s="295" t="b">
        <f>IF(AND(G504:G506=DATOS!C$9,H504:H506=DATOS!B$4),ROW(G504:G506))</f>
        <v>0</v>
      </c>
      <c r="O504" s="296"/>
      <c r="P504" s="297"/>
      <c r="Q504" s="297"/>
      <c r="R504" s="297"/>
      <c r="S504" s="297"/>
      <c r="T504" s="297"/>
      <c r="U504" s="297"/>
      <c r="V504" s="297"/>
      <c r="W504" s="297"/>
      <c r="X504" s="297"/>
      <c r="Y504" s="297"/>
      <c r="Z504" s="297"/>
      <c r="AA504" s="297"/>
      <c r="AB504" s="297"/>
    </row>
    <row r="505" spans="1:28" ht="12.75">
      <c r="A505" s="298" t="s">
        <v>7141</v>
      </c>
      <c r="B505" s="294" t="s">
        <v>7142</v>
      </c>
      <c r="C505" s="45" t="s">
        <v>5086</v>
      </c>
      <c r="D505" s="45" t="s">
        <v>4743</v>
      </c>
      <c r="E505" s="299">
        <v>43165</v>
      </c>
      <c r="F505" s="294" t="s">
        <v>7143</v>
      </c>
      <c r="G505" s="294" t="s">
        <v>114</v>
      </c>
      <c r="H505" s="300" t="s">
        <v>223</v>
      </c>
      <c r="I505" s="294" t="s">
        <v>226</v>
      </c>
      <c r="J505" s="294" t="s">
        <v>7144</v>
      </c>
      <c r="K505" s="295"/>
      <c r="L505" s="295"/>
      <c r="M505" s="294" t="s">
        <v>4743</v>
      </c>
      <c r="N505" s="295" t="b">
        <f>IF(AND(G505:G507=DATOS!C$9,H505:H507=DATOS!B$4),ROW(G505:G507))</f>
        <v>0</v>
      </c>
      <c r="O505" s="296"/>
      <c r="P505" s="297"/>
      <c r="Q505" s="297"/>
      <c r="R505" s="297"/>
      <c r="S505" s="297"/>
      <c r="T505" s="297"/>
      <c r="U505" s="297"/>
      <c r="V505" s="297"/>
      <c r="W505" s="297"/>
      <c r="X505" s="297"/>
      <c r="Y505" s="297"/>
      <c r="Z505" s="297"/>
      <c r="AA505" s="297"/>
      <c r="AB505" s="297"/>
    </row>
    <row r="506" spans="1:28" ht="12.75">
      <c r="A506" s="298" t="s">
        <v>7145</v>
      </c>
      <c r="B506" s="294" t="s">
        <v>6861</v>
      </c>
      <c r="C506" s="45" t="s">
        <v>5086</v>
      </c>
      <c r="D506" s="45" t="s">
        <v>4743</v>
      </c>
      <c r="E506" s="299">
        <v>43165</v>
      </c>
      <c r="F506" s="294" t="s">
        <v>5667</v>
      </c>
      <c r="G506" s="294" t="s">
        <v>114</v>
      </c>
      <c r="H506" s="300" t="s">
        <v>223</v>
      </c>
      <c r="I506" s="294" t="s">
        <v>226</v>
      </c>
      <c r="J506" s="294" t="s">
        <v>7148</v>
      </c>
      <c r="K506" s="295"/>
      <c r="L506" s="295"/>
      <c r="M506" s="294" t="s">
        <v>4743</v>
      </c>
      <c r="N506" s="295" t="b">
        <f>IF(AND(G506:G508=DATOS!C$9,H506:H508=DATOS!B$4),ROW(G506:G508))</f>
        <v>0</v>
      </c>
      <c r="O506" s="296"/>
      <c r="P506" s="297"/>
      <c r="Q506" s="297"/>
      <c r="R506" s="297"/>
      <c r="S506" s="297"/>
      <c r="T506" s="297"/>
      <c r="U506" s="297"/>
      <c r="V506" s="297"/>
      <c r="W506" s="297"/>
      <c r="X506" s="297"/>
      <c r="Y506" s="297"/>
      <c r="Z506" s="297"/>
      <c r="AA506" s="297"/>
      <c r="AB506" s="297"/>
    </row>
    <row r="507" spans="1:28" ht="12.75">
      <c r="A507" s="298" t="s">
        <v>7149</v>
      </c>
      <c r="B507" s="294" t="s">
        <v>7150</v>
      </c>
      <c r="C507" s="45" t="s">
        <v>4784</v>
      </c>
      <c r="D507" s="45" t="s">
        <v>4743</v>
      </c>
      <c r="E507" s="299">
        <v>43165</v>
      </c>
      <c r="F507" s="294" t="s">
        <v>7151</v>
      </c>
      <c r="G507" s="294" t="s">
        <v>362</v>
      </c>
      <c r="H507" s="300" t="s">
        <v>223</v>
      </c>
      <c r="I507" s="294" t="s">
        <v>226</v>
      </c>
      <c r="J507" s="294" t="s">
        <v>4736</v>
      </c>
      <c r="K507" s="294" t="s">
        <v>7152</v>
      </c>
      <c r="L507" s="295"/>
      <c r="M507" s="294" t="s">
        <v>4743</v>
      </c>
      <c r="N507" s="295" t="b">
        <f>IF(AND(G507:G509=DATOS!C$9,H507:H509=DATOS!B$4),ROW(G507:G509))</f>
        <v>0</v>
      </c>
      <c r="O507" s="296"/>
      <c r="P507" s="297"/>
      <c r="Q507" s="297"/>
      <c r="R507" s="297"/>
      <c r="S507" s="297"/>
      <c r="T507" s="297"/>
      <c r="U507" s="297"/>
      <c r="V507" s="297"/>
      <c r="W507" s="297"/>
      <c r="X507" s="297"/>
      <c r="Y507" s="297"/>
      <c r="Z507" s="297"/>
      <c r="AA507" s="297"/>
      <c r="AB507" s="297"/>
    </row>
    <row r="508" spans="1:28" ht="12.75">
      <c r="A508" s="298" t="s">
        <v>4919</v>
      </c>
      <c r="B508" s="294" t="s">
        <v>4920</v>
      </c>
      <c r="C508" s="45" t="s">
        <v>478</v>
      </c>
      <c r="D508" s="45" t="s">
        <v>4647</v>
      </c>
      <c r="E508" s="299">
        <v>43165</v>
      </c>
      <c r="F508" s="294" t="s">
        <v>6446</v>
      </c>
      <c r="G508" s="294" t="s">
        <v>114</v>
      </c>
      <c r="H508" s="300" t="s">
        <v>223</v>
      </c>
      <c r="I508" s="294"/>
      <c r="J508" s="294" t="s">
        <v>7154</v>
      </c>
      <c r="K508" s="294" t="s">
        <v>7155</v>
      </c>
      <c r="L508" s="295"/>
      <c r="M508" s="294" t="s">
        <v>4652</v>
      </c>
      <c r="N508" s="295" t="b">
        <f>IF(AND(G508:G510=DATOS!C$9,H508:H510=DATOS!B$4),ROW(G508:G510))</f>
        <v>0</v>
      </c>
      <c r="O508" s="296"/>
      <c r="P508" s="297"/>
      <c r="Q508" s="297"/>
      <c r="R508" s="297"/>
      <c r="S508" s="297"/>
      <c r="T508" s="297"/>
      <c r="U508" s="297"/>
      <c r="V508" s="297"/>
      <c r="W508" s="297"/>
      <c r="X508" s="297"/>
      <c r="Y508" s="297"/>
      <c r="Z508" s="297"/>
      <c r="AA508" s="297"/>
      <c r="AB508" s="297"/>
    </row>
    <row r="509" spans="1:28" ht="12.75">
      <c r="A509" s="298" t="s">
        <v>4285</v>
      </c>
      <c r="B509" s="294" t="s">
        <v>5167</v>
      </c>
      <c r="C509" s="45" t="s">
        <v>942</v>
      </c>
      <c r="D509" s="45" t="s">
        <v>4647</v>
      </c>
      <c r="E509" s="299">
        <v>43165</v>
      </c>
      <c r="F509" s="294" t="s">
        <v>7157</v>
      </c>
      <c r="G509" s="294" t="s">
        <v>271</v>
      </c>
      <c r="H509" s="300" t="s">
        <v>223</v>
      </c>
      <c r="I509" s="294"/>
      <c r="J509" s="294" t="s">
        <v>7157</v>
      </c>
      <c r="K509" s="294" t="s">
        <v>7158</v>
      </c>
      <c r="L509" s="295"/>
      <c r="M509" s="294" t="s">
        <v>4652</v>
      </c>
      <c r="N509" s="295" t="b">
        <f>IF(AND(G509:G511=DATOS!C$9,H509:H511=DATOS!B$4),ROW(G509:G511))</f>
        <v>0</v>
      </c>
      <c r="O509" s="296"/>
      <c r="P509" s="297"/>
      <c r="Q509" s="297"/>
      <c r="R509" s="297"/>
      <c r="S509" s="297"/>
      <c r="T509" s="297"/>
      <c r="U509" s="297"/>
      <c r="V509" s="297"/>
      <c r="W509" s="297"/>
      <c r="X509" s="297"/>
      <c r="Y509" s="297"/>
      <c r="Z509" s="297"/>
      <c r="AA509" s="297"/>
      <c r="AB509" s="297"/>
    </row>
    <row r="510" spans="1:28" ht="12.75">
      <c r="A510" s="298" t="s">
        <v>7161</v>
      </c>
      <c r="B510" s="294" t="s">
        <v>7162</v>
      </c>
      <c r="C510" s="45" t="s">
        <v>263</v>
      </c>
      <c r="D510" s="45" t="s">
        <v>4647</v>
      </c>
      <c r="E510" s="299">
        <v>43165</v>
      </c>
      <c r="F510" s="294" t="s">
        <v>5065</v>
      </c>
      <c r="G510" s="294" t="s">
        <v>114</v>
      </c>
      <c r="H510" s="300" t="s">
        <v>223</v>
      </c>
      <c r="I510" s="294"/>
      <c r="J510" s="294" t="s">
        <v>6446</v>
      </c>
      <c r="K510" s="294" t="s">
        <v>7164</v>
      </c>
      <c r="L510" s="295"/>
      <c r="M510" s="295"/>
      <c r="N510" s="295" t="b">
        <f>IF(AND(G510:G512=DATOS!C$9,H510:H512=DATOS!B$4),ROW(G510:G512))</f>
        <v>0</v>
      </c>
      <c r="O510" s="296"/>
      <c r="P510" s="297"/>
      <c r="Q510" s="297"/>
      <c r="R510" s="297"/>
      <c r="S510" s="297"/>
      <c r="T510" s="297"/>
      <c r="U510" s="297"/>
      <c r="V510" s="297"/>
      <c r="W510" s="297"/>
      <c r="X510" s="297"/>
      <c r="Y510" s="297"/>
      <c r="Z510" s="297"/>
      <c r="AA510" s="297"/>
      <c r="AB510" s="297"/>
    </row>
    <row r="511" spans="1:28" ht="12.75">
      <c r="A511" s="298" t="s">
        <v>7166</v>
      </c>
      <c r="B511" s="294" t="s">
        <v>7167</v>
      </c>
      <c r="C511" s="45" t="s">
        <v>263</v>
      </c>
      <c r="D511" s="45" t="s">
        <v>6964</v>
      </c>
      <c r="E511" s="299">
        <v>43165</v>
      </c>
      <c r="F511" s="294" t="s">
        <v>7168</v>
      </c>
      <c r="G511" s="294" t="s">
        <v>114</v>
      </c>
      <c r="H511" s="300" t="s">
        <v>223</v>
      </c>
      <c r="I511" s="294" t="s">
        <v>226</v>
      </c>
      <c r="J511" s="294" t="s">
        <v>7170</v>
      </c>
      <c r="K511" s="294" t="s">
        <v>7171</v>
      </c>
      <c r="L511" s="295"/>
      <c r="M511" s="294" t="s">
        <v>6957</v>
      </c>
      <c r="N511" s="295" t="b">
        <f>IF(AND(G511:G513=DATOS!C$9,H511:H513=DATOS!B$4),ROW(G511:G513))</f>
        <v>0</v>
      </c>
      <c r="O511" s="296"/>
      <c r="P511" s="297"/>
      <c r="Q511" s="297"/>
      <c r="R511" s="297"/>
      <c r="S511" s="297"/>
      <c r="T511" s="297"/>
      <c r="U511" s="297"/>
      <c r="V511" s="297"/>
      <c r="W511" s="297"/>
      <c r="X511" s="297"/>
      <c r="Y511" s="297"/>
      <c r="Z511" s="297"/>
      <c r="AA511" s="297"/>
      <c r="AB511" s="297"/>
    </row>
    <row r="512" spans="1:28" ht="12.75">
      <c r="A512" s="298" t="s">
        <v>7174</v>
      </c>
      <c r="B512" s="294" t="s">
        <v>7175</v>
      </c>
      <c r="C512" s="45" t="s">
        <v>216</v>
      </c>
      <c r="D512" s="45" t="s">
        <v>4798</v>
      </c>
      <c r="E512" s="299">
        <v>43165</v>
      </c>
      <c r="F512" s="294" t="s">
        <v>7176</v>
      </c>
      <c r="G512" s="294" t="s">
        <v>222</v>
      </c>
      <c r="H512" s="300" t="s">
        <v>223</v>
      </c>
      <c r="I512" s="294" t="s">
        <v>226</v>
      </c>
      <c r="J512" s="294" t="s">
        <v>7176</v>
      </c>
      <c r="K512" s="294" t="s">
        <v>7177</v>
      </c>
      <c r="L512" s="295"/>
      <c r="M512" s="294" t="s">
        <v>4841</v>
      </c>
      <c r="N512" s="295" t="b">
        <f>IF(AND(G512:G514=DATOS!C$9,H512:H514=DATOS!B$4),ROW(G512:G514))</f>
        <v>0</v>
      </c>
      <c r="O512" s="296"/>
      <c r="P512" s="297"/>
      <c r="Q512" s="297"/>
      <c r="R512" s="297"/>
      <c r="S512" s="297"/>
      <c r="T512" s="297"/>
      <c r="U512" s="297"/>
      <c r="V512" s="297"/>
      <c r="W512" s="297"/>
      <c r="X512" s="297"/>
      <c r="Y512" s="297"/>
      <c r="Z512" s="297"/>
      <c r="AA512" s="297"/>
      <c r="AB512" s="297"/>
    </row>
    <row r="513" spans="1:28" ht="12.75">
      <c r="A513" s="298" t="s">
        <v>5474</v>
      </c>
      <c r="B513" s="294" t="s">
        <v>5475</v>
      </c>
      <c r="C513" s="45" t="s">
        <v>263</v>
      </c>
      <c r="D513" s="45" t="s">
        <v>4798</v>
      </c>
      <c r="E513" s="299">
        <v>43165</v>
      </c>
      <c r="F513" s="294" t="s">
        <v>7179</v>
      </c>
      <c r="G513" s="294" t="s">
        <v>4846</v>
      </c>
      <c r="H513" s="300" t="s">
        <v>223</v>
      </c>
      <c r="I513" s="294" t="s">
        <v>226</v>
      </c>
      <c r="J513" s="294" t="s">
        <v>7179</v>
      </c>
      <c r="K513" s="294" t="s">
        <v>7180</v>
      </c>
      <c r="L513" s="295"/>
      <c r="M513" s="294" t="s">
        <v>4841</v>
      </c>
      <c r="N513" s="295" t="b">
        <f>IF(AND(G513:G515=DATOS!C$9,H513:H515=DATOS!B$4),ROW(G513:G515))</f>
        <v>0</v>
      </c>
      <c r="O513" s="296"/>
      <c r="P513" s="297"/>
      <c r="Q513" s="297"/>
      <c r="R513" s="297"/>
      <c r="S513" s="297"/>
      <c r="T513" s="297"/>
      <c r="U513" s="297"/>
      <c r="V513" s="297"/>
      <c r="W513" s="297"/>
      <c r="X513" s="297"/>
      <c r="Y513" s="297"/>
      <c r="Z513" s="297"/>
      <c r="AA513" s="297"/>
      <c r="AB513" s="297"/>
    </row>
    <row r="514" spans="1:28" ht="12.75">
      <c r="A514" s="298" t="s">
        <v>5707</v>
      </c>
      <c r="B514" s="294" t="s">
        <v>5708</v>
      </c>
      <c r="C514" s="45" t="s">
        <v>4767</v>
      </c>
      <c r="D514" s="45" t="s">
        <v>4798</v>
      </c>
      <c r="E514" s="299">
        <v>43165</v>
      </c>
      <c r="F514" s="294" t="s">
        <v>7184</v>
      </c>
      <c r="G514" s="294" t="s">
        <v>114</v>
      </c>
      <c r="H514" s="300" t="s">
        <v>223</v>
      </c>
      <c r="I514" s="294" t="s">
        <v>226</v>
      </c>
      <c r="J514" s="294" t="s">
        <v>7184</v>
      </c>
      <c r="K514" s="294" t="s">
        <v>5463</v>
      </c>
      <c r="L514" s="295"/>
      <c r="M514" s="294" t="s">
        <v>4841</v>
      </c>
      <c r="N514" s="295" t="b">
        <f>IF(AND(G514:G516=DATOS!C$9,H514:H516=DATOS!B$4),ROW(G514:G516))</f>
        <v>0</v>
      </c>
      <c r="O514" s="296"/>
      <c r="P514" s="297"/>
      <c r="Q514" s="297"/>
      <c r="R514" s="297"/>
      <c r="S514" s="297"/>
      <c r="T514" s="297"/>
      <c r="U514" s="297"/>
      <c r="V514" s="297"/>
      <c r="W514" s="297"/>
      <c r="X514" s="297"/>
      <c r="Y514" s="297"/>
      <c r="Z514" s="297"/>
      <c r="AA514" s="297"/>
      <c r="AB514" s="297"/>
    </row>
    <row r="515" spans="1:28" ht="12.75">
      <c r="A515" s="298" t="s">
        <v>7186</v>
      </c>
      <c r="B515" s="294" t="s">
        <v>5223</v>
      </c>
      <c r="C515" s="45" t="s">
        <v>5086</v>
      </c>
      <c r="D515" s="45" t="s">
        <v>4798</v>
      </c>
      <c r="E515" s="299">
        <v>43165</v>
      </c>
      <c r="F515" s="294" t="s">
        <v>7188</v>
      </c>
      <c r="G515" s="294" t="s">
        <v>271</v>
      </c>
      <c r="H515" s="300" t="s">
        <v>118</v>
      </c>
      <c r="I515" s="294" t="s">
        <v>226</v>
      </c>
      <c r="J515" s="294" t="s">
        <v>7188</v>
      </c>
      <c r="K515" s="295"/>
      <c r="L515" s="295"/>
      <c r="M515" s="295"/>
      <c r="N515" s="295" t="b">
        <f>IF(AND(G515:G517=DATOS!C$9,H515:H517=DATOS!B$4),ROW(G515:G517))</f>
        <v>0</v>
      </c>
      <c r="O515" s="296"/>
      <c r="P515" s="297"/>
      <c r="Q515" s="297"/>
      <c r="R515" s="297"/>
      <c r="S515" s="297"/>
      <c r="T515" s="297"/>
      <c r="U515" s="297"/>
      <c r="V515" s="297"/>
      <c r="W515" s="297"/>
      <c r="X515" s="297"/>
      <c r="Y515" s="297"/>
      <c r="Z515" s="297"/>
      <c r="AA515" s="297"/>
      <c r="AB515" s="297"/>
    </row>
    <row r="516" spans="1:28" ht="12.75">
      <c r="A516" s="298" t="s">
        <v>4827</v>
      </c>
      <c r="B516" s="294" t="s">
        <v>4828</v>
      </c>
      <c r="C516" s="45" t="s">
        <v>263</v>
      </c>
      <c r="D516" s="45" t="s">
        <v>4798</v>
      </c>
      <c r="E516" s="299">
        <v>43165</v>
      </c>
      <c r="F516" s="294" t="s">
        <v>7192</v>
      </c>
      <c r="G516" s="294" t="s">
        <v>271</v>
      </c>
      <c r="H516" s="300" t="s">
        <v>118</v>
      </c>
      <c r="I516" s="294" t="s">
        <v>226</v>
      </c>
      <c r="J516" s="294" t="s">
        <v>7192</v>
      </c>
      <c r="K516" s="295"/>
      <c r="L516" s="295"/>
      <c r="M516" s="295"/>
      <c r="N516" s="295" t="b">
        <f>IF(AND(G516:G518=DATOS!C$9,H516:H518=DATOS!B$4),ROW(G516:G518))</f>
        <v>0</v>
      </c>
      <c r="O516" s="296"/>
      <c r="P516" s="297"/>
      <c r="Q516" s="297"/>
      <c r="R516" s="297"/>
      <c r="S516" s="297"/>
      <c r="T516" s="297"/>
      <c r="U516" s="297"/>
      <c r="V516" s="297"/>
      <c r="W516" s="297"/>
      <c r="X516" s="297"/>
      <c r="Y516" s="297"/>
      <c r="Z516" s="297"/>
      <c r="AA516" s="297"/>
      <c r="AB516" s="297"/>
    </row>
    <row r="517" spans="1:28" ht="12.75">
      <c r="A517" s="298" t="s">
        <v>6458</v>
      </c>
      <c r="B517" s="294" t="s">
        <v>6017</v>
      </c>
      <c r="C517" s="45" t="s">
        <v>478</v>
      </c>
      <c r="D517" s="45" t="s">
        <v>4743</v>
      </c>
      <c r="E517" s="299">
        <v>43166</v>
      </c>
      <c r="F517" s="294" t="s">
        <v>7196</v>
      </c>
      <c r="G517" s="294" t="s">
        <v>114</v>
      </c>
      <c r="H517" s="300" t="s">
        <v>223</v>
      </c>
      <c r="I517" s="294" t="s">
        <v>226</v>
      </c>
      <c r="J517" s="294" t="s">
        <v>7197</v>
      </c>
      <c r="K517" s="294" t="s">
        <v>7198</v>
      </c>
      <c r="L517" s="295"/>
      <c r="M517" s="294" t="s">
        <v>4743</v>
      </c>
      <c r="N517" s="295" t="b">
        <f>IF(AND(G517:G519=DATOS!C$9,H517:H519=DATOS!B$4),ROW(G517:G519))</f>
        <v>0</v>
      </c>
      <c r="O517" s="296"/>
      <c r="P517" s="297"/>
      <c r="Q517" s="297"/>
      <c r="R517" s="297"/>
      <c r="S517" s="297"/>
      <c r="T517" s="297"/>
      <c r="U517" s="297"/>
      <c r="V517" s="297"/>
      <c r="W517" s="297"/>
      <c r="X517" s="297"/>
      <c r="Y517" s="297"/>
      <c r="Z517" s="297"/>
      <c r="AA517" s="297"/>
      <c r="AB517" s="297"/>
    </row>
    <row r="518" spans="1:28" ht="12.75">
      <c r="A518" s="298" t="s">
        <v>6458</v>
      </c>
      <c r="B518" s="294" t="s">
        <v>6017</v>
      </c>
      <c r="C518" s="45" t="s">
        <v>478</v>
      </c>
      <c r="D518" s="45" t="s">
        <v>4743</v>
      </c>
      <c r="E518" s="299">
        <v>43166</v>
      </c>
      <c r="F518" s="294" t="s">
        <v>5667</v>
      </c>
      <c r="G518" s="294" t="s">
        <v>114</v>
      </c>
      <c r="H518" s="300" t="s">
        <v>223</v>
      </c>
      <c r="I518" s="294" t="s">
        <v>226</v>
      </c>
      <c r="J518" s="294" t="s">
        <v>4710</v>
      </c>
      <c r="K518" s="294" t="s">
        <v>7200</v>
      </c>
      <c r="L518" s="295"/>
      <c r="M518" s="294" t="s">
        <v>4743</v>
      </c>
      <c r="N518" s="295" t="b">
        <f>IF(AND(G518:G520=DATOS!C$9,H518:H520=DATOS!B$4),ROW(G518:G520))</f>
        <v>0</v>
      </c>
      <c r="O518" s="296"/>
      <c r="P518" s="297"/>
      <c r="Q518" s="297"/>
      <c r="R518" s="297"/>
      <c r="S518" s="297"/>
      <c r="T518" s="297"/>
      <c r="U518" s="297"/>
      <c r="V518" s="297"/>
      <c r="W518" s="297"/>
      <c r="X518" s="297"/>
      <c r="Y518" s="297"/>
      <c r="Z518" s="297"/>
      <c r="AA518" s="297"/>
      <c r="AB518" s="297"/>
    </row>
    <row r="519" spans="1:28" ht="12.75">
      <c r="A519" s="298" t="s">
        <v>6920</v>
      </c>
      <c r="B519" s="294" t="s">
        <v>6921</v>
      </c>
      <c r="C519" s="45" t="s">
        <v>263</v>
      </c>
      <c r="D519" s="45" t="s">
        <v>4743</v>
      </c>
      <c r="E519" s="299">
        <v>43166</v>
      </c>
      <c r="F519" s="294" t="s">
        <v>5667</v>
      </c>
      <c r="G519" s="294" t="s">
        <v>114</v>
      </c>
      <c r="H519" s="300" t="s">
        <v>223</v>
      </c>
      <c r="I519" s="294" t="s">
        <v>226</v>
      </c>
      <c r="J519" s="295"/>
      <c r="K519" s="294" t="s">
        <v>7203</v>
      </c>
      <c r="L519" s="295"/>
      <c r="M519" s="294" t="s">
        <v>4743</v>
      </c>
      <c r="N519" s="295" t="b">
        <f>IF(AND(G519:G521=DATOS!C$9,H519:H521=DATOS!B$4),ROW(G519:G521))</f>
        <v>0</v>
      </c>
      <c r="O519" s="296"/>
      <c r="P519" s="297"/>
      <c r="Q519" s="297"/>
      <c r="R519" s="297"/>
      <c r="S519" s="297"/>
      <c r="T519" s="297"/>
      <c r="U519" s="297"/>
      <c r="V519" s="297"/>
      <c r="W519" s="297"/>
      <c r="X519" s="297"/>
      <c r="Y519" s="297"/>
      <c r="Z519" s="297"/>
      <c r="AA519" s="297"/>
      <c r="AB519" s="297"/>
    </row>
    <row r="520" spans="1:28" ht="12.75">
      <c r="A520" s="298" t="s">
        <v>7205</v>
      </c>
      <c r="B520" s="294" t="s">
        <v>7206</v>
      </c>
      <c r="C520" s="45" t="s">
        <v>263</v>
      </c>
      <c r="D520" s="45" t="s">
        <v>4743</v>
      </c>
      <c r="E520" s="299">
        <v>43166</v>
      </c>
      <c r="F520" s="294" t="s">
        <v>4762</v>
      </c>
      <c r="G520" s="294" t="s">
        <v>271</v>
      </c>
      <c r="H520" s="300" t="s">
        <v>118</v>
      </c>
      <c r="I520" s="294" t="s">
        <v>226</v>
      </c>
      <c r="J520" s="294" t="s">
        <v>5076</v>
      </c>
      <c r="K520" s="294" t="s">
        <v>7207</v>
      </c>
      <c r="L520" s="295"/>
      <c r="M520" s="294" t="s">
        <v>4743</v>
      </c>
      <c r="N520" s="295" t="b">
        <f>IF(AND(G520:G522=DATOS!C$9,H520:H522=DATOS!B$4),ROW(G520:G522))</f>
        <v>0</v>
      </c>
      <c r="O520" s="296"/>
      <c r="P520" s="297"/>
      <c r="Q520" s="297"/>
      <c r="R520" s="297"/>
      <c r="S520" s="297"/>
      <c r="T520" s="297"/>
      <c r="U520" s="297"/>
      <c r="V520" s="297"/>
      <c r="W520" s="297"/>
      <c r="X520" s="297"/>
      <c r="Y520" s="297"/>
      <c r="Z520" s="297"/>
      <c r="AA520" s="297"/>
      <c r="AB520" s="297"/>
    </row>
    <row r="521" spans="1:28" ht="12.75">
      <c r="A521" s="298" t="s">
        <v>7210</v>
      </c>
      <c r="B521" s="294" t="s">
        <v>7211</v>
      </c>
      <c r="C521" s="45" t="s">
        <v>624</v>
      </c>
      <c r="D521" s="45" t="s">
        <v>4647</v>
      </c>
      <c r="E521" s="299">
        <v>43166</v>
      </c>
      <c r="F521" s="294" t="s">
        <v>7168</v>
      </c>
      <c r="G521" s="294" t="s">
        <v>114</v>
      </c>
      <c r="H521" s="300" t="s">
        <v>118</v>
      </c>
      <c r="I521" s="294"/>
      <c r="J521" s="294" t="s">
        <v>7212</v>
      </c>
      <c r="K521" s="294" t="s">
        <v>7213</v>
      </c>
      <c r="L521" s="295"/>
      <c r="M521" s="295"/>
      <c r="N521" s="295" t="b">
        <f>IF(AND(G521:G523=DATOS!C$9,H521:H523=DATOS!B$4),ROW(G521:G523))</f>
        <v>0</v>
      </c>
      <c r="O521" s="296"/>
      <c r="P521" s="297"/>
      <c r="Q521" s="297"/>
      <c r="R521" s="297"/>
      <c r="S521" s="297"/>
      <c r="T521" s="297"/>
      <c r="U521" s="297"/>
      <c r="V521" s="297"/>
      <c r="W521" s="297"/>
      <c r="X521" s="297"/>
      <c r="Y521" s="297"/>
      <c r="Z521" s="297"/>
      <c r="AA521" s="297"/>
      <c r="AB521" s="297"/>
    </row>
    <row r="522" spans="1:28" ht="12.75">
      <c r="A522" s="298" t="s">
        <v>7117</v>
      </c>
      <c r="B522" s="294" t="s">
        <v>7118</v>
      </c>
      <c r="C522" s="45" t="s">
        <v>263</v>
      </c>
      <c r="D522" s="45" t="s">
        <v>4647</v>
      </c>
      <c r="E522" s="299">
        <v>43166</v>
      </c>
      <c r="F522" s="294" t="s">
        <v>7168</v>
      </c>
      <c r="G522" s="294" t="s">
        <v>271</v>
      </c>
      <c r="H522" s="300" t="s">
        <v>118</v>
      </c>
      <c r="I522" s="294"/>
      <c r="J522" s="294" t="s">
        <v>5038</v>
      </c>
      <c r="K522" s="294" t="s">
        <v>7216</v>
      </c>
      <c r="L522" s="295"/>
      <c r="M522" s="294" t="s">
        <v>4652</v>
      </c>
      <c r="N522" s="295" t="b">
        <f>IF(AND(G522:G524=DATOS!C$9,H522:H524=DATOS!B$4),ROW(G522:G524))</f>
        <v>0</v>
      </c>
      <c r="O522" s="296"/>
      <c r="P522" s="297"/>
      <c r="Q522" s="297"/>
      <c r="R522" s="297"/>
      <c r="S522" s="297"/>
      <c r="T522" s="297"/>
      <c r="U522" s="297"/>
      <c r="V522" s="297"/>
      <c r="W522" s="297"/>
      <c r="X522" s="297"/>
      <c r="Y522" s="297"/>
      <c r="Z522" s="297"/>
      <c r="AA522" s="297"/>
      <c r="AB522" s="297"/>
    </row>
    <row r="523" spans="1:28" ht="12.75">
      <c r="A523" s="298" t="s">
        <v>7217</v>
      </c>
      <c r="B523" s="294" t="s">
        <v>7218</v>
      </c>
      <c r="C523" s="45" t="s">
        <v>6642</v>
      </c>
      <c r="D523" s="45" t="s">
        <v>4647</v>
      </c>
      <c r="E523" s="299">
        <v>43166</v>
      </c>
      <c r="F523" s="294" t="s">
        <v>6176</v>
      </c>
      <c r="G523" s="294" t="s">
        <v>362</v>
      </c>
      <c r="H523" s="300" t="s">
        <v>118</v>
      </c>
      <c r="I523" s="294"/>
      <c r="J523" s="294" t="s">
        <v>6176</v>
      </c>
      <c r="K523" s="294" t="s">
        <v>6176</v>
      </c>
      <c r="L523" s="295"/>
      <c r="M523" s="294" t="s">
        <v>4652</v>
      </c>
      <c r="N523" s="295" t="b">
        <f>IF(AND(G523:G525=DATOS!C$9,H523:H525=DATOS!B$4),ROW(G523:G525))</f>
        <v>0</v>
      </c>
      <c r="O523" s="296"/>
      <c r="P523" s="297"/>
      <c r="Q523" s="297"/>
      <c r="R523" s="297"/>
      <c r="S523" s="297"/>
      <c r="T523" s="297"/>
      <c r="U523" s="297"/>
      <c r="V523" s="297"/>
      <c r="W523" s="297"/>
      <c r="X523" s="297"/>
      <c r="Y523" s="297"/>
      <c r="Z523" s="297"/>
      <c r="AA523" s="297"/>
      <c r="AB523" s="297"/>
    </row>
    <row r="524" spans="1:28" ht="12.75">
      <c r="A524" s="298" t="s">
        <v>7220</v>
      </c>
      <c r="B524" s="294" t="s">
        <v>7221</v>
      </c>
      <c r="C524" s="45" t="s">
        <v>263</v>
      </c>
      <c r="D524" s="45" t="s">
        <v>4647</v>
      </c>
      <c r="E524" s="299">
        <v>43166</v>
      </c>
      <c r="F524" s="294" t="s">
        <v>5065</v>
      </c>
      <c r="G524" s="294" t="s">
        <v>114</v>
      </c>
      <c r="H524" s="300" t="s">
        <v>223</v>
      </c>
      <c r="I524" s="294"/>
      <c r="J524" s="294" t="s">
        <v>5065</v>
      </c>
      <c r="K524" s="294" t="s">
        <v>7223</v>
      </c>
      <c r="L524" s="295"/>
      <c r="M524" s="294" t="s">
        <v>4652</v>
      </c>
      <c r="N524" s="295" t="b">
        <f>IF(AND(G524:G526=DATOS!C$9,H524:H526=DATOS!B$4),ROW(G524:G526))</f>
        <v>0</v>
      </c>
      <c r="O524" s="296"/>
      <c r="P524" s="297"/>
      <c r="Q524" s="297"/>
      <c r="R524" s="297"/>
      <c r="S524" s="297"/>
      <c r="T524" s="297"/>
      <c r="U524" s="297"/>
      <c r="V524" s="297"/>
      <c r="W524" s="297"/>
      <c r="X524" s="297"/>
      <c r="Y524" s="297"/>
      <c r="Z524" s="297"/>
      <c r="AA524" s="297"/>
      <c r="AB524" s="297"/>
    </row>
    <row r="525" spans="1:28" ht="12.75">
      <c r="A525" s="298" t="s">
        <v>6572</v>
      </c>
      <c r="B525" s="294" t="s">
        <v>6573</v>
      </c>
      <c r="C525" s="45" t="s">
        <v>263</v>
      </c>
      <c r="D525" s="45" t="s">
        <v>4647</v>
      </c>
      <c r="E525" s="299">
        <v>43166</v>
      </c>
      <c r="F525" s="294" t="s">
        <v>5065</v>
      </c>
      <c r="G525" s="294" t="s">
        <v>114</v>
      </c>
      <c r="H525" s="300" t="s">
        <v>223</v>
      </c>
      <c r="I525" s="294"/>
      <c r="J525" s="294" t="s">
        <v>5065</v>
      </c>
      <c r="K525" s="294" t="s">
        <v>7171</v>
      </c>
      <c r="L525" s="295"/>
      <c r="M525" s="294" t="s">
        <v>4652</v>
      </c>
      <c r="N525" s="295" t="b">
        <f>IF(AND(G525:G527=DATOS!C$9,H525:H527=DATOS!B$4),ROW(G525:G527))</f>
        <v>0</v>
      </c>
      <c r="O525" s="296"/>
      <c r="P525" s="297"/>
      <c r="Q525" s="297"/>
      <c r="R525" s="297"/>
      <c r="S525" s="297"/>
      <c r="T525" s="297"/>
      <c r="U525" s="297"/>
      <c r="V525" s="297"/>
      <c r="W525" s="297"/>
      <c r="X525" s="297"/>
      <c r="Y525" s="297"/>
      <c r="Z525" s="297"/>
      <c r="AA525" s="297"/>
      <c r="AB525" s="297"/>
    </row>
    <row r="526" spans="1:28" ht="12.75">
      <c r="A526" s="298" t="s">
        <v>6088</v>
      </c>
      <c r="B526" s="294" t="s">
        <v>5884</v>
      </c>
      <c r="C526" s="45" t="s">
        <v>942</v>
      </c>
      <c r="D526" s="45" t="s">
        <v>4647</v>
      </c>
      <c r="E526" s="299">
        <v>43166</v>
      </c>
      <c r="F526" s="294" t="s">
        <v>7229</v>
      </c>
      <c r="G526" s="294" t="s">
        <v>271</v>
      </c>
      <c r="H526" s="300" t="s">
        <v>223</v>
      </c>
      <c r="I526" s="294"/>
      <c r="J526" s="294" t="s">
        <v>7230</v>
      </c>
      <c r="K526" s="294" t="s">
        <v>7231</v>
      </c>
      <c r="L526" s="295"/>
      <c r="M526" s="294" t="s">
        <v>4652</v>
      </c>
      <c r="N526" s="295" t="b">
        <f>IF(AND(G526:G528=DATOS!C$9,H526:H528=DATOS!B$4),ROW(G526:G528))</f>
        <v>0</v>
      </c>
      <c r="O526" s="296"/>
      <c r="P526" s="297"/>
      <c r="Q526" s="297"/>
      <c r="R526" s="297"/>
      <c r="S526" s="297"/>
      <c r="T526" s="297"/>
      <c r="U526" s="297"/>
      <c r="V526" s="297"/>
      <c r="W526" s="297"/>
      <c r="X526" s="297"/>
      <c r="Y526" s="297"/>
      <c r="Z526" s="297"/>
      <c r="AA526" s="297"/>
      <c r="AB526" s="297"/>
    </row>
    <row r="527" spans="1:28" ht="12.75">
      <c r="A527" s="298" t="s">
        <v>7232</v>
      </c>
      <c r="B527" s="294" t="s">
        <v>5084</v>
      </c>
      <c r="C527" s="45" t="s">
        <v>5086</v>
      </c>
      <c r="D527" s="45" t="s">
        <v>6964</v>
      </c>
      <c r="E527" s="299">
        <v>43166</v>
      </c>
      <c r="F527" s="294" t="s">
        <v>7235</v>
      </c>
      <c r="G527" s="294" t="s">
        <v>114</v>
      </c>
      <c r="H527" s="300" t="s">
        <v>223</v>
      </c>
      <c r="I527" s="294" t="s">
        <v>226</v>
      </c>
      <c r="J527" s="295"/>
      <c r="K527" s="294" t="s">
        <v>7237</v>
      </c>
      <c r="L527" s="295"/>
      <c r="M527" s="294" t="s">
        <v>6957</v>
      </c>
      <c r="N527" s="295" t="b">
        <f>IF(AND(G527:G529=DATOS!C$9,H527:H529=DATOS!B$4),ROW(G527:G529))</f>
        <v>0</v>
      </c>
      <c r="O527" s="296"/>
      <c r="P527" s="297"/>
      <c r="Q527" s="297"/>
      <c r="R527" s="297"/>
      <c r="S527" s="297"/>
      <c r="T527" s="297"/>
      <c r="U527" s="297"/>
      <c r="V527" s="297"/>
      <c r="W527" s="297"/>
      <c r="X527" s="297"/>
      <c r="Y527" s="297"/>
      <c r="Z527" s="297"/>
      <c r="AA527" s="297"/>
      <c r="AB527" s="297"/>
    </row>
    <row r="528" spans="1:28" ht="12.75">
      <c r="A528" s="298" t="s">
        <v>7239</v>
      </c>
      <c r="B528" s="294" t="s">
        <v>7240</v>
      </c>
      <c r="C528" s="45" t="s">
        <v>414</v>
      </c>
      <c r="D528" s="45" t="s">
        <v>6964</v>
      </c>
      <c r="E528" s="299">
        <v>43166</v>
      </c>
      <c r="F528" s="294" t="s">
        <v>5667</v>
      </c>
      <c r="G528" s="294" t="s">
        <v>114</v>
      </c>
      <c r="H528" s="300" t="s">
        <v>118</v>
      </c>
      <c r="I528" s="294" t="s">
        <v>226</v>
      </c>
      <c r="J528" s="294" t="s">
        <v>7241</v>
      </c>
      <c r="K528" s="295"/>
      <c r="L528" s="295"/>
      <c r="M528" s="295"/>
      <c r="N528" s="295" t="b">
        <f>IF(AND(G528:G530=DATOS!C$9,H528:H530=DATOS!B$4),ROW(G528:G530))</f>
        <v>0</v>
      </c>
      <c r="O528" s="296"/>
      <c r="P528" s="297"/>
      <c r="Q528" s="297"/>
      <c r="R528" s="297"/>
      <c r="S528" s="297"/>
      <c r="T528" s="297"/>
      <c r="U528" s="297"/>
      <c r="V528" s="297"/>
      <c r="W528" s="297"/>
      <c r="X528" s="297"/>
      <c r="Y528" s="297"/>
      <c r="Z528" s="297"/>
      <c r="AA528" s="297"/>
      <c r="AB528" s="297"/>
    </row>
    <row r="529" spans="1:28" ht="12.75">
      <c r="A529" s="298" t="s">
        <v>5063</v>
      </c>
      <c r="B529" s="294" t="s">
        <v>4833</v>
      </c>
      <c r="C529" s="45" t="s">
        <v>216</v>
      </c>
      <c r="D529" s="45" t="s">
        <v>4798</v>
      </c>
      <c r="E529" s="299">
        <v>43166</v>
      </c>
      <c r="F529" s="294" t="s">
        <v>4768</v>
      </c>
      <c r="G529" s="294" t="s">
        <v>271</v>
      </c>
      <c r="H529" s="300" t="s">
        <v>223</v>
      </c>
      <c r="I529" s="294" t="s">
        <v>226</v>
      </c>
      <c r="J529" s="294" t="s">
        <v>4768</v>
      </c>
      <c r="K529" s="294" t="s">
        <v>7245</v>
      </c>
      <c r="L529" s="295"/>
      <c r="M529" s="294" t="s">
        <v>4841</v>
      </c>
      <c r="N529" s="295" t="b">
        <f>IF(AND(G529:G531=DATOS!C$9,H529:H531=DATOS!B$4),ROW(G529:G531))</f>
        <v>0</v>
      </c>
      <c r="O529" s="296"/>
      <c r="P529" s="297"/>
      <c r="Q529" s="297"/>
      <c r="R529" s="297"/>
      <c r="S529" s="297"/>
      <c r="T529" s="297"/>
      <c r="U529" s="297"/>
      <c r="V529" s="297"/>
      <c r="W529" s="297"/>
      <c r="X529" s="297"/>
      <c r="Y529" s="297"/>
      <c r="Z529" s="297"/>
      <c r="AA529" s="297"/>
      <c r="AB529" s="297"/>
    </row>
    <row r="530" spans="1:28" ht="12.75">
      <c r="A530" s="298" t="s">
        <v>6905</v>
      </c>
      <c r="B530" s="294" t="s">
        <v>5084</v>
      </c>
      <c r="C530" s="45" t="s">
        <v>5086</v>
      </c>
      <c r="D530" s="45" t="s">
        <v>4798</v>
      </c>
      <c r="E530" s="299">
        <v>43166</v>
      </c>
      <c r="F530" s="294" t="s">
        <v>7011</v>
      </c>
      <c r="G530" s="294" t="s">
        <v>222</v>
      </c>
      <c r="H530" s="300" t="s">
        <v>223</v>
      </c>
      <c r="I530" s="294" t="s">
        <v>226</v>
      </c>
      <c r="J530" s="294" t="s">
        <v>7249</v>
      </c>
      <c r="K530" s="294" t="s">
        <v>7250</v>
      </c>
      <c r="L530" s="295"/>
      <c r="M530" s="294" t="s">
        <v>4841</v>
      </c>
      <c r="N530" s="295" t="b">
        <f>IF(AND(G530:G532=DATOS!C$9,H530:H532=DATOS!B$4),ROW(G530:G532))</f>
        <v>0</v>
      </c>
      <c r="O530" s="296"/>
      <c r="P530" s="297"/>
      <c r="Q530" s="297"/>
      <c r="R530" s="297"/>
      <c r="S530" s="297"/>
      <c r="T530" s="297"/>
      <c r="U530" s="297"/>
      <c r="V530" s="359"/>
      <c r="W530" s="359"/>
      <c r="X530" s="297"/>
      <c r="Y530" s="297"/>
      <c r="Z530" s="297"/>
      <c r="AA530" s="297"/>
      <c r="AB530" s="297"/>
    </row>
    <row r="531" spans="1:28" ht="12.75">
      <c r="A531" s="298" t="s">
        <v>7117</v>
      </c>
      <c r="B531" s="294" t="s">
        <v>7211</v>
      </c>
      <c r="C531" s="45" t="s">
        <v>263</v>
      </c>
      <c r="D531" s="45" t="s">
        <v>4798</v>
      </c>
      <c r="E531" s="299">
        <v>43166</v>
      </c>
      <c r="F531" s="294" t="s">
        <v>4710</v>
      </c>
      <c r="G531" s="294" t="s">
        <v>114</v>
      </c>
      <c r="H531" s="300" t="s">
        <v>223</v>
      </c>
      <c r="I531" s="294" t="s">
        <v>226</v>
      </c>
      <c r="J531" s="294" t="s">
        <v>4710</v>
      </c>
      <c r="K531" s="294" t="s">
        <v>7254</v>
      </c>
      <c r="L531" s="295"/>
      <c r="M531" s="294" t="s">
        <v>4841</v>
      </c>
      <c r="N531" s="295" t="b">
        <f>IF(AND(G531:G533=DATOS!C$9,H531:H533=DATOS!B$4),ROW(G531:G533))</f>
        <v>0</v>
      </c>
      <c r="O531" s="296"/>
      <c r="P531" s="297"/>
      <c r="Q531" s="297"/>
      <c r="R531" s="297"/>
      <c r="S531" s="297"/>
      <c r="T531" s="297"/>
      <c r="U531" s="297"/>
      <c r="V531" s="297"/>
      <c r="W531" s="297"/>
      <c r="X531" s="297"/>
      <c r="Y531" s="297"/>
      <c r="Z531" s="297"/>
      <c r="AA531" s="297"/>
      <c r="AB531" s="297"/>
    </row>
    <row r="532" spans="1:28" ht="12.75">
      <c r="A532" s="298" t="s">
        <v>7257</v>
      </c>
      <c r="B532" s="294" t="s">
        <v>6999</v>
      </c>
      <c r="C532" s="45" t="s">
        <v>414</v>
      </c>
      <c r="D532" s="45" t="s">
        <v>4798</v>
      </c>
      <c r="E532" s="299">
        <v>43166</v>
      </c>
      <c r="F532" s="294" t="s">
        <v>4710</v>
      </c>
      <c r="G532" s="294" t="s">
        <v>114</v>
      </c>
      <c r="H532" s="300" t="s">
        <v>223</v>
      </c>
      <c r="I532" s="294" t="s">
        <v>226</v>
      </c>
      <c r="J532" s="294" t="s">
        <v>4710</v>
      </c>
      <c r="K532" s="294" t="s">
        <v>7260</v>
      </c>
      <c r="L532" s="295"/>
      <c r="M532" s="294" t="s">
        <v>4841</v>
      </c>
      <c r="N532" s="295" t="b">
        <f>IF(AND(G532:G534=DATOS!C$9,H532:H534=DATOS!B$4),ROW(G532:G534))</f>
        <v>0</v>
      </c>
      <c r="O532" s="296"/>
      <c r="P532" s="297"/>
      <c r="Q532" s="297"/>
      <c r="R532" s="297"/>
      <c r="S532" s="297"/>
      <c r="T532" s="297"/>
      <c r="U532" s="297"/>
      <c r="V532" s="297"/>
      <c r="W532" s="297"/>
      <c r="X532" s="297"/>
      <c r="Y532" s="297"/>
      <c r="Z532" s="297"/>
      <c r="AA532" s="297"/>
      <c r="AB532" s="297"/>
    </row>
    <row r="533" spans="1:28" ht="12.75">
      <c r="A533" s="298" t="s">
        <v>5707</v>
      </c>
      <c r="B533" s="294" t="s">
        <v>5708</v>
      </c>
      <c r="C533" s="45" t="s">
        <v>4767</v>
      </c>
      <c r="D533" s="45" t="s">
        <v>4798</v>
      </c>
      <c r="E533" s="299">
        <v>43166</v>
      </c>
      <c r="F533" s="294" t="s">
        <v>6844</v>
      </c>
      <c r="G533" s="294" t="s">
        <v>114</v>
      </c>
      <c r="H533" s="300" t="s">
        <v>223</v>
      </c>
      <c r="I533" s="294" t="s">
        <v>226</v>
      </c>
      <c r="J533" s="294" t="s">
        <v>6844</v>
      </c>
      <c r="K533" s="294" t="s">
        <v>7263</v>
      </c>
      <c r="L533" s="295"/>
      <c r="M533" s="294" t="s">
        <v>4841</v>
      </c>
      <c r="N533" s="295" t="b">
        <f>IF(AND(G533:G535=DATOS!C$9,H533:H535=DATOS!B$4),ROW(G533:G535))</f>
        <v>0</v>
      </c>
      <c r="O533" s="296"/>
      <c r="P533" s="297"/>
      <c r="Q533" s="297"/>
      <c r="R533" s="297"/>
      <c r="S533" s="297"/>
      <c r="T533" s="297"/>
      <c r="U533" s="297"/>
      <c r="V533" s="297"/>
      <c r="W533" s="297"/>
      <c r="X533" s="297"/>
      <c r="Y533" s="297"/>
      <c r="Z533" s="297"/>
      <c r="AA533" s="297"/>
      <c r="AB533" s="297"/>
    </row>
    <row r="534" spans="1:28" ht="12.75">
      <c r="A534" s="298" t="s">
        <v>7265</v>
      </c>
      <c r="B534" s="294" t="s">
        <v>4985</v>
      </c>
      <c r="C534" s="45" t="s">
        <v>4767</v>
      </c>
      <c r="D534" s="45" t="s">
        <v>4743</v>
      </c>
      <c r="E534" s="299">
        <v>43167</v>
      </c>
      <c r="F534" s="294" t="s">
        <v>7266</v>
      </c>
      <c r="G534" s="294" t="s">
        <v>271</v>
      </c>
      <c r="H534" s="300" t="s">
        <v>223</v>
      </c>
      <c r="I534" s="294" t="s">
        <v>226</v>
      </c>
      <c r="J534" s="294" t="s">
        <v>5078</v>
      </c>
      <c r="K534" s="294" t="s">
        <v>7267</v>
      </c>
      <c r="L534" s="295"/>
      <c r="M534" s="294" t="s">
        <v>4743</v>
      </c>
      <c r="N534" s="295" t="b">
        <f>IF(AND(G534:G536=DATOS!C$9,H534:H536=DATOS!B$4),ROW(G534:G536))</f>
        <v>0</v>
      </c>
      <c r="O534" s="296"/>
      <c r="P534" s="297"/>
      <c r="Q534" s="297"/>
      <c r="R534" s="297"/>
      <c r="S534" s="297"/>
      <c r="T534" s="297"/>
      <c r="U534" s="297"/>
      <c r="V534" s="297"/>
      <c r="W534" s="297"/>
      <c r="X534" s="297"/>
      <c r="Y534" s="297"/>
      <c r="Z534" s="297"/>
      <c r="AA534" s="297"/>
      <c r="AB534" s="297"/>
    </row>
    <row r="535" spans="1:28" ht="12.75">
      <c r="A535" s="298" t="s">
        <v>7205</v>
      </c>
      <c r="B535" s="294" t="s">
        <v>7206</v>
      </c>
      <c r="C535" s="45" t="s">
        <v>263</v>
      </c>
      <c r="D535" s="45" t="s">
        <v>4743</v>
      </c>
      <c r="E535" s="299">
        <v>43167</v>
      </c>
      <c r="F535" s="294" t="s">
        <v>7269</v>
      </c>
      <c r="G535" s="294" t="s">
        <v>271</v>
      </c>
      <c r="H535" s="300" t="s">
        <v>118</v>
      </c>
      <c r="I535" s="294" t="s">
        <v>226</v>
      </c>
      <c r="J535" s="294" t="s">
        <v>5078</v>
      </c>
      <c r="K535" s="294" t="s">
        <v>7270</v>
      </c>
      <c r="L535" s="295"/>
      <c r="M535" s="294" t="s">
        <v>4743</v>
      </c>
      <c r="N535" s="295" t="b">
        <f>IF(AND(G535:G537=DATOS!C$9,H535:H537=DATOS!B$4),ROW(G535:G537))</f>
        <v>0</v>
      </c>
      <c r="O535" s="296"/>
      <c r="P535" s="297"/>
      <c r="Q535" s="297"/>
      <c r="R535" s="297"/>
      <c r="S535" s="297"/>
      <c r="T535" s="297"/>
      <c r="U535" s="297"/>
      <c r="V535" s="297"/>
      <c r="W535" s="297"/>
      <c r="X535" s="297"/>
      <c r="Y535" s="297"/>
      <c r="Z535" s="297"/>
      <c r="AA535" s="297"/>
      <c r="AB535" s="297"/>
    </row>
    <row r="536" spans="1:28" ht="12.75">
      <c r="A536" s="298" t="s">
        <v>7271</v>
      </c>
      <c r="B536" s="294" t="s">
        <v>7272</v>
      </c>
      <c r="C536" s="45" t="s">
        <v>4655</v>
      </c>
      <c r="D536" s="45" t="s">
        <v>4743</v>
      </c>
      <c r="E536" s="299">
        <v>43167</v>
      </c>
      <c r="F536" s="294" t="s">
        <v>5667</v>
      </c>
      <c r="G536" s="294" t="s">
        <v>114</v>
      </c>
      <c r="H536" s="300" t="s">
        <v>223</v>
      </c>
      <c r="I536" s="294" t="s">
        <v>226</v>
      </c>
      <c r="J536" s="294" t="s">
        <v>5667</v>
      </c>
      <c r="K536" s="294" t="s">
        <v>7274</v>
      </c>
      <c r="L536" s="295"/>
      <c r="M536" s="294" t="s">
        <v>4743</v>
      </c>
      <c r="N536" s="295" t="b">
        <f>IF(AND(G536:G538=DATOS!C$9,H536:H538=DATOS!B$4),ROW(G536:G538))</f>
        <v>0</v>
      </c>
      <c r="O536" s="296"/>
      <c r="P536" s="297"/>
      <c r="Q536" s="297"/>
      <c r="R536" s="297"/>
      <c r="S536" s="297"/>
      <c r="T536" s="297"/>
      <c r="U536" s="297"/>
      <c r="V536" s="297"/>
      <c r="W536" s="297"/>
      <c r="X536" s="297"/>
      <c r="Y536" s="297"/>
      <c r="Z536" s="297"/>
      <c r="AA536" s="297"/>
      <c r="AB536" s="297"/>
    </row>
    <row r="537" spans="1:28" ht="12.75">
      <c r="A537" s="298" t="s">
        <v>7275</v>
      </c>
      <c r="B537" s="294" t="s">
        <v>7276</v>
      </c>
      <c r="C537" s="45" t="s">
        <v>216</v>
      </c>
      <c r="D537" s="45" t="s">
        <v>4647</v>
      </c>
      <c r="E537" s="299">
        <v>43167</v>
      </c>
      <c r="F537" s="294" t="s">
        <v>7277</v>
      </c>
      <c r="G537" s="294" t="s">
        <v>271</v>
      </c>
      <c r="H537" s="300" t="s">
        <v>118</v>
      </c>
      <c r="I537" s="294"/>
      <c r="J537" s="294" t="s">
        <v>5178</v>
      </c>
      <c r="K537" s="294" t="s">
        <v>7278</v>
      </c>
      <c r="L537" s="295"/>
      <c r="M537" s="295"/>
      <c r="N537" s="295" t="b">
        <f>IF(AND(G537:G539=DATOS!C$9,H537:H539=DATOS!B$4),ROW(G537:G539))</f>
        <v>0</v>
      </c>
      <c r="O537" s="296"/>
      <c r="P537" s="297"/>
      <c r="Q537" s="297"/>
      <c r="R537" s="297"/>
      <c r="S537" s="297"/>
      <c r="T537" s="297"/>
      <c r="U537" s="297"/>
      <c r="V537" s="297"/>
      <c r="W537" s="297"/>
      <c r="X537" s="297"/>
      <c r="Y537" s="297"/>
      <c r="Z537" s="297"/>
      <c r="AA537" s="297"/>
      <c r="AB537" s="297"/>
    </row>
    <row r="538" spans="1:28" ht="12.75">
      <c r="A538" s="298" t="s">
        <v>7279</v>
      </c>
      <c r="B538" s="350" t="s">
        <v>7280</v>
      </c>
      <c r="C538" s="45" t="s">
        <v>216</v>
      </c>
      <c r="D538" s="45" t="s">
        <v>4647</v>
      </c>
      <c r="E538" s="299">
        <v>43167</v>
      </c>
      <c r="F538" s="294" t="s">
        <v>7277</v>
      </c>
      <c r="G538" s="294" t="s">
        <v>271</v>
      </c>
      <c r="H538" s="300" t="s">
        <v>118</v>
      </c>
      <c r="I538" s="294"/>
      <c r="J538" s="294" t="s">
        <v>5178</v>
      </c>
      <c r="K538" s="294" t="s">
        <v>7278</v>
      </c>
      <c r="L538" s="295"/>
      <c r="M538" s="295"/>
      <c r="N538" s="295" t="b">
        <f>IF(AND(G538:G540=DATOS!C$9,H538:H540=DATOS!B$4),ROW(G538:G540))</f>
        <v>0</v>
      </c>
      <c r="O538" s="296"/>
      <c r="P538" s="297"/>
      <c r="Q538" s="297"/>
      <c r="R538" s="297"/>
      <c r="S538" s="297"/>
      <c r="T538" s="297"/>
      <c r="U538" s="297"/>
      <c r="V538" s="297"/>
      <c r="W538" s="297"/>
      <c r="X538" s="297"/>
      <c r="Y538" s="297"/>
      <c r="Z538" s="297"/>
      <c r="AA538" s="297"/>
      <c r="AB538" s="297"/>
    </row>
    <row r="539" spans="1:28" ht="12.75">
      <c r="A539" s="298" t="s">
        <v>4811</v>
      </c>
      <c r="B539" s="294" t="s">
        <v>4778</v>
      </c>
      <c r="C539" s="45" t="s">
        <v>216</v>
      </c>
      <c r="D539" s="45" t="s">
        <v>4647</v>
      </c>
      <c r="E539" s="299">
        <v>43173</v>
      </c>
      <c r="F539" s="294" t="s">
        <v>4780</v>
      </c>
      <c r="G539" s="294" t="s">
        <v>271</v>
      </c>
      <c r="H539" s="300" t="s">
        <v>118</v>
      </c>
      <c r="I539" s="294"/>
      <c r="J539" s="294" t="s">
        <v>7283</v>
      </c>
      <c r="K539" s="294" t="s">
        <v>7033</v>
      </c>
      <c r="L539" s="295"/>
      <c r="M539" s="295"/>
      <c r="N539" s="295" t="b">
        <f>IF(AND(G539:G541=DATOS!C$9,H539:H541=DATOS!B$4),ROW(G539:G541))</f>
        <v>0</v>
      </c>
      <c r="O539" s="296"/>
      <c r="P539" s="297"/>
      <c r="Q539" s="297"/>
      <c r="R539" s="297"/>
      <c r="S539" s="297"/>
      <c r="T539" s="297"/>
      <c r="U539" s="297"/>
      <c r="V539" s="297"/>
      <c r="W539" s="297"/>
      <c r="X539" s="297"/>
      <c r="Y539" s="297"/>
      <c r="Z539" s="297"/>
      <c r="AA539" s="297"/>
      <c r="AB539" s="297"/>
    </row>
    <row r="540" spans="1:28" ht="12.75">
      <c r="A540" s="298" t="s">
        <v>5077</v>
      </c>
      <c r="B540" s="294" t="s">
        <v>5080</v>
      </c>
      <c r="C540" s="45" t="s">
        <v>90</v>
      </c>
      <c r="D540" s="45" t="s">
        <v>4647</v>
      </c>
      <c r="E540" s="299">
        <v>43167</v>
      </c>
      <c r="F540" s="294" t="s">
        <v>6441</v>
      </c>
      <c r="G540" s="294" t="s">
        <v>271</v>
      </c>
      <c r="H540" s="300" t="s">
        <v>118</v>
      </c>
      <c r="I540" s="294"/>
      <c r="J540" s="294" t="s">
        <v>5178</v>
      </c>
      <c r="K540" s="294" t="s">
        <v>6845</v>
      </c>
      <c r="L540" s="295"/>
      <c r="M540" s="295"/>
      <c r="N540" s="295" t="b">
        <f>IF(AND(G540:G542=DATOS!C$9,H540:H542=DATOS!B$4),ROW(G540:G542))</f>
        <v>0</v>
      </c>
      <c r="O540" s="296"/>
      <c r="P540" s="297"/>
      <c r="Q540" s="297"/>
      <c r="R540" s="297"/>
      <c r="S540" s="297"/>
      <c r="T540" s="297"/>
      <c r="U540" s="297"/>
      <c r="V540" s="297"/>
      <c r="W540" s="297"/>
      <c r="X540" s="297"/>
      <c r="Y540" s="297"/>
      <c r="Z540" s="297"/>
      <c r="AA540" s="297"/>
      <c r="AB540" s="297"/>
    </row>
    <row r="541" spans="1:28" ht="12.75">
      <c r="A541" s="298" t="s">
        <v>7285</v>
      </c>
      <c r="B541" s="294" t="s">
        <v>7286</v>
      </c>
      <c r="C541" s="45" t="s">
        <v>216</v>
      </c>
      <c r="D541" s="45" t="s">
        <v>4798</v>
      </c>
      <c r="E541" s="299">
        <v>43167</v>
      </c>
      <c r="F541" s="294" t="s">
        <v>7287</v>
      </c>
      <c r="G541" s="294" t="s">
        <v>114</v>
      </c>
      <c r="H541" s="300" t="s">
        <v>223</v>
      </c>
      <c r="I541" s="294" t="s">
        <v>226</v>
      </c>
      <c r="J541" s="294" t="s">
        <v>7287</v>
      </c>
      <c r="K541" s="294" t="s">
        <v>7288</v>
      </c>
      <c r="L541" s="295"/>
      <c r="M541" s="294" t="s">
        <v>4841</v>
      </c>
      <c r="N541" s="295" t="b">
        <f>IF(AND(G541:G543=DATOS!C$9,H541:H543=DATOS!B$4),ROW(G541:G543))</f>
        <v>0</v>
      </c>
      <c r="O541" s="296"/>
      <c r="P541" s="297"/>
      <c r="Q541" s="297"/>
      <c r="R541" s="297"/>
      <c r="S541" s="297"/>
      <c r="T541" s="297"/>
      <c r="U541" s="297"/>
      <c r="V541" s="297"/>
      <c r="W541" s="297"/>
      <c r="X541" s="297"/>
      <c r="Y541" s="297"/>
      <c r="Z541" s="297"/>
      <c r="AA541" s="297"/>
      <c r="AB541" s="297"/>
    </row>
    <row r="542" spans="1:28" ht="12.75">
      <c r="A542" s="298" t="s">
        <v>4836</v>
      </c>
      <c r="B542" s="294" t="s">
        <v>4837</v>
      </c>
      <c r="C542" s="45" t="s">
        <v>216</v>
      </c>
      <c r="D542" s="45" t="s">
        <v>4798</v>
      </c>
      <c r="E542" s="299">
        <v>43167</v>
      </c>
      <c r="F542" s="294" t="s">
        <v>7287</v>
      </c>
      <c r="G542" s="294" t="s">
        <v>114</v>
      </c>
      <c r="H542" s="300" t="s">
        <v>223</v>
      </c>
      <c r="I542" s="294" t="s">
        <v>226</v>
      </c>
      <c r="J542" s="294" t="s">
        <v>7287</v>
      </c>
      <c r="K542" s="294" t="s">
        <v>7294</v>
      </c>
      <c r="L542" s="295"/>
      <c r="M542" s="294" t="s">
        <v>4841</v>
      </c>
      <c r="N542" s="295" t="b">
        <f>IF(AND(G542:G544=DATOS!C$9,H542:H544=DATOS!B$4),ROW(G542:G544))</f>
        <v>0</v>
      </c>
      <c r="O542" s="296"/>
      <c r="P542" s="297"/>
      <c r="Q542" s="297"/>
      <c r="R542" s="297"/>
      <c r="S542" s="297"/>
      <c r="T542" s="297"/>
      <c r="U542" s="297"/>
      <c r="V542" s="297"/>
      <c r="W542" s="297"/>
      <c r="X542" s="297"/>
      <c r="Y542" s="297"/>
      <c r="Z542" s="297"/>
      <c r="AA542" s="297"/>
      <c r="AB542" s="297"/>
    </row>
    <row r="543" spans="1:28" ht="12.75">
      <c r="A543" s="298" t="s">
        <v>7285</v>
      </c>
      <c r="B543" s="294" t="s">
        <v>7286</v>
      </c>
      <c r="C543" s="45" t="s">
        <v>216</v>
      </c>
      <c r="D543" s="45" t="s">
        <v>4798</v>
      </c>
      <c r="E543" s="299">
        <v>43167</v>
      </c>
      <c r="F543" s="294" t="s">
        <v>4768</v>
      </c>
      <c r="G543" s="294" t="s">
        <v>271</v>
      </c>
      <c r="H543" s="300" t="s">
        <v>223</v>
      </c>
      <c r="I543" s="294" t="s">
        <v>226</v>
      </c>
      <c r="J543" s="294" t="s">
        <v>4768</v>
      </c>
      <c r="K543" s="294" t="s">
        <v>7294</v>
      </c>
      <c r="L543" s="295"/>
      <c r="M543" s="294" t="s">
        <v>4841</v>
      </c>
      <c r="N543" s="295" t="b">
        <f>IF(AND(G543:G545=DATOS!C$9,H543:H545=DATOS!B$4),ROW(G543:G545))</f>
        <v>0</v>
      </c>
      <c r="O543" s="296"/>
      <c r="P543" s="297"/>
      <c r="Q543" s="297"/>
      <c r="R543" s="297"/>
      <c r="S543" s="297"/>
      <c r="T543" s="297"/>
      <c r="U543" s="297"/>
      <c r="V543" s="297"/>
      <c r="W543" s="297"/>
      <c r="X543" s="297"/>
      <c r="Y543" s="297"/>
      <c r="Z543" s="297"/>
      <c r="AA543" s="297"/>
      <c r="AB543" s="297"/>
    </row>
    <row r="544" spans="1:28" ht="12.75">
      <c r="A544" s="298" t="s">
        <v>7271</v>
      </c>
      <c r="B544" s="294" t="s">
        <v>7272</v>
      </c>
      <c r="C544" s="45" t="s">
        <v>4655</v>
      </c>
      <c r="D544" s="45" t="s">
        <v>4743</v>
      </c>
      <c r="E544" s="299">
        <v>43168</v>
      </c>
      <c r="F544" s="294" t="s">
        <v>4710</v>
      </c>
      <c r="G544" s="294" t="s">
        <v>114</v>
      </c>
      <c r="H544" s="300" t="s">
        <v>223</v>
      </c>
      <c r="I544" s="294" t="s">
        <v>226</v>
      </c>
      <c r="J544" s="295"/>
      <c r="K544" s="294" t="s">
        <v>7298</v>
      </c>
      <c r="L544" s="295"/>
      <c r="M544" s="294" t="s">
        <v>4743</v>
      </c>
      <c r="N544" s="295" t="b">
        <f>IF(AND(G544:G546=DATOS!C$9,H544:H546=DATOS!B$4),ROW(G544:G546))</f>
        <v>0</v>
      </c>
      <c r="O544" s="296"/>
      <c r="P544" s="297"/>
      <c r="Q544" s="297"/>
      <c r="R544" s="297"/>
      <c r="S544" s="297"/>
      <c r="T544" s="297"/>
      <c r="U544" s="297"/>
      <c r="V544" s="297"/>
      <c r="W544" s="297"/>
      <c r="X544" s="297"/>
      <c r="Y544" s="297"/>
      <c r="Z544" s="297"/>
      <c r="AA544" s="297"/>
      <c r="AB544" s="297"/>
    </row>
    <row r="545" spans="1:28" ht="12.75">
      <c r="A545" s="298" t="s">
        <v>6401</v>
      </c>
      <c r="B545" s="294" t="s">
        <v>6402</v>
      </c>
      <c r="C545" s="45" t="s">
        <v>414</v>
      </c>
      <c r="D545" s="45" t="s">
        <v>4647</v>
      </c>
      <c r="E545" s="299">
        <v>43168</v>
      </c>
      <c r="F545" s="294" t="s">
        <v>6959</v>
      </c>
      <c r="G545" s="294" t="s">
        <v>114</v>
      </c>
      <c r="H545" s="300" t="s">
        <v>223</v>
      </c>
      <c r="I545" s="294"/>
      <c r="J545" s="294" t="s">
        <v>7301</v>
      </c>
      <c r="K545" s="294" t="s">
        <v>6780</v>
      </c>
      <c r="L545" s="295"/>
      <c r="M545" s="294" t="s">
        <v>4652</v>
      </c>
      <c r="N545" s="295" t="b">
        <f>IF(AND(G545:G547=DATOS!C$9,H545:H547=DATOS!B$4),ROW(G545:G547))</f>
        <v>0</v>
      </c>
      <c r="O545" s="296"/>
      <c r="P545" s="297"/>
      <c r="Q545" s="297"/>
      <c r="R545" s="297"/>
      <c r="S545" s="297"/>
      <c r="T545" s="297"/>
      <c r="U545" s="297"/>
      <c r="V545" s="297"/>
      <c r="W545" s="297"/>
      <c r="X545" s="297"/>
      <c r="Y545" s="297"/>
      <c r="Z545" s="297"/>
      <c r="AA545" s="297"/>
      <c r="AB545" s="297"/>
    </row>
    <row r="546" spans="1:28" ht="12.75">
      <c r="A546" s="298" t="s">
        <v>7303</v>
      </c>
      <c r="B546" s="294" t="s">
        <v>7304</v>
      </c>
      <c r="C546" s="45" t="s">
        <v>478</v>
      </c>
      <c r="D546" s="45" t="s">
        <v>4647</v>
      </c>
      <c r="E546" s="299">
        <v>43168</v>
      </c>
      <c r="F546" s="294" t="s">
        <v>7306</v>
      </c>
      <c r="G546" s="294" t="s">
        <v>114</v>
      </c>
      <c r="H546" s="300" t="s">
        <v>223</v>
      </c>
      <c r="I546" s="294"/>
      <c r="J546" s="294" t="s">
        <v>7307</v>
      </c>
      <c r="K546" s="350" t="s">
        <v>4995</v>
      </c>
      <c r="L546" s="295"/>
      <c r="M546" s="295"/>
      <c r="N546" s="295" t="b">
        <f>IF(AND(G546:G548=DATOS!C$9,H546:H548=DATOS!B$4),ROW(G546:G548))</f>
        <v>0</v>
      </c>
      <c r="O546" s="296"/>
      <c r="P546" s="297"/>
      <c r="Q546" s="297"/>
      <c r="R546" s="297"/>
      <c r="S546" s="297"/>
      <c r="T546" s="297"/>
      <c r="U546" s="297"/>
      <c r="V546" s="297"/>
      <c r="W546" s="297"/>
      <c r="X546" s="297"/>
      <c r="Y546" s="297"/>
      <c r="Z546" s="297"/>
      <c r="AA546" s="297"/>
      <c r="AB546" s="297"/>
    </row>
    <row r="547" spans="1:28" ht="12.75">
      <c r="A547" s="298" t="s">
        <v>7308</v>
      </c>
      <c r="B547" s="294" t="s">
        <v>6462</v>
      </c>
      <c r="C547" s="45" t="s">
        <v>4767</v>
      </c>
      <c r="D547" s="45" t="s">
        <v>6964</v>
      </c>
      <c r="E547" s="299">
        <v>43168</v>
      </c>
      <c r="F547" s="294" t="s">
        <v>5065</v>
      </c>
      <c r="G547" s="294" t="s">
        <v>271</v>
      </c>
      <c r="H547" s="300" t="s">
        <v>118</v>
      </c>
      <c r="I547" s="294" t="s">
        <v>226</v>
      </c>
      <c r="J547" s="294" t="s">
        <v>7309</v>
      </c>
      <c r="K547" s="295"/>
      <c r="L547" s="295"/>
      <c r="M547" s="295"/>
      <c r="N547" s="295" t="b">
        <f>IF(AND(G547:G549=DATOS!C$9,H547:H549=DATOS!B$4),ROW(G547:G549))</f>
        <v>0</v>
      </c>
      <c r="O547" s="296"/>
      <c r="P547" s="297"/>
      <c r="Q547" s="297"/>
      <c r="R547" s="297"/>
      <c r="S547" s="297"/>
      <c r="T547" s="297"/>
      <c r="U547" s="297"/>
      <c r="V547" s="297"/>
      <c r="W547" s="297"/>
      <c r="X547" s="297"/>
      <c r="Y547" s="297"/>
      <c r="Z547" s="297"/>
      <c r="AA547" s="297"/>
      <c r="AB547" s="297"/>
    </row>
    <row r="548" spans="1:28" ht="12.75">
      <c r="A548" s="298" t="s">
        <v>7311</v>
      </c>
      <c r="B548" s="294" t="s">
        <v>7312</v>
      </c>
      <c r="C548" s="45" t="s">
        <v>624</v>
      </c>
      <c r="D548" s="45" t="s">
        <v>6964</v>
      </c>
      <c r="E548" s="299">
        <v>43168</v>
      </c>
      <c r="F548" s="294" t="s">
        <v>5667</v>
      </c>
      <c r="G548" s="294" t="s">
        <v>362</v>
      </c>
      <c r="H548" s="300" t="s">
        <v>223</v>
      </c>
      <c r="I548" s="294" t="s">
        <v>226</v>
      </c>
      <c r="J548" s="294" t="s">
        <v>1259</v>
      </c>
      <c r="K548" s="295"/>
      <c r="L548" s="295"/>
      <c r="M548" s="295"/>
      <c r="N548" s="295" t="b">
        <f>IF(AND(G548:G550=DATOS!C$9,H548:H550=DATOS!B$4),ROW(G548:G550))</f>
        <v>0</v>
      </c>
      <c r="O548" s="296"/>
      <c r="P548" s="297"/>
      <c r="Q548" s="297"/>
      <c r="R548" s="297"/>
      <c r="S548" s="297"/>
      <c r="T548" s="297"/>
      <c r="U548" s="297"/>
      <c r="V548" s="297"/>
      <c r="W548" s="297"/>
      <c r="X548" s="297"/>
      <c r="Y548" s="297"/>
      <c r="Z548" s="297"/>
      <c r="AA548" s="297"/>
      <c r="AB548" s="297"/>
    </row>
    <row r="549" spans="1:28" ht="12.75">
      <c r="A549" s="298" t="s">
        <v>4946</v>
      </c>
      <c r="B549" s="294" t="s">
        <v>4947</v>
      </c>
      <c r="C549" s="45" t="s">
        <v>624</v>
      </c>
      <c r="D549" s="45" t="s">
        <v>6964</v>
      </c>
      <c r="E549" s="299">
        <v>43168</v>
      </c>
      <c r="F549" s="294" t="s">
        <v>5667</v>
      </c>
      <c r="G549" s="294" t="s">
        <v>362</v>
      </c>
      <c r="H549" s="300" t="s">
        <v>223</v>
      </c>
      <c r="I549" s="294" t="s">
        <v>226</v>
      </c>
      <c r="J549" s="294" t="s">
        <v>1259</v>
      </c>
      <c r="K549" s="295"/>
      <c r="L549" s="295"/>
      <c r="M549" s="295"/>
      <c r="N549" s="295" t="b">
        <f>IF(AND(G549:G551=DATOS!C$9,H549:H551=DATOS!B$4),ROW(G549:G551))</f>
        <v>0</v>
      </c>
      <c r="O549" s="296"/>
      <c r="P549" s="297"/>
      <c r="Q549" s="297"/>
      <c r="R549" s="297"/>
      <c r="S549" s="297"/>
      <c r="T549" s="297"/>
      <c r="U549" s="297"/>
      <c r="V549" s="297"/>
      <c r="W549" s="297"/>
      <c r="X549" s="297"/>
      <c r="Y549" s="297"/>
      <c r="Z549" s="297"/>
      <c r="AA549" s="297"/>
      <c r="AB549" s="297"/>
    </row>
    <row r="550" spans="1:28" ht="12.75">
      <c r="A550" s="298" t="s">
        <v>4836</v>
      </c>
      <c r="B550" s="294" t="s">
        <v>4837</v>
      </c>
      <c r="C550" s="45" t="s">
        <v>216</v>
      </c>
      <c r="D550" s="45" t="s">
        <v>4798</v>
      </c>
      <c r="E550" s="299">
        <v>43168</v>
      </c>
      <c r="F550" s="294" t="s">
        <v>4768</v>
      </c>
      <c r="G550" s="294" t="s">
        <v>271</v>
      </c>
      <c r="H550" s="300" t="s">
        <v>223</v>
      </c>
      <c r="I550" s="294" t="s">
        <v>226</v>
      </c>
      <c r="J550" s="294" t="s">
        <v>7315</v>
      </c>
      <c r="K550" s="294" t="s">
        <v>7316</v>
      </c>
      <c r="L550" s="295"/>
      <c r="M550" s="294" t="s">
        <v>4841</v>
      </c>
      <c r="N550" s="295" t="b">
        <f>IF(AND(G550:G552=DATOS!C$9,H550:H552=DATOS!B$4),ROW(G550:G552))</f>
        <v>0</v>
      </c>
      <c r="O550" s="296"/>
      <c r="P550" s="297"/>
      <c r="Q550" s="297"/>
      <c r="R550" s="297"/>
      <c r="S550" s="297"/>
      <c r="T550" s="297"/>
      <c r="U550" s="297"/>
      <c r="V550" s="297"/>
      <c r="W550" s="297"/>
      <c r="X550" s="297"/>
      <c r="Y550" s="297"/>
      <c r="Z550" s="297"/>
      <c r="AA550" s="297"/>
      <c r="AB550" s="297"/>
    </row>
    <row r="551" spans="1:28" ht="12.75">
      <c r="A551" s="298" t="s">
        <v>7319</v>
      </c>
      <c r="B551" s="294" t="s">
        <v>7280</v>
      </c>
      <c r="C551" s="45" t="s">
        <v>216</v>
      </c>
      <c r="D551" s="45" t="s">
        <v>4798</v>
      </c>
      <c r="E551" s="299">
        <v>43168</v>
      </c>
      <c r="F551" s="294" t="s">
        <v>4768</v>
      </c>
      <c r="G551" s="294" t="s">
        <v>271</v>
      </c>
      <c r="H551" s="300" t="s">
        <v>223</v>
      </c>
      <c r="I551" s="294" t="s">
        <v>226</v>
      </c>
      <c r="J551" s="294" t="s">
        <v>4768</v>
      </c>
      <c r="K551" s="294" t="s">
        <v>7320</v>
      </c>
      <c r="L551" s="295"/>
      <c r="M551" s="294" t="s">
        <v>4841</v>
      </c>
      <c r="N551" s="295" t="b">
        <f>IF(AND(G551:G553=DATOS!C$9,H551:H553=DATOS!B$4),ROW(G551:G553))</f>
        <v>0</v>
      </c>
      <c r="O551" s="296"/>
      <c r="P551" s="297"/>
      <c r="Q551" s="297"/>
      <c r="R551" s="297"/>
      <c r="S551" s="297"/>
      <c r="T551" s="297"/>
      <c r="U551" s="297"/>
      <c r="V551" s="297"/>
      <c r="W551" s="297"/>
      <c r="X551" s="297"/>
      <c r="Y551" s="297"/>
      <c r="Z551" s="297"/>
      <c r="AA551" s="297"/>
      <c r="AB551" s="297"/>
    </row>
    <row r="552" spans="1:28" ht="12.75">
      <c r="A552" s="298" t="s">
        <v>4898</v>
      </c>
      <c r="B552" s="294" t="s">
        <v>4900</v>
      </c>
      <c r="C552" s="45" t="s">
        <v>216</v>
      </c>
      <c r="D552" s="45" t="s">
        <v>4798</v>
      </c>
      <c r="E552" s="299">
        <v>43168</v>
      </c>
      <c r="F552" s="294" t="s">
        <v>7323</v>
      </c>
      <c r="G552" s="294" t="s">
        <v>271</v>
      </c>
      <c r="H552" s="300" t="s">
        <v>223</v>
      </c>
      <c r="I552" s="294" t="s">
        <v>226</v>
      </c>
      <c r="J552" s="294" t="s">
        <v>7323</v>
      </c>
      <c r="K552" s="294" t="s">
        <v>7324</v>
      </c>
      <c r="L552" s="295"/>
      <c r="M552" s="294" t="s">
        <v>4841</v>
      </c>
      <c r="N552" s="295" t="b">
        <f>IF(AND(G552:G554=DATOS!C$9,H552:H554=DATOS!B$4),ROW(G552:G554))</f>
        <v>0</v>
      </c>
      <c r="O552" s="296"/>
      <c r="P552" s="297"/>
      <c r="Q552" s="297"/>
      <c r="R552" s="297"/>
      <c r="S552" s="297"/>
      <c r="T552" s="297"/>
      <c r="U552" s="297"/>
      <c r="V552" s="297"/>
      <c r="W552" s="297"/>
      <c r="X552" s="297"/>
      <c r="Y552" s="297"/>
      <c r="Z552" s="297"/>
      <c r="AA552" s="297"/>
      <c r="AB552" s="297"/>
    </row>
    <row r="553" spans="1:28" ht="12.75">
      <c r="A553" s="298" t="s">
        <v>6853</v>
      </c>
      <c r="B553" s="294" t="s">
        <v>6002</v>
      </c>
      <c r="C553" s="45" t="s">
        <v>7325</v>
      </c>
      <c r="D553" s="45" t="s">
        <v>4743</v>
      </c>
      <c r="E553" s="299">
        <v>43169</v>
      </c>
      <c r="F553" s="294" t="s">
        <v>4710</v>
      </c>
      <c r="G553" s="294" t="s">
        <v>362</v>
      </c>
      <c r="H553" s="300" t="s">
        <v>223</v>
      </c>
      <c r="I553" s="294" t="s">
        <v>226</v>
      </c>
      <c r="J553" s="294" t="s">
        <v>7328</v>
      </c>
      <c r="K553" s="294" t="s">
        <v>1259</v>
      </c>
      <c r="L553" s="295"/>
      <c r="M553" s="294" t="s">
        <v>4743</v>
      </c>
      <c r="N553" s="295" t="b">
        <f>IF(AND(G553:G555=DATOS!C$9,H553:H555=DATOS!B$4),ROW(G553:G555))</f>
        <v>0</v>
      </c>
      <c r="O553" s="296"/>
      <c r="P553" s="297"/>
      <c r="Q553" s="297"/>
      <c r="R553" s="297"/>
      <c r="S553" s="297"/>
      <c r="T553" s="297"/>
      <c r="U553" s="297"/>
      <c r="V553" s="297"/>
      <c r="W553" s="297"/>
      <c r="X553" s="297"/>
      <c r="Y553" s="297"/>
      <c r="Z553" s="297"/>
      <c r="AA553" s="297"/>
      <c r="AB553" s="297"/>
    </row>
    <row r="554" spans="1:28" ht="12.75">
      <c r="A554" s="298" t="s">
        <v>7329</v>
      </c>
      <c r="B554" s="294" t="s">
        <v>6344</v>
      </c>
      <c r="C554" s="45" t="s">
        <v>216</v>
      </c>
      <c r="D554" s="45" t="s">
        <v>4743</v>
      </c>
      <c r="E554" s="299">
        <v>43169</v>
      </c>
      <c r="F554" s="294" t="s">
        <v>4710</v>
      </c>
      <c r="G554" s="294" t="s">
        <v>222</v>
      </c>
      <c r="H554" s="300" t="s">
        <v>223</v>
      </c>
      <c r="I554" s="294" t="s">
        <v>226</v>
      </c>
      <c r="J554" s="295"/>
      <c r="K554" s="294" t="s">
        <v>7330</v>
      </c>
      <c r="L554" s="295"/>
      <c r="M554" s="294" t="s">
        <v>4743</v>
      </c>
      <c r="N554" s="295" t="b">
        <f>IF(AND(G554:G556=DATOS!C$9,H554:H556=DATOS!B$4),ROW(G554:G556))</f>
        <v>0</v>
      </c>
      <c r="O554" s="296"/>
      <c r="P554" s="297"/>
      <c r="Q554" s="297"/>
      <c r="R554" s="297"/>
      <c r="S554" s="297"/>
      <c r="T554" s="297"/>
      <c r="U554" s="297"/>
      <c r="V554" s="297"/>
      <c r="W554" s="297"/>
      <c r="X554" s="297"/>
      <c r="Y554" s="297"/>
      <c r="Z554" s="297"/>
      <c r="AA554" s="297"/>
      <c r="AB554" s="297"/>
    </row>
    <row r="555" spans="1:28" ht="12.75">
      <c r="A555" s="298" t="s">
        <v>6073</v>
      </c>
      <c r="B555" s="294" t="s">
        <v>6074</v>
      </c>
      <c r="C555" s="45" t="s">
        <v>4767</v>
      </c>
      <c r="D555" s="45" t="s">
        <v>4743</v>
      </c>
      <c r="E555" s="299">
        <v>43169</v>
      </c>
      <c r="F555" s="294" t="s">
        <v>4763</v>
      </c>
      <c r="G555" s="294" t="s">
        <v>271</v>
      </c>
      <c r="H555" s="300" t="s">
        <v>118</v>
      </c>
      <c r="I555" s="294" t="s">
        <v>226</v>
      </c>
      <c r="J555" s="295"/>
      <c r="K555" s="294" t="s">
        <v>7332</v>
      </c>
      <c r="L555" s="295"/>
      <c r="M555" s="294" t="s">
        <v>4743</v>
      </c>
      <c r="N555" s="295" t="b">
        <f>IF(AND(G555:G557=DATOS!C$9,H555:H557=DATOS!B$4),ROW(G555:G557))</f>
        <v>0</v>
      </c>
      <c r="O555" s="296"/>
      <c r="P555" s="297"/>
      <c r="Q555" s="297"/>
      <c r="R555" s="297"/>
      <c r="S555" s="297"/>
      <c r="T555" s="297"/>
      <c r="U555" s="297"/>
      <c r="V555" s="297"/>
      <c r="W555" s="297"/>
      <c r="X555" s="297"/>
      <c r="Y555" s="297"/>
      <c r="Z555" s="297"/>
      <c r="AA555" s="297"/>
      <c r="AB555" s="297"/>
    </row>
    <row r="556" spans="1:28" ht="12.75">
      <c r="A556" s="298" t="s">
        <v>4946</v>
      </c>
      <c r="B556" s="294" t="s">
        <v>7333</v>
      </c>
      <c r="C556" s="45" t="s">
        <v>624</v>
      </c>
      <c r="D556" s="45" t="s">
        <v>4647</v>
      </c>
      <c r="E556" s="299">
        <v>43169</v>
      </c>
      <c r="F556" s="294" t="s">
        <v>4710</v>
      </c>
      <c r="G556" s="294" t="s">
        <v>114</v>
      </c>
      <c r="H556" s="300" t="s">
        <v>223</v>
      </c>
      <c r="I556" s="294"/>
      <c r="J556" s="294" t="s">
        <v>7336</v>
      </c>
      <c r="K556" s="294" t="s">
        <v>7337</v>
      </c>
      <c r="L556" s="295"/>
      <c r="M556" s="294" t="s">
        <v>4652</v>
      </c>
      <c r="N556" s="295" t="b">
        <f>IF(AND(G556:G558=DATOS!C$9,H556:H558=DATOS!B$4),ROW(G556:G558))</f>
        <v>0</v>
      </c>
      <c r="O556" s="296"/>
      <c r="P556" s="297"/>
      <c r="Q556" s="297"/>
      <c r="R556" s="297"/>
      <c r="S556" s="297"/>
      <c r="T556" s="297"/>
      <c r="U556" s="297"/>
      <c r="V556" s="297"/>
      <c r="W556" s="297"/>
      <c r="X556" s="297"/>
      <c r="Y556" s="297"/>
      <c r="Z556" s="297"/>
      <c r="AA556" s="297"/>
      <c r="AB556" s="297"/>
    </row>
    <row r="557" spans="1:28" ht="12.75">
      <c r="A557" s="298" t="s">
        <v>6401</v>
      </c>
      <c r="B557" s="294" t="s">
        <v>6402</v>
      </c>
      <c r="C557" s="45" t="s">
        <v>414</v>
      </c>
      <c r="D557" s="45" t="s">
        <v>4647</v>
      </c>
      <c r="E557" s="299">
        <v>43169</v>
      </c>
      <c r="F557" s="294" t="s">
        <v>4710</v>
      </c>
      <c r="G557" s="294" t="s">
        <v>222</v>
      </c>
      <c r="H557" s="300" t="s">
        <v>223</v>
      </c>
      <c r="I557" s="294"/>
      <c r="J557" s="294" t="s">
        <v>7340</v>
      </c>
      <c r="K557" s="294" t="s">
        <v>7341</v>
      </c>
      <c r="L557" s="295"/>
      <c r="M557" s="295"/>
      <c r="N557" s="295" t="b">
        <f>IF(AND(G557:G559=DATOS!C$9,H557:H559=DATOS!B$4),ROW(G557:G559))</f>
        <v>0</v>
      </c>
      <c r="O557" s="296"/>
      <c r="P557" s="297"/>
      <c r="Q557" s="297"/>
      <c r="R557" s="297"/>
      <c r="S557" s="297"/>
      <c r="T557" s="297"/>
      <c r="U557" s="297"/>
      <c r="V557" s="297"/>
      <c r="W557" s="297"/>
      <c r="X557" s="297"/>
      <c r="Y557" s="297"/>
      <c r="Z557" s="297"/>
      <c r="AA557" s="297"/>
      <c r="AB557" s="297"/>
    </row>
    <row r="558" spans="1:28" ht="12.75">
      <c r="A558" s="298" t="s">
        <v>7343</v>
      </c>
      <c r="B558" s="294" t="s">
        <v>7344</v>
      </c>
      <c r="C558" s="45" t="s">
        <v>478</v>
      </c>
      <c r="D558" s="45" t="s">
        <v>4647</v>
      </c>
      <c r="E558" s="299">
        <v>43169</v>
      </c>
      <c r="F558" s="294" t="s">
        <v>4710</v>
      </c>
      <c r="G558" s="294" t="s">
        <v>114</v>
      </c>
      <c r="H558" s="300" t="s">
        <v>223</v>
      </c>
      <c r="I558" s="294"/>
      <c r="J558" s="294" t="s">
        <v>7345</v>
      </c>
      <c r="K558" s="294" t="s">
        <v>7346</v>
      </c>
      <c r="L558" s="295"/>
      <c r="M558" s="295"/>
      <c r="N558" s="295" t="b">
        <f>IF(AND(G558:G560=DATOS!C$9,H558:H560=DATOS!B$4),ROW(G558:G560))</f>
        <v>0</v>
      </c>
      <c r="O558" s="296"/>
      <c r="P558" s="297"/>
      <c r="Q558" s="297"/>
      <c r="R558" s="297"/>
      <c r="S558" s="297"/>
      <c r="T558" s="297"/>
      <c r="U558" s="297"/>
      <c r="V558" s="297"/>
      <c r="W558" s="297"/>
      <c r="X558" s="297"/>
      <c r="Y558" s="297"/>
      <c r="Z558" s="297"/>
      <c r="AA558" s="297"/>
      <c r="AB558" s="297"/>
    </row>
    <row r="559" spans="1:28" ht="12.75">
      <c r="A559" s="298" t="s">
        <v>7347</v>
      </c>
      <c r="B559" s="294" t="s">
        <v>6861</v>
      </c>
      <c r="C559" s="45" t="s">
        <v>5086</v>
      </c>
      <c r="D559" s="45" t="s">
        <v>6964</v>
      </c>
      <c r="E559" s="299">
        <v>43171</v>
      </c>
      <c r="F559" s="294" t="s">
        <v>2614</v>
      </c>
      <c r="G559" s="294" t="s">
        <v>271</v>
      </c>
      <c r="H559" s="300" t="s">
        <v>223</v>
      </c>
      <c r="I559" s="294" t="s">
        <v>226</v>
      </c>
      <c r="J559" s="295"/>
      <c r="K559" s="294" t="s">
        <v>7348</v>
      </c>
      <c r="L559" s="295"/>
      <c r="M559" s="294" t="s">
        <v>6957</v>
      </c>
      <c r="N559" s="295" t="b">
        <f>IF(AND(G559:G561=DATOS!C$9,H559:H561=DATOS!B$4),ROW(G559:G561))</f>
        <v>0</v>
      </c>
      <c r="O559" s="296"/>
      <c r="P559" s="297"/>
      <c r="Q559" s="297"/>
      <c r="R559" s="297"/>
      <c r="S559" s="297"/>
      <c r="T559" s="297"/>
      <c r="U559" s="297"/>
      <c r="V559" s="297"/>
      <c r="W559" s="297"/>
      <c r="X559" s="297"/>
      <c r="Y559" s="297"/>
      <c r="Z559" s="297"/>
      <c r="AA559" s="297"/>
      <c r="AB559" s="297"/>
    </row>
    <row r="560" spans="1:28" ht="12.75">
      <c r="A560" s="298" t="s">
        <v>4959</v>
      </c>
      <c r="B560" s="294" t="s">
        <v>4960</v>
      </c>
      <c r="C560" s="45" t="s">
        <v>624</v>
      </c>
      <c r="D560" s="45" t="s">
        <v>6964</v>
      </c>
      <c r="E560" s="299">
        <v>43171</v>
      </c>
      <c r="F560" s="294" t="s">
        <v>4710</v>
      </c>
      <c r="G560" s="294" t="s">
        <v>114</v>
      </c>
      <c r="H560" s="300" t="s">
        <v>223</v>
      </c>
      <c r="I560" s="294"/>
      <c r="J560" s="295"/>
      <c r="K560" s="294" t="s">
        <v>3786</v>
      </c>
      <c r="L560" s="295"/>
      <c r="M560" s="294" t="s">
        <v>6957</v>
      </c>
      <c r="N560" s="295" t="b">
        <f>IF(AND(G560:G562=DATOS!C$9,H560:H562=DATOS!B$4),ROW(G560:G562))</f>
        <v>0</v>
      </c>
      <c r="O560" s="296"/>
      <c r="P560" s="297"/>
      <c r="Q560" s="297"/>
      <c r="R560" s="297"/>
      <c r="S560" s="297"/>
      <c r="T560" s="297"/>
      <c r="U560" s="297"/>
      <c r="V560" s="297"/>
      <c r="W560" s="297"/>
      <c r="X560" s="297"/>
      <c r="Y560" s="297"/>
      <c r="Z560" s="297"/>
      <c r="AA560" s="297"/>
      <c r="AB560" s="297"/>
    </row>
    <row r="561" spans="1:28" ht="12.75">
      <c r="A561" s="298" t="s">
        <v>7352</v>
      </c>
      <c r="B561" s="294" t="s">
        <v>7353</v>
      </c>
      <c r="C561" s="45" t="s">
        <v>5232</v>
      </c>
      <c r="D561" s="45" t="s">
        <v>4798</v>
      </c>
      <c r="E561" s="299">
        <v>43171</v>
      </c>
      <c r="F561" s="294" t="s">
        <v>7354</v>
      </c>
      <c r="G561" s="294" t="s">
        <v>362</v>
      </c>
      <c r="H561" s="300" t="s">
        <v>223</v>
      </c>
      <c r="I561" s="294" t="s">
        <v>226</v>
      </c>
      <c r="J561" s="295"/>
      <c r="K561" s="295"/>
      <c r="L561" s="295"/>
      <c r="M561" s="295"/>
      <c r="N561" s="295" t="b">
        <f>IF(AND(G561:G563=DATOS!C$9,H561:H563=DATOS!B$4),ROW(G561:G563))</f>
        <v>0</v>
      </c>
      <c r="O561" s="296"/>
      <c r="P561" s="297"/>
      <c r="Q561" s="297"/>
      <c r="R561" s="297"/>
      <c r="S561" s="297"/>
      <c r="T561" s="297"/>
      <c r="U561" s="297"/>
      <c r="V561" s="297"/>
      <c r="W561" s="297"/>
      <c r="X561" s="297"/>
      <c r="Y561" s="297"/>
      <c r="Z561" s="297"/>
      <c r="AA561" s="297"/>
      <c r="AB561" s="297"/>
    </row>
    <row r="562" spans="1:28" ht="12.75">
      <c r="A562" s="298" t="s">
        <v>7356</v>
      </c>
      <c r="B562" s="294" t="s">
        <v>7357</v>
      </c>
      <c r="C562" s="45" t="s">
        <v>5302</v>
      </c>
      <c r="D562" s="45" t="s">
        <v>4798</v>
      </c>
      <c r="E562" s="299">
        <v>43171</v>
      </c>
      <c r="F562" s="294" t="s">
        <v>7358</v>
      </c>
      <c r="G562" s="294" t="s">
        <v>271</v>
      </c>
      <c r="H562" s="300" t="s">
        <v>223</v>
      </c>
      <c r="I562" s="294" t="s">
        <v>226</v>
      </c>
      <c r="J562" s="294" t="s">
        <v>7358</v>
      </c>
      <c r="K562" s="294" t="s">
        <v>7360</v>
      </c>
      <c r="L562" s="295"/>
      <c r="M562" s="294" t="s">
        <v>4841</v>
      </c>
      <c r="N562" s="295" t="b">
        <f>IF(AND(G562:G564=DATOS!C$9,H562:H564=DATOS!B$4),ROW(G562:G564))</f>
        <v>0</v>
      </c>
      <c r="O562" s="296"/>
      <c r="P562" s="297"/>
      <c r="Q562" s="297"/>
      <c r="R562" s="297"/>
      <c r="S562" s="297"/>
      <c r="T562" s="297"/>
      <c r="U562" s="297"/>
      <c r="V562" s="297"/>
      <c r="W562" s="297"/>
      <c r="X562" s="297"/>
      <c r="Y562" s="297"/>
      <c r="Z562" s="297"/>
      <c r="AA562" s="297"/>
      <c r="AB562" s="297"/>
    </row>
    <row r="563" spans="1:28" ht="12.75">
      <c r="A563" s="298" t="s">
        <v>6504</v>
      </c>
      <c r="B563" s="294" t="s">
        <v>6505</v>
      </c>
      <c r="C563" s="45" t="s">
        <v>4716</v>
      </c>
      <c r="D563" s="45" t="s">
        <v>4798</v>
      </c>
      <c r="E563" s="299">
        <v>43171</v>
      </c>
      <c r="F563" s="294" t="s">
        <v>4768</v>
      </c>
      <c r="G563" s="294" t="s">
        <v>271</v>
      </c>
      <c r="H563" s="300" t="s">
        <v>223</v>
      </c>
      <c r="I563" s="294" t="s">
        <v>226</v>
      </c>
      <c r="J563" s="294" t="s">
        <v>4768</v>
      </c>
      <c r="K563" s="294" t="s">
        <v>7362</v>
      </c>
      <c r="L563" s="295"/>
      <c r="M563" s="294" t="s">
        <v>4841</v>
      </c>
      <c r="N563" s="295" t="b">
        <f>IF(AND(G563:G565=DATOS!C$9,H563:H565=DATOS!B$4),ROW(G563:G565))</f>
        <v>0</v>
      </c>
      <c r="O563" s="296"/>
      <c r="P563" s="297"/>
      <c r="Q563" s="297"/>
      <c r="R563" s="297"/>
      <c r="S563" s="297"/>
      <c r="T563" s="297"/>
      <c r="U563" s="297"/>
      <c r="V563" s="297"/>
      <c r="W563" s="297"/>
      <c r="X563" s="297"/>
      <c r="Y563" s="297"/>
      <c r="Z563" s="297"/>
      <c r="AA563" s="297"/>
      <c r="AB563" s="297"/>
    </row>
    <row r="564" spans="1:28" ht="12.75">
      <c r="A564" s="298" t="s">
        <v>7365</v>
      </c>
      <c r="B564" s="294" t="s">
        <v>6733</v>
      </c>
      <c r="C564" s="45" t="s">
        <v>701</v>
      </c>
      <c r="D564" s="45" t="s">
        <v>4798</v>
      </c>
      <c r="E564" s="299">
        <v>43171</v>
      </c>
      <c r="F564" s="294" t="s">
        <v>2612</v>
      </c>
      <c r="G564" s="294" t="s">
        <v>271</v>
      </c>
      <c r="H564" s="300" t="s">
        <v>223</v>
      </c>
      <c r="I564" s="294" t="s">
        <v>226</v>
      </c>
      <c r="J564" s="294" t="s">
        <v>7366</v>
      </c>
      <c r="K564" s="294" t="s">
        <v>4969</v>
      </c>
      <c r="L564" s="295"/>
      <c r="M564" s="294" t="s">
        <v>4841</v>
      </c>
      <c r="N564" s="295" t="b">
        <f>IF(AND(G564:G566=DATOS!C$9,H564:H566=DATOS!B$4),ROW(G564:G566))</f>
        <v>0</v>
      </c>
      <c r="O564" s="296"/>
      <c r="P564" s="297"/>
      <c r="Q564" s="297"/>
      <c r="R564" s="297"/>
      <c r="S564" s="297"/>
      <c r="T564" s="297"/>
      <c r="U564" s="297"/>
      <c r="V564" s="297"/>
      <c r="W564" s="297"/>
      <c r="X564" s="297"/>
      <c r="Y564" s="297"/>
      <c r="Z564" s="297"/>
      <c r="AA564" s="297"/>
      <c r="AB564" s="297"/>
    </row>
    <row r="565" spans="1:28" ht="12.75">
      <c r="A565" s="298" t="s">
        <v>5935</v>
      </c>
      <c r="B565" s="294" t="s">
        <v>5827</v>
      </c>
      <c r="C565" s="45" t="s">
        <v>5325</v>
      </c>
      <c r="D565" s="45" t="s">
        <v>4798</v>
      </c>
      <c r="E565" s="299">
        <v>43171</v>
      </c>
      <c r="F565" s="294" t="s">
        <v>7367</v>
      </c>
      <c r="G565" s="294" t="s">
        <v>362</v>
      </c>
      <c r="H565" s="300" t="s">
        <v>223</v>
      </c>
      <c r="I565" s="294" t="s">
        <v>226</v>
      </c>
      <c r="J565" s="294" t="s">
        <v>7369</v>
      </c>
      <c r="K565" s="294" t="s">
        <v>7370</v>
      </c>
      <c r="L565" s="295"/>
      <c r="M565" s="295"/>
      <c r="N565" s="295" t="b">
        <f>IF(AND(G565:G567=DATOS!C$9,H565:H567=DATOS!B$4),ROW(G565:G567))</f>
        <v>0</v>
      </c>
      <c r="O565" s="296"/>
      <c r="P565" s="297"/>
      <c r="Q565" s="297"/>
      <c r="R565" s="297"/>
      <c r="S565" s="297"/>
      <c r="T565" s="297"/>
      <c r="U565" s="297"/>
      <c r="V565" s="297"/>
      <c r="W565" s="297"/>
      <c r="X565" s="297"/>
      <c r="Y565" s="297"/>
      <c r="Z565" s="297"/>
      <c r="AA565" s="297"/>
      <c r="AB565" s="297"/>
    </row>
    <row r="566" spans="1:28" ht="12.75">
      <c r="A566" s="298" t="s">
        <v>7117</v>
      </c>
      <c r="B566" s="294" t="s">
        <v>7118</v>
      </c>
      <c r="C566" s="45" t="s">
        <v>263</v>
      </c>
      <c r="D566" s="45" t="s">
        <v>4798</v>
      </c>
      <c r="E566" s="299">
        <v>43171</v>
      </c>
      <c r="F566" s="294" t="s">
        <v>7367</v>
      </c>
      <c r="G566" s="294" t="s">
        <v>362</v>
      </c>
      <c r="H566" s="300" t="s">
        <v>223</v>
      </c>
      <c r="I566" s="294" t="s">
        <v>226</v>
      </c>
      <c r="J566" s="294" t="s">
        <v>7367</v>
      </c>
      <c r="K566" s="294" t="s">
        <v>7370</v>
      </c>
      <c r="L566" s="295"/>
      <c r="M566" s="294" t="s">
        <v>4841</v>
      </c>
      <c r="N566" s="295" t="b">
        <f>IF(AND(G566:G568=DATOS!C$9,H566:H568=DATOS!B$4),ROW(G566:G568))</f>
        <v>0</v>
      </c>
      <c r="O566" s="296"/>
      <c r="P566" s="297"/>
      <c r="Q566" s="297"/>
      <c r="R566" s="297"/>
      <c r="S566" s="297"/>
      <c r="T566" s="297"/>
      <c r="U566" s="297"/>
      <c r="V566" s="297"/>
      <c r="W566" s="297"/>
      <c r="X566" s="297"/>
      <c r="Y566" s="297"/>
      <c r="Z566" s="297"/>
      <c r="AA566" s="297"/>
      <c r="AB566" s="297"/>
    </row>
    <row r="567" spans="1:28" ht="12.75">
      <c r="A567" s="298" t="s">
        <v>7372</v>
      </c>
      <c r="B567" s="294" t="s">
        <v>5282</v>
      </c>
      <c r="C567" s="45" t="s">
        <v>263</v>
      </c>
      <c r="D567" s="45" t="s">
        <v>4798</v>
      </c>
      <c r="E567" s="299">
        <v>43171</v>
      </c>
      <c r="F567" s="294" t="s">
        <v>7367</v>
      </c>
      <c r="G567" s="294" t="s">
        <v>362</v>
      </c>
      <c r="H567" s="300" t="s">
        <v>223</v>
      </c>
      <c r="I567" s="294" t="s">
        <v>226</v>
      </c>
      <c r="J567" s="294" t="s">
        <v>7367</v>
      </c>
      <c r="K567" s="294" t="s">
        <v>7370</v>
      </c>
      <c r="L567" s="295"/>
      <c r="M567" s="294" t="s">
        <v>4841</v>
      </c>
      <c r="N567" s="295" t="b">
        <f>IF(AND(G567:G569=DATOS!C$9,H567:H569=DATOS!B$4),ROW(G567:G569))</f>
        <v>0</v>
      </c>
      <c r="O567" s="296"/>
      <c r="P567" s="297"/>
      <c r="Q567" s="297"/>
      <c r="R567" s="297"/>
      <c r="S567" s="297"/>
      <c r="T567" s="297"/>
      <c r="U567" s="297"/>
      <c r="V567" s="297"/>
      <c r="W567" s="297"/>
      <c r="X567" s="297"/>
      <c r="Y567" s="297"/>
      <c r="Z567" s="297"/>
      <c r="AA567" s="297"/>
      <c r="AB567" s="297"/>
    </row>
    <row r="568" spans="1:28" ht="12.75">
      <c r="A568" s="298" t="s">
        <v>7377</v>
      </c>
      <c r="B568" s="294" t="s">
        <v>7378</v>
      </c>
      <c r="C568" s="45" t="s">
        <v>6008</v>
      </c>
      <c r="D568" s="45" t="s">
        <v>4798</v>
      </c>
      <c r="E568" s="299">
        <v>43171</v>
      </c>
      <c r="F568" s="294" t="s">
        <v>1259</v>
      </c>
      <c r="G568" s="294" t="s">
        <v>362</v>
      </c>
      <c r="H568" s="300" t="s">
        <v>223</v>
      </c>
      <c r="I568" s="294" t="s">
        <v>226</v>
      </c>
      <c r="J568" s="294" t="s">
        <v>7379</v>
      </c>
      <c r="K568" s="295"/>
      <c r="L568" s="295"/>
      <c r="M568" s="294" t="s">
        <v>4841</v>
      </c>
      <c r="N568" s="295" t="b">
        <f>IF(AND(G568:G570=DATOS!C$9,H568:H570=DATOS!B$4),ROW(G568:G570))</f>
        <v>0</v>
      </c>
      <c r="O568" s="296"/>
      <c r="P568" s="297"/>
      <c r="Q568" s="297"/>
      <c r="R568" s="297"/>
      <c r="S568" s="297"/>
      <c r="T568" s="297"/>
      <c r="U568" s="297"/>
      <c r="V568" s="297"/>
      <c r="W568" s="297"/>
      <c r="X568" s="297"/>
      <c r="Y568" s="297"/>
      <c r="Z568" s="297"/>
      <c r="AA568" s="297"/>
      <c r="AB568" s="297"/>
    </row>
    <row r="569" spans="1:28" ht="12.75">
      <c r="A569" s="298" t="s">
        <v>7381</v>
      </c>
      <c r="B569" s="294" t="s">
        <v>7382</v>
      </c>
      <c r="C569" s="45" t="s">
        <v>942</v>
      </c>
      <c r="D569" s="45" t="s">
        <v>4798</v>
      </c>
      <c r="E569" s="299">
        <v>43171</v>
      </c>
      <c r="F569" s="294" t="s">
        <v>4710</v>
      </c>
      <c r="G569" s="294" t="s">
        <v>114</v>
      </c>
      <c r="H569" s="300" t="s">
        <v>223</v>
      </c>
      <c r="I569" s="294" t="s">
        <v>226</v>
      </c>
      <c r="J569" s="294" t="s">
        <v>7383</v>
      </c>
      <c r="K569" s="294" t="s">
        <v>7384</v>
      </c>
      <c r="L569" s="295"/>
      <c r="M569" s="294" t="s">
        <v>4841</v>
      </c>
      <c r="N569" s="295" t="b">
        <f>IF(AND(G569:G571=DATOS!C$9,H569:H571=DATOS!B$4),ROW(G569:G571))</f>
        <v>0</v>
      </c>
      <c r="O569" s="296"/>
      <c r="P569" s="297"/>
      <c r="Q569" s="297"/>
      <c r="R569" s="297"/>
      <c r="S569" s="297"/>
      <c r="T569" s="297"/>
      <c r="U569" s="297"/>
      <c r="V569" s="297"/>
      <c r="W569" s="297"/>
      <c r="X569" s="297"/>
      <c r="Y569" s="297"/>
      <c r="Z569" s="297"/>
      <c r="AA569" s="297"/>
      <c r="AB569" s="297"/>
    </row>
    <row r="570" spans="1:28" ht="12.75">
      <c r="A570" s="298" t="s">
        <v>7385</v>
      </c>
      <c r="B570" s="294" t="s">
        <v>7386</v>
      </c>
      <c r="C570" s="45" t="s">
        <v>216</v>
      </c>
      <c r="D570" s="45" t="s">
        <v>4743</v>
      </c>
      <c r="E570" s="299">
        <v>43172</v>
      </c>
      <c r="F570" s="294" t="s">
        <v>7387</v>
      </c>
      <c r="G570" s="294" t="s">
        <v>222</v>
      </c>
      <c r="H570" s="300" t="s">
        <v>223</v>
      </c>
      <c r="I570" s="294" t="s">
        <v>226</v>
      </c>
      <c r="J570" s="294" t="s">
        <v>7388</v>
      </c>
      <c r="K570" s="294" t="s">
        <v>7389</v>
      </c>
      <c r="L570" s="295"/>
      <c r="M570" s="294" t="s">
        <v>4743</v>
      </c>
      <c r="N570" s="295" t="b">
        <f>IF(AND(G570:G572=DATOS!C$9,H570:H572=DATOS!B$4),ROW(G570:G572))</f>
        <v>0</v>
      </c>
      <c r="O570" s="296"/>
      <c r="P570" s="297"/>
      <c r="Q570" s="297"/>
      <c r="R570" s="297"/>
      <c r="S570" s="297"/>
      <c r="T570" s="297"/>
      <c r="U570" s="297"/>
      <c r="V570" s="297"/>
      <c r="W570" s="297"/>
      <c r="X570" s="297"/>
      <c r="Y570" s="297"/>
      <c r="Z570" s="297"/>
      <c r="AA570" s="297"/>
      <c r="AB570" s="297"/>
    </row>
    <row r="571" spans="1:28" ht="12.75">
      <c r="A571" s="298" t="s">
        <v>7392</v>
      </c>
      <c r="B571" s="294" t="s">
        <v>7282</v>
      </c>
      <c r="C571" s="45" t="s">
        <v>5086</v>
      </c>
      <c r="D571" s="45" t="s">
        <v>4647</v>
      </c>
      <c r="E571" s="299">
        <v>43172</v>
      </c>
      <c r="F571" s="294" t="s">
        <v>7393</v>
      </c>
      <c r="G571" s="294" t="s">
        <v>114</v>
      </c>
      <c r="H571" s="300" t="s">
        <v>223</v>
      </c>
      <c r="I571" s="294"/>
      <c r="J571" s="294" t="s">
        <v>5178</v>
      </c>
      <c r="K571" s="294" t="s">
        <v>7395</v>
      </c>
      <c r="L571" s="295"/>
      <c r="M571" s="294" t="s">
        <v>4652</v>
      </c>
      <c r="N571" s="295" t="b">
        <f>IF(AND(G571:G573=DATOS!C$9,H571:H573=DATOS!B$4),ROW(G571:G573))</f>
        <v>0</v>
      </c>
      <c r="O571" s="296"/>
      <c r="P571" s="297"/>
      <c r="Q571" s="297"/>
      <c r="R571" s="297"/>
      <c r="S571" s="297"/>
      <c r="T571" s="297"/>
      <c r="U571" s="297"/>
      <c r="V571" s="297"/>
      <c r="W571" s="297"/>
      <c r="X571" s="297"/>
      <c r="Y571" s="297"/>
      <c r="Z571" s="297"/>
      <c r="AA571" s="297"/>
      <c r="AB571" s="297"/>
    </row>
    <row r="572" spans="1:28" ht="12.75">
      <c r="A572" s="298" t="s">
        <v>7396</v>
      </c>
      <c r="B572" s="294" t="s">
        <v>7397</v>
      </c>
      <c r="C572" s="45" t="s">
        <v>6008</v>
      </c>
      <c r="D572" s="45" t="s">
        <v>4647</v>
      </c>
      <c r="E572" s="299">
        <v>43172</v>
      </c>
      <c r="F572" s="294" t="s">
        <v>6789</v>
      </c>
      <c r="G572" s="294" t="s">
        <v>362</v>
      </c>
      <c r="H572" s="300" t="s">
        <v>223</v>
      </c>
      <c r="I572" s="294"/>
      <c r="J572" s="294" t="s">
        <v>6569</v>
      </c>
      <c r="K572" s="294" t="s">
        <v>6569</v>
      </c>
      <c r="L572" s="295"/>
      <c r="M572" s="295"/>
      <c r="N572" s="295" t="b">
        <f>IF(AND(G572:G574=DATOS!C$9,H572:H574=DATOS!B$4),ROW(G572:G574))</f>
        <v>0</v>
      </c>
      <c r="O572" s="296"/>
      <c r="P572" s="297"/>
      <c r="Q572" s="297"/>
      <c r="R572" s="297"/>
      <c r="S572" s="297"/>
      <c r="T572" s="297"/>
      <c r="U572" s="297"/>
      <c r="V572" s="297"/>
      <c r="W572" s="297"/>
      <c r="X572" s="297"/>
      <c r="Y572" s="297"/>
      <c r="Z572" s="297"/>
      <c r="AA572" s="297"/>
      <c r="AB572" s="297"/>
    </row>
    <row r="573" spans="1:28" ht="12.75">
      <c r="A573" s="298" t="s">
        <v>4685</v>
      </c>
      <c r="B573" s="294" t="s">
        <v>4686</v>
      </c>
      <c r="C573" s="45" t="s">
        <v>701</v>
      </c>
      <c r="D573" s="45" t="s">
        <v>4647</v>
      </c>
      <c r="E573" s="299">
        <v>43172</v>
      </c>
      <c r="F573" s="294" t="s">
        <v>7398</v>
      </c>
      <c r="G573" s="294" t="s">
        <v>271</v>
      </c>
      <c r="H573" s="300" t="s">
        <v>118</v>
      </c>
      <c r="I573" s="294"/>
      <c r="J573" s="294" t="s">
        <v>5289</v>
      </c>
      <c r="K573" s="294" t="s">
        <v>5289</v>
      </c>
      <c r="L573" s="295"/>
      <c r="M573" s="295"/>
      <c r="N573" s="295" t="b">
        <f>IF(AND(G573:G575=DATOS!C$9,H573:H575=DATOS!B$4),ROW(G573:G575))</f>
        <v>0</v>
      </c>
      <c r="O573" s="296"/>
      <c r="P573" s="297"/>
      <c r="Q573" s="297"/>
      <c r="R573" s="297"/>
      <c r="S573" s="297"/>
      <c r="T573" s="297"/>
      <c r="U573" s="297"/>
      <c r="V573" s="297"/>
      <c r="W573" s="297"/>
      <c r="X573" s="297"/>
      <c r="Y573" s="297"/>
      <c r="Z573" s="297"/>
      <c r="AA573" s="297"/>
      <c r="AB573" s="297"/>
    </row>
    <row r="574" spans="1:28" ht="12.75">
      <c r="A574" s="298" t="s">
        <v>5679</v>
      </c>
      <c r="B574" s="294" t="s">
        <v>5632</v>
      </c>
      <c r="C574" s="45" t="s">
        <v>263</v>
      </c>
      <c r="D574" s="45" t="s">
        <v>4647</v>
      </c>
      <c r="E574" s="299">
        <v>43172</v>
      </c>
      <c r="F574" s="294" t="s">
        <v>6069</v>
      </c>
      <c r="G574" s="294" t="s">
        <v>114</v>
      </c>
      <c r="H574" s="300" t="s">
        <v>223</v>
      </c>
      <c r="I574" s="294"/>
      <c r="J574" s="294" t="s">
        <v>7399</v>
      </c>
      <c r="K574" s="294" t="s">
        <v>7400</v>
      </c>
      <c r="L574" s="295"/>
      <c r="M574" s="294" t="s">
        <v>4652</v>
      </c>
      <c r="N574" s="295" t="b">
        <f>IF(AND(G574:G576=DATOS!C$9,H574:H576=DATOS!B$4),ROW(G574:G576))</f>
        <v>0</v>
      </c>
      <c r="O574" s="296"/>
      <c r="P574" s="297"/>
      <c r="Q574" s="297"/>
      <c r="R574" s="297"/>
      <c r="S574" s="297"/>
      <c r="T574" s="297"/>
      <c r="U574" s="297"/>
      <c r="V574" s="297"/>
      <c r="W574" s="297"/>
      <c r="X574" s="297"/>
      <c r="Y574" s="297"/>
      <c r="Z574" s="297"/>
      <c r="AA574" s="297"/>
      <c r="AB574" s="297"/>
    </row>
    <row r="575" spans="1:28" ht="12.75">
      <c r="A575" s="298" t="s">
        <v>7401</v>
      </c>
      <c r="B575" s="294" t="s">
        <v>7402</v>
      </c>
      <c r="C575" s="45" t="s">
        <v>4761</v>
      </c>
      <c r="D575" s="45" t="s">
        <v>4647</v>
      </c>
      <c r="E575" s="299">
        <v>43172</v>
      </c>
      <c r="F575" s="294" t="s">
        <v>7403</v>
      </c>
      <c r="G575" s="294" t="s">
        <v>222</v>
      </c>
      <c r="H575" s="300" t="s">
        <v>223</v>
      </c>
      <c r="I575" s="294"/>
      <c r="J575" s="294" t="s">
        <v>7404</v>
      </c>
      <c r="K575" s="294" t="s">
        <v>5993</v>
      </c>
      <c r="L575" s="295"/>
      <c r="M575" s="294" t="s">
        <v>4652</v>
      </c>
      <c r="N575" s="295" t="b">
        <f>IF(AND(G575:G577=DATOS!C$9,H575:H577=DATOS!B$4),ROW(G575:G577))</f>
        <v>0</v>
      </c>
      <c r="O575" s="296"/>
      <c r="P575" s="297"/>
      <c r="Q575" s="297"/>
      <c r="R575" s="297"/>
      <c r="S575" s="297"/>
      <c r="T575" s="297"/>
      <c r="U575" s="297"/>
      <c r="V575" s="297"/>
      <c r="W575" s="297"/>
      <c r="X575" s="297"/>
      <c r="Y575" s="297"/>
      <c r="Z575" s="297"/>
      <c r="AA575" s="297"/>
      <c r="AB575" s="297"/>
    </row>
    <row r="576" spans="1:28" ht="12.75">
      <c r="A576" s="298" t="s">
        <v>6914</v>
      </c>
      <c r="B576" s="294" t="s">
        <v>6915</v>
      </c>
      <c r="C576" s="45" t="s">
        <v>6642</v>
      </c>
      <c r="D576" s="45" t="s">
        <v>4798</v>
      </c>
      <c r="E576" s="299">
        <v>43172</v>
      </c>
      <c r="F576" s="294" t="s">
        <v>6569</v>
      </c>
      <c r="G576" s="294" t="s">
        <v>362</v>
      </c>
      <c r="H576" s="300" t="s">
        <v>223</v>
      </c>
      <c r="I576" s="294" t="s">
        <v>226</v>
      </c>
      <c r="J576" s="295"/>
      <c r="K576" s="295"/>
      <c r="L576" s="295"/>
      <c r="M576" s="295"/>
      <c r="N576" s="295" t="b">
        <f>IF(AND(G576:G578=DATOS!C$9,H576:H578=DATOS!B$4),ROW(G576:G578))</f>
        <v>0</v>
      </c>
      <c r="O576" s="296"/>
      <c r="P576" s="297"/>
      <c r="Q576" s="297"/>
      <c r="R576" s="297"/>
      <c r="S576" s="297"/>
      <c r="T576" s="297"/>
      <c r="U576" s="297"/>
      <c r="V576" s="297"/>
      <c r="W576" s="297"/>
      <c r="X576" s="297"/>
      <c r="Y576" s="297"/>
      <c r="Z576" s="297"/>
      <c r="AA576" s="297"/>
      <c r="AB576" s="297"/>
    </row>
    <row r="577" spans="1:28" ht="12.75">
      <c r="A577" s="346" t="s">
        <v>7405</v>
      </c>
      <c r="B577" s="294" t="s">
        <v>5680</v>
      </c>
      <c r="C577" s="45" t="s">
        <v>5342</v>
      </c>
      <c r="D577" s="45" t="s">
        <v>4798</v>
      </c>
      <c r="E577" s="299">
        <v>43172</v>
      </c>
      <c r="F577" s="294" t="s">
        <v>4768</v>
      </c>
      <c r="G577" s="294" t="s">
        <v>271</v>
      </c>
      <c r="H577" s="300" t="s">
        <v>118</v>
      </c>
      <c r="I577" s="294" t="s">
        <v>226</v>
      </c>
      <c r="J577" s="294" t="s">
        <v>4768</v>
      </c>
      <c r="K577" s="295"/>
      <c r="L577" s="295"/>
      <c r="M577" s="295"/>
      <c r="N577" s="295" t="b">
        <f>IF(AND(G577:G579=DATOS!C$9,H577:H579=DATOS!B$4),ROW(G577:G579))</f>
        <v>0</v>
      </c>
      <c r="O577" s="296"/>
      <c r="P577" s="297"/>
      <c r="Q577" s="297"/>
      <c r="R577" s="297"/>
      <c r="S577" s="297"/>
      <c r="T577" s="297"/>
      <c r="U577" s="297"/>
      <c r="V577" s="297"/>
      <c r="W577" s="297"/>
      <c r="X577" s="297"/>
      <c r="Y577" s="297"/>
      <c r="Z577" s="297"/>
      <c r="AA577" s="297"/>
      <c r="AB577" s="297"/>
    </row>
    <row r="578" spans="1:28" ht="12.75">
      <c r="A578" s="298" t="s">
        <v>7406</v>
      </c>
      <c r="B578" s="294" t="s">
        <v>7407</v>
      </c>
      <c r="C578" s="45" t="s">
        <v>7009</v>
      </c>
      <c r="D578" s="45" t="s">
        <v>4798</v>
      </c>
      <c r="E578" s="299">
        <v>43172</v>
      </c>
      <c r="F578" s="294" t="s">
        <v>6789</v>
      </c>
      <c r="G578" s="294" t="s">
        <v>362</v>
      </c>
      <c r="H578" s="300" t="s">
        <v>223</v>
      </c>
      <c r="I578" s="294" t="s">
        <v>226</v>
      </c>
      <c r="J578" s="295"/>
      <c r="K578" s="295"/>
      <c r="L578" s="295"/>
      <c r="M578" s="295"/>
      <c r="N578" s="295" t="b">
        <f>IF(AND(G578:G580=DATOS!C$9,H578:H580=DATOS!B$4),ROW(G578:G580))</f>
        <v>0</v>
      </c>
      <c r="O578" s="296"/>
      <c r="P578" s="297"/>
      <c r="Q578" s="297"/>
      <c r="R578" s="297"/>
      <c r="S578" s="297"/>
      <c r="T578" s="297"/>
      <c r="U578" s="297"/>
      <c r="V578" s="297"/>
      <c r="W578" s="297"/>
      <c r="X578" s="297"/>
      <c r="Y578" s="297"/>
      <c r="Z578" s="297"/>
      <c r="AA578" s="297"/>
      <c r="AB578" s="297"/>
    </row>
    <row r="579" spans="1:28" ht="12.75">
      <c r="A579" s="298" t="s">
        <v>7109</v>
      </c>
      <c r="B579" s="294" t="s">
        <v>7110</v>
      </c>
      <c r="C579" s="45" t="s">
        <v>624</v>
      </c>
      <c r="D579" s="45" t="s">
        <v>4735</v>
      </c>
      <c r="E579" s="299">
        <v>43173</v>
      </c>
      <c r="F579" s="294" t="s">
        <v>5078</v>
      </c>
      <c r="G579" s="294" t="s">
        <v>271</v>
      </c>
      <c r="H579" s="300" t="s">
        <v>223</v>
      </c>
      <c r="I579" s="294" t="s">
        <v>226</v>
      </c>
      <c r="J579" s="294" t="s">
        <v>7408</v>
      </c>
      <c r="K579" s="294" t="s">
        <v>7409</v>
      </c>
      <c r="L579" s="295"/>
      <c r="M579" s="294" t="s">
        <v>4743</v>
      </c>
      <c r="N579" s="295" t="b">
        <f>IF(AND(G579:G581=DATOS!C$9,H579:H581=DATOS!B$4),ROW(G579:G581))</f>
        <v>0</v>
      </c>
      <c r="O579" s="296"/>
      <c r="P579" s="297"/>
      <c r="Q579" s="297"/>
      <c r="R579" s="297"/>
      <c r="S579" s="297"/>
      <c r="T579" s="297"/>
      <c r="U579" s="297"/>
      <c r="V579" s="297"/>
      <c r="W579" s="297"/>
      <c r="X579" s="297"/>
      <c r="Y579" s="297"/>
      <c r="Z579" s="297"/>
      <c r="AA579" s="297"/>
      <c r="AB579" s="297"/>
    </row>
    <row r="580" spans="1:28" ht="12.75">
      <c r="A580" s="298" t="s">
        <v>7410</v>
      </c>
      <c r="B580" s="294" t="s">
        <v>5614</v>
      </c>
      <c r="C580" s="45" t="s">
        <v>701</v>
      </c>
      <c r="D580" s="45" t="s">
        <v>4735</v>
      </c>
      <c r="E580" s="299">
        <v>43173</v>
      </c>
      <c r="F580" s="294" t="s">
        <v>5078</v>
      </c>
      <c r="G580" s="294" t="s">
        <v>271</v>
      </c>
      <c r="H580" s="300" t="s">
        <v>223</v>
      </c>
      <c r="I580" s="294" t="s">
        <v>226</v>
      </c>
      <c r="J580" s="294" t="s">
        <v>5078</v>
      </c>
      <c r="K580" s="294" t="s">
        <v>7411</v>
      </c>
      <c r="L580" s="295"/>
      <c r="M580" s="294" t="s">
        <v>4743</v>
      </c>
      <c r="N580" s="295" t="b">
        <f>IF(AND(G580:G582=DATOS!C$9,H580:H582=DATOS!B$4),ROW(G580:G582))</f>
        <v>0</v>
      </c>
      <c r="O580" s="296"/>
      <c r="P580" s="297"/>
      <c r="Q580" s="297"/>
      <c r="R580" s="297"/>
      <c r="S580" s="297"/>
      <c r="T580" s="297"/>
      <c r="U580" s="297"/>
      <c r="V580" s="297"/>
      <c r="W580" s="297"/>
      <c r="X580" s="297"/>
      <c r="Y580" s="297"/>
      <c r="Z580" s="297"/>
      <c r="AA580" s="297"/>
      <c r="AB580" s="297"/>
    </row>
    <row r="581" spans="1:28" ht="12.75">
      <c r="A581" s="298" t="s">
        <v>7412</v>
      </c>
      <c r="B581" s="294" t="s">
        <v>4729</v>
      </c>
      <c r="C581" s="45" t="s">
        <v>624</v>
      </c>
      <c r="D581" s="45" t="s">
        <v>4735</v>
      </c>
      <c r="E581" s="299">
        <v>43173</v>
      </c>
      <c r="F581" s="294" t="s">
        <v>7413</v>
      </c>
      <c r="G581" s="294" t="s">
        <v>271</v>
      </c>
      <c r="H581" s="300" t="s">
        <v>223</v>
      </c>
      <c r="I581" s="294" t="s">
        <v>226</v>
      </c>
      <c r="J581" s="294" t="s">
        <v>5078</v>
      </c>
      <c r="K581" s="294" t="s">
        <v>7414</v>
      </c>
      <c r="L581" s="295"/>
      <c r="M581" s="294" t="s">
        <v>4743</v>
      </c>
      <c r="N581" s="295" t="b">
        <f>IF(AND(G581:G583=DATOS!C$9,H581:H583=DATOS!B$4),ROW(G581:G583))</f>
        <v>0</v>
      </c>
      <c r="O581" s="296"/>
      <c r="P581" s="297"/>
      <c r="Q581" s="297"/>
      <c r="R581" s="297"/>
      <c r="S581" s="297"/>
      <c r="T581" s="297"/>
      <c r="U581" s="297"/>
      <c r="V581" s="297"/>
      <c r="W581" s="297"/>
      <c r="X581" s="297"/>
      <c r="Y581" s="297"/>
      <c r="Z581" s="297"/>
      <c r="AA581" s="297"/>
      <c r="AB581" s="297"/>
    </row>
    <row r="582" spans="1:28" ht="12.75">
      <c r="A582" s="320" t="s">
        <v>7415</v>
      </c>
      <c r="B582" s="294" t="s">
        <v>7416</v>
      </c>
      <c r="C582" s="45" t="s">
        <v>942</v>
      </c>
      <c r="D582" s="45" t="s">
        <v>4647</v>
      </c>
      <c r="E582" s="299">
        <v>43173</v>
      </c>
      <c r="F582" s="294" t="s">
        <v>2521</v>
      </c>
      <c r="G582" s="294" t="s">
        <v>114</v>
      </c>
      <c r="H582" s="300" t="s">
        <v>223</v>
      </c>
      <c r="I582" s="294" t="s">
        <v>226</v>
      </c>
      <c r="J582" s="294" t="s">
        <v>7417</v>
      </c>
      <c r="K582" s="294" t="s">
        <v>7418</v>
      </c>
      <c r="L582" s="295"/>
      <c r="M582" s="294" t="s">
        <v>4652</v>
      </c>
      <c r="N582" s="295" t="b">
        <f>IF(AND(G582:G584=DATOS!C$9,H582:H584=DATOS!B$4),ROW(G582:G584))</f>
        <v>0</v>
      </c>
      <c r="O582" s="296"/>
      <c r="P582" s="297"/>
      <c r="Q582" s="297"/>
      <c r="R582" s="297"/>
      <c r="S582" s="297"/>
      <c r="T582" s="297"/>
      <c r="U582" s="297"/>
      <c r="V582" s="297"/>
      <c r="W582" s="297"/>
      <c r="X582" s="297"/>
      <c r="Y582" s="297"/>
      <c r="Z582" s="297"/>
      <c r="AA582" s="297"/>
      <c r="AB582" s="297"/>
    </row>
    <row r="583" spans="1:28" ht="12.75">
      <c r="A583" s="298" t="s">
        <v>7419</v>
      </c>
      <c r="B583" s="294" t="s">
        <v>7416</v>
      </c>
      <c r="C583" s="45" t="s">
        <v>478</v>
      </c>
      <c r="D583" s="45" t="s">
        <v>4647</v>
      </c>
      <c r="E583" s="299">
        <v>43173</v>
      </c>
      <c r="F583" s="294" t="s">
        <v>2521</v>
      </c>
      <c r="G583" s="294" t="s">
        <v>114</v>
      </c>
      <c r="H583" s="300" t="s">
        <v>223</v>
      </c>
      <c r="I583" s="294"/>
      <c r="J583" s="294" t="s">
        <v>7420</v>
      </c>
      <c r="K583" s="294" t="s">
        <v>7421</v>
      </c>
      <c r="L583" s="295"/>
      <c r="M583" s="294" t="s">
        <v>4652</v>
      </c>
      <c r="N583" s="295" t="b">
        <f>IF(AND(G583:G585=DATOS!C$9,H583:H585=DATOS!B$4),ROW(G583:G585))</f>
        <v>0</v>
      </c>
      <c r="O583" s="296"/>
      <c r="P583" s="297"/>
      <c r="Q583" s="297"/>
      <c r="R583" s="297"/>
      <c r="S583" s="297"/>
      <c r="T583" s="297"/>
      <c r="U583" s="297"/>
      <c r="V583" s="297"/>
      <c r="W583" s="297"/>
      <c r="X583" s="297"/>
      <c r="Y583" s="297"/>
      <c r="Z583" s="297"/>
      <c r="AA583" s="297"/>
      <c r="AB583" s="297"/>
    </row>
    <row r="584" spans="1:28" ht="12.75">
      <c r="A584" s="298" t="s">
        <v>6853</v>
      </c>
      <c r="B584" s="294" t="s">
        <v>6002</v>
      </c>
      <c r="C584" s="45" t="s">
        <v>7424</v>
      </c>
      <c r="D584" s="45" t="s">
        <v>4647</v>
      </c>
      <c r="E584" s="299">
        <v>43173</v>
      </c>
      <c r="F584" s="294" t="s">
        <v>6569</v>
      </c>
      <c r="G584" s="294" t="s">
        <v>362</v>
      </c>
      <c r="H584" s="300" t="s">
        <v>223</v>
      </c>
      <c r="I584" s="294"/>
      <c r="J584" s="294" t="s">
        <v>7425</v>
      </c>
      <c r="K584" s="294" t="s">
        <v>7426</v>
      </c>
      <c r="L584" s="295"/>
      <c r="M584" s="295"/>
      <c r="N584" s="295" t="b">
        <f>IF(AND(G584:G586=DATOS!C$9,H584:H586=DATOS!B$4),ROW(G584:G586))</f>
        <v>0</v>
      </c>
      <c r="O584" s="296"/>
      <c r="P584" s="297"/>
      <c r="Q584" s="297"/>
      <c r="R584" s="297"/>
      <c r="S584" s="297"/>
      <c r="T584" s="297"/>
      <c r="U584" s="297"/>
      <c r="V584" s="297"/>
      <c r="W584" s="297"/>
      <c r="X584" s="297"/>
      <c r="Y584" s="297"/>
      <c r="Z584" s="297"/>
      <c r="AA584" s="297"/>
      <c r="AB584" s="297"/>
    </row>
    <row r="585" spans="1:28" ht="12.75">
      <c r="A585" s="298" t="s">
        <v>6920</v>
      </c>
      <c r="B585" s="294" t="s">
        <v>6921</v>
      </c>
      <c r="C585" s="45" t="s">
        <v>263</v>
      </c>
      <c r="D585" s="45" t="s">
        <v>4647</v>
      </c>
      <c r="E585" s="299">
        <v>43173</v>
      </c>
      <c r="F585" s="294" t="s">
        <v>7427</v>
      </c>
      <c r="G585" s="294" t="s">
        <v>114</v>
      </c>
      <c r="H585" s="300" t="s">
        <v>223</v>
      </c>
      <c r="I585" s="294"/>
      <c r="J585" s="294" t="s">
        <v>7428</v>
      </c>
      <c r="K585" s="350" t="s">
        <v>7429</v>
      </c>
      <c r="L585" s="295"/>
      <c r="M585" s="294" t="s">
        <v>4652</v>
      </c>
      <c r="N585" s="295" t="b">
        <f>IF(AND(G585:G587=DATOS!C$9,H585:H587=DATOS!B$4),ROW(G585:G587))</f>
        <v>0</v>
      </c>
      <c r="O585" s="296"/>
      <c r="P585" s="297"/>
      <c r="Q585" s="297"/>
      <c r="R585" s="297"/>
      <c r="S585" s="297"/>
      <c r="T585" s="297"/>
      <c r="U585" s="297"/>
      <c r="V585" s="297"/>
      <c r="W585" s="297"/>
      <c r="X585" s="297"/>
      <c r="Y585" s="297"/>
      <c r="Z585" s="297"/>
      <c r="AA585" s="297"/>
      <c r="AB585" s="297"/>
    </row>
    <row r="586" spans="1:28" ht="12.75">
      <c r="A586" s="298" t="s">
        <v>6981</v>
      </c>
      <c r="B586" s="294" t="s">
        <v>6559</v>
      </c>
      <c r="C586" s="45" t="s">
        <v>5302</v>
      </c>
      <c r="D586" s="45" t="s">
        <v>4647</v>
      </c>
      <c r="E586" s="299">
        <v>43173</v>
      </c>
      <c r="F586" s="294" t="s">
        <v>7430</v>
      </c>
      <c r="G586" s="294" t="s">
        <v>362</v>
      </c>
      <c r="H586" s="300" t="s">
        <v>223</v>
      </c>
      <c r="I586" s="294"/>
      <c r="J586" s="294" t="s">
        <v>7431</v>
      </c>
      <c r="K586" s="294" t="s">
        <v>7432</v>
      </c>
      <c r="L586" s="295"/>
      <c r="M586" s="294" t="s">
        <v>4652</v>
      </c>
      <c r="N586" s="295" t="b">
        <f>IF(AND(G586:G588=DATOS!C$9,H586:H588=DATOS!B$4),ROW(G586:G588))</f>
        <v>0</v>
      </c>
      <c r="O586" s="296"/>
      <c r="P586" s="297"/>
      <c r="Q586" s="297"/>
      <c r="R586" s="297"/>
      <c r="S586" s="297"/>
      <c r="T586" s="297"/>
      <c r="U586" s="297"/>
      <c r="V586" s="297"/>
      <c r="W586" s="297"/>
      <c r="X586" s="297"/>
      <c r="Y586" s="297"/>
      <c r="Z586" s="297"/>
      <c r="AA586" s="297"/>
      <c r="AB586" s="297"/>
    </row>
    <row r="587" spans="1:28" ht="12.75">
      <c r="A587" s="298" t="s">
        <v>4832</v>
      </c>
      <c r="B587" s="294" t="s">
        <v>4833</v>
      </c>
      <c r="C587" s="45" t="s">
        <v>216</v>
      </c>
      <c r="D587" s="45" t="s">
        <v>4647</v>
      </c>
      <c r="E587" s="299">
        <v>43181</v>
      </c>
      <c r="F587" s="294" t="s">
        <v>5714</v>
      </c>
      <c r="G587" s="294" t="s">
        <v>271</v>
      </c>
      <c r="H587" s="300" t="s">
        <v>118</v>
      </c>
      <c r="I587" s="294"/>
      <c r="J587" s="294" t="s">
        <v>5419</v>
      </c>
      <c r="K587" s="294" t="s">
        <v>5038</v>
      </c>
      <c r="L587" s="295"/>
      <c r="M587" s="295"/>
      <c r="N587" s="295" t="b">
        <f>IF(AND(G587:G589=DATOS!C$9,H587:H589=DATOS!B$4),ROW(G587:G589))</f>
        <v>0</v>
      </c>
      <c r="O587" s="296"/>
      <c r="P587" s="297"/>
      <c r="Q587" s="297"/>
      <c r="R587" s="297"/>
      <c r="S587" s="297"/>
      <c r="T587" s="297"/>
      <c r="U587" s="297"/>
      <c r="V587" s="297"/>
      <c r="W587" s="297"/>
      <c r="X587" s="297"/>
      <c r="Y587" s="297"/>
      <c r="Z587" s="297"/>
      <c r="AA587" s="297"/>
      <c r="AB587" s="297"/>
    </row>
    <row r="588" spans="1:28" ht="12.75">
      <c r="A588" s="298" t="s">
        <v>4811</v>
      </c>
      <c r="B588" s="294" t="s">
        <v>4778</v>
      </c>
      <c r="C588" s="45" t="s">
        <v>216</v>
      </c>
      <c r="D588" s="45" t="s">
        <v>6964</v>
      </c>
      <c r="E588" s="299">
        <v>43173</v>
      </c>
      <c r="F588" s="294" t="s">
        <v>7435</v>
      </c>
      <c r="G588" s="294" t="s">
        <v>114</v>
      </c>
      <c r="H588" s="300" t="s">
        <v>118</v>
      </c>
      <c r="I588" s="294" t="s">
        <v>226</v>
      </c>
      <c r="J588" s="294" t="s">
        <v>7436</v>
      </c>
      <c r="K588" s="295"/>
      <c r="L588" s="295"/>
      <c r="M588" s="295"/>
      <c r="N588" s="295" t="b">
        <f>IF(AND(G588:G590=DATOS!C$9,H588:H590=DATOS!B$4),ROW(G588:G590))</f>
        <v>0</v>
      </c>
      <c r="O588" s="296"/>
      <c r="P588" s="297"/>
      <c r="Q588" s="297"/>
      <c r="R588" s="297"/>
      <c r="S588" s="297"/>
      <c r="T588" s="297"/>
      <c r="U588" s="297"/>
      <c r="V588" s="297"/>
      <c r="W588" s="297"/>
      <c r="X588" s="297"/>
      <c r="Y588" s="297"/>
      <c r="Z588" s="297"/>
      <c r="AA588" s="297"/>
      <c r="AB588" s="297"/>
    </row>
    <row r="589" spans="1:28" ht="12.75">
      <c r="A589" s="298" t="s">
        <v>4685</v>
      </c>
      <c r="B589" s="294" t="s">
        <v>4686</v>
      </c>
      <c r="C589" s="45" t="s">
        <v>701</v>
      </c>
      <c r="D589" s="45" t="s">
        <v>6964</v>
      </c>
      <c r="E589" s="299">
        <v>43173</v>
      </c>
      <c r="F589" s="294" t="s">
        <v>4780</v>
      </c>
      <c r="G589" s="294" t="s">
        <v>271</v>
      </c>
      <c r="H589" s="300" t="s">
        <v>118</v>
      </c>
      <c r="I589" s="294" t="s">
        <v>226</v>
      </c>
      <c r="J589" s="294" t="s">
        <v>7437</v>
      </c>
      <c r="K589" s="295"/>
      <c r="L589" s="295"/>
      <c r="M589" s="295"/>
      <c r="N589" s="295" t="b">
        <f>IF(AND(G589:G591=DATOS!C$9,H589:H591=DATOS!B$4),ROW(G589:G591))</f>
        <v>0</v>
      </c>
      <c r="O589" s="296"/>
      <c r="P589" s="297"/>
      <c r="Q589" s="297"/>
      <c r="R589" s="297"/>
      <c r="S589" s="297"/>
      <c r="T589" s="297"/>
      <c r="U589" s="297"/>
      <c r="V589" s="297"/>
      <c r="W589" s="297"/>
      <c r="X589" s="297"/>
      <c r="Y589" s="297"/>
      <c r="Z589" s="297"/>
      <c r="AA589" s="297"/>
      <c r="AB589" s="297"/>
    </row>
    <row r="590" spans="1:28" ht="12.75">
      <c r="A590" s="298" t="s">
        <v>4946</v>
      </c>
      <c r="B590" s="294" t="s">
        <v>4947</v>
      </c>
      <c r="C590" s="45" t="s">
        <v>624</v>
      </c>
      <c r="D590" s="45" t="s">
        <v>6964</v>
      </c>
      <c r="E590" s="299">
        <v>43173</v>
      </c>
      <c r="F590" s="294" t="s">
        <v>5003</v>
      </c>
      <c r="G590" s="294" t="s">
        <v>114</v>
      </c>
      <c r="H590" s="300" t="s">
        <v>223</v>
      </c>
      <c r="I590" s="294" t="s">
        <v>226</v>
      </c>
      <c r="J590" s="295"/>
      <c r="K590" s="294" t="s">
        <v>7438</v>
      </c>
      <c r="L590" s="295"/>
      <c r="M590" s="294" t="s">
        <v>4659</v>
      </c>
      <c r="N590" s="295" t="b">
        <f>IF(AND(G590:G592=DATOS!C$9,H590:H592=DATOS!B$4),ROW(G590:G592))</f>
        <v>0</v>
      </c>
      <c r="O590" s="296"/>
      <c r="P590" s="297"/>
      <c r="Q590" s="297"/>
      <c r="R590" s="297"/>
      <c r="S590" s="297"/>
      <c r="T590" s="297"/>
      <c r="U590" s="297"/>
      <c r="V590" s="297"/>
      <c r="W590" s="297"/>
      <c r="X590" s="297"/>
      <c r="Y590" s="297"/>
      <c r="Z590" s="297"/>
      <c r="AA590" s="297"/>
      <c r="AB590" s="297"/>
    </row>
    <row r="591" spans="1:28" ht="12.75">
      <c r="A591" s="298" t="s">
        <v>7093</v>
      </c>
      <c r="B591" s="294" t="s">
        <v>6324</v>
      </c>
      <c r="C591" s="45" t="s">
        <v>263</v>
      </c>
      <c r="D591" s="45" t="s">
        <v>4798</v>
      </c>
      <c r="E591" s="299">
        <v>43173</v>
      </c>
      <c r="F591" s="294" t="s">
        <v>7439</v>
      </c>
      <c r="G591" s="294" t="s">
        <v>4846</v>
      </c>
      <c r="H591" s="300" t="s">
        <v>223</v>
      </c>
      <c r="I591" s="294" t="s">
        <v>226</v>
      </c>
      <c r="J591" s="294" t="s">
        <v>7439</v>
      </c>
      <c r="K591" s="294" t="s">
        <v>7440</v>
      </c>
      <c r="L591" s="295"/>
      <c r="M591" s="294" t="s">
        <v>4841</v>
      </c>
      <c r="N591" s="295" t="b">
        <f>IF(AND(G591:G593=DATOS!C$9,H591:H593=DATOS!B$4),ROW(G591:G593))</f>
        <v>0</v>
      </c>
      <c r="O591" s="296"/>
      <c r="P591" s="297"/>
      <c r="Q591" s="297"/>
      <c r="R591" s="297"/>
      <c r="S591" s="297"/>
      <c r="T591" s="297"/>
      <c r="U591" s="297"/>
      <c r="V591" s="297"/>
      <c r="W591" s="297"/>
      <c r="X591" s="297"/>
      <c r="Y591" s="297"/>
      <c r="Z591" s="297"/>
      <c r="AA591" s="297"/>
      <c r="AB591" s="297"/>
    </row>
    <row r="592" spans="1:28" ht="12.75">
      <c r="A592" s="298" t="s">
        <v>7441</v>
      </c>
      <c r="B592" s="294" t="s">
        <v>5793</v>
      </c>
      <c r="C592" s="45" t="s">
        <v>5795</v>
      </c>
      <c r="D592" s="45" t="s">
        <v>4798</v>
      </c>
      <c r="E592" s="299">
        <v>43173</v>
      </c>
      <c r="F592" s="294" t="s">
        <v>1259</v>
      </c>
      <c r="G592" s="294" t="s">
        <v>362</v>
      </c>
      <c r="H592" s="300" t="s">
        <v>223</v>
      </c>
      <c r="I592" s="294" t="s">
        <v>226</v>
      </c>
      <c r="J592" s="295"/>
      <c r="K592" s="295"/>
      <c r="L592" s="295"/>
      <c r="M592" s="295"/>
      <c r="N592" s="295" t="b">
        <f>IF(AND(G592:G594=DATOS!C$9,H592:H594=DATOS!B$4),ROW(G592:G594))</f>
        <v>0</v>
      </c>
      <c r="O592" s="296"/>
      <c r="P592" s="297"/>
      <c r="Q592" s="297"/>
      <c r="R592" s="297"/>
      <c r="S592" s="297"/>
      <c r="T592" s="297"/>
      <c r="U592" s="297"/>
      <c r="V592" s="297"/>
      <c r="W592" s="297"/>
      <c r="X592" s="297"/>
      <c r="Y592" s="297"/>
      <c r="Z592" s="297"/>
      <c r="AA592" s="297"/>
      <c r="AB592" s="297"/>
    </row>
    <row r="593" spans="1:28" ht="12.75">
      <c r="A593" s="298" t="s">
        <v>4685</v>
      </c>
      <c r="B593" s="294" t="s">
        <v>4686</v>
      </c>
      <c r="C593" s="45" t="s">
        <v>701</v>
      </c>
      <c r="D593" s="45" t="s">
        <v>4735</v>
      </c>
      <c r="E593" s="299">
        <v>43174</v>
      </c>
      <c r="F593" s="294" t="s">
        <v>4780</v>
      </c>
      <c r="G593" s="294" t="s">
        <v>271</v>
      </c>
      <c r="H593" s="300" t="s">
        <v>223</v>
      </c>
      <c r="I593" s="294" t="s">
        <v>226</v>
      </c>
      <c r="J593" s="294" t="s">
        <v>4768</v>
      </c>
      <c r="K593" s="294" t="s">
        <v>7443</v>
      </c>
      <c r="L593" s="295"/>
      <c r="M593" s="294" t="s">
        <v>4743</v>
      </c>
      <c r="N593" s="295" t="b">
        <f>IF(AND(G593:G595=DATOS!C$9,H593:H595=DATOS!B$4),ROW(G593:G595))</f>
        <v>0</v>
      </c>
      <c r="O593" s="296"/>
      <c r="P593" s="297"/>
      <c r="Q593" s="297"/>
      <c r="R593" s="297"/>
      <c r="S593" s="297"/>
      <c r="T593" s="297"/>
      <c r="U593" s="297"/>
      <c r="V593" s="297"/>
      <c r="W593" s="297"/>
      <c r="X593" s="297"/>
      <c r="Y593" s="297"/>
      <c r="Z593" s="297"/>
      <c r="AA593" s="297"/>
      <c r="AB593" s="297"/>
    </row>
    <row r="594" spans="1:28" ht="12.75">
      <c r="A594" s="298" t="s">
        <v>7121</v>
      </c>
      <c r="B594" s="294" t="s">
        <v>5180</v>
      </c>
      <c r="C594" s="45" t="s">
        <v>5302</v>
      </c>
      <c r="D594" s="45" t="s">
        <v>4735</v>
      </c>
      <c r="E594" s="299">
        <v>43174</v>
      </c>
      <c r="F594" s="294" t="s">
        <v>512</v>
      </c>
      <c r="G594" s="294" t="s">
        <v>362</v>
      </c>
      <c r="H594" s="300" t="s">
        <v>223</v>
      </c>
      <c r="I594" s="294" t="s">
        <v>226</v>
      </c>
      <c r="J594" s="294" t="s">
        <v>1259</v>
      </c>
      <c r="K594" s="294" t="s">
        <v>1259</v>
      </c>
      <c r="L594" s="295"/>
      <c r="M594" s="294" t="s">
        <v>4743</v>
      </c>
      <c r="N594" s="295" t="b">
        <f>IF(AND(G594:G596=DATOS!C$9,H594:H596=DATOS!B$4),ROW(G594:G596))</f>
        <v>0</v>
      </c>
      <c r="O594" s="296"/>
      <c r="P594" s="297"/>
      <c r="Q594" s="297"/>
      <c r="R594" s="297"/>
      <c r="S594" s="297"/>
      <c r="T594" s="297"/>
      <c r="U594" s="297"/>
      <c r="V594" s="297"/>
      <c r="W594" s="297"/>
      <c r="X594" s="297"/>
      <c r="Y594" s="297"/>
      <c r="Z594" s="297"/>
      <c r="AA594" s="297"/>
      <c r="AB594" s="297"/>
    </row>
    <row r="595" spans="1:28" ht="12.75">
      <c r="A595" s="298" t="s">
        <v>7447</v>
      </c>
      <c r="B595" s="294" t="s">
        <v>4828</v>
      </c>
      <c r="C595" s="45" t="s">
        <v>263</v>
      </c>
      <c r="D595" s="45" t="s">
        <v>4647</v>
      </c>
      <c r="E595" s="299">
        <v>43174</v>
      </c>
      <c r="F595" s="294" t="s">
        <v>6443</v>
      </c>
      <c r="G595" s="294" t="s">
        <v>271</v>
      </c>
      <c r="H595" s="300" t="s">
        <v>223</v>
      </c>
      <c r="I595" s="294"/>
      <c r="J595" s="294" t="s">
        <v>7448</v>
      </c>
      <c r="K595" s="294" t="s">
        <v>7449</v>
      </c>
      <c r="L595" s="295"/>
      <c r="M595" s="295"/>
      <c r="N595" s="295" t="b">
        <f>IF(AND(G595:G597=DATOS!C$9,H595:H597=DATOS!B$4),ROW(G595:G597))</f>
        <v>0</v>
      </c>
      <c r="O595" s="296"/>
      <c r="P595" s="297"/>
      <c r="Q595" s="297"/>
      <c r="R595" s="297"/>
      <c r="S595" s="297"/>
      <c r="T595" s="297"/>
      <c r="U595" s="297"/>
      <c r="V595" s="297"/>
      <c r="W595" s="297"/>
      <c r="X595" s="297"/>
      <c r="Y595" s="297"/>
      <c r="Z595" s="297"/>
      <c r="AA595" s="297"/>
      <c r="AB595" s="297"/>
    </row>
    <row r="596" spans="1:28" ht="12.75">
      <c r="A596" s="298" t="s">
        <v>6016</v>
      </c>
      <c r="B596" s="294" t="s">
        <v>6017</v>
      </c>
      <c r="C596" s="45" t="s">
        <v>478</v>
      </c>
      <c r="D596" s="45" t="s">
        <v>4647</v>
      </c>
      <c r="E596" s="299">
        <v>43174</v>
      </c>
      <c r="F596" s="294" t="s">
        <v>7452</v>
      </c>
      <c r="G596" s="294" t="s">
        <v>114</v>
      </c>
      <c r="H596" s="300" t="s">
        <v>223</v>
      </c>
      <c r="I596" s="294"/>
      <c r="J596" s="294" t="s">
        <v>7453</v>
      </c>
      <c r="K596" s="294" t="s">
        <v>7454</v>
      </c>
      <c r="L596" s="295"/>
      <c r="M596" s="294" t="s">
        <v>4652</v>
      </c>
      <c r="N596" s="295" t="b">
        <f>IF(AND(G596:G598=DATOS!C$9,H596:H598=DATOS!B$4),ROW(G596:G598))</f>
        <v>0</v>
      </c>
      <c r="O596" s="296"/>
      <c r="P596" s="297"/>
      <c r="Q596" s="297"/>
      <c r="R596" s="297"/>
      <c r="S596" s="297"/>
      <c r="T596" s="297"/>
      <c r="U596" s="297"/>
      <c r="V596" s="297"/>
      <c r="W596" s="297"/>
      <c r="X596" s="297"/>
      <c r="Y596" s="297"/>
      <c r="Z596" s="297"/>
      <c r="AA596" s="297"/>
      <c r="AB596" s="297"/>
    </row>
    <row r="597" spans="1:28" ht="12.75">
      <c r="A597" s="298" t="s">
        <v>6693</v>
      </c>
      <c r="B597" s="294" t="s">
        <v>6695</v>
      </c>
      <c r="C597" s="45" t="s">
        <v>263</v>
      </c>
      <c r="D597" s="45" t="s">
        <v>4647</v>
      </c>
      <c r="E597" s="299">
        <v>43174</v>
      </c>
      <c r="F597" s="294" t="s">
        <v>7403</v>
      </c>
      <c r="G597" s="294" t="s">
        <v>114</v>
      </c>
      <c r="H597" s="300" t="s">
        <v>223</v>
      </c>
      <c r="I597" s="294"/>
      <c r="J597" s="294" t="s">
        <v>7345</v>
      </c>
      <c r="K597" s="294" t="s">
        <v>5609</v>
      </c>
      <c r="L597" s="295"/>
      <c r="M597" s="294" t="s">
        <v>4652</v>
      </c>
      <c r="N597" s="295" t="b">
        <f>IF(AND(G597:G599=DATOS!C$9,H597:H599=DATOS!B$4),ROW(G597:G599))</f>
        <v>0</v>
      </c>
      <c r="O597" s="296"/>
      <c r="P597" s="297"/>
      <c r="Q597" s="297"/>
      <c r="R597" s="297"/>
      <c r="S597" s="297"/>
      <c r="T597" s="297"/>
      <c r="U597" s="297"/>
      <c r="V597" s="297"/>
      <c r="W597" s="297"/>
      <c r="X597" s="297"/>
      <c r="Y597" s="297"/>
      <c r="Z597" s="297"/>
      <c r="AA597" s="297"/>
      <c r="AB597" s="297"/>
    </row>
    <row r="598" spans="1:28" ht="12.75">
      <c r="A598" s="298" t="s">
        <v>6981</v>
      </c>
      <c r="B598" s="294" t="s">
        <v>6559</v>
      </c>
      <c r="C598" s="45" t="s">
        <v>5302</v>
      </c>
      <c r="D598" s="45" t="s">
        <v>4647</v>
      </c>
      <c r="E598" s="299">
        <v>43174</v>
      </c>
      <c r="F598" s="294" t="s">
        <v>7458</v>
      </c>
      <c r="G598" s="294" t="s">
        <v>114</v>
      </c>
      <c r="H598" s="300" t="s">
        <v>223</v>
      </c>
      <c r="I598" s="294"/>
      <c r="J598" s="294" t="s">
        <v>7459</v>
      </c>
      <c r="K598" s="294" t="s">
        <v>7460</v>
      </c>
      <c r="L598" s="295"/>
      <c r="M598" s="294" t="s">
        <v>4652</v>
      </c>
      <c r="N598" s="295" t="b">
        <f>IF(AND(G598:G600=DATOS!C$9,H598:H600=DATOS!B$4),ROW(G598:G600))</f>
        <v>0</v>
      </c>
      <c r="O598" s="296"/>
      <c r="P598" s="297"/>
      <c r="Q598" s="297"/>
      <c r="R598" s="297"/>
      <c r="S598" s="297"/>
      <c r="T598" s="297"/>
      <c r="U598" s="297"/>
      <c r="V598" s="297"/>
      <c r="W598" s="297"/>
      <c r="X598" s="297"/>
      <c r="Y598" s="297"/>
      <c r="Z598" s="297"/>
      <c r="AA598" s="297"/>
      <c r="AB598" s="297"/>
    </row>
    <row r="599" spans="1:28" ht="12.75">
      <c r="A599" s="298" t="s">
        <v>7461</v>
      </c>
      <c r="B599" s="294" t="s">
        <v>5008</v>
      </c>
      <c r="C599" s="45" t="s">
        <v>5302</v>
      </c>
      <c r="D599" s="45" t="s">
        <v>4647</v>
      </c>
      <c r="E599" s="299">
        <v>43174</v>
      </c>
      <c r="F599" s="294" t="s">
        <v>7462</v>
      </c>
      <c r="G599" s="294" t="s">
        <v>114</v>
      </c>
      <c r="H599" s="300" t="s">
        <v>223</v>
      </c>
      <c r="I599" s="294" t="s">
        <v>273</v>
      </c>
      <c r="J599" s="294" t="s">
        <v>7459</v>
      </c>
      <c r="K599" s="294" t="s">
        <v>7463</v>
      </c>
      <c r="L599" s="295"/>
      <c r="M599" s="294" t="s">
        <v>4652</v>
      </c>
      <c r="N599" s="295" t="b">
        <f>IF(AND(G599:G601=DATOS!C$9,H599:H601=DATOS!B$4),ROW(G599:G601))</f>
        <v>0</v>
      </c>
      <c r="O599" s="296"/>
      <c r="P599" s="297"/>
      <c r="Q599" s="297"/>
      <c r="R599" s="297"/>
      <c r="S599" s="297"/>
      <c r="T599" s="297"/>
      <c r="U599" s="297"/>
      <c r="V599" s="297"/>
      <c r="W599" s="297"/>
      <c r="X599" s="297"/>
      <c r="Y599" s="297"/>
      <c r="Z599" s="297"/>
      <c r="AA599" s="297"/>
      <c r="AB599" s="297"/>
    </row>
    <row r="600" spans="1:28" ht="12.75">
      <c r="A600" s="298" t="s">
        <v>7465</v>
      </c>
      <c r="B600" s="294" t="s">
        <v>7344</v>
      </c>
      <c r="C600" s="45" t="s">
        <v>478</v>
      </c>
      <c r="D600" s="45" t="s">
        <v>4798</v>
      </c>
      <c r="E600" s="299">
        <v>43174</v>
      </c>
      <c r="F600" s="294" t="s">
        <v>7467</v>
      </c>
      <c r="G600" s="294" t="s">
        <v>114</v>
      </c>
      <c r="H600" s="300" t="s">
        <v>223</v>
      </c>
      <c r="I600" s="294" t="s">
        <v>226</v>
      </c>
      <c r="J600" s="294" t="s">
        <v>7467</v>
      </c>
      <c r="K600" s="294" t="s">
        <v>7468</v>
      </c>
      <c r="L600" s="295"/>
      <c r="M600" s="294" t="s">
        <v>4841</v>
      </c>
      <c r="N600" s="295" t="b">
        <f>IF(AND(G600:G602=DATOS!C$9,H600:H602=DATOS!B$4),ROW(G600:G602))</f>
        <v>0</v>
      </c>
      <c r="O600" s="296"/>
      <c r="P600" s="297"/>
      <c r="Q600" s="297"/>
      <c r="R600" s="297"/>
      <c r="S600" s="297"/>
      <c r="T600" s="297"/>
      <c r="U600" s="297"/>
      <c r="V600" s="297"/>
      <c r="W600" s="297"/>
      <c r="X600" s="297"/>
      <c r="Y600" s="297"/>
      <c r="Z600" s="297"/>
      <c r="AA600" s="297"/>
      <c r="AB600" s="297"/>
    </row>
    <row r="601" spans="1:28" ht="12.75">
      <c r="A601" s="298" t="s">
        <v>7352</v>
      </c>
      <c r="B601" s="294" t="s">
        <v>7350</v>
      </c>
      <c r="C601" s="45" t="s">
        <v>380</v>
      </c>
      <c r="D601" s="45" t="s">
        <v>4798</v>
      </c>
      <c r="E601" s="299">
        <v>43174</v>
      </c>
      <c r="F601" s="294" t="s">
        <v>7469</v>
      </c>
      <c r="G601" s="294" t="s">
        <v>114</v>
      </c>
      <c r="H601" s="300" t="s">
        <v>223</v>
      </c>
      <c r="I601" s="294" t="s">
        <v>226</v>
      </c>
      <c r="J601" s="294" t="s">
        <v>7469</v>
      </c>
      <c r="K601" s="294" t="s">
        <v>7470</v>
      </c>
      <c r="L601" s="295"/>
      <c r="M601" s="294" t="s">
        <v>4841</v>
      </c>
      <c r="N601" s="295" t="b">
        <f>IF(AND(G601:G603=DATOS!C$9,H601:H603=DATOS!B$4),ROW(G601:G603))</f>
        <v>0</v>
      </c>
      <c r="O601" s="296"/>
      <c r="P601" s="297"/>
      <c r="Q601" s="297"/>
      <c r="R601" s="297"/>
      <c r="S601" s="297"/>
      <c r="T601" s="297"/>
      <c r="U601" s="297"/>
      <c r="V601" s="297"/>
      <c r="W601" s="297"/>
      <c r="X601" s="297"/>
      <c r="Y601" s="297"/>
      <c r="Z601" s="297"/>
      <c r="AA601" s="297"/>
      <c r="AB601" s="297"/>
    </row>
    <row r="602" spans="1:28" ht="12.75">
      <c r="A602" s="298" t="s">
        <v>7472</v>
      </c>
      <c r="B602" s="294" t="s">
        <v>6074</v>
      </c>
      <c r="C602" s="45" t="s">
        <v>4767</v>
      </c>
      <c r="D602" s="45" t="s">
        <v>4798</v>
      </c>
      <c r="E602" s="299">
        <v>43174</v>
      </c>
      <c r="F602" s="294" t="s">
        <v>4768</v>
      </c>
      <c r="G602" s="294" t="s">
        <v>271</v>
      </c>
      <c r="H602" s="300" t="s">
        <v>118</v>
      </c>
      <c r="I602" s="294" t="s">
        <v>226</v>
      </c>
      <c r="J602" s="294" t="s">
        <v>7473</v>
      </c>
      <c r="K602" s="294" t="s">
        <v>7474</v>
      </c>
      <c r="L602" s="295"/>
      <c r="M602" s="295"/>
      <c r="N602" s="295" t="b">
        <f>IF(AND(G602:G604=DATOS!C$9,H602:H604=DATOS!B$4),ROW(G602:G604))</f>
        <v>0</v>
      </c>
      <c r="O602" s="296"/>
      <c r="P602" s="297"/>
      <c r="Q602" s="297"/>
      <c r="R602" s="297"/>
      <c r="S602" s="297"/>
      <c r="T602" s="297"/>
      <c r="U602" s="297"/>
      <c r="V602" s="297"/>
      <c r="W602" s="297"/>
      <c r="X602" s="297"/>
      <c r="Y602" s="297"/>
      <c r="Z602" s="297"/>
      <c r="AA602" s="297"/>
      <c r="AB602" s="297"/>
    </row>
    <row r="603" spans="1:28" ht="12.75">
      <c r="A603" s="298" t="s">
        <v>7166</v>
      </c>
      <c r="B603" s="294" t="s">
        <v>7167</v>
      </c>
      <c r="C603" s="45" t="s">
        <v>263</v>
      </c>
      <c r="D603" s="45" t="s">
        <v>4798</v>
      </c>
      <c r="E603" s="299">
        <v>43174</v>
      </c>
      <c r="F603" s="294" t="s">
        <v>4768</v>
      </c>
      <c r="G603" s="294" t="s">
        <v>114</v>
      </c>
      <c r="H603" s="300" t="s">
        <v>118</v>
      </c>
      <c r="I603" s="294" t="s">
        <v>226</v>
      </c>
      <c r="J603" s="294" t="s">
        <v>4768</v>
      </c>
      <c r="K603" s="294" t="s">
        <v>7475</v>
      </c>
      <c r="L603" s="295"/>
      <c r="M603" s="294" t="s">
        <v>4841</v>
      </c>
      <c r="N603" s="295" t="b">
        <f>IF(AND(G603:G605=DATOS!C$9,H603:H605=DATOS!B$4),ROW(G603:G605))</f>
        <v>0</v>
      </c>
      <c r="O603" s="296"/>
      <c r="P603" s="297"/>
      <c r="Q603" s="297"/>
      <c r="R603" s="297"/>
      <c r="S603" s="297"/>
      <c r="T603" s="297"/>
      <c r="U603" s="297"/>
      <c r="V603" s="297"/>
      <c r="W603" s="297"/>
      <c r="X603" s="297"/>
      <c r="Y603" s="297"/>
      <c r="Z603" s="297"/>
      <c r="AA603" s="297"/>
      <c r="AB603" s="297"/>
    </row>
    <row r="604" spans="1:28" ht="12.75">
      <c r="A604" s="298" t="s">
        <v>6595</v>
      </c>
      <c r="B604" s="294" t="s">
        <v>4776</v>
      </c>
      <c r="C604" s="45" t="s">
        <v>4491</v>
      </c>
      <c r="D604" s="45" t="s">
        <v>4798</v>
      </c>
      <c r="E604" s="299">
        <v>43174</v>
      </c>
      <c r="F604" s="294" t="s">
        <v>4768</v>
      </c>
      <c r="G604" s="294" t="s">
        <v>271</v>
      </c>
      <c r="H604" s="300" t="s">
        <v>223</v>
      </c>
      <c r="I604" s="294" t="s">
        <v>226</v>
      </c>
      <c r="J604" s="294" t="s">
        <v>7478</v>
      </c>
      <c r="K604" s="294" t="s">
        <v>7479</v>
      </c>
      <c r="L604" s="295"/>
      <c r="M604" s="294" t="s">
        <v>4841</v>
      </c>
      <c r="N604" s="295" t="b">
        <f>IF(AND(G604:G606=DATOS!C$9,H604:H606=DATOS!B$4),ROW(G604:G606))</f>
        <v>0</v>
      </c>
      <c r="O604" s="296"/>
      <c r="P604" s="297"/>
      <c r="Q604" s="297"/>
      <c r="R604" s="297"/>
      <c r="S604" s="297"/>
      <c r="T604" s="297"/>
      <c r="U604" s="297"/>
      <c r="V604" s="297"/>
      <c r="W604" s="297"/>
      <c r="X604" s="297"/>
      <c r="Y604" s="297"/>
      <c r="Z604" s="297"/>
      <c r="AA604" s="297"/>
      <c r="AB604" s="297"/>
    </row>
    <row r="605" spans="1:28" ht="12.75">
      <c r="A605" s="298" t="s">
        <v>6016</v>
      </c>
      <c r="B605" s="294" t="s">
        <v>6017</v>
      </c>
      <c r="C605" s="45" t="s">
        <v>478</v>
      </c>
      <c r="D605" s="45" t="s">
        <v>4798</v>
      </c>
      <c r="E605" s="299">
        <v>43174</v>
      </c>
      <c r="F605" s="294" t="s">
        <v>7453</v>
      </c>
      <c r="G605" s="294" t="s">
        <v>4846</v>
      </c>
      <c r="H605" s="300" t="s">
        <v>223</v>
      </c>
      <c r="I605" s="294" t="s">
        <v>226</v>
      </c>
      <c r="J605" s="294" t="s">
        <v>7453</v>
      </c>
      <c r="K605" s="294" t="s">
        <v>7480</v>
      </c>
      <c r="L605" s="295"/>
      <c r="M605" s="294" t="s">
        <v>4841</v>
      </c>
      <c r="N605" s="295" t="b">
        <f>IF(AND(G605:G607=DATOS!C$9,H605:H607=DATOS!B$4),ROW(G605:G607))</f>
        <v>0</v>
      </c>
      <c r="O605" s="296"/>
      <c r="P605" s="297"/>
      <c r="Q605" s="297"/>
      <c r="R605" s="297"/>
      <c r="S605" s="297"/>
      <c r="T605" s="297"/>
      <c r="U605" s="297"/>
      <c r="V605" s="297"/>
      <c r="W605" s="297"/>
      <c r="X605" s="297"/>
      <c r="Y605" s="297"/>
      <c r="Z605" s="297"/>
      <c r="AA605" s="297"/>
      <c r="AB605" s="297"/>
    </row>
    <row r="606" spans="1:28" ht="12.75">
      <c r="A606" s="298" t="s">
        <v>7210</v>
      </c>
      <c r="B606" s="294" t="s">
        <v>7211</v>
      </c>
      <c r="C606" s="45" t="s">
        <v>624</v>
      </c>
      <c r="D606" s="45" t="s">
        <v>4798</v>
      </c>
      <c r="E606" s="299">
        <v>43174</v>
      </c>
      <c r="F606" s="294" t="s">
        <v>4768</v>
      </c>
      <c r="G606" s="294" t="s">
        <v>271</v>
      </c>
      <c r="H606" s="300" t="s">
        <v>223</v>
      </c>
      <c r="I606" s="294" t="s">
        <v>226</v>
      </c>
      <c r="J606" s="294" t="s">
        <v>4768</v>
      </c>
      <c r="K606" s="294" t="s">
        <v>7482</v>
      </c>
      <c r="L606" s="295"/>
      <c r="M606" s="294" t="s">
        <v>4841</v>
      </c>
      <c r="N606" s="295" t="b">
        <f>IF(AND(G606:G608=DATOS!C$9,H606:H608=DATOS!B$4),ROW(G606:G608))</f>
        <v>0</v>
      </c>
      <c r="O606" s="296"/>
      <c r="P606" s="297"/>
      <c r="Q606" s="297"/>
      <c r="R606" s="297"/>
      <c r="S606" s="297"/>
      <c r="T606" s="297"/>
      <c r="U606" s="297"/>
      <c r="V606" s="297"/>
      <c r="W606" s="297"/>
      <c r="X606" s="297"/>
      <c r="Y606" s="297"/>
      <c r="Z606" s="297"/>
      <c r="AA606" s="297"/>
      <c r="AB606" s="297"/>
    </row>
    <row r="607" spans="1:28" ht="12.75">
      <c r="A607" s="298" t="s">
        <v>7483</v>
      </c>
      <c r="B607" s="294" t="s">
        <v>7484</v>
      </c>
      <c r="C607" s="45" t="s">
        <v>478</v>
      </c>
      <c r="D607" s="45" t="s">
        <v>4798</v>
      </c>
      <c r="E607" s="299">
        <v>43174</v>
      </c>
      <c r="F607" s="294" t="s">
        <v>5065</v>
      </c>
      <c r="G607" s="294" t="s">
        <v>114</v>
      </c>
      <c r="H607" s="300" t="s">
        <v>223</v>
      </c>
      <c r="I607" s="294" t="s">
        <v>226</v>
      </c>
      <c r="J607" s="294" t="s">
        <v>7485</v>
      </c>
      <c r="K607" s="294" t="s">
        <v>7486</v>
      </c>
      <c r="L607" s="295"/>
      <c r="M607" s="294" t="s">
        <v>4841</v>
      </c>
      <c r="N607" s="295" t="b">
        <f>IF(AND(G607:G609=DATOS!C$9,H607:H609=DATOS!B$4),ROW(G607:G609))</f>
        <v>0</v>
      </c>
      <c r="O607" s="296"/>
      <c r="P607" s="297"/>
      <c r="Q607" s="297"/>
      <c r="R607" s="297"/>
      <c r="S607" s="297"/>
      <c r="T607" s="297"/>
      <c r="U607" s="297"/>
      <c r="V607" s="297"/>
      <c r="W607" s="297"/>
      <c r="X607" s="297"/>
      <c r="Y607" s="297"/>
      <c r="Z607" s="297"/>
      <c r="AA607" s="297"/>
      <c r="AB607" s="297"/>
    </row>
    <row r="608" spans="1:28" ht="12.75">
      <c r="A608" s="298" t="s">
        <v>7488</v>
      </c>
      <c r="B608" s="294" t="s">
        <v>6578</v>
      </c>
      <c r="C608" s="45"/>
      <c r="D608" s="45" t="s">
        <v>4735</v>
      </c>
      <c r="E608" s="299">
        <v>43175</v>
      </c>
      <c r="F608" s="295"/>
      <c r="G608" s="294" t="s">
        <v>271</v>
      </c>
      <c r="H608" s="300" t="s">
        <v>223</v>
      </c>
      <c r="I608" s="294" t="s">
        <v>226</v>
      </c>
      <c r="J608" s="294" t="s">
        <v>7489</v>
      </c>
      <c r="K608" s="294" t="s">
        <v>7490</v>
      </c>
      <c r="L608" s="295"/>
      <c r="M608" s="294" t="s">
        <v>4659</v>
      </c>
      <c r="N608" s="295" t="b">
        <f>IF(AND(G608:G610=DATOS!C$9,H608:H610=DATOS!B$4),ROW(G608:G610))</f>
        <v>0</v>
      </c>
      <c r="O608" s="296"/>
      <c r="P608" s="297"/>
      <c r="Q608" s="297"/>
      <c r="R608" s="297"/>
      <c r="S608" s="297"/>
      <c r="T608" s="297"/>
      <c r="U608" s="297"/>
      <c r="V608" s="297"/>
      <c r="W608" s="297"/>
      <c r="X608" s="297"/>
      <c r="Y608" s="297"/>
      <c r="Z608" s="297"/>
      <c r="AA608" s="297"/>
      <c r="AB608" s="297"/>
    </row>
    <row r="609" spans="1:28" ht="12.75">
      <c r="A609" s="298" t="s">
        <v>6901</v>
      </c>
      <c r="B609" s="294" t="s">
        <v>5301</v>
      </c>
      <c r="C609" s="45" t="s">
        <v>5302</v>
      </c>
      <c r="D609" s="45" t="s">
        <v>4735</v>
      </c>
      <c r="E609" s="299">
        <v>43175</v>
      </c>
      <c r="F609" s="294" t="s">
        <v>4763</v>
      </c>
      <c r="G609" s="294" t="s">
        <v>271</v>
      </c>
      <c r="H609" s="300" t="s">
        <v>223</v>
      </c>
      <c r="I609" s="294" t="s">
        <v>226</v>
      </c>
      <c r="J609" s="295"/>
      <c r="K609" s="294" t="s">
        <v>7493</v>
      </c>
      <c r="L609" s="295"/>
      <c r="M609" s="294" t="s">
        <v>4743</v>
      </c>
      <c r="N609" s="295" t="b">
        <f>IF(AND(G609:G611=DATOS!C$9,H609:H611=DATOS!B$4),ROW(G609:G611))</f>
        <v>0</v>
      </c>
      <c r="O609" s="296"/>
      <c r="P609" s="297"/>
      <c r="Q609" s="297"/>
      <c r="R609" s="297"/>
      <c r="S609" s="297"/>
      <c r="T609" s="297"/>
      <c r="U609" s="297"/>
      <c r="V609" s="297"/>
      <c r="W609" s="297"/>
      <c r="X609" s="297"/>
      <c r="Y609" s="297"/>
      <c r="Z609" s="297"/>
      <c r="AA609" s="297"/>
      <c r="AB609" s="297"/>
    </row>
    <row r="610" spans="1:28" ht="12.75">
      <c r="A610" s="320" t="s">
        <v>7461</v>
      </c>
      <c r="B610" s="294" t="s">
        <v>5008</v>
      </c>
      <c r="C610" s="45" t="s">
        <v>5302</v>
      </c>
      <c r="D610" s="45" t="s">
        <v>4647</v>
      </c>
      <c r="E610" s="299">
        <v>43175</v>
      </c>
      <c r="F610" s="294" t="s">
        <v>7494</v>
      </c>
      <c r="G610" s="294" t="s">
        <v>362</v>
      </c>
      <c r="H610" s="300" t="s">
        <v>223</v>
      </c>
      <c r="I610" s="294"/>
      <c r="J610" s="294" t="s">
        <v>7459</v>
      </c>
      <c r="K610" s="294" t="s">
        <v>7496</v>
      </c>
      <c r="L610" s="295"/>
      <c r="M610" s="294" t="s">
        <v>4652</v>
      </c>
      <c r="N610" s="295" t="b">
        <f>IF(AND(G610:G612=DATOS!C$9,H610:H612=DATOS!B$4),ROW(G610:G612))</f>
        <v>0</v>
      </c>
      <c r="O610" s="296"/>
      <c r="P610" s="297"/>
      <c r="Q610" s="297"/>
      <c r="R610" s="297"/>
      <c r="S610" s="297"/>
      <c r="T610" s="297"/>
      <c r="U610" s="297"/>
      <c r="V610" s="297"/>
      <c r="W610" s="297"/>
      <c r="X610" s="297"/>
      <c r="Y610" s="297"/>
      <c r="Z610" s="297"/>
      <c r="AA610" s="297"/>
      <c r="AB610" s="297"/>
    </row>
    <row r="611" spans="1:28" ht="12.75">
      <c r="A611" s="320" t="s">
        <v>7501</v>
      </c>
      <c r="B611" s="294" t="s">
        <v>7502</v>
      </c>
      <c r="C611" s="45" t="s">
        <v>414</v>
      </c>
      <c r="D611" s="45" t="s">
        <v>4647</v>
      </c>
      <c r="E611" s="299">
        <v>43175</v>
      </c>
      <c r="F611" s="294" t="s">
        <v>7503</v>
      </c>
      <c r="G611" s="294" t="s">
        <v>271</v>
      </c>
      <c r="H611" s="300" t="s">
        <v>223</v>
      </c>
      <c r="I611" s="294"/>
      <c r="J611" s="294" t="s">
        <v>7504</v>
      </c>
      <c r="K611" s="294" t="s">
        <v>7505</v>
      </c>
      <c r="L611" s="295"/>
      <c r="M611" s="294" t="s">
        <v>4652</v>
      </c>
      <c r="N611" s="295" t="b">
        <f>IF(AND(G611:G613=DATOS!C$9,H611:H613=DATOS!B$4),ROW(G611:G613))</f>
        <v>0</v>
      </c>
      <c r="O611" s="296"/>
      <c r="P611" s="297"/>
      <c r="Q611" s="297"/>
      <c r="R611" s="297"/>
      <c r="S611" s="297"/>
      <c r="T611" s="297"/>
      <c r="U611" s="297"/>
      <c r="V611" s="297"/>
      <c r="W611" s="297"/>
      <c r="X611" s="297"/>
      <c r="Y611" s="297"/>
      <c r="Z611" s="297"/>
      <c r="AA611" s="297"/>
      <c r="AB611" s="297"/>
    </row>
    <row r="612" spans="1:28" ht="12.75">
      <c r="A612" s="298" t="s">
        <v>5935</v>
      </c>
      <c r="B612" s="294" t="s">
        <v>5827</v>
      </c>
      <c r="C612" s="45" t="s">
        <v>5325</v>
      </c>
      <c r="D612" s="45" t="s">
        <v>4647</v>
      </c>
      <c r="E612" s="299">
        <v>43175</v>
      </c>
      <c r="F612" s="294" t="s">
        <v>2521</v>
      </c>
      <c r="G612" s="294" t="s">
        <v>114</v>
      </c>
      <c r="H612" s="300" t="s">
        <v>223</v>
      </c>
      <c r="I612" s="294"/>
      <c r="J612" s="294" t="s">
        <v>4698</v>
      </c>
      <c r="K612" s="294" t="s">
        <v>7507</v>
      </c>
      <c r="L612" s="295"/>
      <c r="M612" s="294" t="s">
        <v>4652</v>
      </c>
      <c r="N612" s="295" t="b">
        <f>IF(AND(G612:G614=DATOS!C$9,H612:H614=DATOS!B$4),ROW(G612:G614))</f>
        <v>0</v>
      </c>
      <c r="O612" s="296"/>
      <c r="P612" s="297"/>
      <c r="Q612" s="297"/>
      <c r="R612" s="297"/>
      <c r="S612" s="297"/>
      <c r="T612" s="297"/>
      <c r="U612" s="297"/>
      <c r="V612" s="297"/>
      <c r="W612" s="297"/>
      <c r="X612" s="297"/>
      <c r="Y612" s="297"/>
      <c r="Z612" s="297"/>
      <c r="AA612" s="297"/>
      <c r="AB612" s="297"/>
    </row>
    <row r="613" spans="1:28" ht="12.75">
      <c r="A613" s="298" t="s">
        <v>4685</v>
      </c>
      <c r="B613" s="294" t="s">
        <v>4686</v>
      </c>
      <c r="C613" s="45" t="s">
        <v>701</v>
      </c>
      <c r="D613" s="45" t="s">
        <v>4647</v>
      </c>
      <c r="E613" s="299">
        <v>43175</v>
      </c>
      <c r="F613" s="294" t="s">
        <v>7508</v>
      </c>
      <c r="G613" s="294" t="s">
        <v>114</v>
      </c>
      <c r="H613" s="300" t="s">
        <v>118</v>
      </c>
      <c r="I613" s="294" t="s">
        <v>226</v>
      </c>
      <c r="J613" s="294" t="s">
        <v>7509</v>
      </c>
      <c r="K613" s="294" t="s">
        <v>7510</v>
      </c>
      <c r="L613" s="295"/>
      <c r="M613" s="295"/>
      <c r="N613" s="295" t="b">
        <f>IF(AND(G613:G615=DATOS!C$9,H613:H615=DATOS!B$4),ROW(G613:G615))</f>
        <v>0</v>
      </c>
      <c r="O613" s="296"/>
      <c r="P613" s="297"/>
      <c r="Q613" s="297"/>
      <c r="R613" s="297"/>
      <c r="S613" s="297"/>
      <c r="T613" s="297"/>
      <c r="U613" s="297"/>
      <c r="V613" s="297"/>
      <c r="W613" s="297"/>
      <c r="X613" s="297"/>
      <c r="Y613" s="297"/>
      <c r="Z613" s="297"/>
      <c r="AA613" s="297"/>
      <c r="AB613" s="297"/>
    </row>
    <row r="614" spans="1:28" ht="12.75">
      <c r="A614" s="298" t="s">
        <v>7511</v>
      </c>
      <c r="B614" s="294" t="s">
        <v>7512</v>
      </c>
      <c r="C614" s="45" t="s">
        <v>6755</v>
      </c>
      <c r="D614" s="45" t="s">
        <v>4647</v>
      </c>
      <c r="E614" s="299">
        <v>43175</v>
      </c>
      <c r="F614" s="294" t="s">
        <v>7403</v>
      </c>
      <c r="G614" s="294" t="s">
        <v>362</v>
      </c>
      <c r="H614" s="300" t="s">
        <v>118</v>
      </c>
      <c r="I614" s="294"/>
      <c r="J614" s="294" t="s">
        <v>7513</v>
      </c>
      <c r="K614" s="294" t="s">
        <v>7514</v>
      </c>
      <c r="L614" s="295"/>
      <c r="M614" s="295"/>
      <c r="N614" s="295" t="b">
        <f>IF(AND(G614:G616=DATOS!C$9,H614:H616=DATOS!B$4),ROW(G614:G616))</f>
        <v>0</v>
      </c>
      <c r="O614" s="296"/>
      <c r="P614" s="297"/>
      <c r="Q614" s="297"/>
      <c r="R614" s="297"/>
      <c r="S614" s="297"/>
      <c r="T614" s="297"/>
      <c r="U614" s="297"/>
      <c r="V614" s="297"/>
      <c r="W614" s="297"/>
      <c r="X614" s="297"/>
      <c r="Y614" s="297"/>
      <c r="Z614" s="297"/>
      <c r="AA614" s="297"/>
      <c r="AB614" s="297"/>
    </row>
    <row r="615" spans="1:28" ht="12.75">
      <c r="A615" s="298" t="s">
        <v>7472</v>
      </c>
      <c r="B615" s="294" t="s">
        <v>6074</v>
      </c>
      <c r="C615" s="45" t="s">
        <v>4767</v>
      </c>
      <c r="D615" s="45" t="s">
        <v>4798</v>
      </c>
      <c r="E615" s="299">
        <v>43175</v>
      </c>
      <c r="F615" s="294" t="s">
        <v>4768</v>
      </c>
      <c r="G615" s="294" t="s">
        <v>271</v>
      </c>
      <c r="H615" s="300" t="s">
        <v>223</v>
      </c>
      <c r="I615" s="294" t="s">
        <v>226</v>
      </c>
      <c r="J615" s="294" t="s">
        <v>4768</v>
      </c>
      <c r="K615" s="294" t="s">
        <v>7515</v>
      </c>
      <c r="L615" s="295"/>
      <c r="M615" s="294" t="s">
        <v>4841</v>
      </c>
      <c r="N615" s="295" t="b">
        <f>IF(AND(G615:G617=DATOS!C$9,H615:H617=DATOS!B$4),ROW(G615:G617))</f>
        <v>0</v>
      </c>
      <c r="O615" s="296"/>
      <c r="P615" s="297"/>
      <c r="Q615" s="297"/>
      <c r="R615" s="297"/>
      <c r="S615" s="297"/>
      <c r="T615" s="297"/>
      <c r="U615" s="297"/>
      <c r="V615" s="297"/>
      <c r="W615" s="297"/>
      <c r="X615" s="297"/>
      <c r="Y615" s="297"/>
      <c r="Z615" s="297"/>
      <c r="AA615" s="297"/>
      <c r="AB615" s="297"/>
    </row>
    <row r="616" spans="1:28" ht="12.75">
      <c r="A616" s="346" t="s">
        <v>7405</v>
      </c>
      <c r="B616" s="294" t="s">
        <v>5680</v>
      </c>
      <c r="C616" s="45" t="s">
        <v>5342</v>
      </c>
      <c r="D616" s="45" t="s">
        <v>4798</v>
      </c>
      <c r="E616" s="299">
        <v>43175</v>
      </c>
      <c r="F616" s="294" t="s">
        <v>4768</v>
      </c>
      <c r="G616" s="294" t="s">
        <v>271</v>
      </c>
      <c r="H616" s="300" t="s">
        <v>118</v>
      </c>
      <c r="I616" s="294" t="s">
        <v>226</v>
      </c>
      <c r="J616" s="294" t="s">
        <v>4768</v>
      </c>
      <c r="K616" s="294" t="s">
        <v>7519</v>
      </c>
      <c r="L616" s="295"/>
      <c r="M616" s="295"/>
      <c r="N616" s="295" t="b">
        <f>IF(AND(G616:G618=DATOS!C$9,H616:H618=DATOS!B$4),ROW(G616:G618))</f>
        <v>0</v>
      </c>
      <c r="O616" s="296"/>
      <c r="P616" s="297"/>
      <c r="Q616" s="297"/>
      <c r="R616" s="297"/>
      <c r="S616" s="297"/>
      <c r="T616" s="297"/>
      <c r="U616" s="297"/>
      <c r="V616" s="297"/>
      <c r="W616" s="297"/>
      <c r="X616" s="297"/>
      <c r="Y616" s="297"/>
      <c r="Z616" s="297"/>
      <c r="AA616" s="297"/>
      <c r="AB616" s="297"/>
    </row>
    <row r="617" spans="1:28" ht="12.75">
      <c r="A617" s="298" t="s">
        <v>6427</v>
      </c>
      <c r="B617" s="294" t="s">
        <v>6428</v>
      </c>
      <c r="C617" s="45" t="s">
        <v>5232</v>
      </c>
      <c r="D617" s="45" t="s">
        <v>4798</v>
      </c>
      <c r="E617" s="299">
        <v>43175</v>
      </c>
      <c r="F617" s="294" t="s">
        <v>6176</v>
      </c>
      <c r="G617" s="294" t="s">
        <v>362</v>
      </c>
      <c r="H617" s="300" t="s">
        <v>223</v>
      </c>
      <c r="I617" s="294" t="s">
        <v>226</v>
      </c>
      <c r="J617" s="294" t="s">
        <v>6176</v>
      </c>
      <c r="K617" s="294" t="s">
        <v>7521</v>
      </c>
      <c r="L617" s="295"/>
      <c r="M617" s="295"/>
      <c r="N617" s="295" t="b">
        <f>IF(AND(G617:G619=DATOS!C$9,H617:H619=DATOS!B$4),ROW(G617:G619))</f>
        <v>0</v>
      </c>
      <c r="O617" s="296"/>
      <c r="P617" s="297"/>
      <c r="Q617" s="297"/>
      <c r="R617" s="297"/>
      <c r="S617" s="297"/>
      <c r="T617" s="297"/>
      <c r="U617" s="297"/>
      <c r="V617" s="297"/>
      <c r="W617" s="297"/>
      <c r="X617" s="297"/>
      <c r="Y617" s="297"/>
      <c r="Z617" s="297"/>
      <c r="AA617" s="297"/>
      <c r="AB617" s="297"/>
    </row>
    <row r="618" spans="1:28" ht="12.75">
      <c r="A618" s="298" t="s">
        <v>6981</v>
      </c>
      <c r="B618" s="294" t="s">
        <v>6559</v>
      </c>
      <c r="C618" s="45" t="s">
        <v>5302</v>
      </c>
      <c r="D618" s="45" t="s">
        <v>4798</v>
      </c>
      <c r="E618" s="299">
        <v>43175</v>
      </c>
      <c r="F618" s="294" t="s">
        <v>5304</v>
      </c>
      <c r="G618" s="294" t="s">
        <v>114</v>
      </c>
      <c r="H618" s="300" t="s">
        <v>223</v>
      </c>
      <c r="I618" s="294" t="s">
        <v>226</v>
      </c>
      <c r="J618" s="294" t="s">
        <v>2521</v>
      </c>
      <c r="K618" s="294" t="s">
        <v>7524</v>
      </c>
      <c r="L618" s="295"/>
      <c r="M618" s="294" t="s">
        <v>4841</v>
      </c>
      <c r="N618" s="295" t="b">
        <f>IF(AND(G618:G620=DATOS!C$9,H618:H620=DATOS!B$4),ROW(G618:G620))</f>
        <v>0</v>
      </c>
      <c r="O618" s="296"/>
      <c r="P618" s="297"/>
      <c r="Q618" s="297"/>
      <c r="R618" s="297"/>
      <c r="S618" s="297"/>
      <c r="T618" s="297"/>
      <c r="U618" s="297"/>
      <c r="V618" s="297"/>
      <c r="W618" s="297"/>
      <c r="X618" s="297"/>
      <c r="Y618" s="297"/>
      <c r="Z618" s="297"/>
      <c r="AA618" s="297"/>
      <c r="AB618" s="297"/>
    </row>
    <row r="619" spans="1:28" ht="12.75">
      <c r="A619" s="298" t="s">
        <v>7525</v>
      </c>
      <c r="B619" s="294" t="s">
        <v>5857</v>
      </c>
      <c r="C619" s="45" t="s">
        <v>478</v>
      </c>
      <c r="D619" s="45" t="s">
        <v>4798</v>
      </c>
      <c r="E619" s="299">
        <v>43175</v>
      </c>
      <c r="F619" s="294" t="s">
        <v>7527</v>
      </c>
      <c r="G619" s="294" t="s">
        <v>114</v>
      </c>
      <c r="H619" s="300" t="s">
        <v>223</v>
      </c>
      <c r="I619" s="294" t="s">
        <v>226</v>
      </c>
      <c r="J619" s="294" t="s">
        <v>7529</v>
      </c>
      <c r="K619" s="294" t="s">
        <v>7530</v>
      </c>
      <c r="L619" s="295"/>
      <c r="M619" s="294" t="s">
        <v>4841</v>
      </c>
      <c r="N619" s="295" t="b">
        <f>IF(AND(G619:G621=DATOS!C$9,H619:H621=DATOS!B$4),ROW(G619:G621))</f>
        <v>0</v>
      </c>
      <c r="O619" s="296"/>
      <c r="P619" s="297"/>
      <c r="Q619" s="297"/>
      <c r="R619" s="297"/>
      <c r="S619" s="297"/>
      <c r="T619" s="297"/>
      <c r="U619" s="297"/>
      <c r="V619" s="297"/>
      <c r="W619" s="297"/>
      <c r="X619" s="297"/>
      <c r="Y619" s="297"/>
      <c r="Z619" s="297"/>
      <c r="AA619" s="297"/>
      <c r="AB619" s="297"/>
    </row>
    <row r="620" spans="1:28" ht="12.75">
      <c r="A620" s="298" t="s">
        <v>7532</v>
      </c>
      <c r="B620" s="294" t="s">
        <v>7533</v>
      </c>
      <c r="C620" s="45" t="s">
        <v>6371</v>
      </c>
      <c r="D620" s="45" t="s">
        <v>4735</v>
      </c>
      <c r="E620" s="299">
        <v>43176</v>
      </c>
      <c r="F620" s="294" t="s">
        <v>7534</v>
      </c>
      <c r="G620" s="294" t="s">
        <v>114</v>
      </c>
      <c r="H620" s="300" t="s">
        <v>223</v>
      </c>
      <c r="I620" s="294" t="s">
        <v>226</v>
      </c>
      <c r="J620" s="294" t="s">
        <v>7535</v>
      </c>
      <c r="K620" s="294" t="s">
        <v>7536</v>
      </c>
      <c r="L620" s="295"/>
      <c r="M620" s="294" t="s">
        <v>4743</v>
      </c>
      <c r="N620" s="295" t="b">
        <f>IF(AND(G620:G622=DATOS!C$9,H620:H622=DATOS!B$4),ROW(G620:G622))</f>
        <v>0</v>
      </c>
      <c r="O620" s="296"/>
      <c r="P620" s="297"/>
      <c r="Q620" s="297"/>
      <c r="R620" s="297"/>
      <c r="S620" s="297"/>
      <c r="T620" s="297"/>
      <c r="U620" s="297"/>
      <c r="V620" s="297"/>
      <c r="W620" s="297"/>
      <c r="X620" s="297"/>
      <c r="Y620" s="297"/>
      <c r="Z620" s="297"/>
      <c r="AA620" s="297"/>
      <c r="AB620" s="297"/>
    </row>
    <row r="621" spans="1:28" ht="12.75">
      <c r="A621" s="298" t="s">
        <v>6929</v>
      </c>
      <c r="B621" s="294" t="s">
        <v>6784</v>
      </c>
      <c r="C621" s="45" t="s">
        <v>4655</v>
      </c>
      <c r="D621" s="45" t="s">
        <v>4735</v>
      </c>
      <c r="E621" s="299">
        <v>43176</v>
      </c>
      <c r="F621" s="294" t="s">
        <v>7537</v>
      </c>
      <c r="G621" s="294" t="s">
        <v>222</v>
      </c>
      <c r="H621" s="300" t="s">
        <v>223</v>
      </c>
      <c r="I621" s="294" t="s">
        <v>226</v>
      </c>
      <c r="J621" s="295"/>
      <c r="K621" s="294" t="s">
        <v>7538</v>
      </c>
      <c r="L621" s="295"/>
      <c r="M621" s="294" t="s">
        <v>4743</v>
      </c>
      <c r="N621" s="295" t="b">
        <f>IF(AND(G621:G623=DATOS!C$9,H621:H623=DATOS!B$4),ROW(G621:G623))</f>
        <v>0</v>
      </c>
      <c r="O621" s="296"/>
      <c r="P621" s="297"/>
      <c r="Q621" s="297"/>
      <c r="R621" s="297"/>
      <c r="S621" s="297"/>
      <c r="T621" s="297"/>
      <c r="U621" s="297"/>
      <c r="V621" s="297"/>
      <c r="W621" s="297"/>
      <c r="X621" s="297"/>
      <c r="Y621" s="297"/>
      <c r="Z621" s="297"/>
      <c r="AA621" s="297"/>
      <c r="AB621" s="297"/>
    </row>
    <row r="622" spans="1:28" ht="12.75">
      <c r="A622" s="298" t="s">
        <v>4685</v>
      </c>
      <c r="B622" s="294" t="s">
        <v>4686</v>
      </c>
      <c r="C622" s="45" t="s">
        <v>701</v>
      </c>
      <c r="D622" s="45" t="s">
        <v>4735</v>
      </c>
      <c r="E622" s="299">
        <v>43176</v>
      </c>
      <c r="F622" s="294" t="s">
        <v>7540</v>
      </c>
      <c r="G622" s="294" t="s">
        <v>222</v>
      </c>
      <c r="H622" s="300" t="s">
        <v>223</v>
      </c>
      <c r="I622" s="294" t="s">
        <v>226</v>
      </c>
      <c r="J622" s="294" t="s">
        <v>7541</v>
      </c>
      <c r="K622" s="294" t="s">
        <v>7542</v>
      </c>
      <c r="L622" s="295"/>
      <c r="M622" s="294" t="s">
        <v>4743</v>
      </c>
      <c r="N622" s="295" t="b">
        <f>IF(AND(G622:G624=DATOS!C$9,H622:H624=DATOS!B$4),ROW(G622:G624))</f>
        <v>0</v>
      </c>
      <c r="O622" s="296"/>
      <c r="P622" s="297"/>
      <c r="Q622" s="297"/>
      <c r="R622" s="297"/>
      <c r="S622" s="297"/>
      <c r="T622" s="297"/>
      <c r="U622" s="297"/>
      <c r="V622" s="297"/>
      <c r="W622" s="297"/>
      <c r="X622" s="297"/>
      <c r="Y622" s="297"/>
      <c r="Z622" s="297"/>
      <c r="AA622" s="297"/>
      <c r="AB622" s="297"/>
    </row>
    <row r="623" spans="1:28" ht="12.75">
      <c r="A623" s="298" t="s">
        <v>7543</v>
      </c>
      <c r="B623" s="294" t="s">
        <v>5487</v>
      </c>
      <c r="C623" s="45" t="s">
        <v>624</v>
      </c>
      <c r="D623" s="45" t="s">
        <v>4735</v>
      </c>
      <c r="E623" s="299">
        <v>43176</v>
      </c>
      <c r="F623" s="294" t="s">
        <v>361</v>
      </c>
      <c r="G623" s="294" t="s">
        <v>114</v>
      </c>
      <c r="H623" s="300" t="s">
        <v>223</v>
      </c>
      <c r="I623" s="294" t="s">
        <v>226</v>
      </c>
      <c r="J623" s="294" t="s">
        <v>7544</v>
      </c>
      <c r="K623" s="294" t="s">
        <v>7545</v>
      </c>
      <c r="L623" s="295"/>
      <c r="M623" s="294" t="s">
        <v>4743</v>
      </c>
      <c r="N623" s="295" t="b">
        <f>IF(AND(G623:G625=DATOS!C$9,H623:H625=DATOS!B$4),ROW(G623:G625))</f>
        <v>0</v>
      </c>
      <c r="O623" s="296"/>
      <c r="P623" s="297"/>
      <c r="Q623" s="297"/>
      <c r="R623" s="297"/>
      <c r="S623" s="297"/>
      <c r="T623" s="297"/>
      <c r="U623" s="297"/>
      <c r="V623" s="297"/>
      <c r="W623" s="297"/>
      <c r="X623" s="297"/>
      <c r="Y623" s="297"/>
      <c r="Z623" s="297"/>
      <c r="AA623" s="297"/>
      <c r="AB623" s="297"/>
    </row>
    <row r="624" spans="1:28" ht="12.75">
      <c r="A624" s="320" t="s">
        <v>7275</v>
      </c>
      <c r="B624" s="294" t="s">
        <v>7276</v>
      </c>
      <c r="C624" s="45" t="s">
        <v>216</v>
      </c>
      <c r="D624" s="45" t="s">
        <v>4647</v>
      </c>
      <c r="E624" s="299">
        <v>43176</v>
      </c>
      <c r="F624" s="294" t="s">
        <v>7547</v>
      </c>
      <c r="G624" s="294" t="s">
        <v>222</v>
      </c>
      <c r="H624" s="300" t="s">
        <v>118</v>
      </c>
      <c r="I624" s="294"/>
      <c r="J624" s="294" t="s">
        <v>7548</v>
      </c>
      <c r="K624" s="294" t="s">
        <v>7549</v>
      </c>
      <c r="L624" s="295"/>
      <c r="M624" s="295"/>
      <c r="N624" s="295" t="b">
        <f>IF(AND(G624:G626=DATOS!C$9,H624:H626=DATOS!B$4),ROW(G624:G626))</f>
        <v>0</v>
      </c>
      <c r="O624" s="296"/>
      <c r="P624" s="297"/>
      <c r="Q624" s="297"/>
      <c r="R624" s="297"/>
      <c r="S624" s="297"/>
      <c r="T624" s="297"/>
      <c r="U624" s="297"/>
      <c r="V624" s="297"/>
      <c r="W624" s="297"/>
      <c r="X624" s="297"/>
      <c r="Y624" s="297"/>
      <c r="Z624" s="297"/>
      <c r="AA624" s="297"/>
      <c r="AB624" s="297"/>
    </row>
    <row r="625" spans="1:28" ht="12.75">
      <c r="A625" s="298" t="s">
        <v>5630</v>
      </c>
      <c r="B625" s="294" t="s">
        <v>5632</v>
      </c>
      <c r="C625" s="45" t="s">
        <v>263</v>
      </c>
      <c r="D625" s="45" t="s">
        <v>4647</v>
      </c>
      <c r="E625" s="299">
        <v>43176</v>
      </c>
      <c r="F625" s="294" t="s">
        <v>7552</v>
      </c>
      <c r="G625" s="294" t="s">
        <v>114</v>
      </c>
      <c r="H625" s="300" t="s">
        <v>223</v>
      </c>
      <c r="I625" s="294"/>
      <c r="J625" s="294" t="s">
        <v>481</v>
      </c>
      <c r="K625" s="294" t="s">
        <v>7553</v>
      </c>
      <c r="L625" s="295"/>
      <c r="M625" s="295"/>
      <c r="N625" s="295" t="b">
        <f>IF(AND(G625:G627=DATOS!C$9,H625:H627=DATOS!B$4),ROW(G625:G627))</f>
        <v>0</v>
      </c>
      <c r="O625" s="296"/>
      <c r="P625" s="297"/>
      <c r="Q625" s="297"/>
      <c r="R625" s="297"/>
      <c r="S625" s="297"/>
      <c r="T625" s="297"/>
      <c r="U625" s="297"/>
      <c r="V625" s="297"/>
      <c r="W625" s="297"/>
      <c r="X625" s="297"/>
      <c r="Y625" s="297"/>
      <c r="Z625" s="297"/>
      <c r="AA625" s="297"/>
      <c r="AB625" s="297"/>
    </row>
    <row r="626" spans="1:28" ht="12.75">
      <c r="A626" s="298" t="s">
        <v>2135</v>
      </c>
      <c r="B626" s="294" t="s">
        <v>5282</v>
      </c>
      <c r="C626" s="45" t="s">
        <v>263</v>
      </c>
      <c r="D626" s="45" t="s">
        <v>6964</v>
      </c>
      <c r="E626" s="299">
        <v>43178</v>
      </c>
      <c r="F626" s="294" t="s">
        <v>1301</v>
      </c>
      <c r="G626" s="294" t="s">
        <v>271</v>
      </c>
      <c r="H626" s="300" t="s">
        <v>223</v>
      </c>
      <c r="I626" s="294" t="s">
        <v>226</v>
      </c>
      <c r="J626" s="295"/>
      <c r="K626" s="294" t="s">
        <v>6973</v>
      </c>
      <c r="L626" s="295"/>
      <c r="M626" s="294" t="s">
        <v>6957</v>
      </c>
      <c r="N626" s="295" t="b">
        <f>IF(AND(G626:G628=DATOS!C$9,H626:H628=DATOS!B$4),ROW(G626:G628))</f>
        <v>0</v>
      </c>
      <c r="O626" s="296"/>
      <c r="P626" s="297"/>
      <c r="Q626" s="297"/>
      <c r="R626" s="297"/>
      <c r="S626" s="297"/>
      <c r="T626" s="297"/>
      <c r="U626" s="297"/>
      <c r="V626" s="297"/>
      <c r="W626" s="297"/>
      <c r="X626" s="297"/>
      <c r="Y626" s="297"/>
      <c r="Z626" s="297"/>
      <c r="AA626" s="297"/>
      <c r="AB626" s="297"/>
    </row>
    <row r="627" spans="1:28" ht="12.75">
      <c r="A627" s="298" t="s">
        <v>7555</v>
      </c>
      <c r="B627" s="294" t="s">
        <v>4733</v>
      </c>
      <c r="C627" s="45" t="s">
        <v>216</v>
      </c>
      <c r="D627" s="45" t="s">
        <v>6964</v>
      </c>
      <c r="E627" s="299">
        <v>43178</v>
      </c>
      <c r="F627" s="294" t="s">
        <v>7557</v>
      </c>
      <c r="G627" s="294" t="s">
        <v>114</v>
      </c>
      <c r="H627" s="300" t="s">
        <v>223</v>
      </c>
      <c r="I627" s="294" t="s">
        <v>226</v>
      </c>
      <c r="J627" s="294" t="s">
        <v>7558</v>
      </c>
      <c r="K627" s="295"/>
      <c r="L627" s="295"/>
      <c r="M627" s="295"/>
      <c r="N627" s="295" t="b">
        <f>IF(AND(G627:G629=DATOS!C$9,H627:H629=DATOS!B$4),ROW(G627:G629))</f>
        <v>0</v>
      </c>
      <c r="O627" s="296"/>
      <c r="P627" s="297"/>
      <c r="Q627" s="297"/>
      <c r="R627" s="297"/>
      <c r="S627" s="297"/>
      <c r="T627" s="297"/>
      <c r="U627" s="297"/>
      <c r="V627" s="297"/>
      <c r="W627" s="297"/>
      <c r="X627" s="297"/>
      <c r="Y627" s="297"/>
      <c r="Z627" s="297"/>
      <c r="AA627" s="297"/>
      <c r="AB627" s="297"/>
    </row>
    <row r="628" spans="1:28" ht="12.75">
      <c r="A628" s="298" t="s">
        <v>6905</v>
      </c>
      <c r="B628" s="294" t="s">
        <v>5084</v>
      </c>
      <c r="C628" s="45" t="s">
        <v>5086</v>
      </c>
      <c r="D628" s="45" t="s">
        <v>4798</v>
      </c>
      <c r="E628" s="299">
        <v>43178</v>
      </c>
      <c r="F628" s="294" t="s">
        <v>7559</v>
      </c>
      <c r="G628" s="294" t="s">
        <v>222</v>
      </c>
      <c r="H628" s="300" t="s">
        <v>223</v>
      </c>
      <c r="I628" s="294" t="s">
        <v>226</v>
      </c>
      <c r="J628" s="294" t="s">
        <v>7559</v>
      </c>
      <c r="K628" s="294" t="s">
        <v>6962</v>
      </c>
      <c r="L628" s="295"/>
      <c r="M628" s="294" t="s">
        <v>4652</v>
      </c>
      <c r="N628" s="295" t="b">
        <f>IF(AND(G628:G630=DATOS!C$9,H628:H630=DATOS!B$4),ROW(G628:G630))</f>
        <v>0</v>
      </c>
      <c r="O628" s="296"/>
      <c r="P628" s="297"/>
      <c r="Q628" s="297"/>
      <c r="R628" s="297"/>
      <c r="S628" s="297"/>
      <c r="T628" s="297"/>
      <c r="U628" s="297"/>
      <c r="V628" s="297"/>
      <c r="W628" s="297"/>
      <c r="X628" s="297"/>
      <c r="Y628" s="297"/>
      <c r="Z628" s="297"/>
      <c r="AA628" s="297"/>
      <c r="AB628" s="297"/>
    </row>
    <row r="629" spans="1:28" ht="12.75">
      <c r="A629" s="298" t="s">
        <v>7560</v>
      </c>
      <c r="B629" s="294" t="s">
        <v>7561</v>
      </c>
      <c r="C629" s="45" t="s">
        <v>5232</v>
      </c>
      <c r="D629" s="45" t="s">
        <v>4798</v>
      </c>
      <c r="E629" s="299">
        <v>43178</v>
      </c>
      <c r="F629" s="294" t="s">
        <v>7562</v>
      </c>
      <c r="G629" s="294" t="s">
        <v>4846</v>
      </c>
      <c r="H629" s="300" t="s">
        <v>223</v>
      </c>
      <c r="I629" s="294" t="s">
        <v>126</v>
      </c>
      <c r="J629" s="294" t="s">
        <v>7562</v>
      </c>
      <c r="K629" s="294" t="s">
        <v>7563</v>
      </c>
      <c r="L629" s="295"/>
      <c r="M629" s="294" t="s">
        <v>4841</v>
      </c>
      <c r="N629" s="295" t="b">
        <f>IF(AND(G629:G631=DATOS!C$9,H629:H631=DATOS!B$4),ROW(G629:G631))</f>
        <v>0</v>
      </c>
      <c r="O629" s="296"/>
      <c r="P629" s="297"/>
      <c r="Q629" s="297"/>
      <c r="R629" s="297"/>
      <c r="S629" s="297"/>
      <c r="T629" s="297"/>
      <c r="U629" s="297"/>
      <c r="V629" s="297"/>
      <c r="W629" s="297"/>
      <c r="X629" s="297"/>
      <c r="Y629" s="297"/>
      <c r="Z629" s="297"/>
      <c r="AA629" s="297"/>
      <c r="AB629" s="297"/>
    </row>
    <row r="630" spans="1:28" ht="12.75">
      <c r="A630" s="298" t="s">
        <v>7564</v>
      </c>
      <c r="B630" s="294" t="s">
        <v>7565</v>
      </c>
      <c r="C630" s="45" t="s">
        <v>5654</v>
      </c>
      <c r="D630" s="45" t="s">
        <v>4798</v>
      </c>
      <c r="E630" s="299">
        <v>43178</v>
      </c>
      <c r="F630" s="294" t="s">
        <v>7566</v>
      </c>
      <c r="G630" s="294" t="s">
        <v>362</v>
      </c>
      <c r="H630" s="300" t="s">
        <v>223</v>
      </c>
      <c r="I630" s="294" t="s">
        <v>226</v>
      </c>
      <c r="J630" s="295"/>
      <c r="K630" s="295"/>
      <c r="L630" s="295"/>
      <c r="M630" s="295"/>
      <c r="N630" s="295" t="b">
        <f>IF(AND(G630:G632=DATOS!C$9,H630:H632=DATOS!B$4),ROW(G630:G632))</f>
        <v>0</v>
      </c>
      <c r="O630" s="296"/>
      <c r="P630" s="297"/>
      <c r="Q630" s="297"/>
      <c r="R630" s="297"/>
      <c r="S630" s="297"/>
      <c r="T630" s="297"/>
      <c r="U630" s="297"/>
      <c r="V630" s="297"/>
      <c r="W630" s="297"/>
      <c r="X630" s="297"/>
      <c r="Y630" s="297"/>
      <c r="Z630" s="297"/>
      <c r="AA630" s="297"/>
      <c r="AB630" s="297"/>
    </row>
    <row r="631" spans="1:28" ht="12.75">
      <c r="A631" s="298" t="s">
        <v>6515</v>
      </c>
      <c r="B631" s="294" t="s">
        <v>6516</v>
      </c>
      <c r="C631" s="45" t="s">
        <v>4716</v>
      </c>
      <c r="D631" s="45" t="s">
        <v>4798</v>
      </c>
      <c r="E631" s="299">
        <v>43178</v>
      </c>
      <c r="F631" s="294" t="s">
        <v>7569</v>
      </c>
      <c r="G631" s="294" t="s">
        <v>114</v>
      </c>
      <c r="H631" s="300" t="s">
        <v>223</v>
      </c>
      <c r="I631" s="294" t="s">
        <v>226</v>
      </c>
      <c r="J631" s="294" t="s">
        <v>7569</v>
      </c>
      <c r="K631" s="294" t="s">
        <v>7570</v>
      </c>
      <c r="L631" s="295"/>
      <c r="M631" s="294" t="s">
        <v>4841</v>
      </c>
      <c r="N631" s="295" t="b">
        <f>IF(AND(G631:G633=DATOS!C$9,H631:H633=DATOS!B$4),ROW(G631:G633))</f>
        <v>0</v>
      </c>
      <c r="O631" s="296"/>
      <c r="P631" s="297"/>
      <c r="Q631" s="297"/>
      <c r="R631" s="297"/>
      <c r="S631" s="297"/>
      <c r="T631" s="297"/>
      <c r="U631" s="297"/>
      <c r="V631" s="297"/>
      <c r="W631" s="297"/>
      <c r="X631" s="297"/>
      <c r="Y631" s="297"/>
      <c r="Z631" s="297"/>
      <c r="AA631" s="297"/>
      <c r="AB631" s="297"/>
    </row>
    <row r="632" spans="1:28" ht="12.75">
      <c r="A632" s="298" t="s">
        <v>7572</v>
      </c>
      <c r="B632" s="294" t="s">
        <v>7573</v>
      </c>
      <c r="C632" s="45" t="s">
        <v>216</v>
      </c>
      <c r="D632" s="45" t="s">
        <v>4647</v>
      </c>
      <c r="E632" s="299">
        <v>43179</v>
      </c>
      <c r="F632" s="294" t="s">
        <v>7574</v>
      </c>
      <c r="G632" s="294" t="s">
        <v>114</v>
      </c>
      <c r="H632" s="300" t="s">
        <v>223</v>
      </c>
      <c r="I632" s="294" t="s">
        <v>273</v>
      </c>
      <c r="J632" s="294" t="s">
        <v>7575</v>
      </c>
      <c r="K632" s="294" t="s">
        <v>7576</v>
      </c>
      <c r="L632" s="295"/>
      <c r="M632" s="294" t="s">
        <v>4652</v>
      </c>
      <c r="N632" s="295" t="b">
        <f>IF(AND(G632:G634=DATOS!C$9,H632:H634=DATOS!B$4),ROW(G632:G634))</f>
        <v>0</v>
      </c>
      <c r="O632" s="296"/>
      <c r="P632" s="297"/>
      <c r="Q632" s="297"/>
      <c r="R632" s="297"/>
      <c r="S632" s="297"/>
      <c r="T632" s="297"/>
      <c r="U632" s="297"/>
      <c r="V632" s="297"/>
      <c r="W632" s="297"/>
      <c r="X632" s="297"/>
      <c r="Y632" s="297"/>
      <c r="Z632" s="297"/>
      <c r="AA632" s="297"/>
      <c r="AB632" s="297"/>
    </row>
    <row r="633" spans="1:28" ht="12.75">
      <c r="A633" s="298" t="s">
        <v>6905</v>
      </c>
      <c r="B633" s="294" t="s">
        <v>5084</v>
      </c>
      <c r="C633" s="45" t="s">
        <v>5086</v>
      </c>
      <c r="D633" s="45" t="s">
        <v>4647</v>
      </c>
      <c r="E633" s="299">
        <v>43179</v>
      </c>
      <c r="F633" s="294" t="s">
        <v>361</v>
      </c>
      <c r="G633" s="294" t="s">
        <v>222</v>
      </c>
      <c r="H633" s="300" t="s">
        <v>223</v>
      </c>
      <c r="I633" s="294"/>
      <c r="J633" s="294" t="s">
        <v>7578</v>
      </c>
      <c r="K633" s="294" t="s">
        <v>6962</v>
      </c>
      <c r="L633" s="295"/>
      <c r="M633" s="294" t="s">
        <v>4652</v>
      </c>
      <c r="N633" s="295" t="b">
        <f>IF(AND(G633:G635=DATOS!C$9,H633:H635=DATOS!B$4),ROW(G633:G635))</f>
        <v>0</v>
      </c>
      <c r="O633" s="296"/>
      <c r="P633" s="297"/>
      <c r="Q633" s="297"/>
      <c r="R633" s="297"/>
      <c r="S633" s="297"/>
      <c r="T633" s="297"/>
      <c r="U633" s="297"/>
      <c r="V633" s="297"/>
      <c r="W633" s="297"/>
      <c r="X633" s="297"/>
      <c r="Y633" s="297"/>
      <c r="Z633" s="297"/>
      <c r="AA633" s="297"/>
      <c r="AB633" s="297"/>
    </row>
    <row r="634" spans="1:28" ht="12.75">
      <c r="A634" s="298" t="s">
        <v>7579</v>
      </c>
      <c r="B634" s="294" t="s">
        <v>7580</v>
      </c>
      <c r="C634" s="45" t="s">
        <v>5771</v>
      </c>
      <c r="D634" s="45" t="s">
        <v>4647</v>
      </c>
      <c r="E634" s="299">
        <v>43179</v>
      </c>
      <c r="F634" s="294" t="s">
        <v>6569</v>
      </c>
      <c r="G634" s="294" t="s">
        <v>362</v>
      </c>
      <c r="H634" s="300" t="s">
        <v>223</v>
      </c>
      <c r="I634" s="294"/>
      <c r="J634" s="294" t="s">
        <v>6569</v>
      </c>
      <c r="K634" s="294" t="s">
        <v>7581</v>
      </c>
      <c r="L634" s="295"/>
      <c r="M634" s="295"/>
      <c r="N634" s="295" t="b">
        <f>IF(AND(G634:G636=DATOS!C$9,H634:H636=DATOS!B$4),ROW(G634:G636))</f>
        <v>0</v>
      </c>
      <c r="O634" s="296"/>
      <c r="P634" s="297"/>
      <c r="Q634" s="297"/>
      <c r="R634" s="297"/>
      <c r="S634" s="297"/>
      <c r="T634" s="297"/>
      <c r="U634" s="297"/>
      <c r="V634" s="297"/>
      <c r="W634" s="297"/>
      <c r="X634" s="297"/>
      <c r="Y634" s="297"/>
      <c r="Z634" s="297"/>
      <c r="AA634" s="297"/>
      <c r="AB634" s="297"/>
    </row>
    <row r="635" spans="1:28" ht="12.75">
      <c r="A635" s="298" t="s">
        <v>7078</v>
      </c>
      <c r="B635" s="294" t="s">
        <v>7079</v>
      </c>
      <c r="C635" s="45" t="s">
        <v>4661</v>
      </c>
      <c r="D635" s="45" t="s">
        <v>4647</v>
      </c>
      <c r="E635" s="299">
        <v>43179</v>
      </c>
      <c r="F635" s="294" t="s">
        <v>7583</v>
      </c>
      <c r="G635" s="294" t="s">
        <v>114</v>
      </c>
      <c r="H635" s="300" t="s">
        <v>223</v>
      </c>
      <c r="I635" s="294"/>
      <c r="J635" s="294" t="s">
        <v>6139</v>
      </c>
      <c r="K635" s="294" t="s">
        <v>7584</v>
      </c>
      <c r="L635" s="295"/>
      <c r="M635" s="294" t="s">
        <v>4652</v>
      </c>
      <c r="N635" s="295" t="b">
        <f>IF(AND(G635:G637=DATOS!C$9,H635:H637=DATOS!B$4),ROW(G635:G637))</f>
        <v>0</v>
      </c>
      <c r="O635" s="296"/>
      <c r="P635" s="297"/>
      <c r="Q635" s="297"/>
      <c r="R635" s="297"/>
      <c r="S635" s="297"/>
      <c r="T635" s="297"/>
      <c r="U635" s="297"/>
      <c r="V635" s="297"/>
      <c r="W635" s="297"/>
      <c r="X635" s="297"/>
      <c r="Y635" s="297"/>
      <c r="Z635" s="297"/>
      <c r="AA635" s="297"/>
      <c r="AB635" s="297"/>
    </row>
    <row r="636" spans="1:28" ht="12.75">
      <c r="A636" s="298" t="s">
        <v>7585</v>
      </c>
      <c r="B636" s="294" t="s">
        <v>5857</v>
      </c>
      <c r="C636" s="45" t="s">
        <v>478</v>
      </c>
      <c r="D636" s="45" t="s">
        <v>4798</v>
      </c>
      <c r="E636" s="299">
        <v>43179</v>
      </c>
      <c r="F636" s="294" t="s">
        <v>7586</v>
      </c>
      <c r="G636" s="294" t="s">
        <v>114</v>
      </c>
      <c r="H636" s="300" t="s">
        <v>223</v>
      </c>
      <c r="I636" s="294" t="s">
        <v>226</v>
      </c>
      <c r="J636" s="294" t="s">
        <v>5462</v>
      </c>
      <c r="K636" s="294" t="s">
        <v>7530</v>
      </c>
      <c r="L636" s="295"/>
      <c r="M636" s="294" t="s">
        <v>4841</v>
      </c>
      <c r="N636" s="295" t="b">
        <f>IF(AND(G636:G638=DATOS!C$9,H636:H638=DATOS!B$4),ROW(G636:G638))</f>
        <v>0</v>
      </c>
      <c r="O636" s="296"/>
      <c r="P636" s="297"/>
      <c r="Q636" s="297"/>
      <c r="R636" s="297"/>
      <c r="S636" s="297"/>
      <c r="T636" s="297"/>
      <c r="U636" s="297"/>
      <c r="V636" s="297"/>
      <c r="W636" s="297"/>
      <c r="X636" s="297"/>
      <c r="Y636" s="297"/>
      <c r="Z636" s="297"/>
      <c r="AA636" s="297"/>
      <c r="AB636" s="297"/>
    </row>
    <row r="637" spans="1:28" ht="12.75">
      <c r="A637" s="298" t="s">
        <v>4946</v>
      </c>
      <c r="B637" s="294" t="s">
        <v>4947</v>
      </c>
      <c r="C637" s="45" t="s">
        <v>624</v>
      </c>
      <c r="D637" s="45" t="s">
        <v>4798</v>
      </c>
      <c r="E637" s="299">
        <v>43179</v>
      </c>
      <c r="F637" s="294" t="s">
        <v>6390</v>
      </c>
      <c r="G637" s="294" t="s">
        <v>271</v>
      </c>
      <c r="H637" s="300" t="s">
        <v>223</v>
      </c>
      <c r="I637" s="294" t="s">
        <v>226</v>
      </c>
      <c r="J637" s="294" t="s">
        <v>6390</v>
      </c>
      <c r="K637" s="294" t="s">
        <v>7589</v>
      </c>
      <c r="L637" s="295"/>
      <c r="M637" s="294" t="s">
        <v>4652</v>
      </c>
      <c r="N637" s="295" t="b">
        <f>IF(AND(G637:G639=DATOS!C$9,H637:H639=DATOS!B$4),ROW(G637:G639))</f>
        <v>0</v>
      </c>
      <c r="O637" s="296"/>
      <c r="P637" s="297"/>
      <c r="Q637" s="297"/>
      <c r="R637" s="297"/>
      <c r="S637" s="297"/>
      <c r="T637" s="297"/>
      <c r="U637" s="297"/>
      <c r="V637" s="297"/>
      <c r="W637" s="297"/>
      <c r="X637" s="297"/>
      <c r="Y637" s="297"/>
      <c r="Z637" s="297"/>
      <c r="AA637" s="297"/>
      <c r="AB637" s="297"/>
    </row>
    <row r="638" spans="1:28" ht="12.75">
      <c r="A638" s="298" t="s">
        <v>4946</v>
      </c>
      <c r="B638" s="294" t="s">
        <v>4947</v>
      </c>
      <c r="C638" s="45" t="s">
        <v>624</v>
      </c>
      <c r="D638" s="45" t="s">
        <v>4735</v>
      </c>
      <c r="E638" s="299">
        <v>43180</v>
      </c>
      <c r="F638" s="294" t="s">
        <v>1301</v>
      </c>
      <c r="G638" s="294" t="s">
        <v>271</v>
      </c>
      <c r="H638" s="300" t="s">
        <v>223</v>
      </c>
      <c r="I638" s="294" t="s">
        <v>226</v>
      </c>
      <c r="J638" s="294" t="s">
        <v>7590</v>
      </c>
      <c r="K638" s="294" t="s">
        <v>7591</v>
      </c>
      <c r="L638" s="295"/>
      <c r="M638" s="294" t="s">
        <v>4743</v>
      </c>
      <c r="N638" s="295" t="b">
        <f>IF(AND(G638:G640=DATOS!C$9,H638:H640=DATOS!B$4),ROW(G638:G640))</f>
        <v>0</v>
      </c>
      <c r="O638" s="296"/>
      <c r="P638" s="297"/>
      <c r="Q638" s="297"/>
      <c r="R638" s="297"/>
      <c r="S638" s="297"/>
      <c r="T638" s="297"/>
      <c r="U638" s="297"/>
      <c r="V638" s="297"/>
      <c r="W638" s="297"/>
      <c r="X638" s="297"/>
      <c r="Y638" s="297"/>
      <c r="Z638" s="297"/>
      <c r="AA638" s="297"/>
      <c r="AB638" s="297"/>
    </row>
    <row r="639" spans="1:28" ht="12.75">
      <c r="A639" s="298" t="s">
        <v>4946</v>
      </c>
      <c r="B639" s="294" t="s">
        <v>4947</v>
      </c>
      <c r="C639" s="45" t="s">
        <v>624</v>
      </c>
      <c r="D639" s="45" t="s">
        <v>4647</v>
      </c>
      <c r="E639" s="299">
        <v>43180</v>
      </c>
      <c r="F639" s="294" t="s">
        <v>6390</v>
      </c>
      <c r="G639" s="294" t="s">
        <v>271</v>
      </c>
      <c r="H639" s="300" t="s">
        <v>223</v>
      </c>
      <c r="I639" s="294" t="s">
        <v>226</v>
      </c>
      <c r="J639" s="294" t="s">
        <v>7592</v>
      </c>
      <c r="K639" s="294" t="s">
        <v>7589</v>
      </c>
      <c r="L639" s="295"/>
      <c r="M639" s="294" t="s">
        <v>4652</v>
      </c>
      <c r="N639" s="295" t="b">
        <f>IF(AND(G639:G641=DATOS!C$9,H639:H641=DATOS!B$4),ROW(G639:G641))</f>
        <v>0</v>
      </c>
      <c r="O639" s="296"/>
      <c r="P639" s="297"/>
      <c r="Q639" s="297"/>
      <c r="R639" s="297"/>
      <c r="S639" s="297"/>
      <c r="T639" s="297"/>
      <c r="U639" s="297"/>
      <c r="V639" s="297"/>
      <c r="W639" s="297"/>
      <c r="X639" s="297"/>
      <c r="Y639" s="297"/>
      <c r="Z639" s="297"/>
      <c r="AA639" s="297"/>
      <c r="AB639" s="297"/>
    </row>
    <row r="640" spans="1:28" ht="12.75">
      <c r="A640" s="298" t="s">
        <v>7210</v>
      </c>
      <c r="B640" s="294" t="s">
        <v>7211</v>
      </c>
      <c r="C640" s="45" t="s">
        <v>624</v>
      </c>
      <c r="D640" s="45" t="s">
        <v>4647</v>
      </c>
      <c r="E640" s="299">
        <v>43180</v>
      </c>
      <c r="F640" s="294" t="s">
        <v>5178</v>
      </c>
      <c r="G640" s="294" t="s">
        <v>114</v>
      </c>
      <c r="H640" s="300" t="s">
        <v>223</v>
      </c>
      <c r="I640" s="294"/>
      <c r="J640" s="294" t="s">
        <v>5003</v>
      </c>
      <c r="K640" s="294" t="s">
        <v>7598</v>
      </c>
      <c r="L640" s="295"/>
      <c r="M640" s="295"/>
      <c r="N640" s="295" t="b">
        <f>IF(AND(G640:G642=DATOS!C$9,H640:H642=DATOS!B$4),ROW(G640:G642))</f>
        <v>0</v>
      </c>
      <c r="O640" s="296"/>
      <c r="P640" s="297"/>
      <c r="Q640" s="297"/>
      <c r="R640" s="297"/>
      <c r="S640" s="297"/>
      <c r="T640" s="297"/>
      <c r="U640" s="297"/>
      <c r="V640" s="297"/>
      <c r="W640" s="297"/>
      <c r="X640" s="297"/>
      <c r="Y640" s="297"/>
      <c r="Z640" s="297"/>
      <c r="AA640" s="297"/>
      <c r="AB640" s="297"/>
    </row>
    <row r="641" spans="1:28" ht="12.75">
      <c r="A641" s="298" t="s">
        <v>6515</v>
      </c>
      <c r="B641" s="294" t="s">
        <v>6516</v>
      </c>
      <c r="C641" s="45" t="s">
        <v>4716</v>
      </c>
      <c r="D641" s="45" t="s">
        <v>4647</v>
      </c>
      <c r="E641" s="299">
        <v>43180</v>
      </c>
      <c r="F641" s="294" t="s">
        <v>5650</v>
      </c>
      <c r="G641" s="294" t="s">
        <v>114</v>
      </c>
      <c r="H641" s="300" t="s">
        <v>223</v>
      </c>
      <c r="I641" s="294"/>
      <c r="J641" s="294" t="s">
        <v>4968</v>
      </c>
      <c r="K641" s="350" t="s">
        <v>7600</v>
      </c>
      <c r="L641" s="295"/>
      <c r="M641" s="295"/>
      <c r="N641" s="295" t="b">
        <f>IF(AND(G641:G643=DATOS!C$9,H641:H643=DATOS!B$4),ROW(G641:G643))</f>
        <v>0</v>
      </c>
      <c r="O641" s="296"/>
      <c r="P641" s="297"/>
      <c r="Q641" s="297"/>
      <c r="R641" s="297"/>
      <c r="S641" s="297"/>
      <c r="T641" s="297"/>
      <c r="U641" s="297"/>
      <c r="V641" s="297"/>
      <c r="W641" s="297"/>
      <c r="X641" s="297"/>
      <c r="Y641" s="297"/>
      <c r="Z641" s="297"/>
      <c r="AA641" s="297"/>
      <c r="AB641" s="297"/>
    </row>
    <row r="642" spans="1:28" ht="12.75">
      <c r="A642" s="298" t="s">
        <v>7603</v>
      </c>
      <c r="B642" s="294" t="s">
        <v>7604</v>
      </c>
      <c r="C642" s="45" t="s">
        <v>414</v>
      </c>
      <c r="D642" s="45" t="s">
        <v>4798</v>
      </c>
      <c r="E642" s="299">
        <v>43180</v>
      </c>
      <c r="F642" s="294" t="s">
        <v>7606</v>
      </c>
      <c r="G642" s="294" t="s">
        <v>4846</v>
      </c>
      <c r="H642" s="300" t="s">
        <v>223</v>
      </c>
      <c r="I642" s="294" t="s">
        <v>226</v>
      </c>
      <c r="J642" s="294" t="s">
        <v>7606</v>
      </c>
      <c r="K642" s="294" t="s">
        <v>7607</v>
      </c>
      <c r="L642" s="295"/>
      <c r="M642" s="294" t="s">
        <v>4841</v>
      </c>
      <c r="N642" s="295" t="b">
        <f>IF(AND(G642:G644=DATOS!C$9,H642:H644=DATOS!B$4),ROW(G642:G644))</f>
        <v>0</v>
      </c>
      <c r="O642" s="296"/>
      <c r="P642" s="297"/>
      <c r="Q642" s="297"/>
      <c r="R642" s="297"/>
      <c r="S642" s="297"/>
      <c r="T642" s="297"/>
      <c r="U642" s="297"/>
      <c r="V642" s="297"/>
      <c r="W642" s="297"/>
      <c r="X642" s="297"/>
      <c r="Y642" s="297"/>
      <c r="Z642" s="297"/>
      <c r="AA642" s="297"/>
      <c r="AB642" s="297"/>
    </row>
    <row r="643" spans="1:28" ht="12.75">
      <c r="A643" s="298" t="s">
        <v>5268</v>
      </c>
      <c r="B643" s="294" t="s">
        <v>5595</v>
      </c>
      <c r="C643" s="45" t="s">
        <v>898</v>
      </c>
      <c r="D643" s="45" t="s">
        <v>4647</v>
      </c>
      <c r="E643" s="299">
        <v>43210</v>
      </c>
      <c r="F643" s="294" t="s">
        <v>4762</v>
      </c>
      <c r="G643" s="294" t="s">
        <v>271</v>
      </c>
      <c r="H643" s="300" t="s">
        <v>223</v>
      </c>
      <c r="I643" s="294"/>
      <c r="J643" s="294" t="s">
        <v>7608</v>
      </c>
      <c r="K643" s="294" t="s">
        <v>7609</v>
      </c>
      <c r="L643" s="295"/>
      <c r="M643" s="294" t="s">
        <v>4652</v>
      </c>
      <c r="N643" s="295" t="b">
        <f>IF(AND(G643:G645=DATOS!C$9,H643:H645=DATOS!B$4),ROW(G643:G645))</f>
        <v>0</v>
      </c>
      <c r="O643" s="296"/>
      <c r="P643" s="297"/>
      <c r="Q643" s="297"/>
      <c r="R643" s="297"/>
      <c r="S643" s="297"/>
      <c r="T643" s="297"/>
      <c r="U643" s="297"/>
      <c r="V643" s="297"/>
      <c r="W643" s="297"/>
      <c r="X643" s="297"/>
      <c r="Y643" s="297"/>
      <c r="Z643" s="297"/>
      <c r="AA643" s="297"/>
      <c r="AB643" s="297"/>
    </row>
    <row r="644" spans="1:28" ht="12.75">
      <c r="A644" s="298" t="s">
        <v>5077</v>
      </c>
      <c r="B644" s="294" t="s">
        <v>5080</v>
      </c>
      <c r="C644" s="45" t="s">
        <v>90</v>
      </c>
      <c r="D644" s="45" t="s">
        <v>4647</v>
      </c>
      <c r="E644" s="299">
        <v>43181</v>
      </c>
      <c r="F644" s="294" t="s">
        <v>5714</v>
      </c>
      <c r="G644" s="294" t="s">
        <v>271</v>
      </c>
      <c r="H644" s="300" t="s">
        <v>118</v>
      </c>
      <c r="I644" s="294"/>
      <c r="J644" s="294" t="s">
        <v>7448</v>
      </c>
      <c r="K644" s="294" t="s">
        <v>7614</v>
      </c>
      <c r="L644" s="295"/>
      <c r="M644" s="295"/>
      <c r="N644" s="295" t="b">
        <f>IF(AND(G644:G646=DATOS!C$9,H644:H646=DATOS!B$4),ROW(G644:G646))</f>
        <v>0</v>
      </c>
      <c r="O644" s="296"/>
      <c r="P644" s="297"/>
      <c r="Q644" s="297"/>
      <c r="R644" s="297"/>
      <c r="S644" s="297"/>
      <c r="T644" s="297"/>
      <c r="U644" s="297"/>
      <c r="V644" s="297"/>
      <c r="W644" s="297"/>
      <c r="X644" s="297"/>
      <c r="Y644" s="297"/>
      <c r="Z644" s="297"/>
      <c r="AA644" s="297"/>
      <c r="AB644" s="297"/>
    </row>
    <row r="645" spans="1:28" ht="12.75">
      <c r="A645" s="298" t="s">
        <v>6504</v>
      </c>
      <c r="B645" s="294" t="s">
        <v>6505</v>
      </c>
      <c r="C645" s="45" t="s">
        <v>4716</v>
      </c>
      <c r="D645" s="45" t="s">
        <v>4647</v>
      </c>
      <c r="E645" s="299">
        <v>43181</v>
      </c>
      <c r="F645" s="294" t="s">
        <v>7615</v>
      </c>
      <c r="G645" s="294" t="s">
        <v>114</v>
      </c>
      <c r="H645" s="300" t="s">
        <v>223</v>
      </c>
      <c r="I645" s="294"/>
      <c r="J645" s="294" t="s">
        <v>5178</v>
      </c>
      <c r="K645" s="294" t="s">
        <v>7616</v>
      </c>
      <c r="L645" s="295"/>
      <c r="M645" s="295"/>
      <c r="N645" s="295" t="b">
        <f>IF(AND(G645:G647=DATOS!C$9,H645:H647=DATOS!B$4),ROW(G645:G647))</f>
        <v>0</v>
      </c>
      <c r="O645" s="296"/>
      <c r="P645" s="297"/>
      <c r="Q645" s="297"/>
      <c r="R645" s="297"/>
      <c r="S645" s="297"/>
      <c r="T645" s="297"/>
      <c r="U645" s="297"/>
      <c r="V645" s="297"/>
      <c r="W645" s="297"/>
      <c r="X645" s="297"/>
      <c r="Y645" s="297"/>
      <c r="Z645" s="297"/>
      <c r="AA645" s="297"/>
      <c r="AB645" s="297"/>
    </row>
    <row r="646" spans="1:28" ht="12.75">
      <c r="A646" s="298" t="s">
        <v>7619</v>
      </c>
      <c r="B646" s="294" t="s">
        <v>4929</v>
      </c>
      <c r="C646" s="45" t="s">
        <v>624</v>
      </c>
      <c r="D646" s="45" t="s">
        <v>4647</v>
      </c>
      <c r="E646" s="299">
        <v>43181</v>
      </c>
      <c r="F646" s="294" t="s">
        <v>4710</v>
      </c>
      <c r="G646" s="294" t="s">
        <v>114</v>
      </c>
      <c r="H646" s="300" t="s">
        <v>223</v>
      </c>
      <c r="I646" s="294"/>
      <c r="J646" s="294" t="s">
        <v>7507</v>
      </c>
      <c r="K646" s="294" t="s">
        <v>7620</v>
      </c>
      <c r="L646" s="295"/>
      <c r="M646" s="294" t="s">
        <v>4652</v>
      </c>
      <c r="N646" s="295" t="b">
        <f>IF(AND(G646:G648=DATOS!C$9,H646:H648=DATOS!B$4),ROW(G646:G648))</f>
        <v>0</v>
      </c>
      <c r="O646" s="296"/>
      <c r="P646" s="297"/>
      <c r="Q646" s="297"/>
      <c r="R646" s="297"/>
      <c r="S646" s="297"/>
      <c r="T646" s="297"/>
      <c r="U646" s="297"/>
      <c r="V646" s="297"/>
      <c r="W646" s="297"/>
      <c r="X646" s="297"/>
      <c r="Y646" s="297"/>
      <c r="Z646" s="297"/>
      <c r="AA646" s="297"/>
      <c r="AB646" s="297"/>
    </row>
    <row r="647" spans="1:28" ht="12.75">
      <c r="A647" s="298" t="s">
        <v>7622</v>
      </c>
      <c r="B647" s="294" t="s">
        <v>7623</v>
      </c>
      <c r="C647" s="45" t="s">
        <v>4716</v>
      </c>
      <c r="D647" s="45" t="s">
        <v>4647</v>
      </c>
      <c r="E647" s="299">
        <v>43181</v>
      </c>
      <c r="F647" s="294" t="s">
        <v>6446</v>
      </c>
      <c r="G647" s="294" t="s">
        <v>114</v>
      </c>
      <c r="H647" s="300" t="s">
        <v>223</v>
      </c>
      <c r="I647" s="294"/>
      <c r="J647" s="294" t="s">
        <v>7507</v>
      </c>
      <c r="K647" s="294" t="s">
        <v>7624</v>
      </c>
      <c r="L647" s="295"/>
      <c r="M647" s="294" t="s">
        <v>4652</v>
      </c>
      <c r="N647" s="295" t="b">
        <f>IF(AND(G647:G649=DATOS!C$9,H647:H649=DATOS!B$4),ROW(G647:G649))</f>
        <v>0</v>
      </c>
      <c r="O647" s="296"/>
      <c r="P647" s="297"/>
      <c r="Q647" s="297"/>
      <c r="R647" s="297"/>
      <c r="S647" s="297"/>
      <c r="T647" s="297"/>
      <c r="U647" s="297"/>
      <c r="V647" s="297"/>
      <c r="W647" s="297"/>
      <c r="X647" s="297"/>
      <c r="Y647" s="297"/>
      <c r="Z647" s="297"/>
      <c r="AA647" s="297"/>
      <c r="AB647" s="297"/>
    </row>
    <row r="648" spans="1:28" ht="12.75">
      <c r="A648" s="298" t="s">
        <v>7625</v>
      </c>
      <c r="B648" s="294" t="s">
        <v>5511</v>
      </c>
      <c r="C648" s="45" t="s">
        <v>216</v>
      </c>
      <c r="D648" s="45" t="s">
        <v>4647</v>
      </c>
      <c r="E648" s="299">
        <v>43181</v>
      </c>
      <c r="F648" s="294" t="s">
        <v>6341</v>
      </c>
      <c r="G648" s="294" t="s">
        <v>114</v>
      </c>
      <c r="H648" s="300" t="s">
        <v>223</v>
      </c>
      <c r="I648" s="294"/>
      <c r="J648" s="294" t="s">
        <v>7626</v>
      </c>
      <c r="K648" s="294" t="s">
        <v>7627</v>
      </c>
      <c r="L648" s="295"/>
      <c r="M648" s="294" t="s">
        <v>4652</v>
      </c>
      <c r="N648" s="295" t="b">
        <f>IF(AND(G648:G650=DATOS!C$9,H648:H650=DATOS!B$4),ROW(G648:G650))</f>
        <v>0</v>
      </c>
      <c r="O648" s="296"/>
      <c r="P648" s="297"/>
      <c r="Q648" s="297"/>
      <c r="R648" s="297"/>
      <c r="S648" s="297"/>
      <c r="T648" s="297"/>
      <c r="U648" s="297"/>
      <c r="V648" s="297"/>
      <c r="W648" s="297"/>
      <c r="X648" s="297"/>
      <c r="Y648" s="297"/>
      <c r="Z648" s="297"/>
      <c r="AA648" s="297"/>
      <c r="AB648" s="297"/>
    </row>
    <row r="649" spans="1:28" ht="12.75">
      <c r="A649" s="298" t="s">
        <v>7630</v>
      </c>
      <c r="B649" s="294" t="s">
        <v>7631</v>
      </c>
      <c r="C649" s="45" t="s">
        <v>414</v>
      </c>
      <c r="D649" s="45" t="s">
        <v>4798</v>
      </c>
      <c r="E649" s="299">
        <v>43181</v>
      </c>
      <c r="F649" s="294" t="s">
        <v>5059</v>
      </c>
      <c r="G649" s="294" t="s">
        <v>114</v>
      </c>
      <c r="H649" s="300" t="s">
        <v>223</v>
      </c>
      <c r="I649" s="294" t="s">
        <v>226</v>
      </c>
      <c r="J649" s="294" t="s">
        <v>5059</v>
      </c>
      <c r="K649" s="294" t="s">
        <v>7632</v>
      </c>
      <c r="L649" s="295"/>
      <c r="M649" s="294" t="s">
        <v>4841</v>
      </c>
      <c r="N649" s="295" t="b">
        <f>IF(AND(G649:G651=DATOS!C$9,H649:H651=DATOS!B$4),ROW(G649:G651))</f>
        <v>0</v>
      </c>
      <c r="O649" s="296"/>
      <c r="P649" s="297"/>
      <c r="Q649" s="297"/>
      <c r="R649" s="297"/>
      <c r="S649" s="297"/>
      <c r="T649" s="297"/>
      <c r="U649" s="297"/>
      <c r="V649" s="297"/>
      <c r="W649" s="297"/>
      <c r="X649" s="297"/>
      <c r="Y649" s="297"/>
      <c r="Z649" s="297"/>
      <c r="AA649" s="297"/>
      <c r="AB649" s="297"/>
    </row>
    <row r="650" spans="1:28" ht="12.75">
      <c r="A650" s="298" t="s">
        <v>7634</v>
      </c>
      <c r="B650" s="294" t="s">
        <v>7604</v>
      </c>
      <c r="C650" s="45" t="s">
        <v>414</v>
      </c>
      <c r="D650" s="45" t="s">
        <v>4798</v>
      </c>
      <c r="E650" s="299">
        <v>43181</v>
      </c>
      <c r="F650" s="294" t="s">
        <v>5059</v>
      </c>
      <c r="G650" s="294" t="s">
        <v>114</v>
      </c>
      <c r="H650" s="300" t="s">
        <v>223</v>
      </c>
      <c r="I650" s="294" t="s">
        <v>226</v>
      </c>
      <c r="J650" s="294" t="s">
        <v>5059</v>
      </c>
      <c r="K650" s="294" t="s">
        <v>7632</v>
      </c>
      <c r="L650" s="295"/>
      <c r="M650" s="294" t="s">
        <v>4841</v>
      </c>
      <c r="N650" s="295" t="b">
        <f>IF(AND(G650:G652=DATOS!C$9,H650:H652=DATOS!B$4),ROW(G650:G652))</f>
        <v>0</v>
      </c>
      <c r="O650" s="296"/>
      <c r="P650" s="297"/>
      <c r="Q650" s="297"/>
      <c r="R650" s="297"/>
      <c r="S650" s="297"/>
      <c r="T650" s="297"/>
      <c r="U650" s="297"/>
      <c r="V650" s="297"/>
      <c r="W650" s="297"/>
      <c r="X650" s="297"/>
      <c r="Y650" s="297"/>
      <c r="Z650" s="297"/>
      <c r="AA650" s="297"/>
      <c r="AB650" s="297"/>
    </row>
    <row r="651" spans="1:28" ht="12.75">
      <c r="A651" s="298" t="s">
        <v>7637</v>
      </c>
      <c r="B651" s="294" t="s">
        <v>7638</v>
      </c>
      <c r="C651" s="45" t="s">
        <v>414</v>
      </c>
      <c r="D651" s="45" t="s">
        <v>4798</v>
      </c>
      <c r="E651" s="299">
        <v>43181</v>
      </c>
      <c r="F651" s="294" t="s">
        <v>5059</v>
      </c>
      <c r="G651" s="294" t="s">
        <v>114</v>
      </c>
      <c r="H651" s="300" t="s">
        <v>223</v>
      </c>
      <c r="I651" s="294" t="s">
        <v>226</v>
      </c>
      <c r="J651" s="294" t="s">
        <v>5059</v>
      </c>
      <c r="K651" s="294" t="s">
        <v>7632</v>
      </c>
      <c r="L651" s="295"/>
      <c r="M651" s="294" t="s">
        <v>4841</v>
      </c>
      <c r="N651" s="295" t="b">
        <f>IF(AND(G651:G653=DATOS!C$9,H651:H653=DATOS!B$4),ROW(G651:G653))</f>
        <v>0</v>
      </c>
      <c r="O651" s="296"/>
      <c r="P651" s="297"/>
      <c r="Q651" s="297"/>
      <c r="R651" s="297"/>
      <c r="S651" s="297"/>
      <c r="T651" s="297"/>
      <c r="U651" s="297"/>
      <c r="V651" s="297"/>
      <c r="W651" s="297"/>
      <c r="X651" s="297"/>
      <c r="Y651" s="297"/>
      <c r="Z651" s="297"/>
      <c r="AA651" s="297"/>
      <c r="AB651" s="297"/>
    </row>
    <row r="652" spans="1:28" ht="12.75">
      <c r="A652" s="298" t="s">
        <v>7639</v>
      </c>
      <c r="B652" s="294" t="s">
        <v>7640</v>
      </c>
      <c r="C652" s="45" t="s">
        <v>5771</v>
      </c>
      <c r="D652" s="45" t="s">
        <v>4798</v>
      </c>
      <c r="E652" s="299">
        <v>43181</v>
      </c>
      <c r="F652" s="294" t="s">
        <v>6569</v>
      </c>
      <c r="G652" s="294" t="s">
        <v>362</v>
      </c>
      <c r="H652" s="300" t="s">
        <v>223</v>
      </c>
      <c r="I652" s="294" t="s">
        <v>226</v>
      </c>
      <c r="J652" s="294" t="s">
        <v>6569</v>
      </c>
      <c r="K652" s="294" t="s">
        <v>6569</v>
      </c>
      <c r="L652" s="295"/>
      <c r="M652" s="294" t="s">
        <v>4841</v>
      </c>
      <c r="N652" s="295" t="b">
        <f>IF(AND(G652:G654=DATOS!C$9,H652:H654=DATOS!B$4),ROW(G652:G654))</f>
        <v>0</v>
      </c>
      <c r="O652" s="296"/>
      <c r="P652" s="297"/>
      <c r="Q652" s="297"/>
      <c r="R652" s="297"/>
      <c r="S652" s="297"/>
      <c r="T652" s="297"/>
      <c r="U652" s="297"/>
      <c r="V652" s="297"/>
      <c r="W652" s="297"/>
      <c r="X652" s="297"/>
      <c r="Y652" s="297"/>
      <c r="Z652" s="297"/>
      <c r="AA652" s="297"/>
      <c r="AB652" s="297"/>
    </row>
    <row r="653" spans="1:28" ht="12.75">
      <c r="A653" s="298" t="s">
        <v>5268</v>
      </c>
      <c r="B653" s="294" t="s">
        <v>5269</v>
      </c>
      <c r="C653" s="45" t="s">
        <v>5270</v>
      </c>
      <c r="D653" s="45" t="s">
        <v>4798</v>
      </c>
      <c r="E653" s="299">
        <v>43181</v>
      </c>
      <c r="F653" s="294" t="s">
        <v>7643</v>
      </c>
      <c r="G653" s="294" t="s">
        <v>271</v>
      </c>
      <c r="H653" s="300" t="s">
        <v>118</v>
      </c>
      <c r="I653" s="294" t="s">
        <v>226</v>
      </c>
      <c r="J653" s="294" t="s">
        <v>7643</v>
      </c>
      <c r="K653" s="295"/>
      <c r="L653" s="295"/>
      <c r="M653" s="295"/>
      <c r="N653" s="295" t="b">
        <f>IF(AND(G653:G655=DATOS!C$9,H653:H655=DATOS!B$4),ROW(G653:G655))</f>
        <v>0</v>
      </c>
      <c r="O653" s="296"/>
      <c r="P653" s="297"/>
      <c r="Q653" s="297"/>
      <c r="R653" s="297"/>
      <c r="S653" s="297"/>
      <c r="T653" s="297"/>
      <c r="U653" s="297"/>
      <c r="V653" s="297"/>
      <c r="W653" s="297"/>
      <c r="X653" s="297"/>
      <c r="Y653" s="297"/>
      <c r="Z653" s="297"/>
      <c r="AA653" s="297"/>
      <c r="AB653" s="297"/>
    </row>
    <row r="654" spans="1:28" ht="12.75">
      <c r="A654" s="298" t="s">
        <v>6162</v>
      </c>
      <c r="B654" s="294" t="s">
        <v>6163</v>
      </c>
      <c r="C654" s="45" t="s">
        <v>942</v>
      </c>
      <c r="D654" s="45" t="s">
        <v>4798</v>
      </c>
      <c r="E654" s="299">
        <v>43181</v>
      </c>
      <c r="F654" s="294" t="s">
        <v>4926</v>
      </c>
      <c r="G654" s="294" t="s">
        <v>222</v>
      </c>
      <c r="H654" s="300" t="s">
        <v>223</v>
      </c>
      <c r="I654" s="294" t="s">
        <v>226</v>
      </c>
      <c r="J654" s="294" t="s">
        <v>4926</v>
      </c>
      <c r="K654" s="294" t="s">
        <v>7644</v>
      </c>
      <c r="L654" s="295"/>
      <c r="M654" s="294" t="s">
        <v>4841</v>
      </c>
      <c r="N654" s="295" t="b">
        <f>IF(AND(G654:G656=DATOS!C$9,H654:H656=DATOS!B$4),ROW(G654:G656))</f>
        <v>0</v>
      </c>
      <c r="O654" s="296"/>
      <c r="P654" s="297"/>
      <c r="Q654" s="297"/>
      <c r="R654" s="297"/>
      <c r="S654" s="297"/>
      <c r="T654" s="297"/>
      <c r="U654" s="297"/>
      <c r="V654" s="297"/>
      <c r="W654" s="297"/>
      <c r="X654" s="297"/>
      <c r="Y654" s="297"/>
      <c r="Z654" s="297"/>
      <c r="AA654" s="297"/>
      <c r="AB654" s="297"/>
    </row>
    <row r="655" spans="1:28" ht="12.75">
      <c r="A655" s="298" t="s">
        <v>5491</v>
      </c>
      <c r="B655" s="294" t="s">
        <v>5249</v>
      </c>
      <c r="C655" s="45" t="s">
        <v>478</v>
      </c>
      <c r="D655" s="45" t="s">
        <v>4798</v>
      </c>
      <c r="E655" s="299">
        <v>43181</v>
      </c>
      <c r="F655" s="294" t="s">
        <v>481</v>
      </c>
      <c r="G655" s="294" t="s">
        <v>114</v>
      </c>
      <c r="H655" s="300" t="s">
        <v>223</v>
      </c>
      <c r="I655" s="294" t="s">
        <v>226</v>
      </c>
      <c r="J655" s="294" t="s">
        <v>7645</v>
      </c>
      <c r="K655" s="294" t="s">
        <v>7646</v>
      </c>
      <c r="L655" s="295"/>
      <c r="M655" s="294" t="s">
        <v>4841</v>
      </c>
      <c r="N655" s="295" t="b">
        <f>IF(AND(G655:G657=DATOS!C$9,H655:H657=DATOS!B$4),ROW(G655:G657))</f>
        <v>0</v>
      </c>
      <c r="O655" s="296"/>
      <c r="P655" s="297"/>
      <c r="Q655" s="297"/>
      <c r="R655" s="297"/>
      <c r="S655" s="297"/>
      <c r="T655" s="297"/>
      <c r="U655" s="297"/>
      <c r="V655" s="297"/>
      <c r="W655" s="297"/>
      <c r="X655" s="297"/>
      <c r="Y655" s="297"/>
      <c r="Z655" s="297"/>
      <c r="AA655" s="297"/>
      <c r="AB655" s="297"/>
    </row>
    <row r="656" spans="1:28" ht="12.75">
      <c r="A656" s="298" t="s">
        <v>7647</v>
      </c>
      <c r="B656" s="294" t="s">
        <v>7648</v>
      </c>
      <c r="C656" s="45" t="s">
        <v>7649</v>
      </c>
      <c r="D656" s="45" t="s">
        <v>4798</v>
      </c>
      <c r="E656" s="299">
        <v>43181</v>
      </c>
      <c r="F656" s="294" t="s">
        <v>7651</v>
      </c>
      <c r="G656" s="294" t="s">
        <v>362</v>
      </c>
      <c r="H656" s="300" t="s">
        <v>223</v>
      </c>
      <c r="I656" s="294" t="s">
        <v>226</v>
      </c>
      <c r="J656" s="295"/>
      <c r="K656" s="295"/>
      <c r="L656" s="295"/>
      <c r="M656" s="295"/>
      <c r="N656" s="295" t="b">
        <f>IF(AND(G656:G658=DATOS!C$9,H656:H658=DATOS!B$4),ROW(G656:G658))</f>
        <v>0</v>
      </c>
      <c r="O656" s="296"/>
      <c r="P656" s="297"/>
      <c r="Q656" s="297"/>
      <c r="R656" s="297"/>
      <c r="S656" s="297"/>
      <c r="T656" s="297"/>
      <c r="U656" s="297"/>
      <c r="V656" s="297"/>
      <c r="W656" s="297"/>
      <c r="X656" s="297"/>
      <c r="Y656" s="297"/>
      <c r="Z656" s="297"/>
      <c r="AA656" s="297"/>
      <c r="AB656" s="297"/>
    </row>
    <row r="657" spans="1:28" ht="12.75">
      <c r="A657" s="298" t="s">
        <v>7652</v>
      </c>
      <c r="B657" s="294" t="s">
        <v>7653</v>
      </c>
      <c r="C657" s="45" t="s">
        <v>6371</v>
      </c>
      <c r="D657" s="45" t="s">
        <v>4798</v>
      </c>
      <c r="E657" s="299">
        <v>43181</v>
      </c>
      <c r="F657" s="294" t="s">
        <v>7654</v>
      </c>
      <c r="G657" s="294" t="s">
        <v>222</v>
      </c>
      <c r="H657" s="300" t="s">
        <v>223</v>
      </c>
      <c r="I657" s="294" t="s">
        <v>226</v>
      </c>
      <c r="J657" s="294" t="s">
        <v>7655</v>
      </c>
      <c r="K657" s="294" t="s">
        <v>7656</v>
      </c>
      <c r="L657" s="295"/>
      <c r="M657" s="294" t="s">
        <v>4841</v>
      </c>
      <c r="N657" s="295" t="b">
        <f>IF(AND(G657:G659=DATOS!C$9,H657:H659=DATOS!B$4),ROW(G657:G659))</f>
        <v>0</v>
      </c>
      <c r="O657" s="296"/>
      <c r="P657" s="297"/>
      <c r="Q657" s="297"/>
      <c r="R657" s="297"/>
      <c r="S657" s="297"/>
      <c r="T657" s="297"/>
      <c r="U657" s="297"/>
      <c r="V657" s="297"/>
      <c r="W657" s="297"/>
      <c r="X657" s="297"/>
      <c r="Y657" s="297"/>
      <c r="Z657" s="297"/>
      <c r="AA657" s="297"/>
      <c r="AB657" s="297"/>
    </row>
    <row r="658" spans="1:28" ht="12.75">
      <c r="A658" s="298" t="s">
        <v>6265</v>
      </c>
      <c r="B658" s="294" t="s">
        <v>7660</v>
      </c>
      <c r="C658" s="45" t="s">
        <v>216</v>
      </c>
      <c r="D658" s="45" t="s">
        <v>4798</v>
      </c>
      <c r="E658" s="299">
        <v>43181</v>
      </c>
      <c r="F658" s="294" t="s">
        <v>7661</v>
      </c>
      <c r="G658" s="294" t="s">
        <v>114</v>
      </c>
      <c r="H658" s="300" t="s">
        <v>223</v>
      </c>
      <c r="I658" s="294" t="s">
        <v>226</v>
      </c>
      <c r="J658" s="294" t="s">
        <v>7661</v>
      </c>
      <c r="K658" s="294" t="s">
        <v>7663</v>
      </c>
      <c r="L658" s="295"/>
      <c r="M658" s="294" t="s">
        <v>4841</v>
      </c>
      <c r="N658" s="295" t="b">
        <f>IF(AND(G658:G660=DATOS!C$9,H658:H660=DATOS!B$4),ROW(G658:G660))</f>
        <v>0</v>
      </c>
      <c r="O658" s="296"/>
      <c r="P658" s="297"/>
      <c r="Q658" s="297"/>
      <c r="R658" s="297"/>
      <c r="S658" s="297"/>
      <c r="T658" s="297"/>
      <c r="U658" s="297"/>
      <c r="V658" s="297"/>
      <c r="W658" s="297"/>
      <c r="X658" s="297"/>
      <c r="Y658" s="297"/>
      <c r="Z658" s="297"/>
      <c r="AA658" s="297"/>
      <c r="AB658" s="297"/>
    </row>
    <row r="659" spans="1:28" ht="12.75">
      <c r="A659" s="298" t="s">
        <v>6001</v>
      </c>
      <c r="B659" s="294" t="s">
        <v>6002</v>
      </c>
      <c r="C659" s="45" t="s">
        <v>7664</v>
      </c>
      <c r="D659" s="45" t="s">
        <v>4798</v>
      </c>
      <c r="E659" s="299">
        <v>43181</v>
      </c>
      <c r="F659" s="294" t="s">
        <v>7665</v>
      </c>
      <c r="G659" s="294" t="s">
        <v>362</v>
      </c>
      <c r="H659" s="300" t="s">
        <v>223</v>
      </c>
      <c r="I659" s="294" t="s">
        <v>226</v>
      </c>
      <c r="J659" s="295"/>
      <c r="K659" s="295"/>
      <c r="L659" s="295"/>
      <c r="M659" s="295"/>
      <c r="N659" s="295" t="b">
        <f>IF(AND(G659:G661=DATOS!C$9,H659:H661=DATOS!B$4),ROW(G659:G661))</f>
        <v>0</v>
      </c>
      <c r="O659" s="296"/>
      <c r="P659" s="297"/>
      <c r="Q659" s="297"/>
      <c r="R659" s="297"/>
      <c r="S659" s="297"/>
      <c r="T659" s="297"/>
      <c r="U659" s="297"/>
      <c r="V659" s="297"/>
      <c r="W659" s="297"/>
      <c r="X659" s="297"/>
      <c r="Y659" s="297"/>
      <c r="Z659" s="297"/>
      <c r="AA659" s="297"/>
      <c r="AB659" s="297"/>
    </row>
    <row r="660" spans="1:28" ht="12.75">
      <c r="A660" s="298" t="s">
        <v>7585</v>
      </c>
      <c r="B660" s="294" t="s">
        <v>5857</v>
      </c>
      <c r="C660" s="45" t="s">
        <v>478</v>
      </c>
      <c r="D660" s="45" t="s">
        <v>4798</v>
      </c>
      <c r="E660" s="299">
        <v>43181</v>
      </c>
      <c r="F660" s="294" t="s">
        <v>7668</v>
      </c>
      <c r="G660" s="294" t="s">
        <v>114</v>
      </c>
      <c r="H660" s="300" t="s">
        <v>223</v>
      </c>
      <c r="I660" s="294" t="s">
        <v>226</v>
      </c>
      <c r="J660" s="294" t="s">
        <v>7668</v>
      </c>
      <c r="K660" s="294" t="s">
        <v>7668</v>
      </c>
      <c r="L660" s="295"/>
      <c r="M660" s="294" t="s">
        <v>4841</v>
      </c>
      <c r="N660" s="295" t="b">
        <f>IF(AND(G660:G662=DATOS!C$9,H660:H662=DATOS!B$4),ROW(G660:G662))</f>
        <v>0</v>
      </c>
      <c r="O660" s="296"/>
      <c r="P660" s="297"/>
      <c r="Q660" s="297"/>
      <c r="R660" s="297"/>
      <c r="S660" s="297"/>
      <c r="T660" s="297"/>
      <c r="U660" s="297"/>
      <c r="V660" s="297"/>
      <c r="W660" s="297"/>
      <c r="X660" s="297"/>
      <c r="Y660" s="297"/>
      <c r="Z660" s="297"/>
      <c r="AA660" s="297"/>
      <c r="AB660" s="297"/>
    </row>
    <row r="661" spans="1:28" ht="12.75">
      <c r="A661" s="298" t="s">
        <v>6985</v>
      </c>
      <c r="B661" s="294" t="s">
        <v>6986</v>
      </c>
      <c r="C661" s="45"/>
      <c r="D661" s="45" t="s">
        <v>4735</v>
      </c>
      <c r="E661" s="299">
        <v>43182</v>
      </c>
      <c r="F661" s="294" t="s">
        <v>7670</v>
      </c>
      <c r="G661" s="294" t="s">
        <v>362</v>
      </c>
      <c r="H661" s="300" t="s">
        <v>223</v>
      </c>
      <c r="I661" s="294" t="s">
        <v>226</v>
      </c>
      <c r="J661" s="294" t="s">
        <v>7671</v>
      </c>
      <c r="K661" s="294" t="s">
        <v>7672</v>
      </c>
      <c r="L661" s="295"/>
      <c r="M661" s="294" t="s">
        <v>4743</v>
      </c>
      <c r="N661" s="295" t="b">
        <f>IF(AND(G661:G663=DATOS!C$9,H661:H663=DATOS!B$4),ROW(G661:G663))</f>
        <v>0</v>
      </c>
      <c r="O661" s="296"/>
      <c r="P661" s="297"/>
      <c r="Q661" s="297"/>
      <c r="R661" s="297"/>
      <c r="S661" s="297"/>
      <c r="T661" s="297"/>
      <c r="U661" s="297"/>
      <c r="V661" s="297"/>
      <c r="W661" s="297"/>
      <c r="X661" s="297"/>
      <c r="Y661" s="297"/>
      <c r="Z661" s="297"/>
      <c r="AA661" s="297"/>
      <c r="AB661" s="297"/>
    </row>
    <row r="662" spans="1:28" ht="12.75">
      <c r="A662" s="298" t="s">
        <v>6044</v>
      </c>
      <c r="B662" s="294" t="s">
        <v>6045</v>
      </c>
      <c r="C662" s="45" t="s">
        <v>6642</v>
      </c>
      <c r="D662" s="45" t="s">
        <v>4647</v>
      </c>
      <c r="E662" s="299">
        <v>43182</v>
      </c>
      <c r="F662" s="294" t="s">
        <v>7676</v>
      </c>
      <c r="G662" s="294" t="s">
        <v>362</v>
      </c>
      <c r="H662" s="300" t="s">
        <v>118</v>
      </c>
      <c r="I662" s="294"/>
      <c r="J662" s="295"/>
      <c r="K662" s="295"/>
      <c r="L662" s="295"/>
      <c r="M662" s="295"/>
      <c r="N662" s="295" t="b">
        <f>IF(AND(G662:G664=DATOS!C$9,H662:H664=DATOS!B$4),ROW(G662:G664))</f>
        <v>0</v>
      </c>
      <c r="O662" s="296"/>
      <c r="P662" s="297"/>
      <c r="Q662" s="297"/>
      <c r="R662" s="297"/>
      <c r="S662" s="297"/>
      <c r="T662" s="297"/>
      <c r="U662" s="297"/>
      <c r="V662" s="297"/>
      <c r="W662" s="297"/>
      <c r="X662" s="297"/>
      <c r="Y662" s="297"/>
      <c r="Z662" s="297"/>
      <c r="AA662" s="297"/>
      <c r="AB662" s="297"/>
    </row>
    <row r="663" spans="1:28" ht="12.75">
      <c r="A663" s="298" t="s">
        <v>7678</v>
      </c>
      <c r="B663" s="294" t="s">
        <v>7679</v>
      </c>
      <c r="C663" s="45" t="s">
        <v>414</v>
      </c>
      <c r="D663" s="45" t="s">
        <v>4798</v>
      </c>
      <c r="E663" s="299">
        <v>43182</v>
      </c>
      <c r="F663" s="294" t="s">
        <v>7680</v>
      </c>
      <c r="G663" s="294" t="s">
        <v>114</v>
      </c>
      <c r="H663" s="300" t="s">
        <v>223</v>
      </c>
      <c r="I663" s="294" t="s">
        <v>226</v>
      </c>
      <c r="J663" s="294" t="s">
        <v>7680</v>
      </c>
      <c r="K663" s="294" t="s">
        <v>7681</v>
      </c>
      <c r="L663" s="295"/>
      <c r="M663" s="294" t="s">
        <v>4841</v>
      </c>
      <c r="N663" s="295" t="b">
        <f>IF(AND(G663:G665=DATOS!C$9,H663:H665=DATOS!B$4),ROW(G663:G665))</f>
        <v>0</v>
      </c>
      <c r="O663" s="296"/>
      <c r="P663" s="297"/>
      <c r="Q663" s="297"/>
      <c r="R663" s="297"/>
      <c r="S663" s="297"/>
      <c r="T663" s="297"/>
      <c r="U663" s="297"/>
      <c r="V663" s="297"/>
      <c r="W663" s="297"/>
      <c r="X663" s="297"/>
      <c r="Y663" s="297"/>
      <c r="Z663" s="297"/>
      <c r="AA663" s="297"/>
      <c r="AB663" s="297"/>
    </row>
    <row r="664" spans="1:28" ht="12.75">
      <c r="A664" s="298" t="s">
        <v>7472</v>
      </c>
      <c r="B664" s="294" t="s">
        <v>6074</v>
      </c>
      <c r="C664" s="45" t="s">
        <v>4767</v>
      </c>
      <c r="D664" s="45" t="s">
        <v>4798</v>
      </c>
      <c r="E664" s="299">
        <v>43182</v>
      </c>
      <c r="F664" s="294" t="s">
        <v>7683</v>
      </c>
      <c r="G664" s="294" t="s">
        <v>271</v>
      </c>
      <c r="H664" s="300" t="s">
        <v>118</v>
      </c>
      <c r="I664" s="294" t="s">
        <v>226</v>
      </c>
      <c r="J664" s="295"/>
      <c r="K664" s="295"/>
      <c r="L664" s="295"/>
      <c r="M664" s="295"/>
      <c r="N664" s="295" t="b">
        <f>IF(AND(G664:G666=DATOS!C$9,H664:H666=DATOS!B$4),ROW(G664:G666))</f>
        <v>0</v>
      </c>
      <c r="O664" s="296"/>
      <c r="P664" s="297"/>
      <c r="Q664" s="297"/>
      <c r="R664" s="297"/>
      <c r="S664" s="297"/>
      <c r="T664" s="297"/>
      <c r="U664" s="297"/>
      <c r="V664" s="297"/>
      <c r="W664" s="297"/>
      <c r="X664" s="297"/>
      <c r="Y664" s="297"/>
      <c r="Z664" s="297"/>
      <c r="AA664" s="297"/>
      <c r="AB664" s="297"/>
    </row>
    <row r="665" spans="1:28" ht="12.75">
      <c r="A665" s="298" t="s">
        <v>7686</v>
      </c>
      <c r="B665" s="294" t="s">
        <v>4960</v>
      </c>
      <c r="C665" s="45" t="s">
        <v>624</v>
      </c>
      <c r="D665" s="45" t="s">
        <v>4798</v>
      </c>
      <c r="E665" s="299">
        <v>43182</v>
      </c>
      <c r="F665" s="294" t="s">
        <v>7687</v>
      </c>
      <c r="G665" s="294" t="s">
        <v>222</v>
      </c>
      <c r="H665" s="300" t="s">
        <v>223</v>
      </c>
      <c r="I665" s="294" t="s">
        <v>226</v>
      </c>
      <c r="J665" s="294" t="s">
        <v>7687</v>
      </c>
      <c r="K665" s="294" t="s">
        <v>7688</v>
      </c>
      <c r="L665" s="295"/>
      <c r="M665" s="294" t="s">
        <v>4841</v>
      </c>
      <c r="N665" s="295" t="b">
        <f>IF(AND(G665:G667=DATOS!C$9,H665:H667=DATOS!B$4),ROW(G665:G667))</f>
        <v>0</v>
      </c>
      <c r="O665" s="296"/>
      <c r="P665" s="297"/>
      <c r="Q665" s="297"/>
      <c r="R665" s="297"/>
      <c r="S665" s="297"/>
      <c r="T665" s="297"/>
      <c r="U665" s="297"/>
      <c r="V665" s="297"/>
      <c r="W665" s="297"/>
      <c r="X665" s="297"/>
      <c r="Y665" s="297"/>
      <c r="Z665" s="297"/>
      <c r="AA665" s="297"/>
      <c r="AB665" s="297"/>
    </row>
    <row r="666" spans="1:28" ht="12.75">
      <c r="A666" s="298" t="s">
        <v>6529</v>
      </c>
      <c r="B666" s="294" t="s">
        <v>5517</v>
      </c>
      <c r="C666" s="45" t="s">
        <v>478</v>
      </c>
      <c r="D666" s="45" t="s">
        <v>4798</v>
      </c>
      <c r="E666" s="299">
        <v>43182</v>
      </c>
      <c r="F666" s="294" t="s">
        <v>7692</v>
      </c>
      <c r="G666" s="294" t="s">
        <v>114</v>
      </c>
      <c r="H666" s="300" t="s">
        <v>223</v>
      </c>
      <c r="I666" s="294" t="s">
        <v>226</v>
      </c>
      <c r="J666" s="294" t="s">
        <v>7692</v>
      </c>
      <c r="K666" s="294" t="s">
        <v>7693</v>
      </c>
      <c r="L666" s="295"/>
      <c r="M666" s="294" t="s">
        <v>4841</v>
      </c>
      <c r="N666" s="295" t="b">
        <f>IF(AND(G666:G668=DATOS!C$9,H666:H668=DATOS!B$4),ROW(G666:G668))</f>
        <v>0</v>
      </c>
      <c r="O666" s="296"/>
      <c r="P666" s="297"/>
      <c r="Q666" s="297"/>
      <c r="R666" s="297"/>
      <c r="S666" s="297"/>
      <c r="T666" s="297"/>
      <c r="U666" s="297"/>
      <c r="V666" s="297"/>
      <c r="W666" s="297"/>
      <c r="X666" s="297"/>
      <c r="Y666" s="297"/>
      <c r="Z666" s="297"/>
      <c r="AA666" s="297"/>
      <c r="AB666" s="297"/>
    </row>
    <row r="667" spans="1:28" ht="12.75">
      <c r="A667" s="298" t="s">
        <v>7634</v>
      </c>
      <c r="B667" s="184" t="s">
        <v>7604</v>
      </c>
      <c r="C667" s="45" t="s">
        <v>414</v>
      </c>
      <c r="D667" s="45" t="s">
        <v>4647</v>
      </c>
      <c r="E667" s="299">
        <v>43183</v>
      </c>
      <c r="F667" s="294" t="s">
        <v>6802</v>
      </c>
      <c r="G667" s="294" t="s">
        <v>114</v>
      </c>
      <c r="H667" s="300" t="s">
        <v>223</v>
      </c>
      <c r="I667" s="294"/>
      <c r="J667" s="294" t="s">
        <v>5462</v>
      </c>
      <c r="K667" s="294" t="s">
        <v>7695</v>
      </c>
      <c r="L667" s="295"/>
      <c r="M667" s="294" t="s">
        <v>4652</v>
      </c>
      <c r="N667" s="295" t="b">
        <f>IF(AND(G667:G669=DATOS!C$9,H667:H669=DATOS!B$4),ROW(G667:G669))</f>
        <v>0</v>
      </c>
      <c r="O667" s="296"/>
      <c r="P667" s="297"/>
      <c r="Q667" s="297"/>
      <c r="R667" s="297"/>
      <c r="S667" s="297"/>
      <c r="T667" s="297"/>
      <c r="U667" s="297"/>
      <c r="V667" s="297"/>
      <c r="W667" s="297"/>
      <c r="X667" s="297"/>
      <c r="Y667" s="297"/>
      <c r="Z667" s="297"/>
      <c r="AA667" s="297"/>
      <c r="AB667" s="297"/>
    </row>
    <row r="668" spans="1:28" ht="12.75">
      <c r="A668" s="298" t="s">
        <v>7637</v>
      </c>
      <c r="B668" s="294" t="s">
        <v>7638</v>
      </c>
      <c r="C668" s="45" t="s">
        <v>414</v>
      </c>
      <c r="D668" s="45" t="s">
        <v>4647</v>
      </c>
      <c r="E668" s="299">
        <v>43183</v>
      </c>
      <c r="F668" s="294" t="s">
        <v>4930</v>
      </c>
      <c r="G668" s="294" t="s">
        <v>114</v>
      </c>
      <c r="H668" s="300" t="s">
        <v>223</v>
      </c>
      <c r="I668" s="294"/>
      <c r="J668" s="294" t="s">
        <v>4710</v>
      </c>
      <c r="K668" s="294" t="s">
        <v>7699</v>
      </c>
      <c r="L668" s="295"/>
      <c r="M668" s="295"/>
      <c r="N668" s="295" t="b">
        <f>IF(AND(G668:G670=DATOS!C$9,H668:H670=DATOS!B$4),ROW(G668:G670))</f>
        <v>0</v>
      </c>
      <c r="O668" s="296"/>
      <c r="P668" s="297"/>
      <c r="Q668" s="297"/>
      <c r="R668" s="297"/>
      <c r="S668" s="297"/>
      <c r="T668" s="297"/>
      <c r="U668" s="297"/>
      <c r="V668" s="297"/>
      <c r="W668" s="297"/>
      <c r="X668" s="297"/>
      <c r="Y668" s="297"/>
      <c r="Z668" s="297"/>
      <c r="AA668" s="297"/>
      <c r="AB668" s="297"/>
    </row>
    <row r="669" spans="1:28" ht="12.75">
      <c r="A669" s="320" t="s">
        <v>7700</v>
      </c>
      <c r="B669" s="294" t="s">
        <v>7701</v>
      </c>
      <c r="C669" s="45" t="s">
        <v>4761</v>
      </c>
      <c r="D669" s="45" t="s">
        <v>4647</v>
      </c>
      <c r="E669" s="299">
        <v>43183</v>
      </c>
      <c r="F669" s="294" t="s">
        <v>7702</v>
      </c>
      <c r="G669" s="294" t="s">
        <v>114</v>
      </c>
      <c r="H669" s="300" t="s">
        <v>223</v>
      </c>
      <c r="I669" s="294"/>
      <c r="J669" s="294" t="s">
        <v>7703</v>
      </c>
      <c r="K669" s="358" t="s">
        <v>7704</v>
      </c>
      <c r="L669" s="295"/>
      <c r="M669" s="294" t="s">
        <v>4652</v>
      </c>
      <c r="N669" s="295" t="b">
        <f>IF(AND(G669:G671=DATOS!C$9,H669:H671=DATOS!B$4),ROW(G669:G671))</f>
        <v>0</v>
      </c>
      <c r="O669" s="296"/>
      <c r="P669" s="297"/>
      <c r="Q669" s="297"/>
      <c r="R669" s="297"/>
      <c r="S669" s="297"/>
      <c r="T669" s="297"/>
      <c r="U669" s="297"/>
      <c r="V669" s="297"/>
      <c r="W669" s="297"/>
      <c r="X669" s="297"/>
      <c r="Y669" s="297"/>
      <c r="Z669" s="297"/>
      <c r="AA669" s="297"/>
      <c r="AB669" s="297"/>
    </row>
    <row r="670" spans="1:28" ht="12.75">
      <c r="A670" s="298" t="s">
        <v>7707</v>
      </c>
      <c r="B670" s="294" t="s">
        <v>7679</v>
      </c>
      <c r="C670" s="45" t="s">
        <v>414</v>
      </c>
      <c r="D670" s="45" t="s">
        <v>4647</v>
      </c>
      <c r="E670" s="299">
        <v>43183</v>
      </c>
      <c r="F670" s="294" t="s">
        <v>4930</v>
      </c>
      <c r="G670" s="294" t="s">
        <v>114</v>
      </c>
      <c r="H670" s="300" t="s">
        <v>223</v>
      </c>
      <c r="I670" s="294"/>
      <c r="J670" s="294" t="s">
        <v>7708</v>
      </c>
      <c r="K670" s="294" t="s">
        <v>7709</v>
      </c>
      <c r="L670" s="295"/>
      <c r="M670" s="295"/>
      <c r="N670" s="295" t="b">
        <f>IF(AND(G670:G672=DATOS!C$9,H670:H672=DATOS!B$4),ROW(G670:G672))</f>
        <v>0</v>
      </c>
      <c r="O670" s="296"/>
      <c r="P670" s="297"/>
      <c r="Q670" s="297"/>
      <c r="R670" s="297"/>
      <c r="S670" s="297"/>
      <c r="T670" s="297"/>
      <c r="U670" s="297"/>
      <c r="V670" s="297"/>
      <c r="W670" s="297"/>
      <c r="X670" s="297"/>
      <c r="Y670" s="297"/>
      <c r="Z670" s="297"/>
      <c r="AA670" s="297"/>
      <c r="AB670" s="297"/>
    </row>
    <row r="671" spans="1:28" ht="12.75">
      <c r="A671" s="298" t="s">
        <v>7710</v>
      </c>
      <c r="B671" s="294" t="s">
        <v>7711</v>
      </c>
      <c r="C671" s="45" t="s">
        <v>4726</v>
      </c>
      <c r="D671" s="45" t="s">
        <v>4647</v>
      </c>
      <c r="E671" s="299">
        <v>43183</v>
      </c>
      <c r="F671" s="294" t="s">
        <v>1259</v>
      </c>
      <c r="G671" s="294" t="s">
        <v>362</v>
      </c>
      <c r="H671" s="300" t="s">
        <v>223</v>
      </c>
      <c r="I671" s="294"/>
      <c r="J671" s="294" t="s">
        <v>1259</v>
      </c>
      <c r="K671" s="294" t="s">
        <v>7715</v>
      </c>
      <c r="L671" s="295"/>
      <c r="M671" s="294" t="s">
        <v>4652</v>
      </c>
      <c r="N671" s="295" t="b">
        <f>IF(AND(G671:G673=DATOS!C$9,H671:H673=DATOS!B$4),ROW(G671:G673))</f>
        <v>0</v>
      </c>
      <c r="O671" s="296"/>
      <c r="P671" s="297"/>
      <c r="Q671" s="297"/>
      <c r="R671" s="297"/>
      <c r="S671" s="297"/>
      <c r="T671" s="297"/>
      <c r="U671" s="297"/>
      <c r="V671" s="297"/>
      <c r="W671" s="297"/>
      <c r="X671" s="297"/>
      <c r="Y671" s="297"/>
      <c r="Z671" s="297"/>
      <c r="AA671" s="297"/>
      <c r="AB671" s="297"/>
    </row>
    <row r="672" spans="1:28" ht="12.75">
      <c r="A672" s="298" t="s">
        <v>7707</v>
      </c>
      <c r="B672" s="294" t="s">
        <v>7679</v>
      </c>
      <c r="C672" s="45" t="s">
        <v>414</v>
      </c>
      <c r="D672" s="45" t="s">
        <v>4798</v>
      </c>
      <c r="E672" s="299">
        <v>43185</v>
      </c>
      <c r="F672" s="294" t="s">
        <v>7716</v>
      </c>
      <c r="G672" s="294" t="s">
        <v>114</v>
      </c>
      <c r="H672" s="300" t="s">
        <v>223</v>
      </c>
      <c r="I672" s="294" t="s">
        <v>226</v>
      </c>
      <c r="J672" s="294" t="s">
        <v>7717</v>
      </c>
      <c r="K672" s="294" t="s">
        <v>7718</v>
      </c>
      <c r="L672" s="295"/>
      <c r="M672" s="294" t="s">
        <v>4841</v>
      </c>
      <c r="N672" s="295" t="b">
        <f>IF(AND(G672:G674=DATOS!C$9,H672:H674=DATOS!B$4),ROW(G672:G674))</f>
        <v>0</v>
      </c>
      <c r="O672" s="296"/>
      <c r="P672" s="297"/>
      <c r="Q672" s="297"/>
      <c r="R672" s="297"/>
      <c r="S672" s="297"/>
      <c r="T672" s="297"/>
      <c r="U672" s="297"/>
      <c r="V672" s="297"/>
      <c r="W672" s="297"/>
      <c r="X672" s="297"/>
      <c r="Y672" s="297"/>
      <c r="Z672" s="297"/>
      <c r="AA672" s="297"/>
      <c r="AB672" s="297"/>
    </row>
    <row r="673" spans="1:28" ht="12.75">
      <c r="A673" s="298" t="s">
        <v>6981</v>
      </c>
      <c r="B673" s="294" t="s">
        <v>6559</v>
      </c>
      <c r="C673" s="45" t="s">
        <v>5302</v>
      </c>
      <c r="D673" s="45" t="s">
        <v>4798</v>
      </c>
      <c r="E673" s="299">
        <v>43185</v>
      </c>
      <c r="F673" s="294" t="s">
        <v>7716</v>
      </c>
      <c r="G673" s="294" t="s">
        <v>114</v>
      </c>
      <c r="H673" s="300" t="s">
        <v>223</v>
      </c>
      <c r="I673" s="294" t="s">
        <v>226</v>
      </c>
      <c r="J673" s="294" t="s">
        <v>7722</v>
      </c>
      <c r="K673" s="294" t="s">
        <v>7718</v>
      </c>
      <c r="L673" s="295"/>
      <c r="M673" s="294" t="s">
        <v>4841</v>
      </c>
      <c r="N673" s="295" t="b">
        <f>IF(AND(G673:G675=DATOS!C$9,H673:H675=DATOS!B$4),ROW(G673:G675))</f>
        <v>0</v>
      </c>
      <c r="O673" s="296"/>
      <c r="P673" s="297"/>
      <c r="Q673" s="297"/>
      <c r="R673" s="297"/>
      <c r="S673" s="297"/>
      <c r="T673" s="297"/>
      <c r="U673" s="297"/>
      <c r="V673" s="297"/>
      <c r="W673" s="297"/>
      <c r="X673" s="297"/>
      <c r="Y673" s="297"/>
      <c r="Z673" s="297"/>
      <c r="AA673" s="297"/>
      <c r="AB673" s="297"/>
    </row>
    <row r="674" spans="1:28" ht="12.75">
      <c r="A674" s="298" t="s">
        <v>5932</v>
      </c>
      <c r="B674" s="294" t="s">
        <v>5933</v>
      </c>
      <c r="C674" s="45" t="s">
        <v>414</v>
      </c>
      <c r="D674" s="45" t="s">
        <v>4798</v>
      </c>
      <c r="E674" s="299">
        <v>43185</v>
      </c>
      <c r="F674" s="294" t="s">
        <v>7716</v>
      </c>
      <c r="G674" s="294" t="s">
        <v>114</v>
      </c>
      <c r="H674" s="300" t="s">
        <v>223</v>
      </c>
      <c r="I674" s="294" t="s">
        <v>226</v>
      </c>
      <c r="J674" s="294" t="s">
        <v>7722</v>
      </c>
      <c r="K674" s="294" t="s">
        <v>7718</v>
      </c>
      <c r="L674" s="295"/>
      <c r="M674" s="294" t="s">
        <v>4841</v>
      </c>
      <c r="N674" s="295" t="b">
        <f>IF(AND(G674:G676=DATOS!C$9,H674:H676=DATOS!B$4),ROW(G674:G676))</f>
        <v>0</v>
      </c>
      <c r="O674" s="296"/>
      <c r="P674" s="297"/>
      <c r="Q674" s="297"/>
      <c r="R674" s="297"/>
      <c r="S674" s="297"/>
      <c r="T674" s="297"/>
      <c r="U674" s="297"/>
      <c r="V674" s="297"/>
      <c r="W674" s="297"/>
      <c r="X674" s="297"/>
      <c r="Y674" s="297"/>
      <c r="Z674" s="297"/>
      <c r="AA674" s="297"/>
      <c r="AB674" s="297"/>
    </row>
    <row r="675" spans="1:28" ht="12.75">
      <c r="A675" s="298" t="s">
        <v>7186</v>
      </c>
      <c r="B675" s="294" t="s">
        <v>5223</v>
      </c>
      <c r="C675" s="45" t="s">
        <v>5086</v>
      </c>
      <c r="D675" s="45" t="s">
        <v>4798</v>
      </c>
      <c r="E675" s="299">
        <v>43185</v>
      </c>
      <c r="F675" s="294" t="s">
        <v>7726</v>
      </c>
      <c r="G675" s="294" t="s">
        <v>114</v>
      </c>
      <c r="H675" s="300" t="s">
        <v>223</v>
      </c>
      <c r="I675" s="294" t="s">
        <v>226</v>
      </c>
      <c r="J675" s="294" t="s">
        <v>7726</v>
      </c>
      <c r="K675" s="294" t="s">
        <v>7727</v>
      </c>
      <c r="L675" s="295"/>
      <c r="M675" s="294" t="s">
        <v>4841</v>
      </c>
      <c r="N675" s="295" t="b">
        <f>IF(AND(G675:G677=DATOS!C$9,H675:H677=DATOS!B$4),ROW(G675:G677))</f>
        <v>0</v>
      </c>
      <c r="O675" s="296"/>
      <c r="P675" s="297"/>
      <c r="Q675" s="297"/>
      <c r="R675" s="297"/>
      <c r="S675" s="297"/>
      <c r="T675" s="297"/>
      <c r="U675" s="297"/>
      <c r="V675" s="297"/>
      <c r="W675" s="297"/>
      <c r="X675" s="297"/>
      <c r="Y675" s="297"/>
      <c r="Z675" s="297"/>
      <c r="AA675" s="297"/>
      <c r="AB675" s="297"/>
    </row>
    <row r="676" spans="1:28" ht="12.75">
      <c r="A676" s="298" t="s">
        <v>5571</v>
      </c>
      <c r="B676" s="294" t="s">
        <v>7728</v>
      </c>
      <c r="C676" s="45" t="s">
        <v>4767</v>
      </c>
      <c r="D676" s="45" t="s">
        <v>4798</v>
      </c>
      <c r="E676" s="299">
        <v>43185</v>
      </c>
      <c r="F676" s="294" t="s">
        <v>7729</v>
      </c>
      <c r="G676" s="294" t="s">
        <v>114</v>
      </c>
      <c r="H676" s="300" t="s">
        <v>223</v>
      </c>
      <c r="I676" s="294" t="s">
        <v>226</v>
      </c>
      <c r="J676" s="294" t="s">
        <v>7732</v>
      </c>
      <c r="K676" s="294" t="s">
        <v>7733</v>
      </c>
      <c r="L676" s="295"/>
      <c r="M676" s="294" t="s">
        <v>4841</v>
      </c>
      <c r="N676" s="295" t="b">
        <f>IF(AND(G676:G678=DATOS!C$9,H676:H678=DATOS!B$4),ROW(G676:G678))</f>
        <v>0</v>
      </c>
      <c r="O676" s="296"/>
      <c r="P676" s="297"/>
      <c r="Q676" s="297"/>
      <c r="R676" s="297"/>
      <c r="S676" s="297"/>
      <c r="T676" s="297"/>
      <c r="U676" s="297"/>
      <c r="V676" s="297"/>
      <c r="W676" s="297"/>
      <c r="X676" s="297"/>
      <c r="Y676" s="297"/>
      <c r="Z676" s="297"/>
      <c r="AA676" s="297"/>
      <c r="AB676" s="297"/>
    </row>
    <row r="677" spans="1:28" ht="12.75">
      <c r="A677" s="298" t="s">
        <v>7734</v>
      </c>
      <c r="B677" s="294" t="s">
        <v>6414</v>
      </c>
      <c r="C677" s="45" t="s">
        <v>5086</v>
      </c>
      <c r="D677" s="45" t="s">
        <v>4798</v>
      </c>
      <c r="E677" s="299">
        <v>43185</v>
      </c>
      <c r="F677" s="294" t="s">
        <v>7735</v>
      </c>
      <c r="G677" s="294" t="s">
        <v>114</v>
      </c>
      <c r="H677" s="300" t="s">
        <v>223</v>
      </c>
      <c r="I677" s="294" t="s">
        <v>226</v>
      </c>
      <c r="J677" s="294" t="s">
        <v>7736</v>
      </c>
      <c r="K677" s="294" t="s">
        <v>5463</v>
      </c>
      <c r="L677" s="295"/>
      <c r="M677" s="294" t="s">
        <v>4841</v>
      </c>
      <c r="N677" s="295" t="b">
        <f>IF(AND(G677:G679=DATOS!C$9,H677:H679=DATOS!B$4),ROW(G677:G679))</f>
        <v>0</v>
      </c>
      <c r="O677" s="296"/>
      <c r="P677" s="297"/>
      <c r="Q677" s="297"/>
      <c r="R677" s="297"/>
      <c r="S677" s="297"/>
      <c r="T677" s="297"/>
      <c r="U677" s="297"/>
      <c r="V677" s="297"/>
      <c r="W677" s="297"/>
      <c r="X677" s="297"/>
      <c r="Y677" s="297"/>
      <c r="Z677" s="297"/>
      <c r="AA677" s="297"/>
      <c r="AB677" s="297"/>
    </row>
    <row r="678" spans="1:28" ht="12.75">
      <c r="A678" s="298" t="s">
        <v>7737</v>
      </c>
      <c r="B678" s="294" t="s">
        <v>7604</v>
      </c>
      <c r="C678" s="45" t="s">
        <v>414</v>
      </c>
      <c r="D678" s="45" t="s">
        <v>4798</v>
      </c>
      <c r="E678" s="299">
        <v>43185</v>
      </c>
      <c r="F678" s="294" t="s">
        <v>7740</v>
      </c>
      <c r="G678" s="294" t="s">
        <v>114</v>
      </c>
      <c r="H678" s="300" t="s">
        <v>223</v>
      </c>
      <c r="I678" s="294" t="s">
        <v>273</v>
      </c>
      <c r="J678" s="294" t="s">
        <v>7086</v>
      </c>
      <c r="K678" s="294" t="s">
        <v>7741</v>
      </c>
      <c r="L678" s="295"/>
      <c r="M678" s="294" t="s">
        <v>4841</v>
      </c>
      <c r="N678" s="295" t="b">
        <f>IF(AND(G678:G680=DATOS!C$9,H678:H680=DATOS!B$4),ROW(G678:G680))</f>
        <v>0</v>
      </c>
      <c r="O678" s="296"/>
      <c r="P678" s="297"/>
      <c r="Q678" s="297"/>
      <c r="R678" s="297"/>
      <c r="S678" s="297"/>
      <c r="T678" s="297"/>
      <c r="U678" s="297"/>
      <c r="V678" s="297"/>
      <c r="W678" s="297"/>
      <c r="X678" s="297"/>
      <c r="Y678" s="297"/>
      <c r="Z678" s="297"/>
      <c r="AA678" s="297"/>
      <c r="AB678" s="297"/>
    </row>
    <row r="679" spans="1:28" ht="12.75">
      <c r="A679" s="298" t="s">
        <v>7743</v>
      </c>
      <c r="B679" s="294" t="s">
        <v>7744</v>
      </c>
      <c r="C679" s="45" t="s">
        <v>5086</v>
      </c>
      <c r="D679" s="45" t="s">
        <v>4798</v>
      </c>
      <c r="E679" s="299">
        <v>43185</v>
      </c>
      <c r="F679" s="294" t="s">
        <v>7735</v>
      </c>
      <c r="G679" s="294" t="s">
        <v>114</v>
      </c>
      <c r="H679" s="300" t="s">
        <v>223</v>
      </c>
      <c r="I679" s="294" t="s">
        <v>226</v>
      </c>
      <c r="J679" s="294" t="s">
        <v>7729</v>
      </c>
      <c r="K679" s="294" t="s">
        <v>7733</v>
      </c>
      <c r="L679" s="295"/>
      <c r="M679" s="294" t="s">
        <v>4841</v>
      </c>
      <c r="N679" s="295" t="b">
        <f>IF(AND(G679:G681=DATOS!C$9,H679:H681=DATOS!B$4),ROW(G679:G681))</f>
        <v>0</v>
      </c>
      <c r="O679" s="296"/>
      <c r="P679" s="297"/>
      <c r="Q679" s="297"/>
      <c r="R679" s="297"/>
      <c r="S679" s="297"/>
      <c r="T679" s="297"/>
      <c r="U679" s="297"/>
      <c r="V679" s="297"/>
      <c r="W679" s="297"/>
      <c r="X679" s="297"/>
      <c r="Y679" s="297"/>
      <c r="Z679" s="297"/>
      <c r="AA679" s="297"/>
      <c r="AB679" s="297"/>
    </row>
    <row r="680" spans="1:28" ht="12.75">
      <c r="A680" s="298" t="s">
        <v>5122</v>
      </c>
      <c r="B680" s="294" t="s">
        <v>5123</v>
      </c>
      <c r="C680" s="45" t="s">
        <v>414</v>
      </c>
      <c r="D680" s="45" t="s">
        <v>4798</v>
      </c>
      <c r="E680" s="299">
        <v>43185</v>
      </c>
      <c r="F680" s="294" t="s">
        <v>7716</v>
      </c>
      <c r="G680" s="294" t="s">
        <v>114</v>
      </c>
      <c r="H680" s="300" t="s">
        <v>118</v>
      </c>
      <c r="I680" s="294" t="s">
        <v>226</v>
      </c>
      <c r="J680" s="295"/>
      <c r="K680" s="295"/>
      <c r="L680" s="295"/>
      <c r="M680" s="295"/>
      <c r="N680" s="295" t="b">
        <f>IF(AND(G680:G682=DATOS!C$9,H680:H682=DATOS!B$4),ROW(G680:G682))</f>
        <v>0</v>
      </c>
      <c r="O680" s="296"/>
      <c r="P680" s="297"/>
      <c r="Q680" s="297"/>
      <c r="R680" s="297"/>
      <c r="S680" s="297"/>
      <c r="T680" s="297"/>
      <c r="U680" s="297"/>
      <c r="V680" s="297"/>
      <c r="W680" s="297"/>
      <c r="X680" s="297"/>
      <c r="Y680" s="297"/>
      <c r="Z680" s="297"/>
      <c r="AA680" s="297"/>
      <c r="AB680" s="297"/>
    </row>
    <row r="681" spans="1:28" ht="12.75">
      <c r="A681" s="298" t="s">
        <v>6998</v>
      </c>
      <c r="B681" s="294" t="s">
        <v>6999</v>
      </c>
      <c r="C681" s="45" t="s">
        <v>414</v>
      </c>
      <c r="D681" s="45" t="s">
        <v>4798</v>
      </c>
      <c r="E681" s="299">
        <v>43185</v>
      </c>
      <c r="F681" s="294" t="s">
        <v>7716</v>
      </c>
      <c r="G681" s="294" t="s">
        <v>114</v>
      </c>
      <c r="H681" s="300" t="s">
        <v>223</v>
      </c>
      <c r="I681" s="294" t="s">
        <v>226</v>
      </c>
      <c r="J681" s="294" t="s">
        <v>7747</v>
      </c>
      <c r="K681" s="294" t="s">
        <v>7733</v>
      </c>
      <c r="L681" s="295"/>
      <c r="M681" s="294" t="s">
        <v>4841</v>
      </c>
      <c r="N681" s="295" t="b">
        <f>IF(AND(G681:G683=DATOS!C$9,H681:H683=DATOS!B$4),ROW(G681:G683))</f>
        <v>0</v>
      </c>
      <c r="O681" s="296"/>
      <c r="P681" s="297"/>
      <c r="Q681" s="297"/>
      <c r="R681" s="297"/>
      <c r="S681" s="297"/>
      <c r="T681" s="297"/>
      <c r="U681" s="297"/>
      <c r="V681" s="297"/>
      <c r="W681" s="297"/>
      <c r="X681" s="297"/>
      <c r="Y681" s="297"/>
      <c r="Z681" s="297"/>
      <c r="AA681" s="297"/>
      <c r="AB681" s="297"/>
    </row>
    <row r="682" spans="1:28" ht="12.75">
      <c r="A682" s="298" t="s">
        <v>7748</v>
      </c>
      <c r="B682" s="294" t="s">
        <v>7749</v>
      </c>
      <c r="C682" s="45" t="s">
        <v>414</v>
      </c>
      <c r="D682" s="45" t="s">
        <v>4798</v>
      </c>
      <c r="E682" s="299">
        <v>43185</v>
      </c>
      <c r="F682" s="294" t="s">
        <v>7716</v>
      </c>
      <c r="G682" s="294" t="s">
        <v>114</v>
      </c>
      <c r="H682" s="300" t="s">
        <v>223</v>
      </c>
      <c r="I682" s="294" t="s">
        <v>226</v>
      </c>
      <c r="J682" s="294" t="s">
        <v>7747</v>
      </c>
      <c r="K682" s="294" t="s">
        <v>7751</v>
      </c>
      <c r="L682" s="295"/>
      <c r="M682" s="294" t="s">
        <v>4652</v>
      </c>
      <c r="N682" s="295" t="b">
        <f>IF(AND(G682:G684=DATOS!C$9,H682:H684=DATOS!B$4),ROW(G682:G684))</f>
        <v>0</v>
      </c>
      <c r="O682" s="296"/>
      <c r="P682" s="297"/>
      <c r="Q682" s="297"/>
      <c r="R682" s="297"/>
      <c r="S682" s="297"/>
      <c r="T682" s="297"/>
      <c r="U682" s="297"/>
      <c r="V682" s="297"/>
      <c r="W682" s="297"/>
      <c r="X682" s="297"/>
      <c r="Y682" s="297"/>
      <c r="Z682" s="297"/>
      <c r="AA682" s="297"/>
      <c r="AB682" s="297"/>
    </row>
    <row r="683" spans="1:28" ht="12.75">
      <c r="A683" s="298" t="s">
        <v>7754</v>
      </c>
      <c r="B683" s="294" t="s">
        <v>7755</v>
      </c>
      <c r="C683" s="45" t="s">
        <v>4784</v>
      </c>
      <c r="D683" s="45" t="s">
        <v>4798</v>
      </c>
      <c r="E683" s="299">
        <v>43185</v>
      </c>
      <c r="F683" s="294" t="s">
        <v>1259</v>
      </c>
      <c r="G683" s="294" t="s">
        <v>362</v>
      </c>
      <c r="H683" s="300" t="s">
        <v>223</v>
      </c>
      <c r="I683" s="294" t="s">
        <v>226</v>
      </c>
      <c r="J683" s="294" t="s">
        <v>1259</v>
      </c>
      <c r="K683" s="294" t="s">
        <v>1259</v>
      </c>
      <c r="L683" s="295"/>
      <c r="M683" s="295"/>
      <c r="N683" s="295" t="b">
        <f>IF(AND(G683:G685=DATOS!C$9,H683:H685=DATOS!B$4),ROW(G683:G685))</f>
        <v>0</v>
      </c>
      <c r="O683" s="296"/>
      <c r="P683" s="297"/>
      <c r="Q683" s="297"/>
      <c r="R683" s="297"/>
      <c r="S683" s="297"/>
      <c r="T683" s="297"/>
      <c r="U683" s="297"/>
      <c r="V683" s="297"/>
      <c r="W683" s="297"/>
      <c r="X683" s="297"/>
      <c r="Y683" s="297"/>
      <c r="Z683" s="297"/>
      <c r="AA683" s="297"/>
      <c r="AB683" s="297"/>
    </row>
    <row r="684" spans="1:28" ht="12.75">
      <c r="A684" s="298" t="s">
        <v>7757</v>
      </c>
      <c r="B684" s="294" t="s">
        <v>7758</v>
      </c>
      <c r="C684" s="45" t="s">
        <v>414</v>
      </c>
      <c r="D684" s="45" t="s">
        <v>4798</v>
      </c>
      <c r="E684" s="299">
        <v>43185</v>
      </c>
      <c r="F684" s="184" t="s">
        <v>7759</v>
      </c>
      <c r="G684" s="294" t="s">
        <v>114</v>
      </c>
      <c r="H684" s="300" t="s">
        <v>223</v>
      </c>
      <c r="I684" s="294" t="s">
        <v>226</v>
      </c>
      <c r="J684" s="320" t="s">
        <v>7759</v>
      </c>
      <c r="K684" s="294" t="s">
        <v>7760</v>
      </c>
      <c r="L684" s="295"/>
      <c r="M684" s="294" t="s">
        <v>4841</v>
      </c>
      <c r="N684" s="295" t="b">
        <f>IF(AND(G684:G686=DATOS!C$9,H684:H686=DATOS!B$4),ROW(G684:G686))</f>
        <v>0</v>
      </c>
      <c r="O684" s="296"/>
      <c r="P684" s="297"/>
      <c r="Q684" s="297"/>
      <c r="R684" s="297"/>
      <c r="S684" s="297"/>
      <c r="T684" s="297"/>
      <c r="U684" s="297"/>
      <c r="V684" s="297"/>
      <c r="W684" s="297"/>
      <c r="X684" s="297"/>
      <c r="Y684" s="297"/>
      <c r="Z684" s="297"/>
      <c r="AA684" s="297"/>
      <c r="AB684" s="297"/>
    </row>
    <row r="685" spans="1:28" ht="12.75">
      <c r="A685" s="298" t="s">
        <v>7483</v>
      </c>
      <c r="B685" s="294" t="s">
        <v>7761</v>
      </c>
      <c r="C685" s="45" t="s">
        <v>478</v>
      </c>
      <c r="D685" s="45" t="s">
        <v>4798</v>
      </c>
      <c r="E685" s="299">
        <v>43185</v>
      </c>
      <c r="F685" s="294" t="s">
        <v>7762</v>
      </c>
      <c r="G685" s="294" t="s">
        <v>114</v>
      </c>
      <c r="H685" s="300" t="s">
        <v>223</v>
      </c>
      <c r="I685" s="294" t="s">
        <v>226</v>
      </c>
      <c r="J685" s="294" t="s">
        <v>7762</v>
      </c>
      <c r="K685" s="294" t="s">
        <v>7764</v>
      </c>
      <c r="L685" s="295"/>
      <c r="M685" s="295"/>
      <c r="N685" s="295" t="b">
        <f>IF(AND(G685:G687=DATOS!C$9,H685:H687=DATOS!B$4),ROW(G685:G687))</f>
        <v>0</v>
      </c>
      <c r="O685" s="296"/>
      <c r="P685" s="297"/>
      <c r="Q685" s="297"/>
      <c r="R685" s="297"/>
      <c r="S685" s="297"/>
      <c r="T685" s="297"/>
      <c r="U685" s="297"/>
      <c r="V685" s="297"/>
      <c r="W685" s="297"/>
      <c r="X685" s="297"/>
      <c r="Y685" s="297"/>
      <c r="Z685" s="297"/>
      <c r="AA685" s="297"/>
      <c r="AB685" s="297"/>
    </row>
    <row r="686" spans="1:28" ht="12.75">
      <c r="A686" s="298" t="s">
        <v>6515</v>
      </c>
      <c r="B686" s="294" t="s">
        <v>6516</v>
      </c>
      <c r="C686" s="45" t="s">
        <v>4716</v>
      </c>
      <c r="D686" s="45" t="s">
        <v>4735</v>
      </c>
      <c r="E686" s="299">
        <v>43186</v>
      </c>
      <c r="F686" s="294" t="s">
        <v>6389</v>
      </c>
      <c r="G686" s="294" t="s">
        <v>362</v>
      </c>
      <c r="H686" s="300" t="s">
        <v>223</v>
      </c>
      <c r="I686" s="294" t="s">
        <v>226</v>
      </c>
      <c r="J686" s="294" t="s">
        <v>7767</v>
      </c>
      <c r="K686" s="294" t="s">
        <v>7768</v>
      </c>
      <c r="L686" s="295"/>
      <c r="M686" s="294" t="s">
        <v>4743</v>
      </c>
      <c r="N686" s="295" t="b">
        <f>IF(AND(G686:G688=DATOS!C$9,H686:H688=DATOS!B$4),ROW(G686:G688))</f>
        <v>0</v>
      </c>
      <c r="O686" s="296"/>
      <c r="P686" s="297"/>
      <c r="Q686" s="297"/>
      <c r="R686" s="297"/>
      <c r="S686" s="297"/>
      <c r="T686" s="297"/>
      <c r="U686" s="297"/>
      <c r="V686" s="297"/>
      <c r="W686" s="297"/>
      <c r="X686" s="297"/>
      <c r="Y686" s="297"/>
      <c r="Z686" s="297"/>
      <c r="AA686" s="297"/>
      <c r="AB686" s="297"/>
    </row>
    <row r="687" spans="1:28" ht="12.75">
      <c r="A687" s="298" t="s">
        <v>7769</v>
      </c>
      <c r="B687" s="294" t="s">
        <v>339</v>
      </c>
      <c r="C687" s="45" t="s">
        <v>4661</v>
      </c>
      <c r="D687" s="45" t="s">
        <v>4735</v>
      </c>
      <c r="E687" s="299">
        <v>43186</v>
      </c>
      <c r="F687" s="294" t="s">
        <v>7770</v>
      </c>
      <c r="G687" s="294" t="s">
        <v>362</v>
      </c>
      <c r="H687" s="300" t="s">
        <v>223</v>
      </c>
      <c r="I687" s="294" t="s">
        <v>226</v>
      </c>
      <c r="J687" s="294" t="s">
        <v>7767</v>
      </c>
      <c r="K687" s="294" t="s">
        <v>7771</v>
      </c>
      <c r="L687" s="295"/>
      <c r="M687" s="294" t="s">
        <v>4743</v>
      </c>
      <c r="N687" s="295" t="b">
        <f>IF(AND(G687:G689=DATOS!C$9,H687:H689=DATOS!B$4),ROW(G687:G689))</f>
        <v>0</v>
      </c>
      <c r="O687" s="296"/>
      <c r="P687" s="297"/>
      <c r="Q687" s="297"/>
      <c r="R687" s="297"/>
      <c r="S687" s="297"/>
      <c r="T687" s="297"/>
      <c r="U687" s="297"/>
      <c r="V687" s="297"/>
      <c r="W687" s="297"/>
      <c r="X687" s="297"/>
      <c r="Y687" s="297"/>
      <c r="Z687" s="297"/>
      <c r="AA687" s="297"/>
      <c r="AB687" s="297"/>
    </row>
    <row r="688" spans="1:28" ht="12.75">
      <c r="A688" s="298" t="s">
        <v>7773</v>
      </c>
      <c r="B688" s="294" t="s">
        <v>7774</v>
      </c>
      <c r="C688" s="45" t="s">
        <v>4761</v>
      </c>
      <c r="D688" s="45" t="s">
        <v>4735</v>
      </c>
      <c r="E688" s="299">
        <v>43186</v>
      </c>
      <c r="F688" s="294" t="s">
        <v>7775</v>
      </c>
      <c r="G688" s="294" t="s">
        <v>222</v>
      </c>
      <c r="H688" s="300" t="s">
        <v>223</v>
      </c>
      <c r="I688" s="294" t="s">
        <v>226</v>
      </c>
      <c r="J688" s="294" t="s">
        <v>5258</v>
      </c>
      <c r="K688" s="294" t="s">
        <v>7776</v>
      </c>
      <c r="L688" s="295"/>
      <c r="M688" s="294" t="s">
        <v>4743</v>
      </c>
      <c r="N688" s="295" t="b">
        <f>IF(AND(G688:G690=DATOS!C$9,H688:H690=DATOS!B$4),ROW(G688:G690))</f>
        <v>0</v>
      </c>
      <c r="O688" s="296"/>
      <c r="P688" s="297"/>
      <c r="Q688" s="297"/>
      <c r="R688" s="297"/>
      <c r="S688" s="297"/>
      <c r="T688" s="297"/>
      <c r="U688" s="297"/>
      <c r="V688" s="297"/>
      <c r="W688" s="297"/>
      <c r="X688" s="297"/>
      <c r="Y688" s="297"/>
      <c r="Z688" s="297"/>
      <c r="AA688" s="297"/>
      <c r="AB688" s="297"/>
    </row>
    <row r="689" spans="1:28" ht="12.75">
      <c r="A689" s="298" t="s">
        <v>7777</v>
      </c>
      <c r="B689" s="294" t="s">
        <v>6813</v>
      </c>
      <c r="C689" s="45" t="s">
        <v>4716</v>
      </c>
      <c r="D689" s="45" t="s">
        <v>4735</v>
      </c>
      <c r="E689" s="313">
        <v>43186</v>
      </c>
      <c r="F689" s="294" t="s">
        <v>7775</v>
      </c>
      <c r="G689" s="294" t="s">
        <v>222</v>
      </c>
      <c r="H689" s="300" t="s">
        <v>223</v>
      </c>
      <c r="I689" s="294" t="s">
        <v>226</v>
      </c>
      <c r="J689" s="294" t="s">
        <v>7778</v>
      </c>
      <c r="K689" s="294" t="s">
        <v>7779</v>
      </c>
      <c r="L689" s="295"/>
      <c r="M689" s="294" t="s">
        <v>7780</v>
      </c>
      <c r="N689" s="295" t="b">
        <f>IF(AND(G689:G691=DATOS!C$9,H689:H691=DATOS!B$4),ROW(G689:G691))</f>
        <v>0</v>
      </c>
      <c r="O689" s="296"/>
      <c r="P689" s="297"/>
      <c r="Q689" s="297"/>
      <c r="R689" s="297"/>
      <c r="S689" s="297"/>
      <c r="T689" s="297"/>
      <c r="U689" s="297"/>
      <c r="V689" s="297"/>
      <c r="W689" s="297"/>
      <c r="X689" s="297"/>
      <c r="Y689" s="297"/>
      <c r="Z689" s="297"/>
      <c r="AA689" s="297"/>
      <c r="AB689" s="297"/>
    </row>
    <row r="690" spans="1:28" ht="12.75">
      <c r="A690" s="298" t="s">
        <v>7781</v>
      </c>
      <c r="B690" s="294" t="s">
        <v>7782</v>
      </c>
      <c r="C690" s="45" t="s">
        <v>263</v>
      </c>
      <c r="D690" s="45" t="s">
        <v>4647</v>
      </c>
      <c r="E690" s="299">
        <v>43186</v>
      </c>
      <c r="F690" s="294" t="s">
        <v>6389</v>
      </c>
      <c r="G690" s="294" t="s">
        <v>362</v>
      </c>
      <c r="H690" s="300" t="s">
        <v>223</v>
      </c>
      <c r="I690" s="294"/>
      <c r="J690" s="294" t="s">
        <v>7783</v>
      </c>
      <c r="K690" s="294" t="s">
        <v>7784</v>
      </c>
      <c r="L690" s="295"/>
      <c r="M690" s="294" t="s">
        <v>4652</v>
      </c>
      <c r="N690" s="295" t="b">
        <f>IF(AND(G690:G692=DATOS!C$9,H690:H692=DATOS!B$4),ROW(G690:G692))</f>
        <v>0</v>
      </c>
      <c r="O690" s="296"/>
      <c r="P690" s="297"/>
      <c r="Q690" s="297"/>
      <c r="R690" s="297"/>
      <c r="S690" s="297"/>
      <c r="T690" s="297"/>
      <c r="U690" s="297"/>
      <c r="V690" s="297"/>
      <c r="W690" s="297"/>
      <c r="X690" s="297"/>
      <c r="Y690" s="297"/>
      <c r="Z690" s="297"/>
      <c r="AA690" s="297"/>
      <c r="AB690" s="297"/>
    </row>
    <row r="691" spans="1:28" ht="12.75">
      <c r="A691" s="298" t="s">
        <v>7308</v>
      </c>
      <c r="B691" s="294" t="s">
        <v>6074</v>
      </c>
      <c r="C691" s="45" t="s">
        <v>4767</v>
      </c>
      <c r="D691" s="45" t="s">
        <v>4647</v>
      </c>
      <c r="E691" s="299">
        <v>43186</v>
      </c>
      <c r="F691" s="294" t="s">
        <v>7787</v>
      </c>
      <c r="G691" s="294" t="s">
        <v>271</v>
      </c>
      <c r="H691" s="300" t="s">
        <v>223</v>
      </c>
      <c r="I691" s="294"/>
      <c r="J691" s="294" t="s">
        <v>5419</v>
      </c>
      <c r="K691" s="294" t="s">
        <v>7789</v>
      </c>
      <c r="L691" s="295"/>
      <c r="M691" s="294" t="s">
        <v>4652</v>
      </c>
      <c r="N691" s="295" t="b">
        <f>IF(AND(G691:G693=DATOS!C$9,H691:H693=DATOS!B$4),ROW(G691:G693))</f>
        <v>0</v>
      </c>
      <c r="O691" s="296"/>
      <c r="P691" s="297"/>
      <c r="Q691" s="297"/>
      <c r="R691" s="297"/>
      <c r="S691" s="297"/>
      <c r="T691" s="297"/>
      <c r="U691" s="297"/>
      <c r="V691" s="297"/>
      <c r="W691" s="297"/>
      <c r="X691" s="297"/>
      <c r="Y691" s="297"/>
      <c r="Z691" s="297"/>
      <c r="AA691" s="297"/>
      <c r="AB691" s="297"/>
    </row>
    <row r="692" spans="1:28" ht="12.75">
      <c r="A692" s="298" t="s">
        <v>6981</v>
      </c>
      <c r="B692" s="294" t="s">
        <v>6559</v>
      </c>
      <c r="C692" s="45" t="s">
        <v>5302</v>
      </c>
      <c r="D692" s="45" t="s">
        <v>4647</v>
      </c>
      <c r="E692" s="299">
        <v>43186</v>
      </c>
      <c r="F692" s="294" t="s">
        <v>6389</v>
      </c>
      <c r="G692" s="294" t="s">
        <v>362</v>
      </c>
      <c r="H692" s="300" t="s">
        <v>223</v>
      </c>
      <c r="I692" s="294"/>
      <c r="J692" s="294" t="s">
        <v>7783</v>
      </c>
      <c r="K692" s="294" t="s">
        <v>7791</v>
      </c>
      <c r="L692" s="295"/>
      <c r="M692" s="294" t="s">
        <v>4652</v>
      </c>
      <c r="N692" s="295" t="b">
        <f>IF(AND(G692:G694=DATOS!C$9,H692:H694=DATOS!B$4),ROW(G692:G694))</f>
        <v>0</v>
      </c>
      <c r="O692" s="296"/>
      <c r="P692" s="297"/>
      <c r="Q692" s="297"/>
      <c r="R692" s="297"/>
      <c r="S692" s="297"/>
      <c r="T692" s="297"/>
      <c r="U692" s="297"/>
      <c r="V692" s="297"/>
      <c r="W692" s="297"/>
      <c r="X692" s="297"/>
      <c r="Y692" s="297"/>
      <c r="Z692" s="297"/>
      <c r="AA692" s="297"/>
      <c r="AB692" s="297"/>
    </row>
    <row r="693" spans="1:28" ht="12.75">
      <c r="A693" s="298" t="s">
        <v>7637</v>
      </c>
      <c r="B693" s="294" t="s">
        <v>7638</v>
      </c>
      <c r="C693" s="45" t="s">
        <v>414</v>
      </c>
      <c r="D693" s="45" t="s">
        <v>4647</v>
      </c>
      <c r="E693" s="299">
        <v>43186</v>
      </c>
      <c r="F693" s="294" t="s">
        <v>4930</v>
      </c>
      <c r="G693" s="294" t="s">
        <v>114</v>
      </c>
      <c r="H693" s="300" t="s">
        <v>223</v>
      </c>
      <c r="I693" s="294"/>
      <c r="J693" s="294" t="s">
        <v>4710</v>
      </c>
      <c r="K693" s="350" t="s">
        <v>5993</v>
      </c>
      <c r="L693" s="295"/>
      <c r="M693" s="294" t="s">
        <v>4652</v>
      </c>
      <c r="N693" s="295" t="b">
        <f>IF(AND(G693:G695=DATOS!C$9,H693:H695=DATOS!B$4),ROW(G693:G695))</f>
        <v>0</v>
      </c>
      <c r="O693" s="296"/>
      <c r="P693" s="297"/>
      <c r="Q693" s="297"/>
      <c r="R693" s="297"/>
      <c r="S693" s="297"/>
      <c r="T693" s="297"/>
      <c r="U693" s="297"/>
      <c r="V693" s="297"/>
      <c r="W693" s="297"/>
      <c r="X693" s="297"/>
      <c r="Y693" s="297"/>
      <c r="Z693" s="297"/>
      <c r="AA693" s="297"/>
      <c r="AB693" s="297"/>
    </row>
    <row r="694" spans="1:28" ht="12.75">
      <c r="A694" s="298" t="s">
        <v>7275</v>
      </c>
      <c r="B694" s="294" t="s">
        <v>7276</v>
      </c>
      <c r="C694" s="45" t="s">
        <v>216</v>
      </c>
      <c r="D694" s="45" t="s">
        <v>4647</v>
      </c>
      <c r="E694" s="299">
        <v>43186</v>
      </c>
      <c r="F694" s="294" t="s">
        <v>7796</v>
      </c>
      <c r="G694" s="294" t="s">
        <v>222</v>
      </c>
      <c r="H694" s="300" t="s">
        <v>223</v>
      </c>
      <c r="I694" s="294"/>
      <c r="J694" s="294" t="s">
        <v>6245</v>
      </c>
      <c r="K694" s="294" t="s">
        <v>7797</v>
      </c>
      <c r="L694" s="295"/>
      <c r="M694" s="294" t="s">
        <v>4652</v>
      </c>
      <c r="N694" s="295" t="b">
        <f>IF(AND(G694:G696=DATOS!C$9,H694:H696=DATOS!B$4),ROW(G694:G696))</f>
        <v>0</v>
      </c>
      <c r="O694" s="296"/>
      <c r="P694" s="297"/>
      <c r="Q694" s="297"/>
      <c r="R694" s="297"/>
      <c r="S694" s="297"/>
      <c r="T694" s="297"/>
      <c r="U694" s="297"/>
      <c r="V694" s="297"/>
      <c r="W694" s="297"/>
      <c r="X694" s="297"/>
      <c r="Y694" s="297"/>
      <c r="Z694" s="297"/>
      <c r="AA694" s="297"/>
      <c r="AB694" s="297"/>
    </row>
    <row r="695" spans="1:28" ht="12.75">
      <c r="A695" s="298" t="s">
        <v>4928</v>
      </c>
      <c r="B695" s="294" t="s">
        <v>4929</v>
      </c>
      <c r="C695" s="45" t="s">
        <v>624</v>
      </c>
      <c r="D695" s="45" t="s">
        <v>4647</v>
      </c>
      <c r="E695" s="299">
        <v>43186</v>
      </c>
      <c r="F695" s="294" t="s">
        <v>7799</v>
      </c>
      <c r="G695" s="294" t="s">
        <v>114</v>
      </c>
      <c r="H695" s="300" t="s">
        <v>223</v>
      </c>
      <c r="I695" s="294"/>
      <c r="J695" s="294" t="s">
        <v>6139</v>
      </c>
      <c r="K695" s="294" t="s">
        <v>7800</v>
      </c>
      <c r="L695" s="295"/>
      <c r="M695" s="294" t="s">
        <v>4652</v>
      </c>
      <c r="N695" s="295" t="b">
        <f>IF(AND(G695:G697=DATOS!C$9,H695:H697=DATOS!B$4),ROW(G695:G697))</f>
        <v>0</v>
      </c>
      <c r="O695" s="296"/>
      <c r="P695" s="297"/>
      <c r="Q695" s="297"/>
      <c r="R695" s="297"/>
      <c r="S695" s="297"/>
      <c r="T695" s="297"/>
      <c r="U695" s="297"/>
      <c r="V695" s="297"/>
      <c r="W695" s="297"/>
      <c r="X695" s="297"/>
      <c r="Y695" s="297"/>
      <c r="Z695" s="297"/>
      <c r="AA695" s="297"/>
      <c r="AB695" s="297"/>
    </row>
    <row r="696" spans="1:28" ht="12.75">
      <c r="A696" s="298" t="s">
        <v>7802</v>
      </c>
      <c r="B696" s="294" t="s">
        <v>6414</v>
      </c>
      <c r="C696" s="45" t="s">
        <v>5086</v>
      </c>
      <c r="D696" s="45" t="s">
        <v>4647</v>
      </c>
      <c r="E696" s="299">
        <v>43186</v>
      </c>
      <c r="F696" s="294" t="s">
        <v>4736</v>
      </c>
      <c r="G696" s="294" t="s">
        <v>114</v>
      </c>
      <c r="H696" s="300" t="s">
        <v>223</v>
      </c>
      <c r="I696" s="294"/>
      <c r="J696" s="294" t="s">
        <v>4710</v>
      </c>
      <c r="K696" s="294" t="s">
        <v>7804</v>
      </c>
      <c r="L696" s="295"/>
      <c r="M696" s="295"/>
      <c r="N696" s="295" t="b">
        <f>IF(AND(G696:G698=DATOS!C$9,H696:H698=DATOS!B$4),ROW(G696:G698))</f>
        <v>0</v>
      </c>
      <c r="O696" s="296"/>
      <c r="P696" s="297"/>
      <c r="Q696" s="297"/>
      <c r="R696" s="297"/>
      <c r="S696" s="297"/>
      <c r="T696" s="297"/>
      <c r="U696" s="297"/>
      <c r="V696" s="297"/>
      <c r="W696" s="297"/>
      <c r="X696" s="297"/>
      <c r="Y696" s="297"/>
      <c r="Z696" s="297"/>
      <c r="AA696" s="297"/>
      <c r="AB696" s="297"/>
    </row>
    <row r="697" spans="1:28" ht="12.75">
      <c r="A697" s="298" t="s">
        <v>5616</v>
      </c>
      <c r="B697" s="294" t="s">
        <v>5614</v>
      </c>
      <c r="C697" s="45" t="s">
        <v>701</v>
      </c>
      <c r="D697" s="45" t="s">
        <v>6964</v>
      </c>
      <c r="E697" s="299">
        <v>43186</v>
      </c>
      <c r="F697" s="294" t="s">
        <v>6389</v>
      </c>
      <c r="G697" s="294" t="s">
        <v>362</v>
      </c>
      <c r="H697" s="300" t="s">
        <v>223</v>
      </c>
      <c r="I697" s="294" t="s">
        <v>226</v>
      </c>
      <c r="J697" s="295"/>
      <c r="K697" s="294" t="s">
        <v>7805</v>
      </c>
      <c r="L697" s="295"/>
      <c r="M697" s="294" t="s">
        <v>6957</v>
      </c>
      <c r="N697" s="295" t="b">
        <f>IF(AND(G697:G699=DATOS!C$9,H697:H699=DATOS!B$4),ROW(G697:G699))</f>
        <v>0</v>
      </c>
      <c r="O697" s="296"/>
      <c r="P697" s="297"/>
      <c r="Q697" s="297"/>
      <c r="R697" s="297"/>
      <c r="S697" s="297"/>
      <c r="T697" s="297"/>
      <c r="U697" s="297"/>
      <c r="V697" s="297"/>
      <c r="W697" s="297"/>
      <c r="X697" s="297"/>
      <c r="Y697" s="297"/>
      <c r="Z697" s="297"/>
      <c r="AA697" s="297"/>
      <c r="AB697" s="297"/>
    </row>
    <row r="698" spans="1:28" ht="12.75">
      <c r="A698" s="298" t="s">
        <v>5549</v>
      </c>
      <c r="B698" s="294" t="s">
        <v>5550</v>
      </c>
      <c r="C698" s="45" t="s">
        <v>414</v>
      </c>
      <c r="D698" s="45" t="s">
        <v>6964</v>
      </c>
      <c r="E698" s="299">
        <v>43186</v>
      </c>
      <c r="F698" s="294" t="s">
        <v>6018</v>
      </c>
      <c r="G698" s="294" t="s">
        <v>114</v>
      </c>
      <c r="H698" s="300" t="s">
        <v>223</v>
      </c>
      <c r="I698" s="294" t="s">
        <v>226</v>
      </c>
      <c r="J698" s="295"/>
      <c r="K698" s="294" t="s">
        <v>7809</v>
      </c>
      <c r="L698" s="295"/>
      <c r="M698" s="294" t="s">
        <v>6957</v>
      </c>
      <c r="N698" s="295" t="b">
        <f>IF(AND(G698:G700=DATOS!C$9,H698:H700=DATOS!B$4),ROW(G698:G700))</f>
        <v>0</v>
      </c>
      <c r="O698" s="296"/>
      <c r="P698" s="297"/>
      <c r="Q698" s="297"/>
      <c r="R698" s="297"/>
      <c r="S698" s="297"/>
      <c r="T698" s="297"/>
      <c r="U698" s="297"/>
      <c r="V698" s="297"/>
      <c r="W698" s="297"/>
      <c r="X698" s="297"/>
      <c r="Y698" s="297"/>
      <c r="Z698" s="297"/>
      <c r="AA698" s="297"/>
      <c r="AB698" s="297"/>
    </row>
    <row r="699" spans="1:28" ht="12.75">
      <c r="A699" s="298" t="s">
        <v>7707</v>
      </c>
      <c r="B699" s="294" t="s">
        <v>7679</v>
      </c>
      <c r="C699" s="45" t="s">
        <v>414</v>
      </c>
      <c r="D699" s="45" t="s">
        <v>4798</v>
      </c>
      <c r="E699" s="299">
        <v>43186</v>
      </c>
      <c r="F699" s="294" t="s">
        <v>7810</v>
      </c>
      <c r="G699" s="294" t="s">
        <v>114</v>
      </c>
      <c r="H699" s="300" t="s">
        <v>223</v>
      </c>
      <c r="I699" s="294" t="s">
        <v>226</v>
      </c>
      <c r="J699" s="294" t="s">
        <v>7810</v>
      </c>
      <c r="K699" s="294" t="s">
        <v>7812</v>
      </c>
      <c r="L699" s="295"/>
      <c r="M699" s="294" t="s">
        <v>4841</v>
      </c>
      <c r="N699" s="295" t="b">
        <f>IF(AND(G699:G701=DATOS!C$9,H699:H701=DATOS!B$4),ROW(G699:G701))</f>
        <v>0</v>
      </c>
      <c r="O699" s="296"/>
      <c r="P699" s="297"/>
      <c r="Q699" s="297"/>
      <c r="R699" s="297"/>
      <c r="S699" s="297"/>
      <c r="T699" s="297"/>
      <c r="U699" s="297"/>
      <c r="V699" s="297"/>
      <c r="W699" s="297"/>
      <c r="X699" s="297"/>
      <c r="Y699" s="297"/>
      <c r="Z699" s="297"/>
      <c r="AA699" s="297"/>
      <c r="AB699" s="297"/>
    </row>
    <row r="700" spans="1:28" ht="12.75">
      <c r="A700" s="298" t="s">
        <v>5707</v>
      </c>
      <c r="B700" s="294" t="s">
        <v>5708</v>
      </c>
      <c r="C700" s="45" t="s">
        <v>4767</v>
      </c>
      <c r="D700" s="45" t="s">
        <v>4798</v>
      </c>
      <c r="E700" s="299">
        <v>43186</v>
      </c>
      <c r="F700" s="294" t="s">
        <v>7814</v>
      </c>
      <c r="G700" s="294" t="s">
        <v>114</v>
      </c>
      <c r="H700" s="300" t="s">
        <v>223</v>
      </c>
      <c r="I700" s="294" t="s">
        <v>226</v>
      </c>
      <c r="J700" s="294" t="s">
        <v>7815</v>
      </c>
      <c r="K700" s="294" t="s">
        <v>7733</v>
      </c>
      <c r="L700" s="295"/>
      <c r="M700" s="294" t="s">
        <v>4841</v>
      </c>
      <c r="N700" s="295" t="b">
        <f>IF(AND(G700:G702=DATOS!C$9,H700:H702=DATOS!B$4),ROW(G700:G702))</f>
        <v>0</v>
      </c>
      <c r="O700" s="296"/>
      <c r="P700" s="297"/>
      <c r="Q700" s="297"/>
      <c r="R700" s="297"/>
      <c r="S700" s="297"/>
      <c r="T700" s="297"/>
      <c r="U700" s="297"/>
      <c r="V700" s="297"/>
      <c r="W700" s="297"/>
      <c r="X700" s="297"/>
      <c r="Y700" s="297"/>
      <c r="Z700" s="297"/>
      <c r="AA700" s="297"/>
      <c r="AB700" s="297"/>
    </row>
    <row r="701" spans="1:28" ht="12.75">
      <c r="A701" s="298" t="s">
        <v>7816</v>
      </c>
      <c r="B701" s="294" t="s">
        <v>4947</v>
      </c>
      <c r="C701" s="45" t="s">
        <v>624</v>
      </c>
      <c r="D701" s="45" t="s">
        <v>4798</v>
      </c>
      <c r="E701" s="299">
        <v>43186</v>
      </c>
      <c r="F701" s="294" t="s">
        <v>4768</v>
      </c>
      <c r="G701" s="294" t="s">
        <v>271</v>
      </c>
      <c r="H701" s="300" t="s">
        <v>223</v>
      </c>
      <c r="I701" s="294" t="s">
        <v>226</v>
      </c>
      <c r="J701" s="294" t="s">
        <v>4768</v>
      </c>
      <c r="K701" s="294" t="s">
        <v>7819</v>
      </c>
      <c r="L701" s="295"/>
      <c r="M701" s="294" t="s">
        <v>4659</v>
      </c>
      <c r="N701" s="295" t="b">
        <f>IF(AND(G701:G703=DATOS!C$9,H701:H703=DATOS!B$4),ROW(G701:G703))</f>
        <v>0</v>
      </c>
      <c r="O701" s="296"/>
      <c r="P701" s="297"/>
      <c r="Q701" s="297"/>
      <c r="R701" s="297"/>
      <c r="S701" s="297"/>
      <c r="T701" s="297"/>
      <c r="U701" s="297"/>
      <c r="V701" s="297"/>
      <c r="W701" s="297"/>
      <c r="X701" s="297"/>
      <c r="Y701" s="297"/>
      <c r="Z701" s="297"/>
      <c r="AA701" s="297"/>
      <c r="AB701" s="297"/>
    </row>
    <row r="702" spans="1:28" ht="12.75">
      <c r="A702" s="298" t="s">
        <v>7820</v>
      </c>
      <c r="B702" s="294" t="s">
        <v>7821</v>
      </c>
      <c r="C702" s="45" t="s">
        <v>624</v>
      </c>
      <c r="D702" s="45" t="s">
        <v>4798</v>
      </c>
      <c r="E702" s="299">
        <v>43186</v>
      </c>
      <c r="F702" s="294" t="s">
        <v>7783</v>
      </c>
      <c r="G702" s="294" t="s">
        <v>114</v>
      </c>
      <c r="H702" s="300" t="s">
        <v>223</v>
      </c>
      <c r="I702" s="294" t="s">
        <v>226</v>
      </c>
      <c r="J702" s="294" t="s">
        <v>5059</v>
      </c>
      <c r="K702" s="294" t="s">
        <v>7822</v>
      </c>
      <c r="L702" s="295"/>
      <c r="M702" s="294" t="s">
        <v>4841</v>
      </c>
      <c r="N702" s="295" t="b">
        <f>IF(AND(G702:G704=DATOS!C$9,H702:H704=DATOS!B$4),ROW(G702:G704))</f>
        <v>0</v>
      </c>
      <c r="O702" s="296"/>
      <c r="P702" s="297"/>
      <c r="Q702" s="297"/>
      <c r="R702" s="297"/>
      <c r="S702" s="297"/>
      <c r="T702" s="297"/>
      <c r="U702" s="297"/>
      <c r="V702" s="297"/>
      <c r="W702" s="297"/>
      <c r="X702" s="297"/>
      <c r="Y702" s="297"/>
      <c r="Z702" s="297"/>
      <c r="AA702" s="297"/>
      <c r="AB702" s="297"/>
    </row>
    <row r="703" spans="1:28" ht="12.75">
      <c r="A703" s="298" t="s">
        <v>7823</v>
      </c>
      <c r="B703" s="294" t="s">
        <v>5019</v>
      </c>
      <c r="C703" s="45" t="s">
        <v>4746</v>
      </c>
      <c r="D703" s="45" t="s">
        <v>4798</v>
      </c>
      <c r="E703" s="299">
        <v>43186</v>
      </c>
      <c r="F703" s="294" t="s">
        <v>7783</v>
      </c>
      <c r="G703" s="294" t="s">
        <v>114</v>
      </c>
      <c r="H703" s="300" t="s">
        <v>223</v>
      </c>
      <c r="I703" s="294" t="s">
        <v>226</v>
      </c>
      <c r="J703" s="294" t="s">
        <v>7783</v>
      </c>
      <c r="K703" s="294" t="s">
        <v>5463</v>
      </c>
      <c r="L703" s="295"/>
      <c r="M703" s="294" t="s">
        <v>4841</v>
      </c>
      <c r="N703" s="295" t="b">
        <f>IF(AND(G703:G705=DATOS!C$9,H703:H705=DATOS!B$4),ROW(G703:G705))</f>
        <v>0</v>
      </c>
      <c r="O703" s="296"/>
      <c r="P703" s="297"/>
      <c r="Q703" s="297"/>
      <c r="R703" s="297"/>
      <c r="S703" s="297"/>
      <c r="T703" s="297"/>
      <c r="U703" s="297"/>
      <c r="V703" s="297"/>
      <c r="W703" s="297"/>
      <c r="X703" s="297"/>
      <c r="Y703" s="297"/>
      <c r="Z703" s="297"/>
      <c r="AA703" s="297"/>
      <c r="AB703" s="297"/>
    </row>
    <row r="704" spans="1:28" ht="12.75">
      <c r="A704" s="298" t="s">
        <v>7825</v>
      </c>
      <c r="B704" s="294" t="s">
        <v>6937</v>
      </c>
      <c r="C704" s="45" t="s">
        <v>478</v>
      </c>
      <c r="D704" s="45" t="s">
        <v>4798</v>
      </c>
      <c r="E704" s="299">
        <v>43186</v>
      </c>
      <c r="F704" s="294" t="s">
        <v>7783</v>
      </c>
      <c r="G704" s="294" t="s">
        <v>114</v>
      </c>
      <c r="H704" s="300" t="s">
        <v>223</v>
      </c>
      <c r="I704" s="294" t="s">
        <v>226</v>
      </c>
      <c r="J704" s="294" t="s">
        <v>7783</v>
      </c>
      <c r="K704" s="294" t="s">
        <v>5463</v>
      </c>
      <c r="L704" s="295"/>
      <c r="M704" s="294" t="s">
        <v>4841</v>
      </c>
      <c r="N704" s="295" t="b">
        <f>IF(AND(G704:G706=DATOS!C$9,H704:H706=DATOS!B$4),ROW(G704:G706))</f>
        <v>0</v>
      </c>
      <c r="O704" s="296"/>
      <c r="P704" s="297"/>
      <c r="Q704" s="297"/>
      <c r="R704" s="297"/>
      <c r="S704" s="297"/>
      <c r="T704" s="297"/>
      <c r="U704" s="297"/>
      <c r="V704" s="297"/>
      <c r="W704" s="297"/>
      <c r="X704" s="297"/>
      <c r="Y704" s="297"/>
      <c r="Z704" s="297"/>
      <c r="AA704" s="297"/>
      <c r="AB704" s="297"/>
    </row>
    <row r="705" spans="1:28" ht="12.75">
      <c r="A705" s="298" t="s">
        <v>7826</v>
      </c>
      <c r="B705" s="294" t="s">
        <v>7827</v>
      </c>
      <c r="C705" s="45" t="s">
        <v>90</v>
      </c>
      <c r="D705" s="45" t="s">
        <v>4798</v>
      </c>
      <c r="E705" s="299">
        <v>43186</v>
      </c>
      <c r="F705" s="294" t="s">
        <v>4768</v>
      </c>
      <c r="G705" s="294" t="s">
        <v>271</v>
      </c>
      <c r="H705" s="300" t="s">
        <v>223</v>
      </c>
      <c r="I705" s="294" t="s">
        <v>226</v>
      </c>
      <c r="J705" s="294" t="s">
        <v>4768</v>
      </c>
      <c r="K705" s="294" t="s">
        <v>7733</v>
      </c>
      <c r="L705" s="295"/>
      <c r="M705" s="294" t="s">
        <v>4841</v>
      </c>
      <c r="N705" s="295" t="b">
        <f>IF(AND(G705:G707=DATOS!C$9,H705:H707=DATOS!B$4),ROW(G705:G707))</f>
        <v>0</v>
      </c>
      <c r="O705" s="296"/>
      <c r="P705" s="297"/>
      <c r="Q705" s="297"/>
      <c r="R705" s="297"/>
      <c r="S705" s="297"/>
      <c r="T705" s="297"/>
      <c r="U705" s="297"/>
      <c r="V705" s="297"/>
      <c r="W705" s="297"/>
      <c r="X705" s="297"/>
      <c r="Y705" s="297"/>
      <c r="Z705" s="297"/>
      <c r="AA705" s="297"/>
      <c r="AB705" s="297"/>
    </row>
    <row r="706" spans="1:28" ht="12.75">
      <c r="A706" s="298" t="s">
        <v>5268</v>
      </c>
      <c r="B706" s="294" t="s">
        <v>5269</v>
      </c>
      <c r="C706" s="45" t="s">
        <v>5270</v>
      </c>
      <c r="D706" s="45" t="s">
        <v>4798</v>
      </c>
      <c r="E706" s="299">
        <v>43186</v>
      </c>
      <c r="F706" s="294" t="s">
        <v>6389</v>
      </c>
      <c r="G706" s="294" t="s">
        <v>362</v>
      </c>
      <c r="H706" s="300" t="s">
        <v>118</v>
      </c>
      <c r="I706" s="294" t="s">
        <v>226</v>
      </c>
      <c r="J706" s="294" t="s">
        <v>7783</v>
      </c>
      <c r="K706" s="295"/>
      <c r="L706" s="295"/>
      <c r="M706" s="295"/>
      <c r="N706" s="295" t="b">
        <f>IF(AND(G706:G708=DATOS!C$9,H706:H708=DATOS!B$4),ROW(G706:G708))</f>
        <v>0</v>
      </c>
      <c r="O706" s="296"/>
      <c r="P706" s="297"/>
      <c r="Q706" s="297"/>
      <c r="R706" s="297"/>
      <c r="S706" s="297"/>
      <c r="T706" s="297"/>
      <c r="U706" s="297"/>
      <c r="V706" s="297"/>
      <c r="W706" s="297"/>
      <c r="X706" s="297"/>
      <c r="Y706" s="297"/>
      <c r="Z706" s="297"/>
      <c r="AA706" s="297"/>
      <c r="AB706" s="297"/>
    </row>
    <row r="707" spans="1:28" ht="12.75">
      <c r="A707" s="298" t="s">
        <v>6981</v>
      </c>
      <c r="B707" s="294" t="s">
        <v>6559</v>
      </c>
      <c r="C707" s="45" t="s">
        <v>5302</v>
      </c>
      <c r="D707" s="45" t="s">
        <v>4798</v>
      </c>
      <c r="E707" s="299">
        <v>43186</v>
      </c>
      <c r="F707" s="294" t="s">
        <v>6018</v>
      </c>
      <c r="G707" s="294" t="s">
        <v>114</v>
      </c>
      <c r="H707" s="300" t="s">
        <v>223</v>
      </c>
      <c r="I707" s="294" t="s">
        <v>226</v>
      </c>
      <c r="J707" s="294" t="s">
        <v>6018</v>
      </c>
      <c r="K707" s="294" t="s">
        <v>7832</v>
      </c>
      <c r="L707" s="295"/>
      <c r="M707" s="294" t="s">
        <v>4841</v>
      </c>
      <c r="N707" s="295" t="b">
        <f>IF(AND(G707:G709=DATOS!C$9,H707:H709=DATOS!B$4),ROW(G707:G709))</f>
        <v>0</v>
      </c>
      <c r="O707" s="296"/>
      <c r="P707" s="297"/>
      <c r="Q707" s="297"/>
      <c r="R707" s="297"/>
      <c r="S707" s="297"/>
      <c r="T707" s="297"/>
      <c r="U707" s="297"/>
      <c r="V707" s="297"/>
      <c r="W707" s="297"/>
      <c r="X707" s="297"/>
      <c r="Y707" s="297"/>
      <c r="Z707" s="297"/>
      <c r="AA707" s="297"/>
      <c r="AB707" s="297"/>
    </row>
    <row r="708" spans="1:28" ht="12.75">
      <c r="A708" s="298" t="s">
        <v>4765</v>
      </c>
      <c r="B708" s="294" t="s">
        <v>4766</v>
      </c>
      <c r="C708" s="45" t="s">
        <v>90</v>
      </c>
      <c r="D708" s="45" t="s">
        <v>4735</v>
      </c>
      <c r="E708" s="299">
        <v>43187</v>
      </c>
      <c r="F708" s="294" t="s">
        <v>1301</v>
      </c>
      <c r="G708" s="294" t="s">
        <v>271</v>
      </c>
      <c r="H708" s="300" t="s">
        <v>118</v>
      </c>
      <c r="I708" s="294" t="s">
        <v>226</v>
      </c>
      <c r="J708" s="295"/>
      <c r="K708" s="294" t="s">
        <v>7834</v>
      </c>
      <c r="L708" s="295"/>
      <c r="M708" s="294" t="s">
        <v>4743</v>
      </c>
      <c r="N708" s="295" t="b">
        <f>IF(AND(G708:G710=DATOS!C$9,H708:H710=DATOS!B$4),ROW(G708:G710))</f>
        <v>0</v>
      </c>
      <c r="O708" s="296"/>
      <c r="P708" s="297"/>
      <c r="Q708" s="297"/>
      <c r="R708" s="297"/>
      <c r="S708" s="297"/>
      <c r="T708" s="297"/>
      <c r="U708" s="297"/>
      <c r="V708" s="297"/>
      <c r="W708" s="297"/>
      <c r="X708" s="297"/>
      <c r="Y708" s="297"/>
      <c r="Z708" s="297"/>
      <c r="AA708" s="297"/>
      <c r="AB708" s="297"/>
    </row>
    <row r="709" spans="1:28" ht="12.75">
      <c r="A709" s="298" t="s">
        <v>7405</v>
      </c>
      <c r="B709" s="294" t="s">
        <v>5680</v>
      </c>
      <c r="C709" s="45" t="s">
        <v>90</v>
      </c>
      <c r="D709" s="45" t="s">
        <v>4735</v>
      </c>
      <c r="E709" s="299">
        <v>43187</v>
      </c>
      <c r="F709" s="294" t="s">
        <v>1301</v>
      </c>
      <c r="G709" s="294" t="s">
        <v>271</v>
      </c>
      <c r="H709" s="300" t="s">
        <v>118</v>
      </c>
      <c r="I709" s="294" t="s">
        <v>226</v>
      </c>
      <c r="J709" s="294" t="s">
        <v>4762</v>
      </c>
      <c r="K709" s="294" t="s">
        <v>7838</v>
      </c>
      <c r="L709" s="295"/>
      <c r="M709" s="294" t="s">
        <v>7780</v>
      </c>
      <c r="N709" s="295" t="b">
        <f>IF(AND(G709:G711=DATOS!C$9,H709:H711=DATOS!B$4),ROW(G709:G711))</f>
        <v>0</v>
      </c>
      <c r="O709" s="296"/>
      <c r="P709" s="297"/>
      <c r="Q709" s="297"/>
      <c r="R709" s="297"/>
      <c r="S709" s="297"/>
      <c r="T709" s="297"/>
      <c r="U709" s="297"/>
      <c r="V709" s="297"/>
      <c r="W709" s="297"/>
      <c r="X709" s="297"/>
      <c r="Y709" s="297"/>
      <c r="Z709" s="297"/>
      <c r="AA709" s="297"/>
      <c r="AB709" s="297"/>
    </row>
    <row r="710" spans="1:28" ht="12.75">
      <c r="A710" s="298" t="s">
        <v>7748</v>
      </c>
      <c r="B710" s="294" t="s">
        <v>7749</v>
      </c>
      <c r="C710" s="45" t="s">
        <v>414</v>
      </c>
      <c r="D710" s="45" t="s">
        <v>4647</v>
      </c>
      <c r="E710" s="299">
        <v>43187</v>
      </c>
      <c r="F710" s="294" t="s">
        <v>4930</v>
      </c>
      <c r="G710" s="294" t="s">
        <v>114</v>
      </c>
      <c r="H710" s="300" t="s">
        <v>223</v>
      </c>
      <c r="I710" s="294"/>
      <c r="J710" s="294" t="s">
        <v>7839</v>
      </c>
      <c r="K710" s="294" t="s">
        <v>7840</v>
      </c>
      <c r="L710" s="295"/>
      <c r="M710" s="294" t="s">
        <v>4652</v>
      </c>
      <c r="N710" s="295" t="b">
        <f>IF(AND(G710:G712=DATOS!C$9,H710:H712=DATOS!B$4),ROW(G710:G712))</f>
        <v>0</v>
      </c>
      <c r="O710" s="296"/>
      <c r="P710" s="297"/>
      <c r="Q710" s="297"/>
      <c r="R710" s="297"/>
      <c r="S710" s="297"/>
      <c r="T710" s="297"/>
      <c r="U710" s="297"/>
      <c r="V710" s="297"/>
      <c r="W710" s="297"/>
      <c r="X710" s="297"/>
      <c r="Y710" s="297"/>
      <c r="Z710" s="297"/>
      <c r="AA710" s="297"/>
      <c r="AB710" s="297"/>
    </row>
    <row r="711" spans="1:28" ht="12.75">
      <c r="A711" s="298" t="s">
        <v>7843</v>
      </c>
      <c r="B711" s="294" t="s">
        <v>7844</v>
      </c>
      <c r="C711" s="45" t="s">
        <v>898</v>
      </c>
      <c r="D711" s="45" t="s">
        <v>4647</v>
      </c>
      <c r="E711" s="299">
        <v>43187</v>
      </c>
      <c r="F711" s="294" t="s">
        <v>7845</v>
      </c>
      <c r="G711" s="294" t="s">
        <v>114</v>
      </c>
      <c r="H711" s="300" t="s">
        <v>223</v>
      </c>
      <c r="I711" s="294"/>
      <c r="J711" s="294" t="s">
        <v>7846</v>
      </c>
      <c r="K711" s="294" t="s">
        <v>7847</v>
      </c>
      <c r="L711" s="295"/>
      <c r="M711" s="294" t="s">
        <v>4652</v>
      </c>
      <c r="N711" s="295" t="b">
        <f>IF(AND(G711:G713=DATOS!C$9,H711:H713=DATOS!B$4),ROW(G711:G713))</f>
        <v>0</v>
      </c>
      <c r="O711" s="296"/>
      <c r="P711" s="297"/>
      <c r="Q711" s="297"/>
      <c r="R711" s="297"/>
      <c r="S711" s="297"/>
      <c r="T711" s="297"/>
      <c r="U711" s="297"/>
      <c r="V711" s="297"/>
      <c r="W711" s="297"/>
      <c r="X711" s="297"/>
      <c r="Y711" s="297"/>
      <c r="Z711" s="297"/>
      <c r="AA711" s="297"/>
      <c r="AB711" s="297"/>
    </row>
    <row r="712" spans="1:28" ht="12.75">
      <c r="A712" s="298" t="s">
        <v>6515</v>
      </c>
      <c r="B712" s="294" t="s">
        <v>6516</v>
      </c>
      <c r="C712" s="45" t="s">
        <v>4716</v>
      </c>
      <c r="D712" s="45" t="s">
        <v>4647</v>
      </c>
      <c r="E712" s="299">
        <v>43187</v>
      </c>
      <c r="F712" s="294" t="s">
        <v>1259</v>
      </c>
      <c r="G712" s="294" t="s">
        <v>362</v>
      </c>
      <c r="H712" s="300" t="s">
        <v>223</v>
      </c>
      <c r="I712" s="294"/>
      <c r="J712" s="294" t="s">
        <v>7849</v>
      </c>
      <c r="K712" s="294" t="s">
        <v>7850</v>
      </c>
      <c r="L712" s="295"/>
      <c r="M712" s="294" t="s">
        <v>4652</v>
      </c>
      <c r="N712" s="295" t="b">
        <f>IF(AND(G712:G714=DATOS!C$9,H712:H714=DATOS!B$4),ROW(G712:G714))</f>
        <v>0</v>
      </c>
      <c r="O712" s="296"/>
      <c r="P712" s="297"/>
      <c r="Q712" s="297"/>
      <c r="R712" s="297"/>
      <c r="S712" s="297"/>
      <c r="T712" s="297"/>
      <c r="U712" s="297"/>
      <c r="V712" s="297"/>
      <c r="W712" s="297"/>
      <c r="X712" s="297"/>
      <c r="Y712" s="297"/>
      <c r="Z712" s="297"/>
      <c r="AA712" s="297"/>
      <c r="AB712" s="297"/>
    </row>
    <row r="713" spans="1:28" ht="12.75">
      <c r="A713" s="298" t="s">
        <v>7852</v>
      </c>
      <c r="B713" s="294" t="s">
        <v>7854</v>
      </c>
      <c r="C713" s="45" t="s">
        <v>701</v>
      </c>
      <c r="D713" s="45" t="s">
        <v>4647</v>
      </c>
      <c r="E713" s="299">
        <v>43187</v>
      </c>
      <c r="F713" s="294" t="s">
        <v>7452</v>
      </c>
      <c r="G713" s="294" t="s">
        <v>114</v>
      </c>
      <c r="H713" s="300" t="s">
        <v>223</v>
      </c>
      <c r="I713" s="294"/>
      <c r="J713" s="294" t="s">
        <v>7855</v>
      </c>
      <c r="K713" s="294" t="s">
        <v>7856</v>
      </c>
      <c r="L713" s="295"/>
      <c r="M713" s="295"/>
      <c r="N713" s="295" t="b">
        <f>IF(AND(G713:G715=DATOS!C$9,H713:H715=DATOS!B$4),ROW(G713:G715))</f>
        <v>0</v>
      </c>
      <c r="O713" s="296"/>
      <c r="P713" s="297"/>
      <c r="Q713" s="297"/>
      <c r="R713" s="297"/>
      <c r="S713" s="297"/>
      <c r="T713" s="297"/>
      <c r="U713" s="297"/>
      <c r="V713" s="297"/>
      <c r="W713" s="297"/>
      <c r="X713" s="297"/>
      <c r="Y713" s="297"/>
      <c r="Z713" s="297"/>
      <c r="AA713" s="297"/>
      <c r="AB713" s="297"/>
    </row>
    <row r="714" spans="1:28" ht="12.75">
      <c r="A714" s="298" t="s">
        <v>6817</v>
      </c>
      <c r="B714" s="184" t="s">
        <v>5055</v>
      </c>
      <c r="C714" s="45" t="s">
        <v>216</v>
      </c>
      <c r="D714" s="45" t="s">
        <v>6964</v>
      </c>
      <c r="E714" s="299">
        <v>43187</v>
      </c>
      <c r="F714" s="294" t="s">
        <v>4710</v>
      </c>
      <c r="G714" s="294" t="s">
        <v>114</v>
      </c>
      <c r="H714" s="300" t="s">
        <v>223</v>
      </c>
      <c r="I714" s="294" t="s">
        <v>226</v>
      </c>
      <c r="J714" s="295"/>
      <c r="K714" s="294" t="s">
        <v>7857</v>
      </c>
      <c r="L714" s="295"/>
      <c r="M714" s="294" t="s">
        <v>6957</v>
      </c>
      <c r="N714" s="295" t="b">
        <f>IF(AND(G714:G716=DATOS!C$9,H714:H716=DATOS!B$4),ROW(G714:G716))</f>
        <v>0</v>
      </c>
      <c r="O714" s="296"/>
      <c r="P714" s="297"/>
      <c r="Q714" s="297"/>
      <c r="R714" s="297"/>
      <c r="S714" s="297"/>
      <c r="T714" s="297"/>
      <c r="U714" s="297"/>
      <c r="V714" s="297"/>
      <c r="W714" s="297"/>
      <c r="X714" s="297"/>
      <c r="Y714" s="297"/>
      <c r="Z714" s="297"/>
      <c r="AA714" s="297"/>
      <c r="AB714" s="297"/>
    </row>
    <row r="715" spans="1:28" ht="12.75">
      <c r="A715" s="298" t="s">
        <v>5679</v>
      </c>
      <c r="B715" s="294" t="s">
        <v>5632</v>
      </c>
      <c r="C715" s="45" t="s">
        <v>263</v>
      </c>
      <c r="D715" s="45" t="s">
        <v>6964</v>
      </c>
      <c r="E715" s="299">
        <v>43187</v>
      </c>
      <c r="F715" s="294" t="s">
        <v>1301</v>
      </c>
      <c r="G715" s="294" t="s">
        <v>271</v>
      </c>
      <c r="H715" s="300" t="s">
        <v>223</v>
      </c>
      <c r="I715" s="294" t="s">
        <v>226</v>
      </c>
      <c r="J715" s="295"/>
      <c r="K715" s="294" t="s">
        <v>7862</v>
      </c>
      <c r="L715" s="295"/>
      <c r="M715" s="294" t="s">
        <v>6957</v>
      </c>
      <c r="N715" s="295" t="b">
        <f>IF(AND(G715:G717=DATOS!C$9,H715:H717=DATOS!B$4),ROW(G715:G717))</f>
        <v>0</v>
      </c>
      <c r="O715" s="296"/>
      <c r="P715" s="297"/>
      <c r="Q715" s="297"/>
      <c r="R715" s="297"/>
      <c r="S715" s="297"/>
      <c r="T715" s="297"/>
      <c r="U715" s="297"/>
      <c r="V715" s="297"/>
      <c r="W715" s="297"/>
      <c r="X715" s="297"/>
      <c r="Y715" s="297"/>
      <c r="Z715" s="297"/>
      <c r="AA715" s="297"/>
      <c r="AB715" s="297"/>
    </row>
    <row r="716" spans="1:28" ht="12.75">
      <c r="A716" s="298" t="s">
        <v>7863</v>
      </c>
      <c r="B716" s="294" t="s">
        <v>7202</v>
      </c>
      <c r="C716" s="45" t="s">
        <v>701</v>
      </c>
      <c r="D716" s="45" t="s">
        <v>6964</v>
      </c>
      <c r="E716" s="299">
        <v>43187</v>
      </c>
      <c r="F716" s="294" t="s">
        <v>5163</v>
      </c>
      <c r="G716" s="294" t="s">
        <v>222</v>
      </c>
      <c r="H716" s="300" t="s">
        <v>223</v>
      </c>
      <c r="I716" s="294" t="s">
        <v>226</v>
      </c>
      <c r="J716" s="295"/>
      <c r="K716" s="294" t="s">
        <v>7865</v>
      </c>
      <c r="L716" s="295"/>
      <c r="M716" s="294" t="s">
        <v>6957</v>
      </c>
      <c r="N716" s="295" t="b">
        <f>IF(AND(G716:G718=DATOS!C$9,H716:H718=DATOS!B$4),ROW(G716:G718))</f>
        <v>0</v>
      </c>
      <c r="O716" s="296"/>
      <c r="P716" s="297"/>
      <c r="Q716" s="297"/>
      <c r="R716" s="297"/>
      <c r="S716" s="297"/>
      <c r="T716" s="297"/>
      <c r="U716" s="297"/>
      <c r="V716" s="297"/>
      <c r="W716" s="297"/>
      <c r="X716" s="297"/>
      <c r="Y716" s="297"/>
      <c r="Z716" s="297"/>
      <c r="AA716" s="297"/>
      <c r="AB716" s="297"/>
    </row>
    <row r="717" spans="1:28" ht="12.75">
      <c r="A717" s="298" t="s">
        <v>7405</v>
      </c>
      <c r="B717" s="294" t="s">
        <v>5680</v>
      </c>
      <c r="C717" s="45" t="s">
        <v>5342</v>
      </c>
      <c r="D717" s="45" t="s">
        <v>6964</v>
      </c>
      <c r="E717" s="299">
        <v>43187</v>
      </c>
      <c r="F717" s="294" t="s">
        <v>1301</v>
      </c>
      <c r="G717" s="294" t="s">
        <v>114</v>
      </c>
      <c r="H717" s="300" t="s">
        <v>223</v>
      </c>
      <c r="I717" s="294"/>
      <c r="J717" s="295"/>
      <c r="K717" s="294" t="s">
        <v>7862</v>
      </c>
      <c r="L717" s="295"/>
      <c r="M717" s="294" t="s">
        <v>6957</v>
      </c>
      <c r="N717" s="295" t="b">
        <f>IF(AND(G717:G719=DATOS!C$9,H717:H719=DATOS!B$4),ROW(G717:G719))</f>
        <v>0</v>
      </c>
      <c r="O717" s="296"/>
      <c r="P717" s="297"/>
      <c r="Q717" s="297"/>
      <c r="R717" s="297"/>
      <c r="S717" s="297"/>
      <c r="T717" s="297"/>
      <c r="U717" s="297"/>
      <c r="V717" s="297"/>
      <c r="W717" s="297"/>
      <c r="X717" s="297"/>
      <c r="Y717" s="297"/>
      <c r="Z717" s="297"/>
      <c r="AA717" s="297"/>
      <c r="AB717" s="297"/>
    </row>
    <row r="718" spans="1:28" ht="12.75">
      <c r="A718" s="298" t="s">
        <v>7870</v>
      </c>
      <c r="B718" s="294" t="s">
        <v>7202</v>
      </c>
      <c r="C718" s="45" t="s">
        <v>701</v>
      </c>
      <c r="D718" s="45" t="s">
        <v>4798</v>
      </c>
      <c r="E718" s="299">
        <v>43187</v>
      </c>
      <c r="F718" s="294" t="s">
        <v>7871</v>
      </c>
      <c r="G718" s="294" t="s">
        <v>114</v>
      </c>
      <c r="H718" s="300" t="s">
        <v>223</v>
      </c>
      <c r="I718" s="294" t="s">
        <v>226</v>
      </c>
      <c r="J718" s="294" t="s">
        <v>7871</v>
      </c>
      <c r="K718" s="294" t="s">
        <v>7822</v>
      </c>
      <c r="L718" s="295"/>
      <c r="M718" s="294" t="s">
        <v>4841</v>
      </c>
      <c r="N718" s="295" t="b">
        <f>IF(AND(G718:G720=DATOS!C$9,H718:H720=DATOS!B$4),ROW(G718:G720))</f>
        <v>0</v>
      </c>
      <c r="O718" s="296"/>
      <c r="P718" s="297"/>
      <c r="Q718" s="297"/>
      <c r="R718" s="297"/>
      <c r="S718" s="297"/>
      <c r="T718" s="297"/>
      <c r="U718" s="297"/>
      <c r="V718" s="297"/>
      <c r="W718" s="297"/>
      <c r="X718" s="297"/>
      <c r="Y718" s="297"/>
      <c r="Z718" s="297"/>
      <c r="AA718" s="297"/>
      <c r="AB718" s="297"/>
    </row>
    <row r="719" spans="1:28" ht="12.75">
      <c r="A719" s="298" t="s">
        <v>7874</v>
      </c>
      <c r="B719" s="294" t="s">
        <v>7758</v>
      </c>
      <c r="C719" s="45" t="s">
        <v>414</v>
      </c>
      <c r="D719" s="45" t="s">
        <v>4798</v>
      </c>
      <c r="E719" s="299">
        <v>43187</v>
      </c>
      <c r="F719" s="294" t="s">
        <v>7871</v>
      </c>
      <c r="G719" s="294" t="s">
        <v>114</v>
      </c>
      <c r="H719" s="300" t="s">
        <v>223</v>
      </c>
      <c r="I719" s="294" t="s">
        <v>226</v>
      </c>
      <c r="J719" s="294" t="s">
        <v>7871</v>
      </c>
      <c r="K719" s="294" t="s">
        <v>7875</v>
      </c>
      <c r="L719" s="295"/>
      <c r="M719" s="294" t="s">
        <v>4841</v>
      </c>
      <c r="N719" s="295" t="b">
        <f>IF(AND(G719:G721=DATOS!C$9,H719:H721=DATOS!B$4),ROW(G719:G721))</f>
        <v>0</v>
      </c>
      <c r="O719" s="296"/>
      <c r="P719" s="297"/>
      <c r="Q719" s="297"/>
      <c r="R719" s="297"/>
      <c r="S719" s="297"/>
      <c r="T719" s="297"/>
      <c r="U719" s="297"/>
      <c r="V719" s="297"/>
      <c r="W719" s="297"/>
      <c r="X719" s="297"/>
      <c r="Y719" s="297"/>
      <c r="Z719" s="297"/>
      <c r="AA719" s="297"/>
      <c r="AB719" s="297"/>
    </row>
    <row r="720" spans="1:28" ht="12.75">
      <c r="A720" s="298" t="s">
        <v>7877</v>
      </c>
      <c r="B720" s="294" t="s">
        <v>5198</v>
      </c>
      <c r="C720" s="45" t="s">
        <v>4767</v>
      </c>
      <c r="D720" s="45" t="s">
        <v>4798</v>
      </c>
      <c r="E720" s="299">
        <v>43187</v>
      </c>
      <c r="F720" s="294" t="s">
        <v>7871</v>
      </c>
      <c r="G720" s="294" t="s">
        <v>114</v>
      </c>
      <c r="H720" s="300" t="s">
        <v>223</v>
      </c>
      <c r="I720" s="294" t="s">
        <v>226</v>
      </c>
      <c r="J720" s="294" t="s">
        <v>7871</v>
      </c>
      <c r="K720" s="294" t="s">
        <v>7879</v>
      </c>
      <c r="L720" s="295"/>
      <c r="M720" s="294" t="s">
        <v>4841</v>
      </c>
      <c r="N720" s="295" t="b">
        <f>IF(AND(G720:G722=DATOS!C$9,H720:H722=DATOS!B$4),ROW(G720:G722))</f>
        <v>0</v>
      </c>
      <c r="O720" s="296"/>
      <c r="P720" s="297"/>
      <c r="Q720" s="297"/>
      <c r="R720" s="297"/>
      <c r="S720" s="297"/>
      <c r="T720" s="297"/>
      <c r="U720" s="297"/>
      <c r="V720" s="297"/>
      <c r="W720" s="297"/>
      <c r="X720" s="297"/>
      <c r="Y720" s="297"/>
      <c r="Z720" s="297"/>
      <c r="AA720" s="297"/>
      <c r="AB720" s="297"/>
    </row>
    <row r="721" spans="1:28" ht="12.75">
      <c r="A721" s="298" t="s">
        <v>7880</v>
      </c>
      <c r="B721" s="294" t="s">
        <v>7881</v>
      </c>
      <c r="C721" s="45" t="s">
        <v>4817</v>
      </c>
      <c r="D721" s="45" t="s">
        <v>4798</v>
      </c>
      <c r="E721" s="299">
        <v>43187</v>
      </c>
      <c r="F721" s="294" t="s">
        <v>7871</v>
      </c>
      <c r="G721" s="294" t="s">
        <v>114</v>
      </c>
      <c r="H721" s="300" t="s">
        <v>118</v>
      </c>
      <c r="I721" s="294" t="s">
        <v>226</v>
      </c>
      <c r="J721" s="294" t="s">
        <v>7871</v>
      </c>
      <c r="K721" s="294" t="s">
        <v>7882</v>
      </c>
      <c r="L721" s="295"/>
      <c r="M721" s="295"/>
      <c r="N721" s="295" t="b">
        <f>IF(AND(G721:G723=DATOS!C$9,H721:H723=DATOS!B$4),ROW(G721:G723))</f>
        <v>0</v>
      </c>
      <c r="O721" s="296"/>
      <c r="P721" s="297"/>
      <c r="Q721" s="297"/>
      <c r="R721" s="297"/>
      <c r="S721" s="297"/>
      <c r="T721" s="297"/>
      <c r="U721" s="297"/>
      <c r="V721" s="297"/>
      <c r="W721" s="297"/>
      <c r="X721" s="297"/>
      <c r="Y721" s="297"/>
      <c r="Z721" s="297"/>
      <c r="AA721" s="297"/>
      <c r="AB721" s="297"/>
    </row>
    <row r="722" spans="1:28" ht="12.75">
      <c r="A722" s="298" t="s">
        <v>7392</v>
      </c>
      <c r="B722" s="294" t="s">
        <v>7282</v>
      </c>
      <c r="C722" s="45" t="s">
        <v>5086</v>
      </c>
      <c r="D722" s="45" t="s">
        <v>4798</v>
      </c>
      <c r="E722" s="299">
        <v>43187</v>
      </c>
      <c r="F722" s="294" t="s">
        <v>7871</v>
      </c>
      <c r="G722" s="294" t="s">
        <v>114</v>
      </c>
      <c r="H722" s="300" t="s">
        <v>223</v>
      </c>
      <c r="I722" s="294" t="s">
        <v>226</v>
      </c>
      <c r="J722" s="294" t="s">
        <v>7871</v>
      </c>
      <c r="K722" s="294" t="s">
        <v>7884</v>
      </c>
      <c r="L722" s="295"/>
      <c r="M722" s="294" t="s">
        <v>4841</v>
      </c>
      <c r="N722" s="295" t="b">
        <f>IF(AND(G722:G724=DATOS!C$9,H722:H724=DATOS!B$4),ROW(G722:G724))</f>
        <v>0</v>
      </c>
      <c r="O722" s="296"/>
      <c r="P722" s="297"/>
      <c r="Q722" s="297"/>
      <c r="R722" s="297"/>
      <c r="S722" s="297"/>
      <c r="T722" s="297"/>
      <c r="U722" s="297"/>
      <c r="V722" s="297"/>
      <c r="W722" s="297"/>
      <c r="X722" s="297"/>
      <c r="Y722" s="297"/>
      <c r="Z722" s="297"/>
      <c r="AA722" s="297"/>
      <c r="AB722" s="297"/>
    </row>
    <row r="723" spans="1:28" ht="12.75">
      <c r="A723" s="298" t="s">
        <v>6981</v>
      </c>
      <c r="B723" s="294" t="s">
        <v>6559</v>
      </c>
      <c r="C723" s="45" t="s">
        <v>5302</v>
      </c>
      <c r="D723" s="45" t="s">
        <v>4798</v>
      </c>
      <c r="E723" s="299">
        <v>43187</v>
      </c>
      <c r="F723" s="294" t="s">
        <v>7871</v>
      </c>
      <c r="G723" s="294" t="s">
        <v>114</v>
      </c>
      <c r="H723" s="300" t="s">
        <v>223</v>
      </c>
      <c r="I723" s="294" t="s">
        <v>226</v>
      </c>
      <c r="J723" s="294" t="s">
        <v>7871</v>
      </c>
      <c r="K723" s="294" t="s">
        <v>7822</v>
      </c>
      <c r="L723" s="295"/>
      <c r="M723" s="294" t="s">
        <v>4841</v>
      </c>
      <c r="N723" s="295" t="b">
        <f>IF(AND(G723:G725=DATOS!C$9,H723:H725=DATOS!B$4),ROW(G723:G725))</f>
        <v>0</v>
      </c>
      <c r="O723" s="296"/>
      <c r="P723" s="297"/>
      <c r="Q723" s="297"/>
      <c r="R723" s="297"/>
      <c r="S723" s="297"/>
      <c r="T723" s="297"/>
      <c r="U723" s="297"/>
      <c r="V723" s="297"/>
      <c r="W723" s="297"/>
      <c r="X723" s="297"/>
      <c r="Y723" s="297"/>
      <c r="Z723" s="297"/>
      <c r="AA723" s="297"/>
      <c r="AB723" s="297"/>
    </row>
    <row r="724" spans="1:28" ht="12.75">
      <c r="A724" s="298" t="s">
        <v>6401</v>
      </c>
      <c r="B724" s="294" t="s">
        <v>6402</v>
      </c>
      <c r="C724" s="45" t="s">
        <v>414</v>
      </c>
      <c r="D724" s="45" t="s">
        <v>4798</v>
      </c>
      <c r="E724" s="299">
        <v>43187</v>
      </c>
      <c r="F724" s="294" t="s">
        <v>7871</v>
      </c>
      <c r="G724" s="294" t="s">
        <v>114</v>
      </c>
      <c r="H724" s="300" t="s">
        <v>118</v>
      </c>
      <c r="I724" s="294" t="s">
        <v>226</v>
      </c>
      <c r="J724" s="294" t="s">
        <v>7871</v>
      </c>
      <c r="K724" s="295"/>
      <c r="L724" s="295"/>
      <c r="M724" s="295"/>
      <c r="N724" s="295" t="b">
        <f>IF(AND(G724:G726=DATOS!C$9,H724:H726=DATOS!B$4),ROW(G724:G726))</f>
        <v>0</v>
      </c>
      <c r="O724" s="296"/>
      <c r="P724" s="297"/>
      <c r="Q724" s="297"/>
      <c r="R724" s="297"/>
      <c r="S724" s="297"/>
      <c r="T724" s="297"/>
      <c r="U724" s="297"/>
      <c r="V724" s="297"/>
      <c r="W724" s="297"/>
      <c r="X724" s="297"/>
      <c r="Y724" s="297"/>
      <c r="Z724" s="297"/>
      <c r="AA724" s="297"/>
      <c r="AB724" s="297"/>
    </row>
    <row r="725" spans="1:28" ht="12.75">
      <c r="A725" s="298" t="s">
        <v>5075</v>
      </c>
      <c r="B725" s="294" t="s">
        <v>4938</v>
      </c>
      <c r="C725" s="45" t="s">
        <v>701</v>
      </c>
      <c r="D725" s="45" t="s">
        <v>4798</v>
      </c>
      <c r="E725" s="299">
        <v>43187</v>
      </c>
      <c r="F725" s="294" t="s">
        <v>7889</v>
      </c>
      <c r="G725" s="294" t="s">
        <v>114</v>
      </c>
      <c r="H725" s="300" t="s">
        <v>223</v>
      </c>
      <c r="I725" s="294" t="s">
        <v>226</v>
      </c>
      <c r="J725" s="294" t="s">
        <v>7871</v>
      </c>
      <c r="K725" s="294" t="s">
        <v>7890</v>
      </c>
      <c r="L725" s="295"/>
      <c r="M725" s="294" t="s">
        <v>4841</v>
      </c>
      <c r="N725" s="295" t="b">
        <f>IF(AND(G725:G727=DATOS!C$9,H725:H727=DATOS!B$4),ROW(G725:G727))</f>
        <v>0</v>
      </c>
      <c r="O725" s="296"/>
      <c r="P725" s="297"/>
      <c r="Q725" s="297"/>
      <c r="R725" s="297"/>
      <c r="S725" s="297"/>
      <c r="T725" s="297"/>
      <c r="U725" s="297"/>
      <c r="V725" s="297"/>
      <c r="W725" s="297"/>
      <c r="X725" s="297"/>
      <c r="Y725" s="297"/>
      <c r="Z725" s="297"/>
      <c r="AA725" s="297"/>
      <c r="AB725" s="297"/>
    </row>
    <row r="726" spans="1:28" ht="12.75">
      <c r="A726" s="298" t="s">
        <v>678</v>
      </c>
      <c r="B726" s="294" t="s">
        <v>5506</v>
      </c>
      <c r="C726" s="45" t="s">
        <v>624</v>
      </c>
      <c r="D726" s="45" t="s">
        <v>4798</v>
      </c>
      <c r="E726" s="299">
        <v>43187</v>
      </c>
      <c r="F726" s="294" t="s">
        <v>4768</v>
      </c>
      <c r="G726" s="294" t="s">
        <v>271</v>
      </c>
      <c r="H726" s="300" t="s">
        <v>223</v>
      </c>
      <c r="I726" s="294" t="s">
        <v>226</v>
      </c>
      <c r="J726" s="294" t="s">
        <v>4768</v>
      </c>
      <c r="K726" s="294" t="s">
        <v>7892</v>
      </c>
      <c r="L726" s="295"/>
      <c r="M726" s="294" t="s">
        <v>4841</v>
      </c>
      <c r="N726" s="295" t="b">
        <f>IF(AND(G726:G728=DATOS!C$9,H726:H728=DATOS!B$4),ROW(G726:G728))</f>
        <v>0</v>
      </c>
      <c r="O726" s="296"/>
      <c r="P726" s="297"/>
      <c r="Q726" s="297"/>
      <c r="R726" s="297"/>
      <c r="S726" s="297"/>
      <c r="T726" s="297"/>
      <c r="U726" s="297"/>
      <c r="V726" s="297"/>
      <c r="W726" s="297"/>
      <c r="X726" s="297"/>
      <c r="Y726" s="297"/>
      <c r="Z726" s="297"/>
      <c r="AA726" s="297"/>
      <c r="AB726" s="297"/>
    </row>
    <row r="727" spans="1:28" ht="12.75">
      <c r="A727" s="298" t="s">
        <v>7895</v>
      </c>
      <c r="B727" s="294" t="s">
        <v>5390</v>
      </c>
      <c r="C727" s="45" t="s">
        <v>414</v>
      </c>
      <c r="D727" s="45" t="s">
        <v>4798</v>
      </c>
      <c r="E727" s="299">
        <v>43187</v>
      </c>
      <c r="F727" s="294" t="s">
        <v>7889</v>
      </c>
      <c r="G727" s="294" t="s">
        <v>114</v>
      </c>
      <c r="H727" s="300" t="s">
        <v>223</v>
      </c>
      <c r="I727" s="294" t="s">
        <v>226</v>
      </c>
      <c r="J727" s="294" t="s">
        <v>7896</v>
      </c>
      <c r="K727" s="294" t="s">
        <v>7897</v>
      </c>
      <c r="L727" s="295"/>
      <c r="M727" s="294" t="s">
        <v>4841</v>
      </c>
      <c r="N727" s="295" t="b">
        <f>IF(AND(G727:G729=DATOS!C$9,H727:H729=DATOS!B$4),ROW(G727:G729))</f>
        <v>0</v>
      </c>
      <c r="O727" s="296"/>
      <c r="P727" s="297"/>
      <c r="Q727" s="297"/>
      <c r="R727" s="297"/>
      <c r="S727" s="297"/>
      <c r="T727" s="297"/>
      <c r="U727" s="297"/>
      <c r="V727" s="297"/>
      <c r="W727" s="297"/>
      <c r="X727" s="297"/>
      <c r="Y727" s="297"/>
      <c r="Z727" s="297"/>
      <c r="AA727" s="297"/>
      <c r="AB727" s="297"/>
    </row>
    <row r="728" spans="1:28" ht="12.75">
      <c r="A728" s="298" t="s">
        <v>7898</v>
      </c>
      <c r="B728" s="294" t="s">
        <v>7899</v>
      </c>
      <c r="C728" s="45" t="s">
        <v>414</v>
      </c>
      <c r="D728" s="45" t="s">
        <v>4798</v>
      </c>
      <c r="E728" s="299">
        <v>43187</v>
      </c>
      <c r="F728" s="294" t="s">
        <v>7889</v>
      </c>
      <c r="G728" s="294" t="s">
        <v>114</v>
      </c>
      <c r="H728" s="300" t="s">
        <v>118</v>
      </c>
      <c r="I728" s="294" t="s">
        <v>226</v>
      </c>
      <c r="J728" s="295"/>
      <c r="K728" s="295"/>
      <c r="L728" s="295"/>
      <c r="M728" s="295"/>
      <c r="N728" s="295" t="b">
        <f>IF(AND(G728:G730=DATOS!C$9,H728:H730=DATOS!B$4),ROW(G728:G730))</f>
        <v>0</v>
      </c>
      <c r="O728" s="296"/>
      <c r="P728" s="297"/>
      <c r="Q728" s="297"/>
      <c r="R728" s="297"/>
      <c r="S728" s="297"/>
      <c r="T728" s="297"/>
      <c r="U728" s="297"/>
      <c r="V728" s="297"/>
      <c r="W728" s="297"/>
      <c r="X728" s="297"/>
      <c r="Y728" s="297"/>
      <c r="Z728" s="297"/>
      <c r="AA728" s="297"/>
      <c r="AB728" s="297"/>
    </row>
    <row r="729" spans="1:28" ht="12.75">
      <c r="A729" s="298" t="s">
        <v>6577</v>
      </c>
      <c r="B729" s="294" t="s">
        <v>6578</v>
      </c>
      <c r="C729" s="45" t="s">
        <v>4491</v>
      </c>
      <c r="D729" s="45" t="s">
        <v>4798</v>
      </c>
      <c r="E729" s="299">
        <v>43187</v>
      </c>
      <c r="F729" s="294" t="s">
        <v>7901</v>
      </c>
      <c r="G729" s="294" t="s">
        <v>114</v>
      </c>
      <c r="H729" s="300" t="s">
        <v>118</v>
      </c>
      <c r="I729" s="294"/>
      <c r="J729" s="295"/>
      <c r="K729" s="295"/>
      <c r="L729" s="295"/>
      <c r="M729" s="295"/>
      <c r="N729" s="295" t="b">
        <f>IF(AND(G729:G731=DATOS!C$9,H729:H731=DATOS!B$4),ROW(G729:G731))</f>
        <v>0</v>
      </c>
      <c r="O729" s="296"/>
      <c r="P729" s="297"/>
      <c r="Q729" s="297"/>
      <c r="R729" s="297"/>
      <c r="S729" s="297"/>
      <c r="T729" s="297"/>
      <c r="U729" s="297"/>
      <c r="V729" s="297"/>
      <c r="W729" s="297"/>
      <c r="X729" s="297"/>
      <c r="Y729" s="297"/>
      <c r="Z729" s="297"/>
      <c r="AA729" s="297"/>
      <c r="AB729" s="297"/>
    </row>
    <row r="730" spans="1:28" ht="12.75">
      <c r="A730" s="298" t="s">
        <v>7895</v>
      </c>
      <c r="B730" s="294" t="s">
        <v>5390</v>
      </c>
      <c r="C730" s="45" t="s">
        <v>414</v>
      </c>
      <c r="D730" s="45" t="s">
        <v>4735</v>
      </c>
      <c r="E730" s="299">
        <v>43188</v>
      </c>
      <c r="F730" s="295"/>
      <c r="G730" s="294" t="s">
        <v>222</v>
      </c>
      <c r="H730" s="300" t="s">
        <v>223</v>
      </c>
      <c r="I730" s="294" t="s">
        <v>226</v>
      </c>
      <c r="J730" s="294" t="s">
        <v>7903</v>
      </c>
      <c r="K730" s="294" t="s">
        <v>7904</v>
      </c>
      <c r="L730" s="295"/>
      <c r="M730" s="294" t="s">
        <v>7780</v>
      </c>
      <c r="N730" s="295" t="b">
        <f>IF(AND(G730:G732=DATOS!C$9,H730:H732=DATOS!B$4),ROW(G730:G732))</f>
        <v>0</v>
      </c>
      <c r="O730" s="296"/>
      <c r="P730" s="297"/>
      <c r="Q730" s="297"/>
      <c r="R730" s="297"/>
      <c r="S730" s="297"/>
      <c r="T730" s="297"/>
      <c r="U730" s="297"/>
      <c r="V730" s="297"/>
      <c r="W730" s="297"/>
      <c r="X730" s="297"/>
      <c r="Y730" s="297"/>
      <c r="Z730" s="297"/>
      <c r="AA730" s="297"/>
      <c r="AB730" s="297"/>
    </row>
    <row r="731" spans="1:28" ht="12.75">
      <c r="A731" s="298" t="s">
        <v>4855</v>
      </c>
      <c r="B731" s="294" t="s">
        <v>4856</v>
      </c>
      <c r="C731" s="45" t="s">
        <v>216</v>
      </c>
      <c r="D731" s="45" t="s">
        <v>4735</v>
      </c>
      <c r="E731" s="299">
        <v>43188</v>
      </c>
      <c r="F731" s="294" t="s">
        <v>7907</v>
      </c>
      <c r="G731" s="294" t="s">
        <v>271</v>
      </c>
      <c r="H731" s="300" t="s">
        <v>223</v>
      </c>
      <c r="I731" s="294" t="s">
        <v>226</v>
      </c>
      <c r="J731" s="294" t="s">
        <v>4780</v>
      </c>
      <c r="K731" s="294" t="s">
        <v>7908</v>
      </c>
      <c r="L731" s="295"/>
      <c r="M731" s="294" t="s">
        <v>4743</v>
      </c>
      <c r="N731" s="295" t="b">
        <f>IF(AND(G731:G733=DATOS!C$9,H731:H733=DATOS!B$4),ROW(G731:G733))</f>
        <v>0</v>
      </c>
      <c r="O731" s="296"/>
      <c r="P731" s="297"/>
      <c r="Q731" s="297"/>
      <c r="R731" s="297"/>
      <c r="S731" s="297"/>
      <c r="T731" s="297"/>
      <c r="U731" s="297"/>
      <c r="V731" s="297"/>
      <c r="W731" s="297"/>
      <c r="X731" s="297"/>
      <c r="Y731" s="297"/>
      <c r="Z731" s="297"/>
      <c r="AA731" s="297"/>
      <c r="AB731" s="297"/>
    </row>
    <row r="732" spans="1:28" ht="12.75">
      <c r="A732" s="320" t="s">
        <v>7275</v>
      </c>
      <c r="B732" s="294" t="s">
        <v>7276</v>
      </c>
      <c r="C732" s="45" t="s">
        <v>216</v>
      </c>
      <c r="D732" s="45" t="s">
        <v>4647</v>
      </c>
      <c r="E732" s="299">
        <v>43188</v>
      </c>
      <c r="F732" s="294" t="s">
        <v>4736</v>
      </c>
      <c r="G732" s="294" t="s">
        <v>222</v>
      </c>
      <c r="H732" s="300" t="s">
        <v>223</v>
      </c>
      <c r="I732" s="294"/>
      <c r="J732" s="294" t="s">
        <v>7909</v>
      </c>
      <c r="K732" s="294" t="s">
        <v>7910</v>
      </c>
      <c r="L732" s="295"/>
      <c r="M732" s="295"/>
      <c r="N732" s="295" t="b">
        <f>IF(AND(G732:G734=DATOS!C$9,H732:H734=DATOS!B$4),ROW(G732:G734))</f>
        <v>0</v>
      </c>
      <c r="O732" s="296"/>
      <c r="P732" s="297"/>
      <c r="Q732" s="297"/>
      <c r="R732" s="297"/>
      <c r="S732" s="297"/>
      <c r="T732" s="297"/>
      <c r="U732" s="297"/>
      <c r="V732" s="297"/>
      <c r="W732" s="297"/>
      <c r="X732" s="297"/>
      <c r="Y732" s="297"/>
      <c r="Z732" s="297"/>
      <c r="AA732" s="297"/>
      <c r="AB732" s="297"/>
    </row>
    <row r="733" spans="1:28" ht="12.75">
      <c r="A733" s="298" t="s">
        <v>7911</v>
      </c>
      <c r="B733" s="294" t="s">
        <v>7854</v>
      </c>
      <c r="C733" s="45" t="s">
        <v>701</v>
      </c>
      <c r="D733" s="45" t="s">
        <v>4647</v>
      </c>
      <c r="E733" s="299">
        <v>43188</v>
      </c>
      <c r="F733" s="294" t="s">
        <v>2521</v>
      </c>
      <c r="G733" s="294" t="s">
        <v>114</v>
      </c>
      <c r="H733" s="300" t="s">
        <v>223</v>
      </c>
      <c r="I733" s="294"/>
      <c r="J733" s="294" t="s">
        <v>5094</v>
      </c>
      <c r="K733" s="294" t="s">
        <v>7914</v>
      </c>
      <c r="L733" s="295"/>
      <c r="M733" s="294" t="s">
        <v>4652</v>
      </c>
      <c r="N733" s="295" t="b">
        <f>IF(AND(G733:G735=DATOS!C$9,H733:H735=DATOS!B$4),ROW(G733:G735))</f>
        <v>0</v>
      </c>
      <c r="O733" s="296"/>
      <c r="P733" s="297"/>
      <c r="Q733" s="297"/>
      <c r="R733" s="297"/>
      <c r="S733" s="297"/>
      <c r="T733" s="297"/>
      <c r="U733" s="297"/>
      <c r="V733" s="297"/>
      <c r="W733" s="297"/>
      <c r="X733" s="297"/>
      <c r="Y733" s="297"/>
      <c r="Z733" s="297"/>
      <c r="AA733" s="297"/>
      <c r="AB733" s="297"/>
    </row>
    <row r="734" spans="1:28" ht="12.75">
      <c r="A734" s="298" t="s">
        <v>7916</v>
      </c>
      <c r="B734" s="184" t="s">
        <v>7202</v>
      </c>
      <c r="C734" s="45" t="s">
        <v>701</v>
      </c>
      <c r="D734" s="45" t="s">
        <v>4647</v>
      </c>
      <c r="E734" s="299">
        <v>43188</v>
      </c>
      <c r="F734" s="294" t="s">
        <v>6176</v>
      </c>
      <c r="G734" s="294" t="s">
        <v>362</v>
      </c>
      <c r="H734" s="300" t="s">
        <v>223</v>
      </c>
      <c r="I734" s="294"/>
      <c r="J734" s="294" t="s">
        <v>7917</v>
      </c>
      <c r="K734" s="294" t="s">
        <v>7918</v>
      </c>
      <c r="L734" s="295"/>
      <c r="M734" s="295"/>
      <c r="N734" s="295" t="b">
        <f>IF(AND(G734:G736=DATOS!C$9,H734:H736=DATOS!B$4),ROW(G734:G736))</f>
        <v>0</v>
      </c>
      <c r="O734" s="296"/>
      <c r="P734" s="297"/>
      <c r="Q734" s="297"/>
      <c r="R734" s="297"/>
      <c r="S734" s="297"/>
      <c r="T734" s="297"/>
      <c r="U734" s="297"/>
      <c r="V734" s="297"/>
      <c r="W734" s="297"/>
      <c r="X734" s="297"/>
      <c r="Y734" s="297"/>
      <c r="Z734" s="297"/>
      <c r="AA734" s="297"/>
      <c r="AB734" s="297"/>
    </row>
    <row r="735" spans="1:28" ht="12.75">
      <c r="A735" s="298" t="s">
        <v>7483</v>
      </c>
      <c r="B735" s="294" t="s">
        <v>7484</v>
      </c>
      <c r="C735" s="45" t="s">
        <v>478</v>
      </c>
      <c r="D735" s="45" t="s">
        <v>4647</v>
      </c>
      <c r="E735" s="299">
        <v>43188</v>
      </c>
      <c r="F735" s="294" t="s">
        <v>1301</v>
      </c>
      <c r="G735" s="294" t="s">
        <v>271</v>
      </c>
      <c r="H735" s="300" t="s">
        <v>223</v>
      </c>
      <c r="I735" s="294"/>
      <c r="J735" s="294" t="s">
        <v>6943</v>
      </c>
      <c r="K735" s="294" t="s">
        <v>7920</v>
      </c>
      <c r="L735" s="295"/>
      <c r="M735" s="294" t="s">
        <v>4652</v>
      </c>
      <c r="N735" s="295" t="b">
        <f>IF(AND(G735:G737=DATOS!C$9,H735:H737=DATOS!B$4),ROW(G735:G737))</f>
        <v>0</v>
      </c>
      <c r="O735" s="296"/>
      <c r="P735" s="297"/>
      <c r="Q735" s="297"/>
      <c r="R735" s="297"/>
      <c r="S735" s="297"/>
      <c r="T735" s="297"/>
      <c r="U735" s="297"/>
      <c r="V735" s="297"/>
      <c r="W735" s="297"/>
      <c r="X735" s="297"/>
      <c r="Y735" s="297"/>
      <c r="Z735" s="297"/>
      <c r="AA735" s="297"/>
      <c r="AB735" s="297"/>
    </row>
    <row r="736" spans="1:28" ht="12.75">
      <c r="A736" s="298" t="s">
        <v>7921</v>
      </c>
      <c r="B736" s="294" t="s">
        <v>7922</v>
      </c>
      <c r="C736" s="45" t="s">
        <v>624</v>
      </c>
      <c r="D736" s="45" t="s">
        <v>4647</v>
      </c>
      <c r="E736" s="299">
        <v>43188</v>
      </c>
      <c r="F736" s="294" t="s">
        <v>5163</v>
      </c>
      <c r="G736" s="294" t="s">
        <v>222</v>
      </c>
      <c r="H736" s="300" t="s">
        <v>223</v>
      </c>
      <c r="I736" s="294"/>
      <c r="J736" s="294" t="s">
        <v>5178</v>
      </c>
      <c r="K736" s="294" t="s">
        <v>7924</v>
      </c>
      <c r="L736" s="295"/>
      <c r="M736" s="294" t="s">
        <v>4652</v>
      </c>
      <c r="N736" s="295" t="b">
        <f>IF(AND(G736:G738=DATOS!C$9,H736:H738=DATOS!B$4),ROW(G736:G738))</f>
        <v>0</v>
      </c>
      <c r="O736" s="296"/>
      <c r="P736" s="297"/>
      <c r="Q736" s="297"/>
      <c r="R736" s="297"/>
      <c r="S736" s="297"/>
      <c r="T736" s="297"/>
      <c r="U736" s="297"/>
      <c r="V736" s="297"/>
      <c r="W736" s="297"/>
      <c r="X736" s="297"/>
      <c r="Y736" s="297"/>
      <c r="Z736" s="297"/>
      <c r="AA736" s="297"/>
      <c r="AB736" s="297"/>
    </row>
    <row r="737" spans="1:28" ht="12.75">
      <c r="A737" s="298" t="s">
        <v>6990</v>
      </c>
      <c r="B737" s="184" t="s">
        <v>6991</v>
      </c>
      <c r="C737" s="45" t="s">
        <v>6987</v>
      </c>
      <c r="D737" s="45" t="s">
        <v>4647</v>
      </c>
      <c r="E737" s="299">
        <v>43188</v>
      </c>
      <c r="F737" s="294" t="s">
        <v>2521</v>
      </c>
      <c r="G737" s="294" t="s">
        <v>114</v>
      </c>
      <c r="H737" s="300" t="s">
        <v>223</v>
      </c>
      <c r="I737" s="294"/>
      <c r="J737" s="294" t="s">
        <v>5178</v>
      </c>
      <c r="K737" s="294" t="s">
        <v>7927</v>
      </c>
      <c r="L737" s="295"/>
      <c r="M737" s="294" t="s">
        <v>4652</v>
      </c>
      <c r="N737" s="295" t="b">
        <f>IF(AND(G737:G739=DATOS!C$9,H737:H739=DATOS!B$4),ROW(G737:G739))</f>
        <v>0</v>
      </c>
      <c r="O737" s="296"/>
      <c r="P737" s="297"/>
      <c r="Q737" s="297"/>
      <c r="R737" s="297"/>
      <c r="S737" s="297"/>
      <c r="T737" s="297"/>
      <c r="U737" s="297"/>
      <c r="V737" s="297"/>
      <c r="W737" s="297"/>
      <c r="X737" s="297"/>
      <c r="Y737" s="297"/>
      <c r="Z737" s="297"/>
      <c r="AA737" s="297"/>
      <c r="AB737" s="297"/>
    </row>
    <row r="738" spans="1:28" ht="12.75">
      <c r="A738" s="298" t="s">
        <v>7874</v>
      </c>
      <c r="B738" s="294" t="s">
        <v>7758</v>
      </c>
      <c r="C738" s="45" t="s">
        <v>414</v>
      </c>
      <c r="D738" s="45" t="s">
        <v>4798</v>
      </c>
      <c r="E738" s="299">
        <v>43188</v>
      </c>
      <c r="F738" s="294" t="s">
        <v>7930</v>
      </c>
      <c r="G738" s="294" t="s">
        <v>114</v>
      </c>
      <c r="H738" s="300" t="s">
        <v>223</v>
      </c>
      <c r="I738" s="294" t="s">
        <v>226</v>
      </c>
      <c r="J738" s="294" t="s">
        <v>7931</v>
      </c>
      <c r="K738" s="294" t="s">
        <v>7760</v>
      </c>
      <c r="L738" s="295"/>
      <c r="M738" s="294" t="s">
        <v>4841</v>
      </c>
      <c r="N738" s="295" t="b">
        <f>IF(AND(G738:G740=DATOS!C$9,H738:H740=DATOS!B$4),ROW(G738:G740))</f>
        <v>0</v>
      </c>
      <c r="O738" s="296"/>
      <c r="P738" s="297"/>
      <c r="Q738" s="297"/>
      <c r="R738" s="297"/>
      <c r="S738" s="297"/>
      <c r="T738" s="297"/>
      <c r="U738" s="297"/>
      <c r="V738" s="297"/>
      <c r="W738" s="297"/>
      <c r="X738" s="297"/>
      <c r="Y738" s="297"/>
      <c r="Z738" s="297"/>
      <c r="AA738" s="297"/>
      <c r="AB738" s="297"/>
    </row>
    <row r="739" spans="1:28" ht="12.75">
      <c r="A739" s="298" t="s">
        <v>7707</v>
      </c>
      <c r="B739" s="294" t="s">
        <v>7679</v>
      </c>
      <c r="C739" s="45" t="s">
        <v>414</v>
      </c>
      <c r="D739" s="45" t="s">
        <v>4798</v>
      </c>
      <c r="E739" s="299">
        <v>43188</v>
      </c>
      <c r="F739" s="294" t="s">
        <v>7930</v>
      </c>
      <c r="G739" s="294" t="s">
        <v>114</v>
      </c>
      <c r="H739" s="300" t="s">
        <v>223</v>
      </c>
      <c r="I739" s="294" t="s">
        <v>226</v>
      </c>
      <c r="J739" s="294" t="s">
        <v>7931</v>
      </c>
      <c r="K739" s="294" t="s">
        <v>7760</v>
      </c>
      <c r="L739" s="295"/>
      <c r="M739" s="294" t="s">
        <v>4841</v>
      </c>
      <c r="N739" s="295" t="b">
        <f>IF(AND(G739:G741=DATOS!C$9,H739:H741=DATOS!B$4),ROW(G739:G741))</f>
        <v>0</v>
      </c>
      <c r="O739" s="296"/>
      <c r="P739" s="297"/>
      <c r="Q739" s="297"/>
      <c r="R739" s="297"/>
      <c r="S739" s="297"/>
      <c r="T739" s="297"/>
      <c r="U739" s="297"/>
      <c r="V739" s="297"/>
      <c r="W739" s="297"/>
      <c r="X739" s="297"/>
      <c r="Y739" s="297"/>
      <c r="Z739" s="297"/>
      <c r="AA739" s="297"/>
      <c r="AB739" s="297"/>
    </row>
    <row r="740" spans="1:28" ht="12.75">
      <c r="A740" s="298" t="s">
        <v>5887</v>
      </c>
      <c r="B740" s="294" t="s">
        <v>4646</v>
      </c>
      <c r="C740" s="45" t="s">
        <v>263</v>
      </c>
      <c r="D740" s="45" t="s">
        <v>4798</v>
      </c>
      <c r="E740" s="299">
        <v>43188</v>
      </c>
      <c r="F740" s="294" t="s">
        <v>7932</v>
      </c>
      <c r="G740" s="294" t="s">
        <v>222</v>
      </c>
      <c r="H740" s="300" t="s">
        <v>223</v>
      </c>
      <c r="I740" s="294" t="s">
        <v>226</v>
      </c>
      <c r="J740" s="294" t="s">
        <v>7933</v>
      </c>
      <c r="K740" s="294" t="s">
        <v>7934</v>
      </c>
      <c r="L740" s="295"/>
      <c r="M740" s="294" t="s">
        <v>4841</v>
      </c>
      <c r="N740" s="295" t="b">
        <f>IF(AND(G740:G742=DATOS!C$9,H740:H742=DATOS!B$4),ROW(G740:G742))</f>
        <v>0</v>
      </c>
      <c r="O740" s="296"/>
      <c r="P740" s="297"/>
      <c r="Q740" s="297"/>
      <c r="R740" s="297"/>
      <c r="S740" s="297"/>
      <c r="T740" s="297"/>
      <c r="U740" s="297"/>
      <c r="V740" s="297"/>
      <c r="W740" s="297"/>
      <c r="X740" s="297"/>
      <c r="Y740" s="297"/>
      <c r="Z740" s="297"/>
      <c r="AA740" s="297"/>
      <c r="AB740" s="297"/>
    </row>
    <row r="741" spans="1:28" ht="12.75">
      <c r="A741" s="298" t="s">
        <v>4855</v>
      </c>
      <c r="B741" s="294" t="s">
        <v>4856</v>
      </c>
      <c r="C741" s="45" t="s">
        <v>216</v>
      </c>
      <c r="D741" s="45" t="s">
        <v>4735</v>
      </c>
      <c r="E741" s="299">
        <v>43190</v>
      </c>
      <c r="F741" s="294" t="s">
        <v>7907</v>
      </c>
      <c r="G741" s="294" t="s">
        <v>271</v>
      </c>
      <c r="H741" s="300" t="s">
        <v>223</v>
      </c>
      <c r="I741" s="294" t="s">
        <v>226</v>
      </c>
      <c r="J741" s="294" t="s">
        <v>4780</v>
      </c>
      <c r="K741" s="294" t="s">
        <v>7937</v>
      </c>
      <c r="L741" s="295"/>
      <c r="M741" s="294" t="s">
        <v>4743</v>
      </c>
      <c r="N741" s="295" t="b">
        <f>IF(AND(G741:G743=DATOS!C$9,H741:H743=DATOS!B$4),ROW(G741:G743))</f>
        <v>0</v>
      </c>
      <c r="O741" s="296"/>
      <c r="P741" s="297"/>
      <c r="Q741" s="297"/>
      <c r="R741" s="297"/>
      <c r="S741" s="297"/>
      <c r="T741" s="297"/>
      <c r="U741" s="297"/>
      <c r="V741" s="297"/>
      <c r="W741" s="297"/>
      <c r="X741" s="297"/>
      <c r="Y741" s="297"/>
      <c r="Z741" s="297"/>
      <c r="AA741" s="297"/>
      <c r="AB741" s="297"/>
    </row>
    <row r="742" spans="1:28" ht="12.75">
      <c r="A742" s="330" t="s">
        <v>7940</v>
      </c>
      <c r="B742" s="366" t="s">
        <v>5590</v>
      </c>
      <c r="C742" s="45" t="s">
        <v>5232</v>
      </c>
      <c r="D742" s="45" t="s">
        <v>4647</v>
      </c>
      <c r="E742" s="299">
        <v>43190</v>
      </c>
      <c r="F742" s="366" t="s">
        <v>1259</v>
      </c>
      <c r="G742" s="294" t="s">
        <v>362</v>
      </c>
      <c r="H742" s="300" t="s">
        <v>223</v>
      </c>
      <c r="I742" s="294"/>
      <c r="J742" s="294" t="s">
        <v>7941</v>
      </c>
      <c r="K742" s="294" t="s">
        <v>7942</v>
      </c>
      <c r="L742" s="295"/>
      <c r="M742" s="294"/>
      <c r="N742" s="295" t="b">
        <f>IF(AND(G742:G744=DATOS!C$9,H742:H744=DATOS!B$4),ROW(G742:G744))</f>
        <v>0</v>
      </c>
      <c r="O742" s="296"/>
      <c r="P742" s="297"/>
      <c r="Q742" s="297"/>
      <c r="R742" s="297"/>
      <c r="S742" s="297"/>
      <c r="T742" s="297"/>
      <c r="U742" s="297"/>
      <c r="V742" s="297"/>
      <c r="W742" s="297"/>
      <c r="X742" s="297"/>
      <c r="Y742" s="297"/>
      <c r="Z742" s="297"/>
      <c r="AA742" s="297"/>
      <c r="AB742" s="297"/>
    </row>
    <row r="743" spans="1:28" ht="12.75">
      <c r="A743" s="298" t="s">
        <v>5761</v>
      </c>
      <c r="B743" s="294" t="s">
        <v>5762</v>
      </c>
      <c r="C743" s="45" t="s">
        <v>624</v>
      </c>
      <c r="D743" s="45" t="s">
        <v>4647</v>
      </c>
      <c r="E743" s="299">
        <v>43190</v>
      </c>
      <c r="F743" s="294" t="s">
        <v>7945</v>
      </c>
      <c r="G743" s="294" t="s">
        <v>114</v>
      </c>
      <c r="H743" s="300" t="s">
        <v>223</v>
      </c>
      <c r="I743" s="294"/>
      <c r="J743" s="294" t="s">
        <v>7946</v>
      </c>
      <c r="K743" s="294" t="s">
        <v>7947</v>
      </c>
      <c r="L743" s="295"/>
      <c r="M743" s="294" t="s">
        <v>4652</v>
      </c>
      <c r="N743" s="295" t="b">
        <f>IF(AND(G743:G745=DATOS!C$9,H743:H745=DATOS!B$4),ROW(G743:G745))</f>
        <v>0</v>
      </c>
      <c r="O743" s="296"/>
      <c r="P743" s="297"/>
      <c r="Q743" s="297"/>
      <c r="R743" s="297"/>
      <c r="S743" s="297"/>
      <c r="T743" s="297"/>
      <c r="U743" s="297"/>
      <c r="V743" s="297"/>
      <c r="W743" s="297"/>
      <c r="X743" s="297"/>
      <c r="Y743" s="297"/>
      <c r="Z743" s="297"/>
      <c r="AA743" s="297"/>
      <c r="AB743" s="297"/>
    </row>
    <row r="744" spans="1:28" ht="12.75">
      <c r="A744" s="298" t="s">
        <v>7949</v>
      </c>
      <c r="B744" s="294" t="s">
        <v>5321</v>
      </c>
      <c r="C744" s="45" t="s">
        <v>624</v>
      </c>
      <c r="D744" s="45" t="s">
        <v>4743</v>
      </c>
      <c r="E744" s="299">
        <v>43190</v>
      </c>
      <c r="F744" s="294" t="s">
        <v>7950</v>
      </c>
      <c r="G744" s="294" t="s">
        <v>271</v>
      </c>
      <c r="H744" s="300" t="s">
        <v>223</v>
      </c>
      <c r="I744" s="294" t="s">
        <v>226</v>
      </c>
      <c r="J744" s="294" t="s">
        <v>7952</v>
      </c>
      <c r="K744" s="294" t="s">
        <v>7953</v>
      </c>
      <c r="L744" s="295"/>
      <c r="M744" s="294" t="s">
        <v>4743</v>
      </c>
      <c r="N744" s="295" t="b">
        <f>IF(AND(G744:G746=DATOS!C$9,H744:H746=DATOS!B$4),ROW(G744:G746))</f>
        <v>0</v>
      </c>
      <c r="O744" s="296"/>
      <c r="P744" s="297"/>
      <c r="Q744" s="297"/>
      <c r="R744" s="297"/>
      <c r="S744" s="297"/>
      <c r="T744" s="297"/>
      <c r="U744" s="297"/>
      <c r="V744" s="297"/>
      <c r="W744" s="297"/>
      <c r="X744" s="297"/>
      <c r="Y744" s="297"/>
      <c r="Z744" s="297"/>
      <c r="AA744" s="297"/>
      <c r="AB744" s="297"/>
    </row>
    <row r="745" spans="1:28" ht="12.75">
      <c r="A745" s="367" t="s">
        <v>7954</v>
      </c>
      <c r="B745" s="368" t="s">
        <v>7240</v>
      </c>
      <c r="C745" s="369" t="s">
        <v>414</v>
      </c>
      <c r="D745" s="369" t="s">
        <v>4798</v>
      </c>
      <c r="E745" s="370">
        <v>43192</v>
      </c>
      <c r="F745" s="368" t="s">
        <v>7931</v>
      </c>
      <c r="G745" s="368" t="s">
        <v>114</v>
      </c>
      <c r="H745" s="371" t="s">
        <v>223</v>
      </c>
      <c r="I745" s="372" t="s">
        <v>226</v>
      </c>
      <c r="J745" s="368" t="s">
        <v>7931</v>
      </c>
      <c r="K745" s="294" t="s">
        <v>7957</v>
      </c>
      <c r="L745" s="295"/>
      <c r="M745" s="294" t="s">
        <v>4841</v>
      </c>
      <c r="N745" s="295" t="b">
        <f>IF(AND(G745:G747=DATOS!C$9,H745:H747=DATOS!B$4),ROW(G745:G747))</f>
        <v>0</v>
      </c>
      <c r="O745" s="296"/>
      <c r="P745" s="297"/>
      <c r="Q745" s="297"/>
      <c r="R745" s="297"/>
      <c r="S745" s="297"/>
      <c r="T745" s="297"/>
      <c r="U745" s="297"/>
      <c r="V745" s="297"/>
      <c r="W745" s="297"/>
      <c r="X745" s="297"/>
      <c r="Y745" s="297"/>
      <c r="Z745" s="297"/>
      <c r="AA745" s="297"/>
      <c r="AB745" s="297"/>
    </row>
    <row r="746" spans="1:28" ht="15">
      <c r="A746" s="308" t="s">
        <v>7959</v>
      </c>
      <c r="B746" s="294" t="s">
        <v>7960</v>
      </c>
      <c r="C746" s="45" t="s">
        <v>701</v>
      </c>
      <c r="D746" s="45" t="s">
        <v>4798</v>
      </c>
      <c r="E746" s="299">
        <v>43192</v>
      </c>
      <c r="F746" s="294" t="s">
        <v>7961</v>
      </c>
      <c r="G746" s="294" t="s">
        <v>114</v>
      </c>
      <c r="H746" s="300" t="s">
        <v>223</v>
      </c>
      <c r="I746" s="294" t="s">
        <v>226</v>
      </c>
      <c r="J746" s="294" t="s">
        <v>7961</v>
      </c>
      <c r="K746" s="294" t="s">
        <v>7963</v>
      </c>
      <c r="L746" s="295"/>
      <c r="M746" s="294" t="s">
        <v>4841</v>
      </c>
      <c r="N746" s="295" t="b">
        <f>IF(AND(G746:G748=DATOS!C$9,H746:H748=DATOS!B$4),ROW(G746:G748))</f>
        <v>0</v>
      </c>
      <c r="O746" s="296"/>
      <c r="P746" s="297"/>
      <c r="Q746" s="297"/>
      <c r="R746" s="297"/>
      <c r="S746" s="297"/>
      <c r="T746" s="297"/>
      <c r="U746" s="297"/>
      <c r="V746" s="297"/>
      <c r="W746" s="297"/>
      <c r="X746" s="297"/>
      <c r="Y746" s="297"/>
      <c r="Z746" s="297"/>
      <c r="AA746" s="297"/>
      <c r="AB746" s="297"/>
    </row>
    <row r="747" spans="1:28" ht="12.75">
      <c r="A747" s="298" t="s">
        <v>7965</v>
      </c>
      <c r="B747" s="294" t="s">
        <v>5321</v>
      </c>
      <c r="C747" s="45" t="s">
        <v>624</v>
      </c>
      <c r="D747" s="45" t="s">
        <v>4798</v>
      </c>
      <c r="E747" s="299">
        <v>43192</v>
      </c>
      <c r="F747" s="294" t="s">
        <v>1301</v>
      </c>
      <c r="G747" s="294" t="s">
        <v>271</v>
      </c>
      <c r="H747" s="300" t="s">
        <v>223</v>
      </c>
      <c r="I747" s="294" t="s">
        <v>226</v>
      </c>
      <c r="J747" s="294" t="s">
        <v>1301</v>
      </c>
      <c r="K747" s="294" t="s">
        <v>7966</v>
      </c>
      <c r="L747" s="295"/>
      <c r="M747" s="294" t="s">
        <v>4841</v>
      </c>
      <c r="N747" s="295" t="b">
        <f>IF(AND(G747:G749=DATOS!C$9,H747:H749=DATOS!B$4),ROW(G747:G749))</f>
        <v>0</v>
      </c>
      <c r="O747" s="296"/>
      <c r="P747" s="297"/>
      <c r="Q747" s="297"/>
      <c r="R747" s="297"/>
      <c r="S747" s="297"/>
      <c r="T747" s="297"/>
      <c r="U747" s="297"/>
      <c r="V747" s="297"/>
      <c r="W747" s="297"/>
      <c r="X747" s="297"/>
      <c r="Y747" s="297"/>
      <c r="Z747" s="297"/>
      <c r="AA747" s="297"/>
      <c r="AB747" s="297"/>
    </row>
    <row r="748" spans="1:28" ht="12.75">
      <c r="A748" s="298" t="s">
        <v>524</v>
      </c>
      <c r="B748" s="294" t="s">
        <v>5563</v>
      </c>
      <c r="C748" s="45" t="s">
        <v>5367</v>
      </c>
      <c r="D748" s="45" t="s">
        <v>4798</v>
      </c>
      <c r="E748" s="299">
        <v>43193</v>
      </c>
      <c r="F748" s="294" t="s">
        <v>4768</v>
      </c>
      <c r="G748" s="294" t="s">
        <v>271</v>
      </c>
      <c r="H748" s="300" t="s">
        <v>223</v>
      </c>
      <c r="I748" s="294" t="s">
        <v>226</v>
      </c>
      <c r="J748" s="294" t="s">
        <v>4768</v>
      </c>
      <c r="K748" s="294" t="s">
        <v>7970</v>
      </c>
      <c r="L748" s="295"/>
      <c r="M748" s="294" t="s">
        <v>4743</v>
      </c>
      <c r="N748" s="295" t="b">
        <f>IF(AND(G748:G750=DATOS!C$9,H748:H750=DATOS!B$4),ROW(G748:G750))</f>
        <v>0</v>
      </c>
      <c r="O748" s="296"/>
      <c r="P748" s="297"/>
      <c r="Q748" s="297"/>
      <c r="R748" s="297"/>
      <c r="S748" s="297"/>
      <c r="T748" s="297"/>
      <c r="U748" s="297"/>
      <c r="V748" s="297"/>
      <c r="W748" s="297"/>
      <c r="X748" s="297"/>
      <c r="Y748" s="297"/>
      <c r="Z748" s="297"/>
      <c r="AA748" s="297"/>
      <c r="AB748" s="297"/>
    </row>
    <row r="749" spans="1:28" ht="12.75">
      <c r="A749" s="298" t="s">
        <v>7971</v>
      </c>
      <c r="B749" s="294" t="s">
        <v>6838</v>
      </c>
      <c r="C749" s="45" t="s">
        <v>6322</v>
      </c>
      <c r="D749" s="45" t="s">
        <v>4647</v>
      </c>
      <c r="E749" s="299">
        <v>43193</v>
      </c>
      <c r="F749" s="294" t="s">
        <v>5724</v>
      </c>
      <c r="G749" s="294" t="s">
        <v>362</v>
      </c>
      <c r="H749" s="300" t="s">
        <v>223</v>
      </c>
      <c r="I749" s="294" t="s">
        <v>226</v>
      </c>
      <c r="J749" s="294" t="s">
        <v>7973</v>
      </c>
      <c r="K749" s="294" t="s">
        <v>7974</v>
      </c>
      <c r="L749" s="295"/>
      <c r="M749" s="294" t="s">
        <v>4652</v>
      </c>
      <c r="N749" s="295" t="b">
        <f>IF(AND(G749:G751=DATOS!C$9,H749:H751=DATOS!B$4),ROW(G749:G751))</f>
        <v>0</v>
      </c>
      <c r="O749" s="296"/>
      <c r="P749" s="297"/>
      <c r="Q749" s="297"/>
      <c r="R749" s="297"/>
      <c r="S749" s="297"/>
      <c r="T749" s="297"/>
      <c r="U749" s="297"/>
      <c r="V749" s="297"/>
      <c r="W749" s="297"/>
      <c r="X749" s="297"/>
      <c r="Y749" s="297"/>
      <c r="Z749" s="297"/>
      <c r="AA749" s="297"/>
      <c r="AB749" s="297"/>
    </row>
    <row r="750" spans="1:28" ht="12.75">
      <c r="A750" s="298" t="s">
        <v>7977</v>
      </c>
      <c r="B750" s="294" t="s">
        <v>7978</v>
      </c>
      <c r="C750" s="45" t="s">
        <v>263</v>
      </c>
      <c r="D750" s="45" t="s">
        <v>4798</v>
      </c>
      <c r="E750" s="299">
        <v>43193</v>
      </c>
      <c r="F750" s="294" t="s">
        <v>4768</v>
      </c>
      <c r="G750" s="294" t="s">
        <v>271</v>
      </c>
      <c r="H750" s="300" t="s">
        <v>118</v>
      </c>
      <c r="I750" s="294" t="s">
        <v>226</v>
      </c>
      <c r="J750" s="295"/>
      <c r="K750" s="295"/>
      <c r="L750" s="295"/>
      <c r="M750" s="295"/>
      <c r="N750" s="295" t="b">
        <f>IF(AND(G750:G752=DATOS!C$9,H750:H752=DATOS!B$4),ROW(G750:G752))</f>
        <v>0</v>
      </c>
      <c r="O750" s="296"/>
      <c r="P750" s="297"/>
      <c r="Q750" s="297"/>
      <c r="R750" s="297"/>
      <c r="S750" s="297"/>
      <c r="T750" s="297"/>
      <c r="U750" s="297"/>
      <c r="V750" s="297"/>
      <c r="W750" s="297"/>
      <c r="X750" s="297"/>
      <c r="Y750" s="297"/>
      <c r="Z750" s="297"/>
      <c r="AA750" s="297"/>
      <c r="AB750" s="297"/>
    </row>
    <row r="751" spans="1:28" ht="12.75">
      <c r="A751" s="298" t="s">
        <v>7980</v>
      </c>
      <c r="B751" s="294" t="s">
        <v>6499</v>
      </c>
      <c r="C751" s="45" t="s">
        <v>414</v>
      </c>
      <c r="D751" s="45" t="s">
        <v>4647</v>
      </c>
      <c r="E751" s="299">
        <v>43193</v>
      </c>
      <c r="F751" s="294" t="s">
        <v>7981</v>
      </c>
      <c r="G751" s="294" t="s">
        <v>114</v>
      </c>
      <c r="H751" s="300" t="s">
        <v>223</v>
      </c>
      <c r="I751" s="294"/>
      <c r="J751" s="294" t="s">
        <v>7983</v>
      </c>
      <c r="K751" s="294" t="s">
        <v>7984</v>
      </c>
      <c r="L751" s="295"/>
      <c r="M751" s="295"/>
      <c r="N751" s="295" t="b">
        <f>IF(AND(G751:G753=DATOS!C$9,H751:H753=DATOS!B$4),ROW(G751:G753))</f>
        <v>0</v>
      </c>
      <c r="O751" s="296"/>
      <c r="P751" s="297"/>
      <c r="Q751" s="297"/>
      <c r="R751" s="297"/>
      <c r="S751" s="297"/>
      <c r="T751" s="297"/>
      <c r="U751" s="297"/>
      <c r="V751" s="297"/>
      <c r="W751" s="297"/>
      <c r="X751" s="297"/>
      <c r="Y751" s="297"/>
      <c r="Z751" s="297"/>
      <c r="AA751" s="297"/>
      <c r="AB751" s="297"/>
    </row>
    <row r="752" spans="1:28" ht="12.75">
      <c r="A752" s="298" t="s">
        <v>7986</v>
      </c>
      <c r="B752" s="294" t="s">
        <v>4856</v>
      </c>
      <c r="C752" s="45" t="s">
        <v>216</v>
      </c>
      <c r="D752" s="45" t="s">
        <v>4647</v>
      </c>
      <c r="E752" s="299">
        <v>43193</v>
      </c>
      <c r="F752" s="294" t="s">
        <v>7987</v>
      </c>
      <c r="G752" s="294" t="s">
        <v>114</v>
      </c>
      <c r="H752" s="300" t="s">
        <v>223</v>
      </c>
      <c r="I752" s="294"/>
      <c r="J752" s="294" t="s">
        <v>7988</v>
      </c>
      <c r="K752" s="294" t="s">
        <v>7989</v>
      </c>
      <c r="L752" s="295"/>
      <c r="M752" s="294" t="s">
        <v>4652</v>
      </c>
      <c r="N752" s="295" t="b">
        <f>IF(AND(G752:G754=DATOS!C$9,H752:H754=DATOS!B$4),ROW(G752:G754))</f>
        <v>0</v>
      </c>
      <c r="O752" s="296"/>
      <c r="P752" s="297"/>
      <c r="Q752" s="297"/>
      <c r="R752" s="297"/>
      <c r="S752" s="297"/>
      <c r="T752" s="297"/>
      <c r="U752" s="297"/>
      <c r="V752" s="297"/>
      <c r="W752" s="297"/>
      <c r="X752" s="297"/>
      <c r="Y752" s="297"/>
      <c r="Z752" s="297"/>
      <c r="AA752" s="297"/>
      <c r="AB752" s="297"/>
    </row>
    <row r="753" spans="1:28" ht="12.75">
      <c r="A753" s="298" t="s">
        <v>7991</v>
      </c>
      <c r="B753" s="294" t="s">
        <v>7992</v>
      </c>
      <c r="C753" s="45" t="s">
        <v>5151</v>
      </c>
      <c r="D753" s="45" t="s">
        <v>4647</v>
      </c>
      <c r="E753" s="299">
        <v>43193</v>
      </c>
      <c r="F753" s="294" t="s">
        <v>6569</v>
      </c>
      <c r="G753" s="294" t="s">
        <v>362</v>
      </c>
      <c r="H753" s="300" t="s">
        <v>223</v>
      </c>
      <c r="I753" s="294"/>
      <c r="J753" s="294" t="s">
        <v>6789</v>
      </c>
      <c r="K753" s="294" t="s">
        <v>6789</v>
      </c>
      <c r="L753" s="295"/>
      <c r="M753" s="295"/>
      <c r="N753" s="295" t="b">
        <f>IF(AND(G753:G755=DATOS!C$9,H753:H755=DATOS!B$4),ROW(G753:G755))</f>
        <v>0</v>
      </c>
      <c r="O753" s="296"/>
      <c r="P753" s="297"/>
      <c r="Q753" s="297"/>
      <c r="R753" s="297"/>
      <c r="S753" s="297"/>
      <c r="T753" s="297"/>
      <c r="U753" s="297"/>
      <c r="V753" s="297"/>
      <c r="W753" s="297"/>
      <c r="X753" s="297"/>
      <c r="Y753" s="297"/>
      <c r="Z753" s="297"/>
      <c r="AA753" s="297"/>
      <c r="AB753" s="297"/>
    </row>
    <row r="754" spans="1:28" ht="12.75">
      <c r="A754" s="298" t="s">
        <v>5075</v>
      </c>
      <c r="B754" s="294" t="s">
        <v>4938</v>
      </c>
      <c r="C754" s="45" t="s">
        <v>701</v>
      </c>
      <c r="D754" s="45" t="s">
        <v>4798</v>
      </c>
      <c r="E754" s="299">
        <v>43194</v>
      </c>
      <c r="F754" s="294" t="s">
        <v>7995</v>
      </c>
      <c r="G754" s="294" t="s">
        <v>114</v>
      </c>
      <c r="H754" s="300" t="s">
        <v>118</v>
      </c>
      <c r="I754" s="294" t="s">
        <v>226</v>
      </c>
      <c r="J754" s="295"/>
      <c r="K754" s="295"/>
      <c r="L754" s="295"/>
      <c r="M754" s="295"/>
      <c r="N754" s="295" t="b">
        <f>IF(AND(G754:G756=DATOS!C$9,H754:H756=DATOS!B$4),ROW(G754:G756))</f>
        <v>0</v>
      </c>
      <c r="O754" s="296"/>
      <c r="P754" s="297"/>
      <c r="Q754" s="297"/>
      <c r="R754" s="297"/>
      <c r="S754" s="297"/>
      <c r="T754" s="297"/>
      <c r="U754" s="297"/>
      <c r="V754" s="297"/>
      <c r="W754" s="297"/>
      <c r="X754" s="297"/>
      <c r="Y754" s="297"/>
      <c r="Z754" s="297"/>
      <c r="AA754" s="297"/>
      <c r="AB754" s="297"/>
    </row>
    <row r="755" spans="1:28" ht="12.75">
      <c r="A755" s="320" t="s">
        <v>6493</v>
      </c>
      <c r="B755" s="294" t="s">
        <v>6494</v>
      </c>
      <c r="C755" s="45" t="s">
        <v>4491</v>
      </c>
      <c r="D755" s="45" t="s">
        <v>4647</v>
      </c>
      <c r="E755" s="299">
        <v>43194</v>
      </c>
      <c r="F755" s="294" t="s">
        <v>4710</v>
      </c>
      <c r="G755" s="294" t="s">
        <v>114</v>
      </c>
      <c r="H755" s="300" t="s">
        <v>223</v>
      </c>
      <c r="I755" s="294"/>
      <c r="J755" s="294" t="s">
        <v>7998</v>
      </c>
      <c r="K755" s="294" t="s">
        <v>7999</v>
      </c>
      <c r="L755" s="295"/>
      <c r="M755" s="294" t="s">
        <v>4652</v>
      </c>
      <c r="N755" s="295" t="b">
        <f>IF(AND(G755:G757=DATOS!C$9,H755:H757=DATOS!B$4),ROW(G755:G757))</f>
        <v>0</v>
      </c>
      <c r="O755" s="296"/>
      <c r="P755" s="297"/>
      <c r="Q755" s="297"/>
      <c r="R755" s="297"/>
      <c r="S755" s="297"/>
      <c r="T755" s="297"/>
      <c r="U755" s="297"/>
      <c r="V755" s="297"/>
      <c r="W755" s="297"/>
      <c r="X755" s="297"/>
      <c r="Y755" s="297"/>
      <c r="Z755" s="297"/>
      <c r="AA755" s="297"/>
      <c r="AB755" s="297"/>
    </row>
    <row r="756" spans="1:28" ht="12.75">
      <c r="A756" s="298" t="s">
        <v>7959</v>
      </c>
      <c r="B756" s="294" t="s">
        <v>7960</v>
      </c>
      <c r="C756" s="45" t="s">
        <v>701</v>
      </c>
      <c r="D756" s="45" t="s">
        <v>4647</v>
      </c>
      <c r="E756" s="299">
        <v>43194</v>
      </c>
      <c r="F756" s="294" t="s">
        <v>8003</v>
      </c>
      <c r="G756" s="294" t="s">
        <v>114</v>
      </c>
      <c r="H756" s="300" t="s">
        <v>223</v>
      </c>
      <c r="I756" s="294"/>
      <c r="J756" s="294" t="s">
        <v>8004</v>
      </c>
      <c r="K756" s="350" t="s">
        <v>5421</v>
      </c>
      <c r="L756" s="295"/>
      <c r="M756" s="295"/>
      <c r="N756" s="295" t="b">
        <f>IF(AND(G756:G758=DATOS!C$9,H756:H758=DATOS!B$4),ROW(G756:G758))</f>
        <v>0</v>
      </c>
      <c r="O756" s="296"/>
      <c r="P756" s="297"/>
      <c r="Q756" s="297"/>
      <c r="R756" s="297"/>
      <c r="S756" s="297"/>
      <c r="T756" s="297"/>
      <c r="U756" s="297"/>
      <c r="V756" s="297"/>
      <c r="W756" s="297"/>
      <c r="X756" s="297"/>
      <c r="Y756" s="297"/>
      <c r="Z756" s="297"/>
      <c r="AA756" s="297"/>
      <c r="AB756" s="297"/>
    </row>
    <row r="757" spans="1:28" ht="12.75">
      <c r="A757" s="298" t="s">
        <v>8005</v>
      </c>
      <c r="B757" s="294" t="s">
        <v>8006</v>
      </c>
      <c r="C757" s="45" t="s">
        <v>701</v>
      </c>
      <c r="D757" s="45" t="s">
        <v>4647</v>
      </c>
      <c r="E757" s="299">
        <v>43194</v>
      </c>
      <c r="F757" s="294" t="s">
        <v>5443</v>
      </c>
      <c r="G757" s="294" t="s">
        <v>271</v>
      </c>
      <c r="H757" s="300" t="s">
        <v>223</v>
      </c>
      <c r="I757" s="294"/>
      <c r="J757" s="294" t="s">
        <v>8008</v>
      </c>
      <c r="K757" s="294" t="s">
        <v>8009</v>
      </c>
      <c r="L757" s="295"/>
      <c r="M757" s="294" t="s">
        <v>4652</v>
      </c>
      <c r="N757" s="295" t="b">
        <f>IF(AND(G757:G759=DATOS!C$9,H757:H759=DATOS!B$4),ROW(G757:G759))</f>
        <v>0</v>
      </c>
      <c r="O757" s="296"/>
      <c r="P757" s="297"/>
      <c r="Q757" s="297"/>
      <c r="R757" s="297"/>
      <c r="S757" s="297"/>
      <c r="T757" s="297"/>
      <c r="U757" s="297"/>
      <c r="V757" s="297"/>
      <c r="W757" s="297"/>
      <c r="X757" s="297"/>
      <c r="Y757" s="297"/>
      <c r="Z757" s="297"/>
      <c r="AA757" s="297"/>
      <c r="AB757" s="297"/>
    </row>
    <row r="758" spans="1:28" ht="12.75">
      <c r="A758" s="320" t="s">
        <v>7255</v>
      </c>
      <c r="B758" s="294" t="s">
        <v>7256</v>
      </c>
      <c r="C758" s="45" t="s">
        <v>380</v>
      </c>
      <c r="D758" s="45" t="s">
        <v>4647</v>
      </c>
      <c r="E758" s="299">
        <v>43194</v>
      </c>
      <c r="F758" s="294" t="s">
        <v>4710</v>
      </c>
      <c r="G758" s="294" t="s">
        <v>114</v>
      </c>
      <c r="H758" s="300" t="s">
        <v>223</v>
      </c>
      <c r="I758" s="294"/>
      <c r="J758" s="294" t="s">
        <v>8010</v>
      </c>
      <c r="K758" s="294" t="s">
        <v>8011</v>
      </c>
      <c r="L758" s="295"/>
      <c r="M758" s="294" t="s">
        <v>4652</v>
      </c>
      <c r="N758" s="295" t="b">
        <f>IF(AND(G758:G760=DATOS!C$9,H758:H760=DATOS!B$4),ROW(G758:G760))</f>
        <v>0</v>
      </c>
      <c r="O758" s="296"/>
      <c r="P758" s="297"/>
      <c r="Q758" s="297"/>
      <c r="R758" s="297"/>
      <c r="S758" s="297"/>
      <c r="T758" s="297"/>
      <c r="U758" s="297"/>
      <c r="V758" s="297"/>
      <c r="W758" s="297"/>
      <c r="X758" s="297"/>
      <c r="Y758" s="297"/>
      <c r="Z758" s="297"/>
      <c r="AA758" s="297"/>
      <c r="AB758" s="297"/>
    </row>
    <row r="759" spans="1:28" ht="12.75">
      <c r="A759" s="298" t="s">
        <v>8014</v>
      </c>
      <c r="B759" s="294" t="s">
        <v>8015</v>
      </c>
      <c r="C759" s="45" t="s">
        <v>5086</v>
      </c>
      <c r="D759" s="45" t="s">
        <v>4647</v>
      </c>
      <c r="E759" s="299">
        <v>43194</v>
      </c>
      <c r="F759" s="294" t="s">
        <v>8017</v>
      </c>
      <c r="G759" s="294" t="s">
        <v>114</v>
      </c>
      <c r="H759" s="300" t="s">
        <v>223</v>
      </c>
      <c r="I759" s="294"/>
      <c r="J759" s="294" t="s">
        <v>8018</v>
      </c>
      <c r="K759" s="294" t="s">
        <v>8019</v>
      </c>
      <c r="L759" s="295"/>
      <c r="M759" s="295"/>
      <c r="N759" s="295" t="b">
        <f>IF(AND(G759:G761=DATOS!C$9,H759:H761=DATOS!B$4),ROW(G759:G761))</f>
        <v>0</v>
      </c>
      <c r="O759" s="296"/>
      <c r="P759" s="297"/>
      <c r="Q759" s="297"/>
      <c r="R759" s="297"/>
      <c r="S759" s="297"/>
      <c r="T759" s="297"/>
      <c r="U759" s="297"/>
      <c r="V759" s="297"/>
      <c r="W759" s="297"/>
      <c r="X759" s="297"/>
      <c r="Y759" s="297"/>
      <c r="Z759" s="297"/>
      <c r="AA759" s="297"/>
      <c r="AB759" s="297"/>
    </row>
    <row r="760" spans="1:28" ht="12.75">
      <c r="A760" s="298" t="s">
        <v>8020</v>
      </c>
      <c r="B760" s="294" t="s">
        <v>8021</v>
      </c>
      <c r="C760" s="45" t="s">
        <v>216</v>
      </c>
      <c r="D760" s="45" t="s">
        <v>4798</v>
      </c>
      <c r="E760" s="299">
        <v>43194</v>
      </c>
      <c r="F760" s="294" t="s">
        <v>5163</v>
      </c>
      <c r="G760" s="294" t="s">
        <v>222</v>
      </c>
      <c r="H760" s="300" t="s">
        <v>223</v>
      </c>
      <c r="I760" s="294" t="s">
        <v>226</v>
      </c>
      <c r="J760" s="294" t="s">
        <v>5163</v>
      </c>
      <c r="K760" s="294" t="s">
        <v>8023</v>
      </c>
      <c r="L760" s="295"/>
      <c r="M760" s="294" t="s">
        <v>4841</v>
      </c>
      <c r="N760" s="295" t="b">
        <f>IF(AND(G760:G762=DATOS!C$9,H760:H762=DATOS!B$4),ROW(G760:G762))</f>
        <v>0</v>
      </c>
      <c r="O760" s="296"/>
      <c r="P760" s="297"/>
      <c r="Q760" s="297"/>
      <c r="R760" s="297"/>
      <c r="S760" s="297"/>
      <c r="T760" s="297"/>
      <c r="U760" s="297"/>
      <c r="V760" s="297"/>
      <c r="W760" s="297"/>
      <c r="X760" s="297"/>
      <c r="Y760" s="297"/>
      <c r="Z760" s="297"/>
      <c r="AA760" s="297"/>
      <c r="AB760" s="297"/>
    </row>
    <row r="761" spans="1:28" ht="12.75">
      <c r="A761" s="298" t="s">
        <v>8025</v>
      </c>
      <c r="B761" s="294" t="s">
        <v>8026</v>
      </c>
      <c r="C761" s="45" t="s">
        <v>216</v>
      </c>
      <c r="D761" s="45" t="s">
        <v>4647</v>
      </c>
      <c r="E761" s="299">
        <v>43194</v>
      </c>
      <c r="F761" s="294" t="s">
        <v>7987</v>
      </c>
      <c r="G761" s="294" t="s">
        <v>114</v>
      </c>
      <c r="H761" s="300" t="s">
        <v>223</v>
      </c>
      <c r="I761" s="294"/>
      <c r="J761" s="294" t="s">
        <v>8027</v>
      </c>
      <c r="K761" s="294" t="s">
        <v>5094</v>
      </c>
      <c r="L761" s="295"/>
      <c r="M761" s="294" t="s">
        <v>4652</v>
      </c>
      <c r="N761" s="295" t="b">
        <f>IF(AND(G761:G763=DATOS!C$9,H761:H763=DATOS!B$4),ROW(G761:G763))</f>
        <v>0</v>
      </c>
      <c r="O761" s="296"/>
      <c r="P761" s="297"/>
      <c r="Q761" s="297"/>
      <c r="R761" s="297"/>
      <c r="S761" s="297"/>
      <c r="T761" s="297"/>
      <c r="U761" s="297"/>
      <c r="V761" s="297"/>
      <c r="W761" s="297"/>
      <c r="X761" s="297"/>
      <c r="Y761" s="297"/>
      <c r="Z761" s="297"/>
      <c r="AA761" s="297"/>
      <c r="AB761" s="297"/>
    </row>
    <row r="762" spans="1:28" ht="12.75">
      <c r="A762" s="298" t="s">
        <v>7823</v>
      </c>
      <c r="B762" s="294" t="s">
        <v>5019</v>
      </c>
      <c r="C762" s="45" t="s">
        <v>4746</v>
      </c>
      <c r="D762" s="45" t="s">
        <v>4647</v>
      </c>
      <c r="E762" s="299">
        <v>43195</v>
      </c>
      <c r="F762" s="294" t="s">
        <v>7452</v>
      </c>
      <c r="G762" s="294" t="s">
        <v>114</v>
      </c>
      <c r="H762" s="300" t="s">
        <v>223</v>
      </c>
      <c r="I762" s="294"/>
      <c r="J762" s="294" t="s">
        <v>7988</v>
      </c>
      <c r="K762" s="294" t="s">
        <v>8029</v>
      </c>
      <c r="L762" s="295"/>
      <c r="M762" s="294" t="s">
        <v>4652</v>
      </c>
      <c r="N762" s="295" t="b">
        <f>IF(AND(G762:G764=DATOS!C$9,H762:H764=DATOS!B$4),ROW(G762:G764))</f>
        <v>0</v>
      </c>
      <c r="O762" s="296"/>
      <c r="P762" s="297"/>
      <c r="Q762" s="297"/>
      <c r="R762" s="297"/>
      <c r="S762" s="297"/>
      <c r="T762" s="297"/>
      <c r="U762" s="297"/>
      <c r="V762" s="297"/>
      <c r="W762" s="297"/>
      <c r="X762" s="297"/>
      <c r="Y762" s="297"/>
      <c r="Z762" s="297"/>
      <c r="AA762" s="297"/>
      <c r="AB762" s="297"/>
    </row>
    <row r="763" spans="1:28" ht="12.75">
      <c r="A763" s="298" t="s">
        <v>8031</v>
      </c>
      <c r="B763" s="294" t="s">
        <v>8032</v>
      </c>
      <c r="C763" s="45" t="s">
        <v>263</v>
      </c>
      <c r="D763" s="45" t="s">
        <v>4798</v>
      </c>
      <c r="E763" s="299">
        <v>43195</v>
      </c>
      <c r="F763" s="294" t="s">
        <v>4710</v>
      </c>
      <c r="G763" s="294" t="s">
        <v>114</v>
      </c>
      <c r="H763" s="300" t="s">
        <v>223</v>
      </c>
      <c r="I763" s="294" t="s">
        <v>226</v>
      </c>
      <c r="J763" s="294" t="s">
        <v>4710</v>
      </c>
      <c r="K763" s="294" t="s">
        <v>8034</v>
      </c>
      <c r="L763" s="295"/>
      <c r="M763" s="294" t="s">
        <v>4841</v>
      </c>
      <c r="N763" s="295" t="b">
        <f>IF(AND(G763:G765=DATOS!C$9,H763:H765=DATOS!B$4),ROW(G763:G765))</f>
        <v>0</v>
      </c>
      <c r="O763" s="296"/>
      <c r="P763" s="297"/>
      <c r="Q763" s="297"/>
      <c r="R763" s="297"/>
      <c r="S763" s="297"/>
      <c r="T763" s="297"/>
      <c r="U763" s="297"/>
      <c r="V763" s="297"/>
      <c r="W763" s="297"/>
      <c r="X763" s="297"/>
      <c r="Y763" s="297"/>
      <c r="Z763" s="297"/>
      <c r="AA763" s="297"/>
      <c r="AB763" s="297"/>
    </row>
    <row r="764" spans="1:28" ht="12.75">
      <c r="A764" s="298" t="s">
        <v>5887</v>
      </c>
      <c r="B764" s="294" t="s">
        <v>4646</v>
      </c>
      <c r="C764" s="45" t="s">
        <v>263</v>
      </c>
      <c r="D764" s="45" t="s">
        <v>4798</v>
      </c>
      <c r="E764" s="299">
        <v>43195</v>
      </c>
      <c r="F764" s="294" t="s">
        <v>8035</v>
      </c>
      <c r="G764" s="294" t="s">
        <v>222</v>
      </c>
      <c r="H764" s="300" t="s">
        <v>223</v>
      </c>
      <c r="I764" s="294" t="s">
        <v>226</v>
      </c>
      <c r="J764" s="294" t="s">
        <v>8035</v>
      </c>
      <c r="K764" s="294" t="s">
        <v>8037</v>
      </c>
      <c r="L764" s="295"/>
      <c r="M764" s="294" t="s">
        <v>4841</v>
      </c>
      <c r="N764" s="295" t="b">
        <f>IF(AND(G764:G766=DATOS!C$9,H764:H766=DATOS!B$4),ROW(G764:G766))</f>
        <v>0</v>
      </c>
      <c r="O764" s="296"/>
      <c r="P764" s="297"/>
      <c r="Q764" s="297"/>
      <c r="R764" s="297"/>
      <c r="S764" s="297"/>
      <c r="T764" s="297"/>
      <c r="U764" s="297"/>
      <c r="V764" s="297"/>
      <c r="W764" s="297"/>
      <c r="X764" s="297"/>
      <c r="Y764" s="297"/>
      <c r="Z764" s="297"/>
      <c r="AA764" s="297"/>
      <c r="AB764" s="297"/>
    </row>
    <row r="765" spans="1:28" ht="12.75">
      <c r="A765" s="298" t="s">
        <v>6990</v>
      </c>
      <c r="B765" s="294" t="s">
        <v>6991</v>
      </c>
      <c r="C765" s="45" t="s">
        <v>6987</v>
      </c>
      <c r="D765" s="45" t="s">
        <v>4647</v>
      </c>
      <c r="E765" s="299">
        <v>43195</v>
      </c>
      <c r="F765" s="294" t="s">
        <v>8039</v>
      </c>
      <c r="G765" s="294" t="s">
        <v>222</v>
      </c>
      <c r="H765" s="300" t="s">
        <v>223</v>
      </c>
      <c r="I765" s="294"/>
      <c r="J765" s="294" t="s">
        <v>8040</v>
      </c>
      <c r="K765" s="294" t="s">
        <v>8041</v>
      </c>
      <c r="L765" s="295"/>
      <c r="M765" s="294" t="s">
        <v>4652</v>
      </c>
      <c r="N765" s="295" t="b">
        <f>IF(AND(G765:G767=DATOS!C$9,H765:H767=DATOS!B$4),ROW(G765:G767))</f>
        <v>0</v>
      </c>
      <c r="O765" s="296"/>
      <c r="P765" s="297"/>
      <c r="Q765" s="297"/>
      <c r="R765" s="297"/>
      <c r="S765" s="297"/>
      <c r="T765" s="297"/>
      <c r="U765" s="297"/>
      <c r="V765" s="297"/>
      <c r="W765" s="297"/>
      <c r="X765" s="297"/>
      <c r="Y765" s="297"/>
      <c r="Z765" s="297"/>
      <c r="AA765" s="297"/>
      <c r="AB765" s="297"/>
    </row>
    <row r="766" spans="1:28" ht="12.75">
      <c r="A766" s="298" t="s">
        <v>7678</v>
      </c>
      <c r="B766" s="294" t="s">
        <v>8043</v>
      </c>
      <c r="C766" s="45" t="s">
        <v>414</v>
      </c>
      <c r="D766" s="45" t="s">
        <v>4798</v>
      </c>
      <c r="E766" s="299">
        <v>43196</v>
      </c>
      <c r="F766" s="294" t="s">
        <v>8045</v>
      </c>
      <c r="G766" s="294" t="s">
        <v>114</v>
      </c>
      <c r="H766" s="300" t="s">
        <v>223</v>
      </c>
      <c r="I766" s="294" t="s">
        <v>226</v>
      </c>
      <c r="J766" s="294" t="s">
        <v>8045</v>
      </c>
      <c r="K766" s="294" t="s">
        <v>8046</v>
      </c>
      <c r="L766" s="295"/>
      <c r="M766" s="294" t="s">
        <v>4841</v>
      </c>
      <c r="N766" s="295" t="b">
        <f>IF(AND(G766:G768=DATOS!C$9,H766:H768=DATOS!B$4),ROW(G766:G768))</f>
        <v>0</v>
      </c>
      <c r="O766" s="296"/>
      <c r="P766" s="297"/>
      <c r="Q766" s="297"/>
      <c r="R766" s="297"/>
      <c r="S766" s="297"/>
      <c r="T766" s="297"/>
      <c r="U766" s="297"/>
      <c r="V766" s="297"/>
      <c r="W766" s="297"/>
      <c r="X766" s="297"/>
      <c r="Y766" s="297"/>
      <c r="Z766" s="297"/>
      <c r="AA766" s="297"/>
      <c r="AB766" s="297"/>
    </row>
    <row r="767" spans="1:28" ht="12.75">
      <c r="A767" s="298" t="s">
        <v>8048</v>
      </c>
      <c r="B767" s="294" t="s">
        <v>8049</v>
      </c>
      <c r="C767" s="45" t="s">
        <v>263</v>
      </c>
      <c r="D767" s="45" t="s">
        <v>4647</v>
      </c>
      <c r="E767" s="299">
        <v>43196</v>
      </c>
      <c r="F767" s="294" t="s">
        <v>8050</v>
      </c>
      <c r="G767" s="294" t="s">
        <v>114</v>
      </c>
      <c r="H767" s="300" t="s">
        <v>223</v>
      </c>
      <c r="I767" s="294"/>
      <c r="J767" s="294" t="s">
        <v>8051</v>
      </c>
      <c r="K767" s="294" t="s">
        <v>8052</v>
      </c>
      <c r="L767" s="295"/>
      <c r="M767" s="295"/>
      <c r="N767" s="295" t="b">
        <f>IF(AND(G767:G769=DATOS!C$9,H767:H769=DATOS!B$4),ROW(G767:G769))</f>
        <v>0</v>
      </c>
      <c r="O767" s="296"/>
      <c r="P767" s="297"/>
      <c r="Q767" s="297"/>
      <c r="R767" s="297"/>
      <c r="S767" s="297"/>
      <c r="T767" s="297"/>
      <c r="U767" s="297"/>
      <c r="V767" s="297"/>
      <c r="W767" s="297"/>
      <c r="X767" s="297"/>
      <c r="Y767" s="297"/>
      <c r="Z767" s="297"/>
      <c r="AA767" s="297"/>
      <c r="AB767" s="297"/>
    </row>
    <row r="768" spans="1:28" ht="12.75">
      <c r="A768" s="298" t="s">
        <v>8054</v>
      </c>
      <c r="B768" s="294" t="s">
        <v>8055</v>
      </c>
      <c r="C768" s="45" t="s">
        <v>414</v>
      </c>
      <c r="D768" s="45" t="s">
        <v>4647</v>
      </c>
      <c r="E768" s="299">
        <v>43196</v>
      </c>
      <c r="F768" s="294" t="s">
        <v>4736</v>
      </c>
      <c r="G768" s="294" t="s">
        <v>114</v>
      </c>
      <c r="H768" s="300" t="s">
        <v>223</v>
      </c>
      <c r="I768" s="294"/>
      <c r="J768" s="294" t="s">
        <v>8056</v>
      </c>
      <c r="K768" s="294" t="s">
        <v>8057</v>
      </c>
      <c r="L768" s="295"/>
      <c r="M768" s="295"/>
      <c r="N768" s="295" t="b">
        <f>IF(AND(G768:G770=DATOS!C$9,H768:H770=DATOS!B$4),ROW(G768:G770))</f>
        <v>0</v>
      </c>
      <c r="O768" s="296"/>
      <c r="P768" s="297"/>
      <c r="Q768" s="297"/>
      <c r="R768" s="297"/>
      <c r="S768" s="297"/>
      <c r="T768" s="297"/>
      <c r="U768" s="297"/>
      <c r="V768" s="297"/>
      <c r="W768" s="297"/>
      <c r="X768" s="297"/>
      <c r="Y768" s="297"/>
      <c r="Z768" s="297"/>
      <c r="AA768" s="297"/>
      <c r="AB768" s="297"/>
    </row>
    <row r="769" spans="1:28" ht="12.75">
      <c r="A769" s="298" t="s">
        <v>7700</v>
      </c>
      <c r="B769" s="294" t="s">
        <v>7701</v>
      </c>
      <c r="C769" s="45" t="s">
        <v>4761</v>
      </c>
      <c r="D769" s="45" t="s">
        <v>4798</v>
      </c>
      <c r="E769" s="299">
        <v>43196</v>
      </c>
      <c r="F769" s="294" t="s">
        <v>8059</v>
      </c>
      <c r="G769" s="294" t="s">
        <v>114</v>
      </c>
      <c r="H769" s="300" t="s">
        <v>223</v>
      </c>
      <c r="I769" s="294" t="s">
        <v>226</v>
      </c>
      <c r="J769" s="294" t="s">
        <v>8059</v>
      </c>
      <c r="K769" s="294" t="s">
        <v>8060</v>
      </c>
      <c r="L769" s="295"/>
      <c r="M769" s="294" t="s">
        <v>4841</v>
      </c>
      <c r="N769" s="295" t="b">
        <f>IF(AND(G769:G771=DATOS!C$9,H769:H771=DATOS!B$4),ROW(G769:G771))</f>
        <v>0</v>
      </c>
      <c r="O769" s="296"/>
      <c r="P769" s="297"/>
      <c r="Q769" s="297"/>
      <c r="R769" s="297"/>
      <c r="S769" s="297"/>
      <c r="T769" s="297"/>
      <c r="U769" s="297"/>
      <c r="V769" s="297"/>
      <c r="W769" s="297"/>
      <c r="X769" s="297"/>
      <c r="Y769" s="297"/>
      <c r="Z769" s="297"/>
      <c r="AA769" s="297"/>
      <c r="AB769" s="297"/>
    </row>
    <row r="770" spans="1:28" ht="12.75">
      <c r="A770" s="298" t="s">
        <v>6873</v>
      </c>
      <c r="B770" s="294" t="s">
        <v>6874</v>
      </c>
      <c r="C770" s="45" t="s">
        <v>4716</v>
      </c>
      <c r="D770" s="45" t="s">
        <v>4798</v>
      </c>
      <c r="E770" s="299">
        <v>43196</v>
      </c>
      <c r="F770" s="294" t="s">
        <v>4768</v>
      </c>
      <c r="G770" s="294" t="s">
        <v>271</v>
      </c>
      <c r="H770" s="300" t="s">
        <v>223</v>
      </c>
      <c r="I770" s="294" t="s">
        <v>226</v>
      </c>
      <c r="J770" s="294" t="s">
        <v>4768</v>
      </c>
      <c r="K770" s="294" t="s">
        <v>8061</v>
      </c>
      <c r="L770" s="295"/>
      <c r="M770" s="294" t="s">
        <v>4841</v>
      </c>
      <c r="N770" s="295" t="b">
        <f>IF(AND(G770:G772=DATOS!C$9,H770:H772=DATOS!B$4),ROW(G770:G772))</f>
        <v>0</v>
      </c>
      <c r="O770" s="296"/>
      <c r="P770" s="297"/>
      <c r="Q770" s="297"/>
      <c r="R770" s="297"/>
      <c r="S770" s="297"/>
      <c r="T770" s="297"/>
      <c r="U770" s="297"/>
      <c r="V770" s="297"/>
      <c r="W770" s="297"/>
      <c r="X770" s="297"/>
      <c r="Y770" s="297"/>
      <c r="Z770" s="297"/>
      <c r="AA770" s="297"/>
      <c r="AB770" s="297"/>
    </row>
    <row r="771" spans="1:28" ht="12.75">
      <c r="A771" s="298" t="s">
        <v>7824</v>
      </c>
      <c r="B771" s="294" t="s">
        <v>8063</v>
      </c>
      <c r="C771" s="45" t="s">
        <v>624</v>
      </c>
      <c r="D771" s="45" t="s">
        <v>4647</v>
      </c>
      <c r="E771" s="299">
        <v>43196</v>
      </c>
      <c r="F771" s="294" t="s">
        <v>7452</v>
      </c>
      <c r="G771" s="294" t="s">
        <v>114</v>
      </c>
      <c r="H771" s="300" t="s">
        <v>223</v>
      </c>
      <c r="I771" s="294"/>
      <c r="J771" s="294" t="s">
        <v>8065</v>
      </c>
      <c r="K771" s="294" t="s">
        <v>8066</v>
      </c>
      <c r="L771" s="295"/>
      <c r="M771" s="294" t="s">
        <v>4652</v>
      </c>
      <c r="N771" s="295" t="b">
        <f>IF(AND(G771:G773=DATOS!C$9,H771:H773=DATOS!B$4),ROW(G771:G773))</f>
        <v>0</v>
      </c>
      <c r="O771" s="296"/>
      <c r="P771" s="297"/>
      <c r="Q771" s="297"/>
      <c r="R771" s="297"/>
      <c r="S771" s="297"/>
      <c r="T771" s="297"/>
      <c r="U771" s="297"/>
      <c r="V771" s="297"/>
      <c r="W771" s="297"/>
      <c r="X771" s="297"/>
      <c r="Y771" s="297"/>
      <c r="Z771" s="297"/>
      <c r="AA771" s="297"/>
      <c r="AB771" s="297"/>
    </row>
    <row r="772" spans="1:28" ht="12.75">
      <c r="A772" s="298" t="s">
        <v>7210</v>
      </c>
      <c r="B772" s="294" t="s">
        <v>7211</v>
      </c>
      <c r="C772" s="45" t="s">
        <v>624</v>
      </c>
      <c r="D772" s="45" t="s">
        <v>4647</v>
      </c>
      <c r="E772" s="299">
        <v>43196</v>
      </c>
      <c r="F772" s="294" t="s">
        <v>5178</v>
      </c>
      <c r="G772" s="294" t="s">
        <v>114</v>
      </c>
      <c r="H772" s="300" t="s">
        <v>223</v>
      </c>
      <c r="I772" s="294"/>
      <c r="J772" s="294" t="s">
        <v>5003</v>
      </c>
      <c r="K772" s="294" t="s">
        <v>8069</v>
      </c>
      <c r="L772" s="295"/>
      <c r="M772" s="294" t="s">
        <v>4652</v>
      </c>
      <c r="N772" s="295" t="b">
        <f>IF(AND(G772:G774=DATOS!C$9,H772:H774=DATOS!B$4),ROW(G772:G774))</f>
        <v>0</v>
      </c>
      <c r="O772" s="296"/>
      <c r="P772" s="297"/>
      <c r="Q772" s="297"/>
      <c r="R772" s="297"/>
      <c r="S772" s="297"/>
      <c r="T772" s="297"/>
      <c r="U772" s="297"/>
      <c r="V772" s="297"/>
      <c r="W772" s="297"/>
      <c r="X772" s="297"/>
      <c r="Y772" s="297"/>
      <c r="Z772" s="297"/>
      <c r="AA772" s="297"/>
      <c r="AB772" s="297"/>
    </row>
    <row r="773" spans="1:28" ht="12.75">
      <c r="A773" s="298" t="s">
        <v>5887</v>
      </c>
      <c r="B773" s="294" t="s">
        <v>4646</v>
      </c>
      <c r="C773" s="45" t="s">
        <v>263</v>
      </c>
      <c r="D773" s="45" t="s">
        <v>4647</v>
      </c>
      <c r="E773" s="299">
        <v>43196</v>
      </c>
      <c r="F773" s="294" t="s">
        <v>8008</v>
      </c>
      <c r="G773" s="294" t="s">
        <v>271</v>
      </c>
      <c r="H773" s="300" t="s">
        <v>223</v>
      </c>
      <c r="I773" s="294"/>
      <c r="J773" s="294" t="s">
        <v>8008</v>
      </c>
      <c r="K773" s="294" t="s">
        <v>8072</v>
      </c>
      <c r="L773" s="295"/>
      <c r="M773" s="294" t="s">
        <v>4652</v>
      </c>
      <c r="N773" s="295" t="b">
        <f>IF(AND(G773:G775=DATOS!C$9,H773:H775=DATOS!B$4),ROW(G773:G775))</f>
        <v>0</v>
      </c>
      <c r="O773" s="296"/>
      <c r="P773" s="297"/>
      <c r="Q773" s="297"/>
      <c r="R773" s="297"/>
      <c r="S773" s="297"/>
      <c r="T773" s="297"/>
      <c r="U773" s="297"/>
      <c r="V773" s="297"/>
      <c r="W773" s="297"/>
      <c r="X773" s="297"/>
      <c r="Y773" s="297"/>
      <c r="Z773" s="297"/>
      <c r="AA773" s="297"/>
      <c r="AB773" s="297"/>
    </row>
    <row r="774" spans="1:28" ht="12.75">
      <c r="A774" s="298" t="s">
        <v>8073</v>
      </c>
      <c r="B774" s="294" t="s">
        <v>6221</v>
      </c>
      <c r="C774" s="45" t="s">
        <v>380</v>
      </c>
      <c r="D774" s="45" t="s">
        <v>4647</v>
      </c>
      <c r="E774" s="299">
        <v>43197</v>
      </c>
      <c r="F774" s="294" t="s">
        <v>7452</v>
      </c>
      <c r="G774" s="294" t="s">
        <v>114</v>
      </c>
      <c r="H774" s="300" t="s">
        <v>223</v>
      </c>
      <c r="I774" s="294"/>
      <c r="J774" s="294" t="s">
        <v>8065</v>
      </c>
      <c r="K774" s="294" t="s">
        <v>8075</v>
      </c>
      <c r="L774" s="295"/>
      <c r="M774" s="294" t="s">
        <v>4652</v>
      </c>
      <c r="N774" s="295" t="b">
        <f>IF(AND(G774:G776=DATOS!C$9,H774:H776=DATOS!B$4),ROW(G774:G776))</f>
        <v>0</v>
      </c>
      <c r="O774" s="296"/>
      <c r="P774" s="297"/>
      <c r="Q774" s="297"/>
      <c r="R774" s="297"/>
      <c r="S774" s="297"/>
      <c r="T774" s="297"/>
      <c r="U774" s="297"/>
      <c r="V774" s="297"/>
      <c r="W774" s="297"/>
      <c r="X774" s="297"/>
      <c r="Y774" s="297"/>
      <c r="Z774" s="297"/>
      <c r="AA774" s="297"/>
      <c r="AB774" s="297"/>
    </row>
    <row r="775" spans="1:28" ht="12.75">
      <c r="A775" s="298" t="s">
        <v>6879</v>
      </c>
      <c r="B775" s="294" t="s">
        <v>8078</v>
      </c>
      <c r="C775" s="45" t="s">
        <v>898</v>
      </c>
      <c r="D775" s="45" t="s">
        <v>4647</v>
      </c>
      <c r="E775" s="299">
        <v>43197</v>
      </c>
      <c r="F775" s="294" t="s">
        <v>4768</v>
      </c>
      <c r="G775" s="294" t="s">
        <v>271</v>
      </c>
      <c r="H775" s="300" t="s">
        <v>223</v>
      </c>
      <c r="I775" s="294"/>
      <c r="J775" s="294" t="s">
        <v>8079</v>
      </c>
      <c r="K775" s="294" t="s">
        <v>8080</v>
      </c>
      <c r="L775" s="295"/>
      <c r="M775" s="295"/>
      <c r="N775" s="295" t="b">
        <f>IF(AND(G775:G777=DATOS!C$9,H775:H777=DATOS!B$4),ROW(G775:G777))</f>
        <v>0</v>
      </c>
      <c r="O775" s="296"/>
      <c r="P775" s="297"/>
      <c r="Q775" s="297"/>
      <c r="R775" s="297"/>
      <c r="S775" s="297"/>
      <c r="T775" s="297"/>
      <c r="U775" s="297"/>
      <c r="V775" s="297"/>
      <c r="W775" s="297"/>
      <c r="X775" s="297"/>
      <c r="Y775" s="297"/>
      <c r="Z775" s="297"/>
      <c r="AA775" s="297"/>
      <c r="AB775" s="297"/>
    </row>
    <row r="776" spans="1:28" ht="12.75">
      <c r="A776" s="298" t="s">
        <v>4855</v>
      </c>
      <c r="B776" s="294" t="s">
        <v>4856</v>
      </c>
      <c r="C776" s="45" t="s">
        <v>216</v>
      </c>
      <c r="D776" s="45" t="s">
        <v>4647</v>
      </c>
      <c r="E776" s="299">
        <v>43197</v>
      </c>
      <c r="F776" s="294" t="s">
        <v>8084</v>
      </c>
      <c r="G776" s="294" t="s">
        <v>114</v>
      </c>
      <c r="H776" s="300" t="s">
        <v>223</v>
      </c>
      <c r="I776" s="294"/>
      <c r="J776" s="294" t="s">
        <v>8085</v>
      </c>
      <c r="K776" s="294" t="s">
        <v>8086</v>
      </c>
      <c r="L776" s="295"/>
      <c r="M776" s="294" t="s">
        <v>4652</v>
      </c>
      <c r="N776" s="295" t="b">
        <f>IF(AND(G776:G778=DATOS!C$9,H776:H778=DATOS!B$4),ROW(G776:G778))</f>
        <v>0</v>
      </c>
      <c r="O776" s="296"/>
      <c r="P776" s="297"/>
      <c r="Q776" s="297"/>
      <c r="R776" s="297"/>
      <c r="S776" s="297"/>
      <c r="T776" s="297"/>
      <c r="U776" s="297"/>
      <c r="V776" s="297"/>
      <c r="W776" s="297"/>
      <c r="X776" s="297"/>
      <c r="Y776" s="297"/>
      <c r="Z776" s="297"/>
      <c r="AA776" s="297"/>
      <c r="AB776" s="297"/>
    </row>
    <row r="777" spans="1:28" ht="12.75">
      <c r="A777" s="298" t="s">
        <v>8087</v>
      </c>
      <c r="B777" s="294" t="s">
        <v>8088</v>
      </c>
      <c r="C777" s="45" t="s">
        <v>942</v>
      </c>
      <c r="D777" s="45" t="s">
        <v>4647</v>
      </c>
      <c r="E777" s="299">
        <v>43197</v>
      </c>
      <c r="F777" s="294" t="s">
        <v>7277</v>
      </c>
      <c r="G777" s="294" t="s">
        <v>271</v>
      </c>
      <c r="H777" s="300" t="s">
        <v>223</v>
      </c>
      <c r="I777" s="294"/>
      <c r="J777" s="294" t="s">
        <v>5443</v>
      </c>
      <c r="K777" s="294" t="s">
        <v>8089</v>
      </c>
      <c r="L777" s="295"/>
      <c r="M777" s="294" t="s">
        <v>4652</v>
      </c>
      <c r="N777" s="295" t="b">
        <f>IF(AND(G777:G779=DATOS!C$9,H777:H779=DATOS!B$4),ROW(G777:G779))</f>
        <v>0</v>
      </c>
      <c r="O777" s="296"/>
      <c r="P777" s="297"/>
      <c r="Q777" s="297"/>
      <c r="R777" s="297"/>
      <c r="S777" s="297"/>
      <c r="T777" s="297"/>
      <c r="U777" s="297"/>
      <c r="V777" s="297"/>
      <c r="W777" s="297"/>
      <c r="X777" s="297"/>
      <c r="Y777" s="297"/>
      <c r="Z777" s="297"/>
      <c r="AA777" s="297"/>
      <c r="AB777" s="297"/>
    </row>
    <row r="778" spans="1:28" ht="12.75">
      <c r="A778" s="298" t="s">
        <v>8092</v>
      </c>
      <c r="B778" s="294" t="s">
        <v>8093</v>
      </c>
      <c r="C778" s="45" t="s">
        <v>263</v>
      </c>
      <c r="D778" s="45" t="s">
        <v>4647</v>
      </c>
      <c r="E778" s="299">
        <v>43197</v>
      </c>
      <c r="F778" s="294" t="s">
        <v>4780</v>
      </c>
      <c r="G778" s="294" t="s">
        <v>271</v>
      </c>
      <c r="H778" s="300" t="s">
        <v>223</v>
      </c>
      <c r="I778" s="294"/>
      <c r="J778" s="294" t="s">
        <v>8094</v>
      </c>
      <c r="K778" s="294" t="s">
        <v>8095</v>
      </c>
      <c r="L778" s="295"/>
      <c r="M778" s="294" t="s">
        <v>4652</v>
      </c>
      <c r="N778" s="295" t="b">
        <f>IF(AND(G778:G780=DATOS!C$9,H778:H780=DATOS!B$4),ROW(G778:G780))</f>
        <v>0</v>
      </c>
      <c r="O778" s="296"/>
      <c r="P778" s="297"/>
      <c r="Q778" s="297"/>
      <c r="R778" s="297"/>
      <c r="S778" s="297"/>
      <c r="T778" s="297"/>
      <c r="U778" s="297"/>
      <c r="V778" s="297"/>
      <c r="W778" s="297"/>
      <c r="X778" s="297"/>
      <c r="Y778" s="297"/>
      <c r="Z778" s="297"/>
      <c r="AA778" s="297"/>
      <c r="AB778" s="297"/>
    </row>
    <row r="779" spans="1:28" ht="12.75">
      <c r="A779" s="298" t="s">
        <v>8054</v>
      </c>
      <c r="B779" s="294" t="s">
        <v>8055</v>
      </c>
      <c r="C779" s="45" t="s">
        <v>414</v>
      </c>
      <c r="D779" s="45" t="s">
        <v>4798</v>
      </c>
      <c r="E779" s="299">
        <v>43199</v>
      </c>
      <c r="F779" s="294" t="s">
        <v>8096</v>
      </c>
      <c r="G779" s="294" t="s">
        <v>362</v>
      </c>
      <c r="H779" s="300" t="s">
        <v>223</v>
      </c>
      <c r="I779" s="294" t="s">
        <v>226</v>
      </c>
      <c r="J779" s="294" t="s">
        <v>8097</v>
      </c>
      <c r="K779" s="294" t="s">
        <v>8098</v>
      </c>
      <c r="L779" s="295"/>
      <c r="M779" s="294" t="s">
        <v>4841</v>
      </c>
      <c r="N779" s="295" t="b">
        <f>IF(AND(G779:G781=DATOS!C$9,H779:H781=DATOS!B$4),ROW(G779:G781))</f>
        <v>0</v>
      </c>
      <c r="O779" s="296"/>
      <c r="P779" s="297"/>
      <c r="Q779" s="297"/>
      <c r="R779" s="297"/>
      <c r="S779" s="297"/>
      <c r="T779" s="297"/>
      <c r="U779" s="297"/>
      <c r="V779" s="297"/>
      <c r="W779" s="297"/>
      <c r="X779" s="297"/>
      <c r="Y779" s="297"/>
      <c r="Z779" s="297"/>
      <c r="AA779" s="297"/>
      <c r="AB779" s="297"/>
    </row>
    <row r="780" spans="1:28" ht="12.75">
      <c r="A780" s="298" t="s">
        <v>7678</v>
      </c>
      <c r="B780" s="294" t="s">
        <v>8043</v>
      </c>
      <c r="C780" s="45" t="s">
        <v>414</v>
      </c>
      <c r="D780" s="45" t="s">
        <v>4798</v>
      </c>
      <c r="E780" s="299">
        <v>43199</v>
      </c>
      <c r="F780" s="294" t="s">
        <v>8096</v>
      </c>
      <c r="G780" s="294" t="s">
        <v>362</v>
      </c>
      <c r="H780" s="300" t="s">
        <v>223</v>
      </c>
      <c r="I780" s="294" t="s">
        <v>226</v>
      </c>
      <c r="J780" s="294" t="s">
        <v>8103</v>
      </c>
      <c r="K780" s="294" t="s">
        <v>8104</v>
      </c>
      <c r="L780" s="295"/>
      <c r="M780" s="294" t="s">
        <v>4841</v>
      </c>
      <c r="N780" s="295" t="b">
        <f>IF(AND(G780:G782=DATOS!C$9,H780:H782=DATOS!B$4),ROW(G780:G782))</f>
        <v>0</v>
      </c>
      <c r="O780" s="296"/>
      <c r="P780" s="297"/>
      <c r="Q780" s="297"/>
      <c r="R780" s="297"/>
      <c r="S780" s="297"/>
      <c r="T780" s="297"/>
      <c r="U780" s="297"/>
      <c r="V780" s="297"/>
      <c r="W780" s="297"/>
      <c r="X780" s="297"/>
      <c r="Y780" s="297"/>
      <c r="Z780" s="297"/>
      <c r="AA780" s="297"/>
      <c r="AB780" s="297"/>
    </row>
    <row r="781" spans="1:28" ht="12.75">
      <c r="A781" s="298" t="s">
        <v>8105</v>
      </c>
      <c r="B781" s="294" t="s">
        <v>7312</v>
      </c>
      <c r="C781" s="45" t="s">
        <v>624</v>
      </c>
      <c r="D781" s="45" t="s">
        <v>4798</v>
      </c>
      <c r="E781" s="299">
        <v>43199</v>
      </c>
      <c r="F781" s="294" t="s">
        <v>8107</v>
      </c>
      <c r="G781" s="294" t="s">
        <v>222</v>
      </c>
      <c r="H781" s="300" t="s">
        <v>223</v>
      </c>
      <c r="I781" s="294" t="s">
        <v>226</v>
      </c>
      <c r="J781" s="294" t="s">
        <v>8107</v>
      </c>
      <c r="K781" s="294" t="s">
        <v>8108</v>
      </c>
      <c r="L781" s="295"/>
      <c r="M781" s="294" t="s">
        <v>4841</v>
      </c>
      <c r="N781" s="295" t="b">
        <f>IF(AND(G781:G783=DATOS!C$9,H781:H783=DATOS!B$4),ROW(G781:G783))</f>
        <v>0</v>
      </c>
      <c r="O781" s="296"/>
      <c r="P781" s="297"/>
      <c r="Q781" s="297"/>
      <c r="R781" s="297"/>
      <c r="S781" s="297"/>
      <c r="T781" s="297"/>
      <c r="U781" s="297"/>
      <c r="V781" s="297"/>
      <c r="W781" s="297"/>
      <c r="X781" s="297"/>
      <c r="Y781" s="297"/>
      <c r="Z781" s="297"/>
      <c r="AA781" s="297"/>
      <c r="AB781" s="297"/>
    </row>
    <row r="782" spans="1:28" ht="12.75">
      <c r="A782" s="298" t="s">
        <v>5932</v>
      </c>
      <c r="B782" s="294" t="s">
        <v>5933</v>
      </c>
      <c r="C782" s="45" t="s">
        <v>414</v>
      </c>
      <c r="D782" s="45" t="s">
        <v>4798</v>
      </c>
      <c r="E782" s="299">
        <v>43199</v>
      </c>
      <c r="F782" s="294" t="s">
        <v>8111</v>
      </c>
      <c r="G782" s="294" t="s">
        <v>362</v>
      </c>
      <c r="H782" s="300" t="s">
        <v>223</v>
      </c>
      <c r="I782" s="294" t="s">
        <v>226</v>
      </c>
      <c r="J782" s="294" t="s">
        <v>8096</v>
      </c>
      <c r="K782" s="294" t="s">
        <v>8112</v>
      </c>
      <c r="L782" s="295"/>
      <c r="M782" s="294" t="s">
        <v>4841</v>
      </c>
      <c r="N782" s="295" t="b">
        <f>IF(AND(G782:G784=DATOS!C$9,H782:H784=DATOS!B$4),ROW(G782:G784))</f>
        <v>0</v>
      </c>
      <c r="O782" s="296"/>
      <c r="P782" s="297"/>
      <c r="Q782" s="297"/>
      <c r="R782" s="297"/>
      <c r="S782" s="297"/>
      <c r="T782" s="297"/>
      <c r="U782" s="297"/>
      <c r="V782" s="297"/>
      <c r="W782" s="297"/>
      <c r="X782" s="297"/>
      <c r="Y782" s="297"/>
      <c r="Z782" s="297"/>
      <c r="AA782" s="297"/>
      <c r="AB782" s="297"/>
    </row>
    <row r="783" spans="1:28" ht="12.75">
      <c r="A783" s="298" t="s">
        <v>5122</v>
      </c>
      <c r="B783" s="294" t="s">
        <v>5123</v>
      </c>
      <c r="C783" s="45" t="s">
        <v>414</v>
      </c>
      <c r="D783" s="45" t="s">
        <v>4798</v>
      </c>
      <c r="E783" s="299">
        <v>43199</v>
      </c>
      <c r="F783" s="294" t="s">
        <v>8096</v>
      </c>
      <c r="G783" s="294" t="s">
        <v>362</v>
      </c>
      <c r="H783" s="300" t="s">
        <v>118</v>
      </c>
      <c r="I783" s="294"/>
      <c r="J783" s="295"/>
      <c r="K783" s="295"/>
      <c r="L783" s="295"/>
      <c r="M783" s="295"/>
      <c r="N783" s="295" t="b">
        <f>IF(AND(G783:G785=DATOS!C$9,H783:H785=DATOS!B$4),ROW(G783:G785))</f>
        <v>0</v>
      </c>
      <c r="O783" s="296"/>
      <c r="P783" s="297"/>
      <c r="Q783" s="297"/>
      <c r="R783" s="297"/>
      <c r="S783" s="297"/>
      <c r="T783" s="297"/>
      <c r="U783" s="297"/>
      <c r="V783" s="297"/>
      <c r="W783" s="297"/>
      <c r="X783" s="297"/>
      <c r="Y783" s="297"/>
      <c r="Z783" s="297"/>
      <c r="AA783" s="297"/>
      <c r="AB783" s="297"/>
    </row>
    <row r="784" spans="1:28" ht="12.75">
      <c r="A784" s="298" t="s">
        <v>6515</v>
      </c>
      <c r="B784" s="294" t="s">
        <v>6516</v>
      </c>
      <c r="C784" s="45" t="s">
        <v>4716</v>
      </c>
      <c r="D784" s="45" t="s">
        <v>4798</v>
      </c>
      <c r="E784" s="299">
        <v>43199</v>
      </c>
      <c r="F784" s="294" t="s">
        <v>8115</v>
      </c>
      <c r="G784" s="294" t="s">
        <v>222</v>
      </c>
      <c r="H784" s="300" t="s">
        <v>223</v>
      </c>
      <c r="I784" s="294" t="s">
        <v>226</v>
      </c>
      <c r="J784" s="294" t="s">
        <v>8115</v>
      </c>
      <c r="K784" s="294" t="s">
        <v>8116</v>
      </c>
      <c r="L784" s="295"/>
      <c r="M784" s="294" t="s">
        <v>4841</v>
      </c>
      <c r="N784" s="295" t="b">
        <f>IF(AND(G784:G786=DATOS!C$9,H784:H786=DATOS!B$4),ROW(G784:G786))</f>
        <v>0</v>
      </c>
      <c r="O784" s="296"/>
      <c r="P784" s="297"/>
      <c r="Q784" s="297"/>
      <c r="R784" s="297"/>
      <c r="S784" s="297"/>
      <c r="T784" s="297"/>
      <c r="U784" s="297"/>
      <c r="V784" s="297"/>
      <c r="W784" s="297"/>
      <c r="X784" s="297"/>
      <c r="Y784" s="297"/>
      <c r="Z784" s="297"/>
      <c r="AA784" s="297"/>
      <c r="AB784" s="297"/>
    </row>
    <row r="785" spans="1:28" ht="12.75">
      <c r="A785" s="298" t="s">
        <v>8119</v>
      </c>
      <c r="B785" s="294" t="s">
        <v>6402</v>
      </c>
      <c r="C785" s="45" t="s">
        <v>414</v>
      </c>
      <c r="D785" s="45" t="s">
        <v>4798</v>
      </c>
      <c r="E785" s="299">
        <v>43199</v>
      </c>
      <c r="F785" s="294" t="s">
        <v>8096</v>
      </c>
      <c r="G785" s="294" t="s">
        <v>362</v>
      </c>
      <c r="H785" s="300" t="s">
        <v>118</v>
      </c>
      <c r="I785" s="294" t="s">
        <v>226</v>
      </c>
      <c r="J785" s="295"/>
      <c r="K785" s="295"/>
      <c r="L785" s="295"/>
      <c r="M785" s="295"/>
      <c r="N785" s="295" t="b">
        <f>IF(AND(G785:G787=DATOS!C$9,H785:H787=DATOS!B$4),ROW(G785:G787))</f>
        <v>0</v>
      </c>
      <c r="O785" s="296"/>
      <c r="P785" s="297"/>
      <c r="Q785" s="297"/>
      <c r="R785" s="297"/>
      <c r="S785" s="297"/>
      <c r="T785" s="297"/>
      <c r="U785" s="297"/>
      <c r="V785" s="297"/>
      <c r="W785" s="297"/>
      <c r="X785" s="297"/>
      <c r="Y785" s="297"/>
      <c r="Z785" s="297"/>
      <c r="AA785" s="297"/>
      <c r="AB785" s="297"/>
    </row>
    <row r="786" spans="1:28" ht="12.75">
      <c r="A786" s="298" t="s">
        <v>8122</v>
      </c>
      <c r="B786" s="294" t="s">
        <v>8124</v>
      </c>
      <c r="C786" s="45" t="s">
        <v>263</v>
      </c>
      <c r="D786" s="45" t="s">
        <v>4798</v>
      </c>
      <c r="E786" s="299">
        <v>43199</v>
      </c>
      <c r="F786" s="294" t="s">
        <v>8125</v>
      </c>
      <c r="G786" s="294" t="s">
        <v>114</v>
      </c>
      <c r="H786" s="300" t="s">
        <v>118</v>
      </c>
      <c r="I786" s="294" t="s">
        <v>226</v>
      </c>
      <c r="J786" s="295"/>
      <c r="K786" s="295"/>
      <c r="L786" s="295"/>
      <c r="M786" s="295"/>
      <c r="N786" s="295" t="b">
        <f>IF(AND(G786:G788=DATOS!C$9,H786:H788=DATOS!B$4),ROW(G786:G788))</f>
        <v>0</v>
      </c>
      <c r="O786" s="296"/>
      <c r="P786" s="297"/>
      <c r="Q786" s="297"/>
      <c r="R786" s="297"/>
      <c r="S786" s="297"/>
      <c r="T786" s="297"/>
      <c r="U786" s="297"/>
      <c r="V786" s="297"/>
      <c r="W786" s="297"/>
      <c r="X786" s="297"/>
      <c r="Y786" s="297"/>
      <c r="Z786" s="297"/>
      <c r="AA786" s="297"/>
      <c r="AB786" s="297"/>
    </row>
    <row r="787" spans="1:28" ht="12.75">
      <c r="A787" s="298" t="s">
        <v>5589</v>
      </c>
      <c r="B787" s="294" t="s">
        <v>5590</v>
      </c>
      <c r="C787" s="45" t="s">
        <v>5232</v>
      </c>
      <c r="D787" s="45" t="s">
        <v>4798</v>
      </c>
      <c r="E787" s="299">
        <v>43199</v>
      </c>
      <c r="F787" s="294" t="s">
        <v>1259</v>
      </c>
      <c r="G787" s="294" t="s">
        <v>362</v>
      </c>
      <c r="H787" s="300" t="s">
        <v>223</v>
      </c>
      <c r="I787" s="294" t="s">
        <v>226</v>
      </c>
      <c r="J787" s="294" t="s">
        <v>1259</v>
      </c>
      <c r="K787" s="294" t="s">
        <v>8127</v>
      </c>
      <c r="L787" s="295"/>
      <c r="M787" s="294" t="s">
        <v>4841</v>
      </c>
      <c r="N787" s="295" t="b">
        <f>IF(AND(G787:G789=DATOS!C$9,H787:H789=DATOS!B$4),ROW(G787:G789))</f>
        <v>0</v>
      </c>
      <c r="O787" s="296"/>
      <c r="P787" s="297"/>
      <c r="Q787" s="297"/>
      <c r="R787" s="297"/>
      <c r="S787" s="297"/>
      <c r="T787" s="297"/>
      <c r="U787" s="297"/>
      <c r="V787" s="297"/>
      <c r="W787" s="297"/>
      <c r="X787" s="297"/>
      <c r="Y787" s="297"/>
      <c r="Z787" s="297"/>
      <c r="AA787" s="297"/>
      <c r="AB787" s="297"/>
    </row>
    <row r="788" spans="1:28" ht="12.75">
      <c r="A788" s="298" t="s">
        <v>8131</v>
      </c>
      <c r="B788" s="294" t="s">
        <v>6656</v>
      </c>
      <c r="C788" s="45" t="s">
        <v>5232</v>
      </c>
      <c r="D788" s="45" t="s">
        <v>4798</v>
      </c>
      <c r="E788" s="299">
        <v>43200</v>
      </c>
      <c r="F788" s="294" t="s">
        <v>1259</v>
      </c>
      <c r="G788" s="294" t="s">
        <v>362</v>
      </c>
      <c r="H788" s="300" t="s">
        <v>223</v>
      </c>
      <c r="I788" s="294" t="s">
        <v>226</v>
      </c>
      <c r="J788" s="294" t="s">
        <v>1259</v>
      </c>
      <c r="K788" s="294" t="s">
        <v>8127</v>
      </c>
      <c r="L788" s="295"/>
      <c r="M788" s="294" t="s">
        <v>4841</v>
      </c>
      <c r="N788" s="295" t="b">
        <f>IF(AND(G788:G790=DATOS!C$9,H788:H790=DATOS!B$4),ROW(G788:G790))</f>
        <v>0</v>
      </c>
      <c r="O788" s="296"/>
      <c r="P788" s="297"/>
      <c r="Q788" s="297"/>
      <c r="R788" s="297"/>
      <c r="S788" s="297"/>
      <c r="T788" s="297"/>
      <c r="U788" s="297"/>
      <c r="V788" s="297"/>
      <c r="W788" s="297"/>
      <c r="X788" s="297"/>
      <c r="Y788" s="297"/>
      <c r="Z788" s="297"/>
      <c r="AA788" s="297"/>
      <c r="AB788" s="297"/>
    </row>
    <row r="789" spans="1:28" ht="12.75">
      <c r="A789" s="298" t="s">
        <v>8132</v>
      </c>
      <c r="B789" s="294" t="s">
        <v>6874</v>
      </c>
      <c r="C789" s="45" t="s">
        <v>4716</v>
      </c>
      <c r="D789" s="45" t="s">
        <v>4647</v>
      </c>
      <c r="E789" s="299">
        <v>43200</v>
      </c>
      <c r="F789" s="294" t="s">
        <v>4768</v>
      </c>
      <c r="G789" s="294" t="s">
        <v>271</v>
      </c>
      <c r="H789" s="300" t="s">
        <v>223</v>
      </c>
      <c r="I789" s="294"/>
      <c r="J789" s="294" t="s">
        <v>5443</v>
      </c>
      <c r="K789" s="294" t="s">
        <v>8133</v>
      </c>
      <c r="L789" s="295"/>
      <c r="M789" s="294" t="s">
        <v>4652</v>
      </c>
      <c r="N789" s="295" t="b">
        <f>IF(AND(G789:G791=DATOS!C$9,H789:H791=DATOS!B$4),ROW(G789:G791))</f>
        <v>0</v>
      </c>
      <c r="O789" s="296"/>
      <c r="P789" s="297"/>
      <c r="Q789" s="297"/>
      <c r="R789" s="297"/>
      <c r="S789" s="297"/>
      <c r="T789" s="297"/>
      <c r="U789" s="297"/>
      <c r="V789" s="297"/>
      <c r="W789" s="297"/>
      <c r="X789" s="297"/>
      <c r="Y789" s="297"/>
      <c r="Z789" s="297"/>
      <c r="AA789" s="297"/>
      <c r="AB789" s="297"/>
    </row>
    <row r="790" spans="1:28" ht="12.75">
      <c r="A790" s="320" t="s">
        <v>8135</v>
      </c>
      <c r="B790" s="294" t="s">
        <v>8136</v>
      </c>
      <c r="C790" s="45" t="s">
        <v>5086</v>
      </c>
      <c r="D790" s="45" t="s">
        <v>4647</v>
      </c>
      <c r="E790" s="299">
        <v>43200</v>
      </c>
      <c r="F790" s="294" t="s">
        <v>5379</v>
      </c>
      <c r="G790" s="294" t="s">
        <v>114</v>
      </c>
      <c r="H790" s="300" t="s">
        <v>223</v>
      </c>
      <c r="I790" s="294"/>
      <c r="J790" s="294" t="s">
        <v>8137</v>
      </c>
      <c r="K790" s="294" t="s">
        <v>8138</v>
      </c>
      <c r="L790" s="295"/>
      <c r="M790" s="294" t="s">
        <v>4652</v>
      </c>
      <c r="N790" s="295" t="b">
        <f>IF(AND(G790:G792=DATOS!C$9,H790:H792=DATOS!B$4),ROW(G790:G792))</f>
        <v>0</v>
      </c>
      <c r="O790" s="296"/>
      <c r="P790" s="297"/>
      <c r="Q790" s="297"/>
      <c r="R790" s="297"/>
      <c r="S790" s="297"/>
      <c r="T790" s="297"/>
      <c r="U790" s="297"/>
      <c r="V790" s="297"/>
      <c r="W790" s="297"/>
      <c r="X790" s="297"/>
      <c r="Y790" s="297"/>
      <c r="Z790" s="297"/>
      <c r="AA790" s="297"/>
      <c r="AB790" s="297"/>
    </row>
    <row r="791" spans="1:28" ht="12.75">
      <c r="A791" s="320" t="s">
        <v>8139</v>
      </c>
      <c r="B791" s="294" t="s">
        <v>8140</v>
      </c>
      <c r="C791" s="45" t="s">
        <v>216</v>
      </c>
      <c r="D791" s="45" t="s">
        <v>4647</v>
      </c>
      <c r="E791" s="299">
        <v>43200</v>
      </c>
      <c r="F791" s="294" t="s">
        <v>6487</v>
      </c>
      <c r="G791" s="294" t="s">
        <v>114</v>
      </c>
      <c r="H791" s="300" t="s">
        <v>223</v>
      </c>
      <c r="I791" s="294"/>
      <c r="J791" s="294" t="s">
        <v>8141</v>
      </c>
      <c r="K791" s="294" t="s">
        <v>8142</v>
      </c>
      <c r="L791" s="295"/>
      <c r="M791" s="294" t="s">
        <v>4652</v>
      </c>
      <c r="N791" s="295" t="b">
        <f>IF(AND(G791:G793=DATOS!C$9,H791:H793=DATOS!B$4),ROW(G791:G793))</f>
        <v>0</v>
      </c>
      <c r="O791" s="296"/>
      <c r="P791" s="297"/>
      <c r="Q791" s="297"/>
      <c r="R791" s="297"/>
      <c r="S791" s="297"/>
      <c r="T791" s="297"/>
      <c r="U791" s="297"/>
      <c r="V791" s="297"/>
      <c r="W791" s="297"/>
      <c r="X791" s="297"/>
      <c r="Y791" s="297"/>
      <c r="Z791" s="297"/>
      <c r="AA791" s="297"/>
      <c r="AB791" s="297"/>
    </row>
    <row r="792" spans="1:28" ht="12.75">
      <c r="A792" s="298" t="s">
        <v>7824</v>
      </c>
      <c r="B792" s="294" t="s">
        <v>6847</v>
      </c>
      <c r="C792" s="45" t="s">
        <v>624</v>
      </c>
      <c r="D792" s="45" t="s">
        <v>4798</v>
      </c>
      <c r="E792" s="299">
        <v>43201</v>
      </c>
      <c r="F792" s="294" t="s">
        <v>8144</v>
      </c>
      <c r="G792" s="294" t="s">
        <v>114</v>
      </c>
      <c r="H792" s="300" t="s">
        <v>223</v>
      </c>
      <c r="I792" s="294" t="s">
        <v>226</v>
      </c>
      <c r="J792" s="294" t="s">
        <v>8144</v>
      </c>
      <c r="K792" s="294" t="s">
        <v>8146</v>
      </c>
      <c r="L792" s="295"/>
      <c r="M792" s="294" t="s">
        <v>4841</v>
      </c>
      <c r="N792" s="295" t="b">
        <f>IF(AND(G792:G794=DATOS!C$9,H792:H794=DATOS!B$4),ROW(G792:G794))</f>
        <v>0</v>
      </c>
      <c r="O792" s="296"/>
      <c r="P792" s="297"/>
      <c r="Q792" s="297"/>
      <c r="R792" s="297"/>
      <c r="S792" s="297"/>
      <c r="T792" s="297"/>
      <c r="U792" s="297"/>
      <c r="V792" s="297"/>
      <c r="W792" s="297"/>
      <c r="X792" s="297"/>
      <c r="Y792" s="297"/>
      <c r="Z792" s="297"/>
      <c r="AA792" s="297"/>
      <c r="AB792" s="297"/>
    </row>
    <row r="793" spans="1:28" ht="12.75">
      <c r="A793" s="298" t="s">
        <v>8147</v>
      </c>
      <c r="B793" s="294" t="s">
        <v>5363</v>
      </c>
      <c r="C793" s="45" t="s">
        <v>6661</v>
      </c>
      <c r="D793" s="45" t="s">
        <v>4798</v>
      </c>
      <c r="E793" s="299">
        <v>43201</v>
      </c>
      <c r="F793" s="294" t="s">
        <v>1259</v>
      </c>
      <c r="G793" s="294" t="s">
        <v>362</v>
      </c>
      <c r="H793" s="300" t="s">
        <v>223</v>
      </c>
      <c r="I793" s="294" t="s">
        <v>226</v>
      </c>
      <c r="J793" s="294" t="s">
        <v>1259</v>
      </c>
      <c r="K793" s="294" t="s">
        <v>1259</v>
      </c>
      <c r="L793" s="295"/>
      <c r="M793" s="294" t="s">
        <v>4841</v>
      </c>
      <c r="N793" s="295" t="b">
        <f>IF(AND(G793:G795=DATOS!C$9,H793:H795=DATOS!B$4),ROW(G793:G795))</f>
        <v>0</v>
      </c>
      <c r="O793" s="296"/>
      <c r="P793" s="297"/>
      <c r="Q793" s="297"/>
      <c r="R793" s="297"/>
      <c r="S793" s="297"/>
      <c r="T793" s="297"/>
      <c r="U793" s="297"/>
      <c r="V793" s="297"/>
      <c r="W793" s="297"/>
      <c r="X793" s="297"/>
      <c r="Y793" s="297"/>
      <c r="Z793" s="297"/>
      <c r="AA793" s="297"/>
      <c r="AB793" s="297"/>
    </row>
    <row r="794" spans="1:28" ht="12.75">
      <c r="A794" s="298" t="s">
        <v>8148</v>
      </c>
      <c r="B794" s="294" t="s">
        <v>8149</v>
      </c>
      <c r="C794" s="45" t="s">
        <v>263</v>
      </c>
      <c r="D794" s="45" t="s">
        <v>4798</v>
      </c>
      <c r="E794" s="299">
        <v>43201</v>
      </c>
      <c r="F794" s="294" t="s">
        <v>8059</v>
      </c>
      <c r="G794" s="294" t="s">
        <v>114</v>
      </c>
      <c r="H794" s="300" t="s">
        <v>223</v>
      </c>
      <c r="I794" s="294" t="s">
        <v>226</v>
      </c>
      <c r="J794" s="294" t="s">
        <v>8059</v>
      </c>
      <c r="K794" s="294" t="s">
        <v>8150</v>
      </c>
      <c r="L794" s="295"/>
      <c r="M794" s="294" t="s">
        <v>4841</v>
      </c>
      <c r="N794" s="295" t="b">
        <f>IF(AND(G794:G796=DATOS!C$9,H794:H796=DATOS!B$4),ROW(G794:G796))</f>
        <v>0</v>
      </c>
      <c r="O794" s="296"/>
      <c r="P794" s="297"/>
      <c r="Q794" s="297"/>
      <c r="R794" s="297"/>
      <c r="S794" s="297"/>
      <c r="T794" s="297"/>
      <c r="U794" s="297"/>
      <c r="V794" s="297"/>
      <c r="W794" s="297"/>
      <c r="X794" s="297"/>
      <c r="Y794" s="297"/>
      <c r="Z794" s="297"/>
      <c r="AA794" s="297"/>
      <c r="AB794" s="297"/>
    </row>
    <row r="795" spans="1:28" ht="12.75">
      <c r="A795" s="298" t="s">
        <v>6493</v>
      </c>
      <c r="B795" s="294" t="s">
        <v>6494</v>
      </c>
      <c r="C795" s="45" t="s">
        <v>4491</v>
      </c>
      <c r="D795" s="45" t="s">
        <v>4647</v>
      </c>
      <c r="E795" s="299">
        <v>43201</v>
      </c>
      <c r="F795" s="294" t="s">
        <v>8153</v>
      </c>
      <c r="G795" s="294" t="s">
        <v>114</v>
      </c>
      <c r="H795" s="300" t="s">
        <v>223</v>
      </c>
      <c r="I795" s="294"/>
      <c r="J795" s="294" t="s">
        <v>8154</v>
      </c>
      <c r="K795" s="294" t="s">
        <v>8155</v>
      </c>
      <c r="L795" s="295"/>
      <c r="M795" s="294" t="s">
        <v>4652</v>
      </c>
      <c r="N795" s="295" t="b">
        <f>IF(AND(G795:G797=DATOS!C$9,H795:H797=DATOS!B$4),ROW(G795:G797))</f>
        <v>0</v>
      </c>
      <c r="O795" s="296"/>
      <c r="P795" s="297"/>
      <c r="Q795" s="297"/>
      <c r="R795" s="297"/>
      <c r="S795" s="297"/>
      <c r="T795" s="297"/>
      <c r="U795" s="297"/>
      <c r="V795" s="297"/>
      <c r="W795" s="297"/>
      <c r="X795" s="297"/>
      <c r="Y795" s="297"/>
      <c r="Z795" s="297"/>
      <c r="AA795" s="297"/>
      <c r="AB795" s="297"/>
    </row>
    <row r="796" spans="1:28" ht="12.75">
      <c r="A796" s="298" t="s">
        <v>8156</v>
      </c>
      <c r="B796" s="294" t="s">
        <v>8157</v>
      </c>
      <c r="C796" s="45" t="s">
        <v>414</v>
      </c>
      <c r="D796" s="45" t="s">
        <v>4798</v>
      </c>
      <c r="E796" s="299">
        <v>43201</v>
      </c>
      <c r="F796" s="294" t="s">
        <v>8158</v>
      </c>
      <c r="G796" s="294" t="s">
        <v>4846</v>
      </c>
      <c r="H796" s="300" t="s">
        <v>223</v>
      </c>
      <c r="I796" s="294" t="s">
        <v>226</v>
      </c>
      <c r="J796" s="294" t="s">
        <v>8158</v>
      </c>
      <c r="K796" s="294" t="s">
        <v>8159</v>
      </c>
      <c r="L796" s="295"/>
      <c r="M796" s="294" t="s">
        <v>4841</v>
      </c>
      <c r="N796" s="295" t="b">
        <f>IF(AND(G796:G798=DATOS!C$9,H796:H798=DATOS!B$4),ROW(G796:G798))</f>
        <v>0</v>
      </c>
      <c r="O796" s="296"/>
      <c r="P796" s="297"/>
      <c r="Q796" s="297"/>
      <c r="R796" s="297"/>
      <c r="S796" s="297"/>
      <c r="T796" s="297"/>
      <c r="U796" s="297"/>
      <c r="V796" s="297"/>
      <c r="W796" s="297"/>
      <c r="X796" s="297"/>
      <c r="Y796" s="297"/>
      <c r="Z796" s="297"/>
      <c r="AA796" s="297"/>
      <c r="AB796" s="297"/>
    </row>
    <row r="797" spans="1:28" ht="12.75">
      <c r="A797" s="298" t="s">
        <v>8162</v>
      </c>
      <c r="B797" s="294" t="s">
        <v>7135</v>
      </c>
      <c r="C797" s="45" t="s">
        <v>414</v>
      </c>
      <c r="D797" s="45" t="s">
        <v>4798</v>
      </c>
      <c r="E797" s="299">
        <v>43201</v>
      </c>
      <c r="F797" s="294" t="s">
        <v>4768</v>
      </c>
      <c r="G797" s="294" t="s">
        <v>271</v>
      </c>
      <c r="H797" s="300" t="s">
        <v>223</v>
      </c>
      <c r="I797" s="294" t="s">
        <v>226</v>
      </c>
      <c r="J797" s="294" t="s">
        <v>8163</v>
      </c>
      <c r="K797" s="294" t="s">
        <v>8164</v>
      </c>
      <c r="L797" s="295"/>
      <c r="M797" s="294" t="s">
        <v>4841</v>
      </c>
      <c r="N797" s="295" t="b">
        <f>IF(AND(G797:G799=DATOS!C$9,H797:H799=DATOS!B$4),ROW(G797:G799))</f>
        <v>0</v>
      </c>
      <c r="O797" s="296"/>
      <c r="P797" s="297"/>
      <c r="Q797" s="297"/>
      <c r="R797" s="297"/>
      <c r="S797" s="297"/>
      <c r="T797" s="297"/>
      <c r="U797" s="297"/>
      <c r="V797" s="297"/>
      <c r="W797" s="297"/>
      <c r="X797" s="297"/>
      <c r="Y797" s="297"/>
      <c r="Z797" s="297"/>
      <c r="AA797" s="297"/>
      <c r="AB797" s="297"/>
    </row>
    <row r="798" spans="1:28" ht="12.75">
      <c r="A798" s="320" t="s">
        <v>2135</v>
      </c>
      <c r="B798" s="294" t="s">
        <v>5282</v>
      </c>
      <c r="C798" s="45" t="s">
        <v>263</v>
      </c>
      <c r="D798" s="45" t="s">
        <v>4647</v>
      </c>
      <c r="E798" s="299">
        <v>43201</v>
      </c>
      <c r="F798" s="294" t="s">
        <v>8008</v>
      </c>
      <c r="G798" s="294" t="s">
        <v>271</v>
      </c>
      <c r="H798" s="300" t="s">
        <v>223</v>
      </c>
      <c r="I798" s="294"/>
      <c r="J798" s="294" t="s">
        <v>8008</v>
      </c>
      <c r="K798" s="294" t="s">
        <v>8165</v>
      </c>
      <c r="L798" s="295"/>
      <c r="M798" s="294" t="s">
        <v>4652</v>
      </c>
      <c r="N798" s="295" t="b">
        <f>IF(AND(G798:G800=DATOS!C$9,H798:H800=DATOS!B$4),ROW(G798:G800))</f>
        <v>0</v>
      </c>
      <c r="O798" s="296"/>
      <c r="P798" s="297"/>
      <c r="Q798" s="297"/>
      <c r="R798" s="297"/>
      <c r="S798" s="297"/>
      <c r="T798" s="297"/>
      <c r="U798" s="297"/>
      <c r="V798" s="297"/>
      <c r="W798" s="297"/>
      <c r="X798" s="297"/>
      <c r="Y798" s="297"/>
      <c r="Z798" s="297"/>
      <c r="AA798" s="297"/>
      <c r="AB798" s="297"/>
    </row>
    <row r="799" spans="1:28" ht="12.75">
      <c r="A799" s="298" t="s">
        <v>5679</v>
      </c>
      <c r="B799" s="294" t="s">
        <v>8166</v>
      </c>
      <c r="C799" s="45" t="s">
        <v>263</v>
      </c>
      <c r="D799" s="45" t="s">
        <v>4735</v>
      </c>
      <c r="E799" s="299">
        <v>43201</v>
      </c>
      <c r="F799" s="294" t="s">
        <v>1301</v>
      </c>
      <c r="G799" s="294" t="s">
        <v>271</v>
      </c>
      <c r="H799" s="300" t="s">
        <v>118</v>
      </c>
      <c r="I799" s="294" t="s">
        <v>226</v>
      </c>
      <c r="J799" s="294" t="s">
        <v>4762</v>
      </c>
      <c r="K799" s="294" t="s">
        <v>8167</v>
      </c>
      <c r="L799" s="295"/>
      <c r="M799" s="294" t="s">
        <v>4743</v>
      </c>
      <c r="N799" s="295" t="b">
        <f>IF(AND(G799:G801=DATOS!C$9,H799:H801=DATOS!B$4),ROW(G799:G801))</f>
        <v>0</v>
      </c>
      <c r="O799" s="296"/>
      <c r="P799" s="297"/>
      <c r="Q799" s="297"/>
      <c r="R799" s="297"/>
      <c r="S799" s="297"/>
      <c r="T799" s="297"/>
      <c r="U799" s="297"/>
      <c r="V799" s="297"/>
      <c r="W799" s="297"/>
      <c r="X799" s="297"/>
      <c r="Y799" s="297"/>
      <c r="Z799" s="297"/>
      <c r="AA799" s="297"/>
      <c r="AB799" s="297"/>
    </row>
    <row r="800" spans="1:28" ht="12.75">
      <c r="A800" s="298" t="s">
        <v>8169</v>
      </c>
      <c r="B800" s="294" t="s">
        <v>8170</v>
      </c>
      <c r="C800" s="45" t="s">
        <v>5693</v>
      </c>
      <c r="D800" s="45" t="s">
        <v>6964</v>
      </c>
      <c r="E800" s="299">
        <v>43201</v>
      </c>
      <c r="F800" s="294" t="s">
        <v>8171</v>
      </c>
      <c r="G800" s="294" t="s">
        <v>362</v>
      </c>
      <c r="H800" s="300" t="s">
        <v>118</v>
      </c>
      <c r="I800" s="294" t="s">
        <v>226</v>
      </c>
      <c r="J800" s="294" t="s">
        <v>8172</v>
      </c>
      <c r="K800" s="295"/>
      <c r="L800" s="295"/>
      <c r="M800" s="295"/>
      <c r="N800" s="295" t="b">
        <f>IF(AND(G800:G802=DATOS!C$9,H800:H802=DATOS!B$4),ROW(G800:G802))</f>
        <v>0</v>
      </c>
      <c r="O800" s="296"/>
      <c r="P800" s="297"/>
      <c r="Q800" s="297"/>
      <c r="R800" s="297"/>
      <c r="S800" s="297"/>
      <c r="T800" s="297"/>
      <c r="U800" s="297"/>
      <c r="V800" s="297"/>
      <c r="W800" s="297"/>
      <c r="X800" s="297"/>
      <c r="Y800" s="297"/>
      <c r="Z800" s="297"/>
      <c r="AA800" s="297"/>
      <c r="AB800" s="297"/>
    </row>
    <row r="801" spans="1:28" ht="14.25">
      <c r="A801" s="352" t="s">
        <v>2674</v>
      </c>
      <c r="B801" s="294" t="s">
        <v>4778</v>
      </c>
      <c r="C801" s="45" t="s">
        <v>216</v>
      </c>
      <c r="D801" s="45" t="s">
        <v>4789</v>
      </c>
      <c r="E801" s="299">
        <v>43137</v>
      </c>
      <c r="F801" s="294" t="s">
        <v>6219</v>
      </c>
      <c r="G801" s="300" t="s">
        <v>271</v>
      </c>
      <c r="H801" s="300" t="s">
        <v>118</v>
      </c>
      <c r="I801" s="294" t="s">
        <v>226</v>
      </c>
      <c r="J801" s="294" t="s">
        <v>4780</v>
      </c>
      <c r="K801" s="294" t="s">
        <v>4780</v>
      </c>
      <c r="L801" s="295"/>
      <c r="M801" s="294" t="s">
        <v>5706</v>
      </c>
      <c r="N801" s="295" t="b">
        <f>IF(AND(G801:G803=DATOS!C$9,H801:H803=DATOS!B$4),ROW(G801:G803))</f>
        <v>0</v>
      </c>
      <c r="O801" s="296"/>
      <c r="P801" s="297"/>
      <c r="Q801" s="297"/>
      <c r="R801" s="297"/>
      <c r="S801" s="297"/>
      <c r="T801" s="297"/>
      <c r="U801" s="297"/>
      <c r="V801" s="297"/>
      <c r="W801" s="297"/>
      <c r="X801" s="297"/>
      <c r="Y801" s="297"/>
      <c r="Z801" s="297"/>
      <c r="AA801" s="297"/>
      <c r="AB801" s="297"/>
    </row>
    <row r="802" spans="1:28" ht="12.75">
      <c r="A802" s="298" t="s">
        <v>5179</v>
      </c>
      <c r="B802" s="294" t="s">
        <v>5180</v>
      </c>
      <c r="C802" s="45" t="s">
        <v>5302</v>
      </c>
      <c r="D802" s="45" t="s">
        <v>4735</v>
      </c>
      <c r="E802" s="299">
        <v>43201</v>
      </c>
      <c r="F802" s="294" t="s">
        <v>8179</v>
      </c>
      <c r="G802" s="294" t="s">
        <v>114</v>
      </c>
      <c r="H802" s="300" t="s">
        <v>223</v>
      </c>
      <c r="I802" s="294" t="s">
        <v>226</v>
      </c>
      <c r="J802" s="294" t="s">
        <v>512</v>
      </c>
      <c r="K802" s="294" t="s">
        <v>8181</v>
      </c>
      <c r="L802" s="295"/>
      <c r="M802" s="294" t="s">
        <v>4743</v>
      </c>
      <c r="N802" s="295" t="b">
        <f>IF(AND(G802:G804=DATOS!C$9,H802:H804=DATOS!B$4),ROW(G802:G804))</f>
        <v>0</v>
      </c>
      <c r="O802" s="296"/>
      <c r="P802" s="297"/>
      <c r="Q802" s="297"/>
      <c r="R802" s="297"/>
      <c r="S802" s="297"/>
      <c r="T802" s="297"/>
      <c r="U802" s="297"/>
      <c r="V802" s="297"/>
      <c r="W802" s="297"/>
      <c r="X802" s="297"/>
      <c r="Y802" s="297"/>
      <c r="Z802" s="297"/>
      <c r="AA802" s="297"/>
      <c r="AB802" s="297"/>
    </row>
    <row r="803" spans="1:28" ht="12.75">
      <c r="A803" s="298" t="s">
        <v>8182</v>
      </c>
      <c r="B803" s="294" t="s">
        <v>8183</v>
      </c>
      <c r="C803" s="45" t="s">
        <v>263</v>
      </c>
      <c r="D803" s="45" t="s">
        <v>4798</v>
      </c>
      <c r="E803" s="299">
        <v>43202</v>
      </c>
      <c r="F803" s="294" t="s">
        <v>8184</v>
      </c>
      <c r="G803" s="294" t="s">
        <v>222</v>
      </c>
      <c r="H803" s="300" t="s">
        <v>118</v>
      </c>
      <c r="I803" s="294" t="s">
        <v>226</v>
      </c>
      <c r="J803" s="294" t="s">
        <v>8185</v>
      </c>
      <c r="K803" s="295"/>
      <c r="L803" s="295"/>
      <c r="M803" s="295"/>
      <c r="N803" s="295" t="b">
        <f>IF(AND(G803:G805=DATOS!C$9,H803:H805=DATOS!B$4),ROW(G803:G805))</f>
        <v>0</v>
      </c>
      <c r="O803" s="296"/>
      <c r="P803" s="297"/>
      <c r="Q803" s="297"/>
      <c r="R803" s="297"/>
      <c r="S803" s="297"/>
      <c r="T803" s="297"/>
      <c r="U803" s="297"/>
      <c r="V803" s="297"/>
      <c r="W803" s="297"/>
      <c r="X803" s="297"/>
      <c r="Y803" s="297"/>
      <c r="Z803" s="297"/>
      <c r="AA803" s="297"/>
      <c r="AB803" s="297"/>
    </row>
    <row r="804" spans="1:28" ht="12.75">
      <c r="A804" s="298" t="s">
        <v>6126</v>
      </c>
      <c r="B804" s="294" t="s">
        <v>6127</v>
      </c>
      <c r="C804" s="45" t="s">
        <v>478</v>
      </c>
      <c r="D804" s="45" t="s">
        <v>4647</v>
      </c>
      <c r="E804" s="299">
        <v>43202</v>
      </c>
      <c r="F804" s="294" t="s">
        <v>4718</v>
      </c>
      <c r="G804" s="294" t="s">
        <v>114</v>
      </c>
      <c r="H804" s="300" t="s">
        <v>223</v>
      </c>
      <c r="I804" s="294"/>
      <c r="J804" s="294" t="s">
        <v>8188</v>
      </c>
      <c r="K804" s="294" t="s">
        <v>8189</v>
      </c>
      <c r="L804" s="295"/>
      <c r="M804" s="295"/>
      <c r="N804" s="295" t="b">
        <f>IF(AND(G804:G806=DATOS!C$9,H804:H806=DATOS!B$4),ROW(G804:G806))</f>
        <v>0</v>
      </c>
      <c r="O804" s="296"/>
      <c r="P804" s="297"/>
      <c r="Q804" s="297"/>
      <c r="R804" s="297"/>
      <c r="S804" s="297"/>
      <c r="T804" s="297"/>
      <c r="U804" s="297"/>
      <c r="V804" s="297"/>
      <c r="W804" s="297"/>
      <c r="X804" s="297"/>
      <c r="Y804" s="297"/>
      <c r="Z804" s="297"/>
      <c r="AA804" s="297"/>
      <c r="AB804" s="297"/>
    </row>
    <row r="805" spans="1:28" ht="12.75">
      <c r="A805" s="298" t="s">
        <v>7823</v>
      </c>
      <c r="B805" s="294" t="s">
        <v>5019</v>
      </c>
      <c r="C805" s="45" t="s">
        <v>4746</v>
      </c>
      <c r="D805" s="45" t="s">
        <v>4798</v>
      </c>
      <c r="E805" s="299">
        <v>43202</v>
      </c>
      <c r="F805" s="294" t="s">
        <v>8192</v>
      </c>
      <c r="G805" s="294" t="s">
        <v>114</v>
      </c>
      <c r="H805" s="300" t="s">
        <v>223</v>
      </c>
      <c r="I805" s="294" t="s">
        <v>226</v>
      </c>
      <c r="J805" s="294" t="s">
        <v>8192</v>
      </c>
      <c r="K805" s="294" t="s">
        <v>8195</v>
      </c>
      <c r="L805" s="295"/>
      <c r="M805" s="294" t="s">
        <v>4841</v>
      </c>
      <c r="N805" s="295" t="b">
        <f>IF(AND(G805:G807=DATOS!C$9,H805:H807=DATOS!B$4),ROW(G805:G807))</f>
        <v>0</v>
      </c>
      <c r="O805" s="296"/>
      <c r="P805" s="297"/>
      <c r="Q805" s="297"/>
      <c r="R805" s="297"/>
      <c r="S805" s="297"/>
      <c r="T805" s="297"/>
      <c r="U805" s="297"/>
      <c r="V805" s="297"/>
      <c r="W805" s="297"/>
      <c r="X805" s="297"/>
      <c r="Y805" s="297"/>
      <c r="Z805" s="297"/>
      <c r="AA805" s="297"/>
      <c r="AB805" s="297"/>
    </row>
    <row r="806" spans="1:28" ht="12.75">
      <c r="A806" s="320" t="s">
        <v>6940</v>
      </c>
      <c r="B806" s="294" t="s">
        <v>5933</v>
      </c>
      <c r="C806" s="45" t="s">
        <v>414</v>
      </c>
      <c r="D806" s="45" t="s">
        <v>4647</v>
      </c>
      <c r="E806" s="299">
        <v>43202</v>
      </c>
      <c r="F806" s="294" t="s">
        <v>8196</v>
      </c>
      <c r="G806" s="294" t="s">
        <v>114</v>
      </c>
      <c r="H806" s="300" t="s">
        <v>223</v>
      </c>
      <c r="I806" s="294"/>
      <c r="J806" s="294" t="s">
        <v>8198</v>
      </c>
      <c r="K806" s="294" t="s">
        <v>8199</v>
      </c>
      <c r="L806" s="295"/>
      <c r="M806" s="295"/>
      <c r="N806" s="295" t="b">
        <f>IF(AND(G806:G808=DATOS!C$9,H806:H808=DATOS!B$4),ROW(G806:G808))</f>
        <v>0</v>
      </c>
      <c r="O806" s="296"/>
      <c r="P806" s="297"/>
      <c r="Q806" s="297"/>
      <c r="R806" s="297"/>
      <c r="S806" s="297"/>
      <c r="T806" s="297"/>
      <c r="U806" s="297"/>
      <c r="V806" s="297"/>
      <c r="W806" s="297"/>
      <c r="X806" s="297"/>
      <c r="Y806" s="297"/>
      <c r="Z806" s="297"/>
      <c r="AA806" s="297"/>
      <c r="AB806" s="297"/>
    </row>
    <row r="807" spans="1:28" ht="12.75">
      <c r="A807" s="298" t="s">
        <v>8201</v>
      </c>
      <c r="B807" s="294" t="s">
        <v>8202</v>
      </c>
      <c r="C807" s="45" t="s">
        <v>898</v>
      </c>
      <c r="D807" s="45" t="s">
        <v>4798</v>
      </c>
      <c r="E807" s="299">
        <v>43202</v>
      </c>
      <c r="F807" s="294" t="s">
        <v>8203</v>
      </c>
      <c r="G807" s="294" t="s">
        <v>114</v>
      </c>
      <c r="H807" s="300" t="s">
        <v>223</v>
      </c>
      <c r="I807" s="294" t="s">
        <v>226</v>
      </c>
      <c r="J807" s="294" t="s">
        <v>8204</v>
      </c>
      <c r="K807" s="294" t="s">
        <v>8205</v>
      </c>
      <c r="L807" s="299">
        <v>43440</v>
      </c>
      <c r="M807" s="294" t="s">
        <v>4675</v>
      </c>
      <c r="N807" s="295" t="b">
        <f>IF(AND(G807:G809=DATOS!C$9,H807:H809=DATOS!B$4),ROW(G807:G809))</f>
        <v>0</v>
      </c>
      <c r="O807" s="296"/>
      <c r="P807" s="297"/>
      <c r="Q807" s="297"/>
      <c r="R807" s="297"/>
      <c r="S807" s="297"/>
      <c r="T807" s="297"/>
      <c r="U807" s="297"/>
      <c r="V807" s="297"/>
      <c r="W807" s="297"/>
      <c r="X807" s="297"/>
      <c r="Y807" s="297"/>
      <c r="Z807" s="297"/>
      <c r="AA807" s="297"/>
      <c r="AB807" s="297"/>
    </row>
    <row r="808" spans="1:28" ht="12.75">
      <c r="A808" s="298" t="s">
        <v>5877</v>
      </c>
      <c r="B808" s="294" t="s">
        <v>5879</v>
      </c>
      <c r="C808" s="45" t="s">
        <v>4726</v>
      </c>
      <c r="D808" s="45" t="s">
        <v>4798</v>
      </c>
      <c r="E808" s="299">
        <v>43202</v>
      </c>
      <c r="F808" s="294" t="s">
        <v>1259</v>
      </c>
      <c r="G808" s="294" t="s">
        <v>362</v>
      </c>
      <c r="H808" s="300" t="s">
        <v>223</v>
      </c>
      <c r="I808" s="294" t="s">
        <v>226</v>
      </c>
      <c r="J808" s="294" t="s">
        <v>1259</v>
      </c>
      <c r="K808" s="294" t="s">
        <v>8208</v>
      </c>
      <c r="L808" s="295"/>
      <c r="M808" s="294" t="s">
        <v>4841</v>
      </c>
      <c r="N808" s="295" t="b">
        <f>IF(AND(G808:G810=DATOS!C$9,H808:H810=DATOS!B$4),ROW(G808:G810))</f>
        <v>0</v>
      </c>
      <c r="O808" s="296"/>
      <c r="P808" s="297"/>
      <c r="Q808" s="297"/>
      <c r="R808" s="297"/>
      <c r="S808" s="297"/>
      <c r="T808" s="297"/>
      <c r="U808" s="297"/>
      <c r="V808" s="297"/>
      <c r="W808" s="297"/>
      <c r="X808" s="297"/>
      <c r="Y808" s="297"/>
      <c r="Z808" s="297"/>
      <c r="AA808" s="297"/>
      <c r="AB808" s="297"/>
    </row>
    <row r="809" spans="1:28" ht="12.75">
      <c r="A809" s="298" t="s">
        <v>7532</v>
      </c>
      <c r="B809" s="294" t="s">
        <v>7533</v>
      </c>
      <c r="C809" s="45" t="s">
        <v>6371</v>
      </c>
      <c r="D809" s="45" t="s">
        <v>4735</v>
      </c>
      <c r="E809" s="299">
        <v>43202</v>
      </c>
      <c r="F809" s="294" t="s">
        <v>8209</v>
      </c>
      <c r="G809" s="294" t="s">
        <v>114</v>
      </c>
      <c r="H809" s="300" t="s">
        <v>118</v>
      </c>
      <c r="I809" s="294" t="s">
        <v>226</v>
      </c>
      <c r="J809" s="294" t="s">
        <v>8210</v>
      </c>
      <c r="K809" s="294" t="s">
        <v>8211</v>
      </c>
      <c r="L809" s="295"/>
      <c r="M809" s="294" t="s">
        <v>4743</v>
      </c>
      <c r="N809" s="295" t="b">
        <f>IF(AND(G809:G811=DATOS!C$9,H809:H811=DATOS!B$4),ROW(G809:G811))</f>
        <v>0</v>
      </c>
      <c r="O809" s="296"/>
      <c r="P809" s="297"/>
      <c r="Q809" s="297"/>
      <c r="R809" s="297"/>
      <c r="S809" s="297"/>
      <c r="T809" s="297"/>
      <c r="U809" s="297"/>
      <c r="V809" s="297"/>
      <c r="W809" s="297"/>
      <c r="X809" s="297"/>
      <c r="Y809" s="297"/>
      <c r="Z809" s="297"/>
      <c r="AA809" s="297"/>
      <c r="AB809" s="297"/>
    </row>
    <row r="810" spans="1:28" ht="12.75">
      <c r="A810" s="298" t="s">
        <v>8212</v>
      </c>
      <c r="B810" s="294" t="s">
        <v>8213</v>
      </c>
      <c r="C810" s="45" t="s">
        <v>216</v>
      </c>
      <c r="D810" s="45" t="s">
        <v>4735</v>
      </c>
      <c r="E810" s="299">
        <v>43202</v>
      </c>
      <c r="F810" s="294" t="s">
        <v>1259</v>
      </c>
      <c r="G810" s="294" t="s">
        <v>362</v>
      </c>
      <c r="H810" s="300" t="s">
        <v>118</v>
      </c>
      <c r="I810" s="294" t="s">
        <v>226</v>
      </c>
      <c r="J810" s="294" t="s">
        <v>1259</v>
      </c>
      <c r="K810" s="294" t="s">
        <v>8216</v>
      </c>
      <c r="L810" s="295"/>
      <c r="M810" s="294" t="s">
        <v>4743</v>
      </c>
      <c r="N810" s="295" t="b">
        <f>IF(AND(G810:G812=DATOS!C$9,H810:H812=DATOS!B$4),ROW(G810:G812))</f>
        <v>0</v>
      </c>
      <c r="O810" s="296"/>
      <c r="P810" s="297"/>
      <c r="Q810" s="297"/>
      <c r="R810" s="297"/>
      <c r="S810" s="297"/>
      <c r="T810" s="297"/>
      <c r="U810" s="297"/>
      <c r="V810" s="297"/>
      <c r="W810" s="297"/>
      <c r="X810" s="297"/>
      <c r="Y810" s="297"/>
      <c r="Z810" s="297"/>
      <c r="AA810" s="297"/>
      <c r="AB810" s="297"/>
    </row>
    <row r="811" spans="1:28" ht="12.75">
      <c r="A811" s="298" t="s">
        <v>8217</v>
      </c>
      <c r="B811" s="294" t="s">
        <v>8218</v>
      </c>
      <c r="C811" s="45" t="s">
        <v>942</v>
      </c>
      <c r="D811" s="45" t="s">
        <v>4735</v>
      </c>
      <c r="E811" s="299">
        <v>43202</v>
      </c>
      <c r="F811" s="294" t="s">
        <v>361</v>
      </c>
      <c r="G811" s="294" t="s">
        <v>114</v>
      </c>
      <c r="H811" s="300" t="s">
        <v>223</v>
      </c>
      <c r="I811" s="294" t="s">
        <v>226</v>
      </c>
      <c r="J811" s="294" t="s">
        <v>361</v>
      </c>
      <c r="K811" s="294" t="s">
        <v>8220</v>
      </c>
      <c r="L811" s="295"/>
      <c r="M811" s="294" t="s">
        <v>4743</v>
      </c>
      <c r="N811" s="295" t="b">
        <f>IF(AND(G811:G813=DATOS!C$9,H811:H813=DATOS!B$4),ROW(G811:G813))</f>
        <v>0</v>
      </c>
      <c r="O811" s="296"/>
      <c r="P811" s="297"/>
      <c r="Q811" s="297"/>
      <c r="R811" s="297"/>
      <c r="S811" s="297"/>
      <c r="T811" s="297"/>
      <c r="U811" s="297"/>
      <c r="V811" s="297"/>
      <c r="W811" s="297"/>
      <c r="X811" s="297"/>
      <c r="Y811" s="297"/>
      <c r="Z811" s="297"/>
      <c r="AA811" s="297"/>
      <c r="AB811" s="297"/>
    </row>
    <row r="812" spans="1:28" ht="12.75">
      <c r="A812" s="298" t="s">
        <v>8223</v>
      </c>
      <c r="B812" s="294" t="s">
        <v>7221</v>
      </c>
      <c r="C812" s="45" t="s">
        <v>263</v>
      </c>
      <c r="D812" s="45" t="s">
        <v>6964</v>
      </c>
      <c r="E812" s="299">
        <v>43202</v>
      </c>
      <c r="F812" s="294" t="s">
        <v>4762</v>
      </c>
      <c r="G812" s="294" t="s">
        <v>271</v>
      </c>
      <c r="H812" s="300" t="s">
        <v>118</v>
      </c>
      <c r="I812" s="294" t="s">
        <v>226</v>
      </c>
      <c r="J812" s="294" t="s">
        <v>8224</v>
      </c>
      <c r="K812" s="295"/>
      <c r="L812" s="295"/>
      <c r="M812" s="295"/>
      <c r="N812" s="295" t="b">
        <f>IF(AND(G812:G814=DATOS!C$9,H812:H814=DATOS!B$4),ROW(G812:G814))</f>
        <v>0</v>
      </c>
      <c r="O812" s="296"/>
      <c r="P812" s="297"/>
      <c r="Q812" s="297"/>
      <c r="R812" s="297"/>
      <c r="S812" s="297"/>
      <c r="T812" s="297"/>
      <c r="U812" s="297"/>
      <c r="V812" s="297"/>
      <c r="W812" s="297"/>
      <c r="X812" s="297"/>
      <c r="Y812" s="297"/>
      <c r="Z812" s="297"/>
      <c r="AA812" s="297"/>
      <c r="AB812" s="297"/>
    </row>
    <row r="813" spans="1:28" ht="12.75">
      <c r="A813" s="298" t="s">
        <v>6290</v>
      </c>
      <c r="B813" s="294" t="s">
        <v>6744</v>
      </c>
      <c r="C813" s="45" t="s">
        <v>216</v>
      </c>
      <c r="D813" s="45" t="s">
        <v>6964</v>
      </c>
      <c r="E813" s="299">
        <v>43202</v>
      </c>
      <c r="F813" s="294" t="s">
        <v>361</v>
      </c>
      <c r="G813" s="294" t="s">
        <v>114</v>
      </c>
      <c r="H813" s="300" t="s">
        <v>118</v>
      </c>
      <c r="I813" s="294" t="s">
        <v>226</v>
      </c>
      <c r="J813" s="294" t="s">
        <v>8229</v>
      </c>
      <c r="K813" s="295"/>
      <c r="L813" s="295"/>
      <c r="M813" s="295"/>
      <c r="N813" s="295" t="b">
        <f>IF(AND(G813:G815=DATOS!C$9,H813:H815=DATOS!B$4),ROW(G813:G815))</f>
        <v>0</v>
      </c>
      <c r="O813" s="296"/>
      <c r="P813" s="297"/>
      <c r="Q813" s="297"/>
      <c r="R813" s="297"/>
      <c r="S813" s="297"/>
      <c r="T813" s="297"/>
      <c r="U813" s="297"/>
      <c r="V813" s="297"/>
      <c r="W813" s="297"/>
      <c r="X813" s="297"/>
      <c r="Y813" s="297"/>
      <c r="Z813" s="297"/>
      <c r="AA813" s="297"/>
      <c r="AB813" s="297"/>
    </row>
    <row r="814" spans="1:28" ht="12.75">
      <c r="A814" s="298" t="s">
        <v>4757</v>
      </c>
      <c r="B814" s="294" t="s">
        <v>4758</v>
      </c>
      <c r="C814" s="45" t="s">
        <v>216</v>
      </c>
      <c r="D814" s="45" t="s">
        <v>6964</v>
      </c>
      <c r="E814" s="299">
        <v>43202</v>
      </c>
      <c r="F814" s="294" t="s">
        <v>361</v>
      </c>
      <c r="G814" s="294" t="s">
        <v>114</v>
      </c>
      <c r="H814" s="300" t="s">
        <v>118</v>
      </c>
      <c r="I814" s="294" t="s">
        <v>226</v>
      </c>
      <c r="J814" s="294" t="s">
        <v>8229</v>
      </c>
      <c r="K814" s="295"/>
      <c r="L814" s="295"/>
      <c r="M814" s="295"/>
      <c r="N814" s="295" t="b">
        <f>IF(AND(G814:G816=DATOS!C$9,H814:H816=DATOS!B$4),ROW(G814:G816))</f>
        <v>0</v>
      </c>
      <c r="O814" s="296"/>
      <c r="P814" s="297"/>
      <c r="Q814" s="297"/>
      <c r="R814" s="297"/>
      <c r="S814" s="297"/>
      <c r="T814" s="297"/>
      <c r="U814" s="297"/>
      <c r="V814" s="297"/>
      <c r="W814" s="297"/>
      <c r="X814" s="297"/>
      <c r="Y814" s="297"/>
      <c r="Z814" s="297"/>
      <c r="AA814" s="297"/>
      <c r="AB814" s="297"/>
    </row>
    <row r="815" spans="1:28" ht="12.75">
      <c r="A815" s="298" t="s">
        <v>5179</v>
      </c>
      <c r="B815" s="294" t="s">
        <v>5180</v>
      </c>
      <c r="C815" s="45" t="s">
        <v>5302</v>
      </c>
      <c r="D815" s="45" t="s">
        <v>6964</v>
      </c>
      <c r="E815" s="299">
        <v>43202</v>
      </c>
      <c r="F815" s="294" t="s">
        <v>4710</v>
      </c>
      <c r="G815" s="294" t="s">
        <v>114</v>
      </c>
      <c r="H815" s="300" t="s">
        <v>223</v>
      </c>
      <c r="I815" s="294" t="s">
        <v>226</v>
      </c>
      <c r="J815" s="294"/>
      <c r="K815" s="294" t="s">
        <v>6051</v>
      </c>
      <c r="L815" s="295"/>
      <c r="M815" s="294" t="s">
        <v>6957</v>
      </c>
      <c r="N815" s="295" t="b">
        <f>IF(AND(G815:G817=DATOS!C$9,H815:H817=DATOS!B$4),ROW(G815:G817))</f>
        <v>0</v>
      </c>
      <c r="O815" s="296"/>
      <c r="P815" s="297"/>
      <c r="Q815" s="297"/>
      <c r="R815" s="297"/>
      <c r="S815" s="297"/>
      <c r="T815" s="297"/>
      <c r="U815" s="297"/>
      <c r="V815" s="297"/>
      <c r="W815" s="297"/>
      <c r="X815" s="297"/>
      <c r="Y815" s="297"/>
      <c r="Z815" s="297"/>
      <c r="AA815" s="297"/>
      <c r="AB815" s="297"/>
    </row>
    <row r="816" spans="1:28" ht="12.75">
      <c r="A816" s="298" t="s">
        <v>8232</v>
      </c>
      <c r="B816" s="294" t="s">
        <v>7167</v>
      </c>
      <c r="C816" s="45" t="s">
        <v>263</v>
      </c>
      <c r="D816" s="45" t="s">
        <v>6964</v>
      </c>
      <c r="E816" s="299">
        <v>43202</v>
      </c>
      <c r="F816" s="294" t="s">
        <v>4762</v>
      </c>
      <c r="G816" s="294" t="s">
        <v>271</v>
      </c>
      <c r="H816" s="300" t="s">
        <v>118</v>
      </c>
      <c r="I816" s="294" t="s">
        <v>226</v>
      </c>
      <c r="J816" s="294" t="s">
        <v>8224</v>
      </c>
      <c r="K816" s="295"/>
      <c r="L816" s="295"/>
      <c r="M816" s="295"/>
      <c r="N816" s="295" t="b">
        <f>IF(AND(G816:G818=DATOS!C$9,H816:H818=DATOS!B$4),ROW(G816:G818))</f>
        <v>0</v>
      </c>
      <c r="O816" s="296"/>
      <c r="P816" s="297"/>
      <c r="Q816" s="297"/>
      <c r="R816" s="297"/>
      <c r="S816" s="297"/>
      <c r="T816" s="297"/>
      <c r="U816" s="297"/>
      <c r="V816" s="297"/>
      <c r="W816" s="297"/>
      <c r="X816" s="297"/>
      <c r="Y816" s="297"/>
      <c r="Z816" s="297"/>
      <c r="AA816" s="297"/>
      <c r="AB816" s="297"/>
    </row>
    <row r="817" spans="1:28" ht="12.75">
      <c r="A817" s="298" t="s">
        <v>5836</v>
      </c>
      <c r="B817" s="294" t="s">
        <v>5837</v>
      </c>
      <c r="C817" s="45" t="s">
        <v>478</v>
      </c>
      <c r="D817" s="45" t="s">
        <v>6964</v>
      </c>
      <c r="E817" s="299">
        <v>43202</v>
      </c>
      <c r="F817" s="294" t="s">
        <v>4710</v>
      </c>
      <c r="G817" s="294" t="s">
        <v>362</v>
      </c>
      <c r="H817" s="300" t="s">
        <v>118</v>
      </c>
      <c r="I817" s="294" t="s">
        <v>226</v>
      </c>
      <c r="J817" s="294" t="s">
        <v>4957</v>
      </c>
      <c r="K817" s="295"/>
      <c r="L817" s="295"/>
      <c r="M817" s="295"/>
      <c r="N817" s="295" t="b">
        <f>IF(AND(G817:G819=DATOS!C$9,H817:H819=DATOS!B$4),ROW(G817:G819))</f>
        <v>0</v>
      </c>
      <c r="O817" s="296"/>
      <c r="P817" s="297"/>
      <c r="Q817" s="297"/>
      <c r="R817" s="297"/>
      <c r="S817" s="297"/>
      <c r="T817" s="297"/>
      <c r="U817" s="297"/>
      <c r="V817" s="297"/>
      <c r="W817" s="297"/>
      <c r="X817" s="297"/>
      <c r="Y817" s="297"/>
      <c r="Z817" s="297"/>
      <c r="AA817" s="297"/>
      <c r="AB817" s="297"/>
    </row>
    <row r="818" spans="1:28" ht="12.75">
      <c r="A818" s="298" t="s">
        <v>3837</v>
      </c>
      <c r="B818" s="294" t="s">
        <v>4776</v>
      </c>
      <c r="C818" s="45" t="s">
        <v>4491</v>
      </c>
      <c r="D818" s="45" t="s">
        <v>6964</v>
      </c>
      <c r="E818" s="299">
        <v>43202</v>
      </c>
      <c r="F818" s="294" t="s">
        <v>4762</v>
      </c>
      <c r="G818" s="294" t="s">
        <v>271</v>
      </c>
      <c r="H818" s="300" t="s">
        <v>118</v>
      </c>
      <c r="I818" s="294" t="s">
        <v>226</v>
      </c>
      <c r="J818" s="294" t="s">
        <v>8224</v>
      </c>
      <c r="K818" s="295"/>
      <c r="L818" s="295"/>
      <c r="M818" s="295"/>
      <c r="N818" s="295" t="b">
        <f>IF(AND(G818:G820=DATOS!C$9,H818:H820=DATOS!B$4),ROW(G818:G820))</f>
        <v>0</v>
      </c>
      <c r="O818" s="296"/>
      <c r="P818" s="297"/>
      <c r="Q818" s="297"/>
      <c r="R818" s="297"/>
      <c r="S818" s="297"/>
      <c r="T818" s="297"/>
      <c r="U818" s="297"/>
      <c r="V818" s="297"/>
      <c r="W818" s="297"/>
      <c r="X818" s="297"/>
      <c r="Y818" s="297"/>
      <c r="Z818" s="297"/>
      <c r="AA818" s="297"/>
      <c r="AB818" s="297"/>
    </row>
    <row r="819" spans="1:28" ht="12.75">
      <c r="A819" s="298" t="s">
        <v>8238</v>
      </c>
      <c r="B819" s="294" t="s">
        <v>8032</v>
      </c>
      <c r="C819" s="45" t="s">
        <v>263</v>
      </c>
      <c r="D819" s="45" t="s">
        <v>4735</v>
      </c>
      <c r="E819" s="313">
        <v>43202</v>
      </c>
      <c r="F819" s="294" t="s">
        <v>4762</v>
      </c>
      <c r="G819" s="294" t="s">
        <v>271</v>
      </c>
      <c r="H819" s="300" t="s">
        <v>118</v>
      </c>
      <c r="I819" s="294" t="s">
        <v>226</v>
      </c>
      <c r="J819" s="294" t="s">
        <v>4762</v>
      </c>
      <c r="K819" s="294" t="s">
        <v>8241</v>
      </c>
      <c r="L819" s="295"/>
      <c r="M819" s="294" t="s">
        <v>4743</v>
      </c>
      <c r="N819" s="295" t="b">
        <f>IF(AND(G819:G821=DATOS!C$9,H819:H821=DATOS!B$4),ROW(G819:G821))</f>
        <v>0</v>
      </c>
      <c r="O819" s="296"/>
      <c r="P819" s="297"/>
      <c r="Q819" s="297"/>
      <c r="R819" s="297"/>
      <c r="S819" s="297"/>
      <c r="T819" s="297"/>
      <c r="U819" s="297"/>
      <c r="V819" s="297"/>
      <c r="W819" s="297"/>
      <c r="X819" s="297"/>
      <c r="Y819" s="297"/>
      <c r="Z819" s="297"/>
      <c r="AA819" s="297"/>
      <c r="AB819" s="297"/>
    </row>
    <row r="820" spans="1:28" ht="12.75">
      <c r="A820" s="298" t="s">
        <v>5836</v>
      </c>
      <c r="B820" s="294" t="s">
        <v>5837</v>
      </c>
      <c r="C820" s="45" t="s">
        <v>478</v>
      </c>
      <c r="D820" s="45" t="s">
        <v>4735</v>
      </c>
      <c r="E820" s="299">
        <v>43202</v>
      </c>
      <c r="F820" s="294" t="s">
        <v>512</v>
      </c>
      <c r="G820" s="294" t="s">
        <v>362</v>
      </c>
      <c r="H820" s="300" t="s">
        <v>118</v>
      </c>
      <c r="I820" s="294" t="s">
        <v>226</v>
      </c>
      <c r="J820" s="294" t="s">
        <v>6702</v>
      </c>
      <c r="K820" s="294" t="s">
        <v>8242</v>
      </c>
      <c r="L820" s="295"/>
      <c r="M820" s="294" t="s">
        <v>4743</v>
      </c>
      <c r="N820" s="295" t="b">
        <f>IF(AND(G820:G822=DATOS!C$9,H820:H822=DATOS!B$4),ROW(G820:G822))</f>
        <v>0</v>
      </c>
      <c r="O820" s="296"/>
      <c r="P820" s="297"/>
      <c r="Q820" s="297"/>
      <c r="R820" s="297"/>
      <c r="S820" s="297"/>
      <c r="T820" s="297"/>
      <c r="U820" s="297"/>
      <c r="V820" s="297"/>
      <c r="W820" s="297"/>
      <c r="X820" s="297"/>
      <c r="Y820" s="297"/>
      <c r="Z820" s="297"/>
      <c r="AA820" s="297"/>
      <c r="AB820" s="297"/>
    </row>
    <row r="821" spans="1:28" ht="12.75">
      <c r="A821" s="298" t="s">
        <v>4884</v>
      </c>
      <c r="B821" s="294" t="s">
        <v>4886</v>
      </c>
      <c r="C821" s="45" t="s">
        <v>263</v>
      </c>
      <c r="D821" s="45" t="s">
        <v>4798</v>
      </c>
      <c r="E821" s="299">
        <v>43203</v>
      </c>
      <c r="F821" s="294" t="s">
        <v>1301</v>
      </c>
      <c r="G821" s="294" t="s">
        <v>271</v>
      </c>
      <c r="H821" s="300" t="s">
        <v>223</v>
      </c>
      <c r="I821" s="294" t="s">
        <v>226</v>
      </c>
      <c r="J821" s="294" t="s">
        <v>1301</v>
      </c>
      <c r="K821" s="294" t="s">
        <v>8246</v>
      </c>
      <c r="L821" s="295"/>
      <c r="M821" s="294" t="s">
        <v>4841</v>
      </c>
      <c r="N821" s="295" t="b">
        <f>IF(AND(G821:G823=DATOS!C$9,H821:H823=DATOS!B$4),ROW(G821:G823))</f>
        <v>0</v>
      </c>
      <c r="O821" s="296"/>
      <c r="P821" s="297"/>
      <c r="Q821" s="297"/>
      <c r="R821" s="297"/>
      <c r="S821" s="297"/>
      <c r="T821" s="297"/>
      <c r="U821" s="297"/>
      <c r="V821" s="297"/>
      <c r="W821" s="297"/>
      <c r="X821" s="297"/>
      <c r="Y821" s="297"/>
      <c r="Z821" s="297"/>
      <c r="AA821" s="297"/>
      <c r="AB821" s="297"/>
    </row>
    <row r="822" spans="1:28" ht="12.75">
      <c r="A822" s="298" t="s">
        <v>8247</v>
      </c>
      <c r="B822" s="294" t="s">
        <v>75</v>
      </c>
      <c r="C822" s="45" t="s">
        <v>90</v>
      </c>
      <c r="D822" s="45" t="s">
        <v>4798</v>
      </c>
      <c r="E822" s="299">
        <v>43203</v>
      </c>
      <c r="F822" s="294" t="s">
        <v>8248</v>
      </c>
      <c r="G822" s="294" t="s">
        <v>114</v>
      </c>
      <c r="H822" s="300" t="s">
        <v>223</v>
      </c>
      <c r="I822" s="294" t="s">
        <v>226</v>
      </c>
      <c r="J822" s="294" t="s">
        <v>8248</v>
      </c>
      <c r="K822" s="294" t="s">
        <v>8249</v>
      </c>
      <c r="L822" s="295"/>
      <c r="M822" s="294" t="s">
        <v>4841</v>
      </c>
      <c r="N822" s="295" t="b">
        <f>IF(AND(G822:G824=DATOS!C$9,H822:H824=DATOS!B$4),ROW(G822:G824))</f>
        <v>0</v>
      </c>
      <c r="O822" s="296"/>
      <c r="P822" s="297"/>
      <c r="Q822" s="297"/>
      <c r="R822" s="297"/>
      <c r="S822" s="297"/>
      <c r="T822" s="297"/>
      <c r="U822" s="297"/>
      <c r="V822" s="297"/>
      <c r="W822" s="297"/>
      <c r="X822" s="297"/>
      <c r="Y822" s="297"/>
      <c r="Z822" s="297"/>
      <c r="AA822" s="297"/>
      <c r="AB822" s="297"/>
    </row>
    <row r="823" spans="1:28" ht="12.75">
      <c r="A823" s="298" t="s">
        <v>8253</v>
      </c>
      <c r="B823" s="294" t="s">
        <v>8254</v>
      </c>
      <c r="C823" s="45" t="s">
        <v>263</v>
      </c>
      <c r="D823" s="45" t="s">
        <v>4798</v>
      </c>
      <c r="E823" s="299">
        <v>43203</v>
      </c>
      <c r="F823" s="294" t="s">
        <v>1301</v>
      </c>
      <c r="G823" s="294" t="s">
        <v>271</v>
      </c>
      <c r="H823" s="300" t="s">
        <v>223</v>
      </c>
      <c r="I823" s="294" t="s">
        <v>226</v>
      </c>
      <c r="J823" s="294" t="s">
        <v>1301</v>
      </c>
      <c r="K823" s="294" t="s">
        <v>8255</v>
      </c>
      <c r="L823" s="295"/>
      <c r="M823" s="294" t="s">
        <v>4841</v>
      </c>
      <c r="N823" s="295" t="b">
        <f>IF(AND(G823:G825=DATOS!C$9,H823:H825=DATOS!B$4),ROW(G823:G825))</f>
        <v>0</v>
      </c>
      <c r="O823" s="296"/>
      <c r="P823" s="297"/>
      <c r="Q823" s="297"/>
      <c r="R823" s="297"/>
      <c r="S823" s="297"/>
      <c r="T823" s="297"/>
      <c r="U823" s="297"/>
      <c r="V823" s="297"/>
      <c r="W823" s="297"/>
      <c r="X823" s="297"/>
      <c r="Y823" s="297"/>
      <c r="Z823" s="297"/>
      <c r="AA823" s="297"/>
      <c r="AB823" s="297"/>
    </row>
    <row r="824" spans="1:28" ht="12.75">
      <c r="A824" s="298" t="s">
        <v>8256</v>
      </c>
      <c r="B824" s="294" t="s">
        <v>8149</v>
      </c>
      <c r="C824" s="45" t="s">
        <v>263</v>
      </c>
      <c r="D824" s="45" t="s">
        <v>4798</v>
      </c>
      <c r="E824" s="299">
        <v>43203</v>
      </c>
      <c r="F824" s="294" t="s">
        <v>8257</v>
      </c>
      <c r="G824" s="294" t="s">
        <v>114</v>
      </c>
      <c r="H824" s="300" t="s">
        <v>223</v>
      </c>
      <c r="I824" s="294" t="s">
        <v>226</v>
      </c>
      <c r="J824" s="294" t="s">
        <v>6978</v>
      </c>
      <c r="K824" s="295"/>
      <c r="L824" s="295"/>
      <c r="M824" s="294" t="s">
        <v>4841</v>
      </c>
      <c r="N824" s="295" t="b">
        <f>IF(AND(G824:G826=DATOS!C$9,H824:H826=DATOS!B$4),ROW(G824:G826))</f>
        <v>0</v>
      </c>
      <c r="O824" s="296"/>
      <c r="P824" s="297"/>
      <c r="Q824" s="297"/>
      <c r="R824" s="297"/>
      <c r="S824" s="297"/>
      <c r="T824" s="297"/>
      <c r="U824" s="297"/>
      <c r="V824" s="297"/>
      <c r="W824" s="297"/>
      <c r="X824" s="297"/>
      <c r="Y824" s="297"/>
      <c r="Z824" s="297"/>
      <c r="AA824" s="297"/>
      <c r="AB824" s="297"/>
    </row>
    <row r="825" spans="1:28" ht="12.75">
      <c r="A825" s="298" t="s">
        <v>8031</v>
      </c>
      <c r="B825" s="294" t="s">
        <v>8032</v>
      </c>
      <c r="C825" s="45" t="s">
        <v>263</v>
      </c>
      <c r="D825" s="45" t="s">
        <v>4798</v>
      </c>
      <c r="E825" s="299">
        <v>43203</v>
      </c>
      <c r="F825" s="294" t="s">
        <v>4710</v>
      </c>
      <c r="G825" s="294" t="s">
        <v>114</v>
      </c>
      <c r="H825" s="300" t="s">
        <v>223</v>
      </c>
      <c r="I825" s="294" t="s">
        <v>226</v>
      </c>
      <c r="J825" s="294" t="s">
        <v>8259</v>
      </c>
      <c r="K825" s="294" t="s">
        <v>8260</v>
      </c>
      <c r="L825" s="295"/>
      <c r="M825" s="294" t="s">
        <v>4841</v>
      </c>
      <c r="N825" s="295" t="b">
        <f>IF(AND(G825:G827=DATOS!C$9,H825:H827=DATOS!B$4),ROW(G825:G827))</f>
        <v>0</v>
      </c>
      <c r="O825" s="296"/>
      <c r="P825" s="297"/>
      <c r="Q825" s="297"/>
      <c r="R825" s="297"/>
      <c r="S825" s="297"/>
      <c r="T825" s="297"/>
      <c r="U825" s="297"/>
      <c r="V825" s="297"/>
      <c r="W825" s="297"/>
      <c r="X825" s="297"/>
      <c r="Y825" s="297"/>
      <c r="Z825" s="297"/>
      <c r="AA825" s="297"/>
      <c r="AB825" s="297"/>
    </row>
    <row r="826" spans="1:28" ht="12.75">
      <c r="A826" s="298" t="s">
        <v>337</v>
      </c>
      <c r="B826" s="294" t="s">
        <v>339</v>
      </c>
      <c r="C826" s="45" t="s">
        <v>4661</v>
      </c>
      <c r="D826" s="45" t="s">
        <v>4798</v>
      </c>
      <c r="E826" s="299">
        <v>43203</v>
      </c>
      <c r="F826" s="294" t="s">
        <v>8265</v>
      </c>
      <c r="G826" s="294" t="s">
        <v>271</v>
      </c>
      <c r="H826" s="300" t="s">
        <v>223</v>
      </c>
      <c r="I826" s="294" t="s">
        <v>226</v>
      </c>
      <c r="J826" s="295"/>
      <c r="K826" s="295"/>
      <c r="L826" s="295"/>
      <c r="M826" s="294" t="s">
        <v>4841</v>
      </c>
      <c r="N826" s="295" t="b">
        <f>IF(AND(G826:G828=DATOS!C$9,H826:H828=DATOS!B$4),ROW(G826:G828))</f>
        <v>0</v>
      </c>
      <c r="O826" s="296"/>
      <c r="P826" s="297"/>
      <c r="Q826" s="297"/>
      <c r="R826" s="297"/>
      <c r="S826" s="297"/>
      <c r="T826" s="297"/>
      <c r="U826" s="297"/>
      <c r="V826" s="297"/>
      <c r="W826" s="297"/>
      <c r="X826" s="297"/>
      <c r="Y826" s="297"/>
      <c r="Z826" s="297"/>
      <c r="AA826" s="297"/>
      <c r="AB826" s="297"/>
    </row>
    <row r="827" spans="1:28" ht="12.75">
      <c r="A827" s="298" t="s">
        <v>5628</v>
      </c>
      <c r="B827" s="294" t="s">
        <v>5629</v>
      </c>
      <c r="C827" s="45" t="s">
        <v>5631</v>
      </c>
      <c r="D827" s="45" t="s">
        <v>4647</v>
      </c>
      <c r="E827" s="299">
        <v>43203</v>
      </c>
      <c r="F827" s="294" t="s">
        <v>5401</v>
      </c>
      <c r="G827" s="294" t="s">
        <v>114</v>
      </c>
      <c r="H827" s="300" t="s">
        <v>223</v>
      </c>
      <c r="I827" s="294"/>
      <c r="J827" s="294" t="s">
        <v>8269</v>
      </c>
      <c r="K827" s="294" t="s">
        <v>8270</v>
      </c>
      <c r="L827" s="295"/>
      <c r="M827" s="294" t="s">
        <v>4652</v>
      </c>
      <c r="N827" s="295" t="b">
        <f>IF(AND(G827:G829=DATOS!C$9,H827:H829=DATOS!B$4),ROW(G827:G829))</f>
        <v>0</v>
      </c>
      <c r="O827" s="296"/>
      <c r="P827" s="297"/>
      <c r="Q827" s="297"/>
      <c r="R827" s="297"/>
      <c r="S827" s="297"/>
      <c r="T827" s="297"/>
      <c r="U827" s="297"/>
      <c r="V827" s="297"/>
      <c r="W827" s="297"/>
      <c r="X827" s="297"/>
      <c r="Y827" s="297"/>
      <c r="Z827" s="297"/>
      <c r="AA827" s="297"/>
      <c r="AB827" s="297"/>
    </row>
    <row r="828" spans="1:28" ht="12.75">
      <c r="A828" s="298" t="s">
        <v>5623</v>
      </c>
      <c r="B828" s="294" t="s">
        <v>5624</v>
      </c>
      <c r="C828" s="45" t="s">
        <v>624</v>
      </c>
      <c r="D828" s="45" t="s">
        <v>4735</v>
      </c>
      <c r="E828" s="299">
        <v>43203</v>
      </c>
      <c r="F828" s="294" t="s">
        <v>7351</v>
      </c>
      <c r="G828" s="294" t="s">
        <v>114</v>
      </c>
      <c r="H828" s="300" t="s">
        <v>118</v>
      </c>
      <c r="I828" s="294" t="s">
        <v>226</v>
      </c>
      <c r="J828" s="294" t="s">
        <v>8271</v>
      </c>
      <c r="K828" s="294" t="s">
        <v>8272</v>
      </c>
      <c r="L828" s="295"/>
      <c r="M828" s="294" t="s">
        <v>4743</v>
      </c>
      <c r="N828" s="295" t="b">
        <f>IF(AND(G828:G830=DATOS!C$9,H828:H830=DATOS!B$4),ROW(G828:G830))</f>
        <v>0</v>
      </c>
      <c r="O828" s="296"/>
      <c r="P828" s="297"/>
      <c r="Q828" s="297"/>
      <c r="R828" s="297"/>
      <c r="S828" s="297"/>
      <c r="T828" s="297"/>
      <c r="U828" s="297"/>
      <c r="V828" s="297"/>
      <c r="W828" s="297"/>
      <c r="X828" s="297"/>
      <c r="Y828" s="297"/>
      <c r="Z828" s="297"/>
      <c r="AA828" s="297"/>
      <c r="AB828" s="297"/>
    </row>
    <row r="829" spans="1:28" ht="12.75">
      <c r="A829" s="298" t="s">
        <v>8274</v>
      </c>
      <c r="B829" s="294" t="s">
        <v>8275</v>
      </c>
      <c r="C829" s="45" t="s">
        <v>5631</v>
      </c>
      <c r="D829" s="45" t="s">
        <v>4647</v>
      </c>
      <c r="E829" s="299">
        <v>43203</v>
      </c>
      <c r="F829" s="294" t="s">
        <v>7351</v>
      </c>
      <c r="G829" s="294" t="s">
        <v>114</v>
      </c>
      <c r="H829" s="300" t="s">
        <v>118</v>
      </c>
      <c r="I829" s="294"/>
      <c r="J829" s="294" t="s">
        <v>8269</v>
      </c>
      <c r="K829" s="294" t="s">
        <v>8276</v>
      </c>
      <c r="L829" s="295"/>
      <c r="M829" s="295"/>
      <c r="N829" s="295" t="b">
        <f>IF(AND(G829:G831=DATOS!C$9,H829:H831=DATOS!B$4),ROW(G829:G831))</f>
        <v>0</v>
      </c>
      <c r="O829" s="296"/>
      <c r="P829" s="297"/>
      <c r="Q829" s="297"/>
      <c r="R829" s="297"/>
      <c r="S829" s="297"/>
      <c r="T829" s="297"/>
      <c r="U829" s="297"/>
      <c r="V829" s="297"/>
      <c r="W829" s="297"/>
      <c r="X829" s="297"/>
      <c r="Y829" s="297"/>
      <c r="Z829" s="297"/>
      <c r="AA829" s="297"/>
      <c r="AB829" s="297"/>
    </row>
    <row r="830" spans="1:28" ht="12.75">
      <c r="A830" s="298" t="s">
        <v>8277</v>
      </c>
      <c r="B830" s="294" t="s">
        <v>7037</v>
      </c>
      <c r="C830" s="45" t="s">
        <v>5631</v>
      </c>
      <c r="D830" s="45" t="s">
        <v>4647</v>
      </c>
      <c r="E830" s="299">
        <v>43203</v>
      </c>
      <c r="F830" s="294" t="s">
        <v>7351</v>
      </c>
      <c r="G830" s="294" t="s">
        <v>114</v>
      </c>
      <c r="H830" s="300" t="s">
        <v>223</v>
      </c>
      <c r="I830" s="294"/>
      <c r="J830" s="294" t="s">
        <v>8269</v>
      </c>
      <c r="K830" s="294" t="s">
        <v>8279</v>
      </c>
      <c r="L830" s="295"/>
      <c r="M830" s="295"/>
      <c r="N830" s="295" t="b">
        <f>IF(AND(G830:G832=DATOS!C$9,H830:H832=DATOS!B$4),ROW(G830:G832))</f>
        <v>0</v>
      </c>
      <c r="O830" s="296"/>
      <c r="P830" s="297"/>
      <c r="Q830" s="297"/>
      <c r="R830" s="297"/>
      <c r="S830" s="297"/>
      <c r="T830" s="297"/>
      <c r="U830" s="297"/>
      <c r="V830" s="297"/>
      <c r="W830" s="297"/>
      <c r="X830" s="297"/>
      <c r="Y830" s="297"/>
      <c r="Z830" s="297"/>
      <c r="AA830" s="297"/>
      <c r="AB830" s="297"/>
    </row>
    <row r="831" spans="1:28" ht="12.75">
      <c r="A831" s="298" t="s">
        <v>8280</v>
      </c>
      <c r="B831" s="294" t="s">
        <v>4776</v>
      </c>
      <c r="C831" s="45" t="s">
        <v>4491</v>
      </c>
      <c r="D831" s="45" t="s">
        <v>4735</v>
      </c>
      <c r="E831" s="299">
        <v>43203</v>
      </c>
      <c r="F831" s="294" t="s">
        <v>4762</v>
      </c>
      <c r="G831" s="294" t="s">
        <v>271</v>
      </c>
      <c r="H831" s="300" t="s">
        <v>118</v>
      </c>
      <c r="I831" s="294" t="s">
        <v>226</v>
      </c>
      <c r="J831" s="294" t="s">
        <v>4762</v>
      </c>
      <c r="K831" s="294" t="s">
        <v>8281</v>
      </c>
      <c r="L831" s="295"/>
      <c r="M831" s="294" t="s">
        <v>4743</v>
      </c>
      <c r="N831" s="295" t="b">
        <f>IF(AND(G831:G833=DATOS!C$9,H831:H833=DATOS!B$4),ROW(G831:G833))</f>
        <v>0</v>
      </c>
      <c r="O831" s="296"/>
      <c r="P831" s="297"/>
      <c r="Q831" s="297"/>
      <c r="R831" s="297"/>
      <c r="S831" s="297"/>
      <c r="T831" s="297"/>
      <c r="U831" s="297"/>
      <c r="V831" s="297"/>
      <c r="W831" s="297"/>
      <c r="X831" s="297"/>
      <c r="Y831" s="297"/>
      <c r="Z831" s="297"/>
      <c r="AA831" s="297"/>
      <c r="AB831" s="297"/>
    </row>
    <row r="832" spans="1:28" ht="12.75">
      <c r="A832" s="298" t="s">
        <v>8286</v>
      </c>
      <c r="B832" s="294" t="s">
        <v>6348</v>
      </c>
      <c r="C832" s="45" t="s">
        <v>216</v>
      </c>
      <c r="D832" s="45" t="s">
        <v>4735</v>
      </c>
      <c r="E832" s="299">
        <v>43203</v>
      </c>
      <c r="F832" s="294" t="s">
        <v>512</v>
      </c>
      <c r="G832" s="294" t="s">
        <v>114</v>
      </c>
      <c r="H832" s="300" t="s">
        <v>118</v>
      </c>
      <c r="I832" s="294" t="s">
        <v>226</v>
      </c>
      <c r="J832" s="294" t="s">
        <v>361</v>
      </c>
      <c r="K832" s="294" t="s">
        <v>8287</v>
      </c>
      <c r="L832" s="295"/>
      <c r="M832" s="294" t="s">
        <v>4743</v>
      </c>
      <c r="N832" s="295" t="b">
        <f>IF(AND(G832:G834=DATOS!C$9,H832:H834=DATOS!B$4),ROW(G832:G834))</f>
        <v>0</v>
      </c>
      <c r="O832" s="296"/>
      <c r="P832" s="297"/>
      <c r="Q832" s="297"/>
      <c r="R832" s="297"/>
      <c r="S832" s="297"/>
      <c r="T832" s="297"/>
      <c r="U832" s="297"/>
      <c r="V832" s="297"/>
      <c r="W832" s="297"/>
      <c r="X832" s="297"/>
      <c r="Y832" s="297"/>
      <c r="Z832" s="297"/>
      <c r="AA832" s="297"/>
      <c r="AB832" s="297"/>
    </row>
    <row r="833" spans="1:28" ht="12.75">
      <c r="A833" s="320" t="s">
        <v>8288</v>
      </c>
      <c r="B833" s="294" t="s">
        <v>6505</v>
      </c>
      <c r="C833" s="45" t="s">
        <v>4716</v>
      </c>
      <c r="D833" s="45" t="s">
        <v>4647</v>
      </c>
      <c r="E833" s="299">
        <v>42839</v>
      </c>
      <c r="F833" s="294" t="s">
        <v>8289</v>
      </c>
      <c r="G833" s="294" t="s">
        <v>114</v>
      </c>
      <c r="H833" s="300" t="s">
        <v>223</v>
      </c>
      <c r="I833" s="294"/>
      <c r="J833" s="294" t="s">
        <v>8141</v>
      </c>
      <c r="K833" s="294" t="s">
        <v>8142</v>
      </c>
      <c r="L833" s="295"/>
      <c r="M833" s="294" t="s">
        <v>4652</v>
      </c>
      <c r="N833" s="295" t="b">
        <f>IF(AND(G833:G835=DATOS!C$9,H833:H835=DATOS!B$4),ROW(G833:G835))</f>
        <v>0</v>
      </c>
      <c r="O833" s="296"/>
      <c r="P833" s="297"/>
      <c r="Q833" s="297"/>
      <c r="R833" s="297"/>
      <c r="S833" s="297"/>
      <c r="T833" s="297"/>
      <c r="U833" s="297"/>
      <c r="V833" s="297"/>
      <c r="W833" s="297"/>
      <c r="X833" s="297"/>
      <c r="Y833" s="297"/>
      <c r="Z833" s="297"/>
      <c r="AA833" s="297"/>
      <c r="AB833" s="297"/>
    </row>
    <row r="834" spans="1:28" ht="12.75">
      <c r="A834" s="298" t="s">
        <v>8286</v>
      </c>
      <c r="B834" s="294" t="s">
        <v>6348</v>
      </c>
      <c r="C834" s="45" t="s">
        <v>216</v>
      </c>
      <c r="D834" s="45" t="s">
        <v>4647</v>
      </c>
      <c r="E834" s="299">
        <v>42839</v>
      </c>
      <c r="F834" s="294" t="s">
        <v>8292</v>
      </c>
      <c r="G834" s="294" t="s">
        <v>114</v>
      </c>
      <c r="H834" s="300" t="s">
        <v>223</v>
      </c>
      <c r="I834" s="294"/>
      <c r="J834" s="294" t="s">
        <v>8155</v>
      </c>
      <c r="K834" s="295"/>
      <c r="L834" s="295"/>
      <c r="M834" s="295"/>
      <c r="N834" s="295" t="b">
        <f>IF(AND(G834:G836=DATOS!C$9,H834:H836=DATOS!B$4),ROW(G834:G836))</f>
        <v>0</v>
      </c>
      <c r="O834" s="296"/>
      <c r="P834" s="297"/>
      <c r="Q834" s="297"/>
      <c r="R834" s="297"/>
      <c r="S834" s="297"/>
      <c r="T834" s="297"/>
      <c r="U834" s="297"/>
      <c r="V834" s="297"/>
      <c r="W834" s="297"/>
      <c r="X834" s="297"/>
      <c r="Y834" s="297"/>
      <c r="Z834" s="297"/>
      <c r="AA834" s="297"/>
      <c r="AB834" s="297"/>
    </row>
    <row r="835" spans="1:28" ht="12.75">
      <c r="A835" s="298" t="s">
        <v>8162</v>
      </c>
      <c r="B835" s="294" t="s">
        <v>7135</v>
      </c>
      <c r="C835" s="45" t="s">
        <v>263</v>
      </c>
      <c r="D835" s="45" t="s">
        <v>4647</v>
      </c>
      <c r="E835" s="299">
        <v>42839</v>
      </c>
      <c r="F835" s="294" t="s">
        <v>1301</v>
      </c>
      <c r="G835" s="294" t="s">
        <v>271</v>
      </c>
      <c r="H835" s="300" t="s">
        <v>223</v>
      </c>
      <c r="I835" s="294"/>
      <c r="J835" s="294" t="s">
        <v>5443</v>
      </c>
      <c r="K835" s="294" t="s">
        <v>8293</v>
      </c>
      <c r="L835" s="295"/>
      <c r="M835" s="295"/>
      <c r="N835" s="295" t="b">
        <f>IF(AND(G835:G837=DATOS!C$9,H835:H837=DATOS!B$4),ROW(G835:G837))</f>
        <v>0</v>
      </c>
      <c r="O835" s="296"/>
      <c r="P835" s="297"/>
      <c r="Q835" s="297"/>
      <c r="R835" s="297"/>
      <c r="S835" s="297"/>
      <c r="T835" s="297"/>
      <c r="U835" s="297"/>
      <c r="V835" s="297"/>
      <c r="W835" s="297"/>
      <c r="X835" s="297"/>
      <c r="Y835" s="297"/>
      <c r="Z835" s="297"/>
      <c r="AA835" s="297"/>
      <c r="AB835" s="297"/>
    </row>
    <row r="836" spans="1:28" ht="12.75">
      <c r="A836" s="320" t="s">
        <v>7447</v>
      </c>
      <c r="B836" s="294" t="s">
        <v>4828</v>
      </c>
      <c r="C836" s="45" t="s">
        <v>263</v>
      </c>
      <c r="D836" s="45" t="s">
        <v>4647</v>
      </c>
      <c r="E836" s="299">
        <v>42839</v>
      </c>
      <c r="F836" s="294" t="s">
        <v>1301</v>
      </c>
      <c r="G836" s="294" t="s">
        <v>271</v>
      </c>
      <c r="H836" s="300" t="s">
        <v>223</v>
      </c>
      <c r="I836" s="294"/>
      <c r="J836" s="294" t="s">
        <v>8297</v>
      </c>
      <c r="K836" s="350" t="s">
        <v>5224</v>
      </c>
      <c r="L836" s="295"/>
      <c r="M836" s="294" t="s">
        <v>4652</v>
      </c>
      <c r="N836" s="295" t="b">
        <f>IF(AND(G836:G838=DATOS!C$9,H836:H838=DATOS!B$4),ROW(G836:G838))</f>
        <v>0</v>
      </c>
      <c r="O836" s="296"/>
      <c r="P836" s="297"/>
      <c r="Q836" s="297"/>
      <c r="R836" s="297"/>
      <c r="S836" s="297"/>
      <c r="T836" s="297"/>
      <c r="U836" s="297"/>
      <c r="V836" s="297"/>
      <c r="W836" s="297"/>
      <c r="X836" s="297"/>
      <c r="Y836" s="297"/>
      <c r="Z836" s="297"/>
      <c r="AA836" s="297"/>
      <c r="AB836" s="297"/>
    </row>
    <row r="837" spans="1:28" ht="12.75">
      <c r="A837" s="298" t="s">
        <v>8299</v>
      </c>
      <c r="B837" s="294" t="s">
        <v>6244</v>
      </c>
      <c r="C837" s="45" t="s">
        <v>478</v>
      </c>
      <c r="D837" s="45" t="s">
        <v>4647</v>
      </c>
      <c r="E837" s="299">
        <v>42839</v>
      </c>
      <c r="F837" s="294" t="s">
        <v>7574</v>
      </c>
      <c r="G837" s="294" t="s">
        <v>114</v>
      </c>
      <c r="H837" s="300" t="s">
        <v>223</v>
      </c>
      <c r="I837" s="294"/>
      <c r="J837" s="294" t="s">
        <v>8300</v>
      </c>
      <c r="K837" s="294" t="s">
        <v>8301</v>
      </c>
      <c r="L837" s="295"/>
      <c r="M837" s="294" t="s">
        <v>4652</v>
      </c>
      <c r="N837" s="295" t="b">
        <f>IF(AND(G837:G839=DATOS!C$9,H837:H839=DATOS!B$4),ROW(G837:G839))</f>
        <v>0</v>
      </c>
      <c r="O837" s="296"/>
      <c r="P837" s="297"/>
      <c r="Q837" s="297"/>
      <c r="R837" s="297"/>
      <c r="S837" s="297"/>
      <c r="T837" s="297"/>
      <c r="U837" s="297"/>
      <c r="V837" s="297"/>
      <c r="W837" s="297"/>
      <c r="X837" s="297"/>
      <c r="Y837" s="297"/>
      <c r="Z837" s="297"/>
      <c r="AA837" s="297"/>
      <c r="AB837" s="297"/>
    </row>
    <row r="838" spans="1:28" ht="12.75">
      <c r="A838" s="298" t="s">
        <v>8302</v>
      </c>
      <c r="B838" s="294" t="s">
        <v>8303</v>
      </c>
      <c r="C838" s="45" t="s">
        <v>4746</v>
      </c>
      <c r="D838" s="45" t="s">
        <v>4798</v>
      </c>
      <c r="E838" s="299">
        <v>43207</v>
      </c>
      <c r="F838" s="294" t="s">
        <v>5526</v>
      </c>
      <c r="G838" s="294" t="s">
        <v>114</v>
      </c>
      <c r="H838" s="300" t="s">
        <v>223</v>
      </c>
      <c r="I838" s="294" t="s">
        <v>226</v>
      </c>
      <c r="J838" s="294" t="s">
        <v>5526</v>
      </c>
      <c r="K838" s="294" t="s">
        <v>8304</v>
      </c>
      <c r="L838" s="295"/>
      <c r="M838" s="294" t="s">
        <v>4841</v>
      </c>
      <c r="N838" s="295" t="b">
        <f>IF(AND(G838:G840=DATOS!C$9,H838:H840=DATOS!B$4),ROW(G838:G840))</f>
        <v>0</v>
      </c>
      <c r="O838" s="296"/>
      <c r="P838" s="297"/>
      <c r="Q838" s="297"/>
      <c r="R838" s="297"/>
      <c r="S838" s="297"/>
      <c r="T838" s="297"/>
      <c r="U838" s="297"/>
      <c r="V838" s="297"/>
      <c r="W838" s="297"/>
      <c r="X838" s="297"/>
      <c r="Y838" s="297"/>
      <c r="Z838" s="297"/>
      <c r="AA838" s="297"/>
      <c r="AB838" s="297"/>
    </row>
    <row r="839" spans="1:28" ht="12.75">
      <c r="A839" s="298" t="s">
        <v>8305</v>
      </c>
      <c r="B839" s="294" t="s">
        <v>8306</v>
      </c>
      <c r="C839" s="45" t="s">
        <v>4491</v>
      </c>
      <c r="D839" s="45" t="s">
        <v>4647</v>
      </c>
      <c r="E839" s="299">
        <v>43207</v>
      </c>
      <c r="F839" s="294" t="s">
        <v>4787</v>
      </c>
      <c r="G839" s="294" t="s">
        <v>114</v>
      </c>
      <c r="H839" s="300" t="s">
        <v>223</v>
      </c>
      <c r="I839" s="294"/>
      <c r="J839" s="294" t="s">
        <v>7856</v>
      </c>
      <c r="K839" s="294" t="s">
        <v>8307</v>
      </c>
      <c r="L839" s="295"/>
      <c r="M839" s="294" t="s">
        <v>4652</v>
      </c>
      <c r="N839" s="295" t="b">
        <f>IF(AND(G839:G841=DATOS!C$9,H839:H841=DATOS!B$4),ROW(G839:G841))</f>
        <v>0</v>
      </c>
      <c r="O839" s="296"/>
      <c r="P839" s="297"/>
      <c r="Q839" s="297"/>
      <c r="R839" s="297"/>
      <c r="S839" s="297"/>
      <c r="T839" s="297"/>
      <c r="U839" s="297"/>
      <c r="V839" s="297"/>
      <c r="W839" s="297"/>
      <c r="X839" s="297"/>
      <c r="Y839" s="297"/>
      <c r="Z839" s="297"/>
      <c r="AA839" s="297"/>
      <c r="AB839" s="297"/>
    </row>
    <row r="840" spans="1:28" ht="12.75">
      <c r="A840" s="298" t="s">
        <v>4827</v>
      </c>
      <c r="B840" s="294" t="s">
        <v>4828</v>
      </c>
      <c r="C840" s="45" t="s">
        <v>263</v>
      </c>
      <c r="D840" s="45" t="s">
        <v>4798</v>
      </c>
      <c r="E840" s="299">
        <v>43207</v>
      </c>
      <c r="F840" s="294" t="s">
        <v>1301</v>
      </c>
      <c r="G840" s="294" t="s">
        <v>271</v>
      </c>
      <c r="H840" s="300" t="s">
        <v>223</v>
      </c>
      <c r="I840" s="294" t="s">
        <v>226</v>
      </c>
      <c r="J840" s="294" t="s">
        <v>8311</v>
      </c>
      <c r="K840" s="294" t="s">
        <v>8312</v>
      </c>
      <c r="L840" s="295"/>
      <c r="M840" s="294" t="s">
        <v>4841</v>
      </c>
      <c r="N840" s="295" t="b">
        <f>IF(AND(G840:G842=DATOS!C$9,H840:H842=DATOS!B$4),ROW(G840:G842))</f>
        <v>0</v>
      </c>
      <c r="O840" s="296"/>
      <c r="P840" s="297"/>
      <c r="Q840" s="297"/>
      <c r="R840" s="297"/>
      <c r="S840" s="297"/>
      <c r="T840" s="297"/>
      <c r="U840" s="297"/>
      <c r="V840" s="297"/>
      <c r="W840" s="297"/>
      <c r="X840" s="297"/>
      <c r="Y840" s="297"/>
      <c r="Z840" s="297"/>
      <c r="AA840" s="297"/>
      <c r="AB840" s="297"/>
    </row>
    <row r="841" spans="1:28" ht="12.75">
      <c r="A841" s="320" t="s">
        <v>8302</v>
      </c>
      <c r="B841" s="294" t="s">
        <v>8303</v>
      </c>
      <c r="C841" s="45" t="s">
        <v>4746</v>
      </c>
      <c r="D841" s="45" t="s">
        <v>4647</v>
      </c>
      <c r="E841" s="299">
        <v>43207</v>
      </c>
      <c r="F841" s="294" t="s">
        <v>8314</v>
      </c>
      <c r="G841" s="294" t="s">
        <v>114</v>
      </c>
      <c r="H841" s="300" t="s">
        <v>223</v>
      </c>
      <c r="I841" s="294" t="s">
        <v>226</v>
      </c>
      <c r="J841" s="294" t="s">
        <v>8315</v>
      </c>
      <c r="K841" s="294" t="s">
        <v>8317</v>
      </c>
      <c r="L841" s="295"/>
      <c r="M841" s="294" t="s">
        <v>4841</v>
      </c>
      <c r="N841" s="295" t="b">
        <f>IF(AND(G841:G843=DATOS!C$9,H841:H843=DATOS!B$4),ROW(G841:G843))</f>
        <v>0</v>
      </c>
      <c r="O841" s="296"/>
      <c r="P841" s="297"/>
      <c r="Q841" s="297"/>
      <c r="R841" s="297"/>
      <c r="S841" s="297"/>
      <c r="T841" s="297"/>
      <c r="U841" s="297"/>
      <c r="V841" s="297"/>
      <c r="W841" s="297"/>
      <c r="X841" s="297"/>
      <c r="Y841" s="297"/>
      <c r="Z841" s="297"/>
      <c r="AA841" s="297"/>
      <c r="AB841" s="297"/>
    </row>
    <row r="842" spans="1:28" ht="12.75">
      <c r="A842" s="298" t="s">
        <v>6572</v>
      </c>
      <c r="B842" s="294" t="s">
        <v>6573</v>
      </c>
      <c r="C842" s="45" t="s">
        <v>263</v>
      </c>
      <c r="D842" s="45" t="s">
        <v>4798</v>
      </c>
      <c r="E842" s="299">
        <v>43207</v>
      </c>
      <c r="F842" s="294" t="s">
        <v>1301</v>
      </c>
      <c r="G842" s="294" t="s">
        <v>271</v>
      </c>
      <c r="H842" s="300" t="s">
        <v>223</v>
      </c>
      <c r="I842" s="294" t="s">
        <v>226</v>
      </c>
      <c r="J842" s="295"/>
      <c r="K842" s="295"/>
      <c r="L842" s="295"/>
      <c r="M842" s="294" t="s">
        <v>4841</v>
      </c>
      <c r="N842" s="295" t="b">
        <f>IF(AND(G842:G844=DATOS!C$9,H842:H844=DATOS!B$4),ROW(G842:G844))</f>
        <v>0</v>
      </c>
      <c r="O842" s="296"/>
      <c r="P842" s="297"/>
      <c r="Q842" s="297"/>
      <c r="R842" s="297"/>
      <c r="S842" s="297"/>
      <c r="T842" s="297"/>
      <c r="U842" s="297"/>
      <c r="V842" s="297"/>
      <c r="W842" s="297"/>
      <c r="X842" s="297"/>
      <c r="Y842" s="297"/>
      <c r="Z842" s="297"/>
      <c r="AA842" s="297"/>
      <c r="AB842" s="297"/>
    </row>
    <row r="843" spans="1:28" ht="12.75">
      <c r="A843" s="320" t="s">
        <v>7275</v>
      </c>
      <c r="B843" s="294" t="s">
        <v>7276</v>
      </c>
      <c r="C843" s="45" t="s">
        <v>216</v>
      </c>
      <c r="D843" s="45" t="s">
        <v>4647</v>
      </c>
      <c r="E843" s="299">
        <v>43207</v>
      </c>
      <c r="F843" s="294" t="s">
        <v>4710</v>
      </c>
      <c r="G843" s="294" t="s">
        <v>114</v>
      </c>
      <c r="H843" s="300" t="s">
        <v>223</v>
      </c>
      <c r="I843" s="294"/>
      <c r="J843" s="294" t="s">
        <v>1580</v>
      </c>
      <c r="K843" s="376" t="s">
        <v>6015</v>
      </c>
      <c r="L843" s="295"/>
      <c r="M843" s="294" t="s">
        <v>4652</v>
      </c>
      <c r="N843" s="295" t="b">
        <f>IF(AND(G843:G845=DATOS!C$9,H843:H845=DATOS!B$4),ROW(G843:G845))</f>
        <v>0</v>
      </c>
      <c r="O843" s="296"/>
      <c r="P843" s="297"/>
      <c r="Q843" s="297"/>
      <c r="R843" s="297"/>
      <c r="S843" s="297"/>
      <c r="T843" s="297"/>
      <c r="U843" s="297"/>
      <c r="V843" s="297"/>
      <c r="W843" s="297"/>
      <c r="X843" s="297"/>
      <c r="Y843" s="297"/>
      <c r="Z843" s="297"/>
      <c r="AA843" s="297"/>
      <c r="AB843" s="297"/>
    </row>
    <row r="844" spans="1:28" ht="12.75">
      <c r="A844" s="298" t="s">
        <v>7217</v>
      </c>
      <c r="B844" s="294" t="s">
        <v>7218</v>
      </c>
      <c r="C844" s="45" t="s">
        <v>6661</v>
      </c>
      <c r="D844" s="45" t="s">
        <v>4798</v>
      </c>
      <c r="E844" s="299">
        <v>43207</v>
      </c>
      <c r="F844" s="294" t="s">
        <v>1259</v>
      </c>
      <c r="G844" s="294" t="s">
        <v>362</v>
      </c>
      <c r="H844" s="300" t="s">
        <v>223</v>
      </c>
      <c r="I844" s="294" t="s">
        <v>226</v>
      </c>
      <c r="J844" s="294" t="s">
        <v>1259</v>
      </c>
      <c r="K844" s="294" t="s">
        <v>8326</v>
      </c>
      <c r="L844" s="295"/>
      <c r="M844" s="294" t="s">
        <v>4841</v>
      </c>
      <c r="N844" s="295" t="b">
        <f>IF(AND(G844:G846=DATOS!C$9,H844:H846=DATOS!B$4),ROW(G844:G846))</f>
        <v>0</v>
      </c>
      <c r="O844" s="296"/>
      <c r="P844" s="297"/>
      <c r="Q844" s="297"/>
      <c r="R844" s="297"/>
      <c r="S844" s="297"/>
      <c r="T844" s="297"/>
      <c r="U844" s="297"/>
      <c r="V844" s="297"/>
      <c r="W844" s="297"/>
      <c r="X844" s="297"/>
      <c r="Y844" s="297"/>
      <c r="Z844" s="297"/>
      <c r="AA844" s="297"/>
      <c r="AB844" s="297"/>
    </row>
    <row r="845" spans="1:28" ht="12.75">
      <c r="A845" s="298" t="s">
        <v>7117</v>
      </c>
      <c r="B845" s="294" t="s">
        <v>7118</v>
      </c>
      <c r="C845" s="45" t="s">
        <v>263</v>
      </c>
      <c r="D845" s="45" t="s">
        <v>4647</v>
      </c>
      <c r="E845" s="299">
        <v>43207</v>
      </c>
      <c r="F845" s="294" t="s">
        <v>1301</v>
      </c>
      <c r="G845" s="294" t="s">
        <v>271</v>
      </c>
      <c r="H845" s="300" t="s">
        <v>223</v>
      </c>
      <c r="I845" s="294"/>
      <c r="J845" s="294" t="s">
        <v>8328</v>
      </c>
      <c r="K845" s="295"/>
      <c r="L845" s="295"/>
      <c r="M845" s="295"/>
      <c r="N845" s="295" t="b">
        <f>IF(AND(G845:G847=DATOS!C$9,H845:H847=DATOS!B$4),ROW(G845:G847))</f>
        <v>0</v>
      </c>
      <c r="O845" s="296"/>
      <c r="P845" s="297"/>
      <c r="Q845" s="297"/>
      <c r="R845" s="297"/>
      <c r="S845" s="297"/>
      <c r="T845" s="297"/>
      <c r="U845" s="297"/>
      <c r="V845" s="297"/>
      <c r="W845" s="297"/>
      <c r="X845" s="297"/>
      <c r="Y845" s="297"/>
      <c r="Z845" s="297"/>
      <c r="AA845" s="297"/>
      <c r="AB845" s="297"/>
    </row>
    <row r="846" spans="1:28" ht="12.75">
      <c r="A846" s="298" t="s">
        <v>8329</v>
      </c>
      <c r="B846" s="294" t="s">
        <v>8306</v>
      </c>
      <c r="C846" s="45" t="s">
        <v>4491</v>
      </c>
      <c r="D846" s="45" t="s">
        <v>4647</v>
      </c>
      <c r="E846" s="299">
        <v>43207</v>
      </c>
      <c r="F846" s="294" t="s">
        <v>6446</v>
      </c>
      <c r="G846" s="294" t="s">
        <v>114</v>
      </c>
      <c r="H846" s="300" t="s">
        <v>223</v>
      </c>
      <c r="I846" s="294"/>
      <c r="J846" s="294" t="s">
        <v>8331</v>
      </c>
      <c r="K846" s="294" t="s">
        <v>5094</v>
      </c>
      <c r="L846" s="295"/>
      <c r="M846" s="294" t="s">
        <v>4652</v>
      </c>
      <c r="N846" s="295" t="b">
        <f>IF(AND(G846:G848=DATOS!C$9,H846:H848=DATOS!B$4),ROW(G846:G848))</f>
        <v>0</v>
      </c>
      <c r="O846" s="296"/>
      <c r="P846" s="297"/>
      <c r="Q846" s="297"/>
      <c r="R846" s="297"/>
      <c r="S846" s="297"/>
      <c r="T846" s="297"/>
      <c r="U846" s="297"/>
      <c r="V846" s="297"/>
      <c r="W846" s="297"/>
      <c r="X846" s="297"/>
      <c r="Y846" s="297"/>
      <c r="Z846" s="297"/>
      <c r="AA846" s="297"/>
      <c r="AB846" s="297"/>
    </row>
    <row r="847" spans="1:28" ht="12.75">
      <c r="A847" s="298" t="s">
        <v>7007</v>
      </c>
      <c r="B847" s="294" t="s">
        <v>7008</v>
      </c>
      <c r="C847" s="45" t="s">
        <v>7009</v>
      </c>
      <c r="D847" s="45" t="s">
        <v>4647</v>
      </c>
      <c r="E847" s="299">
        <v>43207</v>
      </c>
      <c r="F847" s="294" t="s">
        <v>6569</v>
      </c>
      <c r="G847" s="294" t="s">
        <v>362</v>
      </c>
      <c r="H847" s="300" t="s">
        <v>223</v>
      </c>
      <c r="I847" s="294"/>
      <c r="J847" s="294" t="s">
        <v>8333</v>
      </c>
      <c r="K847" s="294" t="s">
        <v>8334</v>
      </c>
      <c r="L847" s="295"/>
      <c r="M847" s="295"/>
      <c r="N847" s="295" t="b">
        <f>IF(AND(G847:G849=DATOS!C$9,H847:H849=DATOS!B$4),ROW(G847:G849))</f>
        <v>0</v>
      </c>
      <c r="O847" s="296"/>
      <c r="P847" s="297"/>
      <c r="Q847" s="297"/>
      <c r="R847" s="297"/>
      <c r="S847" s="297"/>
      <c r="T847" s="297"/>
      <c r="U847" s="297"/>
      <c r="V847" s="297"/>
      <c r="W847" s="297"/>
      <c r="X847" s="297"/>
      <c r="Y847" s="297"/>
      <c r="Z847" s="297"/>
      <c r="AA847" s="297"/>
      <c r="AB847" s="297"/>
    </row>
    <row r="848" spans="1:28" ht="12.75">
      <c r="A848" s="298" t="s">
        <v>8338</v>
      </c>
      <c r="B848" s="294" t="s">
        <v>4772</v>
      </c>
      <c r="C848" s="45" t="s">
        <v>263</v>
      </c>
      <c r="D848" s="45" t="s">
        <v>4647</v>
      </c>
      <c r="E848" s="299">
        <v>43207</v>
      </c>
      <c r="F848" s="294" t="s">
        <v>8340</v>
      </c>
      <c r="G848" s="294" t="s">
        <v>271</v>
      </c>
      <c r="H848" s="300" t="s">
        <v>223</v>
      </c>
      <c r="I848" s="294"/>
      <c r="J848" s="294" t="s">
        <v>4826</v>
      </c>
      <c r="K848" s="294" t="s">
        <v>6780</v>
      </c>
      <c r="L848" s="295"/>
      <c r="M848" s="294" t="s">
        <v>4652</v>
      </c>
      <c r="N848" s="295" t="b">
        <f>IF(AND(G848:G850=DATOS!C$9,H848:H850=DATOS!B$4),ROW(G848:G850))</f>
        <v>0</v>
      </c>
      <c r="O848" s="296"/>
      <c r="P848" s="297"/>
      <c r="Q848" s="297"/>
      <c r="R848" s="297"/>
      <c r="S848" s="297"/>
      <c r="T848" s="297"/>
      <c r="U848" s="297"/>
      <c r="V848" s="297"/>
      <c r="W848" s="297"/>
      <c r="X848" s="297"/>
      <c r="Y848" s="297"/>
      <c r="Z848" s="297"/>
      <c r="AA848" s="297"/>
      <c r="AB848" s="297"/>
    </row>
    <row r="849" spans="1:28" ht="12.75">
      <c r="A849" s="298" t="s">
        <v>8342</v>
      </c>
      <c r="B849" s="294" t="s">
        <v>8343</v>
      </c>
      <c r="C849" s="45" t="s">
        <v>263</v>
      </c>
      <c r="D849" s="45" t="s">
        <v>4647</v>
      </c>
      <c r="E849" s="299">
        <v>43207</v>
      </c>
      <c r="F849" s="294" t="s">
        <v>7576</v>
      </c>
      <c r="G849" s="294" t="s">
        <v>114</v>
      </c>
      <c r="H849" s="300" t="s">
        <v>223</v>
      </c>
      <c r="I849" s="294"/>
      <c r="J849" s="294" t="s">
        <v>6139</v>
      </c>
      <c r="K849" s="294" t="s">
        <v>8345</v>
      </c>
      <c r="L849" s="295"/>
      <c r="M849" s="294" t="s">
        <v>4652</v>
      </c>
      <c r="N849" s="295" t="b">
        <f>IF(AND(G849:G851=DATOS!C$9,H849:H851=DATOS!B$4),ROW(G849:G851))</f>
        <v>0</v>
      </c>
      <c r="O849" s="296"/>
      <c r="P849" s="297"/>
      <c r="Q849" s="297"/>
      <c r="R849" s="297"/>
      <c r="S849" s="297"/>
      <c r="T849" s="297"/>
      <c r="U849" s="297"/>
      <c r="V849" s="297"/>
      <c r="W849" s="297"/>
      <c r="X849" s="297"/>
      <c r="Y849" s="297"/>
      <c r="Z849" s="297"/>
      <c r="AA849" s="297"/>
      <c r="AB849" s="297"/>
    </row>
    <row r="850" spans="1:28" ht="12.75">
      <c r="A850" s="298" t="s">
        <v>5836</v>
      </c>
      <c r="B850" s="294" t="s">
        <v>5837</v>
      </c>
      <c r="C850" s="45" t="s">
        <v>263</v>
      </c>
      <c r="D850" s="45" t="s">
        <v>4647</v>
      </c>
      <c r="E850" s="299">
        <v>43207</v>
      </c>
      <c r="F850" s="294" t="s">
        <v>8347</v>
      </c>
      <c r="G850" s="294" t="s">
        <v>114</v>
      </c>
      <c r="H850" s="300" t="s">
        <v>223</v>
      </c>
      <c r="I850" s="294"/>
      <c r="J850" s="294" t="s">
        <v>8348</v>
      </c>
      <c r="K850" s="294" t="s">
        <v>8349</v>
      </c>
      <c r="L850" s="295"/>
      <c r="M850" s="294" t="s">
        <v>4652</v>
      </c>
      <c r="N850" s="295" t="b">
        <f>IF(AND(G850:G852=DATOS!C$9,H850:H852=DATOS!B$4),ROW(G850:G852))</f>
        <v>0</v>
      </c>
      <c r="O850" s="296"/>
      <c r="P850" s="297"/>
      <c r="Q850" s="297"/>
      <c r="R850" s="297"/>
      <c r="S850" s="297"/>
      <c r="T850" s="297"/>
      <c r="U850" s="297"/>
      <c r="V850" s="297"/>
      <c r="W850" s="297"/>
      <c r="X850" s="297"/>
      <c r="Y850" s="297"/>
      <c r="Z850" s="297"/>
      <c r="AA850" s="297"/>
      <c r="AB850" s="297"/>
    </row>
    <row r="851" spans="1:28" ht="12.75">
      <c r="A851" s="298" t="s">
        <v>4757</v>
      </c>
      <c r="B851" s="295"/>
      <c r="C851" s="45" t="s">
        <v>216</v>
      </c>
      <c r="D851" s="45" t="s">
        <v>4735</v>
      </c>
      <c r="E851" s="299">
        <v>43207</v>
      </c>
      <c r="F851" s="294" t="s">
        <v>512</v>
      </c>
      <c r="G851" s="294" t="s">
        <v>114</v>
      </c>
      <c r="H851" s="300" t="s">
        <v>118</v>
      </c>
      <c r="I851" s="294" t="s">
        <v>226</v>
      </c>
      <c r="J851" s="294" t="s">
        <v>8351</v>
      </c>
      <c r="K851" s="294" t="s">
        <v>8352</v>
      </c>
      <c r="L851" s="295"/>
      <c r="M851" s="294" t="s">
        <v>4743</v>
      </c>
      <c r="N851" s="295" t="b">
        <f>IF(AND(G851:G853=DATOS!C$9,H851:H853=DATOS!B$4),ROW(G851:G853))</f>
        <v>0</v>
      </c>
      <c r="O851" s="296"/>
      <c r="P851" s="297"/>
      <c r="Q851" s="297"/>
      <c r="R851" s="297"/>
      <c r="S851" s="297"/>
      <c r="T851" s="297"/>
      <c r="U851" s="297"/>
      <c r="V851" s="297"/>
      <c r="W851" s="297"/>
      <c r="X851" s="297"/>
      <c r="Y851" s="297"/>
      <c r="Z851" s="297"/>
      <c r="AA851" s="297"/>
      <c r="AB851" s="297"/>
    </row>
    <row r="852" spans="1:28" ht="12.75">
      <c r="A852" s="298" t="s">
        <v>8353</v>
      </c>
      <c r="B852" s="295"/>
      <c r="C852" s="45" t="s">
        <v>216</v>
      </c>
      <c r="D852" s="45" t="s">
        <v>4735</v>
      </c>
      <c r="E852" s="299">
        <v>43207</v>
      </c>
      <c r="F852" s="294" t="s">
        <v>8354</v>
      </c>
      <c r="G852" s="294" t="s">
        <v>114</v>
      </c>
      <c r="H852" s="300" t="s">
        <v>118</v>
      </c>
      <c r="I852" s="294" t="s">
        <v>226</v>
      </c>
      <c r="J852" s="294" t="s">
        <v>8355</v>
      </c>
      <c r="K852" s="294" t="s">
        <v>8356</v>
      </c>
      <c r="L852" s="295"/>
      <c r="M852" s="294" t="s">
        <v>4743</v>
      </c>
      <c r="N852" s="295" t="b">
        <f>IF(AND(G852:G854=DATOS!C$9,H852:H854=DATOS!B$4),ROW(G852:G854))</f>
        <v>0</v>
      </c>
      <c r="O852" s="296"/>
      <c r="P852" s="297"/>
      <c r="Q852" s="297"/>
      <c r="R852" s="297"/>
      <c r="S852" s="297"/>
      <c r="T852" s="297"/>
      <c r="U852" s="297"/>
      <c r="V852" s="297"/>
      <c r="W852" s="297"/>
      <c r="X852" s="297"/>
      <c r="Y852" s="297"/>
      <c r="Z852" s="297"/>
      <c r="AA852" s="297"/>
      <c r="AB852" s="297"/>
    </row>
    <row r="853" spans="1:28" ht="12.75">
      <c r="A853" s="298" t="s">
        <v>8357</v>
      </c>
      <c r="B853" s="294" t="s">
        <v>4680</v>
      </c>
      <c r="C853" s="45" t="s">
        <v>5771</v>
      </c>
      <c r="D853" s="45" t="s">
        <v>4798</v>
      </c>
      <c r="E853" s="299">
        <v>43208</v>
      </c>
      <c r="F853" s="294" t="s">
        <v>8360</v>
      </c>
      <c r="G853" s="294" t="s">
        <v>362</v>
      </c>
      <c r="H853" s="300" t="s">
        <v>223</v>
      </c>
      <c r="I853" s="294" t="s">
        <v>226</v>
      </c>
      <c r="J853" s="294" t="s">
        <v>8360</v>
      </c>
      <c r="K853" s="294" t="s">
        <v>8362</v>
      </c>
      <c r="L853" s="295"/>
      <c r="M853" s="294" t="s">
        <v>4841</v>
      </c>
      <c r="N853" s="295" t="b">
        <f>IF(AND(G853:G855=DATOS!C$9,H853:H855=DATOS!B$4),ROW(G853:G855))</f>
        <v>0</v>
      </c>
      <c r="O853" s="296"/>
      <c r="P853" s="297"/>
      <c r="Q853" s="297"/>
      <c r="R853" s="297"/>
      <c r="S853" s="297"/>
      <c r="T853" s="297"/>
      <c r="U853" s="297"/>
      <c r="V853" s="297"/>
      <c r="W853" s="297"/>
      <c r="X853" s="297"/>
      <c r="Y853" s="297"/>
      <c r="Z853" s="297"/>
      <c r="AA853" s="297"/>
      <c r="AB853" s="297"/>
    </row>
    <row r="854" spans="1:28" ht="12.75">
      <c r="A854" s="298" t="s">
        <v>8277</v>
      </c>
      <c r="B854" s="294" t="s">
        <v>7037</v>
      </c>
      <c r="C854" s="45" t="s">
        <v>5631</v>
      </c>
      <c r="D854" s="45" t="s">
        <v>4647</v>
      </c>
      <c r="E854" s="299">
        <v>43208</v>
      </c>
      <c r="F854" s="294" t="s">
        <v>8364</v>
      </c>
      <c r="G854" s="294" t="s">
        <v>114</v>
      </c>
      <c r="H854" s="300" t="s">
        <v>223</v>
      </c>
      <c r="I854" s="294"/>
      <c r="J854" s="294" t="s">
        <v>8365</v>
      </c>
      <c r="K854" s="294" t="s">
        <v>8366</v>
      </c>
      <c r="L854" s="295"/>
      <c r="M854" s="294" t="s">
        <v>4652</v>
      </c>
      <c r="N854" s="295" t="b">
        <f>IF(AND(G854:G856=DATOS!C$9,H854:H856=DATOS!B$4),ROW(G854:G856))</f>
        <v>0</v>
      </c>
      <c r="O854" s="296"/>
      <c r="P854" s="297"/>
      <c r="Q854" s="297"/>
      <c r="R854" s="297"/>
      <c r="S854" s="297"/>
      <c r="T854" s="297"/>
      <c r="U854" s="297"/>
      <c r="V854" s="297"/>
      <c r="W854" s="297"/>
      <c r="X854" s="297"/>
      <c r="Y854" s="297"/>
      <c r="Z854" s="297"/>
      <c r="AA854" s="297"/>
      <c r="AB854" s="297"/>
    </row>
    <row r="855" spans="1:28" ht="12.75">
      <c r="A855" s="298" t="s">
        <v>8371</v>
      </c>
      <c r="B855" s="294" t="s">
        <v>5837</v>
      </c>
      <c r="C855" s="45" t="s">
        <v>263</v>
      </c>
      <c r="D855" s="45" t="s">
        <v>4647</v>
      </c>
      <c r="E855" s="299">
        <v>43208</v>
      </c>
      <c r="F855" s="294" t="s">
        <v>5650</v>
      </c>
      <c r="G855" s="294" t="s">
        <v>114</v>
      </c>
      <c r="H855" s="300" t="s">
        <v>223</v>
      </c>
      <c r="I855" s="294"/>
      <c r="J855" s="294" t="s">
        <v>8372</v>
      </c>
      <c r="K855" s="294" t="s">
        <v>8349</v>
      </c>
      <c r="L855" s="295"/>
      <c r="M855" s="294" t="s">
        <v>4652</v>
      </c>
      <c r="N855" s="295" t="b">
        <f>IF(AND(G855:G857=DATOS!C$9,H855:H857=DATOS!B$4),ROW(G855:G857))</f>
        <v>0</v>
      </c>
      <c r="O855" s="296"/>
      <c r="P855" s="297"/>
      <c r="Q855" s="297"/>
      <c r="R855" s="297"/>
      <c r="S855" s="297"/>
      <c r="T855" s="297"/>
      <c r="U855" s="297"/>
      <c r="V855" s="297"/>
      <c r="W855" s="297"/>
      <c r="X855" s="297"/>
      <c r="Y855" s="297"/>
      <c r="Z855" s="297"/>
      <c r="AA855" s="297"/>
      <c r="AB855" s="297"/>
    </row>
    <row r="856" spans="1:28" ht="12.75">
      <c r="A856" s="298" t="s">
        <v>8371</v>
      </c>
      <c r="B856" s="294" t="s">
        <v>5837</v>
      </c>
      <c r="C856" s="45" t="s">
        <v>263</v>
      </c>
      <c r="D856" s="45" t="s">
        <v>4798</v>
      </c>
      <c r="E856" s="299">
        <v>43209</v>
      </c>
      <c r="F856" s="294" t="s">
        <v>8374</v>
      </c>
      <c r="G856" s="294" t="s">
        <v>114</v>
      </c>
      <c r="H856" s="300" t="s">
        <v>223</v>
      </c>
      <c r="I856" s="294" t="s">
        <v>226</v>
      </c>
      <c r="J856" s="294" t="s">
        <v>8374</v>
      </c>
      <c r="K856" s="294" t="s">
        <v>8376</v>
      </c>
      <c r="L856" s="295"/>
      <c r="M856" s="294" t="s">
        <v>4841</v>
      </c>
      <c r="N856" s="295" t="b">
        <f>IF(AND(G856:G858=DATOS!C$9,H856:H858=DATOS!B$4),ROW(G856:G858))</f>
        <v>0</v>
      </c>
      <c r="O856" s="296"/>
      <c r="P856" s="297"/>
      <c r="Q856" s="297"/>
      <c r="R856" s="297"/>
      <c r="S856" s="297"/>
      <c r="T856" s="297"/>
      <c r="U856" s="297"/>
      <c r="V856" s="297"/>
      <c r="W856" s="297"/>
      <c r="X856" s="297"/>
      <c r="Y856" s="297"/>
      <c r="Z856" s="297"/>
      <c r="AA856" s="297"/>
      <c r="AB856" s="297"/>
    </row>
    <row r="857" spans="1:28" ht="12.75">
      <c r="A857" s="298" t="s">
        <v>4757</v>
      </c>
      <c r="B857" s="294" t="s">
        <v>4758</v>
      </c>
      <c r="C857" s="45" t="s">
        <v>216</v>
      </c>
      <c r="D857" s="45" t="s">
        <v>4647</v>
      </c>
      <c r="E857" s="299">
        <v>43209</v>
      </c>
      <c r="F857" s="294" t="s">
        <v>7452</v>
      </c>
      <c r="G857" s="294" t="s">
        <v>114</v>
      </c>
      <c r="H857" s="300" t="s">
        <v>223</v>
      </c>
      <c r="I857" s="294"/>
      <c r="J857" s="294" t="s">
        <v>6740</v>
      </c>
      <c r="K857" s="294" t="s">
        <v>8377</v>
      </c>
      <c r="L857" s="295"/>
      <c r="M857" s="294" t="s">
        <v>4652</v>
      </c>
      <c r="N857" s="295" t="b">
        <f>IF(AND(G857:G859=DATOS!C$9,H857:H859=DATOS!B$4),ROW(G857:G859))</f>
        <v>0</v>
      </c>
      <c r="O857" s="296"/>
      <c r="P857" s="297"/>
      <c r="Q857" s="297"/>
      <c r="R857" s="297"/>
      <c r="S857" s="297"/>
      <c r="T857" s="297"/>
      <c r="U857" s="297"/>
      <c r="V857" s="297"/>
      <c r="W857" s="297"/>
      <c r="X857" s="297"/>
      <c r="Y857" s="297"/>
      <c r="Z857" s="297"/>
      <c r="AA857" s="297"/>
      <c r="AB857" s="297"/>
    </row>
    <row r="858" spans="1:28" ht="12.75">
      <c r="A858" s="298" t="s">
        <v>8379</v>
      </c>
      <c r="B858" s="294" t="s">
        <v>4929</v>
      </c>
      <c r="C858" s="45" t="s">
        <v>624</v>
      </c>
      <c r="D858" s="45" t="s">
        <v>4798</v>
      </c>
      <c r="E858" s="299">
        <v>43209</v>
      </c>
      <c r="F858" s="294" t="s">
        <v>8248</v>
      </c>
      <c r="G858" s="294" t="s">
        <v>362</v>
      </c>
      <c r="H858" s="300" t="s">
        <v>223</v>
      </c>
      <c r="I858" s="294" t="s">
        <v>226</v>
      </c>
      <c r="J858" s="294" t="s">
        <v>8248</v>
      </c>
      <c r="K858" s="294" t="s">
        <v>8381</v>
      </c>
      <c r="L858" s="295"/>
      <c r="M858" s="294" t="s">
        <v>4841</v>
      </c>
      <c r="N858" s="295" t="b">
        <f>IF(AND(G858:G860=DATOS!C$9,H858:H860=DATOS!B$4),ROW(G858:G860))</f>
        <v>0</v>
      </c>
      <c r="O858" s="296"/>
      <c r="P858" s="297"/>
      <c r="Q858" s="297"/>
      <c r="R858" s="297"/>
      <c r="S858" s="297"/>
      <c r="T858" s="297"/>
      <c r="U858" s="297"/>
      <c r="V858" s="297"/>
      <c r="W858" s="297"/>
      <c r="X858" s="297"/>
      <c r="Y858" s="297"/>
      <c r="Z858" s="297"/>
      <c r="AA858" s="297"/>
      <c r="AB858" s="297"/>
    </row>
    <row r="859" spans="1:28" ht="12.75">
      <c r="A859" s="298" t="s">
        <v>8382</v>
      </c>
      <c r="B859" s="294" t="s">
        <v>8383</v>
      </c>
      <c r="C859" s="45" t="s">
        <v>8384</v>
      </c>
      <c r="D859" s="45" t="s">
        <v>4647</v>
      </c>
      <c r="E859" s="299">
        <v>43209</v>
      </c>
      <c r="F859" s="294" t="s">
        <v>6569</v>
      </c>
      <c r="G859" s="294" t="s">
        <v>362</v>
      </c>
      <c r="H859" s="300" t="s">
        <v>223</v>
      </c>
      <c r="I859" s="294"/>
      <c r="J859" s="294" t="s">
        <v>6916</v>
      </c>
      <c r="K859" s="294" t="s">
        <v>8386</v>
      </c>
      <c r="L859" s="295"/>
      <c r="M859" s="294" t="s">
        <v>4652</v>
      </c>
      <c r="N859" s="295" t="b">
        <f>IF(AND(G859:G861=DATOS!C$9,H859:H861=DATOS!B$4),ROW(G859:G861))</f>
        <v>0</v>
      </c>
      <c r="O859" s="296"/>
      <c r="P859" s="297"/>
      <c r="Q859" s="297"/>
      <c r="R859" s="297"/>
      <c r="S859" s="297"/>
      <c r="T859" s="297"/>
      <c r="U859" s="297"/>
      <c r="V859" s="297"/>
      <c r="W859" s="297"/>
      <c r="X859" s="297"/>
      <c r="Y859" s="297"/>
      <c r="Z859" s="297"/>
      <c r="AA859" s="297"/>
      <c r="AB859" s="297"/>
    </row>
    <row r="860" spans="1:28" ht="12.75">
      <c r="A860" s="301" t="s">
        <v>5777</v>
      </c>
      <c r="B860" s="294" t="s">
        <v>8388</v>
      </c>
      <c r="C860" s="45" t="s">
        <v>216</v>
      </c>
      <c r="D860" s="45" t="s">
        <v>4798</v>
      </c>
      <c r="E860" s="302">
        <v>43103</v>
      </c>
      <c r="F860" s="303" t="s">
        <v>4768</v>
      </c>
      <c r="G860" s="300" t="s">
        <v>271</v>
      </c>
      <c r="H860" s="300" t="s">
        <v>223</v>
      </c>
      <c r="I860" s="294" t="s">
        <v>226</v>
      </c>
      <c r="J860" s="303" t="s">
        <v>4768</v>
      </c>
      <c r="K860" s="294" t="s">
        <v>8390</v>
      </c>
      <c r="L860" s="295"/>
      <c r="M860" s="294" t="s">
        <v>4841</v>
      </c>
      <c r="N860" s="295" t="b">
        <f>IF(AND(G860:G862=DATOS!C$9,H860:H862=DATOS!B$4),ROW(G860:G862))</f>
        <v>0</v>
      </c>
      <c r="O860" s="296"/>
      <c r="P860" s="297"/>
      <c r="Q860" s="297"/>
      <c r="R860" s="297"/>
      <c r="S860" s="297"/>
      <c r="T860" s="297"/>
      <c r="U860" s="297"/>
      <c r="V860" s="297"/>
      <c r="W860" s="297"/>
      <c r="X860" s="297"/>
      <c r="Y860" s="297"/>
      <c r="Z860" s="297"/>
      <c r="AA860" s="297"/>
      <c r="AB860" s="297"/>
    </row>
    <row r="861" spans="1:28" ht="12.75">
      <c r="A861" s="298" t="s">
        <v>5268</v>
      </c>
      <c r="B861" s="294" t="s">
        <v>5595</v>
      </c>
      <c r="C861" s="45" t="s">
        <v>898</v>
      </c>
      <c r="D861" s="45" t="s">
        <v>4798</v>
      </c>
      <c r="E861" s="299">
        <v>43210</v>
      </c>
      <c r="F861" s="294" t="s">
        <v>5526</v>
      </c>
      <c r="G861" s="294" t="s">
        <v>271</v>
      </c>
      <c r="H861" s="300" t="s">
        <v>118</v>
      </c>
      <c r="I861" s="294" t="s">
        <v>226</v>
      </c>
      <c r="J861" s="295"/>
      <c r="K861" s="295"/>
      <c r="L861" s="295"/>
      <c r="M861" s="295"/>
      <c r="N861" s="295" t="b">
        <f>IF(AND(G861:G863=DATOS!C$9,H861:H863=DATOS!B$4),ROW(G861:G863))</f>
        <v>0</v>
      </c>
      <c r="O861" s="296"/>
      <c r="P861" s="297"/>
      <c r="Q861" s="297"/>
      <c r="R861" s="297"/>
      <c r="S861" s="297"/>
      <c r="T861" s="297"/>
      <c r="U861" s="297"/>
      <c r="V861" s="297"/>
      <c r="W861" s="297"/>
      <c r="X861" s="297"/>
      <c r="Y861" s="297"/>
      <c r="Z861" s="297"/>
      <c r="AA861" s="297"/>
      <c r="AB861" s="297"/>
    </row>
    <row r="862" spans="1:28" ht="12.75">
      <c r="A862" s="298" t="s">
        <v>7967</v>
      </c>
      <c r="B862" s="294" t="s">
        <v>7968</v>
      </c>
      <c r="C862" s="45" t="s">
        <v>942</v>
      </c>
      <c r="D862" s="45" t="s">
        <v>4798</v>
      </c>
      <c r="E862" s="299">
        <v>43210</v>
      </c>
      <c r="F862" s="294" t="s">
        <v>8391</v>
      </c>
      <c r="G862" s="294" t="s">
        <v>4846</v>
      </c>
      <c r="H862" s="300" t="s">
        <v>118</v>
      </c>
      <c r="I862" s="294" t="s">
        <v>226</v>
      </c>
      <c r="J862" s="294" t="s">
        <v>8392</v>
      </c>
      <c r="K862" s="295"/>
      <c r="L862" s="295"/>
      <c r="M862" s="295"/>
      <c r="N862" s="295" t="b">
        <f>IF(AND(G862:G864=DATOS!C$9,H862:H864=DATOS!B$4),ROW(G862:G864))</f>
        <v>0</v>
      </c>
      <c r="O862" s="296"/>
      <c r="P862" s="297"/>
      <c r="Q862" s="297"/>
      <c r="R862" s="297"/>
      <c r="S862" s="297"/>
      <c r="T862" s="297"/>
      <c r="U862" s="297"/>
      <c r="V862" s="297"/>
      <c r="W862" s="297"/>
      <c r="X862" s="297"/>
      <c r="Y862" s="297"/>
      <c r="Z862" s="297"/>
      <c r="AA862" s="297"/>
      <c r="AB862" s="297"/>
    </row>
    <row r="863" spans="1:28" ht="12.75">
      <c r="A863" s="298" t="s">
        <v>8393</v>
      </c>
      <c r="B863" s="294" t="s">
        <v>5624</v>
      </c>
      <c r="C863" s="45" t="s">
        <v>624</v>
      </c>
      <c r="D863" s="45" t="s">
        <v>4798</v>
      </c>
      <c r="E863" s="299">
        <v>43210</v>
      </c>
      <c r="F863" s="294" t="s">
        <v>8248</v>
      </c>
      <c r="G863" s="294" t="s">
        <v>222</v>
      </c>
      <c r="H863" s="300" t="s">
        <v>223</v>
      </c>
      <c r="I863" s="294" t="s">
        <v>226</v>
      </c>
      <c r="J863" s="294" t="s">
        <v>8248</v>
      </c>
      <c r="K863" s="294" t="s">
        <v>8394</v>
      </c>
      <c r="L863" s="295"/>
      <c r="M863" s="295"/>
      <c r="N863" s="295" t="b">
        <f>IF(AND(G863:G865=DATOS!C$9,H863:H865=DATOS!B$4),ROW(G863:G865))</f>
        <v>0</v>
      </c>
      <c r="O863" s="296"/>
      <c r="P863" s="297"/>
      <c r="Q863" s="297"/>
      <c r="R863" s="297"/>
      <c r="S863" s="297"/>
      <c r="T863" s="297"/>
      <c r="U863" s="297"/>
      <c r="V863" s="297"/>
      <c r="W863" s="297"/>
      <c r="X863" s="297"/>
      <c r="Y863" s="297"/>
      <c r="Z863" s="297"/>
      <c r="AA863" s="297"/>
      <c r="AB863" s="297"/>
    </row>
    <row r="864" spans="1:28" ht="12.75">
      <c r="A864" s="298" t="s">
        <v>8396</v>
      </c>
      <c r="B864" s="294" t="s">
        <v>8397</v>
      </c>
      <c r="C864" s="45" t="s">
        <v>216</v>
      </c>
      <c r="D864" s="45" t="s">
        <v>4798</v>
      </c>
      <c r="E864" s="299">
        <v>43210</v>
      </c>
      <c r="F864" s="294" t="s">
        <v>7548</v>
      </c>
      <c r="G864" s="294" t="s">
        <v>222</v>
      </c>
      <c r="H864" s="300" t="s">
        <v>118</v>
      </c>
      <c r="I864" s="294" t="s">
        <v>226</v>
      </c>
      <c r="J864" s="294" t="s">
        <v>7548</v>
      </c>
      <c r="K864" s="295"/>
      <c r="L864" s="295"/>
      <c r="M864" s="295"/>
      <c r="N864" s="295" t="b">
        <f>IF(AND(G864:G866=DATOS!C$9,H864:H866=DATOS!B$4),ROW(G864:G866))</f>
        <v>0</v>
      </c>
      <c r="O864" s="296"/>
      <c r="P864" s="297"/>
      <c r="Q864" s="297"/>
      <c r="R864" s="297"/>
      <c r="S864" s="297"/>
      <c r="T864" s="297"/>
      <c r="U864" s="297"/>
      <c r="V864" s="297"/>
      <c r="W864" s="297"/>
      <c r="X864" s="297"/>
      <c r="Y864" s="297"/>
      <c r="Z864" s="297"/>
      <c r="AA864" s="297"/>
      <c r="AB864" s="297"/>
    </row>
    <row r="865" spans="1:28" ht="12.75">
      <c r="A865" s="298" t="s">
        <v>8398</v>
      </c>
      <c r="B865" s="294" t="s">
        <v>6017</v>
      </c>
      <c r="C865" s="45" t="s">
        <v>478</v>
      </c>
      <c r="D865" s="45" t="s">
        <v>4735</v>
      </c>
      <c r="E865" s="377">
        <v>43210</v>
      </c>
      <c r="F865" s="294" t="s">
        <v>8399</v>
      </c>
      <c r="G865" s="294" t="s">
        <v>114</v>
      </c>
      <c r="H865" s="300" t="s">
        <v>118</v>
      </c>
      <c r="I865" s="294" t="s">
        <v>226</v>
      </c>
      <c r="J865" s="294" t="s">
        <v>512</v>
      </c>
      <c r="K865" s="294" t="s">
        <v>8402</v>
      </c>
      <c r="L865" s="295"/>
      <c r="M865" s="294" t="s">
        <v>4743</v>
      </c>
      <c r="N865" s="295" t="b">
        <f>IF(AND(G865:G867=DATOS!C$9,H865:H867=DATOS!B$4),ROW(G865:G867))</f>
        <v>0</v>
      </c>
      <c r="O865" s="296"/>
      <c r="P865" s="297"/>
      <c r="Q865" s="297"/>
      <c r="R865" s="297"/>
      <c r="S865" s="297"/>
      <c r="T865" s="297"/>
      <c r="U865" s="297"/>
      <c r="V865" s="297"/>
      <c r="W865" s="297"/>
      <c r="X865" s="297"/>
      <c r="Y865" s="297"/>
      <c r="Z865" s="297"/>
      <c r="AA865" s="297"/>
      <c r="AB865" s="297"/>
    </row>
    <row r="866" spans="1:28" ht="12.75">
      <c r="A866" s="298" t="s">
        <v>8404</v>
      </c>
      <c r="B866" s="294" t="s">
        <v>4772</v>
      </c>
      <c r="C866" s="45" t="s">
        <v>263</v>
      </c>
      <c r="D866" s="45" t="s">
        <v>4798</v>
      </c>
      <c r="E866" s="299">
        <v>43210</v>
      </c>
      <c r="F866" s="294" t="s">
        <v>4768</v>
      </c>
      <c r="G866" s="294" t="s">
        <v>271</v>
      </c>
      <c r="H866" s="300" t="s">
        <v>118</v>
      </c>
      <c r="I866" s="294" t="s">
        <v>226</v>
      </c>
      <c r="J866" s="294" t="s">
        <v>8405</v>
      </c>
      <c r="K866" s="294" t="s">
        <v>8406</v>
      </c>
      <c r="L866" s="295"/>
      <c r="M866" s="295"/>
      <c r="N866" s="295" t="b">
        <f>IF(AND(G866:G868=DATOS!C$9,H866:H868=DATOS!B$4),ROW(G866:G868))</f>
        <v>0</v>
      </c>
      <c r="O866" s="296"/>
      <c r="P866" s="297"/>
      <c r="Q866" s="297"/>
      <c r="R866" s="297"/>
      <c r="S866" s="297"/>
      <c r="T866" s="297"/>
      <c r="U866" s="297"/>
      <c r="V866" s="297"/>
      <c r="W866" s="297"/>
      <c r="X866" s="297"/>
      <c r="Y866" s="297"/>
      <c r="Z866" s="297"/>
      <c r="AA866" s="297"/>
      <c r="AB866" s="297"/>
    </row>
    <row r="867" spans="1:28" ht="12.75">
      <c r="A867" s="298" t="s">
        <v>8371</v>
      </c>
      <c r="B867" s="294" t="s">
        <v>5837</v>
      </c>
      <c r="C867" s="45" t="s">
        <v>263</v>
      </c>
      <c r="D867" s="45" t="s">
        <v>4647</v>
      </c>
      <c r="E867" s="299">
        <v>43210</v>
      </c>
      <c r="F867" s="294" t="s">
        <v>8409</v>
      </c>
      <c r="G867" s="294" t="s">
        <v>114</v>
      </c>
      <c r="H867" s="300" t="s">
        <v>223</v>
      </c>
      <c r="I867" s="294"/>
      <c r="J867" s="294" t="s">
        <v>8410</v>
      </c>
      <c r="K867" s="294" t="s">
        <v>8349</v>
      </c>
      <c r="L867" s="295"/>
      <c r="M867" s="294" t="s">
        <v>4652</v>
      </c>
      <c r="N867" s="295" t="b">
        <f>IF(AND(G867:G869=DATOS!C$9,H867:H869=DATOS!B$4),ROW(G867:G869))</f>
        <v>0</v>
      </c>
      <c r="O867" s="296"/>
      <c r="P867" s="297"/>
      <c r="Q867" s="297"/>
      <c r="R867" s="297"/>
      <c r="S867" s="297"/>
      <c r="T867" s="297"/>
      <c r="U867" s="297"/>
      <c r="V867" s="297"/>
      <c r="W867" s="297"/>
      <c r="X867" s="297"/>
      <c r="Y867" s="297"/>
      <c r="Z867" s="297"/>
      <c r="AA867" s="297"/>
      <c r="AB867" s="297"/>
    </row>
    <row r="868" spans="1:28" ht="12.75">
      <c r="A868" s="298" t="s">
        <v>6126</v>
      </c>
      <c r="B868" s="294" t="s">
        <v>6127</v>
      </c>
      <c r="C868" s="45" t="s">
        <v>478</v>
      </c>
      <c r="D868" s="45" t="s">
        <v>4647</v>
      </c>
      <c r="E868" s="299">
        <v>43210</v>
      </c>
      <c r="F868" s="294" t="s">
        <v>7452</v>
      </c>
      <c r="G868" s="294" t="s">
        <v>114</v>
      </c>
      <c r="H868" s="300" t="s">
        <v>223</v>
      </c>
      <c r="I868" s="294"/>
      <c r="J868" s="294" t="s">
        <v>7351</v>
      </c>
      <c r="K868" s="294" t="s">
        <v>5690</v>
      </c>
      <c r="L868" s="295"/>
      <c r="M868" s="294" t="s">
        <v>4652</v>
      </c>
      <c r="N868" s="295" t="b">
        <f>IF(AND(G868:G870=DATOS!C$9,H868:H870=DATOS!B$4),ROW(G868:G870))</f>
        <v>0</v>
      </c>
      <c r="O868" s="296"/>
      <c r="P868" s="297"/>
      <c r="Q868" s="297"/>
      <c r="R868" s="297"/>
      <c r="S868" s="297"/>
      <c r="T868" s="297"/>
      <c r="U868" s="297"/>
      <c r="V868" s="297"/>
      <c r="W868" s="297"/>
      <c r="X868" s="297"/>
      <c r="Y868" s="297"/>
      <c r="Z868" s="297"/>
      <c r="AA868" s="297"/>
      <c r="AB868" s="297"/>
    </row>
    <row r="869" spans="1:28" ht="12.75">
      <c r="A869" s="298" t="s">
        <v>7781</v>
      </c>
      <c r="B869" s="294" t="s">
        <v>7782</v>
      </c>
      <c r="C869" s="45" t="s">
        <v>263</v>
      </c>
      <c r="D869" s="45" t="s">
        <v>4647</v>
      </c>
      <c r="E869" s="299">
        <v>43211</v>
      </c>
      <c r="F869" s="294" t="s">
        <v>7452</v>
      </c>
      <c r="G869" s="294" t="s">
        <v>114</v>
      </c>
      <c r="H869" s="300" t="s">
        <v>223</v>
      </c>
      <c r="I869" s="294"/>
      <c r="J869" s="294" t="s">
        <v>7351</v>
      </c>
      <c r="K869" s="294" t="s">
        <v>8412</v>
      </c>
      <c r="L869" s="295"/>
      <c r="M869" s="294" t="s">
        <v>4652</v>
      </c>
      <c r="N869" s="295" t="b">
        <f>IF(AND(G869:G871=DATOS!C$9,H869:H871=DATOS!B$4),ROW(G869:G871))</f>
        <v>0</v>
      </c>
      <c r="O869" s="296"/>
      <c r="P869" s="297"/>
      <c r="Q869" s="297"/>
      <c r="R869" s="297"/>
      <c r="S869" s="297"/>
      <c r="T869" s="297"/>
      <c r="U869" s="297"/>
      <c r="V869" s="297"/>
      <c r="W869" s="297"/>
      <c r="X869" s="297"/>
      <c r="Y869" s="297"/>
      <c r="Z869" s="297"/>
      <c r="AA869" s="297"/>
      <c r="AB869" s="297"/>
    </row>
    <row r="870" spans="1:28" ht="12.75">
      <c r="A870" s="298" t="s">
        <v>8415</v>
      </c>
      <c r="B870" s="294" t="s">
        <v>6627</v>
      </c>
      <c r="C870" s="45" t="s">
        <v>263</v>
      </c>
      <c r="D870" s="45" t="s">
        <v>4647</v>
      </c>
      <c r="E870" s="299">
        <v>43211</v>
      </c>
      <c r="F870" s="294" t="s">
        <v>7452</v>
      </c>
      <c r="G870" s="294" t="s">
        <v>114</v>
      </c>
      <c r="H870" s="300" t="s">
        <v>223</v>
      </c>
      <c r="I870" s="294"/>
      <c r="J870" s="294" t="s">
        <v>7351</v>
      </c>
      <c r="K870" s="294" t="s">
        <v>8416</v>
      </c>
      <c r="L870" s="295"/>
      <c r="M870" s="294" t="s">
        <v>4652</v>
      </c>
      <c r="N870" s="295" t="b">
        <f>IF(AND(G870:G872=DATOS!C$9,H870:H872=DATOS!B$4),ROW(G870:G872))</f>
        <v>0</v>
      </c>
      <c r="O870" s="296"/>
      <c r="P870" s="297"/>
      <c r="Q870" s="297"/>
      <c r="R870" s="297"/>
      <c r="S870" s="297"/>
      <c r="T870" s="297"/>
      <c r="U870" s="297"/>
      <c r="V870" s="297"/>
      <c r="W870" s="297"/>
      <c r="X870" s="297"/>
      <c r="Y870" s="297"/>
      <c r="Z870" s="297"/>
      <c r="AA870" s="297"/>
      <c r="AB870" s="297"/>
    </row>
    <row r="871" spans="1:28" ht="12.75">
      <c r="A871" s="298" t="s">
        <v>8135</v>
      </c>
      <c r="B871" s="294" t="s">
        <v>8136</v>
      </c>
      <c r="C871" s="45" t="s">
        <v>5086</v>
      </c>
      <c r="D871" s="45" t="s">
        <v>4647</v>
      </c>
      <c r="E871" s="299">
        <v>43211</v>
      </c>
      <c r="F871" s="294" t="s">
        <v>8418</v>
      </c>
      <c r="G871" s="294" t="s">
        <v>362</v>
      </c>
      <c r="H871" s="300" t="s">
        <v>118</v>
      </c>
      <c r="I871" s="294"/>
      <c r="J871" s="294" t="s">
        <v>8419</v>
      </c>
      <c r="K871" s="294" t="s">
        <v>8419</v>
      </c>
      <c r="L871" s="295"/>
      <c r="M871" s="295"/>
      <c r="N871" s="295" t="b">
        <f>IF(AND(G871:G873=DATOS!C$9,H871:H873=DATOS!B$4),ROW(G871:G873))</f>
        <v>0</v>
      </c>
      <c r="O871" s="296"/>
      <c r="P871" s="297"/>
      <c r="Q871" s="297"/>
      <c r="R871" s="297"/>
      <c r="S871" s="297"/>
      <c r="T871" s="297"/>
      <c r="U871" s="297"/>
      <c r="V871" s="297"/>
      <c r="W871" s="297"/>
      <c r="X871" s="297"/>
      <c r="Y871" s="297"/>
      <c r="Z871" s="297"/>
      <c r="AA871" s="297"/>
      <c r="AB871" s="297"/>
    </row>
    <row r="872" spans="1:28" ht="12.75">
      <c r="A872" s="298" t="s">
        <v>6177</v>
      </c>
      <c r="B872" s="294" t="s">
        <v>8421</v>
      </c>
      <c r="C872" s="45" t="s">
        <v>4761</v>
      </c>
      <c r="D872" s="45" t="s">
        <v>4647</v>
      </c>
      <c r="E872" s="299">
        <v>43211</v>
      </c>
      <c r="F872" s="294" t="s">
        <v>8418</v>
      </c>
      <c r="G872" s="294" t="s">
        <v>362</v>
      </c>
      <c r="H872" s="300" t="s">
        <v>223</v>
      </c>
      <c r="I872" s="294"/>
      <c r="J872" s="294" t="s">
        <v>8419</v>
      </c>
      <c r="K872" s="294" t="s">
        <v>8422</v>
      </c>
      <c r="L872" s="295"/>
      <c r="M872" s="294" t="s">
        <v>4652</v>
      </c>
      <c r="N872" s="295" t="b">
        <f>IF(AND(G872:G874=DATOS!C$9,H872:H874=DATOS!B$4),ROW(G872:G874))</f>
        <v>0</v>
      </c>
      <c r="O872" s="296"/>
      <c r="P872" s="297"/>
      <c r="Q872" s="297"/>
      <c r="R872" s="297"/>
      <c r="S872" s="297"/>
      <c r="T872" s="297"/>
      <c r="U872" s="297"/>
      <c r="V872" s="297"/>
      <c r="W872" s="297"/>
      <c r="X872" s="297"/>
      <c r="Y872" s="297"/>
      <c r="Z872" s="297"/>
      <c r="AA872" s="297"/>
      <c r="AB872" s="297"/>
    </row>
    <row r="873" spans="1:28" ht="12.75">
      <c r="A873" s="298" t="s">
        <v>8424</v>
      </c>
      <c r="B873" s="294" t="s">
        <v>8425</v>
      </c>
      <c r="C873" s="45" t="s">
        <v>263</v>
      </c>
      <c r="D873" s="45" t="s">
        <v>4798</v>
      </c>
      <c r="E873" s="299">
        <v>43213</v>
      </c>
      <c r="F873" s="294" t="s">
        <v>8360</v>
      </c>
      <c r="G873" s="294" t="s">
        <v>114</v>
      </c>
      <c r="H873" s="300" t="s">
        <v>223</v>
      </c>
      <c r="I873" s="294" t="s">
        <v>226</v>
      </c>
      <c r="J873" s="294" t="s">
        <v>4736</v>
      </c>
      <c r="K873" s="294" t="s">
        <v>8426</v>
      </c>
      <c r="L873" s="295"/>
      <c r="M873" s="294" t="s">
        <v>4841</v>
      </c>
      <c r="N873" s="295" t="b">
        <f>IF(AND(G873:G875=DATOS!C$9,H873:H875=DATOS!B$4),ROW(G873:G875))</f>
        <v>0</v>
      </c>
      <c r="O873" s="296"/>
      <c r="P873" s="297"/>
      <c r="Q873" s="297"/>
      <c r="R873" s="297"/>
      <c r="S873" s="297"/>
      <c r="T873" s="297"/>
      <c r="U873" s="297"/>
      <c r="V873" s="297"/>
      <c r="W873" s="297"/>
      <c r="X873" s="297"/>
      <c r="Y873" s="297"/>
      <c r="Z873" s="297"/>
      <c r="AA873" s="297"/>
      <c r="AB873" s="297"/>
    </row>
    <row r="874" spans="1:28" ht="12.75">
      <c r="A874" s="298" t="s">
        <v>8396</v>
      </c>
      <c r="B874" s="294" t="s">
        <v>8397</v>
      </c>
      <c r="C874" s="45" t="s">
        <v>216</v>
      </c>
      <c r="D874" s="45" t="s">
        <v>4798</v>
      </c>
      <c r="E874" s="299">
        <v>43213</v>
      </c>
      <c r="F874" s="294" t="s">
        <v>8428</v>
      </c>
      <c r="G874" s="294" t="s">
        <v>222</v>
      </c>
      <c r="H874" s="300" t="s">
        <v>118</v>
      </c>
      <c r="I874" s="294" t="s">
        <v>226</v>
      </c>
      <c r="J874" s="294" t="s">
        <v>7548</v>
      </c>
      <c r="K874" s="295"/>
      <c r="L874" s="295"/>
      <c r="M874" s="295"/>
      <c r="N874" s="295" t="b">
        <f>IF(AND(G874:G876=DATOS!C$9,H874:H876=DATOS!B$4),ROW(G874:G876))</f>
        <v>0</v>
      </c>
      <c r="O874" s="296"/>
      <c r="P874" s="297"/>
      <c r="Q874" s="297"/>
      <c r="R874" s="297"/>
      <c r="S874" s="297"/>
      <c r="T874" s="297"/>
      <c r="U874" s="297"/>
      <c r="V874" s="297"/>
      <c r="W874" s="297"/>
      <c r="X874" s="297"/>
      <c r="Y874" s="297"/>
      <c r="Z874" s="297"/>
      <c r="AA874" s="297"/>
      <c r="AB874" s="297"/>
    </row>
    <row r="875" spans="1:28" ht="12.75">
      <c r="A875" s="298" t="s">
        <v>337</v>
      </c>
      <c r="B875" s="294" t="s">
        <v>339</v>
      </c>
      <c r="C875" s="45" t="s">
        <v>4661</v>
      </c>
      <c r="D875" s="45" t="s">
        <v>4798</v>
      </c>
      <c r="E875" s="299">
        <v>43213</v>
      </c>
      <c r="F875" s="294" t="s">
        <v>4736</v>
      </c>
      <c r="G875" s="294" t="s">
        <v>114</v>
      </c>
      <c r="H875" s="300" t="s">
        <v>223</v>
      </c>
      <c r="I875" s="294" t="s">
        <v>226</v>
      </c>
      <c r="J875" s="294" t="s">
        <v>4736</v>
      </c>
      <c r="K875" s="294" t="s">
        <v>8429</v>
      </c>
      <c r="L875" s="295"/>
      <c r="M875" s="294" t="s">
        <v>4841</v>
      </c>
      <c r="N875" s="295" t="b">
        <f>IF(AND(G875:G877=DATOS!C$9,H875:H877=DATOS!B$4),ROW(G875:G877))</f>
        <v>0</v>
      </c>
      <c r="O875" s="296"/>
      <c r="P875" s="297"/>
      <c r="Q875" s="297"/>
      <c r="R875" s="297"/>
      <c r="S875" s="297"/>
      <c r="T875" s="297"/>
      <c r="U875" s="297"/>
      <c r="V875" s="297"/>
      <c r="W875" s="297"/>
      <c r="X875" s="297"/>
      <c r="Y875" s="297"/>
      <c r="Z875" s="297"/>
      <c r="AA875" s="297"/>
      <c r="AB875" s="297"/>
    </row>
    <row r="876" spans="1:28" ht="12.75">
      <c r="A876" s="298" t="s">
        <v>8431</v>
      </c>
      <c r="B876" s="294" t="s">
        <v>8432</v>
      </c>
      <c r="C876" s="45" t="s">
        <v>6661</v>
      </c>
      <c r="D876" s="45" t="s">
        <v>4798</v>
      </c>
      <c r="E876" s="299">
        <v>43213</v>
      </c>
      <c r="F876" s="294" t="s">
        <v>1259</v>
      </c>
      <c r="G876" s="294" t="s">
        <v>362</v>
      </c>
      <c r="H876" s="300" t="s">
        <v>223</v>
      </c>
      <c r="I876" s="294" t="s">
        <v>226</v>
      </c>
      <c r="J876" s="294" t="s">
        <v>1259</v>
      </c>
      <c r="K876" s="294" t="s">
        <v>8433</v>
      </c>
      <c r="L876" s="295"/>
      <c r="M876" s="294" t="s">
        <v>4841</v>
      </c>
      <c r="N876" s="295" t="b">
        <f>IF(AND(G876:G878=DATOS!C$9,H876:H878=DATOS!B$4),ROW(G876:G878))</f>
        <v>0</v>
      </c>
      <c r="O876" s="296"/>
      <c r="P876" s="297"/>
      <c r="Q876" s="297"/>
      <c r="R876" s="297"/>
      <c r="S876" s="297"/>
      <c r="T876" s="297"/>
      <c r="U876" s="297"/>
      <c r="V876" s="297"/>
      <c r="W876" s="297"/>
      <c r="X876" s="297"/>
      <c r="Y876" s="297"/>
      <c r="Z876" s="297"/>
      <c r="AA876" s="297"/>
      <c r="AB876" s="297"/>
    </row>
    <row r="877" spans="1:28" ht="12.75">
      <c r="A877" s="298" t="s">
        <v>8025</v>
      </c>
      <c r="B877" s="294" t="s">
        <v>8026</v>
      </c>
      <c r="C877" s="45" t="s">
        <v>216</v>
      </c>
      <c r="D877" s="45" t="s">
        <v>4647</v>
      </c>
      <c r="E877" s="299">
        <v>43214</v>
      </c>
      <c r="F877" s="294" t="s">
        <v>8434</v>
      </c>
      <c r="G877" s="294" t="s">
        <v>114</v>
      </c>
      <c r="H877" s="300" t="s">
        <v>223</v>
      </c>
      <c r="I877" s="294"/>
      <c r="J877" s="294" t="s">
        <v>8435</v>
      </c>
      <c r="K877" s="294" t="s">
        <v>8436</v>
      </c>
      <c r="L877" s="295"/>
      <c r="M877" s="294" t="s">
        <v>4652</v>
      </c>
      <c r="N877" s="295" t="b">
        <f>IF(AND(G877:G879=DATOS!C$9,H877:H879=DATOS!B$4),ROW(G877:G879))</f>
        <v>0</v>
      </c>
      <c r="O877" s="296"/>
      <c r="P877" s="297"/>
      <c r="Q877" s="297"/>
      <c r="R877" s="297"/>
      <c r="S877" s="297"/>
      <c r="T877" s="297"/>
      <c r="U877" s="297"/>
      <c r="V877" s="297"/>
      <c r="W877" s="297"/>
      <c r="X877" s="297"/>
      <c r="Y877" s="297"/>
      <c r="Z877" s="297"/>
      <c r="AA877" s="297"/>
      <c r="AB877" s="297"/>
    </row>
    <row r="878" spans="1:28" ht="12.75">
      <c r="A878" s="298" t="s">
        <v>8437</v>
      </c>
      <c r="B878" s="294" t="s">
        <v>8438</v>
      </c>
      <c r="C878" s="45" t="s">
        <v>216</v>
      </c>
      <c r="D878" s="45" t="s">
        <v>4647</v>
      </c>
      <c r="E878" s="299">
        <v>43214</v>
      </c>
      <c r="F878" s="294" t="s">
        <v>8434</v>
      </c>
      <c r="G878" s="294" t="s">
        <v>114</v>
      </c>
      <c r="H878" s="300" t="s">
        <v>223</v>
      </c>
      <c r="I878" s="294"/>
      <c r="J878" s="294" t="s">
        <v>8439</v>
      </c>
      <c r="K878" s="294" t="s">
        <v>8440</v>
      </c>
      <c r="L878" s="295"/>
      <c r="M878" s="294" t="s">
        <v>4652</v>
      </c>
      <c r="N878" s="295" t="b">
        <f>IF(AND(G878:G880=DATOS!C$9,H878:H880=DATOS!B$4),ROW(G878:G880))</f>
        <v>0</v>
      </c>
      <c r="O878" s="296"/>
      <c r="P878" s="297"/>
      <c r="Q878" s="297"/>
      <c r="R878" s="297"/>
      <c r="S878" s="297"/>
      <c r="T878" s="297"/>
      <c r="U878" s="297"/>
      <c r="V878" s="297"/>
      <c r="W878" s="297"/>
      <c r="X878" s="297"/>
      <c r="Y878" s="297"/>
      <c r="Z878" s="297"/>
      <c r="AA878" s="297"/>
      <c r="AB878" s="297"/>
    </row>
    <row r="879" spans="1:28" ht="12.75">
      <c r="A879" s="298" t="s">
        <v>8441</v>
      </c>
      <c r="B879" s="294" t="s">
        <v>7280</v>
      </c>
      <c r="C879" s="45" t="s">
        <v>216</v>
      </c>
      <c r="D879" s="45" t="s">
        <v>4798</v>
      </c>
      <c r="E879" s="299">
        <v>43214</v>
      </c>
      <c r="F879" s="294" t="s">
        <v>8443</v>
      </c>
      <c r="G879" s="294" t="s">
        <v>362</v>
      </c>
      <c r="H879" s="300" t="s">
        <v>223</v>
      </c>
      <c r="I879" s="294" t="s">
        <v>226</v>
      </c>
      <c r="J879" s="294" t="s">
        <v>8443</v>
      </c>
      <c r="K879" s="294" t="s">
        <v>8445</v>
      </c>
      <c r="L879" s="295"/>
      <c r="M879" s="294" t="s">
        <v>4841</v>
      </c>
      <c r="N879" s="295" t="b">
        <f>IF(AND(G879:G881=DATOS!C$9,H879:H881=DATOS!B$4),ROW(G879:G881))</f>
        <v>0</v>
      </c>
      <c r="O879" s="296"/>
      <c r="P879" s="297"/>
      <c r="Q879" s="297"/>
      <c r="R879" s="297"/>
      <c r="S879" s="297"/>
      <c r="T879" s="297"/>
      <c r="U879" s="297"/>
      <c r="V879" s="297"/>
      <c r="W879" s="297"/>
      <c r="X879" s="297"/>
      <c r="Y879" s="297"/>
      <c r="Z879" s="297"/>
      <c r="AA879" s="297"/>
      <c r="AB879" s="297"/>
    </row>
    <row r="880" spans="1:28" ht="12.75">
      <c r="A880" s="298" t="s">
        <v>8446</v>
      </c>
      <c r="B880" s="294" t="s">
        <v>8447</v>
      </c>
      <c r="C880" s="45" t="s">
        <v>216</v>
      </c>
      <c r="D880" s="45" t="s">
        <v>4647</v>
      </c>
      <c r="E880" s="299">
        <v>43214</v>
      </c>
      <c r="F880" s="294" t="s">
        <v>8443</v>
      </c>
      <c r="G880" s="294" t="s">
        <v>362</v>
      </c>
      <c r="H880" s="300" t="s">
        <v>223</v>
      </c>
      <c r="I880" s="294"/>
      <c r="J880" s="294" t="s">
        <v>6954</v>
      </c>
      <c r="K880" s="294" t="s">
        <v>8448</v>
      </c>
      <c r="L880" s="295"/>
      <c r="M880" s="294" t="s">
        <v>4652</v>
      </c>
      <c r="N880" s="295" t="b">
        <f>IF(AND(G880:G882=DATOS!C$9,H880:H882=DATOS!B$4),ROW(G880:G882))</f>
        <v>0</v>
      </c>
      <c r="O880" s="296"/>
      <c r="P880" s="297"/>
      <c r="Q880" s="297"/>
      <c r="R880" s="297"/>
      <c r="S880" s="297"/>
      <c r="T880" s="297"/>
      <c r="U880" s="297"/>
      <c r="V880" s="297"/>
      <c r="W880" s="297"/>
      <c r="X880" s="297"/>
      <c r="Y880" s="297"/>
      <c r="Z880" s="297"/>
      <c r="AA880" s="297"/>
      <c r="AB880" s="297"/>
    </row>
    <row r="881" spans="1:28" ht="12.75">
      <c r="A881" s="298" t="s">
        <v>8450</v>
      </c>
      <c r="B881" s="294" t="s">
        <v>6838</v>
      </c>
      <c r="C881" s="45" t="s">
        <v>6322</v>
      </c>
      <c r="D881" s="45" t="s">
        <v>4647</v>
      </c>
      <c r="E881" s="299">
        <v>43214</v>
      </c>
      <c r="F881" s="294" t="s">
        <v>8452</v>
      </c>
      <c r="G881" s="294" t="s">
        <v>114</v>
      </c>
      <c r="H881" s="300" t="s">
        <v>223</v>
      </c>
      <c r="I881" s="294"/>
      <c r="J881" s="294" t="s">
        <v>8454</v>
      </c>
      <c r="K881" s="350" t="s">
        <v>8455</v>
      </c>
      <c r="L881" s="295"/>
      <c r="M881" s="294" t="s">
        <v>4652</v>
      </c>
      <c r="N881" s="295" t="b">
        <f>IF(AND(G881:G883=DATOS!C$9,H881:H883=DATOS!B$4),ROW(G881:G883))</f>
        <v>0</v>
      </c>
      <c r="O881" s="296"/>
      <c r="P881" s="297"/>
      <c r="Q881" s="297"/>
      <c r="R881" s="297"/>
      <c r="S881" s="297"/>
      <c r="T881" s="297"/>
      <c r="U881" s="297"/>
      <c r="V881" s="297"/>
      <c r="W881" s="297"/>
      <c r="X881" s="297"/>
      <c r="Y881" s="297"/>
      <c r="Z881" s="297"/>
      <c r="AA881" s="297"/>
      <c r="AB881" s="297"/>
    </row>
    <row r="882" spans="1:28" ht="12.75">
      <c r="A882" s="298" t="s">
        <v>5887</v>
      </c>
      <c r="B882" s="294" t="s">
        <v>4646</v>
      </c>
      <c r="C882" s="45" t="s">
        <v>263</v>
      </c>
      <c r="D882" s="45" t="s">
        <v>4647</v>
      </c>
      <c r="E882" s="299">
        <v>43214</v>
      </c>
      <c r="F882" s="294" t="s">
        <v>8457</v>
      </c>
      <c r="G882" s="294" t="s">
        <v>114</v>
      </c>
      <c r="H882" s="300" t="s">
        <v>223</v>
      </c>
      <c r="I882" s="294"/>
      <c r="J882" s="294" t="s">
        <v>2832</v>
      </c>
      <c r="K882" s="294" t="s">
        <v>8458</v>
      </c>
      <c r="L882" s="295"/>
      <c r="M882" s="294" t="s">
        <v>4652</v>
      </c>
      <c r="N882" s="295" t="b">
        <f>IF(AND(G882:G884=DATOS!C$9,H882:H884=DATOS!B$4),ROW(G882:G884))</f>
        <v>0</v>
      </c>
      <c r="O882" s="296"/>
      <c r="P882" s="297"/>
      <c r="Q882" s="297"/>
      <c r="R882" s="297"/>
      <c r="S882" s="297"/>
      <c r="T882" s="297"/>
      <c r="U882" s="297"/>
      <c r="V882" s="297"/>
      <c r="W882" s="297"/>
      <c r="X882" s="297"/>
      <c r="Y882" s="297"/>
      <c r="Z882" s="297"/>
      <c r="AA882" s="297"/>
      <c r="AB882" s="297"/>
    </row>
    <row r="883" spans="1:28" ht="12.75">
      <c r="A883" s="298" t="s">
        <v>8461</v>
      </c>
      <c r="B883" s="294" t="s">
        <v>8438</v>
      </c>
      <c r="C883" s="45" t="s">
        <v>216</v>
      </c>
      <c r="D883" s="45" t="s">
        <v>4798</v>
      </c>
      <c r="E883" s="299">
        <v>43215</v>
      </c>
      <c r="F883" s="294" t="s">
        <v>8463</v>
      </c>
      <c r="G883" s="294" t="s">
        <v>222</v>
      </c>
      <c r="H883" s="300" t="s">
        <v>223</v>
      </c>
      <c r="I883" s="294" t="s">
        <v>226</v>
      </c>
      <c r="J883" s="294" t="s">
        <v>8394</v>
      </c>
      <c r="K883" s="294" t="s">
        <v>8464</v>
      </c>
      <c r="L883" s="295"/>
      <c r="M883" s="294" t="s">
        <v>4841</v>
      </c>
      <c r="N883" s="295" t="b">
        <f>IF(AND(G883:G885=DATOS!C$9,H883:H885=DATOS!B$4),ROW(G883:G885))</f>
        <v>0</v>
      </c>
      <c r="O883" s="296"/>
      <c r="P883" s="297"/>
      <c r="Q883" s="297"/>
      <c r="R883" s="297"/>
      <c r="S883" s="297"/>
      <c r="T883" s="297"/>
      <c r="U883" s="297"/>
      <c r="V883" s="297"/>
      <c r="W883" s="297"/>
      <c r="X883" s="297"/>
      <c r="Y883" s="297"/>
      <c r="Z883" s="297"/>
      <c r="AA883" s="297"/>
      <c r="AB883" s="297"/>
    </row>
    <row r="884" spans="1:28" ht="12.75">
      <c r="A884" s="298" t="s">
        <v>5408</v>
      </c>
      <c r="B884" s="294" t="s">
        <v>5409</v>
      </c>
      <c r="C884" s="45" t="s">
        <v>624</v>
      </c>
      <c r="D884" s="45" t="s">
        <v>4647</v>
      </c>
      <c r="E884" s="299">
        <v>43215</v>
      </c>
      <c r="F884" s="294" t="s">
        <v>8463</v>
      </c>
      <c r="G884" s="294" t="s">
        <v>222</v>
      </c>
      <c r="H884" s="300" t="s">
        <v>223</v>
      </c>
      <c r="I884" s="294"/>
      <c r="J884" s="294" t="s">
        <v>2737</v>
      </c>
      <c r="K884" s="294" t="s">
        <v>8466</v>
      </c>
      <c r="L884" s="295"/>
      <c r="M884" s="294" t="s">
        <v>4652</v>
      </c>
      <c r="N884" s="295" t="b">
        <f>IF(AND(G884:G886=DATOS!C$9,H884:H886=DATOS!B$4),ROW(G884:G886))</f>
        <v>0</v>
      </c>
      <c r="O884" s="296"/>
      <c r="P884" s="297"/>
      <c r="Q884" s="297"/>
      <c r="R884" s="297"/>
      <c r="S884" s="297"/>
      <c r="T884" s="297"/>
      <c r="U884" s="297"/>
      <c r="V884" s="297"/>
      <c r="W884" s="297"/>
      <c r="X884" s="297"/>
      <c r="Y884" s="297"/>
      <c r="Z884" s="297"/>
      <c r="AA884" s="297"/>
      <c r="AB884" s="297"/>
    </row>
    <row r="885" spans="1:28" ht="12.75">
      <c r="A885" s="298" t="s">
        <v>8469</v>
      </c>
      <c r="B885" s="294" t="s">
        <v>7206</v>
      </c>
      <c r="C885" s="45" t="s">
        <v>263</v>
      </c>
      <c r="D885" s="45" t="s">
        <v>4798</v>
      </c>
      <c r="E885" s="299">
        <v>43215</v>
      </c>
      <c r="F885" s="294" t="s">
        <v>4768</v>
      </c>
      <c r="G885" s="294" t="s">
        <v>271</v>
      </c>
      <c r="H885" s="300" t="s">
        <v>118</v>
      </c>
      <c r="I885" s="294" t="s">
        <v>226</v>
      </c>
      <c r="J885" s="294" t="s">
        <v>8470</v>
      </c>
      <c r="K885" s="295"/>
      <c r="L885" s="295"/>
      <c r="M885" s="295"/>
      <c r="N885" s="295" t="b">
        <f>IF(AND(G885:G887=DATOS!C$9,H885:H887=DATOS!B$4),ROW(G885:G887))</f>
        <v>0</v>
      </c>
      <c r="O885" s="296"/>
      <c r="P885" s="297"/>
      <c r="Q885" s="297"/>
      <c r="R885" s="297"/>
      <c r="S885" s="297"/>
      <c r="T885" s="297"/>
      <c r="U885" s="297"/>
      <c r="V885" s="297"/>
      <c r="W885" s="297"/>
      <c r="X885" s="297"/>
      <c r="Y885" s="297"/>
      <c r="Z885" s="297"/>
      <c r="AA885" s="297"/>
      <c r="AB885" s="297"/>
    </row>
    <row r="886" spans="1:28" ht="12.75">
      <c r="A886" s="298" t="s">
        <v>7217</v>
      </c>
      <c r="B886" s="294" t="s">
        <v>7218</v>
      </c>
      <c r="C886" s="45" t="s">
        <v>6661</v>
      </c>
      <c r="D886" s="45" t="s">
        <v>4798</v>
      </c>
      <c r="E886" s="299">
        <v>43215</v>
      </c>
      <c r="F886" s="294" t="s">
        <v>1259</v>
      </c>
      <c r="G886" s="294" t="s">
        <v>362</v>
      </c>
      <c r="H886" s="300" t="s">
        <v>223</v>
      </c>
      <c r="I886" s="294" t="s">
        <v>226</v>
      </c>
      <c r="J886" s="294" t="s">
        <v>1259</v>
      </c>
      <c r="K886" s="294" t="s">
        <v>8473</v>
      </c>
      <c r="L886" s="295"/>
      <c r="M886" s="294" t="s">
        <v>4841</v>
      </c>
      <c r="N886" s="295" t="b">
        <f>IF(AND(G886:G888=DATOS!C$9,H886:H888=DATOS!B$4),ROW(G886:G888))</f>
        <v>0</v>
      </c>
      <c r="O886" s="296"/>
      <c r="P886" s="297"/>
      <c r="Q886" s="297"/>
      <c r="R886" s="297"/>
      <c r="S886" s="297"/>
      <c r="T886" s="297"/>
      <c r="U886" s="297"/>
      <c r="V886" s="297"/>
      <c r="W886" s="297"/>
      <c r="X886" s="297"/>
      <c r="Y886" s="297"/>
      <c r="Z886" s="297"/>
      <c r="AA886" s="297"/>
      <c r="AB886" s="297"/>
    </row>
    <row r="887" spans="1:28" ht="14.25">
      <c r="A887" s="298" t="s">
        <v>8476</v>
      </c>
      <c r="B887" s="294" t="s">
        <v>6320</v>
      </c>
      <c r="C887" s="45" t="s">
        <v>6322</v>
      </c>
      <c r="D887" s="45" t="s">
        <v>4647</v>
      </c>
      <c r="E887" s="299">
        <v>43215</v>
      </c>
      <c r="F887" s="294" t="s">
        <v>7351</v>
      </c>
      <c r="G887" s="294" t="s">
        <v>114</v>
      </c>
      <c r="H887" s="300" t="s">
        <v>223</v>
      </c>
      <c r="I887" s="294"/>
      <c r="J887" s="294" t="s">
        <v>8477</v>
      </c>
      <c r="K887" s="378" t="s">
        <v>8478</v>
      </c>
      <c r="L887" s="295"/>
      <c r="M887" s="294" t="s">
        <v>4652</v>
      </c>
      <c r="N887" s="295" t="b">
        <f>IF(AND(G887:G889=DATOS!C$9,H887:H889=DATOS!B$4),ROW(G887:G889))</f>
        <v>0</v>
      </c>
      <c r="O887" s="296"/>
      <c r="P887" s="297"/>
      <c r="Q887" s="297"/>
      <c r="R887" s="297"/>
      <c r="S887" s="297"/>
      <c r="T887" s="297"/>
      <c r="U887" s="297"/>
      <c r="V887" s="297"/>
      <c r="W887" s="297"/>
      <c r="X887" s="297"/>
      <c r="Y887" s="297"/>
      <c r="Z887" s="297"/>
      <c r="AA887" s="297"/>
      <c r="AB887" s="297"/>
    </row>
    <row r="888" spans="1:28" ht="12.75">
      <c r="A888" s="298" t="s">
        <v>8424</v>
      </c>
      <c r="B888" s="294" t="s">
        <v>8425</v>
      </c>
      <c r="C888" s="45" t="s">
        <v>263</v>
      </c>
      <c r="D888" s="45" t="s">
        <v>4798</v>
      </c>
      <c r="E888" s="299">
        <v>43215</v>
      </c>
      <c r="F888" s="294" t="s">
        <v>402</v>
      </c>
      <c r="G888" s="294" t="s">
        <v>114</v>
      </c>
      <c r="H888" s="300" t="s">
        <v>223</v>
      </c>
      <c r="I888" s="294" t="s">
        <v>226</v>
      </c>
      <c r="J888" s="294" t="s">
        <v>8481</v>
      </c>
      <c r="K888" s="295"/>
      <c r="L888" s="295"/>
      <c r="M888" s="294" t="s">
        <v>4841</v>
      </c>
      <c r="N888" s="295" t="b">
        <f>IF(AND(G888:G890=DATOS!C$9,H888:H890=DATOS!B$4),ROW(G888:G890))</f>
        <v>0</v>
      </c>
      <c r="O888" s="296"/>
      <c r="P888" s="297"/>
      <c r="Q888" s="297"/>
      <c r="R888" s="297"/>
      <c r="S888" s="297"/>
      <c r="T888" s="297"/>
      <c r="U888" s="297"/>
      <c r="V888" s="297"/>
      <c r="W888" s="297"/>
      <c r="X888" s="297"/>
      <c r="Y888" s="297"/>
      <c r="Z888" s="297"/>
      <c r="AA888" s="297"/>
      <c r="AB888" s="297"/>
    </row>
    <row r="889" spans="1:28" ht="12.75">
      <c r="A889" s="298" t="s">
        <v>5359</v>
      </c>
      <c r="B889" s="294" t="s">
        <v>4830</v>
      </c>
      <c r="C889" s="45" t="s">
        <v>360</v>
      </c>
      <c r="D889" s="45" t="s">
        <v>4647</v>
      </c>
      <c r="E889" s="299">
        <v>43215</v>
      </c>
      <c r="F889" s="294" t="s">
        <v>7351</v>
      </c>
      <c r="G889" s="294" t="s">
        <v>114</v>
      </c>
      <c r="H889" s="300" t="s">
        <v>118</v>
      </c>
      <c r="I889" s="294"/>
      <c r="J889" s="294" t="s">
        <v>8485</v>
      </c>
      <c r="K889" s="294" t="s">
        <v>8487</v>
      </c>
      <c r="L889" s="295"/>
      <c r="M889" s="295"/>
      <c r="N889" s="295" t="b">
        <f>IF(AND(G889:G891=DATOS!C$9,H889:H891=DATOS!B$4),ROW(G889:G891))</f>
        <v>0</v>
      </c>
      <c r="O889" s="296"/>
      <c r="P889" s="297"/>
      <c r="Q889" s="297"/>
      <c r="R889" s="297"/>
      <c r="S889" s="297"/>
      <c r="T889" s="297"/>
      <c r="U889" s="297"/>
      <c r="V889" s="297"/>
      <c r="W889" s="297"/>
      <c r="X889" s="297"/>
      <c r="Y889" s="297"/>
      <c r="Z889" s="297"/>
      <c r="AA889" s="297"/>
      <c r="AB889" s="297"/>
    </row>
    <row r="890" spans="1:28" ht="12.75">
      <c r="A890" s="298" t="s">
        <v>8488</v>
      </c>
      <c r="B890" s="294" t="s">
        <v>8421</v>
      </c>
      <c r="C890" s="45" t="s">
        <v>4761</v>
      </c>
      <c r="D890" s="45" t="s">
        <v>4798</v>
      </c>
      <c r="E890" s="299">
        <v>43215</v>
      </c>
      <c r="F890" s="294" t="s">
        <v>4768</v>
      </c>
      <c r="G890" s="294" t="s">
        <v>271</v>
      </c>
      <c r="H890" s="300" t="s">
        <v>223</v>
      </c>
      <c r="I890" s="294" t="s">
        <v>226</v>
      </c>
      <c r="J890" s="294" t="s">
        <v>4768</v>
      </c>
      <c r="K890" s="294" t="s">
        <v>8491</v>
      </c>
      <c r="L890" s="295"/>
      <c r="M890" s="294" t="s">
        <v>4841</v>
      </c>
      <c r="N890" s="295" t="b">
        <f>IF(AND(G890:G892=DATOS!C$9,H890:H892=DATOS!B$4),ROW(G890:G892))</f>
        <v>0</v>
      </c>
      <c r="O890" s="296"/>
      <c r="P890" s="297"/>
      <c r="Q890" s="297"/>
      <c r="R890" s="297"/>
      <c r="S890" s="297"/>
      <c r="T890" s="297"/>
      <c r="U890" s="297"/>
      <c r="V890" s="297"/>
      <c r="W890" s="297"/>
      <c r="X890" s="297"/>
      <c r="Y890" s="297"/>
      <c r="Z890" s="297"/>
      <c r="AA890" s="297"/>
      <c r="AB890" s="297"/>
    </row>
    <row r="891" spans="1:28" ht="12.75">
      <c r="A891" s="298" t="s">
        <v>8493</v>
      </c>
      <c r="B891" s="294" t="s">
        <v>8494</v>
      </c>
      <c r="C891" s="45" t="s">
        <v>5693</v>
      </c>
      <c r="D891" s="45" t="s">
        <v>4735</v>
      </c>
      <c r="E891" s="299">
        <v>43215</v>
      </c>
      <c r="F891" s="294" t="s">
        <v>8495</v>
      </c>
      <c r="G891" s="294" t="s">
        <v>114</v>
      </c>
      <c r="H891" s="300" t="s">
        <v>118</v>
      </c>
      <c r="I891" s="294" t="s">
        <v>226</v>
      </c>
      <c r="J891" s="294" t="s">
        <v>8496</v>
      </c>
      <c r="K891" s="294" t="s">
        <v>8497</v>
      </c>
      <c r="L891" s="295"/>
      <c r="M891" s="294" t="s">
        <v>4743</v>
      </c>
      <c r="N891" s="295" t="b">
        <f>IF(AND(G891:G893=DATOS!C$9,H891:H893=DATOS!B$4),ROW(G891:G893))</f>
        <v>0</v>
      </c>
      <c r="O891" s="296"/>
      <c r="P891" s="297"/>
      <c r="Q891" s="297"/>
      <c r="R891" s="297"/>
      <c r="S891" s="297"/>
      <c r="T891" s="297"/>
      <c r="U891" s="297"/>
      <c r="V891" s="297"/>
      <c r="W891" s="297"/>
      <c r="X891" s="297"/>
      <c r="Y891" s="297"/>
      <c r="Z891" s="297"/>
      <c r="AA891" s="297"/>
      <c r="AB891" s="297"/>
    </row>
    <row r="892" spans="1:28" ht="12.75">
      <c r="A892" s="298" t="s">
        <v>8498</v>
      </c>
      <c r="B892" s="294" t="s">
        <v>5119</v>
      </c>
      <c r="C892" s="45" t="s">
        <v>263</v>
      </c>
      <c r="D892" s="45" t="s">
        <v>4647</v>
      </c>
      <c r="E892" s="299">
        <v>43215</v>
      </c>
      <c r="F892" s="294" t="s">
        <v>8499</v>
      </c>
      <c r="G892" s="294" t="s">
        <v>114</v>
      </c>
      <c r="H892" s="300" t="s">
        <v>223</v>
      </c>
      <c r="I892" s="294"/>
      <c r="J892" s="294" t="s">
        <v>8500</v>
      </c>
      <c r="K892" s="294" t="s">
        <v>8501</v>
      </c>
      <c r="L892" s="295"/>
      <c r="M892" s="294" t="s">
        <v>4652</v>
      </c>
      <c r="N892" s="295" t="b">
        <f>IF(AND(G892:G894=DATOS!C$9,H892:H894=DATOS!B$4),ROW(G892:G894))</f>
        <v>0</v>
      </c>
      <c r="O892" s="296"/>
      <c r="P892" s="297"/>
      <c r="Q892" s="297"/>
      <c r="R892" s="297"/>
      <c r="S892" s="297"/>
      <c r="T892" s="297"/>
      <c r="U892" s="297"/>
      <c r="V892" s="297"/>
      <c r="W892" s="297"/>
      <c r="X892" s="297"/>
      <c r="Y892" s="297"/>
      <c r="Z892" s="297"/>
      <c r="AA892" s="297"/>
      <c r="AB892" s="297"/>
    </row>
    <row r="893" spans="1:28" ht="12.75">
      <c r="A893" s="298" t="s">
        <v>8503</v>
      </c>
      <c r="B893" s="294" t="s">
        <v>8504</v>
      </c>
      <c r="C893" s="45" t="s">
        <v>263</v>
      </c>
      <c r="D893" s="45" t="s">
        <v>4647</v>
      </c>
      <c r="E893" s="299">
        <v>43215</v>
      </c>
      <c r="F893" s="294" t="s">
        <v>8505</v>
      </c>
      <c r="G893" s="294" t="s">
        <v>114</v>
      </c>
      <c r="H893" s="300" t="s">
        <v>223</v>
      </c>
      <c r="I893" s="294"/>
      <c r="J893" s="294" t="s">
        <v>8500</v>
      </c>
      <c r="K893" s="294" t="s">
        <v>8500</v>
      </c>
      <c r="L893" s="295"/>
      <c r="M893" s="294" t="s">
        <v>4652</v>
      </c>
      <c r="N893" s="295" t="b">
        <f>IF(AND(G893:G895=DATOS!C$9,H893:H895=DATOS!B$4),ROW(G893:G895))</f>
        <v>0</v>
      </c>
      <c r="O893" s="296"/>
      <c r="P893" s="297"/>
      <c r="Q893" s="297"/>
      <c r="R893" s="297"/>
      <c r="S893" s="297"/>
      <c r="T893" s="297"/>
      <c r="U893" s="297"/>
      <c r="V893" s="297"/>
      <c r="W893" s="297"/>
      <c r="X893" s="297"/>
      <c r="Y893" s="297"/>
      <c r="Z893" s="297"/>
      <c r="AA893" s="297"/>
      <c r="AB893" s="297"/>
    </row>
    <row r="894" spans="1:28" ht="12.75">
      <c r="A894" s="298" t="s">
        <v>4855</v>
      </c>
      <c r="B894" s="294" t="s">
        <v>4856</v>
      </c>
      <c r="C894" s="45" t="s">
        <v>216</v>
      </c>
      <c r="D894" s="45" t="s">
        <v>4647</v>
      </c>
      <c r="E894" s="299">
        <v>43216</v>
      </c>
      <c r="F894" s="294" t="s">
        <v>4787</v>
      </c>
      <c r="G894" s="294" t="s">
        <v>114</v>
      </c>
      <c r="H894" s="300" t="s">
        <v>223</v>
      </c>
      <c r="I894" s="294"/>
      <c r="J894" s="294" t="s">
        <v>8509</v>
      </c>
      <c r="K894" s="294" t="s">
        <v>8510</v>
      </c>
      <c r="L894" s="295"/>
      <c r="M894" s="294" t="s">
        <v>4652</v>
      </c>
      <c r="N894" s="295" t="b">
        <f>IF(AND(G894:G896=DATOS!C$9,H894:H896=DATOS!B$4),ROW(G894:G896))</f>
        <v>0</v>
      </c>
      <c r="O894" s="296"/>
      <c r="P894" s="297"/>
      <c r="Q894" s="297"/>
      <c r="R894" s="297"/>
      <c r="S894" s="297"/>
      <c r="T894" s="297"/>
      <c r="U894" s="297"/>
      <c r="V894" s="297"/>
      <c r="W894" s="297"/>
      <c r="X894" s="297"/>
      <c r="Y894" s="297"/>
      <c r="Z894" s="297"/>
      <c r="AA894" s="297"/>
      <c r="AB894" s="297"/>
    </row>
    <row r="895" spans="1:28" ht="12.75">
      <c r="A895" s="298" t="s">
        <v>5276</v>
      </c>
      <c r="B895" s="294" t="s">
        <v>5277</v>
      </c>
      <c r="C895" s="45" t="s">
        <v>216</v>
      </c>
      <c r="D895" s="45" t="s">
        <v>4647</v>
      </c>
      <c r="E895" s="299">
        <v>43216</v>
      </c>
      <c r="F895" s="294" t="s">
        <v>8513</v>
      </c>
      <c r="G895" s="294" t="s">
        <v>114</v>
      </c>
      <c r="H895" s="300" t="s">
        <v>223</v>
      </c>
      <c r="I895" s="294"/>
      <c r="J895" s="294" t="s">
        <v>8515</v>
      </c>
      <c r="K895" s="294" t="s">
        <v>8516</v>
      </c>
      <c r="L895" s="295"/>
      <c r="M895" s="294" t="s">
        <v>4652</v>
      </c>
      <c r="N895" s="295" t="b">
        <f>IF(AND(G895:G897=DATOS!C$9,H895:H897=DATOS!B$4),ROW(G895:G897))</f>
        <v>0</v>
      </c>
      <c r="O895" s="296"/>
      <c r="P895" s="297"/>
      <c r="Q895" s="297"/>
      <c r="R895" s="297"/>
      <c r="S895" s="297"/>
      <c r="T895" s="297"/>
      <c r="U895" s="297"/>
      <c r="V895" s="297"/>
      <c r="W895" s="297"/>
      <c r="X895" s="297"/>
      <c r="Y895" s="297"/>
      <c r="Z895" s="297"/>
      <c r="AA895" s="297"/>
      <c r="AB895" s="297"/>
    </row>
    <row r="896" spans="1:28" ht="12.75">
      <c r="A896" s="298" t="s">
        <v>8461</v>
      </c>
      <c r="B896" s="294" t="s">
        <v>8438</v>
      </c>
      <c r="C896" s="45" t="s">
        <v>216</v>
      </c>
      <c r="D896" s="45" t="s">
        <v>4798</v>
      </c>
      <c r="E896" s="299">
        <v>43216</v>
      </c>
      <c r="F896" s="294" t="s">
        <v>8463</v>
      </c>
      <c r="G896" s="294" t="s">
        <v>222</v>
      </c>
      <c r="H896" s="300" t="s">
        <v>223</v>
      </c>
      <c r="I896" s="294" t="s">
        <v>226</v>
      </c>
      <c r="J896" s="294" t="s">
        <v>8463</v>
      </c>
      <c r="K896" s="294" t="s">
        <v>8517</v>
      </c>
      <c r="L896" s="295"/>
      <c r="M896" s="294" t="s">
        <v>4841</v>
      </c>
      <c r="N896" s="295" t="b">
        <f>IF(AND(G896:G898=DATOS!C$9,H896:H898=DATOS!B$4),ROW(G896:G898))</f>
        <v>0</v>
      </c>
      <c r="O896" s="296"/>
      <c r="P896" s="297"/>
      <c r="Q896" s="297"/>
      <c r="R896" s="297"/>
      <c r="S896" s="297"/>
      <c r="T896" s="297"/>
      <c r="U896" s="297"/>
      <c r="V896" s="297"/>
      <c r="W896" s="297"/>
      <c r="X896" s="297"/>
      <c r="Y896" s="297"/>
      <c r="Z896" s="297"/>
      <c r="AA896" s="297"/>
      <c r="AB896" s="297"/>
    </row>
    <row r="897" spans="1:28" ht="12.75">
      <c r="A897" s="298" t="s">
        <v>7233</v>
      </c>
      <c r="B897" s="294" t="s">
        <v>7234</v>
      </c>
      <c r="C897" s="45" t="s">
        <v>263</v>
      </c>
      <c r="D897" s="45" t="s">
        <v>4647</v>
      </c>
      <c r="E897" s="299">
        <v>43216</v>
      </c>
      <c r="F897" s="294" t="s">
        <v>8017</v>
      </c>
      <c r="G897" s="294" t="s">
        <v>114</v>
      </c>
      <c r="H897" s="300" t="s">
        <v>223</v>
      </c>
      <c r="I897" s="294"/>
      <c r="J897" s="294" t="s">
        <v>5178</v>
      </c>
      <c r="K897" s="294" t="s">
        <v>8519</v>
      </c>
      <c r="L897" s="295"/>
      <c r="M897" s="294" t="s">
        <v>4652</v>
      </c>
      <c r="N897" s="295" t="b">
        <f>IF(AND(G897:G899=DATOS!C$9,H897:H899=DATOS!B$4),ROW(G897:G899))</f>
        <v>0</v>
      </c>
      <c r="O897" s="296"/>
      <c r="P897" s="297"/>
      <c r="Q897" s="297"/>
      <c r="R897" s="297"/>
      <c r="S897" s="297"/>
      <c r="T897" s="297"/>
      <c r="U897" s="297"/>
      <c r="V897" s="297"/>
      <c r="W897" s="297"/>
      <c r="X897" s="297"/>
      <c r="Y897" s="297"/>
      <c r="Z897" s="297"/>
      <c r="AA897" s="297"/>
      <c r="AB897" s="297"/>
    </row>
    <row r="898" spans="1:28" ht="12.75">
      <c r="A898" s="298" t="s">
        <v>8521</v>
      </c>
      <c r="B898" s="294" t="s">
        <v>8522</v>
      </c>
      <c r="C898" s="45" t="s">
        <v>7009</v>
      </c>
      <c r="D898" s="45" t="s">
        <v>4798</v>
      </c>
      <c r="E898" s="299">
        <v>43216</v>
      </c>
      <c r="F898" s="294" t="s">
        <v>6176</v>
      </c>
      <c r="G898" s="294" t="s">
        <v>362</v>
      </c>
      <c r="H898" s="300" t="s">
        <v>223</v>
      </c>
      <c r="I898" s="294" t="s">
        <v>226</v>
      </c>
      <c r="J898" s="294" t="s">
        <v>6176</v>
      </c>
      <c r="K898" s="294" t="s">
        <v>6176</v>
      </c>
      <c r="L898" s="295"/>
      <c r="M898" s="294" t="s">
        <v>4841</v>
      </c>
      <c r="N898" s="295" t="b">
        <f>IF(AND(G898:G900=DATOS!C$9,H898:H900=DATOS!B$4),ROW(G898:G900))</f>
        <v>0</v>
      </c>
      <c r="O898" s="296"/>
      <c r="P898" s="297"/>
      <c r="Q898" s="297"/>
      <c r="R898" s="297"/>
      <c r="S898" s="297"/>
      <c r="T898" s="297"/>
      <c r="U898" s="297"/>
      <c r="V898" s="297"/>
      <c r="W898" s="297"/>
      <c r="X898" s="297"/>
      <c r="Y898" s="297"/>
      <c r="Z898" s="297"/>
      <c r="AA898" s="297"/>
      <c r="AB898" s="297"/>
    </row>
    <row r="899" spans="1:28" ht="12.75">
      <c r="A899" s="298" t="s">
        <v>6577</v>
      </c>
      <c r="B899" s="294" t="s">
        <v>6578</v>
      </c>
      <c r="C899" s="45" t="s">
        <v>4491</v>
      </c>
      <c r="D899" s="45" t="s">
        <v>4735</v>
      </c>
      <c r="E899" s="299">
        <v>43216</v>
      </c>
      <c r="F899" s="294" t="s">
        <v>7414</v>
      </c>
      <c r="G899" s="294" t="s">
        <v>271</v>
      </c>
      <c r="H899" s="300" t="s">
        <v>118</v>
      </c>
      <c r="I899" s="294" t="s">
        <v>226</v>
      </c>
      <c r="J899" s="295"/>
      <c r="K899" s="294" t="s">
        <v>8525</v>
      </c>
      <c r="L899" s="295"/>
      <c r="M899" s="294" t="s">
        <v>4743</v>
      </c>
      <c r="N899" s="295" t="b">
        <f>IF(AND(G899:G901=DATOS!C$9,H899:H901=DATOS!B$4),ROW(G899:G901))</f>
        <v>0</v>
      </c>
      <c r="O899" s="296"/>
      <c r="P899" s="297"/>
      <c r="Q899" s="297"/>
      <c r="R899" s="297"/>
      <c r="S899" s="297"/>
      <c r="T899" s="297"/>
      <c r="U899" s="297"/>
      <c r="V899" s="297"/>
      <c r="W899" s="297"/>
      <c r="X899" s="297"/>
      <c r="Y899" s="297"/>
      <c r="Z899" s="297"/>
      <c r="AA899" s="297"/>
      <c r="AB899" s="297"/>
    </row>
    <row r="900" spans="1:28" ht="12.75">
      <c r="A900" s="298" t="s">
        <v>5268</v>
      </c>
      <c r="B900" s="294" t="s">
        <v>5595</v>
      </c>
      <c r="C900" s="45" t="s">
        <v>898</v>
      </c>
      <c r="D900" s="45" t="s">
        <v>4798</v>
      </c>
      <c r="E900" s="299">
        <v>43217</v>
      </c>
      <c r="F900" s="294" t="s">
        <v>6390</v>
      </c>
      <c r="G900" s="294" t="s">
        <v>271</v>
      </c>
      <c r="H900" s="300" t="s">
        <v>223</v>
      </c>
      <c r="I900" s="294" t="s">
        <v>226</v>
      </c>
      <c r="J900" s="294" t="s">
        <v>4969</v>
      </c>
      <c r="K900" s="294" t="s">
        <v>8527</v>
      </c>
      <c r="L900" s="295"/>
      <c r="M900" s="294" t="s">
        <v>4841</v>
      </c>
      <c r="N900" s="295" t="b">
        <f>IF(AND(G900:G902=DATOS!C$9,H900:H902=DATOS!B$4),ROW(G900:G902))</f>
        <v>0</v>
      </c>
      <c r="O900" s="296"/>
      <c r="P900" s="297"/>
      <c r="Q900" s="297"/>
      <c r="R900" s="297"/>
      <c r="S900" s="297"/>
      <c r="T900" s="297"/>
      <c r="U900" s="297"/>
      <c r="V900" s="297"/>
      <c r="W900" s="297"/>
      <c r="X900" s="297"/>
      <c r="Y900" s="297"/>
      <c r="Z900" s="297"/>
      <c r="AA900" s="297"/>
      <c r="AB900" s="297"/>
    </row>
    <row r="901" spans="1:28" ht="12.75">
      <c r="A901" s="320" t="s">
        <v>8531</v>
      </c>
      <c r="B901" s="294" t="s">
        <v>4783</v>
      </c>
      <c r="C901" s="45" t="s">
        <v>4784</v>
      </c>
      <c r="D901" s="45" t="s">
        <v>4647</v>
      </c>
      <c r="E901" s="299">
        <v>43217</v>
      </c>
      <c r="F901" s="294" t="s">
        <v>8532</v>
      </c>
      <c r="G901" s="294" t="s">
        <v>114</v>
      </c>
      <c r="H901" s="300" t="s">
        <v>223</v>
      </c>
      <c r="I901" s="294"/>
      <c r="J901" s="294" t="s">
        <v>8155</v>
      </c>
      <c r="K901" s="294" t="s">
        <v>8533</v>
      </c>
      <c r="L901" s="295"/>
      <c r="M901" s="294" t="s">
        <v>4652</v>
      </c>
      <c r="N901" s="295" t="b">
        <f>IF(AND(G901:G903=DATOS!C$9,H901:H903=DATOS!B$4),ROW(G901:G903))</f>
        <v>0</v>
      </c>
      <c r="O901" s="296"/>
      <c r="P901" s="297"/>
      <c r="Q901" s="297"/>
      <c r="R901" s="297"/>
      <c r="S901" s="297"/>
      <c r="T901" s="297"/>
      <c r="U901" s="297"/>
      <c r="V901" s="297"/>
      <c r="W901" s="297"/>
      <c r="X901" s="297"/>
      <c r="Y901" s="297"/>
      <c r="Z901" s="297"/>
      <c r="AA901" s="297"/>
      <c r="AB901" s="297"/>
    </row>
    <row r="902" spans="1:28" ht="12.75">
      <c r="A902" s="298" t="s">
        <v>8535</v>
      </c>
      <c r="B902" s="294" t="s">
        <v>8536</v>
      </c>
      <c r="C902" s="45" t="s">
        <v>4661</v>
      </c>
      <c r="D902" s="45" t="s">
        <v>4647</v>
      </c>
      <c r="E902" s="299">
        <v>43217</v>
      </c>
      <c r="F902" s="294" t="s">
        <v>2029</v>
      </c>
      <c r="G902" s="294" t="s">
        <v>114</v>
      </c>
      <c r="H902" s="300" t="s">
        <v>223</v>
      </c>
      <c r="I902" s="294"/>
      <c r="J902" s="294" t="s">
        <v>5960</v>
      </c>
      <c r="K902" s="294" t="s">
        <v>8539</v>
      </c>
      <c r="L902" s="295"/>
      <c r="M902" s="294" t="s">
        <v>4652</v>
      </c>
      <c r="N902" s="295" t="b">
        <f>IF(AND(G902:G904=DATOS!C$9,H902:H904=DATOS!B$4),ROW(G902:G904))</f>
        <v>0</v>
      </c>
      <c r="O902" s="296"/>
      <c r="P902" s="297"/>
      <c r="Q902" s="297"/>
      <c r="R902" s="297"/>
      <c r="S902" s="297"/>
      <c r="T902" s="297"/>
      <c r="U902" s="297"/>
      <c r="V902" s="297"/>
      <c r="W902" s="297"/>
      <c r="X902" s="297"/>
      <c r="Y902" s="297"/>
      <c r="Z902" s="297"/>
      <c r="AA902" s="297"/>
      <c r="AB902" s="297"/>
    </row>
    <row r="903" spans="1:28" ht="12.75">
      <c r="A903" s="298" t="s">
        <v>8540</v>
      </c>
      <c r="B903" s="294" t="s">
        <v>6032</v>
      </c>
      <c r="C903" s="45" t="s">
        <v>380</v>
      </c>
      <c r="D903" s="45" t="s">
        <v>4647</v>
      </c>
      <c r="E903" s="299">
        <v>43217</v>
      </c>
      <c r="F903" s="294" t="s">
        <v>6845</v>
      </c>
      <c r="G903" s="294" t="s">
        <v>114</v>
      </c>
      <c r="H903" s="300" t="s">
        <v>223</v>
      </c>
      <c r="I903" s="294"/>
      <c r="J903" s="294" t="s">
        <v>8542</v>
      </c>
      <c r="K903" s="294" t="s">
        <v>5094</v>
      </c>
      <c r="L903" s="295"/>
      <c r="M903" s="294" t="s">
        <v>4652</v>
      </c>
      <c r="N903" s="295" t="b">
        <f>IF(AND(G903:G905=DATOS!C$9,H903:H905=DATOS!B$4),ROW(G903:G905))</f>
        <v>0</v>
      </c>
      <c r="O903" s="296"/>
      <c r="P903" s="297"/>
      <c r="Q903" s="297"/>
      <c r="R903" s="297"/>
      <c r="S903" s="297"/>
      <c r="T903" s="297"/>
      <c r="U903" s="297"/>
      <c r="V903" s="297"/>
      <c r="W903" s="297"/>
      <c r="X903" s="297"/>
      <c r="Y903" s="297"/>
      <c r="Z903" s="297"/>
      <c r="AA903" s="297"/>
      <c r="AB903" s="297"/>
    </row>
    <row r="904" spans="1:28" ht="14.25">
      <c r="A904" s="320" t="s">
        <v>8545</v>
      </c>
      <c r="B904" s="294" t="s">
        <v>8546</v>
      </c>
      <c r="C904" s="45" t="s">
        <v>4784</v>
      </c>
      <c r="D904" s="45" t="s">
        <v>4647</v>
      </c>
      <c r="E904" s="299">
        <v>43217</v>
      </c>
      <c r="F904" s="294" t="s">
        <v>7351</v>
      </c>
      <c r="G904" s="294" t="s">
        <v>114</v>
      </c>
      <c r="H904" s="300" t="s">
        <v>223</v>
      </c>
      <c r="I904" s="294"/>
      <c r="J904" s="294" t="s">
        <v>8477</v>
      </c>
      <c r="K904" s="378" t="s">
        <v>8547</v>
      </c>
      <c r="L904" s="295"/>
      <c r="M904" s="294" t="s">
        <v>4652</v>
      </c>
      <c r="N904" s="295" t="b">
        <f>IF(AND(G904:G906=DATOS!C$9,H904:H906=DATOS!B$4),ROW(G904:G906))</f>
        <v>0</v>
      </c>
      <c r="O904" s="296"/>
      <c r="P904" s="297"/>
      <c r="Q904" s="297"/>
      <c r="R904" s="297"/>
      <c r="S904" s="297"/>
      <c r="T904" s="297"/>
      <c r="U904" s="297"/>
      <c r="V904" s="297"/>
      <c r="W904" s="297"/>
      <c r="X904" s="297"/>
      <c r="Y904" s="297"/>
      <c r="Z904" s="297"/>
      <c r="AA904" s="297"/>
      <c r="AB904" s="297"/>
    </row>
    <row r="905" spans="1:28" ht="12.75">
      <c r="A905" s="298" t="s">
        <v>8550</v>
      </c>
      <c r="B905" s="294" t="s">
        <v>8552</v>
      </c>
      <c r="C905" s="45" t="s">
        <v>6642</v>
      </c>
      <c r="D905" s="45" t="s">
        <v>4647</v>
      </c>
      <c r="E905" s="299">
        <v>43217</v>
      </c>
      <c r="F905" s="294" t="s">
        <v>8553</v>
      </c>
      <c r="G905" s="294" t="s">
        <v>362</v>
      </c>
      <c r="H905" s="300" t="s">
        <v>223</v>
      </c>
      <c r="I905" s="294"/>
      <c r="J905" s="294" t="s">
        <v>8553</v>
      </c>
      <c r="K905" s="294" t="s">
        <v>8553</v>
      </c>
      <c r="L905" s="295"/>
      <c r="M905" s="294" t="s">
        <v>4652</v>
      </c>
      <c r="N905" s="295" t="b">
        <f>IF(AND(G905:G907=DATOS!C$9,H905:H907=DATOS!B$4),ROW(G905:G907))</f>
        <v>0</v>
      </c>
      <c r="O905" s="296"/>
      <c r="P905" s="297"/>
      <c r="Q905" s="297"/>
      <c r="R905" s="297"/>
      <c r="S905" s="297"/>
      <c r="T905" s="297"/>
      <c r="U905" s="297"/>
      <c r="V905" s="297"/>
      <c r="W905" s="297"/>
      <c r="X905" s="297"/>
      <c r="Y905" s="297"/>
      <c r="Z905" s="297"/>
      <c r="AA905" s="297"/>
      <c r="AB905" s="297"/>
    </row>
    <row r="906" spans="1:28" ht="12.75">
      <c r="A906" s="320" t="s">
        <v>2026</v>
      </c>
      <c r="B906" s="294" t="s">
        <v>8554</v>
      </c>
      <c r="C906" s="45" t="s">
        <v>360</v>
      </c>
      <c r="D906" s="45" t="s">
        <v>4647</v>
      </c>
      <c r="E906" s="299">
        <v>43217</v>
      </c>
      <c r="F906" s="294" t="s">
        <v>7351</v>
      </c>
      <c r="G906" s="294" t="s">
        <v>114</v>
      </c>
      <c r="H906" s="300" t="s">
        <v>223</v>
      </c>
      <c r="I906" s="294"/>
      <c r="J906" s="294" t="s">
        <v>7351</v>
      </c>
      <c r="K906" s="350" t="s">
        <v>8555</v>
      </c>
      <c r="L906" s="295"/>
      <c r="M906" s="295"/>
      <c r="N906" s="295" t="b">
        <f>IF(AND(G906:G908=DATOS!C$9,H906:H908=DATOS!B$4),ROW(G906:G908))</f>
        <v>0</v>
      </c>
      <c r="O906" s="296"/>
      <c r="P906" s="297"/>
      <c r="Q906" s="297"/>
      <c r="R906" s="297"/>
      <c r="S906" s="297"/>
      <c r="T906" s="297"/>
      <c r="U906" s="297"/>
      <c r="V906" s="297"/>
      <c r="W906" s="297"/>
      <c r="X906" s="297"/>
      <c r="Y906" s="297"/>
      <c r="Z906" s="297"/>
      <c r="AA906" s="297"/>
      <c r="AB906" s="297"/>
    </row>
    <row r="907" spans="1:28" ht="12.75">
      <c r="A907" s="298" t="s">
        <v>8558</v>
      </c>
      <c r="B907" s="294" t="s">
        <v>8559</v>
      </c>
      <c r="C907" s="45" t="s">
        <v>5325</v>
      </c>
      <c r="D907" s="45" t="s">
        <v>4647</v>
      </c>
      <c r="E907" s="299">
        <v>43218</v>
      </c>
      <c r="F907" s="294" t="s">
        <v>7552</v>
      </c>
      <c r="G907" s="294" t="s">
        <v>114</v>
      </c>
      <c r="H907" s="300" t="s">
        <v>223</v>
      </c>
      <c r="I907" s="294"/>
      <c r="J907" s="294" t="s">
        <v>6069</v>
      </c>
      <c r="K907" s="350" t="s">
        <v>8560</v>
      </c>
      <c r="L907" s="295"/>
      <c r="M907" s="294" t="s">
        <v>4652</v>
      </c>
      <c r="N907" s="295" t="b">
        <f>IF(AND(G907:G909=DATOS!C$9,H907:H909=DATOS!B$4),ROW(G907:G909))</f>
        <v>0</v>
      </c>
      <c r="O907" s="296"/>
      <c r="P907" s="297"/>
      <c r="Q907" s="297"/>
      <c r="R907" s="297"/>
      <c r="S907" s="297"/>
      <c r="T907" s="297"/>
      <c r="U907" s="297"/>
      <c r="V907" s="297"/>
      <c r="W907" s="297"/>
      <c r="X907" s="297"/>
      <c r="Y907" s="297"/>
      <c r="Z907" s="297"/>
      <c r="AA907" s="297"/>
      <c r="AB907" s="297"/>
    </row>
    <row r="908" spans="1:28" ht="12.75">
      <c r="A908" s="298" t="s">
        <v>8230</v>
      </c>
      <c r="B908" s="294" t="s">
        <v>8562</v>
      </c>
      <c r="C908" s="45" t="s">
        <v>942</v>
      </c>
      <c r="D908" s="45" t="s">
        <v>4798</v>
      </c>
      <c r="E908" s="299">
        <v>43220</v>
      </c>
      <c r="F908" s="294" t="s">
        <v>2029</v>
      </c>
      <c r="G908" s="294" t="s">
        <v>271</v>
      </c>
      <c r="H908" s="300" t="s">
        <v>223</v>
      </c>
      <c r="I908" s="294" t="s">
        <v>226</v>
      </c>
      <c r="J908" s="294" t="s">
        <v>8564</v>
      </c>
      <c r="K908" s="294" t="s">
        <v>8565</v>
      </c>
      <c r="L908" s="295"/>
      <c r="M908" s="294" t="s">
        <v>4841</v>
      </c>
      <c r="N908" s="295" t="b">
        <f>IF(AND(G908:G910=DATOS!C$9,H908:H910=DATOS!B$4),ROW(G908:G910))</f>
        <v>0</v>
      </c>
      <c r="O908" s="296"/>
      <c r="P908" s="297"/>
      <c r="Q908" s="297"/>
      <c r="R908" s="297"/>
      <c r="S908" s="297"/>
      <c r="T908" s="297"/>
      <c r="U908" s="297"/>
      <c r="V908" s="297"/>
      <c r="W908" s="297"/>
      <c r="X908" s="297"/>
      <c r="Y908" s="297"/>
      <c r="Z908" s="297"/>
      <c r="AA908" s="297"/>
      <c r="AB908" s="297"/>
    </row>
    <row r="909" spans="1:28" ht="12.75">
      <c r="A909" s="298" t="s">
        <v>5281</v>
      </c>
      <c r="B909" s="294" t="s">
        <v>5282</v>
      </c>
      <c r="C909" s="45" t="s">
        <v>263</v>
      </c>
      <c r="D909" s="45" t="s">
        <v>4798</v>
      </c>
      <c r="E909" s="299">
        <v>43220</v>
      </c>
      <c r="F909" s="294" t="s">
        <v>8566</v>
      </c>
      <c r="G909" s="294" t="s">
        <v>114</v>
      </c>
      <c r="H909" s="300" t="s">
        <v>223</v>
      </c>
      <c r="I909" s="294" t="s">
        <v>226</v>
      </c>
      <c r="J909" s="294" t="s">
        <v>8567</v>
      </c>
      <c r="K909" s="294" t="s">
        <v>8568</v>
      </c>
      <c r="L909" s="295"/>
      <c r="M909" s="294" t="s">
        <v>4841</v>
      </c>
      <c r="N909" s="295" t="b">
        <f>IF(AND(G909:G911=DATOS!C$9,H909:H911=DATOS!B$4),ROW(G909:G911))</f>
        <v>0</v>
      </c>
      <c r="O909" s="296"/>
      <c r="P909" s="297"/>
      <c r="Q909" s="297"/>
      <c r="R909" s="297"/>
      <c r="S909" s="297"/>
      <c r="T909" s="297"/>
      <c r="U909" s="297"/>
      <c r="V909" s="297"/>
      <c r="W909" s="297"/>
      <c r="X909" s="297"/>
      <c r="Y909" s="297"/>
      <c r="Z909" s="297"/>
      <c r="AA909" s="297"/>
      <c r="AB909" s="297"/>
    </row>
    <row r="910" spans="1:28" ht="12.75">
      <c r="A910" s="298" t="s">
        <v>8571</v>
      </c>
      <c r="B910" s="294" t="s">
        <v>8572</v>
      </c>
      <c r="C910" s="45" t="s">
        <v>5795</v>
      </c>
      <c r="D910" s="45" t="s">
        <v>4798</v>
      </c>
      <c r="E910" s="299">
        <v>43220</v>
      </c>
      <c r="F910" s="294" t="s">
        <v>1259</v>
      </c>
      <c r="G910" s="294" t="s">
        <v>362</v>
      </c>
      <c r="H910" s="300" t="s">
        <v>223</v>
      </c>
      <c r="I910" s="294" t="s">
        <v>226</v>
      </c>
      <c r="J910" s="294" t="s">
        <v>1259</v>
      </c>
      <c r="K910" s="294" t="s">
        <v>1259</v>
      </c>
      <c r="L910" s="295"/>
      <c r="M910" s="294" t="s">
        <v>4841</v>
      </c>
      <c r="N910" s="295" t="b">
        <f>IF(AND(G910:G912=DATOS!C$9,H910:H912=DATOS!B$4),ROW(G910:G912))</f>
        <v>0</v>
      </c>
      <c r="O910" s="296"/>
      <c r="P910" s="297"/>
      <c r="Q910" s="297"/>
      <c r="R910" s="297"/>
      <c r="S910" s="297"/>
      <c r="T910" s="297"/>
      <c r="U910" s="297"/>
      <c r="V910" s="297"/>
      <c r="W910" s="297"/>
      <c r="X910" s="297"/>
      <c r="Y910" s="297"/>
      <c r="Z910" s="297"/>
      <c r="AA910" s="297"/>
      <c r="AB910" s="297"/>
    </row>
    <row r="911" spans="1:28" ht="12.75">
      <c r="A911" s="298" t="s">
        <v>8162</v>
      </c>
      <c r="B911" s="294" t="s">
        <v>7135</v>
      </c>
      <c r="C911" s="45" t="s">
        <v>263</v>
      </c>
      <c r="D911" s="45" t="s">
        <v>4798</v>
      </c>
      <c r="E911" s="299">
        <v>43220</v>
      </c>
      <c r="F911" s="294" t="s">
        <v>8574</v>
      </c>
      <c r="G911" s="294" t="s">
        <v>114</v>
      </c>
      <c r="H911" s="300" t="s">
        <v>223</v>
      </c>
      <c r="I911" s="294" t="s">
        <v>226</v>
      </c>
      <c r="J911" s="294" t="s">
        <v>8575</v>
      </c>
      <c r="K911" s="294" t="s">
        <v>8575</v>
      </c>
      <c r="L911" s="295"/>
      <c r="M911" s="294" t="s">
        <v>4841</v>
      </c>
      <c r="N911" s="295" t="b">
        <f>IF(AND(G911:G913=DATOS!C$9,H911:H913=DATOS!B$4),ROW(G911:G913))</f>
        <v>0</v>
      </c>
      <c r="O911" s="296"/>
      <c r="P911" s="297"/>
      <c r="Q911" s="297"/>
      <c r="R911" s="297"/>
      <c r="S911" s="297"/>
      <c r="T911" s="297"/>
      <c r="U911" s="297"/>
      <c r="V911" s="297"/>
      <c r="W911" s="297"/>
      <c r="X911" s="297"/>
      <c r="Y911" s="297"/>
      <c r="Z911" s="297"/>
      <c r="AA911" s="297"/>
      <c r="AB911" s="297"/>
    </row>
    <row r="912" spans="1:28" ht="12.75">
      <c r="A912" s="298" t="s">
        <v>6269</v>
      </c>
      <c r="B912" s="294" t="s">
        <v>6270</v>
      </c>
      <c r="C912" s="45" t="s">
        <v>4767</v>
      </c>
      <c r="D912" s="45" t="s">
        <v>6964</v>
      </c>
      <c r="E912" s="299">
        <v>43220</v>
      </c>
      <c r="F912" s="294" t="s">
        <v>6342</v>
      </c>
      <c r="G912" s="294" t="s">
        <v>114</v>
      </c>
      <c r="H912" s="300" t="s">
        <v>118</v>
      </c>
      <c r="I912" s="294" t="s">
        <v>226</v>
      </c>
      <c r="J912" s="294" t="s">
        <v>8576</v>
      </c>
      <c r="K912" s="295"/>
      <c r="L912" s="295"/>
      <c r="M912" s="295"/>
      <c r="N912" s="295" t="b">
        <f>IF(AND(G912:G914=DATOS!C$9,H912:H914=DATOS!B$4),ROW(G912:G914))</f>
        <v>0</v>
      </c>
      <c r="O912" s="296"/>
      <c r="P912" s="297"/>
      <c r="Q912" s="297"/>
      <c r="R912" s="297"/>
      <c r="S912" s="297"/>
      <c r="T912" s="297"/>
      <c r="U912" s="297"/>
      <c r="V912" s="297"/>
      <c r="W912" s="297"/>
      <c r="X912" s="297"/>
      <c r="Y912" s="297"/>
      <c r="Z912" s="297"/>
      <c r="AA912" s="297"/>
      <c r="AB912" s="297"/>
    </row>
    <row r="913" spans="1:28" ht="12.75">
      <c r="A913" s="298" t="s">
        <v>8577</v>
      </c>
      <c r="B913" s="294" t="s">
        <v>8578</v>
      </c>
      <c r="C913" s="45" t="s">
        <v>216</v>
      </c>
      <c r="D913" s="45" t="s">
        <v>6964</v>
      </c>
      <c r="E913" s="299">
        <v>43220</v>
      </c>
      <c r="F913" s="294" t="s">
        <v>8579</v>
      </c>
      <c r="G913" s="294" t="s">
        <v>114</v>
      </c>
      <c r="H913" s="300" t="s">
        <v>118</v>
      </c>
      <c r="I913" s="294" t="s">
        <v>226</v>
      </c>
      <c r="J913" s="294" t="s">
        <v>8580</v>
      </c>
      <c r="K913" s="295"/>
      <c r="L913" s="295"/>
      <c r="M913" s="295"/>
      <c r="N913" s="295" t="b">
        <f>IF(AND(G913:G915=DATOS!C$9,H913:H915=DATOS!B$4),ROW(G913:G915))</f>
        <v>0</v>
      </c>
      <c r="O913" s="296"/>
      <c r="P913" s="297"/>
      <c r="Q913" s="297"/>
      <c r="R913" s="297"/>
      <c r="S913" s="297"/>
      <c r="T913" s="297"/>
      <c r="U913" s="297"/>
      <c r="V913" s="297"/>
      <c r="W913" s="297"/>
      <c r="X913" s="297"/>
      <c r="Y913" s="297"/>
      <c r="Z913" s="297"/>
      <c r="AA913" s="297"/>
      <c r="AB913" s="297"/>
    </row>
    <row r="914" spans="1:28" ht="12.75">
      <c r="A914" s="298" t="s">
        <v>8450</v>
      </c>
      <c r="B914" s="294" t="s">
        <v>6838</v>
      </c>
      <c r="C914" s="45" t="s">
        <v>6322</v>
      </c>
      <c r="D914" s="45" t="s">
        <v>6964</v>
      </c>
      <c r="E914" s="299">
        <v>43220</v>
      </c>
      <c r="F914" s="294" t="s">
        <v>8581</v>
      </c>
      <c r="G914" s="294" t="s">
        <v>114</v>
      </c>
      <c r="H914" s="300" t="s">
        <v>118</v>
      </c>
      <c r="I914" s="294" t="s">
        <v>226</v>
      </c>
      <c r="J914" s="294" t="s">
        <v>8582</v>
      </c>
      <c r="K914" s="295"/>
      <c r="L914" s="295"/>
      <c r="M914" s="295"/>
      <c r="N914" s="295" t="b">
        <f>IF(AND(G914:G916=DATOS!C$9,H914:H916=DATOS!B$4),ROW(G914:G916))</f>
        <v>0</v>
      </c>
      <c r="O914" s="296"/>
      <c r="P914" s="297"/>
      <c r="Q914" s="297"/>
      <c r="R914" s="297"/>
      <c r="S914" s="297"/>
      <c r="T914" s="297"/>
      <c r="U914" s="297"/>
      <c r="V914" s="297"/>
      <c r="W914" s="297"/>
      <c r="X914" s="297"/>
      <c r="Y914" s="297"/>
      <c r="Z914" s="297"/>
      <c r="AA914" s="297"/>
      <c r="AB914" s="297"/>
    </row>
    <row r="915" spans="1:28" ht="12.75">
      <c r="A915" s="298" t="s">
        <v>8162</v>
      </c>
      <c r="B915" s="294" t="s">
        <v>7135</v>
      </c>
      <c r="C915" s="45" t="s">
        <v>263</v>
      </c>
      <c r="D915" s="45" t="s">
        <v>6964</v>
      </c>
      <c r="E915" s="299">
        <v>43220</v>
      </c>
      <c r="F915" s="294" t="s">
        <v>8574</v>
      </c>
      <c r="G915" s="294" t="s">
        <v>114</v>
      </c>
      <c r="H915" s="300" t="s">
        <v>118</v>
      </c>
      <c r="I915" s="294" t="s">
        <v>226</v>
      </c>
      <c r="J915" s="294" t="s">
        <v>8586</v>
      </c>
      <c r="K915" s="295"/>
      <c r="L915" s="295"/>
      <c r="M915" s="295"/>
      <c r="N915" s="295" t="b">
        <f>IF(AND(G915:G917=DATOS!C$9,H915:H917=DATOS!B$4),ROW(G915:G917))</f>
        <v>0</v>
      </c>
      <c r="O915" s="296"/>
      <c r="P915" s="297"/>
      <c r="Q915" s="297"/>
      <c r="R915" s="297"/>
      <c r="S915" s="297"/>
      <c r="T915" s="297"/>
      <c r="U915" s="297"/>
      <c r="V915" s="297"/>
      <c r="W915" s="297"/>
      <c r="X915" s="297"/>
      <c r="Y915" s="297"/>
      <c r="Z915" s="297"/>
      <c r="AA915" s="297"/>
      <c r="AB915" s="297"/>
    </row>
    <row r="916" spans="1:28" ht="12.75">
      <c r="A916" s="298" t="s">
        <v>6031</v>
      </c>
      <c r="B916" s="294" t="s">
        <v>6032</v>
      </c>
      <c r="C916" s="45" t="s">
        <v>380</v>
      </c>
      <c r="D916" s="45" t="s">
        <v>4798</v>
      </c>
      <c r="E916" s="299">
        <v>43222</v>
      </c>
      <c r="F916" s="294" t="s">
        <v>8587</v>
      </c>
      <c r="G916" s="294" t="s">
        <v>271</v>
      </c>
      <c r="H916" s="300" t="s">
        <v>223</v>
      </c>
      <c r="I916" s="294" t="s">
        <v>226</v>
      </c>
      <c r="J916" s="294" t="s">
        <v>8588</v>
      </c>
      <c r="K916" s="294" t="s">
        <v>8589</v>
      </c>
      <c r="L916" s="295"/>
      <c r="M916" s="294" t="s">
        <v>4841</v>
      </c>
      <c r="N916" s="295" t="b">
        <f>IF(AND(G916:G918=DATOS!C$9,H916:H918=DATOS!B$4),ROW(G916:G918))</f>
        <v>0</v>
      </c>
      <c r="O916" s="296"/>
      <c r="P916" s="297"/>
      <c r="Q916" s="297"/>
      <c r="R916" s="297"/>
      <c r="S916" s="297"/>
      <c r="T916" s="297"/>
      <c r="U916" s="297"/>
      <c r="V916" s="297"/>
      <c r="W916" s="297"/>
      <c r="X916" s="297"/>
      <c r="Y916" s="297"/>
      <c r="Z916" s="297"/>
      <c r="AA916" s="297"/>
      <c r="AB916" s="297"/>
    </row>
    <row r="917" spans="1:28" ht="12.75">
      <c r="A917" s="298" t="s">
        <v>7233</v>
      </c>
      <c r="B917" s="294" t="s">
        <v>7234</v>
      </c>
      <c r="C917" s="45" t="s">
        <v>263</v>
      </c>
      <c r="D917" s="45" t="s">
        <v>4647</v>
      </c>
      <c r="E917" s="299">
        <v>43222</v>
      </c>
      <c r="F917" s="294" t="s">
        <v>8593</v>
      </c>
      <c r="G917" s="294" t="s">
        <v>114</v>
      </c>
      <c r="H917" s="300" t="s">
        <v>223</v>
      </c>
      <c r="I917" s="294"/>
      <c r="J917" s="295"/>
      <c r="K917" s="295"/>
      <c r="L917" s="295"/>
      <c r="M917" s="295"/>
      <c r="N917" s="295" t="b">
        <f>IF(AND(G917:G919=DATOS!C$9,H917:H919=DATOS!B$4),ROW(G917:G919))</f>
        <v>0</v>
      </c>
      <c r="O917" s="296"/>
      <c r="P917" s="297"/>
      <c r="Q917" s="297"/>
      <c r="R917" s="297"/>
      <c r="S917" s="297"/>
      <c r="T917" s="297"/>
      <c r="U917" s="297"/>
      <c r="V917" s="297"/>
      <c r="W917" s="297"/>
      <c r="X917" s="297"/>
      <c r="Y917" s="297"/>
      <c r="Z917" s="297"/>
      <c r="AA917" s="297"/>
      <c r="AB917" s="297"/>
    </row>
    <row r="918" spans="1:28" ht="12.75">
      <c r="A918" s="298" t="s">
        <v>8558</v>
      </c>
      <c r="B918" s="294" t="s">
        <v>4745</v>
      </c>
      <c r="C918" s="45" t="s">
        <v>4746</v>
      </c>
      <c r="D918" s="45" t="s">
        <v>4798</v>
      </c>
      <c r="E918" s="299">
        <v>43222</v>
      </c>
      <c r="F918" s="294" t="s">
        <v>8594</v>
      </c>
      <c r="G918" s="294" t="s">
        <v>271</v>
      </c>
      <c r="H918" s="300" t="s">
        <v>223</v>
      </c>
      <c r="I918" s="294" t="s">
        <v>226</v>
      </c>
      <c r="J918" s="294" t="s">
        <v>8595</v>
      </c>
      <c r="K918" s="294" t="s">
        <v>8596</v>
      </c>
      <c r="L918" s="295"/>
      <c r="M918" s="294" t="s">
        <v>4841</v>
      </c>
      <c r="N918" s="295" t="b">
        <f>IF(AND(G918:G920=DATOS!C$9,H918:H920=DATOS!B$4),ROW(G918:G920))</f>
        <v>0</v>
      </c>
      <c r="O918" s="296"/>
      <c r="P918" s="297"/>
      <c r="Q918" s="297"/>
      <c r="R918" s="297"/>
      <c r="S918" s="297"/>
      <c r="T918" s="297"/>
      <c r="U918" s="297"/>
      <c r="V918" s="297"/>
      <c r="W918" s="297"/>
      <c r="X918" s="297"/>
      <c r="Y918" s="297"/>
      <c r="Z918" s="297"/>
      <c r="AA918" s="297"/>
      <c r="AB918" s="297"/>
    </row>
    <row r="919" spans="1:28" ht="12.75">
      <c r="A919" s="298" t="s">
        <v>6456</v>
      </c>
      <c r="B919" s="294" t="s">
        <v>6457</v>
      </c>
      <c r="C919" s="45" t="s">
        <v>4761</v>
      </c>
      <c r="D919" s="45" t="s">
        <v>4647</v>
      </c>
      <c r="E919" s="299">
        <v>43222</v>
      </c>
      <c r="F919" s="294" t="s">
        <v>8597</v>
      </c>
      <c r="G919" s="294" t="s">
        <v>114</v>
      </c>
      <c r="H919" s="300" t="s">
        <v>223</v>
      </c>
      <c r="I919" s="294"/>
      <c r="J919" s="294" t="s">
        <v>8598</v>
      </c>
      <c r="K919" s="294" t="s">
        <v>8599</v>
      </c>
      <c r="L919" s="295"/>
      <c r="M919" s="294" t="s">
        <v>4652</v>
      </c>
      <c r="N919" s="295" t="b">
        <f>IF(AND(G919:G921=DATOS!C$9,H919:H921=DATOS!B$4),ROW(G919:G921))</f>
        <v>0</v>
      </c>
      <c r="O919" s="296"/>
      <c r="P919" s="297"/>
      <c r="Q919" s="297"/>
      <c r="R919" s="297"/>
      <c r="S919" s="297"/>
      <c r="T919" s="297"/>
      <c r="U919" s="297"/>
      <c r="V919" s="297"/>
      <c r="W919" s="297"/>
      <c r="X919" s="297"/>
      <c r="Y919" s="297"/>
      <c r="Z919" s="297"/>
      <c r="AA919" s="297"/>
      <c r="AB919" s="297"/>
    </row>
    <row r="920" spans="1:28" ht="12.75">
      <c r="A920" s="298" t="s">
        <v>8603</v>
      </c>
      <c r="B920" s="294" t="s">
        <v>5581</v>
      </c>
      <c r="C920" s="45" t="s">
        <v>6181</v>
      </c>
      <c r="D920" s="45" t="s">
        <v>4798</v>
      </c>
      <c r="E920" s="299">
        <v>43222</v>
      </c>
      <c r="F920" s="294" t="s">
        <v>6018</v>
      </c>
      <c r="G920" s="294" t="s">
        <v>114</v>
      </c>
      <c r="H920" s="300" t="s">
        <v>223</v>
      </c>
      <c r="I920" s="294" t="s">
        <v>226</v>
      </c>
      <c r="J920" s="294" t="s">
        <v>8604</v>
      </c>
      <c r="K920" s="294" t="s">
        <v>8565</v>
      </c>
      <c r="L920" s="295"/>
      <c r="M920" s="294" t="s">
        <v>4841</v>
      </c>
      <c r="N920" s="295" t="b">
        <f>IF(AND(G920:G922=DATOS!C$9,H920:H922=DATOS!B$4),ROW(G920:G922))</f>
        <v>0</v>
      </c>
      <c r="O920" s="296"/>
      <c r="P920" s="297"/>
      <c r="Q920" s="297"/>
      <c r="R920" s="297"/>
      <c r="S920" s="297"/>
      <c r="T920" s="297"/>
      <c r="U920" s="297"/>
      <c r="V920" s="297"/>
      <c r="W920" s="297"/>
      <c r="X920" s="297"/>
      <c r="Y920" s="297"/>
      <c r="Z920" s="297"/>
      <c r="AA920" s="297"/>
      <c r="AB920" s="297"/>
    </row>
    <row r="921" spans="1:28" ht="12.75">
      <c r="A921" s="298" t="s">
        <v>8607</v>
      </c>
      <c r="B921" s="294" t="s">
        <v>6457</v>
      </c>
      <c r="C921" s="45" t="s">
        <v>4761</v>
      </c>
      <c r="D921" s="45" t="s">
        <v>4798</v>
      </c>
      <c r="E921" s="299">
        <v>43222</v>
      </c>
      <c r="F921" s="294" t="s">
        <v>5163</v>
      </c>
      <c r="G921" s="294" t="s">
        <v>222</v>
      </c>
      <c r="H921" s="300" t="s">
        <v>223</v>
      </c>
      <c r="I921" s="294" t="s">
        <v>226</v>
      </c>
      <c r="J921" s="294" t="s">
        <v>5163</v>
      </c>
      <c r="K921" s="294" t="s">
        <v>8608</v>
      </c>
      <c r="L921" s="295"/>
      <c r="M921" s="294" t="s">
        <v>4841</v>
      </c>
      <c r="N921" s="295" t="b">
        <f>IF(AND(G921:G923=DATOS!C$9,H921:H923=DATOS!B$4),ROW(G921:G923))</f>
        <v>0</v>
      </c>
      <c r="O921" s="296"/>
      <c r="P921" s="297"/>
      <c r="Q921" s="297"/>
      <c r="R921" s="297"/>
      <c r="S921" s="297"/>
      <c r="T921" s="297"/>
      <c r="U921" s="297"/>
      <c r="V921" s="297"/>
      <c r="W921" s="297"/>
      <c r="X921" s="297"/>
      <c r="Y921" s="297"/>
      <c r="Z921" s="297"/>
      <c r="AA921" s="297"/>
      <c r="AB921" s="297"/>
    </row>
    <row r="922" spans="1:28" ht="12.75">
      <c r="A922" s="298" t="s">
        <v>8609</v>
      </c>
      <c r="B922" s="294" t="s">
        <v>8610</v>
      </c>
      <c r="C922" s="45" t="s">
        <v>263</v>
      </c>
      <c r="D922" s="45" t="s">
        <v>4647</v>
      </c>
      <c r="E922" s="299">
        <v>43222</v>
      </c>
      <c r="F922" s="294" t="s">
        <v>8017</v>
      </c>
      <c r="G922" s="294" t="s">
        <v>114</v>
      </c>
      <c r="H922" s="300" t="s">
        <v>223</v>
      </c>
      <c r="I922" s="294"/>
      <c r="J922" s="294" t="s">
        <v>8611</v>
      </c>
      <c r="K922" s="294" t="s">
        <v>8612</v>
      </c>
      <c r="L922" s="295"/>
      <c r="M922" s="295"/>
      <c r="N922" s="295" t="b">
        <f>IF(AND(G922:G924=DATOS!C$9,H922:H924=DATOS!B$4),ROW(G922:G924))</f>
        <v>0</v>
      </c>
      <c r="O922" s="296"/>
      <c r="P922" s="297"/>
      <c r="Q922" s="297"/>
      <c r="R922" s="297"/>
      <c r="S922" s="297"/>
      <c r="T922" s="297"/>
      <c r="U922" s="297"/>
      <c r="V922" s="297"/>
      <c r="W922" s="297"/>
      <c r="X922" s="297"/>
      <c r="Y922" s="297"/>
      <c r="Z922" s="297"/>
      <c r="AA922" s="297"/>
      <c r="AB922" s="297"/>
    </row>
    <row r="923" spans="1:28" ht="12.75">
      <c r="A923" s="320" t="s">
        <v>6149</v>
      </c>
      <c r="B923" s="294" t="s">
        <v>8615</v>
      </c>
      <c r="C923" s="45" t="s">
        <v>216</v>
      </c>
      <c r="D923" s="45" t="s">
        <v>4647</v>
      </c>
      <c r="E923" s="299">
        <v>43222</v>
      </c>
      <c r="F923" s="294" t="s">
        <v>8616</v>
      </c>
      <c r="G923" s="294" t="s">
        <v>114</v>
      </c>
      <c r="H923" s="300" t="s">
        <v>118</v>
      </c>
      <c r="I923" s="294"/>
      <c r="J923" s="294" t="s">
        <v>8617</v>
      </c>
      <c r="K923" s="294" t="s">
        <v>8618</v>
      </c>
      <c r="L923" s="295"/>
      <c r="M923" s="295"/>
      <c r="N923" s="295" t="b">
        <f>IF(AND(G923:G925=DATOS!C$9,H923:H925=DATOS!B$4),ROW(G923:G925))</f>
        <v>0</v>
      </c>
      <c r="O923" s="296"/>
      <c r="P923" s="297"/>
      <c r="Q923" s="297"/>
      <c r="R923" s="297"/>
      <c r="S923" s="297"/>
      <c r="T923" s="297"/>
      <c r="U923" s="297"/>
      <c r="V923" s="297"/>
      <c r="W923" s="297"/>
      <c r="X923" s="297"/>
      <c r="Y923" s="297"/>
      <c r="Z923" s="297"/>
      <c r="AA923" s="297"/>
      <c r="AB923" s="297"/>
    </row>
    <row r="924" spans="1:28" ht="12.75">
      <c r="A924" s="298" t="s">
        <v>8619</v>
      </c>
      <c r="B924" s="294" t="s">
        <v>8620</v>
      </c>
      <c r="C924" s="45" t="s">
        <v>4491</v>
      </c>
      <c r="D924" s="45" t="s">
        <v>4647</v>
      </c>
      <c r="E924" s="299">
        <v>43222</v>
      </c>
      <c r="F924" s="294" t="s">
        <v>8621</v>
      </c>
      <c r="G924" s="294" t="s">
        <v>114</v>
      </c>
      <c r="H924" s="300" t="s">
        <v>223</v>
      </c>
      <c r="I924" s="294"/>
      <c r="J924" s="294" t="s">
        <v>8622</v>
      </c>
      <c r="K924" s="294" t="s">
        <v>8624</v>
      </c>
      <c r="L924" s="295"/>
      <c r="M924" s="295"/>
      <c r="N924" s="295" t="b">
        <f>IF(AND(G924:G926=DATOS!C$9,H924:H926=DATOS!B$4),ROW(G924:G926))</f>
        <v>0</v>
      </c>
      <c r="O924" s="296"/>
      <c r="P924" s="297"/>
      <c r="Q924" s="297"/>
      <c r="R924" s="297"/>
      <c r="S924" s="297"/>
      <c r="T924" s="297"/>
      <c r="U924" s="297"/>
      <c r="V924" s="297"/>
      <c r="W924" s="297"/>
      <c r="X924" s="297"/>
      <c r="Y924" s="297"/>
      <c r="Z924" s="297"/>
      <c r="AA924" s="297"/>
      <c r="AB924" s="297"/>
    </row>
    <row r="925" spans="1:28" ht="12.75">
      <c r="A925" s="298" t="s">
        <v>8625</v>
      </c>
      <c r="B925" s="294" t="s">
        <v>5019</v>
      </c>
      <c r="C925" s="45" t="s">
        <v>4746</v>
      </c>
      <c r="D925" s="45" t="s">
        <v>4647</v>
      </c>
      <c r="E925" s="299">
        <v>43223</v>
      </c>
      <c r="F925" s="294" t="s">
        <v>4718</v>
      </c>
      <c r="G925" s="294" t="s">
        <v>114</v>
      </c>
      <c r="H925" s="300" t="s">
        <v>223</v>
      </c>
      <c r="I925" s="294"/>
      <c r="J925" s="294" t="s">
        <v>8627</v>
      </c>
      <c r="K925" s="294" t="s">
        <v>8628</v>
      </c>
      <c r="L925" s="295"/>
      <c r="M925" s="294" t="s">
        <v>4652</v>
      </c>
      <c r="N925" s="295" t="b">
        <f>IF(AND(G925:G927=DATOS!C$9,H925:H927=DATOS!B$4),ROW(G925:G927))</f>
        <v>0</v>
      </c>
      <c r="O925" s="296"/>
      <c r="P925" s="297"/>
      <c r="Q925" s="297"/>
      <c r="R925" s="297"/>
      <c r="S925" s="297"/>
      <c r="T925" s="297"/>
      <c r="U925" s="297"/>
      <c r="V925" s="297"/>
      <c r="W925" s="297"/>
      <c r="X925" s="297"/>
      <c r="Y925" s="297"/>
      <c r="Z925" s="297"/>
      <c r="AA925" s="297"/>
      <c r="AB925" s="297"/>
    </row>
    <row r="926" spans="1:28" ht="12.75">
      <c r="A926" s="298" t="s">
        <v>7971</v>
      </c>
      <c r="B926" s="294" t="s">
        <v>6838</v>
      </c>
      <c r="C926" s="45" t="s">
        <v>6322</v>
      </c>
      <c r="D926" s="45" t="s">
        <v>4798</v>
      </c>
      <c r="E926" s="299">
        <v>43223</v>
      </c>
      <c r="F926" s="294" t="s">
        <v>8630</v>
      </c>
      <c r="G926" s="294" t="s">
        <v>114</v>
      </c>
      <c r="H926" s="300" t="s">
        <v>223</v>
      </c>
      <c r="I926" s="294" t="s">
        <v>226</v>
      </c>
      <c r="J926" s="294" t="s">
        <v>8631</v>
      </c>
      <c r="K926" s="294" t="s">
        <v>8632</v>
      </c>
      <c r="L926" s="295"/>
      <c r="M926" s="294" t="s">
        <v>4841</v>
      </c>
      <c r="N926" s="295" t="b">
        <f>IF(AND(G926:G928=DATOS!C$9,H926:H928=DATOS!B$4),ROW(G926:G928))</f>
        <v>0</v>
      </c>
      <c r="O926" s="296"/>
      <c r="P926" s="297"/>
      <c r="Q926" s="297"/>
      <c r="R926" s="297"/>
      <c r="S926" s="297"/>
      <c r="T926" s="297"/>
      <c r="U926" s="297"/>
      <c r="V926" s="297"/>
      <c r="W926" s="297"/>
      <c r="X926" s="297"/>
      <c r="Y926" s="297"/>
      <c r="Z926" s="297"/>
      <c r="AA926" s="297"/>
      <c r="AB926" s="297"/>
    </row>
    <row r="927" spans="1:28" ht="12.75">
      <c r="A927" s="298" t="s">
        <v>355</v>
      </c>
      <c r="B927" s="294" t="s">
        <v>8554</v>
      </c>
      <c r="C927" s="45" t="s">
        <v>360</v>
      </c>
      <c r="D927" s="45" t="s">
        <v>4647</v>
      </c>
      <c r="E927" s="299">
        <v>43223</v>
      </c>
      <c r="F927" s="294" t="s">
        <v>3314</v>
      </c>
      <c r="G927" s="294" t="s">
        <v>114</v>
      </c>
      <c r="H927" s="300" t="s">
        <v>223</v>
      </c>
      <c r="I927" s="294"/>
      <c r="J927" s="294" t="s">
        <v>8634</v>
      </c>
      <c r="K927" s="350" t="s">
        <v>8555</v>
      </c>
      <c r="L927" s="295"/>
      <c r="M927" s="295"/>
      <c r="N927" s="295" t="b">
        <f>IF(AND(G927:G929=DATOS!C$9,H927:H929=DATOS!B$4),ROW(G927:G929))</f>
        <v>0</v>
      </c>
      <c r="O927" s="296"/>
      <c r="P927" s="297"/>
      <c r="Q927" s="297"/>
      <c r="R927" s="297"/>
      <c r="S927" s="297"/>
      <c r="T927" s="297"/>
      <c r="U927" s="297"/>
      <c r="V927" s="297"/>
      <c r="W927" s="297"/>
      <c r="X927" s="297"/>
      <c r="Y927" s="297"/>
      <c r="Z927" s="297"/>
      <c r="AA927" s="297"/>
      <c r="AB927" s="297"/>
    </row>
    <row r="928" spans="1:28" ht="12.75">
      <c r="A928" s="298" t="s">
        <v>8637</v>
      </c>
      <c r="B928" s="294" t="s">
        <v>7701</v>
      </c>
      <c r="C928" s="45" t="s">
        <v>4761</v>
      </c>
      <c r="D928" s="45" t="s">
        <v>4647</v>
      </c>
      <c r="E928" s="299">
        <v>43223</v>
      </c>
      <c r="F928" s="294" t="s">
        <v>8638</v>
      </c>
      <c r="G928" s="294" t="s">
        <v>114</v>
      </c>
      <c r="H928" s="300" t="s">
        <v>118</v>
      </c>
      <c r="I928" s="294"/>
      <c r="J928" s="294" t="s">
        <v>8631</v>
      </c>
      <c r="K928" s="294" t="s">
        <v>8640</v>
      </c>
      <c r="L928" s="295"/>
      <c r="M928" s="295"/>
      <c r="N928" s="295" t="b">
        <f>IF(AND(G928:G930=DATOS!C$9,H928:H930=DATOS!B$4),ROW(G928:G930))</f>
        <v>0</v>
      </c>
      <c r="O928" s="296"/>
      <c r="P928" s="297"/>
      <c r="Q928" s="297"/>
      <c r="R928" s="297"/>
      <c r="S928" s="297"/>
      <c r="T928" s="297"/>
      <c r="U928" s="297"/>
      <c r="V928" s="297"/>
      <c r="W928" s="297"/>
      <c r="X928" s="297"/>
      <c r="Y928" s="297"/>
      <c r="Z928" s="297"/>
      <c r="AA928" s="297"/>
      <c r="AB928" s="297"/>
    </row>
    <row r="929" spans="1:28" ht="12.75">
      <c r="A929" s="298" t="s">
        <v>8641</v>
      </c>
      <c r="B929" s="294" t="s">
        <v>7968</v>
      </c>
      <c r="C929" s="45" t="s">
        <v>942</v>
      </c>
      <c r="D929" s="45" t="s">
        <v>4798</v>
      </c>
      <c r="E929" s="299">
        <v>43223</v>
      </c>
      <c r="F929" s="294" t="s">
        <v>8642</v>
      </c>
      <c r="G929" s="294" t="s">
        <v>4846</v>
      </c>
      <c r="H929" s="300" t="s">
        <v>118</v>
      </c>
      <c r="I929" s="294" t="s">
        <v>226</v>
      </c>
      <c r="J929" s="295"/>
      <c r="K929" s="295"/>
      <c r="L929" s="295"/>
      <c r="M929" s="295"/>
      <c r="N929" s="295" t="b">
        <f>IF(AND(G929:G931=DATOS!C$9,H929:H931=DATOS!B$4),ROW(G929:G931))</f>
        <v>0</v>
      </c>
      <c r="O929" s="296"/>
      <c r="P929" s="297"/>
      <c r="Q929" s="297"/>
      <c r="R929" s="297"/>
      <c r="S929" s="297"/>
      <c r="T929" s="297"/>
      <c r="U929" s="297"/>
      <c r="V929" s="297"/>
      <c r="W929" s="297"/>
      <c r="X929" s="297"/>
      <c r="Y929" s="297"/>
      <c r="Z929" s="297"/>
      <c r="AA929" s="297"/>
      <c r="AB929" s="297"/>
    </row>
    <row r="930" spans="1:28" ht="12.75">
      <c r="A930" s="298" t="s">
        <v>8645</v>
      </c>
      <c r="B930" s="294" t="s">
        <v>7227</v>
      </c>
      <c r="C930" s="45" t="s">
        <v>4655</v>
      </c>
      <c r="D930" s="45" t="s">
        <v>4647</v>
      </c>
      <c r="E930" s="299">
        <v>43223</v>
      </c>
      <c r="F930" s="294" t="s">
        <v>7452</v>
      </c>
      <c r="G930" s="294" t="s">
        <v>114</v>
      </c>
      <c r="H930" s="300" t="s">
        <v>223</v>
      </c>
      <c r="I930" s="294"/>
      <c r="J930" s="294" t="s">
        <v>8646</v>
      </c>
      <c r="K930" s="294" t="s">
        <v>8647</v>
      </c>
      <c r="L930" s="295"/>
      <c r="M930" s="294" t="s">
        <v>4652</v>
      </c>
      <c r="N930" s="295" t="b">
        <f>IF(AND(G930:G932=DATOS!C$9,H930:H932=DATOS!B$4),ROW(G930:G932))</f>
        <v>0</v>
      </c>
      <c r="O930" s="296"/>
      <c r="P930" s="297"/>
      <c r="Q930" s="297"/>
      <c r="R930" s="297"/>
      <c r="S930" s="297"/>
      <c r="T930" s="297"/>
      <c r="U930" s="297"/>
      <c r="V930" s="297"/>
      <c r="W930" s="297"/>
      <c r="X930" s="297"/>
      <c r="Y930" s="297"/>
      <c r="Z930" s="297"/>
      <c r="AA930" s="297"/>
      <c r="AB930" s="297"/>
    </row>
    <row r="931" spans="1:28" ht="12.75">
      <c r="A931" s="298" t="s">
        <v>8648</v>
      </c>
      <c r="B931" s="294" t="s">
        <v>8649</v>
      </c>
      <c r="C931" s="45" t="s">
        <v>263</v>
      </c>
      <c r="D931" s="45" t="s">
        <v>4647</v>
      </c>
      <c r="E931" s="299">
        <v>43223</v>
      </c>
      <c r="F931" s="294" t="s">
        <v>4768</v>
      </c>
      <c r="G931" s="294" t="s">
        <v>271</v>
      </c>
      <c r="H931" s="300" t="s">
        <v>223</v>
      </c>
      <c r="I931" s="294"/>
      <c r="J931" s="294" t="s">
        <v>8651</v>
      </c>
      <c r="K931" s="294" t="s">
        <v>8652</v>
      </c>
      <c r="L931" s="295"/>
      <c r="M931" s="294" t="s">
        <v>4652</v>
      </c>
      <c r="N931" s="295" t="b">
        <f>IF(AND(G931:G933=DATOS!C$9,H931:H933=DATOS!B$4),ROW(G931:G933))</f>
        <v>0</v>
      </c>
      <c r="O931" s="296"/>
      <c r="P931" s="297"/>
      <c r="Q931" s="297"/>
      <c r="R931" s="297"/>
      <c r="S931" s="297"/>
      <c r="T931" s="297"/>
      <c r="U931" s="297"/>
      <c r="V931" s="297"/>
      <c r="W931" s="297"/>
      <c r="X931" s="297"/>
      <c r="Y931" s="297"/>
      <c r="Z931" s="297"/>
      <c r="AA931" s="297"/>
      <c r="AB931" s="297"/>
    </row>
    <row r="932" spans="1:28" ht="14.25">
      <c r="A932" s="298" t="s">
        <v>5769</v>
      </c>
      <c r="B932" s="294" t="s">
        <v>5770</v>
      </c>
      <c r="C932" s="45" t="s">
        <v>5771</v>
      </c>
      <c r="D932" s="45" t="s">
        <v>4647</v>
      </c>
      <c r="E932" s="299">
        <v>43223</v>
      </c>
      <c r="F932" s="294" t="s">
        <v>8653</v>
      </c>
      <c r="G932" s="294" t="s">
        <v>114</v>
      </c>
      <c r="H932" s="300" t="s">
        <v>223</v>
      </c>
      <c r="I932" s="294" t="s">
        <v>226</v>
      </c>
      <c r="J932" s="294" t="s">
        <v>8598</v>
      </c>
      <c r="K932" s="378" t="s">
        <v>8655</v>
      </c>
      <c r="L932" s="295"/>
      <c r="M932" s="294" t="s">
        <v>4652</v>
      </c>
      <c r="N932" s="295" t="b">
        <f>IF(AND(G932:G934=DATOS!C$9,H932:H934=DATOS!B$4),ROW(G932:G934))</f>
        <v>0</v>
      </c>
      <c r="O932" s="296"/>
      <c r="P932" s="297"/>
      <c r="Q932" s="297"/>
      <c r="R932" s="297"/>
      <c r="S932" s="297"/>
      <c r="T932" s="297"/>
      <c r="U932" s="297"/>
      <c r="V932" s="297"/>
      <c r="W932" s="297"/>
      <c r="X932" s="297"/>
      <c r="Y932" s="297"/>
      <c r="Z932" s="297"/>
      <c r="AA932" s="297"/>
      <c r="AB932" s="297"/>
    </row>
    <row r="933" spans="1:28" ht="12.75">
      <c r="A933" s="298" t="s">
        <v>6936</v>
      </c>
      <c r="B933" s="294" t="s">
        <v>6937</v>
      </c>
      <c r="C933" s="45" t="s">
        <v>478</v>
      </c>
      <c r="D933" s="45" t="s">
        <v>4647</v>
      </c>
      <c r="E933" s="299">
        <v>43223</v>
      </c>
      <c r="F933" s="294" t="s">
        <v>8656</v>
      </c>
      <c r="G933" s="294" t="s">
        <v>114</v>
      </c>
      <c r="H933" s="300" t="s">
        <v>223</v>
      </c>
      <c r="I933" s="294"/>
      <c r="J933" s="294" t="s">
        <v>8657</v>
      </c>
      <c r="K933" s="294" t="s">
        <v>8658</v>
      </c>
      <c r="L933" s="295"/>
      <c r="M933" s="295"/>
      <c r="N933" s="295" t="b">
        <f>IF(AND(G933:G935=DATOS!C$9,H933:H935=DATOS!B$4),ROW(G933:G935))</f>
        <v>0</v>
      </c>
      <c r="O933" s="296"/>
      <c r="P933" s="297"/>
      <c r="Q933" s="297"/>
      <c r="R933" s="297"/>
      <c r="S933" s="297"/>
      <c r="T933" s="297"/>
      <c r="U933" s="297"/>
      <c r="V933" s="297"/>
      <c r="W933" s="297"/>
      <c r="X933" s="297"/>
      <c r="Y933" s="297"/>
      <c r="Z933" s="297"/>
      <c r="AA933" s="297"/>
      <c r="AB933" s="297"/>
    </row>
    <row r="934" spans="1:28" ht="12.75">
      <c r="A934" s="298" t="s">
        <v>8219</v>
      </c>
      <c r="B934" s="294" t="s">
        <v>6099</v>
      </c>
      <c r="C934" s="45" t="s">
        <v>478</v>
      </c>
      <c r="D934" s="45" t="s">
        <v>4647</v>
      </c>
      <c r="E934" s="299">
        <v>43223</v>
      </c>
      <c r="F934" s="294" t="s">
        <v>8656</v>
      </c>
      <c r="G934" s="294" t="s">
        <v>114</v>
      </c>
      <c r="H934" s="300" t="s">
        <v>223</v>
      </c>
      <c r="I934" s="294"/>
      <c r="J934" s="294" t="s">
        <v>8065</v>
      </c>
      <c r="K934" s="294" t="s">
        <v>8661</v>
      </c>
      <c r="L934" s="295"/>
      <c r="M934" s="294" t="s">
        <v>4652</v>
      </c>
      <c r="N934" s="295" t="b">
        <f>IF(AND(G934:G936=DATOS!C$9,H934:H936=DATOS!B$4),ROW(G934:G936))</f>
        <v>0</v>
      </c>
      <c r="O934" s="296"/>
      <c r="P934" s="297"/>
      <c r="Q934" s="297"/>
      <c r="R934" s="297"/>
      <c r="S934" s="297"/>
      <c r="T934" s="297"/>
      <c r="U934" s="297"/>
      <c r="V934" s="297"/>
      <c r="W934" s="297"/>
      <c r="X934" s="297"/>
      <c r="Y934" s="297"/>
      <c r="Z934" s="297"/>
      <c r="AA934" s="297"/>
      <c r="AB934" s="297"/>
    </row>
    <row r="935" spans="1:28" ht="12.75">
      <c r="A935" s="298" t="s">
        <v>8662</v>
      </c>
      <c r="B935" s="294" t="s">
        <v>7533</v>
      </c>
      <c r="C935" s="45" t="s">
        <v>6371</v>
      </c>
      <c r="D935" s="45" t="s">
        <v>4647</v>
      </c>
      <c r="E935" s="299">
        <v>43223</v>
      </c>
      <c r="F935" s="294" t="s">
        <v>7452</v>
      </c>
      <c r="G935" s="294" t="s">
        <v>114</v>
      </c>
      <c r="H935" s="300" t="s">
        <v>223</v>
      </c>
      <c r="I935" s="294"/>
      <c r="J935" s="294" t="s">
        <v>8664</v>
      </c>
      <c r="K935" s="294" t="s">
        <v>8665</v>
      </c>
      <c r="L935" s="295"/>
      <c r="M935" s="294" t="s">
        <v>4652</v>
      </c>
      <c r="N935" s="295" t="b">
        <f>IF(AND(G935:G937=DATOS!C$9,H935:H937=DATOS!B$4),ROW(G935:G937))</f>
        <v>0</v>
      </c>
      <c r="O935" s="296"/>
      <c r="P935" s="297"/>
      <c r="Q935" s="297"/>
      <c r="R935" s="297"/>
      <c r="S935" s="297"/>
      <c r="T935" s="297"/>
      <c r="U935" s="297"/>
      <c r="V935" s="297"/>
      <c r="W935" s="297"/>
      <c r="X935" s="297"/>
      <c r="Y935" s="297"/>
      <c r="Z935" s="297"/>
      <c r="AA935" s="297"/>
      <c r="AB935" s="297"/>
    </row>
    <row r="936" spans="1:28" ht="12.75">
      <c r="A936" s="298" t="s">
        <v>7971</v>
      </c>
      <c r="B936" s="294" t="s">
        <v>6838</v>
      </c>
      <c r="C936" s="45" t="s">
        <v>6322</v>
      </c>
      <c r="D936" s="45" t="s">
        <v>4798</v>
      </c>
      <c r="E936" s="299">
        <v>43224</v>
      </c>
      <c r="F936" s="294" t="s">
        <v>6176</v>
      </c>
      <c r="G936" s="294" t="s">
        <v>362</v>
      </c>
      <c r="H936" s="300" t="s">
        <v>223</v>
      </c>
      <c r="I936" s="294" t="s">
        <v>226</v>
      </c>
      <c r="J936" s="294" t="s">
        <v>6176</v>
      </c>
      <c r="K936" s="294" t="s">
        <v>8668</v>
      </c>
      <c r="L936" s="295"/>
      <c r="M936" s="294" t="s">
        <v>4841</v>
      </c>
      <c r="N936" s="295" t="b">
        <f>IF(AND(G936:G938=DATOS!C$9,H936:H938=DATOS!B$4),ROW(G936:G938))</f>
        <v>0</v>
      </c>
      <c r="O936" s="296"/>
      <c r="P936" s="297"/>
      <c r="Q936" s="297"/>
      <c r="R936" s="297"/>
      <c r="S936" s="297"/>
      <c r="T936" s="297"/>
      <c r="U936" s="297"/>
      <c r="V936" s="297"/>
      <c r="W936" s="297"/>
      <c r="X936" s="297"/>
      <c r="Y936" s="297"/>
      <c r="Z936" s="297"/>
      <c r="AA936" s="297"/>
      <c r="AB936" s="297"/>
    </row>
    <row r="937" spans="1:28" ht="12.75">
      <c r="A937" s="298" t="s">
        <v>8669</v>
      </c>
      <c r="B937" s="294" t="s">
        <v>8670</v>
      </c>
      <c r="C937" s="45" t="s">
        <v>6322</v>
      </c>
      <c r="D937" s="45" t="s">
        <v>4798</v>
      </c>
      <c r="E937" s="299">
        <v>43224</v>
      </c>
      <c r="F937" s="294" t="s">
        <v>6176</v>
      </c>
      <c r="G937" s="294" t="s">
        <v>362</v>
      </c>
      <c r="H937" s="300" t="s">
        <v>223</v>
      </c>
      <c r="I937" s="294" t="s">
        <v>226</v>
      </c>
      <c r="J937" s="294" t="s">
        <v>6176</v>
      </c>
      <c r="K937" s="294" t="s">
        <v>8668</v>
      </c>
      <c r="L937" s="295"/>
      <c r="M937" s="294" t="s">
        <v>4841</v>
      </c>
      <c r="N937" s="295" t="b">
        <f>IF(AND(G937:G939=DATOS!C$9,H937:H939=DATOS!B$4),ROW(G937:G939))</f>
        <v>0</v>
      </c>
      <c r="O937" s="296"/>
      <c r="P937" s="297"/>
      <c r="Q937" s="297"/>
      <c r="R937" s="297"/>
      <c r="S937" s="297"/>
      <c r="T937" s="297"/>
      <c r="U937" s="297"/>
      <c r="V937" s="297"/>
      <c r="W937" s="297"/>
      <c r="X937" s="297"/>
      <c r="Y937" s="297"/>
      <c r="Z937" s="297"/>
      <c r="AA937" s="297"/>
      <c r="AB937" s="297"/>
    </row>
    <row r="938" spans="1:28" ht="12.75">
      <c r="A938" s="298" t="s">
        <v>6269</v>
      </c>
      <c r="B938" s="294" t="s">
        <v>6270</v>
      </c>
      <c r="C938" s="45" t="s">
        <v>4767</v>
      </c>
      <c r="D938" s="45" t="s">
        <v>4647</v>
      </c>
      <c r="E938" s="299">
        <v>43224</v>
      </c>
      <c r="F938" s="294" t="s">
        <v>8675</v>
      </c>
      <c r="G938" s="294" t="s">
        <v>114</v>
      </c>
      <c r="H938" s="300" t="s">
        <v>223</v>
      </c>
      <c r="I938" s="294"/>
      <c r="J938" s="294" t="s">
        <v>8676</v>
      </c>
      <c r="K938" s="294" t="s">
        <v>8677</v>
      </c>
      <c r="L938" s="295"/>
      <c r="M938" s="294" t="s">
        <v>4652</v>
      </c>
      <c r="N938" s="295" t="b">
        <f>IF(AND(G938:G940=DATOS!C$9,H938:H940=DATOS!B$4),ROW(G938:G940))</f>
        <v>0</v>
      </c>
      <c r="O938" s="296"/>
      <c r="P938" s="297"/>
      <c r="Q938" s="297"/>
      <c r="R938" s="297"/>
      <c r="S938" s="297"/>
      <c r="T938" s="297"/>
      <c r="U938" s="297"/>
      <c r="V938" s="297"/>
      <c r="W938" s="297"/>
      <c r="X938" s="297"/>
      <c r="Y938" s="297"/>
      <c r="Z938" s="297"/>
      <c r="AA938" s="297"/>
      <c r="AB938" s="297"/>
    </row>
    <row r="939" spans="1:28" ht="12.75">
      <c r="A939" s="298" t="s">
        <v>8679</v>
      </c>
      <c r="B939" s="294" t="s">
        <v>8562</v>
      </c>
      <c r="C939" s="45" t="s">
        <v>942</v>
      </c>
      <c r="D939" s="45" t="s">
        <v>4798</v>
      </c>
      <c r="E939" s="299">
        <v>43224</v>
      </c>
      <c r="F939" s="294" t="s">
        <v>8681</v>
      </c>
      <c r="G939" s="294" t="s">
        <v>114</v>
      </c>
      <c r="H939" s="300" t="s">
        <v>223</v>
      </c>
      <c r="I939" s="294" t="s">
        <v>226</v>
      </c>
      <c r="J939" s="294" t="s">
        <v>8681</v>
      </c>
      <c r="K939" s="294" t="s">
        <v>8683</v>
      </c>
      <c r="L939" s="295"/>
      <c r="M939" s="294" t="s">
        <v>4841</v>
      </c>
      <c r="N939" s="295" t="b">
        <f>IF(AND(G939:G941=DATOS!C$9,H939:H941=DATOS!B$4),ROW(G939:G941))</f>
        <v>0</v>
      </c>
      <c r="O939" s="296"/>
      <c r="P939" s="297"/>
      <c r="Q939" s="297"/>
      <c r="R939" s="297"/>
      <c r="S939" s="297"/>
      <c r="T939" s="297"/>
      <c r="U939" s="297"/>
      <c r="V939" s="297"/>
      <c r="W939" s="297"/>
      <c r="X939" s="297"/>
      <c r="Y939" s="297"/>
      <c r="Z939" s="297"/>
      <c r="AA939" s="297"/>
      <c r="AB939" s="297"/>
    </row>
    <row r="940" spans="1:28" ht="12.75">
      <c r="A940" s="298" t="s">
        <v>5082</v>
      </c>
      <c r="B940" s="294" t="s">
        <v>5084</v>
      </c>
      <c r="C940" s="45" t="s">
        <v>5086</v>
      </c>
      <c r="D940" s="45" t="s">
        <v>4647</v>
      </c>
      <c r="E940" s="299">
        <v>43224</v>
      </c>
      <c r="F940" s="294" t="s">
        <v>8627</v>
      </c>
      <c r="G940" s="294" t="s">
        <v>114</v>
      </c>
      <c r="H940" s="300" t="s">
        <v>223</v>
      </c>
      <c r="I940" s="294"/>
      <c r="J940" s="294" t="s">
        <v>8684</v>
      </c>
      <c r="K940" s="294" t="s">
        <v>1580</v>
      </c>
      <c r="L940" s="295"/>
      <c r="M940" s="294" t="s">
        <v>4652</v>
      </c>
      <c r="N940" s="295" t="b">
        <f>IF(AND(G940:G942=DATOS!C$9,H940:H942=DATOS!B$4),ROW(G940:G942))</f>
        <v>0</v>
      </c>
      <c r="O940" s="296"/>
      <c r="P940" s="297"/>
      <c r="Q940" s="297"/>
      <c r="R940" s="297"/>
      <c r="S940" s="297"/>
      <c r="T940" s="297"/>
      <c r="U940" s="297"/>
      <c r="V940" s="297"/>
      <c r="W940" s="297"/>
      <c r="X940" s="297"/>
      <c r="Y940" s="297"/>
      <c r="Z940" s="297"/>
      <c r="AA940" s="297"/>
      <c r="AB940" s="297"/>
    </row>
    <row r="941" spans="1:28" ht="12.75">
      <c r="A941" s="298" t="s">
        <v>6577</v>
      </c>
      <c r="B941" s="294" t="s">
        <v>6578</v>
      </c>
      <c r="C941" s="45" t="s">
        <v>4491</v>
      </c>
      <c r="D941" s="45" t="s">
        <v>4798</v>
      </c>
      <c r="E941" s="299">
        <v>43224</v>
      </c>
      <c r="F941" s="294" t="s">
        <v>5526</v>
      </c>
      <c r="G941" s="294" t="s">
        <v>114</v>
      </c>
      <c r="H941" s="300" t="s">
        <v>223</v>
      </c>
      <c r="I941" s="294" t="s">
        <v>226</v>
      </c>
      <c r="J941" s="294" t="s">
        <v>8686</v>
      </c>
      <c r="K941" s="294" t="s">
        <v>8687</v>
      </c>
      <c r="L941" s="295"/>
      <c r="M941" s="294" t="s">
        <v>4841</v>
      </c>
      <c r="N941" s="295" t="b">
        <f>IF(AND(G941:G943=DATOS!C$9,H941:H943=DATOS!B$4),ROW(G941:G943))</f>
        <v>0</v>
      </c>
      <c r="O941" s="296"/>
      <c r="P941" s="297"/>
      <c r="Q941" s="297"/>
      <c r="R941" s="297"/>
      <c r="S941" s="297"/>
      <c r="T941" s="297"/>
      <c r="U941" s="297"/>
      <c r="V941" s="297"/>
      <c r="W941" s="297"/>
      <c r="X941" s="297"/>
      <c r="Y941" s="297"/>
      <c r="Z941" s="297"/>
      <c r="AA941" s="297"/>
      <c r="AB941" s="297"/>
    </row>
    <row r="942" spans="1:28" ht="12.75">
      <c r="A942" s="298" t="s">
        <v>5589</v>
      </c>
      <c r="B942" s="294" t="s">
        <v>5590</v>
      </c>
      <c r="C942" s="45" t="s">
        <v>5232</v>
      </c>
      <c r="D942" s="45" t="s">
        <v>4798</v>
      </c>
      <c r="E942" s="299">
        <v>43224</v>
      </c>
      <c r="F942" s="294" t="s">
        <v>1259</v>
      </c>
      <c r="G942" s="294" t="s">
        <v>362</v>
      </c>
      <c r="H942" s="300" t="s">
        <v>223</v>
      </c>
      <c r="I942" s="294" t="s">
        <v>226</v>
      </c>
      <c r="J942" s="294" t="s">
        <v>1259</v>
      </c>
      <c r="K942" s="294" t="s">
        <v>1259</v>
      </c>
      <c r="L942" s="295"/>
      <c r="M942" s="294" t="s">
        <v>4841</v>
      </c>
      <c r="N942" s="295" t="b">
        <f>IF(AND(G942:G944=DATOS!C$9,H942:H944=DATOS!B$4),ROW(G942:G944))</f>
        <v>0</v>
      </c>
      <c r="O942" s="296"/>
      <c r="P942" s="297"/>
      <c r="Q942" s="297"/>
      <c r="R942" s="297"/>
      <c r="S942" s="297"/>
      <c r="T942" s="297"/>
      <c r="U942" s="297"/>
      <c r="V942" s="297"/>
      <c r="W942" s="297"/>
      <c r="X942" s="297"/>
      <c r="Y942" s="297"/>
      <c r="Z942" s="297"/>
      <c r="AA942" s="297"/>
      <c r="AB942" s="297"/>
    </row>
    <row r="943" spans="1:28" ht="12.75">
      <c r="A943" s="298" t="s">
        <v>8690</v>
      </c>
      <c r="B943" s="294" t="s">
        <v>7067</v>
      </c>
      <c r="C943" s="45" t="s">
        <v>5086</v>
      </c>
      <c r="D943" s="45" t="s">
        <v>4647</v>
      </c>
      <c r="E943" s="299">
        <v>43224</v>
      </c>
      <c r="F943" s="294" t="s">
        <v>8692</v>
      </c>
      <c r="G943" s="294" t="s">
        <v>114</v>
      </c>
      <c r="H943" s="300" t="s">
        <v>223</v>
      </c>
      <c r="I943" s="294"/>
      <c r="J943" s="294" t="s">
        <v>6245</v>
      </c>
      <c r="K943" s="294" t="s">
        <v>8693</v>
      </c>
      <c r="L943" s="295"/>
      <c r="M943" s="294" t="s">
        <v>4652</v>
      </c>
      <c r="N943" s="295" t="b">
        <f>IF(AND(G943:G945=DATOS!C$9,H943:H945=DATOS!B$4),ROW(G943:G945))</f>
        <v>0</v>
      </c>
      <c r="O943" s="296"/>
      <c r="P943" s="297"/>
      <c r="Q943" s="297"/>
      <c r="R943" s="297"/>
      <c r="S943" s="297"/>
      <c r="T943" s="297"/>
      <c r="U943" s="297"/>
      <c r="V943" s="297"/>
      <c r="W943" s="297"/>
      <c r="X943" s="297"/>
      <c r="Y943" s="297"/>
      <c r="Z943" s="297"/>
      <c r="AA943" s="297"/>
      <c r="AB943" s="297"/>
    </row>
    <row r="944" spans="1:28" ht="12.75">
      <c r="A944" s="298" t="s">
        <v>8498</v>
      </c>
      <c r="B944" s="294" t="s">
        <v>5119</v>
      </c>
      <c r="C944" s="45" t="s">
        <v>263</v>
      </c>
      <c r="D944" s="45" t="s">
        <v>6964</v>
      </c>
      <c r="E944" s="299">
        <v>43224</v>
      </c>
      <c r="F944" s="294" t="s">
        <v>8694</v>
      </c>
      <c r="G944" s="294" t="s">
        <v>114</v>
      </c>
      <c r="H944" s="300" t="s">
        <v>118</v>
      </c>
      <c r="I944" s="294" t="s">
        <v>226</v>
      </c>
      <c r="J944" s="294" t="s">
        <v>8695</v>
      </c>
      <c r="K944" s="295"/>
      <c r="L944" s="295"/>
      <c r="M944" s="295"/>
      <c r="N944" s="295" t="b">
        <f>IF(AND(G944:G946=DATOS!C$9,H944:H946=DATOS!B$4),ROW(G944:G946))</f>
        <v>0</v>
      </c>
      <c r="O944" s="296"/>
      <c r="P944" s="297"/>
      <c r="Q944" s="297"/>
      <c r="R944" s="297"/>
      <c r="S944" s="297"/>
      <c r="T944" s="297"/>
      <c r="U944" s="297"/>
      <c r="V944" s="297"/>
      <c r="W944" s="297"/>
      <c r="X944" s="297"/>
      <c r="Y944" s="297"/>
      <c r="Z944" s="297"/>
      <c r="AA944" s="297"/>
      <c r="AB944" s="297"/>
    </row>
    <row r="945" spans="1:28" ht="12.75">
      <c r="A945" s="320" t="s">
        <v>5359</v>
      </c>
      <c r="B945" s="294" t="s">
        <v>4830</v>
      </c>
      <c r="C945" s="45" t="s">
        <v>360</v>
      </c>
      <c r="D945" s="45" t="s">
        <v>4647</v>
      </c>
      <c r="E945" s="299">
        <v>43225</v>
      </c>
      <c r="F945" s="294" t="s">
        <v>4710</v>
      </c>
      <c r="G945" s="294" t="s">
        <v>114</v>
      </c>
      <c r="H945" s="300" t="s">
        <v>223</v>
      </c>
      <c r="I945" s="294"/>
      <c r="J945" s="294" t="s">
        <v>8698</v>
      </c>
      <c r="K945" s="294" t="s">
        <v>8699</v>
      </c>
      <c r="L945" s="295"/>
      <c r="M945" s="295"/>
      <c r="N945" s="295" t="b">
        <f>IF(AND(G945:G947=DATOS!C$9,H945:H947=DATOS!B$4),ROW(G945:G947))</f>
        <v>0</v>
      </c>
      <c r="O945" s="296"/>
      <c r="P945" s="297"/>
      <c r="Q945" s="297"/>
      <c r="R945" s="297"/>
      <c r="S945" s="297"/>
      <c r="T945" s="297"/>
      <c r="U945" s="297"/>
      <c r="V945" s="297"/>
      <c r="W945" s="297"/>
      <c r="X945" s="297"/>
      <c r="Y945" s="297"/>
      <c r="Z945" s="297"/>
      <c r="AA945" s="297"/>
      <c r="AB945" s="297"/>
    </row>
    <row r="946" spans="1:28" ht="12.75">
      <c r="A946" s="298" t="s">
        <v>355</v>
      </c>
      <c r="B946" s="294" t="s">
        <v>8554</v>
      </c>
      <c r="C946" s="45" t="s">
        <v>360</v>
      </c>
      <c r="D946" s="45" t="s">
        <v>4647</v>
      </c>
      <c r="E946" s="299">
        <v>43225</v>
      </c>
      <c r="F946" s="294" t="s">
        <v>8701</v>
      </c>
      <c r="G946" s="294" t="s">
        <v>271</v>
      </c>
      <c r="H946" s="300" t="s">
        <v>223</v>
      </c>
      <c r="I946" s="294"/>
      <c r="J946" s="294" t="s">
        <v>8703</v>
      </c>
      <c r="K946" s="294" t="s">
        <v>8704</v>
      </c>
      <c r="L946" s="295"/>
      <c r="M946" s="294" t="s">
        <v>4652</v>
      </c>
      <c r="N946" s="295" t="b">
        <f>IF(AND(G946:G948=DATOS!C$9,H946:H948=DATOS!B$4),ROW(G946:G948))</f>
        <v>0</v>
      </c>
      <c r="O946" s="296"/>
      <c r="P946" s="297"/>
      <c r="Q946" s="297"/>
      <c r="R946" s="297"/>
      <c r="S946" s="297"/>
      <c r="T946" s="297"/>
      <c r="U946" s="297"/>
      <c r="V946" s="297"/>
      <c r="W946" s="297"/>
      <c r="X946" s="297"/>
      <c r="Y946" s="297"/>
      <c r="Z946" s="297"/>
      <c r="AA946" s="297"/>
      <c r="AB946" s="297"/>
    </row>
    <row r="947" spans="1:28" ht="12.75">
      <c r="A947" s="298" t="s">
        <v>8705</v>
      </c>
      <c r="B947" s="295"/>
      <c r="C947" s="45"/>
      <c r="D947" s="45" t="s">
        <v>4735</v>
      </c>
      <c r="E947" s="299">
        <v>43225</v>
      </c>
      <c r="F947" s="294" t="s">
        <v>481</v>
      </c>
      <c r="G947" s="294" t="s">
        <v>114</v>
      </c>
      <c r="H947" s="300" t="s">
        <v>118</v>
      </c>
      <c r="I947" s="294" t="s">
        <v>226</v>
      </c>
      <c r="J947" s="295"/>
      <c r="K947" s="294" t="s">
        <v>8706</v>
      </c>
      <c r="L947" s="295"/>
      <c r="M947" s="294" t="s">
        <v>4743</v>
      </c>
      <c r="N947" s="295" t="b">
        <f>IF(AND(G947:G949=DATOS!C$9,H947:H949=DATOS!B$4),ROW(G947:G949))</f>
        <v>0</v>
      </c>
      <c r="O947" s="296"/>
      <c r="P947" s="297"/>
      <c r="Q947" s="297"/>
      <c r="R947" s="297"/>
      <c r="S947" s="297"/>
      <c r="T947" s="297"/>
      <c r="U947" s="297"/>
      <c r="V947" s="297"/>
      <c r="W947" s="297"/>
      <c r="X947" s="297"/>
      <c r="Y947" s="297"/>
      <c r="Z947" s="297"/>
      <c r="AA947" s="297"/>
      <c r="AB947" s="297"/>
    </row>
    <row r="948" spans="1:28" ht="12.75">
      <c r="A948" s="298" t="s">
        <v>337</v>
      </c>
      <c r="B948" s="294" t="s">
        <v>339</v>
      </c>
      <c r="C948" s="45" t="s">
        <v>4661</v>
      </c>
      <c r="D948" s="45" t="s">
        <v>4647</v>
      </c>
      <c r="E948" s="299">
        <v>43225</v>
      </c>
      <c r="F948" s="294" t="s">
        <v>6845</v>
      </c>
      <c r="G948" s="294" t="s">
        <v>271</v>
      </c>
      <c r="H948" s="300" t="s">
        <v>223</v>
      </c>
      <c r="I948" s="294"/>
      <c r="J948" s="294" t="s">
        <v>8709</v>
      </c>
      <c r="K948" s="294" t="s">
        <v>8710</v>
      </c>
      <c r="L948" s="295"/>
      <c r="M948" s="294" t="s">
        <v>4652</v>
      </c>
      <c r="N948" s="295" t="b">
        <f>IF(AND(G948:G950=DATOS!C$9,H948:H950=DATOS!B$4),ROW(G948:G950))</f>
        <v>0</v>
      </c>
      <c r="O948" s="296"/>
      <c r="P948" s="297"/>
      <c r="Q948" s="297"/>
      <c r="R948" s="297"/>
      <c r="S948" s="297"/>
      <c r="T948" s="297"/>
      <c r="U948" s="297"/>
      <c r="V948" s="297"/>
      <c r="W948" s="297"/>
      <c r="X948" s="297"/>
      <c r="Y948" s="297"/>
      <c r="Z948" s="297"/>
      <c r="AA948" s="297"/>
      <c r="AB948" s="297"/>
    </row>
    <row r="949" spans="1:28" ht="12.75">
      <c r="A949" s="298" t="s">
        <v>5359</v>
      </c>
      <c r="B949" s="294" t="s">
        <v>4830</v>
      </c>
      <c r="C949" s="45" t="s">
        <v>360</v>
      </c>
      <c r="D949" s="45" t="s">
        <v>4798</v>
      </c>
      <c r="E949" s="299">
        <v>43227</v>
      </c>
      <c r="F949" s="294" t="s">
        <v>8653</v>
      </c>
      <c r="G949" s="294" t="s">
        <v>114</v>
      </c>
      <c r="H949" s="300" t="s">
        <v>223</v>
      </c>
      <c r="I949" s="294" t="s">
        <v>226</v>
      </c>
      <c r="J949" s="294" t="s">
        <v>8711</v>
      </c>
      <c r="K949" s="294" t="s">
        <v>8712</v>
      </c>
      <c r="L949" s="295"/>
      <c r="M949" s="294" t="s">
        <v>4841</v>
      </c>
      <c r="N949" s="295" t="b">
        <f>IF(AND(G949:G951=DATOS!C$9,H949:H951=DATOS!B$4),ROW(G949:G951))</f>
        <v>0</v>
      </c>
      <c r="O949" s="296"/>
      <c r="P949" s="297"/>
      <c r="Q949" s="297"/>
      <c r="R949" s="297"/>
      <c r="S949" s="297"/>
      <c r="T949" s="297"/>
      <c r="U949" s="297"/>
      <c r="V949" s="297"/>
      <c r="W949" s="297"/>
      <c r="X949" s="297"/>
      <c r="Y949" s="297"/>
      <c r="Z949" s="297"/>
      <c r="AA949" s="297"/>
      <c r="AB949" s="297"/>
    </row>
    <row r="950" spans="1:28" ht="12.75">
      <c r="A950" s="298" t="s">
        <v>6269</v>
      </c>
      <c r="B950" s="294" t="s">
        <v>6270</v>
      </c>
      <c r="C950" s="45" t="s">
        <v>4767</v>
      </c>
      <c r="D950" s="45" t="s">
        <v>4798</v>
      </c>
      <c r="E950" s="299">
        <v>43227</v>
      </c>
      <c r="F950" s="294" t="s">
        <v>8714</v>
      </c>
      <c r="G950" s="294" t="s">
        <v>271</v>
      </c>
      <c r="H950" s="300" t="s">
        <v>223</v>
      </c>
      <c r="I950" s="294" t="s">
        <v>226</v>
      </c>
      <c r="J950" s="294" t="s">
        <v>8715</v>
      </c>
      <c r="K950" s="294" t="s">
        <v>8716</v>
      </c>
      <c r="L950" s="295"/>
      <c r="M950" s="294" t="s">
        <v>4841</v>
      </c>
      <c r="N950" s="295" t="b">
        <f>IF(AND(G950:G952=DATOS!C$9,H950:H952=DATOS!B$4),ROW(G950:G952))</f>
        <v>0</v>
      </c>
      <c r="O950" s="296"/>
      <c r="P950" s="297"/>
      <c r="Q950" s="297"/>
      <c r="R950" s="297"/>
      <c r="S950" s="297"/>
      <c r="T950" s="297"/>
      <c r="U950" s="297"/>
      <c r="V950" s="297"/>
      <c r="W950" s="297"/>
      <c r="X950" s="297"/>
      <c r="Y950" s="297"/>
      <c r="Z950" s="297"/>
      <c r="AA950" s="297"/>
      <c r="AB950" s="297"/>
    </row>
    <row r="951" spans="1:28" ht="12.75">
      <c r="A951" s="298" t="s">
        <v>8648</v>
      </c>
      <c r="B951" s="294" t="s">
        <v>8649</v>
      </c>
      <c r="C951" s="45" t="s">
        <v>263</v>
      </c>
      <c r="D951" s="45" t="s">
        <v>4798</v>
      </c>
      <c r="E951" s="299">
        <v>43227</v>
      </c>
      <c r="F951" s="294" t="s">
        <v>8717</v>
      </c>
      <c r="G951" s="294" t="s">
        <v>271</v>
      </c>
      <c r="H951" s="300" t="s">
        <v>223</v>
      </c>
      <c r="I951" s="294" t="s">
        <v>226</v>
      </c>
      <c r="J951" s="294" t="s">
        <v>8718</v>
      </c>
      <c r="K951" s="294" t="s">
        <v>8719</v>
      </c>
      <c r="L951" s="295"/>
      <c r="M951" s="294" t="s">
        <v>4841</v>
      </c>
      <c r="N951" s="295" t="b">
        <f>IF(AND(G951:G953=DATOS!C$9,H951:H953=DATOS!B$4),ROW(G951:G953))</f>
        <v>0</v>
      </c>
      <c r="O951" s="296"/>
      <c r="P951" s="297"/>
      <c r="Q951" s="297"/>
      <c r="R951" s="297"/>
      <c r="S951" s="297"/>
      <c r="T951" s="297"/>
      <c r="U951" s="297"/>
      <c r="V951" s="297"/>
      <c r="W951" s="297"/>
      <c r="X951" s="297"/>
      <c r="Y951" s="297"/>
      <c r="Z951" s="297"/>
      <c r="AA951" s="297"/>
      <c r="AB951" s="297"/>
    </row>
    <row r="952" spans="1:28" ht="12.75">
      <c r="A952" s="298" t="s">
        <v>5695</v>
      </c>
      <c r="B952" s="294" t="s">
        <v>8721</v>
      </c>
      <c r="C952" s="45" t="s">
        <v>4784</v>
      </c>
      <c r="D952" s="45" t="s">
        <v>4798</v>
      </c>
      <c r="E952" s="299">
        <v>43227</v>
      </c>
      <c r="F952" s="294" t="s">
        <v>8463</v>
      </c>
      <c r="G952" s="294" t="s">
        <v>222</v>
      </c>
      <c r="H952" s="300" t="s">
        <v>223</v>
      </c>
      <c r="I952" s="294" t="s">
        <v>226</v>
      </c>
      <c r="J952" s="294" t="s">
        <v>8722</v>
      </c>
      <c r="K952" s="294" t="s">
        <v>8723</v>
      </c>
      <c r="L952" s="295"/>
      <c r="M952" s="294" t="s">
        <v>4841</v>
      </c>
      <c r="N952" s="295" t="b">
        <f>IF(AND(G952:G954=DATOS!C$9,H952:H954=DATOS!B$4),ROW(G952:G954))</f>
        <v>0</v>
      </c>
      <c r="O952" s="296"/>
      <c r="P952" s="297"/>
      <c r="Q952" s="297"/>
      <c r="R952" s="297"/>
      <c r="S952" s="297"/>
      <c r="T952" s="297"/>
      <c r="U952" s="297"/>
      <c r="V952" s="297"/>
      <c r="W952" s="297"/>
      <c r="X952" s="297"/>
      <c r="Y952" s="297"/>
      <c r="Z952" s="297"/>
      <c r="AA952" s="297"/>
      <c r="AB952" s="297"/>
    </row>
    <row r="953" spans="1:28" ht="12.75">
      <c r="A953" s="298" t="s">
        <v>8725</v>
      </c>
      <c r="B953" s="294" t="s">
        <v>5068</v>
      </c>
      <c r="C953" s="45" t="s">
        <v>4655</v>
      </c>
      <c r="D953" s="45" t="s">
        <v>4798</v>
      </c>
      <c r="E953" s="299">
        <v>43227</v>
      </c>
      <c r="F953" s="294" t="s">
        <v>8727</v>
      </c>
      <c r="G953" s="294" t="s">
        <v>271</v>
      </c>
      <c r="H953" s="300" t="s">
        <v>223</v>
      </c>
      <c r="I953" s="294" t="s">
        <v>226</v>
      </c>
      <c r="J953" s="294" t="s">
        <v>8729</v>
      </c>
      <c r="K953" s="294" t="s">
        <v>8730</v>
      </c>
      <c r="L953" s="295"/>
      <c r="M953" s="294" t="s">
        <v>4841</v>
      </c>
      <c r="N953" s="295" t="b">
        <f>IF(AND(G953:G955=DATOS!C$9,H953:H955=DATOS!B$4),ROW(G953:G955))</f>
        <v>0</v>
      </c>
      <c r="O953" s="296"/>
      <c r="P953" s="297"/>
      <c r="Q953" s="297"/>
      <c r="R953" s="297"/>
      <c r="S953" s="297"/>
      <c r="T953" s="297"/>
      <c r="U953" s="297"/>
      <c r="V953" s="297"/>
      <c r="W953" s="297"/>
      <c r="X953" s="297"/>
      <c r="Y953" s="297"/>
      <c r="Z953" s="297"/>
      <c r="AA953" s="297"/>
      <c r="AB953" s="297"/>
    </row>
    <row r="954" spans="1:28" ht="12.75">
      <c r="A954" s="298" t="s">
        <v>7579</v>
      </c>
      <c r="B954" s="294" t="s">
        <v>7580</v>
      </c>
      <c r="C954" s="45" t="s">
        <v>5771</v>
      </c>
      <c r="D954" s="45" t="s">
        <v>4798</v>
      </c>
      <c r="E954" s="299">
        <v>43227</v>
      </c>
      <c r="F954" s="294" t="s">
        <v>8732</v>
      </c>
      <c r="G954" s="294" t="s">
        <v>114</v>
      </c>
      <c r="H954" s="300" t="s">
        <v>223</v>
      </c>
      <c r="I954" s="294" t="s">
        <v>226</v>
      </c>
      <c r="J954" s="294" t="s">
        <v>8734</v>
      </c>
      <c r="K954" s="294" t="s">
        <v>8735</v>
      </c>
      <c r="L954" s="295"/>
      <c r="M954" s="295"/>
      <c r="N954" s="295" t="b">
        <f>IF(AND(G954:G956=DATOS!C$9,H954:H956=DATOS!B$4),ROW(G954:G956))</f>
        <v>0</v>
      </c>
      <c r="O954" s="296"/>
      <c r="P954" s="297"/>
      <c r="Q954" s="297"/>
      <c r="R954" s="297"/>
      <c r="S954" s="297"/>
      <c r="T954" s="297"/>
      <c r="U954" s="297"/>
      <c r="V954" s="297"/>
      <c r="W954" s="297"/>
      <c r="X954" s="297"/>
      <c r="Y954" s="297"/>
      <c r="Z954" s="297"/>
      <c r="AA954" s="297"/>
      <c r="AB954" s="297"/>
    </row>
    <row r="955" spans="1:28" ht="12.75">
      <c r="A955" s="298" t="s">
        <v>8739</v>
      </c>
      <c r="B955" s="294" t="s">
        <v>8740</v>
      </c>
      <c r="C955" s="45" t="s">
        <v>942</v>
      </c>
      <c r="D955" s="45" t="s">
        <v>4798</v>
      </c>
      <c r="E955" s="299">
        <v>43227</v>
      </c>
      <c r="F955" s="294" t="s">
        <v>4768</v>
      </c>
      <c r="G955" s="294" t="s">
        <v>271</v>
      </c>
      <c r="H955" s="300" t="s">
        <v>223</v>
      </c>
      <c r="I955" s="294" t="s">
        <v>226</v>
      </c>
      <c r="J955" s="294" t="s">
        <v>8741</v>
      </c>
      <c r="K955" s="294" t="s">
        <v>8742</v>
      </c>
      <c r="L955" s="295"/>
      <c r="M955" s="294" t="s">
        <v>4841</v>
      </c>
      <c r="N955" s="295" t="b">
        <f>IF(AND(G955:G957=DATOS!C$9,H955:H957=DATOS!B$4),ROW(G955:G957))</f>
        <v>0</v>
      </c>
      <c r="O955" s="296"/>
      <c r="P955" s="297"/>
      <c r="Q955" s="297"/>
      <c r="R955" s="297"/>
      <c r="S955" s="297"/>
      <c r="T955" s="297"/>
      <c r="U955" s="297"/>
      <c r="V955" s="297"/>
      <c r="W955" s="297"/>
      <c r="X955" s="297"/>
      <c r="Y955" s="297"/>
      <c r="Z955" s="297"/>
      <c r="AA955" s="297"/>
      <c r="AB955" s="297"/>
    </row>
    <row r="956" spans="1:28" ht="12.75">
      <c r="A956" s="298" t="s">
        <v>8669</v>
      </c>
      <c r="B956" s="294" t="s">
        <v>8670</v>
      </c>
      <c r="C956" s="45" t="s">
        <v>6322</v>
      </c>
      <c r="D956" s="45" t="s">
        <v>4798</v>
      </c>
      <c r="E956" s="299">
        <v>43227</v>
      </c>
      <c r="F956" s="294" t="s">
        <v>1259</v>
      </c>
      <c r="G956" s="294" t="s">
        <v>362</v>
      </c>
      <c r="H956" s="300" t="s">
        <v>223</v>
      </c>
      <c r="I956" s="294" t="s">
        <v>226</v>
      </c>
      <c r="J956" s="294" t="s">
        <v>8744</v>
      </c>
      <c r="K956" s="295"/>
      <c r="L956" s="295"/>
      <c r="M956" s="294" t="s">
        <v>4841</v>
      </c>
      <c r="N956" s="295" t="b">
        <f>IF(AND(G956:G958=DATOS!C$9,H956:H958=DATOS!B$4),ROW(G956:G958))</f>
        <v>0</v>
      </c>
      <c r="O956" s="296"/>
      <c r="P956" s="297"/>
      <c r="Q956" s="297"/>
      <c r="R956" s="297"/>
      <c r="S956" s="297"/>
      <c r="T956" s="297"/>
      <c r="U956" s="297"/>
      <c r="V956" s="297"/>
      <c r="W956" s="297"/>
      <c r="X956" s="297"/>
      <c r="Y956" s="297"/>
      <c r="Z956" s="297"/>
      <c r="AA956" s="297"/>
      <c r="AB956" s="297"/>
    </row>
    <row r="957" spans="1:28" ht="12.75">
      <c r="A957" s="298" t="s">
        <v>8745</v>
      </c>
      <c r="B957" s="294" t="s">
        <v>4783</v>
      </c>
      <c r="C957" s="45" t="s">
        <v>4784</v>
      </c>
      <c r="D957" s="45" t="s">
        <v>4798</v>
      </c>
      <c r="E957" s="299">
        <v>43227</v>
      </c>
      <c r="F957" s="294" t="s">
        <v>1259</v>
      </c>
      <c r="G957" s="294" t="s">
        <v>362</v>
      </c>
      <c r="H957" s="300" t="s">
        <v>223</v>
      </c>
      <c r="I957" s="294" t="s">
        <v>226</v>
      </c>
      <c r="J957" s="294" t="s">
        <v>8744</v>
      </c>
      <c r="K957" s="294" t="s">
        <v>8746</v>
      </c>
      <c r="L957" s="295"/>
      <c r="M957" s="294" t="s">
        <v>4841</v>
      </c>
      <c r="N957" s="295" t="b">
        <f>IF(AND(G957:G959=DATOS!C$9,H957:H959=DATOS!B$4),ROW(G957:G959))</f>
        <v>0</v>
      </c>
      <c r="O957" s="296"/>
      <c r="P957" s="297"/>
      <c r="Q957" s="297"/>
      <c r="R957" s="297"/>
      <c r="S957" s="297"/>
      <c r="T957" s="297"/>
      <c r="U957" s="297"/>
      <c r="V957" s="297"/>
      <c r="W957" s="297"/>
      <c r="X957" s="297"/>
      <c r="Y957" s="297"/>
      <c r="Z957" s="297"/>
      <c r="AA957" s="297"/>
      <c r="AB957" s="297"/>
    </row>
    <row r="958" spans="1:28" ht="12.75">
      <c r="A958" s="298" t="s">
        <v>7971</v>
      </c>
      <c r="B958" s="294" t="s">
        <v>6838</v>
      </c>
      <c r="C958" s="45" t="s">
        <v>6322</v>
      </c>
      <c r="D958" s="45" t="s">
        <v>4798</v>
      </c>
      <c r="E958" s="299">
        <v>43227</v>
      </c>
      <c r="F958" s="294" t="s">
        <v>1259</v>
      </c>
      <c r="G958" s="294" t="s">
        <v>362</v>
      </c>
      <c r="H958" s="300" t="s">
        <v>223</v>
      </c>
      <c r="I958" s="294" t="s">
        <v>226</v>
      </c>
      <c r="J958" s="294" t="s">
        <v>8744</v>
      </c>
      <c r="K958" s="294" t="s">
        <v>8746</v>
      </c>
      <c r="L958" s="295"/>
      <c r="M958" s="294" t="s">
        <v>4841</v>
      </c>
      <c r="N958" s="295" t="b">
        <f>IF(AND(G958:G960=DATOS!C$9,H958:H960=DATOS!B$4),ROW(G958:G960))</f>
        <v>0</v>
      </c>
      <c r="O958" s="296"/>
      <c r="P958" s="297"/>
      <c r="Q958" s="297"/>
      <c r="R958" s="297"/>
      <c r="S958" s="297"/>
      <c r="T958" s="297"/>
      <c r="U958" s="297"/>
      <c r="V958" s="297"/>
      <c r="W958" s="297"/>
      <c r="X958" s="297"/>
      <c r="Y958" s="297"/>
      <c r="Z958" s="297"/>
      <c r="AA958" s="297"/>
      <c r="AB958" s="297"/>
    </row>
    <row r="959" spans="1:28" ht="12.75">
      <c r="A959" s="298" t="s">
        <v>7331</v>
      </c>
      <c r="B959" s="294" t="s">
        <v>5261</v>
      </c>
      <c r="C959" s="45" t="s">
        <v>263</v>
      </c>
      <c r="D959" s="45" t="s">
        <v>4647</v>
      </c>
      <c r="E959" s="299">
        <v>43228</v>
      </c>
      <c r="F959" s="294" t="s">
        <v>7351</v>
      </c>
      <c r="G959" s="294" t="s">
        <v>114</v>
      </c>
      <c r="H959" s="300" t="s">
        <v>223</v>
      </c>
      <c r="I959" s="294"/>
      <c r="J959" s="294" t="s">
        <v>7427</v>
      </c>
      <c r="K959" s="294" t="s">
        <v>8750</v>
      </c>
      <c r="L959" s="295"/>
      <c r="M959" s="294" t="s">
        <v>4652</v>
      </c>
      <c r="N959" s="295" t="b">
        <f>IF(AND(G959:G961=DATOS!C$9,H959:H961=DATOS!B$4),ROW(G959:G961))</f>
        <v>0</v>
      </c>
      <c r="O959" s="296"/>
      <c r="P959" s="297"/>
      <c r="Q959" s="297"/>
      <c r="R959" s="297"/>
      <c r="S959" s="297"/>
      <c r="T959" s="297"/>
      <c r="U959" s="297"/>
      <c r="V959" s="297"/>
      <c r="W959" s="297"/>
      <c r="X959" s="297"/>
      <c r="Y959" s="297"/>
      <c r="Z959" s="297"/>
      <c r="AA959" s="297"/>
      <c r="AB959" s="297"/>
    </row>
    <row r="960" spans="1:28" ht="12.75">
      <c r="A960" s="298" t="s">
        <v>8751</v>
      </c>
      <c r="B960" s="294" t="s">
        <v>4875</v>
      </c>
      <c r="C960" s="45" t="s">
        <v>216</v>
      </c>
      <c r="D960" s="45" t="s">
        <v>4647</v>
      </c>
      <c r="E960" s="299">
        <v>43228</v>
      </c>
      <c r="F960" s="294" t="s">
        <v>4930</v>
      </c>
      <c r="G960" s="294" t="s">
        <v>114</v>
      </c>
      <c r="H960" s="300" t="s">
        <v>223</v>
      </c>
      <c r="I960" s="294"/>
      <c r="J960" s="294" t="s">
        <v>8752</v>
      </c>
      <c r="K960" s="294" t="s">
        <v>8753</v>
      </c>
      <c r="L960" s="295"/>
      <c r="M960" s="294" t="s">
        <v>4652</v>
      </c>
      <c r="N960" s="295" t="b">
        <f>IF(AND(G960:G962=DATOS!C$9,H960:H962=DATOS!B$4),ROW(G960:G962))</f>
        <v>0</v>
      </c>
      <c r="O960" s="296"/>
      <c r="P960" s="297"/>
      <c r="Q960" s="297"/>
      <c r="R960" s="297"/>
      <c r="S960" s="297"/>
      <c r="T960" s="297"/>
      <c r="U960" s="297"/>
      <c r="V960" s="297"/>
      <c r="W960" s="297"/>
      <c r="X960" s="297"/>
      <c r="Y960" s="297"/>
      <c r="Z960" s="297"/>
      <c r="AA960" s="297"/>
      <c r="AB960" s="297"/>
    </row>
    <row r="961" spans="1:28" ht="12.75">
      <c r="A961" s="298" t="s">
        <v>8755</v>
      </c>
      <c r="B961" s="294" t="s">
        <v>5044</v>
      </c>
      <c r="C961" s="45" t="s">
        <v>380</v>
      </c>
      <c r="D961" s="45" t="s">
        <v>4798</v>
      </c>
      <c r="E961" s="299">
        <v>43228</v>
      </c>
      <c r="F961" s="294" t="s">
        <v>6543</v>
      </c>
      <c r="G961" s="294" t="s">
        <v>222</v>
      </c>
      <c r="H961" s="300" t="s">
        <v>223</v>
      </c>
      <c r="I961" s="294" t="s">
        <v>226</v>
      </c>
      <c r="J961" s="295"/>
      <c r="K961" s="295"/>
      <c r="L961" s="295"/>
      <c r="M961" s="294" t="s">
        <v>4652</v>
      </c>
      <c r="N961" s="295" t="b">
        <f>IF(AND(G961:G963=DATOS!C$9,H961:H963=DATOS!B$4),ROW(G961:G963))</f>
        <v>0</v>
      </c>
      <c r="O961" s="296"/>
      <c r="P961" s="297"/>
      <c r="Q961" s="297"/>
      <c r="R961" s="297"/>
      <c r="S961" s="297"/>
      <c r="T961" s="297"/>
      <c r="U961" s="297"/>
      <c r="V961" s="297"/>
      <c r="W961" s="297"/>
      <c r="X961" s="297"/>
      <c r="Y961" s="297"/>
      <c r="Z961" s="297"/>
      <c r="AA961" s="297"/>
      <c r="AB961" s="297"/>
    </row>
    <row r="962" spans="1:28" ht="12.75">
      <c r="A962" s="298" t="s">
        <v>8755</v>
      </c>
      <c r="B962" s="294" t="s">
        <v>5044</v>
      </c>
      <c r="C962" s="45" t="s">
        <v>380</v>
      </c>
      <c r="D962" s="45" t="s">
        <v>4647</v>
      </c>
      <c r="E962" s="299">
        <v>43228</v>
      </c>
      <c r="F962" s="294" t="s">
        <v>8756</v>
      </c>
      <c r="G962" s="294" t="s">
        <v>222</v>
      </c>
      <c r="H962" s="300" t="s">
        <v>223</v>
      </c>
      <c r="I962" s="294"/>
      <c r="J962" s="294" t="s">
        <v>5802</v>
      </c>
      <c r="K962" s="294" t="s">
        <v>8758</v>
      </c>
      <c r="L962" s="295"/>
      <c r="M962" s="294" t="s">
        <v>4652</v>
      </c>
      <c r="N962" s="295" t="b">
        <f>IF(AND(G962:G964=DATOS!C$9,H962:H964=DATOS!B$4),ROW(G962:G964))</f>
        <v>0</v>
      </c>
      <c r="O962" s="296"/>
      <c r="P962" s="297"/>
      <c r="Q962" s="297"/>
      <c r="R962" s="297"/>
      <c r="S962" s="297"/>
      <c r="T962" s="297"/>
      <c r="U962" s="297"/>
      <c r="V962" s="297"/>
      <c r="W962" s="297"/>
      <c r="X962" s="297"/>
      <c r="Y962" s="297"/>
      <c r="Z962" s="297"/>
      <c r="AA962" s="297"/>
      <c r="AB962" s="297"/>
    </row>
    <row r="963" spans="1:28" ht="12.75">
      <c r="A963" s="298" t="s">
        <v>8760</v>
      </c>
      <c r="B963" s="294" t="s">
        <v>8761</v>
      </c>
      <c r="C963" s="45" t="s">
        <v>263</v>
      </c>
      <c r="D963" s="45" t="s">
        <v>4647</v>
      </c>
      <c r="E963" s="299">
        <v>43229</v>
      </c>
      <c r="F963" s="294" t="s">
        <v>8017</v>
      </c>
      <c r="G963" s="294" t="s">
        <v>114</v>
      </c>
      <c r="H963" s="300" t="s">
        <v>223</v>
      </c>
      <c r="I963" s="294"/>
      <c r="J963" s="294" t="s">
        <v>8762</v>
      </c>
      <c r="K963" s="294" t="s">
        <v>8155</v>
      </c>
      <c r="L963" s="295"/>
      <c r="M963" s="294" t="s">
        <v>4652</v>
      </c>
      <c r="N963" s="295" t="b">
        <f>IF(AND(G963:G965=DATOS!C$9,H963:H965=DATOS!B$4),ROW(G963:G965))</f>
        <v>0</v>
      </c>
      <c r="O963" s="296"/>
      <c r="P963" s="297"/>
      <c r="Q963" s="297"/>
      <c r="R963" s="297"/>
      <c r="S963" s="297"/>
      <c r="T963" s="297"/>
      <c r="U963" s="297"/>
      <c r="V963" s="297"/>
      <c r="W963" s="297"/>
      <c r="X963" s="297"/>
      <c r="Y963" s="297"/>
      <c r="Z963" s="297"/>
      <c r="AA963" s="297"/>
      <c r="AB963" s="297"/>
    </row>
    <row r="964" spans="1:28" ht="12.75">
      <c r="A964" s="298" t="s">
        <v>8182</v>
      </c>
      <c r="B964" s="294" t="s">
        <v>8183</v>
      </c>
      <c r="C964" s="45" t="s">
        <v>263</v>
      </c>
      <c r="D964" s="45" t="s">
        <v>4798</v>
      </c>
      <c r="E964" s="299">
        <v>43229</v>
      </c>
      <c r="F964" s="294" t="s">
        <v>4768</v>
      </c>
      <c r="G964" s="294" t="s">
        <v>271</v>
      </c>
      <c r="H964" s="300" t="s">
        <v>118</v>
      </c>
      <c r="I964" s="294" t="s">
        <v>226</v>
      </c>
      <c r="J964" s="294" t="s">
        <v>8765</v>
      </c>
      <c r="K964" s="295"/>
      <c r="L964" s="295"/>
      <c r="M964" s="294" t="s">
        <v>4841</v>
      </c>
      <c r="N964" s="295" t="b">
        <f>IF(AND(G964:G966=DATOS!C$9,H964:H966=DATOS!B$4),ROW(G964:G966))</f>
        <v>0</v>
      </c>
      <c r="O964" s="296"/>
      <c r="P964" s="297"/>
      <c r="Q964" s="297"/>
      <c r="R964" s="297"/>
      <c r="S964" s="297"/>
      <c r="T964" s="297"/>
      <c r="U964" s="297"/>
      <c r="V964" s="297"/>
      <c r="W964" s="297"/>
      <c r="X964" s="297"/>
      <c r="Y964" s="297"/>
      <c r="Z964" s="297"/>
      <c r="AA964" s="297"/>
      <c r="AB964" s="297"/>
    </row>
    <row r="965" spans="1:28" ht="12.75">
      <c r="A965" s="298" t="s">
        <v>8767</v>
      </c>
      <c r="B965" s="294" t="s">
        <v>8768</v>
      </c>
      <c r="C965" s="45" t="s">
        <v>5771</v>
      </c>
      <c r="D965" s="45" t="s">
        <v>4647</v>
      </c>
      <c r="E965" s="299">
        <v>43229</v>
      </c>
      <c r="F965" s="294" t="s">
        <v>8769</v>
      </c>
      <c r="G965" s="294" t="s">
        <v>271</v>
      </c>
      <c r="H965" s="300" t="s">
        <v>118</v>
      </c>
      <c r="I965" s="294"/>
      <c r="J965" s="294" t="s">
        <v>8770</v>
      </c>
      <c r="K965" s="294" t="s">
        <v>8771</v>
      </c>
      <c r="L965" s="295"/>
      <c r="M965" s="295"/>
      <c r="N965" s="295" t="b">
        <f>IF(AND(G965:G967=DATOS!C$9,H965:H967=DATOS!B$4),ROW(G965:G967))</f>
        <v>0</v>
      </c>
      <c r="O965" s="296"/>
      <c r="P965" s="297"/>
      <c r="Q965" s="297"/>
      <c r="R965" s="297"/>
      <c r="S965" s="297"/>
      <c r="T965" s="297"/>
      <c r="U965" s="297"/>
      <c r="V965" s="297"/>
      <c r="W965" s="297"/>
      <c r="X965" s="297"/>
      <c r="Y965" s="297"/>
      <c r="Z965" s="297"/>
      <c r="AA965" s="297"/>
      <c r="AB965" s="297"/>
    </row>
    <row r="966" spans="1:28" ht="12.75">
      <c r="A966" s="298" t="s">
        <v>6698</v>
      </c>
      <c r="B966" s="294" t="s">
        <v>7755</v>
      </c>
      <c r="C966" s="45" t="s">
        <v>4784</v>
      </c>
      <c r="D966" s="45" t="s">
        <v>4647</v>
      </c>
      <c r="E966" s="299">
        <v>43229</v>
      </c>
      <c r="F966" s="294" t="s">
        <v>8772</v>
      </c>
      <c r="G966" s="294" t="s">
        <v>114</v>
      </c>
      <c r="H966" s="300" t="s">
        <v>223</v>
      </c>
      <c r="I966" s="294"/>
      <c r="J966" s="294" t="s">
        <v>8773</v>
      </c>
      <c r="K966" s="294" t="s">
        <v>8775</v>
      </c>
      <c r="L966" s="295"/>
      <c r="M966" s="294" t="s">
        <v>4652</v>
      </c>
      <c r="N966" s="295" t="b">
        <f>IF(AND(G966:G968=DATOS!C$9,H966:H968=DATOS!B$4),ROW(G966:G968))</f>
        <v>0</v>
      </c>
      <c r="O966" s="296"/>
      <c r="P966" s="297"/>
      <c r="Q966" s="297"/>
      <c r="R966" s="297"/>
      <c r="S966" s="297"/>
      <c r="T966" s="297"/>
      <c r="U966" s="297"/>
      <c r="V966" s="297"/>
      <c r="W966" s="297"/>
      <c r="X966" s="297"/>
      <c r="Y966" s="297"/>
      <c r="Z966" s="297"/>
      <c r="AA966" s="297"/>
      <c r="AB966" s="297"/>
    </row>
    <row r="967" spans="1:28" ht="12.75">
      <c r="A967" s="298" t="s">
        <v>4782</v>
      </c>
      <c r="B967" s="294" t="s">
        <v>4783</v>
      </c>
      <c r="C967" s="45" t="s">
        <v>4784</v>
      </c>
      <c r="D967" s="45" t="s">
        <v>4647</v>
      </c>
      <c r="E967" s="299">
        <v>43229</v>
      </c>
      <c r="F967" s="294" t="s">
        <v>8777</v>
      </c>
      <c r="G967" s="294" t="s">
        <v>271</v>
      </c>
      <c r="H967" s="300" t="s">
        <v>223</v>
      </c>
      <c r="I967" s="294"/>
      <c r="J967" s="294" t="s">
        <v>3902</v>
      </c>
      <c r="K967" s="294" t="s">
        <v>3902</v>
      </c>
      <c r="L967" s="295"/>
      <c r="M967" s="295"/>
      <c r="N967" s="295" t="b">
        <f>IF(AND(G967:G969=DATOS!C$9,H967:H969=DATOS!B$4),ROW(G967:G969))</f>
        <v>0</v>
      </c>
      <c r="O967" s="296"/>
      <c r="P967" s="297"/>
      <c r="Q967" s="297"/>
      <c r="R967" s="297"/>
      <c r="S967" s="297"/>
      <c r="T967" s="297"/>
      <c r="U967" s="297"/>
      <c r="V967" s="297"/>
      <c r="W967" s="297"/>
      <c r="X967" s="297"/>
      <c r="Y967" s="297"/>
      <c r="Z967" s="297"/>
      <c r="AA967" s="297"/>
      <c r="AB967" s="297"/>
    </row>
    <row r="968" spans="1:28" ht="12.75">
      <c r="A968" s="298" t="s">
        <v>8779</v>
      </c>
      <c r="B968" s="294" t="s">
        <v>6961</v>
      </c>
      <c r="C968" s="45" t="s">
        <v>216</v>
      </c>
      <c r="D968" s="45" t="s">
        <v>4647</v>
      </c>
      <c r="E968" s="299">
        <v>43230</v>
      </c>
      <c r="F968" s="294" t="s">
        <v>8780</v>
      </c>
      <c r="G968" s="294" t="s">
        <v>114</v>
      </c>
      <c r="H968" s="300" t="s">
        <v>223</v>
      </c>
      <c r="I968" s="294"/>
      <c r="J968" s="294" t="s">
        <v>8781</v>
      </c>
      <c r="K968" s="294" t="s">
        <v>8782</v>
      </c>
      <c r="L968" s="295"/>
      <c r="M968" s="294" t="s">
        <v>4652</v>
      </c>
      <c r="N968" s="295" t="b">
        <f>IF(AND(G968:G970=DATOS!C$9,H968:H970=DATOS!B$4),ROW(G968:G970))</f>
        <v>0</v>
      </c>
      <c r="O968" s="296"/>
      <c r="P968" s="297"/>
      <c r="Q968" s="297"/>
      <c r="R968" s="297"/>
      <c r="S968" s="297"/>
      <c r="T968" s="297"/>
      <c r="U968" s="297"/>
      <c r="V968" s="297"/>
      <c r="W968" s="297"/>
      <c r="X968" s="297"/>
      <c r="Y968" s="297"/>
      <c r="Z968" s="297"/>
      <c r="AA968" s="297"/>
      <c r="AB968" s="297"/>
    </row>
    <row r="969" spans="1:28" ht="12.75">
      <c r="A969" s="320" t="s">
        <v>8784</v>
      </c>
      <c r="B969" s="294" t="s">
        <v>7701</v>
      </c>
      <c r="C969" s="45" t="s">
        <v>4761</v>
      </c>
      <c r="D969" s="45" t="s">
        <v>4647</v>
      </c>
      <c r="E969" s="299">
        <v>43230</v>
      </c>
      <c r="F969" s="294" t="s">
        <v>428</v>
      </c>
      <c r="G969" s="294" t="s">
        <v>114</v>
      </c>
      <c r="H969" s="300" t="s">
        <v>223</v>
      </c>
      <c r="I969" s="294"/>
      <c r="J969" s="294" t="s">
        <v>428</v>
      </c>
      <c r="K969" s="294" t="s">
        <v>428</v>
      </c>
      <c r="L969" s="295"/>
      <c r="M969" s="294" t="s">
        <v>4652</v>
      </c>
      <c r="N969" s="295" t="b">
        <f>IF(AND(G969:G971=DATOS!C$9,H969:H971=DATOS!B$4),ROW(G969:G971))</f>
        <v>0</v>
      </c>
      <c r="O969" s="296"/>
      <c r="P969" s="297"/>
      <c r="Q969" s="297"/>
      <c r="R969" s="297"/>
      <c r="S969" s="297"/>
      <c r="T969" s="297"/>
      <c r="U969" s="297"/>
      <c r="V969" s="297"/>
      <c r="W969" s="297"/>
      <c r="X969" s="297"/>
      <c r="Y969" s="297"/>
      <c r="Z969" s="297"/>
      <c r="AA969" s="297"/>
      <c r="AB969" s="297"/>
    </row>
    <row r="970" spans="1:28" ht="12.75">
      <c r="A970" s="298" t="s">
        <v>7579</v>
      </c>
      <c r="B970" s="294" t="s">
        <v>7580</v>
      </c>
      <c r="C970" s="45" t="s">
        <v>5771</v>
      </c>
      <c r="D970" s="45" t="s">
        <v>4647</v>
      </c>
      <c r="E970" s="299">
        <v>43230</v>
      </c>
      <c r="F970" s="294" t="s">
        <v>8786</v>
      </c>
      <c r="G970" s="294" t="s">
        <v>114</v>
      </c>
      <c r="H970" s="300" t="s">
        <v>223</v>
      </c>
      <c r="I970" s="294"/>
      <c r="J970" s="294" t="s">
        <v>8787</v>
      </c>
      <c r="K970" s="294" t="s">
        <v>8788</v>
      </c>
      <c r="L970" s="295"/>
      <c r="M970" s="294" t="s">
        <v>4652</v>
      </c>
      <c r="N970" s="295" t="b">
        <f>IF(AND(G970:G972=DATOS!C$9,H970:H972=DATOS!B$4),ROW(G970:G972))</f>
        <v>0</v>
      </c>
      <c r="O970" s="296"/>
      <c r="P970" s="297"/>
      <c r="Q970" s="297"/>
      <c r="R970" s="297"/>
      <c r="S970" s="297"/>
      <c r="T970" s="297"/>
      <c r="U970" s="297"/>
      <c r="V970" s="297"/>
      <c r="W970" s="297"/>
      <c r="X970" s="297"/>
      <c r="Y970" s="297"/>
      <c r="Z970" s="297"/>
      <c r="AA970" s="297"/>
      <c r="AB970" s="297"/>
    </row>
    <row r="971" spans="1:28" ht="12.75">
      <c r="A971" s="298" t="s">
        <v>7967</v>
      </c>
      <c r="B971" s="294" t="s">
        <v>7968</v>
      </c>
      <c r="C971" s="45" t="s">
        <v>942</v>
      </c>
      <c r="D971" s="45" t="s">
        <v>4647</v>
      </c>
      <c r="E971" s="299">
        <v>43230</v>
      </c>
      <c r="F971" s="294" t="s">
        <v>8790</v>
      </c>
      <c r="G971" s="294" t="s">
        <v>114</v>
      </c>
      <c r="H971" s="300" t="s">
        <v>118</v>
      </c>
      <c r="I971" s="294"/>
      <c r="J971" s="294" t="s">
        <v>8791</v>
      </c>
      <c r="K971" s="294" t="s">
        <v>8792</v>
      </c>
      <c r="L971" s="295"/>
      <c r="M971" s="294" t="s">
        <v>4652</v>
      </c>
      <c r="N971" s="295" t="b">
        <f>IF(AND(G971:G973=DATOS!C$9,H971:H973=DATOS!B$4),ROW(G971:G973))</f>
        <v>0</v>
      </c>
      <c r="O971" s="296"/>
      <c r="P971" s="297"/>
      <c r="Q971" s="297"/>
      <c r="R971" s="297"/>
      <c r="S971" s="297"/>
      <c r="T971" s="297"/>
      <c r="U971" s="297"/>
      <c r="V971" s="297"/>
      <c r="W971" s="297"/>
      <c r="X971" s="297"/>
      <c r="Y971" s="297"/>
      <c r="Z971" s="297"/>
      <c r="AA971" s="297"/>
      <c r="AB971" s="297"/>
    </row>
    <row r="972" spans="1:28" ht="12.75">
      <c r="A972" s="298" t="s">
        <v>5821</v>
      </c>
      <c r="B972" s="294" t="s">
        <v>8793</v>
      </c>
      <c r="C972" s="45" t="s">
        <v>216</v>
      </c>
      <c r="D972" s="45" t="s">
        <v>4647</v>
      </c>
      <c r="E972" s="299">
        <v>43230</v>
      </c>
      <c r="F972" s="294" t="s">
        <v>8794</v>
      </c>
      <c r="G972" s="294" t="s">
        <v>114</v>
      </c>
      <c r="H972" s="300" t="s">
        <v>223</v>
      </c>
      <c r="I972" s="294"/>
      <c r="J972" s="294" t="s">
        <v>8795</v>
      </c>
      <c r="K972" s="294" t="s">
        <v>5948</v>
      </c>
      <c r="L972" s="295"/>
      <c r="M972" s="294" t="s">
        <v>4652</v>
      </c>
      <c r="N972" s="295" t="b">
        <f>IF(AND(G972:G974=DATOS!C$9,H972:H974=DATOS!B$4),ROW(G972:G974))</f>
        <v>0</v>
      </c>
      <c r="O972" s="296"/>
      <c r="P972" s="297"/>
      <c r="Q972" s="297"/>
      <c r="R972" s="297"/>
      <c r="S972" s="297"/>
      <c r="T972" s="297"/>
      <c r="U972" s="297"/>
      <c r="V972" s="297"/>
      <c r="W972" s="297"/>
      <c r="X972" s="297"/>
      <c r="Y972" s="297"/>
      <c r="Z972" s="297"/>
      <c r="AA972" s="297"/>
      <c r="AB972" s="297"/>
    </row>
    <row r="973" spans="1:28" ht="12.75">
      <c r="A973" s="298" t="s">
        <v>8498</v>
      </c>
      <c r="B973" s="294" t="s">
        <v>5119</v>
      </c>
      <c r="C973" s="45" t="s">
        <v>263</v>
      </c>
      <c r="D973" s="45" t="s">
        <v>4798</v>
      </c>
      <c r="E973" s="299">
        <v>43231</v>
      </c>
      <c r="F973" s="294" t="s">
        <v>4768</v>
      </c>
      <c r="G973" s="294" t="s">
        <v>271</v>
      </c>
      <c r="H973" s="300" t="s">
        <v>223</v>
      </c>
      <c r="I973" s="294" t="s">
        <v>226</v>
      </c>
      <c r="J973" s="294" t="s">
        <v>8799</v>
      </c>
      <c r="K973" s="294" t="s">
        <v>8800</v>
      </c>
      <c r="L973" s="295"/>
      <c r="M973" s="294" t="s">
        <v>4841</v>
      </c>
      <c r="N973" s="295" t="b">
        <f>IF(AND(G973:G975=DATOS!C$9,H973:H975=DATOS!B$4),ROW(G973:G975))</f>
        <v>0</v>
      </c>
      <c r="O973" s="296"/>
      <c r="P973" s="297"/>
      <c r="Q973" s="297"/>
      <c r="R973" s="297"/>
      <c r="S973" s="297"/>
      <c r="T973" s="297"/>
      <c r="U973" s="297"/>
      <c r="V973" s="297"/>
      <c r="W973" s="297"/>
      <c r="X973" s="297"/>
      <c r="Y973" s="297"/>
      <c r="Z973" s="297"/>
      <c r="AA973" s="297"/>
      <c r="AB973" s="297"/>
    </row>
    <row r="974" spans="1:28" ht="12.75">
      <c r="A974" s="298" t="s">
        <v>4884</v>
      </c>
      <c r="B974" s="294" t="s">
        <v>4886</v>
      </c>
      <c r="C974" s="45" t="s">
        <v>263</v>
      </c>
      <c r="D974" s="45" t="s">
        <v>4798</v>
      </c>
      <c r="E974" s="299">
        <v>43231</v>
      </c>
      <c r="F974" s="294" t="s">
        <v>4768</v>
      </c>
      <c r="G974" s="294" t="s">
        <v>271</v>
      </c>
      <c r="H974" s="300" t="s">
        <v>118</v>
      </c>
      <c r="I974" s="294" t="s">
        <v>226</v>
      </c>
      <c r="J974" s="295"/>
      <c r="K974" s="295"/>
      <c r="L974" s="295"/>
      <c r="M974" s="295"/>
      <c r="N974" s="295" t="b">
        <f>IF(AND(G974:G976=DATOS!C$9,H974:H976=DATOS!B$4),ROW(G974:G976))</f>
        <v>0</v>
      </c>
      <c r="O974" s="296"/>
      <c r="P974" s="297"/>
      <c r="Q974" s="297"/>
      <c r="R974" s="297"/>
      <c r="S974" s="297"/>
      <c r="T974" s="297"/>
      <c r="U974" s="297"/>
      <c r="V974" s="297"/>
      <c r="W974" s="297"/>
      <c r="X974" s="297"/>
      <c r="Y974" s="297"/>
      <c r="Z974" s="297"/>
      <c r="AA974" s="297"/>
      <c r="AB974" s="297"/>
    </row>
    <row r="975" spans="1:28" ht="12.75">
      <c r="A975" s="298" t="s">
        <v>4757</v>
      </c>
      <c r="B975" s="294" t="s">
        <v>8802</v>
      </c>
      <c r="C975" s="45" t="s">
        <v>216</v>
      </c>
      <c r="D975" s="45" t="s">
        <v>4647</v>
      </c>
      <c r="E975" s="299">
        <v>43231</v>
      </c>
      <c r="F975" s="294" t="s">
        <v>8803</v>
      </c>
      <c r="G975" s="294" t="s">
        <v>114</v>
      </c>
      <c r="H975" s="300" t="s">
        <v>223</v>
      </c>
      <c r="I975" s="294"/>
      <c r="J975" s="294" t="s">
        <v>8804</v>
      </c>
      <c r="K975" s="294" t="s">
        <v>8805</v>
      </c>
      <c r="L975" s="295"/>
      <c r="M975" s="294" t="s">
        <v>4652</v>
      </c>
      <c r="N975" s="295" t="b">
        <f>IF(AND(G975:G977=DATOS!C$9,H975:H977=DATOS!B$4),ROW(G975:G977))</f>
        <v>0</v>
      </c>
      <c r="O975" s="296"/>
      <c r="P975" s="297"/>
      <c r="Q975" s="297"/>
      <c r="R975" s="297"/>
      <c r="S975" s="297"/>
      <c r="T975" s="297"/>
      <c r="U975" s="297"/>
      <c r="V975" s="297"/>
      <c r="W975" s="297"/>
      <c r="X975" s="297"/>
      <c r="Y975" s="297"/>
      <c r="Z975" s="297"/>
      <c r="AA975" s="297"/>
      <c r="AB975" s="297"/>
    </row>
    <row r="976" spans="1:28" ht="12.75">
      <c r="A976" s="298" t="s">
        <v>8806</v>
      </c>
      <c r="B976" s="294" t="s">
        <v>4976</v>
      </c>
      <c r="C976" s="45" t="s">
        <v>216</v>
      </c>
      <c r="D976" s="45" t="s">
        <v>4647</v>
      </c>
      <c r="E976" s="299">
        <v>43231</v>
      </c>
      <c r="F976" s="294" t="s">
        <v>7277</v>
      </c>
      <c r="G976" s="294" t="s">
        <v>271</v>
      </c>
      <c r="H976" s="300" t="s">
        <v>118</v>
      </c>
      <c r="I976" s="294"/>
      <c r="J976" s="294" t="s">
        <v>5443</v>
      </c>
      <c r="K976" s="294" t="s">
        <v>8809</v>
      </c>
      <c r="L976" s="295"/>
      <c r="M976" s="294" t="s">
        <v>4652</v>
      </c>
      <c r="N976" s="295" t="b">
        <f>IF(AND(G976:G978=DATOS!C$9,H976:H978=DATOS!B$4),ROW(G976:G978))</f>
        <v>0</v>
      </c>
      <c r="O976" s="296"/>
      <c r="P976" s="297"/>
      <c r="Q976" s="297"/>
      <c r="R976" s="297"/>
      <c r="S976" s="297"/>
      <c r="T976" s="297"/>
      <c r="U976" s="297"/>
      <c r="V976" s="297"/>
      <c r="W976" s="297"/>
      <c r="X976" s="297"/>
      <c r="Y976" s="297"/>
      <c r="Z976" s="297"/>
      <c r="AA976" s="297"/>
      <c r="AB976" s="297"/>
    </row>
    <row r="977" spans="1:28" ht="12.75">
      <c r="A977" s="298" t="s">
        <v>8811</v>
      </c>
      <c r="B977" s="294" t="s">
        <v>8584</v>
      </c>
      <c r="C977" s="45" t="s">
        <v>216</v>
      </c>
      <c r="D977" s="45" t="s">
        <v>4647</v>
      </c>
      <c r="E977" s="299">
        <v>43231</v>
      </c>
      <c r="F977" s="294" t="s">
        <v>8812</v>
      </c>
      <c r="G977" s="294" t="s">
        <v>114</v>
      </c>
      <c r="H977" s="300" t="s">
        <v>223</v>
      </c>
      <c r="I977" s="294"/>
      <c r="J977" s="294" t="s">
        <v>8813</v>
      </c>
      <c r="K977" s="294" t="s">
        <v>8814</v>
      </c>
      <c r="L977" s="295"/>
      <c r="M977" s="294" t="s">
        <v>4652</v>
      </c>
      <c r="N977" s="295" t="b">
        <f>IF(AND(G977:G979=DATOS!C$9,H977:H979=DATOS!B$4),ROW(G977:G979))</f>
        <v>0</v>
      </c>
      <c r="O977" s="296"/>
      <c r="P977" s="297"/>
      <c r="Q977" s="297"/>
      <c r="R977" s="297"/>
      <c r="S977" s="297"/>
      <c r="T977" s="297"/>
      <c r="U977" s="297"/>
      <c r="V977" s="297"/>
      <c r="W977" s="297"/>
      <c r="X977" s="297"/>
      <c r="Y977" s="297"/>
      <c r="Z977" s="297"/>
      <c r="AA977" s="297"/>
      <c r="AB977" s="297"/>
    </row>
    <row r="978" spans="1:28" ht="12.75">
      <c r="A978" s="320" t="s">
        <v>7097</v>
      </c>
      <c r="B978" s="294" t="s">
        <v>5155</v>
      </c>
      <c r="C978" s="45" t="s">
        <v>478</v>
      </c>
      <c r="D978" s="45" t="s">
        <v>4647</v>
      </c>
      <c r="E978" s="299">
        <v>43231</v>
      </c>
      <c r="F978" s="294" t="s">
        <v>8816</v>
      </c>
      <c r="G978" s="294" t="s">
        <v>114</v>
      </c>
      <c r="H978" s="300" t="s">
        <v>223</v>
      </c>
      <c r="I978" s="294"/>
      <c r="J978" s="294" t="s">
        <v>8818</v>
      </c>
      <c r="K978" s="294" t="s">
        <v>8819</v>
      </c>
      <c r="L978" s="295"/>
      <c r="M978" s="294" t="s">
        <v>4652</v>
      </c>
      <c r="N978" s="295" t="b">
        <f>IF(AND(G978:G980=DATOS!C$9,H978:H980=DATOS!B$4),ROW(G978:G980))</f>
        <v>0</v>
      </c>
      <c r="O978" s="296"/>
      <c r="P978" s="297"/>
      <c r="Q978" s="297"/>
      <c r="R978" s="297"/>
      <c r="S978" s="297"/>
      <c r="T978" s="297"/>
      <c r="U978" s="297"/>
      <c r="V978" s="297"/>
      <c r="W978" s="297"/>
      <c r="X978" s="297"/>
      <c r="Y978" s="297"/>
      <c r="Z978" s="297"/>
      <c r="AA978" s="297"/>
      <c r="AB978" s="297"/>
    </row>
    <row r="979" spans="1:28" ht="12.75">
      <c r="A979" s="298" t="s">
        <v>7392</v>
      </c>
      <c r="B979" s="294" t="s">
        <v>7282</v>
      </c>
      <c r="C979" s="45" t="s">
        <v>5086</v>
      </c>
      <c r="D979" s="45" t="s">
        <v>4647</v>
      </c>
      <c r="E979" s="299">
        <v>43231</v>
      </c>
      <c r="F979" s="294" t="s">
        <v>8821</v>
      </c>
      <c r="G979" s="294" t="s">
        <v>114</v>
      </c>
      <c r="H979" s="300" t="s">
        <v>223</v>
      </c>
      <c r="I979" s="294"/>
      <c r="J979" s="294" t="s">
        <v>8822</v>
      </c>
      <c r="K979" s="294" t="s">
        <v>8823</v>
      </c>
      <c r="L979" s="295"/>
      <c r="M979" s="294" t="s">
        <v>4652</v>
      </c>
      <c r="N979" s="295" t="b">
        <f>IF(AND(G979:G981=DATOS!C$9,H979:H981=DATOS!B$4),ROW(G979:G981))</f>
        <v>0</v>
      </c>
      <c r="O979" s="296"/>
      <c r="P979" s="297"/>
      <c r="Q979" s="297"/>
      <c r="R979" s="297"/>
      <c r="S979" s="297"/>
      <c r="T979" s="297"/>
      <c r="U979" s="297"/>
      <c r="V979" s="297"/>
      <c r="W979" s="297"/>
      <c r="X979" s="297"/>
      <c r="Y979" s="297"/>
      <c r="Z979" s="297"/>
      <c r="AA979" s="297"/>
      <c r="AB979" s="297"/>
    </row>
    <row r="980" spans="1:28" ht="12.75">
      <c r="A980" s="298" t="s">
        <v>5486</v>
      </c>
      <c r="B980" s="294" t="s">
        <v>5487</v>
      </c>
      <c r="C980" s="45" t="s">
        <v>624</v>
      </c>
      <c r="D980" s="45" t="s">
        <v>4647</v>
      </c>
      <c r="E980" s="299">
        <v>43231</v>
      </c>
      <c r="F980" s="294" t="s">
        <v>8816</v>
      </c>
      <c r="G980" s="294" t="s">
        <v>114</v>
      </c>
      <c r="H980" s="300" t="s">
        <v>223</v>
      </c>
      <c r="I980" s="294"/>
      <c r="J980" s="294" t="s">
        <v>8825</v>
      </c>
      <c r="K980" s="294" t="s">
        <v>8826</v>
      </c>
      <c r="L980" s="295"/>
      <c r="M980" s="294" t="s">
        <v>4652</v>
      </c>
      <c r="N980" s="295" t="b">
        <f>IF(AND(G980:G982=DATOS!C$9,H980:H982=DATOS!B$4),ROW(G980:G982))</f>
        <v>0</v>
      </c>
      <c r="O980" s="296"/>
      <c r="P980" s="297"/>
      <c r="Q980" s="297"/>
      <c r="R980" s="297"/>
      <c r="S980" s="297"/>
      <c r="T980" s="297"/>
      <c r="U980" s="297"/>
      <c r="V980" s="297"/>
      <c r="W980" s="297"/>
      <c r="X980" s="297"/>
      <c r="Y980" s="297"/>
      <c r="Z980" s="297"/>
      <c r="AA980" s="297"/>
      <c r="AB980" s="297"/>
    </row>
    <row r="981" spans="1:28" ht="12.75">
      <c r="A981" s="298" t="s">
        <v>8827</v>
      </c>
      <c r="B981" s="294" t="s">
        <v>7333</v>
      </c>
      <c r="C981" s="45" t="s">
        <v>5367</v>
      </c>
      <c r="D981" s="45" t="s">
        <v>4647</v>
      </c>
      <c r="E981" s="299">
        <v>43231</v>
      </c>
      <c r="F981" s="294" t="s">
        <v>7277</v>
      </c>
      <c r="G981" s="294" t="s">
        <v>271</v>
      </c>
      <c r="H981" s="300" t="s">
        <v>118</v>
      </c>
      <c r="I981" s="294"/>
      <c r="J981" s="294" t="s">
        <v>8830</v>
      </c>
      <c r="K981" s="294" t="s">
        <v>8831</v>
      </c>
      <c r="L981" s="295"/>
      <c r="M981" s="295"/>
      <c r="N981" s="295" t="b">
        <f>IF(AND(G981:G983=DATOS!C$9,H981:H983=DATOS!B$4),ROW(G981:G983))</f>
        <v>0</v>
      </c>
      <c r="O981" s="296"/>
      <c r="P981" s="297"/>
      <c r="Q981" s="297"/>
      <c r="R981" s="297"/>
      <c r="S981" s="297"/>
      <c r="T981" s="297"/>
      <c r="U981" s="297"/>
      <c r="V981" s="297"/>
      <c r="W981" s="297"/>
      <c r="X981" s="297"/>
      <c r="Y981" s="297"/>
      <c r="Z981" s="297"/>
      <c r="AA981" s="297"/>
      <c r="AB981" s="297"/>
    </row>
    <row r="982" spans="1:28" ht="12.75">
      <c r="A982" s="298" t="s">
        <v>8833</v>
      </c>
      <c r="B982" s="294" t="s">
        <v>8834</v>
      </c>
      <c r="C982" s="45" t="s">
        <v>478</v>
      </c>
      <c r="D982" s="45" t="s">
        <v>4647</v>
      </c>
      <c r="E982" s="299">
        <v>43232</v>
      </c>
      <c r="F982" s="294" t="s">
        <v>4930</v>
      </c>
      <c r="G982" s="294" t="s">
        <v>114</v>
      </c>
      <c r="H982" s="300" t="s">
        <v>223</v>
      </c>
      <c r="I982" s="294"/>
      <c r="J982" s="294" t="s">
        <v>8835</v>
      </c>
      <c r="K982" s="294" t="s">
        <v>7845</v>
      </c>
      <c r="L982" s="295"/>
      <c r="M982" s="294" t="s">
        <v>4652</v>
      </c>
      <c r="N982" s="295" t="b">
        <f>IF(AND(G982:G984=DATOS!C$9,H982:H984=DATOS!B$4),ROW(G982:G984))</f>
        <v>0</v>
      </c>
      <c r="O982" s="296"/>
      <c r="P982" s="297"/>
      <c r="Q982" s="297"/>
      <c r="R982" s="297"/>
      <c r="S982" s="297"/>
      <c r="T982" s="297"/>
      <c r="U982" s="297"/>
      <c r="V982" s="297"/>
      <c r="W982" s="297"/>
      <c r="X982" s="297"/>
      <c r="Y982" s="297"/>
      <c r="Z982" s="297"/>
      <c r="AA982" s="297"/>
      <c r="AB982" s="297"/>
    </row>
    <row r="983" spans="1:28" ht="12.75">
      <c r="A983" s="298" t="s">
        <v>4712</v>
      </c>
      <c r="B983" s="294" t="s">
        <v>8837</v>
      </c>
      <c r="C983" s="45" t="s">
        <v>4491</v>
      </c>
      <c r="D983" s="45" t="s">
        <v>4647</v>
      </c>
      <c r="E983" s="299">
        <v>43232</v>
      </c>
      <c r="F983" s="294" t="s">
        <v>6845</v>
      </c>
      <c r="G983" s="294" t="s">
        <v>271</v>
      </c>
      <c r="H983" s="300" t="s">
        <v>118</v>
      </c>
      <c r="I983" s="294"/>
      <c r="J983" s="294" t="s">
        <v>8840</v>
      </c>
      <c r="K983" s="294" t="s">
        <v>8841</v>
      </c>
      <c r="L983" s="295"/>
      <c r="M983" s="294" t="s">
        <v>4652</v>
      </c>
      <c r="N983" s="295" t="b">
        <f>IF(AND(G983:G985=DATOS!C$9,H983:H985=DATOS!B$4),ROW(G983:G985))</f>
        <v>0</v>
      </c>
      <c r="O983" s="296"/>
      <c r="P983" s="297"/>
      <c r="Q983" s="297"/>
      <c r="R983" s="297"/>
      <c r="S983" s="297"/>
      <c r="T983" s="297"/>
      <c r="U983" s="297"/>
      <c r="V983" s="297"/>
      <c r="W983" s="297"/>
      <c r="X983" s="297"/>
      <c r="Y983" s="297"/>
      <c r="Z983" s="297"/>
      <c r="AA983" s="297"/>
      <c r="AB983" s="297"/>
    </row>
    <row r="984" spans="1:28" ht="12.75">
      <c r="A984" s="298" t="s">
        <v>8020</v>
      </c>
      <c r="B984" s="294" t="s">
        <v>8021</v>
      </c>
      <c r="C984" s="45" t="s">
        <v>216</v>
      </c>
      <c r="D984" s="45" t="s">
        <v>4647</v>
      </c>
      <c r="E984" s="299">
        <v>43232</v>
      </c>
      <c r="F984" s="294" t="s">
        <v>8842</v>
      </c>
      <c r="G984" s="294" t="s">
        <v>4846</v>
      </c>
      <c r="H984" s="300" t="s">
        <v>223</v>
      </c>
      <c r="I984" s="294"/>
      <c r="J984" s="294" t="s">
        <v>2737</v>
      </c>
      <c r="K984" s="294" t="s">
        <v>8843</v>
      </c>
      <c r="L984" s="295"/>
      <c r="M984" s="294" t="s">
        <v>4652</v>
      </c>
      <c r="N984" s="295" t="b">
        <f>IF(AND(G984:G986=DATOS!C$9,H984:H986=DATOS!B$4),ROW(G984:G986))</f>
        <v>0</v>
      </c>
      <c r="O984" s="296"/>
      <c r="P984" s="297"/>
      <c r="Q984" s="297"/>
      <c r="R984" s="297"/>
      <c r="S984" s="297"/>
      <c r="T984" s="297"/>
      <c r="U984" s="297"/>
      <c r="V984" s="297"/>
      <c r="W984" s="297"/>
      <c r="X984" s="297"/>
      <c r="Y984" s="297"/>
      <c r="Z984" s="297"/>
      <c r="AA984" s="297"/>
      <c r="AB984" s="297"/>
    </row>
    <row r="985" spans="1:28" ht="12.75">
      <c r="A985" s="298" t="s">
        <v>5276</v>
      </c>
      <c r="B985" s="294" t="s">
        <v>5277</v>
      </c>
      <c r="C985" s="45" t="s">
        <v>216</v>
      </c>
      <c r="D985" s="45" t="s">
        <v>4798</v>
      </c>
      <c r="E985" s="299">
        <v>43234</v>
      </c>
      <c r="F985" s="294" t="s">
        <v>4768</v>
      </c>
      <c r="G985" s="294" t="s">
        <v>271</v>
      </c>
      <c r="H985" s="300" t="s">
        <v>223</v>
      </c>
      <c r="I985" s="294" t="s">
        <v>226</v>
      </c>
      <c r="J985" s="294" t="s">
        <v>8844</v>
      </c>
      <c r="K985" s="294" t="s">
        <v>8845</v>
      </c>
      <c r="L985" s="295"/>
      <c r="M985" s="294" t="s">
        <v>4841</v>
      </c>
      <c r="N985" s="295" t="b">
        <f>IF(AND(G985:G987=DATOS!C$9,H985:H987=DATOS!B$4),ROW(G985:G987))</f>
        <v>0</v>
      </c>
      <c r="O985" s="296"/>
      <c r="P985" s="297"/>
      <c r="Q985" s="297"/>
      <c r="R985" s="297"/>
      <c r="S985" s="297"/>
      <c r="T985" s="297"/>
      <c r="U985" s="297"/>
      <c r="V985" s="297"/>
      <c r="W985" s="297"/>
      <c r="X985" s="297"/>
      <c r="Y985" s="297"/>
      <c r="Z985" s="297"/>
      <c r="AA985" s="297"/>
      <c r="AB985" s="297"/>
    </row>
    <row r="986" spans="1:28" ht="12.75">
      <c r="A986" s="298" t="s">
        <v>6360</v>
      </c>
      <c r="B986" s="294" t="s">
        <v>5590</v>
      </c>
      <c r="C986" s="45" t="s">
        <v>5232</v>
      </c>
      <c r="D986" s="45" t="s">
        <v>4798</v>
      </c>
      <c r="E986" s="299">
        <v>43234</v>
      </c>
      <c r="F986" s="294" t="s">
        <v>1259</v>
      </c>
      <c r="G986" s="294" t="s">
        <v>362</v>
      </c>
      <c r="H986" s="300" t="s">
        <v>223</v>
      </c>
      <c r="I986" s="294" t="s">
        <v>226</v>
      </c>
      <c r="J986" s="295"/>
      <c r="K986" s="295"/>
      <c r="L986" s="295"/>
      <c r="M986" s="294" t="s">
        <v>4841</v>
      </c>
      <c r="N986" s="295" t="b">
        <f>IF(AND(G986:G988=DATOS!C$9,H986:H988=DATOS!B$4),ROW(G986:G988))</f>
        <v>0</v>
      </c>
      <c r="O986" s="296"/>
      <c r="P986" s="297"/>
      <c r="Q986" s="297"/>
      <c r="R986" s="297"/>
      <c r="S986" s="297"/>
      <c r="T986" s="297"/>
      <c r="U986" s="297"/>
      <c r="V986" s="297"/>
      <c r="W986" s="297"/>
      <c r="X986" s="297"/>
      <c r="Y986" s="297"/>
      <c r="Z986" s="297"/>
      <c r="AA986" s="297"/>
      <c r="AB986" s="297"/>
    </row>
    <row r="987" spans="1:28" ht="12.75">
      <c r="A987" s="298" t="s">
        <v>6905</v>
      </c>
      <c r="B987" s="294" t="s">
        <v>5084</v>
      </c>
      <c r="C987" s="45" t="s">
        <v>5086</v>
      </c>
      <c r="D987" s="45" t="s">
        <v>4798</v>
      </c>
      <c r="E987" s="299">
        <v>43234</v>
      </c>
      <c r="F987" s="294" t="s">
        <v>8847</v>
      </c>
      <c r="G987" s="294" t="s">
        <v>271</v>
      </c>
      <c r="H987" s="300" t="s">
        <v>223</v>
      </c>
      <c r="I987" s="294" t="s">
        <v>226</v>
      </c>
      <c r="J987" s="294" t="s">
        <v>8847</v>
      </c>
      <c r="K987" s="294" t="s">
        <v>8848</v>
      </c>
      <c r="L987" s="295"/>
      <c r="M987" s="294" t="s">
        <v>4841</v>
      </c>
      <c r="N987" s="295" t="b">
        <f>IF(AND(G987:G989=DATOS!C$9,H987:H989=DATOS!B$4),ROW(G987:G989))</f>
        <v>0</v>
      </c>
      <c r="O987" s="296"/>
      <c r="P987" s="297"/>
      <c r="Q987" s="297"/>
      <c r="R987" s="297"/>
      <c r="S987" s="297"/>
      <c r="T987" s="297"/>
      <c r="U987" s="297"/>
      <c r="V987" s="297"/>
      <c r="W987" s="297"/>
      <c r="X987" s="297"/>
      <c r="Y987" s="297"/>
      <c r="Z987" s="297"/>
      <c r="AA987" s="297"/>
      <c r="AB987" s="297"/>
    </row>
    <row r="988" spans="1:28" ht="12.75">
      <c r="A988" s="298" t="s">
        <v>8020</v>
      </c>
      <c r="B988" s="294" t="s">
        <v>8021</v>
      </c>
      <c r="C988" s="45" t="s">
        <v>216</v>
      </c>
      <c r="D988" s="45" t="s">
        <v>4798</v>
      </c>
      <c r="E988" s="299">
        <v>43234</v>
      </c>
      <c r="F988" s="294" t="s">
        <v>8642</v>
      </c>
      <c r="G988" s="294" t="s">
        <v>4846</v>
      </c>
      <c r="H988" s="300" t="s">
        <v>118</v>
      </c>
      <c r="I988" s="294" t="s">
        <v>226</v>
      </c>
      <c r="J988" s="295"/>
      <c r="K988" s="295"/>
      <c r="L988" s="295"/>
      <c r="M988" s="295"/>
      <c r="N988" s="295" t="b">
        <f>IF(AND(G988:G990=DATOS!C$9,H988:H990=DATOS!B$4),ROW(G988:G990))</f>
        <v>0</v>
      </c>
      <c r="O988" s="296"/>
      <c r="P988" s="297"/>
      <c r="Q988" s="297"/>
      <c r="R988" s="297"/>
      <c r="S988" s="297"/>
      <c r="T988" s="297"/>
      <c r="U988" s="297"/>
      <c r="V988" s="297"/>
      <c r="W988" s="297"/>
      <c r="X988" s="297"/>
      <c r="Y988" s="297"/>
      <c r="Z988" s="297"/>
      <c r="AA988" s="297"/>
      <c r="AB988" s="297"/>
    </row>
    <row r="989" spans="1:28" ht="12.75">
      <c r="A989" s="298" t="s">
        <v>7564</v>
      </c>
      <c r="B989" s="294" t="s">
        <v>7565</v>
      </c>
      <c r="C989" s="45" t="s">
        <v>5654</v>
      </c>
      <c r="D989" s="45" t="s">
        <v>4798</v>
      </c>
      <c r="E989" s="299">
        <v>43234</v>
      </c>
      <c r="F989" s="294" t="s">
        <v>1259</v>
      </c>
      <c r="G989" s="294" t="s">
        <v>362</v>
      </c>
      <c r="H989" s="300" t="s">
        <v>223</v>
      </c>
      <c r="I989" s="294" t="s">
        <v>226</v>
      </c>
      <c r="J989" s="295"/>
      <c r="K989" s="295"/>
      <c r="L989" s="295"/>
      <c r="M989" s="295"/>
      <c r="N989" s="295" t="b">
        <f>IF(AND(G989:G991=DATOS!C$9,H989:H991=DATOS!B$4),ROW(G989:G991))</f>
        <v>0</v>
      </c>
      <c r="O989" s="296"/>
      <c r="P989" s="297"/>
      <c r="Q989" s="297"/>
      <c r="R989" s="297"/>
      <c r="S989" s="297"/>
      <c r="T989" s="297"/>
      <c r="U989" s="297"/>
      <c r="V989" s="297"/>
      <c r="W989" s="297"/>
      <c r="X989" s="297"/>
      <c r="Y989" s="297"/>
      <c r="Z989" s="297"/>
      <c r="AA989" s="297"/>
      <c r="AB989" s="297"/>
    </row>
    <row r="990" spans="1:28" ht="12.75">
      <c r="A990" s="298" t="s">
        <v>8201</v>
      </c>
      <c r="B990" s="294" t="s">
        <v>8202</v>
      </c>
      <c r="C990" s="45" t="s">
        <v>898</v>
      </c>
      <c r="D990" s="45" t="s">
        <v>4798</v>
      </c>
      <c r="E990" s="299">
        <v>43235</v>
      </c>
      <c r="F990" s="294" t="s">
        <v>6543</v>
      </c>
      <c r="G990" s="294" t="s">
        <v>222</v>
      </c>
      <c r="H990" s="300" t="s">
        <v>223</v>
      </c>
      <c r="I990" s="294" t="s">
        <v>226</v>
      </c>
      <c r="J990" s="294" t="s">
        <v>6543</v>
      </c>
      <c r="K990" s="294" t="s">
        <v>6543</v>
      </c>
      <c r="L990" s="295"/>
      <c r="M990" s="294" t="s">
        <v>4841</v>
      </c>
      <c r="N990" s="295" t="b">
        <f>IF(AND(G990:G992=DATOS!C$9,H990:H992=DATOS!B$4),ROW(G990:G992))</f>
        <v>0</v>
      </c>
      <c r="O990" s="296"/>
      <c r="P990" s="297"/>
      <c r="Q990" s="297"/>
      <c r="R990" s="297"/>
      <c r="S990" s="297"/>
      <c r="T990" s="297"/>
      <c r="U990" s="297"/>
      <c r="V990" s="297"/>
      <c r="W990" s="297"/>
      <c r="X990" s="297"/>
      <c r="Y990" s="297"/>
      <c r="Z990" s="297"/>
      <c r="AA990" s="297"/>
      <c r="AB990" s="297"/>
    </row>
    <row r="991" spans="1:28" ht="12.75">
      <c r="A991" s="320" t="s">
        <v>8855</v>
      </c>
      <c r="B991" s="294" t="s">
        <v>8856</v>
      </c>
      <c r="C991" s="45" t="s">
        <v>216</v>
      </c>
      <c r="D991" s="45" t="s">
        <v>4647</v>
      </c>
      <c r="E991" s="299">
        <v>43235</v>
      </c>
      <c r="F991" s="294" t="s">
        <v>8858</v>
      </c>
      <c r="G991" s="294" t="s">
        <v>114</v>
      </c>
      <c r="H991" s="300" t="s">
        <v>223</v>
      </c>
      <c r="I991" s="294"/>
      <c r="J991" s="294" t="s">
        <v>8859</v>
      </c>
      <c r="K991" s="294" t="s">
        <v>8860</v>
      </c>
      <c r="L991" s="295"/>
      <c r="M991" s="294" t="s">
        <v>4652</v>
      </c>
      <c r="N991" s="295" t="b">
        <f>IF(AND(G991:G993=DATOS!C$9,H991:H993=DATOS!B$4),ROW(G991:G993))</f>
        <v>0</v>
      </c>
      <c r="O991" s="296"/>
      <c r="P991" s="297"/>
      <c r="Q991" s="297"/>
      <c r="R991" s="297"/>
      <c r="S991" s="297"/>
      <c r="T991" s="297"/>
      <c r="U991" s="297"/>
      <c r="V991" s="297"/>
      <c r="W991" s="297"/>
      <c r="X991" s="297"/>
      <c r="Y991" s="297"/>
      <c r="Z991" s="297"/>
      <c r="AA991" s="297"/>
      <c r="AB991" s="297"/>
    </row>
    <row r="992" spans="1:28" ht="12.75">
      <c r="A992" s="298" t="s">
        <v>8861</v>
      </c>
      <c r="B992" s="294" t="s">
        <v>6179</v>
      </c>
      <c r="C992" s="45" t="s">
        <v>8862</v>
      </c>
      <c r="D992" s="45" t="s">
        <v>4798</v>
      </c>
      <c r="E992" s="299">
        <v>43235</v>
      </c>
      <c r="F992" s="294" t="s">
        <v>5195</v>
      </c>
      <c r="G992" s="294" t="s">
        <v>114</v>
      </c>
      <c r="H992" s="300" t="s">
        <v>223</v>
      </c>
      <c r="I992" s="294" t="s">
        <v>226</v>
      </c>
      <c r="J992" s="294" t="s">
        <v>5195</v>
      </c>
      <c r="K992" s="294" t="s">
        <v>8863</v>
      </c>
      <c r="L992" s="295"/>
      <c r="M992" s="294" t="s">
        <v>4841</v>
      </c>
      <c r="N992" s="295" t="b">
        <f>IF(AND(G992:G994=DATOS!C$9,H992:H994=DATOS!B$4),ROW(G992:G994))</f>
        <v>0</v>
      </c>
      <c r="O992" s="296"/>
      <c r="P992" s="297"/>
      <c r="Q992" s="297"/>
      <c r="R992" s="297"/>
      <c r="S992" s="297"/>
      <c r="T992" s="297"/>
      <c r="U992" s="297"/>
      <c r="V992" s="297"/>
      <c r="W992" s="297"/>
      <c r="X992" s="297"/>
      <c r="Y992" s="297"/>
      <c r="Z992" s="297"/>
      <c r="AA992" s="297"/>
      <c r="AB992" s="297"/>
    </row>
    <row r="993" spans="1:28" ht="12.75">
      <c r="A993" s="298" t="s">
        <v>8865</v>
      </c>
      <c r="B993" s="294" t="s">
        <v>8866</v>
      </c>
      <c r="C993" s="45" t="s">
        <v>4784</v>
      </c>
      <c r="D993" s="45" t="s">
        <v>4798</v>
      </c>
      <c r="E993" s="299">
        <v>43235</v>
      </c>
      <c r="F993" s="294" t="s">
        <v>5195</v>
      </c>
      <c r="G993" s="294" t="s">
        <v>114</v>
      </c>
      <c r="H993" s="300" t="s">
        <v>223</v>
      </c>
      <c r="I993" s="294" t="s">
        <v>226</v>
      </c>
      <c r="J993" s="294" t="s">
        <v>6978</v>
      </c>
      <c r="K993" s="294" t="s">
        <v>8868</v>
      </c>
      <c r="L993" s="295"/>
      <c r="M993" s="294" t="s">
        <v>4841</v>
      </c>
      <c r="N993" s="295" t="b">
        <f>IF(AND(G993:G995=DATOS!C$9,H993:H995=DATOS!B$4),ROW(G993:G995))</f>
        <v>0</v>
      </c>
      <c r="O993" s="296"/>
      <c r="P993" s="297"/>
      <c r="Q993" s="297"/>
      <c r="R993" s="297"/>
      <c r="S993" s="297"/>
      <c r="T993" s="297"/>
      <c r="U993" s="297"/>
      <c r="V993" s="297"/>
      <c r="W993" s="297"/>
      <c r="X993" s="297"/>
      <c r="Y993" s="297"/>
      <c r="Z993" s="297"/>
      <c r="AA993" s="297"/>
      <c r="AB993" s="297"/>
    </row>
    <row r="994" spans="1:28" ht="12.75">
      <c r="A994" s="298" t="s">
        <v>7877</v>
      </c>
      <c r="B994" s="294" t="s">
        <v>5198</v>
      </c>
      <c r="C994" s="45" t="s">
        <v>4767</v>
      </c>
      <c r="D994" s="45" t="s">
        <v>4798</v>
      </c>
      <c r="E994" s="299">
        <v>43235</v>
      </c>
      <c r="F994" s="294" t="s">
        <v>8870</v>
      </c>
      <c r="G994" s="294" t="s">
        <v>362</v>
      </c>
      <c r="H994" s="300" t="s">
        <v>223</v>
      </c>
      <c r="I994" s="294" t="s">
        <v>226</v>
      </c>
      <c r="J994" s="294" t="s">
        <v>8871</v>
      </c>
      <c r="K994" s="294" t="s">
        <v>8872</v>
      </c>
      <c r="L994" s="295"/>
      <c r="M994" s="294" t="s">
        <v>4841</v>
      </c>
      <c r="N994" s="295" t="b">
        <f>IF(AND(G994:G996=DATOS!C$9,H994:H996=DATOS!B$4),ROW(G994:G996))</f>
        <v>0</v>
      </c>
      <c r="O994" s="296"/>
      <c r="P994" s="297"/>
      <c r="Q994" s="297"/>
      <c r="R994" s="297"/>
      <c r="S994" s="297"/>
      <c r="T994" s="297"/>
      <c r="U994" s="297"/>
      <c r="V994" s="297"/>
      <c r="W994" s="297"/>
      <c r="X994" s="297"/>
      <c r="Y994" s="297"/>
      <c r="Z994" s="297"/>
      <c r="AA994" s="297"/>
      <c r="AB994" s="297"/>
    </row>
    <row r="995" spans="1:28" ht="12.75">
      <c r="A995" s="298" t="s">
        <v>5082</v>
      </c>
      <c r="B995" s="294" t="s">
        <v>5084</v>
      </c>
      <c r="C995" s="45" t="s">
        <v>5086</v>
      </c>
      <c r="D995" s="45" t="s">
        <v>4647</v>
      </c>
      <c r="E995" s="299">
        <v>43235</v>
      </c>
      <c r="F995" s="294" t="s">
        <v>8874</v>
      </c>
      <c r="G995" s="294" t="s">
        <v>271</v>
      </c>
      <c r="H995" s="300" t="s">
        <v>223</v>
      </c>
      <c r="I995" s="294"/>
      <c r="J995" s="294" t="s">
        <v>8876</v>
      </c>
      <c r="K995" s="294" t="s">
        <v>8877</v>
      </c>
      <c r="L995" s="295"/>
      <c r="M995" s="294" t="s">
        <v>4652</v>
      </c>
      <c r="N995" s="295" t="b">
        <f>IF(AND(G995:G997=DATOS!C$9,H995:H997=DATOS!B$4),ROW(G995:G997))</f>
        <v>0</v>
      </c>
      <c r="O995" s="296"/>
      <c r="P995" s="297"/>
      <c r="Q995" s="297"/>
      <c r="R995" s="297"/>
      <c r="S995" s="297"/>
      <c r="T995" s="297"/>
      <c r="U995" s="297"/>
      <c r="V995" s="297"/>
      <c r="W995" s="297"/>
      <c r="X995" s="297"/>
      <c r="Y995" s="297"/>
      <c r="Z995" s="297"/>
      <c r="AA995" s="297"/>
      <c r="AB995" s="297"/>
    </row>
    <row r="996" spans="1:28" ht="12.75">
      <c r="A996" s="298" t="s">
        <v>8878</v>
      </c>
      <c r="B996" s="294" t="s">
        <v>8584</v>
      </c>
      <c r="C996" s="45" t="s">
        <v>216</v>
      </c>
      <c r="D996" s="45" t="s">
        <v>4798</v>
      </c>
      <c r="E996" s="299">
        <v>43235</v>
      </c>
      <c r="F996" s="294" t="s">
        <v>5163</v>
      </c>
      <c r="G996" s="294" t="s">
        <v>222</v>
      </c>
      <c r="H996" s="300" t="s">
        <v>223</v>
      </c>
      <c r="I996" s="294" t="s">
        <v>226</v>
      </c>
      <c r="J996" s="294" t="s">
        <v>5163</v>
      </c>
      <c r="K996" s="294" t="s">
        <v>8879</v>
      </c>
      <c r="L996" s="295"/>
      <c r="M996" s="294" t="s">
        <v>4841</v>
      </c>
      <c r="N996" s="295" t="b">
        <f>IF(AND(G996:G998=DATOS!C$9,H996:H998=DATOS!B$4),ROW(G996:G998))</f>
        <v>0</v>
      </c>
      <c r="O996" s="296"/>
      <c r="P996" s="297"/>
      <c r="Q996" s="297"/>
      <c r="R996" s="297"/>
      <c r="S996" s="297"/>
      <c r="T996" s="297"/>
      <c r="U996" s="297"/>
      <c r="V996" s="297"/>
      <c r="W996" s="297"/>
      <c r="X996" s="297"/>
      <c r="Y996" s="297"/>
      <c r="Z996" s="297"/>
      <c r="AA996" s="297"/>
      <c r="AB996" s="297"/>
    </row>
    <row r="997" spans="1:28" ht="12.75">
      <c r="A997" s="298" t="s">
        <v>8880</v>
      </c>
      <c r="B997" s="294" t="s">
        <v>8881</v>
      </c>
      <c r="C997" s="45" t="s">
        <v>5302</v>
      </c>
      <c r="D997" s="45" t="s">
        <v>4798</v>
      </c>
      <c r="E997" s="299">
        <v>43236</v>
      </c>
      <c r="F997" s="294" t="s">
        <v>8883</v>
      </c>
      <c r="G997" s="294" t="s">
        <v>362</v>
      </c>
      <c r="H997" s="300" t="s">
        <v>223</v>
      </c>
      <c r="I997" s="294" t="s">
        <v>226</v>
      </c>
      <c r="J997" s="294" t="s">
        <v>7988</v>
      </c>
      <c r="K997" s="294" t="s">
        <v>8884</v>
      </c>
      <c r="L997" s="295"/>
      <c r="M997" s="294" t="s">
        <v>4841</v>
      </c>
      <c r="N997" s="295" t="b">
        <f>IF(AND(G997:G999=DATOS!C$9,H997:H999=DATOS!B$4),ROW(G997:G999))</f>
        <v>0</v>
      </c>
      <c r="O997" s="296"/>
      <c r="P997" s="297"/>
      <c r="Q997" s="297"/>
      <c r="R997" s="297"/>
      <c r="S997" s="297"/>
      <c r="T997" s="297"/>
      <c r="U997" s="297"/>
      <c r="V997" s="297"/>
      <c r="W997" s="297"/>
      <c r="X997" s="297"/>
      <c r="Y997" s="297"/>
      <c r="Z997" s="297"/>
      <c r="AA997" s="297"/>
      <c r="AB997" s="297"/>
    </row>
    <row r="998" spans="1:28" ht="12.75">
      <c r="A998" s="298" t="s">
        <v>8887</v>
      </c>
      <c r="B998" s="294" t="s">
        <v>8888</v>
      </c>
      <c r="C998" s="45" t="s">
        <v>942</v>
      </c>
      <c r="D998" s="45" t="s">
        <v>4647</v>
      </c>
      <c r="E998" s="299">
        <v>43236</v>
      </c>
      <c r="F998" s="294" t="s">
        <v>8889</v>
      </c>
      <c r="G998" s="294" t="s">
        <v>114</v>
      </c>
      <c r="H998" s="300" t="s">
        <v>223</v>
      </c>
      <c r="I998" s="294"/>
      <c r="J998" s="294" t="s">
        <v>8890</v>
      </c>
      <c r="K998" s="294" t="s">
        <v>8891</v>
      </c>
      <c r="L998" s="295"/>
      <c r="M998" s="294" t="s">
        <v>4652</v>
      </c>
      <c r="N998" s="295" t="b">
        <f>IF(AND(G998:G1000=DATOS!C$9,H998:H1000=DATOS!B$4),ROW(G998:G1000))</f>
        <v>0</v>
      </c>
      <c r="O998" s="296"/>
      <c r="P998" s="297"/>
      <c r="Q998" s="297"/>
      <c r="R998" s="297"/>
      <c r="S998" s="297"/>
      <c r="T998" s="297"/>
      <c r="U998" s="297"/>
      <c r="V998" s="297"/>
      <c r="W998" s="297"/>
      <c r="X998" s="297"/>
      <c r="Y998" s="297"/>
      <c r="Z998" s="297"/>
      <c r="AA998" s="297"/>
      <c r="AB998" s="297"/>
    </row>
    <row r="999" spans="1:28" ht="12.75">
      <c r="A999" s="320" t="s">
        <v>8892</v>
      </c>
      <c r="B999" s="294" t="s">
        <v>8856</v>
      </c>
      <c r="C999" s="45" t="s">
        <v>414</v>
      </c>
      <c r="D999" s="45" t="s">
        <v>4647</v>
      </c>
      <c r="E999" s="299">
        <v>43236</v>
      </c>
      <c r="F999" s="294" t="s">
        <v>8581</v>
      </c>
      <c r="G999" s="294" t="s">
        <v>114</v>
      </c>
      <c r="H999" s="300" t="s">
        <v>223</v>
      </c>
      <c r="I999" s="294"/>
      <c r="J999" s="294" t="s">
        <v>5100</v>
      </c>
      <c r="K999" s="294" t="s">
        <v>8894</v>
      </c>
      <c r="L999" s="295"/>
      <c r="M999" s="294" t="s">
        <v>4652</v>
      </c>
      <c r="N999" s="295" t="b">
        <f>IF(AND(G999:G1001=DATOS!C$9,H999:H1001=DATOS!B$4),ROW(G999:G1001))</f>
        <v>0</v>
      </c>
      <c r="O999" s="296"/>
      <c r="P999" s="297"/>
      <c r="Q999" s="297"/>
      <c r="R999" s="297"/>
      <c r="S999" s="297"/>
      <c r="T999" s="297"/>
      <c r="U999" s="297"/>
      <c r="V999" s="297"/>
      <c r="W999" s="297"/>
      <c r="X999" s="297"/>
      <c r="Y999" s="297"/>
      <c r="Z999" s="297"/>
      <c r="AA999" s="297"/>
      <c r="AB999" s="297"/>
    </row>
    <row r="1000" spans="1:28" ht="12.75">
      <c r="A1000" s="298" t="s">
        <v>6500</v>
      </c>
      <c r="B1000" s="294" t="s">
        <v>8896</v>
      </c>
      <c r="C1000" s="45" t="s">
        <v>4655</v>
      </c>
      <c r="D1000" s="45" t="s">
        <v>4798</v>
      </c>
      <c r="E1000" s="299">
        <v>43236</v>
      </c>
      <c r="F1000" s="294" t="s">
        <v>8897</v>
      </c>
      <c r="G1000" s="294" t="s">
        <v>114</v>
      </c>
      <c r="H1000" s="300" t="s">
        <v>223</v>
      </c>
      <c r="I1000" s="294" t="s">
        <v>226</v>
      </c>
      <c r="J1000" s="294" t="s">
        <v>8898</v>
      </c>
      <c r="K1000" s="294" t="s">
        <v>8899</v>
      </c>
      <c r="L1000" s="295"/>
      <c r="M1000" s="294" t="s">
        <v>4841</v>
      </c>
      <c r="N1000" s="295" t="b">
        <f>IF(AND(G1000:G1002=DATOS!C$9,H1000:H1002=DATOS!B$4),ROW(G1000:G1002))</f>
        <v>0</v>
      </c>
      <c r="O1000" s="296"/>
      <c r="P1000" s="297"/>
      <c r="Q1000" s="297"/>
      <c r="R1000" s="297"/>
      <c r="S1000" s="297"/>
      <c r="T1000" s="297"/>
      <c r="U1000" s="297"/>
      <c r="V1000" s="297"/>
      <c r="W1000" s="297"/>
      <c r="X1000" s="297"/>
      <c r="Y1000" s="297"/>
      <c r="Z1000" s="297"/>
      <c r="AA1000" s="297"/>
      <c r="AB1000" s="297"/>
    </row>
    <row r="1001" spans="1:28" ht="12.75">
      <c r="A1001" s="298" t="s">
        <v>5516</v>
      </c>
      <c r="B1001" s="294" t="s">
        <v>5517</v>
      </c>
      <c r="C1001" s="45" t="s">
        <v>478</v>
      </c>
      <c r="D1001" s="45" t="s">
        <v>4647</v>
      </c>
      <c r="E1001" s="299">
        <v>43236</v>
      </c>
      <c r="F1001" s="294" t="s">
        <v>4768</v>
      </c>
      <c r="G1001" s="294" t="s">
        <v>271</v>
      </c>
      <c r="H1001" s="300" t="s">
        <v>223</v>
      </c>
      <c r="I1001" s="294"/>
      <c r="J1001" s="294" t="s">
        <v>8900</v>
      </c>
      <c r="K1001" s="294" t="s">
        <v>8901</v>
      </c>
      <c r="L1001" s="295"/>
      <c r="M1001" s="294" t="s">
        <v>4652</v>
      </c>
      <c r="N1001" s="295" t="b">
        <f>IF(AND(G1001:G1003=DATOS!C$9,H1001:H1003=DATOS!B$4),ROW(G1001:G1003))</f>
        <v>0</v>
      </c>
      <c r="O1001" s="296"/>
      <c r="P1001" s="297"/>
      <c r="Q1001" s="297"/>
      <c r="R1001" s="297"/>
      <c r="S1001" s="297"/>
      <c r="T1001" s="297"/>
      <c r="U1001" s="297"/>
      <c r="V1001" s="297"/>
      <c r="W1001" s="297"/>
      <c r="X1001" s="297"/>
      <c r="Y1001" s="297"/>
      <c r="Z1001" s="297"/>
      <c r="AA1001" s="297"/>
      <c r="AB1001" s="297"/>
    </row>
    <row r="1002" spans="1:28" ht="12.75">
      <c r="A1002" s="298" t="s">
        <v>5007</v>
      </c>
      <c r="B1002" s="294" t="s">
        <v>5008</v>
      </c>
      <c r="C1002" s="45" t="s">
        <v>5302</v>
      </c>
      <c r="D1002" s="45" t="s">
        <v>4647</v>
      </c>
      <c r="E1002" s="299">
        <v>43236</v>
      </c>
      <c r="F1002" s="294" t="s">
        <v>5988</v>
      </c>
      <c r="G1002" s="294" t="s">
        <v>114</v>
      </c>
      <c r="H1002" s="300" t="s">
        <v>223</v>
      </c>
      <c r="I1002" s="294"/>
      <c r="J1002" s="294" t="s">
        <v>2737</v>
      </c>
      <c r="K1002" s="294" t="s">
        <v>8075</v>
      </c>
      <c r="L1002" s="295"/>
      <c r="M1002" s="294" t="s">
        <v>4652</v>
      </c>
      <c r="N1002" s="295" t="b">
        <f>IF(AND(G1002:G1004=DATOS!C$9,H1002:H1004=DATOS!B$4),ROW(G1002:G1004))</f>
        <v>0</v>
      </c>
      <c r="O1002" s="296"/>
      <c r="P1002" s="297"/>
      <c r="Q1002" s="297"/>
      <c r="R1002" s="297"/>
      <c r="S1002" s="297"/>
      <c r="T1002" s="297"/>
      <c r="U1002" s="297"/>
      <c r="V1002" s="297"/>
      <c r="W1002" s="297"/>
      <c r="X1002" s="297"/>
      <c r="Y1002" s="297"/>
      <c r="Z1002" s="297"/>
      <c r="AA1002" s="297"/>
      <c r="AB1002" s="297"/>
    </row>
    <row r="1003" spans="1:28" ht="12.75">
      <c r="A1003" s="298" t="s">
        <v>8725</v>
      </c>
      <c r="B1003" s="294" t="s">
        <v>5068</v>
      </c>
      <c r="C1003" s="45" t="s">
        <v>4655</v>
      </c>
      <c r="D1003" s="45" t="s">
        <v>4798</v>
      </c>
      <c r="E1003" s="299">
        <v>43237</v>
      </c>
      <c r="F1003" s="294" t="s">
        <v>4768</v>
      </c>
      <c r="G1003" s="294" t="s">
        <v>271</v>
      </c>
      <c r="H1003" s="300" t="s">
        <v>223</v>
      </c>
      <c r="I1003" s="294" t="s">
        <v>226</v>
      </c>
      <c r="J1003" s="294" t="s">
        <v>8906</v>
      </c>
      <c r="K1003" s="294" t="s">
        <v>8907</v>
      </c>
      <c r="L1003" s="295"/>
      <c r="M1003" s="294" t="s">
        <v>4841</v>
      </c>
      <c r="N1003" s="295" t="b">
        <f>IF(AND(G1003:G1005=DATOS!C$9,H1003:H1005=DATOS!B$4),ROW(G1003:G1005))</f>
        <v>0</v>
      </c>
      <c r="O1003" s="296"/>
      <c r="P1003" s="297"/>
      <c r="Q1003" s="297"/>
      <c r="R1003" s="297"/>
      <c r="S1003" s="297"/>
      <c r="T1003" s="297"/>
      <c r="U1003" s="297"/>
      <c r="V1003" s="297"/>
      <c r="W1003" s="297"/>
      <c r="X1003" s="297"/>
      <c r="Y1003" s="297"/>
      <c r="Z1003" s="297"/>
      <c r="AA1003" s="297"/>
      <c r="AB1003" s="297"/>
    </row>
    <row r="1004" spans="1:28" ht="12.75">
      <c r="A1004" s="298" t="s">
        <v>8908</v>
      </c>
      <c r="B1004" s="294" t="s">
        <v>8909</v>
      </c>
      <c r="C1004" s="45" t="s">
        <v>5302</v>
      </c>
      <c r="D1004" s="45" t="s">
        <v>4798</v>
      </c>
      <c r="E1004" s="299">
        <v>43237</v>
      </c>
      <c r="F1004" s="294" t="s">
        <v>8910</v>
      </c>
      <c r="G1004" s="294" t="s">
        <v>114</v>
      </c>
      <c r="H1004" s="300" t="s">
        <v>223</v>
      </c>
      <c r="I1004" s="294" t="s">
        <v>226</v>
      </c>
      <c r="J1004" s="294" t="s">
        <v>6885</v>
      </c>
      <c r="K1004" s="294" t="s">
        <v>8911</v>
      </c>
      <c r="L1004" s="295"/>
      <c r="M1004" s="294" t="s">
        <v>4841</v>
      </c>
      <c r="N1004" s="295" t="b">
        <f>IF(AND(G1004:G1006=DATOS!C$9,H1004:H1006=DATOS!B$4),ROW(G1004:G1006))</f>
        <v>0</v>
      </c>
      <c r="O1004" s="296"/>
      <c r="P1004" s="297"/>
      <c r="Q1004" s="297"/>
      <c r="R1004" s="297"/>
      <c r="S1004" s="297"/>
      <c r="T1004" s="297"/>
      <c r="U1004" s="297"/>
      <c r="V1004" s="297"/>
      <c r="W1004" s="297"/>
      <c r="X1004" s="297"/>
      <c r="Y1004" s="297"/>
      <c r="Z1004" s="297"/>
      <c r="AA1004" s="297"/>
      <c r="AB1004" s="297"/>
    </row>
    <row r="1005" spans="1:28" ht="12.75">
      <c r="A1005" s="298" t="s">
        <v>5359</v>
      </c>
      <c r="B1005" s="294" t="s">
        <v>4830</v>
      </c>
      <c r="C1005" s="45" t="s">
        <v>360</v>
      </c>
      <c r="D1005" s="45" t="s">
        <v>4647</v>
      </c>
      <c r="E1005" s="299">
        <v>43237</v>
      </c>
      <c r="F1005" s="294" t="s">
        <v>6889</v>
      </c>
      <c r="G1005" s="294" t="s">
        <v>114</v>
      </c>
      <c r="H1005" s="300" t="s">
        <v>223</v>
      </c>
      <c r="I1005" s="294"/>
      <c r="J1005" s="294" t="s">
        <v>8914</v>
      </c>
      <c r="K1005" s="294" t="s">
        <v>5839</v>
      </c>
      <c r="L1005" s="295"/>
      <c r="M1005" s="294" t="s">
        <v>4652</v>
      </c>
      <c r="N1005" s="295" t="b">
        <f>IF(AND(G1005:G1007=DATOS!C$9,H1005:H1007=DATOS!B$4),ROW(G1005:G1007))</f>
        <v>0</v>
      </c>
      <c r="O1005" s="296"/>
      <c r="P1005" s="297"/>
      <c r="Q1005" s="297"/>
      <c r="R1005" s="297"/>
      <c r="S1005" s="297"/>
      <c r="T1005" s="297"/>
      <c r="U1005" s="297"/>
      <c r="V1005" s="297"/>
      <c r="W1005" s="297"/>
      <c r="X1005" s="297"/>
      <c r="Y1005" s="297"/>
      <c r="Z1005" s="297"/>
      <c r="AA1005" s="297"/>
      <c r="AB1005" s="297"/>
    </row>
    <row r="1006" spans="1:28" ht="12.75">
      <c r="A1006" s="298" t="s">
        <v>8915</v>
      </c>
      <c r="B1006" s="294" t="s">
        <v>8881</v>
      </c>
      <c r="C1006" s="45" t="s">
        <v>5302</v>
      </c>
      <c r="D1006" s="45" t="s">
        <v>4647</v>
      </c>
      <c r="E1006" s="299">
        <v>43237</v>
      </c>
      <c r="F1006" s="294" t="s">
        <v>8916</v>
      </c>
      <c r="G1006" s="294" t="s">
        <v>4846</v>
      </c>
      <c r="H1006" s="300" t="s">
        <v>223</v>
      </c>
      <c r="I1006" s="294" t="s">
        <v>126</v>
      </c>
      <c r="J1006" s="294" t="s">
        <v>6079</v>
      </c>
      <c r="K1006" s="294" t="s">
        <v>8917</v>
      </c>
      <c r="L1006" s="295"/>
      <c r="M1006" s="294" t="s">
        <v>4652</v>
      </c>
      <c r="N1006" s="295" t="b">
        <f>IF(AND(G1006:G1008=DATOS!C$9,H1006:H1008=DATOS!B$4),ROW(G1006:G1008))</f>
        <v>0</v>
      </c>
      <c r="O1006" s="296"/>
      <c r="P1006" s="297"/>
      <c r="Q1006" s="297"/>
      <c r="R1006" s="297"/>
      <c r="S1006" s="297"/>
      <c r="T1006" s="297"/>
      <c r="U1006" s="297"/>
      <c r="V1006" s="297"/>
      <c r="W1006" s="297"/>
      <c r="X1006" s="297"/>
      <c r="Y1006" s="297"/>
      <c r="Z1006" s="297"/>
      <c r="AA1006" s="297"/>
      <c r="AB1006" s="297"/>
    </row>
    <row r="1007" spans="1:28" ht="12.75">
      <c r="A1007" s="298" t="s">
        <v>8918</v>
      </c>
      <c r="B1007" s="294" t="s">
        <v>8919</v>
      </c>
      <c r="C1007" s="45" t="s">
        <v>4716</v>
      </c>
      <c r="D1007" s="45" t="s">
        <v>4798</v>
      </c>
      <c r="E1007" s="299">
        <v>43237</v>
      </c>
      <c r="F1007" s="294" t="s">
        <v>4868</v>
      </c>
      <c r="G1007" s="294" t="s">
        <v>114</v>
      </c>
      <c r="H1007" s="300" t="s">
        <v>223</v>
      </c>
      <c r="I1007" s="294" t="s">
        <v>226</v>
      </c>
      <c r="J1007" s="294" t="s">
        <v>4868</v>
      </c>
      <c r="K1007" s="294" t="s">
        <v>8921</v>
      </c>
      <c r="L1007" s="295"/>
      <c r="M1007" s="294" t="s">
        <v>4841</v>
      </c>
      <c r="N1007" s="295" t="b">
        <f>IF(AND(G1007:G1009=DATOS!C$9,H1007:H1009=DATOS!B$4),ROW(G1007:G1009))</f>
        <v>0</v>
      </c>
      <c r="O1007" s="296"/>
      <c r="P1007" s="297"/>
      <c r="Q1007" s="297"/>
      <c r="R1007" s="297"/>
      <c r="S1007" s="297"/>
      <c r="T1007" s="297"/>
      <c r="U1007" s="297"/>
      <c r="V1007" s="297"/>
      <c r="W1007" s="297"/>
      <c r="X1007" s="297"/>
      <c r="Y1007" s="297"/>
      <c r="Z1007" s="297"/>
      <c r="AA1007" s="297"/>
      <c r="AB1007" s="297"/>
    </row>
    <row r="1008" spans="1:28" ht="12.75">
      <c r="A1008" s="298" t="s">
        <v>8923</v>
      </c>
      <c r="B1008" s="294" t="s">
        <v>4985</v>
      </c>
      <c r="C1008" s="45" t="s">
        <v>4767</v>
      </c>
      <c r="D1008" s="45" t="s">
        <v>4647</v>
      </c>
      <c r="E1008" s="299">
        <v>43237</v>
      </c>
      <c r="F1008" s="294" t="s">
        <v>8924</v>
      </c>
      <c r="G1008" s="294" t="s">
        <v>114</v>
      </c>
      <c r="H1008" s="300" t="s">
        <v>223</v>
      </c>
      <c r="I1008" s="294"/>
      <c r="J1008" s="294" t="s">
        <v>8925</v>
      </c>
      <c r="K1008" s="294" t="s">
        <v>8926</v>
      </c>
      <c r="L1008" s="295"/>
      <c r="M1008" s="294" t="s">
        <v>4652</v>
      </c>
      <c r="N1008" s="295" t="b">
        <f>IF(AND(G1008:G1010=DATOS!C$9,H1008:H1010=DATOS!B$4),ROW(G1008:G1010))</f>
        <v>0</v>
      </c>
      <c r="O1008" s="296"/>
      <c r="P1008" s="297"/>
      <c r="Q1008" s="297"/>
      <c r="R1008" s="297"/>
      <c r="S1008" s="297"/>
      <c r="T1008" s="297"/>
      <c r="U1008" s="297"/>
      <c r="V1008" s="297"/>
      <c r="W1008" s="297"/>
      <c r="X1008" s="297"/>
      <c r="Y1008" s="297"/>
      <c r="Z1008" s="297"/>
      <c r="AA1008" s="297"/>
      <c r="AB1008" s="297"/>
    </row>
    <row r="1009" spans="1:28" ht="12.75">
      <c r="A1009" s="298" t="s">
        <v>8928</v>
      </c>
      <c r="B1009" s="294" t="s">
        <v>8929</v>
      </c>
      <c r="C1009" s="45" t="s">
        <v>216</v>
      </c>
      <c r="D1009" s="45" t="s">
        <v>4647</v>
      </c>
      <c r="E1009" s="299">
        <v>43238</v>
      </c>
      <c r="F1009" s="294" t="s">
        <v>8930</v>
      </c>
      <c r="G1009" s="294" t="s">
        <v>114</v>
      </c>
      <c r="H1009" s="300" t="s">
        <v>223</v>
      </c>
      <c r="I1009" s="294"/>
      <c r="J1009" s="294" t="s">
        <v>4697</v>
      </c>
      <c r="K1009" s="294" t="s">
        <v>8932</v>
      </c>
      <c r="L1009" s="295"/>
      <c r="M1009" s="294" t="s">
        <v>4652</v>
      </c>
      <c r="N1009" s="295" t="b">
        <f>IF(AND(G1009:G1011=DATOS!C$9,H1009:H1011=DATOS!B$4),ROW(G1009:G1011))</f>
        <v>0</v>
      </c>
      <c r="O1009" s="296"/>
      <c r="P1009" s="297"/>
      <c r="Q1009" s="297"/>
      <c r="R1009" s="297"/>
      <c r="S1009" s="297"/>
      <c r="T1009" s="297"/>
      <c r="U1009" s="297"/>
      <c r="V1009" s="297"/>
      <c r="W1009" s="297"/>
      <c r="X1009" s="297"/>
      <c r="Y1009" s="297"/>
      <c r="Z1009" s="297"/>
      <c r="AA1009" s="297"/>
      <c r="AB1009" s="297"/>
    </row>
    <row r="1010" spans="1:28" ht="12.75">
      <c r="A1010" s="298" t="s">
        <v>8933</v>
      </c>
      <c r="B1010" s="294" t="s">
        <v>8934</v>
      </c>
      <c r="C1010" s="45" t="s">
        <v>216</v>
      </c>
      <c r="D1010" s="45" t="s">
        <v>4647</v>
      </c>
      <c r="E1010" s="299">
        <v>43238</v>
      </c>
      <c r="F1010" s="294" t="s">
        <v>8935</v>
      </c>
      <c r="G1010" s="294" t="s">
        <v>114</v>
      </c>
      <c r="H1010" s="300" t="s">
        <v>223</v>
      </c>
      <c r="I1010" s="294"/>
      <c r="J1010" s="294" t="s">
        <v>8937</v>
      </c>
      <c r="K1010" s="294" t="s">
        <v>8938</v>
      </c>
      <c r="L1010" s="295"/>
      <c r="M1010" s="294" t="s">
        <v>4652</v>
      </c>
      <c r="N1010" s="295" t="b">
        <f>IF(AND(G1010:G1012=DATOS!C$9,H1010:H1012=DATOS!B$4),ROW(G1010:G1012))</f>
        <v>0</v>
      </c>
      <c r="O1010" s="296"/>
      <c r="P1010" s="297"/>
      <c r="Q1010" s="297"/>
      <c r="R1010" s="297"/>
      <c r="S1010" s="297"/>
      <c r="T1010" s="297"/>
      <c r="U1010" s="297"/>
      <c r="V1010" s="297"/>
      <c r="W1010" s="297"/>
      <c r="X1010" s="297"/>
      <c r="Y1010" s="297"/>
      <c r="Z1010" s="297"/>
      <c r="AA1010" s="297"/>
      <c r="AB1010" s="297"/>
    </row>
    <row r="1011" spans="1:28" ht="12.75">
      <c r="A1011" s="320" t="s">
        <v>8940</v>
      </c>
      <c r="B1011" s="294" t="s">
        <v>7019</v>
      </c>
      <c r="C1011" s="45" t="s">
        <v>478</v>
      </c>
      <c r="D1011" s="45" t="s">
        <v>4647</v>
      </c>
      <c r="E1011" s="299">
        <v>43238</v>
      </c>
      <c r="F1011" s="294" t="s">
        <v>7552</v>
      </c>
      <c r="G1011" s="294" t="s">
        <v>114</v>
      </c>
      <c r="H1011" s="300" t="s">
        <v>223</v>
      </c>
      <c r="I1011" s="294"/>
      <c r="J1011" s="294" t="s">
        <v>8941</v>
      </c>
      <c r="K1011" s="294" t="s">
        <v>8942</v>
      </c>
      <c r="L1011" s="295"/>
      <c r="M1011" s="294" t="s">
        <v>4652</v>
      </c>
      <c r="N1011" s="295" t="b">
        <f>IF(AND(G1011:G1013=DATOS!C$9,H1011:H1013=DATOS!B$4),ROW(G1011:G1013))</f>
        <v>0</v>
      </c>
      <c r="O1011" s="296"/>
      <c r="P1011" s="297"/>
      <c r="Q1011" s="297"/>
      <c r="R1011" s="297"/>
      <c r="S1011" s="297"/>
      <c r="T1011" s="297"/>
      <c r="U1011" s="297"/>
      <c r="V1011" s="297"/>
      <c r="W1011" s="297"/>
      <c r="X1011" s="297"/>
      <c r="Y1011" s="297"/>
      <c r="Z1011" s="297"/>
      <c r="AA1011" s="297"/>
      <c r="AB1011" s="297"/>
    </row>
    <row r="1012" spans="1:28" ht="12.75">
      <c r="A1012" s="298" t="s">
        <v>8944</v>
      </c>
      <c r="B1012" s="294" t="s">
        <v>6516</v>
      </c>
      <c r="C1012" s="45" t="s">
        <v>4716</v>
      </c>
      <c r="D1012" s="45" t="s">
        <v>4647</v>
      </c>
      <c r="E1012" s="299">
        <v>43239</v>
      </c>
      <c r="F1012" s="294" t="s">
        <v>8946</v>
      </c>
      <c r="G1012" s="294" t="s">
        <v>114</v>
      </c>
      <c r="H1012" s="300" t="s">
        <v>223</v>
      </c>
      <c r="I1012" s="294"/>
      <c r="J1012" s="294" t="s">
        <v>2737</v>
      </c>
      <c r="K1012" s="294" t="s">
        <v>8947</v>
      </c>
      <c r="L1012" s="295"/>
      <c r="M1012" s="294" t="s">
        <v>4652</v>
      </c>
      <c r="N1012" s="295" t="b">
        <f>IF(AND(G1012:G1014=DATOS!C$9,H1012:H1014=DATOS!B$4),ROW(G1012:G1014))</f>
        <v>0</v>
      </c>
      <c r="O1012" s="296"/>
      <c r="P1012" s="297"/>
      <c r="Q1012" s="297"/>
      <c r="R1012" s="297"/>
      <c r="S1012" s="297"/>
      <c r="T1012" s="297"/>
      <c r="U1012" s="297"/>
      <c r="V1012" s="297"/>
      <c r="W1012" s="297"/>
      <c r="X1012" s="297"/>
      <c r="Y1012" s="297"/>
      <c r="Z1012" s="297"/>
      <c r="AA1012" s="297"/>
      <c r="AB1012" s="297"/>
    </row>
    <row r="1013" spans="1:28" ht="12.75">
      <c r="A1013" s="298" t="s">
        <v>6177</v>
      </c>
      <c r="B1013" s="294" t="s">
        <v>8421</v>
      </c>
      <c r="C1013" s="45" t="s">
        <v>4761</v>
      </c>
      <c r="D1013" s="45" t="s">
        <v>4647</v>
      </c>
      <c r="E1013" s="299">
        <v>43239</v>
      </c>
      <c r="F1013" s="294" t="s">
        <v>8948</v>
      </c>
      <c r="G1013" s="294" t="s">
        <v>362</v>
      </c>
      <c r="H1013" s="300" t="s">
        <v>223</v>
      </c>
      <c r="I1013" s="294"/>
      <c r="J1013" s="294" t="s">
        <v>8948</v>
      </c>
      <c r="K1013" s="294" t="s">
        <v>8948</v>
      </c>
      <c r="L1013" s="295"/>
      <c r="M1013" s="294" t="s">
        <v>4652</v>
      </c>
      <c r="N1013" s="295" t="b">
        <f>IF(AND(G1013:G1015=DATOS!C$9,H1013:H1015=DATOS!B$4),ROW(G1013:G1015))</f>
        <v>0</v>
      </c>
      <c r="O1013" s="296"/>
      <c r="P1013" s="297"/>
      <c r="Q1013" s="297"/>
      <c r="R1013" s="297"/>
      <c r="S1013" s="297"/>
      <c r="T1013" s="297"/>
      <c r="U1013" s="297"/>
      <c r="V1013" s="297"/>
      <c r="W1013" s="297"/>
      <c r="X1013" s="297"/>
      <c r="Y1013" s="297"/>
      <c r="Z1013" s="297"/>
      <c r="AA1013" s="297"/>
      <c r="AB1013" s="297"/>
    </row>
    <row r="1014" spans="1:28" ht="12.75">
      <c r="A1014" s="298" t="s">
        <v>5082</v>
      </c>
      <c r="B1014" s="294" t="s">
        <v>5084</v>
      </c>
      <c r="C1014" s="45" t="s">
        <v>5086</v>
      </c>
      <c r="D1014" s="45" t="s">
        <v>4647</v>
      </c>
      <c r="E1014" s="299">
        <v>43242</v>
      </c>
      <c r="F1014" s="294" t="s">
        <v>8950</v>
      </c>
      <c r="G1014" s="294" t="s">
        <v>271</v>
      </c>
      <c r="H1014" s="300" t="s">
        <v>223</v>
      </c>
      <c r="I1014" s="294"/>
      <c r="J1014" s="294" t="s">
        <v>8094</v>
      </c>
      <c r="K1014" s="294" t="s">
        <v>8951</v>
      </c>
      <c r="L1014" s="295"/>
      <c r="M1014" s="294" t="s">
        <v>4652</v>
      </c>
      <c r="N1014" s="295" t="b">
        <f>IF(AND(G1014:G1016=DATOS!C$9,H1014:H1016=DATOS!B$4),ROW(G1014:G1016))</f>
        <v>0</v>
      </c>
      <c r="O1014" s="296"/>
      <c r="P1014" s="297"/>
      <c r="Q1014" s="297"/>
      <c r="R1014" s="297"/>
      <c r="S1014" s="297"/>
      <c r="T1014" s="297"/>
      <c r="U1014" s="297"/>
      <c r="V1014" s="297"/>
      <c r="W1014" s="297"/>
      <c r="X1014" s="297"/>
      <c r="Y1014" s="297"/>
      <c r="Z1014" s="297"/>
      <c r="AA1014" s="297"/>
      <c r="AB1014" s="297"/>
    </row>
    <row r="1015" spans="1:28" ht="12.75">
      <c r="A1015" s="320" t="s">
        <v>8238</v>
      </c>
      <c r="B1015" s="294" t="s">
        <v>4772</v>
      </c>
      <c r="C1015" s="45" t="s">
        <v>263</v>
      </c>
      <c r="D1015" s="45" t="s">
        <v>4647</v>
      </c>
      <c r="E1015" s="299">
        <v>43242</v>
      </c>
      <c r="F1015" s="294" t="s">
        <v>8952</v>
      </c>
      <c r="G1015" s="294" t="s">
        <v>114</v>
      </c>
      <c r="H1015" s="300" t="s">
        <v>223</v>
      </c>
      <c r="I1015" s="294"/>
      <c r="J1015" s="294" t="s">
        <v>8953</v>
      </c>
      <c r="K1015" s="294" t="s">
        <v>8954</v>
      </c>
      <c r="L1015" s="295"/>
      <c r="M1015" s="294" t="s">
        <v>4652</v>
      </c>
      <c r="N1015" s="295" t="b">
        <f>IF(AND(G1015:G1017=DATOS!C$9,H1015:H1017=DATOS!B$4),ROW(G1015:G1017))</f>
        <v>0</v>
      </c>
      <c r="O1015" s="296"/>
      <c r="P1015" s="297"/>
      <c r="Q1015" s="297"/>
      <c r="R1015" s="297"/>
      <c r="S1015" s="297"/>
      <c r="T1015" s="297"/>
      <c r="U1015" s="297"/>
      <c r="V1015" s="297"/>
      <c r="W1015" s="297"/>
      <c r="X1015" s="297"/>
      <c r="Y1015" s="297"/>
      <c r="Z1015" s="297"/>
      <c r="AA1015" s="297"/>
      <c r="AB1015" s="297"/>
    </row>
    <row r="1016" spans="1:28" ht="12.75">
      <c r="A1016" s="298" t="s">
        <v>5359</v>
      </c>
      <c r="B1016" s="294" t="s">
        <v>4830</v>
      </c>
      <c r="C1016" s="45" t="s">
        <v>360</v>
      </c>
      <c r="D1016" s="45" t="s">
        <v>4647</v>
      </c>
      <c r="E1016" s="299">
        <v>43243</v>
      </c>
      <c r="F1016" s="294" t="s">
        <v>8410</v>
      </c>
      <c r="G1016" s="294" t="s">
        <v>222</v>
      </c>
      <c r="H1016" s="300" t="s">
        <v>223</v>
      </c>
      <c r="I1016" s="294"/>
      <c r="J1016" s="294" t="s">
        <v>2737</v>
      </c>
      <c r="K1016" s="294" t="s">
        <v>8956</v>
      </c>
      <c r="L1016" s="295"/>
      <c r="M1016" s="294" t="s">
        <v>4652</v>
      </c>
      <c r="N1016" s="295" t="b">
        <f>IF(AND(G1016:G1018=DATOS!C$9,H1016:H1018=DATOS!B$4),ROW(G1016:G1018))</f>
        <v>0</v>
      </c>
      <c r="O1016" s="296"/>
      <c r="P1016" s="297"/>
      <c r="Q1016" s="297"/>
      <c r="R1016" s="297"/>
      <c r="S1016" s="297"/>
      <c r="T1016" s="297"/>
      <c r="U1016" s="297"/>
      <c r="V1016" s="297"/>
      <c r="W1016" s="297"/>
      <c r="X1016" s="297"/>
      <c r="Y1016" s="297"/>
      <c r="Z1016" s="297"/>
      <c r="AA1016" s="297"/>
      <c r="AB1016" s="297"/>
    </row>
    <row r="1017" spans="1:28" ht="12.75">
      <c r="A1017" s="298" t="s">
        <v>7921</v>
      </c>
      <c r="B1017" s="294" t="s">
        <v>7922</v>
      </c>
      <c r="C1017" s="45" t="s">
        <v>624</v>
      </c>
      <c r="D1017" s="45" t="s">
        <v>4647</v>
      </c>
      <c r="E1017" s="299">
        <v>43243</v>
      </c>
      <c r="F1017" s="294" t="s">
        <v>8701</v>
      </c>
      <c r="G1017" s="294" t="s">
        <v>271</v>
      </c>
      <c r="H1017" s="300" t="s">
        <v>223</v>
      </c>
      <c r="I1017" s="294"/>
      <c r="J1017" s="294" t="s">
        <v>7157</v>
      </c>
      <c r="K1017" s="294" t="s">
        <v>8959</v>
      </c>
      <c r="L1017" s="295"/>
      <c r="M1017" s="294" t="s">
        <v>4652</v>
      </c>
      <c r="N1017" s="295" t="b">
        <f>IF(AND(G1017:G1019=DATOS!C$9,H1017:H1019=DATOS!B$4),ROW(G1017:G1019))</f>
        <v>0</v>
      </c>
      <c r="O1017" s="296"/>
      <c r="P1017" s="297"/>
      <c r="Q1017" s="297"/>
      <c r="R1017" s="297"/>
      <c r="S1017" s="297"/>
      <c r="T1017" s="297"/>
      <c r="U1017" s="297"/>
      <c r="V1017" s="297"/>
      <c r="W1017" s="297"/>
      <c r="X1017" s="297"/>
      <c r="Y1017" s="297"/>
      <c r="Z1017" s="297"/>
      <c r="AA1017" s="297"/>
      <c r="AB1017" s="297"/>
    </row>
    <row r="1018" spans="1:28" ht="12.75">
      <c r="A1018" s="298" t="s">
        <v>8960</v>
      </c>
      <c r="B1018" s="294" t="s">
        <v>7793</v>
      </c>
      <c r="C1018" s="45" t="s">
        <v>216</v>
      </c>
      <c r="D1018" s="45" t="s">
        <v>4798</v>
      </c>
      <c r="E1018" s="299">
        <v>43243</v>
      </c>
      <c r="F1018" s="294" t="s">
        <v>5401</v>
      </c>
      <c r="G1018" s="294" t="s">
        <v>114</v>
      </c>
      <c r="H1018" s="300" t="s">
        <v>223</v>
      </c>
      <c r="I1018" s="294" t="s">
        <v>226</v>
      </c>
      <c r="J1018" s="294" t="s">
        <v>5401</v>
      </c>
      <c r="K1018" s="294" t="s">
        <v>8961</v>
      </c>
      <c r="L1018" s="295"/>
      <c r="M1018" s="294" t="s">
        <v>4841</v>
      </c>
      <c r="N1018" s="295" t="b">
        <f>IF(AND(G1018:G1020=DATOS!C$9,H1018:H1020=DATOS!B$4),ROW(G1018:G1020))</f>
        <v>0</v>
      </c>
      <c r="O1018" s="296"/>
      <c r="P1018" s="297"/>
      <c r="Q1018" s="297"/>
      <c r="R1018" s="297"/>
      <c r="S1018" s="297"/>
      <c r="T1018" s="297"/>
      <c r="U1018" s="297"/>
      <c r="V1018" s="297"/>
      <c r="W1018" s="297"/>
      <c r="X1018" s="297"/>
      <c r="Y1018" s="297"/>
      <c r="Z1018" s="297"/>
      <c r="AA1018" s="297"/>
      <c r="AB1018" s="297"/>
    </row>
    <row r="1019" spans="1:28" ht="12.75">
      <c r="A1019" s="298" t="s">
        <v>8779</v>
      </c>
      <c r="B1019" s="294" t="s">
        <v>6961</v>
      </c>
      <c r="C1019" s="45" t="s">
        <v>216</v>
      </c>
      <c r="D1019" s="45" t="s">
        <v>4647</v>
      </c>
      <c r="E1019" s="299">
        <v>43243</v>
      </c>
      <c r="F1019" s="294" t="s">
        <v>8963</v>
      </c>
      <c r="G1019" s="294" t="s">
        <v>222</v>
      </c>
      <c r="H1019" s="300" t="s">
        <v>223</v>
      </c>
      <c r="I1019" s="294"/>
      <c r="J1019" s="294" t="s">
        <v>5832</v>
      </c>
      <c r="K1019" s="294" t="s">
        <v>8964</v>
      </c>
      <c r="L1019" s="295"/>
      <c r="M1019" s="294" t="s">
        <v>4652</v>
      </c>
      <c r="N1019" s="295" t="b">
        <f>IF(AND(G1019:G1021=DATOS!C$9,H1019:H1021=DATOS!B$4),ROW(G1019:G1021))</f>
        <v>0</v>
      </c>
      <c r="O1019" s="296"/>
      <c r="P1019" s="297"/>
      <c r="Q1019" s="297"/>
      <c r="R1019" s="297"/>
      <c r="S1019" s="297"/>
      <c r="T1019" s="297"/>
      <c r="U1019" s="297"/>
      <c r="V1019" s="297"/>
      <c r="W1019" s="297"/>
      <c r="X1019" s="297"/>
      <c r="Y1019" s="297"/>
      <c r="Z1019" s="297"/>
      <c r="AA1019" s="297"/>
      <c r="AB1019" s="297"/>
    </row>
    <row r="1020" spans="1:28" ht="12.75">
      <c r="A1020" s="298" t="s">
        <v>8965</v>
      </c>
      <c r="B1020" s="294" t="s">
        <v>8967</v>
      </c>
      <c r="C1020" s="45" t="s">
        <v>216</v>
      </c>
      <c r="D1020" s="45" t="s">
        <v>4798</v>
      </c>
      <c r="E1020" s="299">
        <v>43244</v>
      </c>
      <c r="F1020" s="294" t="s">
        <v>7548</v>
      </c>
      <c r="G1020" s="294" t="s">
        <v>222</v>
      </c>
      <c r="H1020" s="300" t="s">
        <v>223</v>
      </c>
      <c r="I1020" s="294" t="s">
        <v>226</v>
      </c>
      <c r="J1020" s="294" t="s">
        <v>8970</v>
      </c>
      <c r="K1020" s="294" t="s">
        <v>8971</v>
      </c>
      <c r="L1020" s="295"/>
      <c r="M1020" s="294" t="s">
        <v>4841</v>
      </c>
      <c r="N1020" s="295" t="b">
        <f>IF(AND(G1020:G1022=DATOS!C$9,H1020:H1022=DATOS!B$4),ROW(G1020:G1022))</f>
        <v>0</v>
      </c>
      <c r="O1020" s="296"/>
      <c r="P1020" s="297"/>
      <c r="Q1020" s="297"/>
      <c r="R1020" s="297"/>
      <c r="S1020" s="297"/>
      <c r="T1020" s="297"/>
      <c r="U1020" s="297"/>
      <c r="V1020" s="297"/>
      <c r="W1020" s="297"/>
      <c r="X1020" s="297"/>
      <c r="Y1020" s="297"/>
      <c r="Z1020" s="297"/>
      <c r="AA1020" s="297"/>
      <c r="AB1020" s="297"/>
    </row>
    <row r="1021" spans="1:28" ht="12.75">
      <c r="A1021" s="298" t="s">
        <v>8972</v>
      </c>
      <c r="B1021" s="294" t="s">
        <v>8973</v>
      </c>
      <c r="C1021" s="45" t="s">
        <v>263</v>
      </c>
      <c r="D1021" s="45" t="s">
        <v>4798</v>
      </c>
      <c r="E1021" s="299">
        <v>43244</v>
      </c>
      <c r="F1021" s="294" t="s">
        <v>4768</v>
      </c>
      <c r="G1021" s="294" t="s">
        <v>271</v>
      </c>
      <c r="H1021" s="300" t="s">
        <v>223</v>
      </c>
      <c r="I1021" s="294" t="s">
        <v>226</v>
      </c>
      <c r="J1021" s="294" t="s">
        <v>4768</v>
      </c>
      <c r="K1021" s="294" t="s">
        <v>8974</v>
      </c>
      <c r="L1021" s="295"/>
      <c r="M1021" s="294" t="s">
        <v>4841</v>
      </c>
      <c r="N1021" s="295" t="b">
        <f>IF(AND(G1021:G1023=DATOS!C$9,H1021:H1023=DATOS!B$4),ROW(G1021:G1023))</f>
        <v>0</v>
      </c>
      <c r="O1021" s="296"/>
      <c r="P1021" s="297"/>
      <c r="Q1021" s="297"/>
      <c r="R1021" s="297"/>
      <c r="S1021" s="297"/>
      <c r="T1021" s="297"/>
      <c r="U1021" s="297"/>
      <c r="V1021" s="297"/>
      <c r="W1021" s="297"/>
      <c r="X1021" s="297"/>
      <c r="Y1021" s="297"/>
      <c r="Z1021" s="297"/>
      <c r="AA1021" s="297"/>
      <c r="AB1021" s="297"/>
    </row>
    <row r="1022" spans="1:28" ht="12.75">
      <c r="A1022" s="298" t="s">
        <v>7625</v>
      </c>
      <c r="B1022" s="294" t="s">
        <v>5511</v>
      </c>
      <c r="C1022" s="45" t="s">
        <v>216</v>
      </c>
      <c r="D1022" s="45" t="s">
        <v>8976</v>
      </c>
      <c r="E1022" s="299">
        <v>43244</v>
      </c>
      <c r="F1022" s="294" t="s">
        <v>7464</v>
      </c>
      <c r="G1022" s="294" t="s">
        <v>114</v>
      </c>
      <c r="H1022" s="300" t="s">
        <v>118</v>
      </c>
      <c r="I1022" s="294" t="s">
        <v>226</v>
      </c>
      <c r="J1022" s="294" t="s">
        <v>8137</v>
      </c>
      <c r="K1022" s="295"/>
      <c r="L1022" s="295"/>
      <c r="M1022" s="295"/>
      <c r="N1022" s="295" t="b">
        <f>IF(AND(G1022:G1024=DATOS!C$9,H1022:H1024=DATOS!B$4),ROW(G1022:G1024))</f>
        <v>0</v>
      </c>
      <c r="O1022" s="296"/>
      <c r="P1022" s="297"/>
      <c r="Q1022" s="297"/>
      <c r="R1022" s="297"/>
      <c r="S1022" s="297"/>
      <c r="T1022" s="297"/>
      <c r="U1022" s="297"/>
      <c r="V1022" s="297"/>
      <c r="W1022" s="297"/>
      <c r="X1022" s="297"/>
      <c r="Y1022" s="297"/>
      <c r="Z1022" s="297"/>
      <c r="AA1022" s="297"/>
      <c r="AB1022" s="297"/>
    </row>
    <row r="1023" spans="1:28" ht="12.75">
      <c r="A1023" s="298" t="s">
        <v>8977</v>
      </c>
      <c r="B1023" s="294" t="s">
        <v>7227</v>
      </c>
      <c r="C1023" s="45" t="s">
        <v>4655</v>
      </c>
      <c r="D1023" s="45" t="s">
        <v>4647</v>
      </c>
      <c r="E1023" s="299">
        <v>43244</v>
      </c>
      <c r="F1023" s="294" t="s">
        <v>7452</v>
      </c>
      <c r="G1023" s="294" t="s">
        <v>114</v>
      </c>
      <c r="H1023" s="300" t="s">
        <v>223</v>
      </c>
      <c r="I1023" s="294"/>
      <c r="J1023" s="294" t="s">
        <v>4787</v>
      </c>
      <c r="K1023" s="294" t="s">
        <v>6252</v>
      </c>
      <c r="L1023" s="295"/>
      <c r="M1023" s="294" t="s">
        <v>4652</v>
      </c>
      <c r="N1023" s="295" t="b">
        <f>IF(AND(G1023:G1025=DATOS!C$9,H1023:H1025=DATOS!B$4),ROW(G1023:G1025))</f>
        <v>0</v>
      </c>
      <c r="O1023" s="296"/>
      <c r="P1023" s="297"/>
      <c r="Q1023" s="297"/>
      <c r="R1023" s="297"/>
      <c r="S1023" s="297"/>
      <c r="T1023" s="297"/>
      <c r="U1023" s="297"/>
      <c r="V1023" s="297"/>
      <c r="W1023" s="297"/>
      <c r="X1023" s="297"/>
      <c r="Y1023" s="297"/>
      <c r="Z1023" s="297"/>
      <c r="AA1023" s="297"/>
      <c r="AB1023" s="297"/>
    </row>
    <row r="1024" spans="1:28" ht="12.75">
      <c r="A1024" s="298" t="s">
        <v>5826</v>
      </c>
      <c r="B1024" s="294" t="s">
        <v>5827</v>
      </c>
      <c r="C1024" s="45" t="s">
        <v>5325</v>
      </c>
      <c r="D1024" s="45" t="s">
        <v>4647</v>
      </c>
      <c r="E1024" s="299">
        <v>43244</v>
      </c>
      <c r="F1024" s="294" t="s">
        <v>7452</v>
      </c>
      <c r="G1024" s="294" t="s">
        <v>114</v>
      </c>
      <c r="H1024" s="300" t="s">
        <v>223</v>
      </c>
      <c r="I1024" s="294"/>
      <c r="J1024" s="294" t="s">
        <v>4787</v>
      </c>
      <c r="K1024" s="294" t="s">
        <v>6252</v>
      </c>
      <c r="L1024" s="295"/>
      <c r="M1024" s="294" t="s">
        <v>4652</v>
      </c>
      <c r="N1024" s="295" t="b">
        <f>IF(AND(G1024:G1026=DATOS!C$9,H1024:H1026=DATOS!B$4),ROW(G1024:G1026))</f>
        <v>0</v>
      </c>
      <c r="O1024" s="296"/>
      <c r="P1024" s="297"/>
      <c r="Q1024" s="297"/>
      <c r="R1024" s="297"/>
      <c r="S1024" s="297"/>
      <c r="T1024" s="297"/>
      <c r="U1024" s="297"/>
      <c r="V1024" s="297"/>
      <c r="W1024" s="297"/>
      <c r="X1024" s="297"/>
      <c r="Y1024" s="297"/>
      <c r="Z1024" s="297"/>
      <c r="AA1024" s="297"/>
      <c r="AB1024" s="297"/>
    </row>
    <row r="1025" spans="1:28" ht="12.75">
      <c r="A1025" s="298" t="s">
        <v>3811</v>
      </c>
      <c r="B1025" s="294" t="s">
        <v>8980</v>
      </c>
      <c r="C1025" s="45" t="s">
        <v>898</v>
      </c>
      <c r="D1025" s="45" t="s">
        <v>4647</v>
      </c>
      <c r="E1025" s="299">
        <v>43244</v>
      </c>
      <c r="F1025" s="294" t="s">
        <v>6845</v>
      </c>
      <c r="G1025" s="294" t="s">
        <v>271</v>
      </c>
      <c r="H1025" s="300" t="s">
        <v>118</v>
      </c>
      <c r="I1025" s="294"/>
      <c r="J1025" s="294" t="s">
        <v>8983</v>
      </c>
      <c r="K1025" s="294" t="s">
        <v>8984</v>
      </c>
      <c r="L1025" s="295"/>
      <c r="M1025" s="294" t="s">
        <v>4652</v>
      </c>
      <c r="N1025" s="295" t="b">
        <f>IF(AND(G1025:G1027=DATOS!C$9,H1025:H1027=DATOS!B$4),ROW(G1025:G1027))</f>
        <v>0</v>
      </c>
      <c r="O1025" s="296"/>
      <c r="P1025" s="297"/>
      <c r="Q1025" s="297"/>
      <c r="R1025" s="297"/>
      <c r="S1025" s="297"/>
      <c r="T1025" s="297"/>
      <c r="U1025" s="297"/>
      <c r="V1025" s="297"/>
      <c r="W1025" s="297"/>
      <c r="X1025" s="297"/>
      <c r="Y1025" s="297"/>
      <c r="Z1025" s="297"/>
      <c r="AA1025" s="297"/>
      <c r="AB1025" s="297"/>
    </row>
    <row r="1026" spans="1:28" ht="12.75">
      <c r="A1026" s="298" t="s">
        <v>7921</v>
      </c>
      <c r="B1026" s="294" t="s">
        <v>7922</v>
      </c>
      <c r="C1026" s="45" t="s">
        <v>624</v>
      </c>
      <c r="D1026" s="45" t="s">
        <v>4647</v>
      </c>
      <c r="E1026" s="299">
        <v>43245</v>
      </c>
      <c r="F1026" s="294" t="s">
        <v>6845</v>
      </c>
      <c r="G1026" s="294" t="s">
        <v>271</v>
      </c>
      <c r="H1026" s="300" t="s">
        <v>223</v>
      </c>
      <c r="I1026" s="294"/>
      <c r="J1026" s="294" t="s">
        <v>8987</v>
      </c>
      <c r="K1026" s="294" t="s">
        <v>8988</v>
      </c>
      <c r="L1026" s="295"/>
      <c r="M1026" s="294" t="s">
        <v>4652</v>
      </c>
      <c r="N1026" s="295" t="b">
        <f>IF(AND(G1026:G1028=DATOS!C$9,H1026:H1028=DATOS!B$4),ROW(G1026:G1028))</f>
        <v>0</v>
      </c>
      <c r="O1026" s="296"/>
      <c r="P1026" s="297"/>
      <c r="Q1026" s="297"/>
      <c r="R1026" s="297"/>
      <c r="S1026" s="297"/>
      <c r="T1026" s="297"/>
      <c r="U1026" s="297"/>
      <c r="V1026" s="297"/>
      <c r="W1026" s="297"/>
      <c r="X1026" s="297"/>
      <c r="Y1026" s="297"/>
      <c r="Z1026" s="297"/>
      <c r="AA1026" s="297"/>
      <c r="AB1026" s="297"/>
    </row>
    <row r="1027" spans="1:28" ht="12.75">
      <c r="A1027" s="298" t="s">
        <v>7331</v>
      </c>
      <c r="B1027" s="294" t="s">
        <v>5261</v>
      </c>
      <c r="C1027" s="45" t="s">
        <v>263</v>
      </c>
      <c r="D1027" s="45" t="s">
        <v>4647</v>
      </c>
      <c r="E1027" s="299">
        <v>43245</v>
      </c>
      <c r="F1027" s="294" t="s">
        <v>7452</v>
      </c>
      <c r="G1027" s="294" t="s">
        <v>114</v>
      </c>
      <c r="H1027" s="300" t="s">
        <v>223</v>
      </c>
      <c r="I1027" s="294"/>
      <c r="J1027" s="294" t="s">
        <v>6252</v>
      </c>
      <c r="K1027" s="294" t="s">
        <v>6252</v>
      </c>
      <c r="L1027" s="295"/>
      <c r="M1027" s="294" t="s">
        <v>4652</v>
      </c>
      <c r="N1027" s="295" t="b">
        <f>IF(AND(G1027:G1029=DATOS!C$9,H1027:H1029=DATOS!B$4),ROW(G1027:G1029))</f>
        <v>0</v>
      </c>
      <c r="O1027" s="296"/>
      <c r="P1027" s="297"/>
      <c r="Q1027" s="297"/>
      <c r="R1027" s="297"/>
      <c r="S1027" s="297"/>
      <c r="T1027" s="297"/>
      <c r="U1027" s="297"/>
      <c r="V1027" s="297"/>
      <c r="W1027" s="297"/>
      <c r="X1027" s="297"/>
      <c r="Y1027" s="297"/>
      <c r="Z1027" s="297"/>
      <c r="AA1027" s="297"/>
      <c r="AB1027" s="297"/>
    </row>
    <row r="1028" spans="1:28" ht="12.75">
      <c r="A1028" s="298" t="s">
        <v>8991</v>
      </c>
      <c r="B1028" s="294" t="s">
        <v>8992</v>
      </c>
      <c r="C1028" s="45" t="s">
        <v>216</v>
      </c>
      <c r="D1028" s="45" t="s">
        <v>4798</v>
      </c>
      <c r="E1028" s="299">
        <v>43245</v>
      </c>
      <c r="F1028" s="294" t="s">
        <v>481</v>
      </c>
      <c r="G1028" s="294" t="s">
        <v>114</v>
      </c>
      <c r="H1028" s="300" t="s">
        <v>223</v>
      </c>
      <c r="I1028" s="294" t="s">
        <v>226</v>
      </c>
      <c r="J1028" s="294" t="s">
        <v>481</v>
      </c>
      <c r="K1028" s="294" t="s">
        <v>8993</v>
      </c>
      <c r="L1028" s="295"/>
      <c r="M1028" s="294" t="s">
        <v>4841</v>
      </c>
      <c r="N1028" s="295" t="b">
        <f>IF(AND(G1028:G1030=DATOS!C$9,H1028:H1030=DATOS!B$4),ROW(G1028:G1030))</f>
        <v>0</v>
      </c>
      <c r="O1028" s="296"/>
      <c r="P1028" s="297"/>
      <c r="Q1028" s="297"/>
      <c r="R1028" s="297"/>
      <c r="S1028" s="297"/>
      <c r="T1028" s="297"/>
      <c r="U1028" s="297"/>
      <c r="V1028" s="297"/>
      <c r="W1028" s="297"/>
      <c r="X1028" s="297"/>
      <c r="Y1028" s="297"/>
      <c r="Z1028" s="297"/>
      <c r="AA1028" s="297"/>
      <c r="AB1028" s="297"/>
    </row>
    <row r="1029" spans="1:28" ht="12.75">
      <c r="A1029" s="298" t="s">
        <v>8994</v>
      </c>
      <c r="B1029" s="294" t="s">
        <v>5798</v>
      </c>
      <c r="C1029" s="45" t="s">
        <v>701</v>
      </c>
      <c r="D1029" s="45" t="s">
        <v>4647</v>
      </c>
      <c r="E1029" s="299">
        <v>43246</v>
      </c>
      <c r="F1029" s="294" t="s">
        <v>4930</v>
      </c>
      <c r="G1029" s="294" t="s">
        <v>114</v>
      </c>
      <c r="H1029" s="300" t="s">
        <v>223</v>
      </c>
      <c r="I1029" s="294"/>
      <c r="J1029" s="294" t="s">
        <v>2737</v>
      </c>
      <c r="K1029" s="294" t="s">
        <v>8075</v>
      </c>
      <c r="L1029" s="295"/>
      <c r="M1029" s="294" t="s">
        <v>4652</v>
      </c>
      <c r="N1029" s="295" t="b">
        <f>IF(AND(G1029:G1031=DATOS!C$9,H1029:H1031=DATOS!B$4),ROW(G1029:G1031))</f>
        <v>0</v>
      </c>
      <c r="O1029" s="296"/>
      <c r="P1029" s="297"/>
      <c r="Q1029" s="297"/>
      <c r="R1029" s="297"/>
      <c r="S1029" s="297"/>
      <c r="T1029" s="297"/>
      <c r="U1029" s="297"/>
      <c r="V1029" s="297"/>
      <c r="W1029" s="297"/>
      <c r="X1029" s="297"/>
      <c r="Y1029" s="297"/>
      <c r="Z1029" s="297"/>
      <c r="AA1029" s="297"/>
      <c r="AB1029" s="297"/>
    </row>
    <row r="1030" spans="1:28" ht="12.75">
      <c r="A1030" s="298" t="s">
        <v>2674</v>
      </c>
      <c r="B1030" s="294" t="s">
        <v>4778</v>
      </c>
      <c r="C1030" s="45" t="s">
        <v>216</v>
      </c>
      <c r="D1030" s="45" t="s">
        <v>4647</v>
      </c>
      <c r="E1030" s="299">
        <v>43246</v>
      </c>
      <c r="F1030" s="294" t="s">
        <v>7091</v>
      </c>
      <c r="G1030" s="294" t="s">
        <v>114</v>
      </c>
      <c r="H1030" s="300" t="s">
        <v>223</v>
      </c>
      <c r="I1030" s="294"/>
      <c r="J1030" s="294" t="s">
        <v>2737</v>
      </c>
      <c r="K1030" s="294" t="s">
        <v>8996</v>
      </c>
      <c r="L1030" s="295"/>
      <c r="M1030" s="294" t="s">
        <v>4652</v>
      </c>
      <c r="N1030" s="295" t="b">
        <f>IF(AND(G1030:G1032=DATOS!C$9,H1030:H1032=DATOS!B$4),ROW(G1030:G1032))</f>
        <v>0</v>
      </c>
      <c r="O1030" s="296"/>
      <c r="P1030" s="297"/>
      <c r="Q1030" s="297"/>
      <c r="R1030" s="297"/>
      <c r="S1030" s="297"/>
      <c r="T1030" s="297"/>
      <c r="U1030" s="297"/>
      <c r="V1030" s="297"/>
      <c r="W1030" s="297"/>
      <c r="X1030" s="297"/>
      <c r="Y1030" s="297"/>
      <c r="Z1030" s="297"/>
      <c r="AA1030" s="297"/>
      <c r="AB1030" s="297"/>
    </row>
    <row r="1031" spans="1:28" ht="12.75">
      <c r="A1031" s="320" t="s">
        <v>8991</v>
      </c>
      <c r="B1031" s="294" t="s">
        <v>8992</v>
      </c>
      <c r="C1031" s="45" t="s">
        <v>216</v>
      </c>
      <c r="D1031" s="45" t="s">
        <v>4647</v>
      </c>
      <c r="E1031" s="299">
        <v>43246</v>
      </c>
      <c r="F1031" s="294" t="s">
        <v>481</v>
      </c>
      <c r="G1031" s="294" t="s">
        <v>114</v>
      </c>
      <c r="H1031" s="300" t="s">
        <v>223</v>
      </c>
      <c r="I1031" s="294"/>
      <c r="J1031" s="294" t="s">
        <v>481</v>
      </c>
      <c r="K1031" s="294" t="s">
        <v>8997</v>
      </c>
      <c r="L1031" s="295"/>
      <c r="M1031" s="294" t="s">
        <v>4652</v>
      </c>
      <c r="N1031" s="295" t="b">
        <f>IF(AND(G1031:G1033=DATOS!C$9,H1031:H1033=DATOS!B$4),ROW(G1031:G1033))</f>
        <v>0</v>
      </c>
      <c r="O1031" s="296"/>
      <c r="P1031" s="297"/>
      <c r="Q1031" s="297"/>
      <c r="R1031" s="297"/>
      <c r="S1031" s="297"/>
      <c r="T1031" s="297"/>
      <c r="U1031" s="297"/>
      <c r="V1031" s="297"/>
      <c r="W1031" s="297"/>
      <c r="X1031" s="297"/>
      <c r="Y1031" s="297"/>
      <c r="Z1031" s="297"/>
      <c r="AA1031" s="297"/>
      <c r="AB1031" s="297"/>
    </row>
    <row r="1032" spans="1:28" ht="12.75">
      <c r="A1032" s="320" t="s">
        <v>7097</v>
      </c>
      <c r="B1032" s="294" t="s">
        <v>5155</v>
      </c>
      <c r="C1032" s="45" t="s">
        <v>478</v>
      </c>
      <c r="D1032" s="45" t="s">
        <v>4647</v>
      </c>
      <c r="E1032" s="299">
        <v>43246</v>
      </c>
      <c r="F1032" s="294" t="s">
        <v>9000</v>
      </c>
      <c r="G1032" s="294" t="s">
        <v>114</v>
      </c>
      <c r="H1032" s="300" t="s">
        <v>223</v>
      </c>
      <c r="I1032" s="294"/>
      <c r="J1032" s="294" t="s">
        <v>9001</v>
      </c>
      <c r="K1032" s="294" t="s">
        <v>9002</v>
      </c>
      <c r="L1032" s="295"/>
      <c r="M1032" s="294" t="s">
        <v>4652</v>
      </c>
      <c r="N1032" s="295" t="b">
        <f>IF(AND(G1032:G1034=DATOS!C$9,H1032:H1034=DATOS!B$4),ROW(G1032:G1034))</f>
        <v>0</v>
      </c>
      <c r="O1032" s="296"/>
      <c r="P1032" s="297"/>
      <c r="Q1032" s="297"/>
      <c r="R1032" s="297"/>
      <c r="S1032" s="297"/>
      <c r="T1032" s="297"/>
      <c r="U1032" s="297"/>
      <c r="V1032" s="297"/>
      <c r="W1032" s="297"/>
      <c r="X1032" s="297"/>
      <c r="Y1032" s="297"/>
      <c r="Z1032" s="297"/>
      <c r="AA1032" s="297"/>
      <c r="AB1032" s="297"/>
    </row>
    <row r="1033" spans="1:28" ht="12.75">
      <c r="A1033" s="298" t="s">
        <v>6290</v>
      </c>
      <c r="B1033" s="294" t="s">
        <v>6744</v>
      </c>
      <c r="C1033" s="45" t="s">
        <v>216</v>
      </c>
      <c r="D1033" s="45" t="s">
        <v>4647</v>
      </c>
      <c r="E1033" s="299">
        <v>43246</v>
      </c>
      <c r="F1033" s="294" t="s">
        <v>7277</v>
      </c>
      <c r="G1033" s="294" t="s">
        <v>271</v>
      </c>
      <c r="H1033" s="300" t="s">
        <v>223</v>
      </c>
      <c r="I1033" s="294"/>
      <c r="J1033" s="294" t="s">
        <v>6124</v>
      </c>
      <c r="K1033" s="295"/>
      <c r="L1033" s="295"/>
      <c r="M1033" s="295"/>
      <c r="N1033" s="295" t="b">
        <f>IF(AND(G1033:G1035=DATOS!C$9,H1033:H1035=DATOS!B$4),ROW(G1033:G1035))</f>
        <v>0</v>
      </c>
      <c r="O1033" s="296"/>
      <c r="P1033" s="297"/>
      <c r="Q1033" s="297"/>
      <c r="R1033" s="297"/>
      <c r="S1033" s="297"/>
      <c r="T1033" s="297"/>
      <c r="U1033" s="297"/>
      <c r="V1033" s="297"/>
      <c r="W1033" s="297"/>
      <c r="X1033" s="297"/>
      <c r="Y1033" s="297"/>
      <c r="Z1033" s="297"/>
      <c r="AA1033" s="297"/>
      <c r="AB1033" s="297"/>
    </row>
    <row r="1034" spans="1:28" ht="12.75">
      <c r="A1034" s="298" t="s">
        <v>6297</v>
      </c>
      <c r="B1034" s="294" t="s">
        <v>6533</v>
      </c>
      <c r="C1034" s="45" t="s">
        <v>478</v>
      </c>
      <c r="D1034" s="45" t="s">
        <v>4798</v>
      </c>
      <c r="E1034" s="299">
        <v>43247</v>
      </c>
      <c r="F1034" s="294" t="s">
        <v>4868</v>
      </c>
      <c r="G1034" s="294" t="s">
        <v>114</v>
      </c>
      <c r="H1034" s="300" t="s">
        <v>223</v>
      </c>
      <c r="I1034" s="294" t="s">
        <v>226</v>
      </c>
      <c r="J1034" s="294" t="s">
        <v>9005</v>
      </c>
      <c r="K1034" s="294" t="s">
        <v>9006</v>
      </c>
      <c r="L1034" s="295"/>
      <c r="M1034" s="294" t="s">
        <v>4841</v>
      </c>
      <c r="N1034" s="295" t="b">
        <f>IF(AND(G1034:G1036=DATOS!C$9,H1034:H1036=DATOS!B$4),ROW(G1034:G1036))</f>
        <v>0</v>
      </c>
      <c r="O1034" s="296"/>
      <c r="P1034" s="297"/>
      <c r="Q1034" s="297"/>
      <c r="R1034" s="297"/>
      <c r="S1034" s="297"/>
      <c r="T1034" s="297"/>
      <c r="U1034" s="297"/>
      <c r="V1034" s="297"/>
      <c r="W1034" s="297"/>
      <c r="X1034" s="297"/>
      <c r="Y1034" s="297"/>
      <c r="Z1034" s="297"/>
      <c r="AA1034" s="297"/>
      <c r="AB1034" s="297"/>
    </row>
    <row r="1035" spans="1:28" ht="12.75">
      <c r="A1035" s="298" t="s">
        <v>7483</v>
      </c>
      <c r="B1035" s="294" t="s">
        <v>7484</v>
      </c>
      <c r="C1035" s="45" t="s">
        <v>478</v>
      </c>
      <c r="D1035" s="45" t="s">
        <v>4798</v>
      </c>
      <c r="E1035" s="299">
        <v>43247</v>
      </c>
      <c r="F1035" s="294" t="s">
        <v>4868</v>
      </c>
      <c r="G1035" s="294" t="s">
        <v>114</v>
      </c>
      <c r="H1035" s="300" t="s">
        <v>223</v>
      </c>
      <c r="I1035" s="294" t="s">
        <v>226</v>
      </c>
      <c r="J1035" s="294" t="s">
        <v>9009</v>
      </c>
      <c r="K1035" s="294" t="s">
        <v>9010</v>
      </c>
      <c r="L1035" s="295"/>
      <c r="M1035" s="294" t="s">
        <v>4841</v>
      </c>
      <c r="N1035" s="295" t="b">
        <f>IF(AND(G1035:G1037=DATOS!C$9,H1035:H1037=DATOS!B$4),ROW(G1035:G1037))</f>
        <v>0</v>
      </c>
      <c r="O1035" s="296"/>
      <c r="P1035" s="297"/>
      <c r="Q1035" s="297"/>
      <c r="R1035" s="297"/>
      <c r="S1035" s="297"/>
      <c r="T1035" s="297"/>
      <c r="U1035" s="297"/>
      <c r="V1035" s="297"/>
      <c r="W1035" s="297"/>
      <c r="X1035" s="297"/>
      <c r="Y1035" s="297"/>
      <c r="Z1035" s="297"/>
      <c r="AA1035" s="297"/>
      <c r="AB1035" s="297"/>
    </row>
    <row r="1036" spans="1:28" ht="12.75">
      <c r="A1036" s="298" t="s">
        <v>9011</v>
      </c>
      <c r="B1036" s="294" t="s">
        <v>9012</v>
      </c>
      <c r="C1036" s="45" t="s">
        <v>942</v>
      </c>
      <c r="D1036" s="45" t="s">
        <v>4798</v>
      </c>
      <c r="E1036" s="299">
        <v>43247</v>
      </c>
      <c r="F1036" s="294" t="s">
        <v>9013</v>
      </c>
      <c r="G1036" s="294" t="s">
        <v>271</v>
      </c>
      <c r="H1036" s="300" t="s">
        <v>223</v>
      </c>
      <c r="I1036" s="294" t="s">
        <v>226</v>
      </c>
      <c r="J1036" s="294" t="s">
        <v>4768</v>
      </c>
      <c r="K1036" s="294" t="s">
        <v>9014</v>
      </c>
      <c r="L1036" s="295"/>
      <c r="M1036" s="294" t="s">
        <v>4841</v>
      </c>
      <c r="N1036" s="295" t="b">
        <f>IF(AND(G1036:G1038=DATOS!C$9,H1036:H1038=DATOS!B$4),ROW(G1036:G1038))</f>
        <v>0</v>
      </c>
      <c r="O1036" s="296"/>
      <c r="P1036" s="297"/>
      <c r="Q1036" s="297"/>
      <c r="R1036" s="297"/>
      <c r="S1036" s="297"/>
      <c r="T1036" s="297"/>
      <c r="U1036" s="297"/>
      <c r="V1036" s="297"/>
      <c r="W1036" s="297"/>
      <c r="X1036" s="297"/>
      <c r="Y1036" s="297"/>
      <c r="Z1036" s="297"/>
      <c r="AA1036" s="297"/>
      <c r="AB1036" s="297"/>
    </row>
    <row r="1037" spans="1:28" ht="12.75">
      <c r="A1037" s="298" t="s">
        <v>7331</v>
      </c>
      <c r="B1037" s="294" t="s">
        <v>5261</v>
      </c>
      <c r="C1037" s="45" t="s">
        <v>263</v>
      </c>
      <c r="D1037" s="45" t="s">
        <v>4798</v>
      </c>
      <c r="E1037" s="299">
        <v>43247</v>
      </c>
      <c r="F1037" s="294" t="s">
        <v>4768</v>
      </c>
      <c r="G1037" s="294" t="s">
        <v>271</v>
      </c>
      <c r="H1037" s="300" t="s">
        <v>223</v>
      </c>
      <c r="I1037" s="294" t="s">
        <v>226</v>
      </c>
      <c r="J1037" s="294" t="s">
        <v>4768</v>
      </c>
      <c r="K1037" s="294" t="s">
        <v>9017</v>
      </c>
      <c r="L1037" s="295"/>
      <c r="M1037" s="294" t="s">
        <v>4841</v>
      </c>
      <c r="N1037" s="295" t="b">
        <f>IF(AND(G1037:G1039=DATOS!C$9,H1037:H1039=DATOS!B$4),ROW(G1037:G1039))</f>
        <v>0</v>
      </c>
      <c r="O1037" s="296"/>
      <c r="P1037" s="297"/>
      <c r="Q1037" s="297"/>
      <c r="R1037" s="297"/>
      <c r="S1037" s="297"/>
      <c r="T1037" s="297"/>
      <c r="U1037" s="297"/>
      <c r="V1037" s="297"/>
      <c r="W1037" s="297"/>
      <c r="X1037" s="297"/>
      <c r="Y1037" s="297"/>
      <c r="Z1037" s="297"/>
      <c r="AA1037" s="297"/>
      <c r="AB1037" s="297"/>
    </row>
    <row r="1038" spans="1:28" ht="12.75">
      <c r="A1038" s="298" t="s">
        <v>7700</v>
      </c>
      <c r="B1038" s="294" t="s">
        <v>7701</v>
      </c>
      <c r="C1038" s="45" t="s">
        <v>4761</v>
      </c>
      <c r="D1038" s="45" t="s">
        <v>4798</v>
      </c>
      <c r="E1038" s="299">
        <v>43248</v>
      </c>
      <c r="F1038" s="294" t="s">
        <v>428</v>
      </c>
      <c r="G1038" s="294" t="s">
        <v>114</v>
      </c>
      <c r="H1038" s="300" t="s">
        <v>118</v>
      </c>
      <c r="I1038" s="294" t="s">
        <v>226</v>
      </c>
      <c r="J1038" s="294" t="s">
        <v>9019</v>
      </c>
      <c r="K1038" s="295"/>
      <c r="L1038" s="295"/>
      <c r="M1038" s="295"/>
      <c r="N1038" s="295" t="b">
        <f>IF(AND(G1038:G1040=DATOS!C$9,H1038:H1040=DATOS!B$4),ROW(G1038:G1040))</f>
        <v>0</v>
      </c>
      <c r="O1038" s="296"/>
      <c r="P1038" s="297"/>
      <c r="Q1038" s="297"/>
      <c r="R1038" s="297"/>
      <c r="S1038" s="297"/>
      <c r="T1038" s="297"/>
      <c r="U1038" s="297"/>
      <c r="V1038" s="297"/>
      <c r="W1038" s="297"/>
      <c r="X1038" s="297"/>
      <c r="Y1038" s="297"/>
      <c r="Z1038" s="297"/>
      <c r="AA1038" s="297"/>
      <c r="AB1038" s="297"/>
    </row>
    <row r="1039" spans="1:28" ht="12.75">
      <c r="A1039" s="298" t="s">
        <v>4988</v>
      </c>
      <c r="B1039" s="294" t="s">
        <v>4991</v>
      </c>
      <c r="C1039" s="45" t="s">
        <v>478</v>
      </c>
      <c r="D1039" s="45" t="s">
        <v>4798</v>
      </c>
      <c r="E1039" s="299">
        <v>43248</v>
      </c>
      <c r="F1039" s="294" t="s">
        <v>4868</v>
      </c>
      <c r="G1039" s="294" t="s">
        <v>114</v>
      </c>
      <c r="H1039" s="300" t="s">
        <v>223</v>
      </c>
      <c r="I1039" s="294" t="s">
        <v>226</v>
      </c>
      <c r="J1039" s="294" t="s">
        <v>9021</v>
      </c>
      <c r="K1039" s="295"/>
      <c r="L1039" s="295"/>
      <c r="M1039" s="295"/>
      <c r="N1039" s="295" t="b">
        <f>IF(AND(G1039:G1041=DATOS!C$9,H1039:H1041=DATOS!B$4),ROW(G1039:G1041))</f>
        <v>0</v>
      </c>
      <c r="O1039" s="296"/>
      <c r="P1039" s="297"/>
      <c r="Q1039" s="297"/>
      <c r="R1039" s="297"/>
      <c r="S1039" s="297"/>
      <c r="T1039" s="297"/>
      <c r="U1039" s="297"/>
      <c r="V1039" s="297"/>
      <c r="W1039" s="297"/>
      <c r="X1039" s="297"/>
      <c r="Y1039" s="297"/>
      <c r="Z1039" s="297"/>
      <c r="AA1039" s="297"/>
      <c r="AB1039" s="297"/>
    </row>
    <row r="1040" spans="1:28" ht="12.75">
      <c r="A1040" s="298" t="s">
        <v>7921</v>
      </c>
      <c r="B1040" s="294" t="s">
        <v>7922</v>
      </c>
      <c r="C1040" s="45" t="s">
        <v>624</v>
      </c>
      <c r="D1040" s="45" t="s">
        <v>4798</v>
      </c>
      <c r="E1040" s="299">
        <v>43248</v>
      </c>
      <c r="F1040" s="294" t="s">
        <v>9024</v>
      </c>
      <c r="G1040" s="294" t="s">
        <v>114</v>
      </c>
      <c r="H1040" s="300" t="s">
        <v>223</v>
      </c>
      <c r="I1040" s="294" t="s">
        <v>226</v>
      </c>
      <c r="J1040" s="294" t="s">
        <v>4969</v>
      </c>
      <c r="K1040" s="294" t="s">
        <v>9026</v>
      </c>
      <c r="L1040" s="295"/>
      <c r="M1040" s="294" t="s">
        <v>4841</v>
      </c>
      <c r="N1040" s="295" t="b">
        <f>IF(AND(G1040:G1042=DATOS!C$9,H1040:H1042=DATOS!B$4),ROW(G1040:G1042))</f>
        <v>0</v>
      </c>
      <c r="O1040" s="296"/>
      <c r="P1040" s="297"/>
      <c r="Q1040" s="297"/>
      <c r="R1040" s="297"/>
      <c r="S1040" s="297"/>
      <c r="T1040" s="297"/>
      <c r="U1040" s="297"/>
      <c r="V1040" s="297"/>
      <c r="W1040" s="297"/>
      <c r="X1040" s="297"/>
      <c r="Y1040" s="297"/>
      <c r="Z1040" s="297"/>
      <c r="AA1040" s="297"/>
      <c r="AB1040" s="297"/>
    </row>
    <row r="1041" spans="1:28" ht="12.75">
      <c r="A1041" s="298" t="s">
        <v>7106</v>
      </c>
      <c r="B1041" s="294" t="s">
        <v>7107</v>
      </c>
      <c r="C1041" s="45" t="s">
        <v>380</v>
      </c>
      <c r="D1041" s="45" t="s">
        <v>4798</v>
      </c>
      <c r="E1041" s="299">
        <v>43248</v>
      </c>
      <c r="F1041" s="294" t="s">
        <v>9028</v>
      </c>
      <c r="G1041" s="294" t="s">
        <v>114</v>
      </c>
      <c r="H1041" s="300" t="s">
        <v>223</v>
      </c>
      <c r="I1041" s="294" t="s">
        <v>226</v>
      </c>
      <c r="J1041" s="294" t="s">
        <v>9029</v>
      </c>
      <c r="K1041" s="295"/>
      <c r="L1041" s="295"/>
      <c r="M1041" s="294" t="s">
        <v>4841</v>
      </c>
      <c r="N1041" s="295" t="b">
        <f>IF(AND(G1041:G1043=DATOS!C$9,H1041:H1043=DATOS!B$4),ROW(G1041:G1043))</f>
        <v>0</v>
      </c>
      <c r="O1041" s="296"/>
      <c r="P1041" s="297"/>
      <c r="Q1041" s="297"/>
      <c r="R1041" s="297"/>
      <c r="S1041" s="297"/>
      <c r="T1041" s="297"/>
      <c r="U1041" s="297"/>
      <c r="V1041" s="297"/>
      <c r="W1041" s="297"/>
      <c r="X1041" s="297"/>
      <c r="Y1041" s="297"/>
      <c r="Z1041" s="297"/>
      <c r="AA1041" s="297"/>
      <c r="AB1041" s="297"/>
    </row>
    <row r="1042" spans="1:28" ht="12.75">
      <c r="A1042" s="320" t="s">
        <v>5792</v>
      </c>
      <c r="B1042" s="294" t="s">
        <v>5793</v>
      </c>
      <c r="C1042" s="45" t="s">
        <v>5795</v>
      </c>
      <c r="D1042" s="45" t="s">
        <v>4798</v>
      </c>
      <c r="E1042" s="299">
        <v>43248</v>
      </c>
      <c r="F1042" s="294" t="s">
        <v>6569</v>
      </c>
      <c r="G1042" s="294" t="s">
        <v>362</v>
      </c>
      <c r="H1042" s="300" t="s">
        <v>223</v>
      </c>
      <c r="I1042" s="294" t="s">
        <v>226</v>
      </c>
      <c r="J1042" s="295"/>
      <c r="K1042" s="295"/>
      <c r="L1042" s="295"/>
      <c r="M1042" s="294" t="s">
        <v>4841</v>
      </c>
      <c r="N1042" s="295" t="b">
        <f>IF(AND(G1042:G1044=DATOS!C$9,H1042:H1044=DATOS!B$4),ROW(G1042:G1044))</f>
        <v>0</v>
      </c>
      <c r="O1042" s="296"/>
      <c r="P1042" s="297"/>
      <c r="Q1042" s="297"/>
      <c r="R1042" s="297"/>
      <c r="S1042" s="297"/>
      <c r="T1042" s="297"/>
      <c r="U1042" s="297"/>
      <c r="V1042" s="297"/>
      <c r="W1042" s="297"/>
      <c r="X1042" s="297"/>
      <c r="Y1042" s="297"/>
      <c r="Z1042" s="297"/>
      <c r="AA1042" s="297"/>
      <c r="AB1042" s="297"/>
    </row>
    <row r="1043" spans="1:28" ht="12.75">
      <c r="A1043" s="320" t="s">
        <v>5486</v>
      </c>
      <c r="B1043" s="294" t="s">
        <v>5487</v>
      </c>
      <c r="C1043" s="45" t="s">
        <v>624</v>
      </c>
      <c r="D1043" s="45" t="s">
        <v>4647</v>
      </c>
      <c r="E1043" s="299">
        <v>43250</v>
      </c>
      <c r="F1043" s="294" t="s">
        <v>9032</v>
      </c>
      <c r="G1043" s="294" t="s">
        <v>114</v>
      </c>
      <c r="H1043" s="300" t="s">
        <v>223</v>
      </c>
      <c r="I1043" s="294"/>
      <c r="J1043" s="294" t="s">
        <v>9033</v>
      </c>
      <c r="K1043" s="294" t="s">
        <v>9034</v>
      </c>
      <c r="L1043" s="295"/>
      <c r="M1043" s="294" t="s">
        <v>4652</v>
      </c>
      <c r="N1043" s="295" t="b">
        <f>IF(AND(G1043:G1045=DATOS!C$9,H1043:H1045=DATOS!B$4),ROW(G1043:G1045))</f>
        <v>0</v>
      </c>
      <c r="O1043" s="296"/>
      <c r="P1043" s="297"/>
      <c r="Q1043" s="297"/>
      <c r="R1043" s="297"/>
      <c r="S1043" s="297"/>
      <c r="T1043" s="297"/>
      <c r="U1043" s="297"/>
      <c r="V1043" s="297"/>
      <c r="W1043" s="297"/>
      <c r="X1043" s="297"/>
      <c r="Y1043" s="297"/>
      <c r="Z1043" s="297"/>
      <c r="AA1043" s="297"/>
      <c r="AB1043" s="297"/>
    </row>
    <row r="1044" spans="1:28" ht="12.75">
      <c r="A1044" s="320" t="s">
        <v>9036</v>
      </c>
      <c r="B1044" s="294" t="s">
        <v>5380</v>
      </c>
      <c r="C1044" s="45" t="s">
        <v>216</v>
      </c>
      <c r="D1044" s="45" t="s">
        <v>4647</v>
      </c>
      <c r="E1044" s="299">
        <v>43250</v>
      </c>
      <c r="F1044" s="294" t="s">
        <v>8410</v>
      </c>
      <c r="G1044" s="294" t="s">
        <v>222</v>
      </c>
      <c r="H1044" s="300" t="s">
        <v>223</v>
      </c>
      <c r="I1044" s="294"/>
      <c r="J1044" s="294" t="s">
        <v>6478</v>
      </c>
      <c r="K1044" s="358" t="s">
        <v>9037</v>
      </c>
      <c r="L1044" s="295"/>
      <c r="M1044" s="294" t="s">
        <v>4652</v>
      </c>
      <c r="N1044" s="295" t="b">
        <f>IF(AND(G1044:G1046=DATOS!C$9,H1044:H1046=DATOS!B$4),ROW(G1044:G1046))</f>
        <v>0</v>
      </c>
      <c r="O1044" s="296"/>
      <c r="P1044" s="297"/>
      <c r="Q1044" s="297"/>
      <c r="R1044" s="297"/>
      <c r="S1044" s="297"/>
      <c r="T1044" s="297"/>
      <c r="U1044" s="297"/>
      <c r="V1044" s="297"/>
      <c r="W1044" s="297"/>
      <c r="X1044" s="297"/>
      <c r="Y1044" s="297"/>
      <c r="Z1044" s="297"/>
      <c r="AA1044" s="297"/>
      <c r="AB1044" s="297"/>
    </row>
    <row r="1045" spans="1:28" ht="12.75">
      <c r="A1045" s="298" t="s">
        <v>7271</v>
      </c>
      <c r="B1045" s="294" t="s">
        <v>7272</v>
      </c>
      <c r="C1045" s="45" t="s">
        <v>4655</v>
      </c>
      <c r="D1045" s="45" t="s">
        <v>4647</v>
      </c>
      <c r="E1045" s="299">
        <v>43250</v>
      </c>
      <c r="F1045" s="294" t="s">
        <v>9039</v>
      </c>
      <c r="G1045" s="294" t="s">
        <v>362</v>
      </c>
      <c r="H1045" s="300" t="s">
        <v>118</v>
      </c>
      <c r="I1045" s="294"/>
      <c r="J1045" s="294" t="s">
        <v>9040</v>
      </c>
      <c r="K1045" s="294" t="s">
        <v>9041</v>
      </c>
      <c r="L1045" s="295"/>
      <c r="M1045" s="294" t="s">
        <v>4652</v>
      </c>
      <c r="N1045" s="295" t="b">
        <f>IF(AND(G1045:G1047=DATOS!C$9,H1045:H1047=DATOS!B$4),ROW(G1045:G1047))</f>
        <v>0</v>
      </c>
      <c r="O1045" s="296"/>
      <c r="P1045" s="297"/>
      <c r="Q1045" s="297"/>
      <c r="R1045" s="297"/>
      <c r="S1045" s="297"/>
      <c r="T1045" s="297"/>
      <c r="U1045" s="297"/>
      <c r="V1045" s="297"/>
      <c r="W1045" s="297"/>
      <c r="X1045" s="297"/>
      <c r="Y1045" s="297"/>
      <c r="Z1045" s="297"/>
      <c r="AA1045" s="297"/>
      <c r="AB1045" s="297"/>
    </row>
    <row r="1046" spans="1:28" ht="12.75">
      <c r="A1046" s="301" t="s">
        <v>9042</v>
      </c>
      <c r="B1046" s="294" t="s">
        <v>6784</v>
      </c>
      <c r="C1046" s="45" t="s">
        <v>4655</v>
      </c>
      <c r="D1046" s="45" t="s">
        <v>4798</v>
      </c>
      <c r="E1046" s="299">
        <v>43250</v>
      </c>
      <c r="F1046" s="294" t="s">
        <v>9039</v>
      </c>
      <c r="G1046" s="294" t="s">
        <v>362</v>
      </c>
      <c r="H1046" s="300" t="s">
        <v>223</v>
      </c>
      <c r="I1046" s="294" t="s">
        <v>226</v>
      </c>
      <c r="J1046" s="294" t="s">
        <v>9045</v>
      </c>
      <c r="K1046" s="294" t="s">
        <v>5958</v>
      </c>
      <c r="L1046" s="295"/>
      <c r="M1046" s="294" t="s">
        <v>4841</v>
      </c>
      <c r="N1046" s="295" t="b">
        <f>IF(AND(G1046:G1048=DATOS!C$9,H1046:H1048=DATOS!B$4),ROW(G1046:G1048))</f>
        <v>0</v>
      </c>
      <c r="O1046" s="296"/>
      <c r="P1046" s="297"/>
      <c r="Q1046" s="297"/>
      <c r="R1046" s="297"/>
      <c r="S1046" s="297"/>
      <c r="T1046" s="297"/>
      <c r="U1046" s="297"/>
      <c r="V1046" s="297"/>
      <c r="W1046" s="297"/>
      <c r="X1046" s="297"/>
      <c r="Y1046" s="297"/>
      <c r="Z1046" s="297"/>
      <c r="AA1046" s="297"/>
      <c r="AB1046" s="297"/>
    </row>
    <row r="1047" spans="1:28" ht="12.75">
      <c r="A1047" s="298" t="s">
        <v>9046</v>
      </c>
      <c r="B1047" s="294" t="s">
        <v>9047</v>
      </c>
      <c r="C1047" s="45" t="s">
        <v>4716</v>
      </c>
      <c r="D1047" s="45" t="s">
        <v>4647</v>
      </c>
      <c r="E1047" s="299">
        <v>43250</v>
      </c>
      <c r="F1047" s="294" t="s">
        <v>9039</v>
      </c>
      <c r="G1047" s="294" t="s">
        <v>362</v>
      </c>
      <c r="H1047" s="300" t="s">
        <v>223</v>
      </c>
      <c r="I1047" s="294"/>
      <c r="J1047" s="294" t="s">
        <v>9048</v>
      </c>
      <c r="K1047" s="294" t="s">
        <v>9049</v>
      </c>
      <c r="L1047" s="295"/>
      <c r="M1047" s="294" t="s">
        <v>4652</v>
      </c>
      <c r="N1047" s="295" t="b">
        <f>IF(AND(G1047:G1049=DATOS!C$9,H1047:H1049=DATOS!B$4),ROW(G1047:G1049))</f>
        <v>0</v>
      </c>
      <c r="O1047" s="296"/>
      <c r="P1047" s="297"/>
      <c r="Q1047" s="297"/>
      <c r="R1047" s="297"/>
      <c r="S1047" s="297"/>
      <c r="T1047" s="297"/>
      <c r="U1047" s="297"/>
      <c r="V1047" s="297"/>
      <c r="W1047" s="297"/>
      <c r="X1047" s="297"/>
      <c r="Y1047" s="297"/>
      <c r="Z1047" s="297"/>
      <c r="AA1047" s="297"/>
      <c r="AB1047" s="297"/>
    </row>
    <row r="1048" spans="1:28" ht="12.75">
      <c r="A1048" s="320" t="s">
        <v>9050</v>
      </c>
      <c r="B1048" s="294" t="s">
        <v>9051</v>
      </c>
      <c r="C1048" s="45" t="s">
        <v>5367</v>
      </c>
      <c r="D1048" s="45" t="s">
        <v>4647</v>
      </c>
      <c r="E1048" s="299">
        <v>43251</v>
      </c>
      <c r="F1048" s="294" t="s">
        <v>9053</v>
      </c>
      <c r="G1048" s="294" t="s">
        <v>114</v>
      </c>
      <c r="H1048" s="300" t="s">
        <v>223</v>
      </c>
      <c r="I1048" s="294"/>
      <c r="J1048" s="294" t="s">
        <v>2224</v>
      </c>
      <c r="K1048" s="350" t="s">
        <v>9055</v>
      </c>
      <c r="L1048" s="295"/>
      <c r="M1048" s="294" t="s">
        <v>4652</v>
      </c>
      <c r="N1048" s="295" t="b">
        <f>IF(AND(G1048:G1050=DATOS!C$9,H1048:H1050=DATOS!B$4),ROW(G1048:G1050))</f>
        <v>0</v>
      </c>
      <c r="O1048" s="296"/>
      <c r="P1048" s="297"/>
      <c r="Q1048" s="297"/>
      <c r="R1048" s="297"/>
      <c r="S1048" s="297"/>
      <c r="T1048" s="297"/>
      <c r="U1048" s="297"/>
      <c r="V1048" s="297"/>
      <c r="W1048" s="297"/>
      <c r="X1048" s="297"/>
      <c r="Y1048" s="297"/>
      <c r="Z1048" s="297"/>
      <c r="AA1048" s="297"/>
      <c r="AB1048" s="297"/>
    </row>
    <row r="1049" spans="1:28" ht="12.75">
      <c r="A1049" s="298" t="s">
        <v>7097</v>
      </c>
      <c r="B1049" s="294" t="s">
        <v>5155</v>
      </c>
      <c r="C1049" s="45" t="s">
        <v>478</v>
      </c>
      <c r="D1049" s="45" t="s">
        <v>4647</v>
      </c>
      <c r="E1049" s="299">
        <v>43251</v>
      </c>
      <c r="F1049" s="294" t="s">
        <v>4930</v>
      </c>
      <c r="G1049" s="294" t="s">
        <v>114</v>
      </c>
      <c r="H1049" s="300" t="s">
        <v>223</v>
      </c>
      <c r="I1049" s="294"/>
      <c r="J1049" s="294" t="s">
        <v>2737</v>
      </c>
      <c r="K1049" s="294" t="s">
        <v>9056</v>
      </c>
      <c r="L1049" s="295"/>
      <c r="M1049" s="294" t="s">
        <v>4652</v>
      </c>
      <c r="N1049" s="295" t="b">
        <f>IF(AND(G1049:G1051=DATOS!C$9,H1049:H1051=DATOS!B$4),ROW(G1049:G1051))</f>
        <v>0</v>
      </c>
      <c r="O1049" s="296"/>
      <c r="P1049" s="297"/>
      <c r="Q1049" s="297"/>
      <c r="R1049" s="297"/>
      <c r="S1049" s="297"/>
      <c r="T1049" s="297"/>
      <c r="U1049" s="297"/>
      <c r="V1049" s="297"/>
      <c r="W1049" s="297"/>
      <c r="X1049" s="297"/>
      <c r="Y1049" s="297"/>
      <c r="Z1049" s="297"/>
      <c r="AA1049" s="297"/>
      <c r="AB1049" s="297"/>
    </row>
    <row r="1050" spans="1:28" ht="12.75">
      <c r="A1050" s="298" t="s">
        <v>9060</v>
      </c>
      <c r="B1050" s="294" t="s">
        <v>9061</v>
      </c>
      <c r="C1050" s="45" t="s">
        <v>942</v>
      </c>
      <c r="D1050" s="45" t="s">
        <v>4647</v>
      </c>
      <c r="E1050" s="299">
        <v>43251</v>
      </c>
      <c r="F1050" s="294" t="s">
        <v>9062</v>
      </c>
      <c r="G1050" s="294" t="s">
        <v>271</v>
      </c>
      <c r="H1050" s="300" t="s">
        <v>223</v>
      </c>
      <c r="I1050" s="294"/>
      <c r="J1050" s="294" t="s">
        <v>9063</v>
      </c>
      <c r="K1050" s="294" t="s">
        <v>9064</v>
      </c>
      <c r="L1050" s="295"/>
      <c r="M1050" s="294" t="s">
        <v>4652</v>
      </c>
      <c r="N1050" s="295" t="b">
        <f>IF(AND(G1050:G1052=DATOS!C$9,H1050:H1052=DATOS!B$4),ROW(G1050:G1052))</f>
        <v>0</v>
      </c>
      <c r="O1050" s="296"/>
      <c r="P1050" s="297"/>
      <c r="Q1050" s="297"/>
      <c r="R1050" s="297"/>
      <c r="S1050" s="297"/>
      <c r="T1050" s="297"/>
      <c r="U1050" s="297"/>
      <c r="V1050" s="297"/>
      <c r="W1050" s="297"/>
      <c r="X1050" s="297"/>
      <c r="Y1050" s="297"/>
      <c r="Z1050" s="297"/>
      <c r="AA1050" s="297"/>
      <c r="AB1050" s="297"/>
    </row>
    <row r="1051" spans="1:28" ht="12.75">
      <c r="A1051" s="298" t="s">
        <v>4946</v>
      </c>
      <c r="B1051" s="294" t="s">
        <v>4947</v>
      </c>
      <c r="C1051" s="45" t="s">
        <v>624</v>
      </c>
      <c r="D1051" s="45" t="s">
        <v>4798</v>
      </c>
      <c r="E1051" s="299">
        <v>43252</v>
      </c>
      <c r="F1051" s="294" t="s">
        <v>4768</v>
      </c>
      <c r="G1051" s="294" t="s">
        <v>271</v>
      </c>
      <c r="H1051" s="300" t="s">
        <v>223</v>
      </c>
      <c r="I1051" s="294" t="s">
        <v>226</v>
      </c>
      <c r="J1051" s="294" t="s">
        <v>4768</v>
      </c>
      <c r="K1051" s="294" t="s">
        <v>9067</v>
      </c>
      <c r="L1051" s="295"/>
      <c r="M1051" s="294" t="s">
        <v>4841</v>
      </c>
      <c r="N1051" s="295" t="b">
        <f>IF(AND(G1051:G1053=DATOS!C$9,H1051:H1053=DATOS!B$4),ROW(G1051:G1053))</f>
        <v>0</v>
      </c>
      <c r="O1051" s="296"/>
      <c r="P1051" s="297"/>
      <c r="Q1051" s="297"/>
      <c r="R1051" s="297"/>
      <c r="S1051" s="297"/>
      <c r="T1051" s="297"/>
      <c r="U1051" s="297"/>
      <c r="V1051" s="297"/>
      <c r="W1051" s="297"/>
      <c r="X1051" s="297"/>
      <c r="Y1051" s="297"/>
      <c r="Z1051" s="297"/>
      <c r="AA1051" s="297"/>
      <c r="AB1051" s="297"/>
    </row>
    <row r="1052" spans="1:28" ht="12.75">
      <c r="A1052" s="320" t="s">
        <v>8498</v>
      </c>
      <c r="B1052" s="294" t="s">
        <v>5119</v>
      </c>
      <c r="C1052" s="45" t="s">
        <v>263</v>
      </c>
      <c r="D1052" s="45" t="s">
        <v>4647</v>
      </c>
      <c r="E1052" s="299">
        <v>43252</v>
      </c>
      <c r="F1052" s="294" t="s">
        <v>5574</v>
      </c>
      <c r="G1052" s="294" t="s">
        <v>222</v>
      </c>
      <c r="H1052" s="300" t="s">
        <v>223</v>
      </c>
      <c r="I1052" s="294"/>
      <c r="J1052" s="294" t="s">
        <v>9069</v>
      </c>
      <c r="K1052" s="294" t="s">
        <v>9070</v>
      </c>
      <c r="L1052" s="295"/>
      <c r="M1052" s="294" t="s">
        <v>4652</v>
      </c>
      <c r="N1052" s="295" t="b">
        <f>IF(AND(G1052:G1054=DATOS!C$9,H1052:H1054=DATOS!B$4),ROW(G1052:G1054))</f>
        <v>0</v>
      </c>
      <c r="O1052" s="296"/>
      <c r="P1052" s="297"/>
      <c r="Q1052" s="297"/>
      <c r="R1052" s="297"/>
      <c r="S1052" s="297"/>
      <c r="T1052" s="297"/>
      <c r="U1052" s="297"/>
      <c r="V1052" s="297"/>
      <c r="W1052" s="297"/>
      <c r="X1052" s="297"/>
      <c r="Y1052" s="297"/>
      <c r="Z1052" s="297"/>
      <c r="AA1052" s="297"/>
      <c r="AB1052" s="297"/>
    </row>
    <row r="1053" spans="1:28" ht="12.75">
      <c r="A1053" s="298" t="s">
        <v>6949</v>
      </c>
      <c r="B1053" s="294" t="s">
        <v>6950</v>
      </c>
      <c r="C1053" s="45" t="s">
        <v>216</v>
      </c>
      <c r="D1053" s="45" t="s">
        <v>4798</v>
      </c>
      <c r="E1053" s="299">
        <v>43252</v>
      </c>
      <c r="F1053" s="294" t="s">
        <v>9072</v>
      </c>
      <c r="G1053" s="294" t="s">
        <v>114</v>
      </c>
      <c r="H1053" s="300" t="s">
        <v>223</v>
      </c>
      <c r="I1053" s="294" t="s">
        <v>226</v>
      </c>
      <c r="J1053" s="294" t="s">
        <v>9072</v>
      </c>
      <c r="K1053" s="294" t="s">
        <v>9073</v>
      </c>
      <c r="L1053" s="295"/>
      <c r="M1053" s="294" t="s">
        <v>4841</v>
      </c>
      <c r="N1053" s="295" t="b">
        <f>IF(AND(G1053:G1055=DATOS!C$9,H1053:H1055=DATOS!B$4),ROW(G1053:G1055))</f>
        <v>0</v>
      </c>
      <c r="O1053" s="296"/>
      <c r="P1053" s="297"/>
      <c r="Q1053" s="297"/>
      <c r="R1053" s="297"/>
      <c r="S1053" s="297"/>
      <c r="T1053" s="297"/>
      <c r="U1053" s="297"/>
      <c r="V1053" s="297"/>
      <c r="W1053" s="297"/>
      <c r="X1053" s="297"/>
      <c r="Y1053" s="297"/>
      <c r="Z1053" s="297"/>
      <c r="AA1053" s="297"/>
      <c r="AB1053" s="297"/>
    </row>
    <row r="1054" spans="1:28" ht="12.75">
      <c r="A1054" s="320" t="s">
        <v>7097</v>
      </c>
      <c r="B1054" s="294" t="s">
        <v>5155</v>
      </c>
      <c r="C1054" s="45" t="s">
        <v>478</v>
      </c>
      <c r="D1054" s="45" t="s">
        <v>4647</v>
      </c>
      <c r="E1054" s="299">
        <v>43252</v>
      </c>
      <c r="F1054" s="294" t="s">
        <v>5988</v>
      </c>
      <c r="G1054" s="294" t="s">
        <v>114</v>
      </c>
      <c r="H1054" s="300" t="s">
        <v>223</v>
      </c>
      <c r="I1054" s="294"/>
      <c r="J1054" s="294" t="s">
        <v>7432</v>
      </c>
      <c r="K1054" s="294" t="s">
        <v>9075</v>
      </c>
      <c r="L1054" s="295"/>
      <c r="M1054" s="294" t="s">
        <v>4652</v>
      </c>
      <c r="N1054" s="295" t="b">
        <f>IF(AND(G1054:G1056=DATOS!C$9,H1054:H1056=DATOS!B$4),ROW(G1054:G1056))</f>
        <v>0</v>
      </c>
      <c r="O1054" s="296"/>
      <c r="P1054" s="297"/>
      <c r="Q1054" s="297"/>
      <c r="R1054" s="297"/>
      <c r="S1054" s="297"/>
      <c r="T1054" s="297"/>
      <c r="U1054" s="297"/>
      <c r="V1054" s="297"/>
      <c r="W1054" s="297"/>
      <c r="X1054" s="297"/>
      <c r="Y1054" s="297"/>
      <c r="Z1054" s="297"/>
      <c r="AA1054" s="297"/>
      <c r="AB1054" s="297"/>
    </row>
    <row r="1055" spans="1:28" ht="12.75">
      <c r="A1055" s="298" t="s">
        <v>9078</v>
      </c>
      <c r="B1055" s="294" t="s">
        <v>9079</v>
      </c>
      <c r="C1055" s="45" t="s">
        <v>4746</v>
      </c>
      <c r="D1055" s="45" t="s">
        <v>4647</v>
      </c>
      <c r="E1055" s="299">
        <v>43252</v>
      </c>
      <c r="F1055" s="294" t="s">
        <v>5988</v>
      </c>
      <c r="G1055" s="294" t="s">
        <v>114</v>
      </c>
      <c r="H1055" s="300" t="s">
        <v>223</v>
      </c>
      <c r="I1055" s="294"/>
      <c r="J1055" s="294" t="s">
        <v>8825</v>
      </c>
      <c r="K1055" s="294" t="s">
        <v>9080</v>
      </c>
      <c r="L1055" s="295"/>
      <c r="M1055" s="294" t="s">
        <v>4652</v>
      </c>
      <c r="N1055" s="295" t="b">
        <f>IF(AND(G1055:G1057=DATOS!C$9,H1055:H1057=DATOS!B$4),ROW(G1055:G1057))</f>
        <v>0</v>
      </c>
      <c r="O1055" s="296"/>
      <c r="P1055" s="297"/>
      <c r="Q1055" s="297"/>
      <c r="R1055" s="297"/>
      <c r="S1055" s="297"/>
      <c r="T1055" s="297"/>
      <c r="U1055" s="297"/>
      <c r="V1055" s="297"/>
      <c r="W1055" s="297"/>
      <c r="X1055" s="297"/>
      <c r="Y1055" s="297"/>
      <c r="Z1055" s="297"/>
      <c r="AA1055" s="297"/>
      <c r="AB1055" s="297"/>
    </row>
    <row r="1056" spans="1:28" ht="12.75">
      <c r="A1056" s="298" t="s">
        <v>7331</v>
      </c>
      <c r="B1056" s="294" t="s">
        <v>5261</v>
      </c>
      <c r="C1056" s="45" t="s">
        <v>263</v>
      </c>
      <c r="D1056" s="45" t="s">
        <v>4647</v>
      </c>
      <c r="E1056" s="299">
        <v>43252</v>
      </c>
      <c r="F1056" s="294" t="s">
        <v>9082</v>
      </c>
      <c r="G1056" s="294" t="s">
        <v>271</v>
      </c>
      <c r="H1056" s="300" t="s">
        <v>223</v>
      </c>
      <c r="I1056" s="294"/>
      <c r="J1056" s="294" t="s">
        <v>9084</v>
      </c>
      <c r="K1056" s="294" t="s">
        <v>9085</v>
      </c>
      <c r="L1056" s="295"/>
      <c r="M1056" s="294" t="s">
        <v>4652</v>
      </c>
      <c r="N1056" s="295" t="b">
        <f>IF(AND(G1056:G1058=DATOS!C$9,H1056:H1058=DATOS!B$4),ROW(G1056:G1058))</f>
        <v>0</v>
      </c>
      <c r="O1056" s="296"/>
      <c r="P1056" s="297"/>
      <c r="Q1056" s="297"/>
      <c r="R1056" s="297"/>
      <c r="S1056" s="297"/>
      <c r="T1056" s="297"/>
      <c r="U1056" s="297"/>
      <c r="V1056" s="297"/>
      <c r="W1056" s="297"/>
      <c r="X1056" s="297"/>
      <c r="Y1056" s="297"/>
      <c r="Z1056" s="297"/>
      <c r="AA1056" s="297"/>
      <c r="AB1056" s="297"/>
    </row>
    <row r="1057" spans="1:28" ht="12.75">
      <c r="A1057" s="298" t="s">
        <v>7792</v>
      </c>
      <c r="B1057" s="294" t="s">
        <v>8934</v>
      </c>
      <c r="C1057" s="45" t="s">
        <v>216</v>
      </c>
      <c r="D1057" s="45" t="s">
        <v>4798</v>
      </c>
      <c r="E1057" s="299">
        <v>43252</v>
      </c>
      <c r="F1057" s="294" t="s">
        <v>4696</v>
      </c>
      <c r="G1057" s="294" t="s">
        <v>114</v>
      </c>
      <c r="H1057" s="300" t="s">
        <v>223</v>
      </c>
      <c r="I1057" s="294" t="s">
        <v>226</v>
      </c>
      <c r="J1057" s="294" t="s">
        <v>5667</v>
      </c>
      <c r="K1057" s="294" t="s">
        <v>9073</v>
      </c>
      <c r="L1057" s="295"/>
      <c r="M1057" s="294" t="s">
        <v>4841</v>
      </c>
      <c r="N1057" s="295" t="b">
        <f>IF(AND(G1057:G1059=DATOS!C$9,H1057:H1059=DATOS!B$4),ROW(G1057:G1059))</f>
        <v>0</v>
      </c>
      <c r="O1057" s="296"/>
      <c r="P1057" s="297"/>
      <c r="Q1057" s="297"/>
      <c r="R1057" s="297"/>
      <c r="S1057" s="297"/>
      <c r="T1057" s="297"/>
      <c r="U1057" s="297"/>
      <c r="V1057" s="297"/>
      <c r="W1057" s="297"/>
      <c r="X1057" s="297"/>
      <c r="Y1057" s="297"/>
      <c r="Z1057" s="297"/>
      <c r="AA1057" s="297"/>
      <c r="AB1057" s="297"/>
    </row>
    <row r="1058" spans="1:28" ht="12.75">
      <c r="A1058" s="298" t="s">
        <v>7880</v>
      </c>
      <c r="B1058" s="294" t="s">
        <v>7881</v>
      </c>
      <c r="C1058" s="45" t="s">
        <v>4817</v>
      </c>
      <c r="D1058" s="45" t="s">
        <v>4647</v>
      </c>
      <c r="E1058" s="299">
        <v>43252</v>
      </c>
      <c r="F1058" s="294" t="s">
        <v>9086</v>
      </c>
      <c r="G1058" s="294" t="s">
        <v>271</v>
      </c>
      <c r="H1058" s="300" t="s">
        <v>223</v>
      </c>
      <c r="I1058" s="294"/>
      <c r="J1058" s="294" t="s">
        <v>9087</v>
      </c>
      <c r="K1058" s="294" t="s">
        <v>9088</v>
      </c>
      <c r="L1058" s="295"/>
      <c r="M1058" s="294" t="s">
        <v>4652</v>
      </c>
      <c r="N1058" s="295" t="b">
        <f>IF(AND(G1058:G1060=DATOS!C$9,H1058:H1060=DATOS!B$4),ROW(G1058:G1060))</f>
        <v>0</v>
      </c>
      <c r="O1058" s="296"/>
      <c r="P1058" s="297"/>
      <c r="Q1058" s="297"/>
      <c r="R1058" s="297"/>
      <c r="S1058" s="297"/>
      <c r="T1058" s="297"/>
      <c r="U1058" s="297"/>
      <c r="V1058" s="297"/>
      <c r="W1058" s="297"/>
      <c r="X1058" s="297"/>
      <c r="Y1058" s="297"/>
      <c r="Z1058" s="297"/>
      <c r="AA1058" s="297"/>
      <c r="AB1058" s="297"/>
    </row>
    <row r="1059" spans="1:28" ht="12.75">
      <c r="A1059" s="298" t="s">
        <v>2674</v>
      </c>
      <c r="B1059" s="294" t="s">
        <v>4778</v>
      </c>
      <c r="C1059" s="45" t="s">
        <v>216</v>
      </c>
      <c r="D1059" s="45" t="s">
        <v>4647</v>
      </c>
      <c r="E1059" s="299">
        <v>43252</v>
      </c>
      <c r="F1059" s="294" t="s">
        <v>4930</v>
      </c>
      <c r="G1059" s="294" t="s">
        <v>114</v>
      </c>
      <c r="H1059" s="300" t="s">
        <v>223</v>
      </c>
      <c r="I1059" s="294"/>
      <c r="J1059" s="294" t="s">
        <v>9089</v>
      </c>
      <c r="K1059" s="294" t="s">
        <v>9090</v>
      </c>
      <c r="L1059" s="295"/>
      <c r="M1059" s="294" t="s">
        <v>4652</v>
      </c>
      <c r="N1059" s="295" t="b">
        <f>IF(AND(G1059:G1061=DATOS!C$9,H1059:H1061=DATOS!B$4),ROW(G1059:G1061))</f>
        <v>0</v>
      </c>
      <c r="O1059" s="296"/>
      <c r="P1059" s="297"/>
      <c r="Q1059" s="297"/>
      <c r="R1059" s="297"/>
      <c r="S1059" s="297"/>
      <c r="T1059" s="297"/>
      <c r="U1059" s="297"/>
      <c r="V1059" s="297"/>
      <c r="W1059" s="297"/>
      <c r="X1059" s="297"/>
      <c r="Y1059" s="297"/>
      <c r="Z1059" s="297"/>
      <c r="AA1059" s="297"/>
      <c r="AB1059" s="297"/>
    </row>
    <row r="1060" spans="1:28" ht="12.75">
      <c r="A1060" s="298" t="s">
        <v>4855</v>
      </c>
      <c r="B1060" s="294" t="s">
        <v>4856</v>
      </c>
      <c r="C1060" s="45" t="s">
        <v>216</v>
      </c>
      <c r="D1060" s="45" t="s">
        <v>4798</v>
      </c>
      <c r="E1060" s="299">
        <v>43253</v>
      </c>
      <c r="F1060" s="294" t="s">
        <v>9091</v>
      </c>
      <c r="G1060" s="294" t="s">
        <v>114</v>
      </c>
      <c r="H1060" s="300" t="s">
        <v>223</v>
      </c>
      <c r="I1060" s="294" t="s">
        <v>226</v>
      </c>
      <c r="J1060" s="294" t="s">
        <v>9091</v>
      </c>
      <c r="K1060" s="294" t="s">
        <v>9093</v>
      </c>
      <c r="L1060" s="295"/>
      <c r="M1060" s="294" t="s">
        <v>4841</v>
      </c>
      <c r="N1060" s="295" t="b">
        <f>IF(AND(G1060:G1062=DATOS!C$9,H1060:H1062=DATOS!B$4),ROW(G1060:G1062))</f>
        <v>0</v>
      </c>
      <c r="O1060" s="296"/>
      <c r="P1060" s="297"/>
      <c r="Q1060" s="297"/>
      <c r="R1060" s="297"/>
      <c r="S1060" s="297"/>
      <c r="T1060" s="297"/>
      <c r="U1060" s="297"/>
      <c r="V1060" s="297"/>
      <c r="W1060" s="297"/>
      <c r="X1060" s="297"/>
      <c r="Y1060" s="297"/>
      <c r="Z1060" s="297"/>
      <c r="AA1060" s="297"/>
      <c r="AB1060" s="297"/>
    </row>
    <row r="1061" spans="1:28" ht="12.75">
      <c r="A1061" s="298" t="s">
        <v>7700</v>
      </c>
      <c r="B1061" s="294" t="s">
        <v>7701</v>
      </c>
      <c r="C1061" s="45" t="s">
        <v>4761</v>
      </c>
      <c r="D1061" s="45" t="s">
        <v>4647</v>
      </c>
      <c r="E1061" s="299">
        <v>43253</v>
      </c>
      <c r="F1061" s="294" t="s">
        <v>4930</v>
      </c>
      <c r="G1061" s="294" t="s">
        <v>114</v>
      </c>
      <c r="H1061" s="300" t="s">
        <v>223</v>
      </c>
      <c r="I1061" s="294"/>
      <c r="J1061" s="294" t="s">
        <v>9095</v>
      </c>
      <c r="K1061" s="294" t="s">
        <v>9090</v>
      </c>
      <c r="L1061" s="295"/>
      <c r="M1061" s="294" t="s">
        <v>4652</v>
      </c>
      <c r="N1061" s="295" t="b">
        <f>IF(AND(G1061:G1063=DATOS!C$9,H1061:H1063=DATOS!B$4),ROW(G1061:G1063))</f>
        <v>0</v>
      </c>
      <c r="O1061" s="296"/>
      <c r="P1061" s="297"/>
      <c r="Q1061" s="297"/>
      <c r="R1061" s="297"/>
      <c r="S1061" s="297"/>
      <c r="T1061" s="297"/>
      <c r="U1061" s="297"/>
      <c r="V1061" s="297"/>
      <c r="W1061" s="297"/>
      <c r="X1061" s="297"/>
      <c r="Y1061" s="297"/>
      <c r="Z1061" s="297"/>
      <c r="AA1061" s="297"/>
      <c r="AB1061" s="297"/>
    </row>
    <row r="1062" spans="1:28" ht="12.75">
      <c r="A1062" s="298" t="s">
        <v>9096</v>
      </c>
      <c r="B1062" s="294" t="s">
        <v>5632</v>
      </c>
      <c r="C1062" s="45" t="s">
        <v>263</v>
      </c>
      <c r="D1062" s="45" t="s">
        <v>4647</v>
      </c>
      <c r="E1062" s="299">
        <v>43253</v>
      </c>
      <c r="F1062" s="294" t="s">
        <v>9097</v>
      </c>
      <c r="G1062" s="294" t="s">
        <v>271</v>
      </c>
      <c r="H1062" s="300" t="s">
        <v>223</v>
      </c>
      <c r="I1062" s="294"/>
      <c r="J1062" s="294" t="s">
        <v>9098</v>
      </c>
      <c r="K1062" s="294" t="s">
        <v>9099</v>
      </c>
      <c r="L1062" s="295"/>
      <c r="M1062" s="294" t="s">
        <v>4652</v>
      </c>
      <c r="N1062" s="295" t="b">
        <f>IF(AND(G1062:G1064=DATOS!C$9,H1062:H1064=DATOS!B$4),ROW(G1062:G1064))</f>
        <v>0</v>
      </c>
      <c r="O1062" s="296"/>
      <c r="P1062" s="297"/>
      <c r="Q1062" s="297"/>
      <c r="R1062" s="297"/>
      <c r="S1062" s="297"/>
      <c r="T1062" s="297"/>
      <c r="U1062" s="297"/>
      <c r="V1062" s="297"/>
      <c r="W1062" s="297"/>
      <c r="X1062" s="297"/>
      <c r="Y1062" s="297"/>
      <c r="Z1062" s="297"/>
      <c r="AA1062" s="297"/>
      <c r="AB1062" s="297"/>
    </row>
    <row r="1063" spans="1:28" ht="12.75">
      <c r="A1063" s="298" t="s">
        <v>8767</v>
      </c>
      <c r="B1063" s="294" t="s">
        <v>8768</v>
      </c>
      <c r="C1063" s="45" t="s">
        <v>5771</v>
      </c>
      <c r="D1063" s="45" t="s">
        <v>4647</v>
      </c>
      <c r="E1063" s="299">
        <v>43253</v>
      </c>
      <c r="F1063" s="294" t="s">
        <v>9097</v>
      </c>
      <c r="G1063" s="294" t="s">
        <v>271</v>
      </c>
      <c r="H1063" s="300" t="s">
        <v>223</v>
      </c>
      <c r="I1063" s="294"/>
      <c r="J1063" s="294" t="s">
        <v>9098</v>
      </c>
      <c r="K1063" s="294" t="s">
        <v>9099</v>
      </c>
      <c r="L1063" s="295"/>
      <c r="M1063" s="294" t="s">
        <v>4652</v>
      </c>
      <c r="N1063" s="295" t="b">
        <f>IF(AND(G1063:G1065=DATOS!C$9,H1063:H1065=DATOS!B$4),ROW(G1063:G1065))</f>
        <v>0</v>
      </c>
      <c r="O1063" s="296"/>
      <c r="P1063" s="297"/>
      <c r="Q1063" s="297"/>
      <c r="R1063" s="297"/>
      <c r="S1063" s="297"/>
      <c r="T1063" s="297"/>
      <c r="U1063" s="297"/>
      <c r="V1063" s="297"/>
      <c r="W1063" s="297"/>
      <c r="X1063" s="297"/>
      <c r="Y1063" s="297"/>
      <c r="Z1063" s="297"/>
      <c r="AA1063" s="297"/>
      <c r="AB1063" s="297"/>
    </row>
    <row r="1064" spans="1:28" ht="12.75">
      <c r="A1064" s="298" t="s">
        <v>9101</v>
      </c>
      <c r="B1064" s="294" t="s">
        <v>6627</v>
      </c>
      <c r="C1064" s="45" t="s">
        <v>263</v>
      </c>
      <c r="D1064" s="45" t="s">
        <v>4647</v>
      </c>
      <c r="E1064" s="299">
        <v>43253</v>
      </c>
      <c r="F1064" s="294" t="s">
        <v>9097</v>
      </c>
      <c r="G1064" s="294" t="s">
        <v>271</v>
      </c>
      <c r="H1064" s="300" t="s">
        <v>223</v>
      </c>
      <c r="I1064" s="294"/>
      <c r="J1064" s="294" t="s">
        <v>9102</v>
      </c>
      <c r="K1064" s="294" t="s">
        <v>9103</v>
      </c>
      <c r="L1064" s="295"/>
      <c r="M1064" s="294" t="s">
        <v>4652</v>
      </c>
      <c r="N1064" s="295" t="b">
        <f>IF(AND(G1064:G1066=DATOS!C$9,H1064:H1066=DATOS!B$4),ROW(G1064:G1066))</f>
        <v>0</v>
      </c>
      <c r="O1064" s="296"/>
      <c r="P1064" s="297"/>
      <c r="Q1064" s="297"/>
      <c r="R1064" s="297"/>
      <c r="S1064" s="297"/>
      <c r="T1064" s="297"/>
      <c r="U1064" s="297"/>
      <c r="V1064" s="297"/>
      <c r="W1064" s="297"/>
      <c r="X1064" s="297"/>
      <c r="Y1064" s="297"/>
      <c r="Z1064" s="297"/>
      <c r="AA1064" s="297"/>
      <c r="AB1064" s="297"/>
    </row>
    <row r="1065" spans="1:28" ht="12.75">
      <c r="A1065" s="298" t="s">
        <v>6879</v>
      </c>
      <c r="B1065" s="294" t="s">
        <v>8078</v>
      </c>
      <c r="C1065" s="45" t="s">
        <v>898</v>
      </c>
      <c r="D1065" s="45" t="s">
        <v>4798</v>
      </c>
      <c r="E1065" s="299">
        <v>43254</v>
      </c>
      <c r="F1065" s="294" t="s">
        <v>4768</v>
      </c>
      <c r="G1065" s="294" t="s">
        <v>271</v>
      </c>
      <c r="H1065" s="300" t="s">
        <v>223</v>
      </c>
      <c r="I1065" s="294" t="s">
        <v>226</v>
      </c>
      <c r="J1065" s="294" t="s">
        <v>4768</v>
      </c>
      <c r="K1065" s="294" t="s">
        <v>9105</v>
      </c>
      <c r="L1065" s="295"/>
      <c r="M1065" s="294" t="s">
        <v>4841</v>
      </c>
      <c r="N1065" s="295" t="b">
        <f>IF(AND(G1065:G1067=DATOS!C$9,H1065:H1067=DATOS!B$4),ROW(G1065:G1067))</f>
        <v>0</v>
      </c>
      <c r="O1065" s="296"/>
      <c r="P1065" s="297"/>
      <c r="Q1065" s="297"/>
      <c r="R1065" s="297"/>
      <c r="S1065" s="297"/>
      <c r="T1065" s="297"/>
      <c r="U1065" s="297"/>
      <c r="V1065" s="297"/>
      <c r="W1065" s="297"/>
      <c r="X1065" s="297"/>
      <c r="Y1065" s="297"/>
      <c r="Z1065" s="297"/>
      <c r="AA1065" s="297"/>
      <c r="AB1065" s="297"/>
    </row>
    <row r="1066" spans="1:28" ht="12.75">
      <c r="A1066" s="298" t="s">
        <v>9108</v>
      </c>
      <c r="B1066" s="294" t="s">
        <v>9109</v>
      </c>
      <c r="C1066" s="45" t="s">
        <v>4784</v>
      </c>
      <c r="D1066" s="45" t="s">
        <v>4798</v>
      </c>
      <c r="E1066" s="299">
        <v>43254</v>
      </c>
      <c r="F1066" s="294" t="s">
        <v>4808</v>
      </c>
      <c r="G1066" s="294" t="s">
        <v>222</v>
      </c>
      <c r="H1066" s="300" t="s">
        <v>223</v>
      </c>
      <c r="I1066" s="294" t="s">
        <v>226</v>
      </c>
      <c r="J1066" s="294" t="s">
        <v>9110</v>
      </c>
      <c r="K1066" s="294" t="s">
        <v>9111</v>
      </c>
      <c r="L1066" s="295"/>
      <c r="M1066" s="294" t="s">
        <v>4841</v>
      </c>
      <c r="N1066" s="295" t="b">
        <f>IF(AND(G1066:G1068=DATOS!C$9,H1066:H1068=DATOS!B$4),ROW(G1066:G1068))</f>
        <v>0</v>
      </c>
      <c r="O1066" s="296"/>
      <c r="P1066" s="297"/>
      <c r="Q1066" s="297"/>
      <c r="R1066" s="297"/>
      <c r="S1066" s="297"/>
      <c r="T1066" s="297"/>
      <c r="U1066" s="297"/>
      <c r="V1066" s="297"/>
      <c r="W1066" s="297"/>
      <c r="X1066" s="297"/>
      <c r="Y1066" s="297"/>
      <c r="Z1066" s="297"/>
      <c r="AA1066" s="297"/>
      <c r="AB1066" s="297"/>
    </row>
    <row r="1067" spans="1:28" ht="12.75">
      <c r="A1067" s="298" t="s">
        <v>9112</v>
      </c>
      <c r="B1067" s="294" t="s">
        <v>6744</v>
      </c>
      <c r="C1067" s="45" t="s">
        <v>216</v>
      </c>
      <c r="D1067" s="45" t="s">
        <v>4798</v>
      </c>
      <c r="E1067" s="299">
        <v>43254</v>
      </c>
      <c r="F1067" s="294" t="s">
        <v>4768</v>
      </c>
      <c r="G1067" s="294" t="s">
        <v>271</v>
      </c>
      <c r="H1067" s="300" t="s">
        <v>223</v>
      </c>
      <c r="I1067" s="294" t="s">
        <v>226</v>
      </c>
      <c r="J1067" s="294" t="s">
        <v>4768</v>
      </c>
      <c r="K1067" s="294" t="s">
        <v>9115</v>
      </c>
      <c r="L1067" s="295"/>
      <c r="M1067" s="294" t="s">
        <v>4841</v>
      </c>
      <c r="N1067" s="295" t="b">
        <f>IF(AND(G1067:G1069=DATOS!C$9,H1067:H1069=DATOS!B$4),ROW(G1067:G1069))</f>
        <v>0</v>
      </c>
      <c r="O1067" s="296"/>
      <c r="P1067" s="297"/>
      <c r="Q1067" s="297"/>
      <c r="R1067" s="297"/>
      <c r="S1067" s="297"/>
      <c r="T1067" s="297"/>
      <c r="U1067" s="297"/>
      <c r="V1067" s="297"/>
      <c r="W1067" s="297"/>
      <c r="X1067" s="297"/>
      <c r="Y1067" s="297"/>
      <c r="Z1067" s="297"/>
      <c r="AA1067" s="297"/>
      <c r="AB1067" s="297"/>
    </row>
    <row r="1068" spans="1:28" ht="12.75">
      <c r="A1068" s="298" t="s">
        <v>9117</v>
      </c>
      <c r="B1068" s="294" t="s">
        <v>8088</v>
      </c>
      <c r="C1068" s="45" t="s">
        <v>942</v>
      </c>
      <c r="D1068" s="45" t="s">
        <v>4798</v>
      </c>
      <c r="E1068" s="299">
        <v>43254</v>
      </c>
      <c r="F1068" s="294" t="s">
        <v>9118</v>
      </c>
      <c r="G1068" s="294" t="s">
        <v>271</v>
      </c>
      <c r="H1068" s="300" t="s">
        <v>118</v>
      </c>
      <c r="I1068" s="294" t="s">
        <v>226</v>
      </c>
      <c r="J1068" s="294" t="s">
        <v>9118</v>
      </c>
      <c r="K1068" s="295"/>
      <c r="L1068" s="295"/>
      <c r="M1068" s="295"/>
      <c r="N1068" s="295" t="b">
        <f>IF(AND(G1068:G1070=DATOS!C$9,H1068:H1070=DATOS!B$4),ROW(G1068:G1070))</f>
        <v>0</v>
      </c>
      <c r="O1068" s="296"/>
      <c r="P1068" s="297"/>
      <c r="Q1068" s="297"/>
      <c r="R1068" s="297"/>
      <c r="S1068" s="297"/>
      <c r="T1068" s="297"/>
      <c r="U1068" s="297"/>
      <c r="V1068" s="297"/>
      <c r="W1068" s="297"/>
      <c r="X1068" s="297"/>
      <c r="Y1068" s="297"/>
      <c r="Z1068" s="297"/>
      <c r="AA1068" s="297"/>
      <c r="AB1068" s="297"/>
    </row>
    <row r="1069" spans="1:28" ht="12.75">
      <c r="A1069" s="298" t="s">
        <v>9119</v>
      </c>
      <c r="B1069" s="294" t="s">
        <v>5380</v>
      </c>
      <c r="C1069" s="45" t="s">
        <v>216</v>
      </c>
      <c r="D1069" s="45" t="s">
        <v>4798</v>
      </c>
      <c r="E1069" s="299">
        <v>43254</v>
      </c>
      <c r="F1069" s="294" t="s">
        <v>9120</v>
      </c>
      <c r="G1069" s="294" t="s">
        <v>4846</v>
      </c>
      <c r="H1069" s="300" t="s">
        <v>118</v>
      </c>
      <c r="I1069" s="294" t="s">
        <v>226</v>
      </c>
      <c r="J1069" s="295"/>
      <c r="K1069" s="295"/>
      <c r="L1069" s="295"/>
      <c r="M1069" s="295"/>
      <c r="N1069" s="295" t="b">
        <f>IF(AND(G1069:G1071=DATOS!C$9,H1069:H1071=DATOS!B$4),ROW(G1069:G1071))</f>
        <v>0</v>
      </c>
      <c r="O1069" s="296"/>
      <c r="P1069" s="297"/>
      <c r="Q1069" s="297"/>
      <c r="R1069" s="297"/>
      <c r="S1069" s="297"/>
      <c r="T1069" s="297"/>
      <c r="U1069" s="297"/>
      <c r="V1069" s="297"/>
      <c r="W1069" s="297"/>
      <c r="X1069" s="297"/>
      <c r="Y1069" s="297"/>
      <c r="Z1069" s="297"/>
      <c r="AA1069" s="297"/>
      <c r="AB1069" s="297"/>
    </row>
    <row r="1070" spans="1:28" ht="12.75">
      <c r="A1070" s="298" t="s">
        <v>355</v>
      </c>
      <c r="B1070" s="294" t="s">
        <v>358</v>
      </c>
      <c r="C1070" s="45" t="s">
        <v>360</v>
      </c>
      <c r="D1070" s="45" t="s">
        <v>4647</v>
      </c>
      <c r="E1070" s="299">
        <v>43256</v>
      </c>
      <c r="F1070" s="294" t="s">
        <v>7804</v>
      </c>
      <c r="G1070" s="294" t="s">
        <v>362</v>
      </c>
      <c r="H1070" s="300" t="s">
        <v>223</v>
      </c>
      <c r="I1070" s="294"/>
      <c r="J1070" s="294" t="s">
        <v>7804</v>
      </c>
      <c r="K1070" s="294" t="s">
        <v>9123</v>
      </c>
      <c r="L1070" s="295"/>
      <c r="M1070" s="294" t="s">
        <v>4652</v>
      </c>
      <c r="N1070" s="295" t="b">
        <f>IF(AND(G1070:G1072=DATOS!C$9,H1070:H1072=DATOS!B$4),ROW(G1070:G1072))</f>
        <v>0</v>
      </c>
      <c r="O1070" s="296"/>
      <c r="P1070" s="297"/>
      <c r="Q1070" s="297"/>
      <c r="R1070" s="297"/>
      <c r="S1070" s="297"/>
      <c r="T1070" s="297"/>
      <c r="U1070" s="297"/>
      <c r="V1070" s="297"/>
      <c r="W1070" s="297"/>
      <c r="X1070" s="297"/>
      <c r="Y1070" s="297"/>
      <c r="Z1070" s="297"/>
      <c r="AA1070" s="297"/>
      <c r="AB1070" s="297"/>
    </row>
    <row r="1071" spans="1:28" ht="12.75">
      <c r="A1071" s="298" t="s">
        <v>9108</v>
      </c>
      <c r="B1071" s="294" t="s">
        <v>9109</v>
      </c>
      <c r="C1071" s="45" t="s">
        <v>4784</v>
      </c>
      <c r="D1071" s="45" t="s">
        <v>4798</v>
      </c>
      <c r="E1071" s="299">
        <v>43256</v>
      </c>
      <c r="F1071" s="294" t="s">
        <v>7804</v>
      </c>
      <c r="G1071" s="294" t="s">
        <v>362</v>
      </c>
      <c r="H1071" s="300" t="s">
        <v>223</v>
      </c>
      <c r="I1071" s="294" t="s">
        <v>226</v>
      </c>
      <c r="J1071" s="294" t="s">
        <v>7804</v>
      </c>
      <c r="K1071" s="294" t="s">
        <v>9123</v>
      </c>
      <c r="L1071" s="295"/>
      <c r="M1071" s="294" t="s">
        <v>4841</v>
      </c>
      <c r="N1071" s="295" t="b">
        <f>IF(AND(G1071:G1073=DATOS!C$9,H1071:H1073=DATOS!B$4),ROW(G1071:G1073))</f>
        <v>0</v>
      </c>
      <c r="O1071" s="296"/>
      <c r="P1071" s="297"/>
      <c r="Q1071" s="297"/>
      <c r="R1071" s="297"/>
      <c r="S1071" s="297"/>
      <c r="T1071" s="297"/>
      <c r="U1071" s="297"/>
      <c r="V1071" s="297"/>
      <c r="W1071" s="297"/>
      <c r="X1071" s="297"/>
      <c r="Y1071" s="297"/>
      <c r="Z1071" s="297"/>
      <c r="AA1071" s="297"/>
      <c r="AB1071" s="297"/>
    </row>
    <row r="1072" spans="1:28" ht="12.75">
      <c r="A1072" s="320" t="s">
        <v>9125</v>
      </c>
      <c r="B1072" s="294" t="s">
        <v>7744</v>
      </c>
      <c r="C1072" s="45" t="s">
        <v>5086</v>
      </c>
      <c r="D1072" s="45" t="s">
        <v>4647</v>
      </c>
      <c r="E1072" s="299">
        <v>43256</v>
      </c>
      <c r="F1072" s="294" t="s">
        <v>4930</v>
      </c>
      <c r="G1072" s="294" t="s">
        <v>114</v>
      </c>
      <c r="H1072" s="300" t="s">
        <v>223</v>
      </c>
      <c r="I1072" s="294"/>
      <c r="J1072" s="294" t="s">
        <v>9126</v>
      </c>
      <c r="K1072" s="294" t="s">
        <v>9127</v>
      </c>
      <c r="L1072" s="295"/>
      <c r="M1072" s="294" t="s">
        <v>4652</v>
      </c>
      <c r="N1072" s="295" t="b">
        <f>IF(AND(G1072:G1074=DATOS!C$9,H1072:H1074=DATOS!B$4),ROW(G1072:G1074))</f>
        <v>0</v>
      </c>
      <c r="O1072" s="296"/>
      <c r="P1072" s="297"/>
      <c r="Q1072" s="297"/>
      <c r="R1072" s="297"/>
      <c r="S1072" s="297"/>
      <c r="T1072" s="297"/>
      <c r="U1072" s="297"/>
      <c r="V1072" s="297"/>
      <c r="W1072" s="297"/>
      <c r="X1072" s="297"/>
      <c r="Y1072" s="297"/>
      <c r="Z1072" s="297"/>
      <c r="AA1072" s="297"/>
      <c r="AB1072" s="297"/>
    </row>
    <row r="1073" spans="1:28" ht="12.75">
      <c r="A1073" s="298" t="s">
        <v>8861</v>
      </c>
      <c r="B1073" s="294" t="s">
        <v>6179</v>
      </c>
      <c r="C1073" s="45" t="s">
        <v>9130</v>
      </c>
      <c r="D1073" s="45" t="s">
        <v>4798</v>
      </c>
      <c r="E1073" s="299">
        <v>43256</v>
      </c>
      <c r="F1073" s="294" t="s">
        <v>9131</v>
      </c>
      <c r="G1073" s="294" t="s">
        <v>114</v>
      </c>
      <c r="H1073" s="300" t="s">
        <v>223</v>
      </c>
      <c r="I1073" s="294" t="s">
        <v>226</v>
      </c>
      <c r="J1073" s="294" t="s">
        <v>9132</v>
      </c>
      <c r="K1073" s="294" t="s">
        <v>9133</v>
      </c>
      <c r="L1073" s="295"/>
      <c r="M1073" s="294" t="s">
        <v>4841</v>
      </c>
      <c r="N1073" s="295" t="b">
        <f>IF(AND(G1073:G1075=DATOS!C$9,H1073:H1075=DATOS!B$4),ROW(G1073:G1075))</f>
        <v>0</v>
      </c>
      <c r="O1073" s="296"/>
      <c r="P1073" s="297"/>
      <c r="Q1073" s="297"/>
      <c r="R1073" s="297"/>
      <c r="S1073" s="297"/>
      <c r="T1073" s="297"/>
      <c r="U1073" s="297"/>
      <c r="V1073" s="297"/>
      <c r="W1073" s="297"/>
      <c r="X1073" s="297"/>
      <c r="Y1073" s="297"/>
      <c r="Z1073" s="297"/>
      <c r="AA1073" s="297"/>
      <c r="AB1073" s="297"/>
    </row>
    <row r="1074" spans="1:28" ht="12.75">
      <c r="A1074" s="320" t="s">
        <v>7959</v>
      </c>
      <c r="B1074" s="294" t="s">
        <v>7960</v>
      </c>
      <c r="C1074" s="45" t="s">
        <v>701</v>
      </c>
      <c r="D1074" s="45" t="s">
        <v>4647</v>
      </c>
      <c r="E1074" s="299">
        <v>43256</v>
      </c>
      <c r="F1074" s="294" t="s">
        <v>7552</v>
      </c>
      <c r="G1074" s="294" t="s">
        <v>114</v>
      </c>
      <c r="H1074" s="300" t="s">
        <v>223</v>
      </c>
      <c r="I1074" s="294"/>
      <c r="J1074" s="294" t="s">
        <v>481</v>
      </c>
      <c r="K1074" s="294" t="s">
        <v>9134</v>
      </c>
      <c r="L1074" s="295"/>
      <c r="M1074" s="294" t="s">
        <v>4652</v>
      </c>
      <c r="N1074" s="295" t="b">
        <f>IF(AND(G1074:G1076=DATOS!C$9,H1074:H1076=DATOS!B$4),ROW(G1074:G1076))</f>
        <v>0</v>
      </c>
      <c r="O1074" s="296"/>
      <c r="P1074" s="297"/>
      <c r="Q1074" s="297"/>
      <c r="R1074" s="297"/>
      <c r="S1074" s="297"/>
      <c r="T1074" s="297"/>
      <c r="U1074" s="297"/>
      <c r="V1074" s="297"/>
      <c r="W1074" s="297"/>
      <c r="X1074" s="297"/>
      <c r="Y1074" s="297"/>
      <c r="Z1074" s="297"/>
      <c r="AA1074" s="297"/>
      <c r="AB1074" s="297"/>
    </row>
    <row r="1075" spans="1:28" ht="12.75">
      <c r="A1075" s="298" t="s">
        <v>9135</v>
      </c>
      <c r="B1075" s="294" t="s">
        <v>5340</v>
      </c>
      <c r="C1075" s="45" t="s">
        <v>5342</v>
      </c>
      <c r="D1075" s="45" t="s">
        <v>4798</v>
      </c>
      <c r="E1075" s="299">
        <v>43256</v>
      </c>
      <c r="F1075" s="294" t="s">
        <v>9138</v>
      </c>
      <c r="G1075" s="294" t="s">
        <v>114</v>
      </c>
      <c r="H1075" s="300" t="s">
        <v>223</v>
      </c>
      <c r="I1075" s="294" t="s">
        <v>226</v>
      </c>
      <c r="J1075" s="294" t="s">
        <v>9138</v>
      </c>
      <c r="K1075" s="294" t="s">
        <v>9139</v>
      </c>
      <c r="L1075" s="295"/>
      <c r="M1075" s="294" t="s">
        <v>4841</v>
      </c>
      <c r="N1075" s="295" t="b">
        <f>IF(AND(G1075:G1077=DATOS!C$9,H1075:H1077=DATOS!B$4),ROW(G1075:G1077))</f>
        <v>0</v>
      </c>
      <c r="O1075" s="296"/>
      <c r="P1075" s="297"/>
      <c r="Q1075" s="297"/>
      <c r="R1075" s="297"/>
      <c r="S1075" s="297"/>
      <c r="T1075" s="297"/>
      <c r="U1075" s="297"/>
      <c r="V1075" s="297"/>
      <c r="W1075" s="297"/>
      <c r="X1075" s="297"/>
      <c r="Y1075" s="297"/>
      <c r="Z1075" s="297"/>
      <c r="AA1075" s="297"/>
      <c r="AB1075" s="297"/>
    </row>
    <row r="1076" spans="1:28" ht="12.75">
      <c r="A1076" s="298" t="s">
        <v>4937</v>
      </c>
      <c r="B1076" s="294" t="s">
        <v>4938</v>
      </c>
      <c r="C1076" s="45" t="s">
        <v>701</v>
      </c>
      <c r="D1076" s="45" t="s">
        <v>4647</v>
      </c>
      <c r="E1076" s="299">
        <v>43256</v>
      </c>
      <c r="F1076" s="294" t="s">
        <v>1259</v>
      </c>
      <c r="G1076" s="294" t="s">
        <v>362</v>
      </c>
      <c r="H1076" s="300" t="s">
        <v>223</v>
      </c>
      <c r="I1076" s="294"/>
      <c r="J1076" s="294" t="s">
        <v>9143</v>
      </c>
      <c r="K1076" s="294" t="s">
        <v>9144</v>
      </c>
      <c r="L1076" s="295"/>
      <c r="M1076" s="294" t="s">
        <v>4652</v>
      </c>
      <c r="N1076" s="295" t="b">
        <f>IF(AND(G1076:G1078=DATOS!C$9,H1076:H1078=DATOS!B$4),ROW(G1076:G1078))</f>
        <v>0</v>
      </c>
      <c r="O1076" s="296"/>
      <c r="P1076" s="297"/>
      <c r="Q1076" s="297"/>
      <c r="R1076" s="297"/>
      <c r="S1076" s="297"/>
      <c r="T1076" s="297"/>
      <c r="U1076" s="297"/>
      <c r="V1076" s="297"/>
      <c r="W1076" s="297"/>
      <c r="X1076" s="297"/>
      <c r="Y1076" s="297"/>
      <c r="Z1076" s="297"/>
      <c r="AA1076" s="297"/>
      <c r="AB1076" s="297"/>
    </row>
    <row r="1077" spans="1:28" ht="12.75">
      <c r="A1077" s="298" t="s">
        <v>7625</v>
      </c>
      <c r="B1077" s="294" t="s">
        <v>5511</v>
      </c>
      <c r="C1077" s="45" t="s">
        <v>216</v>
      </c>
      <c r="D1077" s="45" t="s">
        <v>4647</v>
      </c>
      <c r="E1077" s="299">
        <v>43257</v>
      </c>
      <c r="F1077" s="294" t="s">
        <v>5673</v>
      </c>
      <c r="G1077" s="294" t="s">
        <v>114</v>
      </c>
      <c r="H1077" s="300" t="s">
        <v>118</v>
      </c>
      <c r="I1077" s="294"/>
      <c r="J1077" s="294" t="s">
        <v>8434</v>
      </c>
      <c r="K1077" s="294" t="s">
        <v>9149</v>
      </c>
      <c r="L1077" s="295"/>
      <c r="M1077" s="295"/>
      <c r="N1077" s="295" t="b">
        <f>IF(AND(G1077:G1079=DATOS!C$9,H1077:H1079=DATOS!B$4),ROW(G1077:G1079))</f>
        <v>0</v>
      </c>
      <c r="O1077" s="296"/>
      <c r="P1077" s="297"/>
      <c r="Q1077" s="297"/>
      <c r="R1077" s="297"/>
      <c r="S1077" s="297"/>
      <c r="T1077" s="297"/>
      <c r="U1077" s="297"/>
      <c r="V1077" s="297"/>
      <c r="W1077" s="297"/>
      <c r="X1077" s="297"/>
      <c r="Y1077" s="297"/>
      <c r="Z1077" s="297"/>
      <c r="AA1077" s="297"/>
      <c r="AB1077" s="297"/>
    </row>
    <row r="1078" spans="1:28" ht="12.75">
      <c r="A1078" s="298" t="s">
        <v>4937</v>
      </c>
      <c r="B1078" s="294" t="s">
        <v>4938</v>
      </c>
      <c r="C1078" s="45" t="s">
        <v>701</v>
      </c>
      <c r="D1078" s="45" t="s">
        <v>4647</v>
      </c>
      <c r="E1078" s="299">
        <v>43257</v>
      </c>
      <c r="F1078" s="294" t="s">
        <v>5988</v>
      </c>
      <c r="G1078" s="294" t="s">
        <v>114</v>
      </c>
      <c r="H1078" s="300" t="s">
        <v>223</v>
      </c>
      <c r="I1078" s="294"/>
      <c r="J1078" s="294" t="s">
        <v>6780</v>
      </c>
      <c r="K1078" s="294" t="s">
        <v>9150</v>
      </c>
      <c r="L1078" s="295"/>
      <c r="M1078" s="294" t="s">
        <v>4652</v>
      </c>
      <c r="N1078" s="295" t="b">
        <f>IF(AND(G1078:G1080=DATOS!C$9,H1078:H1080=DATOS!B$4),ROW(G1078:G1080))</f>
        <v>0</v>
      </c>
      <c r="O1078" s="296"/>
      <c r="P1078" s="297"/>
      <c r="Q1078" s="297"/>
      <c r="R1078" s="297"/>
      <c r="S1078" s="297"/>
      <c r="T1078" s="297"/>
      <c r="U1078" s="297"/>
      <c r="V1078" s="297"/>
      <c r="W1078" s="297"/>
      <c r="X1078" s="297"/>
      <c r="Y1078" s="297"/>
      <c r="Z1078" s="297"/>
      <c r="AA1078" s="297"/>
      <c r="AB1078" s="297"/>
    </row>
    <row r="1079" spans="1:28" ht="12.75">
      <c r="A1079" s="298" t="s">
        <v>9152</v>
      </c>
      <c r="B1079" s="294" t="s">
        <v>5459</v>
      </c>
      <c r="C1079" s="45" t="s">
        <v>624</v>
      </c>
      <c r="D1079" s="45" t="s">
        <v>4798</v>
      </c>
      <c r="E1079" s="299">
        <v>43257</v>
      </c>
      <c r="F1079" s="294" t="s">
        <v>9153</v>
      </c>
      <c r="G1079" s="294" t="s">
        <v>222</v>
      </c>
      <c r="H1079" s="300" t="s">
        <v>223</v>
      </c>
      <c r="I1079" s="294" t="s">
        <v>226</v>
      </c>
      <c r="J1079" s="294" t="s">
        <v>9153</v>
      </c>
      <c r="K1079" s="294" t="s">
        <v>9154</v>
      </c>
      <c r="L1079" s="295"/>
      <c r="M1079" s="294" t="s">
        <v>4841</v>
      </c>
      <c r="N1079" s="295" t="b">
        <f>IF(AND(G1079:G1081=DATOS!C$9,H1079:H1081=DATOS!B$4),ROW(G1079:G1081))</f>
        <v>0</v>
      </c>
      <c r="O1079" s="296"/>
      <c r="P1079" s="297"/>
      <c r="Q1079" s="297"/>
      <c r="R1079" s="297"/>
      <c r="S1079" s="297"/>
      <c r="T1079" s="297"/>
      <c r="U1079" s="297"/>
      <c r="V1079" s="297"/>
      <c r="W1079" s="297"/>
      <c r="X1079" s="297"/>
      <c r="Y1079" s="297"/>
      <c r="Z1079" s="297"/>
      <c r="AA1079" s="297"/>
      <c r="AB1079" s="297"/>
    </row>
    <row r="1080" spans="1:28" ht="12.75">
      <c r="A1080" s="320" t="s">
        <v>6094</v>
      </c>
      <c r="B1080" s="294" t="s">
        <v>5850</v>
      </c>
      <c r="C1080" s="45" t="s">
        <v>4655</v>
      </c>
      <c r="D1080" s="45" t="s">
        <v>4647</v>
      </c>
      <c r="E1080" s="299">
        <v>43258</v>
      </c>
      <c r="F1080" s="294" t="s">
        <v>8497</v>
      </c>
      <c r="G1080" s="294" t="s">
        <v>114</v>
      </c>
      <c r="H1080" s="300" t="s">
        <v>223</v>
      </c>
      <c r="I1080" s="294"/>
      <c r="J1080" s="294" t="s">
        <v>9155</v>
      </c>
      <c r="K1080" s="294" t="s">
        <v>9156</v>
      </c>
      <c r="L1080" s="295"/>
      <c r="M1080" s="294" t="s">
        <v>4652</v>
      </c>
      <c r="N1080" s="295" t="b">
        <f>IF(AND(G1080:G1082=DATOS!C$9,H1080:H1082=DATOS!B$4),ROW(G1080:G1082))</f>
        <v>0</v>
      </c>
      <c r="O1080" s="296"/>
      <c r="P1080" s="297"/>
      <c r="Q1080" s="297"/>
      <c r="R1080" s="297"/>
      <c r="S1080" s="297"/>
      <c r="T1080" s="297"/>
      <c r="U1080" s="297"/>
      <c r="V1080" s="297"/>
      <c r="W1080" s="297"/>
      <c r="X1080" s="297"/>
      <c r="Y1080" s="297"/>
      <c r="Z1080" s="297"/>
      <c r="AA1080" s="297"/>
      <c r="AB1080" s="297"/>
    </row>
    <row r="1081" spans="1:28" ht="12.75">
      <c r="A1081" s="382" t="s">
        <v>7255</v>
      </c>
      <c r="B1081" s="294" t="s">
        <v>7256</v>
      </c>
      <c r="C1081" s="45" t="s">
        <v>380</v>
      </c>
      <c r="D1081" s="45" t="s">
        <v>4647</v>
      </c>
      <c r="E1081" s="299">
        <v>43258</v>
      </c>
      <c r="F1081" s="294" t="s">
        <v>9158</v>
      </c>
      <c r="G1081" s="294" t="s">
        <v>114</v>
      </c>
      <c r="H1081" s="300" t="s">
        <v>118</v>
      </c>
      <c r="I1081" s="294"/>
      <c r="J1081" s="294" t="s">
        <v>5100</v>
      </c>
      <c r="K1081" s="294" t="s">
        <v>9159</v>
      </c>
      <c r="L1081" s="295"/>
      <c r="M1081" s="295"/>
      <c r="N1081" s="295" t="b">
        <f>IF(AND(G1081:G1083=DATOS!C$9,H1081:H1083=DATOS!B$4),ROW(G1081:G1083))</f>
        <v>0</v>
      </c>
      <c r="O1081" s="296"/>
      <c r="P1081" s="297"/>
      <c r="Q1081" s="297"/>
      <c r="R1081" s="297"/>
      <c r="S1081" s="297"/>
      <c r="T1081" s="297"/>
      <c r="U1081" s="297"/>
      <c r="V1081" s="297"/>
      <c r="W1081" s="297"/>
      <c r="X1081" s="297"/>
      <c r="Y1081" s="297"/>
      <c r="Z1081" s="297"/>
      <c r="AA1081" s="297"/>
      <c r="AB1081" s="297"/>
    </row>
    <row r="1082" spans="1:28" ht="12.75">
      <c r="A1082" s="298" t="s">
        <v>7483</v>
      </c>
      <c r="B1082" s="294" t="s">
        <v>7484</v>
      </c>
      <c r="C1082" s="45" t="s">
        <v>478</v>
      </c>
      <c r="D1082" s="45" t="s">
        <v>4798</v>
      </c>
      <c r="E1082" s="299">
        <v>43258</v>
      </c>
      <c r="F1082" s="294" t="s">
        <v>9161</v>
      </c>
      <c r="G1082" s="294" t="s">
        <v>271</v>
      </c>
      <c r="H1082" s="300" t="s">
        <v>223</v>
      </c>
      <c r="I1082" s="294" t="s">
        <v>226</v>
      </c>
      <c r="J1082" s="294" t="s">
        <v>9161</v>
      </c>
      <c r="K1082" s="294" t="s">
        <v>9162</v>
      </c>
      <c r="L1082" s="295"/>
      <c r="M1082" s="294" t="s">
        <v>4841</v>
      </c>
      <c r="N1082" s="295" t="b">
        <f>IF(AND(G1082:G1084=DATOS!C$9,H1082:H1084=DATOS!B$4),ROW(G1082:G1084))</f>
        <v>0</v>
      </c>
      <c r="O1082" s="296"/>
      <c r="P1082" s="297"/>
      <c r="Q1082" s="297"/>
      <c r="R1082" s="297"/>
      <c r="S1082" s="297"/>
      <c r="T1082" s="297"/>
      <c r="U1082" s="297"/>
      <c r="V1082" s="297"/>
      <c r="W1082" s="297"/>
      <c r="X1082" s="297"/>
      <c r="Y1082" s="297"/>
      <c r="Z1082" s="297"/>
      <c r="AA1082" s="297"/>
      <c r="AB1082" s="297"/>
    </row>
    <row r="1083" spans="1:28" ht="12.75">
      <c r="A1083" s="298" t="s">
        <v>4937</v>
      </c>
      <c r="B1083" s="294" t="s">
        <v>4938</v>
      </c>
      <c r="C1083" s="45" t="s">
        <v>701</v>
      </c>
      <c r="D1083" s="45" t="s">
        <v>4647</v>
      </c>
      <c r="E1083" s="299">
        <v>43258</v>
      </c>
      <c r="F1083" s="294" t="s">
        <v>5988</v>
      </c>
      <c r="G1083" s="294" t="s">
        <v>114</v>
      </c>
      <c r="H1083" s="300" t="s">
        <v>223</v>
      </c>
      <c r="I1083" s="294"/>
      <c r="J1083" s="294" t="s">
        <v>8825</v>
      </c>
      <c r="K1083" s="294" t="s">
        <v>9165</v>
      </c>
      <c r="L1083" s="295"/>
      <c r="M1083" s="294" t="s">
        <v>4652</v>
      </c>
      <c r="N1083" s="295" t="b">
        <f>IF(AND(G1083:G1085=DATOS!C$9,H1083:H1085=DATOS!B$4),ROW(G1083:G1085))</f>
        <v>0</v>
      </c>
      <c r="O1083" s="296"/>
      <c r="P1083" s="297"/>
      <c r="Q1083" s="297"/>
      <c r="R1083" s="297"/>
      <c r="S1083" s="297"/>
      <c r="T1083" s="297"/>
      <c r="U1083" s="297"/>
      <c r="V1083" s="297"/>
      <c r="W1083" s="297"/>
      <c r="X1083" s="297"/>
      <c r="Y1083" s="297"/>
      <c r="Z1083" s="297"/>
      <c r="AA1083" s="297"/>
      <c r="AB1083" s="297"/>
    </row>
    <row r="1084" spans="1:28" ht="12.75">
      <c r="A1084" s="298" t="s">
        <v>9166</v>
      </c>
      <c r="B1084" s="294" t="s">
        <v>9167</v>
      </c>
      <c r="C1084" s="45" t="s">
        <v>942</v>
      </c>
      <c r="D1084" s="45" t="s">
        <v>4798</v>
      </c>
      <c r="E1084" s="299">
        <v>43259</v>
      </c>
      <c r="F1084" s="294" t="s">
        <v>4868</v>
      </c>
      <c r="G1084" s="294" t="s">
        <v>114</v>
      </c>
      <c r="H1084" s="300" t="s">
        <v>223</v>
      </c>
      <c r="I1084" s="294" t="s">
        <v>226</v>
      </c>
      <c r="J1084" s="294" t="s">
        <v>9168</v>
      </c>
      <c r="K1084" s="294" t="s">
        <v>9169</v>
      </c>
      <c r="L1084" s="295"/>
      <c r="M1084" s="294" t="s">
        <v>4841</v>
      </c>
      <c r="N1084" s="295" t="b">
        <f>IF(AND(G1084:G1086=DATOS!C$9,H1084:H1086=DATOS!B$4),ROW(G1084:G1086))</f>
        <v>0</v>
      </c>
      <c r="O1084" s="296"/>
      <c r="P1084" s="297"/>
      <c r="Q1084" s="297"/>
      <c r="R1084" s="297"/>
      <c r="S1084" s="297"/>
      <c r="T1084" s="297"/>
      <c r="U1084" s="297"/>
      <c r="V1084" s="297"/>
      <c r="W1084" s="297"/>
      <c r="X1084" s="297"/>
      <c r="Y1084" s="297"/>
      <c r="Z1084" s="297"/>
      <c r="AA1084" s="297"/>
      <c r="AB1084" s="297"/>
    </row>
    <row r="1085" spans="1:28" ht="12.75">
      <c r="A1085" s="320" t="s">
        <v>8020</v>
      </c>
      <c r="B1085" s="294" t="s">
        <v>8021</v>
      </c>
      <c r="C1085" s="45" t="s">
        <v>216</v>
      </c>
      <c r="D1085" s="45" t="s">
        <v>4647</v>
      </c>
      <c r="E1085" s="299">
        <v>43259</v>
      </c>
      <c r="F1085" s="294" t="s">
        <v>9171</v>
      </c>
      <c r="G1085" s="294" t="s">
        <v>114</v>
      </c>
      <c r="H1085" s="300" t="s">
        <v>223</v>
      </c>
      <c r="I1085" s="294"/>
      <c r="J1085" s="294" t="s">
        <v>9172</v>
      </c>
      <c r="K1085" s="294" t="s">
        <v>9173</v>
      </c>
      <c r="L1085" s="295"/>
      <c r="M1085" s="295"/>
      <c r="N1085" s="295" t="b">
        <f>IF(AND(G1085:G1087=DATOS!C$9,H1085:H1087=DATOS!B$4),ROW(G1085:G1087))</f>
        <v>0</v>
      </c>
      <c r="O1085" s="296"/>
      <c r="P1085" s="297"/>
      <c r="Q1085" s="297"/>
      <c r="R1085" s="297"/>
      <c r="S1085" s="297"/>
      <c r="T1085" s="297"/>
      <c r="U1085" s="297"/>
      <c r="V1085" s="297"/>
      <c r="W1085" s="297"/>
      <c r="X1085" s="297"/>
      <c r="Y1085" s="297"/>
      <c r="Z1085" s="297"/>
      <c r="AA1085" s="297"/>
      <c r="AB1085" s="297"/>
    </row>
    <row r="1086" spans="1:28" ht="12.75">
      <c r="A1086" s="298" t="s">
        <v>5200</v>
      </c>
      <c r="B1086" s="294" t="s">
        <v>9175</v>
      </c>
      <c r="C1086" s="45" t="s">
        <v>263</v>
      </c>
      <c r="D1086" s="45" t="s">
        <v>4647</v>
      </c>
      <c r="E1086" s="299">
        <v>43259</v>
      </c>
      <c r="F1086" s="294" t="s">
        <v>9176</v>
      </c>
      <c r="G1086" s="294" t="s">
        <v>271</v>
      </c>
      <c r="H1086" s="300" t="s">
        <v>223</v>
      </c>
      <c r="I1086" s="294"/>
      <c r="J1086" s="294" t="s">
        <v>9177</v>
      </c>
      <c r="K1086" s="294" t="s">
        <v>9178</v>
      </c>
      <c r="L1086" s="295"/>
      <c r="M1086" s="294" t="s">
        <v>4652</v>
      </c>
      <c r="N1086" s="295" t="b">
        <f>IF(AND(G1086:G1088=DATOS!C$9,H1086:H1088=DATOS!B$4),ROW(G1086:G1088))</f>
        <v>0</v>
      </c>
      <c r="O1086" s="296"/>
      <c r="P1086" s="297"/>
      <c r="Q1086" s="297"/>
      <c r="R1086" s="297"/>
      <c r="S1086" s="297"/>
      <c r="T1086" s="297"/>
      <c r="U1086" s="297"/>
      <c r="V1086" s="297"/>
      <c r="W1086" s="297"/>
      <c r="X1086" s="297"/>
      <c r="Y1086" s="297"/>
      <c r="Z1086" s="297"/>
      <c r="AA1086" s="297"/>
      <c r="AB1086" s="297"/>
    </row>
    <row r="1087" spans="1:28" ht="12.75">
      <c r="A1087" s="298" t="s">
        <v>9181</v>
      </c>
      <c r="B1087" s="294" t="s">
        <v>9182</v>
      </c>
      <c r="C1087" s="45" t="s">
        <v>216</v>
      </c>
      <c r="D1087" s="45" t="s">
        <v>4647</v>
      </c>
      <c r="E1087" s="299">
        <v>43259</v>
      </c>
      <c r="F1087" s="294" t="s">
        <v>5556</v>
      </c>
      <c r="G1087" s="294" t="s">
        <v>114</v>
      </c>
      <c r="H1087" s="300" t="s">
        <v>223</v>
      </c>
      <c r="I1087" s="294"/>
      <c r="J1087" s="294" t="s">
        <v>9183</v>
      </c>
      <c r="K1087" s="294" t="s">
        <v>9184</v>
      </c>
      <c r="L1087" s="295"/>
      <c r="M1087" s="294" t="s">
        <v>4652</v>
      </c>
      <c r="N1087" s="295" t="b">
        <f>IF(AND(G1087:G1089=DATOS!C$9,H1087:H1089=DATOS!B$4),ROW(G1087:G1089))</f>
        <v>0</v>
      </c>
      <c r="O1087" s="296"/>
      <c r="P1087" s="297"/>
      <c r="Q1087" s="297"/>
      <c r="R1087" s="297"/>
      <c r="S1087" s="297"/>
      <c r="T1087" s="297"/>
      <c r="U1087" s="297"/>
      <c r="V1087" s="297"/>
      <c r="W1087" s="297"/>
      <c r="X1087" s="297"/>
      <c r="Y1087" s="297"/>
      <c r="Z1087" s="297"/>
      <c r="AA1087" s="297"/>
      <c r="AB1087" s="297"/>
    </row>
    <row r="1088" spans="1:28" ht="12.75">
      <c r="A1088" s="298" t="s">
        <v>9187</v>
      </c>
      <c r="B1088" s="294" t="s">
        <v>7016</v>
      </c>
      <c r="C1088" s="45" t="s">
        <v>216</v>
      </c>
      <c r="D1088" s="45" t="s">
        <v>4647</v>
      </c>
      <c r="E1088" s="299">
        <v>43259</v>
      </c>
      <c r="F1088" s="294" t="s">
        <v>9188</v>
      </c>
      <c r="G1088" s="294" t="s">
        <v>271</v>
      </c>
      <c r="H1088" s="300" t="s">
        <v>223</v>
      </c>
      <c r="I1088" s="294"/>
      <c r="J1088" s="294" t="s">
        <v>9189</v>
      </c>
      <c r="K1088" s="294" t="s">
        <v>9190</v>
      </c>
      <c r="L1088" s="295"/>
      <c r="M1088" s="294" t="s">
        <v>4652</v>
      </c>
      <c r="N1088" s="295" t="b">
        <f>IF(AND(G1088:G1090=DATOS!C$9,H1088:H1090=DATOS!B$4),ROW(G1088:G1090))</f>
        <v>0</v>
      </c>
      <c r="O1088" s="296"/>
      <c r="P1088" s="297"/>
      <c r="Q1088" s="297"/>
      <c r="R1088" s="297"/>
      <c r="S1088" s="297"/>
      <c r="T1088" s="297"/>
      <c r="U1088" s="297"/>
      <c r="V1088" s="297"/>
      <c r="W1088" s="297"/>
      <c r="X1088" s="297"/>
      <c r="Y1088" s="297"/>
      <c r="Z1088" s="297"/>
      <c r="AA1088" s="297"/>
      <c r="AB1088" s="297"/>
    </row>
    <row r="1089" spans="1:28" ht="12.75">
      <c r="A1089" s="298" t="s">
        <v>8725</v>
      </c>
      <c r="B1089" s="294" t="s">
        <v>5068</v>
      </c>
      <c r="C1089" s="45" t="s">
        <v>4655</v>
      </c>
      <c r="D1089" s="45" t="s">
        <v>4798</v>
      </c>
      <c r="E1089" s="299">
        <v>43259</v>
      </c>
      <c r="F1089" s="294" t="s">
        <v>7901</v>
      </c>
      <c r="G1089" s="294" t="s">
        <v>362</v>
      </c>
      <c r="H1089" s="300" t="s">
        <v>223</v>
      </c>
      <c r="I1089" s="294" t="s">
        <v>226</v>
      </c>
      <c r="J1089" s="294" t="s">
        <v>7901</v>
      </c>
      <c r="K1089" s="294" t="s">
        <v>9192</v>
      </c>
      <c r="L1089" s="295"/>
      <c r="M1089" s="294" t="s">
        <v>4841</v>
      </c>
      <c r="N1089" s="295" t="b">
        <f>IF(AND(G1089:G1091=DATOS!C$9,H1089:H1091=DATOS!B$4),ROW(G1089:G1091))</f>
        <v>0</v>
      </c>
      <c r="O1089" s="296"/>
      <c r="P1089" s="297"/>
      <c r="Q1089" s="297"/>
      <c r="R1089" s="297"/>
      <c r="S1089" s="297"/>
      <c r="T1089" s="297"/>
      <c r="U1089" s="297"/>
      <c r="V1089" s="297"/>
      <c r="W1089" s="297"/>
      <c r="X1089" s="297"/>
      <c r="Y1089" s="297"/>
      <c r="Z1089" s="297"/>
      <c r="AA1089" s="297"/>
      <c r="AB1089" s="297"/>
    </row>
    <row r="1090" spans="1:28" ht="12.75">
      <c r="A1090" s="298" t="s">
        <v>9195</v>
      </c>
      <c r="B1090" s="294" t="s">
        <v>8740</v>
      </c>
      <c r="C1090" s="45" t="s">
        <v>942</v>
      </c>
      <c r="D1090" s="45" t="s">
        <v>4647</v>
      </c>
      <c r="E1090" s="299">
        <v>43260</v>
      </c>
      <c r="F1090" s="294" t="s">
        <v>6131</v>
      </c>
      <c r="G1090" s="294" t="s">
        <v>271</v>
      </c>
      <c r="H1090" s="300" t="s">
        <v>223</v>
      </c>
      <c r="I1090" s="294"/>
      <c r="J1090" s="294" t="s">
        <v>9196</v>
      </c>
      <c r="K1090" s="294" t="s">
        <v>9197</v>
      </c>
      <c r="L1090" s="295"/>
      <c r="M1090" s="294" t="s">
        <v>4652</v>
      </c>
      <c r="N1090" s="295" t="b">
        <f>IF(AND(G1090:G1092=DATOS!C$9,H1090:H1092=DATOS!B$4),ROW(G1090:G1092))</f>
        <v>0</v>
      </c>
      <c r="O1090" s="296"/>
      <c r="P1090" s="297"/>
      <c r="Q1090" s="297"/>
      <c r="R1090" s="297"/>
      <c r="S1090" s="297"/>
      <c r="T1090" s="297"/>
      <c r="U1090" s="297"/>
      <c r="V1090" s="297"/>
      <c r="W1090" s="297"/>
      <c r="X1090" s="297"/>
      <c r="Y1090" s="297"/>
      <c r="Z1090" s="297"/>
      <c r="AA1090" s="297"/>
      <c r="AB1090" s="297"/>
    </row>
    <row r="1091" spans="1:28" ht="12.75">
      <c r="A1091" s="298" t="s">
        <v>9201</v>
      </c>
      <c r="B1091" s="294" t="s">
        <v>6813</v>
      </c>
      <c r="C1091" s="45" t="s">
        <v>4716</v>
      </c>
      <c r="D1091" s="45" t="s">
        <v>4647</v>
      </c>
      <c r="E1091" s="299">
        <v>43260</v>
      </c>
      <c r="F1091" s="294" t="s">
        <v>7172</v>
      </c>
      <c r="G1091" s="294" t="s">
        <v>271</v>
      </c>
      <c r="H1091" s="300" t="s">
        <v>118</v>
      </c>
      <c r="I1091" s="294"/>
      <c r="J1091" s="294" t="s">
        <v>5443</v>
      </c>
      <c r="K1091" s="294" t="s">
        <v>9202</v>
      </c>
      <c r="L1091" s="295"/>
      <c r="M1091" s="294"/>
      <c r="N1091" s="295" t="b">
        <f>IF(AND(G1091:G1093=DATOS!C$9,H1091:H1093=DATOS!B$4),ROW(G1091:G1093))</f>
        <v>0</v>
      </c>
      <c r="O1091" s="296"/>
      <c r="P1091" s="297"/>
      <c r="Q1091" s="297"/>
      <c r="R1091" s="297"/>
      <c r="S1091" s="297"/>
      <c r="T1091" s="297"/>
      <c r="U1091" s="297"/>
      <c r="V1091" s="297"/>
      <c r="W1091" s="297"/>
      <c r="X1091" s="297"/>
      <c r="Y1091" s="297"/>
      <c r="Z1091" s="297"/>
      <c r="AA1091" s="297"/>
      <c r="AB1091" s="297"/>
    </row>
    <row r="1092" spans="1:28" ht="12.75">
      <c r="A1092" s="298" t="s">
        <v>7483</v>
      </c>
      <c r="B1092" s="294" t="s">
        <v>7484</v>
      </c>
      <c r="C1092" s="45" t="s">
        <v>478</v>
      </c>
      <c r="D1092" s="45" t="s">
        <v>4647</v>
      </c>
      <c r="E1092" s="299">
        <v>43260</v>
      </c>
      <c r="F1092" s="294" t="s">
        <v>5667</v>
      </c>
      <c r="G1092" s="294" t="s">
        <v>114</v>
      </c>
      <c r="H1092" s="300" t="s">
        <v>223</v>
      </c>
      <c r="I1092" s="294"/>
      <c r="J1092" s="294" t="s">
        <v>4787</v>
      </c>
      <c r="K1092" s="294" t="s">
        <v>9203</v>
      </c>
      <c r="L1092" s="295"/>
      <c r="M1092" s="294" t="s">
        <v>4652</v>
      </c>
      <c r="N1092" s="295" t="b">
        <f>IF(AND(G1092:G1094=DATOS!C$9,H1092:H1094=DATOS!B$4),ROW(G1092:G1094))</f>
        <v>0</v>
      </c>
      <c r="O1092" s="296"/>
      <c r="P1092" s="297"/>
      <c r="Q1092" s="297"/>
      <c r="R1092" s="297"/>
      <c r="S1092" s="297"/>
      <c r="T1092" s="297"/>
      <c r="U1092" s="297"/>
      <c r="V1092" s="297"/>
      <c r="W1092" s="297"/>
      <c r="X1092" s="297"/>
      <c r="Y1092" s="297"/>
      <c r="Z1092" s="297"/>
      <c r="AA1092" s="297"/>
      <c r="AB1092" s="297"/>
    </row>
    <row r="1093" spans="1:28" ht="12.75">
      <c r="A1093" s="298" t="s">
        <v>5000</v>
      </c>
      <c r="B1093" s="294" t="s">
        <v>5001</v>
      </c>
      <c r="C1093" s="45" t="s">
        <v>216</v>
      </c>
      <c r="D1093" s="45" t="s">
        <v>4798</v>
      </c>
      <c r="E1093" s="299">
        <v>43261</v>
      </c>
      <c r="F1093" s="294" t="s">
        <v>9207</v>
      </c>
      <c r="G1093" s="294" t="s">
        <v>114</v>
      </c>
      <c r="H1093" s="300" t="s">
        <v>223</v>
      </c>
      <c r="I1093" s="294" t="s">
        <v>226</v>
      </c>
      <c r="J1093" s="294" t="s">
        <v>9207</v>
      </c>
      <c r="K1093" s="294" t="s">
        <v>9208</v>
      </c>
      <c r="L1093" s="295"/>
      <c r="M1093" s="294" t="s">
        <v>4841</v>
      </c>
      <c r="N1093" s="295" t="b">
        <f>IF(AND(G1093:G1095=DATOS!C$9,H1093:H1095=DATOS!B$4),ROW(G1093:G1095))</f>
        <v>0</v>
      </c>
      <c r="O1093" s="296"/>
      <c r="P1093" s="297"/>
      <c r="Q1093" s="297"/>
      <c r="R1093" s="297"/>
      <c r="S1093" s="297"/>
      <c r="T1093" s="297"/>
      <c r="U1093" s="297"/>
      <c r="V1093" s="297"/>
      <c r="W1093" s="297"/>
      <c r="X1093" s="297"/>
      <c r="Y1093" s="297"/>
      <c r="Z1093" s="297"/>
      <c r="AA1093" s="297"/>
      <c r="AB1093" s="297"/>
    </row>
    <row r="1094" spans="1:28" ht="12.75">
      <c r="A1094" s="298" t="s">
        <v>8379</v>
      </c>
      <c r="B1094" s="294" t="s">
        <v>4929</v>
      </c>
      <c r="C1094" s="45" t="s">
        <v>624</v>
      </c>
      <c r="D1094" s="45" t="s">
        <v>4798</v>
      </c>
      <c r="E1094" s="299">
        <v>43261</v>
      </c>
      <c r="F1094" s="294" t="s">
        <v>8248</v>
      </c>
      <c r="G1094" s="294" t="s">
        <v>114</v>
      </c>
      <c r="H1094" s="300" t="s">
        <v>223</v>
      </c>
      <c r="I1094" s="294" t="s">
        <v>226</v>
      </c>
      <c r="J1094" s="294" t="s">
        <v>8248</v>
      </c>
      <c r="K1094" s="294" t="s">
        <v>9209</v>
      </c>
      <c r="L1094" s="295"/>
      <c r="M1094" s="294" t="s">
        <v>4841</v>
      </c>
      <c r="N1094" s="295" t="b">
        <f>IF(AND(G1094:G1096=DATOS!C$9,H1094:H1096=DATOS!B$4),ROW(G1094:G1096))</f>
        <v>0</v>
      </c>
      <c r="O1094" s="296"/>
      <c r="P1094" s="297"/>
      <c r="Q1094" s="297"/>
      <c r="R1094" s="297"/>
      <c r="S1094" s="297"/>
      <c r="T1094" s="297"/>
      <c r="U1094" s="297"/>
      <c r="V1094" s="297"/>
      <c r="W1094" s="297"/>
      <c r="X1094" s="297"/>
      <c r="Y1094" s="297"/>
      <c r="Z1094" s="297"/>
      <c r="AA1094" s="297"/>
      <c r="AB1094" s="297"/>
    </row>
    <row r="1095" spans="1:28" ht="12.75">
      <c r="A1095" s="298" t="s">
        <v>9210</v>
      </c>
      <c r="B1095" s="294" t="s">
        <v>6547</v>
      </c>
      <c r="C1095" s="45" t="s">
        <v>478</v>
      </c>
      <c r="D1095" s="45" t="s">
        <v>4798</v>
      </c>
      <c r="E1095" s="299">
        <v>43261</v>
      </c>
      <c r="F1095" s="294" t="s">
        <v>9211</v>
      </c>
      <c r="G1095" s="294" t="s">
        <v>114</v>
      </c>
      <c r="H1095" s="300" t="s">
        <v>223</v>
      </c>
      <c r="I1095" s="294" t="s">
        <v>226</v>
      </c>
      <c r="J1095" s="294" t="s">
        <v>9211</v>
      </c>
      <c r="K1095" s="294" t="s">
        <v>9212</v>
      </c>
      <c r="L1095" s="295"/>
      <c r="M1095" s="294" t="s">
        <v>4841</v>
      </c>
      <c r="N1095" s="295" t="b">
        <f>IF(AND(G1095:G1097=DATOS!C$9,H1095:H1097=DATOS!B$4),ROW(G1095:G1097))</f>
        <v>0</v>
      </c>
      <c r="O1095" s="296"/>
      <c r="P1095" s="297"/>
      <c r="Q1095" s="297"/>
      <c r="R1095" s="297"/>
      <c r="S1095" s="297"/>
      <c r="T1095" s="297"/>
      <c r="U1095" s="297"/>
      <c r="V1095" s="297"/>
      <c r="W1095" s="297"/>
      <c r="X1095" s="297"/>
      <c r="Y1095" s="297"/>
      <c r="Z1095" s="297"/>
      <c r="AA1095" s="297"/>
      <c r="AB1095" s="297"/>
    </row>
    <row r="1096" spans="1:28" ht="12.75">
      <c r="A1096" s="298" t="s">
        <v>6098</v>
      </c>
      <c r="B1096" s="294" t="s">
        <v>6099</v>
      </c>
      <c r="C1096" s="45" t="s">
        <v>478</v>
      </c>
      <c r="D1096" s="45" t="s">
        <v>4798</v>
      </c>
      <c r="E1096" s="299">
        <v>43262</v>
      </c>
      <c r="F1096" s="294" t="s">
        <v>9214</v>
      </c>
      <c r="G1096" s="294" t="s">
        <v>222</v>
      </c>
      <c r="H1096" s="300" t="s">
        <v>223</v>
      </c>
      <c r="I1096" s="294" t="s">
        <v>226</v>
      </c>
      <c r="J1096" s="184" t="s">
        <v>9215</v>
      </c>
      <c r="K1096" s="294" t="s">
        <v>9214</v>
      </c>
      <c r="L1096" s="295"/>
      <c r="M1096" s="294" t="s">
        <v>4841</v>
      </c>
      <c r="N1096" s="295" t="b">
        <f>IF(AND(G1096:G1098=DATOS!C$9,H1096:H1098=DATOS!B$4),ROW(G1096:G1098))</f>
        <v>0</v>
      </c>
      <c r="O1096" s="296"/>
      <c r="P1096" s="297"/>
      <c r="Q1096" s="297"/>
      <c r="R1096" s="297"/>
      <c r="S1096" s="297"/>
      <c r="T1096" s="297"/>
      <c r="U1096" s="297"/>
      <c r="V1096" s="297"/>
      <c r="W1096" s="297"/>
      <c r="X1096" s="297"/>
      <c r="Y1096" s="297"/>
      <c r="Z1096" s="297"/>
      <c r="AA1096" s="297"/>
      <c r="AB1096" s="297"/>
    </row>
    <row r="1097" spans="1:28" ht="12.75">
      <c r="A1097" s="298" t="s">
        <v>5630</v>
      </c>
      <c r="B1097" s="294" t="s">
        <v>5632</v>
      </c>
      <c r="C1097" s="45" t="s">
        <v>263</v>
      </c>
      <c r="D1097" s="45" t="s">
        <v>4798</v>
      </c>
      <c r="E1097" s="299">
        <v>43262</v>
      </c>
      <c r="F1097" s="294" t="s">
        <v>9217</v>
      </c>
      <c r="G1097" s="294" t="s">
        <v>271</v>
      </c>
      <c r="H1097" s="300" t="s">
        <v>118</v>
      </c>
      <c r="I1097" s="294" t="s">
        <v>226</v>
      </c>
      <c r="J1097" s="295"/>
      <c r="K1097" s="295"/>
      <c r="L1097" s="295"/>
      <c r="M1097" s="295"/>
      <c r="N1097" s="295" t="b">
        <f>IF(AND(G1097:G1099=DATOS!C$9,H1097:H1099=DATOS!B$4),ROW(G1097:G1099))</f>
        <v>0</v>
      </c>
      <c r="O1097" s="296"/>
      <c r="P1097" s="297"/>
      <c r="Q1097" s="297"/>
      <c r="R1097" s="297"/>
      <c r="S1097" s="297"/>
      <c r="T1097" s="297"/>
      <c r="U1097" s="297"/>
      <c r="V1097" s="297"/>
      <c r="W1097" s="297"/>
      <c r="X1097" s="297"/>
      <c r="Y1097" s="297"/>
      <c r="Z1097" s="297"/>
      <c r="AA1097" s="297"/>
      <c r="AB1097" s="297"/>
    </row>
    <row r="1098" spans="1:28" ht="12.75">
      <c r="A1098" s="298" t="s">
        <v>5359</v>
      </c>
      <c r="B1098" s="294" t="s">
        <v>4830</v>
      </c>
      <c r="C1098" s="45" t="s">
        <v>360</v>
      </c>
      <c r="D1098" s="45" t="s">
        <v>4798</v>
      </c>
      <c r="E1098" s="299">
        <v>43262</v>
      </c>
      <c r="F1098" s="294" t="s">
        <v>4768</v>
      </c>
      <c r="G1098" s="294" t="s">
        <v>271</v>
      </c>
      <c r="H1098" s="300" t="s">
        <v>223</v>
      </c>
      <c r="I1098" s="294" t="s">
        <v>226</v>
      </c>
      <c r="J1098" s="294" t="s">
        <v>4768</v>
      </c>
      <c r="K1098" s="294" t="s">
        <v>9220</v>
      </c>
      <c r="L1098" s="295"/>
      <c r="M1098" s="294" t="s">
        <v>4841</v>
      </c>
      <c r="N1098" s="295" t="b">
        <f>IF(AND(G1098:G1100=DATOS!C$9,H1098:H1100=DATOS!B$4),ROW(G1098:G1100))</f>
        <v>0</v>
      </c>
      <c r="O1098" s="296"/>
      <c r="P1098" s="297"/>
      <c r="Q1098" s="297"/>
      <c r="R1098" s="297"/>
      <c r="S1098" s="297"/>
      <c r="T1098" s="297"/>
      <c r="U1098" s="297"/>
      <c r="V1098" s="297"/>
      <c r="W1098" s="297"/>
      <c r="X1098" s="297"/>
      <c r="Y1098" s="297"/>
      <c r="Z1098" s="297"/>
      <c r="AA1098" s="297"/>
      <c r="AB1098" s="297"/>
    </row>
    <row r="1099" spans="1:28" ht="12.75">
      <c r="A1099" s="298" t="s">
        <v>9223</v>
      </c>
      <c r="B1099" s="294" t="s">
        <v>9224</v>
      </c>
      <c r="C1099" s="45" t="s">
        <v>4655</v>
      </c>
      <c r="D1099" s="45" t="s">
        <v>4647</v>
      </c>
      <c r="E1099" s="299">
        <v>43263</v>
      </c>
      <c r="F1099" s="294" t="s">
        <v>9062</v>
      </c>
      <c r="G1099" s="294" t="s">
        <v>271</v>
      </c>
      <c r="H1099" s="300" t="s">
        <v>223</v>
      </c>
      <c r="I1099" s="294"/>
      <c r="J1099" s="294" t="s">
        <v>9225</v>
      </c>
      <c r="K1099" s="294" t="s">
        <v>9226</v>
      </c>
      <c r="L1099" s="295"/>
      <c r="M1099" s="294" t="s">
        <v>4652</v>
      </c>
      <c r="N1099" s="295" t="b">
        <f>IF(AND(G1099:G1101=DATOS!C$9,H1099:H1101=DATOS!B$4),ROW(G1099:G1101))</f>
        <v>0</v>
      </c>
      <c r="O1099" s="296"/>
      <c r="P1099" s="297"/>
      <c r="Q1099" s="297"/>
      <c r="R1099" s="297"/>
      <c r="S1099" s="297"/>
      <c r="T1099" s="297"/>
      <c r="U1099" s="297"/>
      <c r="V1099" s="297"/>
      <c r="W1099" s="297"/>
      <c r="X1099" s="297"/>
      <c r="Y1099" s="297"/>
      <c r="Z1099" s="297"/>
      <c r="AA1099" s="297"/>
      <c r="AB1099" s="297"/>
    </row>
    <row r="1100" spans="1:28" ht="12.75">
      <c r="A1100" s="298" t="s">
        <v>9228</v>
      </c>
      <c r="B1100" s="294" t="s">
        <v>6017</v>
      </c>
      <c r="C1100" s="45" t="s">
        <v>478</v>
      </c>
      <c r="D1100" s="45" t="s">
        <v>4647</v>
      </c>
      <c r="E1100" s="299">
        <v>43263</v>
      </c>
      <c r="F1100" s="294" t="s">
        <v>6954</v>
      </c>
      <c r="G1100" s="294" t="s">
        <v>362</v>
      </c>
      <c r="H1100" s="300" t="s">
        <v>223</v>
      </c>
      <c r="I1100" s="294"/>
      <c r="J1100" s="294" t="s">
        <v>9230</v>
      </c>
      <c r="K1100" s="294" t="s">
        <v>6102</v>
      </c>
      <c r="L1100" s="295"/>
      <c r="M1100" s="294" t="s">
        <v>4652</v>
      </c>
      <c r="N1100" s="295" t="b">
        <f>IF(AND(G1100:G1102=DATOS!C$9,H1100:H1102=DATOS!B$4),ROW(G1100:G1102))</f>
        <v>0</v>
      </c>
      <c r="O1100" s="296"/>
      <c r="P1100" s="297"/>
      <c r="Q1100" s="297"/>
      <c r="R1100" s="297"/>
      <c r="S1100" s="297"/>
      <c r="T1100" s="297"/>
      <c r="U1100" s="297"/>
      <c r="V1100" s="297"/>
      <c r="W1100" s="297"/>
      <c r="X1100" s="297"/>
      <c r="Y1100" s="297"/>
      <c r="Z1100" s="297"/>
      <c r="AA1100" s="297"/>
      <c r="AB1100" s="297"/>
    </row>
    <row r="1101" spans="1:28" ht="12.75">
      <c r="A1101" s="298" t="s">
        <v>9231</v>
      </c>
      <c r="B1101" s="294" t="s">
        <v>9232</v>
      </c>
      <c r="C1101" s="45" t="s">
        <v>478</v>
      </c>
      <c r="D1101" s="45" t="s">
        <v>4647</v>
      </c>
      <c r="E1101" s="299">
        <v>43263</v>
      </c>
      <c r="F1101" s="294" t="s">
        <v>6954</v>
      </c>
      <c r="G1101" s="294" t="s">
        <v>362</v>
      </c>
      <c r="H1101" s="300" t="s">
        <v>223</v>
      </c>
      <c r="I1101" s="294"/>
      <c r="J1101" s="294" t="s">
        <v>9230</v>
      </c>
      <c r="K1101" s="294" t="s">
        <v>6102</v>
      </c>
      <c r="L1101" s="295"/>
      <c r="M1101" s="294" t="s">
        <v>4652</v>
      </c>
      <c r="N1101" s="295" t="b">
        <f>IF(AND(G1101:G1103=DATOS!C$9,H1101:H1103=DATOS!B$4),ROW(G1101:G1103))</f>
        <v>0</v>
      </c>
      <c r="O1101" s="296"/>
      <c r="P1101" s="297"/>
      <c r="Q1101" s="297"/>
      <c r="R1101" s="297"/>
      <c r="S1101" s="297"/>
      <c r="T1101" s="297"/>
      <c r="U1101" s="297"/>
      <c r="V1101" s="297"/>
      <c r="W1101" s="297"/>
      <c r="X1101" s="297"/>
      <c r="Y1101" s="297"/>
      <c r="Z1101" s="297"/>
      <c r="AA1101" s="297"/>
      <c r="AB1101" s="297"/>
    </row>
    <row r="1102" spans="1:28" ht="12.75">
      <c r="A1102" s="298" t="s">
        <v>8219</v>
      </c>
      <c r="B1102" s="294" t="s">
        <v>6099</v>
      </c>
      <c r="C1102" s="45" t="s">
        <v>478</v>
      </c>
      <c r="D1102" s="45" t="s">
        <v>4647</v>
      </c>
      <c r="E1102" s="299">
        <v>43263</v>
      </c>
      <c r="F1102" s="294" t="s">
        <v>6954</v>
      </c>
      <c r="G1102" s="294" t="s">
        <v>362</v>
      </c>
      <c r="H1102" s="300" t="s">
        <v>223</v>
      </c>
      <c r="I1102" s="294"/>
      <c r="J1102" s="294" t="s">
        <v>9230</v>
      </c>
      <c r="K1102" s="294" t="s">
        <v>6102</v>
      </c>
      <c r="L1102" s="295"/>
      <c r="M1102" s="294" t="s">
        <v>4652</v>
      </c>
      <c r="N1102" s="295" t="b">
        <f>IF(AND(G1102:G1104=DATOS!C$9,H1102:H1104=DATOS!B$4),ROW(G1102:G1104))</f>
        <v>0</v>
      </c>
      <c r="O1102" s="296"/>
      <c r="P1102" s="297"/>
      <c r="Q1102" s="297"/>
      <c r="R1102" s="297"/>
      <c r="S1102" s="297"/>
      <c r="T1102" s="297"/>
      <c r="U1102" s="297"/>
      <c r="V1102" s="297"/>
      <c r="W1102" s="297"/>
      <c r="X1102" s="297"/>
      <c r="Y1102" s="297"/>
      <c r="Z1102" s="297"/>
      <c r="AA1102" s="297"/>
      <c r="AB1102" s="297"/>
    </row>
    <row r="1103" spans="1:28" ht="12.75">
      <c r="A1103" s="298" t="s">
        <v>9237</v>
      </c>
      <c r="B1103" s="294" t="s">
        <v>6813</v>
      </c>
      <c r="C1103" s="45" t="s">
        <v>4716</v>
      </c>
      <c r="D1103" s="45" t="s">
        <v>4647</v>
      </c>
      <c r="E1103" s="299">
        <v>43263</v>
      </c>
      <c r="F1103" s="294" t="s">
        <v>6889</v>
      </c>
      <c r="G1103" s="294" t="s">
        <v>114</v>
      </c>
      <c r="H1103" s="300" t="s">
        <v>223</v>
      </c>
      <c r="I1103" s="294"/>
      <c r="J1103" s="294" t="s">
        <v>8155</v>
      </c>
      <c r="K1103" s="294" t="s">
        <v>9238</v>
      </c>
      <c r="L1103" s="295"/>
      <c r="M1103" s="294" t="s">
        <v>4652</v>
      </c>
      <c r="N1103" s="295" t="b">
        <f>IF(AND(G1103:G1105=DATOS!C$9,H1103:H1105=DATOS!B$4),ROW(G1103:G1105))</f>
        <v>0</v>
      </c>
      <c r="O1103" s="296"/>
      <c r="P1103" s="297"/>
      <c r="Q1103" s="297"/>
      <c r="R1103" s="297"/>
      <c r="S1103" s="297"/>
      <c r="T1103" s="297"/>
      <c r="U1103" s="297"/>
      <c r="V1103" s="297"/>
      <c r="W1103" s="297"/>
      <c r="X1103" s="297"/>
      <c r="Y1103" s="297"/>
      <c r="Z1103" s="297"/>
      <c r="AA1103" s="297"/>
      <c r="AB1103" s="297"/>
    </row>
    <row r="1104" spans="1:28" ht="12.75">
      <c r="A1104" s="298" t="s">
        <v>8371</v>
      </c>
      <c r="B1104" s="294" t="s">
        <v>5837</v>
      </c>
      <c r="C1104" s="45" t="s">
        <v>478</v>
      </c>
      <c r="D1104" s="45" t="s">
        <v>4647</v>
      </c>
      <c r="E1104" s="299">
        <v>43263</v>
      </c>
      <c r="F1104" s="294" t="s">
        <v>6954</v>
      </c>
      <c r="G1104" s="294" t="s">
        <v>362</v>
      </c>
      <c r="H1104" s="300" t="s">
        <v>223</v>
      </c>
      <c r="I1104" s="294"/>
      <c r="J1104" s="294" t="s">
        <v>9230</v>
      </c>
      <c r="K1104" s="294" t="s">
        <v>6102</v>
      </c>
      <c r="L1104" s="295"/>
      <c r="M1104" s="294" t="s">
        <v>4652</v>
      </c>
      <c r="N1104" s="295" t="b">
        <f>IF(AND(G1104:G1106=DATOS!C$9,H1104:H1106=DATOS!B$4),ROW(G1104:G1106))</f>
        <v>0</v>
      </c>
      <c r="O1104" s="296"/>
      <c r="P1104" s="297"/>
      <c r="Q1104" s="297"/>
      <c r="R1104" s="297"/>
      <c r="S1104" s="297"/>
      <c r="T1104" s="297"/>
      <c r="U1104" s="297"/>
      <c r="V1104" s="297"/>
      <c r="W1104" s="297"/>
      <c r="X1104" s="297"/>
      <c r="Y1104" s="297"/>
      <c r="Z1104" s="297"/>
      <c r="AA1104" s="297"/>
      <c r="AB1104" s="297"/>
    </row>
    <row r="1105" spans="1:28" ht="12.75">
      <c r="A1105" s="298" t="s">
        <v>6439</v>
      </c>
      <c r="B1105" s="294" t="s">
        <v>9241</v>
      </c>
      <c r="C1105" s="45" t="s">
        <v>478</v>
      </c>
      <c r="D1105" s="45" t="s">
        <v>4798</v>
      </c>
      <c r="E1105" s="299">
        <v>43263</v>
      </c>
      <c r="F1105" s="294" t="s">
        <v>6954</v>
      </c>
      <c r="G1105" s="294" t="s">
        <v>362</v>
      </c>
      <c r="H1105" s="300" t="s">
        <v>223</v>
      </c>
      <c r="I1105" s="294" t="s">
        <v>226</v>
      </c>
      <c r="J1105" s="295"/>
      <c r="K1105" s="295"/>
      <c r="L1105" s="295"/>
      <c r="M1105" s="295"/>
      <c r="N1105" s="295" t="b">
        <f>IF(AND(G1105:G1107=DATOS!C$9,H1105:H1107=DATOS!B$4),ROW(G1105:G1107))</f>
        <v>0</v>
      </c>
      <c r="O1105" s="296"/>
      <c r="P1105" s="297"/>
      <c r="Q1105" s="297"/>
      <c r="R1105" s="297"/>
      <c r="S1105" s="297"/>
      <c r="T1105" s="297"/>
      <c r="U1105" s="297"/>
      <c r="V1105" s="297"/>
      <c r="W1105" s="297"/>
      <c r="X1105" s="297"/>
      <c r="Y1105" s="297"/>
      <c r="Z1105" s="297"/>
      <c r="AA1105" s="297"/>
      <c r="AB1105" s="297"/>
    </row>
    <row r="1106" spans="1:28" ht="12.75">
      <c r="A1106" s="298" t="s">
        <v>9242</v>
      </c>
      <c r="B1106" s="294" t="s">
        <v>9243</v>
      </c>
      <c r="C1106" s="45" t="s">
        <v>7649</v>
      </c>
      <c r="D1106" s="45" t="s">
        <v>4647</v>
      </c>
      <c r="E1106" s="299">
        <v>43263</v>
      </c>
      <c r="F1106" s="294" t="s">
        <v>6569</v>
      </c>
      <c r="G1106" s="294" t="s">
        <v>362</v>
      </c>
      <c r="H1106" s="300" t="s">
        <v>223</v>
      </c>
      <c r="I1106" s="294"/>
      <c r="J1106" s="294" t="s">
        <v>9245</v>
      </c>
      <c r="K1106" s="294" t="s">
        <v>9246</v>
      </c>
      <c r="L1106" s="295"/>
      <c r="M1106" s="294" t="s">
        <v>4652</v>
      </c>
      <c r="N1106" s="295" t="b">
        <f>IF(AND(G1106:G1108=DATOS!C$9,H1106:H1108=DATOS!B$4),ROW(G1106:G1108))</f>
        <v>0</v>
      </c>
      <c r="O1106" s="296"/>
      <c r="P1106" s="297"/>
      <c r="Q1106" s="297"/>
      <c r="R1106" s="297"/>
      <c r="S1106" s="297"/>
      <c r="T1106" s="297"/>
      <c r="U1106" s="297"/>
      <c r="V1106" s="297"/>
      <c r="W1106" s="297"/>
      <c r="X1106" s="297"/>
      <c r="Y1106" s="297"/>
      <c r="Z1106" s="297"/>
      <c r="AA1106" s="297"/>
      <c r="AB1106" s="297"/>
    </row>
    <row r="1107" spans="1:28" ht="12.75">
      <c r="A1107" s="320" t="s">
        <v>9248</v>
      </c>
      <c r="B1107" s="294" t="s">
        <v>9249</v>
      </c>
      <c r="C1107" s="45" t="s">
        <v>898</v>
      </c>
      <c r="D1107" s="45" t="s">
        <v>4647</v>
      </c>
      <c r="E1107" s="299">
        <v>43263</v>
      </c>
      <c r="F1107" s="294" t="s">
        <v>8924</v>
      </c>
      <c r="G1107" s="294" t="s">
        <v>114</v>
      </c>
      <c r="H1107" s="300" t="s">
        <v>223</v>
      </c>
      <c r="I1107" s="294"/>
      <c r="J1107" s="294" t="s">
        <v>9250</v>
      </c>
      <c r="K1107" s="294" t="s">
        <v>9251</v>
      </c>
      <c r="L1107" s="295"/>
      <c r="M1107" s="294"/>
      <c r="N1107" s="295" t="b">
        <f>IF(AND(G1107:G1109=DATOS!C$9,H1107:H1109=DATOS!B$4),ROW(G1107:G1109))</f>
        <v>0</v>
      </c>
      <c r="O1107" s="296"/>
      <c r="P1107" s="297"/>
      <c r="Q1107" s="297"/>
      <c r="R1107" s="297"/>
      <c r="S1107" s="297"/>
      <c r="T1107" s="297"/>
      <c r="U1107" s="297"/>
      <c r="V1107" s="297"/>
      <c r="W1107" s="297"/>
      <c r="X1107" s="297"/>
      <c r="Y1107" s="297"/>
      <c r="Z1107" s="297"/>
      <c r="AA1107" s="297"/>
      <c r="AB1107" s="297"/>
    </row>
    <row r="1108" spans="1:28" ht="12.75">
      <c r="A1108" s="298" t="s">
        <v>5938</v>
      </c>
      <c r="B1108" s="294" t="s">
        <v>5940</v>
      </c>
      <c r="C1108" s="45" t="s">
        <v>4746</v>
      </c>
      <c r="D1108" s="45" t="s">
        <v>4798</v>
      </c>
      <c r="E1108" s="299">
        <v>43264</v>
      </c>
      <c r="F1108" s="294" t="s">
        <v>4868</v>
      </c>
      <c r="G1108" s="294" t="s">
        <v>114</v>
      </c>
      <c r="H1108" s="300" t="s">
        <v>223</v>
      </c>
      <c r="I1108" s="294" t="s">
        <v>226</v>
      </c>
      <c r="J1108" s="294" t="s">
        <v>4868</v>
      </c>
      <c r="K1108" s="294" t="s">
        <v>9253</v>
      </c>
      <c r="L1108" s="295"/>
      <c r="M1108" s="294" t="s">
        <v>4841</v>
      </c>
      <c r="N1108" s="295" t="b">
        <f>IF(AND(G1108:G1110=DATOS!C$9,H1108:H1110=DATOS!B$4),ROW(G1108:G1110))</f>
        <v>0</v>
      </c>
      <c r="O1108" s="296"/>
      <c r="P1108" s="297"/>
      <c r="Q1108" s="297"/>
      <c r="R1108" s="297"/>
      <c r="S1108" s="297"/>
      <c r="T1108" s="297"/>
      <c r="U1108" s="297"/>
      <c r="V1108" s="297"/>
      <c r="W1108" s="297"/>
      <c r="X1108" s="297"/>
      <c r="Y1108" s="297"/>
      <c r="Z1108" s="297"/>
      <c r="AA1108" s="297"/>
      <c r="AB1108" s="297"/>
    </row>
    <row r="1109" spans="1:28" ht="12.75">
      <c r="A1109" s="298" t="s">
        <v>8918</v>
      </c>
      <c r="B1109" s="294" t="s">
        <v>8919</v>
      </c>
      <c r="C1109" s="45" t="s">
        <v>4716</v>
      </c>
      <c r="D1109" s="45" t="s">
        <v>4798</v>
      </c>
      <c r="E1109" s="299">
        <v>43264</v>
      </c>
      <c r="F1109" s="294" t="s">
        <v>9254</v>
      </c>
      <c r="G1109" s="294" t="s">
        <v>4846</v>
      </c>
      <c r="H1109" s="300" t="s">
        <v>223</v>
      </c>
      <c r="I1109" s="294" t="s">
        <v>226</v>
      </c>
      <c r="J1109" s="294" t="s">
        <v>9254</v>
      </c>
      <c r="K1109" s="295"/>
      <c r="L1109" s="295"/>
      <c r="M1109" s="294" t="s">
        <v>4841</v>
      </c>
      <c r="N1109" s="295" t="b">
        <f>IF(AND(G1109:G1111=DATOS!C$9,H1109:H1111=DATOS!B$4),ROW(G1109:G1111))</f>
        <v>0</v>
      </c>
      <c r="O1109" s="296"/>
      <c r="P1109" s="297"/>
      <c r="Q1109" s="297"/>
      <c r="R1109" s="297"/>
      <c r="S1109" s="297"/>
      <c r="T1109" s="297"/>
      <c r="U1109" s="297"/>
      <c r="V1109" s="297"/>
      <c r="W1109" s="297"/>
      <c r="X1109" s="297"/>
      <c r="Y1109" s="297"/>
      <c r="Z1109" s="297"/>
      <c r="AA1109" s="297"/>
      <c r="AB1109" s="297"/>
    </row>
    <row r="1110" spans="1:28" ht="12.75">
      <c r="A1110" s="298" t="s">
        <v>9256</v>
      </c>
      <c r="B1110" s="294" t="s">
        <v>9257</v>
      </c>
      <c r="C1110" s="45" t="s">
        <v>898</v>
      </c>
      <c r="D1110" s="45" t="s">
        <v>4647</v>
      </c>
      <c r="E1110" s="299">
        <v>43264</v>
      </c>
      <c r="F1110" s="294" t="s">
        <v>9259</v>
      </c>
      <c r="G1110" s="294" t="s">
        <v>4846</v>
      </c>
      <c r="H1110" s="300" t="s">
        <v>223</v>
      </c>
      <c r="I1110" s="294"/>
      <c r="J1110" s="294" t="s">
        <v>9260</v>
      </c>
      <c r="K1110" s="294" t="s">
        <v>9261</v>
      </c>
      <c r="L1110" s="295"/>
      <c r="M1110" s="294" t="s">
        <v>4652</v>
      </c>
      <c r="N1110" s="295" t="b">
        <f>IF(AND(G1110:G1112=DATOS!C$9,H1110:H1112=DATOS!B$4),ROW(G1110:G1112))</f>
        <v>0</v>
      </c>
      <c r="O1110" s="296"/>
      <c r="P1110" s="297"/>
      <c r="Q1110" s="297"/>
      <c r="R1110" s="297"/>
      <c r="S1110" s="297"/>
      <c r="T1110" s="297"/>
      <c r="U1110" s="297"/>
      <c r="V1110" s="297"/>
      <c r="W1110" s="297"/>
      <c r="X1110" s="297"/>
      <c r="Y1110" s="297"/>
      <c r="Z1110" s="297"/>
      <c r="AA1110" s="297"/>
      <c r="AB1110" s="297"/>
    </row>
    <row r="1111" spans="1:28" ht="12.75">
      <c r="A1111" s="298" t="s">
        <v>5017</v>
      </c>
      <c r="B1111" s="294" t="s">
        <v>5019</v>
      </c>
      <c r="C1111" s="45" t="s">
        <v>4746</v>
      </c>
      <c r="D1111" s="45" t="s">
        <v>4798</v>
      </c>
      <c r="E1111" s="299">
        <v>43264</v>
      </c>
      <c r="F1111" s="294" t="s">
        <v>4768</v>
      </c>
      <c r="G1111" s="294" t="s">
        <v>114</v>
      </c>
      <c r="H1111" s="300" t="s">
        <v>223</v>
      </c>
      <c r="I1111" s="294" t="s">
        <v>226</v>
      </c>
      <c r="J1111" s="294" t="s">
        <v>4768</v>
      </c>
      <c r="K1111" s="294" t="s">
        <v>4768</v>
      </c>
      <c r="L1111" s="295"/>
      <c r="M1111" s="294" t="s">
        <v>4841</v>
      </c>
      <c r="N1111" s="295" t="b">
        <f>IF(AND(G1111:G1113=DATOS!C$9,H1111:H1113=DATOS!B$4),ROW(G1111:G1113))</f>
        <v>0</v>
      </c>
      <c r="O1111" s="296"/>
      <c r="P1111" s="297"/>
      <c r="Q1111" s="297"/>
      <c r="R1111" s="297"/>
      <c r="S1111" s="297"/>
      <c r="T1111" s="297"/>
      <c r="U1111" s="297"/>
      <c r="V1111" s="297"/>
      <c r="W1111" s="297"/>
      <c r="X1111" s="297"/>
      <c r="Y1111" s="297"/>
      <c r="Z1111" s="297"/>
      <c r="AA1111" s="297"/>
      <c r="AB1111" s="297"/>
    </row>
    <row r="1112" spans="1:28" ht="12.75">
      <c r="A1112" s="298" t="s">
        <v>7483</v>
      </c>
      <c r="B1112" s="294" t="s">
        <v>7484</v>
      </c>
      <c r="C1112" s="45" t="s">
        <v>90</v>
      </c>
      <c r="D1112" s="45" t="s">
        <v>4798</v>
      </c>
      <c r="E1112" s="299">
        <v>43264</v>
      </c>
      <c r="F1112" s="294" t="s">
        <v>1259</v>
      </c>
      <c r="G1112" s="294" t="s">
        <v>362</v>
      </c>
      <c r="H1112" s="300" t="s">
        <v>223</v>
      </c>
      <c r="I1112" s="294" t="s">
        <v>226</v>
      </c>
      <c r="J1112" s="294" t="s">
        <v>9265</v>
      </c>
      <c r="K1112" s="294" t="s">
        <v>9266</v>
      </c>
      <c r="L1112" s="295"/>
      <c r="M1112" s="294" t="s">
        <v>4841</v>
      </c>
      <c r="N1112" s="295" t="b">
        <f>IF(AND(G1112:G1114=DATOS!C$9,H1112:H1114=DATOS!B$4),ROW(G1112:G1114))</f>
        <v>0</v>
      </c>
      <c r="O1112" s="296"/>
      <c r="P1112" s="297"/>
      <c r="Q1112" s="297"/>
      <c r="R1112" s="297"/>
      <c r="S1112" s="297"/>
      <c r="T1112" s="297"/>
      <c r="U1112" s="297"/>
      <c r="V1112" s="297"/>
      <c r="W1112" s="297"/>
      <c r="X1112" s="297"/>
      <c r="Y1112" s="297"/>
      <c r="Z1112" s="297"/>
      <c r="AA1112" s="297"/>
      <c r="AB1112" s="297"/>
    </row>
    <row r="1113" spans="1:28" ht="12.75">
      <c r="A1113" s="298" t="s">
        <v>6098</v>
      </c>
      <c r="B1113" s="294" t="s">
        <v>6099</v>
      </c>
      <c r="C1113" s="45" t="s">
        <v>478</v>
      </c>
      <c r="D1113" s="45" t="s">
        <v>4798</v>
      </c>
      <c r="E1113" s="299">
        <v>43264</v>
      </c>
      <c r="F1113" s="294" t="s">
        <v>1259</v>
      </c>
      <c r="G1113" s="294" t="s">
        <v>362</v>
      </c>
      <c r="H1113" s="300" t="s">
        <v>223</v>
      </c>
      <c r="I1113" s="294" t="s">
        <v>226</v>
      </c>
      <c r="J1113" s="294" t="s">
        <v>1259</v>
      </c>
      <c r="K1113" s="294" t="s">
        <v>9268</v>
      </c>
      <c r="L1113" s="295"/>
      <c r="M1113" s="294" t="s">
        <v>4841</v>
      </c>
      <c r="N1113" s="295" t="b">
        <f>IF(AND(G1113:G1115=DATOS!C$9,H1113:H1115=DATOS!B$4),ROW(G1113:G1115))</f>
        <v>0</v>
      </c>
      <c r="O1113" s="296"/>
      <c r="P1113" s="297"/>
      <c r="Q1113" s="297"/>
      <c r="R1113" s="297"/>
      <c r="S1113" s="297"/>
      <c r="T1113" s="297"/>
      <c r="U1113" s="297"/>
      <c r="V1113" s="297"/>
      <c r="W1113" s="297"/>
      <c r="X1113" s="297"/>
      <c r="Y1113" s="297"/>
      <c r="Z1113" s="297"/>
      <c r="AA1113" s="297"/>
      <c r="AB1113" s="297"/>
    </row>
    <row r="1114" spans="1:28" ht="12.75">
      <c r="A1114" s="298" t="s">
        <v>6483</v>
      </c>
      <c r="B1114" s="294" t="s">
        <v>6484</v>
      </c>
      <c r="C1114" s="45" t="s">
        <v>380</v>
      </c>
      <c r="D1114" s="45" t="s">
        <v>4647</v>
      </c>
      <c r="E1114" s="299">
        <v>43264</v>
      </c>
      <c r="F1114" s="294" t="s">
        <v>5401</v>
      </c>
      <c r="G1114" s="294" t="s">
        <v>114</v>
      </c>
      <c r="H1114" s="300" t="s">
        <v>223</v>
      </c>
      <c r="I1114" s="294"/>
      <c r="J1114" s="294" t="s">
        <v>9272</v>
      </c>
      <c r="K1114" s="294" t="s">
        <v>9273</v>
      </c>
      <c r="L1114" s="295"/>
      <c r="M1114" s="294" t="s">
        <v>4652</v>
      </c>
      <c r="N1114" s="295" t="b">
        <f>IF(AND(G1114:G1116=DATOS!C$9,H1114:H1116=DATOS!B$4),ROW(G1114:G1116))</f>
        <v>0</v>
      </c>
      <c r="O1114" s="296"/>
      <c r="P1114" s="297"/>
      <c r="Q1114" s="297"/>
      <c r="R1114" s="297"/>
      <c r="S1114" s="297"/>
      <c r="T1114" s="297"/>
      <c r="U1114" s="297"/>
      <c r="V1114" s="297"/>
      <c r="W1114" s="297"/>
      <c r="X1114" s="297"/>
      <c r="Y1114" s="297"/>
      <c r="Z1114" s="297"/>
      <c r="AA1114" s="297"/>
      <c r="AB1114" s="297"/>
    </row>
    <row r="1115" spans="1:28" ht="12.75">
      <c r="A1115" s="320" t="s">
        <v>9275</v>
      </c>
      <c r="B1115" s="294" t="s">
        <v>6484</v>
      </c>
      <c r="C1115" s="45" t="s">
        <v>90</v>
      </c>
      <c r="D1115" s="45" t="s">
        <v>4647</v>
      </c>
      <c r="E1115" s="299">
        <v>43264</v>
      </c>
      <c r="F1115" s="294" t="s">
        <v>9276</v>
      </c>
      <c r="G1115" s="294" t="s">
        <v>114</v>
      </c>
      <c r="H1115" s="300" t="s">
        <v>223</v>
      </c>
      <c r="I1115" s="294"/>
      <c r="J1115" s="294" t="s">
        <v>9277</v>
      </c>
      <c r="K1115" s="294" t="s">
        <v>9278</v>
      </c>
      <c r="L1115" s="295"/>
      <c r="M1115" s="294" t="s">
        <v>4652</v>
      </c>
      <c r="N1115" s="295" t="b">
        <f>IF(AND(G1115:G1117=DATOS!C$9,H1115:H1117=DATOS!B$4),ROW(G1115:G1117))</f>
        <v>0</v>
      </c>
      <c r="O1115" s="296"/>
      <c r="P1115" s="297"/>
      <c r="Q1115" s="297"/>
      <c r="R1115" s="297"/>
      <c r="S1115" s="297"/>
      <c r="T1115" s="297"/>
      <c r="U1115" s="297"/>
      <c r="V1115" s="297"/>
      <c r="W1115" s="297"/>
      <c r="X1115" s="297"/>
      <c r="Y1115" s="297"/>
      <c r="Z1115" s="297"/>
      <c r="AA1115" s="297"/>
      <c r="AB1115" s="297"/>
    </row>
    <row r="1116" spans="1:28" ht="12.75">
      <c r="A1116" s="320" t="s">
        <v>7843</v>
      </c>
      <c r="B1116" s="294" t="s">
        <v>7844</v>
      </c>
      <c r="C1116" s="45" t="s">
        <v>898</v>
      </c>
      <c r="D1116" s="45" t="s">
        <v>4647</v>
      </c>
      <c r="E1116" s="299">
        <v>43264</v>
      </c>
      <c r="F1116" s="294" t="s">
        <v>9279</v>
      </c>
      <c r="G1116" s="294" t="s">
        <v>114</v>
      </c>
      <c r="H1116" s="300" t="s">
        <v>223</v>
      </c>
      <c r="I1116" s="294"/>
      <c r="J1116" s="294" t="s">
        <v>9280</v>
      </c>
      <c r="K1116" s="294" t="s">
        <v>9281</v>
      </c>
      <c r="L1116" s="295"/>
      <c r="M1116" s="294" t="s">
        <v>4652</v>
      </c>
      <c r="N1116" s="295" t="b">
        <f>IF(AND(G1116:G1118=DATOS!C$9,H1116:H1118=DATOS!B$4),ROW(G1116:G1118))</f>
        <v>0</v>
      </c>
      <c r="O1116" s="296"/>
      <c r="P1116" s="297"/>
      <c r="Q1116" s="297"/>
      <c r="R1116" s="297"/>
      <c r="S1116" s="297"/>
      <c r="T1116" s="297"/>
      <c r="U1116" s="297"/>
      <c r="V1116" s="297"/>
      <c r="W1116" s="297"/>
      <c r="X1116" s="297"/>
      <c r="Y1116" s="297"/>
      <c r="Z1116" s="297"/>
      <c r="AA1116" s="297"/>
      <c r="AB1116" s="297"/>
    </row>
    <row r="1117" spans="1:28" ht="12.75">
      <c r="A1117" s="382" t="s">
        <v>9286</v>
      </c>
      <c r="B1117" s="294" t="s">
        <v>9287</v>
      </c>
      <c r="C1117" s="45" t="s">
        <v>4746</v>
      </c>
      <c r="D1117" s="45" t="s">
        <v>4798</v>
      </c>
      <c r="E1117" s="299">
        <v>43264</v>
      </c>
      <c r="F1117" s="294" t="s">
        <v>9288</v>
      </c>
      <c r="G1117" s="294" t="s">
        <v>114</v>
      </c>
      <c r="H1117" s="300" t="s">
        <v>223</v>
      </c>
      <c r="I1117" s="294" t="s">
        <v>226</v>
      </c>
      <c r="J1117" s="294" t="s">
        <v>9288</v>
      </c>
      <c r="K1117" s="294" t="s">
        <v>9289</v>
      </c>
      <c r="L1117" s="295"/>
      <c r="M1117" s="294" t="s">
        <v>4841</v>
      </c>
      <c r="N1117" s="295" t="b">
        <f>IF(AND(G1117:G1119=DATOS!C$9,H1117:H1119=DATOS!B$4),ROW(G1117:G1119))</f>
        <v>0</v>
      </c>
      <c r="O1117" s="296"/>
      <c r="P1117" s="297"/>
      <c r="Q1117" s="297"/>
      <c r="R1117" s="297"/>
      <c r="S1117" s="297"/>
      <c r="T1117" s="297"/>
      <c r="U1117" s="297"/>
      <c r="V1117" s="297"/>
      <c r="W1117" s="297"/>
      <c r="X1117" s="297"/>
      <c r="Y1117" s="297"/>
      <c r="Z1117" s="297"/>
      <c r="AA1117" s="297"/>
      <c r="AB1117" s="297"/>
    </row>
    <row r="1118" spans="1:28" ht="12.75">
      <c r="A1118" s="298" t="s">
        <v>9290</v>
      </c>
      <c r="B1118" s="294" t="s">
        <v>9291</v>
      </c>
      <c r="C1118" s="45" t="s">
        <v>263</v>
      </c>
      <c r="D1118" s="45" t="s">
        <v>4798</v>
      </c>
      <c r="E1118" s="299">
        <v>43264</v>
      </c>
      <c r="F1118" s="294" t="s">
        <v>4768</v>
      </c>
      <c r="G1118" s="294" t="s">
        <v>271</v>
      </c>
      <c r="H1118" s="300" t="s">
        <v>223</v>
      </c>
      <c r="I1118" s="294" t="s">
        <v>226</v>
      </c>
      <c r="J1118" s="294" t="s">
        <v>4768</v>
      </c>
      <c r="K1118" s="294" t="s">
        <v>9294</v>
      </c>
      <c r="L1118" s="295"/>
      <c r="M1118" s="294" t="s">
        <v>4841</v>
      </c>
      <c r="N1118" s="295" t="b">
        <f>IF(AND(G1118:G1120=DATOS!C$9,H1118:H1120=DATOS!B$4),ROW(G1118:G1120))</f>
        <v>0</v>
      </c>
      <c r="O1118" s="296"/>
      <c r="P1118" s="297"/>
      <c r="Q1118" s="297"/>
      <c r="R1118" s="297"/>
      <c r="S1118" s="297"/>
      <c r="T1118" s="297"/>
      <c r="U1118" s="297"/>
      <c r="V1118" s="297"/>
      <c r="W1118" s="297"/>
      <c r="X1118" s="297"/>
      <c r="Y1118" s="297"/>
      <c r="Z1118" s="297"/>
      <c r="AA1118" s="297"/>
      <c r="AB1118" s="297"/>
    </row>
    <row r="1119" spans="1:28" ht="12.75">
      <c r="A1119" s="298" t="s">
        <v>9296</v>
      </c>
      <c r="B1119" s="294" t="s">
        <v>9297</v>
      </c>
      <c r="C1119" s="45" t="s">
        <v>701</v>
      </c>
      <c r="D1119" s="45" t="s">
        <v>4798</v>
      </c>
      <c r="E1119" s="299">
        <v>43265</v>
      </c>
      <c r="F1119" s="294" t="s">
        <v>9298</v>
      </c>
      <c r="G1119" s="294" t="s">
        <v>114</v>
      </c>
      <c r="H1119" s="300" t="s">
        <v>223</v>
      </c>
      <c r="I1119" s="294" t="s">
        <v>226</v>
      </c>
      <c r="J1119" s="294" t="s">
        <v>9298</v>
      </c>
      <c r="K1119" s="294" t="s">
        <v>9300</v>
      </c>
      <c r="L1119" s="295"/>
      <c r="M1119" s="294" t="s">
        <v>4841</v>
      </c>
      <c r="N1119" s="295" t="b">
        <f>IF(AND(G1119:G1121=DATOS!C$9,H1119:H1121=DATOS!B$4),ROW(G1119:G1121))</f>
        <v>0</v>
      </c>
      <c r="O1119" s="296"/>
      <c r="P1119" s="297"/>
      <c r="Q1119" s="297"/>
      <c r="R1119" s="297"/>
      <c r="S1119" s="297"/>
      <c r="T1119" s="297"/>
      <c r="U1119" s="297"/>
      <c r="V1119" s="297"/>
      <c r="W1119" s="297"/>
      <c r="X1119" s="297"/>
      <c r="Y1119" s="297"/>
      <c r="Z1119" s="297"/>
      <c r="AA1119" s="297"/>
      <c r="AB1119" s="297"/>
    </row>
    <row r="1120" spans="1:28" ht="12.75">
      <c r="A1120" s="298" t="s">
        <v>9302</v>
      </c>
      <c r="B1120" s="294" t="s">
        <v>9303</v>
      </c>
      <c r="C1120" s="45" t="s">
        <v>263</v>
      </c>
      <c r="D1120" s="45" t="s">
        <v>4798</v>
      </c>
      <c r="E1120" s="299">
        <v>43265</v>
      </c>
      <c r="F1120" s="294" t="s">
        <v>9304</v>
      </c>
      <c r="G1120" s="294" t="s">
        <v>4846</v>
      </c>
      <c r="H1120" s="300" t="s">
        <v>223</v>
      </c>
      <c r="I1120" s="294" t="s">
        <v>226</v>
      </c>
      <c r="J1120" s="294" t="s">
        <v>9304</v>
      </c>
      <c r="K1120" s="294" t="s">
        <v>9305</v>
      </c>
      <c r="L1120" s="295"/>
      <c r="M1120" s="294" t="s">
        <v>4841</v>
      </c>
      <c r="N1120" s="295" t="b">
        <f>IF(AND(G1120:G1122=DATOS!C$9,H1120:H1122=DATOS!B$4),ROW(G1120:G1122))</f>
        <v>0</v>
      </c>
      <c r="O1120" s="296"/>
      <c r="P1120" s="297"/>
      <c r="Q1120" s="297"/>
      <c r="R1120" s="297"/>
      <c r="S1120" s="297"/>
      <c r="T1120" s="297"/>
      <c r="U1120" s="297"/>
      <c r="V1120" s="297"/>
      <c r="W1120" s="297"/>
      <c r="X1120" s="297"/>
      <c r="Y1120" s="297"/>
      <c r="Z1120" s="297"/>
      <c r="AA1120" s="297"/>
      <c r="AB1120" s="297"/>
    </row>
    <row r="1121" spans="1:28" ht="12.75">
      <c r="A1121" s="298" t="s">
        <v>9135</v>
      </c>
      <c r="B1121" s="294" t="s">
        <v>5340</v>
      </c>
      <c r="C1121" s="45" t="s">
        <v>5342</v>
      </c>
      <c r="D1121" s="45" t="s">
        <v>4647</v>
      </c>
      <c r="E1121" s="299">
        <v>43265</v>
      </c>
      <c r="F1121" s="294" t="s">
        <v>8924</v>
      </c>
      <c r="G1121" s="294" t="s">
        <v>114</v>
      </c>
      <c r="H1121" s="300" t="s">
        <v>223</v>
      </c>
      <c r="I1121" s="294"/>
      <c r="J1121" s="294" t="s">
        <v>7531</v>
      </c>
      <c r="K1121" s="294" t="s">
        <v>9307</v>
      </c>
      <c r="L1121" s="295"/>
      <c r="M1121" s="294" t="s">
        <v>4652</v>
      </c>
      <c r="N1121" s="295" t="b">
        <f>IF(AND(G1121:G1123=DATOS!C$9,H1121:H1123=DATOS!B$4),ROW(G1121:G1123))</f>
        <v>0</v>
      </c>
      <c r="O1121" s="296"/>
      <c r="P1121" s="297"/>
      <c r="Q1121" s="297"/>
      <c r="R1121" s="297"/>
      <c r="S1121" s="297"/>
      <c r="T1121" s="297"/>
      <c r="U1121" s="297"/>
      <c r="V1121" s="297"/>
      <c r="W1121" s="297"/>
      <c r="X1121" s="297"/>
      <c r="Y1121" s="297"/>
      <c r="Z1121" s="297"/>
      <c r="AA1121" s="297"/>
      <c r="AB1121" s="297"/>
    </row>
    <row r="1122" spans="1:28" ht="12.75">
      <c r="A1122" s="320" t="s">
        <v>5938</v>
      </c>
      <c r="B1122" s="294" t="s">
        <v>5940</v>
      </c>
      <c r="C1122" s="45" t="s">
        <v>4746</v>
      </c>
      <c r="D1122" s="45" t="s">
        <v>4647</v>
      </c>
      <c r="E1122" s="299">
        <v>43265</v>
      </c>
      <c r="F1122" s="294" t="s">
        <v>1301</v>
      </c>
      <c r="G1122" s="294" t="s">
        <v>271</v>
      </c>
      <c r="H1122" s="300" t="s">
        <v>223</v>
      </c>
      <c r="I1122" s="294"/>
      <c r="J1122" s="294" t="s">
        <v>5100</v>
      </c>
      <c r="K1122" s="294" t="s">
        <v>9309</v>
      </c>
      <c r="L1122" s="295"/>
      <c r="M1122" s="294" t="s">
        <v>4652</v>
      </c>
      <c r="N1122" s="295" t="b">
        <f>IF(AND(G1122:G1124=DATOS!C$9,H1122:H1124=DATOS!B$4),ROW(G1122:G1124))</f>
        <v>0</v>
      </c>
      <c r="O1122" s="296"/>
      <c r="P1122" s="297"/>
      <c r="Q1122" s="297"/>
      <c r="R1122" s="297"/>
      <c r="S1122" s="297"/>
      <c r="T1122" s="297"/>
      <c r="U1122" s="297"/>
      <c r="V1122" s="297"/>
      <c r="W1122" s="297"/>
      <c r="X1122" s="297"/>
      <c r="Y1122" s="297"/>
      <c r="Z1122" s="297"/>
      <c r="AA1122" s="297"/>
      <c r="AB1122" s="297"/>
    </row>
    <row r="1123" spans="1:28" ht="12.75">
      <c r="A1123" s="298" t="s">
        <v>6052</v>
      </c>
      <c r="B1123" s="294" t="s">
        <v>6053</v>
      </c>
      <c r="C1123" s="45" t="s">
        <v>4746</v>
      </c>
      <c r="D1123" s="45" t="s">
        <v>4798</v>
      </c>
      <c r="E1123" s="299">
        <v>43265</v>
      </c>
      <c r="F1123" s="294" t="s">
        <v>9311</v>
      </c>
      <c r="G1123" s="294" t="s">
        <v>362</v>
      </c>
      <c r="H1123" s="300" t="s">
        <v>223</v>
      </c>
      <c r="I1123" s="294" t="s">
        <v>226</v>
      </c>
      <c r="J1123" s="294" t="s">
        <v>9311</v>
      </c>
      <c r="K1123" s="294" t="s">
        <v>9312</v>
      </c>
      <c r="L1123" s="295"/>
      <c r="M1123" s="294" t="s">
        <v>4841</v>
      </c>
      <c r="N1123" s="295" t="b">
        <f>IF(AND(G1123:G1125=DATOS!C$9,H1123:H1125=DATOS!B$4),ROW(G1123:G1125))</f>
        <v>0</v>
      </c>
      <c r="O1123" s="296"/>
      <c r="P1123" s="297"/>
      <c r="Q1123" s="297"/>
      <c r="R1123" s="297"/>
      <c r="S1123" s="297"/>
      <c r="T1123" s="297"/>
      <c r="U1123" s="297"/>
      <c r="V1123" s="297"/>
      <c r="W1123" s="297"/>
      <c r="X1123" s="297"/>
      <c r="Y1123" s="297"/>
      <c r="Z1123" s="297"/>
      <c r="AA1123" s="297"/>
      <c r="AB1123" s="297"/>
    </row>
    <row r="1124" spans="1:28" ht="12.75">
      <c r="A1124" s="298" t="s">
        <v>8278</v>
      </c>
      <c r="B1124" s="294" t="s">
        <v>5208</v>
      </c>
      <c r="C1124" s="45" t="s">
        <v>380</v>
      </c>
      <c r="D1124" s="45" t="s">
        <v>4798</v>
      </c>
      <c r="E1124" s="299">
        <v>43265</v>
      </c>
      <c r="F1124" s="294" t="s">
        <v>8574</v>
      </c>
      <c r="G1124" s="294" t="s">
        <v>114</v>
      </c>
      <c r="H1124" s="300" t="s">
        <v>223</v>
      </c>
      <c r="I1124" s="294" t="s">
        <v>226</v>
      </c>
      <c r="J1124" s="294" t="s">
        <v>9313</v>
      </c>
      <c r="K1124" s="294" t="s">
        <v>9315</v>
      </c>
      <c r="L1124" s="295"/>
      <c r="M1124" s="294" t="s">
        <v>4841</v>
      </c>
      <c r="N1124" s="295" t="b">
        <f>IF(AND(G1124:G1126=DATOS!C$9,H1124:H1126=DATOS!B$4),ROW(G1124:G1126))</f>
        <v>0</v>
      </c>
      <c r="O1124" s="296"/>
      <c r="P1124" s="297"/>
      <c r="Q1124" s="297"/>
      <c r="R1124" s="297"/>
      <c r="S1124" s="297"/>
      <c r="T1124" s="297"/>
      <c r="U1124" s="297"/>
      <c r="V1124" s="297"/>
      <c r="W1124" s="297"/>
      <c r="X1124" s="297"/>
      <c r="Y1124" s="297"/>
      <c r="Z1124" s="297"/>
      <c r="AA1124" s="297"/>
      <c r="AB1124" s="297"/>
    </row>
    <row r="1125" spans="1:28" ht="12.75">
      <c r="A1125" s="298" t="s">
        <v>9316</v>
      </c>
      <c r="B1125" s="294" t="s">
        <v>6320</v>
      </c>
      <c r="C1125" s="45" t="s">
        <v>6322</v>
      </c>
      <c r="D1125" s="45" t="s">
        <v>4647</v>
      </c>
      <c r="E1125" s="299">
        <v>43265</v>
      </c>
      <c r="F1125" s="294" t="s">
        <v>5988</v>
      </c>
      <c r="G1125" s="294" t="s">
        <v>114</v>
      </c>
      <c r="H1125" s="300" t="s">
        <v>223</v>
      </c>
      <c r="I1125" s="294"/>
      <c r="J1125" s="294" t="s">
        <v>9317</v>
      </c>
      <c r="K1125" s="294" t="s">
        <v>9318</v>
      </c>
      <c r="L1125" s="295"/>
      <c r="M1125" s="294" t="s">
        <v>4652</v>
      </c>
      <c r="N1125" s="295" t="b">
        <f>IF(AND(G1125:G1127=DATOS!C$9,H1125:H1127=DATOS!B$4),ROW(G1125:G1127))</f>
        <v>0</v>
      </c>
      <c r="O1125" s="296"/>
      <c r="P1125" s="297"/>
      <c r="Q1125" s="297"/>
      <c r="R1125" s="297"/>
      <c r="S1125" s="297"/>
      <c r="T1125" s="297"/>
      <c r="U1125" s="297"/>
      <c r="V1125" s="297"/>
      <c r="W1125" s="297"/>
      <c r="X1125" s="297"/>
      <c r="Y1125" s="297"/>
      <c r="Z1125" s="297"/>
      <c r="AA1125" s="297"/>
      <c r="AB1125" s="297"/>
    </row>
    <row r="1126" spans="1:28" ht="12.75">
      <c r="A1126" s="320" t="s">
        <v>9320</v>
      </c>
      <c r="B1126" s="294" t="s">
        <v>9321</v>
      </c>
      <c r="C1126" s="45" t="s">
        <v>380</v>
      </c>
      <c r="D1126" s="45" t="s">
        <v>4647</v>
      </c>
      <c r="E1126" s="299">
        <v>43265</v>
      </c>
      <c r="F1126" s="294" t="s">
        <v>9276</v>
      </c>
      <c r="G1126" s="294" t="s">
        <v>114</v>
      </c>
      <c r="H1126" s="300" t="s">
        <v>223</v>
      </c>
      <c r="I1126" s="294"/>
      <c r="J1126" s="294" t="s">
        <v>9322</v>
      </c>
      <c r="K1126" s="350" t="s">
        <v>9323</v>
      </c>
      <c r="L1126" s="295"/>
      <c r="M1126" s="294" t="s">
        <v>4652</v>
      </c>
      <c r="N1126" s="295" t="b">
        <f>IF(AND(G1126:G1128=DATOS!C$9,H1126:H1128=DATOS!B$4),ROW(G1126:G1128))</f>
        <v>0</v>
      </c>
      <c r="O1126" s="296"/>
      <c r="P1126" s="297"/>
      <c r="Q1126" s="297"/>
      <c r="R1126" s="297"/>
      <c r="S1126" s="297"/>
      <c r="T1126" s="297"/>
      <c r="U1126" s="297"/>
      <c r="V1126" s="297"/>
      <c r="W1126" s="297"/>
      <c r="X1126" s="297"/>
      <c r="Y1126" s="297"/>
      <c r="Z1126" s="297"/>
      <c r="AA1126" s="297"/>
      <c r="AB1126" s="297"/>
    </row>
    <row r="1127" spans="1:28" ht="12.75">
      <c r="A1127" s="298" t="s">
        <v>6905</v>
      </c>
      <c r="B1127" s="294" t="s">
        <v>5084</v>
      </c>
      <c r="C1127" s="45" t="s">
        <v>5086</v>
      </c>
      <c r="D1127" s="45" t="s">
        <v>4798</v>
      </c>
      <c r="E1127" s="299">
        <v>43266</v>
      </c>
      <c r="F1127" s="294" t="s">
        <v>4768</v>
      </c>
      <c r="G1127" s="294" t="s">
        <v>271</v>
      </c>
      <c r="H1127" s="300" t="s">
        <v>223</v>
      </c>
      <c r="I1127" s="294" t="s">
        <v>226</v>
      </c>
      <c r="J1127" s="294" t="s">
        <v>4768</v>
      </c>
      <c r="K1127" s="294" t="s">
        <v>9067</v>
      </c>
      <c r="L1127" s="295"/>
      <c r="M1127" s="294" t="s">
        <v>4841</v>
      </c>
      <c r="N1127" s="295" t="b">
        <f>IF(AND(G1127:G1129=DATOS!C$9,H1127:H1129=DATOS!B$4),ROW(G1127:G1129))</f>
        <v>0</v>
      </c>
      <c r="O1127" s="296"/>
      <c r="P1127" s="297"/>
      <c r="Q1127" s="297"/>
      <c r="R1127" s="297"/>
      <c r="S1127" s="297"/>
      <c r="T1127" s="297"/>
      <c r="U1127" s="297"/>
      <c r="V1127" s="297"/>
      <c r="W1127" s="297"/>
      <c r="X1127" s="297"/>
      <c r="Y1127" s="297"/>
      <c r="Z1127" s="297"/>
      <c r="AA1127" s="297"/>
      <c r="AB1127" s="297"/>
    </row>
    <row r="1128" spans="1:28" ht="12.75">
      <c r="A1128" s="298" t="s">
        <v>7210</v>
      </c>
      <c r="B1128" s="294" t="s">
        <v>7211</v>
      </c>
      <c r="C1128" s="45" t="s">
        <v>624</v>
      </c>
      <c r="D1128" s="45" t="s">
        <v>4647</v>
      </c>
      <c r="E1128" s="299">
        <v>43267</v>
      </c>
      <c r="F1128" s="294" t="s">
        <v>9326</v>
      </c>
      <c r="G1128" s="294" t="s">
        <v>271</v>
      </c>
      <c r="H1128" s="300" t="s">
        <v>118</v>
      </c>
      <c r="I1128" s="294"/>
      <c r="J1128" s="294" t="s">
        <v>9327</v>
      </c>
      <c r="K1128" s="294" t="s">
        <v>9328</v>
      </c>
      <c r="L1128" s="295"/>
      <c r="M1128" s="294" t="s">
        <v>4652</v>
      </c>
      <c r="N1128" s="295" t="b">
        <f>IF(AND(G1128:G1130=DATOS!C$9,H1128:H1130=DATOS!B$4),ROW(G1128:G1130))</f>
        <v>0</v>
      </c>
      <c r="O1128" s="296"/>
      <c r="P1128" s="297"/>
      <c r="Q1128" s="297"/>
      <c r="R1128" s="297"/>
      <c r="S1128" s="297"/>
      <c r="T1128" s="297"/>
      <c r="U1128" s="297"/>
      <c r="V1128" s="297"/>
      <c r="W1128" s="297"/>
      <c r="X1128" s="297"/>
      <c r="Y1128" s="297"/>
      <c r="Z1128" s="297"/>
      <c r="AA1128" s="297"/>
      <c r="AB1128" s="297"/>
    </row>
    <row r="1129" spans="1:28" ht="12.75">
      <c r="A1129" s="320" t="s">
        <v>9329</v>
      </c>
      <c r="B1129" s="294" t="s">
        <v>9330</v>
      </c>
      <c r="C1129" s="45" t="s">
        <v>380</v>
      </c>
      <c r="D1129" s="45" t="s">
        <v>4647</v>
      </c>
      <c r="E1129" s="299">
        <v>43267</v>
      </c>
      <c r="F1129" s="294" t="s">
        <v>7427</v>
      </c>
      <c r="G1129" s="294" t="s">
        <v>114</v>
      </c>
      <c r="H1129" s="300" t="s">
        <v>223</v>
      </c>
      <c r="I1129" s="294"/>
      <c r="J1129" s="294" t="s">
        <v>5941</v>
      </c>
      <c r="K1129" s="294" t="s">
        <v>4869</v>
      </c>
      <c r="L1129" s="295"/>
      <c r="M1129" s="294" t="s">
        <v>4652</v>
      </c>
      <c r="N1129" s="295" t="b">
        <f>IF(AND(G1129:G1131=DATOS!C$9,H1129:H1131=DATOS!B$4),ROW(G1129:G1131))</f>
        <v>0</v>
      </c>
      <c r="O1129" s="296"/>
      <c r="P1129" s="297"/>
      <c r="Q1129" s="297"/>
      <c r="R1129" s="297"/>
      <c r="S1129" s="297"/>
      <c r="T1129" s="297"/>
      <c r="U1129" s="297"/>
      <c r="V1129" s="297"/>
      <c r="W1129" s="297"/>
      <c r="X1129" s="297"/>
      <c r="Y1129" s="297"/>
      <c r="Z1129" s="297"/>
      <c r="AA1129" s="297"/>
      <c r="AB1129" s="297"/>
    </row>
    <row r="1130" spans="1:28" ht="12.75">
      <c r="A1130" s="298" t="s">
        <v>9333</v>
      </c>
      <c r="B1130" s="294" t="s">
        <v>7139</v>
      </c>
      <c r="C1130" s="45" t="s">
        <v>4746</v>
      </c>
      <c r="D1130" s="45" t="s">
        <v>4647</v>
      </c>
      <c r="E1130" s="299">
        <v>43267</v>
      </c>
      <c r="F1130" s="294" t="s">
        <v>9335</v>
      </c>
      <c r="G1130" s="294" t="s">
        <v>271</v>
      </c>
      <c r="H1130" s="300" t="s">
        <v>118</v>
      </c>
      <c r="I1130" s="294"/>
      <c r="J1130" s="294" t="s">
        <v>5038</v>
      </c>
      <c r="K1130" s="294" t="s">
        <v>9337</v>
      </c>
      <c r="L1130" s="295"/>
      <c r="M1130" s="294" t="s">
        <v>4652</v>
      </c>
      <c r="N1130" s="295" t="b">
        <f>IF(AND(G1130:G1132=DATOS!C$9,H1130:H1132=DATOS!B$4),ROW(G1130:G1132))</f>
        <v>0</v>
      </c>
      <c r="O1130" s="296"/>
      <c r="P1130" s="297"/>
      <c r="Q1130" s="297"/>
      <c r="R1130" s="297"/>
      <c r="S1130" s="297"/>
      <c r="T1130" s="297"/>
      <c r="U1130" s="297"/>
      <c r="V1130" s="297"/>
      <c r="W1130" s="297"/>
      <c r="X1130" s="297"/>
      <c r="Y1130" s="297"/>
      <c r="Z1130" s="297"/>
      <c r="AA1130" s="297"/>
      <c r="AB1130" s="297"/>
    </row>
    <row r="1131" spans="1:28" ht="12.75">
      <c r="A1131" s="298" t="s">
        <v>9338</v>
      </c>
      <c r="B1131" s="294" t="s">
        <v>6813</v>
      </c>
      <c r="C1131" s="45" t="s">
        <v>4716</v>
      </c>
      <c r="D1131" s="45" t="s">
        <v>4647</v>
      </c>
      <c r="E1131" s="299">
        <v>43268</v>
      </c>
      <c r="F1131" s="294" t="s">
        <v>9339</v>
      </c>
      <c r="G1131" s="294" t="s">
        <v>362</v>
      </c>
      <c r="H1131" s="300" t="s">
        <v>223</v>
      </c>
      <c r="I1131" s="294"/>
      <c r="J1131" s="294" t="s">
        <v>9340</v>
      </c>
      <c r="K1131" s="294" t="s">
        <v>9341</v>
      </c>
      <c r="L1131" s="295"/>
      <c r="M1131" s="294" t="s">
        <v>4652</v>
      </c>
      <c r="N1131" s="295" t="b">
        <f>IF(AND(G1131:G1133=DATOS!C$9,H1131:H1133=DATOS!B$4),ROW(G1131:G1133))</f>
        <v>0</v>
      </c>
      <c r="O1131" s="296"/>
      <c r="P1131" s="297"/>
      <c r="Q1131" s="297"/>
      <c r="R1131" s="297"/>
      <c r="S1131" s="297"/>
      <c r="T1131" s="297"/>
      <c r="U1131" s="297"/>
      <c r="V1131" s="297"/>
      <c r="W1131" s="297"/>
      <c r="X1131" s="297"/>
      <c r="Y1131" s="297"/>
      <c r="Z1131" s="297"/>
      <c r="AA1131" s="297"/>
      <c r="AB1131" s="297"/>
    </row>
    <row r="1132" spans="1:28" ht="12.75">
      <c r="A1132" s="298" t="s">
        <v>9343</v>
      </c>
      <c r="B1132" s="294" t="s">
        <v>9344</v>
      </c>
      <c r="C1132" s="45" t="s">
        <v>4716</v>
      </c>
      <c r="D1132" s="45" t="s">
        <v>4647</v>
      </c>
      <c r="E1132" s="299">
        <v>43268</v>
      </c>
      <c r="F1132" s="294" t="s">
        <v>9339</v>
      </c>
      <c r="G1132" s="294" t="s">
        <v>362</v>
      </c>
      <c r="H1132" s="300" t="s">
        <v>223</v>
      </c>
      <c r="I1132" s="294"/>
      <c r="J1132" s="294" t="s">
        <v>9340</v>
      </c>
      <c r="K1132" s="294" t="s">
        <v>9341</v>
      </c>
      <c r="L1132" s="295"/>
      <c r="M1132" s="294" t="s">
        <v>4652</v>
      </c>
      <c r="N1132" s="295" t="b">
        <f>IF(AND(G1132:G1134=DATOS!C$9,H1132:H1134=DATOS!B$4),ROW(G1132:G1134))</f>
        <v>0</v>
      </c>
      <c r="O1132" s="296"/>
      <c r="P1132" s="297"/>
      <c r="Q1132" s="297"/>
      <c r="R1132" s="297"/>
      <c r="S1132" s="297"/>
      <c r="T1132" s="297"/>
      <c r="U1132" s="297"/>
      <c r="V1132" s="297"/>
      <c r="W1132" s="297"/>
      <c r="X1132" s="297"/>
      <c r="Y1132" s="297"/>
      <c r="Z1132" s="297"/>
      <c r="AA1132" s="297"/>
      <c r="AB1132" s="297"/>
    </row>
    <row r="1133" spans="1:28" ht="12.75">
      <c r="A1133" s="298" t="s">
        <v>9346</v>
      </c>
      <c r="B1133" s="294" t="s">
        <v>9347</v>
      </c>
      <c r="C1133" s="45" t="s">
        <v>478</v>
      </c>
      <c r="D1133" s="45" t="s">
        <v>4647</v>
      </c>
      <c r="E1133" s="299">
        <v>43268</v>
      </c>
      <c r="F1133" s="294" t="s">
        <v>9335</v>
      </c>
      <c r="G1133" s="294" t="s">
        <v>271</v>
      </c>
      <c r="H1133" s="300" t="s">
        <v>118</v>
      </c>
      <c r="I1133" s="294"/>
      <c r="J1133" s="294" t="s">
        <v>9349</v>
      </c>
      <c r="K1133" s="294" t="s">
        <v>9350</v>
      </c>
      <c r="L1133" s="295"/>
      <c r="M1133" s="295"/>
      <c r="N1133" s="295" t="b">
        <f>IF(AND(G1133:G1135=DATOS!C$9,H1133:H1135=DATOS!B$4),ROW(G1133:G1135))</f>
        <v>0</v>
      </c>
      <c r="O1133" s="296"/>
      <c r="P1133" s="297"/>
      <c r="Q1133" s="297"/>
      <c r="R1133" s="297"/>
      <c r="S1133" s="297"/>
      <c r="T1133" s="297"/>
      <c r="U1133" s="297"/>
      <c r="V1133" s="297"/>
      <c r="W1133" s="297"/>
      <c r="X1133" s="297"/>
      <c r="Y1133" s="297"/>
      <c r="Z1133" s="297"/>
      <c r="AA1133" s="297"/>
      <c r="AB1133" s="297"/>
    </row>
    <row r="1134" spans="1:28" ht="12.75">
      <c r="A1134" s="298" t="s">
        <v>9351</v>
      </c>
      <c r="B1134" s="294" t="s">
        <v>9352</v>
      </c>
      <c r="C1134" s="45" t="s">
        <v>5631</v>
      </c>
      <c r="D1134" s="45" t="s">
        <v>4798</v>
      </c>
      <c r="E1134" s="299">
        <v>43269</v>
      </c>
      <c r="F1134" s="294" t="s">
        <v>8924</v>
      </c>
      <c r="G1134" s="294" t="s">
        <v>222</v>
      </c>
      <c r="H1134" s="300" t="s">
        <v>223</v>
      </c>
      <c r="I1134" s="294" t="s">
        <v>226</v>
      </c>
      <c r="J1134" s="294" t="s">
        <v>8924</v>
      </c>
      <c r="K1134" s="294" t="s">
        <v>9353</v>
      </c>
      <c r="L1134" s="295"/>
      <c r="M1134" s="294" t="s">
        <v>4841</v>
      </c>
      <c r="N1134" s="295" t="b">
        <f>IF(AND(G1134:G1136=DATOS!C$9,H1134:H1136=DATOS!B$4),ROW(G1134:G1136))</f>
        <v>0</v>
      </c>
      <c r="O1134" s="296"/>
      <c r="P1134" s="297"/>
      <c r="Q1134" s="297"/>
      <c r="R1134" s="297"/>
      <c r="S1134" s="297"/>
      <c r="T1134" s="297"/>
      <c r="U1134" s="297"/>
      <c r="V1134" s="297"/>
      <c r="W1134" s="297"/>
      <c r="X1134" s="297"/>
      <c r="Y1134" s="297"/>
      <c r="Z1134" s="297"/>
      <c r="AA1134" s="297"/>
      <c r="AB1134" s="297"/>
    </row>
    <row r="1135" spans="1:28" ht="12.75">
      <c r="A1135" s="382" t="s">
        <v>6483</v>
      </c>
      <c r="B1135" s="294" t="s">
        <v>6484</v>
      </c>
      <c r="C1135" s="45" t="s">
        <v>380</v>
      </c>
      <c r="D1135" s="45" t="s">
        <v>4798</v>
      </c>
      <c r="E1135" s="299">
        <v>43269</v>
      </c>
      <c r="F1135" s="294" t="s">
        <v>4868</v>
      </c>
      <c r="G1135" s="294" t="s">
        <v>114</v>
      </c>
      <c r="H1135" s="300" t="s">
        <v>223</v>
      </c>
      <c r="I1135" s="294" t="s">
        <v>226</v>
      </c>
      <c r="J1135" s="294" t="s">
        <v>9356</v>
      </c>
      <c r="K1135" s="294" t="s">
        <v>9357</v>
      </c>
      <c r="L1135" s="295"/>
      <c r="M1135" s="294" t="s">
        <v>4841</v>
      </c>
      <c r="N1135" s="295" t="b">
        <f>IF(AND(G1135:G1137=DATOS!C$9,H1135:H1137=DATOS!B$4),ROW(G1135:G1137))</f>
        <v>0</v>
      </c>
      <c r="O1135" s="296"/>
      <c r="P1135" s="297"/>
      <c r="Q1135" s="297"/>
      <c r="R1135" s="297"/>
      <c r="S1135" s="297"/>
      <c r="T1135" s="297"/>
      <c r="U1135" s="297"/>
      <c r="V1135" s="297"/>
      <c r="W1135" s="297"/>
      <c r="X1135" s="297"/>
      <c r="Y1135" s="297"/>
      <c r="Z1135" s="297"/>
      <c r="AA1135" s="297"/>
      <c r="AB1135" s="297"/>
    </row>
    <row r="1136" spans="1:28" ht="12.75">
      <c r="A1136" s="298" t="s">
        <v>6439</v>
      </c>
      <c r="B1136" s="294" t="s">
        <v>9241</v>
      </c>
      <c r="C1136" s="45" t="s">
        <v>478</v>
      </c>
      <c r="D1136" s="45" t="s">
        <v>4798</v>
      </c>
      <c r="E1136" s="299">
        <v>43269</v>
      </c>
      <c r="F1136" s="294" t="s">
        <v>9361</v>
      </c>
      <c r="G1136" s="294" t="s">
        <v>114</v>
      </c>
      <c r="H1136" s="300" t="s">
        <v>223</v>
      </c>
      <c r="I1136" s="294" t="s">
        <v>226</v>
      </c>
      <c r="J1136" s="294" t="s">
        <v>9362</v>
      </c>
      <c r="K1136" s="294" t="s">
        <v>9363</v>
      </c>
      <c r="L1136" s="295"/>
      <c r="M1136" s="294" t="s">
        <v>4841</v>
      </c>
      <c r="N1136" s="295" t="b">
        <f>IF(AND(G1136:G1138=DATOS!C$9,H1136:H1138=DATOS!B$4),ROW(G1136:G1138))</f>
        <v>0</v>
      </c>
      <c r="O1136" s="296"/>
      <c r="P1136" s="297"/>
      <c r="Q1136" s="297"/>
      <c r="R1136" s="297"/>
      <c r="S1136" s="297"/>
      <c r="T1136" s="297"/>
      <c r="U1136" s="297"/>
      <c r="V1136" s="297"/>
      <c r="W1136" s="297"/>
      <c r="X1136" s="297"/>
      <c r="Y1136" s="297"/>
      <c r="Z1136" s="297"/>
      <c r="AA1136" s="297"/>
      <c r="AB1136" s="297"/>
    </row>
    <row r="1137" spans="1:28" ht="12.75">
      <c r="A1137" s="298" t="s">
        <v>9364</v>
      </c>
      <c r="B1137" s="294" t="s">
        <v>7844</v>
      </c>
      <c r="C1137" s="45" t="s">
        <v>898</v>
      </c>
      <c r="D1137" s="45" t="s">
        <v>4798</v>
      </c>
      <c r="E1137" s="299">
        <v>43269</v>
      </c>
      <c r="F1137" s="294" t="s">
        <v>9365</v>
      </c>
      <c r="G1137" s="294" t="s">
        <v>114</v>
      </c>
      <c r="H1137" s="300" t="s">
        <v>223</v>
      </c>
      <c r="I1137" s="294" t="s">
        <v>226</v>
      </c>
      <c r="J1137" s="294" t="s">
        <v>9365</v>
      </c>
      <c r="K1137" s="294" t="s">
        <v>9367</v>
      </c>
      <c r="L1137" s="295"/>
      <c r="M1137" s="294" t="s">
        <v>4841</v>
      </c>
      <c r="N1137" s="295" t="b">
        <f>IF(AND(G1137:G1139=DATOS!C$9,H1137:H1139=DATOS!B$4),ROW(G1137:G1139))</f>
        <v>0</v>
      </c>
      <c r="O1137" s="296"/>
      <c r="P1137" s="297"/>
      <c r="Q1137" s="297"/>
      <c r="R1137" s="297"/>
      <c r="S1137" s="297"/>
      <c r="T1137" s="297"/>
      <c r="U1137" s="297"/>
      <c r="V1137" s="297"/>
      <c r="W1137" s="297"/>
      <c r="X1137" s="297"/>
      <c r="Y1137" s="297"/>
      <c r="Z1137" s="297"/>
      <c r="AA1137" s="297"/>
      <c r="AB1137" s="297"/>
    </row>
    <row r="1138" spans="1:28" ht="12.75">
      <c r="A1138" s="298" t="s">
        <v>9290</v>
      </c>
      <c r="B1138" s="294" t="s">
        <v>9291</v>
      </c>
      <c r="C1138" s="45" t="s">
        <v>898</v>
      </c>
      <c r="D1138" s="45" t="s">
        <v>4798</v>
      </c>
      <c r="E1138" s="299">
        <v>43269</v>
      </c>
      <c r="F1138" s="294" t="s">
        <v>9368</v>
      </c>
      <c r="G1138" s="294" t="s">
        <v>271</v>
      </c>
      <c r="H1138" s="300" t="s">
        <v>223</v>
      </c>
      <c r="I1138" s="294" t="s">
        <v>226</v>
      </c>
      <c r="J1138" s="294" t="s">
        <v>9369</v>
      </c>
      <c r="K1138" s="294" t="s">
        <v>9370</v>
      </c>
      <c r="L1138" s="295"/>
      <c r="M1138" s="294" t="s">
        <v>4841</v>
      </c>
      <c r="N1138" s="295" t="b">
        <f>IF(AND(G1138:G1140=DATOS!C$9,H1138:H1140=DATOS!B$4),ROW(G1138:G1140))</f>
        <v>0</v>
      </c>
      <c r="O1138" s="296"/>
      <c r="P1138" s="297"/>
      <c r="Q1138" s="297"/>
      <c r="R1138" s="297"/>
      <c r="S1138" s="297"/>
      <c r="T1138" s="297"/>
      <c r="U1138" s="297"/>
      <c r="V1138" s="297"/>
      <c r="W1138" s="297"/>
      <c r="X1138" s="297"/>
      <c r="Y1138" s="297"/>
      <c r="Z1138" s="297"/>
      <c r="AA1138" s="297"/>
      <c r="AB1138" s="297"/>
    </row>
    <row r="1139" spans="1:28" ht="12.75">
      <c r="A1139" s="298" t="s">
        <v>9371</v>
      </c>
      <c r="B1139" s="294" t="s">
        <v>7922</v>
      </c>
      <c r="C1139" s="45" t="s">
        <v>624</v>
      </c>
      <c r="D1139" s="45" t="s">
        <v>4798</v>
      </c>
      <c r="E1139" s="299">
        <v>43270</v>
      </c>
      <c r="F1139" s="294" t="s">
        <v>6176</v>
      </c>
      <c r="G1139" s="294" t="s">
        <v>362</v>
      </c>
      <c r="H1139" s="300" t="s">
        <v>223</v>
      </c>
      <c r="I1139" s="294" t="s">
        <v>226</v>
      </c>
      <c r="J1139" s="294" t="s">
        <v>5463</v>
      </c>
      <c r="K1139" s="294" t="s">
        <v>9372</v>
      </c>
      <c r="L1139" s="295"/>
      <c r="M1139" s="294" t="s">
        <v>4841</v>
      </c>
      <c r="N1139" s="295" t="b">
        <f>IF(AND(G1139:G1141=DATOS!C$9,H1139:H1141=DATOS!B$4),ROW(G1139:G1141))</f>
        <v>0</v>
      </c>
      <c r="O1139" s="296"/>
      <c r="P1139" s="297"/>
      <c r="Q1139" s="297"/>
      <c r="R1139" s="297"/>
      <c r="S1139" s="297"/>
      <c r="T1139" s="297"/>
      <c r="U1139" s="297"/>
      <c r="V1139" s="297"/>
      <c r="W1139" s="297"/>
      <c r="X1139" s="297"/>
      <c r="Y1139" s="297"/>
      <c r="Z1139" s="297"/>
      <c r="AA1139" s="297"/>
      <c r="AB1139" s="297"/>
    </row>
    <row r="1140" spans="1:28" ht="12.75">
      <c r="A1140" s="298" t="s">
        <v>9376</v>
      </c>
      <c r="B1140" s="294" t="s">
        <v>5563</v>
      </c>
      <c r="C1140" s="45" t="s">
        <v>5367</v>
      </c>
      <c r="D1140" s="45" t="s">
        <v>4798</v>
      </c>
      <c r="E1140" s="299">
        <v>43270</v>
      </c>
      <c r="F1140" s="294" t="s">
        <v>6176</v>
      </c>
      <c r="G1140" s="294" t="s">
        <v>362</v>
      </c>
      <c r="H1140" s="300" t="s">
        <v>223</v>
      </c>
      <c r="I1140" s="294" t="s">
        <v>226</v>
      </c>
      <c r="J1140" s="294" t="s">
        <v>5463</v>
      </c>
      <c r="K1140" s="294" t="s">
        <v>9372</v>
      </c>
      <c r="L1140" s="295"/>
      <c r="M1140" s="294" t="s">
        <v>4841</v>
      </c>
      <c r="N1140" s="295" t="b">
        <f>IF(AND(G1140:G1142=DATOS!C$9,H1140:H1142=DATOS!B$4),ROW(G1140:G1142))</f>
        <v>0</v>
      </c>
      <c r="O1140" s="296"/>
      <c r="P1140" s="297"/>
      <c r="Q1140" s="297"/>
      <c r="R1140" s="297"/>
      <c r="S1140" s="297"/>
      <c r="T1140" s="297"/>
      <c r="U1140" s="297"/>
      <c r="V1140" s="297"/>
      <c r="W1140" s="297"/>
      <c r="X1140" s="297"/>
      <c r="Y1140" s="297"/>
      <c r="Z1140" s="297"/>
      <c r="AA1140" s="297"/>
      <c r="AB1140" s="297"/>
    </row>
    <row r="1141" spans="1:28" ht="12.75">
      <c r="A1141" s="298" t="s">
        <v>8865</v>
      </c>
      <c r="B1141" s="294" t="s">
        <v>8866</v>
      </c>
      <c r="C1141" s="45" t="s">
        <v>4784</v>
      </c>
      <c r="D1141" s="45" t="s">
        <v>4798</v>
      </c>
      <c r="E1141" s="299">
        <v>43270</v>
      </c>
      <c r="F1141" s="294" t="s">
        <v>9377</v>
      </c>
      <c r="G1141" s="294" t="s">
        <v>114</v>
      </c>
      <c r="H1141" s="300" t="s">
        <v>223</v>
      </c>
      <c r="I1141" s="294" t="s">
        <v>226</v>
      </c>
      <c r="J1141" s="294" t="s">
        <v>9378</v>
      </c>
      <c r="K1141" s="294" t="s">
        <v>9379</v>
      </c>
      <c r="L1141" s="295"/>
      <c r="M1141" s="294" t="s">
        <v>4841</v>
      </c>
      <c r="N1141" s="295" t="b">
        <f>IF(AND(G1141:G1143=DATOS!C$9,H1141:H1143=DATOS!B$4),ROW(G1141:G1143))</f>
        <v>0</v>
      </c>
      <c r="O1141" s="296"/>
      <c r="P1141" s="297"/>
      <c r="Q1141" s="297"/>
      <c r="R1141" s="297"/>
      <c r="S1141" s="297"/>
      <c r="T1141" s="297"/>
      <c r="U1141" s="297"/>
      <c r="V1141" s="297"/>
      <c r="W1141" s="297"/>
      <c r="X1141" s="297"/>
      <c r="Y1141" s="297"/>
      <c r="Z1141" s="297"/>
      <c r="AA1141" s="297"/>
      <c r="AB1141" s="297"/>
    </row>
    <row r="1142" spans="1:28" ht="12.75">
      <c r="A1142" s="298" t="s">
        <v>5486</v>
      </c>
      <c r="B1142" s="294" t="s">
        <v>5487</v>
      </c>
      <c r="C1142" s="45" t="s">
        <v>624</v>
      </c>
      <c r="D1142" s="45" t="s">
        <v>4798</v>
      </c>
      <c r="E1142" s="299">
        <v>43270</v>
      </c>
      <c r="F1142" s="294" t="s">
        <v>6176</v>
      </c>
      <c r="G1142" s="294" t="s">
        <v>114</v>
      </c>
      <c r="H1142" s="300" t="s">
        <v>223</v>
      </c>
      <c r="I1142" s="294" t="s">
        <v>226</v>
      </c>
      <c r="J1142" s="294" t="s">
        <v>5463</v>
      </c>
      <c r="K1142" s="294" t="s">
        <v>9372</v>
      </c>
      <c r="L1142" s="295"/>
      <c r="M1142" s="294" t="s">
        <v>4841</v>
      </c>
      <c r="N1142" s="295" t="b">
        <f>IF(AND(G1142:G1144=DATOS!C$9,H1142:H1144=DATOS!B$4),ROW(G1142:G1144))</f>
        <v>0</v>
      </c>
      <c r="O1142" s="296"/>
      <c r="P1142" s="297"/>
      <c r="Q1142" s="297"/>
      <c r="R1142" s="297"/>
      <c r="S1142" s="297"/>
      <c r="T1142" s="297"/>
      <c r="U1142" s="297"/>
      <c r="V1142" s="297"/>
      <c r="W1142" s="297"/>
      <c r="X1142" s="297"/>
      <c r="Y1142" s="297"/>
      <c r="Z1142" s="297"/>
      <c r="AA1142" s="297"/>
      <c r="AB1142" s="297"/>
    </row>
    <row r="1143" spans="1:28" ht="12.75">
      <c r="A1143" s="298" t="s">
        <v>4907</v>
      </c>
      <c r="B1143" s="294" t="s">
        <v>4729</v>
      </c>
      <c r="C1143" s="45" t="s">
        <v>624</v>
      </c>
      <c r="D1143" s="45" t="s">
        <v>4798</v>
      </c>
      <c r="E1143" s="299">
        <v>43270</v>
      </c>
      <c r="F1143" s="294" t="s">
        <v>9382</v>
      </c>
      <c r="G1143" s="294" t="s">
        <v>114</v>
      </c>
      <c r="H1143" s="300" t="s">
        <v>223</v>
      </c>
      <c r="I1143" s="294" t="s">
        <v>226</v>
      </c>
      <c r="J1143" s="294" t="s">
        <v>402</v>
      </c>
      <c r="K1143" s="294" t="s">
        <v>9383</v>
      </c>
      <c r="L1143" s="295"/>
      <c r="M1143" s="294" t="s">
        <v>4841</v>
      </c>
      <c r="N1143" s="295" t="b">
        <f>IF(AND(G1143:G1145=DATOS!C$9,H1143:H1145=DATOS!B$4),ROW(G1143:G1145))</f>
        <v>0</v>
      </c>
      <c r="O1143" s="296"/>
      <c r="P1143" s="297"/>
      <c r="Q1143" s="297"/>
      <c r="R1143" s="297"/>
      <c r="S1143" s="297"/>
      <c r="T1143" s="297"/>
      <c r="U1143" s="297"/>
      <c r="V1143" s="297"/>
      <c r="W1143" s="297"/>
      <c r="X1143" s="297"/>
      <c r="Y1143" s="297"/>
      <c r="Z1143" s="297"/>
      <c r="AA1143" s="297"/>
      <c r="AB1143" s="297"/>
    </row>
    <row r="1144" spans="1:28" ht="12.75">
      <c r="A1144" s="298" t="s">
        <v>5923</v>
      </c>
      <c r="B1144" s="294" t="s">
        <v>5827</v>
      </c>
      <c r="C1144" s="45" t="s">
        <v>5325</v>
      </c>
      <c r="D1144" s="45" t="s">
        <v>4798</v>
      </c>
      <c r="E1144" s="299">
        <v>43271</v>
      </c>
      <c r="F1144" s="294" t="s">
        <v>6176</v>
      </c>
      <c r="G1144" s="294" t="s">
        <v>362</v>
      </c>
      <c r="H1144" s="300" t="s">
        <v>223</v>
      </c>
      <c r="I1144" s="294" t="s">
        <v>226</v>
      </c>
      <c r="J1144" s="294" t="s">
        <v>5463</v>
      </c>
      <c r="K1144" s="294" t="s">
        <v>9372</v>
      </c>
      <c r="L1144" s="295"/>
      <c r="M1144" s="294" t="s">
        <v>4841</v>
      </c>
      <c r="N1144" s="295" t="b">
        <f>IF(AND(G1144:G1146=DATOS!C$9,H1144:H1146=DATOS!B$4),ROW(G1144:G1146))</f>
        <v>0</v>
      </c>
      <c r="O1144" s="296"/>
      <c r="P1144" s="297"/>
      <c r="Q1144" s="297"/>
      <c r="R1144" s="297"/>
      <c r="S1144" s="297"/>
      <c r="T1144" s="297"/>
      <c r="U1144" s="297"/>
      <c r="V1144" s="297"/>
      <c r="W1144" s="297"/>
      <c r="X1144" s="297"/>
      <c r="Y1144" s="297"/>
      <c r="Z1144" s="297"/>
      <c r="AA1144" s="297"/>
      <c r="AB1144" s="297"/>
    </row>
    <row r="1145" spans="1:28" ht="12.75">
      <c r="A1145" s="298" t="s">
        <v>9385</v>
      </c>
      <c r="B1145" s="294" t="s">
        <v>6781</v>
      </c>
      <c r="C1145" s="45" t="s">
        <v>4655</v>
      </c>
      <c r="D1145" s="45" t="s">
        <v>4798</v>
      </c>
      <c r="E1145" s="299">
        <v>43271</v>
      </c>
      <c r="F1145" s="294" t="s">
        <v>6176</v>
      </c>
      <c r="G1145" s="294" t="s">
        <v>362</v>
      </c>
      <c r="H1145" s="300" t="s">
        <v>223</v>
      </c>
      <c r="I1145" s="294" t="s">
        <v>226</v>
      </c>
      <c r="J1145" s="294" t="s">
        <v>5463</v>
      </c>
      <c r="K1145" s="294" t="s">
        <v>9372</v>
      </c>
      <c r="L1145" s="295"/>
      <c r="M1145" s="294" t="s">
        <v>4841</v>
      </c>
      <c r="N1145" s="295" t="b">
        <f>IF(AND(G1145:G1147=DATOS!C$9,H1145:H1147=DATOS!B$4),ROW(G1145:G1147))</f>
        <v>0</v>
      </c>
      <c r="O1145" s="296"/>
      <c r="P1145" s="297"/>
      <c r="Q1145" s="297"/>
      <c r="R1145" s="297"/>
      <c r="S1145" s="297"/>
      <c r="T1145" s="297"/>
      <c r="U1145" s="297"/>
      <c r="V1145" s="297"/>
      <c r="W1145" s="297"/>
      <c r="X1145" s="297"/>
      <c r="Y1145" s="297"/>
      <c r="Z1145" s="297"/>
      <c r="AA1145" s="297"/>
      <c r="AB1145" s="297"/>
    </row>
    <row r="1146" spans="1:28" ht="12.75">
      <c r="A1146" s="382" t="s">
        <v>6825</v>
      </c>
      <c r="B1146" s="294" t="s">
        <v>6826</v>
      </c>
      <c r="C1146" s="45" t="s">
        <v>624</v>
      </c>
      <c r="D1146" s="45" t="s">
        <v>4798</v>
      </c>
      <c r="E1146" s="299">
        <v>43271</v>
      </c>
      <c r="F1146" s="294" t="s">
        <v>4868</v>
      </c>
      <c r="G1146" s="294" t="s">
        <v>114</v>
      </c>
      <c r="H1146" s="300" t="s">
        <v>223</v>
      </c>
      <c r="I1146" s="294" t="s">
        <v>226</v>
      </c>
      <c r="J1146" s="294" t="s">
        <v>402</v>
      </c>
      <c r="K1146" s="294" t="s">
        <v>9383</v>
      </c>
      <c r="L1146" s="295"/>
      <c r="M1146" s="294" t="s">
        <v>4841</v>
      </c>
      <c r="N1146" s="295" t="b">
        <f>IF(AND(G1146:G1148=DATOS!C$9,H1146:H1148=DATOS!B$4),ROW(G1146:G1148))</f>
        <v>0</v>
      </c>
      <c r="O1146" s="296"/>
      <c r="P1146" s="297"/>
      <c r="Q1146" s="297"/>
      <c r="R1146" s="297"/>
      <c r="S1146" s="297"/>
      <c r="T1146" s="297"/>
      <c r="U1146" s="297"/>
      <c r="V1146" s="297"/>
      <c r="W1146" s="297"/>
      <c r="X1146" s="297"/>
      <c r="Y1146" s="297"/>
      <c r="Z1146" s="297"/>
      <c r="AA1146" s="297"/>
      <c r="AB1146" s="297"/>
    </row>
    <row r="1147" spans="1:28" ht="12.75">
      <c r="A1147" s="298" t="s">
        <v>9387</v>
      </c>
      <c r="B1147" s="294" t="s">
        <v>8149</v>
      </c>
      <c r="C1147" s="45" t="s">
        <v>263</v>
      </c>
      <c r="D1147" s="45" t="s">
        <v>4647</v>
      </c>
      <c r="E1147" s="299">
        <v>43271</v>
      </c>
      <c r="F1147" s="294" t="s">
        <v>9389</v>
      </c>
      <c r="G1147" s="294" t="s">
        <v>362</v>
      </c>
      <c r="H1147" s="300" t="s">
        <v>223</v>
      </c>
      <c r="I1147" s="294"/>
      <c r="J1147" s="294" t="s">
        <v>6176</v>
      </c>
      <c r="K1147" s="294" t="s">
        <v>6176</v>
      </c>
      <c r="L1147" s="295"/>
      <c r="M1147" s="294" t="s">
        <v>4652</v>
      </c>
      <c r="N1147" s="295" t="b">
        <f>IF(AND(G1147:G1149=DATOS!C$9,H1147:H1149=DATOS!B$4),ROW(G1147:G1149))</f>
        <v>0</v>
      </c>
      <c r="O1147" s="296"/>
      <c r="P1147" s="297"/>
      <c r="Q1147" s="297"/>
      <c r="R1147" s="297"/>
      <c r="S1147" s="297"/>
      <c r="T1147" s="297"/>
      <c r="U1147" s="297"/>
      <c r="V1147" s="297"/>
      <c r="W1147" s="297"/>
      <c r="X1147" s="297"/>
      <c r="Y1147" s="297"/>
      <c r="Z1147" s="297"/>
      <c r="AA1147" s="297"/>
      <c r="AB1147" s="297"/>
    </row>
    <row r="1148" spans="1:28" ht="12.75">
      <c r="A1148" s="298" t="s">
        <v>9391</v>
      </c>
      <c r="B1148" s="294"/>
      <c r="C1148" s="45" t="s">
        <v>263</v>
      </c>
      <c r="D1148" s="45" t="s">
        <v>4647</v>
      </c>
      <c r="E1148" s="299">
        <v>43271</v>
      </c>
      <c r="F1148" s="294" t="s">
        <v>9389</v>
      </c>
      <c r="G1148" s="294" t="s">
        <v>362</v>
      </c>
      <c r="H1148" s="300" t="s">
        <v>223</v>
      </c>
      <c r="I1148" s="294"/>
      <c r="J1148" s="294" t="s">
        <v>6176</v>
      </c>
      <c r="K1148" s="294" t="s">
        <v>6176</v>
      </c>
      <c r="L1148" s="295"/>
      <c r="M1148" s="294" t="s">
        <v>4652</v>
      </c>
      <c r="N1148" s="295" t="b">
        <f>IF(AND(G1148:G1150=DATOS!C$9,H1148:H1150=DATOS!B$4),ROW(G1148:G1150))</f>
        <v>0</v>
      </c>
      <c r="O1148" s="296"/>
      <c r="P1148" s="297"/>
      <c r="Q1148" s="297"/>
      <c r="R1148" s="297"/>
      <c r="S1148" s="297"/>
      <c r="T1148" s="297"/>
      <c r="U1148" s="297"/>
      <c r="V1148" s="297"/>
      <c r="W1148" s="297"/>
      <c r="X1148" s="297"/>
      <c r="Y1148" s="297"/>
      <c r="Z1148" s="297"/>
      <c r="AA1148" s="297"/>
      <c r="AB1148" s="297"/>
    </row>
    <row r="1149" spans="1:28" ht="12.75">
      <c r="A1149" s="298" t="s">
        <v>8679</v>
      </c>
      <c r="B1149" s="294" t="s">
        <v>8562</v>
      </c>
      <c r="C1149" s="45" t="s">
        <v>942</v>
      </c>
      <c r="D1149" s="45" t="s">
        <v>4647</v>
      </c>
      <c r="E1149" s="299">
        <v>43271</v>
      </c>
      <c r="F1149" s="294" t="s">
        <v>9393</v>
      </c>
      <c r="G1149" s="294" t="s">
        <v>114</v>
      </c>
      <c r="H1149" s="300" t="s">
        <v>223</v>
      </c>
      <c r="I1149" s="294"/>
      <c r="J1149" s="294" t="s">
        <v>9394</v>
      </c>
      <c r="K1149" s="294" t="s">
        <v>9395</v>
      </c>
      <c r="L1149" s="295"/>
      <c r="M1149" s="294" t="s">
        <v>4652</v>
      </c>
      <c r="N1149" s="295" t="b">
        <f>IF(AND(G1149:G1151=DATOS!C$9,H1149:H1151=DATOS!B$4),ROW(G1149:G1151))</f>
        <v>0</v>
      </c>
      <c r="O1149" s="296"/>
      <c r="P1149" s="297"/>
      <c r="Q1149" s="297"/>
      <c r="R1149" s="297"/>
      <c r="S1149" s="297"/>
      <c r="T1149" s="297"/>
      <c r="U1149" s="297"/>
      <c r="V1149" s="297"/>
      <c r="W1149" s="297"/>
      <c r="X1149" s="297"/>
      <c r="Y1149" s="297"/>
      <c r="Z1149" s="297"/>
      <c r="AA1149" s="297"/>
      <c r="AB1149" s="297"/>
    </row>
    <row r="1150" spans="1:28" ht="12.75">
      <c r="A1150" s="298" t="s">
        <v>9275</v>
      </c>
      <c r="B1150" s="294" t="s">
        <v>7827</v>
      </c>
      <c r="C1150" s="45" t="s">
        <v>90</v>
      </c>
      <c r="D1150" s="45" t="s">
        <v>4798</v>
      </c>
      <c r="E1150" s="299">
        <v>43271</v>
      </c>
      <c r="F1150" s="294" t="s">
        <v>4868</v>
      </c>
      <c r="G1150" s="294" t="s">
        <v>114</v>
      </c>
      <c r="H1150" s="300" t="s">
        <v>118</v>
      </c>
      <c r="I1150" s="294" t="s">
        <v>226</v>
      </c>
      <c r="J1150" s="294" t="s">
        <v>9400</v>
      </c>
      <c r="K1150" s="295"/>
      <c r="L1150" s="295"/>
      <c r="M1150" s="295"/>
      <c r="N1150" s="295" t="b">
        <f>IF(AND(G1150:G1152=DATOS!C$9,H1150:H1152=DATOS!B$4),ROW(G1150:G1152))</f>
        <v>0</v>
      </c>
      <c r="O1150" s="296"/>
      <c r="P1150" s="297"/>
      <c r="Q1150" s="297"/>
      <c r="R1150" s="297"/>
      <c r="S1150" s="297"/>
      <c r="T1150" s="297"/>
      <c r="U1150" s="297"/>
      <c r="V1150" s="297"/>
      <c r="W1150" s="297"/>
      <c r="X1150" s="297"/>
      <c r="Y1150" s="297"/>
      <c r="Z1150" s="297"/>
      <c r="AA1150" s="297"/>
      <c r="AB1150" s="297"/>
    </row>
    <row r="1151" spans="1:28" ht="12.75">
      <c r="A1151" s="298" t="s">
        <v>9401</v>
      </c>
      <c r="B1151" s="294" t="s">
        <v>9402</v>
      </c>
      <c r="C1151" s="45" t="s">
        <v>624</v>
      </c>
      <c r="D1151" s="45" t="s">
        <v>4647</v>
      </c>
      <c r="E1151" s="299">
        <v>43271</v>
      </c>
      <c r="F1151" s="294" t="s">
        <v>4791</v>
      </c>
      <c r="G1151" s="294" t="s">
        <v>114</v>
      </c>
      <c r="H1151" s="300" t="s">
        <v>223</v>
      </c>
      <c r="I1151" s="294"/>
      <c r="J1151" s="294" t="s">
        <v>9403</v>
      </c>
      <c r="K1151" s="294" t="s">
        <v>9395</v>
      </c>
      <c r="L1151" s="295"/>
      <c r="M1151" s="294" t="s">
        <v>4652</v>
      </c>
      <c r="N1151" s="295" t="b">
        <f>IF(AND(G1151:G1153=DATOS!C$9,H1151:H1153=DATOS!B$4),ROW(G1151:G1153))</f>
        <v>0</v>
      </c>
      <c r="O1151" s="296"/>
      <c r="P1151" s="297"/>
      <c r="Q1151" s="297"/>
      <c r="R1151" s="297"/>
      <c r="S1151" s="297"/>
      <c r="T1151" s="297"/>
      <c r="U1151" s="297"/>
      <c r="V1151" s="297"/>
      <c r="W1151" s="297"/>
      <c r="X1151" s="297"/>
      <c r="Y1151" s="297"/>
      <c r="Z1151" s="297"/>
      <c r="AA1151" s="297"/>
      <c r="AB1151" s="297"/>
    </row>
    <row r="1152" spans="1:28" ht="12.75">
      <c r="A1152" s="298" t="s">
        <v>7949</v>
      </c>
      <c r="B1152" s="294" t="s">
        <v>5321</v>
      </c>
      <c r="C1152" s="45" t="s">
        <v>624</v>
      </c>
      <c r="D1152" s="45" t="s">
        <v>4798</v>
      </c>
      <c r="E1152" s="299">
        <v>43271</v>
      </c>
      <c r="F1152" s="294" t="s">
        <v>6176</v>
      </c>
      <c r="G1152" s="294" t="s">
        <v>114</v>
      </c>
      <c r="H1152" s="300" t="s">
        <v>223</v>
      </c>
      <c r="I1152" s="294" t="s">
        <v>226</v>
      </c>
      <c r="J1152" s="294" t="s">
        <v>6176</v>
      </c>
      <c r="K1152" s="294" t="s">
        <v>9406</v>
      </c>
      <c r="L1152" s="295"/>
      <c r="M1152" s="294" t="s">
        <v>4841</v>
      </c>
      <c r="N1152" s="295" t="b">
        <f>IF(AND(G1152:G1154=DATOS!C$9,H1152:H1154=DATOS!B$4),ROW(G1152:G1154))</f>
        <v>0</v>
      </c>
      <c r="O1152" s="296"/>
      <c r="P1152" s="297"/>
      <c r="Q1152" s="297"/>
      <c r="R1152" s="297"/>
      <c r="S1152" s="297"/>
      <c r="T1152" s="297"/>
      <c r="U1152" s="297"/>
      <c r="V1152" s="297"/>
      <c r="W1152" s="297"/>
      <c r="X1152" s="297"/>
      <c r="Y1152" s="297"/>
      <c r="Z1152" s="297"/>
      <c r="AA1152" s="297"/>
      <c r="AB1152" s="297"/>
    </row>
    <row r="1153" spans="1:28" ht="12.75">
      <c r="A1153" s="298" t="s">
        <v>9408</v>
      </c>
      <c r="B1153" s="294" t="s">
        <v>9409</v>
      </c>
      <c r="C1153" s="45" t="s">
        <v>624</v>
      </c>
      <c r="D1153" s="45" t="s">
        <v>4647</v>
      </c>
      <c r="E1153" s="299">
        <v>43271</v>
      </c>
      <c r="F1153" s="294" t="s">
        <v>7091</v>
      </c>
      <c r="G1153" s="294" t="s">
        <v>114</v>
      </c>
      <c r="H1153" s="300" t="s">
        <v>223</v>
      </c>
      <c r="I1153" s="294"/>
      <c r="J1153" s="294" t="s">
        <v>4791</v>
      </c>
      <c r="K1153" s="294" t="s">
        <v>9411</v>
      </c>
      <c r="L1153" s="295"/>
      <c r="M1153" s="294" t="s">
        <v>4652</v>
      </c>
      <c r="N1153" s="295" t="b">
        <f>IF(AND(G1153:G1155=DATOS!C$9,H1153:H1155=DATOS!B$4),ROW(G1153:G1155))</f>
        <v>0</v>
      </c>
      <c r="O1153" s="296"/>
      <c r="P1153" s="297"/>
      <c r="Q1153" s="297"/>
      <c r="R1153" s="297"/>
      <c r="S1153" s="297"/>
      <c r="T1153" s="297"/>
      <c r="U1153" s="297"/>
      <c r="V1153" s="297"/>
      <c r="W1153" s="297"/>
      <c r="X1153" s="297"/>
      <c r="Y1153" s="297"/>
      <c r="Z1153" s="297"/>
      <c r="AA1153" s="297"/>
      <c r="AB1153" s="297"/>
    </row>
    <row r="1154" spans="1:28" ht="12.75">
      <c r="A1154" s="320" t="s">
        <v>4927</v>
      </c>
      <c r="B1154" s="294" t="s">
        <v>4729</v>
      </c>
      <c r="C1154" s="45" t="s">
        <v>624</v>
      </c>
      <c r="D1154" s="45" t="s">
        <v>4647</v>
      </c>
      <c r="E1154" s="299">
        <v>43271</v>
      </c>
      <c r="F1154" s="294" t="s">
        <v>9276</v>
      </c>
      <c r="G1154" s="294" t="s">
        <v>114</v>
      </c>
      <c r="H1154" s="300" t="s">
        <v>223</v>
      </c>
      <c r="I1154" s="294"/>
      <c r="J1154" s="294" t="s">
        <v>9412</v>
      </c>
      <c r="K1154" s="294" t="s">
        <v>9413</v>
      </c>
      <c r="L1154" s="295"/>
      <c r="M1154" s="294" t="s">
        <v>4652</v>
      </c>
      <c r="N1154" s="295" t="b">
        <f>IF(AND(G1154:G1156=DATOS!C$9,H1154:H1156=DATOS!B$4),ROW(G1154:G1156))</f>
        <v>0</v>
      </c>
      <c r="O1154" s="296"/>
      <c r="P1154" s="297"/>
      <c r="Q1154" s="297"/>
      <c r="R1154" s="297"/>
      <c r="S1154" s="297"/>
      <c r="T1154" s="297"/>
      <c r="U1154" s="297"/>
      <c r="V1154" s="297"/>
      <c r="W1154" s="297"/>
      <c r="X1154" s="297"/>
      <c r="Y1154" s="297"/>
      <c r="Z1154" s="297"/>
      <c r="AA1154" s="297"/>
      <c r="AB1154" s="297"/>
    </row>
    <row r="1155" spans="1:28" ht="12.75">
      <c r="A1155" s="320" t="s">
        <v>9275</v>
      </c>
      <c r="B1155" s="294" t="s">
        <v>7827</v>
      </c>
      <c r="C1155" s="45" t="s">
        <v>90</v>
      </c>
      <c r="D1155" s="45" t="s">
        <v>4647</v>
      </c>
      <c r="E1155" s="299">
        <v>43271</v>
      </c>
      <c r="F1155" s="294" t="s">
        <v>9276</v>
      </c>
      <c r="G1155" s="294" t="s">
        <v>114</v>
      </c>
      <c r="H1155" s="300" t="s">
        <v>223</v>
      </c>
      <c r="I1155" s="294"/>
      <c r="J1155" s="294" t="s">
        <v>9412</v>
      </c>
      <c r="K1155" s="294" t="s">
        <v>9416</v>
      </c>
      <c r="L1155" s="295"/>
      <c r="M1155" s="294" t="s">
        <v>4652</v>
      </c>
      <c r="N1155" s="295" t="b">
        <f>IF(AND(G1155:G1157=DATOS!C$9,H1155:H1157=DATOS!B$4),ROW(G1155:G1157))</f>
        <v>0</v>
      </c>
      <c r="O1155" s="296"/>
      <c r="P1155" s="297"/>
      <c r="Q1155" s="297"/>
      <c r="R1155" s="297"/>
      <c r="S1155" s="297"/>
      <c r="T1155" s="297"/>
      <c r="U1155" s="297"/>
      <c r="V1155" s="297"/>
      <c r="W1155" s="297"/>
      <c r="X1155" s="297"/>
      <c r="Y1155" s="297"/>
      <c r="Z1155" s="297"/>
      <c r="AA1155" s="297"/>
      <c r="AB1155" s="297"/>
    </row>
    <row r="1156" spans="1:28" ht="12.75">
      <c r="A1156" s="298" t="s">
        <v>9417</v>
      </c>
      <c r="B1156" s="294" t="s">
        <v>9418</v>
      </c>
      <c r="C1156" s="45" t="s">
        <v>414</v>
      </c>
      <c r="D1156" s="45" t="s">
        <v>4798</v>
      </c>
      <c r="E1156" s="299">
        <v>43272</v>
      </c>
      <c r="F1156" s="294" t="s">
        <v>9420</v>
      </c>
      <c r="G1156" s="294" t="s">
        <v>114</v>
      </c>
      <c r="H1156" s="300" t="s">
        <v>223</v>
      </c>
      <c r="I1156" s="294" t="s">
        <v>226</v>
      </c>
      <c r="J1156" s="294" t="s">
        <v>9420</v>
      </c>
      <c r="K1156" s="294" t="s">
        <v>9422</v>
      </c>
      <c r="L1156" s="295"/>
      <c r="M1156" s="294" t="s">
        <v>4841</v>
      </c>
      <c r="N1156" s="295" t="b">
        <f>IF(AND(G1156:G1158=DATOS!C$9,H1156:H1158=DATOS!B$4),ROW(G1156:G1158))</f>
        <v>0</v>
      </c>
      <c r="O1156" s="296"/>
      <c r="P1156" s="297"/>
      <c r="Q1156" s="297"/>
      <c r="R1156" s="297"/>
      <c r="S1156" s="297"/>
      <c r="T1156" s="297"/>
      <c r="U1156" s="297"/>
      <c r="V1156" s="297"/>
      <c r="W1156" s="297"/>
      <c r="X1156" s="297"/>
      <c r="Y1156" s="297"/>
      <c r="Z1156" s="297"/>
      <c r="AA1156" s="297"/>
      <c r="AB1156" s="297"/>
    </row>
    <row r="1157" spans="1:28" ht="12.75">
      <c r="A1157" s="298" t="s">
        <v>9424</v>
      </c>
      <c r="B1157" s="294" t="s">
        <v>9425</v>
      </c>
      <c r="C1157" s="45" t="s">
        <v>263</v>
      </c>
      <c r="D1157" s="45" t="s">
        <v>4798</v>
      </c>
      <c r="E1157" s="299">
        <v>43272</v>
      </c>
      <c r="F1157" s="294" t="s">
        <v>4768</v>
      </c>
      <c r="G1157" s="294" t="s">
        <v>271</v>
      </c>
      <c r="H1157" s="300" t="s">
        <v>223</v>
      </c>
      <c r="I1157" s="294" t="s">
        <v>226</v>
      </c>
      <c r="J1157" s="294" t="s">
        <v>4768</v>
      </c>
      <c r="K1157" s="294" t="s">
        <v>9426</v>
      </c>
      <c r="L1157" s="295"/>
      <c r="M1157" s="294" t="s">
        <v>4841</v>
      </c>
      <c r="N1157" s="295" t="b">
        <f>IF(AND(G1157:G1159=DATOS!C$9,H1157:H1159=DATOS!B$4),ROW(G1157:G1159))</f>
        <v>0</v>
      </c>
      <c r="O1157" s="296"/>
      <c r="P1157" s="297"/>
      <c r="Q1157" s="297"/>
      <c r="R1157" s="297"/>
      <c r="S1157" s="297"/>
      <c r="T1157" s="297"/>
      <c r="U1157" s="297"/>
      <c r="V1157" s="297"/>
      <c r="W1157" s="297"/>
      <c r="X1157" s="297"/>
      <c r="Y1157" s="297"/>
      <c r="Z1157" s="297"/>
      <c r="AA1157" s="297"/>
      <c r="AB1157" s="297"/>
    </row>
    <row r="1158" spans="1:28" ht="12.75">
      <c r="A1158" s="320" t="s">
        <v>9429</v>
      </c>
      <c r="B1158" s="294" t="s">
        <v>6522</v>
      </c>
      <c r="C1158" s="45" t="s">
        <v>624</v>
      </c>
      <c r="D1158" s="45" t="s">
        <v>4647</v>
      </c>
      <c r="E1158" s="299">
        <v>43272</v>
      </c>
      <c r="F1158" s="294" t="s">
        <v>4710</v>
      </c>
      <c r="G1158" s="294" t="s">
        <v>114</v>
      </c>
      <c r="H1158" s="300" t="s">
        <v>223</v>
      </c>
      <c r="I1158" s="294"/>
      <c r="J1158" s="294" t="s">
        <v>5941</v>
      </c>
      <c r="K1158" s="350" t="s">
        <v>9430</v>
      </c>
      <c r="L1158" s="295"/>
      <c r="M1158" s="294" t="s">
        <v>4652</v>
      </c>
      <c r="N1158" s="295" t="b">
        <f>IF(AND(G1158:G1160=DATOS!C$9,H1158:H1160=DATOS!B$4),ROW(G1158:G1160))</f>
        <v>0</v>
      </c>
      <c r="O1158" s="296"/>
      <c r="P1158" s="297"/>
      <c r="Q1158" s="297"/>
      <c r="R1158" s="297"/>
      <c r="S1158" s="297"/>
      <c r="T1158" s="297"/>
      <c r="U1158" s="297"/>
      <c r="V1158" s="297"/>
      <c r="W1158" s="297"/>
      <c r="X1158" s="297"/>
      <c r="Y1158" s="297"/>
      <c r="Z1158" s="297"/>
      <c r="AA1158" s="297"/>
      <c r="AB1158" s="297"/>
    </row>
    <row r="1159" spans="1:28" ht="12.75">
      <c r="A1159" s="298" t="s">
        <v>9119</v>
      </c>
      <c r="B1159" s="294" t="s">
        <v>5380</v>
      </c>
      <c r="C1159" s="45" t="s">
        <v>216</v>
      </c>
      <c r="D1159" s="45" t="s">
        <v>4647</v>
      </c>
      <c r="E1159" s="299">
        <v>43272</v>
      </c>
      <c r="F1159" s="294" t="s">
        <v>9431</v>
      </c>
      <c r="G1159" s="294" t="s">
        <v>114</v>
      </c>
      <c r="H1159" s="300" t="s">
        <v>223</v>
      </c>
      <c r="I1159" s="294"/>
      <c r="J1159" s="294" t="s">
        <v>9433</v>
      </c>
      <c r="K1159" s="294" t="s">
        <v>9435</v>
      </c>
      <c r="L1159" s="295"/>
      <c r="M1159" s="294" t="s">
        <v>4652</v>
      </c>
      <c r="N1159" s="295" t="b">
        <f>IF(AND(G1159:G1161=DATOS!C$9,H1159:H1161=DATOS!B$4),ROW(G1159:G1161))</f>
        <v>0</v>
      </c>
      <c r="O1159" s="296"/>
      <c r="P1159" s="297"/>
      <c r="Q1159" s="297"/>
      <c r="R1159" s="297"/>
      <c r="S1159" s="297"/>
      <c r="T1159" s="297"/>
      <c r="U1159" s="297"/>
      <c r="V1159" s="297"/>
      <c r="W1159" s="297"/>
      <c r="X1159" s="297"/>
      <c r="Y1159" s="297"/>
      <c r="Z1159" s="297"/>
      <c r="AA1159" s="297"/>
      <c r="AB1159" s="297"/>
    </row>
    <row r="1160" spans="1:28" ht="12.75">
      <c r="A1160" s="382" t="s">
        <v>7275</v>
      </c>
      <c r="B1160" s="294" t="s">
        <v>7276</v>
      </c>
      <c r="C1160" s="45" t="s">
        <v>216</v>
      </c>
      <c r="D1160" s="45" t="s">
        <v>4798</v>
      </c>
      <c r="E1160" s="299">
        <v>43272</v>
      </c>
      <c r="F1160" s="294" t="s">
        <v>1259</v>
      </c>
      <c r="G1160" s="294" t="s">
        <v>114</v>
      </c>
      <c r="H1160" s="300" t="s">
        <v>223</v>
      </c>
      <c r="I1160" s="294" t="s">
        <v>226</v>
      </c>
      <c r="J1160" s="294" t="s">
        <v>1259</v>
      </c>
      <c r="K1160" s="294" t="s">
        <v>9436</v>
      </c>
      <c r="L1160" s="295"/>
      <c r="M1160" s="294" t="s">
        <v>4841</v>
      </c>
      <c r="N1160" s="295" t="b">
        <f>IF(AND(G1160:G1162=DATOS!C$9,H1160:H1162=DATOS!B$4),ROW(G1160:G1162))</f>
        <v>0</v>
      </c>
      <c r="O1160" s="296"/>
      <c r="P1160" s="297"/>
      <c r="Q1160" s="297"/>
      <c r="R1160" s="297"/>
      <c r="S1160" s="297"/>
      <c r="T1160" s="297"/>
      <c r="U1160" s="297"/>
      <c r="V1160" s="297"/>
      <c r="W1160" s="297"/>
      <c r="X1160" s="297"/>
      <c r="Y1160" s="297"/>
      <c r="Z1160" s="297"/>
      <c r="AA1160" s="297"/>
      <c r="AB1160" s="297"/>
    </row>
    <row r="1161" spans="1:28" ht="12.75">
      <c r="A1161" s="382" t="s">
        <v>9439</v>
      </c>
      <c r="B1161" s="294" t="s">
        <v>9440</v>
      </c>
      <c r="C1161" s="45" t="s">
        <v>216</v>
      </c>
      <c r="D1161" s="45" t="s">
        <v>4798</v>
      </c>
      <c r="E1161" s="299">
        <v>43272</v>
      </c>
      <c r="F1161" s="294" t="s">
        <v>1259</v>
      </c>
      <c r="G1161" s="294" t="s">
        <v>114</v>
      </c>
      <c r="H1161" s="300" t="s">
        <v>223</v>
      </c>
      <c r="I1161" s="294" t="s">
        <v>226</v>
      </c>
      <c r="J1161" s="294" t="s">
        <v>1259</v>
      </c>
      <c r="K1161" s="294" t="s">
        <v>9436</v>
      </c>
      <c r="L1161" s="295"/>
      <c r="M1161" s="294" t="s">
        <v>4841</v>
      </c>
      <c r="N1161" s="295" t="b">
        <f>IF(AND(G1161:G1163=DATOS!C$9,H1161:H1163=DATOS!B$4),ROW(G1161:G1163))</f>
        <v>0</v>
      </c>
      <c r="O1161" s="296"/>
      <c r="P1161" s="297"/>
      <c r="Q1161" s="297"/>
      <c r="R1161" s="297"/>
      <c r="S1161" s="297"/>
      <c r="T1161" s="297"/>
      <c r="U1161" s="297"/>
      <c r="V1161" s="297"/>
      <c r="W1161" s="297"/>
      <c r="X1161" s="297"/>
      <c r="Y1161" s="297"/>
      <c r="Z1161" s="297"/>
      <c r="AA1161" s="297"/>
      <c r="AB1161" s="297"/>
    </row>
    <row r="1162" spans="1:28" ht="12.75">
      <c r="A1162" s="298" t="s">
        <v>6483</v>
      </c>
      <c r="B1162" s="294" t="s">
        <v>6484</v>
      </c>
      <c r="C1162" s="45" t="s">
        <v>380</v>
      </c>
      <c r="D1162" s="45" t="s">
        <v>4647</v>
      </c>
      <c r="E1162" s="299">
        <v>43273</v>
      </c>
      <c r="F1162" s="294" t="s">
        <v>4868</v>
      </c>
      <c r="G1162" s="294" t="s">
        <v>114</v>
      </c>
      <c r="H1162" s="300" t="s">
        <v>223</v>
      </c>
      <c r="I1162" s="294" t="s">
        <v>226</v>
      </c>
      <c r="J1162" s="294" t="s">
        <v>9442</v>
      </c>
      <c r="K1162" s="294" t="s">
        <v>9443</v>
      </c>
      <c r="L1162" s="295"/>
      <c r="M1162" s="294" t="s">
        <v>4652</v>
      </c>
      <c r="N1162" s="295" t="b">
        <f>IF(AND(G1162:G1164=DATOS!C$9,H1162:H1164=DATOS!B$4),ROW(G1162:G1164))</f>
        <v>0</v>
      </c>
      <c r="O1162" s="296"/>
      <c r="P1162" s="297"/>
      <c r="Q1162" s="297"/>
      <c r="R1162" s="297"/>
      <c r="S1162" s="297"/>
      <c r="T1162" s="297"/>
      <c r="U1162" s="297"/>
      <c r="V1162" s="297"/>
      <c r="W1162" s="297"/>
      <c r="X1162" s="297"/>
      <c r="Y1162" s="297"/>
      <c r="Z1162" s="297"/>
      <c r="AA1162" s="297"/>
      <c r="AB1162" s="297"/>
    </row>
    <row r="1163" spans="1:28" ht="12.75">
      <c r="A1163" s="298" t="s">
        <v>5938</v>
      </c>
      <c r="B1163" s="294" t="s">
        <v>5940</v>
      </c>
      <c r="C1163" s="45" t="s">
        <v>4746</v>
      </c>
      <c r="D1163" s="45" t="s">
        <v>4647</v>
      </c>
      <c r="E1163" s="299">
        <v>43273</v>
      </c>
      <c r="F1163" s="294" t="s">
        <v>9446</v>
      </c>
      <c r="G1163" s="294" t="s">
        <v>114</v>
      </c>
      <c r="H1163" s="300" t="s">
        <v>223</v>
      </c>
      <c r="I1163" s="294"/>
      <c r="J1163" s="294" t="s">
        <v>9447</v>
      </c>
      <c r="K1163" s="294" t="s">
        <v>9448</v>
      </c>
      <c r="L1163" s="295"/>
      <c r="M1163" s="294" t="s">
        <v>4652</v>
      </c>
      <c r="N1163" s="295" t="b">
        <f>IF(AND(G1163:G1165=DATOS!C$9,H1163:H1165=DATOS!B$4),ROW(G1163:G1165))</f>
        <v>0</v>
      </c>
      <c r="O1163" s="296"/>
      <c r="P1163" s="297"/>
      <c r="Q1163" s="297"/>
      <c r="R1163" s="297"/>
      <c r="S1163" s="297"/>
      <c r="T1163" s="297"/>
      <c r="U1163" s="297"/>
      <c r="V1163" s="297"/>
      <c r="W1163" s="297"/>
      <c r="X1163" s="297"/>
      <c r="Y1163" s="297"/>
      <c r="Z1163" s="297"/>
      <c r="AA1163" s="297"/>
      <c r="AB1163" s="297"/>
    </row>
    <row r="1164" spans="1:28" ht="15">
      <c r="A1164" s="308" t="s">
        <v>9449</v>
      </c>
      <c r="B1164" s="294" t="s">
        <v>7761</v>
      </c>
      <c r="C1164" s="45" t="s">
        <v>478</v>
      </c>
      <c r="D1164" s="45" t="s">
        <v>4671</v>
      </c>
      <c r="E1164" s="299">
        <v>43273</v>
      </c>
      <c r="F1164" s="294" t="s">
        <v>4739</v>
      </c>
      <c r="G1164" s="294" t="s">
        <v>271</v>
      </c>
      <c r="H1164" s="300" t="s">
        <v>223</v>
      </c>
      <c r="I1164" s="294"/>
      <c r="J1164" s="295"/>
      <c r="K1164" s="295"/>
      <c r="L1164" s="295"/>
      <c r="M1164" s="295"/>
      <c r="N1164" s="295" t="b">
        <f>IF(AND(G1164:G1166=DATOS!C$9,H1164:H1166=DATOS!B$4),ROW(G1164:G1166))</f>
        <v>0</v>
      </c>
      <c r="O1164" s="296"/>
      <c r="P1164" s="297"/>
      <c r="Q1164" s="297"/>
      <c r="R1164" s="297"/>
      <c r="S1164" s="297"/>
      <c r="T1164" s="297"/>
      <c r="U1164" s="297"/>
      <c r="V1164" s="297"/>
      <c r="W1164" s="297"/>
      <c r="X1164" s="297"/>
      <c r="Y1164" s="297"/>
      <c r="Z1164" s="297"/>
      <c r="AA1164" s="297"/>
      <c r="AB1164" s="297"/>
    </row>
    <row r="1165" spans="1:28" ht="12.75">
      <c r="A1165" s="298" t="s">
        <v>6384</v>
      </c>
      <c r="B1165" s="294" t="s">
        <v>6385</v>
      </c>
      <c r="C1165" s="45" t="s">
        <v>4661</v>
      </c>
      <c r="D1165" s="45" t="s">
        <v>4647</v>
      </c>
      <c r="E1165" s="299">
        <v>43274</v>
      </c>
      <c r="F1165" s="294" t="s">
        <v>9452</v>
      </c>
      <c r="G1165" s="294" t="s">
        <v>362</v>
      </c>
      <c r="H1165" s="300" t="s">
        <v>223</v>
      </c>
      <c r="I1165" s="294"/>
      <c r="J1165" s="294" t="s">
        <v>9452</v>
      </c>
      <c r="K1165" s="294" t="s">
        <v>9452</v>
      </c>
      <c r="L1165" s="295"/>
      <c r="M1165" s="294" t="s">
        <v>4652</v>
      </c>
      <c r="N1165" s="295" t="b">
        <f>IF(AND(G1165:G1167=DATOS!C$9,H1165:H1167=DATOS!B$4),ROW(G1165:G1167))</f>
        <v>0</v>
      </c>
      <c r="O1165" s="296"/>
      <c r="P1165" s="297"/>
      <c r="Q1165" s="297"/>
      <c r="R1165" s="297"/>
      <c r="S1165" s="297"/>
      <c r="T1165" s="297"/>
      <c r="U1165" s="297"/>
      <c r="V1165" s="297"/>
      <c r="W1165" s="297"/>
      <c r="X1165" s="297"/>
      <c r="Y1165" s="297"/>
      <c r="Z1165" s="297"/>
      <c r="AA1165" s="297"/>
      <c r="AB1165" s="297"/>
    </row>
    <row r="1166" spans="1:28" ht="12.75">
      <c r="A1166" s="298" t="s">
        <v>5486</v>
      </c>
      <c r="B1166" s="294" t="s">
        <v>5487</v>
      </c>
      <c r="C1166" s="45" t="s">
        <v>624</v>
      </c>
      <c r="D1166" s="45" t="s">
        <v>4647</v>
      </c>
      <c r="E1166" s="299">
        <v>43274</v>
      </c>
      <c r="F1166" s="294" t="s">
        <v>9455</v>
      </c>
      <c r="G1166" s="294" t="s">
        <v>271</v>
      </c>
      <c r="H1166" s="300" t="s">
        <v>223</v>
      </c>
      <c r="I1166" s="294"/>
      <c r="J1166" s="294" t="s">
        <v>9457</v>
      </c>
      <c r="K1166" s="294" t="s">
        <v>9458</v>
      </c>
      <c r="L1166" s="295"/>
      <c r="M1166" s="294" t="s">
        <v>4652</v>
      </c>
      <c r="N1166" s="295" t="b">
        <f>IF(AND(G1166:G1168=DATOS!C$9,H1166:H1168=DATOS!B$4),ROW(G1166:G1168))</f>
        <v>0</v>
      </c>
      <c r="O1166" s="296"/>
      <c r="P1166" s="297"/>
      <c r="Q1166" s="297"/>
      <c r="R1166" s="297"/>
      <c r="S1166" s="297"/>
      <c r="T1166" s="297"/>
      <c r="U1166" s="297"/>
      <c r="V1166" s="297"/>
      <c r="W1166" s="297"/>
      <c r="X1166" s="297"/>
      <c r="Y1166" s="297"/>
      <c r="Z1166" s="297"/>
      <c r="AA1166" s="297"/>
      <c r="AB1166" s="297"/>
    </row>
    <row r="1167" spans="1:28" ht="12.75">
      <c r="A1167" s="298" t="s">
        <v>5125</v>
      </c>
      <c r="B1167" s="294" t="s">
        <v>7031</v>
      </c>
      <c r="C1167" s="45" t="s">
        <v>216</v>
      </c>
      <c r="D1167" s="45" t="s">
        <v>4671</v>
      </c>
      <c r="E1167" s="299">
        <v>43274</v>
      </c>
      <c r="F1167" s="294" t="s">
        <v>4739</v>
      </c>
      <c r="G1167" s="294" t="s">
        <v>271</v>
      </c>
      <c r="H1167" s="300" t="s">
        <v>223</v>
      </c>
      <c r="I1167" s="294"/>
      <c r="J1167" s="295"/>
      <c r="K1167" s="295"/>
      <c r="L1167" s="295"/>
      <c r="M1167" s="295"/>
      <c r="N1167" s="295" t="b">
        <f>IF(AND(G1167:G1169=DATOS!C$9,H1167:H1169=DATOS!B$4),ROW(G1167:G1169))</f>
        <v>0</v>
      </c>
      <c r="O1167" s="296"/>
      <c r="P1167" s="297"/>
      <c r="Q1167" s="297"/>
      <c r="R1167" s="297"/>
      <c r="S1167" s="297"/>
      <c r="T1167" s="297"/>
      <c r="U1167" s="297"/>
      <c r="V1167" s="297"/>
      <c r="W1167" s="297"/>
      <c r="X1167" s="297"/>
      <c r="Y1167" s="297"/>
      <c r="Z1167" s="297"/>
      <c r="AA1167" s="297"/>
      <c r="AB1167" s="297"/>
    </row>
    <row r="1168" spans="1:28" ht="12.75">
      <c r="A1168" s="320" t="s">
        <v>9237</v>
      </c>
      <c r="B1168" s="294" t="s">
        <v>6813</v>
      </c>
      <c r="C1168" s="45" t="s">
        <v>4716</v>
      </c>
      <c r="D1168" s="45" t="s">
        <v>4647</v>
      </c>
      <c r="E1168" s="299">
        <v>43275</v>
      </c>
      <c r="F1168" s="294" t="s">
        <v>6012</v>
      </c>
      <c r="G1168" s="294" t="s">
        <v>114</v>
      </c>
      <c r="H1168" s="300" t="s">
        <v>223</v>
      </c>
      <c r="I1168" s="294"/>
      <c r="J1168" s="294" t="s">
        <v>9459</v>
      </c>
      <c r="K1168" s="294" t="s">
        <v>9460</v>
      </c>
      <c r="L1168" s="295"/>
      <c r="M1168" s="294" t="s">
        <v>4652</v>
      </c>
      <c r="N1168" s="295" t="b">
        <f>IF(AND(G1168:G1170=DATOS!C$9,H1168:H1170=DATOS!B$4),ROW(G1168:G1170))</f>
        <v>0</v>
      </c>
      <c r="O1168" s="296"/>
      <c r="P1168" s="297"/>
      <c r="Q1168" s="297"/>
      <c r="R1168" s="297"/>
      <c r="S1168" s="297"/>
      <c r="T1168" s="297"/>
      <c r="U1168" s="297"/>
      <c r="V1168" s="297"/>
      <c r="W1168" s="297"/>
      <c r="X1168" s="297"/>
      <c r="Y1168" s="297"/>
      <c r="Z1168" s="297"/>
      <c r="AA1168" s="297"/>
      <c r="AB1168" s="297"/>
    </row>
    <row r="1169" spans="1:28" ht="12.75">
      <c r="A1169" s="298" t="s">
        <v>9248</v>
      </c>
      <c r="B1169" s="294" t="s">
        <v>9249</v>
      </c>
      <c r="C1169" s="45" t="s">
        <v>898</v>
      </c>
      <c r="D1169" s="45" t="s">
        <v>4647</v>
      </c>
      <c r="E1169" s="299">
        <v>43275</v>
      </c>
      <c r="F1169" s="294" t="s">
        <v>4710</v>
      </c>
      <c r="G1169" s="294" t="s">
        <v>114</v>
      </c>
      <c r="H1169" s="300" t="s">
        <v>223</v>
      </c>
      <c r="I1169" s="294"/>
      <c r="J1169" s="294" t="s">
        <v>9463</v>
      </c>
      <c r="K1169" s="294" t="s">
        <v>9464</v>
      </c>
      <c r="L1169" s="295"/>
      <c r="M1169" s="294" t="s">
        <v>4652</v>
      </c>
      <c r="N1169" s="295" t="b">
        <f>IF(AND(G1169:G1171=DATOS!C$9,H1169:H1171=DATOS!B$4),ROW(G1169:G1171))</f>
        <v>0</v>
      </c>
      <c r="O1169" s="296"/>
      <c r="P1169" s="297"/>
      <c r="Q1169" s="297"/>
      <c r="R1169" s="297"/>
      <c r="S1169" s="297"/>
      <c r="T1169" s="297"/>
      <c r="U1169" s="297"/>
      <c r="V1169" s="297"/>
      <c r="W1169" s="297"/>
      <c r="X1169" s="297"/>
      <c r="Y1169" s="297"/>
      <c r="Z1169" s="297"/>
      <c r="AA1169" s="297"/>
      <c r="AB1169" s="297"/>
    </row>
    <row r="1170" spans="1:28" ht="12.75">
      <c r="A1170" s="298" t="s">
        <v>9465</v>
      </c>
      <c r="B1170" s="294" t="s">
        <v>5754</v>
      </c>
      <c r="C1170" s="45" t="s">
        <v>90</v>
      </c>
      <c r="D1170" s="45" t="s">
        <v>4798</v>
      </c>
      <c r="E1170" s="299">
        <v>43276</v>
      </c>
      <c r="F1170" s="294" t="s">
        <v>1259</v>
      </c>
      <c r="G1170" s="294" t="s">
        <v>362</v>
      </c>
      <c r="H1170" s="300" t="s">
        <v>223</v>
      </c>
      <c r="I1170" s="294" t="s">
        <v>226</v>
      </c>
      <c r="J1170" s="294" t="s">
        <v>1259</v>
      </c>
      <c r="K1170" s="294" t="s">
        <v>9468</v>
      </c>
      <c r="L1170" s="295"/>
      <c r="M1170" s="294" t="s">
        <v>4841</v>
      </c>
      <c r="N1170" s="295" t="b">
        <f>IF(AND(G1170:G1172=DATOS!C$9,H1170:H1172=DATOS!B$4),ROW(G1170:G1172))</f>
        <v>0</v>
      </c>
      <c r="O1170" s="296"/>
      <c r="P1170" s="297"/>
      <c r="Q1170" s="297"/>
      <c r="R1170" s="297"/>
      <c r="S1170" s="297"/>
      <c r="T1170" s="297"/>
      <c r="U1170" s="297"/>
      <c r="V1170" s="297"/>
      <c r="W1170" s="297"/>
      <c r="X1170" s="297"/>
      <c r="Y1170" s="297"/>
      <c r="Z1170" s="297"/>
      <c r="AA1170" s="297"/>
      <c r="AB1170" s="297"/>
    </row>
    <row r="1171" spans="1:28" ht="12.75">
      <c r="A1171" s="298" t="s">
        <v>9470</v>
      </c>
      <c r="B1171" s="294" t="s">
        <v>6932</v>
      </c>
      <c r="C1171" s="45" t="s">
        <v>5367</v>
      </c>
      <c r="D1171" s="45" t="s">
        <v>4798</v>
      </c>
      <c r="E1171" s="299">
        <v>43276</v>
      </c>
      <c r="F1171" s="294" t="s">
        <v>4710</v>
      </c>
      <c r="G1171" s="294" t="s">
        <v>114</v>
      </c>
      <c r="H1171" s="300" t="s">
        <v>223</v>
      </c>
      <c r="I1171" s="294" t="s">
        <v>226</v>
      </c>
      <c r="J1171" s="294" t="s">
        <v>9471</v>
      </c>
      <c r="K1171" s="294" t="s">
        <v>9472</v>
      </c>
      <c r="L1171" s="295"/>
      <c r="M1171" s="294" t="s">
        <v>4841</v>
      </c>
      <c r="N1171" s="295" t="b">
        <f>IF(AND(G1171:G1173=DATOS!C$9,H1171:H1173=DATOS!B$4),ROW(G1171:G1173))</f>
        <v>0</v>
      </c>
      <c r="O1171" s="296"/>
      <c r="P1171" s="297"/>
      <c r="Q1171" s="297"/>
      <c r="R1171" s="297"/>
      <c r="S1171" s="297"/>
      <c r="T1171" s="297"/>
      <c r="U1171" s="297"/>
      <c r="V1171" s="297"/>
      <c r="W1171" s="297"/>
      <c r="X1171" s="297"/>
      <c r="Y1171" s="297"/>
      <c r="Z1171" s="297"/>
      <c r="AA1171" s="297"/>
      <c r="AB1171" s="297"/>
    </row>
    <row r="1172" spans="1:28" ht="12.75">
      <c r="A1172" s="298" t="s">
        <v>9473</v>
      </c>
      <c r="B1172" s="294" t="s">
        <v>7854</v>
      </c>
      <c r="C1172" s="45" t="s">
        <v>701</v>
      </c>
      <c r="D1172" s="45" t="s">
        <v>4798</v>
      </c>
      <c r="E1172" s="299">
        <v>43276</v>
      </c>
      <c r="F1172" s="294" t="s">
        <v>1259</v>
      </c>
      <c r="G1172" s="294" t="s">
        <v>362</v>
      </c>
      <c r="H1172" s="300" t="s">
        <v>223</v>
      </c>
      <c r="I1172" s="294" t="s">
        <v>226</v>
      </c>
      <c r="J1172" s="294" t="s">
        <v>1259</v>
      </c>
      <c r="K1172" s="294" t="s">
        <v>9474</v>
      </c>
      <c r="L1172" s="295"/>
      <c r="M1172" s="294" t="s">
        <v>4841</v>
      </c>
      <c r="N1172" s="295" t="b">
        <f>IF(AND(G1172:G1174=DATOS!C$9,H1172:H1174=DATOS!B$4),ROW(G1172:G1174))</f>
        <v>0</v>
      </c>
      <c r="O1172" s="296"/>
      <c r="P1172" s="297"/>
      <c r="Q1172" s="297"/>
      <c r="R1172" s="297"/>
      <c r="S1172" s="297"/>
      <c r="T1172" s="297"/>
      <c r="U1172" s="297"/>
      <c r="V1172" s="297"/>
      <c r="W1172" s="297"/>
      <c r="X1172" s="297"/>
      <c r="Y1172" s="297"/>
      <c r="Z1172" s="297"/>
      <c r="AA1172" s="297"/>
      <c r="AB1172" s="297"/>
    </row>
    <row r="1173" spans="1:28" ht="12.75">
      <c r="A1173" s="298" t="s">
        <v>7217</v>
      </c>
      <c r="B1173" s="294" t="s">
        <v>7218</v>
      </c>
      <c r="C1173" s="45" t="s">
        <v>6661</v>
      </c>
      <c r="D1173" s="45" t="s">
        <v>4798</v>
      </c>
      <c r="E1173" s="299">
        <v>43276</v>
      </c>
      <c r="F1173" s="294" t="s">
        <v>9475</v>
      </c>
      <c r="G1173" s="294" t="s">
        <v>362</v>
      </c>
      <c r="H1173" s="300" t="s">
        <v>223</v>
      </c>
      <c r="I1173" s="294" t="s">
        <v>226</v>
      </c>
      <c r="J1173" s="294" t="s">
        <v>1259</v>
      </c>
      <c r="K1173" s="295"/>
      <c r="L1173" s="295"/>
      <c r="M1173" s="294" t="s">
        <v>4841</v>
      </c>
      <c r="N1173" s="295" t="b">
        <f>IF(AND(G1173:G1175=DATOS!C$9,H1173:H1175=DATOS!B$4),ROW(G1173:G1175))</f>
        <v>0</v>
      </c>
      <c r="O1173" s="296"/>
      <c r="P1173" s="297"/>
      <c r="Q1173" s="297"/>
      <c r="R1173" s="297"/>
      <c r="S1173" s="297"/>
      <c r="T1173" s="297"/>
      <c r="U1173" s="297"/>
      <c r="V1173" s="297"/>
      <c r="W1173" s="297"/>
      <c r="X1173" s="297"/>
      <c r="Y1173" s="297"/>
      <c r="Z1173" s="297"/>
      <c r="AA1173" s="297"/>
      <c r="AB1173" s="297"/>
    </row>
    <row r="1174" spans="1:28" ht="12.75">
      <c r="A1174" s="298" t="s">
        <v>9237</v>
      </c>
      <c r="B1174" s="294" t="s">
        <v>6813</v>
      </c>
      <c r="C1174" s="45" t="s">
        <v>4716</v>
      </c>
      <c r="D1174" s="45" t="s">
        <v>4798</v>
      </c>
      <c r="E1174" s="299">
        <v>43276</v>
      </c>
      <c r="F1174" s="294" t="s">
        <v>9476</v>
      </c>
      <c r="G1174" s="294" t="s">
        <v>271</v>
      </c>
      <c r="H1174" s="300" t="s">
        <v>118</v>
      </c>
      <c r="I1174" s="294" t="s">
        <v>226</v>
      </c>
      <c r="J1174" s="294" t="s">
        <v>9479</v>
      </c>
      <c r="K1174" s="295"/>
      <c r="L1174" s="295"/>
      <c r="M1174" s="294" t="s">
        <v>4841</v>
      </c>
      <c r="N1174" s="295" t="b">
        <f>IF(AND(G1174:G1176=DATOS!C$9,H1174:H1176=DATOS!B$4),ROW(G1174:G1176))</f>
        <v>0</v>
      </c>
      <c r="O1174" s="296"/>
      <c r="P1174" s="297"/>
      <c r="Q1174" s="297"/>
      <c r="R1174" s="297"/>
      <c r="S1174" s="297"/>
      <c r="T1174" s="297"/>
      <c r="U1174" s="297"/>
      <c r="V1174" s="297"/>
      <c r="W1174" s="297"/>
      <c r="X1174" s="297"/>
      <c r="Y1174" s="297"/>
      <c r="Z1174" s="297"/>
      <c r="AA1174" s="297"/>
      <c r="AB1174" s="297"/>
    </row>
    <row r="1175" spans="1:28" ht="12.75">
      <c r="A1175" s="298" t="s">
        <v>9480</v>
      </c>
      <c r="B1175" s="294" t="s">
        <v>9482</v>
      </c>
      <c r="C1175" s="45" t="s">
        <v>4767</v>
      </c>
      <c r="D1175" s="45" t="s">
        <v>4798</v>
      </c>
      <c r="E1175" s="299">
        <v>43277</v>
      </c>
      <c r="F1175" s="294" t="s">
        <v>4710</v>
      </c>
      <c r="G1175" s="294" t="s">
        <v>114</v>
      </c>
      <c r="H1175" s="300" t="s">
        <v>223</v>
      </c>
      <c r="I1175" s="294" t="s">
        <v>226</v>
      </c>
      <c r="J1175" s="294" t="s">
        <v>5195</v>
      </c>
      <c r="K1175" s="294" t="s">
        <v>9483</v>
      </c>
      <c r="L1175" s="295"/>
      <c r="M1175" s="294" t="s">
        <v>4841</v>
      </c>
      <c r="N1175" s="295" t="b">
        <f>IF(AND(G1175:G1177=DATOS!C$9,H1175:H1177=DATOS!B$4),ROW(G1175:G1177))</f>
        <v>0</v>
      </c>
      <c r="O1175" s="296"/>
      <c r="P1175" s="297"/>
      <c r="Q1175" s="297"/>
      <c r="R1175" s="297"/>
      <c r="S1175" s="297"/>
      <c r="T1175" s="297"/>
      <c r="U1175" s="297"/>
      <c r="V1175" s="297"/>
      <c r="W1175" s="297"/>
      <c r="X1175" s="297"/>
      <c r="Y1175" s="297"/>
      <c r="Z1175" s="297"/>
      <c r="AA1175" s="297"/>
      <c r="AB1175" s="297"/>
    </row>
    <row r="1176" spans="1:28" ht="12.75">
      <c r="A1176" s="298" t="s">
        <v>7599</v>
      </c>
      <c r="B1176" s="294" t="s">
        <v>7601</v>
      </c>
      <c r="C1176" s="45" t="s">
        <v>701</v>
      </c>
      <c r="D1176" s="45" t="s">
        <v>4798</v>
      </c>
      <c r="E1176" s="299">
        <v>43277</v>
      </c>
      <c r="F1176" s="294" t="s">
        <v>9484</v>
      </c>
      <c r="G1176" s="294" t="s">
        <v>114</v>
      </c>
      <c r="H1176" s="300" t="s">
        <v>223</v>
      </c>
      <c r="I1176" s="294" t="s">
        <v>226</v>
      </c>
      <c r="J1176" s="294" t="s">
        <v>9484</v>
      </c>
      <c r="K1176" s="294" t="s">
        <v>9485</v>
      </c>
      <c r="L1176" s="295"/>
      <c r="M1176" s="294" t="s">
        <v>4841</v>
      </c>
      <c r="N1176" s="295" t="b">
        <f>IF(AND(G1176:G1178=DATOS!C$9,H1176:H1178=DATOS!B$4),ROW(G1176:G1178))</f>
        <v>0</v>
      </c>
      <c r="O1176" s="296"/>
      <c r="P1176" s="297"/>
      <c r="Q1176" s="297"/>
      <c r="R1176" s="297"/>
      <c r="S1176" s="297"/>
      <c r="T1176" s="297"/>
      <c r="U1176" s="297"/>
      <c r="V1176" s="297"/>
      <c r="W1176" s="297"/>
      <c r="X1176" s="297"/>
      <c r="Y1176" s="297"/>
      <c r="Z1176" s="297"/>
      <c r="AA1176" s="297"/>
      <c r="AB1176" s="297"/>
    </row>
    <row r="1177" spans="1:28" ht="12.75">
      <c r="A1177" s="298" t="s">
        <v>9050</v>
      </c>
      <c r="B1177" s="294" t="s">
        <v>9486</v>
      </c>
      <c r="C1177" s="45" t="s">
        <v>4767</v>
      </c>
      <c r="D1177" s="45" t="s">
        <v>4671</v>
      </c>
      <c r="E1177" s="299">
        <v>43277</v>
      </c>
      <c r="F1177" s="294" t="s">
        <v>5730</v>
      </c>
      <c r="G1177" s="294" t="s">
        <v>114</v>
      </c>
      <c r="H1177" s="300" t="s">
        <v>118</v>
      </c>
      <c r="I1177" s="294"/>
      <c r="J1177" s="295"/>
      <c r="K1177" s="295"/>
      <c r="L1177" s="295"/>
      <c r="M1177" s="295"/>
      <c r="N1177" s="295" t="b">
        <f>IF(AND(G1177:G1179=DATOS!C$9,H1177:H1179=DATOS!B$4),ROW(G1177:G1179))</f>
        <v>0</v>
      </c>
      <c r="O1177" s="296"/>
      <c r="P1177" s="297"/>
      <c r="Q1177" s="297"/>
      <c r="R1177" s="297"/>
      <c r="S1177" s="297"/>
      <c r="T1177" s="297"/>
      <c r="U1177" s="297"/>
      <c r="V1177" s="297"/>
      <c r="W1177" s="297"/>
      <c r="X1177" s="297"/>
      <c r="Y1177" s="297"/>
      <c r="Z1177" s="297"/>
      <c r="AA1177" s="297"/>
      <c r="AB1177" s="297"/>
    </row>
    <row r="1178" spans="1:28" ht="12.75">
      <c r="A1178" s="298" t="s">
        <v>9487</v>
      </c>
      <c r="B1178" s="294" t="s">
        <v>9488</v>
      </c>
      <c r="C1178" s="45" t="s">
        <v>4491</v>
      </c>
      <c r="D1178" s="45" t="s">
        <v>4647</v>
      </c>
      <c r="E1178" s="299">
        <v>43277</v>
      </c>
      <c r="F1178" s="294" t="s">
        <v>5730</v>
      </c>
      <c r="G1178" s="294" t="s">
        <v>114</v>
      </c>
      <c r="H1178" s="300" t="s">
        <v>118</v>
      </c>
      <c r="I1178" s="294"/>
      <c r="J1178" s="294" t="s">
        <v>9489</v>
      </c>
      <c r="K1178" s="294" t="s">
        <v>9490</v>
      </c>
      <c r="L1178" s="295"/>
      <c r="M1178" s="295"/>
      <c r="N1178" s="295" t="b">
        <f>IF(AND(G1178:G1180=DATOS!C$9,H1178:H1180=DATOS!B$4),ROW(G1178:G1180))</f>
        <v>0</v>
      </c>
      <c r="O1178" s="296"/>
      <c r="P1178" s="297"/>
      <c r="Q1178" s="297"/>
      <c r="R1178" s="297"/>
      <c r="S1178" s="297"/>
      <c r="T1178" s="297"/>
      <c r="U1178" s="297"/>
      <c r="V1178" s="297"/>
      <c r="W1178" s="297"/>
      <c r="X1178" s="297"/>
      <c r="Y1178" s="297"/>
      <c r="Z1178" s="297"/>
      <c r="AA1178" s="297"/>
      <c r="AB1178" s="297"/>
    </row>
    <row r="1179" spans="1:28" ht="12.75">
      <c r="A1179" s="298" t="s">
        <v>9492</v>
      </c>
      <c r="B1179" s="294" t="s">
        <v>9493</v>
      </c>
      <c r="C1179" s="45" t="s">
        <v>4491</v>
      </c>
      <c r="D1179" s="45" t="s">
        <v>4671</v>
      </c>
      <c r="E1179" s="299">
        <v>43277</v>
      </c>
      <c r="F1179" s="294" t="s">
        <v>5667</v>
      </c>
      <c r="G1179" s="294" t="s">
        <v>9495</v>
      </c>
      <c r="H1179" s="300" t="s">
        <v>223</v>
      </c>
      <c r="I1179" s="294"/>
      <c r="J1179" s="295"/>
      <c r="K1179" s="295"/>
      <c r="L1179" s="295"/>
      <c r="M1179" s="295"/>
      <c r="N1179" s="295" t="b">
        <f>IF(AND(G1179:G1181=DATOS!C$9,H1179:H1181=DATOS!B$4),ROW(G1179:G1181))</f>
        <v>0</v>
      </c>
      <c r="O1179" s="296"/>
      <c r="P1179" s="297"/>
      <c r="Q1179" s="297"/>
      <c r="R1179" s="297"/>
      <c r="S1179" s="297"/>
      <c r="T1179" s="297"/>
      <c r="U1179" s="297"/>
      <c r="V1179" s="297"/>
      <c r="W1179" s="297"/>
      <c r="X1179" s="297"/>
      <c r="Y1179" s="297"/>
      <c r="Z1179" s="297"/>
      <c r="AA1179" s="297"/>
      <c r="AB1179" s="297"/>
    </row>
    <row r="1180" spans="1:28" ht="12.75">
      <c r="A1180" s="298" t="s">
        <v>6177</v>
      </c>
      <c r="B1180" s="294" t="s">
        <v>6180</v>
      </c>
      <c r="C1180" s="45" t="s">
        <v>4761</v>
      </c>
      <c r="D1180" s="45" t="s">
        <v>4798</v>
      </c>
      <c r="E1180" s="299">
        <v>43278</v>
      </c>
      <c r="F1180" s="294" t="s">
        <v>4768</v>
      </c>
      <c r="G1180" s="294" t="s">
        <v>271</v>
      </c>
      <c r="H1180" s="300" t="s">
        <v>223</v>
      </c>
      <c r="I1180" s="294" t="s">
        <v>226</v>
      </c>
      <c r="J1180" s="294" t="s">
        <v>4768</v>
      </c>
      <c r="K1180" s="294" t="s">
        <v>9498</v>
      </c>
      <c r="L1180" s="295"/>
      <c r="M1180" s="294" t="s">
        <v>4841</v>
      </c>
      <c r="N1180" s="295" t="b">
        <f>IF(AND(G1180:G1182=DATOS!C$9,H1180:H1182=DATOS!B$4),ROW(G1180:G1182))</f>
        <v>0</v>
      </c>
      <c r="O1180" s="296"/>
      <c r="P1180" s="297"/>
      <c r="Q1180" s="297"/>
      <c r="R1180" s="297"/>
      <c r="S1180" s="297"/>
      <c r="T1180" s="297"/>
      <c r="U1180" s="297"/>
      <c r="V1180" s="297"/>
      <c r="W1180" s="297"/>
      <c r="X1180" s="297"/>
      <c r="Y1180" s="297"/>
      <c r="Z1180" s="297"/>
      <c r="AA1180" s="297"/>
      <c r="AB1180" s="297"/>
    </row>
    <row r="1181" spans="1:28" ht="12.75">
      <c r="A1181" s="298" t="s">
        <v>9499</v>
      </c>
      <c r="B1181" s="294" t="s">
        <v>6512</v>
      </c>
      <c r="C1181" s="45" t="s">
        <v>4716</v>
      </c>
      <c r="D1181" s="45" t="s">
        <v>4647</v>
      </c>
      <c r="E1181" s="299">
        <v>43278</v>
      </c>
      <c r="F1181" s="294" t="s">
        <v>8780</v>
      </c>
      <c r="G1181" s="294" t="s">
        <v>114</v>
      </c>
      <c r="H1181" s="300" t="s">
        <v>118</v>
      </c>
      <c r="I1181" s="294"/>
      <c r="J1181" s="294" t="s">
        <v>9501</v>
      </c>
      <c r="K1181" s="294" t="s">
        <v>9502</v>
      </c>
      <c r="L1181" s="295"/>
      <c r="M1181" s="295"/>
      <c r="N1181" s="295" t="b">
        <f>IF(AND(G1181:G1183=DATOS!C$9,H1181:H1183=DATOS!B$4),ROW(G1181:G1183))</f>
        <v>0</v>
      </c>
      <c r="O1181" s="296"/>
      <c r="P1181" s="297"/>
      <c r="Q1181" s="297"/>
      <c r="R1181" s="297"/>
      <c r="S1181" s="297"/>
      <c r="T1181" s="297"/>
      <c r="U1181" s="297"/>
      <c r="V1181" s="297"/>
      <c r="W1181" s="297"/>
      <c r="X1181" s="297"/>
      <c r="Y1181" s="297"/>
      <c r="Z1181" s="297"/>
      <c r="AA1181" s="297"/>
      <c r="AB1181" s="297"/>
    </row>
    <row r="1182" spans="1:28" ht="12.75">
      <c r="A1182" s="382" t="s">
        <v>9504</v>
      </c>
      <c r="B1182" s="294" t="s">
        <v>5380</v>
      </c>
      <c r="C1182" s="45" t="s">
        <v>9505</v>
      </c>
      <c r="D1182" s="45" t="s">
        <v>4671</v>
      </c>
      <c r="E1182" s="299">
        <v>43278</v>
      </c>
      <c r="F1182" s="294" t="s">
        <v>8780</v>
      </c>
      <c r="G1182" s="294" t="s">
        <v>114</v>
      </c>
      <c r="H1182" s="300" t="s">
        <v>118</v>
      </c>
      <c r="I1182" s="294"/>
      <c r="J1182" s="295"/>
      <c r="K1182" s="295"/>
      <c r="L1182" s="295"/>
      <c r="M1182" s="295"/>
      <c r="N1182" s="295" t="b">
        <f>IF(AND(G1182:G1184=DATOS!C$9,H1182:H1184=DATOS!B$4),ROW(G1182:G1184))</f>
        <v>0</v>
      </c>
      <c r="O1182" s="296"/>
      <c r="P1182" s="297"/>
      <c r="Q1182" s="297"/>
      <c r="R1182" s="297"/>
      <c r="S1182" s="297"/>
      <c r="T1182" s="297"/>
      <c r="U1182" s="297"/>
      <c r="V1182" s="297"/>
      <c r="W1182" s="297"/>
      <c r="X1182" s="297"/>
      <c r="Y1182" s="297"/>
      <c r="Z1182" s="297"/>
      <c r="AA1182" s="297"/>
      <c r="AB1182" s="297"/>
    </row>
    <row r="1183" spans="1:28" ht="12.75">
      <c r="A1183" s="298" t="s">
        <v>5777</v>
      </c>
      <c r="B1183" s="294" t="s">
        <v>5778</v>
      </c>
      <c r="C1183" s="45" t="s">
        <v>9505</v>
      </c>
      <c r="D1183" s="45" t="s">
        <v>4671</v>
      </c>
      <c r="E1183" s="299">
        <v>43278</v>
      </c>
      <c r="F1183" s="294" t="s">
        <v>4739</v>
      </c>
      <c r="G1183" s="294" t="s">
        <v>271</v>
      </c>
      <c r="H1183" s="300" t="s">
        <v>223</v>
      </c>
      <c r="I1183" s="294"/>
      <c r="J1183" s="295"/>
      <c r="K1183" s="295"/>
      <c r="L1183" s="295"/>
      <c r="M1183" s="295"/>
      <c r="N1183" s="295" t="b">
        <f>IF(AND(G1183:G1185=DATOS!C$9,H1183:H1185=DATOS!B$4),ROW(G1183:G1185))</f>
        <v>0</v>
      </c>
      <c r="O1183" s="296"/>
      <c r="P1183" s="297"/>
      <c r="Q1183" s="297"/>
      <c r="R1183" s="297"/>
      <c r="S1183" s="297"/>
      <c r="T1183" s="297"/>
      <c r="U1183" s="297"/>
      <c r="V1183" s="297"/>
      <c r="W1183" s="297"/>
      <c r="X1183" s="297"/>
      <c r="Y1183" s="297"/>
      <c r="Z1183" s="297"/>
      <c r="AA1183" s="297"/>
      <c r="AB1183" s="297"/>
    </row>
    <row r="1184" spans="1:28" ht="12.75">
      <c r="A1184" s="382" t="s">
        <v>8811</v>
      </c>
      <c r="B1184" s="294" t="s">
        <v>8584</v>
      </c>
      <c r="C1184" s="45" t="s">
        <v>9505</v>
      </c>
      <c r="D1184" s="45" t="s">
        <v>4671</v>
      </c>
      <c r="E1184" s="299">
        <v>43278</v>
      </c>
      <c r="F1184" s="294" t="s">
        <v>4739</v>
      </c>
      <c r="G1184" s="294" t="s">
        <v>271</v>
      </c>
      <c r="H1184" s="300" t="s">
        <v>118</v>
      </c>
      <c r="I1184" s="294"/>
      <c r="J1184" s="295"/>
      <c r="K1184" s="295"/>
      <c r="L1184" s="295"/>
      <c r="M1184" s="295"/>
      <c r="N1184" s="295" t="b">
        <f>IF(AND(G1184:G1186=DATOS!C$9,H1184:H1186=DATOS!B$4),ROW(G1184:G1186))</f>
        <v>0</v>
      </c>
      <c r="O1184" s="296"/>
      <c r="P1184" s="297"/>
      <c r="Q1184" s="297"/>
      <c r="R1184" s="297"/>
      <c r="S1184" s="297"/>
      <c r="T1184" s="297"/>
      <c r="U1184" s="297"/>
      <c r="V1184" s="297"/>
      <c r="W1184" s="297"/>
      <c r="X1184" s="297"/>
      <c r="Y1184" s="297"/>
      <c r="Z1184" s="297"/>
      <c r="AA1184" s="297"/>
      <c r="AB1184" s="297"/>
    </row>
    <row r="1185" spans="1:28" ht="12.75">
      <c r="A1185" s="298" t="s">
        <v>5309</v>
      </c>
      <c r="B1185" s="294" t="s">
        <v>5798</v>
      </c>
      <c r="C1185" s="45" t="s">
        <v>701</v>
      </c>
      <c r="D1185" s="45" t="s">
        <v>4798</v>
      </c>
      <c r="E1185" s="299">
        <v>43279</v>
      </c>
      <c r="F1185" s="294" t="s">
        <v>6176</v>
      </c>
      <c r="G1185" s="294" t="s">
        <v>114</v>
      </c>
      <c r="H1185" s="300" t="s">
        <v>223</v>
      </c>
      <c r="I1185" s="294" t="s">
        <v>226</v>
      </c>
      <c r="J1185" s="295"/>
      <c r="K1185" s="295"/>
      <c r="L1185" s="295"/>
      <c r="M1185" s="295"/>
      <c r="N1185" s="295" t="b">
        <f>IF(AND(G1185:G1187=DATOS!C$9,H1185:H1187=DATOS!B$4),ROW(G1185:G1187))</f>
        <v>0</v>
      </c>
      <c r="O1185" s="296"/>
      <c r="P1185" s="297"/>
      <c r="Q1185" s="297"/>
      <c r="R1185" s="297"/>
      <c r="S1185" s="297"/>
      <c r="T1185" s="297"/>
      <c r="U1185" s="297"/>
      <c r="V1185" s="297"/>
      <c r="W1185" s="297"/>
      <c r="X1185" s="297"/>
      <c r="Y1185" s="297"/>
      <c r="Z1185" s="297"/>
      <c r="AA1185" s="297"/>
      <c r="AB1185" s="297"/>
    </row>
    <row r="1186" spans="1:28" ht="12.75">
      <c r="A1186" s="298" t="s">
        <v>9290</v>
      </c>
      <c r="B1186" s="294" t="s">
        <v>9291</v>
      </c>
      <c r="C1186" s="45" t="s">
        <v>263</v>
      </c>
      <c r="D1186" s="45" t="s">
        <v>4798</v>
      </c>
      <c r="E1186" s="299">
        <v>43279</v>
      </c>
      <c r="F1186" s="294" t="s">
        <v>4768</v>
      </c>
      <c r="G1186" s="294" t="s">
        <v>271</v>
      </c>
      <c r="H1186" s="300" t="s">
        <v>118</v>
      </c>
      <c r="I1186" s="294" t="s">
        <v>226</v>
      </c>
      <c r="J1186" s="294" t="s">
        <v>9511</v>
      </c>
      <c r="K1186" s="295"/>
      <c r="L1186" s="295"/>
      <c r="M1186" s="295"/>
      <c r="N1186" s="295" t="b">
        <f>IF(AND(G1186:G1188=DATOS!C$9,H1186:H1188=DATOS!B$4),ROW(G1186:G1188))</f>
        <v>0</v>
      </c>
      <c r="O1186" s="296"/>
      <c r="P1186" s="297"/>
      <c r="Q1186" s="297"/>
      <c r="R1186" s="297"/>
      <c r="S1186" s="297"/>
      <c r="T1186" s="297"/>
      <c r="U1186" s="297"/>
      <c r="V1186" s="297"/>
      <c r="W1186" s="297"/>
      <c r="X1186" s="297"/>
      <c r="Y1186" s="297"/>
      <c r="Z1186" s="297"/>
      <c r="AA1186" s="297"/>
      <c r="AB1186" s="297"/>
    </row>
    <row r="1187" spans="1:28" ht="12.75">
      <c r="A1187" s="298" t="s">
        <v>8503</v>
      </c>
      <c r="B1187" s="294" t="s">
        <v>8504</v>
      </c>
      <c r="C1187" s="45" t="s">
        <v>263</v>
      </c>
      <c r="D1187" s="45" t="s">
        <v>4647</v>
      </c>
      <c r="E1187" s="299">
        <v>43279</v>
      </c>
      <c r="F1187" s="294" t="s">
        <v>6845</v>
      </c>
      <c r="G1187" s="294" t="s">
        <v>271</v>
      </c>
      <c r="H1187" s="300" t="s">
        <v>223</v>
      </c>
      <c r="I1187" s="294"/>
      <c r="J1187" s="294" t="s">
        <v>9512</v>
      </c>
      <c r="K1187" s="294" t="s">
        <v>9513</v>
      </c>
      <c r="L1187" s="295"/>
      <c r="M1187" s="294" t="s">
        <v>4652</v>
      </c>
      <c r="N1187" s="295" t="b">
        <f>IF(AND(G1187:G1189=DATOS!C$9,H1187:H1189=DATOS!B$4),ROW(G1187:G1189))</f>
        <v>0</v>
      </c>
      <c r="O1187" s="296"/>
      <c r="P1187" s="297"/>
      <c r="Q1187" s="297"/>
      <c r="R1187" s="297"/>
      <c r="S1187" s="297"/>
      <c r="T1187" s="297"/>
      <c r="U1187" s="297"/>
      <c r="V1187" s="297"/>
      <c r="W1187" s="297"/>
      <c r="X1187" s="297"/>
      <c r="Y1187" s="297"/>
      <c r="Z1187" s="297"/>
      <c r="AA1187" s="297"/>
      <c r="AB1187" s="297"/>
    </row>
    <row r="1188" spans="1:28" ht="12.75">
      <c r="A1188" s="298" t="s">
        <v>9514</v>
      </c>
      <c r="B1188" s="294" t="s">
        <v>4994</v>
      </c>
      <c r="C1188" s="45" t="s">
        <v>4655</v>
      </c>
      <c r="D1188" s="45" t="s">
        <v>4798</v>
      </c>
      <c r="E1188" s="299">
        <v>43279</v>
      </c>
      <c r="F1188" s="294" t="s">
        <v>4739</v>
      </c>
      <c r="G1188" s="294" t="s">
        <v>271</v>
      </c>
      <c r="H1188" s="300" t="s">
        <v>223</v>
      </c>
      <c r="I1188" s="294" t="s">
        <v>226</v>
      </c>
      <c r="J1188" s="294" t="s">
        <v>9515</v>
      </c>
      <c r="K1188" s="294" t="s">
        <v>9516</v>
      </c>
      <c r="L1188" s="295"/>
      <c r="M1188" s="294" t="s">
        <v>4841</v>
      </c>
      <c r="N1188" s="295" t="b">
        <f>IF(AND(G1188:G1190=DATOS!C$9,H1188:H1190=DATOS!B$4),ROW(G1188:G1190))</f>
        <v>0</v>
      </c>
      <c r="O1188" s="296"/>
      <c r="P1188" s="297"/>
      <c r="Q1188" s="297"/>
      <c r="R1188" s="297"/>
      <c r="S1188" s="297"/>
      <c r="T1188" s="297"/>
      <c r="U1188" s="297"/>
      <c r="V1188" s="297"/>
      <c r="W1188" s="297"/>
      <c r="X1188" s="297"/>
      <c r="Y1188" s="297"/>
      <c r="Z1188" s="297"/>
      <c r="AA1188" s="297"/>
      <c r="AB1188" s="297"/>
    </row>
    <row r="1189" spans="1:28" ht="12.75">
      <c r="A1189" s="298" t="s">
        <v>9521</v>
      </c>
      <c r="B1189" s="294" t="s">
        <v>9522</v>
      </c>
      <c r="C1189" s="45" t="s">
        <v>90</v>
      </c>
      <c r="D1189" s="45" t="s">
        <v>4798</v>
      </c>
      <c r="E1189" s="299">
        <v>43279</v>
      </c>
      <c r="F1189" s="294" t="s">
        <v>9523</v>
      </c>
      <c r="G1189" s="294" t="s">
        <v>114</v>
      </c>
      <c r="H1189" s="300" t="s">
        <v>223</v>
      </c>
      <c r="I1189" s="294" t="s">
        <v>226</v>
      </c>
      <c r="J1189" s="294" t="s">
        <v>8409</v>
      </c>
      <c r="K1189" s="295"/>
      <c r="L1189" s="295"/>
      <c r="M1189" s="295"/>
      <c r="N1189" s="295" t="b">
        <f>IF(AND(G1189:G1191=DATOS!C$9,H1189:H1191=DATOS!B$4),ROW(G1189:G1191))</f>
        <v>0</v>
      </c>
      <c r="O1189" s="296"/>
      <c r="P1189" s="297"/>
      <c r="Q1189" s="297"/>
      <c r="R1189" s="297"/>
      <c r="S1189" s="297"/>
      <c r="T1189" s="297"/>
      <c r="U1189" s="297"/>
      <c r="V1189" s="297"/>
      <c r="W1189" s="297"/>
      <c r="X1189" s="297"/>
      <c r="Y1189" s="297"/>
      <c r="Z1189" s="297"/>
      <c r="AA1189" s="297"/>
      <c r="AB1189" s="297"/>
    </row>
    <row r="1190" spans="1:28" ht="12.75">
      <c r="A1190" s="298" t="s">
        <v>9524</v>
      </c>
      <c r="B1190" s="294" t="s">
        <v>6634</v>
      </c>
      <c r="C1190" s="45" t="s">
        <v>6371</v>
      </c>
      <c r="D1190" s="45" t="s">
        <v>4647</v>
      </c>
      <c r="E1190" s="299">
        <v>43279</v>
      </c>
      <c r="F1190" s="294" t="s">
        <v>9526</v>
      </c>
      <c r="G1190" s="294" t="s">
        <v>114</v>
      </c>
      <c r="H1190" s="300" t="s">
        <v>223</v>
      </c>
      <c r="I1190" s="294"/>
      <c r="J1190" s="294" t="s">
        <v>9528</v>
      </c>
      <c r="K1190" s="294" t="s">
        <v>9529</v>
      </c>
      <c r="L1190" s="295"/>
      <c r="M1190" s="294" t="s">
        <v>4652</v>
      </c>
      <c r="N1190" s="295" t="b">
        <f>IF(AND(G1190:G1192=DATOS!C$9,H1190:H1192=DATOS!B$4),ROW(G1190:G1192))</f>
        <v>0</v>
      </c>
      <c r="O1190" s="296"/>
      <c r="P1190" s="297"/>
      <c r="Q1190" s="297"/>
      <c r="R1190" s="297"/>
      <c r="S1190" s="297"/>
      <c r="T1190" s="297"/>
      <c r="U1190" s="297"/>
      <c r="V1190" s="297"/>
      <c r="W1190" s="297"/>
      <c r="X1190" s="297"/>
      <c r="Y1190" s="297"/>
      <c r="Z1190" s="297"/>
      <c r="AA1190" s="297"/>
      <c r="AB1190" s="297"/>
    </row>
    <row r="1191" spans="1:28" ht="12.75">
      <c r="A1191" s="320" t="s">
        <v>9530</v>
      </c>
      <c r="B1191" s="294" t="s">
        <v>9531</v>
      </c>
      <c r="C1191" s="45" t="s">
        <v>216</v>
      </c>
      <c r="D1191" s="45" t="s">
        <v>4647</v>
      </c>
      <c r="E1191" s="299">
        <v>43279</v>
      </c>
      <c r="F1191" s="294" t="s">
        <v>9532</v>
      </c>
      <c r="G1191" s="294" t="s">
        <v>114</v>
      </c>
      <c r="H1191" s="300" t="s">
        <v>223</v>
      </c>
      <c r="I1191" s="294"/>
      <c r="J1191" s="294" t="s">
        <v>9533</v>
      </c>
      <c r="K1191" s="294" t="s">
        <v>9534</v>
      </c>
      <c r="L1191" s="295"/>
      <c r="M1191" s="294" t="s">
        <v>4652</v>
      </c>
      <c r="N1191" s="295" t="b">
        <f>IF(AND(G1191:G1193=DATOS!C$9,H1191:H1193=DATOS!B$4),ROW(G1191:G1193))</f>
        <v>0</v>
      </c>
      <c r="O1191" s="296"/>
      <c r="P1191" s="297"/>
      <c r="Q1191" s="297"/>
      <c r="R1191" s="297"/>
      <c r="S1191" s="297"/>
      <c r="T1191" s="297"/>
      <c r="U1191" s="297"/>
      <c r="V1191" s="297"/>
      <c r="W1191" s="297"/>
      <c r="X1191" s="297"/>
      <c r="Y1191" s="297"/>
      <c r="Z1191" s="297"/>
      <c r="AA1191" s="297"/>
      <c r="AB1191" s="297"/>
    </row>
    <row r="1192" spans="1:28" ht="12.75">
      <c r="A1192" s="298" t="s">
        <v>4937</v>
      </c>
      <c r="B1192" s="294" t="s">
        <v>4938</v>
      </c>
      <c r="C1192" s="45" t="s">
        <v>701</v>
      </c>
      <c r="D1192" s="45" t="s">
        <v>4647</v>
      </c>
      <c r="E1192" s="299">
        <v>43279</v>
      </c>
      <c r="F1192" s="294" t="s">
        <v>8780</v>
      </c>
      <c r="G1192" s="294" t="s">
        <v>114</v>
      </c>
      <c r="H1192" s="300" t="s">
        <v>223</v>
      </c>
      <c r="I1192" s="294"/>
      <c r="J1192" s="294" t="s">
        <v>5094</v>
      </c>
      <c r="K1192" s="294" t="s">
        <v>9150</v>
      </c>
      <c r="L1192" s="295"/>
      <c r="M1192" s="295"/>
      <c r="N1192" s="295" t="b">
        <f>IF(AND(G1192:G1194=DATOS!C$9,H1192:H1194=DATOS!B$4),ROW(G1192:G1194))</f>
        <v>0</v>
      </c>
      <c r="O1192" s="296"/>
      <c r="P1192" s="297"/>
      <c r="Q1192" s="297"/>
      <c r="R1192" s="297"/>
      <c r="S1192" s="297"/>
      <c r="T1192" s="297"/>
      <c r="U1192" s="297"/>
      <c r="V1192" s="297"/>
      <c r="W1192" s="297"/>
      <c r="X1192" s="297"/>
      <c r="Y1192" s="297"/>
      <c r="Z1192" s="297"/>
      <c r="AA1192" s="297"/>
      <c r="AB1192" s="297"/>
    </row>
    <row r="1193" spans="1:28" ht="12.75">
      <c r="A1193" s="298" t="s">
        <v>5309</v>
      </c>
      <c r="B1193" s="294" t="s">
        <v>5798</v>
      </c>
      <c r="C1193" s="45" t="s">
        <v>701</v>
      </c>
      <c r="D1193" s="45" t="s">
        <v>4671</v>
      </c>
      <c r="E1193" s="299">
        <v>43279</v>
      </c>
      <c r="F1193" s="294" t="s">
        <v>3161</v>
      </c>
      <c r="G1193" s="294" t="s">
        <v>271</v>
      </c>
      <c r="H1193" s="300" t="s">
        <v>223</v>
      </c>
      <c r="I1193" s="294"/>
      <c r="J1193" s="295"/>
      <c r="K1193" s="295"/>
      <c r="L1193" s="295"/>
      <c r="M1193" s="295"/>
      <c r="N1193" s="295" t="b">
        <f>IF(AND(G1193:G1195=DATOS!C$9,H1193:H1195=DATOS!B$4),ROW(G1193:G1195))</f>
        <v>0</v>
      </c>
      <c r="O1193" s="296"/>
      <c r="P1193" s="297"/>
      <c r="Q1193" s="297"/>
      <c r="R1193" s="297"/>
      <c r="S1193" s="297"/>
      <c r="T1193" s="297"/>
      <c r="U1193" s="297"/>
      <c r="V1193" s="297"/>
      <c r="W1193" s="297"/>
      <c r="X1193" s="297"/>
      <c r="Y1193" s="297"/>
      <c r="Z1193" s="297"/>
      <c r="AA1193" s="297"/>
      <c r="AB1193" s="297"/>
    </row>
    <row r="1194" spans="1:28" ht="12.75">
      <c r="A1194" s="298" t="s">
        <v>9539</v>
      </c>
      <c r="B1194" s="294" t="s">
        <v>9540</v>
      </c>
      <c r="C1194" s="45" t="s">
        <v>4726</v>
      </c>
      <c r="D1194" s="45" t="s">
        <v>4671</v>
      </c>
      <c r="E1194" s="299">
        <v>43279</v>
      </c>
      <c r="F1194" s="294" t="s">
        <v>8780</v>
      </c>
      <c r="G1194" s="294" t="s">
        <v>114</v>
      </c>
      <c r="H1194" s="300" t="s">
        <v>118</v>
      </c>
      <c r="I1194" s="294"/>
      <c r="J1194" s="295"/>
      <c r="K1194" s="295"/>
      <c r="L1194" s="295"/>
      <c r="M1194" s="295"/>
      <c r="N1194" s="295" t="b">
        <f>IF(AND(G1194:G1196=DATOS!C$9,H1194:H1196=DATOS!B$4),ROW(G1194:G1196))</f>
        <v>0</v>
      </c>
      <c r="O1194" s="296"/>
      <c r="P1194" s="297"/>
      <c r="Q1194" s="297"/>
      <c r="R1194" s="297"/>
      <c r="S1194" s="297"/>
      <c r="T1194" s="297"/>
      <c r="U1194" s="297"/>
      <c r="V1194" s="297"/>
      <c r="W1194" s="297"/>
      <c r="X1194" s="297"/>
      <c r="Y1194" s="297"/>
      <c r="Z1194" s="297"/>
      <c r="AA1194" s="297"/>
      <c r="AB1194" s="297"/>
    </row>
    <row r="1195" spans="1:28" ht="12.75">
      <c r="A1195" s="298" t="s">
        <v>9544</v>
      </c>
      <c r="B1195" s="294" t="s">
        <v>9545</v>
      </c>
      <c r="C1195" s="45" t="s">
        <v>263</v>
      </c>
      <c r="D1195" s="45" t="s">
        <v>4671</v>
      </c>
      <c r="E1195" s="299">
        <v>43279</v>
      </c>
      <c r="F1195" s="294" t="s">
        <v>9546</v>
      </c>
      <c r="G1195" s="294" t="s">
        <v>114</v>
      </c>
      <c r="H1195" s="300" t="s">
        <v>223</v>
      </c>
      <c r="I1195" s="294"/>
      <c r="J1195" s="295"/>
      <c r="K1195" s="295"/>
      <c r="L1195" s="295"/>
      <c r="M1195" s="295"/>
      <c r="N1195" s="295" t="b">
        <f>IF(AND(G1195:G1197=DATOS!C$9,H1195:H1197=DATOS!B$4),ROW(G1195:G1197))</f>
        <v>0</v>
      </c>
      <c r="O1195" s="296"/>
      <c r="P1195" s="297"/>
      <c r="Q1195" s="297"/>
      <c r="R1195" s="297"/>
      <c r="S1195" s="297"/>
      <c r="T1195" s="297"/>
      <c r="U1195" s="297"/>
      <c r="V1195" s="297"/>
      <c r="W1195" s="297"/>
      <c r="X1195" s="297"/>
      <c r="Y1195" s="297"/>
      <c r="Z1195" s="297"/>
      <c r="AA1195" s="297"/>
      <c r="AB1195" s="297"/>
    </row>
    <row r="1196" spans="1:28" ht="12.75">
      <c r="A1196" s="298" t="s">
        <v>9549</v>
      </c>
      <c r="B1196" s="294" t="s">
        <v>9550</v>
      </c>
      <c r="C1196" s="45" t="s">
        <v>90</v>
      </c>
      <c r="D1196" s="45" t="s">
        <v>4647</v>
      </c>
      <c r="E1196" s="299">
        <v>43280</v>
      </c>
      <c r="F1196" s="294" t="s">
        <v>4696</v>
      </c>
      <c r="G1196" s="294" t="s">
        <v>114</v>
      </c>
      <c r="H1196" s="300" t="s">
        <v>223</v>
      </c>
      <c r="I1196" s="294" t="s">
        <v>226</v>
      </c>
      <c r="J1196" s="294" t="s">
        <v>4703</v>
      </c>
      <c r="K1196" s="294" t="s">
        <v>9553</v>
      </c>
      <c r="L1196" s="295"/>
      <c r="M1196" s="294" t="s">
        <v>4652</v>
      </c>
      <c r="N1196" s="295" t="b">
        <f>IF(AND(G1196:G1198=DATOS!C$9,H1196:H1198=DATOS!B$4),ROW(G1196:G1198))</f>
        <v>0</v>
      </c>
      <c r="O1196" s="296"/>
      <c r="P1196" s="297"/>
      <c r="Q1196" s="297"/>
      <c r="R1196" s="297"/>
      <c r="S1196" s="297"/>
      <c r="T1196" s="297"/>
      <c r="U1196" s="297"/>
      <c r="V1196" s="297"/>
      <c r="W1196" s="297"/>
      <c r="X1196" s="297"/>
      <c r="Y1196" s="297"/>
      <c r="Z1196" s="297"/>
      <c r="AA1196" s="297"/>
      <c r="AB1196" s="297"/>
    </row>
    <row r="1197" spans="1:28" ht="12.75">
      <c r="A1197" s="298" t="s">
        <v>9554</v>
      </c>
      <c r="B1197" s="294" t="s">
        <v>9555</v>
      </c>
      <c r="C1197" s="45" t="s">
        <v>5325</v>
      </c>
      <c r="D1197" s="45" t="s">
        <v>4647</v>
      </c>
      <c r="E1197" s="299">
        <v>43280</v>
      </c>
      <c r="F1197" s="294" t="s">
        <v>9556</v>
      </c>
      <c r="G1197" s="294" t="s">
        <v>114</v>
      </c>
      <c r="H1197" s="300" t="s">
        <v>223</v>
      </c>
      <c r="I1197" s="294"/>
      <c r="J1197" s="294" t="s">
        <v>9558</v>
      </c>
      <c r="K1197" s="294" t="s">
        <v>9559</v>
      </c>
      <c r="L1197" s="295"/>
      <c r="M1197" s="294" t="s">
        <v>4652</v>
      </c>
      <c r="N1197" s="295" t="b">
        <f>IF(AND(G1197:G1199=DATOS!C$9,H1197:H1199=DATOS!B$4),ROW(G1197:G1199))</f>
        <v>0</v>
      </c>
      <c r="O1197" s="296"/>
      <c r="P1197" s="297"/>
      <c r="Q1197" s="297"/>
      <c r="R1197" s="297"/>
      <c r="S1197" s="297"/>
      <c r="T1197" s="297"/>
      <c r="U1197" s="297"/>
      <c r="V1197" s="297"/>
      <c r="W1197" s="297"/>
      <c r="X1197" s="297"/>
      <c r="Y1197" s="297"/>
      <c r="Z1197" s="297"/>
      <c r="AA1197" s="297"/>
      <c r="AB1197" s="297"/>
    </row>
    <row r="1198" spans="1:28" ht="12.75">
      <c r="A1198" s="382" t="s">
        <v>9560</v>
      </c>
      <c r="B1198" s="294" t="s">
        <v>8421</v>
      </c>
      <c r="C1198" s="45" t="s">
        <v>4761</v>
      </c>
      <c r="D1198" s="45" t="s">
        <v>4671</v>
      </c>
      <c r="E1198" s="299">
        <v>43280</v>
      </c>
      <c r="F1198" s="294" t="s">
        <v>9561</v>
      </c>
      <c r="G1198" s="294" t="s">
        <v>271</v>
      </c>
      <c r="H1198" s="300" t="s">
        <v>118</v>
      </c>
      <c r="I1198" s="294"/>
      <c r="J1198" s="295"/>
      <c r="K1198" s="295"/>
      <c r="L1198" s="295"/>
      <c r="M1198" s="295"/>
      <c r="N1198" s="295" t="b">
        <f>IF(AND(G1198:G1200=DATOS!C$9,H1198:H1200=DATOS!B$4),ROW(G1198:G1200))</f>
        <v>0</v>
      </c>
      <c r="O1198" s="296"/>
      <c r="P1198" s="297"/>
      <c r="Q1198" s="297"/>
      <c r="R1198" s="297"/>
      <c r="S1198" s="297"/>
      <c r="T1198" s="297"/>
      <c r="U1198" s="297"/>
      <c r="V1198" s="297"/>
      <c r="W1198" s="297"/>
      <c r="X1198" s="297"/>
      <c r="Y1198" s="297"/>
      <c r="Z1198" s="297"/>
      <c r="AA1198" s="297"/>
      <c r="AB1198" s="297"/>
    </row>
    <row r="1199" spans="1:28" ht="12.75">
      <c r="A1199" s="298" t="s">
        <v>9539</v>
      </c>
      <c r="B1199" s="294" t="s">
        <v>9562</v>
      </c>
      <c r="C1199" s="45" t="s">
        <v>4726</v>
      </c>
      <c r="D1199" s="45" t="s">
        <v>4647</v>
      </c>
      <c r="E1199" s="299">
        <v>43280</v>
      </c>
      <c r="F1199" s="294" t="s">
        <v>9563</v>
      </c>
      <c r="G1199" s="294" t="s">
        <v>114</v>
      </c>
      <c r="H1199" s="300" t="s">
        <v>118</v>
      </c>
      <c r="I1199" s="294"/>
      <c r="J1199" s="294" t="s">
        <v>9564</v>
      </c>
      <c r="K1199" s="294" t="s">
        <v>9565</v>
      </c>
      <c r="L1199" s="295"/>
      <c r="M1199" s="294" t="s">
        <v>4652</v>
      </c>
      <c r="N1199" s="295" t="b">
        <f>IF(AND(G1199:G1201=DATOS!C$9,H1199:H1201=DATOS!B$4),ROW(G1199:G1201))</f>
        <v>0</v>
      </c>
      <c r="O1199" s="296"/>
      <c r="P1199" s="297"/>
      <c r="Q1199" s="297"/>
      <c r="R1199" s="297"/>
      <c r="S1199" s="297"/>
      <c r="T1199" s="297"/>
      <c r="U1199" s="297"/>
      <c r="V1199" s="297"/>
      <c r="W1199" s="297"/>
      <c r="X1199" s="297"/>
      <c r="Y1199" s="297"/>
      <c r="Z1199" s="297"/>
      <c r="AA1199" s="297"/>
      <c r="AB1199" s="297"/>
    </row>
    <row r="1200" spans="1:28" ht="12.75">
      <c r="A1200" s="382" t="s">
        <v>9290</v>
      </c>
      <c r="B1200" s="294" t="s">
        <v>9291</v>
      </c>
      <c r="C1200" s="45" t="s">
        <v>263</v>
      </c>
      <c r="D1200" s="45" t="s">
        <v>4671</v>
      </c>
      <c r="E1200" s="299">
        <v>43280</v>
      </c>
      <c r="F1200" s="294" t="s">
        <v>3161</v>
      </c>
      <c r="G1200" s="294" t="s">
        <v>271</v>
      </c>
      <c r="H1200" s="300" t="s">
        <v>118</v>
      </c>
      <c r="I1200" s="294"/>
      <c r="J1200" s="295"/>
      <c r="K1200" s="295"/>
      <c r="L1200" s="295"/>
      <c r="M1200" s="295"/>
      <c r="N1200" s="295" t="b">
        <f>IF(AND(G1200:G1202=DATOS!C$9,H1200:H1202=DATOS!B$4),ROW(G1200:G1202))</f>
        <v>0</v>
      </c>
      <c r="O1200" s="296"/>
      <c r="P1200" s="297"/>
      <c r="Q1200" s="297"/>
      <c r="R1200" s="297"/>
      <c r="S1200" s="297"/>
      <c r="T1200" s="297"/>
      <c r="U1200" s="297"/>
      <c r="V1200" s="297"/>
      <c r="W1200" s="297"/>
      <c r="X1200" s="297"/>
      <c r="Y1200" s="297"/>
      <c r="Z1200" s="297"/>
      <c r="AA1200" s="297"/>
      <c r="AB1200" s="297"/>
    </row>
    <row r="1201" spans="1:28" ht="12.75">
      <c r="A1201" s="298" t="s">
        <v>8545</v>
      </c>
      <c r="B1201" s="294" t="s">
        <v>8546</v>
      </c>
      <c r="C1201" s="45" t="s">
        <v>4784</v>
      </c>
      <c r="D1201" s="45" t="s">
        <v>4647</v>
      </c>
      <c r="E1201" s="299">
        <v>43281</v>
      </c>
      <c r="F1201" s="294" t="s">
        <v>9039</v>
      </c>
      <c r="G1201" s="294" t="s">
        <v>362</v>
      </c>
      <c r="H1201" s="300" t="s">
        <v>223</v>
      </c>
      <c r="I1201" s="294"/>
      <c r="J1201" s="294" t="s">
        <v>9567</v>
      </c>
      <c r="K1201" s="294" t="s">
        <v>9568</v>
      </c>
      <c r="L1201" s="295"/>
      <c r="M1201" s="294" t="s">
        <v>4652</v>
      </c>
      <c r="N1201" s="295" t="b">
        <f>IF(AND(G1201:G1203=DATOS!C$9,H1201:H1203=DATOS!B$4),ROW(G1201:G1203))</f>
        <v>0</v>
      </c>
      <c r="O1201" s="296"/>
      <c r="P1201" s="297"/>
      <c r="Q1201" s="297"/>
      <c r="R1201" s="297"/>
      <c r="S1201" s="297"/>
      <c r="T1201" s="297"/>
      <c r="U1201" s="297"/>
      <c r="V1201" s="297"/>
      <c r="W1201" s="297"/>
      <c r="X1201" s="297"/>
      <c r="Y1201" s="297"/>
      <c r="Z1201" s="297"/>
      <c r="AA1201" s="297"/>
      <c r="AB1201" s="297"/>
    </row>
    <row r="1202" spans="1:28" ht="12.75">
      <c r="A1202" s="298" t="s">
        <v>9569</v>
      </c>
      <c r="B1202" s="294" t="s">
        <v>7202</v>
      </c>
      <c r="C1202" s="45" t="s">
        <v>701</v>
      </c>
      <c r="D1202" s="45" t="s">
        <v>4647</v>
      </c>
      <c r="E1202" s="299">
        <v>43281</v>
      </c>
      <c r="F1202" s="294" t="s">
        <v>5398</v>
      </c>
      <c r="G1202" s="294" t="s">
        <v>114</v>
      </c>
      <c r="H1202" s="300" t="s">
        <v>223</v>
      </c>
      <c r="I1202" s="294"/>
      <c r="J1202" s="294" t="s">
        <v>2521</v>
      </c>
      <c r="K1202" s="294" t="s">
        <v>9570</v>
      </c>
      <c r="L1202" s="295"/>
      <c r="M1202" s="294" t="s">
        <v>4652</v>
      </c>
      <c r="N1202" s="295" t="b">
        <f>IF(AND(G1202:G1204=DATOS!C$9,H1202:H1204=DATOS!B$4),ROW(G1202:G1204))</f>
        <v>0</v>
      </c>
      <c r="O1202" s="296"/>
      <c r="P1202" s="297"/>
      <c r="Q1202" s="297"/>
      <c r="R1202" s="297"/>
      <c r="S1202" s="297"/>
      <c r="T1202" s="297"/>
      <c r="U1202" s="297"/>
      <c r="V1202" s="297"/>
      <c r="W1202" s="297"/>
      <c r="X1202" s="297"/>
      <c r="Y1202" s="297"/>
      <c r="Z1202" s="297"/>
      <c r="AA1202" s="297"/>
      <c r="AB1202" s="297"/>
    </row>
    <row r="1203" spans="1:28" ht="12.75">
      <c r="A1203" s="298" t="s">
        <v>4782</v>
      </c>
      <c r="B1203" s="294" t="s">
        <v>4783</v>
      </c>
      <c r="C1203" s="45" t="s">
        <v>4784</v>
      </c>
      <c r="D1203" s="45" t="s">
        <v>4647</v>
      </c>
      <c r="E1203" s="299">
        <v>43281</v>
      </c>
      <c r="F1203" s="294" t="s">
        <v>8874</v>
      </c>
      <c r="G1203" s="294" t="s">
        <v>114</v>
      </c>
      <c r="H1203" s="300" t="s">
        <v>223</v>
      </c>
      <c r="I1203" s="294"/>
      <c r="J1203" s="294" t="s">
        <v>9572</v>
      </c>
      <c r="K1203" s="294" t="s">
        <v>9573</v>
      </c>
      <c r="L1203" s="295"/>
      <c r="M1203" s="294" t="s">
        <v>4652</v>
      </c>
      <c r="N1203" s="295" t="b">
        <f>IF(AND(G1203:G1205=DATOS!C$9,H1203:H1205=DATOS!B$4),ROW(G1203:G1205))</f>
        <v>0</v>
      </c>
      <c r="O1203" s="296"/>
      <c r="P1203" s="297"/>
      <c r="Q1203" s="297"/>
      <c r="R1203" s="297"/>
      <c r="S1203" s="297"/>
      <c r="T1203" s="297"/>
      <c r="U1203" s="297"/>
      <c r="V1203" s="297"/>
      <c r="W1203" s="297"/>
      <c r="X1203" s="297"/>
      <c r="Y1203" s="297"/>
      <c r="Z1203" s="297"/>
      <c r="AA1203" s="297"/>
      <c r="AB1203" s="297"/>
    </row>
    <row r="1204" spans="1:28" ht="12.75">
      <c r="A1204" s="298" t="s">
        <v>9575</v>
      </c>
      <c r="B1204" s="294" t="s">
        <v>9576</v>
      </c>
      <c r="C1204" s="45" t="s">
        <v>263</v>
      </c>
      <c r="D1204" s="45" t="s">
        <v>4798</v>
      </c>
      <c r="E1204" s="299">
        <v>43282</v>
      </c>
      <c r="F1204" s="294" t="s">
        <v>4808</v>
      </c>
      <c r="G1204" s="294" t="s">
        <v>222</v>
      </c>
      <c r="H1204" s="300" t="s">
        <v>223</v>
      </c>
      <c r="I1204" s="294" t="s">
        <v>226</v>
      </c>
      <c r="J1204" s="294" t="s">
        <v>4808</v>
      </c>
      <c r="K1204" s="294" t="s">
        <v>9577</v>
      </c>
      <c r="L1204" s="295"/>
      <c r="M1204" s="294" t="s">
        <v>4841</v>
      </c>
      <c r="N1204" s="295" t="b">
        <f>IF(AND(G1204:G1206=DATOS!C$9,H1204:H1206=DATOS!B$4),ROW(G1204:G1206))</f>
        <v>0</v>
      </c>
      <c r="O1204" s="296"/>
      <c r="P1204" s="297"/>
      <c r="Q1204" s="297"/>
      <c r="R1204" s="297"/>
      <c r="S1204" s="297"/>
      <c r="T1204" s="297"/>
      <c r="U1204" s="297"/>
      <c r="V1204" s="297"/>
      <c r="W1204" s="297"/>
      <c r="X1204" s="297"/>
      <c r="Y1204" s="297"/>
      <c r="Z1204" s="297"/>
      <c r="AA1204" s="297"/>
      <c r="AB1204" s="297"/>
    </row>
    <row r="1205" spans="1:28" ht="12.75">
      <c r="A1205" s="298" t="s">
        <v>5017</v>
      </c>
      <c r="B1205" s="294" t="s">
        <v>5019</v>
      </c>
      <c r="C1205" s="45" t="s">
        <v>4746</v>
      </c>
      <c r="D1205" s="45" t="s">
        <v>4798</v>
      </c>
      <c r="E1205" s="299">
        <v>43283</v>
      </c>
      <c r="F1205" s="294" t="s">
        <v>9578</v>
      </c>
      <c r="G1205" s="294" t="s">
        <v>114</v>
      </c>
      <c r="H1205" s="300" t="s">
        <v>223</v>
      </c>
      <c r="I1205" s="294" t="s">
        <v>226</v>
      </c>
      <c r="J1205" s="294" t="s">
        <v>9579</v>
      </c>
      <c r="K1205" s="294" t="s">
        <v>9580</v>
      </c>
      <c r="L1205" s="295"/>
      <c r="M1205" s="294" t="s">
        <v>4841</v>
      </c>
      <c r="N1205" s="295" t="b">
        <f>IF(AND(G1205:G1207=DATOS!C$9,H1205:H1207=DATOS!B$4),ROW(G1205:G1207))</f>
        <v>0</v>
      </c>
      <c r="O1205" s="296"/>
      <c r="P1205" s="297"/>
      <c r="Q1205" s="297"/>
      <c r="R1205" s="297"/>
      <c r="S1205" s="297"/>
      <c r="T1205" s="297"/>
      <c r="U1205" s="297"/>
      <c r="V1205" s="297"/>
      <c r="W1205" s="297"/>
      <c r="X1205" s="297"/>
      <c r="Y1205" s="297"/>
      <c r="Z1205" s="297"/>
      <c r="AA1205" s="297"/>
      <c r="AB1205" s="297"/>
    </row>
    <row r="1206" spans="1:28" ht="12.75">
      <c r="A1206" s="298" t="s">
        <v>9473</v>
      </c>
      <c r="B1206" s="294" t="s">
        <v>7854</v>
      </c>
      <c r="C1206" s="45" t="s">
        <v>701</v>
      </c>
      <c r="D1206" s="45" t="s">
        <v>4798</v>
      </c>
      <c r="E1206" s="299">
        <v>43283</v>
      </c>
      <c r="F1206" s="294" t="s">
        <v>9583</v>
      </c>
      <c r="G1206" s="294" t="s">
        <v>114</v>
      </c>
      <c r="H1206" s="300" t="s">
        <v>118</v>
      </c>
      <c r="I1206" s="294" t="s">
        <v>226</v>
      </c>
      <c r="J1206" s="295"/>
      <c r="K1206" s="295"/>
      <c r="L1206" s="295"/>
      <c r="M1206" s="295"/>
      <c r="N1206" s="295" t="b">
        <f>IF(AND(G1206:G1208=DATOS!C$9,H1206:H1208=DATOS!B$4),ROW(G1206:G1208))</f>
        <v>0</v>
      </c>
      <c r="O1206" s="296"/>
      <c r="P1206" s="297"/>
      <c r="Q1206" s="297"/>
      <c r="R1206" s="297"/>
      <c r="S1206" s="297"/>
      <c r="T1206" s="297"/>
      <c r="U1206" s="297"/>
      <c r="V1206" s="297"/>
      <c r="W1206" s="297"/>
      <c r="X1206" s="297"/>
      <c r="Y1206" s="297"/>
      <c r="Z1206" s="297"/>
      <c r="AA1206" s="297"/>
      <c r="AB1206" s="297"/>
    </row>
    <row r="1207" spans="1:28" ht="12.75">
      <c r="A1207" s="298" t="s">
        <v>5890</v>
      </c>
      <c r="B1207" s="294" t="s">
        <v>5891</v>
      </c>
      <c r="C1207" s="45" t="s">
        <v>216</v>
      </c>
      <c r="D1207" s="45" t="s">
        <v>4798</v>
      </c>
      <c r="E1207" s="299">
        <v>43283</v>
      </c>
      <c r="F1207" s="294" t="s">
        <v>9586</v>
      </c>
      <c r="G1207" s="294" t="s">
        <v>362</v>
      </c>
      <c r="H1207" s="300" t="s">
        <v>223</v>
      </c>
      <c r="I1207" s="294" t="s">
        <v>226</v>
      </c>
      <c r="J1207" s="294" t="s">
        <v>9586</v>
      </c>
      <c r="K1207" s="294" t="s">
        <v>9587</v>
      </c>
      <c r="L1207" s="295"/>
      <c r="M1207" s="294" t="s">
        <v>4841</v>
      </c>
      <c r="N1207" s="295" t="b">
        <f>IF(AND(G1207:G1209=DATOS!C$9,H1207:H1209=DATOS!B$4),ROW(G1207:G1209))</f>
        <v>0</v>
      </c>
      <c r="O1207" s="296"/>
      <c r="P1207" s="297"/>
      <c r="Q1207" s="297"/>
      <c r="R1207" s="297"/>
      <c r="S1207" s="297"/>
      <c r="T1207" s="297"/>
      <c r="U1207" s="297"/>
      <c r="V1207" s="297"/>
      <c r="W1207" s="297"/>
      <c r="X1207" s="297"/>
      <c r="Y1207" s="297"/>
      <c r="Z1207" s="297"/>
      <c r="AA1207" s="297"/>
      <c r="AB1207" s="297"/>
    </row>
    <row r="1208" spans="1:28" ht="12.75">
      <c r="A1208" s="298" t="s">
        <v>5075</v>
      </c>
      <c r="B1208" s="294" t="s">
        <v>4938</v>
      </c>
      <c r="C1208" s="45" t="s">
        <v>701</v>
      </c>
      <c r="D1208" s="45" t="s">
        <v>4798</v>
      </c>
      <c r="E1208" s="299">
        <v>43283</v>
      </c>
      <c r="F1208" s="294" t="s">
        <v>9583</v>
      </c>
      <c r="G1208" s="294" t="s">
        <v>362</v>
      </c>
      <c r="H1208" s="300" t="s">
        <v>223</v>
      </c>
      <c r="I1208" s="294" t="s">
        <v>226</v>
      </c>
      <c r="J1208" s="294" t="s">
        <v>9589</v>
      </c>
      <c r="K1208" s="294" t="s">
        <v>9590</v>
      </c>
      <c r="L1208" s="295"/>
      <c r="M1208" s="294" t="s">
        <v>4841</v>
      </c>
      <c r="N1208" s="295" t="b">
        <f>IF(AND(G1208:G1210=DATOS!C$9,H1208:H1210=DATOS!B$4),ROW(G1208:G1210))</f>
        <v>0</v>
      </c>
      <c r="O1208" s="296"/>
      <c r="P1208" s="297"/>
      <c r="Q1208" s="297"/>
      <c r="R1208" s="297"/>
      <c r="S1208" s="297"/>
      <c r="T1208" s="297"/>
      <c r="U1208" s="297"/>
      <c r="V1208" s="297"/>
      <c r="W1208" s="297"/>
      <c r="X1208" s="297"/>
      <c r="Y1208" s="297"/>
      <c r="Z1208" s="297"/>
      <c r="AA1208" s="297"/>
      <c r="AB1208" s="297"/>
    </row>
    <row r="1209" spans="1:28" ht="12.75">
      <c r="A1209" s="298" t="s">
        <v>9592</v>
      </c>
      <c r="B1209" s="294" t="s">
        <v>9545</v>
      </c>
      <c r="C1209" s="45" t="s">
        <v>263</v>
      </c>
      <c r="D1209" s="45" t="s">
        <v>4798</v>
      </c>
      <c r="E1209" s="299">
        <v>43283</v>
      </c>
      <c r="F1209" s="294" t="s">
        <v>9595</v>
      </c>
      <c r="G1209" s="294" t="s">
        <v>4846</v>
      </c>
      <c r="H1209" s="300" t="s">
        <v>118</v>
      </c>
      <c r="I1209" s="294"/>
      <c r="J1209" s="295"/>
      <c r="K1209" s="295"/>
      <c r="L1209" s="295"/>
      <c r="M1209" s="295"/>
      <c r="N1209" s="295" t="b">
        <f>IF(AND(G1209:G1211=DATOS!C$9,H1209:H1211=DATOS!B$4),ROW(G1209:G1211))</f>
        <v>0</v>
      </c>
      <c r="O1209" s="296"/>
      <c r="P1209" s="297"/>
      <c r="Q1209" s="297"/>
      <c r="R1209" s="297"/>
      <c r="S1209" s="297"/>
      <c r="T1209" s="297"/>
      <c r="U1209" s="297"/>
      <c r="V1209" s="297"/>
      <c r="W1209" s="297"/>
      <c r="X1209" s="297"/>
      <c r="Y1209" s="297"/>
      <c r="Z1209" s="297"/>
      <c r="AA1209" s="297"/>
      <c r="AB1209" s="297"/>
    </row>
    <row r="1210" spans="1:28" ht="12.75">
      <c r="A1210" s="298" t="s">
        <v>9597</v>
      </c>
      <c r="B1210" s="294" t="s">
        <v>9598</v>
      </c>
      <c r="C1210" s="45" t="s">
        <v>701</v>
      </c>
      <c r="D1210" s="45" t="s">
        <v>4798</v>
      </c>
      <c r="E1210" s="299">
        <v>43283</v>
      </c>
      <c r="F1210" s="294" t="s">
        <v>1259</v>
      </c>
      <c r="G1210" s="294" t="s">
        <v>362</v>
      </c>
      <c r="H1210" s="300" t="s">
        <v>223</v>
      </c>
      <c r="I1210" s="294" t="s">
        <v>226</v>
      </c>
      <c r="J1210" s="294" t="s">
        <v>9589</v>
      </c>
      <c r="K1210" s="294" t="s">
        <v>9601</v>
      </c>
      <c r="L1210" s="295"/>
      <c r="M1210" s="294" t="s">
        <v>4841</v>
      </c>
      <c r="N1210" s="295" t="b">
        <f>IF(AND(G1210:G1212=DATOS!C$9,H1210:H1212=DATOS!B$4),ROW(G1210:G1212))</f>
        <v>0</v>
      </c>
      <c r="O1210" s="296"/>
      <c r="P1210" s="297"/>
      <c r="Q1210" s="297"/>
      <c r="R1210" s="297"/>
      <c r="S1210" s="297"/>
      <c r="T1210" s="297"/>
      <c r="U1210" s="297"/>
      <c r="V1210" s="297"/>
      <c r="W1210" s="297"/>
      <c r="X1210" s="297"/>
      <c r="Y1210" s="297"/>
      <c r="Z1210" s="297"/>
      <c r="AA1210" s="297"/>
      <c r="AB1210" s="297"/>
    </row>
    <row r="1211" spans="1:28" ht="12.75">
      <c r="A1211" s="298" t="s">
        <v>9602</v>
      </c>
      <c r="B1211" s="294" t="s">
        <v>5131</v>
      </c>
      <c r="C1211" s="45" t="s">
        <v>701</v>
      </c>
      <c r="D1211" s="45" t="s">
        <v>4798</v>
      </c>
      <c r="E1211" s="299">
        <v>43283</v>
      </c>
      <c r="F1211" s="294" t="s">
        <v>9028</v>
      </c>
      <c r="G1211" s="294" t="s">
        <v>114</v>
      </c>
      <c r="H1211" s="300" t="s">
        <v>223</v>
      </c>
      <c r="I1211" s="294" t="s">
        <v>226</v>
      </c>
      <c r="J1211" s="294" t="s">
        <v>9028</v>
      </c>
      <c r="K1211" s="295"/>
      <c r="L1211" s="295"/>
      <c r="M1211" s="294" t="s">
        <v>4841</v>
      </c>
      <c r="N1211" s="295" t="b">
        <f>IF(AND(G1211:G1213=DATOS!C$9,H1211:H1213=DATOS!B$4),ROW(G1211:G1213))</f>
        <v>0</v>
      </c>
      <c r="O1211" s="296"/>
      <c r="P1211" s="297"/>
      <c r="Q1211" s="297"/>
      <c r="R1211" s="297"/>
      <c r="S1211" s="297"/>
      <c r="T1211" s="297"/>
      <c r="U1211" s="297"/>
      <c r="V1211" s="297"/>
      <c r="W1211" s="297"/>
      <c r="X1211" s="297"/>
      <c r="Y1211" s="297"/>
      <c r="Z1211" s="297"/>
      <c r="AA1211" s="297"/>
      <c r="AB1211" s="297"/>
    </row>
    <row r="1212" spans="1:28" ht="12.75">
      <c r="A1212" s="298" t="s">
        <v>5486</v>
      </c>
      <c r="B1212" s="294" t="s">
        <v>5487</v>
      </c>
      <c r="C1212" s="45" t="s">
        <v>624</v>
      </c>
      <c r="D1212" s="45" t="s">
        <v>4671</v>
      </c>
      <c r="E1212" s="299">
        <v>43284</v>
      </c>
      <c r="F1212" s="294" t="s">
        <v>9604</v>
      </c>
      <c r="G1212" s="294" t="s">
        <v>271</v>
      </c>
      <c r="H1212" s="300" t="s">
        <v>223</v>
      </c>
      <c r="I1212" s="294"/>
      <c r="J1212" s="295"/>
      <c r="K1212" s="295"/>
      <c r="L1212" s="295"/>
      <c r="M1212" s="295"/>
      <c r="N1212" s="295" t="b">
        <f>IF(AND(G1212:G1214=DATOS!C$9,H1212:H1214=DATOS!B$4),ROW(G1212:G1214))</f>
        <v>0</v>
      </c>
      <c r="O1212" s="296"/>
      <c r="P1212" s="297"/>
      <c r="Q1212" s="297"/>
      <c r="R1212" s="297"/>
      <c r="S1212" s="297"/>
      <c r="T1212" s="297"/>
      <c r="U1212" s="297"/>
      <c r="V1212" s="297"/>
      <c r="W1212" s="297"/>
      <c r="X1212" s="297"/>
      <c r="Y1212" s="297"/>
      <c r="Z1212" s="297"/>
      <c r="AA1212" s="297"/>
      <c r="AB1212" s="297"/>
    </row>
    <row r="1213" spans="1:28" ht="12.75">
      <c r="A1213" s="298" t="s">
        <v>6177</v>
      </c>
      <c r="B1213" s="294" t="s">
        <v>8421</v>
      </c>
      <c r="C1213" s="45" t="s">
        <v>4761</v>
      </c>
      <c r="D1213" s="45" t="s">
        <v>4671</v>
      </c>
      <c r="E1213" s="299">
        <v>43284</v>
      </c>
      <c r="F1213" s="294" t="s">
        <v>4739</v>
      </c>
      <c r="G1213" s="294" t="s">
        <v>271</v>
      </c>
      <c r="H1213" s="300" t="s">
        <v>223</v>
      </c>
      <c r="I1213" s="294"/>
      <c r="J1213" s="295"/>
      <c r="K1213" s="295"/>
      <c r="L1213" s="295"/>
      <c r="M1213" s="295"/>
      <c r="N1213" s="295" t="b">
        <f>IF(AND(G1213:G1215=DATOS!C$9,H1213:H1215=DATOS!B$4),ROW(G1213:G1215))</f>
        <v>0</v>
      </c>
      <c r="O1213" s="296"/>
      <c r="P1213" s="297"/>
      <c r="Q1213" s="297"/>
      <c r="R1213" s="297"/>
      <c r="S1213" s="297"/>
      <c r="T1213" s="297"/>
      <c r="U1213" s="297"/>
      <c r="V1213" s="297"/>
      <c r="W1213" s="297"/>
      <c r="X1213" s="297"/>
      <c r="Y1213" s="297"/>
      <c r="Z1213" s="297"/>
      <c r="AA1213" s="297"/>
      <c r="AB1213" s="297"/>
    </row>
    <row r="1214" spans="1:28" ht="12.75">
      <c r="A1214" s="298" t="s">
        <v>9607</v>
      </c>
      <c r="B1214" s="294" t="s">
        <v>5692</v>
      </c>
      <c r="C1214" s="45" t="s">
        <v>5693</v>
      </c>
      <c r="D1214" s="45" t="s">
        <v>4798</v>
      </c>
      <c r="E1214" s="299">
        <v>43284</v>
      </c>
      <c r="F1214" s="294" t="s">
        <v>7665</v>
      </c>
      <c r="G1214" s="294" t="s">
        <v>362</v>
      </c>
      <c r="H1214" s="300" t="s">
        <v>223</v>
      </c>
      <c r="I1214" s="294" t="s">
        <v>226</v>
      </c>
      <c r="J1214" s="294" t="s">
        <v>9608</v>
      </c>
      <c r="K1214" s="294" t="s">
        <v>9609</v>
      </c>
      <c r="L1214" s="295"/>
      <c r="M1214" s="294" t="s">
        <v>4841</v>
      </c>
      <c r="N1214" s="295" t="b">
        <f>IF(AND(G1214:G1216=DATOS!C$9,H1214:H1216=DATOS!B$4),ROW(G1214:G1216))</f>
        <v>0</v>
      </c>
      <c r="O1214" s="296"/>
      <c r="P1214" s="297"/>
      <c r="Q1214" s="297"/>
      <c r="R1214" s="297"/>
      <c r="S1214" s="297"/>
      <c r="T1214" s="297"/>
      <c r="U1214" s="297"/>
      <c r="V1214" s="297"/>
      <c r="W1214" s="297"/>
      <c r="X1214" s="297"/>
      <c r="Y1214" s="297"/>
      <c r="Z1214" s="297"/>
      <c r="AA1214" s="297"/>
      <c r="AB1214" s="297"/>
    </row>
    <row r="1215" spans="1:28" ht="12.75">
      <c r="A1215" s="298" t="s">
        <v>5052</v>
      </c>
      <c r="B1215" s="294" t="s">
        <v>4938</v>
      </c>
      <c r="C1215" s="45" t="s">
        <v>701</v>
      </c>
      <c r="D1215" s="45" t="s">
        <v>4671</v>
      </c>
      <c r="E1215" s="299">
        <v>43284</v>
      </c>
      <c r="F1215" s="294" t="s">
        <v>6131</v>
      </c>
      <c r="G1215" s="294" t="s">
        <v>271</v>
      </c>
      <c r="H1215" s="300" t="s">
        <v>223</v>
      </c>
      <c r="I1215" s="294"/>
      <c r="J1215" s="295"/>
      <c r="K1215" s="295"/>
      <c r="L1215" s="295"/>
      <c r="M1215" s="295"/>
      <c r="N1215" s="295" t="b">
        <f>IF(AND(G1215:G1217=DATOS!C$9,H1215:H1217=DATOS!B$4),ROW(G1215:G1217))</f>
        <v>0</v>
      </c>
      <c r="O1215" s="296"/>
      <c r="P1215" s="297"/>
      <c r="Q1215" s="297"/>
      <c r="R1215" s="297"/>
      <c r="S1215" s="297"/>
      <c r="T1215" s="297"/>
      <c r="U1215" s="297"/>
      <c r="V1215" s="297"/>
      <c r="W1215" s="297"/>
      <c r="X1215" s="297"/>
      <c r="Y1215" s="297"/>
      <c r="Z1215" s="297"/>
      <c r="AA1215" s="297"/>
      <c r="AB1215" s="297"/>
    </row>
    <row r="1216" spans="1:28" ht="12.75">
      <c r="A1216" s="298" t="s">
        <v>9610</v>
      </c>
      <c r="B1216" s="294" t="s">
        <v>9555</v>
      </c>
      <c r="C1216" s="45" t="s">
        <v>5325</v>
      </c>
      <c r="D1216" s="45" t="s">
        <v>4671</v>
      </c>
      <c r="E1216" s="299">
        <v>43284</v>
      </c>
      <c r="F1216" s="294" t="s">
        <v>4739</v>
      </c>
      <c r="G1216" s="294" t="s">
        <v>271</v>
      </c>
      <c r="H1216" s="300" t="s">
        <v>223</v>
      </c>
      <c r="I1216" s="294"/>
      <c r="J1216" s="295"/>
      <c r="K1216" s="295"/>
      <c r="L1216" s="295"/>
      <c r="M1216" s="295"/>
      <c r="N1216" s="295" t="b">
        <f>IF(AND(G1216:G1218=DATOS!C$9,H1216:H1218=DATOS!B$4),ROW(G1216:G1218))</f>
        <v>0</v>
      </c>
      <c r="O1216" s="296"/>
      <c r="P1216" s="297"/>
      <c r="Q1216" s="297"/>
      <c r="R1216" s="297"/>
      <c r="S1216" s="297"/>
      <c r="T1216" s="297"/>
      <c r="U1216" s="297"/>
      <c r="V1216" s="297"/>
      <c r="W1216" s="297"/>
      <c r="X1216" s="297"/>
      <c r="Y1216" s="297"/>
      <c r="Z1216" s="297"/>
      <c r="AA1216" s="297"/>
      <c r="AB1216" s="297"/>
    </row>
    <row r="1217" spans="1:28" ht="12.75">
      <c r="A1217" s="298" t="s">
        <v>8379</v>
      </c>
      <c r="B1217" s="294" t="s">
        <v>4929</v>
      </c>
      <c r="C1217" s="45" t="s">
        <v>624</v>
      </c>
      <c r="D1217" s="45" t="s">
        <v>4671</v>
      </c>
      <c r="E1217" s="299">
        <v>43284</v>
      </c>
      <c r="F1217" s="294" t="s">
        <v>4739</v>
      </c>
      <c r="G1217" s="294" t="s">
        <v>271</v>
      </c>
      <c r="H1217" s="300" t="s">
        <v>223</v>
      </c>
      <c r="I1217" s="294"/>
      <c r="J1217" s="295"/>
      <c r="K1217" s="295"/>
      <c r="L1217" s="295"/>
      <c r="M1217" s="295"/>
      <c r="N1217" s="295" t="b">
        <f>IF(AND(G1217:G1219=DATOS!C$9,H1217:H1219=DATOS!B$4),ROW(G1217:G1219))</f>
        <v>0</v>
      </c>
      <c r="O1217" s="296"/>
      <c r="P1217" s="297"/>
      <c r="Q1217" s="297"/>
      <c r="R1217" s="297"/>
      <c r="S1217" s="297"/>
      <c r="T1217" s="297"/>
      <c r="U1217" s="297"/>
      <c r="V1217" s="297"/>
      <c r="W1217" s="297"/>
      <c r="X1217" s="297"/>
      <c r="Y1217" s="297"/>
      <c r="Z1217" s="297"/>
      <c r="AA1217" s="297"/>
      <c r="AB1217" s="297"/>
    </row>
    <row r="1218" spans="1:28" ht="12.75">
      <c r="A1218" s="298" t="s">
        <v>9613</v>
      </c>
      <c r="B1218" s="294" t="s">
        <v>5926</v>
      </c>
      <c r="C1218" s="45" t="s">
        <v>4726</v>
      </c>
      <c r="D1218" s="45" t="s">
        <v>4671</v>
      </c>
      <c r="E1218" s="299">
        <v>43284</v>
      </c>
      <c r="F1218" s="294" t="s">
        <v>9616</v>
      </c>
      <c r="G1218" s="294" t="s">
        <v>222</v>
      </c>
      <c r="H1218" s="300" t="s">
        <v>223</v>
      </c>
      <c r="I1218" s="294"/>
      <c r="J1218" s="295"/>
      <c r="K1218" s="295"/>
      <c r="L1218" s="295"/>
      <c r="M1218" s="295"/>
      <c r="N1218" s="295" t="b">
        <f>IF(AND(G1218:G1220=DATOS!C$9,H1218:H1220=DATOS!B$4),ROW(G1218:G1220))</f>
        <v>0</v>
      </c>
      <c r="O1218" s="296"/>
      <c r="P1218" s="297"/>
      <c r="Q1218" s="297"/>
      <c r="R1218" s="297"/>
      <c r="S1218" s="297"/>
      <c r="T1218" s="297"/>
      <c r="U1218" s="297"/>
      <c r="V1218" s="297"/>
      <c r="W1218" s="297"/>
      <c r="X1218" s="297"/>
      <c r="Y1218" s="297"/>
      <c r="Z1218" s="297"/>
      <c r="AA1218" s="297"/>
      <c r="AB1218" s="297"/>
    </row>
    <row r="1219" spans="1:28" ht="12.75">
      <c r="A1219" s="298" t="s">
        <v>4907</v>
      </c>
      <c r="B1219" s="294" t="s">
        <v>4729</v>
      </c>
      <c r="C1219" s="45" t="s">
        <v>624</v>
      </c>
      <c r="D1219" s="45" t="s">
        <v>4647</v>
      </c>
      <c r="E1219" s="299">
        <v>43285</v>
      </c>
      <c r="F1219" s="294" t="s">
        <v>9335</v>
      </c>
      <c r="G1219" s="294" t="s">
        <v>271</v>
      </c>
      <c r="H1219" s="300" t="s">
        <v>223</v>
      </c>
      <c r="I1219" s="294"/>
      <c r="J1219" s="294" t="s">
        <v>9619</v>
      </c>
      <c r="K1219" s="294" t="s">
        <v>9621</v>
      </c>
      <c r="L1219" s="295"/>
      <c r="M1219" s="294" t="s">
        <v>4652</v>
      </c>
      <c r="N1219" s="295" t="b">
        <f>IF(AND(G1219:G1221=DATOS!C$9,H1219:H1221=DATOS!B$4),ROW(G1219:G1221))</f>
        <v>0</v>
      </c>
      <c r="O1219" s="296"/>
      <c r="P1219" s="297"/>
      <c r="Q1219" s="297"/>
      <c r="R1219" s="297"/>
      <c r="S1219" s="297"/>
      <c r="T1219" s="297"/>
      <c r="U1219" s="297"/>
      <c r="V1219" s="297"/>
      <c r="W1219" s="297"/>
      <c r="X1219" s="297"/>
      <c r="Y1219" s="297"/>
      <c r="Z1219" s="297"/>
      <c r="AA1219" s="297"/>
      <c r="AB1219" s="297"/>
    </row>
    <row r="1220" spans="1:28" ht="12.75">
      <c r="A1220" s="298" t="s">
        <v>5052</v>
      </c>
      <c r="B1220" s="294" t="s">
        <v>4938</v>
      </c>
      <c r="C1220" s="45" t="s">
        <v>701</v>
      </c>
      <c r="D1220" s="45" t="s">
        <v>4671</v>
      </c>
      <c r="E1220" s="299">
        <v>43285</v>
      </c>
      <c r="F1220" s="294" t="s">
        <v>4696</v>
      </c>
      <c r="G1220" s="294" t="s">
        <v>114</v>
      </c>
      <c r="H1220" s="300" t="s">
        <v>223</v>
      </c>
      <c r="I1220" s="294"/>
      <c r="J1220" s="295"/>
      <c r="K1220" s="295"/>
      <c r="L1220" s="295"/>
      <c r="M1220" s="295"/>
      <c r="N1220" s="295" t="b">
        <f>IF(AND(G1220:G1222=DATOS!C$9,H1220:H1222=DATOS!B$4),ROW(G1220:G1222))</f>
        <v>0</v>
      </c>
      <c r="O1220" s="296"/>
      <c r="P1220" s="297"/>
      <c r="Q1220" s="297"/>
      <c r="R1220" s="297"/>
      <c r="S1220" s="297"/>
      <c r="T1220" s="297"/>
      <c r="U1220" s="297"/>
      <c r="V1220" s="297"/>
      <c r="W1220" s="297"/>
      <c r="X1220" s="297"/>
      <c r="Y1220" s="297"/>
      <c r="Z1220" s="297"/>
      <c r="AA1220" s="297"/>
      <c r="AB1220" s="297"/>
    </row>
    <row r="1221" spans="1:28" ht="12.75">
      <c r="A1221" s="298" t="s">
        <v>9613</v>
      </c>
      <c r="B1221" s="294" t="s">
        <v>5926</v>
      </c>
      <c r="C1221" s="45" t="s">
        <v>4726</v>
      </c>
      <c r="D1221" s="45" t="s">
        <v>4798</v>
      </c>
      <c r="E1221" s="299">
        <v>43285</v>
      </c>
      <c r="F1221" s="294" t="s">
        <v>4868</v>
      </c>
      <c r="G1221" s="294" t="s">
        <v>114</v>
      </c>
      <c r="H1221" s="300" t="s">
        <v>223</v>
      </c>
      <c r="I1221" s="294" t="s">
        <v>226</v>
      </c>
      <c r="J1221" s="294" t="s">
        <v>9624</v>
      </c>
      <c r="K1221" s="294" t="s">
        <v>9625</v>
      </c>
      <c r="L1221" s="295"/>
      <c r="M1221" s="294" t="s">
        <v>4841</v>
      </c>
      <c r="N1221" s="295" t="b">
        <f>IF(AND(G1221:G1223=DATOS!C$9,H1221:H1223=DATOS!B$4),ROW(G1221:G1223))</f>
        <v>0</v>
      </c>
      <c r="O1221" s="296"/>
      <c r="P1221" s="297"/>
      <c r="Q1221" s="297"/>
      <c r="R1221" s="297"/>
      <c r="S1221" s="297"/>
      <c r="T1221" s="297"/>
      <c r="U1221" s="297"/>
      <c r="V1221" s="297"/>
      <c r="W1221" s="297"/>
      <c r="X1221" s="297"/>
      <c r="Y1221" s="297"/>
      <c r="Z1221" s="297"/>
      <c r="AA1221" s="297"/>
      <c r="AB1221" s="297"/>
    </row>
    <row r="1222" spans="1:28" ht="12.75">
      <c r="A1222" s="298" t="s">
        <v>4685</v>
      </c>
      <c r="B1222" s="294" t="s">
        <v>4686</v>
      </c>
      <c r="C1222" s="45" t="s">
        <v>701</v>
      </c>
      <c r="D1222" s="45" t="s">
        <v>4671</v>
      </c>
      <c r="E1222" s="299">
        <v>43285</v>
      </c>
      <c r="F1222" s="294" t="s">
        <v>9626</v>
      </c>
      <c r="G1222" s="294" t="s">
        <v>114</v>
      </c>
      <c r="H1222" s="300" t="s">
        <v>223</v>
      </c>
      <c r="I1222" s="294"/>
      <c r="J1222" s="295"/>
      <c r="K1222" s="295"/>
      <c r="L1222" s="295"/>
      <c r="M1222" s="295"/>
      <c r="N1222" s="295" t="b">
        <f>IF(AND(G1222:G1224=DATOS!C$9,H1222:H1224=DATOS!B$4),ROW(G1222:G1224))</f>
        <v>0</v>
      </c>
      <c r="O1222" s="296"/>
      <c r="P1222" s="297"/>
      <c r="Q1222" s="297"/>
      <c r="R1222" s="297"/>
      <c r="S1222" s="297"/>
      <c r="T1222" s="297"/>
      <c r="U1222" s="297"/>
      <c r="V1222" s="297"/>
      <c r="W1222" s="297"/>
      <c r="X1222" s="297"/>
      <c r="Y1222" s="297"/>
      <c r="Z1222" s="297"/>
      <c r="AA1222" s="297"/>
      <c r="AB1222" s="297"/>
    </row>
    <row r="1223" spans="1:28" ht="12.75">
      <c r="A1223" s="298" t="s">
        <v>9627</v>
      </c>
      <c r="B1223" s="294" t="s">
        <v>7711</v>
      </c>
      <c r="C1223" s="45" t="s">
        <v>4726</v>
      </c>
      <c r="D1223" s="45" t="s">
        <v>4671</v>
      </c>
      <c r="E1223" s="299">
        <v>43285</v>
      </c>
      <c r="F1223" s="294" t="s">
        <v>9626</v>
      </c>
      <c r="G1223" s="294" t="s">
        <v>114</v>
      </c>
      <c r="H1223" s="300" t="s">
        <v>223</v>
      </c>
      <c r="I1223" s="294"/>
      <c r="J1223" s="295"/>
      <c r="K1223" s="295"/>
      <c r="L1223" s="295"/>
      <c r="M1223" s="295"/>
      <c r="N1223" s="295" t="b">
        <f>IF(AND(G1223:G1225=DATOS!C$9,H1223:H1225=DATOS!B$4),ROW(G1223:G1225))</f>
        <v>0</v>
      </c>
      <c r="O1223" s="296"/>
      <c r="P1223" s="297"/>
      <c r="Q1223" s="297"/>
      <c r="R1223" s="297"/>
      <c r="S1223" s="297"/>
      <c r="T1223" s="297"/>
      <c r="U1223" s="297"/>
      <c r="V1223" s="297"/>
      <c r="W1223" s="297"/>
      <c r="X1223" s="297"/>
      <c r="Y1223" s="297"/>
      <c r="Z1223" s="297"/>
      <c r="AA1223" s="297"/>
      <c r="AB1223" s="297"/>
    </row>
    <row r="1224" spans="1:28" ht="12.75">
      <c r="A1224" s="298" t="s">
        <v>4907</v>
      </c>
      <c r="B1224" s="294" t="s">
        <v>4729</v>
      </c>
      <c r="C1224" s="45" t="s">
        <v>624</v>
      </c>
      <c r="D1224" s="45" t="s">
        <v>4798</v>
      </c>
      <c r="E1224" s="299">
        <v>43286</v>
      </c>
      <c r="F1224" s="294" t="s">
        <v>4739</v>
      </c>
      <c r="G1224" s="294" t="s">
        <v>271</v>
      </c>
      <c r="H1224" s="300" t="s">
        <v>223</v>
      </c>
      <c r="I1224" s="294" t="s">
        <v>226</v>
      </c>
      <c r="J1224" s="294" t="s">
        <v>9628</v>
      </c>
      <c r="K1224" s="294" t="s">
        <v>9629</v>
      </c>
      <c r="L1224" s="295"/>
      <c r="M1224" s="294" t="s">
        <v>4841</v>
      </c>
      <c r="N1224" s="295" t="b">
        <f>IF(AND(G1224:G1226=DATOS!C$9,H1224:H1226=DATOS!B$4),ROW(G1224:G1226))</f>
        <v>0</v>
      </c>
      <c r="O1224" s="296"/>
      <c r="P1224" s="297"/>
      <c r="Q1224" s="297"/>
      <c r="R1224" s="297"/>
      <c r="S1224" s="297"/>
      <c r="T1224" s="297"/>
      <c r="U1224" s="297"/>
      <c r="V1224" s="297"/>
      <c r="W1224" s="297"/>
      <c r="X1224" s="297"/>
      <c r="Y1224" s="297"/>
      <c r="Z1224" s="297"/>
      <c r="AA1224" s="297"/>
      <c r="AB1224" s="297"/>
    </row>
    <row r="1225" spans="1:28" ht="12.75">
      <c r="A1225" s="298" t="s">
        <v>4878</v>
      </c>
      <c r="B1225" s="294" t="s">
        <v>4879</v>
      </c>
      <c r="C1225" s="45" t="s">
        <v>624</v>
      </c>
      <c r="D1225" s="45" t="s">
        <v>4798</v>
      </c>
      <c r="E1225" s="299">
        <v>43286</v>
      </c>
      <c r="F1225" s="294" t="s">
        <v>9630</v>
      </c>
      <c r="G1225" s="294" t="s">
        <v>114</v>
      </c>
      <c r="H1225" s="300" t="s">
        <v>223</v>
      </c>
      <c r="I1225" s="294" t="s">
        <v>226</v>
      </c>
      <c r="J1225" s="294" t="s">
        <v>9631</v>
      </c>
      <c r="K1225" s="294" t="s">
        <v>9632</v>
      </c>
      <c r="L1225" s="295"/>
      <c r="M1225" s="294" t="s">
        <v>4841</v>
      </c>
      <c r="N1225" s="295" t="b">
        <f>IF(AND(G1225:G1227=DATOS!C$9,H1225:H1227=DATOS!B$4),ROW(G1225:G1227))</f>
        <v>0</v>
      </c>
      <c r="O1225" s="296"/>
      <c r="P1225" s="297"/>
      <c r="Q1225" s="297"/>
      <c r="R1225" s="297"/>
      <c r="S1225" s="297"/>
      <c r="T1225" s="297"/>
      <c r="U1225" s="297"/>
      <c r="V1225" s="297"/>
      <c r="W1225" s="297"/>
      <c r="X1225" s="297"/>
      <c r="Y1225" s="297"/>
      <c r="Z1225" s="297"/>
      <c r="AA1225" s="297"/>
      <c r="AB1225" s="297"/>
    </row>
    <row r="1226" spans="1:28" ht="12.75">
      <c r="A1226" s="298" t="s">
        <v>9633</v>
      </c>
      <c r="B1226" s="294" t="s">
        <v>5105</v>
      </c>
      <c r="C1226" s="45" t="s">
        <v>624</v>
      </c>
      <c r="D1226" s="45" t="s">
        <v>4798</v>
      </c>
      <c r="E1226" s="299">
        <v>43286</v>
      </c>
      <c r="F1226" s="294" t="s">
        <v>9634</v>
      </c>
      <c r="G1226" s="294" t="s">
        <v>271</v>
      </c>
      <c r="H1226" s="300" t="s">
        <v>223</v>
      </c>
      <c r="I1226" s="294" t="s">
        <v>226</v>
      </c>
      <c r="J1226" s="294" t="s">
        <v>9634</v>
      </c>
      <c r="K1226" s="294" t="s">
        <v>9162</v>
      </c>
      <c r="L1226" s="295"/>
      <c r="M1226" s="294" t="s">
        <v>4841</v>
      </c>
      <c r="N1226" s="295" t="b">
        <f>IF(AND(G1226:G1228=DATOS!C$9,H1226:H1228=DATOS!B$4),ROW(G1226:G1228))</f>
        <v>0</v>
      </c>
      <c r="O1226" s="296"/>
      <c r="P1226" s="297"/>
      <c r="Q1226" s="297"/>
      <c r="R1226" s="297"/>
      <c r="S1226" s="297"/>
      <c r="T1226" s="297"/>
      <c r="U1226" s="297"/>
      <c r="V1226" s="297"/>
      <c r="W1226" s="297"/>
      <c r="X1226" s="297"/>
      <c r="Y1226" s="297"/>
      <c r="Z1226" s="297"/>
      <c r="AA1226" s="297"/>
      <c r="AB1226" s="297"/>
    </row>
    <row r="1227" spans="1:28" ht="12.75">
      <c r="A1227" s="298" t="s">
        <v>4975</v>
      </c>
      <c r="B1227" s="294" t="s">
        <v>4976</v>
      </c>
      <c r="C1227" s="45" t="s">
        <v>216</v>
      </c>
      <c r="D1227" s="45" t="s">
        <v>4671</v>
      </c>
      <c r="E1227" s="299">
        <v>43286</v>
      </c>
      <c r="F1227" s="294" t="s">
        <v>9636</v>
      </c>
      <c r="G1227" s="294" t="s">
        <v>271</v>
      </c>
      <c r="H1227" s="300" t="s">
        <v>223</v>
      </c>
      <c r="I1227" s="294"/>
      <c r="J1227" s="295"/>
      <c r="K1227" s="295"/>
      <c r="L1227" s="295"/>
      <c r="M1227" s="295"/>
      <c r="N1227" s="295" t="b">
        <f>IF(AND(G1227:G1229=DATOS!C$9,H1227:H1229=DATOS!B$4),ROW(G1227:G1229))</f>
        <v>0</v>
      </c>
      <c r="O1227" s="296"/>
      <c r="P1227" s="297"/>
      <c r="Q1227" s="297"/>
      <c r="R1227" s="297"/>
      <c r="S1227" s="297"/>
      <c r="T1227" s="297"/>
      <c r="U1227" s="297"/>
      <c r="V1227" s="297"/>
      <c r="W1227" s="297"/>
      <c r="X1227" s="297"/>
      <c r="Y1227" s="297"/>
      <c r="Z1227" s="297"/>
      <c r="AA1227" s="297"/>
      <c r="AB1227" s="297"/>
    </row>
    <row r="1228" spans="1:28" ht="12.75">
      <c r="A1228" s="298" t="s">
        <v>9638</v>
      </c>
      <c r="B1228" s="294" t="s">
        <v>9639</v>
      </c>
      <c r="C1228" s="45" t="s">
        <v>216</v>
      </c>
      <c r="D1228" s="45" t="s">
        <v>4671</v>
      </c>
      <c r="E1228" s="299">
        <v>43286</v>
      </c>
      <c r="F1228" s="294" t="s">
        <v>9640</v>
      </c>
      <c r="G1228" s="294" t="s">
        <v>114</v>
      </c>
      <c r="H1228" s="300" t="s">
        <v>223</v>
      </c>
      <c r="I1228" s="294"/>
      <c r="J1228" s="295"/>
      <c r="K1228" s="295"/>
      <c r="L1228" s="295"/>
      <c r="M1228" s="295"/>
      <c r="N1228" s="295" t="b">
        <f>IF(AND(G1228:G1230=DATOS!C$9,H1228:H1230=DATOS!B$4),ROW(G1228:G1230))</f>
        <v>0</v>
      </c>
      <c r="O1228" s="296"/>
      <c r="P1228" s="297"/>
      <c r="Q1228" s="297"/>
      <c r="R1228" s="297"/>
      <c r="S1228" s="297"/>
      <c r="T1228" s="297"/>
      <c r="U1228" s="297"/>
      <c r="V1228" s="297"/>
      <c r="W1228" s="297"/>
      <c r="X1228" s="297"/>
      <c r="Y1228" s="297"/>
      <c r="Z1228" s="297"/>
      <c r="AA1228" s="297"/>
      <c r="AB1228" s="297"/>
    </row>
    <row r="1229" spans="1:28" ht="12.75">
      <c r="A1229" s="298" t="s">
        <v>9641</v>
      </c>
      <c r="B1229" s="294" t="s">
        <v>5080</v>
      </c>
      <c r="C1229" s="45" t="s">
        <v>90</v>
      </c>
      <c r="D1229" s="45" t="s">
        <v>4671</v>
      </c>
      <c r="E1229" s="299">
        <v>43286</v>
      </c>
      <c r="F1229" s="294" t="s">
        <v>9642</v>
      </c>
      <c r="G1229" s="294" t="s">
        <v>114</v>
      </c>
      <c r="H1229" s="300" t="s">
        <v>223</v>
      </c>
      <c r="I1229" s="294"/>
      <c r="J1229" s="294" t="s">
        <v>9643</v>
      </c>
      <c r="K1229" s="295"/>
      <c r="L1229" s="295"/>
      <c r="M1229" s="295"/>
      <c r="N1229" s="295" t="b">
        <f>IF(AND(G1229:G1231=DATOS!C$9,H1229:H1231=DATOS!B$4),ROW(G1229:G1231))</f>
        <v>0</v>
      </c>
      <c r="O1229" s="296"/>
      <c r="P1229" s="297"/>
      <c r="Q1229" s="297"/>
      <c r="R1229" s="297"/>
      <c r="S1229" s="297"/>
      <c r="T1229" s="297"/>
      <c r="U1229" s="297"/>
      <c r="V1229" s="297"/>
      <c r="W1229" s="297"/>
      <c r="X1229" s="297"/>
      <c r="Y1229" s="297"/>
      <c r="Z1229" s="297"/>
      <c r="AA1229" s="297"/>
      <c r="AB1229" s="297"/>
    </row>
    <row r="1230" spans="1:28" ht="12.75">
      <c r="A1230" s="298" t="s">
        <v>9152</v>
      </c>
      <c r="B1230" s="294" t="s">
        <v>5459</v>
      </c>
      <c r="C1230" s="45" t="s">
        <v>624</v>
      </c>
      <c r="D1230" s="45" t="s">
        <v>4671</v>
      </c>
      <c r="E1230" s="299">
        <v>43286</v>
      </c>
      <c r="F1230" s="294" t="s">
        <v>9642</v>
      </c>
      <c r="G1230" s="294" t="s">
        <v>114</v>
      </c>
      <c r="H1230" s="300" t="s">
        <v>223</v>
      </c>
      <c r="I1230" s="294"/>
      <c r="J1230" s="294" t="s">
        <v>9643</v>
      </c>
      <c r="K1230" s="295"/>
      <c r="L1230" s="295"/>
      <c r="M1230" s="295"/>
      <c r="N1230" s="295" t="b">
        <f>IF(AND(G1230:G1232=DATOS!C$9,H1230:H1232=DATOS!B$4),ROW(G1230:G1232))</f>
        <v>0</v>
      </c>
      <c r="O1230" s="296"/>
      <c r="P1230" s="297"/>
      <c r="Q1230" s="297"/>
      <c r="R1230" s="297"/>
      <c r="S1230" s="297"/>
      <c r="T1230" s="297"/>
      <c r="U1230" s="297"/>
      <c r="V1230" s="297"/>
      <c r="W1230" s="297"/>
      <c r="X1230" s="297"/>
      <c r="Y1230" s="297"/>
      <c r="Z1230" s="297"/>
      <c r="AA1230" s="297"/>
      <c r="AB1230" s="297"/>
    </row>
    <row r="1231" spans="1:28" ht="12.75">
      <c r="A1231" s="298" t="s">
        <v>9473</v>
      </c>
      <c r="B1231" s="294" t="s">
        <v>7854</v>
      </c>
      <c r="C1231" s="45" t="s">
        <v>701</v>
      </c>
      <c r="D1231" s="45" t="s">
        <v>4671</v>
      </c>
      <c r="E1231" s="299">
        <v>43286</v>
      </c>
      <c r="F1231" s="294" t="s">
        <v>9645</v>
      </c>
      <c r="G1231" s="294" t="s">
        <v>114</v>
      </c>
      <c r="H1231" s="300" t="s">
        <v>223</v>
      </c>
      <c r="I1231" s="294"/>
      <c r="J1231" s="295"/>
      <c r="K1231" s="295"/>
      <c r="L1231" s="295"/>
      <c r="M1231" s="295"/>
      <c r="N1231" s="295" t="b">
        <f>IF(AND(G1231:G1233=DATOS!C$9,H1231:H1233=DATOS!B$4),ROW(G1231:G1233))</f>
        <v>0</v>
      </c>
      <c r="O1231" s="296"/>
      <c r="P1231" s="297"/>
      <c r="Q1231" s="297"/>
      <c r="R1231" s="297"/>
      <c r="S1231" s="297"/>
      <c r="T1231" s="297"/>
      <c r="U1231" s="297"/>
      <c r="V1231" s="297"/>
      <c r="W1231" s="297"/>
      <c r="X1231" s="297"/>
      <c r="Y1231" s="297"/>
      <c r="Z1231" s="297"/>
      <c r="AA1231" s="297"/>
      <c r="AB1231" s="297"/>
    </row>
    <row r="1232" spans="1:28" ht="12.75">
      <c r="A1232" s="298" t="s">
        <v>4975</v>
      </c>
      <c r="B1232" s="294" t="s">
        <v>4976</v>
      </c>
      <c r="C1232" s="45" t="s">
        <v>216</v>
      </c>
      <c r="D1232" s="45" t="s">
        <v>4798</v>
      </c>
      <c r="E1232" s="299">
        <v>43287</v>
      </c>
      <c r="F1232" s="294" t="s">
        <v>9646</v>
      </c>
      <c r="G1232" s="294" t="s">
        <v>114</v>
      </c>
      <c r="H1232" s="300" t="s">
        <v>223</v>
      </c>
      <c r="I1232" s="294" t="s">
        <v>226</v>
      </c>
      <c r="J1232" s="294" t="s">
        <v>9636</v>
      </c>
      <c r="K1232" s="294" t="s">
        <v>9647</v>
      </c>
      <c r="L1232" s="295"/>
      <c r="M1232" s="294" t="s">
        <v>4841</v>
      </c>
      <c r="N1232" s="295" t="b">
        <f>IF(AND(G1232:G1234=DATOS!C$9,H1232:H1234=DATOS!B$4),ROW(G1232:G1234))</f>
        <v>0</v>
      </c>
      <c r="O1232" s="296"/>
      <c r="P1232" s="297"/>
      <c r="Q1232" s="297"/>
      <c r="R1232" s="297"/>
      <c r="S1232" s="297"/>
      <c r="T1232" s="297"/>
      <c r="U1232" s="297"/>
      <c r="V1232" s="297"/>
      <c r="W1232" s="297"/>
      <c r="X1232" s="297"/>
      <c r="Y1232" s="297"/>
      <c r="Z1232" s="297"/>
      <c r="AA1232" s="297"/>
      <c r="AB1232" s="297"/>
    </row>
    <row r="1233" spans="1:28" ht="12.75">
      <c r="A1233" s="298" t="s">
        <v>9549</v>
      </c>
      <c r="B1233" s="294" t="s">
        <v>9550</v>
      </c>
      <c r="C1233" s="45" t="s">
        <v>90</v>
      </c>
      <c r="D1233" s="45" t="s">
        <v>4647</v>
      </c>
      <c r="E1233" s="299">
        <v>43287</v>
      </c>
      <c r="F1233" s="294" t="s">
        <v>9649</v>
      </c>
      <c r="G1233" s="294" t="s">
        <v>114</v>
      </c>
      <c r="H1233" s="300" t="s">
        <v>223</v>
      </c>
      <c r="I1233" s="294"/>
      <c r="J1233" s="294" t="s">
        <v>9650</v>
      </c>
      <c r="K1233" s="294" t="s">
        <v>9651</v>
      </c>
      <c r="L1233" s="295"/>
      <c r="M1233" s="294" t="s">
        <v>4652</v>
      </c>
      <c r="N1233" s="295" t="b">
        <f>IF(AND(G1233:G1235=DATOS!C$9,H1233:H1235=DATOS!B$4),ROW(G1233:G1235))</f>
        <v>0</v>
      </c>
      <c r="O1233" s="296"/>
      <c r="P1233" s="297"/>
      <c r="Q1233" s="297"/>
      <c r="R1233" s="297"/>
      <c r="S1233" s="297"/>
      <c r="T1233" s="297"/>
      <c r="U1233" s="297"/>
      <c r="V1233" s="297"/>
      <c r="W1233" s="297"/>
      <c r="X1233" s="297"/>
      <c r="Y1233" s="297"/>
      <c r="Z1233" s="297"/>
      <c r="AA1233" s="297"/>
      <c r="AB1233" s="297"/>
    </row>
    <row r="1234" spans="1:28" ht="12.75">
      <c r="A1234" s="298" t="s">
        <v>9653</v>
      </c>
      <c r="B1234" s="294" t="s">
        <v>7182</v>
      </c>
      <c r="C1234" s="45" t="s">
        <v>414</v>
      </c>
      <c r="D1234" s="45" t="s">
        <v>4647</v>
      </c>
      <c r="E1234" s="299">
        <v>43287</v>
      </c>
      <c r="F1234" s="294" t="s">
        <v>5556</v>
      </c>
      <c r="G1234" s="294" t="s">
        <v>114</v>
      </c>
      <c r="H1234" s="300" t="s">
        <v>223</v>
      </c>
      <c r="I1234" s="294"/>
      <c r="J1234" s="294" t="s">
        <v>9656</v>
      </c>
      <c r="K1234" s="294" t="s">
        <v>9657</v>
      </c>
      <c r="L1234" s="295"/>
      <c r="M1234" s="294" t="s">
        <v>4652</v>
      </c>
      <c r="N1234" s="295" t="b">
        <f>IF(AND(G1234:G1236=DATOS!C$9,H1234:H1236=DATOS!B$4),ROW(G1234:G1236))</f>
        <v>0</v>
      </c>
      <c r="O1234" s="296"/>
      <c r="P1234" s="297"/>
      <c r="Q1234" s="297"/>
      <c r="R1234" s="297"/>
      <c r="S1234" s="297"/>
      <c r="T1234" s="297"/>
      <c r="U1234" s="297"/>
      <c r="V1234" s="297"/>
      <c r="W1234" s="297"/>
      <c r="X1234" s="297"/>
      <c r="Y1234" s="297"/>
      <c r="Z1234" s="297"/>
      <c r="AA1234" s="297"/>
      <c r="AB1234" s="297"/>
    </row>
    <row r="1235" spans="1:28" ht="12.75">
      <c r="A1235" s="298" t="s">
        <v>7377</v>
      </c>
      <c r="B1235" s="294" t="s">
        <v>9658</v>
      </c>
      <c r="C1235" s="45" t="s">
        <v>380</v>
      </c>
      <c r="D1235" s="45" t="s">
        <v>4647</v>
      </c>
      <c r="E1235" s="299">
        <v>43287</v>
      </c>
      <c r="F1235" s="294" t="s">
        <v>9659</v>
      </c>
      <c r="G1235" s="294" t="s">
        <v>222</v>
      </c>
      <c r="H1235" s="300" t="s">
        <v>118</v>
      </c>
      <c r="I1235" s="294"/>
      <c r="J1235" s="294" t="s">
        <v>9662</v>
      </c>
      <c r="K1235" s="294" t="s">
        <v>9663</v>
      </c>
      <c r="L1235" s="295"/>
      <c r="M1235" s="295"/>
      <c r="N1235" s="295" t="b">
        <f>IF(AND(G1235:G1237=DATOS!C$9,H1235:H1237=DATOS!B$4),ROW(G1235:G1237))</f>
        <v>0</v>
      </c>
      <c r="O1235" s="296"/>
      <c r="P1235" s="297"/>
      <c r="Q1235" s="297"/>
      <c r="R1235" s="297"/>
      <c r="S1235" s="297"/>
      <c r="T1235" s="297"/>
      <c r="U1235" s="297"/>
      <c r="V1235" s="297"/>
      <c r="W1235" s="297"/>
      <c r="X1235" s="297"/>
      <c r="Y1235" s="297"/>
      <c r="Z1235" s="297"/>
      <c r="AA1235" s="297"/>
      <c r="AB1235" s="297"/>
    </row>
    <row r="1236" spans="1:28" ht="12.75">
      <c r="A1236" s="298" t="s">
        <v>9666</v>
      </c>
      <c r="B1236" s="294" t="s">
        <v>9667</v>
      </c>
      <c r="C1236" s="45" t="s">
        <v>4716</v>
      </c>
      <c r="D1236" s="45" t="s">
        <v>4647</v>
      </c>
      <c r="E1236" s="299">
        <v>43287</v>
      </c>
      <c r="F1236" s="294" t="s">
        <v>5556</v>
      </c>
      <c r="G1236" s="294" t="s">
        <v>114</v>
      </c>
      <c r="H1236" s="300" t="s">
        <v>223</v>
      </c>
      <c r="I1236" s="294"/>
      <c r="J1236" s="294" t="s">
        <v>9656</v>
      </c>
      <c r="K1236" s="294" t="s">
        <v>9656</v>
      </c>
      <c r="L1236" s="295"/>
      <c r="M1236" s="294" t="s">
        <v>4652</v>
      </c>
      <c r="N1236" s="295" t="b">
        <f>IF(AND(G1236:G1238=DATOS!C$9,H1236:H1238=DATOS!B$4),ROW(G1236:G1238))</f>
        <v>0</v>
      </c>
      <c r="O1236" s="296"/>
      <c r="P1236" s="297"/>
      <c r="Q1236" s="297"/>
      <c r="R1236" s="297"/>
      <c r="S1236" s="297"/>
      <c r="T1236" s="297"/>
      <c r="U1236" s="297"/>
      <c r="V1236" s="297"/>
      <c r="W1236" s="297"/>
      <c r="X1236" s="297"/>
      <c r="Y1236" s="297"/>
      <c r="Z1236" s="297"/>
      <c r="AA1236" s="297"/>
      <c r="AB1236" s="297"/>
    </row>
    <row r="1237" spans="1:28" ht="12.75">
      <c r="A1237" s="298" t="s">
        <v>9670</v>
      </c>
      <c r="B1237" s="294" t="s">
        <v>8591</v>
      </c>
      <c r="C1237" s="45" t="s">
        <v>5631</v>
      </c>
      <c r="D1237" s="45" t="s">
        <v>4671</v>
      </c>
      <c r="E1237" s="299">
        <v>43287</v>
      </c>
      <c r="F1237" s="294" t="s">
        <v>9671</v>
      </c>
      <c r="G1237" s="294" t="s">
        <v>114</v>
      </c>
      <c r="H1237" s="300" t="s">
        <v>223</v>
      </c>
      <c r="I1237" s="294"/>
      <c r="J1237" s="295"/>
      <c r="K1237" s="295"/>
      <c r="L1237" s="295"/>
      <c r="M1237" s="295"/>
      <c r="N1237" s="295" t="b">
        <f>IF(AND(G1237:G1239=DATOS!C$9,H1237:H1239=DATOS!B$4),ROW(G1237:G1239))</f>
        <v>0</v>
      </c>
      <c r="O1237" s="296"/>
      <c r="P1237" s="297"/>
      <c r="Q1237" s="297"/>
      <c r="R1237" s="297"/>
      <c r="S1237" s="297"/>
      <c r="T1237" s="297"/>
      <c r="U1237" s="297"/>
      <c r="V1237" s="297"/>
      <c r="W1237" s="297"/>
      <c r="X1237" s="297"/>
      <c r="Y1237" s="297"/>
      <c r="Z1237" s="297"/>
      <c r="AA1237" s="297"/>
      <c r="AB1237" s="297"/>
    </row>
    <row r="1238" spans="1:28" ht="12.75">
      <c r="A1238" s="298" t="s">
        <v>6783</v>
      </c>
      <c r="B1238" s="294" t="s">
        <v>6784</v>
      </c>
      <c r="C1238" s="45" t="s">
        <v>4655</v>
      </c>
      <c r="D1238" s="45" t="s">
        <v>4647</v>
      </c>
      <c r="E1238" s="299">
        <v>43288</v>
      </c>
      <c r="F1238" s="294" t="s">
        <v>9672</v>
      </c>
      <c r="G1238" s="294" t="s">
        <v>114</v>
      </c>
      <c r="H1238" s="300" t="s">
        <v>223</v>
      </c>
      <c r="I1238" s="294"/>
      <c r="J1238" s="294" t="s">
        <v>1259</v>
      </c>
      <c r="K1238" s="294" t="s">
        <v>9673</v>
      </c>
      <c r="L1238" s="295"/>
      <c r="M1238" s="294" t="s">
        <v>4652</v>
      </c>
      <c r="N1238" s="295" t="b">
        <f>IF(AND(G1238:G1240=DATOS!C$9,H1238:H1240=DATOS!B$4),ROW(G1238:G1240))</f>
        <v>0</v>
      </c>
      <c r="O1238" s="296"/>
      <c r="P1238" s="297"/>
      <c r="Q1238" s="297"/>
      <c r="R1238" s="297"/>
      <c r="S1238" s="297"/>
      <c r="T1238" s="297"/>
      <c r="U1238" s="297"/>
      <c r="V1238" s="297"/>
      <c r="W1238" s="297"/>
      <c r="X1238" s="297"/>
      <c r="Y1238" s="297"/>
      <c r="Z1238" s="297"/>
      <c r="AA1238" s="297"/>
      <c r="AB1238" s="297"/>
    </row>
    <row r="1239" spans="1:28" ht="12.75">
      <c r="A1239" s="298" t="s">
        <v>9675</v>
      </c>
      <c r="B1239" s="294" t="s">
        <v>9676</v>
      </c>
      <c r="C1239" s="45" t="s">
        <v>4655</v>
      </c>
      <c r="D1239" s="45" t="s">
        <v>4647</v>
      </c>
      <c r="E1239" s="299">
        <v>43288</v>
      </c>
      <c r="F1239" s="294" t="s">
        <v>9672</v>
      </c>
      <c r="G1239" s="294" t="s">
        <v>114</v>
      </c>
      <c r="H1239" s="300" t="s">
        <v>223</v>
      </c>
      <c r="I1239" s="294"/>
      <c r="J1239" s="294" t="s">
        <v>1259</v>
      </c>
      <c r="K1239" s="294" t="s">
        <v>9673</v>
      </c>
      <c r="L1239" s="295"/>
      <c r="M1239" s="294" t="s">
        <v>4652</v>
      </c>
      <c r="N1239" s="295" t="b">
        <f>IF(AND(G1239:G1241=DATOS!C$9,H1239:H1241=DATOS!B$4),ROW(G1239:G1241))</f>
        <v>0</v>
      </c>
      <c r="O1239" s="296"/>
      <c r="P1239" s="297"/>
      <c r="Q1239" s="297"/>
      <c r="R1239" s="297"/>
      <c r="S1239" s="297"/>
      <c r="T1239" s="297"/>
      <c r="U1239" s="297"/>
      <c r="V1239" s="297"/>
      <c r="W1239" s="297"/>
      <c r="X1239" s="297"/>
      <c r="Y1239" s="297"/>
      <c r="Z1239" s="297"/>
      <c r="AA1239" s="297"/>
      <c r="AB1239" s="297"/>
    </row>
    <row r="1240" spans="1:28" ht="12.75">
      <c r="A1240" s="298" t="s">
        <v>7271</v>
      </c>
      <c r="B1240" s="294" t="s">
        <v>7272</v>
      </c>
      <c r="C1240" s="45" t="s">
        <v>4655</v>
      </c>
      <c r="D1240" s="45" t="s">
        <v>4647</v>
      </c>
      <c r="E1240" s="299">
        <v>43288</v>
      </c>
      <c r="F1240" s="294" t="s">
        <v>9672</v>
      </c>
      <c r="G1240" s="294" t="s">
        <v>114</v>
      </c>
      <c r="H1240" s="300" t="s">
        <v>223</v>
      </c>
      <c r="I1240" s="294"/>
      <c r="J1240" s="294" t="s">
        <v>1259</v>
      </c>
      <c r="K1240" s="294" t="s">
        <v>9673</v>
      </c>
      <c r="L1240" s="295"/>
      <c r="M1240" s="294" t="s">
        <v>4652</v>
      </c>
      <c r="N1240" s="295" t="b">
        <f>IF(AND(G1240:G1242=DATOS!C$9,H1240:H1242=DATOS!B$4),ROW(G1240:G1242))</f>
        <v>0</v>
      </c>
      <c r="O1240" s="296"/>
      <c r="P1240" s="297"/>
      <c r="Q1240" s="297"/>
      <c r="R1240" s="297"/>
      <c r="S1240" s="297"/>
      <c r="T1240" s="297"/>
      <c r="U1240" s="297"/>
      <c r="V1240" s="297"/>
      <c r="W1240" s="297"/>
      <c r="X1240" s="297"/>
      <c r="Y1240" s="297"/>
      <c r="Z1240" s="297"/>
      <c r="AA1240" s="297"/>
      <c r="AB1240" s="297"/>
    </row>
    <row r="1241" spans="1:28" ht="12.75">
      <c r="A1241" s="298" t="s">
        <v>1025</v>
      </c>
      <c r="B1241" s="294" t="s">
        <v>5117</v>
      </c>
      <c r="C1241" s="45" t="s">
        <v>478</v>
      </c>
      <c r="D1241" s="45" t="s">
        <v>4671</v>
      </c>
      <c r="E1241" s="299">
        <v>43288</v>
      </c>
      <c r="F1241" s="294" t="s">
        <v>9679</v>
      </c>
      <c r="G1241" s="294" t="s">
        <v>114</v>
      </c>
      <c r="H1241" s="300" t="s">
        <v>223</v>
      </c>
      <c r="I1241" s="294"/>
      <c r="J1241" s="295"/>
      <c r="K1241" s="295"/>
      <c r="L1241" s="295"/>
      <c r="M1241" s="295"/>
      <c r="N1241" s="295" t="b">
        <f>IF(AND(G1241:G1243=DATOS!C$9,H1241:H1243=DATOS!B$4),ROW(G1241:G1243))</f>
        <v>0</v>
      </c>
      <c r="O1241" s="296"/>
      <c r="P1241" s="297"/>
      <c r="Q1241" s="297"/>
      <c r="R1241" s="297"/>
      <c r="S1241" s="297"/>
      <c r="T1241" s="297"/>
      <c r="U1241" s="297"/>
      <c r="V1241" s="297"/>
      <c r="W1241" s="297"/>
      <c r="X1241" s="297"/>
      <c r="Y1241" s="297"/>
      <c r="Z1241" s="297"/>
      <c r="AA1241" s="297"/>
      <c r="AB1241" s="297"/>
    </row>
    <row r="1242" spans="1:28" ht="12.75">
      <c r="A1242" s="298" t="s">
        <v>9680</v>
      </c>
      <c r="B1242" s="294" t="s">
        <v>75</v>
      </c>
      <c r="C1242" s="45" t="s">
        <v>90</v>
      </c>
      <c r="D1242" s="45" t="s">
        <v>4671</v>
      </c>
      <c r="E1242" s="299">
        <v>43288</v>
      </c>
      <c r="F1242" s="294" t="s">
        <v>5683</v>
      </c>
      <c r="G1242" s="294" t="s">
        <v>271</v>
      </c>
      <c r="H1242" s="300" t="s">
        <v>223</v>
      </c>
      <c r="I1242" s="294"/>
      <c r="J1242" s="295"/>
      <c r="K1242" s="295"/>
      <c r="L1242" s="295"/>
      <c r="M1242" s="295"/>
      <c r="N1242" s="295" t="b">
        <f>IF(AND(G1242:G1244=DATOS!C$9,H1242:H1244=DATOS!B$4),ROW(G1242:G1244))</f>
        <v>0</v>
      </c>
      <c r="O1242" s="296"/>
      <c r="P1242" s="297"/>
      <c r="Q1242" s="297"/>
      <c r="R1242" s="297"/>
      <c r="S1242" s="297"/>
      <c r="T1242" s="297"/>
      <c r="U1242" s="297"/>
      <c r="V1242" s="297"/>
      <c r="W1242" s="297"/>
      <c r="X1242" s="297"/>
      <c r="Y1242" s="297"/>
      <c r="Z1242" s="297"/>
      <c r="AA1242" s="297"/>
      <c r="AB1242" s="297"/>
    </row>
    <row r="1243" spans="1:28" ht="12.75">
      <c r="A1243" s="298" t="s">
        <v>9473</v>
      </c>
      <c r="B1243" s="294" t="s">
        <v>7854</v>
      </c>
      <c r="C1243" s="45" t="s">
        <v>701</v>
      </c>
      <c r="D1243" s="45" t="s">
        <v>4671</v>
      </c>
      <c r="E1243" s="299">
        <v>43288</v>
      </c>
      <c r="F1243" s="294" t="s">
        <v>4739</v>
      </c>
      <c r="G1243" s="294" t="s">
        <v>271</v>
      </c>
      <c r="H1243" s="300" t="s">
        <v>223</v>
      </c>
      <c r="I1243" s="294"/>
      <c r="J1243" s="295"/>
      <c r="K1243" s="295"/>
      <c r="L1243" s="295"/>
      <c r="M1243" s="295"/>
      <c r="N1243" s="295" t="b">
        <f>IF(AND(G1243:G1245=DATOS!C$9,H1243:H1245=DATOS!B$4),ROW(G1243:G1245))</f>
        <v>0</v>
      </c>
      <c r="O1243" s="296"/>
      <c r="P1243" s="297"/>
      <c r="Q1243" s="297"/>
      <c r="R1243" s="297"/>
      <c r="S1243" s="297"/>
      <c r="T1243" s="297"/>
      <c r="U1243" s="297"/>
      <c r="V1243" s="297"/>
      <c r="W1243" s="297"/>
      <c r="X1243" s="297"/>
      <c r="Y1243" s="297"/>
      <c r="Z1243" s="297"/>
      <c r="AA1243" s="297"/>
      <c r="AB1243" s="297"/>
    </row>
    <row r="1244" spans="1:28" ht="12.75">
      <c r="A1244" s="298" t="s">
        <v>9682</v>
      </c>
      <c r="B1244" s="294" t="s">
        <v>7854</v>
      </c>
      <c r="C1244" s="45" t="s">
        <v>701</v>
      </c>
      <c r="D1244" s="45" t="s">
        <v>4647</v>
      </c>
      <c r="E1244" s="299">
        <v>43289</v>
      </c>
      <c r="F1244" s="294" t="s">
        <v>9684</v>
      </c>
      <c r="G1244" s="294" t="s">
        <v>362</v>
      </c>
      <c r="H1244" s="300" t="s">
        <v>223</v>
      </c>
      <c r="I1244" s="294"/>
      <c r="J1244" s="294" t="s">
        <v>5958</v>
      </c>
      <c r="K1244" s="294" t="s">
        <v>5958</v>
      </c>
      <c r="L1244" s="295"/>
      <c r="M1244" s="294" t="s">
        <v>4652</v>
      </c>
      <c r="N1244" s="295" t="b">
        <f>IF(AND(G1244:G1246=DATOS!C$9,H1244:H1246=DATOS!B$4),ROW(G1244:G1246))</f>
        <v>0</v>
      </c>
      <c r="O1244" s="296"/>
      <c r="P1244" s="297"/>
      <c r="Q1244" s="297"/>
      <c r="R1244" s="297"/>
      <c r="S1244" s="297"/>
      <c r="T1244" s="297"/>
      <c r="U1244" s="297"/>
      <c r="V1244" s="297"/>
      <c r="W1244" s="297"/>
      <c r="X1244" s="297"/>
      <c r="Y1244" s="297"/>
      <c r="Z1244" s="297"/>
      <c r="AA1244" s="297"/>
      <c r="AB1244" s="297"/>
    </row>
    <row r="1245" spans="1:28" ht="12.75">
      <c r="A1245" s="298" t="s">
        <v>4937</v>
      </c>
      <c r="B1245" s="294" t="s">
        <v>4938</v>
      </c>
      <c r="C1245" s="45" t="s">
        <v>701</v>
      </c>
      <c r="D1245" s="45" t="s">
        <v>4647</v>
      </c>
      <c r="E1245" s="299">
        <v>43289</v>
      </c>
      <c r="F1245" s="294" t="s">
        <v>9684</v>
      </c>
      <c r="G1245" s="294" t="s">
        <v>362</v>
      </c>
      <c r="H1245" s="300" t="s">
        <v>223</v>
      </c>
      <c r="I1245" s="294"/>
      <c r="J1245" s="294" t="s">
        <v>5958</v>
      </c>
      <c r="K1245" s="294" t="s">
        <v>5958</v>
      </c>
      <c r="L1245" s="295"/>
      <c r="M1245" s="294" t="s">
        <v>4652</v>
      </c>
      <c r="N1245" s="295" t="b">
        <f>IF(AND(G1245:G1247=DATOS!C$9,H1245:H1247=DATOS!B$4),ROW(G1245:G1247))</f>
        <v>0</v>
      </c>
      <c r="O1245" s="296"/>
      <c r="P1245" s="297"/>
      <c r="Q1245" s="297"/>
      <c r="R1245" s="297"/>
      <c r="S1245" s="297"/>
      <c r="T1245" s="297"/>
      <c r="U1245" s="297"/>
      <c r="V1245" s="297"/>
      <c r="W1245" s="297"/>
      <c r="X1245" s="297"/>
      <c r="Y1245" s="297"/>
      <c r="Z1245" s="297"/>
      <c r="AA1245" s="297"/>
      <c r="AB1245" s="297"/>
    </row>
    <row r="1246" spans="1:28" ht="12.75">
      <c r="A1246" s="298" t="s">
        <v>9688</v>
      </c>
      <c r="B1246" s="294" t="s">
        <v>9689</v>
      </c>
      <c r="C1246" s="45" t="s">
        <v>216</v>
      </c>
      <c r="D1246" s="45" t="s">
        <v>4647</v>
      </c>
      <c r="E1246" s="299">
        <v>43289</v>
      </c>
      <c r="F1246" s="294" t="s">
        <v>8924</v>
      </c>
      <c r="G1246" s="294" t="s">
        <v>114</v>
      </c>
      <c r="H1246" s="300" t="s">
        <v>223</v>
      </c>
      <c r="I1246" s="294"/>
      <c r="J1246" s="295"/>
      <c r="K1246" s="295"/>
      <c r="L1246" s="295"/>
      <c r="M1246" s="295"/>
      <c r="N1246" s="295" t="b">
        <f>IF(AND(G1246:G1248=DATOS!C$9,H1246:H1248=DATOS!B$4),ROW(G1246:G1248))</f>
        <v>0</v>
      </c>
      <c r="O1246" s="296"/>
      <c r="P1246" s="297"/>
      <c r="Q1246" s="297"/>
      <c r="R1246" s="297"/>
      <c r="S1246" s="297"/>
      <c r="T1246" s="297"/>
      <c r="U1246" s="297"/>
      <c r="V1246" s="297"/>
      <c r="W1246" s="297"/>
      <c r="X1246" s="297"/>
      <c r="Y1246" s="297"/>
      <c r="Z1246" s="297"/>
      <c r="AA1246" s="297"/>
      <c r="AB1246" s="297"/>
    </row>
    <row r="1247" spans="1:28" ht="12.75">
      <c r="A1247" s="298" t="s">
        <v>9680</v>
      </c>
      <c r="B1247" s="294" t="s">
        <v>75</v>
      </c>
      <c r="C1247" s="45" t="s">
        <v>90</v>
      </c>
      <c r="D1247" s="45" t="s">
        <v>4798</v>
      </c>
      <c r="E1247" s="299">
        <v>43290</v>
      </c>
      <c r="F1247" s="294" t="s">
        <v>9691</v>
      </c>
      <c r="G1247" s="294" t="s">
        <v>114</v>
      </c>
      <c r="H1247" s="300" t="s">
        <v>223</v>
      </c>
      <c r="I1247" s="294" t="s">
        <v>226</v>
      </c>
      <c r="J1247" s="294" t="s">
        <v>9692</v>
      </c>
      <c r="K1247" s="295"/>
      <c r="L1247" s="295"/>
      <c r="M1247" s="294" t="s">
        <v>4841</v>
      </c>
      <c r="N1247" s="295" t="b">
        <f>IF(AND(G1247:G1249=DATOS!C$9,H1247:H1249=DATOS!B$4),ROW(G1247:G1249))</f>
        <v>0</v>
      </c>
      <c r="O1247" s="296"/>
      <c r="P1247" s="297"/>
      <c r="Q1247" s="297"/>
      <c r="R1247" s="297"/>
      <c r="S1247" s="297"/>
      <c r="T1247" s="297"/>
      <c r="U1247" s="297"/>
      <c r="V1247" s="297"/>
      <c r="W1247" s="297"/>
      <c r="X1247" s="297"/>
      <c r="Y1247" s="297"/>
      <c r="Z1247" s="297"/>
      <c r="AA1247" s="297"/>
      <c r="AB1247" s="297"/>
    </row>
    <row r="1248" spans="1:28" ht="12.75">
      <c r="A1248" s="298" t="s">
        <v>9607</v>
      </c>
      <c r="B1248" s="294" t="s">
        <v>4715</v>
      </c>
      <c r="C1248" s="45" t="s">
        <v>4716</v>
      </c>
      <c r="D1248" s="45" t="s">
        <v>4798</v>
      </c>
      <c r="E1248" s="299">
        <v>43290</v>
      </c>
      <c r="F1248" s="294" t="s">
        <v>9694</v>
      </c>
      <c r="G1248" s="294" t="s">
        <v>114</v>
      </c>
      <c r="H1248" s="300" t="s">
        <v>223</v>
      </c>
      <c r="I1248" s="294" t="s">
        <v>226</v>
      </c>
      <c r="J1248" s="294" t="s">
        <v>9695</v>
      </c>
      <c r="K1248" s="295"/>
      <c r="L1248" s="295"/>
      <c r="M1248" s="294" t="s">
        <v>4841</v>
      </c>
      <c r="N1248" s="295" t="b">
        <f>IF(AND(G1248:G1250=DATOS!C$9,H1248:H1250=DATOS!B$4),ROW(G1248:G1250))</f>
        <v>0</v>
      </c>
      <c r="O1248" s="296"/>
      <c r="P1248" s="297"/>
      <c r="Q1248" s="297"/>
      <c r="R1248" s="297"/>
      <c r="S1248" s="297"/>
      <c r="T1248" s="297"/>
      <c r="U1248" s="297"/>
      <c r="V1248" s="297"/>
      <c r="W1248" s="297"/>
      <c r="X1248" s="297"/>
      <c r="Y1248" s="297"/>
      <c r="Z1248" s="297"/>
      <c r="AA1248" s="297"/>
      <c r="AB1248" s="297"/>
    </row>
    <row r="1249" spans="1:28" ht="12.75">
      <c r="A1249" s="301" t="s">
        <v>9697</v>
      </c>
      <c r="B1249" s="294" t="s">
        <v>7016</v>
      </c>
      <c r="C1249" s="45" t="s">
        <v>216</v>
      </c>
      <c r="D1249" s="45" t="s">
        <v>4798</v>
      </c>
      <c r="E1249" s="299">
        <v>43290</v>
      </c>
      <c r="F1249" s="294" t="s">
        <v>9698</v>
      </c>
      <c r="G1249" s="294" t="s">
        <v>271</v>
      </c>
      <c r="H1249" s="300" t="s">
        <v>223</v>
      </c>
      <c r="I1249" s="294" t="s">
        <v>226</v>
      </c>
      <c r="J1249" s="294" t="s">
        <v>9699</v>
      </c>
      <c r="K1249" s="294" t="s">
        <v>9700</v>
      </c>
      <c r="L1249" s="295"/>
      <c r="M1249" s="294" t="s">
        <v>4841</v>
      </c>
      <c r="N1249" s="295" t="b">
        <f>IF(AND(G1249:G1251=DATOS!C$9,H1249:H1251=DATOS!B$4),ROW(G1249:G1251))</f>
        <v>0</v>
      </c>
      <c r="O1249" s="296"/>
      <c r="P1249" s="297"/>
      <c r="Q1249" s="297"/>
      <c r="R1249" s="297"/>
      <c r="S1249" s="297"/>
      <c r="T1249" s="297"/>
      <c r="U1249" s="297"/>
      <c r="V1249" s="297"/>
      <c r="W1249" s="297"/>
      <c r="X1249" s="297"/>
      <c r="Y1249" s="297"/>
      <c r="Z1249" s="297"/>
      <c r="AA1249" s="297"/>
      <c r="AB1249" s="297"/>
    </row>
    <row r="1250" spans="1:28" ht="12.75">
      <c r="A1250" s="298" t="s">
        <v>4685</v>
      </c>
      <c r="B1250" s="294" t="s">
        <v>4686</v>
      </c>
      <c r="C1250" s="45" t="s">
        <v>701</v>
      </c>
      <c r="D1250" s="45" t="s">
        <v>4647</v>
      </c>
      <c r="E1250" s="299">
        <v>43291</v>
      </c>
      <c r="F1250" s="294" t="s">
        <v>7452</v>
      </c>
      <c r="G1250" s="294" t="s">
        <v>114</v>
      </c>
      <c r="H1250" s="300" t="s">
        <v>223</v>
      </c>
      <c r="I1250" s="294" t="s">
        <v>273</v>
      </c>
      <c r="J1250" s="294" t="s">
        <v>8010</v>
      </c>
      <c r="K1250" s="294" t="s">
        <v>9701</v>
      </c>
      <c r="L1250" s="295"/>
      <c r="M1250" s="295"/>
      <c r="N1250" s="295" t="b">
        <f>IF(AND(G1250:G1252=DATOS!C$9,H1250:H1252=DATOS!B$4),ROW(G1250:G1252))</f>
        <v>0</v>
      </c>
      <c r="O1250" s="296"/>
      <c r="P1250" s="297"/>
      <c r="Q1250" s="297"/>
      <c r="R1250" s="297"/>
      <c r="S1250" s="297"/>
      <c r="T1250" s="297"/>
      <c r="U1250" s="297"/>
      <c r="V1250" s="297"/>
      <c r="W1250" s="297"/>
      <c r="X1250" s="297"/>
      <c r="Y1250" s="297"/>
      <c r="Z1250" s="297"/>
      <c r="AA1250" s="297"/>
      <c r="AB1250" s="297"/>
    </row>
    <row r="1251" spans="1:28" ht="12.75">
      <c r="A1251" s="320" t="s">
        <v>9702</v>
      </c>
      <c r="B1251" s="294" t="s">
        <v>9703</v>
      </c>
      <c r="C1251" s="45" t="s">
        <v>414</v>
      </c>
      <c r="D1251" s="45" t="s">
        <v>4647</v>
      </c>
      <c r="E1251" s="299">
        <v>43291</v>
      </c>
      <c r="F1251" s="294" t="s">
        <v>2521</v>
      </c>
      <c r="G1251" s="294" t="s">
        <v>114</v>
      </c>
      <c r="H1251" s="300" t="s">
        <v>223</v>
      </c>
      <c r="I1251" s="294"/>
      <c r="J1251" s="294" t="s">
        <v>2737</v>
      </c>
      <c r="K1251" s="294" t="s">
        <v>9704</v>
      </c>
      <c r="L1251" s="295"/>
      <c r="M1251" s="294" t="s">
        <v>4652</v>
      </c>
      <c r="N1251" s="295" t="b">
        <f>IF(AND(G1251:G1253=DATOS!C$9,H1251:H1253=DATOS!B$4),ROW(G1251:G1253))</f>
        <v>0</v>
      </c>
      <c r="O1251" s="296"/>
      <c r="P1251" s="297"/>
      <c r="Q1251" s="297"/>
      <c r="R1251" s="297"/>
      <c r="S1251" s="297"/>
      <c r="T1251" s="297"/>
      <c r="U1251" s="297"/>
      <c r="V1251" s="297"/>
      <c r="W1251" s="297"/>
      <c r="X1251" s="297"/>
      <c r="Y1251" s="297"/>
      <c r="Z1251" s="297"/>
      <c r="AA1251" s="297"/>
      <c r="AB1251" s="297"/>
    </row>
    <row r="1252" spans="1:28" ht="12.75">
      <c r="A1252" s="298" t="s">
        <v>9371</v>
      </c>
      <c r="B1252" s="294" t="s">
        <v>7922</v>
      </c>
      <c r="C1252" s="45" t="s">
        <v>624</v>
      </c>
      <c r="D1252" s="45" t="s">
        <v>4647</v>
      </c>
      <c r="E1252" s="299">
        <v>43291</v>
      </c>
      <c r="F1252" s="294" t="s">
        <v>9706</v>
      </c>
      <c r="G1252" s="294" t="s">
        <v>114</v>
      </c>
      <c r="H1252" s="300" t="s">
        <v>223</v>
      </c>
      <c r="I1252" s="294"/>
      <c r="J1252" s="294" t="s">
        <v>9707</v>
      </c>
      <c r="K1252" s="294" t="s">
        <v>9708</v>
      </c>
      <c r="L1252" s="295"/>
      <c r="M1252" s="294" t="s">
        <v>4652</v>
      </c>
      <c r="N1252" s="295" t="b">
        <f>IF(AND(G1252:G1254=DATOS!C$9,H1252:H1254=DATOS!B$4),ROW(G1252:G1254))</f>
        <v>0</v>
      </c>
      <c r="O1252" s="296"/>
      <c r="P1252" s="297"/>
      <c r="Q1252" s="297"/>
      <c r="R1252" s="297"/>
      <c r="S1252" s="297"/>
      <c r="T1252" s="297"/>
      <c r="U1252" s="297"/>
      <c r="V1252" s="297"/>
      <c r="W1252" s="297"/>
      <c r="X1252" s="297"/>
      <c r="Y1252" s="297"/>
      <c r="Z1252" s="297"/>
      <c r="AA1252" s="297"/>
      <c r="AB1252" s="297"/>
    </row>
    <row r="1253" spans="1:28" ht="12.75">
      <c r="A1253" s="298" t="s">
        <v>9709</v>
      </c>
      <c r="B1253" s="294" t="s">
        <v>5216</v>
      </c>
      <c r="C1253" s="45" t="s">
        <v>942</v>
      </c>
      <c r="D1253" s="45" t="s">
        <v>9710</v>
      </c>
      <c r="E1253" s="299">
        <v>43291</v>
      </c>
      <c r="F1253" s="294" t="s">
        <v>9626</v>
      </c>
      <c r="G1253" s="294" t="s">
        <v>114</v>
      </c>
      <c r="H1253" s="300" t="s">
        <v>223</v>
      </c>
      <c r="I1253" s="294" t="s">
        <v>226</v>
      </c>
      <c r="J1253" s="294" t="s">
        <v>9711</v>
      </c>
      <c r="K1253" s="295"/>
      <c r="L1253" s="295"/>
      <c r="M1253" s="295"/>
      <c r="N1253" s="295" t="b">
        <f>IF(AND(G1253:G1255=DATOS!C$9,H1253:H1255=DATOS!B$4),ROW(G1253:G1255))</f>
        <v>0</v>
      </c>
      <c r="O1253" s="296"/>
      <c r="P1253" s="297"/>
      <c r="Q1253" s="297"/>
      <c r="R1253" s="297"/>
      <c r="S1253" s="297"/>
      <c r="T1253" s="297"/>
      <c r="U1253" s="297"/>
      <c r="V1253" s="297"/>
      <c r="W1253" s="297"/>
      <c r="X1253" s="297"/>
      <c r="Y1253" s="297"/>
      <c r="Z1253" s="297"/>
      <c r="AA1253" s="297"/>
      <c r="AB1253" s="297"/>
    </row>
    <row r="1254" spans="1:28" ht="12.75">
      <c r="A1254" s="298" t="s">
        <v>9712</v>
      </c>
      <c r="B1254" s="294" t="s">
        <v>9713</v>
      </c>
      <c r="C1254" s="45" t="s">
        <v>4767</v>
      </c>
      <c r="D1254" s="45" t="s">
        <v>9710</v>
      </c>
      <c r="E1254" s="299">
        <v>43291</v>
      </c>
      <c r="F1254" s="294" t="s">
        <v>9326</v>
      </c>
      <c r="G1254" s="294" t="s">
        <v>271</v>
      </c>
      <c r="H1254" s="300" t="s">
        <v>223</v>
      </c>
      <c r="I1254" s="294" t="s">
        <v>226</v>
      </c>
      <c r="J1254" s="294" t="s">
        <v>9714</v>
      </c>
      <c r="K1254" s="294" t="s">
        <v>9715</v>
      </c>
      <c r="L1254" s="295"/>
      <c r="M1254" s="294" t="s">
        <v>9716</v>
      </c>
      <c r="N1254" s="295" t="b">
        <f>IF(AND(G1254:G1256=DATOS!C$9,H1254:H1256=DATOS!B$4),ROW(G1254:G1256))</f>
        <v>0</v>
      </c>
      <c r="O1254" s="296"/>
      <c r="P1254" s="297"/>
      <c r="Q1254" s="297"/>
      <c r="R1254" s="297"/>
      <c r="S1254" s="297"/>
      <c r="T1254" s="297"/>
      <c r="U1254" s="297"/>
      <c r="V1254" s="297"/>
      <c r="W1254" s="297"/>
      <c r="X1254" s="297"/>
      <c r="Y1254" s="297"/>
      <c r="Z1254" s="297"/>
      <c r="AA1254" s="297"/>
      <c r="AB1254" s="297"/>
    </row>
    <row r="1255" spans="1:28" ht="12.75">
      <c r="A1255" s="298" t="s">
        <v>6817</v>
      </c>
      <c r="B1255" s="294" t="s">
        <v>5055</v>
      </c>
      <c r="C1255" s="45" t="s">
        <v>216</v>
      </c>
      <c r="D1255" s="45" t="s">
        <v>4647</v>
      </c>
      <c r="E1255" s="299">
        <v>43292</v>
      </c>
      <c r="F1255" s="294" t="s">
        <v>9718</v>
      </c>
      <c r="G1255" s="294" t="s">
        <v>114</v>
      </c>
      <c r="H1255" s="300" t="s">
        <v>223</v>
      </c>
      <c r="I1255" s="294"/>
      <c r="J1255" s="294" t="s">
        <v>9719</v>
      </c>
      <c r="K1255" s="294" t="s">
        <v>9720</v>
      </c>
      <c r="L1255" s="295"/>
      <c r="M1255" s="294" t="s">
        <v>4652</v>
      </c>
      <c r="N1255" s="295" t="b">
        <f>IF(AND(G1255:G1257=DATOS!C$9,H1255:H1257=DATOS!B$4),ROW(G1255:G1257))</f>
        <v>0</v>
      </c>
      <c r="O1255" s="296"/>
      <c r="P1255" s="297"/>
      <c r="Q1255" s="297"/>
      <c r="R1255" s="297"/>
      <c r="S1255" s="297"/>
      <c r="T1255" s="297"/>
      <c r="U1255" s="297"/>
      <c r="V1255" s="297"/>
      <c r="W1255" s="297"/>
      <c r="X1255" s="297"/>
      <c r="Y1255" s="297"/>
      <c r="Z1255" s="297"/>
      <c r="AA1255" s="297"/>
      <c r="AB1255" s="297"/>
    </row>
    <row r="1256" spans="1:28" ht="12.75">
      <c r="A1256" s="298" t="s">
        <v>9721</v>
      </c>
      <c r="B1256" s="294" t="s">
        <v>6130</v>
      </c>
      <c r="C1256" s="45" t="s">
        <v>216</v>
      </c>
      <c r="D1256" s="45" t="s">
        <v>4798</v>
      </c>
      <c r="E1256" s="299">
        <v>43292</v>
      </c>
      <c r="F1256" s="294" t="s">
        <v>9722</v>
      </c>
      <c r="G1256" s="294" t="s">
        <v>114</v>
      </c>
      <c r="H1256" s="300" t="s">
        <v>223</v>
      </c>
      <c r="I1256" s="294" t="s">
        <v>226</v>
      </c>
      <c r="J1256" s="294" t="s">
        <v>9719</v>
      </c>
      <c r="K1256" s="294" t="s">
        <v>9724</v>
      </c>
      <c r="L1256" s="295"/>
      <c r="M1256" s="294" t="s">
        <v>4841</v>
      </c>
      <c r="N1256" s="295" t="b">
        <f>IF(AND(G1256:G1258=DATOS!C$9,H1256:H1258=DATOS!B$4),ROW(G1256:G1258))</f>
        <v>0</v>
      </c>
      <c r="O1256" s="296"/>
      <c r="P1256" s="297"/>
      <c r="Q1256" s="297"/>
      <c r="R1256" s="297"/>
      <c r="S1256" s="297"/>
      <c r="T1256" s="297"/>
      <c r="U1256" s="297"/>
      <c r="V1256" s="297"/>
      <c r="W1256" s="297"/>
      <c r="X1256" s="297"/>
      <c r="Y1256" s="297"/>
      <c r="Z1256" s="297"/>
      <c r="AA1256" s="297"/>
      <c r="AB1256" s="297"/>
    </row>
    <row r="1257" spans="1:28" ht="12.75">
      <c r="A1257" s="298" t="s">
        <v>7447</v>
      </c>
      <c r="B1257" s="294" t="s">
        <v>4828</v>
      </c>
      <c r="C1257" s="45" t="s">
        <v>263</v>
      </c>
      <c r="D1257" s="45" t="s">
        <v>4647</v>
      </c>
      <c r="E1257" s="299">
        <v>43292</v>
      </c>
      <c r="F1257" s="294" t="s">
        <v>4930</v>
      </c>
      <c r="G1257" s="294" t="s">
        <v>114</v>
      </c>
      <c r="H1257" s="300" t="s">
        <v>223</v>
      </c>
      <c r="I1257" s="294"/>
      <c r="J1257" s="294" t="s">
        <v>9726</v>
      </c>
      <c r="K1257" s="294" t="s">
        <v>9727</v>
      </c>
      <c r="L1257" s="295"/>
      <c r="M1257" s="294" t="s">
        <v>4652</v>
      </c>
      <c r="N1257" s="295" t="b">
        <f>IF(AND(G1257:G1259=DATOS!C$9,H1257:H1259=DATOS!B$4),ROW(G1257:G1259))</f>
        <v>0</v>
      </c>
      <c r="O1257" s="296"/>
      <c r="P1257" s="297"/>
      <c r="Q1257" s="297"/>
      <c r="R1257" s="297"/>
      <c r="S1257" s="297"/>
      <c r="T1257" s="297"/>
      <c r="U1257" s="297"/>
      <c r="V1257" s="297"/>
      <c r="W1257" s="297"/>
      <c r="X1257" s="297"/>
      <c r="Y1257" s="297"/>
      <c r="Z1257" s="297"/>
      <c r="AA1257" s="297"/>
      <c r="AB1257" s="297"/>
    </row>
    <row r="1258" spans="1:28" ht="12.75">
      <c r="A1258" s="298" t="s">
        <v>9728</v>
      </c>
      <c r="B1258" s="294" t="s">
        <v>9729</v>
      </c>
      <c r="C1258" s="45" t="s">
        <v>216</v>
      </c>
      <c r="D1258" s="45" t="s">
        <v>4647</v>
      </c>
      <c r="E1258" s="299">
        <v>43292</v>
      </c>
      <c r="F1258" s="294" t="s">
        <v>9726</v>
      </c>
      <c r="G1258" s="294" t="s">
        <v>114</v>
      </c>
      <c r="H1258" s="300" t="s">
        <v>223</v>
      </c>
      <c r="I1258" s="294"/>
      <c r="J1258" s="294" t="s">
        <v>4703</v>
      </c>
      <c r="K1258" s="294" t="s">
        <v>9732</v>
      </c>
      <c r="L1258" s="295"/>
      <c r="M1258" s="294" t="s">
        <v>4652</v>
      </c>
      <c r="N1258" s="295" t="b">
        <f>IF(AND(G1258:G1260=DATOS!C$9,H1258:H1260=DATOS!B$4),ROW(G1258:G1260))</f>
        <v>0</v>
      </c>
      <c r="O1258" s="296"/>
      <c r="P1258" s="297"/>
      <c r="Q1258" s="297"/>
      <c r="R1258" s="297"/>
      <c r="S1258" s="297"/>
      <c r="T1258" s="297"/>
      <c r="U1258" s="297"/>
      <c r="V1258" s="297"/>
      <c r="W1258" s="297"/>
      <c r="X1258" s="297"/>
      <c r="Y1258" s="297"/>
      <c r="Z1258" s="297"/>
      <c r="AA1258" s="297"/>
      <c r="AB1258" s="297"/>
    </row>
    <row r="1259" spans="1:28" ht="12.75">
      <c r="A1259" s="298" t="s">
        <v>6832</v>
      </c>
      <c r="B1259" s="294" t="s">
        <v>8802</v>
      </c>
      <c r="C1259" s="45" t="s">
        <v>216</v>
      </c>
      <c r="D1259" s="45" t="s">
        <v>4671</v>
      </c>
      <c r="E1259" s="299">
        <v>43292</v>
      </c>
      <c r="F1259" s="294" t="s">
        <v>9735</v>
      </c>
      <c r="G1259" s="294" t="s">
        <v>114</v>
      </c>
      <c r="H1259" s="300" t="s">
        <v>223</v>
      </c>
      <c r="I1259" s="294"/>
      <c r="J1259" s="295"/>
      <c r="K1259" s="295"/>
      <c r="L1259" s="295"/>
      <c r="M1259" s="295"/>
      <c r="N1259" s="295" t="b">
        <f>IF(AND(G1259:G1261=DATOS!C$9,H1259:H1261=DATOS!B$4),ROW(G1259:G1261))</f>
        <v>0</v>
      </c>
      <c r="O1259" s="296"/>
      <c r="P1259" s="297"/>
      <c r="Q1259" s="297"/>
      <c r="R1259" s="297"/>
      <c r="S1259" s="297"/>
      <c r="T1259" s="297"/>
      <c r="U1259" s="297"/>
      <c r="V1259" s="297"/>
      <c r="W1259" s="297"/>
      <c r="X1259" s="297"/>
      <c r="Y1259" s="297"/>
      <c r="Z1259" s="297"/>
      <c r="AA1259" s="297"/>
      <c r="AB1259" s="297"/>
    </row>
    <row r="1260" spans="1:28" ht="12.75">
      <c r="A1260" s="298" t="s">
        <v>5665</v>
      </c>
      <c r="B1260" s="294" t="s">
        <v>5666</v>
      </c>
      <c r="C1260" s="45" t="s">
        <v>4767</v>
      </c>
      <c r="D1260" s="45" t="s">
        <v>4671</v>
      </c>
      <c r="E1260" s="299">
        <v>43292</v>
      </c>
      <c r="F1260" s="294" t="s">
        <v>6089</v>
      </c>
      <c r="G1260" s="294" t="s">
        <v>114</v>
      </c>
      <c r="H1260" s="300" t="s">
        <v>223</v>
      </c>
      <c r="I1260" s="294"/>
      <c r="J1260" s="295"/>
      <c r="K1260" s="295"/>
      <c r="L1260" s="295"/>
      <c r="M1260" s="294"/>
      <c r="N1260" s="295" t="b">
        <f>IF(AND(G1260:G1262=DATOS!C$9,H1260:H1262=DATOS!B$4),ROW(G1260:G1262))</f>
        <v>0</v>
      </c>
      <c r="O1260" s="296"/>
      <c r="P1260" s="297"/>
      <c r="Q1260" s="297"/>
      <c r="R1260" s="297"/>
      <c r="S1260" s="297"/>
      <c r="T1260" s="297"/>
      <c r="U1260" s="297"/>
      <c r="V1260" s="297"/>
      <c r="W1260" s="297"/>
      <c r="X1260" s="297"/>
      <c r="Y1260" s="297"/>
      <c r="Z1260" s="297"/>
      <c r="AA1260" s="297"/>
      <c r="AB1260" s="297"/>
    </row>
    <row r="1261" spans="1:28" ht="12.75">
      <c r="A1261" s="298" t="s">
        <v>9607</v>
      </c>
      <c r="B1261" s="294" t="s">
        <v>4715</v>
      </c>
      <c r="C1261" s="45" t="s">
        <v>4716</v>
      </c>
      <c r="D1261" s="45" t="s">
        <v>4798</v>
      </c>
      <c r="E1261" s="299">
        <v>43293</v>
      </c>
      <c r="F1261" s="294" t="s">
        <v>9254</v>
      </c>
      <c r="G1261" s="294" t="s">
        <v>114</v>
      </c>
      <c r="H1261" s="300" t="s">
        <v>223</v>
      </c>
      <c r="I1261" s="294" t="s">
        <v>226</v>
      </c>
      <c r="J1261" s="294" t="s">
        <v>9254</v>
      </c>
      <c r="K1261" s="294" t="s">
        <v>9740</v>
      </c>
      <c r="L1261" s="295"/>
      <c r="M1261" s="294" t="s">
        <v>4841</v>
      </c>
      <c r="N1261" s="295" t="b">
        <f>IF(AND(G1261:G1263=DATOS!C$9,H1261:H1263=DATOS!B$4),ROW(G1261:G1263))</f>
        <v>0</v>
      </c>
      <c r="O1261" s="296"/>
      <c r="P1261" s="297"/>
      <c r="Q1261" s="297"/>
      <c r="R1261" s="297"/>
      <c r="S1261" s="297"/>
      <c r="T1261" s="297"/>
      <c r="U1261" s="297"/>
      <c r="V1261" s="297"/>
      <c r="W1261" s="297"/>
      <c r="X1261" s="297"/>
      <c r="Y1261" s="297"/>
      <c r="Z1261" s="297"/>
      <c r="AA1261" s="297"/>
      <c r="AB1261" s="297"/>
    </row>
    <row r="1262" spans="1:28" ht="12.75">
      <c r="A1262" s="298" t="s">
        <v>9742</v>
      </c>
      <c r="B1262" s="294" t="s">
        <v>9205</v>
      </c>
      <c r="C1262" s="45" t="s">
        <v>90</v>
      </c>
      <c r="D1262" s="45" t="s">
        <v>8976</v>
      </c>
      <c r="E1262" s="299">
        <v>43293</v>
      </c>
      <c r="F1262" s="294" t="s">
        <v>9744</v>
      </c>
      <c r="G1262" s="294" t="s">
        <v>114</v>
      </c>
      <c r="H1262" s="300" t="s">
        <v>223</v>
      </c>
      <c r="I1262" s="294" t="s">
        <v>226</v>
      </c>
      <c r="J1262" s="294" t="s">
        <v>9745</v>
      </c>
      <c r="K1262" s="294" t="s">
        <v>9746</v>
      </c>
      <c r="L1262" s="295"/>
      <c r="M1262" s="294" t="s">
        <v>9747</v>
      </c>
      <c r="N1262" s="295" t="b">
        <f>IF(AND(G1262:G1264=DATOS!C$9,H1262:H1264=DATOS!B$4),ROW(G1262:G1264))</f>
        <v>0</v>
      </c>
      <c r="O1262" s="296"/>
      <c r="P1262" s="297"/>
      <c r="Q1262" s="297"/>
      <c r="R1262" s="297"/>
      <c r="S1262" s="297"/>
      <c r="T1262" s="297"/>
      <c r="U1262" s="297"/>
      <c r="V1262" s="297"/>
      <c r="W1262" s="297"/>
      <c r="X1262" s="297"/>
      <c r="Y1262" s="297"/>
      <c r="Z1262" s="297"/>
      <c r="AA1262" s="297"/>
      <c r="AB1262" s="297"/>
    </row>
    <row r="1263" spans="1:28" ht="12.75">
      <c r="A1263" s="298" t="s">
        <v>9351</v>
      </c>
      <c r="B1263" s="294" t="s">
        <v>9352</v>
      </c>
      <c r="C1263" s="45" t="s">
        <v>5631</v>
      </c>
      <c r="D1263" s="45" t="s">
        <v>4671</v>
      </c>
      <c r="E1263" s="299">
        <v>43293</v>
      </c>
      <c r="F1263" s="294" t="s">
        <v>9748</v>
      </c>
      <c r="G1263" s="294" t="s">
        <v>114</v>
      </c>
      <c r="H1263" s="300" t="s">
        <v>223</v>
      </c>
      <c r="I1263" s="294"/>
      <c r="J1263" s="295"/>
      <c r="K1263" s="295"/>
      <c r="L1263" s="295"/>
      <c r="M1263" s="295"/>
      <c r="N1263" s="295" t="b">
        <f>IF(AND(G1263:G1265=DATOS!C$9,H1263:H1265=DATOS!B$4),ROW(G1263:G1265))</f>
        <v>0</v>
      </c>
      <c r="O1263" s="296"/>
      <c r="P1263" s="297"/>
      <c r="Q1263" s="297"/>
      <c r="R1263" s="297"/>
      <c r="S1263" s="297"/>
      <c r="T1263" s="297"/>
      <c r="U1263" s="297"/>
      <c r="V1263" s="297"/>
      <c r="W1263" s="297"/>
      <c r="X1263" s="297"/>
      <c r="Y1263" s="297"/>
      <c r="Z1263" s="297"/>
      <c r="AA1263" s="297"/>
      <c r="AB1263" s="297"/>
    </row>
    <row r="1264" spans="1:28" ht="12.75">
      <c r="A1264" s="298" t="s">
        <v>9751</v>
      </c>
      <c r="B1264" s="294" t="s">
        <v>6821</v>
      </c>
      <c r="C1264" s="45" t="s">
        <v>216</v>
      </c>
      <c r="D1264" s="45" t="s">
        <v>9710</v>
      </c>
      <c r="E1264" s="299">
        <v>43293</v>
      </c>
      <c r="F1264" s="294" t="s">
        <v>9752</v>
      </c>
      <c r="G1264" s="294" t="s">
        <v>114</v>
      </c>
      <c r="H1264" s="300" t="s">
        <v>223</v>
      </c>
      <c r="I1264" s="294" t="s">
        <v>226</v>
      </c>
      <c r="J1264" s="294" t="s">
        <v>9753</v>
      </c>
      <c r="K1264" s="294" t="s">
        <v>9754</v>
      </c>
      <c r="L1264" s="295"/>
      <c r="M1264" s="294" t="s">
        <v>9716</v>
      </c>
      <c r="N1264" s="295" t="b">
        <f>IF(AND(G1264:G1266=DATOS!C$9,H1264:H1266=DATOS!B$4),ROW(G1264:G1266))</f>
        <v>0</v>
      </c>
      <c r="O1264" s="296"/>
      <c r="P1264" s="297"/>
      <c r="Q1264" s="297"/>
      <c r="R1264" s="297"/>
      <c r="S1264" s="297"/>
      <c r="T1264" s="297"/>
      <c r="U1264" s="297"/>
      <c r="V1264" s="297"/>
      <c r="W1264" s="297"/>
      <c r="X1264" s="297"/>
      <c r="Y1264" s="297"/>
      <c r="Z1264" s="297"/>
      <c r="AA1264" s="297"/>
      <c r="AB1264" s="297"/>
    </row>
    <row r="1265" spans="1:28" ht="12.75">
      <c r="A1265" s="298" t="s">
        <v>7949</v>
      </c>
      <c r="B1265" s="294" t="s">
        <v>5321</v>
      </c>
      <c r="C1265" s="45" t="s">
        <v>624</v>
      </c>
      <c r="D1265" s="45" t="s">
        <v>4647</v>
      </c>
      <c r="E1265" s="299">
        <v>43293</v>
      </c>
      <c r="F1265" s="294" t="s">
        <v>8924</v>
      </c>
      <c r="G1265" s="294" t="s">
        <v>114</v>
      </c>
      <c r="H1265" s="300" t="s">
        <v>223</v>
      </c>
      <c r="I1265" s="294"/>
      <c r="J1265" s="294" t="s">
        <v>9756</v>
      </c>
      <c r="K1265" s="294" t="s">
        <v>9757</v>
      </c>
      <c r="L1265" s="295"/>
      <c r="M1265" s="294" t="s">
        <v>4652</v>
      </c>
      <c r="N1265" s="295" t="b">
        <f>IF(AND(G1265:G1267=DATOS!C$9,H1265:H1267=DATOS!B$4),ROW(G1265:G1267))</f>
        <v>0</v>
      </c>
      <c r="O1265" s="296"/>
      <c r="P1265" s="297"/>
      <c r="Q1265" s="297"/>
      <c r="R1265" s="297"/>
      <c r="S1265" s="297"/>
      <c r="T1265" s="297"/>
      <c r="U1265" s="297"/>
      <c r="V1265" s="297"/>
      <c r="W1265" s="297"/>
      <c r="X1265" s="297"/>
      <c r="Y1265" s="297"/>
      <c r="Z1265" s="297"/>
      <c r="AA1265" s="297"/>
      <c r="AB1265" s="297"/>
    </row>
    <row r="1266" spans="1:28" ht="12.75">
      <c r="A1266" s="298" t="s">
        <v>5359</v>
      </c>
      <c r="B1266" s="294" t="s">
        <v>4830</v>
      </c>
      <c r="C1266" s="45" t="s">
        <v>360</v>
      </c>
      <c r="D1266" s="45" t="s">
        <v>4647</v>
      </c>
      <c r="E1266" s="299">
        <v>43293</v>
      </c>
      <c r="F1266" s="294" t="s">
        <v>9758</v>
      </c>
      <c r="G1266" s="294" t="s">
        <v>114</v>
      </c>
      <c r="H1266" s="300" t="s">
        <v>223</v>
      </c>
      <c r="I1266" s="294"/>
      <c r="J1266" s="294" t="s">
        <v>9760</v>
      </c>
      <c r="K1266" s="294" t="s">
        <v>9761</v>
      </c>
      <c r="L1266" s="295"/>
      <c r="M1266" s="294" t="s">
        <v>4652</v>
      </c>
      <c r="N1266" s="295" t="b">
        <f>IF(AND(G1266:G1268=DATOS!C$9,H1266:H1268=DATOS!B$4),ROW(G1266:G1268))</f>
        <v>0</v>
      </c>
      <c r="O1266" s="296"/>
      <c r="P1266" s="297"/>
      <c r="Q1266" s="297"/>
      <c r="R1266" s="297"/>
      <c r="S1266" s="297"/>
      <c r="T1266" s="297"/>
      <c r="U1266" s="297"/>
      <c r="V1266" s="297"/>
      <c r="W1266" s="297"/>
      <c r="X1266" s="297"/>
      <c r="Y1266" s="297"/>
      <c r="Z1266" s="297"/>
      <c r="AA1266" s="297"/>
      <c r="AB1266" s="297"/>
    </row>
    <row r="1267" spans="1:28" ht="12.75">
      <c r="A1267" s="298" t="s">
        <v>9763</v>
      </c>
      <c r="B1267" s="294" t="s">
        <v>7886</v>
      </c>
      <c r="C1267" s="45" t="s">
        <v>380</v>
      </c>
      <c r="D1267" s="45" t="s">
        <v>4671</v>
      </c>
      <c r="E1267" s="299">
        <v>43293</v>
      </c>
      <c r="F1267" s="294" t="s">
        <v>9764</v>
      </c>
      <c r="G1267" s="294" t="s">
        <v>114</v>
      </c>
      <c r="H1267" s="300" t="s">
        <v>223</v>
      </c>
      <c r="I1267" s="294"/>
      <c r="J1267" s="295"/>
      <c r="K1267" s="295"/>
      <c r="L1267" s="295"/>
      <c r="M1267" s="295"/>
      <c r="N1267" s="295" t="b">
        <f>IF(AND(G1267:G1269=DATOS!C$9,H1267:H1269=DATOS!B$4),ROW(G1267:G1269))</f>
        <v>0</v>
      </c>
      <c r="O1267" s="296"/>
      <c r="P1267" s="297"/>
      <c r="Q1267" s="297"/>
      <c r="R1267" s="297"/>
      <c r="S1267" s="297"/>
      <c r="T1267" s="297"/>
      <c r="U1267" s="297"/>
      <c r="V1267" s="297"/>
      <c r="W1267" s="297"/>
      <c r="X1267" s="297"/>
      <c r="Y1267" s="297"/>
      <c r="Z1267" s="297"/>
      <c r="AA1267" s="297"/>
      <c r="AB1267" s="297"/>
    </row>
    <row r="1268" spans="1:28" ht="12.75">
      <c r="A1268" s="298" t="s">
        <v>9351</v>
      </c>
      <c r="B1268" s="294" t="s">
        <v>9352</v>
      </c>
      <c r="C1268" s="45" t="s">
        <v>5631</v>
      </c>
      <c r="D1268" s="45" t="s">
        <v>8976</v>
      </c>
      <c r="E1268" s="299">
        <v>43293</v>
      </c>
      <c r="F1268" s="294" t="s">
        <v>9768</v>
      </c>
      <c r="G1268" s="294" t="s">
        <v>114</v>
      </c>
      <c r="H1268" s="300" t="s">
        <v>118</v>
      </c>
      <c r="I1268" s="294" t="s">
        <v>226</v>
      </c>
      <c r="J1268" s="295"/>
      <c r="K1268" s="295"/>
      <c r="L1268" s="295"/>
      <c r="M1268" s="295"/>
      <c r="N1268" s="295" t="b">
        <f>IF(AND(G1268:G1270=DATOS!C$9,H1268:H1270=DATOS!B$4),ROW(G1268:G1270))</f>
        <v>0</v>
      </c>
      <c r="O1268" s="296"/>
      <c r="P1268" s="297"/>
      <c r="Q1268" s="297"/>
      <c r="R1268" s="297"/>
      <c r="S1268" s="297"/>
      <c r="T1268" s="297"/>
      <c r="U1268" s="297"/>
      <c r="V1268" s="297"/>
      <c r="W1268" s="297"/>
      <c r="X1268" s="297"/>
      <c r="Y1268" s="297"/>
      <c r="Z1268" s="297"/>
      <c r="AA1268" s="297"/>
      <c r="AB1268" s="297"/>
    </row>
    <row r="1269" spans="1:28" ht="12.75">
      <c r="A1269" s="298" t="s">
        <v>4827</v>
      </c>
      <c r="B1269" s="294" t="s">
        <v>4828</v>
      </c>
      <c r="C1269" s="45" t="s">
        <v>263</v>
      </c>
      <c r="D1269" s="45" t="s">
        <v>4798</v>
      </c>
      <c r="E1269" s="299">
        <v>43293</v>
      </c>
      <c r="F1269" s="294" t="s">
        <v>9770</v>
      </c>
      <c r="G1269" s="294" t="s">
        <v>271</v>
      </c>
      <c r="H1269" s="300" t="s">
        <v>223</v>
      </c>
      <c r="I1269" s="294" t="s">
        <v>226</v>
      </c>
      <c r="J1269" s="294" t="s">
        <v>9770</v>
      </c>
      <c r="K1269" s="294" t="s">
        <v>9772</v>
      </c>
      <c r="L1269" s="295"/>
      <c r="M1269" s="294" t="s">
        <v>4841</v>
      </c>
      <c r="N1269" s="295" t="b">
        <f>IF(AND(G1269:G1271=DATOS!C$9,H1269:H1271=DATOS!B$4),ROW(G1269:G1271))</f>
        <v>0</v>
      </c>
      <c r="O1269" s="296"/>
      <c r="P1269" s="297"/>
      <c r="Q1269" s="297"/>
      <c r="R1269" s="297"/>
      <c r="S1269" s="297"/>
      <c r="T1269" s="297"/>
      <c r="U1269" s="297"/>
      <c r="V1269" s="297"/>
      <c r="W1269" s="297"/>
      <c r="X1269" s="297"/>
      <c r="Y1269" s="297"/>
      <c r="Z1269" s="297"/>
      <c r="AA1269" s="297"/>
      <c r="AB1269" s="297"/>
    </row>
    <row r="1270" spans="1:28" ht="12.75">
      <c r="A1270" s="298" t="s">
        <v>660</v>
      </c>
      <c r="B1270" s="294" t="s">
        <v>662</v>
      </c>
      <c r="C1270" s="45" t="s">
        <v>5325</v>
      </c>
      <c r="D1270" s="45" t="s">
        <v>4798</v>
      </c>
      <c r="E1270" s="299">
        <v>43293</v>
      </c>
      <c r="F1270" s="294" t="s">
        <v>4768</v>
      </c>
      <c r="G1270" s="294" t="s">
        <v>271</v>
      </c>
      <c r="H1270" s="300" t="s">
        <v>223</v>
      </c>
      <c r="I1270" s="294" t="s">
        <v>226</v>
      </c>
      <c r="J1270" s="294" t="s">
        <v>9773</v>
      </c>
      <c r="K1270" s="294" t="s">
        <v>9774</v>
      </c>
      <c r="L1270" s="295"/>
      <c r="M1270" s="294" t="s">
        <v>4652</v>
      </c>
      <c r="N1270" s="295" t="b">
        <f>IF(AND(G1270:G1272=DATOS!C$9,H1270:H1272=DATOS!B$4),ROW(G1270:G1272))</f>
        <v>0</v>
      </c>
      <c r="O1270" s="296"/>
      <c r="P1270" s="297"/>
      <c r="Q1270" s="297"/>
      <c r="R1270" s="297"/>
      <c r="S1270" s="297"/>
      <c r="T1270" s="297"/>
      <c r="U1270" s="297"/>
      <c r="V1270" s="297"/>
      <c r="W1270" s="297"/>
      <c r="X1270" s="297"/>
      <c r="Y1270" s="297"/>
      <c r="Z1270" s="297"/>
      <c r="AA1270" s="297"/>
      <c r="AB1270" s="297"/>
    </row>
    <row r="1271" spans="1:28" ht="12.75">
      <c r="A1271" s="298" t="s">
        <v>660</v>
      </c>
      <c r="B1271" s="294" t="s">
        <v>662</v>
      </c>
      <c r="C1271" s="45" t="s">
        <v>5325</v>
      </c>
      <c r="D1271" s="45" t="s">
        <v>4647</v>
      </c>
      <c r="E1271" s="299">
        <v>43293</v>
      </c>
      <c r="F1271" s="294" t="s">
        <v>9777</v>
      </c>
      <c r="G1271" s="294" t="s">
        <v>271</v>
      </c>
      <c r="H1271" s="300" t="s">
        <v>223</v>
      </c>
      <c r="I1271" s="294"/>
      <c r="J1271" s="294" t="s">
        <v>9773</v>
      </c>
      <c r="K1271" s="294" t="s">
        <v>9774</v>
      </c>
      <c r="L1271" s="295"/>
      <c r="M1271" s="294" t="s">
        <v>4652</v>
      </c>
      <c r="N1271" s="295" t="b">
        <f>IF(AND(G1271:G1273=DATOS!C$9,H1271:H1273=DATOS!B$4),ROW(G1271:G1273))</f>
        <v>0</v>
      </c>
      <c r="O1271" s="296"/>
      <c r="P1271" s="297"/>
      <c r="Q1271" s="297"/>
      <c r="R1271" s="297"/>
      <c r="S1271" s="297"/>
      <c r="T1271" s="297"/>
      <c r="U1271" s="297"/>
      <c r="V1271" s="297"/>
      <c r="W1271" s="297"/>
      <c r="X1271" s="297"/>
      <c r="Y1271" s="297"/>
      <c r="Z1271" s="297"/>
      <c r="AA1271" s="297"/>
      <c r="AB1271" s="297"/>
    </row>
    <row r="1272" spans="1:28" ht="12.75">
      <c r="A1272" s="298" t="s">
        <v>9549</v>
      </c>
      <c r="B1272" s="294" t="s">
        <v>9550</v>
      </c>
      <c r="C1272" s="45" t="s">
        <v>90</v>
      </c>
      <c r="D1272" s="45" t="s">
        <v>4671</v>
      </c>
      <c r="E1272" s="299">
        <v>43293</v>
      </c>
      <c r="F1272" s="294" t="s">
        <v>9780</v>
      </c>
      <c r="G1272" s="294" t="s">
        <v>114</v>
      </c>
      <c r="H1272" s="300" t="s">
        <v>223</v>
      </c>
      <c r="I1272" s="294"/>
      <c r="J1272" s="295"/>
      <c r="K1272" s="295"/>
      <c r="L1272" s="295"/>
      <c r="M1272" s="295"/>
      <c r="N1272" s="295" t="b">
        <f>IF(AND(G1272:G1274=DATOS!C$9,H1272:H1274=DATOS!B$4),ROW(G1272:G1274))</f>
        <v>0</v>
      </c>
      <c r="O1272" s="296"/>
      <c r="P1272" s="297"/>
      <c r="Q1272" s="297"/>
      <c r="R1272" s="297"/>
      <c r="S1272" s="297"/>
      <c r="T1272" s="297"/>
      <c r="U1272" s="297"/>
      <c r="V1272" s="297"/>
      <c r="W1272" s="297"/>
      <c r="X1272" s="297"/>
      <c r="Y1272" s="297"/>
      <c r="Z1272" s="297"/>
      <c r="AA1272" s="297"/>
      <c r="AB1272" s="297"/>
    </row>
    <row r="1273" spans="1:28" ht="12.75">
      <c r="A1273" s="298" t="s">
        <v>9781</v>
      </c>
      <c r="B1273" s="294" t="s">
        <v>9782</v>
      </c>
      <c r="C1273" s="45" t="s">
        <v>263</v>
      </c>
      <c r="D1273" s="45" t="s">
        <v>4798</v>
      </c>
      <c r="E1273" s="299">
        <v>43294</v>
      </c>
      <c r="F1273" s="294" t="s">
        <v>9783</v>
      </c>
      <c r="G1273" s="294" t="s">
        <v>271</v>
      </c>
      <c r="H1273" s="300" t="s">
        <v>118</v>
      </c>
      <c r="I1273" s="294" t="s">
        <v>226</v>
      </c>
      <c r="J1273" s="294" t="s">
        <v>9785</v>
      </c>
      <c r="K1273" s="295"/>
      <c r="L1273" s="295"/>
      <c r="M1273" s="294" t="s">
        <v>4841</v>
      </c>
      <c r="N1273" s="295" t="b">
        <f>IF(AND(G1273:G1275=DATOS!C$9,H1273:H1275=DATOS!B$4),ROW(G1273:G1275))</f>
        <v>0</v>
      </c>
      <c r="O1273" s="296"/>
      <c r="P1273" s="297"/>
      <c r="Q1273" s="297"/>
      <c r="R1273" s="297"/>
      <c r="S1273" s="297"/>
      <c r="T1273" s="297"/>
      <c r="U1273" s="297"/>
      <c r="V1273" s="297"/>
      <c r="W1273" s="297"/>
      <c r="X1273" s="297"/>
      <c r="Y1273" s="297"/>
      <c r="Z1273" s="297"/>
      <c r="AA1273" s="297"/>
      <c r="AB1273" s="297"/>
    </row>
    <row r="1274" spans="1:28" ht="12.75">
      <c r="A1274" s="298" t="s">
        <v>5052</v>
      </c>
      <c r="B1274" s="294" t="s">
        <v>4938</v>
      </c>
      <c r="C1274" s="45" t="s">
        <v>701</v>
      </c>
      <c r="D1274" s="45" t="s">
        <v>4647</v>
      </c>
      <c r="E1274" s="299">
        <v>43294</v>
      </c>
      <c r="F1274" s="294" t="s">
        <v>5226</v>
      </c>
      <c r="G1274" s="294" t="s">
        <v>114</v>
      </c>
      <c r="H1274" s="300" t="s">
        <v>223</v>
      </c>
      <c r="I1274" s="294"/>
      <c r="J1274" s="294" t="s">
        <v>9787</v>
      </c>
      <c r="K1274" s="294" t="s">
        <v>9788</v>
      </c>
      <c r="L1274" s="295"/>
      <c r="M1274" s="294" t="s">
        <v>4652</v>
      </c>
      <c r="N1274" s="295" t="b">
        <f>IF(AND(G1274:G1276=DATOS!C$9,H1274:H1276=DATOS!B$4),ROW(G1274:G1276))</f>
        <v>0</v>
      </c>
      <c r="O1274" s="296"/>
      <c r="P1274" s="297"/>
      <c r="Q1274" s="297"/>
      <c r="R1274" s="297"/>
      <c r="S1274" s="297"/>
      <c r="T1274" s="297"/>
      <c r="U1274" s="297"/>
      <c r="V1274" s="297"/>
      <c r="W1274" s="297"/>
      <c r="X1274" s="297"/>
      <c r="Y1274" s="297"/>
      <c r="Z1274" s="297"/>
      <c r="AA1274" s="297"/>
      <c r="AB1274" s="297"/>
    </row>
    <row r="1275" spans="1:28" ht="12.75">
      <c r="A1275" s="298" t="s">
        <v>6067</v>
      </c>
      <c r="B1275" s="294" t="s">
        <v>5150</v>
      </c>
      <c r="C1275" s="45" t="s">
        <v>5151</v>
      </c>
      <c r="D1275" s="45" t="s">
        <v>9710</v>
      </c>
      <c r="E1275" s="299">
        <v>43294</v>
      </c>
      <c r="F1275" s="294" t="s">
        <v>9792</v>
      </c>
      <c r="G1275" s="294" t="s">
        <v>362</v>
      </c>
      <c r="H1275" s="300" t="s">
        <v>223</v>
      </c>
      <c r="I1275" s="294" t="s">
        <v>226</v>
      </c>
      <c r="J1275" s="294" t="s">
        <v>9793</v>
      </c>
      <c r="K1275" s="294" t="s">
        <v>9794</v>
      </c>
      <c r="L1275" s="295"/>
      <c r="M1275" s="295"/>
      <c r="N1275" s="295" t="b">
        <f>IF(AND(G1275:G1277=DATOS!C$9,H1275:H1277=DATOS!B$4),ROW(G1275:G1277))</f>
        <v>0</v>
      </c>
      <c r="O1275" s="296"/>
      <c r="P1275" s="297"/>
      <c r="Q1275" s="297"/>
      <c r="R1275" s="297"/>
      <c r="S1275" s="297"/>
      <c r="T1275" s="297"/>
      <c r="U1275" s="297"/>
      <c r="V1275" s="297"/>
      <c r="W1275" s="297"/>
      <c r="X1275" s="297"/>
      <c r="Y1275" s="297"/>
      <c r="Z1275" s="297"/>
      <c r="AA1275" s="297"/>
      <c r="AB1275" s="297"/>
    </row>
    <row r="1276" spans="1:28" ht="12.75">
      <c r="A1276" s="298" t="s">
        <v>9796</v>
      </c>
      <c r="B1276" s="294" t="s">
        <v>9797</v>
      </c>
      <c r="C1276" s="45" t="s">
        <v>942</v>
      </c>
      <c r="D1276" s="45" t="s">
        <v>4798</v>
      </c>
      <c r="E1276" s="299">
        <v>43294</v>
      </c>
      <c r="F1276" s="294" t="s">
        <v>9798</v>
      </c>
      <c r="G1276" s="294" t="s">
        <v>114</v>
      </c>
      <c r="H1276" s="300" t="s">
        <v>223</v>
      </c>
      <c r="I1276" s="294" t="s">
        <v>273</v>
      </c>
      <c r="J1276" s="294" t="s">
        <v>9799</v>
      </c>
      <c r="K1276" s="294" t="s">
        <v>9800</v>
      </c>
      <c r="L1276" s="295"/>
      <c r="M1276" s="294" t="s">
        <v>4841</v>
      </c>
      <c r="N1276" s="295" t="b">
        <f>IF(AND(G1276:G1278=DATOS!C$9,H1276:H1278=DATOS!B$4),ROW(G1276:G1278))</f>
        <v>0</v>
      </c>
      <c r="O1276" s="296"/>
      <c r="P1276" s="297"/>
      <c r="Q1276" s="297"/>
      <c r="R1276" s="297"/>
      <c r="S1276" s="297"/>
      <c r="T1276" s="297"/>
      <c r="U1276" s="297"/>
      <c r="V1276" s="297"/>
      <c r="W1276" s="297"/>
      <c r="X1276" s="297"/>
      <c r="Y1276" s="297"/>
      <c r="Z1276" s="297"/>
      <c r="AA1276" s="297"/>
      <c r="AB1276" s="297"/>
    </row>
    <row r="1277" spans="1:28" ht="12.75">
      <c r="A1277" s="298" t="s">
        <v>9801</v>
      </c>
      <c r="B1277" s="294" t="s">
        <v>9802</v>
      </c>
      <c r="C1277" s="45" t="s">
        <v>898</v>
      </c>
      <c r="D1277" s="45" t="s">
        <v>4647</v>
      </c>
      <c r="E1277" s="299">
        <v>43295</v>
      </c>
      <c r="F1277" s="294" t="s">
        <v>5874</v>
      </c>
      <c r="G1277" s="294" t="s">
        <v>114</v>
      </c>
      <c r="H1277" s="300" t="s">
        <v>223</v>
      </c>
      <c r="I1277" s="294"/>
      <c r="J1277" s="294" t="s">
        <v>9803</v>
      </c>
      <c r="K1277" s="294" t="s">
        <v>9803</v>
      </c>
      <c r="L1277" s="295"/>
      <c r="M1277" s="294" t="s">
        <v>4652</v>
      </c>
      <c r="N1277" s="295" t="b">
        <f>IF(AND(G1277:G1279=DATOS!C$9,H1277:H1279=DATOS!B$4),ROW(G1277:G1279))</f>
        <v>0</v>
      </c>
      <c r="O1277" s="296"/>
      <c r="P1277" s="297"/>
      <c r="Q1277" s="297"/>
      <c r="R1277" s="297"/>
      <c r="S1277" s="297"/>
      <c r="T1277" s="297"/>
      <c r="U1277" s="297"/>
      <c r="V1277" s="297"/>
      <c r="W1277" s="297"/>
      <c r="X1277" s="297"/>
      <c r="Y1277" s="297"/>
      <c r="Z1277" s="297"/>
      <c r="AA1277" s="297"/>
      <c r="AB1277" s="297"/>
    </row>
    <row r="1278" spans="1:28" ht="12.75">
      <c r="A1278" s="298" t="s">
        <v>9807</v>
      </c>
      <c r="B1278" s="294" t="s">
        <v>9808</v>
      </c>
      <c r="C1278" s="45" t="s">
        <v>4655</v>
      </c>
      <c r="D1278" s="45" t="s">
        <v>4647</v>
      </c>
      <c r="E1278" s="299">
        <v>43295</v>
      </c>
      <c r="F1278" s="294" t="s">
        <v>9431</v>
      </c>
      <c r="G1278" s="294" t="s">
        <v>114</v>
      </c>
      <c r="H1278" s="300" t="s">
        <v>223</v>
      </c>
      <c r="I1278" s="294"/>
      <c r="J1278" s="294" t="s">
        <v>9809</v>
      </c>
      <c r="K1278" s="294" t="s">
        <v>9810</v>
      </c>
      <c r="L1278" s="295"/>
      <c r="M1278" s="294" t="s">
        <v>4652</v>
      </c>
      <c r="N1278" s="295" t="b">
        <f>IF(AND(G1278:G1280=DATOS!C$9,H1278:H1280=DATOS!B$4),ROW(G1278:G1280))</f>
        <v>0</v>
      </c>
      <c r="O1278" s="296"/>
      <c r="P1278" s="297"/>
      <c r="Q1278" s="297"/>
      <c r="R1278" s="297"/>
      <c r="S1278" s="297"/>
      <c r="T1278" s="297"/>
      <c r="U1278" s="297"/>
      <c r="V1278" s="297"/>
      <c r="W1278" s="297"/>
      <c r="X1278" s="297"/>
      <c r="Y1278" s="297"/>
      <c r="Z1278" s="297"/>
      <c r="AA1278" s="297"/>
      <c r="AB1278" s="297"/>
    </row>
    <row r="1279" spans="1:28" ht="12.75">
      <c r="A1279" s="298" t="s">
        <v>7447</v>
      </c>
      <c r="B1279" s="294" t="s">
        <v>4828</v>
      </c>
      <c r="C1279" s="45" t="s">
        <v>263</v>
      </c>
      <c r="D1279" s="45" t="s">
        <v>4647</v>
      </c>
      <c r="E1279" s="299">
        <v>43295</v>
      </c>
      <c r="F1279" s="294" t="s">
        <v>9811</v>
      </c>
      <c r="G1279" s="294" t="s">
        <v>271</v>
      </c>
      <c r="H1279" s="300" t="s">
        <v>223</v>
      </c>
      <c r="I1279" s="294"/>
      <c r="J1279" s="294" t="s">
        <v>4826</v>
      </c>
      <c r="K1279" s="294" t="s">
        <v>8155</v>
      </c>
      <c r="L1279" s="295"/>
      <c r="M1279" s="294" t="s">
        <v>4652</v>
      </c>
      <c r="N1279" s="295" t="b">
        <f>IF(AND(G1279:G1281=DATOS!C$9,H1279:H1281=DATOS!B$4),ROW(G1279:G1281))</f>
        <v>0</v>
      </c>
      <c r="O1279" s="296"/>
      <c r="P1279" s="297"/>
      <c r="Q1279" s="297"/>
      <c r="R1279" s="297"/>
      <c r="S1279" s="297"/>
      <c r="T1279" s="297"/>
      <c r="U1279" s="297"/>
      <c r="V1279" s="297"/>
      <c r="W1279" s="297"/>
      <c r="X1279" s="297"/>
      <c r="Y1279" s="297"/>
      <c r="Z1279" s="297"/>
      <c r="AA1279" s="297"/>
      <c r="AB1279" s="297"/>
    </row>
    <row r="1280" spans="1:28" ht="12.75">
      <c r="A1280" s="298" t="s">
        <v>9813</v>
      </c>
      <c r="B1280" s="294" t="s">
        <v>5871</v>
      </c>
      <c r="C1280" s="45" t="s">
        <v>942</v>
      </c>
      <c r="D1280" s="45" t="s">
        <v>4671</v>
      </c>
      <c r="E1280" s="299">
        <v>43295</v>
      </c>
      <c r="F1280" s="294" t="s">
        <v>9626</v>
      </c>
      <c r="G1280" s="294" t="s">
        <v>114</v>
      </c>
      <c r="H1280" s="300" t="s">
        <v>223</v>
      </c>
      <c r="I1280" s="294" t="s">
        <v>226</v>
      </c>
      <c r="J1280" s="295"/>
      <c r="K1280" s="295"/>
      <c r="L1280" s="295"/>
      <c r="M1280" s="295"/>
      <c r="N1280" s="295" t="b">
        <f>IF(AND(G1280:G1282=DATOS!C$9,H1280:H1282=DATOS!B$4),ROW(G1280:G1282))</f>
        <v>0</v>
      </c>
      <c r="O1280" s="296"/>
      <c r="P1280" s="297"/>
      <c r="Q1280" s="297"/>
      <c r="R1280" s="297"/>
      <c r="S1280" s="297"/>
      <c r="T1280" s="297"/>
      <c r="U1280" s="297"/>
      <c r="V1280" s="297"/>
      <c r="W1280" s="297"/>
      <c r="X1280" s="297"/>
      <c r="Y1280" s="297"/>
      <c r="Z1280" s="297"/>
      <c r="AA1280" s="297"/>
      <c r="AB1280" s="297"/>
    </row>
    <row r="1281" spans="1:28" ht="12.75">
      <c r="A1281" s="298" t="s">
        <v>9408</v>
      </c>
      <c r="B1281" s="294" t="s">
        <v>9409</v>
      </c>
      <c r="C1281" s="45" t="s">
        <v>5325</v>
      </c>
      <c r="D1281" s="45" t="s">
        <v>4671</v>
      </c>
      <c r="E1281" s="299">
        <v>43295</v>
      </c>
      <c r="F1281" s="294" t="s">
        <v>9626</v>
      </c>
      <c r="G1281" s="294" t="s">
        <v>114</v>
      </c>
      <c r="H1281" s="300" t="s">
        <v>223</v>
      </c>
      <c r="I1281" s="294" t="s">
        <v>226</v>
      </c>
      <c r="J1281" s="295"/>
      <c r="K1281" s="295"/>
      <c r="L1281" s="295"/>
      <c r="M1281" s="295"/>
      <c r="N1281" s="295" t="b">
        <f>IF(AND(G1281:G1283=DATOS!C$9,H1281:H1283=DATOS!B$4),ROW(G1281:G1283))</f>
        <v>0</v>
      </c>
      <c r="O1281" s="296"/>
      <c r="P1281" s="297"/>
      <c r="Q1281" s="297"/>
      <c r="R1281" s="297"/>
      <c r="S1281" s="297"/>
      <c r="T1281" s="297"/>
      <c r="U1281" s="297"/>
      <c r="V1281" s="297"/>
      <c r="W1281" s="297"/>
      <c r="X1281" s="297"/>
      <c r="Y1281" s="297"/>
      <c r="Z1281" s="297"/>
      <c r="AA1281" s="297"/>
      <c r="AB1281" s="297"/>
    </row>
    <row r="1282" spans="1:28" ht="12.75">
      <c r="A1282" s="298" t="s">
        <v>8679</v>
      </c>
      <c r="B1282" s="294" t="s">
        <v>8562</v>
      </c>
      <c r="C1282" s="45" t="s">
        <v>942</v>
      </c>
      <c r="D1282" s="45" t="s">
        <v>4671</v>
      </c>
      <c r="E1282" s="299">
        <v>43295</v>
      </c>
      <c r="F1282" s="294" t="s">
        <v>9818</v>
      </c>
      <c r="G1282" s="294" t="s">
        <v>114</v>
      </c>
      <c r="H1282" s="300" t="s">
        <v>223</v>
      </c>
      <c r="I1282" s="294" t="s">
        <v>226</v>
      </c>
      <c r="J1282" s="295"/>
      <c r="K1282" s="295"/>
      <c r="L1282" s="295"/>
      <c r="M1282" s="295"/>
      <c r="N1282" s="295" t="b">
        <f>IF(AND(G1282:G1284=DATOS!C$9,H1282:H1284=DATOS!B$4),ROW(G1282:G1284))</f>
        <v>0</v>
      </c>
      <c r="O1282" s="296"/>
      <c r="P1282" s="297"/>
      <c r="Q1282" s="297"/>
      <c r="R1282" s="297"/>
      <c r="S1282" s="297"/>
      <c r="T1282" s="297"/>
      <c r="U1282" s="297"/>
      <c r="V1282" s="297"/>
      <c r="W1282" s="297"/>
      <c r="X1282" s="297"/>
      <c r="Y1282" s="297"/>
      <c r="Z1282" s="297"/>
      <c r="AA1282" s="297"/>
      <c r="AB1282" s="297"/>
    </row>
    <row r="1283" spans="1:28" ht="12.75">
      <c r="A1283" s="298" t="s">
        <v>9820</v>
      </c>
      <c r="B1283" s="294" t="s">
        <v>662</v>
      </c>
      <c r="C1283" s="45" t="s">
        <v>5325</v>
      </c>
      <c r="D1283" s="45" t="s">
        <v>4798</v>
      </c>
      <c r="E1283" s="299">
        <v>43296</v>
      </c>
      <c r="F1283" s="294" t="s">
        <v>4808</v>
      </c>
      <c r="G1283" s="294" t="s">
        <v>222</v>
      </c>
      <c r="H1283" s="300" t="s">
        <v>223</v>
      </c>
      <c r="I1283" s="294" t="s">
        <v>226</v>
      </c>
      <c r="J1283" s="294" t="s">
        <v>4808</v>
      </c>
      <c r="K1283" s="294" t="s">
        <v>9821</v>
      </c>
      <c r="L1283" s="295"/>
      <c r="M1283" s="294" t="s">
        <v>4841</v>
      </c>
      <c r="N1283" s="295" t="b">
        <f>IF(AND(G1283:G1285=DATOS!C$9,H1283:H1285=DATOS!B$4),ROW(G1283:G1285))</f>
        <v>0</v>
      </c>
      <c r="O1283" s="296"/>
      <c r="P1283" s="297"/>
      <c r="Q1283" s="297"/>
      <c r="R1283" s="297"/>
      <c r="S1283" s="297"/>
      <c r="T1283" s="297"/>
      <c r="U1283" s="297"/>
      <c r="V1283" s="297"/>
      <c r="W1283" s="297"/>
      <c r="X1283" s="297"/>
      <c r="Y1283" s="297"/>
      <c r="Z1283" s="297"/>
      <c r="AA1283" s="297"/>
      <c r="AB1283" s="297"/>
    </row>
    <row r="1284" spans="1:28" ht="12.75">
      <c r="A1284" s="320" t="s">
        <v>9465</v>
      </c>
      <c r="B1284" s="294" t="s">
        <v>5754</v>
      </c>
      <c r="C1284" s="45" t="s">
        <v>90</v>
      </c>
      <c r="D1284" s="45" t="s">
        <v>9710</v>
      </c>
      <c r="E1284" s="299">
        <v>43297</v>
      </c>
      <c r="F1284" s="294" t="s">
        <v>9824</v>
      </c>
      <c r="G1284" s="294" t="s">
        <v>114</v>
      </c>
      <c r="H1284" s="300" t="s">
        <v>223</v>
      </c>
      <c r="I1284" s="294" t="s">
        <v>226</v>
      </c>
      <c r="J1284" s="294" t="s">
        <v>9825</v>
      </c>
      <c r="K1284" s="294" t="s">
        <v>9826</v>
      </c>
      <c r="L1284" s="295"/>
      <c r="M1284" s="294" t="s">
        <v>9716</v>
      </c>
      <c r="N1284" s="295" t="b">
        <f>IF(AND(G1284:G1286=DATOS!C$9,H1284:H1286=DATOS!B$4),ROW(G1284:G1286))</f>
        <v>0</v>
      </c>
      <c r="O1284" s="296"/>
      <c r="P1284" s="297"/>
      <c r="Q1284" s="297"/>
      <c r="R1284" s="297"/>
      <c r="S1284" s="297"/>
      <c r="T1284" s="297"/>
      <c r="U1284" s="297"/>
      <c r="V1284" s="297"/>
      <c r="W1284" s="297"/>
      <c r="X1284" s="297"/>
      <c r="Y1284" s="297"/>
      <c r="Z1284" s="297"/>
      <c r="AA1284" s="297"/>
      <c r="AB1284" s="297"/>
    </row>
    <row r="1285" spans="1:28" ht="12.75">
      <c r="A1285" s="298" t="s">
        <v>9813</v>
      </c>
      <c r="B1285" s="294" t="s">
        <v>5871</v>
      </c>
      <c r="C1285" s="45" t="s">
        <v>942</v>
      </c>
      <c r="D1285" s="45" t="s">
        <v>4798</v>
      </c>
      <c r="E1285" s="299">
        <v>43297</v>
      </c>
      <c r="F1285" s="294" t="s">
        <v>9626</v>
      </c>
      <c r="G1285" s="294" t="s">
        <v>114</v>
      </c>
      <c r="H1285" s="300" t="s">
        <v>223</v>
      </c>
      <c r="I1285" s="294" t="s">
        <v>226</v>
      </c>
      <c r="J1285" s="294" t="s">
        <v>9829</v>
      </c>
      <c r="K1285" s="294" t="s">
        <v>9830</v>
      </c>
      <c r="L1285" s="295"/>
      <c r="M1285" s="294" t="s">
        <v>4841</v>
      </c>
      <c r="N1285" s="295" t="b">
        <f>IF(AND(G1285:G1287=DATOS!C$9,H1285:H1287=DATOS!B$4),ROW(G1285:G1287))</f>
        <v>0</v>
      </c>
      <c r="O1285" s="296"/>
      <c r="P1285" s="297"/>
      <c r="Q1285" s="297"/>
      <c r="R1285" s="297"/>
      <c r="S1285" s="297"/>
      <c r="T1285" s="297"/>
      <c r="U1285" s="297"/>
      <c r="V1285" s="297"/>
      <c r="W1285" s="297"/>
      <c r="X1285" s="297"/>
      <c r="Y1285" s="297"/>
      <c r="Z1285" s="297"/>
      <c r="AA1285" s="297"/>
      <c r="AB1285" s="297"/>
    </row>
    <row r="1286" spans="1:28" ht="12.75">
      <c r="A1286" s="298" t="s">
        <v>9831</v>
      </c>
      <c r="B1286" s="294" t="s">
        <v>9418</v>
      </c>
      <c r="C1286" s="45" t="s">
        <v>414</v>
      </c>
      <c r="D1286" s="45" t="s">
        <v>4798</v>
      </c>
      <c r="E1286" s="299">
        <v>43297</v>
      </c>
      <c r="F1286" s="294" t="s">
        <v>9832</v>
      </c>
      <c r="G1286" s="294" t="s">
        <v>222</v>
      </c>
      <c r="H1286" s="300" t="s">
        <v>223</v>
      </c>
      <c r="I1286" s="294" t="s">
        <v>226</v>
      </c>
      <c r="J1286" s="294" t="s">
        <v>9832</v>
      </c>
      <c r="K1286" s="294" t="s">
        <v>9833</v>
      </c>
      <c r="L1286" s="295"/>
      <c r="M1286" s="294" t="s">
        <v>4841</v>
      </c>
      <c r="N1286" s="295" t="b">
        <f>IF(AND(G1286:G1288=DATOS!C$9,H1286:H1288=DATOS!B$4),ROW(G1286:G1288))</f>
        <v>0</v>
      </c>
      <c r="O1286" s="296"/>
      <c r="P1286" s="297"/>
      <c r="Q1286" s="297"/>
      <c r="R1286" s="297"/>
      <c r="S1286" s="297"/>
      <c r="T1286" s="297"/>
      <c r="U1286" s="297"/>
      <c r="V1286" s="297"/>
      <c r="W1286" s="297"/>
      <c r="X1286" s="297"/>
      <c r="Y1286" s="297"/>
      <c r="Z1286" s="297"/>
      <c r="AA1286" s="297"/>
      <c r="AB1286" s="297"/>
    </row>
    <row r="1287" spans="1:28" ht="12.75">
      <c r="A1287" s="298" t="s">
        <v>9351</v>
      </c>
      <c r="B1287" s="294" t="s">
        <v>9352</v>
      </c>
      <c r="C1287" s="45" t="s">
        <v>5631</v>
      </c>
      <c r="D1287" s="45" t="s">
        <v>9710</v>
      </c>
      <c r="E1287" s="299">
        <v>43297</v>
      </c>
      <c r="F1287" s="294" t="s">
        <v>5526</v>
      </c>
      <c r="G1287" s="294" t="s">
        <v>114</v>
      </c>
      <c r="H1287" s="300" t="s">
        <v>223</v>
      </c>
      <c r="I1287" s="294" t="s">
        <v>226</v>
      </c>
      <c r="J1287" s="294" t="s">
        <v>9837</v>
      </c>
      <c r="K1287" s="298" t="s">
        <v>9838</v>
      </c>
      <c r="L1287" s="295"/>
      <c r="M1287" s="295"/>
      <c r="N1287" s="295" t="b">
        <f>IF(AND(G1287:G1289=DATOS!C$9,H1287:H1289=DATOS!B$4),ROW(G1287:G1289))</f>
        <v>0</v>
      </c>
      <c r="O1287" s="296"/>
      <c r="P1287" s="297"/>
      <c r="Q1287" s="297"/>
      <c r="R1287" s="297"/>
      <c r="S1287" s="297"/>
      <c r="T1287" s="297"/>
      <c r="U1287" s="297"/>
      <c r="V1287" s="297"/>
      <c r="W1287" s="297"/>
      <c r="X1287" s="297"/>
      <c r="Y1287" s="297"/>
      <c r="Z1287" s="297"/>
      <c r="AA1287" s="297"/>
      <c r="AB1287" s="297"/>
    </row>
    <row r="1288" spans="1:28" ht="12.75">
      <c r="A1288" s="298" t="s">
        <v>5646</v>
      </c>
      <c r="B1288" s="294" t="s">
        <v>5098</v>
      </c>
      <c r="C1288" s="45" t="s">
        <v>380</v>
      </c>
      <c r="D1288" s="45" t="s">
        <v>8976</v>
      </c>
      <c r="E1288" s="299">
        <v>43298</v>
      </c>
      <c r="F1288" s="294" t="s">
        <v>5526</v>
      </c>
      <c r="G1288" s="294" t="s">
        <v>114</v>
      </c>
      <c r="H1288" s="300" t="s">
        <v>223</v>
      </c>
      <c r="I1288" s="294" t="s">
        <v>226</v>
      </c>
      <c r="J1288" s="294" t="s">
        <v>9840</v>
      </c>
      <c r="K1288" s="294" t="s">
        <v>9841</v>
      </c>
      <c r="L1288" s="295"/>
      <c r="M1288" s="294" t="s">
        <v>9747</v>
      </c>
      <c r="N1288" s="295" t="b">
        <f>IF(AND(G1288:G1290=DATOS!C$9,H1288:H1290=DATOS!B$4),ROW(G1288:G1290))</f>
        <v>0</v>
      </c>
      <c r="O1288" s="296"/>
      <c r="P1288" s="297"/>
      <c r="Q1288" s="297"/>
      <c r="R1288" s="297"/>
      <c r="S1288" s="297"/>
      <c r="T1288" s="297"/>
      <c r="U1288" s="297"/>
      <c r="V1288" s="297"/>
      <c r="W1288" s="297"/>
      <c r="X1288" s="297"/>
      <c r="Y1288" s="297"/>
      <c r="Z1288" s="297"/>
      <c r="AA1288" s="297"/>
      <c r="AB1288" s="297"/>
    </row>
    <row r="1289" spans="1:28" ht="12.75">
      <c r="A1289" s="298" t="s">
        <v>9844</v>
      </c>
      <c r="B1289" s="294" t="s">
        <v>9845</v>
      </c>
      <c r="C1289" s="45" t="s">
        <v>4726</v>
      </c>
      <c r="D1289" s="45" t="s">
        <v>4647</v>
      </c>
      <c r="E1289" s="299">
        <v>43298</v>
      </c>
      <c r="F1289" s="294" t="s">
        <v>5526</v>
      </c>
      <c r="G1289" s="294" t="s">
        <v>114</v>
      </c>
      <c r="H1289" s="300" t="s">
        <v>118</v>
      </c>
      <c r="I1289" s="294" t="s">
        <v>226</v>
      </c>
      <c r="J1289" s="295"/>
      <c r="K1289" s="295"/>
      <c r="L1289" s="295"/>
      <c r="M1289" s="295"/>
      <c r="N1289" s="295" t="b">
        <f>IF(AND(G1289:G1291=DATOS!C$9,H1289:H1291=DATOS!B$4),ROW(G1289:G1291))</f>
        <v>0</v>
      </c>
      <c r="O1289" s="296"/>
      <c r="P1289" s="297"/>
      <c r="Q1289" s="297"/>
      <c r="R1289" s="297"/>
      <c r="S1289" s="297"/>
      <c r="T1289" s="297"/>
      <c r="U1289" s="297"/>
      <c r="V1289" s="297"/>
      <c r="W1289" s="297"/>
      <c r="X1289" s="297"/>
      <c r="Y1289" s="297"/>
      <c r="Z1289" s="297"/>
      <c r="AA1289" s="297"/>
      <c r="AB1289" s="297"/>
    </row>
    <row r="1290" spans="1:28" ht="12.75">
      <c r="A1290" s="298" t="s">
        <v>9223</v>
      </c>
      <c r="B1290" s="294" t="s">
        <v>9224</v>
      </c>
      <c r="C1290" s="45" t="s">
        <v>4655</v>
      </c>
      <c r="D1290" s="45" t="s">
        <v>4671</v>
      </c>
      <c r="E1290" s="299">
        <v>43298</v>
      </c>
      <c r="F1290" s="294" t="s">
        <v>3161</v>
      </c>
      <c r="G1290" s="294" t="s">
        <v>271</v>
      </c>
      <c r="H1290" s="300" t="s">
        <v>223</v>
      </c>
      <c r="I1290" s="294"/>
      <c r="J1290" s="295"/>
      <c r="K1290" s="295"/>
      <c r="L1290" s="295"/>
      <c r="M1290" s="295"/>
      <c r="N1290" s="295" t="b">
        <f>IF(AND(G1290:G1292=DATOS!C$9,H1290:H1292=DATOS!B$4),ROW(G1290:G1292))</f>
        <v>0</v>
      </c>
      <c r="O1290" s="296"/>
      <c r="P1290" s="297"/>
      <c r="Q1290" s="297"/>
      <c r="R1290" s="297"/>
      <c r="S1290" s="297"/>
      <c r="T1290" s="297"/>
      <c r="U1290" s="297"/>
      <c r="V1290" s="297"/>
      <c r="W1290" s="297"/>
      <c r="X1290" s="297"/>
      <c r="Y1290" s="297"/>
      <c r="Z1290" s="297"/>
      <c r="AA1290" s="297"/>
      <c r="AB1290" s="297"/>
    </row>
    <row r="1291" spans="1:28" ht="12.75">
      <c r="A1291" s="298" t="s">
        <v>9847</v>
      </c>
      <c r="B1291" s="294" t="s">
        <v>9848</v>
      </c>
      <c r="C1291" s="45" t="s">
        <v>4655</v>
      </c>
      <c r="D1291" s="45" t="s">
        <v>4951</v>
      </c>
      <c r="E1291" s="299">
        <v>43298</v>
      </c>
      <c r="F1291" s="294" t="s">
        <v>9626</v>
      </c>
      <c r="G1291" s="294" t="s">
        <v>114</v>
      </c>
      <c r="H1291" s="300" t="s">
        <v>223</v>
      </c>
      <c r="I1291" s="294"/>
      <c r="J1291" s="295"/>
      <c r="K1291" s="295"/>
      <c r="L1291" s="295"/>
      <c r="M1291" s="295"/>
      <c r="N1291" s="295" t="b">
        <f>IF(AND(G1291:G1293=DATOS!C$9,H1291:H1293=DATOS!B$4),ROW(G1291:G1293))</f>
        <v>0</v>
      </c>
      <c r="O1291" s="296"/>
      <c r="P1291" s="297"/>
      <c r="Q1291" s="297"/>
      <c r="R1291" s="297"/>
      <c r="S1291" s="297"/>
      <c r="T1291" s="297"/>
      <c r="U1291" s="297"/>
      <c r="V1291" s="297"/>
      <c r="W1291" s="297"/>
      <c r="X1291" s="297"/>
      <c r="Y1291" s="297"/>
      <c r="Z1291" s="297"/>
      <c r="AA1291" s="297"/>
      <c r="AB1291" s="297"/>
    </row>
    <row r="1292" spans="1:28" ht="12.75">
      <c r="A1292" s="298" t="s">
        <v>9401</v>
      </c>
      <c r="B1292" s="294" t="s">
        <v>9402</v>
      </c>
      <c r="C1292" s="45" t="s">
        <v>624</v>
      </c>
      <c r="D1292" s="45" t="s">
        <v>4671</v>
      </c>
      <c r="E1292" s="299">
        <v>43298</v>
      </c>
      <c r="F1292" s="294" t="s">
        <v>9626</v>
      </c>
      <c r="G1292" s="294" t="s">
        <v>114</v>
      </c>
      <c r="H1292" s="300" t="s">
        <v>223</v>
      </c>
      <c r="I1292" s="294"/>
      <c r="J1292" s="295"/>
      <c r="K1292" s="295"/>
      <c r="L1292" s="295"/>
      <c r="M1292" s="295"/>
      <c r="N1292" s="295" t="b">
        <f>IF(AND(G1292:G1294=DATOS!C$9,H1292:H1294=DATOS!B$4),ROW(G1292:G1294))</f>
        <v>0</v>
      </c>
      <c r="O1292" s="296"/>
      <c r="P1292" s="297"/>
      <c r="Q1292" s="297"/>
      <c r="R1292" s="297"/>
      <c r="S1292" s="297"/>
      <c r="T1292" s="297"/>
      <c r="U1292" s="297"/>
      <c r="V1292" s="297"/>
      <c r="W1292" s="297"/>
      <c r="X1292" s="297"/>
      <c r="Y1292" s="297"/>
      <c r="Z1292" s="297"/>
      <c r="AA1292" s="297"/>
      <c r="AB1292" s="297"/>
    </row>
    <row r="1293" spans="1:28" ht="12.75">
      <c r="A1293" s="298" t="s">
        <v>8679</v>
      </c>
      <c r="B1293" s="294" t="s">
        <v>8562</v>
      </c>
      <c r="C1293" s="45" t="s">
        <v>942</v>
      </c>
      <c r="D1293" s="45" t="s">
        <v>4647</v>
      </c>
      <c r="E1293" s="299">
        <v>43299</v>
      </c>
      <c r="F1293" s="294" t="s">
        <v>9850</v>
      </c>
      <c r="G1293" s="294" t="s">
        <v>114</v>
      </c>
      <c r="H1293" s="300" t="s">
        <v>223</v>
      </c>
      <c r="I1293" s="294"/>
      <c r="J1293" s="294" t="s">
        <v>9851</v>
      </c>
      <c r="K1293" s="294" t="s">
        <v>9852</v>
      </c>
      <c r="L1293" s="295"/>
      <c r="M1293" s="294" t="s">
        <v>4652</v>
      </c>
      <c r="N1293" s="295" t="b">
        <f>IF(AND(G1293:G1295=DATOS!C$9,H1293:H1295=DATOS!B$4),ROW(G1293:G1295))</f>
        <v>0</v>
      </c>
      <c r="O1293" s="296"/>
      <c r="P1293" s="297"/>
      <c r="Q1293" s="297"/>
      <c r="R1293" s="297"/>
      <c r="S1293" s="297"/>
      <c r="T1293" s="297"/>
      <c r="U1293" s="297"/>
      <c r="V1293" s="297"/>
      <c r="W1293" s="297"/>
      <c r="X1293" s="297"/>
      <c r="Y1293" s="297"/>
      <c r="Z1293" s="297"/>
      <c r="AA1293" s="297"/>
      <c r="AB1293" s="297"/>
    </row>
    <row r="1294" spans="1:28" ht="12.75">
      <c r="A1294" s="298" t="s">
        <v>9854</v>
      </c>
      <c r="B1294" s="294" t="s">
        <v>5495</v>
      </c>
      <c r="C1294" s="45" t="s">
        <v>942</v>
      </c>
      <c r="D1294" s="45" t="s">
        <v>4671</v>
      </c>
      <c r="E1294" s="299">
        <v>43299</v>
      </c>
      <c r="F1294" s="294" t="s">
        <v>4739</v>
      </c>
      <c r="G1294" s="294" t="s">
        <v>271</v>
      </c>
      <c r="H1294" s="300" t="s">
        <v>223</v>
      </c>
      <c r="I1294" s="294"/>
      <c r="J1294" s="295"/>
      <c r="K1294" s="295"/>
      <c r="L1294" s="295"/>
      <c r="M1294" s="295"/>
      <c r="N1294" s="295" t="b">
        <f>IF(AND(G1294:G1296=DATOS!C$9,H1294:H1296=DATOS!B$4),ROW(G1294:G1296))</f>
        <v>0</v>
      </c>
      <c r="O1294" s="296"/>
      <c r="P1294" s="297"/>
      <c r="Q1294" s="297"/>
      <c r="R1294" s="297"/>
      <c r="S1294" s="297"/>
      <c r="T1294" s="297"/>
      <c r="U1294" s="297"/>
      <c r="V1294" s="297"/>
      <c r="W1294" s="297"/>
      <c r="X1294" s="297"/>
      <c r="Y1294" s="297"/>
      <c r="Z1294" s="297"/>
      <c r="AA1294" s="297"/>
      <c r="AB1294" s="297"/>
    </row>
    <row r="1295" spans="1:28" ht="12.75">
      <c r="A1295" s="298" t="s">
        <v>7015</v>
      </c>
      <c r="B1295" s="294" t="s">
        <v>7016</v>
      </c>
      <c r="C1295" s="45" t="s">
        <v>216</v>
      </c>
      <c r="D1295" s="45" t="s">
        <v>4671</v>
      </c>
      <c r="E1295" s="299">
        <v>43299</v>
      </c>
      <c r="F1295" s="294" t="s">
        <v>9626</v>
      </c>
      <c r="G1295" s="294" t="s">
        <v>114</v>
      </c>
      <c r="H1295" s="300" t="s">
        <v>223</v>
      </c>
      <c r="I1295" s="294"/>
      <c r="J1295" s="295"/>
      <c r="K1295" s="295"/>
      <c r="L1295" s="295"/>
      <c r="M1295" s="295"/>
      <c r="N1295" s="295" t="b">
        <f>IF(AND(G1295:G1297=DATOS!C$9,H1295:H1297=DATOS!B$4),ROW(G1295:G1297))</f>
        <v>0</v>
      </c>
      <c r="O1295" s="296"/>
      <c r="P1295" s="297"/>
      <c r="Q1295" s="297"/>
      <c r="R1295" s="297"/>
      <c r="S1295" s="297"/>
      <c r="T1295" s="297"/>
      <c r="U1295" s="297"/>
      <c r="V1295" s="297"/>
      <c r="W1295" s="297"/>
      <c r="X1295" s="297"/>
      <c r="Y1295" s="297"/>
      <c r="Z1295" s="297"/>
      <c r="AA1295" s="297"/>
      <c r="AB1295" s="297"/>
    </row>
    <row r="1296" spans="1:28" ht="12.75">
      <c r="A1296" s="298" t="s">
        <v>8201</v>
      </c>
      <c r="B1296" s="294" t="s">
        <v>8202</v>
      </c>
      <c r="C1296" s="45" t="s">
        <v>9855</v>
      </c>
      <c r="D1296" s="45" t="s">
        <v>4671</v>
      </c>
      <c r="E1296" s="299">
        <v>43299</v>
      </c>
      <c r="F1296" s="294" t="s">
        <v>9626</v>
      </c>
      <c r="G1296" s="294" t="s">
        <v>114</v>
      </c>
      <c r="H1296" s="300" t="s">
        <v>223</v>
      </c>
      <c r="I1296" s="294"/>
      <c r="J1296" s="295"/>
      <c r="K1296" s="295"/>
      <c r="L1296" s="295"/>
      <c r="M1296" s="295"/>
      <c r="N1296" s="295" t="b">
        <f>IF(AND(G1296:G1298=DATOS!C$9,H1296:H1298=DATOS!B$4),ROW(G1296:G1298))</f>
        <v>0</v>
      </c>
      <c r="O1296" s="296"/>
      <c r="P1296" s="297"/>
      <c r="Q1296" s="297"/>
      <c r="R1296" s="297"/>
      <c r="S1296" s="297"/>
      <c r="T1296" s="297"/>
      <c r="U1296" s="297"/>
      <c r="V1296" s="297"/>
      <c r="W1296" s="297"/>
      <c r="X1296" s="297"/>
      <c r="Y1296" s="297"/>
      <c r="Z1296" s="297"/>
      <c r="AA1296" s="297"/>
      <c r="AB1296" s="297"/>
    </row>
    <row r="1297" spans="1:28" ht="12.75">
      <c r="A1297" s="298" t="s">
        <v>5777</v>
      </c>
      <c r="B1297" s="294" t="s">
        <v>5778</v>
      </c>
      <c r="C1297" s="45" t="s">
        <v>216</v>
      </c>
      <c r="D1297" s="45" t="s">
        <v>4671</v>
      </c>
      <c r="E1297" s="299">
        <v>43299</v>
      </c>
      <c r="F1297" s="294" t="s">
        <v>4739</v>
      </c>
      <c r="G1297" s="294" t="s">
        <v>271</v>
      </c>
      <c r="H1297" s="300" t="s">
        <v>223</v>
      </c>
      <c r="I1297" s="294"/>
      <c r="J1297" s="295"/>
      <c r="K1297" s="295"/>
      <c r="L1297" s="295"/>
      <c r="M1297" s="295"/>
      <c r="N1297" s="295" t="b">
        <f>IF(AND(G1297:G1299=DATOS!C$9,H1297:H1299=DATOS!B$4),ROW(G1297:G1299))</f>
        <v>0</v>
      </c>
      <c r="O1297" s="296"/>
      <c r="P1297" s="297"/>
      <c r="Q1297" s="297"/>
      <c r="R1297" s="297"/>
      <c r="S1297" s="297"/>
      <c r="T1297" s="297"/>
      <c r="U1297" s="297"/>
      <c r="V1297" s="297"/>
      <c r="W1297" s="297"/>
      <c r="X1297" s="297"/>
      <c r="Y1297" s="297"/>
      <c r="Z1297" s="297"/>
      <c r="AA1297" s="297"/>
      <c r="AB1297" s="297"/>
    </row>
    <row r="1298" spans="1:28" ht="12.75">
      <c r="A1298" s="298" t="s">
        <v>2026</v>
      </c>
      <c r="B1298" s="294" t="s">
        <v>358</v>
      </c>
      <c r="C1298" s="45" t="s">
        <v>360</v>
      </c>
      <c r="D1298" s="45" t="s">
        <v>4647</v>
      </c>
      <c r="E1298" s="299">
        <v>43300</v>
      </c>
      <c r="F1298" s="294" t="s">
        <v>9039</v>
      </c>
      <c r="G1298" s="294" t="s">
        <v>362</v>
      </c>
      <c r="H1298" s="300" t="s">
        <v>118</v>
      </c>
      <c r="I1298" s="294"/>
      <c r="J1298" s="294" t="s">
        <v>9857</v>
      </c>
      <c r="K1298" s="295"/>
      <c r="L1298" s="295"/>
      <c r="M1298" s="295"/>
      <c r="N1298" s="295" t="b">
        <f>IF(AND(G1298:G1300=DATOS!C$9,H1298:H1300=DATOS!B$4),ROW(G1298:G1300))</f>
        <v>0</v>
      </c>
      <c r="O1298" s="296"/>
      <c r="P1298" s="297"/>
      <c r="Q1298" s="297"/>
      <c r="R1298" s="297"/>
      <c r="S1298" s="297"/>
      <c r="T1298" s="297"/>
      <c r="U1298" s="297"/>
      <c r="V1298" s="297"/>
      <c r="W1298" s="297"/>
      <c r="X1298" s="297"/>
      <c r="Y1298" s="297"/>
      <c r="Z1298" s="297"/>
      <c r="AA1298" s="297"/>
      <c r="AB1298" s="297"/>
    </row>
    <row r="1299" spans="1:28" ht="12.75">
      <c r="A1299" s="298" t="s">
        <v>9351</v>
      </c>
      <c r="B1299" s="294" t="s">
        <v>9352</v>
      </c>
      <c r="C1299" s="45" t="s">
        <v>5631</v>
      </c>
      <c r="D1299" s="45" t="s">
        <v>4647</v>
      </c>
      <c r="E1299" s="299">
        <v>43300</v>
      </c>
      <c r="F1299" s="294" t="s">
        <v>5226</v>
      </c>
      <c r="G1299" s="294" t="s">
        <v>114</v>
      </c>
      <c r="H1299" s="300" t="s">
        <v>118</v>
      </c>
      <c r="I1299" s="294"/>
      <c r="J1299" s="294" t="s">
        <v>9859</v>
      </c>
      <c r="K1299" s="294" t="s">
        <v>9860</v>
      </c>
      <c r="L1299" s="295"/>
      <c r="M1299" s="295"/>
      <c r="N1299" s="295" t="b">
        <f>IF(AND(G1299:G1301=DATOS!C$9,H1299:H1301=DATOS!B$4),ROW(G1299:G1301))</f>
        <v>0</v>
      </c>
      <c r="O1299" s="296"/>
      <c r="P1299" s="297"/>
      <c r="Q1299" s="297"/>
      <c r="R1299" s="297"/>
      <c r="S1299" s="297"/>
      <c r="T1299" s="297"/>
      <c r="U1299" s="297"/>
      <c r="V1299" s="297"/>
      <c r="W1299" s="297"/>
      <c r="X1299" s="297"/>
      <c r="Y1299" s="297"/>
      <c r="Z1299" s="297"/>
      <c r="AA1299" s="297"/>
      <c r="AB1299" s="297"/>
    </row>
    <row r="1300" spans="1:28" ht="12.75">
      <c r="A1300" s="298" t="s">
        <v>5035</v>
      </c>
      <c r="B1300" s="294" t="s">
        <v>5019</v>
      </c>
      <c r="C1300" s="45" t="s">
        <v>4746</v>
      </c>
      <c r="D1300" s="45" t="s">
        <v>8976</v>
      </c>
      <c r="E1300" s="299">
        <v>43300</v>
      </c>
      <c r="F1300" s="294" t="s">
        <v>5226</v>
      </c>
      <c r="G1300" s="294" t="s">
        <v>114</v>
      </c>
      <c r="H1300" s="300" t="s">
        <v>223</v>
      </c>
      <c r="I1300" s="294" t="s">
        <v>226</v>
      </c>
      <c r="J1300" s="294" t="s">
        <v>9861</v>
      </c>
      <c r="K1300" s="294" t="s">
        <v>4869</v>
      </c>
      <c r="L1300" s="295"/>
      <c r="M1300" s="294" t="s">
        <v>9747</v>
      </c>
      <c r="N1300" s="295" t="b">
        <f>IF(AND(G1300:G1302=DATOS!C$9,H1300:H1302=DATOS!B$4),ROW(G1300:G1302))</f>
        <v>0</v>
      </c>
      <c r="O1300" s="296"/>
      <c r="P1300" s="297"/>
      <c r="Q1300" s="297"/>
      <c r="R1300" s="297"/>
      <c r="S1300" s="297"/>
      <c r="T1300" s="297"/>
      <c r="U1300" s="297"/>
      <c r="V1300" s="297"/>
      <c r="W1300" s="297"/>
      <c r="X1300" s="297"/>
      <c r="Y1300" s="297"/>
      <c r="Z1300" s="297"/>
      <c r="AA1300" s="297"/>
      <c r="AB1300" s="297"/>
    </row>
    <row r="1301" spans="1:28" ht="12.75">
      <c r="A1301" s="298" t="s">
        <v>8745</v>
      </c>
      <c r="B1301" s="294" t="s">
        <v>4783</v>
      </c>
      <c r="C1301" s="45" t="s">
        <v>4784</v>
      </c>
      <c r="D1301" s="45" t="s">
        <v>4798</v>
      </c>
      <c r="E1301" s="299">
        <v>43300</v>
      </c>
      <c r="F1301" s="294" t="s">
        <v>1259</v>
      </c>
      <c r="G1301" s="294" t="s">
        <v>362</v>
      </c>
      <c r="H1301" s="300" t="s">
        <v>223</v>
      </c>
      <c r="I1301" s="294" t="s">
        <v>226</v>
      </c>
      <c r="J1301" s="294" t="s">
        <v>9864</v>
      </c>
      <c r="K1301" s="294" t="s">
        <v>9865</v>
      </c>
      <c r="L1301" s="295"/>
      <c r="M1301" s="294" t="s">
        <v>4841</v>
      </c>
      <c r="N1301" s="295" t="b">
        <f>IF(AND(G1301:G1303=DATOS!C$9,H1301:H1303=DATOS!B$4),ROW(G1301:G1303))</f>
        <v>0</v>
      </c>
      <c r="O1301" s="296"/>
      <c r="P1301" s="297"/>
      <c r="Q1301" s="297"/>
      <c r="R1301" s="297"/>
      <c r="S1301" s="297"/>
      <c r="T1301" s="297"/>
      <c r="U1301" s="297"/>
      <c r="V1301" s="297"/>
      <c r="W1301" s="297"/>
      <c r="X1301" s="297"/>
      <c r="Y1301" s="297"/>
      <c r="Z1301" s="297"/>
      <c r="AA1301" s="297"/>
      <c r="AB1301" s="297"/>
    </row>
    <row r="1302" spans="1:28" ht="12.75">
      <c r="A1302" s="298" t="s">
        <v>4829</v>
      </c>
      <c r="B1302" s="294" t="s">
        <v>4830</v>
      </c>
      <c r="C1302" s="45" t="s">
        <v>360</v>
      </c>
      <c r="D1302" s="45" t="s">
        <v>4647</v>
      </c>
      <c r="E1302" s="299">
        <v>43300</v>
      </c>
      <c r="F1302" s="294" t="s">
        <v>1259</v>
      </c>
      <c r="G1302" s="294" t="s">
        <v>362</v>
      </c>
      <c r="H1302" s="300" t="s">
        <v>223</v>
      </c>
      <c r="I1302" s="294"/>
      <c r="J1302" s="294" t="s">
        <v>9866</v>
      </c>
      <c r="K1302" s="294" t="s">
        <v>9867</v>
      </c>
      <c r="L1302" s="295"/>
      <c r="M1302" s="295"/>
      <c r="N1302" s="295" t="b">
        <f>IF(AND(G1302:G1304=DATOS!C$9,H1302:H1304=DATOS!B$4),ROW(G1302:G1304))</f>
        <v>0</v>
      </c>
      <c r="O1302" s="296"/>
      <c r="P1302" s="297"/>
      <c r="Q1302" s="297"/>
      <c r="R1302" s="297"/>
      <c r="S1302" s="297"/>
      <c r="T1302" s="297"/>
      <c r="U1302" s="297"/>
      <c r="V1302" s="297"/>
      <c r="W1302" s="297"/>
      <c r="X1302" s="297"/>
      <c r="Y1302" s="297"/>
      <c r="Z1302" s="297"/>
      <c r="AA1302" s="297"/>
      <c r="AB1302" s="297"/>
    </row>
    <row r="1303" spans="1:28" ht="12.75">
      <c r="A1303" s="298" t="s">
        <v>9868</v>
      </c>
      <c r="B1303" s="294" t="s">
        <v>9109</v>
      </c>
      <c r="C1303" s="45" t="s">
        <v>4784</v>
      </c>
      <c r="D1303" s="45" t="s">
        <v>4671</v>
      </c>
      <c r="E1303" s="299">
        <v>43300</v>
      </c>
      <c r="F1303" s="294" t="s">
        <v>9869</v>
      </c>
      <c r="G1303" s="294" t="s">
        <v>362</v>
      </c>
      <c r="H1303" s="300" t="s">
        <v>223</v>
      </c>
      <c r="I1303" s="294"/>
      <c r="J1303" s="295"/>
      <c r="K1303" s="295"/>
      <c r="L1303" s="295"/>
      <c r="M1303" s="295"/>
      <c r="N1303" s="295" t="b">
        <f>IF(AND(G1303:G1305=DATOS!C$9,H1303:H1305=DATOS!B$4),ROW(G1303:G1305))</f>
        <v>0</v>
      </c>
      <c r="O1303" s="296"/>
      <c r="P1303" s="297"/>
      <c r="Q1303" s="297"/>
      <c r="R1303" s="297"/>
      <c r="S1303" s="297"/>
      <c r="T1303" s="297"/>
      <c r="U1303" s="297"/>
      <c r="V1303" s="297"/>
      <c r="W1303" s="297"/>
      <c r="X1303" s="297"/>
      <c r="Y1303" s="297"/>
      <c r="Z1303" s="297"/>
      <c r="AA1303" s="297"/>
      <c r="AB1303" s="297"/>
    </row>
    <row r="1304" spans="1:28" ht="12.75">
      <c r="A1304" s="298" t="s">
        <v>8545</v>
      </c>
      <c r="B1304" s="294" t="s">
        <v>8546</v>
      </c>
      <c r="C1304" s="45" t="s">
        <v>4784</v>
      </c>
      <c r="D1304" s="45" t="s">
        <v>9710</v>
      </c>
      <c r="E1304" s="299">
        <v>43300</v>
      </c>
      <c r="F1304" s="294" t="s">
        <v>5526</v>
      </c>
      <c r="G1304" s="294" t="s">
        <v>362</v>
      </c>
      <c r="H1304" s="300" t="s">
        <v>223</v>
      </c>
      <c r="I1304" s="294" t="s">
        <v>226</v>
      </c>
      <c r="J1304" s="294" t="s">
        <v>9870</v>
      </c>
      <c r="K1304" s="294" t="s">
        <v>9871</v>
      </c>
      <c r="L1304" s="295"/>
      <c r="M1304" s="294" t="s">
        <v>9716</v>
      </c>
      <c r="N1304" s="295" t="b">
        <f>IF(AND(G1304:G1306=DATOS!C$9,H1304:H1306=DATOS!B$4),ROW(G1304:G1306))</f>
        <v>0</v>
      </c>
      <c r="O1304" s="296"/>
      <c r="P1304" s="297"/>
      <c r="Q1304" s="297"/>
      <c r="R1304" s="297"/>
      <c r="S1304" s="297"/>
      <c r="T1304" s="297"/>
      <c r="U1304" s="297"/>
      <c r="V1304" s="297"/>
      <c r="W1304" s="297"/>
      <c r="X1304" s="297"/>
      <c r="Y1304" s="297"/>
      <c r="Z1304" s="297"/>
      <c r="AA1304" s="297"/>
      <c r="AB1304" s="297"/>
    </row>
    <row r="1305" spans="1:28" ht="12.75">
      <c r="A1305" s="298" t="s">
        <v>9439</v>
      </c>
      <c r="B1305" s="294" t="s">
        <v>9440</v>
      </c>
      <c r="C1305" s="45" t="s">
        <v>216</v>
      </c>
      <c r="D1305" s="45" t="s">
        <v>4798</v>
      </c>
      <c r="E1305" s="299">
        <v>43300</v>
      </c>
      <c r="F1305" s="294" t="s">
        <v>9873</v>
      </c>
      <c r="G1305" s="294" t="s">
        <v>222</v>
      </c>
      <c r="H1305" s="300" t="s">
        <v>223</v>
      </c>
      <c r="I1305" s="294" t="s">
        <v>273</v>
      </c>
      <c r="J1305" s="294" t="s">
        <v>9873</v>
      </c>
      <c r="K1305" s="294" t="s">
        <v>9874</v>
      </c>
      <c r="L1305" s="295"/>
      <c r="M1305" s="294" t="s">
        <v>4841</v>
      </c>
      <c r="N1305" s="295" t="b">
        <f>IF(AND(G1305:G1307=DATOS!C$9,H1305:H1307=DATOS!B$4),ROW(G1305:G1307))</f>
        <v>0</v>
      </c>
      <c r="O1305" s="296"/>
      <c r="P1305" s="297"/>
      <c r="Q1305" s="297"/>
      <c r="R1305" s="297"/>
      <c r="S1305" s="297"/>
      <c r="T1305" s="297"/>
      <c r="U1305" s="297"/>
      <c r="V1305" s="297"/>
      <c r="W1305" s="297"/>
      <c r="X1305" s="297"/>
      <c r="Y1305" s="297"/>
      <c r="Z1305" s="297"/>
      <c r="AA1305" s="297"/>
      <c r="AB1305" s="297"/>
    </row>
    <row r="1306" spans="1:28" ht="12.75">
      <c r="A1306" s="298" t="s">
        <v>8865</v>
      </c>
      <c r="B1306" s="294" t="s">
        <v>8866</v>
      </c>
      <c r="C1306" s="45" t="s">
        <v>4784</v>
      </c>
      <c r="D1306" s="45" t="s">
        <v>4647</v>
      </c>
      <c r="E1306" s="299">
        <v>43300</v>
      </c>
      <c r="F1306" s="294" t="s">
        <v>9875</v>
      </c>
      <c r="G1306" s="294" t="s">
        <v>222</v>
      </c>
      <c r="H1306" s="300" t="s">
        <v>223</v>
      </c>
      <c r="I1306" s="294"/>
      <c r="J1306" s="294" t="s">
        <v>9876</v>
      </c>
      <c r="K1306" s="294" t="s">
        <v>9877</v>
      </c>
      <c r="L1306" s="295"/>
      <c r="M1306" s="295"/>
      <c r="N1306" s="295" t="b">
        <f>IF(AND(G1306:G1308=DATOS!C$9,H1306:H1308=DATOS!B$4),ROW(G1306:G1308))</f>
        <v>0</v>
      </c>
      <c r="O1306" s="296"/>
      <c r="P1306" s="297"/>
      <c r="Q1306" s="297"/>
      <c r="R1306" s="297"/>
      <c r="S1306" s="297"/>
      <c r="T1306" s="297"/>
      <c r="U1306" s="297"/>
      <c r="V1306" s="297"/>
      <c r="W1306" s="297"/>
      <c r="X1306" s="297"/>
      <c r="Y1306" s="297"/>
      <c r="Z1306" s="297"/>
      <c r="AA1306" s="297"/>
      <c r="AB1306" s="297"/>
    </row>
    <row r="1307" spans="1:28" ht="12.75">
      <c r="A1307" s="298" t="s">
        <v>5523</v>
      </c>
      <c r="B1307" s="294" t="s">
        <v>9878</v>
      </c>
      <c r="C1307" s="45" t="s">
        <v>216</v>
      </c>
      <c r="D1307" s="45" t="s">
        <v>4647</v>
      </c>
      <c r="E1307" s="299">
        <v>43300</v>
      </c>
      <c r="F1307" s="294" t="s">
        <v>4242</v>
      </c>
      <c r="G1307" s="294" t="s">
        <v>114</v>
      </c>
      <c r="H1307" s="300" t="s">
        <v>223</v>
      </c>
      <c r="I1307" s="294"/>
      <c r="J1307" s="294" t="s">
        <v>9879</v>
      </c>
      <c r="K1307" s="294" t="s">
        <v>9880</v>
      </c>
      <c r="L1307" s="295"/>
      <c r="M1307" s="294" t="s">
        <v>4652</v>
      </c>
      <c r="N1307" s="295" t="b">
        <f>IF(AND(G1307:G1309=DATOS!C$9,H1307:H1309=DATOS!B$4),ROW(G1307:G1309))</f>
        <v>0</v>
      </c>
      <c r="O1307" s="296"/>
      <c r="P1307" s="297"/>
      <c r="Q1307" s="297"/>
      <c r="R1307" s="297"/>
      <c r="S1307" s="297"/>
      <c r="T1307" s="297"/>
      <c r="U1307" s="297"/>
      <c r="V1307" s="297"/>
      <c r="W1307" s="297"/>
      <c r="X1307" s="297"/>
      <c r="Y1307" s="297"/>
      <c r="Z1307" s="297"/>
      <c r="AA1307" s="297"/>
      <c r="AB1307" s="297"/>
    </row>
    <row r="1308" spans="1:28" ht="12.75">
      <c r="A1308" s="320" t="s">
        <v>9351</v>
      </c>
      <c r="B1308" s="294" t="s">
        <v>9352</v>
      </c>
      <c r="C1308" s="45" t="s">
        <v>5631</v>
      </c>
      <c r="D1308" s="45" t="s">
        <v>4671</v>
      </c>
      <c r="E1308" s="299">
        <v>43300</v>
      </c>
      <c r="F1308" s="294" t="s">
        <v>9626</v>
      </c>
      <c r="G1308" s="294" t="s">
        <v>114</v>
      </c>
      <c r="H1308" s="300" t="s">
        <v>223</v>
      </c>
      <c r="I1308" s="294"/>
      <c r="J1308" s="294" t="s">
        <v>8477</v>
      </c>
      <c r="K1308" s="350" t="s">
        <v>9881</v>
      </c>
      <c r="L1308" s="295"/>
      <c r="M1308" s="294" t="s">
        <v>4652</v>
      </c>
      <c r="N1308" s="295" t="b">
        <f>IF(AND(G1308:G1310=DATOS!C$9,H1308:H1310=DATOS!B$4),ROW(G1308:G1310))</f>
        <v>0</v>
      </c>
      <c r="O1308" s="296"/>
      <c r="P1308" s="297"/>
      <c r="Q1308" s="297"/>
      <c r="R1308" s="297"/>
      <c r="S1308" s="297"/>
      <c r="T1308" s="297"/>
      <c r="U1308" s="297"/>
      <c r="V1308" s="297"/>
      <c r="W1308" s="297"/>
      <c r="X1308" s="297"/>
      <c r="Y1308" s="297"/>
      <c r="Z1308" s="297"/>
      <c r="AA1308" s="297"/>
      <c r="AB1308" s="297"/>
    </row>
    <row r="1309" spans="1:28" ht="12.75">
      <c r="A1309" s="301" t="s">
        <v>7877</v>
      </c>
      <c r="B1309" s="294" t="s">
        <v>5198</v>
      </c>
      <c r="C1309" s="45" t="s">
        <v>4767</v>
      </c>
      <c r="D1309" s="45" t="s">
        <v>4951</v>
      </c>
      <c r="E1309" s="299">
        <v>43300</v>
      </c>
      <c r="F1309" s="294" t="s">
        <v>4739</v>
      </c>
      <c r="G1309" s="294" t="s">
        <v>271</v>
      </c>
      <c r="H1309" s="300" t="s">
        <v>223</v>
      </c>
      <c r="I1309" s="294"/>
      <c r="J1309" s="295"/>
      <c r="K1309" s="295"/>
      <c r="L1309" s="295"/>
      <c r="M1309" s="295"/>
      <c r="N1309" s="295" t="b">
        <f>IF(AND(G1309:G1311=DATOS!C$9,H1309:H1311=DATOS!B$4),ROW(G1309:G1311))</f>
        <v>0</v>
      </c>
      <c r="O1309" s="296"/>
      <c r="P1309" s="297"/>
      <c r="Q1309" s="297"/>
      <c r="R1309" s="297"/>
      <c r="S1309" s="297"/>
      <c r="T1309" s="297"/>
      <c r="U1309" s="297"/>
      <c r="V1309" s="297"/>
      <c r="W1309" s="297"/>
      <c r="X1309" s="297"/>
      <c r="Y1309" s="297"/>
      <c r="Z1309" s="297"/>
      <c r="AA1309" s="297"/>
      <c r="AB1309" s="297"/>
    </row>
    <row r="1310" spans="1:28" ht="12.75">
      <c r="A1310" s="298" t="s">
        <v>9885</v>
      </c>
      <c r="B1310" s="294" t="s">
        <v>9886</v>
      </c>
      <c r="C1310" s="45" t="s">
        <v>624</v>
      </c>
      <c r="D1310" s="45" t="s">
        <v>4951</v>
      </c>
      <c r="E1310" s="299">
        <v>43301</v>
      </c>
      <c r="F1310" s="385" t="s">
        <v>4794</v>
      </c>
      <c r="G1310" s="294" t="s">
        <v>114</v>
      </c>
      <c r="H1310" s="300" t="s">
        <v>223</v>
      </c>
      <c r="I1310" s="294" t="s">
        <v>226</v>
      </c>
      <c r="J1310" s="295"/>
      <c r="K1310" s="294" t="s">
        <v>9889</v>
      </c>
      <c r="L1310" s="295"/>
      <c r="M1310" s="294" t="s">
        <v>5132</v>
      </c>
      <c r="N1310" s="295" t="b">
        <f>IF(AND(G1310:G1312=DATOS!C$9,H1310:H1312=DATOS!B$4),ROW(G1310:G1312))</f>
        <v>0</v>
      </c>
      <c r="O1310" s="296"/>
      <c r="P1310" s="297"/>
      <c r="Q1310" s="297"/>
      <c r="R1310" s="297"/>
      <c r="S1310" s="297"/>
      <c r="T1310" s="297"/>
      <c r="U1310" s="297"/>
      <c r="V1310" s="297"/>
      <c r="W1310" s="297"/>
      <c r="X1310" s="297"/>
      <c r="Y1310" s="297"/>
      <c r="Z1310" s="297"/>
      <c r="AA1310" s="297"/>
      <c r="AB1310" s="297"/>
    </row>
    <row r="1311" spans="1:28" ht="12.75">
      <c r="A1311" s="298" t="s">
        <v>6814</v>
      </c>
      <c r="B1311" s="294" t="s">
        <v>9891</v>
      </c>
      <c r="C1311" s="45" t="s">
        <v>216</v>
      </c>
      <c r="D1311" s="45" t="s">
        <v>4671</v>
      </c>
      <c r="E1311" s="299">
        <v>43301</v>
      </c>
      <c r="F1311" s="294" t="s">
        <v>9892</v>
      </c>
      <c r="G1311" s="294" t="s">
        <v>114</v>
      </c>
      <c r="H1311" s="300" t="s">
        <v>223</v>
      </c>
      <c r="I1311" s="294"/>
      <c r="J1311" s="295"/>
      <c r="K1311" s="295"/>
      <c r="L1311" s="295"/>
      <c r="M1311" s="295"/>
      <c r="N1311" s="295" t="b">
        <f>IF(AND(G1311:G1313=DATOS!C$9,H1311:H1313=DATOS!B$4),ROW(G1311:G1313))</f>
        <v>0</v>
      </c>
      <c r="O1311" s="296"/>
      <c r="P1311" s="297"/>
      <c r="Q1311" s="297"/>
      <c r="R1311" s="297"/>
      <c r="S1311" s="297"/>
      <c r="T1311" s="297"/>
      <c r="U1311" s="297"/>
      <c r="V1311" s="297"/>
      <c r="W1311" s="297"/>
      <c r="X1311" s="297"/>
      <c r="Y1311" s="297"/>
      <c r="Z1311" s="297"/>
      <c r="AA1311" s="297"/>
      <c r="AB1311" s="297"/>
    </row>
    <row r="1312" spans="1:28" ht="12.75">
      <c r="A1312" s="298" t="s">
        <v>9893</v>
      </c>
      <c r="B1312" s="294" t="s">
        <v>9894</v>
      </c>
      <c r="C1312" s="45" t="s">
        <v>263</v>
      </c>
      <c r="D1312" s="45" t="s">
        <v>4671</v>
      </c>
      <c r="E1312" s="299">
        <v>43301</v>
      </c>
      <c r="F1312" s="294" t="s">
        <v>4739</v>
      </c>
      <c r="G1312" s="294" t="s">
        <v>271</v>
      </c>
      <c r="H1312" s="300" t="s">
        <v>223</v>
      </c>
      <c r="I1312" s="294"/>
      <c r="J1312" s="295"/>
      <c r="K1312" s="295"/>
      <c r="L1312" s="295"/>
      <c r="M1312" s="295"/>
      <c r="N1312" s="295" t="b">
        <f>IF(AND(G1312:G1314=DATOS!C$9,H1312:H1314=DATOS!B$4),ROW(G1312:G1314))</f>
        <v>0</v>
      </c>
      <c r="O1312" s="296"/>
      <c r="P1312" s="297"/>
      <c r="Q1312" s="297"/>
      <c r="R1312" s="297"/>
      <c r="S1312" s="297"/>
      <c r="T1312" s="297"/>
      <c r="U1312" s="297"/>
      <c r="V1312" s="297"/>
      <c r="W1312" s="297"/>
      <c r="X1312" s="297"/>
      <c r="Y1312" s="297"/>
      <c r="Z1312" s="297"/>
      <c r="AA1312" s="297"/>
      <c r="AB1312" s="297"/>
    </row>
    <row r="1313" spans="1:28" ht="12.75">
      <c r="A1313" s="298" t="s">
        <v>9896</v>
      </c>
      <c r="B1313" s="294" t="s">
        <v>5446</v>
      </c>
      <c r="C1313" s="45" t="s">
        <v>942</v>
      </c>
      <c r="D1313" s="45" t="s">
        <v>4647</v>
      </c>
      <c r="E1313" s="299">
        <v>43302</v>
      </c>
      <c r="F1313" s="294" t="s">
        <v>7351</v>
      </c>
      <c r="G1313" s="294" t="s">
        <v>114</v>
      </c>
      <c r="H1313" s="300" t="s">
        <v>223</v>
      </c>
      <c r="I1313" s="294"/>
      <c r="J1313" s="295"/>
      <c r="K1313" s="295"/>
      <c r="L1313" s="295"/>
      <c r="M1313" s="295"/>
      <c r="N1313" s="295" t="b">
        <f>IF(AND(G1313:G1315=DATOS!C$9,H1313:H1315=DATOS!B$4),ROW(G1313:G1315))</f>
        <v>0</v>
      </c>
      <c r="O1313" s="296"/>
      <c r="P1313" s="297"/>
      <c r="Q1313" s="297"/>
      <c r="R1313" s="297"/>
      <c r="S1313" s="297"/>
      <c r="T1313" s="297"/>
      <c r="U1313" s="297"/>
      <c r="V1313" s="297"/>
      <c r="W1313" s="297"/>
      <c r="X1313" s="297"/>
      <c r="Y1313" s="297"/>
      <c r="Z1313" s="297"/>
      <c r="AA1313" s="297"/>
      <c r="AB1313" s="297"/>
    </row>
    <row r="1314" spans="1:28" ht="12.75">
      <c r="A1314" s="298" t="s">
        <v>7447</v>
      </c>
      <c r="B1314" s="294" t="s">
        <v>4828</v>
      </c>
      <c r="C1314" s="45" t="s">
        <v>263</v>
      </c>
      <c r="D1314" s="45" t="s">
        <v>4647</v>
      </c>
      <c r="E1314" s="299">
        <v>43302</v>
      </c>
      <c r="F1314" s="294" t="s">
        <v>8950</v>
      </c>
      <c r="G1314" s="294" t="s">
        <v>114</v>
      </c>
      <c r="H1314" s="300" t="s">
        <v>223</v>
      </c>
      <c r="I1314" s="294"/>
      <c r="J1314" s="294" t="s">
        <v>9098</v>
      </c>
      <c r="K1314" s="294" t="s">
        <v>9899</v>
      </c>
      <c r="L1314" s="295"/>
      <c r="M1314" s="294" t="s">
        <v>4652</v>
      </c>
      <c r="N1314" s="295" t="b">
        <f>IF(AND(G1314:G1316=DATOS!C$9,H1314:H1316=DATOS!B$4),ROW(G1314:G1316))</f>
        <v>0</v>
      </c>
      <c r="O1314" s="296"/>
      <c r="P1314" s="297"/>
      <c r="Q1314" s="297"/>
      <c r="R1314" s="297"/>
      <c r="S1314" s="297"/>
      <c r="T1314" s="297"/>
      <c r="U1314" s="297"/>
      <c r="V1314" s="297"/>
      <c r="W1314" s="297"/>
      <c r="X1314" s="297"/>
      <c r="Y1314" s="297"/>
      <c r="Z1314" s="297"/>
      <c r="AA1314" s="297"/>
      <c r="AB1314" s="297"/>
    </row>
    <row r="1315" spans="1:28" ht="12.75">
      <c r="A1315" s="298" t="s">
        <v>6067</v>
      </c>
      <c r="B1315" s="294" t="s">
        <v>5150</v>
      </c>
      <c r="C1315" s="45" t="s">
        <v>5151</v>
      </c>
      <c r="D1315" s="45" t="s">
        <v>4647</v>
      </c>
      <c r="E1315" s="299">
        <v>43302</v>
      </c>
      <c r="F1315" s="294" t="s">
        <v>7351</v>
      </c>
      <c r="G1315" s="294" t="s">
        <v>114</v>
      </c>
      <c r="H1315" s="300" t="s">
        <v>223</v>
      </c>
      <c r="I1315" s="294"/>
      <c r="J1315" s="294" t="s">
        <v>9901</v>
      </c>
      <c r="K1315" s="295"/>
      <c r="L1315" s="295"/>
      <c r="M1315" s="295"/>
      <c r="N1315" s="295" t="b">
        <f>IF(AND(G1315:G1317=DATOS!C$9,H1315:H1317=DATOS!B$4),ROW(G1315:G1317))</f>
        <v>0</v>
      </c>
      <c r="O1315" s="296"/>
      <c r="P1315" s="297"/>
      <c r="Q1315" s="297"/>
      <c r="R1315" s="297"/>
      <c r="S1315" s="297"/>
      <c r="T1315" s="297"/>
      <c r="U1315" s="297"/>
      <c r="V1315" s="297"/>
      <c r="W1315" s="297"/>
      <c r="X1315" s="297"/>
      <c r="Y1315" s="297"/>
      <c r="Z1315" s="297"/>
      <c r="AA1315" s="297"/>
      <c r="AB1315" s="297"/>
    </row>
    <row r="1316" spans="1:28" ht="12.75">
      <c r="A1316" s="298" t="s">
        <v>5890</v>
      </c>
      <c r="B1316" s="294" t="s">
        <v>5891</v>
      </c>
      <c r="C1316" s="45" t="s">
        <v>216</v>
      </c>
      <c r="D1316" s="45" t="s">
        <v>4951</v>
      </c>
      <c r="E1316" s="299">
        <v>43302</v>
      </c>
      <c r="F1316" s="294" t="s">
        <v>9903</v>
      </c>
      <c r="G1316" s="294" t="s">
        <v>114</v>
      </c>
      <c r="H1316" s="300" t="s">
        <v>223</v>
      </c>
      <c r="I1316" s="294" t="s">
        <v>226</v>
      </c>
      <c r="J1316" s="295"/>
      <c r="K1316" s="294" t="s">
        <v>9904</v>
      </c>
      <c r="L1316" s="295"/>
      <c r="M1316" s="295"/>
      <c r="N1316" s="295" t="b">
        <f>IF(AND(G1316:G1318=DATOS!C$9,H1316:H1318=DATOS!B$4),ROW(G1316:G1318))</f>
        <v>0</v>
      </c>
      <c r="O1316" s="296"/>
      <c r="P1316" s="297"/>
      <c r="Q1316" s="297"/>
      <c r="R1316" s="297"/>
      <c r="S1316" s="297"/>
      <c r="T1316" s="297"/>
      <c r="U1316" s="297"/>
      <c r="V1316" s="297"/>
      <c r="W1316" s="297"/>
      <c r="X1316" s="297"/>
      <c r="Y1316" s="297"/>
      <c r="Z1316" s="297"/>
      <c r="AA1316" s="297"/>
      <c r="AB1316" s="297"/>
    </row>
    <row r="1317" spans="1:28" ht="12.75">
      <c r="A1317" s="298" t="s">
        <v>6290</v>
      </c>
      <c r="B1317" s="294" t="s">
        <v>6744</v>
      </c>
      <c r="C1317" s="45" t="s">
        <v>216</v>
      </c>
      <c r="D1317" s="45" t="s">
        <v>4647</v>
      </c>
      <c r="E1317" s="299">
        <v>43303</v>
      </c>
      <c r="F1317" s="294" t="s">
        <v>9906</v>
      </c>
      <c r="G1317" s="294" t="s">
        <v>271</v>
      </c>
      <c r="H1317" s="300" t="s">
        <v>223</v>
      </c>
      <c r="I1317" s="294"/>
      <c r="J1317" s="294" t="s">
        <v>5443</v>
      </c>
      <c r="K1317" s="294" t="s">
        <v>8710</v>
      </c>
      <c r="L1317" s="295"/>
      <c r="M1317" s="294" t="s">
        <v>4652</v>
      </c>
      <c r="N1317" s="295" t="b">
        <f>IF(AND(G1317:G1319=DATOS!C$9,H1317:H1319=DATOS!B$4),ROW(G1317:G1319))</f>
        <v>0</v>
      </c>
      <c r="O1317" s="296"/>
      <c r="P1317" s="297"/>
      <c r="Q1317" s="297"/>
      <c r="R1317" s="297"/>
      <c r="S1317" s="297"/>
      <c r="T1317" s="297"/>
      <c r="U1317" s="297"/>
      <c r="V1317" s="297"/>
      <c r="W1317" s="297"/>
      <c r="X1317" s="297"/>
      <c r="Y1317" s="297"/>
      <c r="Z1317" s="297"/>
      <c r="AA1317" s="297"/>
      <c r="AB1317" s="297"/>
    </row>
    <row r="1318" spans="1:28" ht="12.75">
      <c r="A1318" s="298" t="s">
        <v>8679</v>
      </c>
      <c r="B1318" s="294" t="s">
        <v>9909</v>
      </c>
      <c r="C1318" s="45" t="s">
        <v>216</v>
      </c>
      <c r="D1318" s="45" t="s">
        <v>9710</v>
      </c>
      <c r="E1318" s="299">
        <v>43304</v>
      </c>
      <c r="F1318" s="294" t="s">
        <v>5526</v>
      </c>
      <c r="G1318" s="294" t="s">
        <v>114</v>
      </c>
      <c r="H1318" s="300" t="s">
        <v>223</v>
      </c>
      <c r="I1318" s="294" t="s">
        <v>226</v>
      </c>
      <c r="J1318" s="294" t="s">
        <v>9910</v>
      </c>
      <c r="K1318" s="294" t="s">
        <v>9911</v>
      </c>
      <c r="L1318" s="295"/>
      <c r="M1318" s="294" t="s">
        <v>9716</v>
      </c>
      <c r="N1318" s="295" t="b">
        <f>IF(AND(G1318:G1320=DATOS!C$9,H1318:H1320=DATOS!B$4),ROW(G1318:G1320))</f>
        <v>0</v>
      </c>
      <c r="O1318" s="296"/>
      <c r="P1318" s="297"/>
      <c r="Q1318" s="297"/>
      <c r="R1318" s="297"/>
      <c r="S1318" s="297"/>
      <c r="T1318" s="297"/>
      <c r="U1318" s="297"/>
      <c r="V1318" s="297"/>
      <c r="W1318" s="297"/>
      <c r="X1318" s="297"/>
      <c r="Y1318" s="297"/>
      <c r="Z1318" s="297"/>
      <c r="AA1318" s="297"/>
      <c r="AB1318" s="297"/>
    </row>
    <row r="1319" spans="1:28" ht="12.75">
      <c r="A1319" s="298" t="s">
        <v>5589</v>
      </c>
      <c r="B1319" s="294" t="s">
        <v>5590</v>
      </c>
      <c r="C1319" s="45" t="s">
        <v>5232</v>
      </c>
      <c r="D1319" s="45" t="s">
        <v>9710</v>
      </c>
      <c r="E1319" s="299">
        <v>43304</v>
      </c>
      <c r="F1319" s="294" t="s">
        <v>9914</v>
      </c>
      <c r="G1319" s="294" t="s">
        <v>362</v>
      </c>
      <c r="H1319" s="300" t="s">
        <v>223</v>
      </c>
      <c r="I1319" s="294" t="s">
        <v>226</v>
      </c>
      <c r="J1319" s="294" t="s">
        <v>9915</v>
      </c>
      <c r="K1319" s="295"/>
      <c r="L1319" s="295"/>
      <c r="M1319" s="294" t="s">
        <v>9716</v>
      </c>
      <c r="N1319" s="295" t="b">
        <f>IF(AND(G1319:G1321=DATOS!C$9,H1319:H1321=DATOS!B$4),ROW(G1319:G1321))</f>
        <v>0</v>
      </c>
      <c r="O1319" s="296"/>
      <c r="P1319" s="297"/>
      <c r="Q1319" s="297"/>
      <c r="R1319" s="297"/>
      <c r="S1319" s="297"/>
      <c r="T1319" s="297"/>
      <c r="U1319" s="297"/>
      <c r="V1319" s="297"/>
      <c r="W1319" s="297"/>
      <c r="X1319" s="297"/>
      <c r="Y1319" s="297"/>
      <c r="Z1319" s="297"/>
      <c r="AA1319" s="297"/>
      <c r="AB1319" s="297"/>
    </row>
    <row r="1320" spans="1:28" ht="12.75">
      <c r="A1320" s="298" t="s">
        <v>9917</v>
      </c>
      <c r="B1320" s="294" t="s">
        <v>9918</v>
      </c>
      <c r="C1320" s="45" t="s">
        <v>263</v>
      </c>
      <c r="D1320" s="45" t="s">
        <v>9710</v>
      </c>
      <c r="E1320" s="299">
        <v>43304</v>
      </c>
      <c r="F1320" s="294" t="s">
        <v>4768</v>
      </c>
      <c r="G1320" s="294" t="s">
        <v>271</v>
      </c>
      <c r="H1320" s="300" t="s">
        <v>223</v>
      </c>
      <c r="I1320" s="294" t="s">
        <v>226</v>
      </c>
      <c r="J1320" s="294" t="s">
        <v>9919</v>
      </c>
      <c r="K1320" s="294" t="s">
        <v>9920</v>
      </c>
      <c r="L1320" s="295"/>
      <c r="M1320" s="295"/>
      <c r="N1320" s="295" t="b">
        <f>IF(AND(G1320:G1322=DATOS!C$9,H1320:H1322=DATOS!B$4),ROW(G1320:G1322))</f>
        <v>0</v>
      </c>
      <c r="O1320" s="296"/>
      <c r="P1320" s="297"/>
      <c r="Q1320" s="297"/>
      <c r="R1320" s="297"/>
      <c r="S1320" s="297"/>
      <c r="T1320" s="297"/>
      <c r="U1320" s="297"/>
      <c r="V1320" s="297"/>
      <c r="W1320" s="297"/>
      <c r="X1320" s="297"/>
      <c r="Y1320" s="297"/>
      <c r="Z1320" s="297"/>
      <c r="AA1320" s="297"/>
      <c r="AB1320" s="297"/>
    </row>
    <row r="1321" spans="1:28" ht="12.75">
      <c r="A1321" s="298" t="s">
        <v>9922</v>
      </c>
      <c r="B1321" s="294" t="s">
        <v>9923</v>
      </c>
      <c r="C1321" s="45" t="s">
        <v>701</v>
      </c>
      <c r="D1321" s="45" t="s">
        <v>9710</v>
      </c>
      <c r="E1321" s="299">
        <v>43304</v>
      </c>
      <c r="F1321" s="294" t="s">
        <v>7351</v>
      </c>
      <c r="G1321" s="294" t="s">
        <v>114</v>
      </c>
      <c r="H1321" s="300" t="s">
        <v>223</v>
      </c>
      <c r="I1321" s="294" t="s">
        <v>226</v>
      </c>
      <c r="J1321" s="294" t="s">
        <v>9925</v>
      </c>
      <c r="K1321" s="294" t="s">
        <v>9926</v>
      </c>
      <c r="L1321" s="295"/>
      <c r="M1321" s="295"/>
      <c r="N1321" s="295" t="b">
        <f>IF(AND(G1321:G1323=DATOS!C$9,H1321:H1323=DATOS!B$4),ROW(G1321:G1323))</f>
        <v>0</v>
      </c>
      <c r="O1321" s="296"/>
      <c r="P1321" s="297"/>
      <c r="Q1321" s="297"/>
      <c r="R1321" s="297"/>
      <c r="S1321" s="297"/>
      <c r="T1321" s="297"/>
      <c r="U1321" s="297"/>
      <c r="V1321" s="297"/>
      <c r="W1321" s="297"/>
      <c r="X1321" s="297"/>
      <c r="Y1321" s="297"/>
      <c r="Z1321" s="297"/>
      <c r="AA1321" s="297"/>
      <c r="AB1321" s="297"/>
    </row>
    <row r="1322" spans="1:28" ht="12.75">
      <c r="A1322" s="298" t="s">
        <v>9927</v>
      </c>
      <c r="B1322" s="294" t="s">
        <v>9928</v>
      </c>
      <c r="C1322" s="45" t="s">
        <v>5086</v>
      </c>
      <c r="D1322" s="45" t="s">
        <v>9710</v>
      </c>
      <c r="E1322" s="299">
        <v>43304</v>
      </c>
      <c r="F1322" s="294" t="s">
        <v>7351</v>
      </c>
      <c r="G1322" s="294" t="s">
        <v>362</v>
      </c>
      <c r="H1322" s="300" t="s">
        <v>223</v>
      </c>
      <c r="I1322" s="294" t="s">
        <v>226</v>
      </c>
      <c r="J1322" s="294" t="s">
        <v>9929</v>
      </c>
      <c r="K1322" s="295"/>
      <c r="L1322" s="295"/>
      <c r="M1322" s="295"/>
      <c r="N1322" s="295" t="b">
        <f>IF(AND(G1322:G1324=DATOS!C$9,H1322:H1324=DATOS!B$4),ROW(G1322:G1324))</f>
        <v>0</v>
      </c>
      <c r="O1322" s="296"/>
      <c r="P1322" s="297"/>
      <c r="Q1322" s="297"/>
      <c r="R1322" s="297"/>
      <c r="S1322" s="297"/>
      <c r="T1322" s="297"/>
      <c r="U1322" s="297"/>
      <c r="V1322" s="297"/>
      <c r="W1322" s="297"/>
      <c r="X1322" s="297"/>
      <c r="Y1322" s="297"/>
      <c r="Z1322" s="297"/>
      <c r="AA1322" s="297"/>
      <c r="AB1322" s="297"/>
    </row>
    <row r="1323" spans="1:28" ht="12.75">
      <c r="A1323" s="298" t="s">
        <v>9931</v>
      </c>
      <c r="B1323" s="294" t="s">
        <v>9932</v>
      </c>
      <c r="C1323" s="45" t="s">
        <v>701</v>
      </c>
      <c r="D1323" s="45" t="s">
        <v>8976</v>
      </c>
      <c r="E1323" s="299">
        <v>43305</v>
      </c>
      <c r="F1323" s="294" t="s">
        <v>5526</v>
      </c>
      <c r="G1323" s="294" t="s">
        <v>114</v>
      </c>
      <c r="H1323" s="300" t="s">
        <v>223</v>
      </c>
      <c r="I1323" s="294" t="s">
        <v>226</v>
      </c>
      <c r="J1323" s="294" t="s">
        <v>9934</v>
      </c>
      <c r="K1323" s="294" t="s">
        <v>9935</v>
      </c>
      <c r="L1323" s="295"/>
      <c r="M1323" s="294" t="s">
        <v>9936</v>
      </c>
      <c r="N1323" s="295" t="b">
        <f>IF(AND(G1323:G1325=DATOS!C$9,H1323:H1325=DATOS!B$4),ROW(G1323:G1325))</f>
        <v>0</v>
      </c>
      <c r="O1323" s="296"/>
      <c r="P1323" s="297"/>
      <c r="Q1323" s="297"/>
      <c r="R1323" s="297"/>
      <c r="S1323" s="297"/>
      <c r="T1323" s="297"/>
      <c r="U1323" s="297"/>
      <c r="V1323" s="297"/>
      <c r="W1323" s="297"/>
      <c r="X1323" s="297"/>
      <c r="Y1323" s="297"/>
      <c r="Z1323" s="297"/>
      <c r="AA1323" s="297"/>
      <c r="AB1323" s="297"/>
    </row>
    <row r="1324" spans="1:28" ht="12.75">
      <c r="A1324" s="298" t="s">
        <v>660</v>
      </c>
      <c r="B1324" s="294" t="s">
        <v>662</v>
      </c>
      <c r="C1324" s="45" t="s">
        <v>5325</v>
      </c>
      <c r="D1324" s="45" t="s">
        <v>9710</v>
      </c>
      <c r="E1324" s="299">
        <v>43305</v>
      </c>
      <c r="F1324" s="294" t="s">
        <v>1301</v>
      </c>
      <c r="G1324" s="294" t="s">
        <v>271</v>
      </c>
      <c r="H1324" s="300" t="s">
        <v>223</v>
      </c>
      <c r="I1324" s="294" t="s">
        <v>226</v>
      </c>
      <c r="J1324" s="386" t="s">
        <v>9938</v>
      </c>
      <c r="K1324" s="294" t="s">
        <v>9940</v>
      </c>
      <c r="L1324" s="295"/>
      <c r="M1324" s="294" t="s">
        <v>9716</v>
      </c>
      <c r="N1324" s="295" t="b">
        <f>IF(AND(G1324:G1326=DATOS!C$9,H1324:H1326=DATOS!B$4),ROW(G1324:G1326))</f>
        <v>0</v>
      </c>
      <c r="O1324" s="296"/>
      <c r="P1324" s="297"/>
      <c r="Q1324" s="297"/>
      <c r="R1324" s="297"/>
      <c r="S1324" s="297"/>
      <c r="T1324" s="297"/>
      <c r="U1324" s="297"/>
      <c r="V1324" s="297"/>
      <c r="W1324" s="297"/>
      <c r="X1324" s="297"/>
      <c r="Y1324" s="297"/>
      <c r="Z1324" s="297"/>
      <c r="AA1324" s="297"/>
      <c r="AB1324" s="297"/>
    </row>
    <row r="1325" spans="1:28" ht="12.75">
      <c r="A1325" s="298" t="s">
        <v>9941</v>
      </c>
      <c r="B1325" s="294" t="s">
        <v>8761</v>
      </c>
      <c r="C1325" s="45" t="s">
        <v>263</v>
      </c>
      <c r="D1325" s="45" t="s">
        <v>8976</v>
      </c>
      <c r="E1325" s="299">
        <v>43305</v>
      </c>
      <c r="F1325" s="294" t="s">
        <v>4739</v>
      </c>
      <c r="G1325" s="294" t="s">
        <v>271</v>
      </c>
      <c r="H1325" s="300" t="s">
        <v>223</v>
      </c>
      <c r="I1325" s="294" t="s">
        <v>226</v>
      </c>
      <c r="J1325" s="295"/>
      <c r="K1325" s="294" t="s">
        <v>9942</v>
      </c>
      <c r="L1325" s="295"/>
      <c r="M1325" s="294" t="s">
        <v>9747</v>
      </c>
      <c r="N1325" s="295" t="b">
        <f>IF(AND(G1325:G1327=DATOS!C$9,H1325:H1327=DATOS!B$4),ROW(G1325:G1327))</f>
        <v>0</v>
      </c>
      <c r="O1325" s="296"/>
      <c r="P1325" s="297"/>
      <c r="Q1325" s="297"/>
      <c r="R1325" s="297"/>
      <c r="S1325" s="297"/>
      <c r="T1325" s="297"/>
      <c r="U1325" s="297"/>
      <c r="V1325" s="297"/>
      <c r="W1325" s="297"/>
      <c r="X1325" s="297"/>
      <c r="Y1325" s="297"/>
      <c r="Z1325" s="297"/>
      <c r="AA1325" s="297"/>
      <c r="AB1325" s="297"/>
    </row>
    <row r="1326" spans="1:28" ht="12.75">
      <c r="A1326" s="298" t="s">
        <v>9943</v>
      </c>
      <c r="B1326" s="294" t="s">
        <v>9944</v>
      </c>
      <c r="C1326" s="45" t="s">
        <v>4726</v>
      </c>
      <c r="D1326" s="45" t="s">
        <v>4671</v>
      </c>
      <c r="E1326" s="299">
        <v>43305</v>
      </c>
      <c r="F1326" s="294" t="s">
        <v>4739</v>
      </c>
      <c r="G1326" s="294" t="s">
        <v>271</v>
      </c>
      <c r="H1326" s="300" t="s">
        <v>223</v>
      </c>
      <c r="I1326" s="294" t="s">
        <v>226</v>
      </c>
      <c r="J1326" s="295"/>
      <c r="K1326" s="295"/>
      <c r="L1326" s="295"/>
      <c r="M1326" s="295"/>
      <c r="N1326" s="295" t="b">
        <f>IF(AND(G1326:G1328=DATOS!C$9,H1326:H1328=DATOS!B$4),ROW(G1326:G1328))</f>
        <v>0</v>
      </c>
      <c r="O1326" s="296"/>
      <c r="P1326" s="297"/>
      <c r="Q1326" s="297"/>
      <c r="R1326" s="297"/>
      <c r="S1326" s="297"/>
      <c r="T1326" s="297"/>
      <c r="U1326" s="297"/>
      <c r="V1326" s="297"/>
      <c r="W1326" s="297"/>
      <c r="X1326" s="297"/>
      <c r="Y1326" s="297"/>
      <c r="Z1326" s="297"/>
      <c r="AA1326" s="297"/>
      <c r="AB1326" s="297"/>
    </row>
    <row r="1327" spans="1:28" ht="12.75">
      <c r="A1327" s="298" t="s">
        <v>8025</v>
      </c>
      <c r="B1327" s="294" t="s">
        <v>9947</v>
      </c>
      <c r="C1327" s="45" t="s">
        <v>216</v>
      </c>
      <c r="D1327" s="45" t="s">
        <v>9710</v>
      </c>
      <c r="E1327" s="299">
        <v>43305</v>
      </c>
      <c r="F1327" s="294" t="s">
        <v>3161</v>
      </c>
      <c r="G1327" s="294" t="s">
        <v>271</v>
      </c>
      <c r="H1327" s="300" t="s">
        <v>223</v>
      </c>
      <c r="I1327" s="294" t="s">
        <v>226</v>
      </c>
      <c r="J1327" s="294" t="s">
        <v>9948</v>
      </c>
      <c r="K1327" s="294" t="s">
        <v>9949</v>
      </c>
      <c r="L1327" s="295"/>
      <c r="M1327" s="294" t="s">
        <v>9716</v>
      </c>
      <c r="N1327" s="295" t="b">
        <f>IF(AND(G1327:G1329=DATOS!C$9,H1327:H1329=DATOS!B$4),ROW(G1327:G1329))</f>
        <v>0</v>
      </c>
      <c r="O1327" s="296"/>
      <c r="P1327" s="297"/>
      <c r="Q1327" s="297"/>
      <c r="R1327" s="297"/>
      <c r="S1327" s="297"/>
      <c r="T1327" s="297"/>
      <c r="U1327" s="297"/>
      <c r="V1327" s="297"/>
      <c r="W1327" s="297"/>
      <c r="X1327" s="297"/>
      <c r="Y1327" s="297"/>
      <c r="Z1327" s="297"/>
      <c r="AA1327" s="297"/>
      <c r="AB1327" s="297"/>
    </row>
    <row r="1328" spans="1:28" ht="12.75">
      <c r="A1328" s="298" t="s">
        <v>9950</v>
      </c>
      <c r="B1328" s="294" t="s">
        <v>5595</v>
      </c>
      <c r="C1328" s="45" t="s">
        <v>898</v>
      </c>
      <c r="D1328" s="45" t="s">
        <v>4671</v>
      </c>
      <c r="E1328" s="299">
        <v>43305</v>
      </c>
      <c r="F1328" s="294" t="s">
        <v>4739</v>
      </c>
      <c r="G1328" s="294" t="s">
        <v>271</v>
      </c>
      <c r="H1328" s="300" t="s">
        <v>223</v>
      </c>
      <c r="I1328" s="294"/>
      <c r="J1328" s="295"/>
      <c r="K1328" s="295"/>
      <c r="L1328" s="295"/>
      <c r="M1328" s="295"/>
      <c r="N1328" s="295" t="b">
        <f>IF(AND(G1328:G1330=DATOS!C$9,H1328:H1330=DATOS!B$4),ROW(G1328:G1330))</f>
        <v>0</v>
      </c>
      <c r="O1328" s="296"/>
      <c r="P1328" s="297"/>
      <c r="Q1328" s="297"/>
      <c r="R1328" s="297"/>
      <c r="S1328" s="297"/>
      <c r="T1328" s="297"/>
      <c r="U1328" s="297"/>
      <c r="V1328" s="297"/>
      <c r="W1328" s="297"/>
      <c r="X1328" s="297"/>
      <c r="Y1328" s="297"/>
      <c r="Z1328" s="297"/>
      <c r="AA1328" s="297"/>
      <c r="AB1328" s="297"/>
    </row>
    <row r="1329" spans="1:28" ht="12.75">
      <c r="A1329" s="298" t="s">
        <v>9917</v>
      </c>
      <c r="B1329" s="294" t="s">
        <v>9918</v>
      </c>
      <c r="C1329" s="45" t="s">
        <v>263</v>
      </c>
      <c r="D1329" s="45" t="s">
        <v>4671</v>
      </c>
      <c r="E1329" s="299">
        <v>43305</v>
      </c>
      <c r="F1329" s="294" t="s">
        <v>4739</v>
      </c>
      <c r="G1329" s="294" t="s">
        <v>271</v>
      </c>
      <c r="H1329" s="300" t="s">
        <v>223</v>
      </c>
      <c r="I1329" s="294"/>
      <c r="J1329" s="295"/>
      <c r="K1329" s="295"/>
      <c r="L1329" s="295"/>
      <c r="M1329" s="295"/>
      <c r="N1329" s="295" t="b">
        <f>IF(AND(G1329:G1331=DATOS!C$9,H1329:H1331=DATOS!B$4),ROW(G1329:G1331))</f>
        <v>0</v>
      </c>
      <c r="O1329" s="296"/>
      <c r="P1329" s="297"/>
      <c r="Q1329" s="297"/>
      <c r="R1329" s="297"/>
      <c r="S1329" s="297"/>
      <c r="T1329" s="297"/>
      <c r="U1329" s="297"/>
      <c r="V1329" s="297"/>
      <c r="W1329" s="297"/>
      <c r="X1329" s="297"/>
      <c r="Y1329" s="297"/>
      <c r="Z1329" s="297"/>
      <c r="AA1329" s="297"/>
      <c r="AB1329" s="297"/>
    </row>
    <row r="1330" spans="1:28" ht="12.75">
      <c r="A1330" s="298" t="s">
        <v>4855</v>
      </c>
      <c r="B1330" s="294" t="s">
        <v>4856</v>
      </c>
      <c r="C1330" s="45" t="s">
        <v>216</v>
      </c>
      <c r="D1330" s="45" t="s">
        <v>4671</v>
      </c>
      <c r="E1330" s="299">
        <v>43305</v>
      </c>
      <c r="F1330" s="294" t="s">
        <v>4739</v>
      </c>
      <c r="G1330" s="294" t="s">
        <v>271</v>
      </c>
      <c r="H1330" s="300" t="s">
        <v>223</v>
      </c>
      <c r="I1330" s="294"/>
      <c r="J1330" s="295"/>
      <c r="K1330" s="295"/>
      <c r="L1330" s="295"/>
      <c r="M1330" s="295"/>
      <c r="N1330" s="295" t="b">
        <f>IF(AND(G1330:G1332=DATOS!C$9,H1330:H1332=DATOS!B$4),ROW(G1330:G1332))</f>
        <v>0</v>
      </c>
      <c r="O1330" s="296"/>
      <c r="P1330" s="297"/>
      <c r="Q1330" s="297"/>
      <c r="R1330" s="297"/>
      <c r="S1330" s="297"/>
      <c r="T1330" s="297"/>
      <c r="U1330" s="297"/>
      <c r="V1330" s="297"/>
      <c r="W1330" s="297"/>
      <c r="X1330" s="297"/>
      <c r="Y1330" s="297"/>
      <c r="Z1330" s="297"/>
      <c r="AA1330" s="297"/>
      <c r="AB1330" s="297"/>
    </row>
    <row r="1331" spans="1:28" ht="12.75">
      <c r="A1331" s="298" t="s">
        <v>9943</v>
      </c>
      <c r="B1331" s="294" t="s">
        <v>9944</v>
      </c>
      <c r="C1331" s="45" t="s">
        <v>4726</v>
      </c>
      <c r="D1331" s="45" t="s">
        <v>9710</v>
      </c>
      <c r="E1331" s="299">
        <v>43306</v>
      </c>
      <c r="F1331" s="294" t="s">
        <v>4768</v>
      </c>
      <c r="G1331" s="294" t="s">
        <v>271</v>
      </c>
      <c r="H1331" s="300" t="s">
        <v>223</v>
      </c>
      <c r="I1331" s="294" t="s">
        <v>226</v>
      </c>
      <c r="J1331" s="294" t="s">
        <v>6446</v>
      </c>
      <c r="K1331" s="294" t="s">
        <v>9951</v>
      </c>
      <c r="L1331" s="295"/>
      <c r="M1331" s="294" t="s">
        <v>9716</v>
      </c>
      <c r="N1331" s="295" t="b">
        <f>IF(AND(G1331:G1333=DATOS!C$9,H1331:H1333=DATOS!B$4),ROW(G1331:G1333))</f>
        <v>0</v>
      </c>
      <c r="O1331" s="296"/>
      <c r="P1331" s="297"/>
      <c r="Q1331" s="297"/>
      <c r="R1331" s="297"/>
      <c r="S1331" s="297"/>
      <c r="T1331" s="297"/>
      <c r="U1331" s="297"/>
      <c r="V1331" s="297"/>
      <c r="W1331" s="297"/>
      <c r="X1331" s="297"/>
      <c r="Y1331" s="297"/>
      <c r="Z1331" s="297"/>
      <c r="AA1331" s="297"/>
      <c r="AB1331" s="297"/>
    </row>
    <row r="1332" spans="1:28" ht="12.75">
      <c r="A1332" s="298" t="s">
        <v>9952</v>
      </c>
      <c r="B1332" s="294" t="s">
        <v>9953</v>
      </c>
      <c r="C1332" s="45" t="s">
        <v>701</v>
      </c>
      <c r="D1332" s="45" t="s">
        <v>8976</v>
      </c>
      <c r="E1332" s="299">
        <v>43306</v>
      </c>
      <c r="F1332" s="294" t="s">
        <v>9954</v>
      </c>
      <c r="G1332" s="294" t="s">
        <v>114</v>
      </c>
      <c r="H1332" s="300" t="s">
        <v>223</v>
      </c>
      <c r="I1332" s="294" t="s">
        <v>226</v>
      </c>
      <c r="J1332" s="294" t="s">
        <v>9955</v>
      </c>
      <c r="K1332" s="294" t="s">
        <v>9956</v>
      </c>
      <c r="L1332" s="295"/>
      <c r="M1332" s="294" t="s">
        <v>9747</v>
      </c>
      <c r="N1332" s="295" t="b">
        <f>IF(AND(G1332:G1334=DATOS!C$9,H1332:H1334=DATOS!B$4),ROW(G1332:G1334))</f>
        <v>0</v>
      </c>
      <c r="O1332" s="296"/>
      <c r="P1332" s="297"/>
      <c r="Q1332" s="297"/>
      <c r="R1332" s="297"/>
      <c r="S1332" s="297"/>
      <c r="T1332" s="297"/>
      <c r="U1332" s="297"/>
      <c r="V1332" s="297"/>
      <c r="W1332" s="297"/>
      <c r="X1332" s="297"/>
      <c r="Y1332" s="297"/>
      <c r="Z1332" s="297"/>
      <c r="AA1332" s="297"/>
      <c r="AB1332" s="297"/>
    </row>
    <row r="1333" spans="1:28" ht="12.75">
      <c r="A1333" s="298" t="s">
        <v>9943</v>
      </c>
      <c r="B1333" s="294" t="s">
        <v>9944</v>
      </c>
      <c r="C1333" s="45" t="s">
        <v>4726</v>
      </c>
      <c r="D1333" s="45" t="s">
        <v>4647</v>
      </c>
      <c r="E1333" s="299">
        <v>43306</v>
      </c>
      <c r="F1333" s="294" t="s">
        <v>4739</v>
      </c>
      <c r="G1333" s="294" t="s">
        <v>271</v>
      </c>
      <c r="H1333" s="300" t="s">
        <v>223</v>
      </c>
      <c r="I1333" s="294"/>
      <c r="J1333" s="294" t="s">
        <v>9957</v>
      </c>
      <c r="K1333" s="294" t="s">
        <v>9958</v>
      </c>
      <c r="L1333" s="295"/>
      <c r="M1333" s="294" t="s">
        <v>4652</v>
      </c>
      <c r="N1333" s="295" t="b">
        <f>IF(AND(G1333:G1335=DATOS!C$9,H1333:H1335=DATOS!B$4),ROW(G1333:G1335))</f>
        <v>0</v>
      </c>
      <c r="O1333" s="296"/>
      <c r="P1333" s="297"/>
      <c r="Q1333" s="297"/>
      <c r="R1333" s="297"/>
      <c r="S1333" s="297"/>
      <c r="T1333" s="297"/>
      <c r="U1333" s="297"/>
      <c r="V1333" s="297"/>
      <c r="W1333" s="297"/>
      <c r="X1333" s="297"/>
      <c r="Y1333" s="297"/>
      <c r="Z1333" s="297"/>
      <c r="AA1333" s="297"/>
      <c r="AB1333" s="297"/>
    </row>
    <row r="1334" spans="1:28" ht="12.75">
      <c r="A1334" s="298" t="s">
        <v>1025</v>
      </c>
      <c r="B1334" s="294" t="s">
        <v>5117</v>
      </c>
      <c r="C1334" s="45" t="s">
        <v>478</v>
      </c>
      <c r="D1334" s="45" t="s">
        <v>8976</v>
      </c>
      <c r="E1334" s="299">
        <v>43306</v>
      </c>
      <c r="F1334" s="294" t="s">
        <v>9959</v>
      </c>
      <c r="G1334" s="300" t="s">
        <v>384</v>
      </c>
      <c r="H1334" s="300" t="s">
        <v>223</v>
      </c>
      <c r="I1334" s="294" t="s">
        <v>226</v>
      </c>
      <c r="J1334" s="294" t="s">
        <v>512</v>
      </c>
      <c r="K1334" s="294" t="s">
        <v>9962</v>
      </c>
      <c r="L1334" s="295"/>
      <c r="M1334" s="294" t="s">
        <v>389</v>
      </c>
      <c r="N1334" s="295" t="b">
        <f>IF(AND(G1334:G1336=DATOS!C$9,H1334:H1336=DATOS!B$4),ROW(G1334:G1336))</f>
        <v>0</v>
      </c>
      <c r="O1334" s="296"/>
      <c r="P1334" s="297"/>
      <c r="Q1334" s="297"/>
      <c r="R1334" s="297"/>
      <c r="S1334" s="297"/>
      <c r="T1334" s="297"/>
      <c r="U1334" s="297"/>
      <c r="V1334" s="297"/>
      <c r="W1334" s="297"/>
      <c r="X1334" s="297"/>
      <c r="Y1334" s="297"/>
      <c r="Z1334" s="297"/>
      <c r="AA1334" s="297"/>
      <c r="AB1334" s="297"/>
    </row>
    <row r="1335" spans="1:28" ht="12.75">
      <c r="A1335" s="298" t="s">
        <v>9371</v>
      </c>
      <c r="B1335" s="294" t="s">
        <v>7922</v>
      </c>
      <c r="C1335" s="45" t="s">
        <v>624</v>
      </c>
      <c r="D1335" s="45" t="s">
        <v>4798</v>
      </c>
      <c r="E1335" s="299">
        <v>43307</v>
      </c>
      <c r="F1335" s="294" t="s">
        <v>4768</v>
      </c>
      <c r="G1335" s="294" t="s">
        <v>271</v>
      </c>
      <c r="H1335" s="300" t="s">
        <v>223</v>
      </c>
      <c r="I1335" s="294" t="s">
        <v>226</v>
      </c>
      <c r="J1335" s="294" t="s">
        <v>9963</v>
      </c>
      <c r="K1335" s="294" t="s">
        <v>9964</v>
      </c>
      <c r="L1335" s="295"/>
      <c r="M1335" s="294" t="s">
        <v>4841</v>
      </c>
      <c r="N1335" s="295" t="b">
        <f>IF(AND(G1335:G1337=DATOS!C$9,H1335:H1337=DATOS!B$4),ROW(G1335:G1337))</f>
        <v>0</v>
      </c>
      <c r="O1335" s="296"/>
      <c r="P1335" s="297"/>
      <c r="Q1335" s="297"/>
      <c r="R1335" s="297"/>
      <c r="S1335" s="297"/>
      <c r="T1335" s="297"/>
      <c r="U1335" s="297"/>
      <c r="V1335" s="297"/>
      <c r="W1335" s="297"/>
      <c r="X1335" s="297"/>
      <c r="Y1335" s="297"/>
      <c r="Z1335" s="297"/>
      <c r="AA1335" s="297"/>
      <c r="AB1335" s="297"/>
    </row>
    <row r="1336" spans="1:28" ht="12.75">
      <c r="A1336" s="298" t="s">
        <v>9965</v>
      </c>
      <c r="B1336" s="294" t="s">
        <v>9966</v>
      </c>
      <c r="C1336" s="45" t="s">
        <v>4784</v>
      </c>
      <c r="D1336" s="45" t="s">
        <v>4647</v>
      </c>
      <c r="E1336" s="299">
        <v>43306</v>
      </c>
      <c r="F1336" s="294" t="s">
        <v>9967</v>
      </c>
      <c r="G1336" s="294" t="s">
        <v>114</v>
      </c>
      <c r="H1336" s="300" t="s">
        <v>223</v>
      </c>
      <c r="I1336" s="294"/>
      <c r="J1336" s="295"/>
      <c r="K1336" s="295"/>
      <c r="L1336" s="295"/>
      <c r="M1336" s="295"/>
      <c r="N1336" s="295" t="b">
        <f>IF(AND(G1336:G1338=DATOS!C$9,H1336:H1338=DATOS!B$4),ROW(G1336:G1338))</f>
        <v>0</v>
      </c>
      <c r="O1336" s="296"/>
      <c r="P1336" s="297"/>
      <c r="Q1336" s="297"/>
      <c r="R1336" s="297"/>
      <c r="S1336" s="297"/>
      <c r="T1336" s="297"/>
      <c r="U1336" s="297"/>
      <c r="V1336" s="297"/>
      <c r="W1336" s="297"/>
      <c r="X1336" s="297"/>
      <c r="Y1336" s="297"/>
      <c r="Z1336" s="297"/>
      <c r="AA1336" s="297"/>
      <c r="AB1336" s="297"/>
    </row>
    <row r="1337" spans="1:28" ht="12.75">
      <c r="A1337" s="298" t="s">
        <v>9968</v>
      </c>
      <c r="B1337" s="294" t="s">
        <v>8244</v>
      </c>
      <c r="C1337" s="45" t="s">
        <v>701</v>
      </c>
      <c r="D1337" s="45" t="s">
        <v>4798</v>
      </c>
      <c r="E1337" s="299">
        <v>43306</v>
      </c>
      <c r="F1337" s="294" t="s">
        <v>9954</v>
      </c>
      <c r="G1337" s="294" t="s">
        <v>114</v>
      </c>
      <c r="H1337" s="300" t="s">
        <v>223</v>
      </c>
      <c r="I1337" s="294" t="s">
        <v>226</v>
      </c>
      <c r="J1337" s="294" t="s">
        <v>9955</v>
      </c>
      <c r="K1337" s="294" t="s">
        <v>9969</v>
      </c>
      <c r="L1337" s="295"/>
      <c r="M1337" s="294" t="s">
        <v>4841</v>
      </c>
      <c r="N1337" s="295" t="b">
        <f>IF(AND(G1337:G1339=DATOS!C$9,H1337:H1339=DATOS!B$4),ROW(G1337:G1339))</f>
        <v>0</v>
      </c>
      <c r="O1337" s="296"/>
      <c r="P1337" s="297"/>
      <c r="Q1337" s="297"/>
      <c r="R1337" s="297"/>
      <c r="S1337" s="297"/>
      <c r="T1337" s="297"/>
      <c r="U1337" s="297"/>
      <c r="V1337" s="297"/>
      <c r="W1337" s="297"/>
      <c r="X1337" s="297"/>
      <c r="Y1337" s="297"/>
      <c r="Z1337" s="297"/>
      <c r="AA1337" s="297"/>
      <c r="AB1337" s="297"/>
    </row>
    <row r="1338" spans="1:28" ht="12.75">
      <c r="A1338" s="298" t="s">
        <v>7599</v>
      </c>
      <c r="B1338" s="294" t="s">
        <v>7601</v>
      </c>
      <c r="C1338" s="45" t="s">
        <v>701</v>
      </c>
      <c r="D1338" s="45" t="s">
        <v>8976</v>
      </c>
      <c r="E1338" s="336">
        <v>43306</v>
      </c>
      <c r="F1338" s="294" t="s">
        <v>9954</v>
      </c>
      <c r="G1338" s="294" t="s">
        <v>114</v>
      </c>
      <c r="H1338" s="300" t="s">
        <v>223</v>
      </c>
      <c r="I1338" s="294" t="s">
        <v>226</v>
      </c>
      <c r="J1338" s="294" t="s">
        <v>9970</v>
      </c>
      <c r="K1338" s="294" t="s">
        <v>9971</v>
      </c>
      <c r="L1338" s="295"/>
      <c r="M1338" s="294" t="s">
        <v>9747</v>
      </c>
      <c r="N1338" s="295" t="b">
        <f>IF(AND(G1338:G1340=DATOS!C$9,H1338:H1340=DATOS!B$4),ROW(G1338:G1340))</f>
        <v>0</v>
      </c>
      <c r="O1338" s="296"/>
      <c r="P1338" s="297"/>
      <c r="Q1338" s="297"/>
      <c r="R1338" s="297"/>
      <c r="S1338" s="297"/>
      <c r="T1338" s="297"/>
      <c r="U1338" s="297"/>
      <c r="V1338" s="297"/>
      <c r="W1338" s="297"/>
      <c r="X1338" s="297"/>
      <c r="Y1338" s="297"/>
      <c r="Z1338" s="297"/>
      <c r="AA1338" s="297"/>
      <c r="AB1338" s="297"/>
    </row>
    <row r="1339" spans="1:28" ht="12.75">
      <c r="A1339" s="298" t="s">
        <v>9371</v>
      </c>
      <c r="B1339" s="294" t="s">
        <v>9972</v>
      </c>
      <c r="C1339" s="45" t="s">
        <v>624</v>
      </c>
      <c r="D1339" s="45" t="s">
        <v>4647</v>
      </c>
      <c r="E1339" s="294" t="s">
        <v>9973</v>
      </c>
      <c r="F1339" s="294" t="s">
        <v>4768</v>
      </c>
      <c r="G1339" s="294" t="s">
        <v>114</v>
      </c>
      <c r="H1339" s="300" t="s">
        <v>223</v>
      </c>
      <c r="I1339" s="294"/>
      <c r="J1339" s="294" t="s">
        <v>2737</v>
      </c>
      <c r="K1339" s="294" t="s">
        <v>9974</v>
      </c>
      <c r="L1339" s="295"/>
      <c r="M1339" s="294" t="s">
        <v>4652</v>
      </c>
      <c r="N1339" s="295" t="b">
        <f>IF(AND(G1339:G1341=DATOS!C$9,H1339:H1341=DATOS!B$4),ROW(G1339:G1341))</f>
        <v>0</v>
      </c>
      <c r="O1339" s="296"/>
      <c r="P1339" s="297"/>
      <c r="Q1339" s="297"/>
      <c r="R1339" s="297"/>
      <c r="S1339" s="297"/>
      <c r="T1339" s="297"/>
      <c r="U1339" s="297"/>
      <c r="V1339" s="297"/>
      <c r="W1339" s="297"/>
      <c r="X1339" s="297"/>
      <c r="Y1339" s="297"/>
      <c r="Z1339" s="297"/>
      <c r="AA1339" s="297"/>
      <c r="AB1339" s="297"/>
    </row>
    <row r="1340" spans="1:28" ht="12.75">
      <c r="A1340" s="298" t="s">
        <v>62</v>
      </c>
      <c r="B1340" s="294" t="s">
        <v>75</v>
      </c>
      <c r="C1340" s="45" t="s">
        <v>90</v>
      </c>
      <c r="D1340" s="45" t="s">
        <v>4671</v>
      </c>
      <c r="E1340" s="299">
        <v>43306</v>
      </c>
      <c r="F1340" s="294" t="s">
        <v>4794</v>
      </c>
      <c r="G1340" s="294" t="s">
        <v>114</v>
      </c>
      <c r="H1340" s="300" t="s">
        <v>223</v>
      </c>
      <c r="I1340" s="294"/>
      <c r="J1340" s="295"/>
      <c r="K1340" s="295"/>
      <c r="L1340" s="295"/>
      <c r="M1340" s="295"/>
      <c r="N1340" s="295" t="b">
        <f>IF(AND(G1340:G1342=DATOS!C$9,H1340:H1342=DATOS!B$4),ROW(G1340:G1342))</f>
        <v>0</v>
      </c>
      <c r="O1340" s="296"/>
      <c r="P1340" s="297"/>
      <c r="Q1340" s="297"/>
      <c r="R1340" s="297"/>
      <c r="S1340" s="297"/>
      <c r="T1340" s="297"/>
      <c r="U1340" s="297"/>
      <c r="V1340" s="297"/>
      <c r="W1340" s="297"/>
      <c r="X1340" s="297"/>
      <c r="Y1340" s="297"/>
      <c r="Z1340" s="297"/>
      <c r="AA1340" s="297"/>
      <c r="AB1340" s="297"/>
    </row>
    <row r="1341" spans="1:28" ht="12.75">
      <c r="A1341" s="298" t="s">
        <v>9943</v>
      </c>
      <c r="B1341" s="294" t="s">
        <v>9944</v>
      </c>
      <c r="C1341" s="45" t="s">
        <v>4726</v>
      </c>
      <c r="D1341" s="45" t="s">
        <v>4671</v>
      </c>
      <c r="E1341" s="299">
        <v>43306</v>
      </c>
      <c r="F1341" s="294" t="s">
        <v>9977</v>
      </c>
      <c r="G1341" s="294" t="s">
        <v>222</v>
      </c>
      <c r="H1341" s="300" t="s">
        <v>223</v>
      </c>
      <c r="I1341" s="294"/>
      <c r="J1341" s="295"/>
      <c r="K1341" s="295"/>
      <c r="L1341" s="295"/>
      <c r="M1341" s="295"/>
      <c r="N1341" s="295" t="b">
        <f>IF(AND(G1341:G1343=DATOS!C$9,H1341:H1343=DATOS!B$4),ROW(G1341:G1343))</f>
        <v>0</v>
      </c>
      <c r="O1341" s="296"/>
      <c r="P1341" s="297"/>
      <c r="Q1341" s="297"/>
      <c r="R1341" s="297"/>
      <c r="S1341" s="297"/>
      <c r="T1341" s="297"/>
      <c r="U1341" s="297"/>
      <c r="V1341" s="297"/>
      <c r="W1341" s="297"/>
      <c r="X1341" s="297"/>
      <c r="Y1341" s="297"/>
      <c r="Z1341" s="297"/>
      <c r="AA1341" s="297"/>
      <c r="AB1341" s="297"/>
    </row>
    <row r="1342" spans="1:28" ht="12.75">
      <c r="A1342" s="298" t="s">
        <v>9978</v>
      </c>
      <c r="B1342" s="294" t="s">
        <v>4991</v>
      </c>
      <c r="C1342" s="45" t="s">
        <v>478</v>
      </c>
      <c r="D1342" s="45" t="s">
        <v>4671</v>
      </c>
      <c r="E1342" s="299">
        <v>43306</v>
      </c>
      <c r="F1342" s="294" t="s">
        <v>9979</v>
      </c>
      <c r="G1342" s="294" t="s">
        <v>222</v>
      </c>
      <c r="H1342" s="300" t="s">
        <v>223</v>
      </c>
      <c r="I1342" s="294"/>
      <c r="J1342" s="295"/>
      <c r="K1342" s="295"/>
      <c r="L1342" s="295"/>
      <c r="M1342" s="295"/>
      <c r="N1342" s="295" t="b">
        <f>IF(AND(G1342:G1344=DATOS!C$9,H1342:H1344=DATOS!B$4),ROW(G1342:G1344))</f>
        <v>0</v>
      </c>
      <c r="O1342" s="296"/>
      <c r="P1342" s="297"/>
      <c r="Q1342" s="297"/>
      <c r="R1342" s="297"/>
      <c r="S1342" s="297"/>
      <c r="T1342" s="297"/>
      <c r="U1342" s="297"/>
      <c r="V1342" s="297"/>
      <c r="W1342" s="297"/>
      <c r="X1342" s="297"/>
      <c r="Y1342" s="297"/>
      <c r="Z1342" s="297"/>
      <c r="AA1342" s="297"/>
      <c r="AB1342" s="297"/>
    </row>
    <row r="1343" spans="1:28" ht="12.75">
      <c r="A1343" s="298" t="s">
        <v>5843</v>
      </c>
      <c r="B1343" s="294" t="s">
        <v>6813</v>
      </c>
      <c r="C1343" s="45" t="s">
        <v>4716</v>
      </c>
      <c r="D1343" s="45" t="s">
        <v>4671</v>
      </c>
      <c r="E1343" s="299">
        <v>43306</v>
      </c>
      <c r="F1343" s="294" t="s">
        <v>8780</v>
      </c>
      <c r="G1343" s="294" t="s">
        <v>114</v>
      </c>
      <c r="H1343" s="300" t="s">
        <v>223</v>
      </c>
      <c r="I1343" s="294"/>
      <c r="J1343" s="295"/>
      <c r="K1343" s="295"/>
      <c r="L1343" s="295"/>
      <c r="M1343" s="295"/>
      <c r="N1343" s="295" t="b">
        <f>IF(AND(G1343:G1345=DATOS!C$9,H1343:H1345=DATOS!B$4),ROW(G1343:G1345))</f>
        <v>0</v>
      </c>
      <c r="O1343" s="296"/>
      <c r="P1343" s="297"/>
      <c r="Q1343" s="297"/>
      <c r="R1343" s="297"/>
      <c r="S1343" s="297"/>
      <c r="T1343" s="297"/>
      <c r="U1343" s="297"/>
      <c r="V1343" s="297"/>
      <c r="W1343" s="297"/>
      <c r="X1343" s="297"/>
      <c r="Y1343" s="297"/>
      <c r="Z1343" s="297"/>
      <c r="AA1343" s="297"/>
      <c r="AB1343" s="297"/>
    </row>
    <row r="1344" spans="1:28" ht="12.75">
      <c r="A1344" s="298" t="s">
        <v>4855</v>
      </c>
      <c r="B1344" s="294" t="s">
        <v>4856</v>
      </c>
      <c r="C1344" s="45" t="s">
        <v>216</v>
      </c>
      <c r="D1344" s="45" t="s">
        <v>4647</v>
      </c>
      <c r="E1344" s="299">
        <v>43307</v>
      </c>
      <c r="F1344" s="294" t="s">
        <v>8780</v>
      </c>
      <c r="G1344" s="294" t="s">
        <v>114</v>
      </c>
      <c r="H1344" s="300" t="s">
        <v>118</v>
      </c>
      <c r="I1344" s="294"/>
      <c r="J1344" s="294" t="s">
        <v>9980</v>
      </c>
      <c r="K1344" s="294" t="s">
        <v>9981</v>
      </c>
      <c r="L1344" s="295"/>
      <c r="M1344" s="295"/>
      <c r="N1344" s="295" t="b">
        <f>IF(AND(G1344:G1346=DATOS!C$9,H1344:H1346=DATOS!B$4),ROW(G1344:G1346))</f>
        <v>0</v>
      </c>
      <c r="O1344" s="296"/>
      <c r="P1344" s="297"/>
      <c r="Q1344" s="297"/>
      <c r="R1344" s="297"/>
      <c r="S1344" s="297"/>
      <c r="T1344" s="297"/>
      <c r="U1344" s="297"/>
      <c r="V1344" s="297"/>
      <c r="W1344" s="297"/>
      <c r="X1344" s="297"/>
      <c r="Y1344" s="297"/>
      <c r="Z1344" s="297"/>
      <c r="AA1344" s="297"/>
      <c r="AB1344" s="297"/>
    </row>
    <row r="1345" spans="1:28" ht="12.75">
      <c r="A1345" s="298" t="s">
        <v>9982</v>
      </c>
      <c r="B1345" s="294" t="s">
        <v>9983</v>
      </c>
      <c r="C1345" s="45" t="s">
        <v>5302</v>
      </c>
      <c r="D1345" s="45" t="s">
        <v>8976</v>
      </c>
      <c r="E1345" s="299">
        <v>43307</v>
      </c>
      <c r="F1345" s="294" t="s">
        <v>9985</v>
      </c>
      <c r="G1345" s="294" t="s">
        <v>114</v>
      </c>
      <c r="H1345" s="300" t="s">
        <v>223</v>
      </c>
      <c r="I1345" s="294" t="s">
        <v>226</v>
      </c>
      <c r="J1345" s="295"/>
      <c r="K1345" s="294" t="s">
        <v>7775</v>
      </c>
      <c r="L1345" s="295"/>
      <c r="M1345" s="294" t="s">
        <v>9747</v>
      </c>
      <c r="N1345" s="295" t="b">
        <f>IF(AND(G1345:G1347=DATOS!C$9,H1345:H1347=DATOS!B$4),ROW(G1345:G1347))</f>
        <v>0</v>
      </c>
      <c r="O1345" s="296"/>
      <c r="P1345" s="297"/>
      <c r="Q1345" s="297"/>
      <c r="R1345" s="297"/>
      <c r="S1345" s="297"/>
      <c r="T1345" s="297"/>
      <c r="U1345" s="297"/>
      <c r="V1345" s="297"/>
      <c r="W1345" s="297"/>
      <c r="X1345" s="297"/>
      <c r="Y1345" s="297"/>
      <c r="Z1345" s="297"/>
      <c r="AA1345" s="297"/>
      <c r="AB1345" s="297"/>
    </row>
    <row r="1346" spans="1:28" ht="12.75">
      <c r="A1346" s="298" t="s">
        <v>9986</v>
      </c>
      <c r="B1346" s="294" t="s">
        <v>9987</v>
      </c>
      <c r="C1346" s="45" t="s">
        <v>414</v>
      </c>
      <c r="D1346" s="45" t="s">
        <v>9710</v>
      </c>
      <c r="E1346" s="299">
        <v>43307</v>
      </c>
      <c r="F1346" s="294" t="s">
        <v>7351</v>
      </c>
      <c r="G1346" s="294" t="s">
        <v>114</v>
      </c>
      <c r="H1346" s="300" t="s">
        <v>223</v>
      </c>
      <c r="I1346" s="294" t="s">
        <v>226</v>
      </c>
      <c r="J1346" s="294" t="s">
        <v>9988</v>
      </c>
      <c r="K1346" s="294" t="s">
        <v>9989</v>
      </c>
      <c r="L1346" s="295"/>
      <c r="M1346" s="294" t="s">
        <v>9716</v>
      </c>
      <c r="N1346" s="295" t="b">
        <f>IF(AND(G1346:G1348=DATOS!C$9,H1346:H1348=DATOS!B$4),ROW(G1346:G1348))</f>
        <v>0</v>
      </c>
      <c r="O1346" s="296"/>
      <c r="P1346" s="297"/>
      <c r="Q1346" s="297"/>
      <c r="R1346" s="297"/>
      <c r="S1346" s="297"/>
      <c r="T1346" s="297"/>
      <c r="U1346" s="297"/>
      <c r="V1346" s="297"/>
      <c r="W1346" s="297"/>
      <c r="X1346" s="297"/>
      <c r="Y1346" s="297"/>
      <c r="Z1346" s="297"/>
      <c r="AA1346" s="297"/>
      <c r="AB1346" s="297"/>
    </row>
    <row r="1347" spans="1:28" ht="12.75">
      <c r="A1347" s="298" t="s">
        <v>9992</v>
      </c>
      <c r="B1347" s="294" t="s">
        <v>6784</v>
      </c>
      <c r="C1347" s="45" t="s">
        <v>4655</v>
      </c>
      <c r="D1347" s="45" t="s">
        <v>9710</v>
      </c>
      <c r="E1347" s="299">
        <v>43307</v>
      </c>
      <c r="F1347" s="294" t="s">
        <v>1301</v>
      </c>
      <c r="G1347" s="294" t="s">
        <v>271</v>
      </c>
      <c r="H1347" s="300" t="s">
        <v>223</v>
      </c>
      <c r="I1347" s="294" t="s">
        <v>226</v>
      </c>
      <c r="J1347" s="294" t="s">
        <v>9993</v>
      </c>
      <c r="K1347" s="294" t="s">
        <v>9994</v>
      </c>
      <c r="L1347" s="295"/>
      <c r="M1347" s="295"/>
      <c r="N1347" s="295" t="b">
        <f>IF(AND(G1347:G1349=DATOS!C$9,H1347:H1349=DATOS!B$4),ROW(G1347:G1349))</f>
        <v>0</v>
      </c>
      <c r="O1347" s="296"/>
      <c r="P1347" s="297"/>
      <c r="Q1347" s="297"/>
      <c r="R1347" s="297"/>
      <c r="S1347" s="297"/>
      <c r="T1347" s="297"/>
      <c r="U1347" s="297"/>
      <c r="V1347" s="297"/>
      <c r="W1347" s="297"/>
      <c r="X1347" s="297"/>
      <c r="Y1347" s="297"/>
      <c r="Z1347" s="297"/>
      <c r="AA1347" s="297"/>
      <c r="AB1347" s="297"/>
    </row>
    <row r="1348" spans="1:28" ht="12.75">
      <c r="A1348" s="298" t="s">
        <v>9868</v>
      </c>
      <c r="B1348" s="294" t="s">
        <v>9109</v>
      </c>
      <c r="C1348" s="45" t="s">
        <v>4784</v>
      </c>
      <c r="D1348" s="45" t="s">
        <v>4671</v>
      </c>
      <c r="E1348" s="299">
        <v>43307</v>
      </c>
      <c r="F1348" s="294" t="s">
        <v>9996</v>
      </c>
      <c r="G1348" s="294" t="s">
        <v>362</v>
      </c>
      <c r="H1348" s="300" t="s">
        <v>223</v>
      </c>
      <c r="I1348" s="294"/>
      <c r="J1348" s="295"/>
      <c r="K1348" s="295"/>
      <c r="L1348" s="295"/>
      <c r="M1348" s="295"/>
      <c r="N1348" s="295" t="b">
        <f>IF(AND(G1348:G1350=DATOS!C$9,H1348:H1350=DATOS!B$4),ROW(G1348:G1350))</f>
        <v>0</v>
      </c>
      <c r="O1348" s="296"/>
      <c r="P1348" s="297"/>
      <c r="Q1348" s="297"/>
      <c r="R1348" s="297"/>
      <c r="S1348" s="297"/>
      <c r="T1348" s="297"/>
      <c r="U1348" s="297"/>
      <c r="V1348" s="297"/>
      <c r="W1348" s="297"/>
      <c r="X1348" s="297"/>
      <c r="Y1348" s="297"/>
      <c r="Z1348" s="297"/>
      <c r="AA1348" s="297"/>
      <c r="AB1348" s="297"/>
    </row>
    <row r="1349" spans="1:28" ht="12.75">
      <c r="A1349" s="298" t="s">
        <v>4782</v>
      </c>
      <c r="B1349" s="294" t="s">
        <v>4783</v>
      </c>
      <c r="C1349" s="45" t="s">
        <v>4784</v>
      </c>
      <c r="D1349" s="45" t="s">
        <v>4647</v>
      </c>
      <c r="E1349" s="299">
        <v>43307</v>
      </c>
      <c r="F1349" s="294" t="s">
        <v>1259</v>
      </c>
      <c r="G1349" s="294" t="s">
        <v>362</v>
      </c>
      <c r="H1349" s="300" t="s">
        <v>223</v>
      </c>
      <c r="I1349" s="294"/>
      <c r="J1349" s="294" t="s">
        <v>9997</v>
      </c>
      <c r="K1349" s="294" t="s">
        <v>9998</v>
      </c>
      <c r="L1349" s="295"/>
      <c r="M1349" s="295"/>
      <c r="N1349" s="295" t="b">
        <f>IF(AND(G1349:G1351=DATOS!C$9,H1349:H1351=DATOS!B$4),ROW(G1349:G1351))</f>
        <v>0</v>
      </c>
      <c r="O1349" s="296"/>
      <c r="P1349" s="297"/>
      <c r="Q1349" s="297"/>
      <c r="R1349" s="297"/>
      <c r="S1349" s="297"/>
      <c r="T1349" s="297"/>
      <c r="U1349" s="297"/>
      <c r="V1349" s="297"/>
      <c r="W1349" s="297"/>
      <c r="X1349" s="297"/>
      <c r="Y1349" s="297"/>
      <c r="Z1349" s="297"/>
      <c r="AA1349" s="297"/>
      <c r="AB1349" s="297"/>
    </row>
    <row r="1350" spans="1:28" ht="12.75">
      <c r="A1350" s="298" t="s">
        <v>4782</v>
      </c>
      <c r="B1350" s="294" t="s">
        <v>4783</v>
      </c>
      <c r="C1350" s="45" t="s">
        <v>4784</v>
      </c>
      <c r="D1350" s="45" t="s">
        <v>4798</v>
      </c>
      <c r="E1350" s="299">
        <v>43307</v>
      </c>
      <c r="F1350" s="294" t="s">
        <v>1259</v>
      </c>
      <c r="G1350" s="294" t="s">
        <v>362</v>
      </c>
      <c r="H1350" s="300" t="s">
        <v>223</v>
      </c>
      <c r="I1350" s="294" t="s">
        <v>226</v>
      </c>
      <c r="J1350" s="294" t="s">
        <v>10001</v>
      </c>
      <c r="K1350" s="294" t="s">
        <v>10002</v>
      </c>
      <c r="L1350" s="295"/>
      <c r="M1350" s="294" t="s">
        <v>4841</v>
      </c>
      <c r="N1350" s="295" t="b">
        <f>IF(AND(G1350:G1352=DATOS!C$9,H1350:H1352=DATOS!B$4),ROW(G1350:G1352))</f>
        <v>0</v>
      </c>
      <c r="O1350" s="296"/>
      <c r="P1350" s="297"/>
      <c r="Q1350" s="297"/>
      <c r="R1350" s="297"/>
      <c r="S1350" s="297"/>
      <c r="T1350" s="297"/>
      <c r="U1350" s="297"/>
      <c r="V1350" s="297"/>
      <c r="W1350" s="297"/>
      <c r="X1350" s="297"/>
      <c r="Y1350" s="297"/>
      <c r="Z1350" s="297"/>
      <c r="AA1350" s="297"/>
      <c r="AB1350" s="297"/>
    </row>
    <row r="1351" spans="1:28" ht="12.75">
      <c r="A1351" s="298" t="s">
        <v>9943</v>
      </c>
      <c r="B1351" s="294" t="s">
        <v>9944</v>
      </c>
      <c r="C1351" s="45" t="s">
        <v>4726</v>
      </c>
      <c r="D1351" s="45" t="s">
        <v>4671</v>
      </c>
      <c r="E1351" s="299">
        <v>43307</v>
      </c>
      <c r="F1351" s="294" t="s">
        <v>4838</v>
      </c>
      <c r="G1351" s="294" t="s">
        <v>114</v>
      </c>
      <c r="H1351" s="300" t="s">
        <v>223</v>
      </c>
      <c r="I1351" s="294"/>
      <c r="J1351" s="295"/>
      <c r="K1351" s="295"/>
      <c r="L1351" s="295"/>
      <c r="M1351" s="295"/>
      <c r="N1351" s="295" t="b">
        <f>IF(AND(G1351:G1353=DATOS!C$9,H1351:H1353=DATOS!B$4),ROW(G1351:G1353))</f>
        <v>0</v>
      </c>
      <c r="O1351" s="296"/>
      <c r="P1351" s="297"/>
      <c r="Q1351" s="297"/>
      <c r="R1351" s="297"/>
      <c r="S1351" s="297"/>
      <c r="T1351" s="297"/>
      <c r="U1351" s="297"/>
      <c r="V1351" s="297"/>
      <c r="W1351" s="297"/>
      <c r="X1351" s="297"/>
      <c r="Y1351" s="297"/>
      <c r="Z1351" s="297"/>
      <c r="AA1351" s="297"/>
      <c r="AB1351" s="297"/>
    </row>
    <row r="1352" spans="1:28" ht="12.75">
      <c r="A1352" s="298" t="s">
        <v>5300</v>
      </c>
      <c r="B1352" s="294" t="s">
        <v>5301</v>
      </c>
      <c r="C1352" s="45" t="s">
        <v>5302</v>
      </c>
      <c r="D1352" s="45" t="s">
        <v>4951</v>
      </c>
      <c r="E1352" s="299">
        <v>43308</v>
      </c>
      <c r="F1352" s="294" t="s">
        <v>5292</v>
      </c>
      <c r="G1352" s="294" t="s">
        <v>114</v>
      </c>
      <c r="H1352" s="300" t="s">
        <v>223</v>
      </c>
      <c r="I1352" s="294" t="s">
        <v>226</v>
      </c>
      <c r="J1352" s="294" t="s">
        <v>10005</v>
      </c>
      <c r="K1352" s="295"/>
      <c r="L1352" s="295"/>
      <c r="M1352" s="295"/>
      <c r="N1352" s="295" t="b">
        <f>IF(AND(G1352:G1354=DATOS!C$9,H1352:H1354=DATOS!B$4),ROW(G1352:G1354))</f>
        <v>0</v>
      </c>
      <c r="O1352" s="296"/>
      <c r="P1352" s="297"/>
      <c r="Q1352" s="297"/>
      <c r="R1352" s="297"/>
      <c r="S1352" s="297"/>
      <c r="T1352" s="297"/>
      <c r="U1352" s="297"/>
      <c r="V1352" s="297"/>
      <c r="W1352" s="297"/>
      <c r="X1352" s="297"/>
      <c r="Y1352" s="297"/>
      <c r="Z1352" s="297"/>
      <c r="AA1352" s="297"/>
      <c r="AB1352" s="297"/>
    </row>
    <row r="1353" spans="1:28" ht="12.75">
      <c r="A1353" s="298" t="s">
        <v>5890</v>
      </c>
      <c r="B1353" s="294" t="s">
        <v>5891</v>
      </c>
      <c r="C1353" s="45" t="s">
        <v>216</v>
      </c>
      <c r="D1353" s="45" t="s">
        <v>8976</v>
      </c>
      <c r="E1353" s="299">
        <v>43308</v>
      </c>
      <c r="F1353" s="294" t="s">
        <v>2521</v>
      </c>
      <c r="G1353" s="294" t="s">
        <v>114</v>
      </c>
      <c r="H1353" s="300" t="s">
        <v>223</v>
      </c>
      <c r="I1353" s="294" t="s">
        <v>226</v>
      </c>
      <c r="J1353" s="294" t="s">
        <v>10008</v>
      </c>
      <c r="K1353" s="294" t="s">
        <v>10009</v>
      </c>
      <c r="L1353" s="295"/>
      <c r="M1353" s="294" t="s">
        <v>9936</v>
      </c>
      <c r="N1353" s="295" t="b">
        <f>IF(AND(G1353:G1355=DATOS!C$9,H1353:H1355=DATOS!B$4),ROW(G1353:G1355))</f>
        <v>0</v>
      </c>
      <c r="O1353" s="296"/>
      <c r="P1353" s="297"/>
      <c r="Q1353" s="297"/>
      <c r="R1353" s="297"/>
      <c r="S1353" s="297"/>
      <c r="T1353" s="297"/>
      <c r="U1353" s="297"/>
      <c r="V1353" s="297"/>
      <c r="W1353" s="297"/>
      <c r="X1353" s="297"/>
      <c r="Y1353" s="297"/>
      <c r="Z1353" s="297"/>
      <c r="AA1353" s="297"/>
      <c r="AB1353" s="297"/>
    </row>
    <row r="1354" spans="1:28" ht="12.75">
      <c r="A1354" s="298" t="s">
        <v>5986</v>
      </c>
      <c r="B1354" s="294" t="s">
        <v>5987</v>
      </c>
      <c r="C1354" s="45" t="s">
        <v>5302</v>
      </c>
      <c r="D1354" s="45" t="s">
        <v>9710</v>
      </c>
      <c r="E1354" s="299">
        <v>43308</v>
      </c>
      <c r="F1354" s="294" t="s">
        <v>10011</v>
      </c>
      <c r="G1354" s="294" t="s">
        <v>114</v>
      </c>
      <c r="H1354" s="300" t="s">
        <v>223</v>
      </c>
      <c r="I1354" s="294" t="s">
        <v>226</v>
      </c>
      <c r="J1354" s="294" t="s">
        <v>10012</v>
      </c>
      <c r="K1354" s="298" t="s">
        <v>10013</v>
      </c>
      <c r="L1354" s="295"/>
      <c r="M1354" s="294" t="s">
        <v>9716</v>
      </c>
      <c r="N1354" s="295" t="b">
        <f>IF(AND(G1354:G1356=DATOS!C$9,H1354:H1356=DATOS!B$4),ROW(G1354:G1356))</f>
        <v>0</v>
      </c>
      <c r="O1354" s="296"/>
      <c r="P1354" s="297"/>
      <c r="Q1354" s="297"/>
      <c r="R1354" s="297"/>
      <c r="S1354" s="297"/>
      <c r="T1354" s="297"/>
      <c r="U1354" s="297"/>
      <c r="V1354" s="297"/>
      <c r="W1354" s="297"/>
      <c r="X1354" s="297"/>
      <c r="Y1354" s="297"/>
      <c r="Z1354" s="297"/>
      <c r="AA1354" s="297"/>
      <c r="AB1354" s="297"/>
    </row>
    <row r="1355" spans="1:28" ht="12.75">
      <c r="A1355" s="298" t="s">
        <v>10014</v>
      </c>
      <c r="B1355" s="294" t="s">
        <v>10015</v>
      </c>
      <c r="C1355" s="45" t="s">
        <v>942</v>
      </c>
      <c r="D1355" s="45" t="s">
        <v>4647</v>
      </c>
      <c r="E1355" s="299">
        <v>43308</v>
      </c>
      <c r="F1355" s="294" t="s">
        <v>10016</v>
      </c>
      <c r="G1355" s="294" t="s">
        <v>114</v>
      </c>
      <c r="H1355" s="300" t="s">
        <v>223</v>
      </c>
      <c r="I1355" s="294"/>
      <c r="J1355" s="294" t="s">
        <v>10017</v>
      </c>
      <c r="K1355" s="388" t="s">
        <v>10018</v>
      </c>
      <c r="L1355" s="295"/>
      <c r="M1355" s="294" t="s">
        <v>4652</v>
      </c>
      <c r="N1355" s="295" t="b">
        <f>IF(AND(G1355:G1357=DATOS!C$9,H1355:H1357=DATOS!B$4),ROW(G1355:G1357))</f>
        <v>0</v>
      </c>
      <c r="O1355" s="296"/>
      <c r="P1355" s="297"/>
      <c r="Q1355" s="297"/>
      <c r="R1355" s="297"/>
      <c r="S1355" s="297"/>
      <c r="T1355" s="297"/>
      <c r="U1355" s="297"/>
      <c r="V1355" s="297"/>
      <c r="W1355" s="297"/>
      <c r="X1355" s="297"/>
      <c r="Y1355" s="297"/>
      <c r="Z1355" s="297"/>
      <c r="AA1355" s="297"/>
      <c r="AB1355" s="297"/>
    </row>
    <row r="1356" spans="1:28" ht="12.75">
      <c r="A1356" s="298" t="s">
        <v>8811</v>
      </c>
      <c r="B1356" s="294" t="s">
        <v>8584</v>
      </c>
      <c r="C1356" s="45" t="s">
        <v>216</v>
      </c>
      <c r="D1356" s="45" t="s">
        <v>4671</v>
      </c>
      <c r="E1356" s="299">
        <v>43308</v>
      </c>
      <c r="F1356" s="294" t="s">
        <v>10023</v>
      </c>
      <c r="G1356" s="294" t="s">
        <v>114</v>
      </c>
      <c r="H1356" s="300" t="s">
        <v>223</v>
      </c>
      <c r="I1356" s="294"/>
      <c r="J1356" s="294"/>
      <c r="K1356" s="295"/>
      <c r="L1356" s="295"/>
      <c r="M1356" s="295"/>
      <c r="N1356" s="295" t="b">
        <f>IF(AND(G1356:G1358=DATOS!C$9,H1356:H1358=DATOS!B$4),ROW(G1356:G1358))</f>
        <v>0</v>
      </c>
      <c r="O1356" s="296"/>
      <c r="P1356" s="297"/>
      <c r="Q1356" s="297"/>
      <c r="R1356" s="297"/>
      <c r="S1356" s="297"/>
      <c r="T1356" s="297"/>
      <c r="U1356" s="297"/>
      <c r="V1356" s="297"/>
      <c r="W1356" s="297"/>
      <c r="X1356" s="297"/>
      <c r="Y1356" s="297"/>
      <c r="Z1356" s="297"/>
      <c r="AA1356" s="297"/>
      <c r="AB1356" s="297"/>
    </row>
    <row r="1357" spans="1:28" ht="12.75">
      <c r="A1357" s="298" t="s">
        <v>10025</v>
      </c>
      <c r="B1357" s="294" t="s">
        <v>6961</v>
      </c>
      <c r="C1357" s="45" t="s">
        <v>216</v>
      </c>
      <c r="D1357" s="45" t="s">
        <v>9710</v>
      </c>
      <c r="E1357" s="299">
        <v>43308</v>
      </c>
      <c r="F1357" s="294" t="s">
        <v>10023</v>
      </c>
      <c r="G1357" s="294" t="s">
        <v>114</v>
      </c>
      <c r="H1357" s="300" t="s">
        <v>223</v>
      </c>
      <c r="I1357" s="294" t="s">
        <v>226</v>
      </c>
      <c r="J1357" s="294" t="s">
        <v>10026</v>
      </c>
      <c r="K1357" s="294" t="s">
        <v>10027</v>
      </c>
      <c r="L1357" s="295"/>
      <c r="M1357" s="294" t="s">
        <v>9716</v>
      </c>
      <c r="N1357" s="295" t="b">
        <f>IF(AND(G1357:G1359=DATOS!C$9,H1357:H1359=DATOS!B$4),ROW(G1357:G1359))</f>
        <v>0</v>
      </c>
      <c r="O1357" s="296"/>
      <c r="P1357" s="297"/>
      <c r="Q1357" s="297"/>
      <c r="R1357" s="297"/>
      <c r="S1357" s="297"/>
      <c r="T1357" s="297"/>
      <c r="U1357" s="297"/>
      <c r="V1357" s="297"/>
      <c r="W1357" s="297"/>
      <c r="X1357" s="297"/>
      <c r="Y1357" s="297"/>
      <c r="Z1357" s="297"/>
      <c r="AA1357" s="297"/>
      <c r="AB1357" s="297"/>
    </row>
    <row r="1358" spans="1:28" ht="12.75">
      <c r="A1358" s="298" t="s">
        <v>7986</v>
      </c>
      <c r="B1358" s="294" t="s">
        <v>4856</v>
      </c>
      <c r="C1358" s="45" t="s">
        <v>216</v>
      </c>
      <c r="D1358" s="45" t="s">
        <v>4671</v>
      </c>
      <c r="E1358" s="299">
        <v>43308</v>
      </c>
      <c r="F1358" s="294" t="s">
        <v>5292</v>
      </c>
      <c r="G1358" s="294" t="s">
        <v>114</v>
      </c>
      <c r="H1358" s="300" t="s">
        <v>223</v>
      </c>
      <c r="I1358" s="294"/>
      <c r="J1358" s="295"/>
      <c r="K1358" s="295"/>
      <c r="L1358" s="295"/>
      <c r="M1358" s="295"/>
      <c r="N1358" s="295" t="b">
        <f>IF(AND(G1358:G1360=DATOS!C$9,H1358:H1360=DATOS!B$4),ROW(G1358:G1360))</f>
        <v>0</v>
      </c>
      <c r="O1358" s="296"/>
      <c r="P1358" s="297"/>
      <c r="Q1358" s="297"/>
      <c r="R1358" s="297"/>
      <c r="S1358" s="297"/>
      <c r="T1358" s="297"/>
      <c r="U1358" s="297"/>
      <c r="V1358" s="297"/>
      <c r="W1358" s="297"/>
      <c r="X1358" s="297"/>
      <c r="Y1358" s="297"/>
      <c r="Z1358" s="297"/>
      <c r="AA1358" s="297"/>
      <c r="AB1358" s="297"/>
    </row>
    <row r="1359" spans="1:28" ht="12.75">
      <c r="A1359" s="298" t="s">
        <v>8833</v>
      </c>
      <c r="B1359" s="294" t="s">
        <v>8834</v>
      </c>
      <c r="C1359" s="45" t="s">
        <v>478</v>
      </c>
      <c r="D1359" s="45" t="s">
        <v>4671</v>
      </c>
      <c r="E1359" s="299">
        <v>43308</v>
      </c>
      <c r="F1359" s="294" t="s">
        <v>4739</v>
      </c>
      <c r="G1359" s="294" t="s">
        <v>271</v>
      </c>
      <c r="H1359" s="300" t="s">
        <v>223</v>
      </c>
      <c r="I1359" s="294"/>
      <c r="J1359" s="295"/>
      <c r="K1359" s="295"/>
      <c r="L1359" s="295"/>
      <c r="M1359" s="295"/>
      <c r="N1359" s="295" t="b">
        <f>IF(AND(G1359:G1361=DATOS!C$9,H1359:H1361=DATOS!B$4),ROW(G1359:G1361))</f>
        <v>0</v>
      </c>
      <c r="O1359" s="296"/>
      <c r="P1359" s="297"/>
      <c r="Q1359" s="297"/>
      <c r="R1359" s="297"/>
      <c r="S1359" s="297"/>
      <c r="T1359" s="297"/>
      <c r="U1359" s="297"/>
      <c r="V1359" s="297"/>
      <c r="W1359" s="297"/>
      <c r="X1359" s="297"/>
      <c r="Y1359" s="297"/>
      <c r="Z1359" s="297"/>
      <c r="AA1359" s="297"/>
      <c r="AB1359" s="297"/>
    </row>
    <row r="1360" spans="1:28" ht="12.75">
      <c r="A1360" s="298" t="s">
        <v>10030</v>
      </c>
      <c r="B1360" s="294" t="s">
        <v>9944</v>
      </c>
      <c r="C1360" s="45" t="s">
        <v>4726</v>
      </c>
      <c r="D1360" s="45" t="s">
        <v>4951</v>
      </c>
      <c r="E1360" s="299">
        <v>43308</v>
      </c>
      <c r="F1360" s="294" t="s">
        <v>4739</v>
      </c>
      <c r="G1360" s="294" t="s">
        <v>271</v>
      </c>
      <c r="H1360" s="300" t="s">
        <v>223</v>
      </c>
      <c r="I1360" s="294"/>
      <c r="J1360" s="295"/>
      <c r="K1360" s="295"/>
      <c r="L1360" s="295"/>
      <c r="M1360" s="295"/>
      <c r="N1360" s="295" t="b">
        <f>IF(AND(G1360:G1362=DATOS!C$9,H1360:H1362=DATOS!B$4),ROW(G1360:G1362))</f>
        <v>0</v>
      </c>
      <c r="O1360" s="296"/>
      <c r="P1360" s="297"/>
      <c r="Q1360" s="297"/>
      <c r="R1360" s="297"/>
      <c r="S1360" s="297"/>
      <c r="T1360" s="297"/>
      <c r="U1360" s="297"/>
      <c r="V1360" s="297"/>
      <c r="W1360" s="297"/>
      <c r="X1360" s="297"/>
      <c r="Y1360" s="297"/>
      <c r="Z1360" s="297"/>
      <c r="AA1360" s="297"/>
      <c r="AB1360" s="297"/>
    </row>
    <row r="1361" spans="1:28" ht="12.75">
      <c r="A1361" s="298" t="s">
        <v>7876</v>
      </c>
      <c r="B1361" s="294" t="s">
        <v>5957</v>
      </c>
      <c r="C1361" s="45" t="s">
        <v>5151</v>
      </c>
      <c r="D1361" s="45" t="s">
        <v>4647</v>
      </c>
      <c r="E1361" s="299">
        <v>43309</v>
      </c>
      <c r="F1361" s="294" t="s">
        <v>4930</v>
      </c>
      <c r="G1361" s="294" t="s">
        <v>114</v>
      </c>
      <c r="H1361" s="300" t="s">
        <v>223</v>
      </c>
      <c r="I1361" s="294"/>
      <c r="J1361" s="294" t="s">
        <v>8598</v>
      </c>
      <c r="K1361" s="294" t="s">
        <v>10032</v>
      </c>
      <c r="L1361" s="295"/>
      <c r="M1361" s="295"/>
      <c r="N1361" s="295" t="b">
        <f>IF(AND(G1361:G1363=DATOS!C$9,H1361:H1363=DATOS!B$4),ROW(G1361:G1363))</f>
        <v>0</v>
      </c>
      <c r="O1361" s="296"/>
      <c r="P1361" s="297"/>
      <c r="Q1361" s="297"/>
      <c r="R1361" s="297"/>
      <c r="S1361" s="297"/>
      <c r="T1361" s="297"/>
      <c r="U1361" s="297"/>
      <c r="V1361" s="297"/>
      <c r="W1361" s="297"/>
      <c r="X1361" s="297"/>
      <c r="Y1361" s="297"/>
      <c r="Z1361" s="297"/>
      <c r="AA1361" s="297"/>
      <c r="AB1361" s="297"/>
    </row>
    <row r="1362" spans="1:28" ht="12.75">
      <c r="A1362" s="298" t="s">
        <v>10034</v>
      </c>
      <c r="B1362" s="294" t="s">
        <v>8834</v>
      </c>
      <c r="C1362" s="45" t="s">
        <v>478</v>
      </c>
      <c r="D1362" s="45" t="s">
        <v>4647</v>
      </c>
      <c r="E1362" s="299">
        <v>43309</v>
      </c>
      <c r="F1362" s="294" t="s">
        <v>6845</v>
      </c>
      <c r="G1362" s="294" t="s">
        <v>271</v>
      </c>
      <c r="H1362" s="300" t="s">
        <v>223</v>
      </c>
      <c r="I1362" s="294"/>
      <c r="J1362" s="294" t="s">
        <v>6441</v>
      </c>
      <c r="K1362" s="294" t="s">
        <v>10035</v>
      </c>
      <c r="L1362" s="295"/>
      <c r="M1362" s="295"/>
      <c r="N1362" s="295" t="b">
        <f>IF(AND(G1362:G1364=DATOS!C$9,H1362:H1364=DATOS!B$4),ROW(G1362:G1364))</f>
        <v>0</v>
      </c>
      <c r="O1362" s="296"/>
      <c r="P1362" s="297"/>
      <c r="Q1362" s="297"/>
      <c r="R1362" s="297"/>
      <c r="S1362" s="297"/>
      <c r="T1362" s="297"/>
      <c r="U1362" s="297"/>
      <c r="V1362" s="297"/>
      <c r="W1362" s="297"/>
      <c r="X1362" s="297"/>
      <c r="Y1362" s="297"/>
      <c r="Z1362" s="297"/>
      <c r="AA1362" s="297"/>
      <c r="AB1362" s="297"/>
    </row>
    <row r="1363" spans="1:28" ht="12.75">
      <c r="A1363" s="298" t="s">
        <v>10038</v>
      </c>
      <c r="B1363" s="294" t="s">
        <v>9776</v>
      </c>
      <c r="C1363" s="45" t="s">
        <v>4491</v>
      </c>
      <c r="D1363" s="45" t="s">
        <v>4647</v>
      </c>
      <c r="E1363" s="299">
        <v>43309</v>
      </c>
      <c r="F1363" s="294" t="s">
        <v>6012</v>
      </c>
      <c r="G1363" s="294" t="s">
        <v>114</v>
      </c>
      <c r="H1363" s="300" t="s">
        <v>223</v>
      </c>
      <c r="I1363" s="294"/>
      <c r="J1363" s="294" t="s">
        <v>9095</v>
      </c>
      <c r="K1363" s="294" t="s">
        <v>10040</v>
      </c>
      <c r="L1363" s="295"/>
      <c r="M1363" s="295"/>
      <c r="N1363" s="295" t="b">
        <f>IF(AND(G1363:G1365=DATOS!C$9,H1363:H1365=DATOS!B$4),ROW(G1363:G1365))</f>
        <v>0</v>
      </c>
      <c r="O1363" s="296"/>
      <c r="P1363" s="297"/>
      <c r="Q1363" s="297"/>
      <c r="R1363" s="297"/>
      <c r="S1363" s="297"/>
      <c r="T1363" s="297"/>
      <c r="U1363" s="297"/>
      <c r="V1363" s="297"/>
      <c r="W1363" s="297"/>
      <c r="X1363" s="297"/>
      <c r="Y1363" s="297"/>
      <c r="Z1363" s="297"/>
      <c r="AA1363" s="297"/>
      <c r="AB1363" s="297"/>
    </row>
    <row r="1364" spans="1:28" ht="12.75">
      <c r="A1364" s="298" t="s">
        <v>10041</v>
      </c>
      <c r="B1364" s="294" t="s">
        <v>4864</v>
      </c>
      <c r="C1364" s="45" t="s">
        <v>624</v>
      </c>
      <c r="D1364" s="45" t="s">
        <v>4951</v>
      </c>
      <c r="E1364" s="299">
        <v>43309</v>
      </c>
      <c r="F1364" s="294" t="s">
        <v>10042</v>
      </c>
      <c r="G1364" s="294" t="s">
        <v>114</v>
      </c>
      <c r="H1364" s="300" t="s">
        <v>223</v>
      </c>
      <c r="I1364" s="294" t="s">
        <v>226</v>
      </c>
      <c r="J1364" s="294"/>
      <c r="K1364" s="294" t="s">
        <v>10044</v>
      </c>
      <c r="L1364" s="295"/>
      <c r="M1364" s="295"/>
      <c r="N1364" s="295" t="b">
        <f>IF(AND(G1364:G1366=DATOS!C$9,H1364:H1366=DATOS!B$4),ROW(G1364:G1366))</f>
        <v>0</v>
      </c>
      <c r="O1364" s="296"/>
      <c r="P1364" s="297"/>
      <c r="Q1364" s="297"/>
      <c r="R1364" s="297"/>
      <c r="S1364" s="297"/>
      <c r="T1364" s="297"/>
      <c r="U1364" s="297"/>
      <c r="V1364" s="297"/>
      <c r="W1364" s="297"/>
      <c r="X1364" s="297"/>
      <c r="Y1364" s="297"/>
      <c r="Z1364" s="297"/>
      <c r="AA1364" s="297"/>
      <c r="AB1364" s="297"/>
    </row>
    <row r="1365" spans="1:28" ht="12.75">
      <c r="A1365" s="298" t="s">
        <v>9943</v>
      </c>
      <c r="B1365" s="294" t="s">
        <v>9944</v>
      </c>
      <c r="C1365" s="45" t="s">
        <v>4726</v>
      </c>
      <c r="D1365" s="45" t="s">
        <v>4671</v>
      </c>
      <c r="E1365" s="299">
        <v>43309</v>
      </c>
      <c r="F1365" s="294" t="s">
        <v>4739</v>
      </c>
      <c r="G1365" s="294" t="s">
        <v>271</v>
      </c>
      <c r="H1365" s="300" t="s">
        <v>223</v>
      </c>
      <c r="I1365" s="294"/>
      <c r="J1365" s="295"/>
      <c r="K1365" s="295"/>
      <c r="L1365" s="295"/>
      <c r="M1365" s="295"/>
      <c r="N1365" s="295" t="b">
        <f>IF(AND(G1365:G1367=DATOS!C$9,H1365:H1367=DATOS!B$4),ROW(G1365:G1367))</f>
        <v>0</v>
      </c>
      <c r="O1365" s="296"/>
      <c r="P1365" s="297"/>
      <c r="Q1365" s="297"/>
      <c r="R1365" s="297"/>
      <c r="S1365" s="297"/>
      <c r="T1365" s="297"/>
      <c r="U1365" s="297"/>
      <c r="V1365" s="297"/>
      <c r="W1365" s="297"/>
      <c r="X1365" s="297"/>
      <c r="Y1365" s="297"/>
      <c r="Z1365" s="297"/>
      <c r="AA1365" s="297"/>
      <c r="AB1365" s="297"/>
    </row>
    <row r="1366" spans="1:28" ht="12.75">
      <c r="A1366" s="298" t="s">
        <v>9371</v>
      </c>
      <c r="B1366" s="294" t="s">
        <v>7922</v>
      </c>
      <c r="C1366" s="45" t="s">
        <v>624</v>
      </c>
      <c r="D1366" s="45" t="s">
        <v>4951</v>
      </c>
      <c r="E1366" s="299">
        <v>43310</v>
      </c>
      <c r="F1366" s="294" t="s">
        <v>4739</v>
      </c>
      <c r="G1366" s="294" t="s">
        <v>271</v>
      </c>
      <c r="H1366" s="300" t="s">
        <v>223</v>
      </c>
      <c r="I1366" s="294" t="s">
        <v>226</v>
      </c>
      <c r="J1366" s="295"/>
      <c r="K1366" s="294" t="s">
        <v>10048</v>
      </c>
      <c r="L1366" s="295"/>
      <c r="M1366" s="295"/>
      <c r="N1366" s="295" t="b">
        <f>IF(AND(G1366:G1368=DATOS!C$9,H1366:H1368=DATOS!B$4),ROW(G1366:G1368))</f>
        <v>0</v>
      </c>
      <c r="O1366" s="296"/>
      <c r="P1366" s="297"/>
      <c r="Q1366" s="297"/>
      <c r="R1366" s="297"/>
      <c r="S1366" s="297"/>
      <c r="T1366" s="297"/>
      <c r="U1366" s="297"/>
      <c r="V1366" s="297"/>
      <c r="W1366" s="297"/>
      <c r="X1366" s="297"/>
      <c r="Y1366" s="297"/>
      <c r="Z1366" s="297"/>
      <c r="AA1366" s="297"/>
      <c r="AB1366" s="297"/>
    </row>
    <row r="1367" spans="1:28" ht="12.75">
      <c r="A1367" s="298" t="s">
        <v>10049</v>
      </c>
      <c r="B1367" s="294" t="s">
        <v>6989</v>
      </c>
      <c r="C1367" s="45" t="s">
        <v>5342</v>
      </c>
      <c r="D1367" s="45" t="s">
        <v>4798</v>
      </c>
      <c r="E1367" s="299">
        <v>43310</v>
      </c>
      <c r="F1367" s="294" t="s">
        <v>4739</v>
      </c>
      <c r="G1367" s="294" t="s">
        <v>271</v>
      </c>
      <c r="H1367" s="300" t="s">
        <v>223</v>
      </c>
      <c r="I1367" s="294" t="s">
        <v>226</v>
      </c>
      <c r="J1367" s="294" t="s">
        <v>10050</v>
      </c>
      <c r="K1367" s="294" t="s">
        <v>10051</v>
      </c>
      <c r="L1367" s="295"/>
      <c r="M1367" s="294" t="s">
        <v>4841</v>
      </c>
      <c r="N1367" s="295" t="b">
        <f>IF(AND(G1367:G1369=DATOS!C$9,H1367:H1369=DATOS!B$4),ROW(G1367:G1369))</f>
        <v>0</v>
      </c>
      <c r="O1367" s="296"/>
      <c r="P1367" s="297"/>
      <c r="Q1367" s="297"/>
      <c r="R1367" s="297"/>
      <c r="S1367" s="297"/>
      <c r="T1367" s="297"/>
      <c r="U1367" s="297"/>
      <c r="V1367" s="297"/>
      <c r="W1367" s="297"/>
      <c r="X1367" s="297"/>
      <c r="Y1367" s="297"/>
      <c r="Z1367" s="297"/>
      <c r="AA1367" s="297"/>
      <c r="AB1367" s="297"/>
    </row>
    <row r="1368" spans="1:28" ht="12.75">
      <c r="A1368" s="298" t="s">
        <v>660</v>
      </c>
      <c r="B1368" s="294" t="s">
        <v>662</v>
      </c>
      <c r="C1368" s="45" t="s">
        <v>5325</v>
      </c>
      <c r="D1368" s="45" t="s">
        <v>4798</v>
      </c>
      <c r="E1368" s="299">
        <v>43311</v>
      </c>
      <c r="F1368" s="294" t="s">
        <v>4739</v>
      </c>
      <c r="G1368" s="294" t="s">
        <v>271</v>
      </c>
      <c r="H1368" s="300" t="s">
        <v>223</v>
      </c>
      <c r="I1368" s="294" t="s">
        <v>226</v>
      </c>
      <c r="J1368" s="294" t="s">
        <v>10054</v>
      </c>
      <c r="K1368" s="294" t="s">
        <v>10048</v>
      </c>
      <c r="L1368" s="295"/>
      <c r="M1368" s="295"/>
      <c r="N1368" s="295" t="b">
        <f>IF(AND(G1368:G1370=DATOS!C$9,H1368:H1370=DATOS!B$4),ROW(G1368:G1370))</f>
        <v>0</v>
      </c>
      <c r="O1368" s="296"/>
      <c r="P1368" s="297"/>
      <c r="Q1368" s="297"/>
      <c r="R1368" s="297"/>
      <c r="S1368" s="297"/>
      <c r="T1368" s="297"/>
      <c r="U1368" s="297"/>
      <c r="V1368" s="297"/>
      <c r="W1368" s="297"/>
      <c r="X1368" s="297"/>
      <c r="Y1368" s="297"/>
      <c r="Z1368" s="297"/>
      <c r="AA1368" s="297"/>
      <c r="AB1368" s="297"/>
    </row>
    <row r="1369" spans="1:28" ht="12.75">
      <c r="A1369" s="298" t="s">
        <v>5736</v>
      </c>
      <c r="B1369" s="294" t="s">
        <v>5738</v>
      </c>
      <c r="C1369" s="45" t="s">
        <v>898</v>
      </c>
      <c r="D1369" s="45" t="s">
        <v>9710</v>
      </c>
      <c r="E1369" s="299">
        <v>43311</v>
      </c>
      <c r="F1369" s="294" t="s">
        <v>10058</v>
      </c>
      <c r="G1369" s="294" t="s">
        <v>222</v>
      </c>
      <c r="H1369" s="300" t="s">
        <v>223</v>
      </c>
      <c r="I1369" s="294" t="s">
        <v>226</v>
      </c>
      <c r="J1369" s="295"/>
      <c r="K1369" s="294" t="s">
        <v>10060</v>
      </c>
      <c r="L1369" s="295"/>
      <c r="M1369" s="294" t="s">
        <v>9716</v>
      </c>
      <c r="N1369" s="295" t="b">
        <f>IF(AND(G1369:G1371=DATOS!C$9,H1369:H1371=DATOS!B$4),ROW(G1369:G1371))</f>
        <v>0</v>
      </c>
      <c r="O1369" s="296"/>
      <c r="P1369" s="297"/>
      <c r="Q1369" s="297"/>
      <c r="R1369" s="297"/>
      <c r="S1369" s="297"/>
      <c r="T1369" s="297"/>
      <c r="U1369" s="297"/>
      <c r="V1369" s="297"/>
      <c r="W1369" s="297"/>
      <c r="X1369" s="297"/>
      <c r="Y1369" s="297"/>
      <c r="Z1369" s="297"/>
      <c r="AA1369" s="297"/>
      <c r="AB1369" s="297"/>
    </row>
    <row r="1370" spans="1:28" ht="12.75">
      <c r="A1370" s="298" t="s">
        <v>10061</v>
      </c>
      <c r="B1370" s="294" t="s">
        <v>10062</v>
      </c>
      <c r="C1370" s="45" t="s">
        <v>5086</v>
      </c>
      <c r="D1370" s="45" t="s">
        <v>9710</v>
      </c>
      <c r="E1370" s="299">
        <v>43312</v>
      </c>
      <c r="F1370" s="294" t="s">
        <v>10064</v>
      </c>
      <c r="G1370" s="294" t="s">
        <v>271</v>
      </c>
      <c r="H1370" s="300" t="s">
        <v>223</v>
      </c>
      <c r="I1370" s="294" t="s">
        <v>226</v>
      </c>
      <c r="J1370" s="294" t="s">
        <v>10065</v>
      </c>
      <c r="K1370" s="294" t="s">
        <v>10066</v>
      </c>
      <c r="L1370" s="295"/>
      <c r="M1370" s="295"/>
      <c r="N1370" s="295" t="b">
        <f>IF(AND(G1370:G1372=DATOS!C$9,H1370:H1372=DATOS!B$4),ROW(G1370:G1372))</f>
        <v>0</v>
      </c>
      <c r="O1370" s="296"/>
      <c r="P1370" s="297"/>
      <c r="Q1370" s="297"/>
      <c r="R1370" s="297"/>
      <c r="S1370" s="297"/>
      <c r="T1370" s="297"/>
      <c r="U1370" s="297"/>
      <c r="V1370" s="297"/>
      <c r="W1370" s="297"/>
      <c r="X1370" s="297"/>
      <c r="Y1370" s="297"/>
      <c r="Z1370" s="297"/>
      <c r="AA1370" s="297"/>
      <c r="AB1370" s="297"/>
    </row>
    <row r="1371" spans="1:28" ht="12.75">
      <c r="A1371" s="298" t="s">
        <v>9943</v>
      </c>
      <c r="B1371" s="294" t="s">
        <v>9944</v>
      </c>
      <c r="C1371" s="45" t="s">
        <v>4726</v>
      </c>
      <c r="D1371" s="45" t="s">
        <v>4647</v>
      </c>
      <c r="E1371" s="299">
        <v>43312</v>
      </c>
      <c r="F1371" s="294" t="s">
        <v>10069</v>
      </c>
      <c r="G1371" s="294" t="s">
        <v>271</v>
      </c>
      <c r="H1371" s="300" t="s">
        <v>118</v>
      </c>
      <c r="I1371" s="294"/>
      <c r="J1371" s="294" t="s">
        <v>10070</v>
      </c>
      <c r="K1371" s="294" t="s">
        <v>10071</v>
      </c>
      <c r="L1371" s="295"/>
      <c r="M1371" s="294" t="s">
        <v>4652</v>
      </c>
      <c r="N1371" s="295" t="b">
        <f>IF(AND(G1371:G1373=DATOS!C$9,H1371:H1373=DATOS!B$4),ROW(G1371:G1373))</f>
        <v>0</v>
      </c>
      <c r="O1371" s="296"/>
      <c r="P1371" s="297"/>
      <c r="Q1371" s="297"/>
      <c r="R1371" s="297"/>
      <c r="S1371" s="297"/>
      <c r="T1371" s="297"/>
      <c r="U1371" s="297"/>
      <c r="V1371" s="297"/>
      <c r="W1371" s="297"/>
      <c r="X1371" s="297"/>
      <c r="Y1371" s="297"/>
      <c r="Z1371" s="297"/>
      <c r="AA1371" s="297"/>
      <c r="AB1371" s="297"/>
    </row>
    <row r="1372" spans="1:28" ht="12.75">
      <c r="A1372" s="298" t="s">
        <v>10072</v>
      </c>
      <c r="B1372" s="294" t="s">
        <v>6850</v>
      </c>
      <c r="C1372" s="45" t="s">
        <v>216</v>
      </c>
      <c r="D1372" s="45" t="s">
        <v>9710</v>
      </c>
      <c r="E1372" s="299">
        <v>43312</v>
      </c>
      <c r="F1372" s="294" t="s">
        <v>10073</v>
      </c>
      <c r="G1372" s="294" t="s">
        <v>222</v>
      </c>
      <c r="H1372" s="300" t="s">
        <v>223</v>
      </c>
      <c r="I1372" s="294" t="s">
        <v>226</v>
      </c>
      <c r="J1372" s="295"/>
      <c r="K1372" s="294" t="s">
        <v>10074</v>
      </c>
      <c r="L1372" s="295"/>
      <c r="M1372" s="294" t="s">
        <v>9716</v>
      </c>
      <c r="N1372" s="295" t="b">
        <f>IF(AND(G1372:G1374=DATOS!C$9,H1372:H1374=DATOS!B$4),ROW(G1372:G1374))</f>
        <v>0</v>
      </c>
      <c r="O1372" s="296"/>
      <c r="P1372" s="297"/>
      <c r="Q1372" s="297"/>
      <c r="R1372" s="297"/>
      <c r="S1372" s="297"/>
      <c r="T1372" s="297"/>
      <c r="U1372" s="297"/>
      <c r="V1372" s="297"/>
      <c r="W1372" s="297"/>
      <c r="X1372" s="297"/>
      <c r="Y1372" s="297"/>
      <c r="Z1372" s="297"/>
      <c r="AA1372" s="297"/>
      <c r="AB1372" s="297"/>
    </row>
    <row r="1373" spans="1:28" ht="12.75">
      <c r="A1373" s="298" t="s">
        <v>10076</v>
      </c>
      <c r="B1373" s="294" t="s">
        <v>5957</v>
      </c>
      <c r="C1373" s="45" t="s">
        <v>5151</v>
      </c>
      <c r="D1373" s="45" t="s">
        <v>4671</v>
      </c>
      <c r="E1373" s="299">
        <v>43312</v>
      </c>
      <c r="F1373" s="294" t="s">
        <v>10077</v>
      </c>
      <c r="G1373" s="294" t="s">
        <v>114</v>
      </c>
      <c r="H1373" s="300" t="s">
        <v>223</v>
      </c>
      <c r="I1373" s="294"/>
      <c r="J1373" s="295"/>
      <c r="K1373" s="295"/>
      <c r="L1373" s="295"/>
      <c r="M1373" s="295"/>
      <c r="N1373" s="295" t="b">
        <f>IF(AND(G1373:G1375=DATOS!C$9,H1373:H1375=DATOS!B$4),ROW(G1373:G1375))</f>
        <v>0</v>
      </c>
      <c r="O1373" s="296"/>
      <c r="P1373" s="297"/>
      <c r="Q1373" s="297"/>
      <c r="R1373" s="297"/>
      <c r="S1373" s="297"/>
      <c r="T1373" s="297"/>
      <c r="U1373" s="297"/>
      <c r="V1373" s="297"/>
      <c r="W1373" s="297"/>
      <c r="X1373" s="297"/>
      <c r="Y1373" s="297"/>
      <c r="Z1373" s="297"/>
      <c r="AA1373" s="297"/>
      <c r="AB1373" s="297"/>
    </row>
    <row r="1374" spans="1:28" ht="12.75">
      <c r="A1374" s="298" t="s">
        <v>6609</v>
      </c>
      <c r="B1374" s="294" t="s">
        <v>4849</v>
      </c>
      <c r="C1374" s="45" t="s">
        <v>4661</v>
      </c>
      <c r="D1374" s="45" t="s">
        <v>4671</v>
      </c>
      <c r="E1374" s="299">
        <v>43313</v>
      </c>
      <c r="F1374" s="294" t="s">
        <v>8574</v>
      </c>
      <c r="G1374" s="294" t="s">
        <v>114</v>
      </c>
      <c r="H1374" s="300" t="s">
        <v>223</v>
      </c>
      <c r="I1374" s="294" t="s">
        <v>226</v>
      </c>
      <c r="J1374" s="295"/>
      <c r="K1374" s="294" t="s">
        <v>10080</v>
      </c>
      <c r="L1374" s="295"/>
      <c r="M1374" s="294" t="s">
        <v>9747</v>
      </c>
      <c r="N1374" s="295" t="b">
        <f>IF(AND(G1374:G1376=DATOS!C$9,H1374:H1376=DATOS!B$4),ROW(G1374:G1376))</f>
        <v>0</v>
      </c>
      <c r="O1374" s="296"/>
      <c r="P1374" s="297"/>
      <c r="Q1374" s="297"/>
      <c r="R1374" s="297"/>
      <c r="S1374" s="297"/>
      <c r="T1374" s="297"/>
      <c r="U1374" s="297"/>
      <c r="V1374" s="297"/>
      <c r="W1374" s="297"/>
      <c r="X1374" s="297"/>
      <c r="Y1374" s="297"/>
      <c r="Z1374" s="297"/>
      <c r="AA1374" s="297"/>
      <c r="AB1374" s="297"/>
    </row>
    <row r="1375" spans="1:28" ht="12.75">
      <c r="A1375" s="298" t="s">
        <v>4937</v>
      </c>
      <c r="B1375" s="294" t="s">
        <v>4938</v>
      </c>
      <c r="C1375" s="45" t="s">
        <v>701</v>
      </c>
      <c r="D1375" s="45" t="s">
        <v>9710</v>
      </c>
      <c r="E1375" s="299">
        <v>43313</v>
      </c>
      <c r="F1375" s="294" t="s">
        <v>1301</v>
      </c>
      <c r="G1375" s="294" t="s">
        <v>271</v>
      </c>
      <c r="H1375" s="300" t="s">
        <v>223</v>
      </c>
      <c r="I1375" s="294" t="s">
        <v>226</v>
      </c>
      <c r="J1375" s="294" t="s">
        <v>10081</v>
      </c>
      <c r="K1375" s="295"/>
      <c r="L1375" s="295"/>
      <c r="M1375" s="295"/>
      <c r="N1375" s="295" t="b">
        <f>IF(AND(G1375:G1377=DATOS!C$9,H1375:H1377=DATOS!B$4),ROW(G1375:G1377))</f>
        <v>0</v>
      </c>
      <c r="O1375" s="296"/>
      <c r="P1375" s="297"/>
      <c r="Q1375" s="297"/>
      <c r="R1375" s="297"/>
      <c r="S1375" s="297"/>
      <c r="T1375" s="297"/>
      <c r="U1375" s="297"/>
      <c r="V1375" s="297"/>
      <c r="W1375" s="297"/>
      <c r="X1375" s="297"/>
      <c r="Y1375" s="297"/>
      <c r="Z1375" s="297"/>
      <c r="AA1375" s="297"/>
      <c r="AB1375" s="297"/>
    </row>
    <row r="1376" spans="1:28" ht="12.75">
      <c r="A1376" s="298" t="s">
        <v>660</v>
      </c>
      <c r="B1376" s="294" t="s">
        <v>662</v>
      </c>
      <c r="C1376" s="45" t="s">
        <v>5325</v>
      </c>
      <c r="D1376" s="45" t="s">
        <v>4951</v>
      </c>
      <c r="E1376" s="299">
        <v>43314</v>
      </c>
      <c r="F1376" s="294" t="s">
        <v>8574</v>
      </c>
      <c r="G1376" s="294" t="s">
        <v>114</v>
      </c>
      <c r="H1376" s="300" t="s">
        <v>223</v>
      </c>
      <c r="I1376" s="294" t="s">
        <v>226</v>
      </c>
      <c r="J1376" s="294" t="s">
        <v>10084</v>
      </c>
      <c r="K1376" s="294" t="s">
        <v>10085</v>
      </c>
      <c r="L1376" s="295"/>
      <c r="M1376" s="294" t="s">
        <v>4956</v>
      </c>
      <c r="N1376" s="295" t="b">
        <f>IF(AND(G1376:G1378=DATOS!C$9,H1376:H1378=DATOS!B$4),ROW(G1376:G1378))</f>
        <v>0</v>
      </c>
      <c r="O1376" s="296"/>
      <c r="P1376" s="297"/>
      <c r="Q1376" s="297"/>
      <c r="R1376" s="297"/>
      <c r="S1376" s="297"/>
      <c r="T1376" s="297"/>
      <c r="U1376" s="297"/>
      <c r="V1376" s="297"/>
      <c r="W1376" s="297"/>
      <c r="X1376" s="297"/>
      <c r="Y1376" s="297"/>
      <c r="Z1376" s="297"/>
      <c r="AA1376" s="297"/>
      <c r="AB1376" s="297"/>
    </row>
    <row r="1377" spans="1:28" ht="12.75">
      <c r="A1377" s="298" t="s">
        <v>4855</v>
      </c>
      <c r="B1377" s="294" t="s">
        <v>4856</v>
      </c>
      <c r="C1377" s="45" t="s">
        <v>216</v>
      </c>
      <c r="D1377" s="45" t="s">
        <v>9710</v>
      </c>
      <c r="E1377" s="299">
        <v>43313</v>
      </c>
      <c r="F1377" s="294" t="s">
        <v>10086</v>
      </c>
      <c r="G1377" s="294" t="s">
        <v>114</v>
      </c>
      <c r="H1377" s="300" t="s">
        <v>223</v>
      </c>
      <c r="I1377" s="294" t="s">
        <v>226</v>
      </c>
      <c r="J1377" s="295"/>
      <c r="K1377" s="294" t="s">
        <v>10087</v>
      </c>
      <c r="L1377" s="295"/>
      <c r="M1377" s="294" t="s">
        <v>9716</v>
      </c>
      <c r="N1377" s="295" t="b">
        <f>IF(AND(G1377:G1379=DATOS!C$9,H1377:H1379=DATOS!B$4),ROW(G1377:G1379))</f>
        <v>0</v>
      </c>
      <c r="O1377" s="296"/>
      <c r="P1377" s="297"/>
      <c r="Q1377" s="297"/>
      <c r="R1377" s="297"/>
      <c r="S1377" s="297"/>
      <c r="T1377" s="297"/>
      <c r="U1377" s="297"/>
      <c r="V1377" s="297"/>
      <c r="W1377" s="297"/>
      <c r="X1377" s="297"/>
      <c r="Y1377" s="297"/>
      <c r="Z1377" s="297"/>
      <c r="AA1377" s="297"/>
      <c r="AB1377" s="297"/>
    </row>
    <row r="1378" spans="1:28" ht="12.75">
      <c r="A1378" s="298" t="s">
        <v>9535</v>
      </c>
      <c r="B1378" s="294" t="s">
        <v>9536</v>
      </c>
      <c r="C1378" s="45" t="s">
        <v>4655</v>
      </c>
      <c r="D1378" s="45" t="s">
        <v>4798</v>
      </c>
      <c r="E1378" s="299">
        <v>43314</v>
      </c>
      <c r="F1378" s="294" t="s">
        <v>4739</v>
      </c>
      <c r="G1378" s="294" t="s">
        <v>271</v>
      </c>
      <c r="H1378" s="300" t="s">
        <v>118</v>
      </c>
      <c r="I1378" s="294" t="s">
        <v>226</v>
      </c>
      <c r="J1378" s="295"/>
      <c r="K1378" s="295"/>
      <c r="L1378" s="295"/>
      <c r="M1378" s="295"/>
      <c r="N1378" s="295" t="b">
        <f>IF(AND(G1378:G1380=DATOS!C$9,H1378:H1380=DATOS!B$4),ROW(G1378:G1380))</f>
        <v>0</v>
      </c>
      <c r="O1378" s="296"/>
      <c r="P1378" s="297"/>
      <c r="Q1378" s="297"/>
      <c r="R1378" s="297"/>
      <c r="S1378" s="297"/>
      <c r="T1378" s="297"/>
      <c r="U1378" s="297"/>
      <c r="V1378" s="297"/>
      <c r="W1378" s="297"/>
      <c r="X1378" s="297"/>
      <c r="Y1378" s="297"/>
      <c r="Z1378" s="297"/>
      <c r="AA1378" s="297"/>
      <c r="AB1378" s="297"/>
    </row>
    <row r="1379" spans="1:28" ht="12.75">
      <c r="A1379" s="298" t="s">
        <v>8811</v>
      </c>
      <c r="B1379" s="294" t="s">
        <v>8584</v>
      </c>
      <c r="C1379" s="45" t="s">
        <v>216</v>
      </c>
      <c r="D1379" s="45" t="s">
        <v>8976</v>
      </c>
      <c r="E1379" s="299">
        <v>43314</v>
      </c>
      <c r="F1379" s="294" t="s">
        <v>10090</v>
      </c>
      <c r="G1379" s="294" t="s">
        <v>114</v>
      </c>
      <c r="H1379" s="300" t="s">
        <v>223</v>
      </c>
      <c r="I1379" s="294" t="s">
        <v>226</v>
      </c>
      <c r="J1379" s="294" t="s">
        <v>6629</v>
      </c>
      <c r="K1379" s="294" t="s">
        <v>10091</v>
      </c>
      <c r="L1379" s="295"/>
      <c r="M1379" s="294" t="s">
        <v>9747</v>
      </c>
      <c r="N1379" s="295" t="b">
        <f>IF(AND(G1379:G1381=DATOS!C$9,H1379:H1381=DATOS!B$4),ROW(G1379:G1381))</f>
        <v>0</v>
      </c>
      <c r="O1379" s="296"/>
      <c r="P1379" s="297"/>
      <c r="Q1379" s="297"/>
      <c r="R1379" s="297"/>
      <c r="S1379" s="297"/>
      <c r="T1379" s="297"/>
      <c r="U1379" s="297"/>
      <c r="V1379" s="297"/>
      <c r="W1379" s="297"/>
      <c r="X1379" s="297"/>
      <c r="Y1379" s="297"/>
      <c r="Z1379" s="297"/>
      <c r="AA1379" s="297"/>
      <c r="AB1379" s="297"/>
    </row>
    <row r="1380" spans="1:28" ht="12.75">
      <c r="A1380" s="298" t="s">
        <v>4937</v>
      </c>
      <c r="B1380" s="294" t="s">
        <v>4938</v>
      </c>
      <c r="C1380" s="45" t="s">
        <v>701</v>
      </c>
      <c r="D1380" s="45" t="s">
        <v>4647</v>
      </c>
      <c r="E1380" s="299">
        <v>43314</v>
      </c>
      <c r="F1380" s="294" t="s">
        <v>8780</v>
      </c>
      <c r="G1380" s="294" t="s">
        <v>114</v>
      </c>
      <c r="H1380" s="300" t="s">
        <v>223</v>
      </c>
      <c r="I1380" s="294"/>
      <c r="J1380" s="294" t="s">
        <v>10092</v>
      </c>
      <c r="K1380" s="294" t="s">
        <v>10093</v>
      </c>
      <c r="L1380" s="295"/>
      <c r="M1380" s="294" t="s">
        <v>4652</v>
      </c>
      <c r="N1380" s="295" t="b">
        <f>IF(AND(G1380:G1382=DATOS!C$9,H1380:H1382=DATOS!B$4),ROW(G1380:G1382))</f>
        <v>0</v>
      </c>
      <c r="O1380" s="296"/>
      <c r="P1380" s="297"/>
      <c r="Q1380" s="297"/>
      <c r="R1380" s="297"/>
      <c r="S1380" s="297"/>
      <c r="T1380" s="297"/>
      <c r="U1380" s="297"/>
      <c r="V1380" s="297"/>
      <c r="W1380" s="297"/>
      <c r="X1380" s="297"/>
      <c r="Y1380" s="297"/>
      <c r="Z1380" s="297"/>
      <c r="AA1380" s="297"/>
      <c r="AB1380" s="297"/>
    </row>
    <row r="1381" spans="1:28" ht="12.75">
      <c r="A1381" s="298" t="s">
        <v>8972</v>
      </c>
      <c r="B1381" s="294" t="s">
        <v>8973</v>
      </c>
      <c r="C1381" s="45" t="s">
        <v>263</v>
      </c>
      <c r="D1381" s="45" t="s">
        <v>4671</v>
      </c>
      <c r="E1381" s="299">
        <v>43314</v>
      </c>
      <c r="F1381" s="294" t="s">
        <v>10094</v>
      </c>
      <c r="G1381" s="294" t="s">
        <v>222</v>
      </c>
      <c r="H1381" s="300" t="s">
        <v>223</v>
      </c>
      <c r="I1381" s="294"/>
      <c r="J1381" s="295"/>
      <c r="K1381" s="295"/>
      <c r="L1381" s="295"/>
      <c r="M1381" s="295"/>
      <c r="N1381" s="295" t="b">
        <f>IF(AND(G1381:G1383=DATOS!C$9,H1381:H1383=DATOS!B$4),ROW(G1381:G1383))</f>
        <v>0</v>
      </c>
      <c r="O1381" s="296"/>
      <c r="P1381" s="297"/>
      <c r="Q1381" s="297"/>
      <c r="R1381" s="297"/>
      <c r="S1381" s="297"/>
      <c r="T1381" s="297"/>
      <c r="U1381" s="297"/>
      <c r="V1381" s="297"/>
      <c r="W1381" s="297"/>
      <c r="X1381" s="297"/>
      <c r="Y1381" s="297"/>
      <c r="Z1381" s="297"/>
      <c r="AA1381" s="297"/>
      <c r="AB1381" s="297"/>
    </row>
    <row r="1382" spans="1:28" ht="12.75">
      <c r="A1382" s="298" t="s">
        <v>10096</v>
      </c>
      <c r="B1382" s="294" t="s">
        <v>7016</v>
      </c>
      <c r="C1382" s="45" t="s">
        <v>216</v>
      </c>
      <c r="D1382" s="45" t="s">
        <v>8976</v>
      </c>
      <c r="E1382" s="299">
        <v>43314</v>
      </c>
      <c r="F1382" s="294" t="s">
        <v>10097</v>
      </c>
      <c r="G1382" s="294" t="s">
        <v>271</v>
      </c>
      <c r="H1382" s="300" t="s">
        <v>223</v>
      </c>
      <c r="I1382" s="294" t="s">
        <v>226</v>
      </c>
      <c r="J1382" s="294" t="s">
        <v>10098</v>
      </c>
      <c r="K1382" s="294" t="s">
        <v>10099</v>
      </c>
      <c r="L1382" s="295"/>
      <c r="M1382" s="294" t="s">
        <v>9747</v>
      </c>
      <c r="N1382" s="295" t="b">
        <f>IF(AND(G1382:G1384=DATOS!C$9,H1382:H1384=DATOS!B$4),ROW(G1382:G1384))</f>
        <v>0</v>
      </c>
      <c r="O1382" s="296"/>
      <c r="P1382" s="297"/>
      <c r="Q1382" s="297"/>
      <c r="R1382" s="297"/>
      <c r="S1382" s="297"/>
      <c r="T1382" s="297"/>
      <c r="U1382" s="297"/>
      <c r="V1382" s="297"/>
      <c r="W1382" s="297"/>
      <c r="X1382" s="297"/>
      <c r="Y1382" s="297"/>
      <c r="Z1382" s="297"/>
      <c r="AA1382" s="297"/>
      <c r="AB1382" s="297"/>
    </row>
    <row r="1383" spans="1:28" ht="12.75">
      <c r="A1383" s="298" t="s">
        <v>6657</v>
      </c>
      <c r="B1383" s="294" t="s">
        <v>6484</v>
      </c>
      <c r="C1383" s="45" t="s">
        <v>942</v>
      </c>
      <c r="D1383" s="45" t="s">
        <v>4798</v>
      </c>
      <c r="E1383" s="299">
        <v>43314</v>
      </c>
      <c r="F1383" s="294" t="s">
        <v>8574</v>
      </c>
      <c r="G1383" s="294" t="s">
        <v>114</v>
      </c>
      <c r="H1383" s="300" t="s">
        <v>223</v>
      </c>
      <c r="I1383" s="294" t="s">
        <v>226</v>
      </c>
      <c r="J1383" s="294" t="s">
        <v>10101</v>
      </c>
      <c r="K1383" s="294" t="s">
        <v>10102</v>
      </c>
      <c r="L1383" s="295"/>
      <c r="M1383" s="294" t="s">
        <v>4841</v>
      </c>
      <c r="N1383" s="295" t="b">
        <f>IF(AND(G1383:G1385=DATOS!C$9,H1383:H1385=DATOS!B$4),ROW(G1383:G1385))</f>
        <v>0</v>
      </c>
      <c r="O1383" s="296"/>
      <c r="P1383" s="297"/>
      <c r="Q1383" s="297"/>
      <c r="R1383" s="297"/>
      <c r="S1383" s="297"/>
      <c r="T1383" s="297"/>
      <c r="U1383" s="297"/>
      <c r="V1383" s="297"/>
      <c r="W1383" s="297"/>
      <c r="X1383" s="297"/>
      <c r="Y1383" s="297"/>
      <c r="Z1383" s="297"/>
      <c r="AA1383" s="297"/>
      <c r="AB1383" s="297"/>
    </row>
    <row r="1384" spans="1:28" ht="12.75">
      <c r="A1384" s="298" t="s">
        <v>8811</v>
      </c>
      <c r="B1384" s="294" t="s">
        <v>8584</v>
      </c>
      <c r="C1384" s="45" t="s">
        <v>216</v>
      </c>
      <c r="D1384" s="45" t="s">
        <v>4647</v>
      </c>
      <c r="E1384" s="299">
        <v>43314</v>
      </c>
      <c r="F1384" s="294" t="s">
        <v>10090</v>
      </c>
      <c r="G1384" s="294" t="s">
        <v>114</v>
      </c>
      <c r="H1384" s="300" t="s">
        <v>118</v>
      </c>
      <c r="I1384" s="294"/>
      <c r="J1384" s="294" t="s">
        <v>10104</v>
      </c>
      <c r="K1384" s="294" t="s">
        <v>10105</v>
      </c>
      <c r="L1384" s="295"/>
      <c r="M1384" s="294" t="s">
        <v>4652</v>
      </c>
      <c r="N1384" s="295" t="b">
        <f>IF(AND(G1384:G1386=DATOS!C$9,H1384:H1386=DATOS!B$4),ROW(G1384:G1386))</f>
        <v>0</v>
      </c>
      <c r="O1384" s="296"/>
      <c r="P1384" s="297"/>
      <c r="Q1384" s="297"/>
      <c r="R1384" s="297"/>
      <c r="S1384" s="297"/>
      <c r="T1384" s="297"/>
      <c r="U1384" s="297"/>
      <c r="V1384" s="297"/>
      <c r="W1384" s="297"/>
      <c r="X1384" s="297"/>
      <c r="Y1384" s="297"/>
      <c r="Z1384" s="297"/>
      <c r="AA1384" s="297"/>
      <c r="AB1384" s="297"/>
    </row>
    <row r="1385" spans="1:28" ht="12.75">
      <c r="A1385" s="298" t="s">
        <v>4855</v>
      </c>
      <c r="B1385" s="294" t="s">
        <v>4856</v>
      </c>
      <c r="C1385" s="45" t="s">
        <v>216</v>
      </c>
      <c r="D1385" s="45" t="s">
        <v>4647</v>
      </c>
      <c r="E1385" s="299">
        <v>43314</v>
      </c>
      <c r="F1385" s="294" t="s">
        <v>10086</v>
      </c>
      <c r="G1385" s="294" t="s">
        <v>114</v>
      </c>
      <c r="H1385" s="300" t="s">
        <v>118</v>
      </c>
      <c r="I1385" s="294"/>
      <c r="J1385" s="294" t="s">
        <v>10104</v>
      </c>
      <c r="K1385" s="294" t="s">
        <v>10105</v>
      </c>
      <c r="L1385" s="295"/>
      <c r="M1385" s="294" t="s">
        <v>4652</v>
      </c>
      <c r="N1385" s="295" t="b">
        <f>IF(AND(G1385:G1387=DATOS!C$9,H1385:H1387=DATOS!B$4),ROW(G1385:G1387))</f>
        <v>0</v>
      </c>
      <c r="O1385" s="296"/>
      <c r="P1385" s="297"/>
      <c r="Q1385" s="297"/>
      <c r="R1385" s="297"/>
      <c r="S1385" s="297"/>
      <c r="T1385" s="297"/>
      <c r="U1385" s="297"/>
      <c r="V1385" s="297"/>
      <c r="W1385" s="297"/>
      <c r="X1385" s="297"/>
      <c r="Y1385" s="297"/>
      <c r="Z1385" s="297"/>
      <c r="AA1385" s="297"/>
      <c r="AB1385" s="297"/>
    </row>
    <row r="1386" spans="1:28" ht="12.75">
      <c r="A1386" s="298" t="s">
        <v>10110</v>
      </c>
      <c r="B1386" s="294" t="s">
        <v>5216</v>
      </c>
      <c r="C1386" s="45" t="s">
        <v>942</v>
      </c>
      <c r="D1386" s="45" t="s">
        <v>8976</v>
      </c>
      <c r="E1386" s="299">
        <v>43315</v>
      </c>
      <c r="F1386" s="294" t="s">
        <v>10111</v>
      </c>
      <c r="G1386" s="300" t="s">
        <v>384</v>
      </c>
      <c r="H1386" s="300" t="s">
        <v>223</v>
      </c>
      <c r="I1386" s="294" t="s">
        <v>226</v>
      </c>
      <c r="J1386" s="294" t="s">
        <v>10112</v>
      </c>
      <c r="K1386" s="294" t="s">
        <v>4869</v>
      </c>
      <c r="L1386" s="295"/>
      <c r="M1386" s="294" t="s">
        <v>5132</v>
      </c>
      <c r="N1386" s="295" t="b">
        <f>IF(AND(G1386:G1388=DATOS!C$9,H1386:H1388=DATOS!B$4),ROW(G1386:G1388))</f>
        <v>0</v>
      </c>
      <c r="O1386" s="296"/>
      <c r="P1386" s="297"/>
      <c r="Q1386" s="297"/>
      <c r="R1386" s="297"/>
      <c r="S1386" s="297"/>
      <c r="T1386" s="297"/>
      <c r="U1386" s="297"/>
      <c r="V1386" s="297"/>
      <c r="W1386" s="297"/>
      <c r="X1386" s="297"/>
      <c r="Y1386" s="297"/>
      <c r="Z1386" s="297"/>
      <c r="AA1386" s="297"/>
      <c r="AB1386" s="297"/>
    </row>
    <row r="1387" spans="1:28" ht="12.75">
      <c r="A1387" s="298" t="s">
        <v>9371</v>
      </c>
      <c r="B1387" s="294" t="s">
        <v>7922</v>
      </c>
      <c r="C1387" s="45" t="s">
        <v>624</v>
      </c>
      <c r="D1387" s="45" t="s">
        <v>4647</v>
      </c>
      <c r="E1387" s="299">
        <v>43315</v>
      </c>
      <c r="F1387" s="294" t="s">
        <v>5292</v>
      </c>
      <c r="G1387" s="294" t="s">
        <v>114</v>
      </c>
      <c r="H1387" s="300" t="s">
        <v>223</v>
      </c>
      <c r="I1387" s="294"/>
      <c r="J1387" s="294" t="s">
        <v>10113</v>
      </c>
      <c r="K1387" s="294" t="s">
        <v>10114</v>
      </c>
      <c r="L1387" s="295"/>
      <c r="M1387" s="294" t="s">
        <v>4652</v>
      </c>
      <c r="N1387" s="295" t="b">
        <f>IF(AND(G1387:G1389=DATOS!C$9,H1387:H1389=DATOS!B$4),ROW(G1387:G1389))</f>
        <v>0</v>
      </c>
      <c r="O1387" s="296"/>
      <c r="P1387" s="297"/>
      <c r="Q1387" s="297"/>
      <c r="R1387" s="297"/>
      <c r="S1387" s="297"/>
      <c r="T1387" s="297"/>
      <c r="U1387" s="297"/>
      <c r="V1387" s="297"/>
      <c r="W1387" s="297"/>
      <c r="X1387" s="297"/>
      <c r="Y1387" s="297"/>
      <c r="Z1387" s="297"/>
      <c r="AA1387" s="297"/>
      <c r="AB1387" s="297"/>
    </row>
    <row r="1388" spans="1:28" ht="12.75">
      <c r="A1388" s="298" t="s">
        <v>10115</v>
      </c>
      <c r="B1388" s="294" t="s">
        <v>7327</v>
      </c>
      <c r="C1388" s="45" t="s">
        <v>942</v>
      </c>
      <c r="D1388" s="45" t="s">
        <v>4647</v>
      </c>
      <c r="E1388" s="299">
        <v>43315</v>
      </c>
      <c r="F1388" s="294" t="s">
        <v>10116</v>
      </c>
      <c r="G1388" s="294" t="s">
        <v>114</v>
      </c>
      <c r="H1388" s="300" t="s">
        <v>223</v>
      </c>
      <c r="I1388" s="294"/>
      <c r="J1388" s="294" t="s">
        <v>5100</v>
      </c>
      <c r="K1388" s="294" t="s">
        <v>10118</v>
      </c>
      <c r="L1388" s="295"/>
      <c r="M1388" s="294" t="s">
        <v>4652</v>
      </c>
      <c r="N1388" s="295" t="b">
        <f>IF(AND(G1388:G1390=DATOS!C$9,H1388:H1390=DATOS!B$4),ROW(G1388:G1390))</f>
        <v>0</v>
      </c>
      <c r="O1388" s="296"/>
      <c r="P1388" s="297"/>
      <c r="Q1388" s="297"/>
      <c r="R1388" s="297"/>
      <c r="S1388" s="297"/>
      <c r="T1388" s="297"/>
      <c r="U1388" s="297"/>
      <c r="V1388" s="297"/>
      <c r="W1388" s="297"/>
      <c r="X1388" s="297"/>
      <c r="Y1388" s="297"/>
      <c r="Z1388" s="297"/>
      <c r="AA1388" s="297"/>
      <c r="AB1388" s="297"/>
    </row>
    <row r="1389" spans="1:28" ht="12.75">
      <c r="A1389" s="298" t="s">
        <v>9439</v>
      </c>
      <c r="B1389" s="294" t="s">
        <v>9440</v>
      </c>
      <c r="C1389" s="45" t="s">
        <v>216</v>
      </c>
      <c r="D1389" s="45" t="s">
        <v>9710</v>
      </c>
      <c r="E1389" s="299">
        <v>43315</v>
      </c>
      <c r="F1389" s="294" t="s">
        <v>512</v>
      </c>
      <c r="G1389" s="294" t="s">
        <v>114</v>
      </c>
      <c r="H1389" s="300" t="s">
        <v>223</v>
      </c>
      <c r="I1389" s="294" t="s">
        <v>226</v>
      </c>
      <c r="J1389" s="294" t="s">
        <v>10120</v>
      </c>
      <c r="K1389" s="294" t="s">
        <v>1348</v>
      </c>
      <c r="L1389" s="295"/>
      <c r="M1389" s="294" t="s">
        <v>9716</v>
      </c>
      <c r="N1389" s="295" t="b">
        <f>IF(AND(G1389:G1391=DATOS!C$9,H1389:H1391=DATOS!B$4),ROW(G1389:G1391))</f>
        <v>0</v>
      </c>
      <c r="O1389" s="296"/>
      <c r="P1389" s="297"/>
      <c r="Q1389" s="297"/>
      <c r="R1389" s="297"/>
      <c r="S1389" s="297"/>
      <c r="T1389" s="297"/>
      <c r="U1389" s="297"/>
      <c r="V1389" s="297"/>
      <c r="W1389" s="297"/>
      <c r="X1389" s="297"/>
      <c r="Y1389" s="297"/>
      <c r="Z1389" s="297"/>
      <c r="AA1389" s="297"/>
      <c r="AB1389" s="297"/>
    </row>
    <row r="1390" spans="1:28" ht="12.75">
      <c r="A1390" s="298" t="s">
        <v>660</v>
      </c>
      <c r="B1390" s="294" t="s">
        <v>662</v>
      </c>
      <c r="C1390" s="45" t="s">
        <v>5325</v>
      </c>
      <c r="D1390" s="45" t="s">
        <v>9710</v>
      </c>
      <c r="E1390" s="299">
        <v>43315</v>
      </c>
      <c r="F1390" s="294" t="s">
        <v>10123</v>
      </c>
      <c r="G1390" s="294" t="s">
        <v>222</v>
      </c>
      <c r="H1390" s="300" t="s">
        <v>223</v>
      </c>
      <c r="I1390" s="294" t="s">
        <v>226</v>
      </c>
      <c r="J1390" s="295"/>
      <c r="K1390" s="295"/>
      <c r="L1390" s="295"/>
      <c r="M1390" s="294" t="s">
        <v>9716</v>
      </c>
      <c r="N1390" s="295" t="b">
        <f>IF(AND(G1390:G1392=DATOS!C$9,H1390:H1392=DATOS!B$4),ROW(G1390:G1392))</f>
        <v>0</v>
      </c>
      <c r="O1390" s="296"/>
      <c r="P1390" s="297"/>
      <c r="Q1390" s="297"/>
      <c r="R1390" s="297"/>
      <c r="S1390" s="297"/>
      <c r="T1390" s="297"/>
      <c r="U1390" s="297"/>
      <c r="V1390" s="297"/>
      <c r="W1390" s="297"/>
      <c r="X1390" s="297"/>
      <c r="Y1390" s="297"/>
      <c r="Z1390" s="297"/>
      <c r="AA1390" s="297"/>
      <c r="AB1390" s="297"/>
    </row>
    <row r="1391" spans="1:28" ht="12.75">
      <c r="A1391" s="298" t="s">
        <v>5523</v>
      </c>
      <c r="B1391" s="294" t="s">
        <v>9878</v>
      </c>
      <c r="C1391" s="45" t="s">
        <v>216</v>
      </c>
      <c r="D1391" s="45" t="s">
        <v>4798</v>
      </c>
      <c r="E1391" s="299">
        <v>43315</v>
      </c>
      <c r="F1391" s="294" t="s">
        <v>4768</v>
      </c>
      <c r="G1391" s="294" t="s">
        <v>114</v>
      </c>
      <c r="H1391" s="300" t="s">
        <v>223</v>
      </c>
      <c r="I1391" s="294" t="s">
        <v>226</v>
      </c>
      <c r="J1391" s="294" t="s">
        <v>10125</v>
      </c>
      <c r="K1391" s="294" t="s">
        <v>10126</v>
      </c>
      <c r="L1391" s="295"/>
      <c r="M1391" s="294" t="s">
        <v>4841</v>
      </c>
      <c r="N1391" s="295" t="b">
        <f>IF(AND(G1391:G1393=DATOS!C$9,H1391:H1393=DATOS!B$4),ROW(G1391:G1393))</f>
        <v>0</v>
      </c>
      <c r="O1391" s="296"/>
      <c r="P1391" s="297"/>
      <c r="Q1391" s="297"/>
      <c r="R1391" s="297"/>
      <c r="S1391" s="297"/>
      <c r="T1391" s="297"/>
      <c r="U1391" s="297"/>
      <c r="V1391" s="297"/>
      <c r="W1391" s="297"/>
      <c r="X1391" s="297"/>
      <c r="Y1391" s="297"/>
      <c r="Z1391" s="297"/>
      <c r="AA1391" s="297"/>
      <c r="AB1391" s="297"/>
    </row>
    <row r="1392" spans="1:28" ht="12.75">
      <c r="A1392" s="298" t="s">
        <v>10128</v>
      </c>
      <c r="B1392" s="294" t="s">
        <v>8218</v>
      </c>
      <c r="C1392" s="45" t="s">
        <v>942</v>
      </c>
      <c r="D1392" s="45" t="s">
        <v>4671</v>
      </c>
      <c r="E1392" s="299">
        <v>43315</v>
      </c>
      <c r="F1392" s="294" t="s">
        <v>4730</v>
      </c>
      <c r="G1392" s="294" t="s">
        <v>483</v>
      </c>
      <c r="H1392" s="300" t="s">
        <v>223</v>
      </c>
      <c r="I1392" s="294"/>
      <c r="J1392" s="295"/>
      <c r="K1392" s="295"/>
      <c r="L1392" s="295"/>
      <c r="M1392" s="295"/>
      <c r="N1392" s="295" t="b">
        <f>IF(AND(G1392:G1394=DATOS!C$9,H1392:H1394=DATOS!B$4),ROW(G1392:G1394))</f>
        <v>0</v>
      </c>
      <c r="O1392" s="296"/>
      <c r="P1392" s="297"/>
      <c r="Q1392" s="297"/>
      <c r="R1392" s="297"/>
      <c r="S1392" s="297"/>
      <c r="T1392" s="297"/>
      <c r="U1392" s="297"/>
      <c r="V1392" s="297"/>
      <c r="W1392" s="297"/>
      <c r="X1392" s="297"/>
      <c r="Y1392" s="297"/>
      <c r="Z1392" s="297"/>
      <c r="AA1392" s="297"/>
      <c r="AB1392" s="297"/>
    </row>
    <row r="1393" spans="1:28" ht="12.75">
      <c r="A1393" s="298" t="s">
        <v>9286</v>
      </c>
      <c r="B1393" s="294" t="s">
        <v>10133</v>
      </c>
      <c r="C1393" s="45" t="s">
        <v>4746</v>
      </c>
      <c r="D1393" s="45" t="s">
        <v>4647</v>
      </c>
      <c r="E1393" s="299">
        <v>43316</v>
      </c>
      <c r="F1393" s="294" t="s">
        <v>10134</v>
      </c>
      <c r="G1393" s="294" t="s">
        <v>114</v>
      </c>
      <c r="H1393" s="300" t="s">
        <v>223</v>
      </c>
      <c r="I1393" s="294"/>
      <c r="J1393" s="294" t="s">
        <v>6446</v>
      </c>
      <c r="K1393" s="294" t="s">
        <v>10135</v>
      </c>
      <c r="L1393" s="295"/>
      <c r="M1393" s="294" t="s">
        <v>4652</v>
      </c>
      <c r="N1393" s="295" t="b">
        <f>IF(AND(G1393:G1395=DATOS!C$9,H1393:H1395=DATOS!B$4),ROW(G1393:G1395))</f>
        <v>0</v>
      </c>
      <c r="O1393" s="296"/>
      <c r="P1393" s="297"/>
      <c r="Q1393" s="297"/>
      <c r="R1393" s="297"/>
      <c r="S1393" s="297"/>
      <c r="T1393" s="297"/>
      <c r="U1393" s="297"/>
      <c r="V1393" s="297"/>
      <c r="W1393" s="297"/>
      <c r="X1393" s="297"/>
      <c r="Y1393" s="297"/>
      <c r="Z1393" s="297"/>
      <c r="AA1393" s="297"/>
      <c r="AB1393" s="297"/>
    </row>
    <row r="1394" spans="1:28" ht="12.75">
      <c r="A1394" s="298" t="s">
        <v>10137</v>
      </c>
      <c r="B1394" s="294" t="s">
        <v>10138</v>
      </c>
      <c r="C1394" s="45" t="s">
        <v>478</v>
      </c>
      <c r="D1394" s="45" t="s">
        <v>8976</v>
      </c>
      <c r="E1394" s="299">
        <v>43316</v>
      </c>
      <c r="F1394" s="294" t="s">
        <v>8496</v>
      </c>
      <c r="G1394" s="294" t="s">
        <v>114</v>
      </c>
      <c r="H1394" s="300" t="s">
        <v>223</v>
      </c>
      <c r="I1394" s="294" t="s">
        <v>226</v>
      </c>
      <c r="J1394" s="294" t="s">
        <v>10139</v>
      </c>
      <c r="K1394" s="294" t="s">
        <v>10140</v>
      </c>
      <c r="L1394" s="295"/>
      <c r="M1394" s="294" t="s">
        <v>9747</v>
      </c>
      <c r="N1394" s="295" t="b">
        <f>IF(AND(G1394:G1396=DATOS!C$9,H1394:H1396=DATOS!B$4),ROW(G1394:G1396))</f>
        <v>0</v>
      </c>
      <c r="O1394" s="296"/>
      <c r="P1394" s="297"/>
      <c r="Q1394" s="297"/>
      <c r="R1394" s="297"/>
      <c r="S1394" s="297"/>
      <c r="T1394" s="297"/>
      <c r="U1394" s="297"/>
      <c r="V1394" s="297"/>
      <c r="W1394" s="297"/>
      <c r="X1394" s="297"/>
      <c r="Y1394" s="297"/>
      <c r="Z1394" s="297"/>
      <c r="AA1394" s="297"/>
      <c r="AB1394" s="297"/>
    </row>
    <row r="1395" spans="1:28" ht="12.75">
      <c r="A1395" s="298" t="s">
        <v>9728</v>
      </c>
      <c r="B1395" s="294" t="s">
        <v>9729</v>
      </c>
      <c r="C1395" s="45" t="s">
        <v>216</v>
      </c>
      <c r="D1395" s="45" t="s">
        <v>4951</v>
      </c>
      <c r="E1395" s="299">
        <v>43316</v>
      </c>
      <c r="F1395" s="294" t="s">
        <v>8496</v>
      </c>
      <c r="G1395" s="294" t="s">
        <v>114</v>
      </c>
      <c r="H1395" s="300" t="s">
        <v>223</v>
      </c>
      <c r="I1395" s="294" t="s">
        <v>226</v>
      </c>
      <c r="J1395" s="294" t="s">
        <v>3786</v>
      </c>
      <c r="K1395" s="294" t="s">
        <v>10143</v>
      </c>
      <c r="L1395" s="295"/>
      <c r="M1395" s="294" t="s">
        <v>4956</v>
      </c>
      <c r="N1395" s="295" t="b">
        <f>IF(AND(G1395:G1397=DATOS!C$9,H1395:H1397=DATOS!B$4),ROW(G1395:G1397))</f>
        <v>0</v>
      </c>
      <c r="O1395" s="296"/>
      <c r="P1395" s="297"/>
      <c r="Q1395" s="297"/>
      <c r="R1395" s="297"/>
      <c r="S1395" s="297"/>
      <c r="T1395" s="297"/>
      <c r="U1395" s="297"/>
      <c r="V1395" s="297"/>
      <c r="W1395" s="297"/>
      <c r="X1395" s="297"/>
      <c r="Y1395" s="297"/>
      <c r="Z1395" s="297"/>
      <c r="AA1395" s="297"/>
      <c r="AB1395" s="297"/>
    </row>
    <row r="1396" spans="1:28" ht="12.75">
      <c r="A1396" s="298" t="s">
        <v>6814</v>
      </c>
      <c r="B1396" s="294" t="s">
        <v>9891</v>
      </c>
      <c r="C1396" s="45" t="s">
        <v>216</v>
      </c>
      <c r="D1396" s="45" t="s">
        <v>4671</v>
      </c>
      <c r="E1396" s="299">
        <v>43316</v>
      </c>
      <c r="F1396" s="294" t="s">
        <v>9735</v>
      </c>
      <c r="G1396" s="294" t="s">
        <v>222</v>
      </c>
      <c r="H1396" s="300" t="s">
        <v>223</v>
      </c>
      <c r="I1396" s="294"/>
      <c r="J1396" s="295"/>
      <c r="K1396" s="295"/>
      <c r="L1396" s="295"/>
      <c r="M1396" s="295"/>
      <c r="N1396" s="295" t="b">
        <f>IF(AND(G1396:G1398=DATOS!C$9,H1396:H1398=DATOS!B$4),ROW(G1396:G1398))</f>
        <v>0</v>
      </c>
      <c r="O1396" s="296"/>
      <c r="P1396" s="297"/>
      <c r="Q1396" s="297"/>
      <c r="R1396" s="297"/>
      <c r="S1396" s="297"/>
      <c r="T1396" s="297"/>
      <c r="U1396" s="297"/>
      <c r="V1396" s="297"/>
      <c r="W1396" s="297"/>
      <c r="X1396" s="297"/>
      <c r="Y1396" s="297"/>
      <c r="Z1396" s="297"/>
      <c r="AA1396" s="297"/>
      <c r="AB1396" s="297"/>
    </row>
    <row r="1397" spans="1:28" ht="12.75">
      <c r="A1397" s="298" t="s">
        <v>9917</v>
      </c>
      <c r="B1397" s="294" t="s">
        <v>9918</v>
      </c>
      <c r="C1397" s="45" t="s">
        <v>263</v>
      </c>
      <c r="D1397" s="45" t="s">
        <v>4671</v>
      </c>
      <c r="E1397" s="299">
        <v>43316</v>
      </c>
      <c r="F1397" s="294" t="s">
        <v>3161</v>
      </c>
      <c r="G1397" s="294" t="s">
        <v>271</v>
      </c>
      <c r="H1397" s="300" t="s">
        <v>223</v>
      </c>
      <c r="I1397" s="294"/>
      <c r="J1397" s="295"/>
      <c r="K1397" s="295"/>
      <c r="L1397" s="295"/>
      <c r="M1397" s="295"/>
      <c r="N1397" s="295" t="b">
        <f>IF(AND(G1397:G1399=DATOS!C$9,H1397:H1399=DATOS!B$4),ROW(G1397:G1399))</f>
        <v>0</v>
      </c>
      <c r="O1397" s="296"/>
      <c r="P1397" s="297"/>
      <c r="Q1397" s="297"/>
      <c r="R1397" s="297"/>
      <c r="S1397" s="297"/>
      <c r="T1397" s="297"/>
      <c r="U1397" s="297"/>
      <c r="V1397" s="297"/>
      <c r="W1397" s="297"/>
      <c r="X1397" s="297"/>
      <c r="Y1397" s="297"/>
      <c r="Z1397" s="297"/>
      <c r="AA1397" s="297"/>
      <c r="AB1397" s="297"/>
    </row>
    <row r="1398" spans="1:28" ht="12.75">
      <c r="A1398" s="298" t="s">
        <v>10147</v>
      </c>
      <c r="B1398" s="294" t="s">
        <v>10056</v>
      </c>
      <c r="C1398" s="45" t="s">
        <v>5573</v>
      </c>
      <c r="D1398" s="45" t="s">
        <v>4647</v>
      </c>
      <c r="E1398" s="299">
        <v>43316</v>
      </c>
      <c r="F1398" s="294" t="s">
        <v>5728</v>
      </c>
      <c r="G1398" s="294" t="s">
        <v>114</v>
      </c>
      <c r="H1398" s="300" t="s">
        <v>223</v>
      </c>
      <c r="I1398" s="294"/>
      <c r="J1398" s="294" t="s">
        <v>4930</v>
      </c>
      <c r="K1398" s="294" t="s">
        <v>10148</v>
      </c>
      <c r="L1398" s="295"/>
      <c r="M1398" s="294" t="s">
        <v>4652</v>
      </c>
      <c r="N1398" s="295" t="b">
        <f>IF(AND(G1398:G1400=DATOS!C$9,H1398:H1400=DATOS!B$4),ROW(G1398:G1400))</f>
        <v>0</v>
      </c>
      <c r="O1398" s="296"/>
      <c r="P1398" s="297"/>
      <c r="Q1398" s="297"/>
      <c r="R1398" s="297"/>
      <c r="S1398" s="297"/>
      <c r="T1398" s="297"/>
      <c r="U1398" s="297"/>
      <c r="V1398" s="297"/>
      <c r="W1398" s="297"/>
      <c r="X1398" s="297"/>
      <c r="Y1398" s="297"/>
      <c r="Z1398" s="297"/>
      <c r="AA1398" s="297"/>
      <c r="AB1398" s="297"/>
    </row>
    <row r="1399" spans="1:28" ht="12.75">
      <c r="A1399" s="298" t="s">
        <v>7898</v>
      </c>
      <c r="B1399" s="294" t="s">
        <v>7899</v>
      </c>
      <c r="C1399" s="45" t="s">
        <v>414</v>
      </c>
      <c r="D1399" s="45" t="s">
        <v>4951</v>
      </c>
      <c r="E1399" s="299">
        <v>43316</v>
      </c>
      <c r="F1399" s="294" t="s">
        <v>10150</v>
      </c>
      <c r="G1399" s="294" t="s">
        <v>271</v>
      </c>
      <c r="H1399" s="300" t="s">
        <v>223</v>
      </c>
      <c r="I1399" s="294" t="s">
        <v>226</v>
      </c>
      <c r="J1399" s="294" t="s">
        <v>10151</v>
      </c>
      <c r="K1399" s="294" t="s">
        <v>10151</v>
      </c>
      <c r="L1399" s="295"/>
      <c r="M1399" s="294" t="s">
        <v>4956</v>
      </c>
      <c r="N1399" s="295" t="b">
        <f>IF(AND(G1399:G1401=DATOS!C$9,H1399:H1401=DATOS!B$4),ROW(G1399:G1401))</f>
        <v>0</v>
      </c>
      <c r="O1399" s="296"/>
      <c r="P1399" s="297"/>
      <c r="Q1399" s="297"/>
      <c r="R1399" s="297"/>
      <c r="S1399" s="297"/>
      <c r="T1399" s="297"/>
      <c r="U1399" s="297"/>
      <c r="V1399" s="297"/>
      <c r="W1399" s="297"/>
      <c r="X1399" s="297"/>
      <c r="Y1399" s="297"/>
      <c r="Z1399" s="297"/>
      <c r="AA1399" s="297"/>
      <c r="AB1399" s="297"/>
    </row>
    <row r="1400" spans="1:28" ht="12.75">
      <c r="A1400" s="298" t="s">
        <v>10152</v>
      </c>
      <c r="B1400" s="294" t="s">
        <v>9976</v>
      </c>
      <c r="C1400" s="45" t="s">
        <v>4655</v>
      </c>
      <c r="D1400" s="45" t="s">
        <v>4671</v>
      </c>
      <c r="E1400" s="299">
        <v>43316</v>
      </c>
      <c r="F1400" s="294" t="s">
        <v>4739</v>
      </c>
      <c r="G1400" s="294" t="s">
        <v>271</v>
      </c>
      <c r="H1400" s="300" t="s">
        <v>223</v>
      </c>
      <c r="I1400" s="294" t="s">
        <v>226</v>
      </c>
      <c r="J1400" s="294" t="s">
        <v>10153</v>
      </c>
      <c r="K1400" s="295"/>
      <c r="L1400" s="295"/>
      <c r="M1400" s="295"/>
      <c r="N1400" s="295" t="b">
        <f>IF(AND(G1400:G1402=DATOS!C$9,H1400:H1402=DATOS!B$4),ROW(G1400:G1402))</f>
        <v>0</v>
      </c>
      <c r="O1400" s="296"/>
      <c r="P1400" s="297"/>
      <c r="Q1400" s="297"/>
      <c r="R1400" s="297"/>
      <c r="S1400" s="297"/>
      <c r="T1400" s="297"/>
      <c r="U1400" s="297"/>
      <c r="V1400" s="297"/>
      <c r="W1400" s="297"/>
      <c r="X1400" s="297"/>
      <c r="Y1400" s="297"/>
      <c r="Z1400" s="297"/>
      <c r="AA1400" s="297"/>
      <c r="AB1400" s="297"/>
    </row>
    <row r="1401" spans="1:28" ht="12.75">
      <c r="A1401" s="298" t="s">
        <v>2674</v>
      </c>
      <c r="B1401" s="294" t="s">
        <v>4778</v>
      </c>
      <c r="C1401" s="45" t="s">
        <v>216</v>
      </c>
      <c r="D1401" s="45" t="s">
        <v>4671</v>
      </c>
      <c r="E1401" s="299">
        <v>43317</v>
      </c>
      <c r="F1401" s="294" t="s">
        <v>4794</v>
      </c>
      <c r="G1401" s="294" t="s">
        <v>114</v>
      </c>
      <c r="H1401" s="300" t="s">
        <v>223</v>
      </c>
      <c r="I1401" s="294"/>
      <c r="J1401" s="295"/>
      <c r="K1401" s="295"/>
      <c r="L1401" s="295"/>
      <c r="M1401" s="295"/>
      <c r="N1401" s="295" t="b">
        <f>IF(AND(G1401:G1403=DATOS!C$9,H1401:H1403=DATOS!B$4),ROW(G1401:G1403))</f>
        <v>0</v>
      </c>
      <c r="O1401" s="296"/>
      <c r="P1401" s="297"/>
      <c r="Q1401" s="297"/>
      <c r="R1401" s="297"/>
      <c r="S1401" s="297"/>
      <c r="T1401" s="297"/>
      <c r="U1401" s="297"/>
      <c r="V1401" s="297"/>
      <c r="W1401" s="297"/>
      <c r="X1401" s="297"/>
      <c r="Y1401" s="297"/>
      <c r="Z1401" s="297"/>
      <c r="AA1401" s="297"/>
      <c r="AB1401" s="297"/>
    </row>
    <row r="1402" spans="1:28" ht="12.75">
      <c r="A1402" s="298" t="s">
        <v>10156</v>
      </c>
      <c r="B1402" s="294" t="s">
        <v>5999</v>
      </c>
      <c r="C1402" s="45" t="s">
        <v>216</v>
      </c>
      <c r="D1402" s="45" t="s">
        <v>4671</v>
      </c>
      <c r="E1402" s="299">
        <v>43317</v>
      </c>
      <c r="F1402" s="294" t="s">
        <v>10158</v>
      </c>
      <c r="G1402" s="294" t="s">
        <v>271</v>
      </c>
      <c r="H1402" s="300" t="s">
        <v>223</v>
      </c>
      <c r="I1402" s="294"/>
      <c r="J1402" s="295"/>
      <c r="K1402" s="295"/>
      <c r="L1402" s="295"/>
      <c r="M1402" s="295"/>
      <c r="N1402" s="295" t="b">
        <f>IF(AND(G1402:G1404=DATOS!C$9,H1402:H1404=DATOS!B$4),ROW(G1402:G1404))</f>
        <v>0</v>
      </c>
      <c r="O1402" s="296"/>
      <c r="P1402" s="297"/>
      <c r="Q1402" s="297"/>
      <c r="R1402" s="297"/>
      <c r="S1402" s="297"/>
      <c r="T1402" s="297"/>
      <c r="U1402" s="297"/>
      <c r="V1402" s="297"/>
      <c r="W1402" s="297"/>
      <c r="X1402" s="297"/>
      <c r="Y1402" s="297"/>
      <c r="Z1402" s="297"/>
      <c r="AA1402" s="297"/>
      <c r="AB1402" s="297"/>
    </row>
    <row r="1403" spans="1:28" ht="12.75">
      <c r="A1403" s="298" t="s">
        <v>10160</v>
      </c>
      <c r="B1403" s="294" t="s">
        <v>10161</v>
      </c>
      <c r="C1403" s="45" t="s">
        <v>216</v>
      </c>
      <c r="D1403" s="45" t="s">
        <v>4671</v>
      </c>
      <c r="E1403" s="299">
        <v>43317</v>
      </c>
      <c r="F1403" s="294" t="s">
        <v>10162</v>
      </c>
      <c r="G1403" s="294" t="s">
        <v>222</v>
      </c>
      <c r="H1403" s="300" t="s">
        <v>223</v>
      </c>
      <c r="I1403" s="294" t="s">
        <v>226</v>
      </c>
      <c r="J1403" s="294" t="s">
        <v>10164</v>
      </c>
      <c r="K1403" s="295"/>
      <c r="L1403" s="295"/>
      <c r="M1403" s="295"/>
      <c r="N1403" s="295" t="b">
        <f>IF(AND(G1403:G1405=DATOS!C$9,H1403:H1405=DATOS!B$4),ROW(G1403:G1405))</f>
        <v>0</v>
      </c>
      <c r="O1403" s="296"/>
      <c r="P1403" s="297"/>
      <c r="Q1403" s="297"/>
      <c r="R1403" s="297"/>
      <c r="S1403" s="297"/>
      <c r="T1403" s="297"/>
      <c r="U1403" s="297"/>
      <c r="V1403" s="297"/>
      <c r="W1403" s="297"/>
      <c r="X1403" s="297"/>
      <c r="Y1403" s="297"/>
      <c r="Z1403" s="297"/>
      <c r="AA1403" s="297"/>
      <c r="AB1403" s="297"/>
    </row>
    <row r="1404" spans="1:28" ht="12.75">
      <c r="A1404" s="298" t="s">
        <v>10165</v>
      </c>
      <c r="B1404" s="294" t="s">
        <v>6806</v>
      </c>
      <c r="C1404" s="45" t="s">
        <v>263</v>
      </c>
      <c r="D1404" s="45" t="s">
        <v>4671</v>
      </c>
      <c r="E1404" s="299">
        <v>43317</v>
      </c>
      <c r="F1404" s="294" t="s">
        <v>10166</v>
      </c>
      <c r="G1404" s="294" t="s">
        <v>222</v>
      </c>
      <c r="H1404" s="300" t="s">
        <v>223</v>
      </c>
      <c r="I1404" s="294"/>
      <c r="J1404" s="295"/>
      <c r="K1404" s="295"/>
      <c r="L1404" s="295"/>
      <c r="M1404" s="295"/>
      <c r="N1404" s="295" t="b">
        <f>IF(AND(G1404:G1406=DATOS!C$9,H1404:H1406=DATOS!B$4),ROW(G1404:G1406))</f>
        <v>0</v>
      </c>
      <c r="O1404" s="296"/>
      <c r="P1404" s="297"/>
      <c r="Q1404" s="297"/>
      <c r="R1404" s="297"/>
      <c r="S1404" s="297"/>
      <c r="T1404" s="297"/>
      <c r="U1404" s="297"/>
      <c r="V1404" s="297"/>
      <c r="W1404" s="297"/>
      <c r="X1404" s="297"/>
      <c r="Y1404" s="297"/>
      <c r="Z1404" s="297"/>
      <c r="AA1404" s="297"/>
      <c r="AB1404" s="297"/>
    </row>
    <row r="1405" spans="1:28" ht="12.75">
      <c r="A1405" s="298" t="s">
        <v>9135</v>
      </c>
      <c r="B1405" s="294" t="s">
        <v>5340</v>
      </c>
      <c r="C1405" s="45" t="s">
        <v>5342</v>
      </c>
      <c r="D1405" s="45" t="s">
        <v>9710</v>
      </c>
      <c r="E1405" s="299">
        <v>43318</v>
      </c>
      <c r="F1405" s="294" t="s">
        <v>481</v>
      </c>
      <c r="G1405" s="294" t="s">
        <v>114</v>
      </c>
      <c r="H1405" s="300" t="s">
        <v>223</v>
      </c>
      <c r="I1405" s="294" t="s">
        <v>226</v>
      </c>
      <c r="J1405" s="294" t="s">
        <v>10168</v>
      </c>
      <c r="K1405" s="294" t="s">
        <v>10169</v>
      </c>
      <c r="L1405" s="295"/>
      <c r="M1405" s="294" t="s">
        <v>9716</v>
      </c>
      <c r="N1405" s="295" t="b">
        <f>IF(AND(G1405:G1407=DATOS!C$9,H1405:H1407=DATOS!B$4),ROW(G1405:G1407))</f>
        <v>0</v>
      </c>
      <c r="O1405" s="296"/>
      <c r="P1405" s="297"/>
      <c r="Q1405" s="297"/>
      <c r="R1405" s="297"/>
      <c r="S1405" s="297"/>
      <c r="T1405" s="297"/>
      <c r="U1405" s="297"/>
      <c r="V1405" s="297"/>
      <c r="W1405" s="297"/>
      <c r="X1405" s="297"/>
      <c r="Y1405" s="297"/>
      <c r="Z1405" s="297"/>
      <c r="AA1405" s="297"/>
      <c r="AB1405" s="297"/>
    </row>
    <row r="1406" spans="1:28" ht="12.75">
      <c r="A1406" s="298" t="s">
        <v>10165</v>
      </c>
      <c r="B1406" s="294" t="s">
        <v>6806</v>
      </c>
      <c r="C1406" s="45" t="s">
        <v>263</v>
      </c>
      <c r="D1406" s="45" t="s">
        <v>4798</v>
      </c>
      <c r="E1406" s="299">
        <v>43318</v>
      </c>
      <c r="F1406" s="294" t="s">
        <v>8686</v>
      </c>
      <c r="G1406" s="294" t="s">
        <v>114</v>
      </c>
      <c r="H1406" s="300" t="s">
        <v>223</v>
      </c>
      <c r="I1406" s="294" t="s">
        <v>226</v>
      </c>
      <c r="J1406" s="295"/>
      <c r="K1406" s="295"/>
      <c r="L1406" s="295"/>
      <c r="M1406" s="294" t="s">
        <v>4841</v>
      </c>
      <c r="N1406" s="295" t="b">
        <f>IF(AND(G1406:G1408=DATOS!C$9,H1406:H1408=DATOS!B$4),ROW(G1406:G1408))</f>
        <v>0</v>
      </c>
      <c r="O1406" s="296"/>
      <c r="P1406" s="297"/>
      <c r="Q1406" s="297"/>
      <c r="R1406" s="297"/>
      <c r="S1406" s="297"/>
      <c r="T1406" s="297"/>
      <c r="U1406" s="297"/>
      <c r="V1406" s="297"/>
      <c r="W1406" s="297"/>
      <c r="X1406" s="297"/>
      <c r="Y1406" s="297"/>
      <c r="Z1406" s="297"/>
      <c r="AA1406" s="297"/>
      <c r="AB1406" s="297"/>
    </row>
    <row r="1407" spans="1:28" ht="12.75">
      <c r="A1407" s="298" t="s">
        <v>10174</v>
      </c>
      <c r="B1407" s="294" t="s">
        <v>7386</v>
      </c>
      <c r="C1407" s="45" t="s">
        <v>216</v>
      </c>
      <c r="D1407" s="45" t="s">
        <v>4798</v>
      </c>
      <c r="E1407" s="299">
        <v>43318</v>
      </c>
      <c r="F1407" s="294" t="s">
        <v>481</v>
      </c>
      <c r="G1407" s="294" t="s">
        <v>114</v>
      </c>
      <c r="H1407" s="300" t="s">
        <v>223</v>
      </c>
      <c r="I1407" s="294" t="s">
        <v>226</v>
      </c>
      <c r="J1407" s="294" t="s">
        <v>10175</v>
      </c>
      <c r="K1407" s="295"/>
      <c r="L1407" s="295"/>
      <c r="M1407" s="294" t="s">
        <v>4841</v>
      </c>
      <c r="N1407" s="295" t="b">
        <f>IF(AND(G1407:G1409=DATOS!C$9,H1407:H1409=DATOS!B$4),ROW(G1407:G1409))</f>
        <v>0</v>
      </c>
      <c r="O1407" s="296"/>
      <c r="P1407" s="297"/>
      <c r="Q1407" s="297"/>
      <c r="R1407" s="297"/>
      <c r="S1407" s="297"/>
      <c r="T1407" s="297"/>
      <c r="U1407" s="297"/>
      <c r="V1407" s="297"/>
      <c r="W1407" s="297"/>
      <c r="X1407" s="297"/>
      <c r="Y1407" s="297"/>
      <c r="Z1407" s="297"/>
      <c r="AA1407" s="297"/>
      <c r="AB1407" s="297"/>
    </row>
    <row r="1408" spans="1:28" ht="12.75">
      <c r="A1408" s="298" t="s">
        <v>10176</v>
      </c>
      <c r="B1408" s="294" t="s">
        <v>10056</v>
      </c>
      <c r="C1408" s="45" t="s">
        <v>10177</v>
      </c>
      <c r="D1408" s="45" t="s">
        <v>4798</v>
      </c>
      <c r="E1408" s="299">
        <v>43318</v>
      </c>
      <c r="F1408" s="294" t="s">
        <v>10178</v>
      </c>
      <c r="G1408" s="294" t="s">
        <v>114</v>
      </c>
      <c r="H1408" s="300" t="s">
        <v>223</v>
      </c>
      <c r="I1408" s="294" t="s">
        <v>226</v>
      </c>
      <c r="J1408" s="294" t="s">
        <v>10179</v>
      </c>
      <c r="K1408" s="294" t="s">
        <v>10180</v>
      </c>
      <c r="L1408" s="295"/>
      <c r="M1408" s="294" t="s">
        <v>4841</v>
      </c>
      <c r="N1408" s="295" t="b">
        <f>IF(AND(G1408:G1410=DATOS!C$9,H1408:H1410=DATOS!B$4),ROW(G1408:G1410))</f>
        <v>0</v>
      </c>
      <c r="O1408" s="296"/>
      <c r="P1408" s="297"/>
      <c r="Q1408" s="297"/>
      <c r="R1408" s="297"/>
      <c r="S1408" s="297"/>
      <c r="T1408" s="297"/>
      <c r="U1408" s="297"/>
      <c r="V1408" s="297"/>
      <c r="W1408" s="297"/>
      <c r="X1408" s="297"/>
      <c r="Y1408" s="297"/>
      <c r="Z1408" s="297"/>
      <c r="AA1408" s="297"/>
      <c r="AB1408" s="297"/>
    </row>
    <row r="1409" spans="1:28" ht="12.75">
      <c r="A1409" s="298" t="s">
        <v>5075</v>
      </c>
      <c r="B1409" s="294" t="s">
        <v>4938</v>
      </c>
      <c r="C1409" s="45" t="s">
        <v>701</v>
      </c>
      <c r="D1409" s="45" t="s">
        <v>9710</v>
      </c>
      <c r="E1409" s="299">
        <v>43318</v>
      </c>
      <c r="F1409" s="294" t="s">
        <v>2029</v>
      </c>
      <c r="G1409" s="294" t="s">
        <v>114</v>
      </c>
      <c r="H1409" s="300" t="s">
        <v>223</v>
      </c>
      <c r="I1409" s="294" t="s">
        <v>226</v>
      </c>
      <c r="J1409" s="295"/>
      <c r="K1409" s="294" t="s">
        <v>10183</v>
      </c>
      <c r="L1409" s="295"/>
      <c r="M1409" s="294" t="s">
        <v>9716</v>
      </c>
      <c r="N1409" s="295" t="b">
        <f>IF(AND(G1409:G1411=DATOS!C$9,H1409:H1411=DATOS!B$4),ROW(G1409:G1411))</f>
        <v>0</v>
      </c>
      <c r="O1409" s="296"/>
      <c r="P1409" s="297"/>
      <c r="Q1409" s="297"/>
      <c r="R1409" s="297"/>
      <c r="S1409" s="297"/>
      <c r="T1409" s="297"/>
      <c r="U1409" s="297"/>
      <c r="V1409" s="297"/>
      <c r="W1409" s="297"/>
      <c r="X1409" s="297"/>
      <c r="Y1409" s="297"/>
      <c r="Z1409" s="297"/>
      <c r="AA1409" s="297"/>
      <c r="AB1409" s="297"/>
    </row>
    <row r="1410" spans="1:28" ht="12.75">
      <c r="A1410" s="298" t="s">
        <v>5408</v>
      </c>
      <c r="B1410" s="294" t="s">
        <v>5409</v>
      </c>
      <c r="C1410" s="45" t="s">
        <v>624</v>
      </c>
      <c r="D1410" s="45" t="s">
        <v>9710</v>
      </c>
      <c r="E1410" s="299">
        <v>43318</v>
      </c>
      <c r="F1410" s="294" t="s">
        <v>10184</v>
      </c>
      <c r="G1410" s="294" t="s">
        <v>222</v>
      </c>
      <c r="H1410" s="300" t="s">
        <v>223</v>
      </c>
      <c r="I1410" s="294" t="s">
        <v>226</v>
      </c>
      <c r="J1410" s="295"/>
      <c r="K1410" s="295"/>
      <c r="L1410" s="295"/>
      <c r="M1410" s="294" t="s">
        <v>9716</v>
      </c>
      <c r="N1410" s="295" t="b">
        <f>IF(AND(G1410:G1412=DATOS!C$9,H1410:H1412=DATOS!B$4),ROW(G1410:G1412))</f>
        <v>0</v>
      </c>
      <c r="O1410" s="296"/>
      <c r="P1410" s="297"/>
      <c r="Q1410" s="297"/>
      <c r="R1410" s="297"/>
      <c r="S1410" s="297"/>
      <c r="T1410" s="297"/>
      <c r="U1410" s="297"/>
      <c r="V1410" s="297"/>
      <c r="W1410" s="297"/>
      <c r="X1410" s="297"/>
      <c r="Y1410" s="297"/>
      <c r="Z1410" s="297"/>
      <c r="AA1410" s="297"/>
      <c r="AB1410" s="297"/>
    </row>
    <row r="1411" spans="1:28" ht="12.75">
      <c r="A1411" s="298" t="s">
        <v>10186</v>
      </c>
      <c r="B1411" s="294" t="s">
        <v>10187</v>
      </c>
      <c r="C1411" s="45" t="s">
        <v>701</v>
      </c>
      <c r="D1411" s="45" t="s">
        <v>10188</v>
      </c>
      <c r="E1411" s="299">
        <v>43318</v>
      </c>
      <c r="F1411" s="294" t="s">
        <v>10189</v>
      </c>
      <c r="G1411" s="294" t="s">
        <v>114</v>
      </c>
      <c r="H1411" s="300" t="s">
        <v>223</v>
      </c>
      <c r="I1411" s="294" t="s">
        <v>226</v>
      </c>
      <c r="J1411" s="294" t="s">
        <v>10190</v>
      </c>
      <c r="K1411" s="295"/>
      <c r="L1411" s="295"/>
      <c r="M1411" s="295"/>
      <c r="N1411" s="295" t="b">
        <f>IF(AND(G1411:G1413=DATOS!C$9,H1411:H1413=DATOS!B$4),ROW(G1411:G1413))</f>
        <v>0</v>
      </c>
      <c r="O1411" s="296"/>
      <c r="P1411" s="297"/>
      <c r="Q1411" s="297"/>
      <c r="R1411" s="297"/>
      <c r="S1411" s="297"/>
      <c r="T1411" s="297"/>
      <c r="U1411" s="297"/>
      <c r="V1411" s="297"/>
      <c r="W1411" s="297"/>
      <c r="X1411" s="297"/>
      <c r="Y1411" s="297"/>
      <c r="Z1411" s="297"/>
      <c r="AA1411" s="297"/>
      <c r="AB1411" s="297"/>
    </row>
    <row r="1412" spans="1:28" ht="12.75">
      <c r="A1412" s="298" t="s">
        <v>10192</v>
      </c>
      <c r="B1412" s="294" t="s">
        <v>4938</v>
      </c>
      <c r="C1412" s="45" t="s">
        <v>701</v>
      </c>
      <c r="D1412" s="45" t="s">
        <v>10188</v>
      </c>
      <c r="E1412" s="299">
        <v>43318</v>
      </c>
      <c r="F1412" s="294" t="s">
        <v>10193</v>
      </c>
      <c r="G1412" s="294" t="s">
        <v>271</v>
      </c>
      <c r="H1412" s="300" t="s">
        <v>223</v>
      </c>
      <c r="I1412" s="294" t="s">
        <v>226</v>
      </c>
      <c r="J1412" s="295"/>
      <c r="K1412" s="294" t="s">
        <v>10195</v>
      </c>
      <c r="L1412" s="295"/>
      <c r="M1412" s="295"/>
      <c r="N1412" s="295" t="b">
        <f>IF(AND(G1412:G1414=DATOS!C$9,H1412:H1414=DATOS!B$4),ROW(G1412:G1414))</f>
        <v>0</v>
      </c>
      <c r="O1412" s="296"/>
      <c r="P1412" s="297"/>
      <c r="Q1412" s="297"/>
      <c r="R1412" s="297"/>
      <c r="S1412" s="297"/>
      <c r="T1412" s="297"/>
      <c r="U1412" s="297"/>
      <c r="V1412" s="297"/>
      <c r="W1412" s="297"/>
      <c r="X1412" s="297"/>
      <c r="Y1412" s="297"/>
      <c r="Z1412" s="297"/>
      <c r="AA1412" s="297"/>
      <c r="AB1412" s="297"/>
    </row>
    <row r="1413" spans="1:28" ht="12.75">
      <c r="A1413" s="298" t="s">
        <v>7015</v>
      </c>
      <c r="B1413" s="294" t="s">
        <v>7016</v>
      </c>
      <c r="C1413" s="45" t="s">
        <v>216</v>
      </c>
      <c r="D1413" s="45" t="s">
        <v>10188</v>
      </c>
      <c r="E1413" s="299">
        <v>43318</v>
      </c>
      <c r="F1413" s="304" t="s">
        <v>1301</v>
      </c>
      <c r="G1413" s="294" t="s">
        <v>271</v>
      </c>
      <c r="H1413" s="300" t="s">
        <v>223</v>
      </c>
      <c r="I1413" s="294" t="s">
        <v>226</v>
      </c>
      <c r="J1413" s="309" t="s">
        <v>10196</v>
      </c>
      <c r="K1413" s="295"/>
      <c r="L1413" s="295"/>
      <c r="M1413" s="295"/>
      <c r="N1413" s="295" t="b">
        <f>IF(AND(G1413:G1415=DATOS!C$9,H1413:H1415=DATOS!B$4),ROW(G1413:G1415))</f>
        <v>0</v>
      </c>
      <c r="O1413" s="296"/>
      <c r="P1413" s="297"/>
      <c r="Q1413" s="297"/>
      <c r="R1413" s="297"/>
      <c r="S1413" s="297"/>
      <c r="T1413" s="297"/>
      <c r="U1413" s="297"/>
      <c r="V1413" s="297"/>
      <c r="W1413" s="297"/>
      <c r="X1413" s="297"/>
      <c r="Y1413" s="297"/>
      <c r="Z1413" s="297"/>
      <c r="AA1413" s="297"/>
      <c r="AB1413" s="297"/>
    </row>
    <row r="1414" spans="1:28" ht="12.75">
      <c r="A1414" s="298" t="s">
        <v>10198</v>
      </c>
      <c r="B1414" s="294" t="s">
        <v>10200</v>
      </c>
      <c r="C1414" s="45" t="s">
        <v>263</v>
      </c>
      <c r="D1414" s="45" t="s">
        <v>4798</v>
      </c>
      <c r="E1414" s="299">
        <v>43319</v>
      </c>
      <c r="F1414" s="294" t="s">
        <v>10201</v>
      </c>
      <c r="G1414" s="294" t="s">
        <v>114</v>
      </c>
      <c r="H1414" s="300" t="s">
        <v>223</v>
      </c>
      <c r="I1414" s="294" t="s">
        <v>126</v>
      </c>
      <c r="J1414" s="294" t="s">
        <v>10202</v>
      </c>
      <c r="K1414" s="294" t="s">
        <v>10203</v>
      </c>
      <c r="L1414" s="295"/>
      <c r="M1414" s="294" t="s">
        <v>4841</v>
      </c>
      <c r="N1414" s="295" t="b">
        <f>IF(AND(G1414:G1416=DATOS!C$9,H1414:H1416=DATOS!B$4),ROW(G1414:G1416))</f>
        <v>0</v>
      </c>
      <c r="O1414" s="296"/>
      <c r="P1414" s="297"/>
      <c r="Q1414" s="297"/>
      <c r="R1414" s="297"/>
      <c r="S1414" s="297"/>
      <c r="T1414" s="297"/>
      <c r="U1414" s="297"/>
      <c r="V1414" s="297"/>
      <c r="W1414" s="297"/>
      <c r="X1414" s="297"/>
      <c r="Y1414" s="297"/>
      <c r="Z1414" s="297"/>
      <c r="AA1414" s="297"/>
      <c r="AB1414" s="297"/>
    </row>
    <row r="1415" spans="1:28" ht="12.75">
      <c r="A1415" s="298" t="s">
        <v>9401</v>
      </c>
      <c r="B1415" s="294" t="s">
        <v>9402</v>
      </c>
      <c r="C1415" s="45" t="s">
        <v>624</v>
      </c>
      <c r="D1415" s="45" t="s">
        <v>4647</v>
      </c>
      <c r="E1415" s="299">
        <v>43319</v>
      </c>
      <c r="F1415" s="294" t="s">
        <v>10204</v>
      </c>
      <c r="G1415" s="294" t="s">
        <v>114</v>
      </c>
      <c r="H1415" s="300" t="s">
        <v>223</v>
      </c>
      <c r="I1415" s="294"/>
      <c r="J1415" s="294" t="s">
        <v>10206</v>
      </c>
      <c r="K1415" s="294" t="s">
        <v>10207</v>
      </c>
      <c r="L1415" s="295"/>
      <c r="M1415" s="294" t="s">
        <v>4652</v>
      </c>
      <c r="N1415" s="295" t="b">
        <f>IF(AND(G1415:G1417=DATOS!C$9,H1415:H1417=DATOS!B$4),ROW(G1415:G1417))</f>
        <v>0</v>
      </c>
      <c r="O1415" s="296"/>
      <c r="P1415" s="297"/>
      <c r="Q1415" s="297"/>
      <c r="R1415" s="297"/>
      <c r="S1415" s="297"/>
      <c r="T1415" s="297"/>
      <c r="U1415" s="297"/>
      <c r="V1415" s="297"/>
      <c r="W1415" s="297"/>
      <c r="X1415" s="297"/>
      <c r="Y1415" s="297"/>
      <c r="Z1415" s="297"/>
      <c r="AA1415" s="297"/>
      <c r="AB1415" s="297"/>
    </row>
    <row r="1416" spans="1:28" ht="12.75">
      <c r="A1416" s="298" t="s">
        <v>10208</v>
      </c>
      <c r="B1416" s="294" t="s">
        <v>10200</v>
      </c>
      <c r="C1416" s="45" t="s">
        <v>263</v>
      </c>
      <c r="D1416" s="45" t="s">
        <v>4647</v>
      </c>
      <c r="E1416" s="299">
        <v>43319</v>
      </c>
      <c r="F1416" s="294" t="s">
        <v>10209</v>
      </c>
      <c r="G1416" s="294" t="s">
        <v>114</v>
      </c>
      <c r="H1416" s="300" t="s">
        <v>223</v>
      </c>
      <c r="I1416" s="294"/>
      <c r="J1416" s="294" t="s">
        <v>10210</v>
      </c>
      <c r="K1416" s="294" t="s">
        <v>8137</v>
      </c>
      <c r="L1416" s="295"/>
      <c r="M1416" s="294" t="s">
        <v>4652</v>
      </c>
      <c r="N1416" s="295" t="b">
        <f>IF(AND(G1416:G1418=DATOS!C$9,H1416:H1418=DATOS!B$4),ROW(G1416:G1418))</f>
        <v>0</v>
      </c>
      <c r="O1416" s="296"/>
      <c r="P1416" s="297"/>
      <c r="Q1416" s="297"/>
      <c r="R1416" s="297"/>
      <c r="S1416" s="297"/>
      <c r="T1416" s="297"/>
      <c r="U1416" s="297"/>
      <c r="V1416" s="297"/>
      <c r="W1416" s="297"/>
      <c r="X1416" s="297"/>
      <c r="Y1416" s="297"/>
      <c r="Z1416" s="297"/>
      <c r="AA1416" s="297"/>
      <c r="AB1416" s="297"/>
    </row>
    <row r="1417" spans="1:28" ht="12.75">
      <c r="A1417" s="298" t="s">
        <v>5035</v>
      </c>
      <c r="B1417" s="294" t="s">
        <v>5019</v>
      </c>
      <c r="C1417" s="45" t="s">
        <v>4746</v>
      </c>
      <c r="D1417" s="45" t="s">
        <v>9710</v>
      </c>
      <c r="E1417" s="299">
        <v>43319</v>
      </c>
      <c r="F1417" s="294" t="s">
        <v>10212</v>
      </c>
      <c r="G1417" s="294" t="s">
        <v>271</v>
      </c>
      <c r="H1417" s="300" t="s">
        <v>223</v>
      </c>
      <c r="I1417" s="294"/>
      <c r="J1417" s="295"/>
      <c r="K1417" s="294" t="s">
        <v>10213</v>
      </c>
      <c r="L1417" s="295"/>
      <c r="M1417" s="294" t="s">
        <v>9716</v>
      </c>
      <c r="N1417" s="295" t="b">
        <f>IF(AND(G1417:G1419=DATOS!C$9,H1417:H1419=DATOS!B$4),ROW(G1417:G1419))</f>
        <v>0</v>
      </c>
      <c r="O1417" s="296"/>
      <c r="P1417" s="297"/>
      <c r="Q1417" s="297"/>
      <c r="R1417" s="297"/>
      <c r="S1417" s="297"/>
      <c r="T1417" s="297"/>
      <c r="U1417" s="297"/>
      <c r="V1417" s="297"/>
      <c r="W1417" s="297"/>
      <c r="X1417" s="297"/>
      <c r="Y1417" s="297"/>
      <c r="Z1417" s="297"/>
      <c r="AA1417" s="297"/>
      <c r="AB1417" s="297"/>
    </row>
    <row r="1418" spans="1:28" ht="12.75">
      <c r="A1418" s="298" t="s">
        <v>5200</v>
      </c>
      <c r="B1418" s="294" t="s">
        <v>9175</v>
      </c>
      <c r="C1418" s="45" t="s">
        <v>263</v>
      </c>
      <c r="D1418" s="45" t="s">
        <v>9710</v>
      </c>
      <c r="E1418" s="299">
        <v>43319</v>
      </c>
      <c r="F1418" s="294" t="s">
        <v>10215</v>
      </c>
      <c r="G1418" s="294" t="s">
        <v>222</v>
      </c>
      <c r="H1418" s="300" t="s">
        <v>223</v>
      </c>
      <c r="I1418" s="294" t="s">
        <v>226</v>
      </c>
      <c r="J1418" s="295"/>
      <c r="K1418" s="295"/>
      <c r="L1418" s="295"/>
      <c r="M1418" s="294" t="s">
        <v>9716</v>
      </c>
      <c r="N1418" s="295" t="b">
        <f>IF(AND(G1418:G1420=DATOS!C$9,H1418:H1420=DATOS!B$4),ROW(G1418:G1420))</f>
        <v>0</v>
      </c>
      <c r="O1418" s="296"/>
      <c r="P1418" s="297"/>
      <c r="Q1418" s="297"/>
      <c r="R1418" s="297"/>
      <c r="S1418" s="297"/>
      <c r="T1418" s="297"/>
      <c r="U1418" s="297"/>
      <c r="V1418" s="297"/>
      <c r="W1418" s="297"/>
      <c r="X1418" s="297"/>
      <c r="Y1418" s="297"/>
      <c r="Z1418" s="297"/>
      <c r="AA1418" s="297"/>
      <c r="AB1418" s="297"/>
    </row>
    <row r="1419" spans="1:28" ht="12.75">
      <c r="A1419" s="298" t="s">
        <v>6564</v>
      </c>
      <c r="B1419" s="294" t="s">
        <v>5008</v>
      </c>
      <c r="C1419" s="45" t="s">
        <v>5302</v>
      </c>
      <c r="D1419" s="45" t="s">
        <v>9710</v>
      </c>
      <c r="E1419" s="299">
        <v>43319</v>
      </c>
      <c r="F1419" s="294" t="s">
        <v>512</v>
      </c>
      <c r="G1419" s="294" t="s">
        <v>114</v>
      </c>
      <c r="H1419" s="300" t="s">
        <v>223</v>
      </c>
      <c r="I1419" s="294" t="s">
        <v>226</v>
      </c>
      <c r="J1419" s="294"/>
      <c r="K1419" s="294" t="s">
        <v>10217</v>
      </c>
      <c r="L1419" s="295"/>
      <c r="M1419" s="294" t="s">
        <v>9716</v>
      </c>
      <c r="N1419" s="295" t="b">
        <f>IF(AND(G1419:G1421=DATOS!C$9,H1419:H1421=DATOS!B$4),ROW(G1419:G1421))</f>
        <v>0</v>
      </c>
      <c r="O1419" s="296"/>
      <c r="P1419" s="297"/>
      <c r="Q1419" s="297"/>
      <c r="R1419" s="297"/>
      <c r="S1419" s="297"/>
      <c r="T1419" s="297"/>
      <c r="U1419" s="297"/>
      <c r="V1419" s="297"/>
      <c r="W1419" s="297"/>
      <c r="X1419" s="297"/>
      <c r="Y1419" s="297"/>
      <c r="Z1419" s="297"/>
      <c r="AA1419" s="297"/>
      <c r="AB1419" s="297"/>
    </row>
    <row r="1420" spans="1:28" ht="12.75">
      <c r="A1420" s="298" t="s">
        <v>4865</v>
      </c>
      <c r="B1420" s="294" t="s">
        <v>4872</v>
      </c>
      <c r="C1420" s="45" t="s">
        <v>216</v>
      </c>
      <c r="D1420" s="45" t="s">
        <v>4647</v>
      </c>
      <c r="E1420" s="299">
        <v>43319</v>
      </c>
      <c r="F1420" s="294" t="s">
        <v>5038</v>
      </c>
      <c r="G1420" s="294" t="s">
        <v>271</v>
      </c>
      <c r="H1420" s="300" t="s">
        <v>223</v>
      </c>
      <c r="I1420" s="294"/>
      <c r="J1420" s="294" t="s">
        <v>10218</v>
      </c>
      <c r="K1420" s="294" t="s">
        <v>10219</v>
      </c>
      <c r="L1420" s="295"/>
      <c r="M1420" s="294" t="s">
        <v>4652</v>
      </c>
      <c r="N1420" s="295" t="b">
        <f>IF(AND(G1420:G1422=DATOS!C$9,H1420:H1422=DATOS!B$4),ROW(G1420:G1422))</f>
        <v>0</v>
      </c>
      <c r="O1420" s="296"/>
      <c r="P1420" s="297"/>
      <c r="Q1420" s="297"/>
      <c r="R1420" s="297"/>
      <c r="S1420" s="297"/>
      <c r="T1420" s="297"/>
      <c r="U1420" s="297"/>
      <c r="V1420" s="297"/>
      <c r="W1420" s="297"/>
      <c r="X1420" s="297"/>
      <c r="Y1420" s="297"/>
      <c r="Z1420" s="297"/>
      <c r="AA1420" s="297"/>
      <c r="AB1420" s="297"/>
    </row>
    <row r="1421" spans="1:28" ht="12.75">
      <c r="A1421" s="298" t="s">
        <v>9592</v>
      </c>
      <c r="B1421" s="294" t="s">
        <v>9545</v>
      </c>
      <c r="C1421" s="45" t="s">
        <v>263</v>
      </c>
      <c r="D1421" s="45" t="s">
        <v>4671</v>
      </c>
      <c r="E1421" s="299">
        <v>43319</v>
      </c>
      <c r="F1421" s="294" t="s">
        <v>10221</v>
      </c>
      <c r="G1421" s="294" t="s">
        <v>114</v>
      </c>
      <c r="H1421" s="300" t="s">
        <v>223</v>
      </c>
      <c r="I1421" s="294"/>
      <c r="J1421" s="295"/>
      <c r="K1421" s="295"/>
      <c r="L1421" s="295"/>
      <c r="M1421" s="295"/>
      <c r="N1421" s="295" t="b">
        <f>IF(AND(G1421:G1423=DATOS!C$9,H1421:H1423=DATOS!B$4),ROW(G1421:G1423))</f>
        <v>0</v>
      </c>
      <c r="O1421" s="296"/>
      <c r="P1421" s="297"/>
      <c r="Q1421" s="297"/>
      <c r="R1421" s="297"/>
      <c r="S1421" s="297"/>
      <c r="T1421" s="297"/>
      <c r="U1421" s="297"/>
      <c r="V1421" s="297"/>
      <c r="W1421" s="297"/>
      <c r="X1421" s="297"/>
      <c r="Y1421" s="297"/>
      <c r="Z1421" s="297"/>
      <c r="AA1421" s="297"/>
      <c r="AB1421" s="297"/>
    </row>
    <row r="1422" spans="1:28" ht="12.75">
      <c r="A1422" s="298" t="s">
        <v>6177</v>
      </c>
      <c r="B1422" s="294" t="s">
        <v>8421</v>
      </c>
      <c r="C1422" s="45" t="s">
        <v>4761</v>
      </c>
      <c r="D1422" s="45" t="s">
        <v>8976</v>
      </c>
      <c r="E1422" s="299">
        <v>43320</v>
      </c>
      <c r="F1422" s="294" t="s">
        <v>10223</v>
      </c>
      <c r="G1422" s="294" t="s">
        <v>271</v>
      </c>
      <c r="H1422" s="300" t="s">
        <v>223</v>
      </c>
      <c r="I1422" s="294" t="s">
        <v>226</v>
      </c>
      <c r="J1422" s="294" t="s">
        <v>10224</v>
      </c>
      <c r="K1422" s="294" t="s">
        <v>10225</v>
      </c>
      <c r="L1422" s="295"/>
      <c r="M1422" s="294" t="s">
        <v>9747</v>
      </c>
      <c r="N1422" s="295" t="b">
        <f>IF(AND(G1422:G1424=DATOS!C$9,H1422:H1424=DATOS!B$4),ROW(G1422:G1424))</f>
        <v>0</v>
      </c>
      <c r="O1422" s="296"/>
      <c r="P1422" s="297"/>
      <c r="Q1422" s="297"/>
      <c r="R1422" s="297"/>
      <c r="S1422" s="297"/>
      <c r="T1422" s="297"/>
      <c r="U1422" s="297"/>
      <c r="V1422" s="297"/>
      <c r="W1422" s="297"/>
      <c r="X1422" s="297"/>
      <c r="Y1422" s="297"/>
      <c r="Z1422" s="297"/>
      <c r="AA1422" s="297"/>
      <c r="AB1422" s="297"/>
    </row>
    <row r="1423" spans="1:28" ht="12.75">
      <c r="A1423" s="298" t="s">
        <v>6135</v>
      </c>
      <c r="B1423" s="294" t="s">
        <v>6136</v>
      </c>
      <c r="C1423" s="45" t="s">
        <v>216</v>
      </c>
      <c r="D1423" s="45" t="s">
        <v>9710</v>
      </c>
      <c r="E1423" s="299">
        <v>43320</v>
      </c>
      <c r="F1423" s="294" t="s">
        <v>512</v>
      </c>
      <c r="G1423" s="294" t="s">
        <v>114</v>
      </c>
      <c r="H1423" s="300" t="s">
        <v>223</v>
      </c>
      <c r="I1423" s="294" t="s">
        <v>226</v>
      </c>
      <c r="J1423" s="294" t="s">
        <v>10226</v>
      </c>
      <c r="K1423" s="295"/>
      <c r="L1423" s="295"/>
      <c r="M1423" s="295"/>
      <c r="N1423" s="295" t="b">
        <f>IF(AND(G1423:G1425=DATOS!C$9,H1423:H1425=DATOS!B$4),ROW(G1423:G1425))</f>
        <v>0</v>
      </c>
      <c r="O1423" s="296"/>
      <c r="P1423" s="297"/>
      <c r="Q1423" s="297"/>
      <c r="R1423" s="297"/>
      <c r="S1423" s="297"/>
      <c r="T1423" s="297"/>
      <c r="U1423" s="297"/>
      <c r="V1423" s="297"/>
      <c r="W1423" s="297"/>
      <c r="X1423" s="297"/>
      <c r="Y1423" s="297"/>
      <c r="Z1423" s="297"/>
      <c r="AA1423" s="297"/>
      <c r="AB1423" s="297"/>
    </row>
    <row r="1424" spans="1:28" ht="12.75">
      <c r="A1424" s="298" t="s">
        <v>10198</v>
      </c>
      <c r="B1424" s="294" t="s">
        <v>10200</v>
      </c>
      <c r="C1424" s="45" t="s">
        <v>263</v>
      </c>
      <c r="D1424" s="45" t="s">
        <v>4798</v>
      </c>
      <c r="E1424" s="299">
        <v>43320</v>
      </c>
      <c r="F1424" s="294" t="s">
        <v>10227</v>
      </c>
      <c r="G1424" s="294" t="s">
        <v>114</v>
      </c>
      <c r="H1424" s="300" t="s">
        <v>223</v>
      </c>
      <c r="I1424" s="294" t="s">
        <v>226</v>
      </c>
      <c r="J1424" s="294" t="s">
        <v>10202</v>
      </c>
      <c r="K1424" s="294" t="s">
        <v>10202</v>
      </c>
      <c r="L1424" s="295"/>
      <c r="M1424" s="294" t="s">
        <v>4841</v>
      </c>
      <c r="N1424" s="295" t="b">
        <f>IF(AND(G1424:G1426=DATOS!C$9,H1424:H1426=DATOS!B$4),ROW(G1424:G1426))</f>
        <v>0</v>
      </c>
      <c r="O1424" s="296"/>
      <c r="P1424" s="297"/>
      <c r="Q1424" s="297"/>
      <c r="R1424" s="297"/>
      <c r="S1424" s="297"/>
      <c r="T1424" s="297"/>
      <c r="U1424" s="297"/>
      <c r="V1424" s="297"/>
      <c r="W1424" s="297"/>
      <c r="X1424" s="297"/>
      <c r="Y1424" s="297"/>
      <c r="Z1424" s="297"/>
      <c r="AA1424" s="297"/>
      <c r="AB1424" s="297"/>
    </row>
    <row r="1425" spans="1:28" ht="12.75">
      <c r="A1425" s="298" t="s">
        <v>8577</v>
      </c>
      <c r="B1425" s="294" t="s">
        <v>8578</v>
      </c>
      <c r="C1425" s="45" t="s">
        <v>216</v>
      </c>
      <c r="D1425" s="45" t="s">
        <v>4671</v>
      </c>
      <c r="E1425" s="299">
        <v>43320</v>
      </c>
      <c r="F1425" s="294" t="s">
        <v>4739</v>
      </c>
      <c r="G1425" s="294" t="s">
        <v>271</v>
      </c>
      <c r="H1425" s="300" t="s">
        <v>223</v>
      </c>
      <c r="I1425" s="294"/>
      <c r="J1425" s="295"/>
      <c r="K1425" s="295"/>
      <c r="L1425" s="295"/>
      <c r="M1425" s="295"/>
      <c r="N1425" s="295" t="b">
        <f>IF(AND(G1425:G1427=DATOS!C$9,H1425:H1427=DATOS!B$4),ROW(G1425:G1427))</f>
        <v>0</v>
      </c>
      <c r="O1425" s="296"/>
      <c r="P1425" s="297"/>
      <c r="Q1425" s="297"/>
      <c r="R1425" s="297"/>
      <c r="S1425" s="297"/>
      <c r="T1425" s="297"/>
      <c r="U1425" s="297"/>
      <c r="V1425" s="297"/>
      <c r="W1425" s="297"/>
      <c r="X1425" s="297"/>
      <c r="Y1425" s="297"/>
      <c r="Z1425" s="297"/>
      <c r="AA1425" s="297"/>
      <c r="AB1425" s="297"/>
    </row>
    <row r="1426" spans="1:28" ht="12.75">
      <c r="A1426" s="298" t="s">
        <v>6135</v>
      </c>
      <c r="B1426" s="294" t="s">
        <v>6136</v>
      </c>
      <c r="C1426" s="45" t="s">
        <v>216</v>
      </c>
      <c r="D1426" s="45" t="s">
        <v>10229</v>
      </c>
      <c r="E1426" s="299">
        <v>43320</v>
      </c>
      <c r="F1426" s="294" t="s">
        <v>4794</v>
      </c>
      <c r="G1426" s="294" t="s">
        <v>114</v>
      </c>
      <c r="H1426" s="300" t="s">
        <v>223</v>
      </c>
      <c r="I1426" s="294" t="s">
        <v>226</v>
      </c>
      <c r="J1426" s="294" t="s">
        <v>10232</v>
      </c>
      <c r="K1426" s="295"/>
      <c r="L1426" s="295"/>
      <c r="M1426" s="295"/>
      <c r="N1426" s="295" t="b">
        <f>IF(AND(G1426:G1428=DATOS!C$9,H1426:H1428=DATOS!B$4),ROW(G1426:G1428))</f>
        <v>0</v>
      </c>
      <c r="O1426" s="296"/>
      <c r="P1426" s="297"/>
      <c r="Q1426" s="297"/>
      <c r="R1426" s="297"/>
      <c r="S1426" s="297"/>
      <c r="T1426" s="297"/>
      <c r="U1426" s="297"/>
      <c r="V1426" s="297"/>
      <c r="W1426" s="297"/>
      <c r="X1426" s="297"/>
      <c r="Y1426" s="297"/>
      <c r="Z1426" s="297"/>
      <c r="AA1426" s="297"/>
      <c r="AB1426" s="297"/>
    </row>
    <row r="1427" spans="1:28" ht="12.75">
      <c r="A1427" s="298" t="s">
        <v>6177</v>
      </c>
      <c r="B1427" s="294" t="s">
        <v>8421</v>
      </c>
      <c r="C1427" s="45" t="s">
        <v>4761</v>
      </c>
      <c r="D1427" s="45" t="s">
        <v>9710</v>
      </c>
      <c r="E1427" s="299">
        <v>43321</v>
      </c>
      <c r="F1427" s="294" t="s">
        <v>10223</v>
      </c>
      <c r="G1427" s="294" t="s">
        <v>271</v>
      </c>
      <c r="H1427" s="300" t="s">
        <v>223</v>
      </c>
      <c r="I1427" s="294"/>
      <c r="J1427" s="295"/>
      <c r="K1427" s="295"/>
      <c r="L1427" s="295"/>
      <c r="M1427" s="295"/>
      <c r="N1427" s="295" t="b">
        <f>IF(AND(G1427:G1429=DATOS!C$9,H1427:H1429=DATOS!B$4),ROW(G1427:G1429))</f>
        <v>0</v>
      </c>
      <c r="O1427" s="296"/>
      <c r="P1427" s="297"/>
      <c r="Q1427" s="297"/>
      <c r="R1427" s="297"/>
      <c r="S1427" s="297"/>
      <c r="T1427" s="297"/>
      <c r="U1427" s="297"/>
      <c r="V1427" s="297"/>
      <c r="W1427" s="297"/>
      <c r="X1427" s="297"/>
      <c r="Y1427" s="297"/>
      <c r="Z1427" s="297"/>
      <c r="AA1427" s="297"/>
      <c r="AB1427" s="297"/>
    </row>
    <row r="1428" spans="1:28" ht="12.75">
      <c r="A1428" s="298" t="s">
        <v>5491</v>
      </c>
      <c r="B1428" s="294" t="s">
        <v>5249</v>
      </c>
      <c r="C1428" s="45" t="s">
        <v>478</v>
      </c>
      <c r="D1428" s="45" t="s">
        <v>4798</v>
      </c>
      <c r="E1428" s="299">
        <v>43321</v>
      </c>
      <c r="F1428" s="294" t="s">
        <v>10234</v>
      </c>
      <c r="G1428" s="294" t="s">
        <v>114</v>
      </c>
      <c r="H1428" s="300" t="s">
        <v>223</v>
      </c>
      <c r="I1428" s="294" t="s">
        <v>226</v>
      </c>
      <c r="J1428" s="294" t="s">
        <v>4808</v>
      </c>
      <c r="K1428" s="294" t="s">
        <v>10236</v>
      </c>
      <c r="L1428" s="295"/>
      <c r="M1428" s="294" t="s">
        <v>4956</v>
      </c>
      <c r="N1428" s="295" t="b">
        <f>IF(AND(G1428:G1430=DATOS!C$9,H1428:H1430=DATOS!B$4),ROW(G1428:G1430))</f>
        <v>0</v>
      </c>
      <c r="O1428" s="296"/>
      <c r="P1428" s="297"/>
      <c r="Q1428" s="297"/>
      <c r="R1428" s="297"/>
      <c r="S1428" s="297"/>
      <c r="T1428" s="297"/>
      <c r="U1428" s="297"/>
      <c r="V1428" s="297"/>
      <c r="W1428" s="297"/>
      <c r="X1428" s="297"/>
      <c r="Y1428" s="297"/>
      <c r="Z1428" s="297"/>
      <c r="AA1428" s="297"/>
      <c r="AB1428" s="297"/>
    </row>
    <row r="1429" spans="1:28" ht="12.75">
      <c r="A1429" s="298" t="s">
        <v>9286</v>
      </c>
      <c r="B1429" s="294" t="s">
        <v>10133</v>
      </c>
      <c r="C1429" s="45" t="s">
        <v>4746</v>
      </c>
      <c r="D1429" s="45" t="s">
        <v>4647</v>
      </c>
      <c r="E1429" s="299">
        <v>43321</v>
      </c>
      <c r="F1429" s="294" t="s">
        <v>6012</v>
      </c>
      <c r="G1429" s="294" t="s">
        <v>114</v>
      </c>
      <c r="H1429" s="300" t="s">
        <v>223</v>
      </c>
      <c r="I1429" s="294"/>
      <c r="J1429" s="294" t="s">
        <v>10206</v>
      </c>
      <c r="K1429" s="294" t="s">
        <v>10238</v>
      </c>
      <c r="L1429" s="295"/>
      <c r="M1429" s="295"/>
      <c r="N1429" s="295" t="b">
        <f>IF(AND(G1429:G1431=DATOS!C$9,H1429:H1431=DATOS!B$4),ROW(G1429:G1431))</f>
        <v>0</v>
      </c>
      <c r="O1429" s="296"/>
      <c r="P1429" s="297"/>
      <c r="Q1429" s="297"/>
      <c r="R1429" s="297"/>
      <c r="S1429" s="297"/>
      <c r="T1429" s="297"/>
      <c r="U1429" s="297"/>
      <c r="V1429" s="297"/>
      <c r="W1429" s="297"/>
      <c r="X1429" s="297"/>
      <c r="Y1429" s="297"/>
      <c r="Z1429" s="297"/>
      <c r="AA1429" s="297"/>
      <c r="AB1429" s="297"/>
    </row>
    <row r="1430" spans="1:28" ht="12.75">
      <c r="A1430" s="298" t="s">
        <v>4685</v>
      </c>
      <c r="B1430" s="294" t="s">
        <v>4686</v>
      </c>
      <c r="C1430" s="45" t="s">
        <v>701</v>
      </c>
      <c r="D1430" s="45" t="s">
        <v>4951</v>
      </c>
      <c r="E1430" s="299">
        <v>43320</v>
      </c>
      <c r="F1430" s="294" t="s">
        <v>4794</v>
      </c>
      <c r="G1430" s="294" t="s">
        <v>114</v>
      </c>
      <c r="H1430" s="300" t="s">
        <v>223</v>
      </c>
      <c r="I1430" s="294" t="s">
        <v>226</v>
      </c>
      <c r="J1430" s="294" t="s">
        <v>10241</v>
      </c>
      <c r="K1430" s="295"/>
      <c r="L1430" s="295"/>
      <c r="M1430" s="295"/>
      <c r="N1430" s="295" t="b">
        <f>IF(AND(G1430:G1432=DATOS!C$9,H1430:H1432=DATOS!B$4),ROW(G1430:G1432))</f>
        <v>0</v>
      </c>
      <c r="O1430" s="296"/>
      <c r="P1430" s="297"/>
      <c r="Q1430" s="297"/>
      <c r="R1430" s="297"/>
      <c r="S1430" s="297"/>
      <c r="T1430" s="297"/>
      <c r="U1430" s="297"/>
      <c r="V1430" s="297"/>
      <c r="W1430" s="297"/>
      <c r="X1430" s="297"/>
      <c r="Y1430" s="297"/>
      <c r="Z1430" s="297"/>
      <c r="AA1430" s="297"/>
      <c r="AB1430" s="297"/>
    </row>
    <row r="1431" spans="1:28" ht="12.75">
      <c r="A1431" s="298" t="s">
        <v>10242</v>
      </c>
      <c r="B1431" s="294" t="s">
        <v>5044</v>
      </c>
      <c r="C1431" s="45" t="s">
        <v>380</v>
      </c>
      <c r="D1431" s="45" t="s">
        <v>4647</v>
      </c>
      <c r="E1431" s="299">
        <v>43321</v>
      </c>
      <c r="F1431" s="294" t="s">
        <v>1301</v>
      </c>
      <c r="G1431" s="294" t="s">
        <v>271</v>
      </c>
      <c r="H1431" s="300" t="s">
        <v>223</v>
      </c>
      <c r="I1431" s="294"/>
      <c r="J1431" s="294" t="s">
        <v>6441</v>
      </c>
      <c r="K1431" s="294" t="s">
        <v>10243</v>
      </c>
      <c r="L1431" s="295"/>
      <c r="M1431" s="294" t="s">
        <v>4652</v>
      </c>
      <c r="N1431" s="295" t="b">
        <f>IF(AND(G1431:G1433=DATOS!C$9,H1431:H1433=DATOS!B$4),ROW(G1431:G1433))</f>
        <v>0</v>
      </c>
      <c r="O1431" s="296"/>
      <c r="P1431" s="297"/>
      <c r="Q1431" s="297"/>
      <c r="R1431" s="297"/>
      <c r="S1431" s="297"/>
      <c r="T1431" s="297"/>
      <c r="U1431" s="297"/>
      <c r="V1431" s="297"/>
      <c r="W1431" s="297"/>
      <c r="X1431" s="297"/>
      <c r="Y1431" s="297"/>
      <c r="Z1431" s="297"/>
      <c r="AA1431" s="297"/>
      <c r="AB1431" s="297"/>
    </row>
    <row r="1432" spans="1:28" ht="12.75">
      <c r="A1432" s="298" t="s">
        <v>10245</v>
      </c>
      <c r="B1432" s="294" t="s">
        <v>10246</v>
      </c>
      <c r="C1432" s="45" t="s">
        <v>4767</v>
      </c>
      <c r="D1432" s="45" t="s">
        <v>8976</v>
      </c>
      <c r="E1432" s="299">
        <v>43321</v>
      </c>
      <c r="F1432" s="294" t="s">
        <v>1301</v>
      </c>
      <c r="G1432" s="294" t="s">
        <v>271</v>
      </c>
      <c r="H1432" s="300" t="s">
        <v>223</v>
      </c>
      <c r="I1432" s="294" t="s">
        <v>226</v>
      </c>
      <c r="J1432" s="294" t="s">
        <v>10247</v>
      </c>
      <c r="K1432" s="294" t="s">
        <v>10248</v>
      </c>
      <c r="L1432" s="295"/>
      <c r="M1432" s="294" t="s">
        <v>9747</v>
      </c>
      <c r="N1432" s="295" t="b">
        <f>IF(AND(G1432:G1434=DATOS!C$9,H1432:H1434=DATOS!B$4),ROW(G1432:G1434))</f>
        <v>0</v>
      </c>
      <c r="O1432" s="296"/>
      <c r="P1432" s="297"/>
      <c r="Q1432" s="297"/>
      <c r="R1432" s="297"/>
      <c r="S1432" s="297"/>
      <c r="T1432" s="297"/>
      <c r="U1432" s="297"/>
      <c r="V1432" s="297"/>
      <c r="W1432" s="297"/>
      <c r="X1432" s="297"/>
      <c r="Y1432" s="297"/>
      <c r="Z1432" s="297"/>
      <c r="AA1432" s="297"/>
      <c r="AB1432" s="297"/>
    </row>
    <row r="1433" spans="1:28" ht="12.75">
      <c r="A1433" s="320" t="s">
        <v>10249</v>
      </c>
      <c r="B1433" s="294" t="s">
        <v>8797</v>
      </c>
      <c r="C1433" s="45" t="s">
        <v>380</v>
      </c>
      <c r="D1433" s="45" t="s">
        <v>4647</v>
      </c>
      <c r="E1433" s="299">
        <v>43321</v>
      </c>
      <c r="F1433" s="294" t="s">
        <v>10094</v>
      </c>
      <c r="G1433" s="294" t="s">
        <v>222</v>
      </c>
      <c r="H1433" s="300" t="s">
        <v>223</v>
      </c>
      <c r="I1433" s="294"/>
      <c r="J1433" s="294" t="s">
        <v>10251</v>
      </c>
      <c r="K1433" s="294" t="s">
        <v>10252</v>
      </c>
      <c r="L1433" s="295"/>
      <c r="M1433" s="294" t="s">
        <v>4652</v>
      </c>
      <c r="N1433" s="295" t="b">
        <f>IF(AND(G1433:G1435=DATOS!C$9,H1433:H1435=DATOS!B$4),ROW(G1433:G1435))</f>
        <v>0</v>
      </c>
      <c r="O1433" s="296"/>
      <c r="P1433" s="297"/>
      <c r="Q1433" s="297"/>
      <c r="R1433" s="297"/>
      <c r="S1433" s="297"/>
      <c r="T1433" s="297"/>
      <c r="U1433" s="297"/>
      <c r="V1433" s="297"/>
      <c r="W1433" s="297"/>
      <c r="X1433" s="297"/>
      <c r="Y1433" s="297"/>
      <c r="Z1433" s="297"/>
      <c r="AA1433" s="297"/>
      <c r="AB1433" s="297"/>
    </row>
    <row r="1434" spans="1:28" ht="12.75">
      <c r="A1434" s="298" t="s">
        <v>9401</v>
      </c>
      <c r="B1434" s="294" t="s">
        <v>9402</v>
      </c>
      <c r="C1434" s="45" t="s">
        <v>624</v>
      </c>
      <c r="D1434" s="45" t="s">
        <v>4647</v>
      </c>
      <c r="E1434" s="299">
        <v>43321</v>
      </c>
      <c r="F1434" s="294" t="s">
        <v>10254</v>
      </c>
      <c r="G1434" s="294" t="s">
        <v>114</v>
      </c>
      <c r="H1434" s="300" t="s">
        <v>223</v>
      </c>
      <c r="I1434" s="294"/>
      <c r="J1434" s="294" t="s">
        <v>10255</v>
      </c>
      <c r="K1434" s="294" t="s">
        <v>10256</v>
      </c>
      <c r="L1434" s="295"/>
      <c r="M1434" s="294" t="s">
        <v>4652</v>
      </c>
      <c r="N1434" s="295" t="b">
        <f>IF(AND(G1434:G1436=DATOS!C$9,H1434:H1436=DATOS!B$4),ROW(G1434:G1436))</f>
        <v>0</v>
      </c>
      <c r="O1434" s="296"/>
      <c r="P1434" s="297"/>
      <c r="Q1434" s="297"/>
      <c r="R1434" s="297"/>
      <c r="S1434" s="297"/>
      <c r="T1434" s="297"/>
      <c r="U1434" s="297"/>
      <c r="V1434" s="297"/>
      <c r="W1434" s="297"/>
      <c r="X1434" s="297"/>
      <c r="Y1434" s="297"/>
      <c r="Z1434" s="297"/>
      <c r="AA1434" s="297"/>
      <c r="AB1434" s="297"/>
    </row>
    <row r="1435" spans="1:28" ht="12.75">
      <c r="A1435" s="298" t="s">
        <v>7585</v>
      </c>
      <c r="B1435" s="294" t="s">
        <v>5857</v>
      </c>
      <c r="C1435" s="45" t="s">
        <v>478</v>
      </c>
      <c r="D1435" s="45" t="s">
        <v>4798</v>
      </c>
      <c r="E1435" s="299">
        <v>43321</v>
      </c>
      <c r="F1435" s="294" t="s">
        <v>9832</v>
      </c>
      <c r="G1435" s="294" t="s">
        <v>222</v>
      </c>
      <c r="H1435" s="300" t="s">
        <v>223</v>
      </c>
      <c r="I1435" s="294" t="s">
        <v>226</v>
      </c>
      <c r="J1435" s="294" t="s">
        <v>9832</v>
      </c>
      <c r="K1435" s="294" t="s">
        <v>10259</v>
      </c>
      <c r="L1435" s="295"/>
      <c r="M1435" s="294" t="s">
        <v>4841</v>
      </c>
      <c r="N1435" s="295" t="b">
        <f>IF(AND(G1435:G1437=DATOS!C$9,H1435:H1437=DATOS!B$4),ROW(G1435:G1437))</f>
        <v>0</v>
      </c>
      <c r="O1435" s="296"/>
      <c r="P1435" s="297"/>
      <c r="Q1435" s="297"/>
      <c r="R1435" s="297"/>
      <c r="S1435" s="297"/>
      <c r="T1435" s="297"/>
      <c r="U1435" s="297"/>
      <c r="V1435" s="297"/>
      <c r="W1435" s="297"/>
      <c r="X1435" s="297"/>
      <c r="Y1435" s="297"/>
      <c r="Z1435" s="297"/>
      <c r="AA1435" s="297"/>
      <c r="AB1435" s="297"/>
    </row>
    <row r="1436" spans="1:28" ht="12.75">
      <c r="A1436" s="298" t="s">
        <v>10260</v>
      </c>
      <c r="B1436" s="294" t="s">
        <v>662</v>
      </c>
      <c r="C1436" s="45" t="s">
        <v>5325</v>
      </c>
      <c r="D1436" s="45" t="s">
        <v>10188</v>
      </c>
      <c r="E1436" s="299">
        <v>43321</v>
      </c>
      <c r="F1436" s="294" t="s">
        <v>10262</v>
      </c>
      <c r="G1436" s="294" t="s">
        <v>114</v>
      </c>
      <c r="H1436" s="300" t="s">
        <v>223</v>
      </c>
      <c r="I1436" s="294" t="s">
        <v>226</v>
      </c>
      <c r="J1436" s="304" t="s">
        <v>10263</v>
      </c>
      <c r="K1436" s="294" t="s">
        <v>10264</v>
      </c>
      <c r="L1436" s="295"/>
      <c r="M1436" s="295"/>
      <c r="N1436" s="295" t="b">
        <f>IF(AND(G1436:G1438=DATOS!C$9,H1436:H1438=DATOS!B$4),ROW(G1436:G1438))</f>
        <v>0</v>
      </c>
      <c r="O1436" s="296"/>
      <c r="P1436" s="297"/>
      <c r="Q1436" s="297"/>
      <c r="R1436" s="297"/>
      <c r="S1436" s="297"/>
      <c r="T1436" s="297"/>
      <c r="U1436" s="297"/>
      <c r="V1436" s="297"/>
      <c r="W1436" s="297"/>
      <c r="X1436" s="297"/>
      <c r="Y1436" s="297"/>
      <c r="Z1436" s="297"/>
      <c r="AA1436" s="297"/>
      <c r="AB1436" s="297"/>
    </row>
    <row r="1437" spans="1:28" ht="12.75">
      <c r="A1437" s="298" t="s">
        <v>5491</v>
      </c>
      <c r="B1437" s="294" t="s">
        <v>5249</v>
      </c>
      <c r="C1437" s="45" t="s">
        <v>478</v>
      </c>
      <c r="D1437" s="45" t="s">
        <v>4951</v>
      </c>
      <c r="E1437" s="299">
        <v>43321</v>
      </c>
      <c r="F1437" s="390" t="s">
        <v>10265</v>
      </c>
      <c r="G1437" s="294" t="s">
        <v>222</v>
      </c>
      <c r="H1437" s="300" t="s">
        <v>223</v>
      </c>
      <c r="I1437" s="294" t="s">
        <v>226</v>
      </c>
      <c r="J1437" s="295"/>
      <c r="K1437" s="391" t="s">
        <v>10266</v>
      </c>
      <c r="L1437" s="295"/>
      <c r="M1437" s="295"/>
      <c r="N1437" s="295" t="b">
        <f>IF(AND(G1437:G1439=DATOS!C$9,H1437:H1439=DATOS!B$4),ROW(G1437:G1439))</f>
        <v>0</v>
      </c>
      <c r="O1437" s="296"/>
      <c r="P1437" s="297"/>
      <c r="Q1437" s="297"/>
      <c r="R1437" s="297"/>
      <c r="S1437" s="297"/>
      <c r="T1437" s="297"/>
      <c r="U1437" s="297"/>
      <c r="V1437" s="297"/>
      <c r="W1437" s="297"/>
      <c r="X1437" s="297"/>
      <c r="Y1437" s="297"/>
      <c r="Z1437" s="297"/>
      <c r="AA1437" s="297"/>
      <c r="AB1437" s="297"/>
    </row>
    <row r="1438" spans="1:28" ht="12.75">
      <c r="A1438" s="298" t="s">
        <v>10269</v>
      </c>
      <c r="B1438" s="294" t="s">
        <v>10270</v>
      </c>
      <c r="C1438" s="45" t="s">
        <v>263</v>
      </c>
      <c r="D1438" s="45" t="s">
        <v>4951</v>
      </c>
      <c r="E1438" s="299">
        <v>43321</v>
      </c>
      <c r="F1438" s="294" t="s">
        <v>4768</v>
      </c>
      <c r="G1438" s="294" t="s">
        <v>271</v>
      </c>
      <c r="H1438" s="300" t="s">
        <v>223</v>
      </c>
      <c r="I1438" s="294" t="s">
        <v>226</v>
      </c>
      <c r="J1438" s="295"/>
      <c r="K1438" s="294" t="s">
        <v>10271</v>
      </c>
      <c r="L1438" s="295"/>
      <c r="M1438" s="295"/>
      <c r="N1438" s="295" t="b">
        <f>IF(AND(G1438:G1440=DATOS!C$9,H1438:H1440=DATOS!B$4),ROW(G1438:G1440))</f>
        <v>0</v>
      </c>
      <c r="O1438" s="296"/>
      <c r="P1438" s="297"/>
      <c r="Q1438" s="297"/>
      <c r="R1438" s="297"/>
      <c r="S1438" s="297"/>
      <c r="T1438" s="297"/>
      <c r="U1438" s="297"/>
      <c r="V1438" s="297"/>
      <c r="W1438" s="297"/>
      <c r="X1438" s="297"/>
      <c r="Y1438" s="297"/>
      <c r="Z1438" s="297"/>
      <c r="AA1438" s="297"/>
      <c r="AB1438" s="297"/>
    </row>
    <row r="1439" spans="1:28" ht="12.75">
      <c r="A1439" s="298" t="s">
        <v>10272</v>
      </c>
      <c r="B1439" s="294" t="s">
        <v>10062</v>
      </c>
      <c r="C1439" s="45" t="s">
        <v>5086</v>
      </c>
      <c r="D1439" s="45" t="s">
        <v>9710</v>
      </c>
      <c r="E1439" s="299">
        <v>43322</v>
      </c>
      <c r="F1439" s="294" t="s">
        <v>10273</v>
      </c>
      <c r="G1439" s="294" t="s">
        <v>114</v>
      </c>
      <c r="H1439" s="300" t="s">
        <v>223</v>
      </c>
      <c r="I1439" s="294" t="s">
        <v>226</v>
      </c>
      <c r="J1439" s="294" t="s">
        <v>10275</v>
      </c>
      <c r="K1439" s="294" t="s">
        <v>10276</v>
      </c>
      <c r="L1439" s="295"/>
      <c r="M1439" s="294" t="s">
        <v>9716</v>
      </c>
      <c r="N1439" s="295" t="b">
        <f>IF(AND(G1439:G1441=DATOS!C$9,H1439:H1441=DATOS!B$4),ROW(G1439:G1441))</f>
        <v>0</v>
      </c>
      <c r="O1439" s="296"/>
      <c r="P1439" s="297"/>
      <c r="Q1439" s="297"/>
      <c r="R1439" s="297"/>
      <c r="S1439" s="297"/>
      <c r="T1439" s="297"/>
      <c r="U1439" s="297"/>
      <c r="V1439" s="297"/>
      <c r="W1439" s="297"/>
      <c r="X1439" s="297"/>
      <c r="Y1439" s="297"/>
      <c r="Z1439" s="297"/>
      <c r="AA1439" s="297"/>
      <c r="AB1439" s="297"/>
    </row>
    <row r="1440" spans="1:28" ht="12.75">
      <c r="A1440" s="298" t="s">
        <v>10277</v>
      </c>
      <c r="B1440" s="294" t="s">
        <v>9425</v>
      </c>
      <c r="C1440" s="45" t="s">
        <v>263</v>
      </c>
      <c r="D1440" s="45" t="s">
        <v>8976</v>
      </c>
      <c r="E1440" s="299">
        <v>43322</v>
      </c>
      <c r="F1440" s="294" t="s">
        <v>3161</v>
      </c>
      <c r="G1440" s="294" t="s">
        <v>271</v>
      </c>
      <c r="H1440" s="300" t="s">
        <v>223</v>
      </c>
      <c r="I1440" s="294" t="s">
        <v>226</v>
      </c>
      <c r="J1440" s="295"/>
      <c r="K1440" s="294" t="s">
        <v>10248</v>
      </c>
      <c r="L1440" s="295"/>
      <c r="M1440" s="294" t="s">
        <v>10278</v>
      </c>
      <c r="N1440" s="295" t="b">
        <f>IF(AND(G1440:G1442=DATOS!C$9,H1440:H1442=DATOS!B$4),ROW(G1440:G1442))</f>
        <v>0</v>
      </c>
      <c r="O1440" s="296"/>
      <c r="P1440" s="297"/>
      <c r="Q1440" s="297"/>
      <c r="R1440" s="297"/>
      <c r="S1440" s="297"/>
      <c r="T1440" s="297"/>
      <c r="U1440" s="297"/>
      <c r="V1440" s="297"/>
      <c r="W1440" s="297"/>
      <c r="X1440" s="297"/>
      <c r="Y1440" s="297"/>
      <c r="Z1440" s="297"/>
      <c r="AA1440" s="297"/>
      <c r="AB1440" s="297"/>
    </row>
    <row r="1441" spans="1:28" ht="12.75">
      <c r="A1441" s="298" t="s">
        <v>5376</v>
      </c>
      <c r="B1441" s="294" t="s">
        <v>5377</v>
      </c>
      <c r="C1441" s="45" t="s">
        <v>380</v>
      </c>
      <c r="D1441" s="45" t="s">
        <v>4647</v>
      </c>
      <c r="E1441" s="299">
        <v>43322</v>
      </c>
      <c r="F1441" s="294" t="s">
        <v>10279</v>
      </c>
      <c r="G1441" s="294" t="s">
        <v>114</v>
      </c>
      <c r="H1441" s="300" t="s">
        <v>223</v>
      </c>
      <c r="I1441" s="294"/>
      <c r="J1441" s="294" t="s">
        <v>6552</v>
      </c>
      <c r="K1441" s="294" t="s">
        <v>10281</v>
      </c>
      <c r="L1441" s="295"/>
      <c r="M1441" s="294" t="s">
        <v>4652</v>
      </c>
      <c r="N1441" s="295" t="b">
        <f>IF(AND(G1441:G1443=DATOS!C$9,H1441:H1443=DATOS!B$4),ROW(G1441:G1443))</f>
        <v>0</v>
      </c>
      <c r="O1441" s="296"/>
      <c r="P1441" s="297"/>
      <c r="Q1441" s="297"/>
      <c r="R1441" s="297"/>
      <c r="S1441" s="297"/>
      <c r="T1441" s="297"/>
      <c r="U1441" s="297"/>
      <c r="V1441" s="297"/>
      <c r="W1441" s="297"/>
      <c r="X1441" s="297"/>
      <c r="Y1441" s="297"/>
      <c r="Z1441" s="297"/>
      <c r="AA1441" s="297"/>
      <c r="AB1441" s="297"/>
    </row>
    <row r="1442" spans="1:28" ht="12.75">
      <c r="A1442" s="298" t="s">
        <v>678</v>
      </c>
      <c r="B1442" s="294" t="s">
        <v>5506</v>
      </c>
      <c r="C1442" s="45" t="s">
        <v>624</v>
      </c>
      <c r="D1442" s="45" t="s">
        <v>4647</v>
      </c>
      <c r="E1442" s="299">
        <v>43322</v>
      </c>
      <c r="F1442" s="294" t="s">
        <v>10284</v>
      </c>
      <c r="G1442" s="294" t="s">
        <v>271</v>
      </c>
      <c r="H1442" s="300" t="s">
        <v>223</v>
      </c>
      <c r="I1442" s="294"/>
      <c r="J1442" s="294" t="s">
        <v>10285</v>
      </c>
      <c r="K1442" s="294" t="s">
        <v>10286</v>
      </c>
      <c r="L1442" s="295"/>
      <c r="M1442" s="294" t="s">
        <v>4652</v>
      </c>
      <c r="N1442" s="295" t="b">
        <f>IF(AND(G1442:G1444=DATOS!C$9,H1442:H1444=DATOS!B$4),ROW(G1442:G1444))</f>
        <v>0</v>
      </c>
      <c r="O1442" s="296"/>
      <c r="P1442" s="297"/>
      <c r="Q1442" s="297"/>
      <c r="R1442" s="297"/>
      <c r="S1442" s="297"/>
      <c r="T1442" s="297"/>
      <c r="U1442" s="297"/>
      <c r="V1442" s="297"/>
      <c r="W1442" s="297"/>
      <c r="X1442" s="297"/>
      <c r="Y1442" s="297"/>
      <c r="Z1442" s="297"/>
      <c r="AA1442" s="297"/>
      <c r="AB1442" s="297"/>
    </row>
    <row r="1443" spans="1:28" ht="12.75">
      <c r="A1443" s="392" t="s">
        <v>10288</v>
      </c>
      <c r="B1443" s="294" t="s">
        <v>8768</v>
      </c>
      <c r="C1443" s="45" t="s">
        <v>5771</v>
      </c>
      <c r="D1443" s="45" t="s">
        <v>4671</v>
      </c>
      <c r="E1443" s="299">
        <v>43322</v>
      </c>
      <c r="F1443" s="294" t="s">
        <v>10291</v>
      </c>
      <c r="G1443" s="294" t="s">
        <v>114</v>
      </c>
      <c r="H1443" s="300" t="s">
        <v>223</v>
      </c>
      <c r="I1443" s="294"/>
      <c r="J1443" s="294" t="s">
        <v>10293</v>
      </c>
      <c r="K1443" s="295"/>
      <c r="L1443" s="295"/>
      <c r="M1443" s="295"/>
      <c r="N1443" s="295" t="b">
        <f>IF(AND(G1443:G1445=DATOS!C$9,H1443:H1445=DATOS!B$4),ROW(G1443:G1445))</f>
        <v>0</v>
      </c>
      <c r="O1443" s="296"/>
      <c r="P1443" s="297"/>
      <c r="Q1443" s="297"/>
      <c r="R1443" s="297"/>
      <c r="S1443" s="297"/>
      <c r="T1443" s="297"/>
      <c r="U1443" s="297"/>
      <c r="V1443" s="297"/>
      <c r="W1443" s="297"/>
      <c r="X1443" s="297"/>
      <c r="Y1443" s="297"/>
      <c r="Z1443" s="297"/>
      <c r="AA1443" s="297"/>
      <c r="AB1443" s="297"/>
    </row>
    <row r="1444" spans="1:28" ht="12.75">
      <c r="A1444" s="298" t="s">
        <v>10160</v>
      </c>
      <c r="B1444" s="294" t="s">
        <v>10161</v>
      </c>
      <c r="C1444" s="45" t="s">
        <v>216</v>
      </c>
      <c r="D1444" s="45" t="s">
        <v>4671</v>
      </c>
      <c r="E1444" s="299">
        <v>43322</v>
      </c>
      <c r="F1444" s="294" t="s">
        <v>10295</v>
      </c>
      <c r="G1444" s="294" t="s">
        <v>222</v>
      </c>
      <c r="H1444" s="300" t="s">
        <v>223</v>
      </c>
      <c r="I1444" s="294"/>
      <c r="J1444" s="295"/>
      <c r="K1444" s="295"/>
      <c r="L1444" s="295"/>
      <c r="M1444" s="295"/>
      <c r="N1444" s="295" t="b">
        <f>IF(AND(G1444:G1446=DATOS!C$9,H1444:H1446=DATOS!B$4),ROW(G1444:G1446))</f>
        <v>0</v>
      </c>
      <c r="O1444" s="296"/>
      <c r="P1444" s="297"/>
      <c r="Q1444" s="297"/>
      <c r="R1444" s="297"/>
      <c r="S1444" s="297"/>
      <c r="T1444" s="297"/>
      <c r="U1444" s="297"/>
      <c r="V1444" s="297"/>
      <c r="W1444" s="297"/>
      <c r="X1444" s="297"/>
      <c r="Y1444" s="297"/>
      <c r="Z1444" s="297"/>
      <c r="AA1444" s="297"/>
      <c r="AB1444" s="297"/>
    </row>
    <row r="1445" spans="1:28" ht="12.75">
      <c r="A1445" s="298" t="s">
        <v>5549</v>
      </c>
      <c r="B1445" s="294" t="s">
        <v>5550</v>
      </c>
      <c r="C1445" s="45" t="s">
        <v>414</v>
      </c>
      <c r="D1445" s="45" t="s">
        <v>8976</v>
      </c>
      <c r="E1445" s="299">
        <v>43323</v>
      </c>
      <c r="F1445" s="294" t="s">
        <v>10298</v>
      </c>
      <c r="G1445" s="294" t="s">
        <v>114</v>
      </c>
      <c r="H1445" s="300" t="s">
        <v>223</v>
      </c>
      <c r="I1445" s="294" t="s">
        <v>226</v>
      </c>
      <c r="J1445" s="294" t="s">
        <v>6117</v>
      </c>
      <c r="K1445" s="294" t="s">
        <v>10299</v>
      </c>
      <c r="L1445" s="295"/>
      <c r="M1445" s="294" t="s">
        <v>9747</v>
      </c>
      <c r="N1445" s="295" t="b">
        <f>IF(AND(G1445:G1447=DATOS!C$9,H1445:H1447=DATOS!B$4),ROW(G1445:G1447))</f>
        <v>0</v>
      </c>
      <c r="O1445" s="296"/>
      <c r="P1445" s="297"/>
      <c r="Q1445" s="297"/>
      <c r="R1445" s="297"/>
      <c r="S1445" s="297"/>
      <c r="T1445" s="297"/>
      <c r="U1445" s="297"/>
      <c r="V1445" s="297"/>
      <c r="W1445" s="297"/>
      <c r="X1445" s="297"/>
      <c r="Y1445" s="297"/>
      <c r="Z1445" s="297"/>
      <c r="AA1445" s="297"/>
      <c r="AB1445" s="297"/>
    </row>
    <row r="1446" spans="1:28" ht="12.75">
      <c r="A1446" s="298" t="s">
        <v>10245</v>
      </c>
      <c r="B1446" s="294" t="s">
        <v>10246</v>
      </c>
      <c r="C1446" s="45" t="s">
        <v>4767</v>
      </c>
      <c r="D1446" s="45" t="s">
        <v>4647</v>
      </c>
      <c r="E1446" s="299">
        <v>43323</v>
      </c>
      <c r="F1446" s="294" t="s">
        <v>10300</v>
      </c>
      <c r="G1446" s="294" t="s">
        <v>114</v>
      </c>
      <c r="H1446" s="300" t="s">
        <v>223</v>
      </c>
      <c r="I1446" s="294"/>
      <c r="J1446" s="294" t="s">
        <v>10302</v>
      </c>
      <c r="K1446" s="294" t="s">
        <v>10303</v>
      </c>
      <c r="L1446" s="295"/>
      <c r="M1446" s="294" t="s">
        <v>4652</v>
      </c>
      <c r="N1446" s="295" t="b">
        <f>IF(AND(G1446:G1448=DATOS!C$9,H1446:H1448=DATOS!B$4),ROW(G1446:G1448))</f>
        <v>0</v>
      </c>
      <c r="O1446" s="296"/>
      <c r="P1446" s="297"/>
      <c r="Q1446" s="297"/>
      <c r="R1446" s="297"/>
      <c r="S1446" s="297"/>
      <c r="T1446" s="297"/>
      <c r="U1446" s="297"/>
      <c r="V1446" s="297"/>
      <c r="W1446" s="297"/>
      <c r="X1446" s="297"/>
      <c r="Y1446" s="297"/>
      <c r="Z1446" s="297"/>
      <c r="AA1446" s="297"/>
      <c r="AB1446" s="297"/>
    </row>
    <row r="1447" spans="1:28" ht="12.75">
      <c r="A1447" s="298" t="s">
        <v>8667</v>
      </c>
      <c r="B1447" s="294" t="s">
        <v>10304</v>
      </c>
      <c r="C1447" s="45" t="s">
        <v>216</v>
      </c>
      <c r="D1447" s="45" t="s">
        <v>4671</v>
      </c>
      <c r="E1447" s="299">
        <v>43323</v>
      </c>
      <c r="F1447" s="294" t="s">
        <v>10305</v>
      </c>
      <c r="G1447" s="294" t="s">
        <v>222</v>
      </c>
      <c r="H1447" s="300" t="s">
        <v>223</v>
      </c>
      <c r="I1447" s="294" t="s">
        <v>226</v>
      </c>
      <c r="J1447" s="294" t="s">
        <v>10306</v>
      </c>
      <c r="K1447" s="294" t="s">
        <v>10307</v>
      </c>
      <c r="L1447" s="295"/>
      <c r="M1447" s="294" t="s">
        <v>9747</v>
      </c>
      <c r="N1447" s="295" t="b">
        <f>IF(AND(G1447:G1449=DATOS!C$9,H1447:H1449=DATOS!B$4),ROW(G1447:G1449))</f>
        <v>0</v>
      </c>
      <c r="O1447" s="296"/>
      <c r="P1447" s="297"/>
      <c r="Q1447" s="297"/>
      <c r="R1447" s="297"/>
      <c r="S1447" s="297"/>
      <c r="T1447" s="297"/>
      <c r="U1447" s="297"/>
      <c r="V1447" s="297"/>
      <c r="W1447" s="297"/>
      <c r="X1447" s="297"/>
      <c r="Y1447" s="297"/>
      <c r="Z1447" s="297"/>
      <c r="AA1447" s="297"/>
      <c r="AB1447" s="297"/>
    </row>
    <row r="1448" spans="1:28" ht="12.75">
      <c r="A1448" s="298" t="s">
        <v>8667</v>
      </c>
      <c r="B1448" s="294" t="s">
        <v>10304</v>
      </c>
      <c r="C1448" s="45" t="s">
        <v>216</v>
      </c>
      <c r="D1448" s="45" t="s">
        <v>4647</v>
      </c>
      <c r="E1448" s="299">
        <v>43323</v>
      </c>
      <c r="F1448" s="294" t="s">
        <v>10308</v>
      </c>
      <c r="G1448" s="294" t="s">
        <v>114</v>
      </c>
      <c r="H1448" s="300" t="s">
        <v>223</v>
      </c>
      <c r="I1448" s="294"/>
      <c r="J1448" s="294" t="s">
        <v>10309</v>
      </c>
      <c r="K1448" s="294" t="s">
        <v>10309</v>
      </c>
      <c r="L1448" s="295"/>
      <c r="M1448" s="294" t="s">
        <v>4652</v>
      </c>
      <c r="N1448" s="295" t="b">
        <f>IF(AND(G1448:G1450=DATOS!C$9,H1448:H1450=DATOS!B$4),ROW(G1448:G1450))</f>
        <v>0</v>
      </c>
      <c r="O1448" s="296"/>
      <c r="P1448" s="297"/>
      <c r="Q1448" s="297"/>
      <c r="R1448" s="297"/>
      <c r="S1448" s="297"/>
      <c r="T1448" s="297"/>
      <c r="U1448" s="297"/>
      <c r="V1448" s="297"/>
      <c r="W1448" s="297"/>
      <c r="X1448" s="297"/>
      <c r="Y1448" s="297"/>
      <c r="Z1448" s="297"/>
      <c r="AA1448" s="297"/>
      <c r="AB1448" s="297"/>
    </row>
    <row r="1449" spans="1:28" ht="12.75">
      <c r="A1449" s="298" t="s">
        <v>10310</v>
      </c>
      <c r="B1449" s="294" t="s">
        <v>10246</v>
      </c>
      <c r="C1449" s="45" t="s">
        <v>4767</v>
      </c>
      <c r="D1449" s="45" t="s">
        <v>4671</v>
      </c>
      <c r="E1449" s="299">
        <v>43323</v>
      </c>
      <c r="F1449" s="294" t="s">
        <v>10311</v>
      </c>
      <c r="G1449" s="294" t="s">
        <v>114</v>
      </c>
      <c r="H1449" s="300" t="s">
        <v>223</v>
      </c>
      <c r="I1449" s="294" t="s">
        <v>226</v>
      </c>
      <c r="J1449" s="295"/>
      <c r="K1449" s="294" t="s">
        <v>10312</v>
      </c>
      <c r="L1449" s="295"/>
      <c r="M1449" s="294" t="s">
        <v>9747</v>
      </c>
      <c r="N1449" s="295" t="b">
        <f>IF(AND(G1449:G1451=DATOS!C$9,H1449:H1451=DATOS!B$4),ROW(G1449:G1451))</f>
        <v>0</v>
      </c>
      <c r="O1449" s="296"/>
      <c r="P1449" s="297"/>
      <c r="Q1449" s="297"/>
      <c r="R1449" s="297"/>
      <c r="S1449" s="297"/>
      <c r="T1449" s="297"/>
      <c r="U1449" s="297"/>
      <c r="V1449" s="297"/>
      <c r="W1449" s="297"/>
      <c r="X1449" s="297"/>
      <c r="Y1449" s="297"/>
      <c r="Z1449" s="297"/>
      <c r="AA1449" s="297"/>
      <c r="AB1449" s="297"/>
    </row>
    <row r="1450" spans="1:28" ht="12.75">
      <c r="A1450" s="298" t="s">
        <v>8760</v>
      </c>
      <c r="B1450" s="294" t="s">
        <v>8761</v>
      </c>
      <c r="C1450" s="45" t="s">
        <v>263</v>
      </c>
      <c r="D1450" s="45" t="s">
        <v>4647</v>
      </c>
      <c r="E1450" s="299">
        <v>43324</v>
      </c>
      <c r="F1450" s="294" t="s">
        <v>6441</v>
      </c>
      <c r="G1450" s="294" t="s">
        <v>271</v>
      </c>
      <c r="H1450" s="300" t="s">
        <v>223</v>
      </c>
      <c r="I1450" s="294"/>
      <c r="J1450" s="294" t="s">
        <v>10315</v>
      </c>
      <c r="K1450" s="294" t="s">
        <v>10316</v>
      </c>
      <c r="L1450" s="295"/>
      <c r="M1450" s="294" t="s">
        <v>4652</v>
      </c>
      <c r="N1450" s="295" t="b">
        <f>IF(AND(G1450:G1452=DATOS!C$9,H1450:H1452=DATOS!B$4),ROW(G1450:G1452))</f>
        <v>0</v>
      </c>
      <c r="O1450" s="296"/>
      <c r="P1450" s="297"/>
      <c r="Q1450" s="297"/>
      <c r="R1450" s="297"/>
      <c r="S1450" s="297"/>
      <c r="T1450" s="297"/>
      <c r="U1450" s="297"/>
      <c r="V1450" s="297"/>
      <c r="W1450" s="297"/>
      <c r="X1450" s="297"/>
      <c r="Y1450" s="297"/>
      <c r="Z1450" s="297"/>
      <c r="AA1450" s="297"/>
      <c r="AB1450" s="297"/>
    </row>
    <row r="1451" spans="1:28" ht="12.75">
      <c r="A1451" s="298" t="s">
        <v>6609</v>
      </c>
      <c r="B1451" s="294" t="s">
        <v>4849</v>
      </c>
      <c r="C1451" s="45" t="s">
        <v>4661</v>
      </c>
      <c r="D1451" s="45" t="s">
        <v>4647</v>
      </c>
      <c r="E1451" s="299">
        <v>43324</v>
      </c>
      <c r="F1451" s="294" t="s">
        <v>10317</v>
      </c>
      <c r="G1451" s="294" t="s">
        <v>114</v>
      </c>
      <c r="H1451" s="300" t="s">
        <v>223</v>
      </c>
      <c r="I1451" s="294"/>
      <c r="J1451" s="294" t="s">
        <v>10319</v>
      </c>
      <c r="K1451" s="294" t="s">
        <v>10320</v>
      </c>
      <c r="L1451" s="295"/>
      <c r="M1451" s="294" t="s">
        <v>4652</v>
      </c>
      <c r="N1451" s="295" t="b">
        <f>IF(AND(G1451:G1453=DATOS!C$9,H1451:H1453=DATOS!B$4),ROW(G1451:G1453))</f>
        <v>0</v>
      </c>
      <c r="O1451" s="296"/>
      <c r="P1451" s="297"/>
      <c r="Q1451" s="297"/>
      <c r="R1451" s="297"/>
      <c r="S1451" s="297"/>
      <c r="T1451" s="297"/>
      <c r="U1451" s="297"/>
      <c r="V1451" s="297"/>
      <c r="W1451" s="297"/>
      <c r="X1451" s="297"/>
      <c r="Y1451" s="297"/>
      <c r="Z1451" s="297"/>
      <c r="AA1451" s="297"/>
      <c r="AB1451" s="297"/>
    </row>
    <row r="1452" spans="1:28" ht="12.75">
      <c r="A1452" s="382" t="s">
        <v>10322</v>
      </c>
      <c r="B1452" s="294" t="s">
        <v>10323</v>
      </c>
      <c r="C1452" s="45" t="s">
        <v>5302</v>
      </c>
      <c r="D1452" s="45" t="s">
        <v>4647</v>
      </c>
      <c r="E1452" s="299">
        <v>43324</v>
      </c>
      <c r="F1452" s="294" t="s">
        <v>10324</v>
      </c>
      <c r="G1452" s="300" t="s">
        <v>384</v>
      </c>
      <c r="H1452" s="300" t="s">
        <v>223</v>
      </c>
      <c r="I1452" s="294"/>
      <c r="J1452" s="294" t="s">
        <v>10325</v>
      </c>
      <c r="K1452" s="294" t="s">
        <v>10326</v>
      </c>
      <c r="L1452" s="336">
        <v>43396</v>
      </c>
      <c r="M1452" s="294" t="s">
        <v>4659</v>
      </c>
      <c r="N1452" s="295" t="b">
        <f>IF(AND(G1452:G1454=DATOS!C$9,H1452:H1454=DATOS!B$4),ROW(G1452:G1454))</f>
        <v>0</v>
      </c>
      <c r="O1452" s="296"/>
      <c r="P1452" s="297"/>
      <c r="Q1452" s="297"/>
      <c r="R1452" s="297"/>
      <c r="S1452" s="297"/>
      <c r="T1452" s="297"/>
      <c r="U1452" s="297"/>
      <c r="V1452" s="297"/>
      <c r="W1452" s="297"/>
      <c r="X1452" s="297"/>
      <c r="Y1452" s="297"/>
      <c r="Z1452" s="297"/>
      <c r="AA1452" s="297"/>
      <c r="AB1452" s="297"/>
    </row>
    <row r="1453" spans="1:28" ht="12.75">
      <c r="A1453" s="298" t="s">
        <v>6373</v>
      </c>
      <c r="B1453" s="294" t="s">
        <v>6375</v>
      </c>
      <c r="C1453" s="45" t="s">
        <v>4716</v>
      </c>
      <c r="D1453" s="45" t="s">
        <v>4798</v>
      </c>
      <c r="E1453" s="299">
        <v>43325</v>
      </c>
      <c r="F1453" s="294" t="s">
        <v>7606</v>
      </c>
      <c r="G1453" s="294" t="s">
        <v>4846</v>
      </c>
      <c r="H1453" s="300" t="s">
        <v>223</v>
      </c>
      <c r="I1453" s="294" t="s">
        <v>226</v>
      </c>
      <c r="J1453" s="294" t="s">
        <v>10329</v>
      </c>
      <c r="K1453" s="295"/>
      <c r="L1453" s="295"/>
      <c r="M1453" s="294" t="s">
        <v>4841</v>
      </c>
      <c r="N1453" s="295" t="b">
        <f>IF(AND(G1453:G1455=DATOS!C$9,H1453:H1455=DATOS!B$4),ROW(G1453:G1455))</f>
        <v>0</v>
      </c>
      <c r="O1453" s="296"/>
      <c r="P1453" s="297"/>
      <c r="Q1453" s="297"/>
      <c r="R1453" s="297"/>
      <c r="S1453" s="297"/>
      <c r="T1453" s="297"/>
      <c r="U1453" s="297"/>
      <c r="V1453" s="297"/>
      <c r="W1453" s="297"/>
      <c r="X1453" s="297"/>
      <c r="Y1453" s="297"/>
      <c r="Z1453" s="297"/>
      <c r="AA1453" s="297"/>
      <c r="AB1453" s="297"/>
    </row>
    <row r="1454" spans="1:28" ht="12.75">
      <c r="A1454" s="298" t="s">
        <v>678</v>
      </c>
      <c r="B1454" s="294" t="s">
        <v>5506</v>
      </c>
      <c r="C1454" s="45" t="s">
        <v>624</v>
      </c>
      <c r="D1454" s="45" t="s">
        <v>4647</v>
      </c>
      <c r="E1454" s="299">
        <v>43326</v>
      </c>
      <c r="F1454" s="294" t="s">
        <v>10284</v>
      </c>
      <c r="G1454" s="294" t="s">
        <v>271</v>
      </c>
      <c r="H1454" s="300" t="s">
        <v>223</v>
      </c>
      <c r="I1454" s="294"/>
      <c r="J1454" s="294" t="s">
        <v>10285</v>
      </c>
      <c r="K1454" s="294" t="s">
        <v>10286</v>
      </c>
      <c r="L1454" s="295"/>
      <c r="M1454" s="294" t="s">
        <v>4652</v>
      </c>
      <c r="N1454" s="295" t="b">
        <f>IF(AND(G1454:G1456=DATOS!C$9,H1454:H1456=DATOS!B$4),ROW(G1454:G1456))</f>
        <v>0</v>
      </c>
      <c r="O1454" s="296"/>
      <c r="P1454" s="297"/>
      <c r="Q1454" s="297"/>
      <c r="R1454" s="297"/>
      <c r="S1454" s="297"/>
      <c r="T1454" s="297"/>
      <c r="U1454" s="297"/>
      <c r="V1454" s="297"/>
      <c r="W1454" s="297"/>
      <c r="X1454" s="297"/>
      <c r="Y1454" s="297"/>
      <c r="Z1454" s="297"/>
      <c r="AA1454" s="297"/>
      <c r="AB1454" s="297"/>
    </row>
    <row r="1455" spans="1:28" ht="12.75">
      <c r="A1455" s="298" t="s">
        <v>5589</v>
      </c>
      <c r="B1455" s="295"/>
      <c r="C1455" s="45" t="s">
        <v>5232</v>
      </c>
      <c r="D1455" s="45" t="s">
        <v>4798</v>
      </c>
      <c r="E1455" s="299">
        <v>43326</v>
      </c>
      <c r="F1455" s="294" t="s">
        <v>6569</v>
      </c>
      <c r="G1455" s="294" t="s">
        <v>362</v>
      </c>
      <c r="H1455" s="300" t="s">
        <v>223</v>
      </c>
      <c r="I1455" s="294" t="s">
        <v>226</v>
      </c>
      <c r="J1455" s="295"/>
      <c r="K1455" s="295"/>
      <c r="L1455" s="295"/>
      <c r="M1455" s="295"/>
      <c r="N1455" s="295" t="b">
        <f>IF(AND(G1455:G1457=DATOS!C$9,H1455:H1457=DATOS!B$4),ROW(G1455:G1457))</f>
        <v>0</v>
      </c>
      <c r="O1455" s="296"/>
      <c r="P1455" s="297"/>
      <c r="Q1455" s="297"/>
      <c r="R1455" s="297"/>
      <c r="S1455" s="297"/>
      <c r="T1455" s="297"/>
      <c r="U1455" s="297"/>
      <c r="V1455" s="297"/>
      <c r="W1455" s="297"/>
      <c r="X1455" s="297"/>
      <c r="Y1455" s="297"/>
      <c r="Z1455" s="297"/>
      <c r="AA1455" s="297"/>
      <c r="AB1455" s="297"/>
    </row>
    <row r="1456" spans="1:28" ht="12.75">
      <c r="A1456" s="393" t="s">
        <v>10331</v>
      </c>
      <c r="B1456" s="294" t="s">
        <v>9486</v>
      </c>
      <c r="C1456" s="45" t="s">
        <v>4767</v>
      </c>
      <c r="D1456" s="45" t="s">
        <v>4951</v>
      </c>
      <c r="E1456" s="299">
        <v>43326</v>
      </c>
      <c r="F1456" s="294" t="s">
        <v>10333</v>
      </c>
      <c r="G1456" s="294" t="s">
        <v>271</v>
      </c>
      <c r="H1456" s="300" t="s">
        <v>223</v>
      </c>
      <c r="I1456" s="294" t="s">
        <v>226</v>
      </c>
      <c r="J1456" s="294" t="s">
        <v>10334</v>
      </c>
      <c r="K1456" s="294" t="s">
        <v>10335</v>
      </c>
      <c r="L1456" s="295"/>
      <c r="M1456" s="294" t="s">
        <v>4956</v>
      </c>
      <c r="N1456" s="295" t="b">
        <f>IF(AND(G1456:G1458=DATOS!C$9,H1456:H1458=DATOS!B$4),ROW(G1456:G1458))</f>
        <v>0</v>
      </c>
      <c r="O1456" s="296"/>
      <c r="P1456" s="297"/>
      <c r="Q1456" s="297"/>
      <c r="R1456" s="297"/>
      <c r="S1456" s="297"/>
      <c r="T1456" s="297"/>
      <c r="U1456" s="297"/>
      <c r="V1456" s="297"/>
      <c r="W1456" s="297"/>
      <c r="X1456" s="297"/>
      <c r="Y1456" s="297"/>
      <c r="Z1456" s="297"/>
      <c r="AA1456" s="297"/>
      <c r="AB1456" s="297"/>
    </row>
    <row r="1457" spans="1:28" ht="12.75">
      <c r="A1457" s="298" t="s">
        <v>10337</v>
      </c>
      <c r="B1457" s="294" t="s">
        <v>10338</v>
      </c>
      <c r="C1457" s="45" t="s">
        <v>263</v>
      </c>
      <c r="D1457" s="45" t="s">
        <v>4671</v>
      </c>
      <c r="E1457" s="299">
        <v>43326</v>
      </c>
      <c r="F1457" s="294" t="s">
        <v>10340</v>
      </c>
      <c r="G1457" s="294" t="s">
        <v>114</v>
      </c>
      <c r="H1457" s="300" t="s">
        <v>223</v>
      </c>
      <c r="I1457" s="294"/>
      <c r="J1457" s="295"/>
      <c r="K1457" s="295"/>
      <c r="L1457" s="295"/>
      <c r="M1457" s="295"/>
      <c r="N1457" s="295" t="b">
        <f>IF(AND(G1457:G1459=DATOS!C$9,H1457:H1459=DATOS!B$4),ROW(G1457:G1459))</f>
        <v>0</v>
      </c>
      <c r="O1457" s="296"/>
      <c r="P1457" s="297"/>
      <c r="Q1457" s="297"/>
      <c r="R1457" s="297"/>
      <c r="S1457" s="297"/>
      <c r="T1457" s="297"/>
      <c r="U1457" s="297"/>
      <c r="V1457" s="297"/>
      <c r="W1457" s="297"/>
      <c r="X1457" s="297"/>
      <c r="Y1457" s="297"/>
      <c r="Z1457" s="297"/>
      <c r="AA1457" s="297"/>
      <c r="AB1457" s="297"/>
    </row>
    <row r="1458" spans="1:28" ht="12.75">
      <c r="A1458" s="320" t="s">
        <v>10342</v>
      </c>
      <c r="B1458" s="294" t="s">
        <v>10343</v>
      </c>
      <c r="C1458" s="45" t="s">
        <v>216</v>
      </c>
      <c r="D1458" s="45" t="s">
        <v>4647</v>
      </c>
      <c r="E1458" s="299">
        <v>43326</v>
      </c>
      <c r="F1458" s="294" t="s">
        <v>10344</v>
      </c>
      <c r="G1458" s="294" t="s">
        <v>114</v>
      </c>
      <c r="H1458" s="300" t="s">
        <v>223</v>
      </c>
      <c r="I1458" s="294"/>
      <c r="J1458" s="294" t="s">
        <v>10345</v>
      </c>
      <c r="K1458" s="294" t="s">
        <v>10346</v>
      </c>
      <c r="L1458" s="295"/>
      <c r="M1458" s="294" t="s">
        <v>4652</v>
      </c>
      <c r="N1458" s="295" t="b">
        <f>IF(AND(G1458:G1460=DATOS!C$9,H1458:H1460=DATOS!B$4),ROW(G1458:G1460))</f>
        <v>0</v>
      </c>
      <c r="O1458" s="296"/>
      <c r="P1458" s="297"/>
      <c r="Q1458" s="297"/>
      <c r="R1458" s="297"/>
      <c r="S1458" s="297"/>
      <c r="T1458" s="297"/>
      <c r="U1458" s="297"/>
      <c r="V1458" s="297"/>
      <c r="W1458" s="297"/>
      <c r="X1458" s="297"/>
      <c r="Y1458" s="297"/>
      <c r="Z1458" s="297"/>
      <c r="AA1458" s="297"/>
      <c r="AB1458" s="297"/>
    </row>
    <row r="1459" spans="1:28" ht="12.75">
      <c r="A1459" s="298" t="s">
        <v>10348</v>
      </c>
      <c r="B1459" s="294" t="s">
        <v>10133</v>
      </c>
      <c r="C1459" s="45" t="s">
        <v>4746</v>
      </c>
      <c r="D1459" s="45" t="s">
        <v>8976</v>
      </c>
      <c r="E1459" s="299">
        <v>43327</v>
      </c>
      <c r="F1459" s="294" t="s">
        <v>10350</v>
      </c>
      <c r="G1459" s="294" t="s">
        <v>114</v>
      </c>
      <c r="H1459" s="300" t="s">
        <v>223</v>
      </c>
      <c r="I1459" s="294" t="s">
        <v>226</v>
      </c>
      <c r="J1459" s="294" t="s">
        <v>512</v>
      </c>
      <c r="K1459" s="294" t="s">
        <v>10351</v>
      </c>
      <c r="L1459" s="295"/>
      <c r="M1459" s="294" t="s">
        <v>9747</v>
      </c>
      <c r="N1459" s="295" t="b">
        <f>IF(AND(G1459:G1461=DATOS!C$9,H1459:H1461=DATOS!B$4),ROW(G1459:G1461))</f>
        <v>0</v>
      </c>
      <c r="O1459" s="296"/>
      <c r="P1459" s="297"/>
      <c r="Q1459" s="297"/>
      <c r="R1459" s="297"/>
      <c r="S1459" s="297"/>
      <c r="T1459" s="297"/>
      <c r="U1459" s="297"/>
      <c r="V1459" s="297"/>
      <c r="W1459" s="297"/>
      <c r="X1459" s="297"/>
      <c r="Y1459" s="297"/>
      <c r="Z1459" s="297"/>
      <c r="AA1459" s="297"/>
      <c r="AB1459" s="297"/>
    </row>
    <row r="1460" spans="1:28" ht="12.75">
      <c r="A1460" s="298" t="s">
        <v>10353</v>
      </c>
      <c r="B1460" s="294" t="s">
        <v>10354</v>
      </c>
      <c r="C1460" s="45" t="s">
        <v>216</v>
      </c>
      <c r="D1460" s="45" t="s">
        <v>4671</v>
      </c>
      <c r="E1460" s="299">
        <v>43348</v>
      </c>
      <c r="F1460" s="294" t="s">
        <v>10355</v>
      </c>
      <c r="G1460" s="294" t="s">
        <v>114</v>
      </c>
      <c r="H1460" s="300" t="s">
        <v>118</v>
      </c>
      <c r="I1460" s="294" t="s">
        <v>226</v>
      </c>
      <c r="J1460" s="294" t="s">
        <v>2521</v>
      </c>
      <c r="K1460" s="295"/>
      <c r="L1460" s="295"/>
      <c r="M1460" s="295"/>
      <c r="N1460" s="295" t="b">
        <f>IF(AND(G1460:G1462=DATOS!C$9,H1460:H1462=DATOS!B$4),ROW(G1460:G1462))</f>
        <v>0</v>
      </c>
      <c r="O1460" s="296"/>
      <c r="P1460" s="297"/>
      <c r="Q1460" s="297"/>
      <c r="R1460" s="297"/>
      <c r="S1460" s="297"/>
      <c r="T1460" s="297"/>
      <c r="U1460" s="297"/>
      <c r="V1460" s="297"/>
      <c r="W1460" s="297"/>
      <c r="X1460" s="297"/>
      <c r="Y1460" s="297"/>
      <c r="Z1460" s="297"/>
      <c r="AA1460" s="297"/>
      <c r="AB1460" s="297"/>
    </row>
    <row r="1461" spans="1:28" ht="12.75">
      <c r="A1461" s="298" t="s">
        <v>10357</v>
      </c>
      <c r="B1461" s="294" t="s">
        <v>8202</v>
      </c>
      <c r="C1461" s="45" t="s">
        <v>898</v>
      </c>
      <c r="D1461" s="45" t="s">
        <v>8976</v>
      </c>
      <c r="E1461" s="299">
        <v>43327</v>
      </c>
      <c r="F1461" s="294" t="s">
        <v>10358</v>
      </c>
      <c r="G1461" s="294" t="s">
        <v>271</v>
      </c>
      <c r="H1461" s="300" t="s">
        <v>223</v>
      </c>
      <c r="I1461" s="294" t="s">
        <v>226</v>
      </c>
      <c r="J1461" s="294" t="s">
        <v>10359</v>
      </c>
      <c r="K1461" s="294" t="s">
        <v>10360</v>
      </c>
      <c r="L1461" s="295"/>
      <c r="M1461" s="294" t="s">
        <v>9747</v>
      </c>
      <c r="N1461" s="295" t="b">
        <f>IF(AND(G1461:G1463=DATOS!C$9,H1461:H1463=DATOS!B$4),ROW(G1461:G1463))</f>
        <v>0</v>
      </c>
      <c r="O1461" s="296"/>
      <c r="P1461" s="297"/>
      <c r="Q1461" s="297"/>
      <c r="R1461" s="297"/>
      <c r="S1461" s="297"/>
      <c r="T1461" s="297"/>
      <c r="U1461" s="297"/>
      <c r="V1461" s="297"/>
      <c r="W1461" s="297"/>
      <c r="X1461" s="297"/>
      <c r="Y1461" s="297"/>
      <c r="Z1461" s="297"/>
      <c r="AA1461" s="297"/>
      <c r="AB1461" s="297"/>
    </row>
    <row r="1462" spans="1:28" ht="12.75">
      <c r="A1462" s="298" t="s">
        <v>9223</v>
      </c>
      <c r="B1462" s="294" t="s">
        <v>9224</v>
      </c>
      <c r="C1462" s="45" t="s">
        <v>4655</v>
      </c>
      <c r="D1462" s="45" t="s">
        <v>4671</v>
      </c>
      <c r="E1462" s="299">
        <v>43327</v>
      </c>
      <c r="F1462" s="294" t="s">
        <v>4739</v>
      </c>
      <c r="G1462" s="294" t="s">
        <v>271</v>
      </c>
      <c r="H1462" s="300" t="s">
        <v>223</v>
      </c>
      <c r="I1462" s="294"/>
      <c r="J1462" s="295"/>
      <c r="K1462" s="295"/>
      <c r="L1462" s="295"/>
      <c r="M1462" s="295"/>
      <c r="N1462" s="295" t="b">
        <f>IF(AND(G1462:G1464=DATOS!C$9,H1462:H1464=DATOS!B$4),ROW(G1462:G1464))</f>
        <v>0</v>
      </c>
      <c r="O1462" s="296"/>
      <c r="P1462" s="297"/>
      <c r="Q1462" s="297"/>
      <c r="R1462" s="297"/>
      <c r="S1462" s="297"/>
      <c r="T1462" s="297"/>
      <c r="U1462" s="297"/>
      <c r="V1462" s="297"/>
      <c r="W1462" s="297"/>
      <c r="X1462" s="297"/>
      <c r="Y1462" s="297"/>
      <c r="Z1462" s="297"/>
      <c r="AA1462" s="297"/>
      <c r="AB1462" s="297"/>
    </row>
    <row r="1463" spans="1:28" ht="12.75">
      <c r="A1463" s="298" t="s">
        <v>10364</v>
      </c>
      <c r="B1463" s="294" t="s">
        <v>7638</v>
      </c>
      <c r="C1463" s="45" t="s">
        <v>414</v>
      </c>
      <c r="D1463" s="45" t="s">
        <v>4671</v>
      </c>
      <c r="E1463" s="299">
        <v>43327</v>
      </c>
      <c r="F1463" s="294" t="s">
        <v>10365</v>
      </c>
      <c r="G1463" s="294" t="s">
        <v>222</v>
      </c>
      <c r="H1463" s="300" t="s">
        <v>223</v>
      </c>
      <c r="I1463" s="294"/>
      <c r="J1463" s="294"/>
      <c r="K1463" s="294" t="s">
        <v>10366</v>
      </c>
      <c r="L1463" s="295"/>
      <c r="M1463" s="295"/>
      <c r="N1463" s="295" t="b">
        <f>IF(AND(G1463:G1465=DATOS!C$9,H1463:H1465=DATOS!B$4),ROW(G1463:G1465))</f>
        <v>0</v>
      </c>
      <c r="O1463" s="296"/>
      <c r="P1463" s="297"/>
      <c r="Q1463" s="297"/>
      <c r="R1463" s="297"/>
      <c r="S1463" s="297"/>
      <c r="T1463" s="297"/>
      <c r="U1463" s="297"/>
      <c r="V1463" s="297"/>
      <c r="W1463" s="297"/>
      <c r="X1463" s="297"/>
      <c r="Y1463" s="297"/>
      <c r="Z1463" s="297"/>
      <c r="AA1463" s="297"/>
      <c r="AB1463" s="297"/>
    </row>
    <row r="1464" spans="1:28" ht="12.75">
      <c r="A1464" s="298" t="s">
        <v>6805</v>
      </c>
      <c r="B1464" s="294" t="s">
        <v>6806</v>
      </c>
      <c r="C1464" s="45" t="s">
        <v>263</v>
      </c>
      <c r="D1464" s="45" t="s">
        <v>4671</v>
      </c>
      <c r="E1464" s="299">
        <v>43327</v>
      </c>
      <c r="F1464" s="294" t="s">
        <v>10369</v>
      </c>
      <c r="G1464" s="294" t="s">
        <v>114</v>
      </c>
      <c r="H1464" s="300" t="s">
        <v>223</v>
      </c>
      <c r="I1464" s="294" t="s">
        <v>226</v>
      </c>
      <c r="J1464" s="294" t="s">
        <v>10370</v>
      </c>
      <c r="K1464" s="295"/>
      <c r="L1464" s="295"/>
      <c r="M1464" s="295"/>
      <c r="N1464" s="295" t="b">
        <f>IF(AND(G1464:G1466=DATOS!C$9,H1464:H1466=DATOS!B$4),ROW(G1464:G1466))</f>
        <v>0</v>
      </c>
      <c r="O1464" s="296"/>
      <c r="P1464" s="297"/>
      <c r="Q1464" s="297"/>
      <c r="R1464" s="297"/>
      <c r="S1464" s="297"/>
      <c r="T1464" s="297"/>
      <c r="U1464" s="297"/>
      <c r="V1464" s="297"/>
      <c r="W1464" s="297"/>
      <c r="X1464" s="297"/>
      <c r="Y1464" s="297"/>
      <c r="Z1464" s="297"/>
      <c r="AA1464" s="297"/>
      <c r="AB1464" s="297"/>
    </row>
    <row r="1465" spans="1:28" ht="12.75">
      <c r="A1465" s="298" t="s">
        <v>4855</v>
      </c>
      <c r="B1465" s="294" t="s">
        <v>4856</v>
      </c>
      <c r="C1465" s="45" t="s">
        <v>216</v>
      </c>
      <c r="D1465" s="45" t="s">
        <v>4951</v>
      </c>
      <c r="E1465" s="299">
        <v>43327</v>
      </c>
      <c r="F1465" s="294" t="s">
        <v>10371</v>
      </c>
      <c r="G1465" s="294" t="s">
        <v>222</v>
      </c>
      <c r="H1465" s="300" t="s">
        <v>223</v>
      </c>
      <c r="I1465" s="294" t="s">
        <v>226</v>
      </c>
      <c r="J1465" s="294" t="s">
        <v>10372</v>
      </c>
      <c r="K1465" s="294" t="s">
        <v>10374</v>
      </c>
      <c r="L1465" s="295"/>
      <c r="M1465" s="294" t="s">
        <v>4956</v>
      </c>
      <c r="N1465" s="295" t="b">
        <f>IF(AND(G1465:G1467=DATOS!C$9,H1465:H1467=DATOS!B$4),ROW(G1465:G1467))</f>
        <v>0</v>
      </c>
      <c r="O1465" s="296"/>
      <c r="P1465" s="297"/>
      <c r="Q1465" s="297"/>
      <c r="R1465" s="297"/>
      <c r="S1465" s="297"/>
      <c r="T1465" s="297"/>
      <c r="U1465" s="297"/>
      <c r="V1465" s="297"/>
      <c r="W1465" s="297"/>
      <c r="X1465" s="297"/>
      <c r="Y1465" s="297"/>
      <c r="Z1465" s="297"/>
      <c r="AA1465" s="297"/>
      <c r="AB1465" s="297"/>
    </row>
    <row r="1466" spans="1:28" ht="12.75">
      <c r="A1466" s="298" t="s">
        <v>6269</v>
      </c>
      <c r="B1466" s="294" t="s">
        <v>6270</v>
      </c>
      <c r="C1466" s="45" t="s">
        <v>4767</v>
      </c>
      <c r="D1466" s="45" t="s">
        <v>9710</v>
      </c>
      <c r="E1466" s="299">
        <v>43328</v>
      </c>
      <c r="F1466" s="294" t="s">
        <v>2521</v>
      </c>
      <c r="G1466" s="294" t="s">
        <v>114</v>
      </c>
      <c r="H1466" s="300" t="s">
        <v>223</v>
      </c>
      <c r="I1466" s="294" t="s">
        <v>226</v>
      </c>
      <c r="J1466" s="294" t="s">
        <v>10377</v>
      </c>
      <c r="K1466" s="294" t="s">
        <v>10378</v>
      </c>
      <c r="L1466" s="295"/>
      <c r="M1466" s="294" t="s">
        <v>9716</v>
      </c>
      <c r="N1466" s="295" t="b">
        <f>IF(AND(G1466:G1468=DATOS!C$9,H1466:H1468=DATOS!B$4),ROW(G1466:G1468))</f>
        <v>0</v>
      </c>
      <c r="O1466" s="296"/>
      <c r="P1466" s="297"/>
      <c r="Q1466" s="297"/>
      <c r="R1466" s="297"/>
      <c r="S1466" s="297"/>
      <c r="T1466" s="297"/>
      <c r="U1466" s="297"/>
      <c r="V1466" s="297"/>
      <c r="W1466" s="297"/>
      <c r="X1466" s="297"/>
      <c r="Y1466" s="297"/>
      <c r="Z1466" s="297"/>
      <c r="AA1466" s="297"/>
      <c r="AB1466" s="297"/>
    </row>
    <row r="1467" spans="1:28" ht="12.75">
      <c r="A1467" s="298" t="s">
        <v>4855</v>
      </c>
      <c r="B1467" s="294" t="s">
        <v>4856</v>
      </c>
      <c r="C1467" s="45" t="s">
        <v>216</v>
      </c>
      <c r="D1467" s="45" t="s">
        <v>4951</v>
      </c>
      <c r="E1467" s="299">
        <v>43328</v>
      </c>
      <c r="F1467" s="294" t="s">
        <v>10380</v>
      </c>
      <c r="G1467" s="294" t="s">
        <v>114</v>
      </c>
      <c r="H1467" s="300" t="s">
        <v>223</v>
      </c>
      <c r="I1467" s="294" t="s">
        <v>226</v>
      </c>
      <c r="J1467" s="295"/>
      <c r="K1467" s="294" t="s">
        <v>10381</v>
      </c>
      <c r="L1467" s="295"/>
      <c r="M1467" s="309" t="s">
        <v>4956</v>
      </c>
      <c r="N1467" s="295" t="b">
        <f>IF(AND(G1467:G1469=DATOS!C$9,H1467:H1469=DATOS!B$4),ROW(G1467:G1469))</f>
        <v>0</v>
      </c>
      <c r="O1467" s="296"/>
      <c r="P1467" s="297"/>
      <c r="Q1467" s="297"/>
      <c r="R1467" s="297"/>
      <c r="S1467" s="297"/>
      <c r="T1467" s="297"/>
      <c r="U1467" s="297"/>
      <c r="V1467" s="297"/>
      <c r="W1467" s="297"/>
      <c r="X1467" s="297"/>
      <c r="Y1467" s="297"/>
      <c r="Z1467" s="297"/>
      <c r="AA1467" s="297"/>
      <c r="AB1467" s="297"/>
    </row>
    <row r="1468" spans="1:28" ht="12.75">
      <c r="A1468" s="298" t="s">
        <v>2026</v>
      </c>
      <c r="B1468" s="294" t="s">
        <v>358</v>
      </c>
      <c r="C1468" s="45" t="s">
        <v>360</v>
      </c>
      <c r="D1468" s="45" t="s">
        <v>4671</v>
      </c>
      <c r="E1468" s="299">
        <v>43328</v>
      </c>
      <c r="F1468" s="294" t="s">
        <v>4794</v>
      </c>
      <c r="G1468" s="294" t="s">
        <v>114</v>
      </c>
      <c r="H1468" s="300" t="s">
        <v>223</v>
      </c>
      <c r="I1468" s="294" t="s">
        <v>226</v>
      </c>
      <c r="J1468" s="295"/>
      <c r="K1468" s="295"/>
      <c r="L1468" s="295"/>
      <c r="M1468" s="295"/>
      <c r="N1468" s="295" t="b">
        <f>IF(AND(G1468:G1470=DATOS!C$9,H1468:H1470=DATOS!B$4),ROW(G1468:G1470))</f>
        <v>0</v>
      </c>
      <c r="O1468" s="296"/>
      <c r="P1468" s="297"/>
      <c r="Q1468" s="297"/>
      <c r="R1468" s="297"/>
      <c r="S1468" s="297"/>
      <c r="T1468" s="297"/>
      <c r="U1468" s="297"/>
      <c r="V1468" s="297"/>
      <c r="W1468" s="297"/>
      <c r="X1468" s="297"/>
      <c r="Y1468" s="297"/>
      <c r="Z1468" s="297"/>
      <c r="AA1468" s="297"/>
      <c r="AB1468" s="297"/>
    </row>
    <row r="1469" spans="1:28" ht="12.75">
      <c r="A1469" s="298" t="s">
        <v>4757</v>
      </c>
      <c r="B1469" s="294" t="s">
        <v>8802</v>
      </c>
      <c r="C1469" s="45" t="s">
        <v>216</v>
      </c>
      <c r="D1469" s="45" t="s">
        <v>4671</v>
      </c>
      <c r="E1469" s="299">
        <v>43328</v>
      </c>
      <c r="F1469" s="294" t="s">
        <v>4794</v>
      </c>
      <c r="G1469" s="294" t="s">
        <v>114</v>
      </c>
      <c r="H1469" s="300" t="s">
        <v>223</v>
      </c>
      <c r="I1469" s="294"/>
      <c r="J1469" s="295"/>
      <c r="K1469" s="295"/>
      <c r="L1469" s="295"/>
      <c r="M1469" s="295"/>
      <c r="N1469" s="295" t="b">
        <f>IF(AND(G1469:G1471=DATOS!C$9,H1469:H1471=DATOS!B$4),ROW(G1469:G1471))</f>
        <v>0</v>
      </c>
      <c r="O1469" s="296"/>
      <c r="P1469" s="297"/>
      <c r="Q1469" s="297"/>
      <c r="R1469" s="297"/>
      <c r="S1469" s="297"/>
      <c r="T1469" s="297"/>
      <c r="U1469" s="297"/>
      <c r="V1469" s="297"/>
      <c r="W1469" s="297"/>
      <c r="X1469" s="297"/>
      <c r="Y1469" s="297"/>
      <c r="Z1469" s="297"/>
      <c r="AA1469" s="297"/>
      <c r="AB1469" s="297"/>
    </row>
    <row r="1470" spans="1:28" ht="12.75">
      <c r="A1470" s="298" t="s">
        <v>10385</v>
      </c>
      <c r="B1470" s="294" t="s">
        <v>4879</v>
      </c>
      <c r="C1470" s="45" t="s">
        <v>624</v>
      </c>
      <c r="D1470" s="45" t="s">
        <v>4951</v>
      </c>
      <c r="E1470" s="299">
        <v>43328</v>
      </c>
      <c r="F1470" s="294" t="s">
        <v>4768</v>
      </c>
      <c r="G1470" s="294" t="s">
        <v>271</v>
      </c>
      <c r="H1470" s="300" t="s">
        <v>223</v>
      </c>
      <c r="I1470" s="294" t="s">
        <v>226</v>
      </c>
      <c r="J1470" s="295"/>
      <c r="K1470" s="294" t="s">
        <v>10387</v>
      </c>
      <c r="L1470" s="295"/>
      <c r="M1470" s="309" t="s">
        <v>4956</v>
      </c>
      <c r="N1470" s="295" t="b">
        <f>IF(AND(G1470:G1472=DATOS!C$9,H1470:H1472=DATOS!B$4),ROW(G1470:G1472))</f>
        <v>0</v>
      </c>
      <c r="O1470" s="296"/>
      <c r="P1470" s="297"/>
      <c r="Q1470" s="297"/>
      <c r="R1470" s="297"/>
      <c r="S1470" s="297"/>
      <c r="T1470" s="297"/>
      <c r="U1470" s="297"/>
      <c r="V1470" s="297"/>
      <c r="W1470" s="297"/>
      <c r="X1470" s="297"/>
      <c r="Y1470" s="297"/>
      <c r="Z1470" s="297"/>
      <c r="AA1470" s="297"/>
      <c r="AB1470" s="297"/>
    </row>
    <row r="1471" spans="1:28" ht="12.75">
      <c r="A1471" s="298" t="s">
        <v>6023</v>
      </c>
      <c r="B1471" s="294" t="s">
        <v>10388</v>
      </c>
      <c r="C1471" s="45" t="s">
        <v>216</v>
      </c>
      <c r="D1471" s="45" t="s">
        <v>9710</v>
      </c>
      <c r="E1471" s="299">
        <v>43329</v>
      </c>
      <c r="F1471" s="294" t="s">
        <v>10389</v>
      </c>
      <c r="G1471" s="294" t="s">
        <v>114</v>
      </c>
      <c r="H1471" s="300" t="s">
        <v>223</v>
      </c>
      <c r="I1471" s="294" t="s">
        <v>226</v>
      </c>
      <c r="J1471" s="294" t="s">
        <v>10390</v>
      </c>
      <c r="K1471" s="294" t="s">
        <v>10391</v>
      </c>
      <c r="L1471" s="295"/>
      <c r="M1471" s="295"/>
      <c r="N1471" s="295" t="b">
        <f>IF(AND(G1471:G1473=DATOS!C$9,H1471:H1473=DATOS!B$4),ROW(G1471:G1473))</f>
        <v>0</v>
      </c>
      <c r="O1471" s="296"/>
      <c r="P1471" s="297"/>
      <c r="Q1471" s="297"/>
      <c r="R1471" s="297"/>
      <c r="S1471" s="297"/>
      <c r="T1471" s="297"/>
      <c r="U1471" s="297"/>
      <c r="V1471" s="297"/>
      <c r="W1471" s="297"/>
      <c r="X1471" s="297"/>
      <c r="Y1471" s="297"/>
      <c r="Z1471" s="297"/>
      <c r="AA1471" s="297"/>
      <c r="AB1471" s="297"/>
    </row>
    <row r="1472" spans="1:28" ht="12.75">
      <c r="A1472" s="298" t="s">
        <v>10392</v>
      </c>
      <c r="B1472" s="294" t="s">
        <v>10393</v>
      </c>
      <c r="C1472" s="45" t="s">
        <v>4655</v>
      </c>
      <c r="D1472" s="45" t="s">
        <v>8976</v>
      </c>
      <c r="E1472" s="299">
        <v>43329</v>
      </c>
      <c r="F1472" s="294" t="s">
        <v>5054</v>
      </c>
      <c r="G1472" s="294" t="s">
        <v>114</v>
      </c>
      <c r="H1472" s="300" t="s">
        <v>223</v>
      </c>
      <c r="I1472" s="294" t="s">
        <v>226</v>
      </c>
      <c r="J1472" s="295"/>
      <c r="K1472" s="294" t="s">
        <v>10395</v>
      </c>
      <c r="L1472" s="295"/>
      <c r="M1472" s="294" t="s">
        <v>9747</v>
      </c>
      <c r="N1472" s="295" t="b">
        <f>IF(AND(G1472:G1474=DATOS!C$9,H1472:H1474=DATOS!B$4),ROW(G1472:G1474))</f>
        <v>0</v>
      </c>
      <c r="O1472" s="296"/>
      <c r="P1472" s="297"/>
      <c r="Q1472" s="297"/>
      <c r="R1472" s="297"/>
      <c r="S1472" s="297"/>
      <c r="T1472" s="297"/>
      <c r="U1472" s="297"/>
      <c r="V1472" s="297"/>
      <c r="W1472" s="297"/>
      <c r="X1472" s="297"/>
      <c r="Y1472" s="297"/>
      <c r="Z1472" s="297"/>
      <c r="AA1472" s="297"/>
      <c r="AB1472" s="297"/>
    </row>
    <row r="1473" spans="1:28" ht="12.75">
      <c r="A1473" s="298" t="s">
        <v>10396</v>
      </c>
      <c r="B1473" s="294" t="s">
        <v>6571</v>
      </c>
      <c r="C1473" s="45" t="s">
        <v>216</v>
      </c>
      <c r="D1473" s="45" t="s">
        <v>9710</v>
      </c>
      <c r="E1473" s="299">
        <v>43329</v>
      </c>
      <c r="F1473" s="294" t="s">
        <v>512</v>
      </c>
      <c r="G1473" s="294" t="s">
        <v>114</v>
      </c>
      <c r="H1473" s="300" t="s">
        <v>223</v>
      </c>
      <c r="I1473" s="294" t="s">
        <v>226</v>
      </c>
      <c r="J1473" s="294" t="s">
        <v>10397</v>
      </c>
      <c r="K1473" s="294" t="s">
        <v>10398</v>
      </c>
      <c r="L1473" s="295"/>
      <c r="M1473" s="295"/>
      <c r="N1473" s="295" t="b">
        <f>IF(AND(G1473:G1475=DATOS!C$9,H1473:H1475=DATOS!B$4),ROW(G1473:G1475))</f>
        <v>0</v>
      </c>
      <c r="O1473" s="296"/>
      <c r="P1473" s="297"/>
      <c r="Q1473" s="297"/>
      <c r="R1473" s="297"/>
      <c r="S1473" s="297"/>
      <c r="T1473" s="297"/>
      <c r="U1473" s="297"/>
      <c r="V1473" s="297"/>
      <c r="W1473" s="297"/>
      <c r="X1473" s="297"/>
      <c r="Y1473" s="297"/>
      <c r="Z1473" s="297"/>
      <c r="AA1473" s="297"/>
      <c r="AB1473" s="297"/>
    </row>
    <row r="1474" spans="1:28" ht="12.75">
      <c r="A1474" s="298" t="s">
        <v>10399</v>
      </c>
      <c r="B1474" s="294" t="s">
        <v>9303</v>
      </c>
      <c r="C1474" s="45" t="s">
        <v>263</v>
      </c>
      <c r="D1474" s="45" t="s">
        <v>8976</v>
      </c>
      <c r="E1474" s="299">
        <v>43329</v>
      </c>
      <c r="F1474" s="294" t="s">
        <v>10400</v>
      </c>
      <c r="G1474" s="294" t="s">
        <v>114</v>
      </c>
      <c r="H1474" s="300" t="s">
        <v>223</v>
      </c>
      <c r="I1474" s="294" t="s">
        <v>226</v>
      </c>
      <c r="J1474" s="294" t="s">
        <v>10402</v>
      </c>
      <c r="K1474" s="294" t="s">
        <v>10403</v>
      </c>
      <c r="L1474" s="295"/>
      <c r="M1474" s="294" t="s">
        <v>9747</v>
      </c>
      <c r="N1474" s="295" t="b">
        <f>IF(AND(G1474:G1476=DATOS!C$9,H1474:H1476=DATOS!B$4),ROW(G1474:G1476))</f>
        <v>0</v>
      </c>
      <c r="O1474" s="296"/>
      <c r="P1474" s="297"/>
      <c r="Q1474" s="297"/>
      <c r="R1474" s="297"/>
      <c r="S1474" s="297"/>
      <c r="T1474" s="297"/>
      <c r="U1474" s="297"/>
      <c r="V1474" s="297"/>
      <c r="W1474" s="297"/>
      <c r="X1474" s="297"/>
      <c r="Y1474" s="297"/>
      <c r="Z1474" s="297"/>
      <c r="AA1474" s="297"/>
      <c r="AB1474" s="297"/>
    </row>
    <row r="1475" spans="1:28" ht="12.75">
      <c r="A1475" s="298" t="s">
        <v>8679</v>
      </c>
      <c r="B1475" s="294" t="s">
        <v>9909</v>
      </c>
      <c r="C1475" s="45" t="s">
        <v>216</v>
      </c>
      <c r="D1475" s="45" t="s">
        <v>9710</v>
      </c>
      <c r="E1475" s="299">
        <v>43329</v>
      </c>
      <c r="F1475" s="294" t="s">
        <v>10406</v>
      </c>
      <c r="G1475" s="294" t="s">
        <v>114</v>
      </c>
      <c r="H1475" s="300" t="s">
        <v>223</v>
      </c>
      <c r="I1475" s="294" t="s">
        <v>226</v>
      </c>
      <c r="J1475" s="294" t="s">
        <v>10408</v>
      </c>
      <c r="K1475" s="294" t="s">
        <v>10409</v>
      </c>
      <c r="L1475" s="295"/>
      <c r="M1475" s="294" t="s">
        <v>9716</v>
      </c>
      <c r="N1475" s="295" t="b">
        <f>IF(AND(G1475:G1477=DATOS!C$9,H1475:H1477=DATOS!B$4),ROW(G1475:G1477))</f>
        <v>0</v>
      </c>
      <c r="O1475" s="296"/>
      <c r="P1475" s="297"/>
      <c r="Q1475" s="297"/>
      <c r="R1475" s="297"/>
      <c r="S1475" s="297"/>
      <c r="T1475" s="297"/>
      <c r="U1475" s="297"/>
      <c r="V1475" s="297"/>
      <c r="W1475" s="297"/>
      <c r="X1475" s="297"/>
      <c r="Y1475" s="297"/>
      <c r="Z1475" s="297"/>
      <c r="AA1475" s="297"/>
      <c r="AB1475" s="297"/>
    </row>
    <row r="1476" spans="1:28" ht="12.75">
      <c r="A1476" s="298" t="s">
        <v>4757</v>
      </c>
      <c r="B1476" s="294" t="s">
        <v>8802</v>
      </c>
      <c r="C1476" s="45" t="s">
        <v>216</v>
      </c>
      <c r="D1476" s="45" t="s">
        <v>4671</v>
      </c>
      <c r="E1476" s="299">
        <v>43329</v>
      </c>
      <c r="F1476" s="294" t="s">
        <v>10413</v>
      </c>
      <c r="G1476" s="294" t="s">
        <v>222</v>
      </c>
      <c r="H1476" s="300" t="s">
        <v>223</v>
      </c>
      <c r="I1476" s="294"/>
      <c r="J1476" s="295"/>
      <c r="K1476" s="295"/>
      <c r="L1476" s="295"/>
      <c r="M1476" s="295"/>
      <c r="N1476" s="295" t="b">
        <f>IF(AND(G1476:G1478=DATOS!C$9,H1476:H1478=DATOS!B$4),ROW(G1476:G1478))</f>
        <v>0</v>
      </c>
      <c r="O1476" s="296"/>
      <c r="P1476" s="297"/>
      <c r="Q1476" s="297"/>
      <c r="R1476" s="297"/>
      <c r="S1476" s="297"/>
      <c r="T1476" s="297"/>
      <c r="U1476" s="297"/>
      <c r="V1476" s="297"/>
      <c r="W1476" s="297"/>
      <c r="X1476" s="297"/>
      <c r="Y1476" s="297"/>
      <c r="Z1476" s="297"/>
      <c r="AA1476" s="297"/>
      <c r="AB1476" s="297"/>
    </row>
    <row r="1477" spans="1:28" ht="12.75">
      <c r="A1477" s="298" t="s">
        <v>5103</v>
      </c>
      <c r="B1477" s="294" t="s">
        <v>5105</v>
      </c>
      <c r="C1477" s="45" t="s">
        <v>624</v>
      </c>
      <c r="D1477" s="45" t="s">
        <v>4647</v>
      </c>
      <c r="E1477" s="299">
        <v>43329</v>
      </c>
      <c r="F1477" s="294" t="s">
        <v>4794</v>
      </c>
      <c r="G1477" s="294" t="s">
        <v>114</v>
      </c>
      <c r="H1477" s="300" t="s">
        <v>223</v>
      </c>
      <c r="I1477" s="294"/>
      <c r="J1477" s="294" t="s">
        <v>10415</v>
      </c>
      <c r="K1477" s="294" t="s">
        <v>10416</v>
      </c>
      <c r="L1477" s="295"/>
      <c r="M1477" s="294" t="s">
        <v>4652</v>
      </c>
      <c r="N1477" s="295" t="b">
        <f>IF(AND(G1477:G1479=DATOS!C$9,H1477:H1479=DATOS!B$4),ROW(G1477:G1479))</f>
        <v>0</v>
      </c>
      <c r="O1477" s="296"/>
      <c r="P1477" s="297"/>
      <c r="Q1477" s="297"/>
      <c r="R1477" s="297"/>
      <c r="S1477" s="297"/>
      <c r="T1477" s="297"/>
      <c r="U1477" s="297"/>
      <c r="V1477" s="297"/>
      <c r="W1477" s="297"/>
      <c r="X1477" s="297"/>
      <c r="Y1477" s="297"/>
      <c r="Z1477" s="297"/>
      <c r="AA1477" s="297"/>
      <c r="AB1477" s="297"/>
    </row>
    <row r="1478" spans="1:28" ht="12.75">
      <c r="A1478" s="298" t="s">
        <v>8367</v>
      </c>
      <c r="B1478" s="294" t="s">
        <v>8438</v>
      </c>
      <c r="C1478" s="45" t="s">
        <v>216</v>
      </c>
      <c r="D1478" s="45" t="s">
        <v>4647</v>
      </c>
      <c r="E1478" s="299">
        <v>43329</v>
      </c>
      <c r="F1478" s="294" t="s">
        <v>10417</v>
      </c>
      <c r="G1478" s="294" t="s">
        <v>114</v>
      </c>
      <c r="H1478" s="300" t="s">
        <v>223</v>
      </c>
      <c r="I1478" s="294"/>
      <c r="J1478" s="294" t="s">
        <v>10418</v>
      </c>
      <c r="K1478" s="294" t="s">
        <v>10420</v>
      </c>
      <c r="L1478" s="295"/>
      <c r="M1478" s="294" t="s">
        <v>4652</v>
      </c>
      <c r="N1478" s="295" t="b">
        <f>IF(AND(G1478:G1480=DATOS!C$9,H1478:H1480=DATOS!B$4),ROW(G1478:G1480))</f>
        <v>0</v>
      </c>
      <c r="O1478" s="296"/>
      <c r="P1478" s="297"/>
      <c r="Q1478" s="297"/>
      <c r="R1478" s="297"/>
      <c r="S1478" s="297"/>
      <c r="T1478" s="297"/>
      <c r="U1478" s="297"/>
      <c r="V1478" s="297"/>
      <c r="W1478" s="297"/>
      <c r="X1478" s="297"/>
      <c r="Y1478" s="297"/>
      <c r="Z1478" s="297"/>
      <c r="AA1478" s="297"/>
      <c r="AB1478" s="297"/>
    </row>
    <row r="1479" spans="1:28" ht="12.75">
      <c r="A1479" s="298" t="s">
        <v>10421</v>
      </c>
      <c r="B1479" s="294" t="s">
        <v>7175</v>
      </c>
      <c r="C1479" s="45" t="s">
        <v>216</v>
      </c>
      <c r="D1479" s="45" t="s">
        <v>4951</v>
      </c>
      <c r="E1479" s="299">
        <v>43329</v>
      </c>
      <c r="F1479" s="294" t="s">
        <v>5163</v>
      </c>
      <c r="G1479" s="294" t="s">
        <v>222</v>
      </c>
      <c r="H1479" s="300" t="s">
        <v>223</v>
      </c>
      <c r="I1479" s="294" t="s">
        <v>226</v>
      </c>
      <c r="J1479" s="295"/>
      <c r="K1479" s="294" t="s">
        <v>10422</v>
      </c>
      <c r="L1479" s="295"/>
      <c r="M1479" s="294" t="s">
        <v>4956</v>
      </c>
      <c r="N1479" s="295" t="b">
        <f>IF(AND(G1479:G1481=DATOS!C$9,H1479:H1481=DATOS!B$4),ROW(G1479:G1481))</f>
        <v>0</v>
      </c>
      <c r="O1479" s="296"/>
      <c r="P1479" s="297"/>
      <c r="Q1479" s="297"/>
      <c r="R1479" s="297"/>
      <c r="S1479" s="297"/>
      <c r="T1479" s="297"/>
      <c r="U1479" s="297"/>
      <c r="V1479" s="297"/>
      <c r="W1479" s="297"/>
      <c r="X1479" s="297"/>
      <c r="Y1479" s="297"/>
      <c r="Z1479" s="297"/>
      <c r="AA1479" s="297"/>
      <c r="AB1479" s="297"/>
    </row>
    <row r="1480" spans="1:28" ht="12.75">
      <c r="A1480" s="298" t="s">
        <v>10353</v>
      </c>
      <c r="B1480" s="294" t="s">
        <v>10354</v>
      </c>
      <c r="C1480" s="45" t="s">
        <v>216</v>
      </c>
      <c r="D1480" s="45" t="s">
        <v>4798</v>
      </c>
      <c r="E1480" s="299">
        <v>43329</v>
      </c>
      <c r="F1480" s="294" t="s">
        <v>10423</v>
      </c>
      <c r="G1480" s="294" t="s">
        <v>114</v>
      </c>
      <c r="H1480" s="300" t="s">
        <v>223</v>
      </c>
      <c r="I1480" s="294" t="s">
        <v>226</v>
      </c>
      <c r="J1480" s="294" t="s">
        <v>10424</v>
      </c>
      <c r="K1480" s="295"/>
      <c r="L1480" s="295"/>
      <c r="M1480" s="295"/>
      <c r="N1480" s="295" t="b">
        <f>IF(AND(G1480:G1482=DATOS!C$9,H1480:H1482=DATOS!B$4),ROW(G1480:G1482))</f>
        <v>0</v>
      </c>
      <c r="O1480" s="296"/>
      <c r="P1480" s="297"/>
      <c r="Q1480" s="297"/>
      <c r="R1480" s="297"/>
      <c r="S1480" s="297"/>
      <c r="T1480" s="297"/>
      <c r="U1480" s="297"/>
      <c r="V1480" s="297"/>
      <c r="W1480" s="297"/>
      <c r="X1480" s="297"/>
      <c r="Y1480" s="297"/>
      <c r="Z1480" s="297"/>
      <c r="AA1480" s="297"/>
      <c r="AB1480" s="297"/>
    </row>
    <row r="1481" spans="1:28" ht="12.75">
      <c r="A1481" s="298" t="s">
        <v>9119</v>
      </c>
      <c r="B1481" s="294" t="s">
        <v>5380</v>
      </c>
      <c r="C1481" s="45" t="s">
        <v>216</v>
      </c>
      <c r="D1481" s="45" t="s">
        <v>4798</v>
      </c>
      <c r="E1481" s="299">
        <v>43329</v>
      </c>
      <c r="F1481" s="294" t="s">
        <v>8574</v>
      </c>
      <c r="G1481" s="294" t="s">
        <v>114</v>
      </c>
      <c r="H1481" s="300" t="s">
        <v>118</v>
      </c>
      <c r="I1481" s="294" t="s">
        <v>226</v>
      </c>
      <c r="J1481" s="295"/>
      <c r="K1481" s="295"/>
      <c r="L1481" s="295"/>
      <c r="M1481" s="295"/>
      <c r="N1481" s="295" t="b">
        <f>IF(AND(G1481:G1483=DATOS!C$9,H1481:H1483=DATOS!B$4),ROW(G1481:G1483))</f>
        <v>0</v>
      </c>
      <c r="O1481" s="296"/>
      <c r="P1481" s="297"/>
      <c r="Q1481" s="297"/>
      <c r="R1481" s="297"/>
      <c r="S1481" s="297"/>
      <c r="T1481" s="297"/>
      <c r="U1481" s="297"/>
      <c r="V1481" s="297"/>
      <c r="W1481" s="297"/>
      <c r="X1481" s="297"/>
      <c r="Y1481" s="297"/>
      <c r="Z1481" s="297"/>
      <c r="AA1481" s="297"/>
      <c r="AB1481" s="297"/>
    </row>
    <row r="1482" spans="1:28" ht="12.75">
      <c r="A1482" s="298" t="s">
        <v>6023</v>
      </c>
      <c r="B1482" s="294" t="s">
        <v>10388</v>
      </c>
      <c r="C1482" s="45" t="s">
        <v>216</v>
      </c>
      <c r="D1482" s="45" t="s">
        <v>4951</v>
      </c>
      <c r="E1482" s="299">
        <v>43329</v>
      </c>
      <c r="F1482" s="294" t="s">
        <v>10427</v>
      </c>
      <c r="G1482" s="294" t="s">
        <v>114</v>
      </c>
      <c r="H1482" s="300" t="s">
        <v>223</v>
      </c>
      <c r="I1482" s="294" t="s">
        <v>226</v>
      </c>
      <c r="J1482" s="294" t="s">
        <v>10428</v>
      </c>
      <c r="K1482" s="294" t="s">
        <v>10429</v>
      </c>
      <c r="L1482" s="295"/>
      <c r="M1482" s="294" t="s">
        <v>4956</v>
      </c>
      <c r="N1482" s="295" t="b">
        <f>IF(AND(G1482:G1484=DATOS!C$9,H1482:H1484=DATOS!B$4),ROW(G1482:G1484))</f>
        <v>0</v>
      </c>
      <c r="O1482" s="296"/>
      <c r="P1482" s="297"/>
      <c r="Q1482" s="297"/>
      <c r="R1482" s="297"/>
      <c r="S1482" s="297"/>
      <c r="T1482" s="297"/>
      <c r="U1482" s="297"/>
      <c r="V1482" s="297"/>
      <c r="W1482" s="297"/>
      <c r="X1482" s="297"/>
      <c r="Y1482" s="297"/>
      <c r="Z1482" s="297"/>
      <c r="AA1482" s="297"/>
      <c r="AB1482" s="297"/>
    </row>
    <row r="1483" spans="1:28" ht="12.75">
      <c r="A1483" s="394" t="s">
        <v>10399</v>
      </c>
      <c r="B1483" s="309" t="s">
        <v>9303</v>
      </c>
      <c r="C1483" s="45" t="s">
        <v>263</v>
      </c>
      <c r="D1483" s="45" t="s">
        <v>4951</v>
      </c>
      <c r="E1483" s="299">
        <v>43329</v>
      </c>
      <c r="F1483" s="294" t="s">
        <v>4736</v>
      </c>
      <c r="G1483" s="294" t="s">
        <v>114</v>
      </c>
      <c r="H1483" s="300" t="s">
        <v>223</v>
      </c>
      <c r="I1483" s="294" t="s">
        <v>226</v>
      </c>
      <c r="J1483" s="294" t="s">
        <v>10431</v>
      </c>
      <c r="K1483" s="294" t="s">
        <v>10432</v>
      </c>
      <c r="L1483" s="295"/>
      <c r="M1483" s="309" t="s">
        <v>4956</v>
      </c>
      <c r="N1483" s="295" t="b">
        <f>IF(AND(G1483:G1485=DATOS!C$9,H1483:H1485=DATOS!B$4),ROW(G1483:G1485))</f>
        <v>0</v>
      </c>
      <c r="O1483" s="296"/>
      <c r="P1483" s="297"/>
      <c r="Q1483" s="297"/>
      <c r="R1483" s="297"/>
      <c r="S1483" s="297"/>
      <c r="T1483" s="297"/>
      <c r="U1483" s="297"/>
      <c r="V1483" s="297"/>
      <c r="W1483" s="297"/>
      <c r="X1483" s="297"/>
      <c r="Y1483" s="297"/>
      <c r="Z1483" s="297"/>
      <c r="AA1483" s="297"/>
      <c r="AB1483" s="297"/>
    </row>
    <row r="1484" spans="1:28" ht="12.75">
      <c r="A1484" s="320" t="s">
        <v>10434</v>
      </c>
      <c r="B1484" s="294" t="s">
        <v>10435</v>
      </c>
      <c r="C1484" s="45" t="s">
        <v>90</v>
      </c>
      <c r="D1484" s="45" t="s">
        <v>4647</v>
      </c>
      <c r="E1484" s="299">
        <v>43329</v>
      </c>
      <c r="F1484" s="294" t="s">
        <v>10436</v>
      </c>
      <c r="G1484" s="294" t="s">
        <v>114</v>
      </c>
      <c r="H1484" s="300" t="s">
        <v>223</v>
      </c>
      <c r="I1484" s="294"/>
      <c r="J1484" s="294" t="s">
        <v>6802</v>
      </c>
      <c r="K1484" s="294" t="s">
        <v>10439</v>
      </c>
      <c r="L1484" s="295"/>
      <c r="M1484" s="294" t="s">
        <v>4652</v>
      </c>
      <c r="N1484" s="295" t="b">
        <f>IF(AND(G1484:G1486=DATOS!C$9,H1484:H1486=DATOS!B$4),ROW(G1484:G1486))</f>
        <v>0</v>
      </c>
      <c r="O1484" s="296"/>
      <c r="P1484" s="297"/>
      <c r="Q1484" s="297"/>
      <c r="R1484" s="297"/>
      <c r="S1484" s="297"/>
      <c r="T1484" s="297"/>
      <c r="U1484" s="297"/>
      <c r="V1484" s="297"/>
      <c r="W1484" s="297"/>
      <c r="X1484" s="297"/>
      <c r="Y1484" s="297"/>
      <c r="Z1484" s="297"/>
      <c r="AA1484" s="297"/>
      <c r="AB1484" s="297"/>
    </row>
    <row r="1485" spans="1:28" ht="12.75">
      <c r="A1485" s="298" t="s">
        <v>10441</v>
      </c>
      <c r="B1485" s="294" t="s">
        <v>5999</v>
      </c>
      <c r="C1485" s="45" t="s">
        <v>216</v>
      </c>
      <c r="D1485" s="45" t="s">
        <v>4671</v>
      </c>
      <c r="E1485" s="299">
        <v>43329</v>
      </c>
      <c r="F1485" s="294" t="s">
        <v>3161</v>
      </c>
      <c r="G1485" s="294" t="s">
        <v>271</v>
      </c>
      <c r="H1485" s="300" t="s">
        <v>223</v>
      </c>
      <c r="I1485" s="294"/>
      <c r="J1485" s="295"/>
      <c r="K1485" s="295"/>
      <c r="L1485" s="295"/>
      <c r="M1485" s="295"/>
      <c r="N1485" s="295" t="b">
        <f>IF(AND(G1485:G1487=DATOS!C$9,H1485:H1487=DATOS!B$4),ROW(G1485:G1487))</f>
        <v>0</v>
      </c>
      <c r="O1485" s="296"/>
      <c r="P1485" s="297"/>
      <c r="Q1485" s="297"/>
      <c r="R1485" s="297"/>
      <c r="S1485" s="297"/>
      <c r="T1485" s="297"/>
      <c r="U1485" s="297"/>
      <c r="V1485" s="297"/>
      <c r="W1485" s="297"/>
      <c r="X1485" s="297"/>
      <c r="Y1485" s="297"/>
      <c r="Z1485" s="297"/>
      <c r="AA1485" s="297"/>
      <c r="AB1485" s="297"/>
    </row>
    <row r="1486" spans="1:28" ht="12.75">
      <c r="A1486" s="298" t="s">
        <v>10152</v>
      </c>
      <c r="B1486" s="294" t="s">
        <v>9976</v>
      </c>
      <c r="C1486" s="45" t="s">
        <v>4655</v>
      </c>
      <c r="D1486" s="45" t="s">
        <v>4951</v>
      </c>
      <c r="E1486" s="299">
        <v>43329</v>
      </c>
      <c r="F1486" s="294" t="s">
        <v>1301</v>
      </c>
      <c r="G1486" s="294" t="s">
        <v>271</v>
      </c>
      <c r="H1486" s="300" t="s">
        <v>118</v>
      </c>
      <c r="I1486" s="294" t="s">
        <v>226</v>
      </c>
      <c r="J1486" s="294" t="s">
        <v>10446</v>
      </c>
      <c r="K1486" s="295"/>
      <c r="L1486" s="295"/>
      <c r="M1486" s="294" t="s">
        <v>4956</v>
      </c>
      <c r="N1486" s="295" t="b">
        <f>IF(AND(G1486:G1488=DATOS!C$9,H1486:H1488=DATOS!B$4),ROW(G1486:G1488))</f>
        <v>0</v>
      </c>
      <c r="O1486" s="296"/>
      <c r="P1486" s="297"/>
      <c r="Q1486" s="297"/>
      <c r="R1486" s="297"/>
      <c r="S1486" s="297"/>
      <c r="T1486" s="297"/>
      <c r="U1486" s="297"/>
      <c r="V1486" s="297"/>
      <c r="W1486" s="297"/>
      <c r="X1486" s="297"/>
      <c r="Y1486" s="297"/>
      <c r="Z1486" s="297"/>
      <c r="AA1486" s="297"/>
      <c r="AB1486" s="297"/>
    </row>
    <row r="1487" spans="1:28" ht="12.75">
      <c r="A1487" s="298" t="s">
        <v>10447</v>
      </c>
      <c r="B1487" s="294" t="s">
        <v>10448</v>
      </c>
      <c r="C1487" s="45" t="s">
        <v>216</v>
      </c>
      <c r="D1487" s="45" t="s">
        <v>4951</v>
      </c>
      <c r="E1487" s="299">
        <v>43329</v>
      </c>
      <c r="F1487" s="294" t="s">
        <v>10449</v>
      </c>
      <c r="G1487" s="294" t="s">
        <v>114</v>
      </c>
      <c r="H1487" s="300" t="s">
        <v>223</v>
      </c>
      <c r="I1487" s="294" t="s">
        <v>226</v>
      </c>
      <c r="J1487" s="295"/>
      <c r="K1487" s="294" t="s">
        <v>10450</v>
      </c>
      <c r="L1487" s="295"/>
      <c r="M1487" s="295"/>
      <c r="N1487" s="295" t="b">
        <f>IF(AND(G1487:G1489=DATOS!C$9,H1487:H1489=DATOS!B$4),ROW(G1487:G1489))</f>
        <v>0</v>
      </c>
      <c r="O1487" s="296"/>
      <c r="P1487" s="297"/>
      <c r="Q1487" s="297"/>
      <c r="R1487" s="297"/>
      <c r="S1487" s="297"/>
      <c r="T1487" s="297"/>
      <c r="U1487" s="297"/>
      <c r="V1487" s="297"/>
      <c r="W1487" s="297"/>
      <c r="X1487" s="297"/>
      <c r="Y1487" s="297"/>
      <c r="Z1487" s="297"/>
      <c r="AA1487" s="297"/>
      <c r="AB1487" s="297"/>
    </row>
    <row r="1488" spans="1:28" ht="12.75">
      <c r="A1488" s="298" t="s">
        <v>9119</v>
      </c>
      <c r="B1488" s="294" t="s">
        <v>5380</v>
      </c>
      <c r="C1488" s="45" t="s">
        <v>216</v>
      </c>
      <c r="D1488" s="45" t="s">
        <v>4647</v>
      </c>
      <c r="E1488" s="299">
        <v>43330</v>
      </c>
      <c r="F1488" s="294" t="s">
        <v>10451</v>
      </c>
      <c r="G1488" s="294" t="s">
        <v>114</v>
      </c>
      <c r="H1488" s="300" t="s">
        <v>118</v>
      </c>
      <c r="I1488" s="294"/>
      <c r="J1488" s="294" t="s">
        <v>10453</v>
      </c>
      <c r="K1488" s="294" t="s">
        <v>10454</v>
      </c>
      <c r="L1488" s="295"/>
      <c r="M1488" s="294" t="s">
        <v>4652</v>
      </c>
      <c r="N1488" s="295" t="b">
        <f>IF(AND(G1488:G1490=DATOS!C$9,H1488:H1490=DATOS!B$4),ROW(G1488:G1490))</f>
        <v>0</v>
      </c>
      <c r="O1488" s="296"/>
      <c r="P1488" s="297"/>
      <c r="Q1488" s="297"/>
      <c r="R1488" s="297"/>
      <c r="S1488" s="297"/>
      <c r="T1488" s="297"/>
      <c r="U1488" s="297"/>
      <c r="V1488" s="297"/>
      <c r="W1488" s="297"/>
      <c r="X1488" s="297"/>
      <c r="Y1488" s="297"/>
      <c r="Z1488" s="297"/>
      <c r="AA1488" s="297"/>
      <c r="AB1488" s="297"/>
    </row>
    <row r="1489" spans="1:28" ht="12.75">
      <c r="A1489" s="298" t="s">
        <v>10455</v>
      </c>
      <c r="B1489" s="294" t="s">
        <v>8967</v>
      </c>
      <c r="C1489" s="45" t="s">
        <v>216</v>
      </c>
      <c r="D1489" s="45" t="s">
        <v>8976</v>
      </c>
      <c r="E1489" s="299">
        <v>43330</v>
      </c>
      <c r="F1489" s="294" t="s">
        <v>4710</v>
      </c>
      <c r="G1489" s="294" t="s">
        <v>114</v>
      </c>
      <c r="H1489" s="300" t="s">
        <v>223</v>
      </c>
      <c r="I1489" s="294" t="s">
        <v>226</v>
      </c>
      <c r="J1489" s="294" t="s">
        <v>6477</v>
      </c>
      <c r="K1489" s="294" t="s">
        <v>9150</v>
      </c>
      <c r="L1489" s="295"/>
      <c r="M1489" s="294" t="s">
        <v>9747</v>
      </c>
      <c r="N1489" s="295" t="b">
        <f>IF(AND(G1489:G1491=DATOS!C$9,H1489:H1491=DATOS!B$4),ROW(G1489:G1491))</f>
        <v>0</v>
      </c>
      <c r="O1489" s="296"/>
      <c r="P1489" s="297"/>
      <c r="Q1489" s="297"/>
      <c r="R1489" s="297"/>
      <c r="S1489" s="297"/>
      <c r="T1489" s="297"/>
      <c r="U1489" s="297"/>
      <c r="V1489" s="297"/>
      <c r="W1489" s="297"/>
      <c r="X1489" s="297"/>
      <c r="Y1489" s="297"/>
      <c r="Z1489" s="297"/>
      <c r="AA1489" s="297"/>
      <c r="AB1489" s="297"/>
    </row>
    <row r="1490" spans="1:28" ht="12.75">
      <c r="A1490" s="298" t="s">
        <v>9742</v>
      </c>
      <c r="B1490" s="294" t="s">
        <v>9205</v>
      </c>
      <c r="C1490" s="45" t="s">
        <v>90</v>
      </c>
      <c r="D1490" s="45" t="s">
        <v>4647</v>
      </c>
      <c r="E1490" s="299">
        <v>43330</v>
      </c>
      <c r="F1490" s="294" t="s">
        <v>6852</v>
      </c>
      <c r="G1490" s="294" t="s">
        <v>222</v>
      </c>
      <c r="H1490" s="300" t="s">
        <v>118</v>
      </c>
      <c r="I1490" s="294"/>
      <c r="J1490" s="294" t="s">
        <v>10457</v>
      </c>
      <c r="K1490" s="294" t="s">
        <v>9250</v>
      </c>
      <c r="L1490" s="295"/>
      <c r="M1490" s="295"/>
      <c r="N1490" s="295" t="b">
        <f>IF(AND(G1490:G1492=DATOS!C$9,H1490:H1492=DATOS!B$4),ROW(G1490:G1492))</f>
        <v>0</v>
      </c>
      <c r="O1490" s="296"/>
      <c r="P1490" s="297"/>
      <c r="Q1490" s="297"/>
      <c r="R1490" s="297"/>
      <c r="S1490" s="297"/>
      <c r="T1490" s="297"/>
      <c r="U1490" s="297"/>
      <c r="V1490" s="297"/>
      <c r="W1490" s="297"/>
      <c r="X1490" s="297"/>
      <c r="Y1490" s="297"/>
      <c r="Z1490" s="297"/>
      <c r="AA1490" s="297"/>
      <c r="AB1490" s="297"/>
    </row>
    <row r="1491" spans="1:28" ht="12.75">
      <c r="A1491" s="298" t="s">
        <v>8679</v>
      </c>
      <c r="B1491" s="294" t="s">
        <v>9909</v>
      </c>
      <c r="C1491" s="45" t="s">
        <v>216</v>
      </c>
      <c r="D1491" s="45" t="s">
        <v>4951</v>
      </c>
      <c r="E1491" s="299">
        <v>43330</v>
      </c>
      <c r="F1491" s="294" t="s">
        <v>5526</v>
      </c>
      <c r="G1491" s="294" t="s">
        <v>114</v>
      </c>
      <c r="H1491" s="300" t="s">
        <v>223</v>
      </c>
      <c r="I1491" s="294" t="s">
        <v>226</v>
      </c>
      <c r="J1491" s="294" t="s">
        <v>10461</v>
      </c>
      <c r="K1491" s="294" t="s">
        <v>10462</v>
      </c>
      <c r="L1491" s="295"/>
      <c r="M1491" s="294" t="s">
        <v>4956</v>
      </c>
      <c r="N1491" s="295" t="b">
        <f>IF(AND(G1491:G1493=DATOS!C$9,H1491:H1493=DATOS!B$4),ROW(G1491:G1493))</f>
        <v>0</v>
      </c>
      <c r="O1491" s="296"/>
      <c r="P1491" s="297"/>
      <c r="Q1491" s="297"/>
      <c r="R1491" s="297"/>
      <c r="S1491" s="297"/>
      <c r="T1491" s="297"/>
      <c r="U1491" s="297"/>
      <c r="V1491" s="297"/>
      <c r="W1491" s="297"/>
      <c r="X1491" s="297"/>
      <c r="Y1491" s="297"/>
      <c r="Z1491" s="297"/>
      <c r="AA1491" s="297"/>
      <c r="AB1491" s="297"/>
    </row>
    <row r="1492" spans="1:28" ht="12.75">
      <c r="A1492" s="298" t="s">
        <v>10465</v>
      </c>
      <c r="B1492" s="294" t="s">
        <v>7031</v>
      </c>
      <c r="C1492" s="45" t="s">
        <v>216</v>
      </c>
      <c r="D1492" s="45" t="s">
        <v>4951</v>
      </c>
      <c r="E1492" s="299">
        <v>43330</v>
      </c>
      <c r="F1492" s="294" t="s">
        <v>5526</v>
      </c>
      <c r="G1492" s="294" t="s">
        <v>114</v>
      </c>
      <c r="H1492" s="300" t="s">
        <v>223</v>
      </c>
      <c r="I1492" s="294" t="s">
        <v>226</v>
      </c>
      <c r="J1492" s="294" t="s">
        <v>10467</v>
      </c>
      <c r="K1492" s="294" t="s">
        <v>10468</v>
      </c>
      <c r="L1492" s="295"/>
      <c r="M1492" s="294" t="s">
        <v>4956</v>
      </c>
      <c r="N1492" s="295" t="b">
        <f>IF(AND(G1492:G1494=DATOS!C$9,H1492:H1494=DATOS!B$4),ROW(G1492:G1494))</f>
        <v>0</v>
      </c>
      <c r="O1492" s="296"/>
      <c r="P1492" s="297"/>
      <c r="Q1492" s="297"/>
      <c r="R1492" s="297"/>
      <c r="S1492" s="297"/>
      <c r="T1492" s="297"/>
      <c r="U1492" s="297"/>
      <c r="V1492" s="297"/>
      <c r="W1492" s="297"/>
      <c r="X1492" s="297"/>
      <c r="Y1492" s="297"/>
      <c r="Z1492" s="297"/>
      <c r="AA1492" s="297"/>
      <c r="AB1492" s="297"/>
    </row>
    <row r="1493" spans="1:28" ht="12.75">
      <c r="A1493" s="298" t="s">
        <v>8846</v>
      </c>
      <c r="B1493" s="294" t="s">
        <v>5632</v>
      </c>
      <c r="C1493" s="45" t="s">
        <v>263</v>
      </c>
      <c r="D1493" s="45" t="s">
        <v>4951</v>
      </c>
      <c r="E1493" s="299">
        <v>43330</v>
      </c>
      <c r="F1493" s="294" t="s">
        <v>10471</v>
      </c>
      <c r="G1493" s="294" t="s">
        <v>271</v>
      </c>
      <c r="H1493" s="300" t="s">
        <v>223</v>
      </c>
      <c r="I1493" s="294" t="s">
        <v>226</v>
      </c>
      <c r="J1493" s="309" t="s">
        <v>10472</v>
      </c>
      <c r="K1493" s="294" t="s">
        <v>10473</v>
      </c>
      <c r="L1493" s="295"/>
      <c r="M1493" s="294" t="s">
        <v>4956</v>
      </c>
      <c r="N1493" s="295" t="b">
        <f>IF(AND(G1493:G1495=DATOS!C$9,H1493:H1495=DATOS!B$4),ROW(G1493:G1495))</f>
        <v>0</v>
      </c>
      <c r="O1493" s="296"/>
      <c r="P1493" s="297"/>
      <c r="Q1493" s="297"/>
      <c r="R1493" s="297"/>
      <c r="S1493" s="297"/>
      <c r="T1493" s="297"/>
      <c r="U1493" s="297"/>
      <c r="V1493" s="297"/>
      <c r="W1493" s="297"/>
      <c r="X1493" s="297"/>
      <c r="Y1493" s="297"/>
      <c r="Z1493" s="297"/>
      <c r="AA1493" s="297"/>
      <c r="AB1493" s="297"/>
    </row>
    <row r="1494" spans="1:28" ht="12.75">
      <c r="A1494" s="298" t="s">
        <v>10475</v>
      </c>
      <c r="B1494" s="294" t="s">
        <v>7139</v>
      </c>
      <c r="C1494" s="45" t="s">
        <v>4746</v>
      </c>
      <c r="D1494" s="45" t="s">
        <v>4951</v>
      </c>
      <c r="E1494" s="299">
        <v>43330</v>
      </c>
      <c r="F1494" s="294" t="s">
        <v>1301</v>
      </c>
      <c r="G1494" s="294" t="s">
        <v>271</v>
      </c>
      <c r="H1494" s="300" t="s">
        <v>118</v>
      </c>
      <c r="I1494" s="294" t="s">
        <v>226</v>
      </c>
      <c r="J1494" s="294" t="s">
        <v>10476</v>
      </c>
      <c r="K1494" s="295"/>
      <c r="L1494" s="295"/>
      <c r="M1494" s="294" t="s">
        <v>4956</v>
      </c>
      <c r="N1494" s="295" t="b">
        <f>IF(AND(G1494:G1496=DATOS!C$9,H1494:H1496=DATOS!B$4),ROW(G1494:G1496))</f>
        <v>0</v>
      </c>
      <c r="O1494" s="296"/>
      <c r="P1494" s="297"/>
      <c r="Q1494" s="297"/>
      <c r="R1494" s="297"/>
      <c r="S1494" s="297"/>
      <c r="T1494" s="297"/>
      <c r="U1494" s="297"/>
      <c r="V1494" s="297"/>
      <c r="W1494" s="297"/>
      <c r="X1494" s="297"/>
      <c r="Y1494" s="297"/>
      <c r="Z1494" s="297"/>
      <c r="AA1494" s="297"/>
      <c r="AB1494" s="297"/>
    </row>
    <row r="1495" spans="1:28" ht="12.75">
      <c r="A1495" s="298" t="s">
        <v>10479</v>
      </c>
      <c r="B1495" s="294" t="s">
        <v>10480</v>
      </c>
      <c r="C1495" s="45" t="s">
        <v>216</v>
      </c>
      <c r="D1495" s="45" t="s">
        <v>4951</v>
      </c>
      <c r="E1495" s="299">
        <v>43330</v>
      </c>
      <c r="F1495" s="294" t="s">
        <v>10483</v>
      </c>
      <c r="G1495" s="294" t="s">
        <v>271</v>
      </c>
      <c r="H1495" s="300" t="s">
        <v>223</v>
      </c>
      <c r="I1495" s="294" t="s">
        <v>226</v>
      </c>
      <c r="J1495" s="295"/>
      <c r="K1495" s="294" t="s">
        <v>10484</v>
      </c>
      <c r="L1495" s="295"/>
      <c r="M1495" s="294" t="s">
        <v>4956</v>
      </c>
      <c r="N1495" s="295" t="b">
        <f>IF(AND(G1495:G1497=DATOS!C$9,H1495:H1497=DATOS!B$4),ROW(G1495:G1497))</f>
        <v>0</v>
      </c>
      <c r="O1495" s="296"/>
      <c r="P1495" s="297"/>
      <c r="Q1495" s="297"/>
      <c r="R1495" s="297"/>
      <c r="S1495" s="297"/>
      <c r="T1495" s="297"/>
      <c r="U1495" s="297"/>
      <c r="V1495" s="297"/>
      <c r="W1495" s="297"/>
      <c r="X1495" s="297"/>
      <c r="Y1495" s="297"/>
      <c r="Z1495" s="297"/>
      <c r="AA1495" s="297"/>
      <c r="AB1495" s="297"/>
    </row>
    <row r="1496" spans="1:28" ht="12.75">
      <c r="A1496" s="298" t="s">
        <v>10485</v>
      </c>
      <c r="B1496" s="294" t="s">
        <v>9418</v>
      </c>
      <c r="C1496" s="45" t="s">
        <v>414</v>
      </c>
      <c r="D1496" s="45" t="s">
        <v>4671</v>
      </c>
      <c r="E1496" s="299">
        <v>43331</v>
      </c>
      <c r="F1496" s="294" t="s">
        <v>4739</v>
      </c>
      <c r="G1496" s="294" t="s">
        <v>271</v>
      </c>
      <c r="H1496" s="300" t="s">
        <v>223</v>
      </c>
      <c r="I1496" s="294"/>
      <c r="J1496" s="295"/>
      <c r="K1496" s="295"/>
      <c r="L1496" s="295"/>
      <c r="M1496" s="295"/>
      <c r="N1496" s="295" t="b">
        <f>IF(AND(G1496:G1498=DATOS!C$9,H1496:H1498=DATOS!B$4),ROW(G1496:G1498))</f>
        <v>0</v>
      </c>
      <c r="O1496" s="296"/>
      <c r="P1496" s="297"/>
      <c r="Q1496" s="297"/>
      <c r="R1496" s="297"/>
      <c r="S1496" s="297"/>
      <c r="T1496" s="297"/>
      <c r="U1496" s="297"/>
      <c r="V1496" s="297"/>
      <c r="W1496" s="297"/>
      <c r="X1496" s="297"/>
      <c r="Y1496" s="297"/>
      <c r="Z1496" s="297"/>
      <c r="AA1496" s="297"/>
      <c r="AB1496" s="297"/>
    </row>
    <row r="1497" spans="1:28" ht="12.75">
      <c r="A1497" s="298" t="s">
        <v>5187</v>
      </c>
      <c r="B1497" s="294" t="s">
        <v>5084</v>
      </c>
      <c r="C1497" s="45" t="s">
        <v>5086</v>
      </c>
      <c r="D1497" s="45" t="s">
        <v>4671</v>
      </c>
      <c r="E1497" s="299">
        <v>43331</v>
      </c>
      <c r="F1497" s="294" t="s">
        <v>4794</v>
      </c>
      <c r="G1497" s="294" t="s">
        <v>114</v>
      </c>
      <c r="H1497" s="300" t="s">
        <v>223</v>
      </c>
      <c r="I1497" s="294"/>
      <c r="J1497" s="295"/>
      <c r="K1497" s="295"/>
      <c r="L1497" s="295"/>
      <c r="M1497" s="295"/>
      <c r="N1497" s="295" t="b">
        <f>IF(AND(G1497:G1499=DATOS!C$9,H1497:H1499=DATOS!B$4),ROW(G1497:G1499))</f>
        <v>0</v>
      </c>
      <c r="O1497" s="296"/>
      <c r="P1497" s="297"/>
      <c r="Q1497" s="297"/>
      <c r="R1497" s="297"/>
      <c r="S1497" s="297"/>
      <c r="T1497" s="297"/>
      <c r="U1497" s="297"/>
      <c r="V1497" s="297"/>
      <c r="W1497" s="297"/>
      <c r="X1497" s="297"/>
      <c r="Y1497" s="297"/>
      <c r="Z1497" s="297"/>
      <c r="AA1497" s="297"/>
      <c r="AB1497" s="297"/>
    </row>
    <row r="1498" spans="1:28" ht="12.75">
      <c r="A1498" s="298" t="s">
        <v>8278</v>
      </c>
      <c r="B1498" s="294" t="s">
        <v>5208</v>
      </c>
      <c r="C1498" s="45" t="s">
        <v>380</v>
      </c>
      <c r="D1498" s="45" t="s">
        <v>4671</v>
      </c>
      <c r="E1498" s="299">
        <v>43331</v>
      </c>
      <c r="F1498" s="294" t="s">
        <v>4794</v>
      </c>
      <c r="G1498" s="294" t="s">
        <v>114</v>
      </c>
      <c r="H1498" s="300" t="s">
        <v>223</v>
      </c>
      <c r="I1498" s="294"/>
      <c r="J1498" s="295"/>
      <c r="K1498" s="295"/>
      <c r="L1498" s="295"/>
      <c r="M1498" s="295"/>
      <c r="N1498" s="295" t="b">
        <f>IF(AND(G1498:G1500=DATOS!C$9,H1498:H1500=DATOS!B$4),ROW(G1498:G1500))</f>
        <v>0</v>
      </c>
      <c r="O1498" s="296"/>
      <c r="P1498" s="297"/>
      <c r="Q1498" s="297"/>
      <c r="R1498" s="297"/>
      <c r="S1498" s="297"/>
      <c r="T1498" s="297"/>
      <c r="U1498" s="297"/>
      <c r="V1498" s="297"/>
      <c r="W1498" s="297"/>
      <c r="X1498" s="297"/>
      <c r="Y1498" s="297"/>
      <c r="Z1498" s="297"/>
      <c r="AA1498" s="297"/>
      <c r="AB1498" s="297"/>
    </row>
    <row r="1499" spans="1:28" ht="12.75">
      <c r="A1499" s="298" t="s">
        <v>9302</v>
      </c>
      <c r="B1499" s="294" t="s">
        <v>9303</v>
      </c>
      <c r="C1499" s="45" t="s">
        <v>263</v>
      </c>
      <c r="D1499" s="45" t="s">
        <v>9710</v>
      </c>
      <c r="E1499" s="299">
        <v>43332</v>
      </c>
      <c r="F1499" s="294" t="s">
        <v>4794</v>
      </c>
      <c r="G1499" s="294" t="s">
        <v>114</v>
      </c>
      <c r="H1499" s="300" t="s">
        <v>223</v>
      </c>
      <c r="I1499" s="294"/>
      <c r="J1499" s="294" t="s">
        <v>10492</v>
      </c>
      <c r="K1499" s="294" t="s">
        <v>10493</v>
      </c>
      <c r="L1499" s="295"/>
      <c r="M1499" s="294" t="s">
        <v>9716</v>
      </c>
      <c r="N1499" s="295" t="b">
        <f>IF(AND(G1499:G1501=DATOS!C$9,H1499:H1501=DATOS!B$4),ROW(G1499:G1501))</f>
        <v>0</v>
      </c>
      <c r="O1499" s="296"/>
      <c r="P1499" s="297"/>
      <c r="Q1499" s="297"/>
      <c r="R1499" s="297"/>
      <c r="S1499" s="297"/>
      <c r="T1499" s="297"/>
      <c r="U1499" s="297"/>
      <c r="V1499" s="297"/>
      <c r="W1499" s="297"/>
      <c r="X1499" s="297"/>
      <c r="Y1499" s="297"/>
      <c r="Z1499" s="297"/>
      <c r="AA1499" s="297"/>
      <c r="AB1499" s="297"/>
    </row>
    <row r="1500" spans="1:28" ht="12.75">
      <c r="A1500" s="298" t="s">
        <v>10495</v>
      </c>
      <c r="B1500" s="294" t="s">
        <v>10497</v>
      </c>
      <c r="C1500" s="45" t="s">
        <v>263</v>
      </c>
      <c r="D1500" s="45" t="s">
        <v>9710</v>
      </c>
      <c r="E1500" s="299">
        <v>43333</v>
      </c>
      <c r="F1500" s="294" t="s">
        <v>10498</v>
      </c>
      <c r="G1500" s="294" t="s">
        <v>222</v>
      </c>
      <c r="H1500" s="300" t="s">
        <v>223</v>
      </c>
      <c r="I1500" s="294" t="s">
        <v>226</v>
      </c>
      <c r="J1500" s="295"/>
      <c r="K1500" s="294" t="s">
        <v>10499</v>
      </c>
      <c r="L1500" s="295"/>
      <c r="M1500" s="294" t="s">
        <v>9716</v>
      </c>
      <c r="N1500" s="295" t="b">
        <f>IF(AND(G1500:G1502=DATOS!C$9,H1500:H1502=DATOS!B$4),ROW(G1500:G1502))</f>
        <v>0</v>
      </c>
      <c r="O1500" s="296"/>
      <c r="P1500" s="297"/>
      <c r="Q1500" s="297"/>
      <c r="R1500" s="297"/>
      <c r="S1500" s="297"/>
      <c r="T1500" s="297"/>
      <c r="U1500" s="297"/>
      <c r="V1500" s="297"/>
      <c r="W1500" s="297"/>
      <c r="X1500" s="297"/>
      <c r="Y1500" s="297"/>
      <c r="Z1500" s="297"/>
      <c r="AA1500" s="297"/>
      <c r="AB1500" s="297"/>
    </row>
    <row r="1501" spans="1:28" ht="12.75">
      <c r="A1501" s="298" t="s">
        <v>4665</v>
      </c>
      <c r="B1501" s="294" t="s">
        <v>4666</v>
      </c>
      <c r="C1501" s="45" t="s">
        <v>624</v>
      </c>
      <c r="D1501" s="45" t="s">
        <v>9710</v>
      </c>
      <c r="E1501" s="299">
        <v>43333</v>
      </c>
      <c r="F1501" s="294" t="s">
        <v>2521</v>
      </c>
      <c r="G1501" s="294" t="s">
        <v>114</v>
      </c>
      <c r="H1501" s="300" t="s">
        <v>223</v>
      </c>
      <c r="I1501" s="294" t="s">
        <v>226</v>
      </c>
      <c r="J1501" s="294" t="s">
        <v>10500</v>
      </c>
      <c r="K1501" s="295"/>
      <c r="L1501" s="295"/>
      <c r="M1501" s="295"/>
      <c r="N1501" s="295" t="b">
        <f>IF(AND(G1501:G1503=DATOS!C$9,H1501:H1503=DATOS!B$4),ROW(G1501:G1503))</f>
        <v>0</v>
      </c>
      <c r="O1501" s="296"/>
      <c r="P1501" s="297"/>
      <c r="Q1501" s="297"/>
      <c r="R1501" s="297"/>
      <c r="S1501" s="297"/>
      <c r="T1501" s="297"/>
      <c r="U1501" s="297"/>
      <c r="V1501" s="297"/>
      <c r="W1501" s="297"/>
      <c r="X1501" s="297"/>
      <c r="Y1501" s="297"/>
      <c r="Z1501" s="297"/>
      <c r="AA1501" s="297"/>
      <c r="AB1501" s="297"/>
    </row>
    <row r="1502" spans="1:28" ht="12.75">
      <c r="A1502" s="298" t="s">
        <v>10501</v>
      </c>
      <c r="B1502" s="294" t="s">
        <v>10502</v>
      </c>
      <c r="C1502" s="45" t="s">
        <v>216</v>
      </c>
      <c r="D1502" s="45" t="s">
        <v>8976</v>
      </c>
      <c r="E1502" s="299">
        <v>43333</v>
      </c>
      <c r="F1502" s="294" t="s">
        <v>8496</v>
      </c>
      <c r="G1502" s="294" t="s">
        <v>114</v>
      </c>
      <c r="H1502" s="300" t="s">
        <v>223</v>
      </c>
      <c r="I1502" s="294" t="s">
        <v>226</v>
      </c>
      <c r="J1502" s="295"/>
      <c r="K1502" s="294" t="s">
        <v>10248</v>
      </c>
      <c r="L1502" s="295"/>
      <c r="M1502" s="294" t="s">
        <v>9747</v>
      </c>
      <c r="N1502" s="295" t="b">
        <f>IF(AND(G1502:G1504=DATOS!C$9,H1502:H1504=DATOS!B$4),ROW(G1502:G1504))</f>
        <v>0</v>
      </c>
      <c r="O1502" s="296"/>
      <c r="P1502" s="297"/>
      <c r="Q1502" s="297"/>
      <c r="R1502" s="297"/>
      <c r="S1502" s="297"/>
      <c r="T1502" s="297"/>
      <c r="U1502" s="297"/>
      <c r="V1502" s="297"/>
      <c r="W1502" s="297"/>
      <c r="X1502" s="297"/>
      <c r="Y1502" s="297"/>
      <c r="Z1502" s="297"/>
      <c r="AA1502" s="297"/>
      <c r="AB1502" s="297"/>
    </row>
    <row r="1503" spans="1:28" ht="12.75">
      <c r="A1503" s="298" t="s">
        <v>8865</v>
      </c>
      <c r="B1503" s="294" t="s">
        <v>8866</v>
      </c>
      <c r="C1503" s="45" t="s">
        <v>4784</v>
      </c>
      <c r="D1503" s="45" t="s">
        <v>4647</v>
      </c>
      <c r="E1503" s="299">
        <v>43333</v>
      </c>
      <c r="F1503" s="294" t="s">
        <v>10451</v>
      </c>
      <c r="G1503" s="294" t="s">
        <v>114</v>
      </c>
      <c r="H1503" s="300" t="s">
        <v>223</v>
      </c>
      <c r="I1503" s="294"/>
      <c r="J1503" s="294" t="s">
        <v>10506</v>
      </c>
      <c r="K1503" s="294" t="s">
        <v>10507</v>
      </c>
      <c r="L1503" s="295"/>
      <c r="M1503" s="294" t="s">
        <v>4659</v>
      </c>
      <c r="N1503" s="295" t="b">
        <f>IF(AND(G1503:G1505=DATOS!C$9,H1503:H1505=DATOS!B$4),ROW(G1503:G1505))</f>
        <v>0</v>
      </c>
      <c r="O1503" s="296"/>
      <c r="P1503" s="297"/>
      <c r="Q1503" s="297"/>
      <c r="R1503" s="297"/>
      <c r="S1503" s="297"/>
      <c r="T1503" s="297"/>
      <c r="U1503" s="297"/>
      <c r="V1503" s="297"/>
      <c r="W1503" s="297"/>
      <c r="X1503" s="297"/>
      <c r="Y1503" s="297"/>
      <c r="Z1503" s="297"/>
      <c r="AA1503" s="297"/>
      <c r="AB1503" s="297"/>
    </row>
    <row r="1504" spans="1:28" ht="12.75">
      <c r="A1504" s="298" t="s">
        <v>7097</v>
      </c>
      <c r="B1504" s="294" t="s">
        <v>5155</v>
      </c>
      <c r="C1504" s="45" t="s">
        <v>478</v>
      </c>
      <c r="D1504" s="45" t="s">
        <v>9710</v>
      </c>
      <c r="E1504" s="299">
        <v>43333</v>
      </c>
      <c r="F1504" s="294" t="s">
        <v>5526</v>
      </c>
      <c r="G1504" s="294" t="s">
        <v>114</v>
      </c>
      <c r="H1504" s="300" t="s">
        <v>223</v>
      </c>
      <c r="I1504" s="294" t="s">
        <v>226</v>
      </c>
      <c r="J1504" s="294" t="s">
        <v>10508</v>
      </c>
      <c r="K1504" s="294" t="s">
        <v>10509</v>
      </c>
      <c r="L1504" s="295"/>
      <c r="M1504" s="294" t="s">
        <v>9716</v>
      </c>
      <c r="N1504" s="295" t="b">
        <f>IF(AND(G1504:G1506=DATOS!C$9,H1504:H1506=DATOS!B$4),ROW(G1504:G1506))</f>
        <v>0</v>
      </c>
      <c r="O1504" s="296"/>
      <c r="P1504" s="297"/>
      <c r="Q1504" s="297"/>
      <c r="R1504" s="297"/>
      <c r="S1504" s="297"/>
      <c r="T1504" s="297"/>
      <c r="U1504" s="297"/>
      <c r="V1504" s="297"/>
      <c r="W1504" s="297"/>
      <c r="X1504" s="297"/>
      <c r="Y1504" s="297"/>
      <c r="Z1504" s="297"/>
      <c r="AA1504" s="297"/>
      <c r="AB1504" s="297"/>
    </row>
    <row r="1505" spans="1:28" ht="12.75">
      <c r="A1505" s="298" t="s">
        <v>10510</v>
      </c>
      <c r="B1505" s="294" t="s">
        <v>5084</v>
      </c>
      <c r="C1505" s="45" t="s">
        <v>5086</v>
      </c>
      <c r="D1505" s="45" t="s">
        <v>9710</v>
      </c>
      <c r="E1505" s="299">
        <v>43333</v>
      </c>
      <c r="F1505" s="294" t="s">
        <v>10511</v>
      </c>
      <c r="G1505" s="294" t="s">
        <v>114</v>
      </c>
      <c r="H1505" s="300" t="s">
        <v>223</v>
      </c>
      <c r="I1505" s="294" t="s">
        <v>226</v>
      </c>
      <c r="J1505" s="295"/>
      <c r="K1505" s="294" t="s">
        <v>10512</v>
      </c>
      <c r="L1505" s="295"/>
      <c r="M1505" s="295"/>
      <c r="N1505" s="295" t="b">
        <f>IF(AND(G1505:G1507=DATOS!C$9,H1505:H1507=DATOS!B$4),ROW(G1505:G1507))</f>
        <v>0</v>
      </c>
      <c r="O1505" s="296"/>
      <c r="P1505" s="297"/>
      <c r="Q1505" s="297"/>
      <c r="R1505" s="297"/>
      <c r="S1505" s="297"/>
      <c r="T1505" s="297"/>
      <c r="U1505" s="297"/>
      <c r="V1505" s="297"/>
      <c r="W1505" s="297"/>
      <c r="X1505" s="297"/>
      <c r="Y1505" s="297"/>
      <c r="Z1505" s="297"/>
      <c r="AA1505" s="297"/>
      <c r="AB1505" s="297"/>
    </row>
    <row r="1506" spans="1:28" ht="12.75">
      <c r="A1506" s="298" t="s">
        <v>4855</v>
      </c>
      <c r="B1506" s="294" t="s">
        <v>4856</v>
      </c>
      <c r="C1506" s="45" t="s">
        <v>216</v>
      </c>
      <c r="D1506" s="45" t="s">
        <v>9710</v>
      </c>
      <c r="E1506" s="299">
        <v>43333</v>
      </c>
      <c r="F1506" s="294" t="s">
        <v>4739</v>
      </c>
      <c r="G1506" s="294" t="s">
        <v>114</v>
      </c>
      <c r="H1506" s="300" t="s">
        <v>223</v>
      </c>
      <c r="I1506" s="294" t="s">
        <v>226</v>
      </c>
      <c r="J1506" s="294" t="s">
        <v>10516</v>
      </c>
      <c r="K1506" s="294" t="s">
        <v>10517</v>
      </c>
      <c r="L1506" s="295"/>
      <c r="M1506" s="294" t="s">
        <v>9716</v>
      </c>
      <c r="N1506" s="295" t="b">
        <f>IF(AND(G1506:G1508=DATOS!C$9,H1506:H1508=DATOS!B$4),ROW(G1506:G1508))</f>
        <v>0</v>
      </c>
      <c r="O1506" s="296"/>
      <c r="P1506" s="297"/>
      <c r="Q1506" s="297"/>
      <c r="R1506" s="297"/>
      <c r="S1506" s="297"/>
      <c r="T1506" s="297"/>
      <c r="U1506" s="297"/>
      <c r="V1506" s="297"/>
      <c r="W1506" s="297"/>
      <c r="X1506" s="297"/>
      <c r="Y1506" s="297"/>
      <c r="Z1506" s="297"/>
      <c r="AA1506" s="297"/>
      <c r="AB1506" s="297"/>
    </row>
    <row r="1507" spans="1:28" ht="12.75">
      <c r="A1507" s="298" t="s">
        <v>10520</v>
      </c>
      <c r="B1507" s="294" t="s">
        <v>6053</v>
      </c>
      <c r="C1507" s="45" t="s">
        <v>4746</v>
      </c>
      <c r="D1507" s="45" t="s">
        <v>4671</v>
      </c>
      <c r="E1507" s="299">
        <v>43333</v>
      </c>
      <c r="F1507" s="294" t="s">
        <v>10521</v>
      </c>
      <c r="G1507" s="294" t="s">
        <v>222</v>
      </c>
      <c r="H1507" s="300" t="s">
        <v>223</v>
      </c>
      <c r="I1507" s="294"/>
      <c r="J1507" s="295"/>
      <c r="K1507" s="295"/>
      <c r="L1507" s="295"/>
      <c r="M1507" s="295"/>
      <c r="N1507" s="295" t="b">
        <f>IF(AND(G1507:G1509=DATOS!C$9,H1507:H1509=DATOS!B$4),ROW(G1507:G1509))</f>
        <v>0</v>
      </c>
      <c r="O1507" s="296"/>
      <c r="P1507" s="297"/>
      <c r="Q1507" s="297"/>
      <c r="R1507" s="297"/>
      <c r="S1507" s="297"/>
      <c r="T1507" s="297"/>
      <c r="U1507" s="297"/>
      <c r="V1507" s="297"/>
      <c r="W1507" s="297"/>
      <c r="X1507" s="297"/>
      <c r="Y1507" s="297"/>
      <c r="Z1507" s="297"/>
      <c r="AA1507" s="297"/>
      <c r="AB1507" s="297"/>
    </row>
    <row r="1508" spans="1:28" ht="12.75">
      <c r="A1508" s="298" t="s">
        <v>10523</v>
      </c>
      <c r="B1508" s="294" t="s">
        <v>10056</v>
      </c>
      <c r="C1508" s="45" t="s">
        <v>5573</v>
      </c>
      <c r="D1508" s="45" t="s">
        <v>4671</v>
      </c>
      <c r="E1508" s="299">
        <v>43333</v>
      </c>
      <c r="F1508" s="294" t="s">
        <v>10525</v>
      </c>
      <c r="G1508" s="294" t="s">
        <v>222</v>
      </c>
      <c r="H1508" s="300" t="s">
        <v>223</v>
      </c>
      <c r="I1508" s="294"/>
      <c r="J1508" s="295"/>
      <c r="K1508" s="295"/>
      <c r="L1508" s="295"/>
      <c r="M1508" s="295"/>
      <c r="N1508" s="295" t="b">
        <f>IF(AND(G1508:G1510=DATOS!C$9,H1508:H1510=DATOS!B$4),ROW(G1508:G1510))</f>
        <v>0</v>
      </c>
      <c r="O1508" s="296"/>
      <c r="P1508" s="297"/>
      <c r="Q1508" s="297"/>
      <c r="R1508" s="297"/>
      <c r="S1508" s="297"/>
      <c r="T1508" s="297"/>
      <c r="U1508" s="297"/>
      <c r="V1508" s="297"/>
      <c r="W1508" s="297"/>
      <c r="X1508" s="297"/>
      <c r="Y1508" s="297"/>
      <c r="Z1508" s="297"/>
      <c r="AA1508" s="297"/>
      <c r="AB1508" s="297"/>
    </row>
    <row r="1509" spans="1:28" ht="12.75">
      <c r="A1509" s="298" t="s">
        <v>10357</v>
      </c>
      <c r="B1509" s="294" t="s">
        <v>8202</v>
      </c>
      <c r="C1509" s="45" t="s">
        <v>898</v>
      </c>
      <c r="D1509" s="45" t="s">
        <v>4671</v>
      </c>
      <c r="E1509" s="299">
        <v>43333</v>
      </c>
      <c r="F1509" s="294" t="s">
        <v>4739</v>
      </c>
      <c r="G1509" s="294" t="s">
        <v>271</v>
      </c>
      <c r="H1509" s="300" t="s">
        <v>223</v>
      </c>
      <c r="I1509" s="294"/>
      <c r="J1509" s="295"/>
      <c r="K1509" s="295"/>
      <c r="L1509" s="295"/>
      <c r="M1509" s="295"/>
      <c r="N1509" s="295" t="b">
        <f>IF(AND(G1509:G1511=DATOS!C$9,H1509:H1511=DATOS!B$4),ROW(G1509:G1511))</f>
        <v>0</v>
      </c>
      <c r="O1509" s="296"/>
      <c r="P1509" s="297"/>
      <c r="Q1509" s="297"/>
      <c r="R1509" s="297"/>
      <c r="S1509" s="297"/>
      <c r="T1509" s="297"/>
      <c r="U1509" s="297"/>
      <c r="V1509" s="297"/>
      <c r="W1509" s="297"/>
      <c r="X1509" s="297"/>
      <c r="Y1509" s="297"/>
      <c r="Z1509" s="297"/>
      <c r="AA1509" s="297"/>
      <c r="AB1509" s="297"/>
    </row>
    <row r="1510" spans="1:28" ht="12.75">
      <c r="A1510" s="298" t="s">
        <v>10528</v>
      </c>
      <c r="B1510" s="294" t="s">
        <v>10529</v>
      </c>
      <c r="C1510" s="45" t="s">
        <v>216</v>
      </c>
      <c r="D1510" s="45" t="s">
        <v>4798</v>
      </c>
      <c r="E1510" s="299">
        <v>43334</v>
      </c>
      <c r="F1510" s="294" t="s">
        <v>10530</v>
      </c>
      <c r="G1510" s="294" t="s">
        <v>271</v>
      </c>
      <c r="H1510" s="300" t="s">
        <v>223</v>
      </c>
      <c r="I1510" s="294" t="s">
        <v>226</v>
      </c>
      <c r="J1510" s="294" t="s">
        <v>10531</v>
      </c>
      <c r="K1510" s="294" t="s">
        <v>10532</v>
      </c>
      <c r="L1510" s="295"/>
      <c r="M1510" s="294" t="s">
        <v>4841</v>
      </c>
      <c r="N1510" s="295" t="b">
        <f>IF(AND(G1510:G1512=DATOS!C$9,H1510:H1512=DATOS!B$4),ROW(G1510:G1512))</f>
        <v>0</v>
      </c>
      <c r="O1510" s="296"/>
      <c r="P1510" s="297"/>
      <c r="Q1510" s="297"/>
      <c r="R1510" s="297"/>
      <c r="S1510" s="297"/>
      <c r="T1510" s="297"/>
      <c r="U1510" s="297"/>
      <c r="V1510" s="297"/>
      <c r="W1510" s="297"/>
      <c r="X1510" s="297"/>
      <c r="Y1510" s="297"/>
      <c r="Z1510" s="297"/>
      <c r="AA1510" s="297"/>
      <c r="AB1510" s="297"/>
    </row>
    <row r="1511" spans="1:28" ht="12.75">
      <c r="A1511" s="298" t="s">
        <v>10535</v>
      </c>
      <c r="B1511" s="294" t="s">
        <v>10536</v>
      </c>
      <c r="C1511" s="45" t="s">
        <v>4726</v>
      </c>
      <c r="D1511" s="45" t="s">
        <v>8976</v>
      </c>
      <c r="E1511" s="299">
        <v>43334</v>
      </c>
      <c r="F1511" s="294" t="s">
        <v>4739</v>
      </c>
      <c r="G1511" s="294" t="s">
        <v>271</v>
      </c>
      <c r="H1511" s="300" t="s">
        <v>223</v>
      </c>
      <c r="I1511" s="294" t="s">
        <v>226</v>
      </c>
      <c r="J1511" s="294"/>
      <c r="K1511" s="294" t="s">
        <v>10537</v>
      </c>
      <c r="L1511" s="295"/>
      <c r="M1511" s="294" t="s">
        <v>9716</v>
      </c>
      <c r="N1511" s="295" t="b">
        <f>IF(AND(G1511:G1513=DATOS!C$9,H1511:H1513=DATOS!B$4),ROW(G1511:G1513))</f>
        <v>0</v>
      </c>
      <c r="O1511" s="296"/>
      <c r="P1511" s="297"/>
      <c r="Q1511" s="297"/>
      <c r="R1511" s="297"/>
      <c r="S1511" s="297"/>
      <c r="T1511" s="297"/>
      <c r="U1511" s="297"/>
      <c r="V1511" s="297"/>
      <c r="W1511" s="297"/>
      <c r="X1511" s="297"/>
      <c r="Y1511" s="297"/>
      <c r="Z1511" s="297"/>
      <c r="AA1511" s="297"/>
      <c r="AB1511" s="297"/>
    </row>
    <row r="1512" spans="1:28" ht="12.75">
      <c r="A1512" s="298" t="s">
        <v>7652</v>
      </c>
      <c r="B1512" s="294" t="s">
        <v>7653</v>
      </c>
      <c r="C1512" s="45" t="s">
        <v>6371</v>
      </c>
      <c r="D1512" s="45" t="s">
        <v>9710</v>
      </c>
      <c r="E1512" s="299">
        <v>43334</v>
      </c>
      <c r="F1512" s="294" t="s">
        <v>10538</v>
      </c>
      <c r="G1512" s="294" t="s">
        <v>222</v>
      </c>
      <c r="H1512" s="300" t="s">
        <v>223</v>
      </c>
      <c r="I1512" s="294" t="s">
        <v>226</v>
      </c>
      <c r="J1512" s="295"/>
      <c r="K1512" s="294" t="s">
        <v>10539</v>
      </c>
      <c r="L1512" s="295"/>
      <c r="M1512" s="294" t="s">
        <v>9716</v>
      </c>
      <c r="N1512" s="295" t="b">
        <f>IF(AND(G1512:G1514=DATOS!C$9,H1512:H1514=DATOS!B$4),ROW(G1512:G1514))</f>
        <v>0</v>
      </c>
      <c r="O1512" s="296"/>
      <c r="P1512" s="297"/>
      <c r="Q1512" s="297"/>
      <c r="R1512" s="297"/>
      <c r="S1512" s="297"/>
      <c r="T1512" s="297"/>
      <c r="U1512" s="297"/>
      <c r="V1512" s="297"/>
      <c r="W1512" s="297"/>
      <c r="X1512" s="297"/>
      <c r="Y1512" s="297"/>
      <c r="Z1512" s="297"/>
      <c r="AA1512" s="297"/>
      <c r="AB1512" s="297"/>
    </row>
    <row r="1513" spans="1:28" ht="12.75">
      <c r="A1513" s="298" t="s">
        <v>10540</v>
      </c>
      <c r="B1513" s="294" t="s">
        <v>10541</v>
      </c>
      <c r="C1513" s="45" t="s">
        <v>5086</v>
      </c>
      <c r="D1513" s="45" t="s">
        <v>4951</v>
      </c>
      <c r="E1513" s="299">
        <v>43334</v>
      </c>
      <c r="F1513" s="294" t="s">
        <v>10542</v>
      </c>
      <c r="G1513" s="294" t="s">
        <v>114</v>
      </c>
      <c r="H1513" s="300" t="s">
        <v>223</v>
      </c>
      <c r="I1513" s="294" t="s">
        <v>226</v>
      </c>
      <c r="J1513" s="294" t="s">
        <v>10543</v>
      </c>
      <c r="K1513" s="294" t="s">
        <v>10544</v>
      </c>
      <c r="L1513" s="295"/>
      <c r="M1513" s="294" t="s">
        <v>4956</v>
      </c>
      <c r="N1513" s="295" t="b">
        <f>IF(AND(G1513:G1515=DATOS!C$9,H1513:H1515=DATOS!B$4),ROW(G1513:G1515))</f>
        <v>0</v>
      </c>
      <c r="O1513" s="296"/>
      <c r="P1513" s="297"/>
      <c r="Q1513" s="297"/>
      <c r="R1513" s="297"/>
      <c r="S1513" s="297"/>
      <c r="T1513" s="297"/>
      <c r="U1513" s="297"/>
      <c r="V1513" s="297"/>
      <c r="W1513" s="297"/>
      <c r="X1513" s="297"/>
      <c r="Y1513" s="297"/>
      <c r="Z1513" s="297"/>
      <c r="AA1513" s="297"/>
      <c r="AB1513" s="297"/>
    </row>
    <row r="1514" spans="1:28" ht="12.75">
      <c r="A1514" s="298" t="s">
        <v>9286</v>
      </c>
      <c r="B1514" s="294" t="s">
        <v>10133</v>
      </c>
      <c r="C1514" s="45" t="s">
        <v>4746</v>
      </c>
      <c r="D1514" s="45" t="s">
        <v>4798</v>
      </c>
      <c r="E1514" s="299">
        <v>43335</v>
      </c>
      <c r="F1514" s="294" t="s">
        <v>10546</v>
      </c>
      <c r="G1514" s="294" t="s">
        <v>114</v>
      </c>
      <c r="H1514" s="300" t="s">
        <v>118</v>
      </c>
      <c r="I1514" s="294" t="s">
        <v>226</v>
      </c>
      <c r="J1514" s="294" t="s">
        <v>10547</v>
      </c>
      <c r="K1514" s="295"/>
      <c r="L1514" s="295"/>
      <c r="M1514" s="295"/>
      <c r="N1514" s="295" t="b">
        <f>IF(AND(G1514:G1516=DATOS!C$9,H1514:H1516=DATOS!B$4),ROW(G1514:G1516))</f>
        <v>0</v>
      </c>
      <c r="O1514" s="296"/>
      <c r="P1514" s="297"/>
      <c r="Q1514" s="297"/>
      <c r="R1514" s="297"/>
      <c r="S1514" s="297"/>
      <c r="T1514" s="297"/>
      <c r="U1514" s="297"/>
      <c r="V1514" s="297"/>
      <c r="W1514" s="297"/>
      <c r="X1514" s="297"/>
      <c r="Y1514" s="297"/>
      <c r="Z1514" s="297"/>
      <c r="AA1514" s="297"/>
      <c r="AB1514" s="297"/>
    </row>
    <row r="1515" spans="1:28" ht="12.75">
      <c r="A1515" s="298" t="s">
        <v>10548</v>
      </c>
      <c r="B1515" s="294" t="s">
        <v>10549</v>
      </c>
      <c r="C1515" s="45" t="s">
        <v>5086</v>
      </c>
      <c r="D1515" s="45" t="s">
        <v>8976</v>
      </c>
      <c r="E1515" s="299">
        <v>43335</v>
      </c>
      <c r="F1515" s="294" t="s">
        <v>10550</v>
      </c>
      <c r="G1515" s="294" t="s">
        <v>271</v>
      </c>
      <c r="H1515" s="300" t="s">
        <v>223</v>
      </c>
      <c r="I1515" s="294" t="s">
        <v>226</v>
      </c>
      <c r="J1515" s="294" t="s">
        <v>10551</v>
      </c>
      <c r="K1515" s="294" t="s">
        <v>10552</v>
      </c>
      <c r="L1515" s="295"/>
      <c r="M1515" s="294" t="s">
        <v>9747</v>
      </c>
      <c r="N1515" s="295" t="b">
        <f>IF(AND(G1515:G1517=DATOS!C$9,H1515:H1517=DATOS!B$4),ROW(G1515:G1517))</f>
        <v>0</v>
      </c>
      <c r="O1515" s="296"/>
      <c r="P1515" s="297"/>
      <c r="Q1515" s="297"/>
      <c r="R1515" s="297"/>
      <c r="S1515" s="297"/>
      <c r="T1515" s="297"/>
      <c r="U1515" s="297"/>
      <c r="V1515" s="297"/>
      <c r="W1515" s="297"/>
      <c r="X1515" s="297"/>
      <c r="Y1515" s="297"/>
      <c r="Z1515" s="297"/>
      <c r="AA1515" s="297"/>
      <c r="AB1515" s="297"/>
    </row>
    <row r="1516" spans="1:28" ht="12.75">
      <c r="A1516" s="298" t="s">
        <v>4865</v>
      </c>
      <c r="B1516" s="294" t="s">
        <v>4872</v>
      </c>
      <c r="C1516" s="45" t="s">
        <v>216</v>
      </c>
      <c r="D1516" s="45" t="s">
        <v>4951</v>
      </c>
      <c r="E1516" s="299">
        <v>43335</v>
      </c>
      <c r="F1516" s="294" t="s">
        <v>10550</v>
      </c>
      <c r="G1516" s="294" t="s">
        <v>271</v>
      </c>
      <c r="H1516" s="300" t="s">
        <v>223</v>
      </c>
      <c r="I1516" s="294" t="s">
        <v>226</v>
      </c>
      <c r="J1516" s="294" t="s">
        <v>10553</v>
      </c>
      <c r="K1516" s="294" t="s">
        <v>10554</v>
      </c>
      <c r="L1516" s="295"/>
      <c r="M1516" s="309" t="s">
        <v>4956</v>
      </c>
      <c r="N1516" s="295" t="b">
        <f>IF(AND(G1516:G1518=DATOS!C$9,H1516:H1518=DATOS!B$4),ROW(G1516:G1518))</f>
        <v>0</v>
      </c>
      <c r="O1516" s="296"/>
      <c r="P1516" s="297"/>
      <c r="Q1516" s="297"/>
      <c r="R1516" s="297"/>
      <c r="S1516" s="297"/>
      <c r="T1516" s="297"/>
      <c r="U1516" s="297"/>
      <c r="V1516" s="297"/>
      <c r="W1516" s="297"/>
      <c r="X1516" s="297"/>
      <c r="Y1516" s="297"/>
      <c r="Z1516" s="297"/>
      <c r="AA1516" s="297"/>
      <c r="AB1516" s="297"/>
    </row>
    <row r="1517" spans="1:28" ht="12.75">
      <c r="A1517" s="301" t="s">
        <v>10557</v>
      </c>
      <c r="B1517" s="294" t="s">
        <v>9205</v>
      </c>
      <c r="C1517" s="45" t="s">
        <v>90</v>
      </c>
      <c r="D1517" s="45" t="s">
        <v>10188</v>
      </c>
      <c r="E1517" s="299">
        <v>43335</v>
      </c>
      <c r="F1517" s="294" t="s">
        <v>5526</v>
      </c>
      <c r="G1517" s="294" t="s">
        <v>222</v>
      </c>
      <c r="H1517" s="300" t="s">
        <v>223</v>
      </c>
      <c r="I1517" s="294" t="s">
        <v>226</v>
      </c>
      <c r="J1517" s="295"/>
      <c r="K1517" s="294" t="s">
        <v>10558</v>
      </c>
      <c r="L1517" s="295"/>
      <c r="M1517" s="295"/>
      <c r="N1517" s="295" t="b">
        <f>IF(AND(G1517:G1519=DATOS!C$9,H1517:H1519=DATOS!B$4),ROW(G1517:G1519))</f>
        <v>0</v>
      </c>
      <c r="O1517" s="296"/>
      <c r="P1517" s="297"/>
      <c r="Q1517" s="297"/>
      <c r="R1517" s="297"/>
      <c r="S1517" s="297"/>
      <c r="T1517" s="297"/>
      <c r="U1517" s="297"/>
      <c r="V1517" s="297"/>
      <c r="W1517" s="297"/>
      <c r="X1517" s="297"/>
      <c r="Y1517" s="297"/>
      <c r="Z1517" s="297"/>
      <c r="AA1517" s="297"/>
      <c r="AB1517" s="297"/>
    </row>
    <row r="1518" spans="1:28" ht="12.75">
      <c r="A1518" s="301" t="s">
        <v>10041</v>
      </c>
      <c r="B1518" s="294" t="s">
        <v>4864</v>
      </c>
      <c r="C1518" s="45" t="s">
        <v>624</v>
      </c>
      <c r="D1518" s="45" t="s">
        <v>4647</v>
      </c>
      <c r="E1518" s="299">
        <v>43336</v>
      </c>
      <c r="F1518" s="294" t="s">
        <v>10559</v>
      </c>
      <c r="G1518" s="294" t="s">
        <v>271</v>
      </c>
      <c r="H1518" s="300" t="s">
        <v>223</v>
      </c>
      <c r="I1518" s="294"/>
      <c r="J1518" s="294" t="s">
        <v>10560</v>
      </c>
      <c r="K1518" s="294" t="s">
        <v>10560</v>
      </c>
      <c r="L1518" s="295"/>
      <c r="M1518" s="294" t="s">
        <v>4652</v>
      </c>
      <c r="N1518" s="295" t="b">
        <f>IF(AND(G1518:G1520=DATOS!C$9,H1518:H1520=DATOS!B$4),ROW(G1518:G1520))</f>
        <v>0</v>
      </c>
      <c r="O1518" s="296"/>
      <c r="P1518" s="297"/>
      <c r="Q1518" s="297"/>
      <c r="R1518" s="297"/>
      <c r="S1518" s="297"/>
      <c r="T1518" s="297"/>
      <c r="U1518" s="297"/>
      <c r="V1518" s="297"/>
      <c r="W1518" s="297"/>
      <c r="X1518" s="297"/>
      <c r="Y1518" s="297"/>
      <c r="Z1518" s="297"/>
      <c r="AA1518" s="297"/>
      <c r="AB1518" s="297"/>
    </row>
    <row r="1519" spans="1:28" ht="12.75">
      <c r="A1519" s="382" t="s">
        <v>10561</v>
      </c>
      <c r="B1519" s="294" t="s">
        <v>7533</v>
      </c>
      <c r="C1519" s="45" t="s">
        <v>6371</v>
      </c>
      <c r="D1519" s="45" t="s">
        <v>4671</v>
      </c>
      <c r="E1519" s="299">
        <v>43336</v>
      </c>
      <c r="F1519" s="294" t="s">
        <v>10562</v>
      </c>
      <c r="G1519" s="294" t="s">
        <v>222</v>
      </c>
      <c r="H1519" s="300" t="s">
        <v>223</v>
      </c>
      <c r="I1519" s="294"/>
      <c r="J1519" s="295"/>
      <c r="K1519" s="294" t="s">
        <v>10563</v>
      </c>
      <c r="L1519" s="295"/>
      <c r="M1519" s="295"/>
      <c r="N1519" s="295" t="b">
        <f>IF(AND(G1519:G1521=DATOS!C$9,H1519:H1521=DATOS!B$4),ROW(G1519:G1521))</f>
        <v>0</v>
      </c>
      <c r="O1519" s="296"/>
      <c r="P1519" s="297"/>
      <c r="Q1519" s="297"/>
      <c r="R1519" s="297"/>
      <c r="S1519" s="297"/>
      <c r="T1519" s="297"/>
      <c r="U1519" s="297"/>
      <c r="V1519" s="297"/>
      <c r="W1519" s="297"/>
      <c r="X1519" s="297"/>
      <c r="Y1519" s="297"/>
      <c r="Z1519" s="297"/>
      <c r="AA1519" s="297"/>
      <c r="AB1519" s="297"/>
    </row>
    <row r="1520" spans="1:28" ht="12.75">
      <c r="A1520" s="298" t="s">
        <v>6917</v>
      </c>
      <c r="B1520" s="294" t="s">
        <v>6918</v>
      </c>
      <c r="C1520" s="45" t="s">
        <v>5771</v>
      </c>
      <c r="D1520" s="45" t="s">
        <v>8976</v>
      </c>
      <c r="E1520" s="299">
        <v>43336</v>
      </c>
      <c r="F1520" s="294" t="s">
        <v>4710</v>
      </c>
      <c r="G1520" s="294" t="s">
        <v>114</v>
      </c>
      <c r="H1520" s="300" t="s">
        <v>223</v>
      </c>
      <c r="I1520" s="294" t="s">
        <v>226</v>
      </c>
      <c r="J1520" s="294" t="s">
        <v>10564</v>
      </c>
      <c r="K1520" s="294" t="s">
        <v>4805</v>
      </c>
      <c r="L1520" s="295"/>
      <c r="M1520" s="294" t="s">
        <v>9747</v>
      </c>
      <c r="N1520" s="295" t="b">
        <f>IF(AND(G1520:G1522=DATOS!C$9,H1520:H1522=DATOS!B$4),ROW(G1520:G1522))</f>
        <v>0</v>
      </c>
      <c r="O1520" s="296"/>
      <c r="P1520" s="297"/>
      <c r="Q1520" s="297"/>
      <c r="R1520" s="297"/>
      <c r="S1520" s="297"/>
      <c r="T1520" s="297"/>
      <c r="U1520" s="297"/>
      <c r="V1520" s="297"/>
      <c r="W1520" s="297"/>
      <c r="X1520" s="297"/>
      <c r="Y1520" s="297"/>
      <c r="Z1520" s="297"/>
      <c r="AA1520" s="297"/>
      <c r="AB1520" s="297"/>
    </row>
    <row r="1521" spans="1:28" ht="12.75">
      <c r="A1521" s="298" t="s">
        <v>10565</v>
      </c>
      <c r="B1521" s="294" t="s">
        <v>10566</v>
      </c>
      <c r="C1521" s="45" t="s">
        <v>5367</v>
      </c>
      <c r="D1521" s="45" t="s">
        <v>8976</v>
      </c>
      <c r="E1521" s="299">
        <v>43337</v>
      </c>
      <c r="F1521" s="294" t="s">
        <v>4710</v>
      </c>
      <c r="G1521" s="294" t="s">
        <v>114</v>
      </c>
      <c r="H1521" s="300" t="s">
        <v>223</v>
      </c>
      <c r="I1521" s="294" t="s">
        <v>226</v>
      </c>
      <c r="J1521" s="295"/>
      <c r="K1521" s="294" t="s">
        <v>10248</v>
      </c>
      <c r="L1521" s="295"/>
      <c r="M1521" s="294" t="s">
        <v>9747</v>
      </c>
      <c r="N1521" s="295" t="b">
        <f>IF(AND(G1521:G1523=DATOS!C$9,H1521:H1523=DATOS!B$4),ROW(G1521:G1523))</f>
        <v>0</v>
      </c>
      <c r="O1521" s="296"/>
      <c r="P1521" s="297"/>
      <c r="Q1521" s="297"/>
      <c r="R1521" s="297"/>
      <c r="S1521" s="297"/>
      <c r="T1521" s="297"/>
      <c r="U1521" s="297"/>
      <c r="V1521" s="297"/>
      <c r="W1521" s="297"/>
      <c r="X1521" s="297"/>
      <c r="Y1521" s="297"/>
      <c r="Z1521" s="297"/>
      <c r="AA1521" s="297"/>
      <c r="AB1521" s="297"/>
    </row>
    <row r="1522" spans="1:28" ht="12.75">
      <c r="A1522" s="298" t="s">
        <v>5082</v>
      </c>
      <c r="B1522" s="294" t="s">
        <v>5084</v>
      </c>
      <c r="C1522" s="45" t="s">
        <v>5086</v>
      </c>
      <c r="D1522" s="45" t="s">
        <v>8976</v>
      </c>
      <c r="E1522" s="299">
        <v>43337</v>
      </c>
      <c r="F1522" s="294" t="s">
        <v>10212</v>
      </c>
      <c r="G1522" s="294" t="s">
        <v>271</v>
      </c>
      <c r="H1522" s="300" t="s">
        <v>223</v>
      </c>
      <c r="I1522" s="294" t="s">
        <v>226</v>
      </c>
      <c r="J1522" s="295"/>
      <c r="K1522" s="294" t="s">
        <v>10248</v>
      </c>
      <c r="L1522" s="295"/>
      <c r="M1522" s="294" t="s">
        <v>9747</v>
      </c>
      <c r="N1522" s="295" t="b">
        <f>IF(AND(G1522:G1524=DATOS!C$9,H1522:H1524=DATOS!B$4),ROW(G1522:G1524))</f>
        <v>0</v>
      </c>
      <c r="O1522" s="296"/>
      <c r="P1522" s="297"/>
      <c r="Q1522" s="297"/>
      <c r="R1522" s="297"/>
      <c r="S1522" s="297"/>
      <c r="T1522" s="297"/>
      <c r="U1522" s="297"/>
      <c r="V1522" s="297"/>
      <c r="W1522" s="297"/>
      <c r="X1522" s="297"/>
      <c r="Y1522" s="297"/>
      <c r="Z1522" s="297"/>
      <c r="AA1522" s="297"/>
      <c r="AB1522" s="297"/>
    </row>
    <row r="1523" spans="1:28" ht="12.75">
      <c r="A1523" s="298" t="s">
        <v>10567</v>
      </c>
      <c r="B1523" s="294" t="s">
        <v>5727</v>
      </c>
      <c r="C1523" s="45" t="s">
        <v>216</v>
      </c>
      <c r="D1523" s="45" t="s">
        <v>8976</v>
      </c>
      <c r="E1523" s="299">
        <v>43337</v>
      </c>
      <c r="F1523" s="294" t="s">
        <v>10568</v>
      </c>
      <c r="G1523" s="294" t="s">
        <v>114</v>
      </c>
      <c r="H1523" s="300" t="s">
        <v>223</v>
      </c>
      <c r="I1523" s="294" t="s">
        <v>226</v>
      </c>
      <c r="J1523" s="294" t="s">
        <v>10570</v>
      </c>
      <c r="K1523" s="294" t="s">
        <v>10571</v>
      </c>
      <c r="L1523" s="295"/>
      <c r="M1523" s="294" t="s">
        <v>9747</v>
      </c>
      <c r="N1523" s="295" t="b">
        <f>IF(AND(G1523:G1525=DATOS!C$9,H1523:H1525=DATOS!B$4),ROW(G1523:G1525))</f>
        <v>0</v>
      </c>
      <c r="O1523" s="296"/>
      <c r="P1523" s="297"/>
      <c r="Q1523" s="297"/>
      <c r="R1523" s="297"/>
      <c r="S1523" s="297"/>
      <c r="T1523" s="297"/>
      <c r="U1523" s="297"/>
      <c r="V1523" s="297"/>
      <c r="W1523" s="297"/>
      <c r="X1523" s="297"/>
      <c r="Y1523" s="297"/>
      <c r="Z1523" s="297"/>
      <c r="AA1523" s="297"/>
      <c r="AB1523" s="297"/>
    </row>
    <row r="1524" spans="1:28" ht="12.75">
      <c r="A1524" s="298" t="s">
        <v>10573</v>
      </c>
      <c r="B1524" s="294" t="s">
        <v>10574</v>
      </c>
      <c r="C1524" s="45" t="s">
        <v>5367</v>
      </c>
      <c r="D1524" s="45" t="s">
        <v>4647</v>
      </c>
      <c r="E1524" s="299">
        <v>43337</v>
      </c>
      <c r="F1524" s="294" t="s">
        <v>10471</v>
      </c>
      <c r="G1524" s="294" t="s">
        <v>114</v>
      </c>
      <c r="H1524" s="300" t="s">
        <v>223</v>
      </c>
      <c r="I1524" s="294"/>
      <c r="J1524" s="294" t="s">
        <v>10575</v>
      </c>
      <c r="K1524" s="294" t="s">
        <v>10576</v>
      </c>
      <c r="L1524" s="295"/>
      <c r="M1524" s="294" t="s">
        <v>4652</v>
      </c>
      <c r="N1524" s="295" t="b">
        <f>IF(AND(G1524:G1526=DATOS!C$9,H1524:H1526=DATOS!B$4),ROW(G1524:G1526))</f>
        <v>0</v>
      </c>
      <c r="O1524" s="296"/>
      <c r="P1524" s="297"/>
      <c r="Q1524" s="297"/>
      <c r="R1524" s="297"/>
      <c r="S1524" s="297"/>
      <c r="T1524" s="297"/>
      <c r="U1524" s="297"/>
      <c r="V1524" s="297"/>
      <c r="W1524" s="297"/>
      <c r="X1524" s="297"/>
      <c r="Y1524" s="297"/>
      <c r="Z1524" s="297"/>
      <c r="AA1524" s="297"/>
      <c r="AB1524" s="297"/>
    </row>
    <row r="1525" spans="1:28" ht="12.75">
      <c r="A1525" s="298" t="s">
        <v>10288</v>
      </c>
      <c r="B1525" s="294" t="s">
        <v>8768</v>
      </c>
      <c r="C1525" s="45" t="s">
        <v>5771</v>
      </c>
      <c r="D1525" s="45" t="s">
        <v>4671</v>
      </c>
      <c r="E1525" s="299">
        <v>43337</v>
      </c>
      <c r="F1525" s="294" t="s">
        <v>10578</v>
      </c>
      <c r="G1525" s="294" t="s">
        <v>271</v>
      </c>
      <c r="H1525" s="300" t="s">
        <v>223</v>
      </c>
      <c r="I1525" s="294"/>
      <c r="J1525" s="295"/>
      <c r="K1525" s="295"/>
      <c r="L1525" s="295"/>
      <c r="M1525" s="295"/>
      <c r="N1525" s="295" t="b">
        <f>IF(AND(G1525:G1527=DATOS!C$9,H1525:H1527=DATOS!B$4),ROW(G1525:G1527))</f>
        <v>0</v>
      </c>
      <c r="O1525" s="296"/>
      <c r="P1525" s="297"/>
      <c r="Q1525" s="297"/>
      <c r="R1525" s="297"/>
      <c r="S1525" s="297"/>
      <c r="T1525" s="297"/>
      <c r="U1525" s="297"/>
      <c r="V1525" s="297"/>
      <c r="W1525" s="297"/>
      <c r="X1525" s="297"/>
      <c r="Y1525" s="297"/>
      <c r="Z1525" s="297"/>
      <c r="AA1525" s="297"/>
      <c r="AB1525" s="297"/>
    </row>
    <row r="1526" spans="1:28" ht="12.75">
      <c r="A1526" s="298" t="s">
        <v>6290</v>
      </c>
      <c r="B1526" s="294" t="s">
        <v>6744</v>
      </c>
      <c r="C1526" s="45" t="s">
        <v>216</v>
      </c>
      <c r="D1526" s="45" t="s">
        <v>4671</v>
      </c>
      <c r="E1526" s="299">
        <v>43337</v>
      </c>
      <c r="F1526" s="294" t="s">
        <v>3161</v>
      </c>
      <c r="G1526" s="294" t="s">
        <v>271</v>
      </c>
      <c r="H1526" s="300" t="s">
        <v>223</v>
      </c>
      <c r="I1526" s="294"/>
      <c r="J1526" s="295"/>
      <c r="K1526" s="295"/>
      <c r="L1526" s="295"/>
      <c r="M1526" s="295"/>
      <c r="N1526" s="295" t="b">
        <f>IF(AND(G1526:G1528=DATOS!C$9,H1526:H1528=DATOS!B$4),ROW(G1526:G1528))</f>
        <v>0</v>
      </c>
      <c r="O1526" s="296"/>
      <c r="P1526" s="297"/>
      <c r="Q1526" s="297"/>
      <c r="R1526" s="297"/>
      <c r="S1526" s="297"/>
      <c r="T1526" s="297"/>
      <c r="U1526" s="297"/>
      <c r="V1526" s="297"/>
      <c r="W1526" s="297"/>
      <c r="X1526" s="297"/>
      <c r="Y1526" s="297"/>
      <c r="Z1526" s="297"/>
      <c r="AA1526" s="297"/>
      <c r="AB1526" s="297"/>
    </row>
    <row r="1527" spans="1:28" ht="12.75">
      <c r="A1527" s="298" t="s">
        <v>9535</v>
      </c>
      <c r="B1527" s="294" t="s">
        <v>9536</v>
      </c>
      <c r="C1527" s="45" t="s">
        <v>4655</v>
      </c>
      <c r="D1527" s="45" t="s">
        <v>4647</v>
      </c>
      <c r="E1527" s="299">
        <v>43338</v>
      </c>
      <c r="F1527" s="294" t="s">
        <v>5526</v>
      </c>
      <c r="G1527" s="294" t="s">
        <v>114</v>
      </c>
      <c r="H1527" s="300" t="s">
        <v>223</v>
      </c>
      <c r="I1527" s="294"/>
      <c r="J1527" s="294" t="s">
        <v>10580</v>
      </c>
      <c r="K1527" s="294" t="s">
        <v>8155</v>
      </c>
      <c r="L1527" s="295"/>
      <c r="M1527" s="294" t="s">
        <v>4652</v>
      </c>
      <c r="N1527" s="295" t="b">
        <f>IF(AND(G1527:G1529=DATOS!C$9,H1527:H1529=DATOS!B$4),ROW(G1527:G1529))</f>
        <v>0</v>
      </c>
      <c r="O1527" s="296"/>
      <c r="P1527" s="297"/>
      <c r="Q1527" s="297"/>
      <c r="R1527" s="297"/>
      <c r="S1527" s="297"/>
      <c r="T1527" s="297"/>
      <c r="U1527" s="297"/>
      <c r="V1527" s="297"/>
      <c r="W1527" s="297"/>
      <c r="X1527" s="297"/>
      <c r="Y1527" s="297"/>
      <c r="Z1527" s="297"/>
      <c r="AA1527" s="297"/>
      <c r="AB1527" s="297"/>
    </row>
    <row r="1528" spans="1:28" ht="12.75">
      <c r="A1528" s="298" t="s">
        <v>10582</v>
      </c>
      <c r="B1528" s="294" t="s">
        <v>5622</v>
      </c>
      <c r="C1528" s="45" t="s">
        <v>216</v>
      </c>
      <c r="D1528" s="45" t="s">
        <v>4647</v>
      </c>
      <c r="E1528" s="299">
        <v>43338</v>
      </c>
      <c r="F1528" s="294" t="s">
        <v>10583</v>
      </c>
      <c r="G1528" s="294" t="s">
        <v>271</v>
      </c>
      <c r="H1528" s="300" t="s">
        <v>223</v>
      </c>
      <c r="I1528" s="294"/>
      <c r="J1528" s="294" t="s">
        <v>10584</v>
      </c>
      <c r="K1528" s="294" t="s">
        <v>10585</v>
      </c>
      <c r="L1528" s="295"/>
      <c r="M1528" s="294" t="s">
        <v>4652</v>
      </c>
      <c r="N1528" s="295" t="b">
        <f>IF(AND(G1528:G1530=DATOS!C$9,H1528:H1530=DATOS!B$4),ROW(G1528:G1530))</f>
        <v>0</v>
      </c>
      <c r="O1528" s="296"/>
      <c r="P1528" s="297"/>
      <c r="Q1528" s="297"/>
      <c r="R1528" s="297"/>
      <c r="S1528" s="297"/>
      <c r="T1528" s="297"/>
      <c r="U1528" s="297"/>
      <c r="V1528" s="297"/>
      <c r="W1528" s="297"/>
      <c r="X1528" s="297"/>
      <c r="Y1528" s="297"/>
      <c r="Z1528" s="297"/>
      <c r="AA1528" s="297"/>
      <c r="AB1528" s="297"/>
    </row>
    <row r="1529" spans="1:28" ht="12.75">
      <c r="A1529" s="298" t="s">
        <v>10587</v>
      </c>
      <c r="B1529" s="294" t="s">
        <v>507</v>
      </c>
      <c r="C1529" s="45" t="s">
        <v>90</v>
      </c>
      <c r="D1529" s="45" t="s">
        <v>4647</v>
      </c>
      <c r="E1529" s="299">
        <v>43338</v>
      </c>
      <c r="F1529" s="294" t="s">
        <v>5526</v>
      </c>
      <c r="G1529" s="294" t="s">
        <v>114</v>
      </c>
      <c r="H1529" s="300" t="s">
        <v>118</v>
      </c>
      <c r="I1529" s="294"/>
      <c r="J1529" s="294" t="s">
        <v>10588</v>
      </c>
      <c r="K1529" s="294" t="s">
        <v>10589</v>
      </c>
      <c r="L1529" s="295"/>
      <c r="M1529" s="294" t="s">
        <v>4652</v>
      </c>
      <c r="N1529" s="295" t="b">
        <f>IF(AND(G1529:G1531=DATOS!C$9,H1529:H1531=DATOS!B$4),ROW(G1529:G1531))</f>
        <v>0</v>
      </c>
      <c r="O1529" s="296"/>
      <c r="P1529" s="297"/>
      <c r="Q1529" s="297"/>
      <c r="R1529" s="297"/>
      <c r="S1529" s="297"/>
      <c r="T1529" s="297"/>
      <c r="U1529" s="297"/>
      <c r="V1529" s="297"/>
      <c r="W1529" s="297"/>
      <c r="X1529" s="297"/>
      <c r="Y1529" s="297"/>
      <c r="Z1529" s="297"/>
      <c r="AA1529" s="297"/>
      <c r="AB1529" s="297"/>
    </row>
    <row r="1530" spans="1:28" ht="12.75">
      <c r="A1530" s="298" t="s">
        <v>9152</v>
      </c>
      <c r="B1530" s="294" t="s">
        <v>5459</v>
      </c>
      <c r="C1530" s="45" t="s">
        <v>624</v>
      </c>
      <c r="D1530" s="45" t="s">
        <v>4647</v>
      </c>
      <c r="E1530" s="299">
        <v>43338</v>
      </c>
      <c r="F1530" s="294" t="s">
        <v>10594</v>
      </c>
      <c r="G1530" s="294" t="s">
        <v>222</v>
      </c>
      <c r="H1530" s="300" t="s">
        <v>223</v>
      </c>
      <c r="I1530" s="294"/>
      <c r="J1530" s="294" t="s">
        <v>10595</v>
      </c>
      <c r="K1530" s="294" t="s">
        <v>5993</v>
      </c>
      <c r="L1530" s="295"/>
      <c r="M1530" s="294" t="s">
        <v>4652</v>
      </c>
      <c r="N1530" s="295" t="b">
        <f>IF(AND(G1530:G1532=DATOS!C$9,H1530:H1532=DATOS!B$4),ROW(G1530:G1532))</f>
        <v>0</v>
      </c>
      <c r="O1530" s="296"/>
      <c r="P1530" s="297"/>
      <c r="Q1530" s="297"/>
      <c r="R1530" s="297"/>
      <c r="S1530" s="297"/>
      <c r="T1530" s="297"/>
      <c r="U1530" s="297"/>
      <c r="V1530" s="297"/>
      <c r="W1530" s="297"/>
      <c r="X1530" s="297"/>
      <c r="Y1530" s="297"/>
      <c r="Z1530" s="297"/>
      <c r="AA1530" s="297"/>
      <c r="AB1530" s="297"/>
    </row>
    <row r="1531" spans="1:28" ht="12.75">
      <c r="A1531" s="298" t="s">
        <v>10156</v>
      </c>
      <c r="B1531" s="294" t="s">
        <v>5999</v>
      </c>
      <c r="C1531" s="45" t="s">
        <v>216</v>
      </c>
      <c r="D1531" s="45" t="s">
        <v>4798</v>
      </c>
      <c r="E1531" s="299">
        <v>43339</v>
      </c>
      <c r="F1531" s="294" t="s">
        <v>10596</v>
      </c>
      <c r="G1531" s="294" t="s">
        <v>222</v>
      </c>
      <c r="H1531" s="300" t="s">
        <v>223</v>
      </c>
      <c r="I1531" s="294" t="s">
        <v>226</v>
      </c>
      <c r="J1531" s="294" t="s">
        <v>10596</v>
      </c>
      <c r="K1531" s="294" t="s">
        <v>10597</v>
      </c>
      <c r="L1531" s="295"/>
      <c r="M1531" s="295"/>
      <c r="N1531" s="295" t="b">
        <f>IF(AND(G1531:G1533=DATOS!C$9,H1531:H1533=DATOS!B$4),ROW(G1531:G1533))</f>
        <v>0</v>
      </c>
      <c r="O1531" s="296"/>
      <c r="P1531" s="297"/>
      <c r="Q1531" s="297"/>
      <c r="R1531" s="297"/>
      <c r="S1531" s="297"/>
      <c r="T1531" s="297"/>
      <c r="U1531" s="297"/>
      <c r="V1531" s="297"/>
      <c r="W1531" s="297"/>
      <c r="X1531" s="297"/>
      <c r="Y1531" s="297"/>
      <c r="Z1531" s="297"/>
      <c r="AA1531" s="297"/>
      <c r="AB1531" s="297"/>
    </row>
    <row r="1532" spans="1:28" ht="12.75">
      <c r="A1532" s="298" t="s">
        <v>9152</v>
      </c>
      <c r="B1532" s="294" t="s">
        <v>5459</v>
      </c>
      <c r="C1532" s="45" t="s">
        <v>624</v>
      </c>
      <c r="D1532" s="45" t="s">
        <v>9710</v>
      </c>
      <c r="E1532" s="299">
        <v>43339</v>
      </c>
      <c r="F1532" s="294" t="s">
        <v>10598</v>
      </c>
      <c r="G1532" s="294" t="s">
        <v>222</v>
      </c>
      <c r="H1532" s="300" t="s">
        <v>223</v>
      </c>
      <c r="I1532" s="294" t="s">
        <v>226</v>
      </c>
      <c r="J1532" s="294" t="s">
        <v>10599</v>
      </c>
      <c r="K1532" s="294" t="s">
        <v>10600</v>
      </c>
      <c r="L1532" s="295"/>
      <c r="M1532" s="294" t="s">
        <v>9716</v>
      </c>
      <c r="N1532" s="295" t="b">
        <f>IF(AND(G1532:G1534=DATOS!C$9,H1532:H1534=DATOS!B$4),ROW(G1532:G1534))</f>
        <v>0</v>
      </c>
      <c r="O1532" s="296"/>
      <c r="P1532" s="297"/>
      <c r="Q1532" s="297"/>
      <c r="R1532" s="297"/>
      <c r="S1532" s="297"/>
      <c r="T1532" s="297"/>
      <c r="U1532" s="297"/>
      <c r="V1532" s="297"/>
      <c r="W1532" s="297"/>
      <c r="X1532" s="297"/>
      <c r="Y1532" s="297"/>
      <c r="Z1532" s="297"/>
      <c r="AA1532" s="297"/>
      <c r="AB1532" s="297"/>
    </row>
    <row r="1533" spans="1:28" ht="12.75">
      <c r="A1533" s="298" t="s">
        <v>10603</v>
      </c>
      <c r="B1533" s="294" t="s">
        <v>10604</v>
      </c>
      <c r="C1533" s="45" t="s">
        <v>4655</v>
      </c>
      <c r="D1533" s="45" t="s">
        <v>9710</v>
      </c>
      <c r="E1533" s="299">
        <v>43339</v>
      </c>
      <c r="F1533" s="294" t="s">
        <v>4768</v>
      </c>
      <c r="G1533" s="294" t="s">
        <v>271</v>
      </c>
      <c r="H1533" s="300" t="s">
        <v>223</v>
      </c>
      <c r="I1533" s="294" t="s">
        <v>226</v>
      </c>
      <c r="J1533" s="294" t="s">
        <v>10605</v>
      </c>
      <c r="K1533" s="294" t="s">
        <v>10606</v>
      </c>
      <c r="L1533" s="295"/>
      <c r="M1533" s="294" t="s">
        <v>9716</v>
      </c>
      <c r="N1533" s="295" t="b">
        <f>IF(AND(G1533:G1535=DATOS!C$9,H1533:H1535=DATOS!B$4),ROW(G1533:G1535))</f>
        <v>0</v>
      </c>
      <c r="O1533" s="296"/>
      <c r="P1533" s="297"/>
      <c r="Q1533" s="297"/>
      <c r="R1533" s="297"/>
      <c r="S1533" s="297"/>
      <c r="T1533" s="297"/>
      <c r="U1533" s="297"/>
      <c r="V1533" s="297"/>
      <c r="W1533" s="297"/>
      <c r="X1533" s="297"/>
      <c r="Y1533" s="297"/>
      <c r="Z1533" s="297"/>
      <c r="AA1533" s="297"/>
      <c r="AB1533" s="297"/>
    </row>
    <row r="1534" spans="1:28" ht="12.75">
      <c r="A1534" s="298" t="s">
        <v>9286</v>
      </c>
      <c r="B1534" s="294" t="s">
        <v>10133</v>
      </c>
      <c r="C1534" s="45" t="s">
        <v>4746</v>
      </c>
      <c r="D1534" s="45" t="s">
        <v>4798</v>
      </c>
      <c r="E1534" s="299">
        <v>43339</v>
      </c>
      <c r="F1534" s="294" t="s">
        <v>10608</v>
      </c>
      <c r="G1534" s="294" t="s">
        <v>114</v>
      </c>
      <c r="H1534" s="300" t="s">
        <v>118</v>
      </c>
      <c r="I1534" s="294" t="s">
        <v>226</v>
      </c>
      <c r="J1534" s="294" t="s">
        <v>10609</v>
      </c>
      <c r="K1534" s="295"/>
      <c r="L1534" s="295"/>
      <c r="M1534" s="295"/>
      <c r="N1534" s="295" t="b">
        <f>IF(AND(G1534:G1536=DATOS!C$9,H1534:H1536=DATOS!B$4),ROW(G1534:G1536))</f>
        <v>0</v>
      </c>
      <c r="O1534" s="296"/>
      <c r="P1534" s="297"/>
      <c r="Q1534" s="297"/>
      <c r="R1534" s="297"/>
      <c r="S1534" s="297"/>
      <c r="T1534" s="297"/>
      <c r="U1534" s="297"/>
      <c r="V1534" s="297"/>
      <c r="W1534" s="297"/>
      <c r="X1534" s="297"/>
      <c r="Y1534" s="297"/>
      <c r="Z1534" s="297"/>
      <c r="AA1534" s="297"/>
      <c r="AB1534" s="297"/>
    </row>
    <row r="1535" spans="1:28" ht="12.75">
      <c r="A1535" s="298" t="s">
        <v>10611</v>
      </c>
      <c r="B1535" s="294" t="s">
        <v>6573</v>
      </c>
      <c r="C1535" s="45" t="s">
        <v>263</v>
      </c>
      <c r="D1535" s="45" t="s">
        <v>8976</v>
      </c>
      <c r="E1535" s="299">
        <v>43340</v>
      </c>
      <c r="F1535" s="294" t="s">
        <v>10612</v>
      </c>
      <c r="G1535" s="294" t="s">
        <v>271</v>
      </c>
      <c r="H1535" s="300" t="s">
        <v>223</v>
      </c>
      <c r="I1535" s="294" t="s">
        <v>226</v>
      </c>
      <c r="J1535" s="294" t="s">
        <v>10613</v>
      </c>
      <c r="K1535" s="294" t="s">
        <v>10614</v>
      </c>
      <c r="L1535" s="295"/>
      <c r="M1535" s="294" t="s">
        <v>9747</v>
      </c>
      <c r="N1535" s="295" t="b">
        <f>IF(AND(G1535:G1537=DATOS!C$9,H1535:H1537=DATOS!B$4),ROW(G1535:G1537))</f>
        <v>0</v>
      </c>
      <c r="O1535" s="296"/>
      <c r="P1535" s="297"/>
      <c r="Q1535" s="297"/>
      <c r="R1535" s="297"/>
      <c r="S1535" s="297"/>
      <c r="T1535" s="297"/>
      <c r="U1535" s="297"/>
      <c r="V1535" s="297"/>
      <c r="W1535" s="297"/>
      <c r="X1535" s="297"/>
      <c r="Y1535" s="297"/>
      <c r="Z1535" s="297"/>
      <c r="AA1535" s="297"/>
      <c r="AB1535" s="297"/>
    </row>
    <row r="1536" spans="1:28" ht="12.75">
      <c r="A1536" s="298" t="s">
        <v>5067</v>
      </c>
      <c r="B1536" s="294" t="s">
        <v>5068</v>
      </c>
      <c r="C1536" s="45" t="s">
        <v>4655</v>
      </c>
      <c r="D1536" s="45" t="s">
        <v>4647</v>
      </c>
      <c r="E1536" s="299">
        <v>43340</v>
      </c>
      <c r="F1536" s="294" t="s">
        <v>4739</v>
      </c>
      <c r="G1536" s="294" t="s">
        <v>271</v>
      </c>
      <c r="H1536" s="300" t="s">
        <v>223</v>
      </c>
      <c r="I1536" s="294"/>
      <c r="J1536" s="294" t="s">
        <v>10615</v>
      </c>
      <c r="K1536" s="294" t="s">
        <v>10616</v>
      </c>
      <c r="L1536" s="295"/>
      <c r="M1536" s="294" t="s">
        <v>4652</v>
      </c>
      <c r="N1536" s="295" t="b">
        <f>IF(AND(G1536:G1538=DATOS!C$9,H1536:H1538=DATOS!B$4),ROW(G1536:G1538))</f>
        <v>0</v>
      </c>
      <c r="O1536" s="296"/>
      <c r="P1536" s="297"/>
      <c r="Q1536" s="297"/>
      <c r="R1536" s="297"/>
      <c r="S1536" s="297"/>
      <c r="T1536" s="297"/>
      <c r="U1536" s="297"/>
      <c r="V1536" s="297"/>
      <c r="W1536" s="297"/>
      <c r="X1536" s="297"/>
      <c r="Y1536" s="297"/>
      <c r="Z1536" s="297"/>
      <c r="AA1536" s="297"/>
      <c r="AB1536" s="297"/>
    </row>
    <row r="1537" spans="1:28" ht="12.75">
      <c r="A1537" s="298" t="s">
        <v>10288</v>
      </c>
      <c r="B1537" s="294" t="s">
        <v>8768</v>
      </c>
      <c r="C1537" s="45" t="s">
        <v>5771</v>
      </c>
      <c r="D1537" s="45" t="s">
        <v>8976</v>
      </c>
      <c r="E1537" s="299">
        <v>43340</v>
      </c>
      <c r="F1537" s="294" t="s">
        <v>10617</v>
      </c>
      <c r="G1537" s="294" t="s">
        <v>271</v>
      </c>
      <c r="H1537" s="300" t="s">
        <v>223</v>
      </c>
      <c r="I1537" s="294" t="s">
        <v>226</v>
      </c>
      <c r="J1537" s="295"/>
      <c r="K1537" s="294" t="s">
        <v>10618</v>
      </c>
      <c r="L1537" s="295"/>
      <c r="M1537" s="294" t="s">
        <v>9747</v>
      </c>
      <c r="N1537" s="295" t="b">
        <f>IF(AND(G1537:G1539=DATOS!C$9,H1537:H1539=DATOS!B$4),ROW(G1537:G1539))</f>
        <v>0</v>
      </c>
      <c r="O1537" s="296"/>
      <c r="P1537" s="297"/>
      <c r="Q1537" s="297"/>
      <c r="R1537" s="297"/>
      <c r="S1537" s="297"/>
      <c r="T1537" s="297"/>
      <c r="U1537" s="297"/>
      <c r="V1537" s="297"/>
      <c r="W1537" s="297"/>
      <c r="X1537" s="297"/>
      <c r="Y1537" s="297"/>
      <c r="Z1537" s="297"/>
      <c r="AA1537" s="297"/>
      <c r="AB1537" s="297"/>
    </row>
    <row r="1538" spans="1:28" ht="12.75">
      <c r="A1538" s="298" t="s">
        <v>10620</v>
      </c>
      <c r="B1538" s="294" t="s">
        <v>9598</v>
      </c>
      <c r="C1538" s="45" t="s">
        <v>701</v>
      </c>
      <c r="D1538" s="45" t="s">
        <v>8976</v>
      </c>
      <c r="E1538" s="299">
        <v>43340</v>
      </c>
      <c r="F1538" s="294" t="s">
        <v>10621</v>
      </c>
      <c r="G1538" s="300" t="s">
        <v>223</v>
      </c>
      <c r="H1538" s="300" t="s">
        <v>118</v>
      </c>
      <c r="I1538" s="294" t="s">
        <v>226</v>
      </c>
      <c r="J1538" s="294" t="s">
        <v>10624</v>
      </c>
      <c r="K1538" s="295"/>
      <c r="L1538" s="295"/>
      <c r="M1538" s="294" t="s">
        <v>9747</v>
      </c>
      <c r="N1538" s="295" t="b">
        <f>IF(AND(G1538:G1540=DATOS!C$9,H1538:H1540=DATOS!B$4),ROW(G1538:G1540))</f>
        <v>0</v>
      </c>
      <c r="O1538" s="296"/>
      <c r="P1538" s="297"/>
      <c r="Q1538" s="297"/>
      <c r="R1538" s="297"/>
      <c r="S1538" s="297"/>
      <c r="T1538" s="297"/>
      <c r="U1538" s="297"/>
      <c r="V1538" s="297"/>
      <c r="W1538" s="297"/>
      <c r="X1538" s="297"/>
      <c r="Y1538" s="297"/>
      <c r="Z1538" s="297"/>
      <c r="AA1538" s="297"/>
      <c r="AB1538" s="297"/>
    </row>
    <row r="1539" spans="1:28" ht="12.75">
      <c r="A1539" s="298" t="s">
        <v>9286</v>
      </c>
      <c r="B1539" s="294" t="s">
        <v>10133</v>
      </c>
      <c r="C1539" s="45" t="s">
        <v>4746</v>
      </c>
      <c r="D1539" s="45" t="s">
        <v>4647</v>
      </c>
      <c r="E1539" s="299">
        <v>43340</v>
      </c>
      <c r="F1539" s="294" t="s">
        <v>5292</v>
      </c>
      <c r="G1539" s="294" t="s">
        <v>114</v>
      </c>
      <c r="H1539" s="300" t="s">
        <v>223</v>
      </c>
      <c r="I1539" s="294"/>
      <c r="J1539" s="294" t="s">
        <v>10625</v>
      </c>
      <c r="K1539" s="294" t="s">
        <v>10626</v>
      </c>
      <c r="L1539" s="295"/>
      <c r="M1539" s="294" t="s">
        <v>10627</v>
      </c>
      <c r="N1539" s="295" t="b">
        <f>IF(AND(G1539:G1541=DATOS!C$9,H1539:H1541=DATOS!B$4),ROW(G1539:G1541))</f>
        <v>0</v>
      </c>
      <c r="O1539" s="296"/>
      <c r="P1539" s="297"/>
      <c r="Q1539" s="297"/>
      <c r="R1539" s="297"/>
      <c r="S1539" s="297"/>
      <c r="T1539" s="297"/>
      <c r="U1539" s="297"/>
      <c r="V1539" s="297"/>
      <c r="W1539" s="297"/>
      <c r="X1539" s="297"/>
      <c r="Y1539" s="297"/>
      <c r="Z1539" s="297"/>
      <c r="AA1539" s="297"/>
      <c r="AB1539" s="297"/>
    </row>
    <row r="1540" spans="1:28" ht="12.75">
      <c r="A1540" s="298" t="s">
        <v>10629</v>
      </c>
      <c r="B1540" s="294" t="s">
        <v>9848</v>
      </c>
      <c r="C1540" s="45" t="s">
        <v>4655</v>
      </c>
      <c r="D1540" s="45" t="s">
        <v>8976</v>
      </c>
      <c r="E1540" s="299">
        <v>43340</v>
      </c>
      <c r="F1540" s="294" t="s">
        <v>10630</v>
      </c>
      <c r="G1540" s="294" t="s">
        <v>114</v>
      </c>
      <c r="H1540" s="300" t="s">
        <v>223</v>
      </c>
      <c r="I1540" s="294" t="s">
        <v>226</v>
      </c>
      <c r="J1540" s="295"/>
      <c r="K1540" s="294" t="s">
        <v>4805</v>
      </c>
      <c r="L1540" s="295"/>
      <c r="M1540" s="294" t="s">
        <v>9747</v>
      </c>
      <c r="N1540" s="295" t="b">
        <f>IF(AND(G1540:G1542=DATOS!C$9,H1540:H1542=DATOS!B$4),ROW(G1540:G1542))</f>
        <v>0</v>
      </c>
      <c r="O1540" s="296"/>
      <c r="P1540" s="297"/>
      <c r="Q1540" s="297"/>
      <c r="R1540" s="297"/>
      <c r="S1540" s="297"/>
      <c r="T1540" s="297"/>
      <c r="U1540" s="297"/>
      <c r="V1540" s="297"/>
      <c r="W1540" s="297"/>
      <c r="X1540" s="297"/>
      <c r="Y1540" s="297"/>
      <c r="Z1540" s="297"/>
      <c r="AA1540" s="297"/>
      <c r="AB1540" s="297"/>
    </row>
    <row r="1541" spans="1:28" ht="12.75">
      <c r="A1541" s="312" t="s">
        <v>8173</v>
      </c>
      <c r="B1541" s="294" t="s">
        <v>10632</v>
      </c>
      <c r="C1541" s="45" t="s">
        <v>216</v>
      </c>
      <c r="D1541" s="45" t="s">
        <v>9710</v>
      </c>
      <c r="E1541" s="299">
        <v>43340</v>
      </c>
      <c r="F1541" s="294" t="s">
        <v>10633</v>
      </c>
      <c r="G1541" s="294" t="s">
        <v>222</v>
      </c>
      <c r="H1541" s="300" t="s">
        <v>223</v>
      </c>
      <c r="I1541" s="294" t="s">
        <v>226</v>
      </c>
      <c r="J1541" s="294"/>
      <c r="K1541" s="294" t="s">
        <v>6543</v>
      </c>
      <c r="L1541" s="295"/>
      <c r="M1541" s="294" t="s">
        <v>9716</v>
      </c>
      <c r="N1541" s="295" t="b">
        <f>IF(AND(G1541:G1543=DATOS!C$9,H1541:H1543=DATOS!B$4),ROW(G1541:G1543))</f>
        <v>0</v>
      </c>
      <c r="O1541" s="296"/>
      <c r="P1541" s="297"/>
      <c r="Q1541" s="297"/>
      <c r="R1541" s="297"/>
      <c r="S1541" s="297"/>
      <c r="T1541" s="297"/>
      <c r="U1541" s="297"/>
      <c r="V1541" s="297"/>
      <c r="W1541" s="297"/>
      <c r="X1541" s="297"/>
      <c r="Y1541" s="297"/>
      <c r="Z1541" s="297"/>
      <c r="AA1541" s="297"/>
      <c r="AB1541" s="297"/>
    </row>
    <row r="1542" spans="1:28" ht="12.75">
      <c r="A1542" s="320" t="s">
        <v>5621</v>
      </c>
      <c r="B1542" s="294" t="s">
        <v>5622</v>
      </c>
      <c r="C1542" s="45" t="s">
        <v>216</v>
      </c>
      <c r="D1542" s="45" t="s">
        <v>4671</v>
      </c>
      <c r="E1542" s="299">
        <v>43340</v>
      </c>
      <c r="F1542" s="294" t="s">
        <v>4739</v>
      </c>
      <c r="G1542" s="294" t="s">
        <v>271</v>
      </c>
      <c r="H1542" s="300" t="s">
        <v>223</v>
      </c>
      <c r="I1542" s="294"/>
      <c r="J1542" s="294"/>
      <c r="K1542" s="295"/>
      <c r="L1542" s="295"/>
      <c r="M1542" s="295"/>
      <c r="N1542" s="295" t="b">
        <f>IF(AND(G1542:G1544=DATOS!C$9,H1542:H1544=DATOS!B$4),ROW(G1542:G1544))</f>
        <v>0</v>
      </c>
      <c r="O1542" s="296"/>
      <c r="P1542" s="297"/>
      <c r="Q1542" s="297"/>
      <c r="R1542" s="297"/>
      <c r="S1542" s="297"/>
      <c r="T1542" s="297"/>
      <c r="U1542" s="297"/>
      <c r="V1542" s="297"/>
      <c r="W1542" s="297"/>
      <c r="X1542" s="297"/>
      <c r="Y1542" s="297"/>
      <c r="Z1542" s="297"/>
      <c r="AA1542" s="297"/>
      <c r="AB1542" s="297"/>
    </row>
    <row r="1543" spans="1:28" ht="12.75">
      <c r="A1543" s="298" t="s">
        <v>9108</v>
      </c>
      <c r="B1543" s="294" t="s">
        <v>9109</v>
      </c>
      <c r="C1543" s="45" t="s">
        <v>4784</v>
      </c>
      <c r="D1543" s="45" t="s">
        <v>9710</v>
      </c>
      <c r="E1543" s="299">
        <v>43341</v>
      </c>
      <c r="F1543" s="294" t="s">
        <v>10635</v>
      </c>
      <c r="G1543" s="294" t="s">
        <v>362</v>
      </c>
      <c r="H1543" s="300" t="s">
        <v>223</v>
      </c>
      <c r="I1543" s="294"/>
      <c r="J1543" s="294" t="s">
        <v>10636</v>
      </c>
      <c r="K1543" s="294" t="s">
        <v>8668</v>
      </c>
      <c r="L1543" s="295"/>
      <c r="M1543" s="294" t="s">
        <v>9716</v>
      </c>
      <c r="N1543" s="295" t="b">
        <f>IF(AND(G1543:G1545=DATOS!C$9,H1543:H1545=DATOS!B$4),ROW(G1543:G1545))</f>
        <v>0</v>
      </c>
      <c r="O1543" s="296"/>
      <c r="P1543" s="297"/>
      <c r="Q1543" s="297"/>
      <c r="R1543" s="297"/>
      <c r="S1543" s="297"/>
      <c r="T1543" s="297"/>
      <c r="U1543" s="297"/>
      <c r="V1543" s="297"/>
      <c r="W1543" s="297"/>
      <c r="X1543" s="297"/>
      <c r="Y1543" s="297"/>
      <c r="Z1543" s="297"/>
      <c r="AA1543" s="297"/>
      <c r="AB1543" s="297"/>
    </row>
    <row r="1544" spans="1:28" ht="12.75">
      <c r="A1544" s="298" t="s">
        <v>10485</v>
      </c>
      <c r="B1544" s="294" t="s">
        <v>9418</v>
      </c>
      <c r="C1544" s="45" t="s">
        <v>414</v>
      </c>
      <c r="D1544" s="45" t="s">
        <v>9710</v>
      </c>
      <c r="E1544" s="299">
        <v>43341</v>
      </c>
      <c r="F1544" s="294" t="s">
        <v>10637</v>
      </c>
      <c r="G1544" s="294" t="s">
        <v>222</v>
      </c>
      <c r="H1544" s="300" t="s">
        <v>223</v>
      </c>
      <c r="I1544" s="294" t="s">
        <v>226</v>
      </c>
      <c r="J1544" s="295"/>
      <c r="K1544" s="294" t="s">
        <v>10638</v>
      </c>
      <c r="L1544" s="295"/>
      <c r="M1544" s="295"/>
      <c r="N1544" s="295" t="b">
        <f>IF(AND(G1544:G1546=DATOS!C$9,H1544:H1546=DATOS!B$4),ROW(G1544:G1546))</f>
        <v>0</v>
      </c>
      <c r="O1544" s="296"/>
      <c r="P1544" s="297"/>
      <c r="Q1544" s="297"/>
      <c r="R1544" s="297"/>
      <c r="S1544" s="297"/>
      <c r="T1544" s="297"/>
      <c r="U1544" s="297"/>
      <c r="V1544" s="297"/>
      <c r="W1544" s="297"/>
      <c r="X1544" s="297"/>
      <c r="Y1544" s="297"/>
      <c r="Z1544" s="297"/>
      <c r="AA1544" s="297"/>
      <c r="AB1544" s="297"/>
    </row>
    <row r="1545" spans="1:28" ht="12.75">
      <c r="A1545" s="298" t="s">
        <v>4757</v>
      </c>
      <c r="B1545" s="294" t="s">
        <v>4758</v>
      </c>
      <c r="C1545" s="45" t="s">
        <v>216</v>
      </c>
      <c r="D1545" s="45" t="s">
        <v>8976</v>
      </c>
      <c r="E1545" s="299">
        <v>43341</v>
      </c>
      <c r="F1545" s="294" t="s">
        <v>10639</v>
      </c>
      <c r="G1545" s="294" t="s">
        <v>271</v>
      </c>
      <c r="H1545" s="300" t="s">
        <v>223</v>
      </c>
      <c r="I1545" s="294" t="s">
        <v>226</v>
      </c>
      <c r="J1545" s="294" t="s">
        <v>10640</v>
      </c>
      <c r="K1545" s="294" t="s">
        <v>10641</v>
      </c>
      <c r="L1545" s="295"/>
      <c r="M1545" s="294" t="s">
        <v>9747</v>
      </c>
      <c r="N1545" s="295" t="b">
        <f>IF(AND(G1545:G1547=DATOS!C$9,H1545:H1547=DATOS!B$4),ROW(G1545:G1547))</f>
        <v>0</v>
      </c>
      <c r="O1545" s="296"/>
      <c r="P1545" s="297"/>
      <c r="Q1545" s="297"/>
      <c r="R1545" s="297"/>
      <c r="S1545" s="297"/>
      <c r="T1545" s="297"/>
      <c r="U1545" s="297"/>
      <c r="V1545" s="297"/>
      <c r="W1545" s="297"/>
      <c r="X1545" s="297"/>
      <c r="Y1545" s="297"/>
      <c r="Z1545" s="297"/>
      <c r="AA1545" s="297"/>
      <c r="AB1545" s="297"/>
    </row>
    <row r="1546" spans="1:28" ht="12.75">
      <c r="A1546" s="298" t="s">
        <v>9535</v>
      </c>
      <c r="B1546" s="294" t="s">
        <v>9536</v>
      </c>
      <c r="C1546" s="45" t="s">
        <v>4655</v>
      </c>
      <c r="D1546" s="45" t="s">
        <v>9710</v>
      </c>
      <c r="E1546" s="299">
        <v>43341</v>
      </c>
      <c r="F1546" s="294" t="s">
        <v>2521</v>
      </c>
      <c r="G1546" s="294" t="s">
        <v>362</v>
      </c>
      <c r="H1546" s="300" t="s">
        <v>223</v>
      </c>
      <c r="I1546" s="294" t="s">
        <v>226</v>
      </c>
      <c r="J1546" s="295"/>
      <c r="K1546" s="294" t="s">
        <v>10644</v>
      </c>
      <c r="L1546" s="295"/>
      <c r="M1546" s="294" t="s">
        <v>9716</v>
      </c>
      <c r="N1546" s="295" t="b">
        <f>IF(AND(G1546:G1548=DATOS!C$9,H1546:H1548=DATOS!B$4),ROW(G1546:G1548))</f>
        <v>0</v>
      </c>
      <c r="O1546" s="296"/>
      <c r="P1546" s="297"/>
      <c r="Q1546" s="297"/>
      <c r="R1546" s="297"/>
      <c r="S1546" s="297"/>
      <c r="T1546" s="297"/>
      <c r="U1546" s="297"/>
      <c r="V1546" s="297"/>
      <c r="W1546" s="297"/>
      <c r="X1546" s="297"/>
      <c r="Y1546" s="297"/>
      <c r="Z1546" s="297"/>
      <c r="AA1546" s="297"/>
      <c r="AB1546" s="297"/>
    </row>
    <row r="1547" spans="1:28" ht="12.75">
      <c r="A1547" s="298" t="s">
        <v>10646</v>
      </c>
      <c r="B1547" s="294" t="s">
        <v>5068</v>
      </c>
      <c r="C1547" s="45" t="s">
        <v>4655</v>
      </c>
      <c r="D1547" s="45" t="s">
        <v>9710</v>
      </c>
      <c r="E1547" s="299">
        <v>43341</v>
      </c>
      <c r="F1547" s="294" t="s">
        <v>2521</v>
      </c>
      <c r="G1547" s="294" t="s">
        <v>362</v>
      </c>
      <c r="H1547" s="300" t="s">
        <v>223</v>
      </c>
      <c r="I1547" s="294" t="s">
        <v>226</v>
      </c>
      <c r="J1547" s="295"/>
      <c r="K1547" s="294" t="s">
        <v>10644</v>
      </c>
      <c r="L1547" s="295"/>
      <c r="M1547" s="294" t="s">
        <v>9716</v>
      </c>
      <c r="N1547" s="295" t="b">
        <f>IF(AND(G1547:G1549=DATOS!C$9,H1547:H1549=DATOS!B$4),ROW(G1547:G1549))</f>
        <v>0</v>
      </c>
      <c r="O1547" s="296"/>
      <c r="P1547" s="297"/>
      <c r="Q1547" s="297"/>
      <c r="R1547" s="297"/>
      <c r="S1547" s="297"/>
      <c r="T1547" s="297"/>
      <c r="U1547" s="297"/>
      <c r="V1547" s="297"/>
      <c r="W1547" s="297"/>
      <c r="X1547" s="297"/>
      <c r="Y1547" s="297"/>
      <c r="Z1547" s="297"/>
      <c r="AA1547" s="297"/>
      <c r="AB1547" s="297"/>
    </row>
    <row r="1548" spans="1:28" ht="12.75">
      <c r="A1548" s="298" t="s">
        <v>10646</v>
      </c>
      <c r="B1548" s="294" t="s">
        <v>5068</v>
      </c>
      <c r="C1548" s="45" t="s">
        <v>4655</v>
      </c>
      <c r="D1548" s="45" t="s">
        <v>4671</v>
      </c>
      <c r="E1548" s="299">
        <v>43341</v>
      </c>
      <c r="F1548" s="294" t="s">
        <v>4739</v>
      </c>
      <c r="G1548" s="294" t="s">
        <v>271</v>
      </c>
      <c r="H1548" s="300" t="s">
        <v>223</v>
      </c>
      <c r="I1548" s="294" t="s">
        <v>226</v>
      </c>
      <c r="J1548" s="295"/>
      <c r="K1548" s="295"/>
      <c r="L1548" s="295"/>
      <c r="M1548" s="295"/>
      <c r="N1548" s="295" t="b">
        <f>IF(AND(G1548:G1550=DATOS!C$9,H1548:H1550=DATOS!B$4),ROW(G1548:G1550))</f>
        <v>0</v>
      </c>
      <c r="O1548" s="296"/>
      <c r="P1548" s="297"/>
      <c r="Q1548" s="297"/>
      <c r="R1548" s="297"/>
      <c r="S1548" s="297"/>
      <c r="T1548" s="297"/>
      <c r="U1548" s="297"/>
      <c r="V1548" s="297"/>
      <c r="W1548" s="297"/>
      <c r="X1548" s="297"/>
      <c r="Y1548" s="297"/>
      <c r="Z1548" s="297"/>
      <c r="AA1548" s="297"/>
      <c r="AB1548" s="297"/>
    </row>
    <row r="1549" spans="1:28" ht="12.75">
      <c r="A1549" s="298" t="s">
        <v>10650</v>
      </c>
      <c r="B1549" s="294" t="s">
        <v>10651</v>
      </c>
      <c r="C1549" s="45" t="s">
        <v>5086</v>
      </c>
      <c r="D1549" s="45" t="s">
        <v>9710</v>
      </c>
      <c r="E1549" s="299">
        <v>43342</v>
      </c>
      <c r="F1549" s="294" t="s">
        <v>10652</v>
      </c>
      <c r="G1549" s="294" t="s">
        <v>384</v>
      </c>
      <c r="H1549" s="300" t="s">
        <v>223</v>
      </c>
      <c r="I1549" s="294" t="s">
        <v>226</v>
      </c>
      <c r="J1549" s="294" t="s">
        <v>10653</v>
      </c>
      <c r="K1549" s="294" t="s">
        <v>10654</v>
      </c>
      <c r="L1549" s="295"/>
      <c r="M1549" s="294" t="s">
        <v>9747</v>
      </c>
      <c r="N1549" s="295" t="b">
        <f>IF(AND(G1549:G1551=DATOS!C$9,H1549:H1551=DATOS!B$4),ROW(G1549:G1551))</f>
        <v>0</v>
      </c>
      <c r="O1549" s="296"/>
      <c r="P1549" s="297"/>
      <c r="Q1549" s="297"/>
      <c r="R1549" s="297"/>
      <c r="S1549" s="297"/>
      <c r="T1549" s="297"/>
      <c r="U1549" s="297"/>
      <c r="V1549" s="297"/>
      <c r="W1549" s="297"/>
      <c r="X1549" s="297"/>
      <c r="Y1549" s="297"/>
      <c r="Z1549" s="297"/>
      <c r="AA1549" s="297"/>
      <c r="AB1549" s="297"/>
    </row>
    <row r="1550" spans="1:28" ht="12.75">
      <c r="A1550" s="298" t="s">
        <v>10655</v>
      </c>
      <c r="B1550" s="294" t="s">
        <v>5588</v>
      </c>
      <c r="C1550" s="45" t="s">
        <v>4726</v>
      </c>
      <c r="D1550" s="45" t="s">
        <v>4647</v>
      </c>
      <c r="E1550" s="299">
        <v>43342</v>
      </c>
      <c r="F1550" s="294" t="s">
        <v>8574</v>
      </c>
      <c r="G1550" s="294" t="s">
        <v>114</v>
      </c>
      <c r="H1550" s="300" t="s">
        <v>223</v>
      </c>
      <c r="I1550" s="294"/>
      <c r="J1550" s="294" t="s">
        <v>10658</v>
      </c>
      <c r="K1550" s="294" t="s">
        <v>10659</v>
      </c>
      <c r="L1550" s="295"/>
      <c r="M1550" s="294" t="s">
        <v>4652</v>
      </c>
      <c r="N1550" s="295" t="b">
        <f>IF(AND(G1550:G1552=DATOS!C$9,H1550:H1552=DATOS!B$4),ROW(G1550:G1552))</f>
        <v>0</v>
      </c>
      <c r="O1550" s="296"/>
      <c r="P1550" s="297"/>
      <c r="Q1550" s="297"/>
      <c r="R1550" s="297"/>
      <c r="S1550" s="297"/>
      <c r="T1550" s="297"/>
      <c r="U1550" s="297"/>
      <c r="V1550" s="297"/>
      <c r="W1550" s="297"/>
      <c r="X1550" s="297"/>
      <c r="Y1550" s="297"/>
      <c r="Z1550" s="297"/>
      <c r="AA1550" s="297"/>
      <c r="AB1550" s="297"/>
    </row>
    <row r="1551" spans="1:28" ht="12.75">
      <c r="A1551" s="298" t="s">
        <v>8577</v>
      </c>
      <c r="B1551" s="294" t="s">
        <v>8578</v>
      </c>
      <c r="C1551" s="45" t="s">
        <v>216</v>
      </c>
      <c r="D1551" s="45" t="s">
        <v>10188</v>
      </c>
      <c r="E1551" s="299">
        <v>43342</v>
      </c>
      <c r="F1551" s="294" t="s">
        <v>4968</v>
      </c>
      <c r="G1551" s="294" t="s">
        <v>114</v>
      </c>
      <c r="H1551" s="300" t="s">
        <v>223</v>
      </c>
      <c r="I1551" s="294"/>
      <c r="J1551" s="294" t="s">
        <v>10660</v>
      </c>
      <c r="K1551" s="294" t="s">
        <v>10661</v>
      </c>
      <c r="L1551" s="295"/>
      <c r="M1551" s="294" t="s">
        <v>10627</v>
      </c>
      <c r="N1551" s="295" t="b">
        <f>IF(AND(G1551:G1553=DATOS!C$9,H1551:H1553=DATOS!B$4),ROW(G1551:G1553))</f>
        <v>0</v>
      </c>
      <c r="O1551" s="296"/>
      <c r="P1551" s="297"/>
      <c r="Q1551" s="297"/>
      <c r="R1551" s="297"/>
      <c r="S1551" s="297"/>
      <c r="T1551" s="297"/>
      <c r="U1551" s="297"/>
      <c r="V1551" s="297"/>
      <c r="W1551" s="297"/>
      <c r="X1551" s="297"/>
      <c r="Y1551" s="297"/>
      <c r="Z1551" s="297"/>
      <c r="AA1551" s="297"/>
      <c r="AB1551" s="297"/>
    </row>
    <row r="1552" spans="1:28" ht="12.75">
      <c r="A1552" s="298" t="s">
        <v>9733</v>
      </c>
      <c r="B1552" s="294" t="s">
        <v>9734</v>
      </c>
      <c r="C1552" s="45" t="s">
        <v>380</v>
      </c>
      <c r="D1552" s="45" t="s">
        <v>10188</v>
      </c>
      <c r="E1552" s="299">
        <v>43343</v>
      </c>
      <c r="F1552" s="294" t="s">
        <v>4968</v>
      </c>
      <c r="G1552" s="294" t="s">
        <v>114</v>
      </c>
      <c r="H1552" s="300" t="s">
        <v>223</v>
      </c>
      <c r="I1552" s="294"/>
      <c r="J1552" s="294" t="s">
        <v>10664</v>
      </c>
      <c r="K1552" s="294" t="s">
        <v>10665</v>
      </c>
      <c r="L1552" s="295"/>
      <c r="M1552" s="294" t="s">
        <v>10627</v>
      </c>
      <c r="N1552" s="295" t="b">
        <f>IF(AND(G1552:G1554=DATOS!C$9,H1552:H1554=DATOS!B$4),ROW(G1552:G1554))</f>
        <v>0</v>
      </c>
      <c r="O1552" s="296"/>
      <c r="P1552" s="297"/>
      <c r="Q1552" s="297"/>
      <c r="R1552" s="297"/>
      <c r="S1552" s="297"/>
      <c r="T1552" s="297"/>
      <c r="U1552" s="297"/>
      <c r="V1552" s="297"/>
      <c r="W1552" s="297"/>
      <c r="X1552" s="297"/>
      <c r="Y1552" s="297"/>
      <c r="Z1552" s="297"/>
      <c r="AA1552" s="297"/>
      <c r="AB1552" s="297"/>
    </row>
    <row r="1553" spans="1:28" ht="12.75">
      <c r="A1553" s="298" t="s">
        <v>6949</v>
      </c>
      <c r="B1553" s="294" t="s">
        <v>6950</v>
      </c>
      <c r="C1553" s="45" t="s">
        <v>216</v>
      </c>
      <c r="D1553" s="45" t="s">
        <v>4798</v>
      </c>
      <c r="E1553" s="299">
        <v>43343</v>
      </c>
      <c r="F1553" s="294" t="s">
        <v>10666</v>
      </c>
      <c r="G1553" s="294" t="s">
        <v>114</v>
      </c>
      <c r="H1553" s="300" t="s">
        <v>223</v>
      </c>
      <c r="I1553" s="294" t="s">
        <v>226</v>
      </c>
      <c r="J1553" s="294" t="s">
        <v>10667</v>
      </c>
      <c r="K1553" s="294" t="s">
        <v>10668</v>
      </c>
      <c r="L1553" s="295"/>
      <c r="M1553" s="294" t="s">
        <v>4841</v>
      </c>
      <c r="N1553" s="295" t="b">
        <f>IF(AND(G1553:G1555=DATOS!C$9,H1553:H1555=DATOS!B$4),ROW(G1553:G1555))</f>
        <v>0</v>
      </c>
      <c r="O1553" s="296"/>
      <c r="P1553" s="297"/>
      <c r="Q1553" s="297"/>
      <c r="R1553" s="297"/>
      <c r="S1553" s="297"/>
      <c r="T1553" s="297"/>
      <c r="U1553" s="297"/>
      <c r="V1553" s="297"/>
      <c r="W1553" s="297"/>
      <c r="X1553" s="297"/>
      <c r="Y1553" s="297"/>
      <c r="Z1553" s="297"/>
      <c r="AA1553" s="297"/>
      <c r="AB1553" s="297"/>
    </row>
    <row r="1554" spans="1:28" ht="12.75">
      <c r="A1554" s="298" t="s">
        <v>6949</v>
      </c>
      <c r="B1554" s="294" t="s">
        <v>6950</v>
      </c>
      <c r="C1554" s="45" t="s">
        <v>216</v>
      </c>
      <c r="D1554" s="45" t="s">
        <v>9710</v>
      </c>
      <c r="E1554" s="299">
        <v>43343</v>
      </c>
      <c r="F1554" s="294" t="s">
        <v>4736</v>
      </c>
      <c r="G1554" s="294" t="s">
        <v>114</v>
      </c>
      <c r="H1554" s="300" t="s">
        <v>223</v>
      </c>
      <c r="I1554" s="294"/>
      <c r="J1554" s="295"/>
      <c r="K1554" s="295"/>
      <c r="L1554" s="295"/>
      <c r="M1554" s="294" t="s">
        <v>10669</v>
      </c>
      <c r="N1554" s="295" t="b">
        <f>IF(AND(G1554:G1556=DATOS!C$9,H1554:H1556=DATOS!B$4),ROW(G1554:G1556))</f>
        <v>0</v>
      </c>
      <c r="O1554" s="296"/>
      <c r="P1554" s="297"/>
      <c r="Q1554" s="297"/>
      <c r="R1554" s="297"/>
      <c r="S1554" s="297"/>
      <c r="T1554" s="297"/>
      <c r="U1554" s="297"/>
      <c r="V1554" s="297"/>
      <c r="W1554" s="297"/>
      <c r="X1554" s="297"/>
      <c r="Y1554" s="297"/>
      <c r="Z1554" s="297"/>
      <c r="AA1554" s="297"/>
      <c r="AB1554" s="297"/>
    </row>
    <row r="1555" spans="1:28" ht="12.75">
      <c r="A1555" s="395" t="s">
        <v>10348</v>
      </c>
      <c r="B1555" s="294" t="s">
        <v>10133</v>
      </c>
      <c r="C1555" s="45" t="s">
        <v>4746</v>
      </c>
      <c r="D1555" s="45" t="s">
        <v>9710</v>
      </c>
      <c r="E1555" s="299">
        <v>43343</v>
      </c>
      <c r="F1555" s="294" t="s">
        <v>10670</v>
      </c>
      <c r="G1555" s="294" t="s">
        <v>384</v>
      </c>
      <c r="H1555" s="300" t="s">
        <v>223</v>
      </c>
      <c r="I1555" s="294" t="s">
        <v>226</v>
      </c>
      <c r="J1555" s="295"/>
      <c r="K1555" s="294" t="s">
        <v>10671</v>
      </c>
      <c r="L1555" s="295"/>
      <c r="M1555" s="294" t="s">
        <v>10627</v>
      </c>
      <c r="N1555" s="295" t="b">
        <f>IF(AND(G1555:G1557=DATOS!C$9,H1555:H1557=DATOS!B$4),ROW(G1555:G1557))</f>
        <v>0</v>
      </c>
      <c r="O1555" s="296"/>
      <c r="P1555" s="297"/>
      <c r="Q1555" s="297"/>
      <c r="R1555" s="297"/>
      <c r="S1555" s="297"/>
      <c r="T1555" s="297"/>
      <c r="U1555" s="297"/>
      <c r="V1555" s="297"/>
      <c r="W1555" s="297"/>
      <c r="X1555" s="297"/>
      <c r="Y1555" s="297"/>
      <c r="Z1555" s="297"/>
      <c r="AA1555" s="297"/>
      <c r="AB1555" s="297"/>
    </row>
    <row r="1556" spans="1:28" ht="12.75">
      <c r="A1556" s="298" t="s">
        <v>5082</v>
      </c>
      <c r="B1556" s="294" t="s">
        <v>5084</v>
      </c>
      <c r="C1556" s="45" t="s">
        <v>5086</v>
      </c>
      <c r="D1556" s="45" t="s">
        <v>4647</v>
      </c>
      <c r="E1556" s="299">
        <v>43343</v>
      </c>
      <c r="F1556" s="294" t="s">
        <v>10675</v>
      </c>
      <c r="G1556" s="294" t="s">
        <v>222</v>
      </c>
      <c r="H1556" s="300" t="s">
        <v>223</v>
      </c>
      <c r="I1556" s="294"/>
      <c r="J1556" s="294" t="s">
        <v>10676</v>
      </c>
      <c r="K1556" s="294" t="s">
        <v>10677</v>
      </c>
      <c r="L1556" s="295"/>
      <c r="M1556" s="294" t="s">
        <v>4652</v>
      </c>
      <c r="N1556" s="295" t="b">
        <f>IF(AND(G1556:G1558=DATOS!C$9,H1556:H1558=DATOS!B$4),ROW(G1556:G1558))</f>
        <v>0</v>
      </c>
      <c r="O1556" s="296"/>
      <c r="P1556" s="297"/>
      <c r="Q1556" s="297"/>
      <c r="R1556" s="297"/>
      <c r="S1556" s="297"/>
      <c r="T1556" s="297"/>
      <c r="U1556" s="297"/>
      <c r="V1556" s="297"/>
      <c r="W1556" s="297"/>
      <c r="X1556" s="297"/>
      <c r="Y1556" s="297"/>
      <c r="Z1556" s="297"/>
      <c r="AA1556" s="297"/>
      <c r="AB1556" s="297"/>
    </row>
    <row r="1557" spans="1:28" ht="12.75">
      <c r="A1557" s="396" t="s">
        <v>10679</v>
      </c>
      <c r="B1557" s="300" t="s">
        <v>10681</v>
      </c>
      <c r="C1557" s="45" t="s">
        <v>5325</v>
      </c>
      <c r="D1557" s="45" t="s">
        <v>4951</v>
      </c>
      <c r="E1557" s="302">
        <v>43343</v>
      </c>
      <c r="F1557" s="300" t="s">
        <v>10683</v>
      </c>
      <c r="G1557" s="300" t="s">
        <v>271</v>
      </c>
      <c r="H1557" s="300" t="s">
        <v>118</v>
      </c>
      <c r="I1557" s="300" t="s">
        <v>226</v>
      </c>
      <c r="J1557" s="393" t="s">
        <v>10684</v>
      </c>
      <c r="K1557" s="295"/>
      <c r="L1557" s="295"/>
      <c r="M1557" s="295"/>
      <c r="N1557" s="295" t="b">
        <f>IF(AND(G1557:G1559=DATOS!C$9,H1557:H1559=DATOS!B$4),ROW(G1557:G1559))</f>
        <v>0</v>
      </c>
      <c r="O1557" s="296"/>
      <c r="P1557" s="297"/>
      <c r="Q1557" s="297"/>
      <c r="R1557" s="297"/>
      <c r="S1557" s="297"/>
      <c r="T1557" s="297"/>
      <c r="U1557" s="297"/>
      <c r="V1557" s="297"/>
      <c r="W1557" s="297"/>
      <c r="X1557" s="297"/>
      <c r="Y1557" s="297"/>
      <c r="Z1557" s="297"/>
      <c r="AA1557" s="297"/>
      <c r="AB1557" s="297"/>
    </row>
    <row r="1558" spans="1:28" ht="12.75">
      <c r="A1558" s="298" t="s">
        <v>6949</v>
      </c>
      <c r="B1558" s="294" t="s">
        <v>6950</v>
      </c>
      <c r="C1558" s="45" t="s">
        <v>216</v>
      </c>
      <c r="D1558" s="45" t="s">
        <v>4671</v>
      </c>
      <c r="E1558" s="302">
        <v>43343</v>
      </c>
      <c r="F1558" s="294" t="s">
        <v>10685</v>
      </c>
      <c r="G1558" s="294" t="s">
        <v>114</v>
      </c>
      <c r="H1558" s="300" t="s">
        <v>223</v>
      </c>
      <c r="I1558" s="294" t="s">
        <v>226</v>
      </c>
      <c r="J1558" s="294" t="s">
        <v>10686</v>
      </c>
      <c r="K1558" s="294" t="s">
        <v>4756</v>
      </c>
      <c r="L1558" s="295"/>
      <c r="M1558" s="294" t="s">
        <v>4675</v>
      </c>
      <c r="N1558" s="295" t="b">
        <f>IF(AND(G1558:G1560=DATOS!C$9,H1558:H1560=DATOS!B$4),ROW(G1558:G1560))</f>
        <v>0</v>
      </c>
      <c r="O1558" s="296"/>
      <c r="P1558" s="297"/>
      <c r="Q1558" s="297"/>
      <c r="R1558" s="297"/>
      <c r="S1558" s="297"/>
      <c r="T1558" s="297"/>
      <c r="U1558" s="297"/>
      <c r="V1558" s="297"/>
      <c r="W1558" s="297"/>
      <c r="X1558" s="297"/>
      <c r="Y1558" s="297"/>
      <c r="Z1558" s="297"/>
      <c r="AA1558" s="297"/>
      <c r="AB1558" s="297"/>
    </row>
    <row r="1559" spans="1:28" ht="12.75">
      <c r="A1559" s="298" t="s">
        <v>10687</v>
      </c>
      <c r="B1559" s="294" t="s">
        <v>10688</v>
      </c>
      <c r="C1559" s="45" t="s">
        <v>5232</v>
      </c>
      <c r="D1559" s="45" t="s">
        <v>4671</v>
      </c>
      <c r="E1559" s="299">
        <v>43343</v>
      </c>
      <c r="F1559" s="294" t="s">
        <v>481</v>
      </c>
      <c r="G1559" s="294" t="s">
        <v>114</v>
      </c>
      <c r="H1559" s="300" t="s">
        <v>223</v>
      </c>
      <c r="I1559" s="294"/>
      <c r="J1559" s="295"/>
      <c r="K1559" s="295"/>
      <c r="L1559" s="295"/>
      <c r="M1559" s="295"/>
      <c r="N1559" s="295" t="b">
        <f>IF(AND(G1559:G1561=DATOS!C$9,H1559:H1561=DATOS!B$4),ROW(G1559:G1561))</f>
        <v>0</v>
      </c>
      <c r="O1559" s="296"/>
      <c r="P1559" s="297"/>
      <c r="Q1559" s="297"/>
      <c r="R1559" s="297"/>
      <c r="S1559" s="297"/>
      <c r="T1559" s="297"/>
      <c r="U1559" s="297"/>
      <c r="V1559" s="297"/>
      <c r="W1559" s="297"/>
      <c r="X1559" s="297"/>
      <c r="Y1559" s="297"/>
      <c r="Z1559" s="297"/>
      <c r="AA1559" s="297"/>
      <c r="AB1559" s="297"/>
    </row>
    <row r="1560" spans="1:28" ht="14.25">
      <c r="A1560" s="298" t="s">
        <v>4946</v>
      </c>
      <c r="B1560" s="294" t="s">
        <v>4947</v>
      </c>
      <c r="C1560" s="45" t="s">
        <v>624</v>
      </c>
      <c r="D1560" s="45" t="s">
        <v>9710</v>
      </c>
      <c r="E1560" s="299">
        <v>43344</v>
      </c>
      <c r="F1560" s="294" t="s">
        <v>4762</v>
      </c>
      <c r="G1560" s="294" t="s">
        <v>114</v>
      </c>
      <c r="H1560" s="300" t="s">
        <v>223</v>
      </c>
      <c r="I1560" s="294"/>
      <c r="J1560" s="295"/>
      <c r="K1560" s="294" t="s">
        <v>10690</v>
      </c>
      <c r="L1560" s="295"/>
      <c r="M1560" s="294" t="s">
        <v>9716</v>
      </c>
      <c r="N1560" s="295" t="b">
        <f>IF(AND(G1560:G1562=DATOS!C$9,H1560:H1562=DATOS!B$4),ROW(G1560:G1562))</f>
        <v>0</v>
      </c>
      <c r="O1560" s="326" t="str">
        <f t="shared" ref="O1560:O2381" ca="1" si="6">IF(AND((TODAY()-E1560)&gt;=3,H1560="SEGUIMIENTO"),"SEG","")</f>
        <v/>
      </c>
      <c r="P1560" s="296">
        <f t="shared" ref="P1560:P2381" ca="1" si="7">IF(O1560="SEG",TODAY()-E1560,0)</f>
        <v>0</v>
      </c>
      <c r="Q1560" s="297"/>
      <c r="R1560" s="297"/>
      <c r="S1560" s="297"/>
      <c r="T1560" s="297"/>
      <c r="U1560" s="297"/>
      <c r="V1560" s="297"/>
      <c r="W1560" s="297"/>
      <c r="X1560" s="297"/>
      <c r="Y1560" s="297"/>
      <c r="Z1560" s="297"/>
      <c r="AA1560" s="297"/>
      <c r="AB1560" s="297"/>
    </row>
    <row r="1561" spans="1:28" ht="14.25">
      <c r="A1561" s="298" t="s">
        <v>5589</v>
      </c>
      <c r="B1561" s="294" t="s">
        <v>5590</v>
      </c>
      <c r="C1561" s="45" t="s">
        <v>5232</v>
      </c>
      <c r="D1561" s="45" t="s">
        <v>4647</v>
      </c>
      <c r="E1561" s="299">
        <v>43344</v>
      </c>
      <c r="F1561" s="294" t="s">
        <v>6839</v>
      </c>
      <c r="G1561" s="294" t="s">
        <v>362</v>
      </c>
      <c r="H1561" s="300" t="s">
        <v>223</v>
      </c>
      <c r="I1561" s="294"/>
      <c r="J1561" s="294" t="s">
        <v>6569</v>
      </c>
      <c r="K1561" s="294" t="s">
        <v>10691</v>
      </c>
      <c r="L1561" s="295"/>
      <c r="M1561" s="294" t="s">
        <v>4652</v>
      </c>
      <c r="N1561" s="295" t="b">
        <f>IF(AND(G1561:G1563=DATOS!C$9,H1561:H1563=DATOS!B$4),ROW(G1561:G1563))</f>
        <v>0</v>
      </c>
      <c r="O1561" s="326" t="str">
        <f t="shared" ca="1" si="6"/>
        <v/>
      </c>
      <c r="P1561" s="296">
        <f t="shared" ca="1" si="7"/>
        <v>0</v>
      </c>
      <c r="Q1561" s="297"/>
      <c r="R1561" s="297"/>
      <c r="S1561" s="297"/>
      <c r="T1561" s="297"/>
      <c r="U1561" s="297"/>
      <c r="V1561" s="297"/>
      <c r="W1561" s="297"/>
      <c r="X1561" s="297"/>
      <c r="Y1561" s="297"/>
      <c r="Z1561" s="297"/>
      <c r="AA1561" s="297"/>
      <c r="AB1561" s="297"/>
    </row>
    <row r="1562" spans="1:28" ht="14.25">
      <c r="A1562" s="298" t="s">
        <v>10692</v>
      </c>
      <c r="B1562" s="294" t="s">
        <v>10693</v>
      </c>
      <c r="C1562" s="45" t="s">
        <v>898</v>
      </c>
      <c r="D1562" s="45" t="s">
        <v>9710</v>
      </c>
      <c r="E1562" s="299">
        <v>43344</v>
      </c>
      <c r="F1562" s="294" t="s">
        <v>4794</v>
      </c>
      <c r="G1562" s="294" t="s">
        <v>114</v>
      </c>
      <c r="H1562" s="300" t="s">
        <v>223</v>
      </c>
      <c r="I1562" s="294"/>
      <c r="J1562" s="295"/>
      <c r="K1562" s="294" t="s">
        <v>10694</v>
      </c>
      <c r="L1562" s="295"/>
      <c r="M1562" s="295"/>
      <c r="N1562" s="295" t="b">
        <f>IF(AND(G1562:G1564=DATOS!C$9,H1562:H1564=DATOS!B$4),ROW(G1562:G1564))</f>
        <v>0</v>
      </c>
      <c r="O1562" s="326" t="str">
        <f t="shared" ca="1" si="6"/>
        <v/>
      </c>
      <c r="P1562" s="296">
        <f t="shared" ca="1" si="7"/>
        <v>0</v>
      </c>
      <c r="Q1562" s="297"/>
      <c r="R1562" s="297"/>
      <c r="S1562" s="297"/>
      <c r="T1562" s="297"/>
      <c r="U1562" s="297"/>
      <c r="V1562" s="297"/>
      <c r="W1562" s="297"/>
      <c r="X1562" s="297"/>
      <c r="Y1562" s="297"/>
      <c r="Z1562" s="297"/>
      <c r="AA1562" s="297"/>
      <c r="AB1562" s="297"/>
    </row>
    <row r="1563" spans="1:28" ht="14.25">
      <c r="A1563" s="298" t="s">
        <v>7550</v>
      </c>
      <c r="B1563" s="294" t="s">
        <v>5590</v>
      </c>
      <c r="C1563" s="45" t="s">
        <v>216</v>
      </c>
      <c r="D1563" s="45" t="s">
        <v>4647</v>
      </c>
      <c r="E1563" s="299">
        <v>43344</v>
      </c>
      <c r="F1563" s="294" t="s">
        <v>10696</v>
      </c>
      <c r="G1563" s="294" t="s">
        <v>114</v>
      </c>
      <c r="H1563" s="300" t="s">
        <v>223</v>
      </c>
      <c r="I1563" s="294"/>
      <c r="J1563" s="294" t="s">
        <v>10697</v>
      </c>
      <c r="K1563" s="294" t="s">
        <v>10698</v>
      </c>
      <c r="L1563" s="295"/>
      <c r="M1563" s="294" t="s">
        <v>10699</v>
      </c>
      <c r="N1563" s="295" t="b">
        <f>IF(AND(G1563:G1565=DATOS!C$9,H1563:H1565=DATOS!B$4),ROW(G1563:G1565))</f>
        <v>0</v>
      </c>
      <c r="O1563" s="326" t="str">
        <f t="shared" ca="1" si="6"/>
        <v/>
      </c>
      <c r="P1563" s="296">
        <f t="shared" ca="1" si="7"/>
        <v>0</v>
      </c>
      <c r="Q1563" s="297"/>
      <c r="R1563" s="297"/>
      <c r="S1563" s="297"/>
      <c r="T1563" s="297"/>
      <c r="U1563" s="297"/>
      <c r="V1563" s="297"/>
      <c r="W1563" s="297"/>
      <c r="X1563" s="297"/>
      <c r="Y1563" s="297"/>
      <c r="Z1563" s="297"/>
      <c r="AA1563" s="297"/>
      <c r="AB1563" s="297"/>
    </row>
    <row r="1564" spans="1:28" ht="14.25">
      <c r="A1564" s="301" t="s">
        <v>4970</v>
      </c>
      <c r="B1564" s="294" t="s">
        <v>4971</v>
      </c>
      <c r="C1564" s="45" t="s">
        <v>478</v>
      </c>
      <c r="D1564" s="45" t="s">
        <v>4798</v>
      </c>
      <c r="E1564" s="299">
        <v>43346</v>
      </c>
      <c r="F1564" s="294" t="s">
        <v>10700</v>
      </c>
      <c r="G1564" s="294" t="s">
        <v>114</v>
      </c>
      <c r="H1564" s="300" t="s">
        <v>223</v>
      </c>
      <c r="I1564" s="294" t="s">
        <v>226</v>
      </c>
      <c r="J1564" s="294" t="s">
        <v>10701</v>
      </c>
      <c r="K1564" s="295"/>
      <c r="L1564" s="295"/>
      <c r="M1564" s="294" t="s">
        <v>4841</v>
      </c>
      <c r="N1564" s="295" t="b">
        <f>IF(AND(G1564:G1566=DATOS!C$9,H1564:H1566=DATOS!B$4),ROW(G1564:G1566))</f>
        <v>0</v>
      </c>
      <c r="O1564" s="326" t="str">
        <f t="shared" ca="1" si="6"/>
        <v/>
      </c>
      <c r="P1564" s="296">
        <f t="shared" ca="1" si="7"/>
        <v>0</v>
      </c>
      <c r="Q1564" s="297"/>
      <c r="R1564" s="297"/>
      <c r="S1564" s="297"/>
      <c r="T1564" s="297"/>
      <c r="U1564" s="297"/>
      <c r="V1564" s="297"/>
      <c r="W1564" s="297"/>
      <c r="X1564" s="297"/>
      <c r="Y1564" s="297"/>
      <c r="Z1564" s="297"/>
      <c r="AA1564" s="297"/>
      <c r="AB1564" s="297"/>
    </row>
    <row r="1565" spans="1:28" ht="14.25">
      <c r="A1565" s="298" t="s">
        <v>6529</v>
      </c>
      <c r="B1565" s="294" t="s">
        <v>10702</v>
      </c>
      <c r="C1565" s="45" t="s">
        <v>478</v>
      </c>
      <c r="D1565" s="45" t="s">
        <v>10188</v>
      </c>
      <c r="E1565" s="299">
        <v>43346</v>
      </c>
      <c r="F1565" s="294" t="s">
        <v>10703</v>
      </c>
      <c r="G1565" s="294" t="s">
        <v>114</v>
      </c>
      <c r="H1565" s="300" t="s">
        <v>223</v>
      </c>
      <c r="I1565" s="294" t="s">
        <v>226</v>
      </c>
      <c r="J1565" s="294" t="s">
        <v>10704</v>
      </c>
      <c r="K1565" s="294" t="s">
        <v>10705</v>
      </c>
      <c r="L1565" s="295"/>
      <c r="M1565" s="294" t="s">
        <v>10699</v>
      </c>
      <c r="N1565" s="295" t="b">
        <f>IF(AND(G1565:G1567=DATOS!C$9,H1565:H1567=DATOS!B$4),ROW(G1565:G1567))</f>
        <v>0</v>
      </c>
      <c r="O1565" s="326" t="str">
        <f t="shared" ca="1" si="6"/>
        <v/>
      </c>
      <c r="P1565" s="296">
        <f t="shared" ca="1" si="7"/>
        <v>0</v>
      </c>
      <c r="Q1565" s="297"/>
      <c r="R1565" s="297"/>
      <c r="S1565" s="297"/>
      <c r="T1565" s="297"/>
      <c r="U1565" s="297"/>
      <c r="V1565" s="297"/>
      <c r="W1565" s="297"/>
      <c r="X1565" s="297"/>
      <c r="Y1565" s="297"/>
      <c r="Z1565" s="297"/>
      <c r="AA1565" s="297"/>
      <c r="AB1565" s="297"/>
    </row>
    <row r="1566" spans="1:28" ht="14.25">
      <c r="A1566" s="298" t="s">
        <v>10707</v>
      </c>
      <c r="B1566" s="294" t="s">
        <v>8552</v>
      </c>
      <c r="C1566" s="45" t="s">
        <v>4788</v>
      </c>
      <c r="D1566" s="45" t="s">
        <v>4798</v>
      </c>
      <c r="E1566" s="299">
        <v>43346</v>
      </c>
      <c r="F1566" s="294" t="s">
        <v>6839</v>
      </c>
      <c r="G1566" s="294" t="s">
        <v>362</v>
      </c>
      <c r="H1566" s="300" t="s">
        <v>223</v>
      </c>
      <c r="I1566" s="294" t="s">
        <v>226</v>
      </c>
      <c r="J1566" s="295"/>
      <c r="K1566" s="295"/>
      <c r="L1566" s="295"/>
      <c r="M1566" s="294" t="s">
        <v>4841</v>
      </c>
      <c r="N1566" s="295" t="b">
        <f>IF(AND(G1566:G1568=DATOS!C$9,H1566:H1568=DATOS!B$4),ROW(G1566:G1568))</f>
        <v>0</v>
      </c>
      <c r="O1566" s="326" t="str">
        <f t="shared" ca="1" si="6"/>
        <v/>
      </c>
      <c r="P1566" s="296">
        <f t="shared" ca="1" si="7"/>
        <v>0</v>
      </c>
      <c r="Q1566" s="297"/>
      <c r="R1566" s="297"/>
      <c r="S1566" s="297"/>
      <c r="T1566" s="297"/>
      <c r="U1566" s="297"/>
      <c r="V1566" s="297"/>
      <c r="W1566" s="297"/>
      <c r="X1566" s="297"/>
      <c r="Y1566" s="297"/>
      <c r="Z1566" s="297"/>
      <c r="AA1566" s="297"/>
      <c r="AB1566" s="297"/>
    </row>
    <row r="1567" spans="1:28" ht="14.25">
      <c r="A1567" s="298" t="s">
        <v>10687</v>
      </c>
      <c r="B1567" s="294" t="s">
        <v>10710</v>
      </c>
      <c r="C1567" s="45" t="s">
        <v>4655</v>
      </c>
      <c r="D1567" s="45" t="s">
        <v>4798</v>
      </c>
      <c r="E1567" s="299">
        <v>43346</v>
      </c>
      <c r="F1567" s="294" t="s">
        <v>10711</v>
      </c>
      <c r="G1567" s="294" t="s">
        <v>271</v>
      </c>
      <c r="H1567" s="300" t="s">
        <v>223</v>
      </c>
      <c r="I1567" s="294" t="s">
        <v>226</v>
      </c>
      <c r="J1567" s="294" t="s">
        <v>10712</v>
      </c>
      <c r="K1567" s="295"/>
      <c r="L1567" s="295"/>
      <c r="M1567" s="294" t="s">
        <v>4841</v>
      </c>
      <c r="N1567" s="295" t="b">
        <f>IF(AND(G1567:G1569=DATOS!C$9,H1567:H1569=DATOS!B$4),ROW(G1567:G1569))</f>
        <v>0</v>
      </c>
      <c r="O1567" s="326" t="str">
        <f t="shared" ca="1" si="6"/>
        <v/>
      </c>
      <c r="P1567" s="296">
        <f t="shared" ca="1" si="7"/>
        <v>0</v>
      </c>
      <c r="Q1567" s="297"/>
      <c r="R1567" s="297"/>
      <c r="S1567" s="297"/>
      <c r="T1567" s="297"/>
      <c r="U1567" s="297"/>
      <c r="V1567" s="297"/>
      <c r="W1567" s="297"/>
      <c r="X1567" s="297"/>
      <c r="Y1567" s="297"/>
      <c r="Z1567" s="297"/>
      <c r="AA1567" s="297"/>
      <c r="AB1567" s="297"/>
    </row>
    <row r="1568" spans="1:28" ht="14.25">
      <c r="A1568" s="298" t="s">
        <v>4865</v>
      </c>
      <c r="B1568" s="294" t="s">
        <v>4872</v>
      </c>
      <c r="C1568" s="45" t="s">
        <v>216</v>
      </c>
      <c r="D1568" s="45" t="s">
        <v>4798</v>
      </c>
      <c r="E1568" s="299">
        <v>43346</v>
      </c>
      <c r="F1568" s="294" t="s">
        <v>10715</v>
      </c>
      <c r="G1568" s="294" t="s">
        <v>271</v>
      </c>
      <c r="H1568" s="300" t="s">
        <v>223</v>
      </c>
      <c r="I1568" s="294" t="s">
        <v>226</v>
      </c>
      <c r="J1568" s="295"/>
      <c r="K1568" s="295"/>
      <c r="L1568" s="295"/>
      <c r="M1568" s="294" t="s">
        <v>4841</v>
      </c>
      <c r="N1568" s="295" t="b">
        <f>IF(AND(G1568:G1570=DATOS!C$9,H1568:H1570=DATOS!B$4),ROW(G1568:G1570))</f>
        <v>0</v>
      </c>
      <c r="O1568" s="326" t="str">
        <f t="shared" ca="1" si="6"/>
        <v/>
      </c>
      <c r="P1568" s="296">
        <f t="shared" ca="1" si="7"/>
        <v>0</v>
      </c>
      <c r="Q1568" s="297"/>
      <c r="R1568" s="297"/>
      <c r="S1568" s="297"/>
      <c r="T1568" s="297"/>
      <c r="U1568" s="297"/>
      <c r="V1568" s="297"/>
      <c r="W1568" s="297"/>
      <c r="X1568" s="297"/>
      <c r="Y1568" s="297"/>
      <c r="Z1568" s="297"/>
      <c r="AA1568" s="297"/>
      <c r="AB1568" s="297"/>
    </row>
    <row r="1569" spans="1:28" ht="14.25">
      <c r="A1569" s="298" t="s">
        <v>10192</v>
      </c>
      <c r="B1569" s="294" t="s">
        <v>4938</v>
      </c>
      <c r="C1569" s="45" t="s">
        <v>701</v>
      </c>
      <c r="D1569" s="45" t="s">
        <v>10188</v>
      </c>
      <c r="E1569" s="299">
        <v>43346</v>
      </c>
      <c r="F1569" s="294" t="s">
        <v>10716</v>
      </c>
      <c r="G1569" s="294" t="s">
        <v>271</v>
      </c>
      <c r="H1569" s="300" t="s">
        <v>223</v>
      </c>
      <c r="I1569" s="294" t="s">
        <v>226</v>
      </c>
      <c r="J1569" s="295"/>
      <c r="K1569" s="295"/>
      <c r="L1569" s="295"/>
      <c r="M1569" s="294" t="s">
        <v>10699</v>
      </c>
      <c r="N1569" s="295" t="b">
        <f>IF(AND(G1569:G1571=DATOS!C$9,H1569:H1571=DATOS!B$4),ROW(G1569:G1571))</f>
        <v>0</v>
      </c>
      <c r="O1569" s="326" t="str">
        <f t="shared" ca="1" si="6"/>
        <v/>
      </c>
      <c r="P1569" s="296">
        <f t="shared" ca="1" si="7"/>
        <v>0</v>
      </c>
      <c r="Q1569" s="297"/>
      <c r="R1569" s="297"/>
      <c r="S1569" s="297"/>
      <c r="T1569" s="297"/>
      <c r="U1569" s="297"/>
      <c r="V1569" s="297"/>
      <c r="W1569" s="297"/>
      <c r="X1569" s="297"/>
      <c r="Y1569" s="297"/>
      <c r="Z1569" s="297"/>
      <c r="AA1569" s="297"/>
      <c r="AB1569" s="297"/>
    </row>
    <row r="1570" spans="1:28" ht="14.25">
      <c r="A1570" s="298" t="s">
        <v>7898</v>
      </c>
      <c r="B1570" s="294" t="s">
        <v>10717</v>
      </c>
      <c r="C1570" s="45" t="s">
        <v>414</v>
      </c>
      <c r="D1570" s="45" t="s">
        <v>10188</v>
      </c>
      <c r="E1570" s="299">
        <v>43346</v>
      </c>
      <c r="F1570" s="294" t="s">
        <v>10715</v>
      </c>
      <c r="G1570" s="294" t="s">
        <v>271</v>
      </c>
      <c r="H1570" s="300" t="s">
        <v>223</v>
      </c>
      <c r="I1570" s="294" t="s">
        <v>226</v>
      </c>
      <c r="J1570" s="295"/>
      <c r="K1570" s="295"/>
      <c r="L1570" s="295"/>
      <c r="M1570" s="294" t="s">
        <v>10699</v>
      </c>
      <c r="N1570" s="295" t="b">
        <f>IF(AND(G1570:G1572=DATOS!C$9,H1570:H1572=DATOS!B$4),ROW(G1570:G1572))</f>
        <v>0</v>
      </c>
      <c r="O1570" s="326" t="str">
        <f t="shared" ca="1" si="6"/>
        <v/>
      </c>
      <c r="P1570" s="296">
        <f t="shared" ca="1" si="7"/>
        <v>0</v>
      </c>
      <c r="Q1570" s="297"/>
      <c r="R1570" s="297"/>
      <c r="S1570" s="297"/>
      <c r="T1570" s="297"/>
      <c r="U1570" s="297"/>
      <c r="V1570" s="297"/>
      <c r="W1570" s="297"/>
      <c r="X1570" s="297"/>
      <c r="Y1570" s="297"/>
      <c r="Z1570" s="297"/>
      <c r="AA1570" s="297"/>
      <c r="AB1570" s="297"/>
    </row>
    <row r="1571" spans="1:28" ht="14.25">
      <c r="A1571" s="298" t="s">
        <v>10718</v>
      </c>
      <c r="B1571" s="294" t="s">
        <v>5798</v>
      </c>
      <c r="C1571" s="45" t="s">
        <v>701</v>
      </c>
      <c r="D1571" s="45" t="s">
        <v>10188</v>
      </c>
      <c r="E1571" s="299">
        <v>43346</v>
      </c>
      <c r="F1571" s="294" t="s">
        <v>10715</v>
      </c>
      <c r="G1571" s="294" t="s">
        <v>271</v>
      </c>
      <c r="H1571" s="300" t="s">
        <v>223</v>
      </c>
      <c r="I1571" s="294" t="s">
        <v>226</v>
      </c>
      <c r="J1571" s="294" t="s">
        <v>10719</v>
      </c>
      <c r="K1571" s="294" t="s">
        <v>10720</v>
      </c>
      <c r="L1571" s="295"/>
      <c r="M1571" s="294" t="s">
        <v>10699</v>
      </c>
      <c r="N1571" s="295" t="b">
        <f>IF(AND(G1571:G1573=DATOS!C$9,H1571:H1573=DATOS!B$4),ROW(G1571:G1573))</f>
        <v>0</v>
      </c>
      <c r="O1571" s="326" t="str">
        <f t="shared" ca="1" si="6"/>
        <v/>
      </c>
      <c r="P1571" s="296">
        <f t="shared" ca="1" si="7"/>
        <v>0</v>
      </c>
      <c r="Q1571" s="297"/>
      <c r="R1571" s="297"/>
      <c r="S1571" s="297"/>
      <c r="T1571" s="297"/>
      <c r="U1571" s="297"/>
      <c r="V1571" s="297"/>
      <c r="W1571" s="297"/>
      <c r="X1571" s="297"/>
      <c r="Y1571" s="297"/>
      <c r="Z1571" s="297"/>
      <c r="AA1571" s="297"/>
      <c r="AB1571" s="297"/>
    </row>
    <row r="1572" spans="1:28" ht="14.25">
      <c r="A1572" s="298" t="s">
        <v>10722</v>
      </c>
      <c r="B1572" s="294" t="s">
        <v>9182</v>
      </c>
      <c r="C1572" s="45" t="s">
        <v>216</v>
      </c>
      <c r="D1572" s="45" t="s">
        <v>4647</v>
      </c>
      <c r="E1572" s="299">
        <v>43347</v>
      </c>
      <c r="F1572" s="294" t="s">
        <v>4787</v>
      </c>
      <c r="G1572" s="294" t="s">
        <v>114</v>
      </c>
      <c r="H1572" s="300" t="s">
        <v>223</v>
      </c>
      <c r="I1572" s="294" t="s">
        <v>226</v>
      </c>
      <c r="J1572" s="294" t="s">
        <v>10723</v>
      </c>
      <c r="K1572" s="294" t="s">
        <v>10724</v>
      </c>
      <c r="L1572" s="295"/>
      <c r="M1572" s="294" t="s">
        <v>4652</v>
      </c>
      <c r="N1572" s="295" t="b">
        <f>IF(AND(G1572:G1574=DATOS!C$9,H1572:H1574=DATOS!B$4),ROW(G1572:G1574))</f>
        <v>0</v>
      </c>
      <c r="O1572" s="326" t="str">
        <f t="shared" ca="1" si="6"/>
        <v/>
      </c>
      <c r="P1572" s="296">
        <f t="shared" ca="1" si="7"/>
        <v>0</v>
      </c>
      <c r="Q1572" s="297"/>
      <c r="R1572" s="297"/>
      <c r="S1572" s="297"/>
      <c r="T1572" s="297"/>
      <c r="U1572" s="297"/>
      <c r="V1572" s="297"/>
      <c r="W1572" s="297"/>
      <c r="X1572" s="297"/>
      <c r="Y1572" s="297"/>
      <c r="Z1572" s="297"/>
      <c r="AA1572" s="297"/>
      <c r="AB1572" s="297"/>
    </row>
    <row r="1573" spans="1:28" ht="14.25">
      <c r="A1573" s="298" t="s">
        <v>10725</v>
      </c>
      <c r="B1573" s="294" t="s">
        <v>9734</v>
      </c>
      <c r="C1573" s="45" t="s">
        <v>380</v>
      </c>
      <c r="D1573" s="45" t="s">
        <v>4798</v>
      </c>
      <c r="E1573" s="299">
        <v>43347</v>
      </c>
      <c r="F1573" s="294" t="s">
        <v>10726</v>
      </c>
      <c r="G1573" s="294" t="s">
        <v>384</v>
      </c>
      <c r="H1573" s="300" t="s">
        <v>223</v>
      </c>
      <c r="I1573" s="294" t="s">
        <v>226</v>
      </c>
      <c r="J1573" s="294" t="s">
        <v>10727</v>
      </c>
      <c r="K1573" s="294" t="s">
        <v>10727</v>
      </c>
      <c r="L1573" s="295"/>
      <c r="M1573" s="294" t="s">
        <v>4841</v>
      </c>
      <c r="N1573" s="295" t="b">
        <f>IF(AND(G1573:G1575=DATOS!C$9,H1573:H1575=DATOS!B$4),ROW(G1573:G1575))</f>
        <v>0</v>
      </c>
      <c r="O1573" s="326" t="str">
        <f t="shared" ca="1" si="6"/>
        <v/>
      </c>
      <c r="P1573" s="296">
        <f t="shared" ca="1" si="7"/>
        <v>0</v>
      </c>
      <c r="Q1573" s="297"/>
      <c r="R1573" s="297"/>
      <c r="S1573" s="297"/>
      <c r="T1573" s="297"/>
      <c r="U1573" s="297"/>
      <c r="V1573" s="297"/>
      <c r="W1573" s="297"/>
      <c r="X1573" s="297"/>
      <c r="Y1573" s="297"/>
      <c r="Z1573" s="297"/>
      <c r="AA1573" s="297"/>
      <c r="AB1573" s="297"/>
    </row>
    <row r="1574" spans="1:28" ht="14.25">
      <c r="A1574" s="298" t="s">
        <v>7392</v>
      </c>
      <c r="B1574" s="294" t="s">
        <v>7282</v>
      </c>
      <c r="C1574" s="45" t="s">
        <v>5086</v>
      </c>
      <c r="D1574" s="45" t="s">
        <v>4647</v>
      </c>
      <c r="E1574" s="299">
        <v>43347</v>
      </c>
      <c r="F1574" s="294" t="s">
        <v>10729</v>
      </c>
      <c r="G1574" s="294" t="s">
        <v>384</v>
      </c>
      <c r="H1574" s="300" t="s">
        <v>223</v>
      </c>
      <c r="I1574" s="294" t="s">
        <v>226</v>
      </c>
      <c r="J1574" s="294" t="s">
        <v>10730</v>
      </c>
      <c r="K1574" s="294" t="s">
        <v>10731</v>
      </c>
      <c r="L1574" s="295"/>
      <c r="M1574" s="294" t="s">
        <v>10699</v>
      </c>
      <c r="N1574" s="295" t="b">
        <f>IF(AND(G1574:G1576=DATOS!C$9,H1574:H1576=DATOS!B$4),ROW(G1574:G1576))</f>
        <v>0</v>
      </c>
      <c r="O1574" s="326" t="str">
        <f t="shared" ca="1" si="6"/>
        <v/>
      </c>
      <c r="P1574" s="296">
        <f t="shared" ca="1" si="7"/>
        <v>0</v>
      </c>
      <c r="Q1574" s="296"/>
      <c r="R1574" s="297"/>
      <c r="S1574" s="297"/>
      <c r="T1574" s="297"/>
      <c r="U1574" s="297"/>
      <c r="V1574" s="297"/>
      <c r="W1574" s="297"/>
      <c r="X1574" s="297"/>
      <c r="Y1574" s="297"/>
      <c r="Z1574" s="297"/>
      <c r="AA1574" s="297"/>
      <c r="AB1574" s="297"/>
    </row>
    <row r="1575" spans="1:28" ht="14.25">
      <c r="A1575" s="298" t="s">
        <v>10679</v>
      </c>
      <c r="B1575" s="294" t="s">
        <v>10681</v>
      </c>
      <c r="C1575" s="45" t="s">
        <v>5325</v>
      </c>
      <c r="D1575" s="45" t="s">
        <v>4647</v>
      </c>
      <c r="E1575" s="299">
        <v>43347</v>
      </c>
      <c r="F1575" s="294" t="s">
        <v>10733</v>
      </c>
      <c r="G1575" s="294" t="s">
        <v>114</v>
      </c>
      <c r="H1575" s="300" t="s">
        <v>223</v>
      </c>
      <c r="I1575" s="294" t="s">
        <v>226</v>
      </c>
      <c r="J1575" s="294" t="s">
        <v>10734</v>
      </c>
      <c r="K1575" s="294" t="s">
        <v>10735</v>
      </c>
      <c r="L1575" s="295"/>
      <c r="M1575" s="294" t="s">
        <v>4652</v>
      </c>
      <c r="N1575" s="295" t="b">
        <f>IF(AND(G1575:G1577=DATOS!C$9,H1575:H1577=DATOS!B$4),ROW(G1575:G1577))</f>
        <v>0</v>
      </c>
      <c r="O1575" s="326" t="str">
        <f t="shared" ca="1" si="6"/>
        <v/>
      </c>
      <c r="P1575" s="296">
        <f t="shared" ca="1" si="7"/>
        <v>0</v>
      </c>
      <c r="Q1575" s="297"/>
      <c r="R1575" s="297"/>
      <c r="S1575" s="297"/>
      <c r="T1575" s="297"/>
      <c r="U1575" s="297"/>
      <c r="V1575" s="297"/>
      <c r="W1575" s="297"/>
      <c r="X1575" s="297"/>
      <c r="Y1575" s="297"/>
      <c r="Z1575" s="297"/>
      <c r="AA1575" s="297"/>
      <c r="AB1575" s="297"/>
    </row>
    <row r="1576" spans="1:28" ht="14.25">
      <c r="A1576" s="298" t="s">
        <v>9302</v>
      </c>
      <c r="B1576" s="294" t="s">
        <v>9303</v>
      </c>
      <c r="C1576" s="45" t="s">
        <v>263</v>
      </c>
      <c r="D1576" s="45" t="s">
        <v>4798</v>
      </c>
      <c r="E1576" s="299">
        <v>43347</v>
      </c>
      <c r="F1576" s="294" t="s">
        <v>10738</v>
      </c>
      <c r="G1576" s="294" t="s">
        <v>114</v>
      </c>
      <c r="H1576" s="300" t="s">
        <v>223</v>
      </c>
      <c r="I1576" s="294" t="s">
        <v>226</v>
      </c>
      <c r="J1576" s="294" t="s">
        <v>5195</v>
      </c>
      <c r="K1576" s="294" t="s">
        <v>10740</v>
      </c>
      <c r="L1576" s="295"/>
      <c r="M1576" s="294" t="s">
        <v>10699</v>
      </c>
      <c r="N1576" s="295" t="b">
        <f>IF(AND(G1576:G1578=DATOS!C$9,H1576:H1578=DATOS!B$4),ROW(G1576:G1578))</f>
        <v>0</v>
      </c>
      <c r="O1576" s="326" t="str">
        <f t="shared" ca="1" si="6"/>
        <v/>
      </c>
      <c r="P1576" s="296">
        <f t="shared" ca="1" si="7"/>
        <v>0</v>
      </c>
      <c r="Q1576" s="297"/>
      <c r="R1576" s="297"/>
      <c r="S1576" s="297"/>
      <c r="T1576" s="297"/>
      <c r="U1576" s="297"/>
      <c r="V1576" s="297"/>
      <c r="W1576" s="297"/>
      <c r="X1576" s="297"/>
      <c r="Y1576" s="297"/>
      <c r="Z1576" s="297"/>
      <c r="AA1576" s="297"/>
      <c r="AB1576" s="297"/>
    </row>
    <row r="1577" spans="1:28" ht="14.25">
      <c r="A1577" s="298" t="s">
        <v>10741</v>
      </c>
      <c r="B1577" s="294" t="s">
        <v>5827</v>
      </c>
      <c r="C1577" s="45" t="s">
        <v>5325</v>
      </c>
      <c r="D1577" s="45" t="s">
        <v>4671</v>
      </c>
      <c r="E1577" s="299">
        <v>43347</v>
      </c>
      <c r="F1577" s="294" t="s">
        <v>4794</v>
      </c>
      <c r="G1577" s="294" t="s">
        <v>114</v>
      </c>
      <c r="H1577" s="300" t="s">
        <v>223</v>
      </c>
      <c r="I1577" s="294" t="s">
        <v>226</v>
      </c>
      <c r="J1577" s="294" t="s">
        <v>10742</v>
      </c>
      <c r="K1577" s="294" t="s">
        <v>10743</v>
      </c>
      <c r="L1577" s="295"/>
      <c r="M1577" s="294" t="s">
        <v>4675</v>
      </c>
      <c r="N1577" s="295" t="b">
        <f>IF(AND(G1577:G1579=DATOS!C$9,H1577:H1579=DATOS!B$4),ROW(G1577:G1579))</f>
        <v>0</v>
      </c>
      <c r="O1577" s="326" t="str">
        <f t="shared" ca="1" si="6"/>
        <v/>
      </c>
      <c r="P1577" s="296">
        <f t="shared" ca="1" si="7"/>
        <v>0</v>
      </c>
      <c r="Q1577" s="297"/>
      <c r="R1577" s="297"/>
      <c r="S1577" s="297"/>
      <c r="T1577" s="297"/>
      <c r="U1577" s="297"/>
      <c r="V1577" s="297"/>
      <c r="W1577" s="297"/>
      <c r="X1577" s="297"/>
      <c r="Y1577" s="297"/>
      <c r="Z1577" s="297"/>
      <c r="AA1577" s="297"/>
      <c r="AB1577" s="297"/>
    </row>
    <row r="1578" spans="1:28" ht="14.25">
      <c r="A1578" s="298" t="s">
        <v>8201</v>
      </c>
      <c r="B1578" s="294" t="s">
        <v>8202</v>
      </c>
      <c r="C1578" s="45" t="s">
        <v>898</v>
      </c>
      <c r="D1578" s="45" t="s">
        <v>4798</v>
      </c>
      <c r="E1578" s="299">
        <v>43347</v>
      </c>
      <c r="F1578" s="294" t="s">
        <v>10745</v>
      </c>
      <c r="G1578" s="294" t="s">
        <v>271</v>
      </c>
      <c r="H1578" s="300" t="s">
        <v>223</v>
      </c>
      <c r="I1578" s="294" t="s">
        <v>226</v>
      </c>
      <c r="J1578" s="294" t="s">
        <v>10746</v>
      </c>
      <c r="K1578" s="294" t="s">
        <v>10747</v>
      </c>
      <c r="L1578" s="295"/>
      <c r="M1578" s="294" t="s">
        <v>4841</v>
      </c>
      <c r="N1578" s="295" t="b">
        <f>IF(AND(G1578:G1580=DATOS!C$9,H1578:H1580=DATOS!B$4),ROW(G1578:G1580))</f>
        <v>0</v>
      </c>
      <c r="O1578" s="326" t="str">
        <f t="shared" ca="1" si="6"/>
        <v/>
      </c>
      <c r="P1578" s="296">
        <f t="shared" ca="1" si="7"/>
        <v>0</v>
      </c>
      <c r="Q1578" s="297"/>
      <c r="R1578" s="297"/>
      <c r="S1578" s="297"/>
      <c r="T1578" s="297"/>
      <c r="U1578" s="297"/>
      <c r="V1578" s="297"/>
      <c r="W1578" s="297"/>
      <c r="X1578" s="297"/>
      <c r="Y1578" s="297"/>
      <c r="Z1578" s="297"/>
      <c r="AA1578" s="297"/>
      <c r="AB1578" s="297"/>
    </row>
    <row r="1579" spans="1:28" ht="14.25">
      <c r="A1579" s="298" t="s">
        <v>4865</v>
      </c>
      <c r="B1579" s="294" t="s">
        <v>4872</v>
      </c>
      <c r="C1579" s="45" t="s">
        <v>216</v>
      </c>
      <c r="D1579" s="45" t="s">
        <v>4951</v>
      </c>
      <c r="E1579" s="299">
        <v>43347</v>
      </c>
      <c r="F1579" s="294" t="s">
        <v>4768</v>
      </c>
      <c r="G1579" s="294" t="s">
        <v>271</v>
      </c>
      <c r="H1579" s="300" t="s">
        <v>223</v>
      </c>
      <c r="I1579" s="294" t="s">
        <v>226</v>
      </c>
      <c r="J1579" s="295"/>
      <c r="K1579" s="294" t="s">
        <v>10750</v>
      </c>
      <c r="L1579" s="295"/>
      <c r="M1579" s="294" t="s">
        <v>4956</v>
      </c>
      <c r="N1579" s="295" t="b">
        <f>IF(AND(G1579:G1581=DATOS!C$9,H1579:H1581=DATOS!B$4),ROW(G1579:G1581))</f>
        <v>0</v>
      </c>
      <c r="O1579" s="326" t="str">
        <f t="shared" ca="1" si="6"/>
        <v/>
      </c>
      <c r="P1579" s="296">
        <f t="shared" ca="1" si="7"/>
        <v>0</v>
      </c>
      <c r="Q1579" s="297"/>
      <c r="R1579" s="297"/>
      <c r="S1579" s="297"/>
      <c r="T1579" s="297"/>
      <c r="U1579" s="297"/>
      <c r="V1579" s="297"/>
      <c r="W1579" s="297"/>
      <c r="X1579" s="297"/>
      <c r="Y1579" s="297"/>
      <c r="Z1579" s="297"/>
      <c r="AA1579" s="297"/>
      <c r="AB1579" s="297"/>
    </row>
    <row r="1580" spans="1:28" ht="14.25">
      <c r="A1580" s="298" t="s">
        <v>3847</v>
      </c>
      <c r="B1580" s="294" t="s">
        <v>9779</v>
      </c>
      <c r="C1580" s="45" t="s">
        <v>5771</v>
      </c>
      <c r="D1580" s="45" t="s">
        <v>4798</v>
      </c>
      <c r="E1580" s="299">
        <v>43347</v>
      </c>
      <c r="F1580" s="294" t="s">
        <v>10753</v>
      </c>
      <c r="G1580" s="294" t="s">
        <v>384</v>
      </c>
      <c r="H1580" s="300" t="s">
        <v>223</v>
      </c>
      <c r="I1580" s="294" t="s">
        <v>226</v>
      </c>
      <c r="J1580" s="295"/>
      <c r="K1580" s="295"/>
      <c r="L1580" s="295"/>
      <c r="M1580" s="294"/>
      <c r="N1580" s="295" t="b">
        <f>IF(AND(G1580:G1582=DATOS!C$9,H1580:H1582=DATOS!B$4),ROW(G1580:G1582))</f>
        <v>0</v>
      </c>
      <c r="O1580" s="326" t="str">
        <f t="shared" ca="1" si="6"/>
        <v/>
      </c>
      <c r="P1580" s="296">
        <f t="shared" ca="1" si="7"/>
        <v>0</v>
      </c>
      <c r="Q1580" s="297"/>
      <c r="R1580" s="297"/>
      <c r="S1580" s="297"/>
      <c r="T1580" s="297"/>
      <c r="U1580" s="297"/>
      <c r="V1580" s="297"/>
      <c r="W1580" s="297"/>
      <c r="X1580" s="297"/>
      <c r="Y1580" s="297"/>
      <c r="Z1580" s="297"/>
      <c r="AA1580" s="297"/>
      <c r="AB1580" s="297"/>
    </row>
    <row r="1581" spans="1:28" ht="14.25">
      <c r="A1581" s="298" t="s">
        <v>8318</v>
      </c>
      <c r="B1581" s="294" t="s">
        <v>8319</v>
      </c>
      <c r="C1581" s="45" t="s">
        <v>5325</v>
      </c>
      <c r="D1581" s="45" t="s">
        <v>8976</v>
      </c>
      <c r="E1581" s="299">
        <v>43348</v>
      </c>
      <c r="F1581" s="294" t="s">
        <v>361</v>
      </c>
      <c r="G1581" s="294" t="s">
        <v>362</v>
      </c>
      <c r="H1581" s="300" t="s">
        <v>223</v>
      </c>
      <c r="I1581" s="294" t="s">
        <v>226</v>
      </c>
      <c r="J1581" s="294" t="s">
        <v>10756</v>
      </c>
      <c r="K1581" s="294" t="s">
        <v>10757</v>
      </c>
      <c r="L1581" s="295"/>
      <c r="M1581" s="294" t="s">
        <v>9747</v>
      </c>
      <c r="N1581" s="295" t="b">
        <f>IF(AND(G1581:G1583=DATOS!C$9,H1581:H1583=DATOS!B$4),ROW(G1581:G1583))</f>
        <v>0</v>
      </c>
      <c r="O1581" s="326" t="str">
        <f t="shared" ca="1" si="6"/>
        <v/>
      </c>
      <c r="P1581" s="296">
        <f t="shared" ca="1" si="7"/>
        <v>0</v>
      </c>
      <c r="Q1581" s="297"/>
      <c r="R1581" s="297"/>
      <c r="S1581" s="297"/>
      <c r="T1581" s="297"/>
      <c r="U1581" s="297"/>
      <c r="V1581" s="297"/>
      <c r="W1581" s="297"/>
      <c r="X1581" s="297"/>
      <c r="Y1581" s="297"/>
      <c r="Z1581" s="297"/>
      <c r="AA1581" s="297"/>
      <c r="AB1581" s="297"/>
    </row>
    <row r="1582" spans="1:28" ht="14.25">
      <c r="A1582" s="298" t="s">
        <v>4699</v>
      </c>
      <c r="B1582" s="294" t="s">
        <v>4700</v>
      </c>
      <c r="C1582" s="45" t="s">
        <v>380</v>
      </c>
      <c r="D1582" s="45" t="s">
        <v>4798</v>
      </c>
      <c r="E1582" s="299">
        <v>43348</v>
      </c>
      <c r="F1582" s="294" t="s">
        <v>10760</v>
      </c>
      <c r="G1582" s="294" t="s">
        <v>114</v>
      </c>
      <c r="H1582" s="300" t="s">
        <v>223</v>
      </c>
      <c r="I1582" s="294" t="s">
        <v>226</v>
      </c>
      <c r="J1582" s="294" t="s">
        <v>10761</v>
      </c>
      <c r="K1582" s="294" t="s">
        <v>10762</v>
      </c>
      <c r="L1582" s="295"/>
      <c r="M1582" s="294" t="s">
        <v>4841</v>
      </c>
      <c r="N1582" s="295" t="b">
        <f>IF(AND(G1582:G1584=DATOS!C$9,H1582:H1584=DATOS!B$4),ROW(G1582:G1584))</f>
        <v>0</v>
      </c>
      <c r="O1582" s="326" t="str">
        <f t="shared" ca="1" si="6"/>
        <v/>
      </c>
      <c r="P1582" s="296">
        <f t="shared" ca="1" si="7"/>
        <v>0</v>
      </c>
      <c r="Q1582" s="297"/>
      <c r="R1582" s="297"/>
      <c r="S1582" s="297"/>
      <c r="T1582" s="297"/>
      <c r="U1582" s="297"/>
      <c r="V1582" s="297"/>
      <c r="W1582" s="297"/>
      <c r="X1582" s="297"/>
      <c r="Y1582" s="297"/>
      <c r="Z1582" s="297"/>
      <c r="AA1582" s="297"/>
      <c r="AB1582" s="297"/>
    </row>
    <row r="1583" spans="1:28" ht="14.25">
      <c r="A1583" s="298" t="s">
        <v>10763</v>
      </c>
      <c r="B1583" s="294" t="s">
        <v>10764</v>
      </c>
      <c r="C1583" s="45" t="s">
        <v>263</v>
      </c>
      <c r="D1583" s="45" t="s">
        <v>4671</v>
      </c>
      <c r="E1583" s="299">
        <v>43348</v>
      </c>
      <c r="F1583" s="294" t="s">
        <v>10765</v>
      </c>
      <c r="G1583" s="294" t="s">
        <v>114</v>
      </c>
      <c r="H1583" s="300" t="s">
        <v>223</v>
      </c>
      <c r="I1583" s="294" t="s">
        <v>226</v>
      </c>
      <c r="J1583" s="294" t="s">
        <v>10767</v>
      </c>
      <c r="K1583" s="294" t="s">
        <v>10769</v>
      </c>
      <c r="L1583" s="295"/>
      <c r="M1583" s="294" t="s">
        <v>4675</v>
      </c>
      <c r="N1583" s="295" t="b">
        <f>IF(AND(G1583:G1585=DATOS!C$9,H1583:H1585=DATOS!B$4),ROW(G1583:G1585))</f>
        <v>0</v>
      </c>
      <c r="O1583" s="326" t="str">
        <f t="shared" ca="1" si="6"/>
        <v/>
      </c>
      <c r="P1583" s="296">
        <f t="shared" ca="1" si="7"/>
        <v>0</v>
      </c>
      <c r="Q1583" s="297"/>
      <c r="R1583" s="297"/>
      <c r="S1583" s="297"/>
      <c r="T1583" s="297"/>
      <c r="U1583" s="297"/>
      <c r="V1583" s="297"/>
      <c r="W1583" s="297"/>
      <c r="X1583" s="297"/>
      <c r="Y1583" s="297"/>
      <c r="Z1583" s="297"/>
      <c r="AA1583" s="297"/>
      <c r="AB1583" s="297"/>
    </row>
    <row r="1584" spans="1:28" ht="14.25">
      <c r="A1584" s="298" t="s">
        <v>8338</v>
      </c>
      <c r="B1584" s="294" t="s">
        <v>4772</v>
      </c>
      <c r="C1584" s="45" t="s">
        <v>263</v>
      </c>
      <c r="D1584" s="45" t="s">
        <v>4671</v>
      </c>
      <c r="E1584" s="299">
        <v>43348</v>
      </c>
      <c r="F1584" s="294" t="s">
        <v>10770</v>
      </c>
      <c r="G1584" s="294" t="s">
        <v>271</v>
      </c>
      <c r="H1584" s="300" t="s">
        <v>223</v>
      </c>
      <c r="I1584" s="294" t="s">
        <v>226</v>
      </c>
      <c r="J1584" s="294" t="s">
        <v>10771</v>
      </c>
      <c r="K1584" s="294" t="s">
        <v>10772</v>
      </c>
      <c r="L1584" s="295"/>
      <c r="M1584" s="294" t="s">
        <v>4675</v>
      </c>
      <c r="N1584" s="295" t="b">
        <f>IF(AND(G1584:G1586=DATOS!C$9,H1584:H1586=DATOS!B$4),ROW(G1584:G1586))</f>
        <v>0</v>
      </c>
      <c r="O1584" s="326" t="str">
        <f t="shared" ca="1" si="6"/>
        <v/>
      </c>
      <c r="P1584" s="296">
        <f t="shared" ca="1" si="7"/>
        <v>0</v>
      </c>
      <c r="Q1584" s="297"/>
      <c r="R1584" s="297"/>
      <c r="S1584" s="297"/>
      <c r="T1584" s="297"/>
      <c r="U1584" s="297"/>
      <c r="V1584" s="297"/>
      <c r="W1584" s="297"/>
      <c r="X1584" s="297"/>
      <c r="Y1584" s="297"/>
      <c r="Z1584" s="297"/>
      <c r="AA1584" s="297"/>
      <c r="AB1584" s="297"/>
    </row>
    <row r="1585" spans="1:28" ht="14.25">
      <c r="A1585" s="320" t="s">
        <v>8379</v>
      </c>
      <c r="B1585" s="376" t="s">
        <v>4929</v>
      </c>
      <c r="C1585" s="45" t="s">
        <v>624</v>
      </c>
      <c r="D1585" s="45" t="s">
        <v>4951</v>
      </c>
      <c r="E1585" s="299">
        <v>43348</v>
      </c>
      <c r="F1585" s="294" t="s">
        <v>10775</v>
      </c>
      <c r="G1585" s="294" t="s">
        <v>222</v>
      </c>
      <c r="H1585" s="300" t="s">
        <v>223</v>
      </c>
      <c r="I1585" s="294" t="s">
        <v>226</v>
      </c>
      <c r="J1585" s="295"/>
      <c r="K1585" s="294" t="s">
        <v>10776</v>
      </c>
      <c r="L1585" s="295"/>
      <c r="M1585" s="294" t="s">
        <v>4956</v>
      </c>
      <c r="N1585" s="295" t="b">
        <f>IF(AND(G1585:G1587=DATOS!C$9,H1585:H1587=DATOS!B$4),ROW(G1585:G1587))</f>
        <v>0</v>
      </c>
      <c r="O1585" s="326" t="str">
        <f t="shared" ca="1" si="6"/>
        <v/>
      </c>
      <c r="P1585" s="296">
        <f t="shared" ca="1" si="7"/>
        <v>0</v>
      </c>
      <c r="Q1585" s="297"/>
      <c r="R1585" s="297"/>
      <c r="S1585" s="297"/>
      <c r="T1585" s="297"/>
      <c r="U1585" s="297"/>
      <c r="V1585" s="297"/>
      <c r="W1585" s="297"/>
      <c r="X1585" s="297"/>
      <c r="Y1585" s="297"/>
      <c r="Z1585" s="297"/>
      <c r="AA1585" s="297"/>
      <c r="AB1585" s="297"/>
    </row>
    <row r="1586" spans="1:28" ht="14.25">
      <c r="A1586" s="298" t="s">
        <v>10778</v>
      </c>
      <c r="B1586" s="376" t="s">
        <v>5827</v>
      </c>
      <c r="C1586" s="45" t="s">
        <v>5325</v>
      </c>
      <c r="D1586" s="45" t="s">
        <v>8976</v>
      </c>
      <c r="E1586" s="299">
        <v>43349</v>
      </c>
      <c r="F1586" s="294" t="s">
        <v>4710</v>
      </c>
      <c r="G1586" s="294" t="s">
        <v>362</v>
      </c>
      <c r="H1586" s="300" t="s">
        <v>223</v>
      </c>
      <c r="I1586" s="294" t="s">
        <v>226</v>
      </c>
      <c r="J1586" s="294" t="s">
        <v>10780</v>
      </c>
      <c r="K1586" s="294" t="s">
        <v>10781</v>
      </c>
      <c r="L1586" s="295"/>
      <c r="M1586" s="294" t="s">
        <v>9747</v>
      </c>
      <c r="N1586" s="295" t="b">
        <f>IF(AND(G1586:G1588=DATOS!C$9,H1586:H1588=DATOS!B$4),ROW(G1586:G1588))</f>
        <v>0</v>
      </c>
      <c r="O1586" s="326" t="str">
        <f t="shared" ca="1" si="6"/>
        <v/>
      </c>
      <c r="P1586" s="296">
        <f t="shared" ca="1" si="7"/>
        <v>0</v>
      </c>
      <c r="Q1586" s="297"/>
      <c r="R1586" s="297"/>
      <c r="S1586" s="297"/>
      <c r="T1586" s="297"/>
      <c r="U1586" s="297"/>
      <c r="V1586" s="297"/>
      <c r="W1586" s="297"/>
      <c r="X1586" s="297"/>
      <c r="Y1586" s="297"/>
      <c r="Z1586" s="297"/>
      <c r="AA1586" s="297"/>
      <c r="AB1586" s="297"/>
    </row>
    <row r="1587" spans="1:28" ht="14.25">
      <c r="A1587" s="298" t="s">
        <v>660</v>
      </c>
      <c r="B1587" s="376" t="s">
        <v>662</v>
      </c>
      <c r="C1587" s="45" t="s">
        <v>5325</v>
      </c>
      <c r="D1587" s="45" t="s">
        <v>8976</v>
      </c>
      <c r="E1587" s="299">
        <v>43349</v>
      </c>
      <c r="F1587" s="294" t="s">
        <v>2521</v>
      </c>
      <c r="G1587" s="294" t="s">
        <v>114</v>
      </c>
      <c r="H1587" s="300" t="s">
        <v>223</v>
      </c>
      <c r="I1587" s="294" t="s">
        <v>226</v>
      </c>
      <c r="J1587" s="295"/>
      <c r="K1587" s="294" t="s">
        <v>10248</v>
      </c>
      <c r="L1587" s="295"/>
      <c r="M1587" s="294" t="s">
        <v>9747</v>
      </c>
      <c r="N1587" s="295" t="b">
        <f>IF(AND(G1587:G1589=DATOS!C$9,H1587:H1589=DATOS!B$4),ROW(G1587:G1589))</f>
        <v>0</v>
      </c>
      <c r="O1587" s="326" t="str">
        <f t="shared" ca="1" si="6"/>
        <v/>
      </c>
      <c r="P1587" s="296">
        <f t="shared" ca="1" si="7"/>
        <v>0</v>
      </c>
      <c r="Q1587" s="297"/>
      <c r="R1587" s="297"/>
      <c r="S1587" s="297"/>
      <c r="T1587" s="297"/>
      <c r="U1587" s="297"/>
      <c r="V1587" s="297"/>
      <c r="W1587" s="297"/>
      <c r="X1587" s="297"/>
      <c r="Y1587" s="297"/>
      <c r="Z1587" s="297"/>
      <c r="AA1587" s="297"/>
      <c r="AB1587" s="297"/>
    </row>
    <row r="1588" spans="1:28" ht="14.25">
      <c r="A1588" s="298" t="s">
        <v>10784</v>
      </c>
      <c r="B1588" s="376" t="s">
        <v>10536</v>
      </c>
      <c r="C1588" s="45" t="s">
        <v>4726</v>
      </c>
      <c r="D1588" s="45" t="s">
        <v>4647</v>
      </c>
      <c r="E1588" s="299">
        <v>43349</v>
      </c>
      <c r="F1588" s="294" t="s">
        <v>10785</v>
      </c>
      <c r="G1588" s="294" t="s">
        <v>384</v>
      </c>
      <c r="H1588" s="300" t="s">
        <v>223</v>
      </c>
      <c r="I1588" s="294" t="s">
        <v>226</v>
      </c>
      <c r="J1588" s="294" t="s">
        <v>10786</v>
      </c>
      <c r="K1588" s="294" t="s">
        <v>10787</v>
      </c>
      <c r="L1588" s="295"/>
      <c r="M1588" s="294" t="s">
        <v>4652</v>
      </c>
      <c r="N1588" s="295" t="b">
        <f>IF(AND(G1588:G1590=DATOS!C$9,H1588:H1590=DATOS!B$4),ROW(G1588:G1590))</f>
        <v>0</v>
      </c>
      <c r="O1588" s="326" t="str">
        <f t="shared" ca="1" si="6"/>
        <v/>
      </c>
      <c r="P1588" s="296">
        <f t="shared" ca="1" si="7"/>
        <v>0</v>
      </c>
      <c r="Q1588" s="297"/>
      <c r="R1588" s="297"/>
      <c r="S1588" s="297"/>
      <c r="T1588" s="297"/>
      <c r="U1588" s="297"/>
      <c r="V1588" s="297"/>
      <c r="W1588" s="297"/>
      <c r="X1588" s="297"/>
      <c r="Y1588" s="297"/>
      <c r="Z1588" s="297"/>
      <c r="AA1588" s="297"/>
      <c r="AB1588" s="297"/>
    </row>
    <row r="1589" spans="1:28" ht="14.25">
      <c r="A1589" s="298" t="s">
        <v>10789</v>
      </c>
      <c r="B1589" s="376" t="s">
        <v>10790</v>
      </c>
      <c r="C1589" s="45" t="s">
        <v>216</v>
      </c>
      <c r="D1589" s="45" t="s">
        <v>4647</v>
      </c>
      <c r="E1589" s="299">
        <v>43349</v>
      </c>
      <c r="F1589" s="294" t="s">
        <v>5948</v>
      </c>
      <c r="G1589" s="294" t="s">
        <v>384</v>
      </c>
      <c r="H1589" s="300" t="s">
        <v>223</v>
      </c>
      <c r="I1589" s="294" t="s">
        <v>226</v>
      </c>
      <c r="J1589" s="294" t="s">
        <v>10791</v>
      </c>
      <c r="K1589" s="294" t="s">
        <v>10792</v>
      </c>
      <c r="L1589" s="295"/>
      <c r="M1589" s="294" t="s">
        <v>10627</v>
      </c>
      <c r="N1589" s="295" t="b">
        <f>IF(AND(G1589:G1591=DATOS!C$9,H1589:H1591=DATOS!B$4),ROW(G1589:G1591))</f>
        <v>0</v>
      </c>
      <c r="O1589" s="326" t="str">
        <f t="shared" ca="1" si="6"/>
        <v/>
      </c>
      <c r="P1589" s="296">
        <f t="shared" ca="1" si="7"/>
        <v>0</v>
      </c>
      <c r="Q1589" s="297"/>
      <c r="R1589" s="297"/>
      <c r="S1589" s="297"/>
      <c r="T1589" s="297"/>
      <c r="U1589" s="297"/>
      <c r="V1589" s="297"/>
      <c r="W1589" s="297"/>
      <c r="X1589" s="297"/>
      <c r="Y1589" s="297"/>
      <c r="Z1589" s="297"/>
      <c r="AA1589" s="297"/>
      <c r="AB1589" s="297"/>
    </row>
    <row r="1590" spans="1:28" ht="14.25">
      <c r="A1590" s="298" t="s">
        <v>10796</v>
      </c>
      <c r="B1590" s="376" t="s">
        <v>5663</v>
      </c>
      <c r="C1590" s="45" t="s">
        <v>5086</v>
      </c>
      <c r="D1590" s="45" t="s">
        <v>4647</v>
      </c>
      <c r="E1590" s="299">
        <v>43349</v>
      </c>
      <c r="F1590" s="294" t="s">
        <v>10797</v>
      </c>
      <c r="G1590" s="294" t="s">
        <v>114</v>
      </c>
      <c r="H1590" s="300" t="s">
        <v>223</v>
      </c>
      <c r="I1590" s="294" t="s">
        <v>226</v>
      </c>
      <c r="J1590" s="294" t="s">
        <v>10798</v>
      </c>
      <c r="K1590" s="294" t="s">
        <v>10799</v>
      </c>
      <c r="L1590" s="295"/>
      <c r="M1590" s="294" t="s">
        <v>4652</v>
      </c>
      <c r="N1590" s="295" t="b">
        <f>IF(AND(G1590:G1592=DATOS!C$9,H1590:H1592=DATOS!B$4),ROW(G1590:G1592))</f>
        <v>0</v>
      </c>
      <c r="O1590" s="326" t="str">
        <f t="shared" ca="1" si="6"/>
        <v/>
      </c>
      <c r="P1590" s="296">
        <f t="shared" ca="1" si="7"/>
        <v>0</v>
      </c>
      <c r="Q1590" s="297"/>
      <c r="R1590" s="297"/>
      <c r="S1590" s="297"/>
      <c r="T1590" s="297"/>
      <c r="U1590" s="297"/>
      <c r="V1590" s="297"/>
      <c r="W1590" s="297"/>
      <c r="X1590" s="297"/>
      <c r="Y1590" s="297"/>
      <c r="Z1590" s="297"/>
      <c r="AA1590" s="297"/>
      <c r="AB1590" s="297"/>
    </row>
    <row r="1591" spans="1:28" ht="14.25">
      <c r="A1591" s="298" t="s">
        <v>10802</v>
      </c>
      <c r="B1591" s="376" t="s">
        <v>10803</v>
      </c>
      <c r="C1591" s="45" t="s">
        <v>898</v>
      </c>
      <c r="D1591" s="45" t="s">
        <v>8976</v>
      </c>
      <c r="E1591" s="299">
        <v>43349</v>
      </c>
      <c r="F1591" s="294" t="s">
        <v>3161</v>
      </c>
      <c r="G1591" s="294" t="s">
        <v>271</v>
      </c>
      <c r="H1591" s="300" t="s">
        <v>223</v>
      </c>
      <c r="I1591" s="294" t="s">
        <v>226</v>
      </c>
      <c r="J1591" s="295"/>
      <c r="K1591" s="294" t="s">
        <v>10403</v>
      </c>
      <c r="L1591" s="295"/>
      <c r="M1591" s="294" t="s">
        <v>9747</v>
      </c>
      <c r="N1591" s="295" t="b">
        <f>IF(AND(G1591:G1593=DATOS!C$9,H1591:H1593=DATOS!B$4),ROW(G1591:G1593))</f>
        <v>0</v>
      </c>
      <c r="O1591" s="326" t="str">
        <f t="shared" ca="1" si="6"/>
        <v/>
      </c>
      <c r="P1591" s="296">
        <f t="shared" ca="1" si="7"/>
        <v>0</v>
      </c>
      <c r="Q1591" s="297"/>
      <c r="R1591" s="297"/>
      <c r="S1591" s="297"/>
      <c r="T1591" s="297"/>
      <c r="U1591" s="297"/>
      <c r="V1591" s="297"/>
      <c r="W1591" s="297"/>
      <c r="X1591" s="297"/>
      <c r="Y1591" s="297"/>
      <c r="Z1591" s="297"/>
      <c r="AA1591" s="297"/>
      <c r="AB1591" s="297"/>
    </row>
    <row r="1592" spans="1:28" ht="14.25">
      <c r="A1592" s="298" t="s">
        <v>10805</v>
      </c>
      <c r="B1592" s="376" t="s">
        <v>10806</v>
      </c>
      <c r="C1592" s="45" t="s">
        <v>414</v>
      </c>
      <c r="D1592" s="45" t="s">
        <v>4798</v>
      </c>
      <c r="E1592" s="299">
        <v>43349</v>
      </c>
      <c r="F1592" s="294" t="s">
        <v>10809</v>
      </c>
      <c r="G1592" s="294" t="s">
        <v>384</v>
      </c>
      <c r="H1592" s="300" t="s">
        <v>223</v>
      </c>
      <c r="I1592" s="294" t="s">
        <v>226</v>
      </c>
      <c r="J1592" s="295"/>
      <c r="K1592" s="294" t="s">
        <v>10810</v>
      </c>
      <c r="L1592" s="295"/>
      <c r="M1592" s="294" t="s">
        <v>10627</v>
      </c>
      <c r="N1592" s="295" t="b">
        <f>IF(AND(G1592:G1594=DATOS!C$9,H1592:H1594=DATOS!B$4),ROW(G1592:G1594))</f>
        <v>0</v>
      </c>
      <c r="O1592" s="326" t="str">
        <f t="shared" ca="1" si="6"/>
        <v/>
      </c>
      <c r="P1592" s="296">
        <f t="shared" ca="1" si="7"/>
        <v>0</v>
      </c>
      <c r="Q1592" s="297"/>
      <c r="R1592" s="297"/>
      <c r="S1592" s="297"/>
      <c r="T1592" s="297"/>
      <c r="U1592" s="297"/>
      <c r="V1592" s="297"/>
      <c r="W1592" s="297"/>
      <c r="X1592" s="297"/>
      <c r="Y1592" s="297"/>
      <c r="Z1592" s="297"/>
      <c r="AA1592" s="297"/>
      <c r="AB1592" s="297"/>
    </row>
    <row r="1593" spans="1:28" ht="14.25">
      <c r="A1593" s="298" t="s">
        <v>10811</v>
      </c>
      <c r="B1593" s="376" t="s">
        <v>5249</v>
      </c>
      <c r="C1593" s="45" t="s">
        <v>478</v>
      </c>
      <c r="D1593" s="45" t="s">
        <v>4671</v>
      </c>
      <c r="E1593" s="299">
        <v>43349</v>
      </c>
      <c r="F1593" s="294" t="s">
        <v>5065</v>
      </c>
      <c r="G1593" s="294" t="s">
        <v>271</v>
      </c>
      <c r="H1593" s="300" t="s">
        <v>223</v>
      </c>
      <c r="I1593" s="294" t="s">
        <v>226</v>
      </c>
      <c r="J1593" s="294" t="s">
        <v>10812</v>
      </c>
      <c r="K1593" s="294" t="s">
        <v>10813</v>
      </c>
      <c r="L1593" s="295"/>
      <c r="M1593" s="294" t="s">
        <v>10627</v>
      </c>
      <c r="N1593" s="295" t="b">
        <f>IF(AND(G1593:G1595=DATOS!C$9,H1593:H1595=DATOS!B$4),ROW(G1593:G1595))</f>
        <v>0</v>
      </c>
      <c r="O1593" s="326" t="str">
        <f t="shared" ca="1" si="6"/>
        <v/>
      </c>
      <c r="P1593" s="296">
        <f t="shared" ca="1" si="7"/>
        <v>0</v>
      </c>
      <c r="Q1593" s="297"/>
      <c r="R1593" s="297"/>
      <c r="S1593" s="297"/>
      <c r="T1593" s="297"/>
      <c r="U1593" s="297"/>
      <c r="V1593" s="297"/>
      <c r="W1593" s="297"/>
      <c r="X1593" s="297"/>
      <c r="Y1593" s="297"/>
      <c r="Z1593" s="297"/>
      <c r="AA1593" s="297"/>
      <c r="AB1593" s="297"/>
    </row>
    <row r="1594" spans="1:28" ht="14.25">
      <c r="A1594" s="298" t="s">
        <v>10817</v>
      </c>
      <c r="B1594" s="376" t="s">
        <v>10818</v>
      </c>
      <c r="C1594" s="45" t="s">
        <v>4716</v>
      </c>
      <c r="D1594" s="45" t="s">
        <v>10188</v>
      </c>
      <c r="E1594" s="299">
        <v>43349</v>
      </c>
      <c r="F1594" s="294" t="s">
        <v>10819</v>
      </c>
      <c r="G1594" s="294" t="s">
        <v>271</v>
      </c>
      <c r="H1594" s="300" t="s">
        <v>223</v>
      </c>
      <c r="I1594" s="294" t="s">
        <v>226</v>
      </c>
      <c r="J1594" s="294" t="s">
        <v>10820</v>
      </c>
      <c r="K1594" s="294" t="s">
        <v>10821</v>
      </c>
      <c r="L1594" s="295"/>
      <c r="M1594" s="294" t="s">
        <v>10627</v>
      </c>
      <c r="N1594" s="295" t="b">
        <f>IF(AND(G1594:G1596=DATOS!C$9,H1594:H1596=DATOS!B$4),ROW(G1594:G1596))</f>
        <v>0</v>
      </c>
      <c r="O1594" s="326" t="str">
        <f t="shared" ca="1" si="6"/>
        <v/>
      </c>
      <c r="P1594" s="296">
        <f t="shared" ca="1" si="7"/>
        <v>0</v>
      </c>
      <c r="Q1594" s="297"/>
      <c r="R1594" s="297"/>
      <c r="S1594" s="297"/>
      <c r="T1594" s="297"/>
      <c r="U1594" s="297"/>
      <c r="V1594" s="297"/>
      <c r="W1594" s="297"/>
      <c r="X1594" s="297"/>
      <c r="Y1594" s="297"/>
      <c r="Z1594" s="297"/>
      <c r="AA1594" s="297"/>
      <c r="AB1594" s="297"/>
    </row>
    <row r="1595" spans="1:28" ht="14.25">
      <c r="A1595" s="298" t="s">
        <v>9801</v>
      </c>
      <c r="B1595" s="376" t="s">
        <v>9802</v>
      </c>
      <c r="C1595" s="45" t="s">
        <v>898</v>
      </c>
      <c r="D1595" s="45" t="s">
        <v>4647</v>
      </c>
      <c r="E1595" s="299">
        <v>43350</v>
      </c>
      <c r="F1595" s="294" t="s">
        <v>7476</v>
      </c>
      <c r="G1595" s="294" t="s">
        <v>114</v>
      </c>
      <c r="H1595" s="300" t="s">
        <v>223</v>
      </c>
      <c r="I1595" s="294" t="s">
        <v>226</v>
      </c>
      <c r="J1595" s="294" t="s">
        <v>10822</v>
      </c>
      <c r="K1595" s="294" t="s">
        <v>10823</v>
      </c>
      <c r="L1595" s="295"/>
      <c r="M1595" s="294" t="s">
        <v>4652</v>
      </c>
      <c r="N1595" s="295" t="b">
        <f>IF(AND(G1595:G1597=DATOS!C$9,H1595:H1597=DATOS!B$4),ROW(G1595:G1597))</f>
        <v>0</v>
      </c>
      <c r="O1595" s="326" t="str">
        <f t="shared" ca="1" si="6"/>
        <v/>
      </c>
      <c r="P1595" s="296">
        <f t="shared" ca="1" si="7"/>
        <v>0</v>
      </c>
      <c r="Q1595" s="297"/>
      <c r="R1595" s="297"/>
      <c r="S1595" s="297"/>
      <c r="T1595" s="297"/>
      <c r="U1595" s="297"/>
      <c r="V1595" s="297"/>
      <c r="W1595" s="297"/>
      <c r="X1595" s="297"/>
      <c r="Y1595" s="297"/>
      <c r="Z1595" s="297"/>
      <c r="AA1595" s="297"/>
      <c r="AB1595" s="297"/>
    </row>
    <row r="1596" spans="1:28" ht="14.25">
      <c r="A1596" s="298" t="s">
        <v>6269</v>
      </c>
      <c r="B1596" s="376" t="s">
        <v>6270</v>
      </c>
      <c r="C1596" s="45" t="s">
        <v>4767</v>
      </c>
      <c r="D1596" s="45" t="s">
        <v>8976</v>
      </c>
      <c r="E1596" s="299">
        <v>43350</v>
      </c>
      <c r="F1596" s="294" t="s">
        <v>10825</v>
      </c>
      <c r="G1596" s="294" t="s">
        <v>222</v>
      </c>
      <c r="H1596" s="300" t="s">
        <v>223</v>
      </c>
      <c r="I1596" s="294" t="s">
        <v>226</v>
      </c>
      <c r="J1596" s="294" t="s">
        <v>10826</v>
      </c>
      <c r="K1596" s="294" t="s">
        <v>4805</v>
      </c>
      <c r="L1596" s="295"/>
      <c r="M1596" s="294" t="s">
        <v>9747</v>
      </c>
      <c r="N1596" s="295" t="b">
        <f>IF(AND(G1596:G1598=DATOS!C$9,H1596:H1598=DATOS!B$4),ROW(G1596:G1598))</f>
        <v>0</v>
      </c>
      <c r="O1596" s="326" t="str">
        <f t="shared" ca="1" si="6"/>
        <v/>
      </c>
      <c r="P1596" s="296">
        <f t="shared" ca="1" si="7"/>
        <v>0</v>
      </c>
      <c r="Q1596" s="297"/>
      <c r="R1596" s="297"/>
      <c r="S1596" s="297"/>
      <c r="T1596" s="297"/>
      <c r="U1596" s="297"/>
      <c r="V1596" s="297"/>
      <c r="W1596" s="297"/>
      <c r="X1596" s="297"/>
      <c r="Y1596" s="297"/>
      <c r="Z1596" s="297"/>
      <c r="AA1596" s="297"/>
      <c r="AB1596" s="297"/>
    </row>
    <row r="1597" spans="1:28" ht="14.25">
      <c r="A1597" s="298" t="s">
        <v>10829</v>
      </c>
      <c r="B1597" s="376" t="s">
        <v>4994</v>
      </c>
      <c r="C1597" s="45" t="s">
        <v>4655</v>
      </c>
      <c r="D1597" s="45" t="s">
        <v>4951</v>
      </c>
      <c r="E1597" s="299">
        <v>43350</v>
      </c>
      <c r="F1597" s="294" t="s">
        <v>10427</v>
      </c>
      <c r="G1597" s="294" t="s">
        <v>114</v>
      </c>
      <c r="H1597" s="300" t="s">
        <v>223</v>
      </c>
      <c r="I1597" s="294" t="s">
        <v>226</v>
      </c>
      <c r="J1597" s="294" t="s">
        <v>10830</v>
      </c>
      <c r="K1597" s="294" t="s">
        <v>10831</v>
      </c>
      <c r="L1597" s="295"/>
      <c r="M1597" s="294" t="s">
        <v>4956</v>
      </c>
      <c r="N1597" s="295" t="b">
        <f>IF(AND(G1597:G1599=DATOS!C$9,H1597:H1599=DATOS!B$4),ROW(G1597:G1599))</f>
        <v>0</v>
      </c>
      <c r="O1597" s="326" t="str">
        <f t="shared" ca="1" si="6"/>
        <v/>
      </c>
      <c r="P1597" s="296">
        <f t="shared" ca="1" si="7"/>
        <v>0</v>
      </c>
      <c r="Q1597" s="297"/>
      <c r="R1597" s="297"/>
      <c r="S1597" s="297"/>
      <c r="T1597" s="297"/>
      <c r="U1597" s="297"/>
      <c r="V1597" s="297"/>
      <c r="W1597" s="297"/>
      <c r="X1597" s="297"/>
      <c r="Y1597" s="297"/>
      <c r="Z1597" s="297"/>
      <c r="AA1597" s="297"/>
      <c r="AB1597" s="297"/>
    </row>
    <row r="1598" spans="1:28" ht="14.25">
      <c r="A1598" s="346" t="s">
        <v>5268</v>
      </c>
      <c r="B1598" s="376" t="s">
        <v>5595</v>
      </c>
      <c r="C1598" s="45" t="s">
        <v>898</v>
      </c>
      <c r="D1598" s="45" t="s">
        <v>4951</v>
      </c>
      <c r="E1598" s="299">
        <v>43350</v>
      </c>
      <c r="F1598" s="294" t="s">
        <v>10833</v>
      </c>
      <c r="G1598" s="294" t="s">
        <v>271</v>
      </c>
      <c r="H1598" s="300" t="s">
        <v>223</v>
      </c>
      <c r="I1598" s="294" t="s">
        <v>226</v>
      </c>
      <c r="J1598" s="295"/>
      <c r="K1598" s="294" t="s">
        <v>10834</v>
      </c>
      <c r="L1598" s="295"/>
      <c r="M1598" s="294" t="s">
        <v>4956</v>
      </c>
      <c r="N1598" s="295" t="b">
        <f>IF(AND(G1598:G1600=DATOS!C$9,H1598:H1600=DATOS!B$4),ROW(G1598:G1600))</f>
        <v>0</v>
      </c>
      <c r="O1598" s="326" t="str">
        <f t="shared" ca="1" si="6"/>
        <v/>
      </c>
      <c r="P1598" s="296">
        <f t="shared" ca="1" si="7"/>
        <v>0</v>
      </c>
      <c r="Q1598" s="297"/>
      <c r="R1598" s="297"/>
      <c r="S1598" s="297"/>
      <c r="T1598" s="297"/>
      <c r="U1598" s="297"/>
      <c r="V1598" s="297"/>
      <c r="W1598" s="297"/>
      <c r="X1598" s="297"/>
      <c r="Y1598" s="297"/>
      <c r="Z1598" s="297"/>
      <c r="AA1598" s="297"/>
      <c r="AB1598" s="297"/>
    </row>
    <row r="1599" spans="1:28" ht="14.25">
      <c r="A1599" s="298" t="s">
        <v>10835</v>
      </c>
      <c r="B1599" s="376" t="s">
        <v>662</v>
      </c>
      <c r="C1599" s="45" t="s">
        <v>5325</v>
      </c>
      <c r="D1599" s="45" t="s">
        <v>8976</v>
      </c>
      <c r="E1599" s="299">
        <v>43351</v>
      </c>
      <c r="F1599" s="294" t="s">
        <v>10837</v>
      </c>
      <c r="G1599" s="294" t="s">
        <v>114</v>
      </c>
      <c r="H1599" s="300" t="s">
        <v>223</v>
      </c>
      <c r="I1599" s="294" t="s">
        <v>226</v>
      </c>
      <c r="J1599" s="295"/>
      <c r="K1599" s="294" t="s">
        <v>10839</v>
      </c>
      <c r="L1599" s="295"/>
      <c r="M1599" s="294" t="s">
        <v>9747</v>
      </c>
      <c r="N1599" s="295" t="b">
        <f>IF(AND(G1599:G1601=DATOS!C$9,H1599:H1601=DATOS!B$4),ROW(G1599:G1601))</f>
        <v>0</v>
      </c>
      <c r="O1599" s="326" t="str">
        <f t="shared" ca="1" si="6"/>
        <v/>
      </c>
      <c r="P1599" s="296">
        <f t="shared" ca="1" si="7"/>
        <v>0</v>
      </c>
      <c r="Q1599" s="297"/>
      <c r="R1599" s="297"/>
      <c r="S1599" s="297"/>
      <c r="T1599" s="297"/>
      <c r="U1599" s="297"/>
      <c r="V1599" s="297"/>
      <c r="W1599" s="297"/>
      <c r="X1599" s="297"/>
      <c r="Y1599" s="297"/>
      <c r="Z1599" s="297"/>
      <c r="AA1599" s="297"/>
      <c r="AB1599" s="297"/>
    </row>
    <row r="1600" spans="1:28" ht="14.25">
      <c r="A1600" s="298" t="s">
        <v>10840</v>
      </c>
      <c r="B1600" s="376" t="s">
        <v>6918</v>
      </c>
      <c r="C1600" s="45" t="s">
        <v>5771</v>
      </c>
      <c r="D1600" s="45" t="s">
        <v>4647</v>
      </c>
      <c r="E1600" s="299">
        <v>43351</v>
      </c>
      <c r="F1600" s="294" t="s">
        <v>10841</v>
      </c>
      <c r="G1600" s="294" t="s">
        <v>114</v>
      </c>
      <c r="H1600" s="300" t="s">
        <v>223</v>
      </c>
      <c r="I1600" s="294" t="s">
        <v>226</v>
      </c>
      <c r="J1600" s="294" t="s">
        <v>10842</v>
      </c>
      <c r="K1600" s="294" t="s">
        <v>10843</v>
      </c>
      <c r="L1600" s="295"/>
      <c r="M1600" s="294" t="s">
        <v>4652</v>
      </c>
      <c r="N1600" s="295" t="b">
        <f>IF(AND(G1600:G1602=DATOS!C$9,H1600:H1602=DATOS!B$4),ROW(G1600:G1602))</f>
        <v>0</v>
      </c>
      <c r="O1600" s="326" t="str">
        <f t="shared" ca="1" si="6"/>
        <v/>
      </c>
      <c r="P1600" s="296">
        <f t="shared" ca="1" si="7"/>
        <v>0</v>
      </c>
      <c r="Q1600" s="297"/>
      <c r="R1600" s="297"/>
      <c r="S1600" s="297"/>
      <c r="T1600" s="297"/>
      <c r="U1600" s="297"/>
      <c r="V1600" s="297"/>
      <c r="W1600" s="297"/>
      <c r="X1600" s="297"/>
      <c r="Y1600" s="297"/>
      <c r="Z1600" s="297"/>
      <c r="AA1600" s="297"/>
      <c r="AB1600" s="297"/>
    </row>
    <row r="1601" spans="1:28" ht="14.25">
      <c r="A1601" s="298" t="s">
        <v>10844</v>
      </c>
      <c r="B1601" s="376" t="s">
        <v>10845</v>
      </c>
      <c r="C1601" s="45" t="s">
        <v>263</v>
      </c>
      <c r="D1601" s="45" t="s">
        <v>4671</v>
      </c>
      <c r="E1601" s="299">
        <v>43351</v>
      </c>
      <c r="F1601" s="294" t="s">
        <v>10846</v>
      </c>
      <c r="G1601" s="294" t="s">
        <v>114</v>
      </c>
      <c r="H1601" s="300" t="s">
        <v>223</v>
      </c>
      <c r="I1601" s="294" t="s">
        <v>226</v>
      </c>
      <c r="J1601" s="295"/>
      <c r="K1601" s="294" t="s">
        <v>10847</v>
      </c>
      <c r="L1601" s="295"/>
      <c r="M1601" s="294" t="s">
        <v>4675</v>
      </c>
      <c r="N1601" s="295" t="b">
        <f>IF(AND(G1601:G1603=DATOS!C$9,H1601:H1603=DATOS!B$4),ROW(G1601:G1603))</f>
        <v>0</v>
      </c>
      <c r="O1601" s="326" t="str">
        <f t="shared" ca="1" si="6"/>
        <v/>
      </c>
      <c r="P1601" s="296">
        <f t="shared" ca="1" si="7"/>
        <v>0</v>
      </c>
      <c r="Q1601" s="297"/>
      <c r="R1601" s="297"/>
      <c r="S1601" s="297"/>
      <c r="T1601" s="297"/>
      <c r="U1601" s="297"/>
      <c r="V1601" s="297"/>
      <c r="W1601" s="297"/>
      <c r="X1601" s="297"/>
      <c r="Y1601" s="297"/>
      <c r="Z1601" s="297"/>
      <c r="AA1601" s="297"/>
      <c r="AB1601" s="297"/>
    </row>
    <row r="1602" spans="1:28" ht="14.25">
      <c r="A1602" s="298" t="s">
        <v>10848</v>
      </c>
      <c r="B1602" s="376" t="s">
        <v>10849</v>
      </c>
      <c r="C1602" s="45" t="s">
        <v>263</v>
      </c>
      <c r="D1602" s="45" t="s">
        <v>4671</v>
      </c>
      <c r="E1602" s="299">
        <v>43351</v>
      </c>
      <c r="F1602" s="294" t="s">
        <v>10846</v>
      </c>
      <c r="G1602" s="294" t="s">
        <v>114</v>
      </c>
      <c r="H1602" s="300" t="s">
        <v>223</v>
      </c>
      <c r="I1602" s="294" t="s">
        <v>226</v>
      </c>
      <c r="J1602" s="294" t="s">
        <v>10850</v>
      </c>
      <c r="K1602" s="294" t="s">
        <v>10847</v>
      </c>
      <c r="L1602" s="295"/>
      <c r="M1602" s="294" t="s">
        <v>4675</v>
      </c>
      <c r="N1602" s="295" t="b">
        <f>IF(AND(G1602:G1604=DATOS!C$9,H1602:H1604=DATOS!B$4),ROW(G1602:G1604))</f>
        <v>0</v>
      </c>
      <c r="O1602" s="326" t="str">
        <f t="shared" ca="1" si="6"/>
        <v/>
      </c>
      <c r="P1602" s="296">
        <f t="shared" ca="1" si="7"/>
        <v>0</v>
      </c>
      <c r="Q1602" s="297"/>
      <c r="R1602" s="297"/>
      <c r="S1602" s="297"/>
      <c r="T1602" s="297"/>
      <c r="U1602" s="297"/>
      <c r="V1602" s="297"/>
      <c r="W1602" s="297"/>
      <c r="X1602" s="297"/>
      <c r="Y1602" s="297"/>
      <c r="Z1602" s="297"/>
      <c r="AA1602" s="297"/>
      <c r="AB1602" s="297"/>
    </row>
    <row r="1603" spans="1:28" ht="14.25">
      <c r="A1603" s="298" t="s">
        <v>6564</v>
      </c>
      <c r="B1603" s="376" t="s">
        <v>5008</v>
      </c>
      <c r="C1603" s="45" t="s">
        <v>5302</v>
      </c>
      <c r="D1603" s="45" t="s">
        <v>8976</v>
      </c>
      <c r="E1603" s="299">
        <v>43351</v>
      </c>
      <c r="F1603" s="294" t="s">
        <v>10851</v>
      </c>
      <c r="G1603" s="294" t="s">
        <v>384</v>
      </c>
      <c r="H1603" s="300" t="s">
        <v>223</v>
      </c>
      <c r="I1603" s="294" t="s">
        <v>226</v>
      </c>
      <c r="J1603" s="294" t="s">
        <v>5728</v>
      </c>
      <c r="K1603" s="294" t="s">
        <v>10852</v>
      </c>
      <c r="L1603" s="295"/>
      <c r="M1603" s="294" t="s">
        <v>9747</v>
      </c>
      <c r="N1603" s="295" t="b">
        <f>IF(AND(G1603:G1605=DATOS!C$9,H1603:H1605=DATOS!B$4),ROW(G1603:G1605))</f>
        <v>0</v>
      </c>
      <c r="O1603" s="326" t="str">
        <f t="shared" ca="1" si="6"/>
        <v/>
      </c>
      <c r="P1603" s="296">
        <f t="shared" ca="1" si="7"/>
        <v>0</v>
      </c>
      <c r="Q1603" s="297"/>
      <c r="R1603" s="297"/>
      <c r="S1603" s="297"/>
      <c r="T1603" s="297"/>
      <c r="U1603" s="297"/>
      <c r="V1603" s="297"/>
      <c r="W1603" s="297"/>
      <c r="X1603" s="297"/>
      <c r="Y1603" s="297"/>
      <c r="Z1603" s="297"/>
      <c r="AA1603" s="297"/>
      <c r="AB1603" s="297"/>
    </row>
    <row r="1604" spans="1:28" ht="14.25">
      <c r="A1604" s="298" t="s">
        <v>10853</v>
      </c>
      <c r="B1604" s="376" t="s">
        <v>10854</v>
      </c>
      <c r="C1604" s="45" t="s">
        <v>414</v>
      </c>
      <c r="D1604" s="45" t="s">
        <v>4647</v>
      </c>
      <c r="E1604" s="299">
        <v>43351</v>
      </c>
      <c r="F1604" s="294" t="s">
        <v>10855</v>
      </c>
      <c r="G1604" s="294" t="s">
        <v>114</v>
      </c>
      <c r="H1604" s="300" t="s">
        <v>223</v>
      </c>
      <c r="I1604" s="294" t="s">
        <v>226</v>
      </c>
      <c r="J1604" s="294" t="s">
        <v>10856</v>
      </c>
      <c r="K1604" s="294" t="s">
        <v>10857</v>
      </c>
      <c r="L1604" s="295"/>
      <c r="M1604" s="294" t="s">
        <v>4652</v>
      </c>
      <c r="N1604" s="295" t="b">
        <f>IF(AND(G1604:G1606=DATOS!C$9,H1604:H1606=DATOS!B$4),ROW(G1604:G1606))</f>
        <v>0</v>
      </c>
      <c r="O1604" s="326" t="str">
        <f t="shared" ca="1" si="6"/>
        <v/>
      </c>
      <c r="P1604" s="296">
        <f t="shared" ca="1" si="7"/>
        <v>0</v>
      </c>
      <c r="Q1604" s="297"/>
      <c r="R1604" s="297"/>
      <c r="S1604" s="297"/>
      <c r="T1604" s="297"/>
      <c r="U1604" s="297"/>
      <c r="V1604" s="297"/>
      <c r="W1604" s="297"/>
      <c r="X1604" s="297"/>
      <c r="Y1604" s="297"/>
      <c r="Z1604" s="297"/>
      <c r="AA1604" s="297"/>
      <c r="AB1604" s="297"/>
    </row>
    <row r="1605" spans="1:28" ht="14.25">
      <c r="A1605" s="298" t="s">
        <v>10858</v>
      </c>
      <c r="B1605" s="376" t="s">
        <v>6744</v>
      </c>
      <c r="C1605" s="45" t="s">
        <v>216</v>
      </c>
      <c r="D1605" s="45" t="s">
        <v>4951</v>
      </c>
      <c r="E1605" s="299">
        <v>43351</v>
      </c>
      <c r="F1605" s="294" t="s">
        <v>1301</v>
      </c>
      <c r="G1605" s="294" t="s">
        <v>271</v>
      </c>
      <c r="H1605" s="300" t="s">
        <v>223</v>
      </c>
      <c r="I1605" s="294" t="s">
        <v>226</v>
      </c>
      <c r="J1605" s="295"/>
      <c r="K1605" s="294" t="s">
        <v>10859</v>
      </c>
      <c r="L1605" s="295"/>
      <c r="M1605" s="294" t="s">
        <v>4956</v>
      </c>
      <c r="N1605" s="295" t="b">
        <f>IF(AND(G1605:G1607=DATOS!C$9,H1605:H1607=DATOS!B$4),ROW(G1605:G1607))</f>
        <v>0</v>
      </c>
      <c r="O1605" s="326" t="str">
        <f t="shared" ca="1" si="6"/>
        <v/>
      </c>
      <c r="P1605" s="296">
        <f t="shared" ca="1" si="7"/>
        <v>0</v>
      </c>
      <c r="Q1605" s="297"/>
      <c r="R1605" s="297"/>
      <c r="S1605" s="297"/>
      <c r="T1605" s="297"/>
      <c r="U1605" s="297"/>
      <c r="V1605" s="297"/>
      <c r="W1605" s="297"/>
      <c r="X1605" s="297"/>
      <c r="Y1605" s="297"/>
      <c r="Z1605" s="297"/>
      <c r="AA1605" s="297"/>
      <c r="AB1605" s="297"/>
    </row>
    <row r="1606" spans="1:28" ht="14.25">
      <c r="A1606" s="298" t="s">
        <v>10862</v>
      </c>
      <c r="B1606" s="376" t="s">
        <v>10863</v>
      </c>
      <c r="C1606" s="45" t="s">
        <v>263</v>
      </c>
      <c r="D1606" s="45" t="s">
        <v>4671</v>
      </c>
      <c r="E1606" s="299">
        <v>43352</v>
      </c>
      <c r="F1606" s="294" t="s">
        <v>10865</v>
      </c>
      <c r="G1606" s="294" t="s">
        <v>114</v>
      </c>
      <c r="H1606" s="300" t="s">
        <v>223</v>
      </c>
      <c r="I1606" s="294" t="s">
        <v>226</v>
      </c>
      <c r="J1606" s="294" t="s">
        <v>10866</v>
      </c>
      <c r="K1606" s="294" t="s">
        <v>6478</v>
      </c>
      <c r="L1606" s="295"/>
      <c r="M1606" s="294" t="s">
        <v>389</v>
      </c>
      <c r="N1606" s="295" t="b">
        <f>IF(AND(G1606:G1608=DATOS!C$9,H1606:H1608=DATOS!B$4),ROW(G1606:G1608))</f>
        <v>0</v>
      </c>
      <c r="O1606" s="326" t="str">
        <f t="shared" ca="1" si="6"/>
        <v/>
      </c>
      <c r="P1606" s="296">
        <f t="shared" ca="1" si="7"/>
        <v>0</v>
      </c>
      <c r="Q1606" s="297"/>
      <c r="R1606" s="297"/>
      <c r="S1606" s="297"/>
      <c r="T1606" s="297"/>
      <c r="U1606" s="297"/>
      <c r="V1606" s="297"/>
      <c r="W1606" s="297"/>
      <c r="X1606" s="297"/>
      <c r="Y1606" s="297"/>
      <c r="Z1606" s="297"/>
      <c r="AA1606" s="297"/>
      <c r="AB1606" s="297"/>
    </row>
    <row r="1607" spans="1:28" ht="14.25">
      <c r="A1607" s="298" t="s">
        <v>10835</v>
      </c>
      <c r="B1607" s="376" t="s">
        <v>662</v>
      </c>
      <c r="C1607" s="45" t="s">
        <v>5325</v>
      </c>
      <c r="D1607" s="45" t="s">
        <v>4671</v>
      </c>
      <c r="E1607" s="299">
        <v>43352</v>
      </c>
      <c r="F1607" s="294" t="s">
        <v>10867</v>
      </c>
      <c r="G1607" s="294" t="s">
        <v>114</v>
      </c>
      <c r="H1607" s="300" t="s">
        <v>223</v>
      </c>
      <c r="I1607" s="294" t="s">
        <v>226</v>
      </c>
      <c r="J1607" s="294" t="s">
        <v>10868</v>
      </c>
      <c r="K1607" s="295"/>
      <c r="L1607" s="295"/>
      <c r="M1607" s="294" t="s">
        <v>10627</v>
      </c>
      <c r="N1607" s="295" t="b">
        <f>IF(AND(G1607:G1609=DATOS!C$9,H1607:H1609=DATOS!B$4),ROW(G1607:G1609))</f>
        <v>0</v>
      </c>
      <c r="O1607" s="326" t="str">
        <f t="shared" ca="1" si="6"/>
        <v/>
      </c>
      <c r="P1607" s="296">
        <f t="shared" ca="1" si="7"/>
        <v>0</v>
      </c>
      <c r="Q1607" s="297"/>
      <c r="R1607" s="297"/>
      <c r="S1607" s="297"/>
      <c r="T1607" s="297"/>
      <c r="U1607" s="297"/>
      <c r="V1607" s="297"/>
      <c r="W1607" s="297"/>
      <c r="X1607" s="297"/>
      <c r="Y1607" s="297"/>
      <c r="Z1607" s="297"/>
      <c r="AA1607" s="297"/>
      <c r="AB1607" s="297"/>
    </row>
    <row r="1608" spans="1:28" ht="14.25">
      <c r="A1608" s="298" t="s">
        <v>4712</v>
      </c>
      <c r="B1608" s="376" t="s">
        <v>5214</v>
      </c>
      <c r="C1608" s="45" t="s">
        <v>4491</v>
      </c>
      <c r="D1608" s="45" t="s">
        <v>4671</v>
      </c>
      <c r="E1608" s="299">
        <v>43352</v>
      </c>
      <c r="F1608" s="294" t="s">
        <v>10870</v>
      </c>
      <c r="G1608" s="294" t="s">
        <v>114</v>
      </c>
      <c r="H1608" s="300" t="s">
        <v>223</v>
      </c>
      <c r="I1608" s="294" t="s">
        <v>226</v>
      </c>
      <c r="J1608" s="294" t="s">
        <v>10871</v>
      </c>
      <c r="K1608" s="295"/>
      <c r="L1608" s="295"/>
      <c r="M1608" s="295"/>
      <c r="N1608" s="295" t="b">
        <f>IF(AND(G1608:G1610=DATOS!C$9,H1608:H1610=DATOS!B$4),ROW(G1608:G1610))</f>
        <v>0</v>
      </c>
      <c r="O1608" s="326" t="str">
        <f t="shared" ca="1" si="6"/>
        <v/>
      </c>
      <c r="P1608" s="296">
        <f t="shared" ca="1" si="7"/>
        <v>0</v>
      </c>
      <c r="Q1608" s="297"/>
      <c r="R1608" s="297"/>
      <c r="S1608" s="297"/>
      <c r="T1608" s="297"/>
      <c r="U1608" s="297"/>
      <c r="V1608" s="297"/>
      <c r="W1608" s="297"/>
      <c r="X1608" s="297"/>
      <c r="Y1608" s="297"/>
      <c r="Z1608" s="297"/>
      <c r="AA1608" s="297"/>
      <c r="AB1608" s="297"/>
    </row>
    <row r="1609" spans="1:28" ht="14.25">
      <c r="A1609" s="298" t="s">
        <v>9385</v>
      </c>
      <c r="B1609" s="376" t="s">
        <v>6781</v>
      </c>
      <c r="C1609" s="45" t="s">
        <v>4655</v>
      </c>
      <c r="D1609" s="45" t="s">
        <v>4798</v>
      </c>
      <c r="E1609" s="299">
        <v>43353</v>
      </c>
      <c r="F1609" s="294" t="s">
        <v>10872</v>
      </c>
      <c r="G1609" s="294" t="s">
        <v>114</v>
      </c>
      <c r="H1609" s="300" t="s">
        <v>223</v>
      </c>
      <c r="I1609" s="294" t="s">
        <v>126</v>
      </c>
      <c r="J1609" s="184" t="s">
        <v>10875</v>
      </c>
      <c r="K1609" s="294" t="s">
        <v>10876</v>
      </c>
      <c r="L1609" s="295"/>
      <c r="M1609" s="294" t="s">
        <v>4841</v>
      </c>
      <c r="N1609" s="295" t="b">
        <f>IF(AND(G1609:G1611=DATOS!C$9,H1609:H1611=DATOS!B$4),ROW(G1609:G1611))</f>
        <v>0</v>
      </c>
      <c r="O1609" s="326" t="str">
        <f t="shared" ca="1" si="6"/>
        <v/>
      </c>
      <c r="P1609" s="296">
        <f t="shared" ca="1" si="7"/>
        <v>0</v>
      </c>
      <c r="Q1609" s="297"/>
      <c r="R1609" s="297"/>
      <c r="S1609" s="297"/>
      <c r="T1609" s="297"/>
      <c r="U1609" s="297"/>
      <c r="V1609" s="297"/>
      <c r="W1609" s="297"/>
      <c r="X1609" s="297"/>
      <c r="Y1609" s="297"/>
      <c r="Z1609" s="297"/>
      <c r="AA1609" s="297"/>
      <c r="AB1609" s="297"/>
    </row>
    <row r="1610" spans="1:28" ht="9.75" customHeight="1">
      <c r="A1610" s="397" t="s">
        <v>6905</v>
      </c>
      <c r="B1610" s="398" t="s">
        <v>5084</v>
      </c>
      <c r="C1610" s="45" t="s">
        <v>5086</v>
      </c>
      <c r="D1610" s="45" t="s">
        <v>4798</v>
      </c>
      <c r="E1610" s="302">
        <v>43353</v>
      </c>
      <c r="F1610" s="300" t="s">
        <v>10878</v>
      </c>
      <c r="G1610" s="300" t="s">
        <v>271</v>
      </c>
      <c r="H1610" s="300" t="s">
        <v>223</v>
      </c>
      <c r="I1610" s="300" t="s">
        <v>226</v>
      </c>
      <c r="J1610" s="300" t="s">
        <v>10879</v>
      </c>
      <c r="K1610" s="303" t="s">
        <v>10880</v>
      </c>
      <c r="L1610" s="295"/>
      <c r="M1610" s="300" t="s">
        <v>10627</v>
      </c>
      <c r="N1610" s="295" t="b">
        <f>IF(AND(G1610:G1612=DATOS!C$9,H1610:H1612=DATOS!B$4),ROW(G1610:G1612))</f>
        <v>0</v>
      </c>
      <c r="O1610" s="399" t="str">
        <f t="shared" ca="1" si="6"/>
        <v/>
      </c>
      <c r="P1610" s="400">
        <f t="shared" ca="1" si="7"/>
        <v>0</v>
      </c>
      <c r="Q1610" s="401"/>
      <c r="R1610" s="401"/>
      <c r="S1610" s="401"/>
      <c r="T1610" s="401"/>
      <c r="U1610" s="401"/>
      <c r="V1610" s="401"/>
      <c r="W1610" s="401"/>
      <c r="X1610" s="401"/>
      <c r="Y1610" s="401"/>
      <c r="Z1610" s="401"/>
      <c r="AA1610" s="401"/>
      <c r="AB1610" s="401"/>
    </row>
    <row r="1611" spans="1:28" ht="14.25">
      <c r="A1611" s="298" t="s">
        <v>10881</v>
      </c>
      <c r="B1611" s="376" t="s">
        <v>10882</v>
      </c>
      <c r="C1611" s="45" t="s">
        <v>624</v>
      </c>
      <c r="D1611" s="45" t="s">
        <v>10188</v>
      </c>
      <c r="E1611" s="299">
        <v>43353</v>
      </c>
      <c r="F1611" s="294" t="s">
        <v>10883</v>
      </c>
      <c r="G1611" s="294" t="s">
        <v>114</v>
      </c>
      <c r="H1611" s="300" t="s">
        <v>223</v>
      </c>
      <c r="I1611" s="294" t="s">
        <v>226</v>
      </c>
      <c r="J1611" s="294" t="s">
        <v>10884</v>
      </c>
      <c r="K1611" s="294" t="s">
        <v>10885</v>
      </c>
      <c r="L1611" s="295"/>
      <c r="M1611" s="294" t="s">
        <v>10627</v>
      </c>
      <c r="N1611" s="295" t="b">
        <f>IF(AND(G1611:G1613=DATOS!C$9,H1611:H1613=DATOS!B$4),ROW(G1611:G1613))</f>
        <v>0</v>
      </c>
      <c r="O1611" s="326" t="str">
        <f t="shared" ca="1" si="6"/>
        <v/>
      </c>
      <c r="P1611" s="296">
        <f t="shared" ca="1" si="7"/>
        <v>0</v>
      </c>
      <c r="Q1611" s="297"/>
      <c r="R1611" s="297"/>
      <c r="S1611" s="297"/>
      <c r="T1611" s="297"/>
      <c r="U1611" s="297"/>
      <c r="V1611" s="297"/>
      <c r="W1611" s="297"/>
      <c r="X1611" s="297"/>
      <c r="Y1611" s="297"/>
      <c r="Z1611" s="297"/>
      <c r="AA1611" s="297"/>
      <c r="AB1611" s="297"/>
    </row>
    <row r="1612" spans="1:28" ht="14.25">
      <c r="A1612" s="298" t="s">
        <v>10886</v>
      </c>
      <c r="B1612" s="376" t="s">
        <v>10354</v>
      </c>
      <c r="C1612" s="45" t="s">
        <v>216</v>
      </c>
      <c r="D1612" s="45" t="s">
        <v>4798</v>
      </c>
      <c r="E1612" s="299">
        <v>43353</v>
      </c>
      <c r="F1612" s="294" t="s">
        <v>10888</v>
      </c>
      <c r="G1612" s="294" t="s">
        <v>384</v>
      </c>
      <c r="H1612" s="300" t="s">
        <v>223</v>
      </c>
      <c r="I1612" s="294" t="s">
        <v>226</v>
      </c>
      <c r="J1612" s="294" t="s">
        <v>10889</v>
      </c>
      <c r="K1612" s="294"/>
      <c r="L1612" s="295"/>
      <c r="M1612" s="294"/>
      <c r="N1612" s="295" t="b">
        <f>IF(AND(G1612:G1614=DATOS!C$9,H1612:H1614=DATOS!B$4),ROW(G1612:G1614))</f>
        <v>0</v>
      </c>
      <c r="O1612" s="326" t="str">
        <f t="shared" ca="1" si="6"/>
        <v/>
      </c>
      <c r="P1612" s="296">
        <f t="shared" ca="1" si="7"/>
        <v>0</v>
      </c>
      <c r="Q1612" s="297"/>
      <c r="R1612" s="297"/>
      <c r="S1612" s="297"/>
      <c r="T1612" s="297"/>
      <c r="U1612" s="297"/>
      <c r="V1612" s="297"/>
      <c r="W1612" s="297"/>
      <c r="X1612" s="297"/>
      <c r="Y1612" s="297"/>
      <c r="Z1612" s="297"/>
      <c r="AA1612" s="297"/>
      <c r="AB1612" s="297"/>
    </row>
    <row r="1613" spans="1:28" ht="14.25">
      <c r="A1613" s="298" t="s">
        <v>10890</v>
      </c>
      <c r="B1613" s="376" t="s">
        <v>7073</v>
      </c>
      <c r="C1613" s="45" t="s">
        <v>216</v>
      </c>
      <c r="D1613" s="45" t="s">
        <v>4671</v>
      </c>
      <c r="E1613" s="299">
        <v>43353</v>
      </c>
      <c r="F1613" s="294" t="s">
        <v>10891</v>
      </c>
      <c r="G1613" s="294" t="s">
        <v>384</v>
      </c>
      <c r="H1613" s="300" t="s">
        <v>223</v>
      </c>
      <c r="I1613" s="294" t="s">
        <v>226</v>
      </c>
      <c r="J1613" s="294" t="s">
        <v>10892</v>
      </c>
      <c r="K1613" s="294" t="s">
        <v>4808</v>
      </c>
      <c r="L1613" s="295"/>
      <c r="M1613" s="294" t="s">
        <v>389</v>
      </c>
      <c r="N1613" s="295" t="b">
        <f>IF(AND(G1613:G1615=DATOS!C$9,H1613:H1615=DATOS!B$4),ROW(G1613:G1615))</f>
        <v>0</v>
      </c>
      <c r="O1613" s="326" t="str">
        <f t="shared" ca="1" si="6"/>
        <v/>
      </c>
      <c r="P1613" s="296">
        <f t="shared" ca="1" si="7"/>
        <v>0</v>
      </c>
      <c r="Q1613" s="297"/>
      <c r="R1613" s="297"/>
      <c r="S1613" s="297"/>
      <c r="T1613" s="297"/>
      <c r="U1613" s="297"/>
      <c r="V1613" s="297"/>
      <c r="W1613" s="297"/>
      <c r="X1613" s="297"/>
      <c r="Y1613" s="297"/>
      <c r="Z1613" s="297"/>
      <c r="AA1613" s="297"/>
      <c r="AB1613" s="297"/>
    </row>
    <row r="1614" spans="1:28" ht="14.25">
      <c r="A1614" s="298" t="s">
        <v>10603</v>
      </c>
      <c r="B1614" s="376" t="s">
        <v>10604</v>
      </c>
      <c r="C1614" s="45" t="s">
        <v>4655</v>
      </c>
      <c r="D1614" s="45" t="s">
        <v>10188</v>
      </c>
      <c r="E1614" s="299">
        <v>43353</v>
      </c>
      <c r="F1614" s="294" t="s">
        <v>1301</v>
      </c>
      <c r="G1614" s="294" t="s">
        <v>271</v>
      </c>
      <c r="H1614" s="300" t="s">
        <v>223</v>
      </c>
      <c r="I1614" s="294" t="s">
        <v>226</v>
      </c>
      <c r="J1614" s="294" t="s">
        <v>10894</v>
      </c>
      <c r="K1614" s="294" t="s">
        <v>10895</v>
      </c>
      <c r="L1614" s="295"/>
      <c r="M1614" s="294" t="s">
        <v>4659</v>
      </c>
      <c r="N1614" s="295" t="b">
        <f>IF(AND(G1614:G1616=DATOS!C$9,H1614:H1616=DATOS!B$4),ROW(G1614:G1616))</f>
        <v>0</v>
      </c>
      <c r="O1614" s="326" t="str">
        <f t="shared" ca="1" si="6"/>
        <v/>
      </c>
      <c r="P1614" s="296">
        <f t="shared" ca="1" si="7"/>
        <v>0</v>
      </c>
      <c r="Q1614" s="297"/>
      <c r="R1614" s="297"/>
      <c r="S1614" s="297"/>
      <c r="T1614" s="297"/>
      <c r="U1614" s="297"/>
      <c r="V1614" s="297"/>
      <c r="W1614" s="297"/>
      <c r="X1614" s="297"/>
      <c r="Y1614" s="297"/>
      <c r="Z1614" s="297"/>
      <c r="AA1614" s="297"/>
      <c r="AB1614" s="297"/>
    </row>
    <row r="1615" spans="1:28" ht="14.25">
      <c r="A1615" s="298" t="s">
        <v>10844</v>
      </c>
      <c r="B1615" s="376" t="s">
        <v>10845</v>
      </c>
      <c r="C1615" s="45" t="s">
        <v>263</v>
      </c>
      <c r="D1615" s="45" t="s">
        <v>4951</v>
      </c>
      <c r="E1615" s="299">
        <v>43354</v>
      </c>
      <c r="F1615" s="294" t="s">
        <v>10542</v>
      </c>
      <c r="G1615" s="294" t="s">
        <v>271</v>
      </c>
      <c r="H1615" s="300" t="s">
        <v>223</v>
      </c>
      <c r="I1615" s="294" t="s">
        <v>226</v>
      </c>
      <c r="J1615" s="294" t="s">
        <v>10898</v>
      </c>
      <c r="K1615" s="294" t="s">
        <v>10899</v>
      </c>
      <c r="L1615" s="295"/>
      <c r="M1615" s="294" t="s">
        <v>4956</v>
      </c>
      <c r="N1615" s="295" t="b">
        <f>IF(AND(G1615:G1617=DATOS!C$9,H1615:H1617=DATOS!B$4),ROW(G1615:G1617))</f>
        <v>0</v>
      </c>
      <c r="O1615" s="326" t="str">
        <f t="shared" ca="1" si="6"/>
        <v/>
      </c>
      <c r="P1615" s="296">
        <f t="shared" ca="1" si="7"/>
        <v>0</v>
      </c>
      <c r="Q1615" s="297"/>
      <c r="R1615" s="297"/>
      <c r="S1615" s="297"/>
      <c r="T1615" s="297"/>
      <c r="U1615" s="297"/>
      <c r="V1615" s="297"/>
      <c r="W1615" s="297"/>
      <c r="X1615" s="297"/>
      <c r="Y1615" s="297"/>
      <c r="Z1615" s="297"/>
      <c r="AA1615" s="297"/>
      <c r="AB1615" s="297"/>
    </row>
    <row r="1616" spans="1:28" ht="14.25">
      <c r="A1616" s="298" t="s">
        <v>10901</v>
      </c>
      <c r="B1616" s="376" t="s">
        <v>9797</v>
      </c>
      <c r="C1616" s="45" t="s">
        <v>942</v>
      </c>
      <c r="D1616" s="45" t="s">
        <v>4671</v>
      </c>
      <c r="E1616" s="299">
        <v>43354</v>
      </c>
      <c r="F1616" s="294" t="s">
        <v>10902</v>
      </c>
      <c r="G1616" s="294" t="s">
        <v>114</v>
      </c>
      <c r="H1616" s="300" t="s">
        <v>223</v>
      </c>
      <c r="I1616" s="294" t="s">
        <v>226</v>
      </c>
      <c r="J1616" s="294" t="s">
        <v>10903</v>
      </c>
      <c r="K1616" s="294" t="s">
        <v>10904</v>
      </c>
      <c r="L1616" s="295"/>
      <c r="M1616" s="294" t="s">
        <v>10699</v>
      </c>
      <c r="N1616" s="295" t="b">
        <f>IF(AND(G1616:G1618=DATOS!C$9,H1616:H1618=DATOS!B$4),ROW(G1616:G1618))</f>
        <v>0</v>
      </c>
      <c r="O1616" s="326" t="str">
        <f t="shared" ca="1" si="6"/>
        <v/>
      </c>
      <c r="P1616" s="296">
        <f t="shared" ca="1" si="7"/>
        <v>0</v>
      </c>
      <c r="Q1616" s="297"/>
      <c r="R1616" s="297"/>
      <c r="S1616" s="297"/>
      <c r="T1616" s="297"/>
      <c r="U1616" s="297"/>
      <c r="V1616" s="297"/>
      <c r="W1616" s="297"/>
      <c r="X1616" s="297"/>
      <c r="Y1616" s="297"/>
      <c r="Z1616" s="297"/>
      <c r="AA1616" s="297"/>
      <c r="AB1616" s="297"/>
    </row>
    <row r="1617" spans="1:28" ht="14.25">
      <c r="A1617" s="298" t="s">
        <v>10147</v>
      </c>
      <c r="B1617" s="376" t="s">
        <v>10056</v>
      </c>
      <c r="C1617" s="45" t="s">
        <v>5573</v>
      </c>
      <c r="D1617" s="45" t="s">
        <v>10188</v>
      </c>
      <c r="E1617" s="299">
        <v>43354</v>
      </c>
      <c r="F1617" s="294" t="s">
        <v>10906</v>
      </c>
      <c r="G1617" s="294" t="s">
        <v>271</v>
      </c>
      <c r="H1617" s="300" t="s">
        <v>223</v>
      </c>
      <c r="I1617" s="294" t="s">
        <v>226</v>
      </c>
      <c r="J1617" s="294" t="s">
        <v>10907</v>
      </c>
      <c r="K1617" s="294" t="s">
        <v>10908</v>
      </c>
      <c r="L1617" s="295"/>
      <c r="M1617" s="294" t="s">
        <v>10627</v>
      </c>
      <c r="N1617" s="295" t="b">
        <f>IF(AND(G1617:G1619=DATOS!C$9,H1617:H1619=DATOS!B$4),ROW(G1617:G1619))</f>
        <v>0</v>
      </c>
      <c r="O1617" s="326" t="str">
        <f t="shared" ca="1" si="6"/>
        <v/>
      </c>
      <c r="P1617" s="296">
        <f t="shared" ca="1" si="7"/>
        <v>0</v>
      </c>
      <c r="Q1617" s="297"/>
      <c r="R1617" s="297"/>
      <c r="S1617" s="297"/>
      <c r="T1617" s="297"/>
      <c r="U1617" s="297"/>
      <c r="V1617" s="297"/>
      <c r="W1617" s="297"/>
      <c r="X1617" s="297"/>
      <c r="Y1617" s="297"/>
      <c r="Z1617" s="297"/>
      <c r="AA1617" s="297"/>
      <c r="AB1617" s="297"/>
    </row>
    <row r="1618" spans="1:28" ht="14.25">
      <c r="A1618" s="346" t="s">
        <v>9112</v>
      </c>
      <c r="B1618" s="376" t="s">
        <v>6744</v>
      </c>
      <c r="C1618" s="45" t="s">
        <v>216</v>
      </c>
      <c r="D1618" s="45" t="s">
        <v>4951</v>
      </c>
      <c r="E1618" s="299">
        <v>43354</v>
      </c>
      <c r="F1618" s="294" t="s">
        <v>10716</v>
      </c>
      <c r="G1618" s="294" t="s">
        <v>271</v>
      </c>
      <c r="H1618" s="300" t="s">
        <v>223</v>
      </c>
      <c r="I1618" s="294" t="s">
        <v>226</v>
      </c>
      <c r="J1618" s="295"/>
      <c r="K1618" s="294" t="s">
        <v>10910</v>
      </c>
      <c r="L1618" s="295"/>
      <c r="M1618" s="294" t="s">
        <v>4956</v>
      </c>
      <c r="N1618" s="295" t="b">
        <f>IF(AND(G1618:G1620=DATOS!C$9,H1618:H1620=DATOS!B$4),ROW(G1618:G1620))</f>
        <v>0</v>
      </c>
      <c r="O1618" s="326" t="str">
        <f t="shared" ca="1" si="6"/>
        <v/>
      </c>
      <c r="P1618" s="296">
        <f t="shared" ca="1" si="7"/>
        <v>0</v>
      </c>
      <c r="Q1618" s="297"/>
      <c r="R1618" s="297"/>
      <c r="S1618" s="297"/>
      <c r="T1618" s="297"/>
      <c r="U1618" s="297"/>
      <c r="V1618" s="297"/>
      <c r="W1618" s="297"/>
      <c r="X1618" s="297"/>
      <c r="Y1618" s="297"/>
      <c r="Z1618" s="297"/>
      <c r="AA1618" s="297"/>
      <c r="AB1618" s="297"/>
    </row>
    <row r="1619" spans="1:28" ht="14.25">
      <c r="A1619" s="298" t="s">
        <v>5179</v>
      </c>
      <c r="B1619" s="376" t="s">
        <v>5180</v>
      </c>
      <c r="C1619" s="45" t="s">
        <v>5302</v>
      </c>
      <c r="D1619" s="45" t="s">
        <v>8976</v>
      </c>
      <c r="E1619" s="299">
        <v>43355</v>
      </c>
      <c r="F1619" s="294" t="s">
        <v>10913</v>
      </c>
      <c r="G1619" s="294" t="s">
        <v>362</v>
      </c>
      <c r="H1619" s="300" t="s">
        <v>223</v>
      </c>
      <c r="I1619" s="294" t="s">
        <v>226</v>
      </c>
      <c r="J1619" s="294" t="s">
        <v>10914</v>
      </c>
      <c r="K1619" s="295"/>
      <c r="L1619" s="295"/>
      <c r="M1619" s="294" t="s">
        <v>10627</v>
      </c>
      <c r="N1619" s="295" t="b">
        <f>IF(AND(G1619:G1621=DATOS!C$9,H1619:H1621=DATOS!B$4),ROW(G1619:G1621))</f>
        <v>0</v>
      </c>
      <c r="O1619" s="326" t="str">
        <f t="shared" ca="1" si="6"/>
        <v/>
      </c>
      <c r="P1619" s="296">
        <f t="shared" ca="1" si="7"/>
        <v>0</v>
      </c>
      <c r="Q1619" s="297"/>
      <c r="R1619" s="297"/>
      <c r="S1619" s="297"/>
      <c r="T1619" s="297"/>
      <c r="U1619" s="297"/>
      <c r="V1619" s="297"/>
      <c r="W1619" s="297"/>
      <c r="X1619" s="297"/>
      <c r="Y1619" s="297"/>
      <c r="Z1619" s="297"/>
      <c r="AA1619" s="297"/>
      <c r="AB1619" s="297"/>
    </row>
    <row r="1620" spans="1:28" ht="14.25">
      <c r="A1620" s="298" t="s">
        <v>10918</v>
      </c>
      <c r="B1620" s="376" t="s">
        <v>8834</v>
      </c>
      <c r="C1620" s="45" t="s">
        <v>478</v>
      </c>
      <c r="D1620" s="45" t="s">
        <v>4647</v>
      </c>
      <c r="E1620" s="299">
        <v>43355</v>
      </c>
      <c r="F1620" s="294" t="s">
        <v>10919</v>
      </c>
      <c r="G1620" s="294" t="s">
        <v>384</v>
      </c>
      <c r="H1620" s="300" t="s">
        <v>223</v>
      </c>
      <c r="I1620" s="294" t="s">
        <v>226</v>
      </c>
      <c r="J1620" s="294" t="s">
        <v>10920</v>
      </c>
      <c r="K1620" s="294" t="s">
        <v>10921</v>
      </c>
      <c r="L1620" s="295"/>
      <c r="M1620" s="294" t="s">
        <v>4659</v>
      </c>
      <c r="N1620" s="295" t="b">
        <f>IF(AND(G1620:G1622=DATOS!C$9,H1620:H1622=DATOS!B$4),ROW(G1620:G1622))</f>
        <v>0</v>
      </c>
      <c r="O1620" s="326" t="str">
        <f t="shared" ca="1" si="6"/>
        <v/>
      </c>
      <c r="P1620" s="296">
        <f t="shared" ca="1" si="7"/>
        <v>0</v>
      </c>
      <c r="Q1620" s="297"/>
      <c r="R1620" s="297"/>
      <c r="S1620" s="297"/>
      <c r="T1620" s="297"/>
      <c r="U1620" s="297"/>
      <c r="V1620" s="297"/>
      <c r="W1620" s="297"/>
      <c r="X1620" s="297"/>
      <c r="Y1620" s="297"/>
      <c r="Z1620" s="297"/>
      <c r="AA1620" s="297"/>
      <c r="AB1620" s="297"/>
    </row>
    <row r="1621" spans="1:28" ht="14.25">
      <c r="A1621" s="298" t="s">
        <v>10679</v>
      </c>
      <c r="B1621" s="376" t="s">
        <v>10681</v>
      </c>
      <c r="C1621" s="45" t="s">
        <v>5325</v>
      </c>
      <c r="D1621" s="45" t="s">
        <v>4647</v>
      </c>
      <c r="E1621" s="299">
        <v>43355</v>
      </c>
      <c r="F1621" s="294" t="s">
        <v>10922</v>
      </c>
      <c r="G1621" s="294" t="s">
        <v>114</v>
      </c>
      <c r="H1621" s="300" t="s">
        <v>223</v>
      </c>
      <c r="I1621" s="294" t="s">
        <v>226</v>
      </c>
      <c r="J1621" s="294" t="s">
        <v>10923</v>
      </c>
      <c r="K1621" s="294" t="s">
        <v>10924</v>
      </c>
      <c r="L1621" s="295"/>
      <c r="M1621" s="294" t="s">
        <v>4652</v>
      </c>
      <c r="N1621" s="295" t="b">
        <f>IF(AND(G1621:G1623=DATOS!C$9,H1621:H1623=DATOS!B$4),ROW(G1621:G1623))</f>
        <v>0</v>
      </c>
      <c r="O1621" s="326" t="str">
        <f t="shared" ca="1" si="6"/>
        <v/>
      </c>
      <c r="P1621" s="296">
        <f t="shared" ca="1" si="7"/>
        <v>0</v>
      </c>
      <c r="Q1621" s="297"/>
      <c r="R1621" s="297"/>
      <c r="S1621" s="297"/>
      <c r="T1621" s="297"/>
      <c r="U1621" s="297"/>
      <c r="V1621" s="297"/>
      <c r="W1621" s="297"/>
      <c r="X1621" s="297"/>
      <c r="Y1621" s="297"/>
      <c r="Z1621" s="297"/>
      <c r="AA1621" s="297"/>
      <c r="AB1621" s="297"/>
    </row>
    <row r="1622" spans="1:28" ht="14.25">
      <c r="A1622" s="298" t="s">
        <v>5621</v>
      </c>
      <c r="B1622" s="376" t="s">
        <v>5622</v>
      </c>
      <c r="C1622" s="45" t="s">
        <v>216</v>
      </c>
      <c r="D1622" s="45" t="s">
        <v>4671</v>
      </c>
      <c r="E1622" s="299">
        <v>43355</v>
      </c>
      <c r="F1622" s="294" t="s">
        <v>10926</v>
      </c>
      <c r="G1622" s="294" t="s">
        <v>271</v>
      </c>
      <c r="H1622" s="300" t="s">
        <v>223</v>
      </c>
      <c r="I1622" s="294" t="s">
        <v>226</v>
      </c>
      <c r="J1622" s="294" t="s">
        <v>10927</v>
      </c>
      <c r="K1622" s="294" t="s">
        <v>10928</v>
      </c>
      <c r="L1622" s="295"/>
      <c r="M1622" s="294" t="s">
        <v>4675</v>
      </c>
      <c r="N1622" s="295" t="b">
        <f>IF(AND(G1622:G1624=DATOS!C$9,H1622:H1624=DATOS!B$4),ROW(G1622:G1624))</f>
        <v>0</v>
      </c>
      <c r="O1622" s="326" t="str">
        <f t="shared" ca="1" si="6"/>
        <v/>
      </c>
      <c r="P1622" s="296">
        <f t="shared" ca="1" si="7"/>
        <v>0</v>
      </c>
      <c r="Q1622" s="297"/>
      <c r="R1622" s="297"/>
      <c r="S1622" s="297"/>
      <c r="T1622" s="297"/>
      <c r="U1622" s="297"/>
      <c r="V1622" s="297"/>
      <c r="W1622" s="297"/>
      <c r="X1622" s="297"/>
      <c r="Y1622" s="297"/>
      <c r="Z1622" s="297"/>
      <c r="AA1622" s="297"/>
      <c r="AB1622" s="297"/>
    </row>
    <row r="1623" spans="1:28" ht="14.25">
      <c r="A1623" s="298" t="s">
        <v>10930</v>
      </c>
      <c r="B1623" s="376" t="s">
        <v>4772</v>
      </c>
      <c r="C1623" s="45" t="s">
        <v>263</v>
      </c>
      <c r="D1623" s="45" t="s">
        <v>10188</v>
      </c>
      <c r="E1623" s="299">
        <v>43356</v>
      </c>
      <c r="F1623" s="294" t="s">
        <v>10931</v>
      </c>
      <c r="G1623" s="294" t="s">
        <v>271</v>
      </c>
      <c r="H1623" s="300" t="s">
        <v>223</v>
      </c>
      <c r="I1623" s="294" t="s">
        <v>226</v>
      </c>
      <c r="J1623" s="294" t="s">
        <v>10932</v>
      </c>
      <c r="K1623" s="294" t="s">
        <v>10933</v>
      </c>
      <c r="L1623" s="295"/>
      <c r="M1623" s="294" t="s">
        <v>9747</v>
      </c>
      <c r="N1623" s="295" t="b">
        <f>IF(AND(G1623:G1626=DATOS!C$9,H1623:H1626=DATOS!B$4),ROW(G1623:G1626))</f>
        <v>0</v>
      </c>
      <c r="O1623" s="326" t="str">
        <f t="shared" ca="1" si="6"/>
        <v/>
      </c>
      <c r="P1623" s="296">
        <f t="shared" ca="1" si="7"/>
        <v>0</v>
      </c>
      <c r="Q1623" s="297"/>
      <c r="R1623" s="297"/>
      <c r="S1623" s="297"/>
      <c r="T1623" s="297"/>
      <c r="U1623" s="297"/>
      <c r="V1623" s="297"/>
      <c r="W1623" s="297"/>
      <c r="X1623" s="297"/>
      <c r="Y1623" s="297"/>
      <c r="Z1623" s="297"/>
      <c r="AA1623" s="297"/>
      <c r="AB1623" s="297"/>
    </row>
    <row r="1624" spans="1:28" ht="14.25">
      <c r="A1624" s="298" t="s">
        <v>10935</v>
      </c>
      <c r="B1624" s="376" t="s">
        <v>10936</v>
      </c>
      <c r="C1624" s="45" t="s">
        <v>216</v>
      </c>
      <c r="D1624" s="45" t="s">
        <v>8976</v>
      </c>
      <c r="E1624" s="299">
        <v>43356</v>
      </c>
      <c r="F1624" s="294" t="s">
        <v>10937</v>
      </c>
      <c r="G1624" s="294" t="s">
        <v>271</v>
      </c>
      <c r="H1624" s="300" t="s">
        <v>223</v>
      </c>
      <c r="I1624" s="294" t="s">
        <v>226</v>
      </c>
      <c r="J1624" s="294" t="s">
        <v>10938</v>
      </c>
      <c r="K1624" s="294" t="s">
        <v>10939</v>
      </c>
      <c r="L1624" s="295"/>
      <c r="M1624" s="294" t="s">
        <v>9747</v>
      </c>
      <c r="N1624" s="295" t="b">
        <f>IF(AND(G1624:G1626=DATOS!C$9,H1624:H1626=DATOS!B$4),ROW(G1624:G1626))</f>
        <v>0</v>
      </c>
      <c r="O1624" s="326" t="str">
        <f t="shared" ca="1" si="6"/>
        <v/>
      </c>
      <c r="P1624" s="296">
        <f t="shared" ca="1" si="7"/>
        <v>0</v>
      </c>
      <c r="Q1624" s="297"/>
      <c r="R1624" s="297"/>
      <c r="S1624" s="297"/>
      <c r="T1624" s="297"/>
      <c r="U1624" s="297"/>
      <c r="V1624" s="297"/>
      <c r="W1624" s="297"/>
      <c r="X1624" s="297"/>
      <c r="Y1624" s="297"/>
      <c r="Z1624" s="297"/>
      <c r="AA1624" s="297"/>
      <c r="AB1624" s="297"/>
    </row>
    <row r="1625" spans="1:28" ht="14.25">
      <c r="A1625" s="298" t="s">
        <v>10941</v>
      </c>
      <c r="B1625" s="376" t="s">
        <v>10942</v>
      </c>
      <c r="C1625" s="45" t="s">
        <v>4655</v>
      </c>
      <c r="D1625" s="45" t="s">
        <v>4647</v>
      </c>
      <c r="E1625" s="299">
        <v>43356</v>
      </c>
      <c r="F1625" s="294" t="s">
        <v>1301</v>
      </c>
      <c r="G1625" s="294" t="s">
        <v>271</v>
      </c>
      <c r="H1625" s="300" t="s">
        <v>223</v>
      </c>
      <c r="I1625" s="294" t="s">
        <v>126</v>
      </c>
      <c r="J1625" s="294" t="s">
        <v>10943</v>
      </c>
      <c r="K1625" s="294" t="s">
        <v>10944</v>
      </c>
      <c r="L1625" s="295"/>
      <c r="M1625" s="294" t="s">
        <v>4652</v>
      </c>
      <c r="N1625" s="295" t="b">
        <f>IF(AND(G1625:G1627=DATOS!C$9,H1625:H1627=DATOS!B$4),ROW(G1625:G1627))</f>
        <v>0</v>
      </c>
      <c r="O1625" s="326" t="str">
        <f t="shared" ca="1" si="6"/>
        <v/>
      </c>
      <c r="P1625" s="296">
        <f t="shared" ca="1" si="7"/>
        <v>0</v>
      </c>
      <c r="Q1625" s="297"/>
      <c r="R1625" s="297"/>
      <c r="S1625" s="297"/>
      <c r="T1625" s="297"/>
      <c r="U1625" s="297"/>
      <c r="V1625" s="297"/>
      <c r="W1625" s="297"/>
      <c r="X1625" s="297"/>
      <c r="Y1625" s="297"/>
      <c r="Z1625" s="297"/>
      <c r="AA1625" s="297"/>
      <c r="AB1625" s="297"/>
    </row>
    <row r="1626" spans="1:28" ht="14.25">
      <c r="A1626" s="298" t="s">
        <v>10946</v>
      </c>
      <c r="B1626" s="376" t="s">
        <v>10794</v>
      </c>
      <c r="C1626" s="45" t="s">
        <v>5367</v>
      </c>
      <c r="D1626" s="45" t="s">
        <v>8976</v>
      </c>
      <c r="E1626" s="299">
        <v>43356</v>
      </c>
      <c r="F1626" s="294" t="s">
        <v>10947</v>
      </c>
      <c r="G1626" s="294" t="s">
        <v>114</v>
      </c>
      <c r="H1626" s="300" t="s">
        <v>223</v>
      </c>
      <c r="I1626" s="294" t="s">
        <v>226</v>
      </c>
      <c r="J1626" s="294" t="s">
        <v>10948</v>
      </c>
      <c r="K1626" s="294" t="s">
        <v>10949</v>
      </c>
      <c r="L1626" s="295"/>
      <c r="M1626" s="294" t="s">
        <v>4659</v>
      </c>
      <c r="N1626" s="295" t="b">
        <f>IF(AND(G1626:G1628=DATOS!C$9,H1626:H1628=DATOS!B$4),ROW(G1626:G1628))</f>
        <v>0</v>
      </c>
      <c r="O1626" s="326" t="str">
        <f t="shared" ca="1" si="6"/>
        <v/>
      </c>
      <c r="P1626" s="296">
        <f t="shared" ca="1" si="7"/>
        <v>0</v>
      </c>
      <c r="Q1626" s="297"/>
      <c r="R1626" s="297"/>
      <c r="S1626" s="297"/>
      <c r="T1626" s="297"/>
      <c r="U1626" s="297"/>
      <c r="V1626" s="297"/>
      <c r="W1626" s="297"/>
      <c r="X1626" s="297"/>
      <c r="Y1626" s="297"/>
      <c r="Z1626" s="297"/>
      <c r="AA1626" s="297"/>
      <c r="AB1626" s="297"/>
    </row>
    <row r="1627" spans="1:28" ht="14.25">
      <c r="A1627" s="298" t="s">
        <v>10950</v>
      </c>
      <c r="B1627" s="376" t="s">
        <v>7739</v>
      </c>
      <c r="C1627" s="45" t="s">
        <v>5086</v>
      </c>
      <c r="D1627" s="45" t="s">
        <v>4671</v>
      </c>
      <c r="E1627" s="299">
        <v>43356</v>
      </c>
      <c r="F1627" s="294" t="s">
        <v>10952</v>
      </c>
      <c r="G1627" s="294" t="s">
        <v>271</v>
      </c>
      <c r="H1627" s="300" t="s">
        <v>223</v>
      </c>
      <c r="I1627" s="294" t="s">
        <v>226</v>
      </c>
      <c r="J1627" s="294" t="s">
        <v>10954</v>
      </c>
      <c r="K1627" s="295"/>
      <c r="L1627" s="295"/>
      <c r="M1627" s="295"/>
      <c r="N1627" s="295" t="b">
        <f>IF(AND(G1627:G1629=DATOS!C$9,H1627:H1629=DATOS!B$4),ROW(G1627:G1629))</f>
        <v>0</v>
      </c>
      <c r="O1627" s="326" t="str">
        <f t="shared" ca="1" si="6"/>
        <v/>
      </c>
      <c r="P1627" s="296">
        <f t="shared" ca="1" si="7"/>
        <v>0</v>
      </c>
      <c r="Q1627" s="297"/>
      <c r="R1627" s="297"/>
      <c r="S1627" s="297"/>
      <c r="T1627" s="297"/>
      <c r="U1627" s="297"/>
      <c r="V1627" s="297"/>
      <c r="W1627" s="297"/>
      <c r="X1627" s="297"/>
      <c r="Y1627" s="297"/>
      <c r="Z1627" s="297"/>
      <c r="AA1627" s="297"/>
      <c r="AB1627" s="297"/>
    </row>
    <row r="1628" spans="1:28" ht="14.25">
      <c r="A1628" s="394" t="s">
        <v>10955</v>
      </c>
      <c r="B1628" s="402" t="s">
        <v>8068</v>
      </c>
      <c r="C1628" s="45" t="s">
        <v>263</v>
      </c>
      <c r="D1628" s="45" t="s">
        <v>4951</v>
      </c>
      <c r="E1628" s="299">
        <v>43356</v>
      </c>
      <c r="F1628" s="294" t="s">
        <v>10959</v>
      </c>
      <c r="G1628" s="294" t="s">
        <v>4846</v>
      </c>
      <c r="H1628" s="300" t="s">
        <v>223</v>
      </c>
      <c r="I1628" s="294" t="s">
        <v>226</v>
      </c>
      <c r="J1628" s="295"/>
      <c r="K1628" s="294" t="s">
        <v>10960</v>
      </c>
      <c r="L1628" s="295"/>
      <c r="M1628" s="294" t="s">
        <v>4956</v>
      </c>
      <c r="N1628" s="295" t="b">
        <f>IF(AND(G1628:G1631=DATOS!C$9,H1628:H1631=DATOS!B$4),ROW(G1628:G1631))</f>
        <v>0</v>
      </c>
      <c r="O1628" s="326" t="str">
        <f t="shared" ca="1" si="6"/>
        <v/>
      </c>
      <c r="P1628" s="296">
        <f t="shared" ca="1" si="7"/>
        <v>0</v>
      </c>
      <c r="Q1628" s="297"/>
      <c r="R1628" s="297"/>
      <c r="S1628" s="297"/>
      <c r="T1628" s="297"/>
      <c r="U1628" s="297"/>
      <c r="V1628" s="297"/>
      <c r="W1628" s="297"/>
      <c r="X1628" s="297"/>
      <c r="Y1628" s="297"/>
      <c r="Z1628" s="297"/>
      <c r="AA1628" s="297"/>
      <c r="AB1628" s="297"/>
    </row>
    <row r="1629" spans="1:28" ht="14.25">
      <c r="A1629" s="298" t="s">
        <v>1025</v>
      </c>
      <c r="B1629" s="376" t="s">
        <v>5117</v>
      </c>
      <c r="C1629" s="45" t="s">
        <v>478</v>
      </c>
      <c r="D1629" s="45" t="s">
        <v>4671</v>
      </c>
      <c r="E1629" s="299">
        <v>43356</v>
      </c>
      <c r="F1629" s="294" t="s">
        <v>6246</v>
      </c>
      <c r="G1629" s="294" t="s">
        <v>114</v>
      </c>
      <c r="H1629" s="300" t="s">
        <v>223</v>
      </c>
      <c r="I1629" s="294" t="s">
        <v>226</v>
      </c>
      <c r="J1629" s="294"/>
      <c r="K1629" s="294" t="s">
        <v>10962</v>
      </c>
      <c r="L1629" s="295"/>
      <c r="M1629" s="294" t="s">
        <v>389</v>
      </c>
      <c r="N1629" s="295" t="b">
        <f>IF(AND(G1629:G1632=DATOS!C$9,H1629:H1632=DATOS!B$4),ROW(G1629:G1632))</f>
        <v>0</v>
      </c>
      <c r="O1629" s="326" t="str">
        <f t="shared" ca="1" si="6"/>
        <v/>
      </c>
      <c r="P1629" s="296">
        <f t="shared" ca="1" si="7"/>
        <v>0</v>
      </c>
      <c r="Q1629" s="297"/>
      <c r="R1629" s="297"/>
      <c r="S1629" s="297"/>
      <c r="T1629" s="297"/>
      <c r="U1629" s="297"/>
      <c r="V1629" s="297"/>
      <c r="W1629" s="297"/>
      <c r="X1629" s="297"/>
      <c r="Y1629" s="297"/>
      <c r="Z1629" s="297"/>
      <c r="AA1629" s="297"/>
      <c r="AB1629" s="297"/>
    </row>
    <row r="1630" spans="1:28" ht="14.25">
      <c r="A1630" s="298" t="s">
        <v>10964</v>
      </c>
      <c r="B1630" s="376" t="s">
        <v>4695</v>
      </c>
      <c r="C1630" s="45" t="s">
        <v>4655</v>
      </c>
      <c r="D1630" s="45" t="s">
        <v>10188</v>
      </c>
      <c r="E1630" s="299">
        <v>43356</v>
      </c>
      <c r="F1630" s="294" t="s">
        <v>10931</v>
      </c>
      <c r="G1630" s="294" t="s">
        <v>271</v>
      </c>
      <c r="H1630" s="300" t="s">
        <v>223</v>
      </c>
      <c r="I1630" s="294" t="s">
        <v>226</v>
      </c>
      <c r="J1630" s="294" t="s">
        <v>10965</v>
      </c>
      <c r="K1630" s="294" t="s">
        <v>10966</v>
      </c>
      <c r="L1630" s="295"/>
      <c r="M1630" s="294" t="s">
        <v>4659</v>
      </c>
      <c r="N1630" s="295" t="b">
        <f>IF(AND(G1630:G1632=DATOS!C$9,H1630:H1632=DATOS!B$4),ROW(G1630:G1632))</f>
        <v>0</v>
      </c>
      <c r="O1630" s="326" t="str">
        <f t="shared" ca="1" si="6"/>
        <v/>
      </c>
      <c r="P1630" s="296">
        <f t="shared" ca="1" si="7"/>
        <v>0</v>
      </c>
      <c r="Q1630" s="297"/>
      <c r="R1630" s="297"/>
      <c r="S1630" s="297"/>
      <c r="T1630" s="297"/>
      <c r="U1630" s="297"/>
      <c r="V1630" s="297"/>
      <c r="W1630" s="297"/>
      <c r="X1630" s="297"/>
      <c r="Y1630" s="297"/>
      <c r="Z1630" s="297"/>
      <c r="AA1630" s="297"/>
      <c r="AB1630" s="297"/>
    </row>
    <row r="1631" spans="1:28" ht="14.25">
      <c r="A1631" s="298" t="s">
        <v>660</v>
      </c>
      <c r="B1631" s="376" t="s">
        <v>662</v>
      </c>
      <c r="C1631" s="45" t="s">
        <v>5325</v>
      </c>
      <c r="D1631" s="45" t="s">
        <v>10188</v>
      </c>
      <c r="E1631" s="299">
        <v>43356</v>
      </c>
      <c r="F1631" s="294" t="s">
        <v>10931</v>
      </c>
      <c r="G1631" s="294" t="s">
        <v>271</v>
      </c>
      <c r="H1631" s="300" t="s">
        <v>223</v>
      </c>
      <c r="I1631" s="294" t="s">
        <v>226</v>
      </c>
      <c r="J1631" s="294" t="s">
        <v>10932</v>
      </c>
      <c r="K1631" s="294" t="s">
        <v>10967</v>
      </c>
      <c r="L1631" s="295"/>
      <c r="M1631" s="294" t="s">
        <v>4652</v>
      </c>
      <c r="N1631" s="295" t="b">
        <f>IF(AND(G1631:G1633=DATOS!C$9,H1631:H1633=DATOS!B$4),ROW(G1631:G1633))</f>
        <v>0</v>
      </c>
      <c r="O1631" s="326" t="str">
        <f t="shared" ca="1" si="6"/>
        <v/>
      </c>
      <c r="P1631" s="296">
        <f t="shared" ca="1" si="7"/>
        <v>0</v>
      </c>
      <c r="Q1631" s="297"/>
      <c r="R1631" s="297"/>
      <c r="S1631" s="297"/>
      <c r="T1631" s="297"/>
      <c r="U1631" s="297"/>
      <c r="V1631" s="297"/>
      <c r="W1631" s="297"/>
      <c r="X1631" s="297"/>
      <c r="Y1631" s="297"/>
      <c r="Z1631" s="297"/>
      <c r="AA1631" s="297"/>
      <c r="AB1631" s="297"/>
    </row>
    <row r="1632" spans="1:28" ht="14.25">
      <c r="A1632" s="298" t="s">
        <v>10968</v>
      </c>
      <c r="B1632" s="376" t="s">
        <v>8764</v>
      </c>
      <c r="C1632" s="45" t="s">
        <v>90</v>
      </c>
      <c r="D1632" s="45" t="s">
        <v>4798</v>
      </c>
      <c r="E1632" s="299">
        <v>43357</v>
      </c>
      <c r="F1632" s="294" t="s">
        <v>4868</v>
      </c>
      <c r="G1632" s="294" t="s">
        <v>114</v>
      </c>
      <c r="H1632" s="300" t="s">
        <v>223</v>
      </c>
      <c r="I1632" s="294" t="s">
        <v>226</v>
      </c>
      <c r="J1632" s="294" t="s">
        <v>10969</v>
      </c>
      <c r="K1632" s="295"/>
      <c r="L1632" s="295"/>
      <c r="M1632" s="294" t="s">
        <v>4841</v>
      </c>
      <c r="N1632" s="295" t="b">
        <f>IF(AND(G1632:G1634=DATOS!C$9,H1632:H1634=DATOS!B$4),ROW(G1632:G1634))</f>
        <v>0</v>
      </c>
      <c r="O1632" s="326" t="str">
        <f t="shared" ca="1" si="6"/>
        <v/>
      </c>
      <c r="P1632" s="296">
        <f t="shared" ca="1" si="7"/>
        <v>0</v>
      </c>
      <c r="Q1632" s="297"/>
      <c r="R1632" s="297"/>
      <c r="S1632" s="297"/>
      <c r="T1632" s="297"/>
      <c r="U1632" s="297"/>
      <c r="V1632" s="297"/>
      <c r="W1632" s="297"/>
      <c r="X1632" s="297"/>
      <c r="Y1632" s="297"/>
      <c r="Z1632" s="297"/>
      <c r="AA1632" s="297"/>
      <c r="AB1632" s="297"/>
    </row>
    <row r="1633" spans="1:28" ht="14.25">
      <c r="A1633" s="298" t="s">
        <v>10970</v>
      </c>
      <c r="B1633" s="376" t="s">
        <v>7227</v>
      </c>
      <c r="C1633" s="45" t="s">
        <v>4655</v>
      </c>
      <c r="D1633" s="45" t="s">
        <v>4647</v>
      </c>
      <c r="E1633" s="299">
        <v>43357</v>
      </c>
      <c r="F1633" s="294" t="s">
        <v>10971</v>
      </c>
      <c r="G1633" s="294" t="s">
        <v>114</v>
      </c>
      <c r="H1633" s="300" t="s">
        <v>223</v>
      </c>
      <c r="I1633" s="294" t="s">
        <v>226</v>
      </c>
      <c r="J1633" s="294" t="s">
        <v>10972</v>
      </c>
      <c r="K1633" s="294" t="s">
        <v>10973</v>
      </c>
      <c r="L1633" s="295"/>
      <c r="M1633" s="294" t="s">
        <v>4652</v>
      </c>
      <c r="N1633" s="295" t="b">
        <f>IF(AND(G1633:G1635=DATOS!C$9,H1633:H1635=DATOS!B$4),ROW(G1633:G1635))</f>
        <v>0</v>
      </c>
      <c r="O1633" s="326" t="str">
        <f t="shared" ca="1" si="6"/>
        <v/>
      </c>
      <c r="P1633" s="296">
        <f t="shared" ca="1" si="7"/>
        <v>0</v>
      </c>
      <c r="Q1633" s="297"/>
      <c r="R1633" s="297"/>
      <c r="S1633" s="297"/>
      <c r="T1633" s="297"/>
      <c r="U1633" s="297"/>
      <c r="V1633" s="297"/>
      <c r="W1633" s="297"/>
      <c r="X1633" s="297"/>
      <c r="Y1633" s="297"/>
      <c r="Z1633" s="297"/>
      <c r="AA1633" s="297"/>
      <c r="AB1633" s="297"/>
    </row>
    <row r="1634" spans="1:28" ht="14.25">
      <c r="A1634" s="298" t="s">
        <v>9385</v>
      </c>
      <c r="B1634" s="376" t="s">
        <v>6781</v>
      </c>
      <c r="C1634" s="45" t="s">
        <v>4655</v>
      </c>
      <c r="D1634" s="45" t="s">
        <v>4647</v>
      </c>
      <c r="E1634" s="299">
        <v>43357</v>
      </c>
      <c r="F1634" s="294" t="s">
        <v>6629</v>
      </c>
      <c r="G1634" s="294" t="s">
        <v>114</v>
      </c>
      <c r="H1634" s="300" t="s">
        <v>223</v>
      </c>
      <c r="I1634" s="294" t="s">
        <v>226</v>
      </c>
      <c r="J1634" s="294" t="s">
        <v>10975</v>
      </c>
      <c r="K1634" s="294" t="s">
        <v>10976</v>
      </c>
      <c r="L1634" s="295"/>
      <c r="M1634" s="294" t="s">
        <v>4652</v>
      </c>
      <c r="N1634" s="295" t="b">
        <f>IF(AND(G1634:G1636=DATOS!C$9,H1634:H1636=DATOS!B$4),ROW(G1634:G1636))</f>
        <v>0</v>
      </c>
      <c r="O1634" s="326" t="str">
        <f t="shared" ca="1" si="6"/>
        <v/>
      </c>
      <c r="P1634" s="296">
        <f t="shared" ca="1" si="7"/>
        <v>0</v>
      </c>
      <c r="Q1634" s="297"/>
      <c r="R1634" s="297"/>
      <c r="S1634" s="297"/>
      <c r="T1634" s="297"/>
      <c r="U1634" s="297"/>
      <c r="V1634" s="297"/>
      <c r="W1634" s="297"/>
      <c r="X1634" s="297"/>
      <c r="Y1634" s="297"/>
      <c r="Z1634" s="297"/>
      <c r="AA1634" s="297"/>
      <c r="AB1634" s="297"/>
    </row>
    <row r="1635" spans="1:28" ht="14.25">
      <c r="A1635" s="394" t="s">
        <v>10977</v>
      </c>
      <c r="B1635" s="390" t="s">
        <v>7113</v>
      </c>
      <c r="C1635" s="45" t="s">
        <v>263</v>
      </c>
      <c r="D1635" s="45" t="s">
        <v>4951</v>
      </c>
      <c r="E1635" s="299">
        <v>43357</v>
      </c>
      <c r="F1635" s="294" t="s">
        <v>10978</v>
      </c>
      <c r="G1635" s="294" t="s">
        <v>114</v>
      </c>
      <c r="H1635" s="300" t="s">
        <v>223</v>
      </c>
      <c r="I1635" s="294" t="s">
        <v>226</v>
      </c>
      <c r="J1635" s="294" t="s">
        <v>10979</v>
      </c>
      <c r="K1635" s="294" t="s">
        <v>10980</v>
      </c>
      <c r="L1635" s="295"/>
      <c r="M1635" s="294" t="s">
        <v>4956</v>
      </c>
      <c r="N1635" s="295" t="b">
        <f>IF(AND(G1635:G1637=DATOS!C$9,H1635:H1637=DATOS!B$4),ROW(G1635:G1637))</f>
        <v>0</v>
      </c>
      <c r="O1635" s="326" t="str">
        <f t="shared" ca="1" si="6"/>
        <v/>
      </c>
      <c r="P1635" s="296">
        <f t="shared" ca="1" si="7"/>
        <v>0</v>
      </c>
      <c r="Q1635" s="297"/>
      <c r="R1635" s="297"/>
      <c r="S1635" s="297"/>
      <c r="T1635" s="297"/>
      <c r="U1635" s="297"/>
      <c r="V1635" s="297"/>
      <c r="W1635" s="297"/>
      <c r="X1635" s="297"/>
      <c r="Y1635" s="297"/>
      <c r="Z1635" s="297"/>
      <c r="AA1635" s="297"/>
      <c r="AB1635" s="297"/>
    </row>
    <row r="1636" spans="1:28" ht="14.25">
      <c r="A1636" s="298" t="s">
        <v>6496</v>
      </c>
      <c r="B1636" s="376" t="s">
        <v>10985</v>
      </c>
      <c r="C1636" s="45" t="s">
        <v>216</v>
      </c>
      <c r="D1636" s="45" t="s">
        <v>4671</v>
      </c>
      <c r="E1636" s="299">
        <v>43357</v>
      </c>
      <c r="F1636" s="294" t="s">
        <v>10986</v>
      </c>
      <c r="G1636" s="294" t="s">
        <v>271</v>
      </c>
      <c r="H1636" s="300" t="s">
        <v>223</v>
      </c>
      <c r="I1636" s="294" t="s">
        <v>226</v>
      </c>
      <c r="J1636" s="294" t="s">
        <v>10987</v>
      </c>
      <c r="K1636" s="294" t="s">
        <v>10988</v>
      </c>
      <c r="L1636" s="295"/>
      <c r="M1636" s="294" t="s">
        <v>4675</v>
      </c>
      <c r="N1636" s="295" t="b">
        <f>IF(AND(G1636:G1638=DATOS!C$9,H1636:H1638=DATOS!B$4),ROW(G1636:G1638))</f>
        <v>0</v>
      </c>
      <c r="O1636" s="326" t="str">
        <f t="shared" ca="1" si="6"/>
        <v/>
      </c>
      <c r="P1636" s="296">
        <f t="shared" ca="1" si="7"/>
        <v>0</v>
      </c>
      <c r="Q1636" s="297"/>
      <c r="R1636" s="297"/>
      <c r="S1636" s="297"/>
      <c r="T1636" s="297"/>
      <c r="U1636" s="297"/>
      <c r="V1636" s="297"/>
      <c r="W1636" s="297"/>
      <c r="X1636" s="297"/>
      <c r="Y1636" s="297"/>
      <c r="Z1636" s="297"/>
      <c r="AA1636" s="297"/>
      <c r="AB1636" s="297"/>
    </row>
    <row r="1637" spans="1:28" ht="14.25">
      <c r="A1637" s="298" t="s">
        <v>5707</v>
      </c>
      <c r="B1637" s="376" t="s">
        <v>5708</v>
      </c>
      <c r="C1637" s="45" t="s">
        <v>4767</v>
      </c>
      <c r="D1637" s="45" t="s">
        <v>4647</v>
      </c>
      <c r="E1637" s="299">
        <v>43357</v>
      </c>
      <c r="F1637" s="294" t="s">
        <v>5038</v>
      </c>
      <c r="G1637" s="294" t="s">
        <v>271</v>
      </c>
      <c r="H1637" s="300" t="s">
        <v>223</v>
      </c>
      <c r="I1637" s="294" t="s">
        <v>226</v>
      </c>
      <c r="J1637" s="294" t="s">
        <v>10991</v>
      </c>
      <c r="K1637" s="294" t="s">
        <v>10992</v>
      </c>
      <c r="L1637" s="295"/>
      <c r="M1637" s="294" t="s">
        <v>4652</v>
      </c>
      <c r="N1637" s="295" t="b">
        <f>IF(AND(G1637:G1639=DATOS!C$9,H1637:H1639=DATOS!B$4),ROW(G1637:G1639))</f>
        <v>0</v>
      </c>
      <c r="O1637" s="326" t="str">
        <f t="shared" ca="1" si="6"/>
        <v/>
      </c>
      <c r="P1637" s="296">
        <f t="shared" ca="1" si="7"/>
        <v>0</v>
      </c>
      <c r="Q1637" s="297"/>
      <c r="R1637" s="297"/>
      <c r="S1637" s="297"/>
      <c r="T1637" s="297"/>
      <c r="U1637" s="297"/>
      <c r="V1637" s="297"/>
      <c r="W1637" s="297"/>
      <c r="X1637" s="297"/>
      <c r="Y1637" s="297"/>
      <c r="Z1637" s="297"/>
      <c r="AA1637" s="297"/>
      <c r="AB1637" s="297"/>
    </row>
    <row r="1638" spans="1:28" ht="14.25">
      <c r="A1638" s="298" t="s">
        <v>7971</v>
      </c>
      <c r="B1638" s="376" t="s">
        <v>6838</v>
      </c>
      <c r="C1638" s="45" t="s">
        <v>6322</v>
      </c>
      <c r="D1638" s="45" t="s">
        <v>4798</v>
      </c>
      <c r="E1638" s="299">
        <v>43357</v>
      </c>
      <c r="F1638" s="294" t="s">
        <v>10993</v>
      </c>
      <c r="G1638" s="294" t="s">
        <v>114</v>
      </c>
      <c r="H1638" s="300" t="s">
        <v>223</v>
      </c>
      <c r="I1638" s="294" t="s">
        <v>226</v>
      </c>
      <c r="J1638" s="294" t="s">
        <v>10994</v>
      </c>
      <c r="K1638" s="295"/>
      <c r="L1638" s="295"/>
      <c r="M1638" s="294" t="s">
        <v>4841</v>
      </c>
      <c r="N1638" s="295" t="b">
        <f>IF(AND(G1638:G1640=DATOS!C$9,H1638:H1640=DATOS!B$4),ROW(G1638:G1640))</f>
        <v>0</v>
      </c>
      <c r="O1638" s="326" t="str">
        <f t="shared" ca="1" si="6"/>
        <v/>
      </c>
      <c r="P1638" s="296">
        <f t="shared" ca="1" si="7"/>
        <v>0</v>
      </c>
      <c r="Q1638" s="297"/>
      <c r="R1638" s="297"/>
      <c r="S1638" s="297"/>
      <c r="T1638" s="297"/>
      <c r="U1638" s="297"/>
      <c r="V1638" s="297"/>
      <c r="W1638" s="297"/>
      <c r="X1638" s="297"/>
      <c r="Y1638" s="297"/>
      <c r="Z1638" s="297"/>
      <c r="AA1638" s="297"/>
      <c r="AB1638" s="297"/>
    </row>
    <row r="1639" spans="1:28" ht="14.25">
      <c r="A1639" s="298" t="s">
        <v>10996</v>
      </c>
      <c r="B1639" s="376" t="s">
        <v>8584</v>
      </c>
      <c r="C1639" s="45" t="s">
        <v>216</v>
      </c>
      <c r="D1639" s="45" t="s">
        <v>4647</v>
      </c>
      <c r="E1639" s="299">
        <v>43357</v>
      </c>
      <c r="F1639" s="294" t="s">
        <v>10997</v>
      </c>
      <c r="G1639" s="294" t="s">
        <v>114</v>
      </c>
      <c r="H1639" s="300" t="s">
        <v>223</v>
      </c>
      <c r="I1639" s="294" t="s">
        <v>226</v>
      </c>
      <c r="J1639" s="294" t="s">
        <v>10998</v>
      </c>
      <c r="K1639" s="294" t="s">
        <v>10999</v>
      </c>
      <c r="L1639" s="295"/>
      <c r="M1639" s="294" t="s">
        <v>4652</v>
      </c>
      <c r="N1639" s="295" t="b">
        <f>IF(AND(G1639:G1641=DATOS!C$9,H1639:H1641=DATOS!B$4),ROW(G1639:G1641))</f>
        <v>0</v>
      </c>
      <c r="O1639" s="326" t="str">
        <f t="shared" ca="1" si="6"/>
        <v/>
      </c>
      <c r="P1639" s="296">
        <f t="shared" ca="1" si="7"/>
        <v>0</v>
      </c>
      <c r="Q1639" s="297"/>
      <c r="R1639" s="297"/>
      <c r="S1639" s="297"/>
      <c r="T1639" s="297"/>
      <c r="U1639" s="297"/>
      <c r="V1639" s="297"/>
      <c r="W1639" s="297"/>
      <c r="X1639" s="297"/>
      <c r="Y1639" s="297"/>
      <c r="Z1639" s="297"/>
      <c r="AA1639" s="297"/>
      <c r="AB1639" s="297"/>
    </row>
    <row r="1640" spans="1:28" ht="14.25">
      <c r="A1640" s="298" t="s">
        <v>5621</v>
      </c>
      <c r="B1640" s="376" t="s">
        <v>5622</v>
      </c>
      <c r="C1640" s="45" t="s">
        <v>216</v>
      </c>
      <c r="D1640" s="45" t="s">
        <v>4671</v>
      </c>
      <c r="E1640" s="299">
        <v>43357</v>
      </c>
      <c r="F1640" s="294" t="s">
        <v>10926</v>
      </c>
      <c r="G1640" s="294" t="s">
        <v>271</v>
      </c>
      <c r="H1640" s="300" t="s">
        <v>223</v>
      </c>
      <c r="I1640" s="294" t="s">
        <v>226</v>
      </c>
      <c r="J1640" s="294" t="s">
        <v>10927</v>
      </c>
      <c r="K1640" s="294" t="s">
        <v>10928</v>
      </c>
      <c r="L1640" s="295"/>
      <c r="M1640" s="294" t="s">
        <v>4675</v>
      </c>
      <c r="N1640" s="295" t="b">
        <f>IF(AND(G1640:G1642=DATOS!C$9,H1640:H1642=DATOS!B$4),ROW(G1640:G1642))</f>
        <v>0</v>
      </c>
      <c r="O1640" s="326" t="str">
        <f t="shared" ca="1" si="6"/>
        <v/>
      </c>
      <c r="P1640" s="296">
        <f t="shared" ca="1" si="7"/>
        <v>0</v>
      </c>
      <c r="Q1640" s="297"/>
      <c r="R1640" s="297"/>
      <c r="S1640" s="297"/>
      <c r="T1640" s="297"/>
      <c r="U1640" s="297"/>
      <c r="V1640" s="297"/>
      <c r="W1640" s="297"/>
      <c r="X1640" s="297"/>
      <c r="Y1640" s="297"/>
      <c r="Z1640" s="297"/>
      <c r="AA1640" s="297"/>
      <c r="AB1640" s="297"/>
    </row>
    <row r="1641" spans="1:28" ht="14.25">
      <c r="A1641" s="298" t="s">
        <v>7921</v>
      </c>
      <c r="B1641" s="376" t="s">
        <v>7922</v>
      </c>
      <c r="C1641" s="45" t="s">
        <v>624</v>
      </c>
      <c r="D1641" s="45" t="s">
        <v>4671</v>
      </c>
      <c r="E1641" s="299">
        <v>43357</v>
      </c>
      <c r="F1641" s="294" t="s">
        <v>11002</v>
      </c>
      <c r="G1641" s="294" t="s">
        <v>271</v>
      </c>
      <c r="H1641" s="300" t="s">
        <v>223</v>
      </c>
      <c r="I1641" s="294" t="s">
        <v>226</v>
      </c>
      <c r="J1641" s="294" t="s">
        <v>10927</v>
      </c>
      <c r="K1641" s="294" t="s">
        <v>10928</v>
      </c>
      <c r="L1641" s="295"/>
      <c r="M1641" s="294" t="s">
        <v>4675</v>
      </c>
      <c r="N1641" s="295" t="b">
        <f>IF(AND(G1641:G1643=DATOS!C$9,H1641:H1643=DATOS!B$4),ROW(G1641:G1643))</f>
        <v>0</v>
      </c>
      <c r="O1641" s="326" t="str">
        <f t="shared" ca="1" si="6"/>
        <v/>
      </c>
      <c r="P1641" s="296">
        <f t="shared" ca="1" si="7"/>
        <v>0</v>
      </c>
      <c r="Q1641" s="297"/>
      <c r="R1641" s="297"/>
      <c r="S1641" s="297"/>
      <c r="T1641" s="297"/>
      <c r="U1641" s="297"/>
      <c r="V1641" s="297"/>
      <c r="W1641" s="297"/>
      <c r="X1641" s="297"/>
      <c r="Y1641" s="297"/>
      <c r="Z1641" s="297"/>
      <c r="AA1641" s="297"/>
      <c r="AB1641" s="297"/>
    </row>
    <row r="1642" spans="1:28" ht="14.25">
      <c r="A1642" s="298" t="s">
        <v>11004</v>
      </c>
      <c r="B1642" s="376" t="s">
        <v>8343</v>
      </c>
      <c r="C1642" s="45" t="s">
        <v>263</v>
      </c>
      <c r="D1642" s="45" t="s">
        <v>4671</v>
      </c>
      <c r="E1642" s="299">
        <v>43358</v>
      </c>
      <c r="F1642" s="294" t="s">
        <v>11005</v>
      </c>
      <c r="G1642" s="294" t="s">
        <v>271</v>
      </c>
      <c r="H1642" s="300" t="s">
        <v>223</v>
      </c>
      <c r="I1642" s="294" t="s">
        <v>226</v>
      </c>
      <c r="J1642" s="294" t="s">
        <v>11006</v>
      </c>
      <c r="K1642" s="295"/>
      <c r="L1642" s="295"/>
      <c r="M1642" s="295"/>
      <c r="N1642" s="295" t="b">
        <f>IF(AND(G1642:G1644=DATOS!C$9,H1642:H1644=DATOS!B$4),ROW(G1642:G1644))</f>
        <v>0</v>
      </c>
      <c r="O1642" s="326" t="str">
        <f t="shared" ca="1" si="6"/>
        <v/>
      </c>
      <c r="P1642" s="296">
        <f t="shared" ca="1" si="7"/>
        <v>0</v>
      </c>
      <c r="Q1642" s="297"/>
      <c r="R1642" s="297"/>
      <c r="S1642" s="297"/>
      <c r="T1642" s="297"/>
      <c r="U1642" s="297"/>
      <c r="V1642" s="297"/>
      <c r="W1642" s="297"/>
      <c r="X1642" s="297"/>
      <c r="Y1642" s="297"/>
      <c r="Z1642" s="297"/>
      <c r="AA1642" s="297"/>
      <c r="AB1642" s="297"/>
    </row>
    <row r="1643" spans="1:28" ht="14.25">
      <c r="A1643" s="298" t="s">
        <v>10802</v>
      </c>
      <c r="B1643" s="376" t="s">
        <v>10803</v>
      </c>
      <c r="C1643" s="45" t="s">
        <v>898</v>
      </c>
      <c r="D1643" s="45" t="s">
        <v>4647</v>
      </c>
      <c r="E1643" s="299">
        <v>43358</v>
      </c>
      <c r="F1643" s="294" t="s">
        <v>11007</v>
      </c>
      <c r="G1643" s="294" t="s">
        <v>271</v>
      </c>
      <c r="H1643" s="300" t="s">
        <v>223</v>
      </c>
      <c r="I1643" s="294" t="s">
        <v>226</v>
      </c>
      <c r="J1643" s="294" t="s">
        <v>11008</v>
      </c>
      <c r="K1643" s="294" t="s">
        <v>11009</v>
      </c>
      <c r="L1643" s="295"/>
      <c r="M1643" s="294" t="s">
        <v>4652</v>
      </c>
      <c r="N1643" s="295" t="b">
        <f>IF(AND(G1643:G1645=DATOS!C$9,H1643:H1645=DATOS!B$4),ROW(G1643:G1645))</f>
        <v>0</v>
      </c>
      <c r="O1643" s="326" t="str">
        <f t="shared" ca="1" si="6"/>
        <v/>
      </c>
      <c r="P1643" s="296">
        <f t="shared" ca="1" si="7"/>
        <v>0</v>
      </c>
      <c r="Q1643" s="297"/>
      <c r="R1643" s="297"/>
      <c r="S1643" s="297"/>
      <c r="T1643" s="297"/>
      <c r="U1643" s="297"/>
      <c r="V1643" s="297"/>
      <c r="W1643" s="297"/>
      <c r="X1643" s="297"/>
      <c r="Y1643" s="297"/>
      <c r="Z1643" s="297"/>
      <c r="AA1643" s="297"/>
      <c r="AB1643" s="297"/>
    </row>
    <row r="1644" spans="1:28" ht="14.25">
      <c r="A1644" s="298" t="s">
        <v>11010</v>
      </c>
      <c r="B1644" s="376" t="s">
        <v>10246</v>
      </c>
      <c r="C1644" s="45" t="s">
        <v>4767</v>
      </c>
      <c r="D1644" s="45" t="s">
        <v>4647</v>
      </c>
      <c r="E1644" s="299">
        <v>43358</v>
      </c>
      <c r="F1644" s="294" t="s">
        <v>10782</v>
      </c>
      <c r="G1644" s="294" t="s">
        <v>271</v>
      </c>
      <c r="H1644" s="300" t="s">
        <v>223</v>
      </c>
      <c r="I1644" s="294" t="s">
        <v>226</v>
      </c>
      <c r="J1644" s="294" t="s">
        <v>11013</v>
      </c>
      <c r="K1644" s="294" t="s">
        <v>11014</v>
      </c>
      <c r="L1644" s="295"/>
      <c r="M1644" s="294" t="s">
        <v>9747</v>
      </c>
      <c r="N1644" s="295" t="b">
        <f>IF(AND(G1644:G1646=DATOS!C$9,H1644:H1646=DATOS!B$4),ROW(G1644:G1646))</f>
        <v>0</v>
      </c>
      <c r="O1644" s="326" t="str">
        <f t="shared" ca="1" si="6"/>
        <v/>
      </c>
      <c r="P1644" s="296">
        <f t="shared" ca="1" si="7"/>
        <v>0</v>
      </c>
      <c r="Q1644" s="297"/>
      <c r="R1644" s="297"/>
      <c r="S1644" s="297"/>
      <c r="T1644" s="297"/>
      <c r="U1644" s="297"/>
      <c r="V1644" s="297"/>
      <c r="W1644" s="297"/>
      <c r="X1644" s="297"/>
      <c r="Y1644" s="297"/>
      <c r="Z1644" s="297"/>
      <c r="AA1644" s="297"/>
      <c r="AB1644" s="297"/>
    </row>
    <row r="1645" spans="1:28" ht="14.25">
      <c r="A1645" s="298" t="s">
        <v>6496</v>
      </c>
      <c r="B1645" s="376" t="s">
        <v>10985</v>
      </c>
      <c r="C1645" s="45" t="s">
        <v>216</v>
      </c>
      <c r="D1645" s="45" t="s">
        <v>8976</v>
      </c>
      <c r="E1645" s="299">
        <v>43358</v>
      </c>
      <c r="F1645" s="294" t="s">
        <v>11016</v>
      </c>
      <c r="G1645" s="294" t="s">
        <v>384</v>
      </c>
      <c r="H1645" s="300" t="s">
        <v>223</v>
      </c>
      <c r="I1645" s="294" t="s">
        <v>226</v>
      </c>
      <c r="J1645" s="294" t="s">
        <v>11017</v>
      </c>
      <c r="K1645" s="294" t="s">
        <v>11018</v>
      </c>
      <c r="L1645" s="295"/>
      <c r="M1645" s="294" t="s">
        <v>9747</v>
      </c>
      <c r="N1645" s="295" t="b">
        <f>IF(AND(G1645:G1647=DATOS!C$9,H1645:H1647=DATOS!B$4),ROW(G1645:G1647))</f>
        <v>0</v>
      </c>
      <c r="O1645" s="326" t="str">
        <f t="shared" ca="1" si="6"/>
        <v/>
      </c>
      <c r="P1645" s="296">
        <f t="shared" ca="1" si="7"/>
        <v>0</v>
      </c>
      <c r="Q1645" s="297"/>
      <c r="R1645" s="297"/>
      <c r="S1645" s="297"/>
      <c r="T1645" s="297"/>
      <c r="U1645" s="297"/>
      <c r="V1645" s="297"/>
      <c r="W1645" s="297"/>
      <c r="X1645" s="297"/>
      <c r="Y1645" s="297"/>
      <c r="Z1645" s="297"/>
      <c r="AA1645" s="297"/>
      <c r="AB1645" s="297"/>
    </row>
    <row r="1646" spans="1:28" ht="14.25">
      <c r="A1646" s="298" t="s">
        <v>10941</v>
      </c>
      <c r="B1646" s="376" t="s">
        <v>10942</v>
      </c>
      <c r="C1646" s="45" t="s">
        <v>4655</v>
      </c>
      <c r="D1646" s="45" t="s">
        <v>4647</v>
      </c>
      <c r="E1646" s="299">
        <v>43358</v>
      </c>
      <c r="F1646" s="294" t="s">
        <v>11019</v>
      </c>
      <c r="G1646" s="294" t="s">
        <v>271</v>
      </c>
      <c r="H1646" s="300" t="s">
        <v>223</v>
      </c>
      <c r="I1646" s="294" t="s">
        <v>226</v>
      </c>
      <c r="J1646" s="294" t="s">
        <v>11021</v>
      </c>
      <c r="K1646" s="294" t="s">
        <v>11022</v>
      </c>
      <c r="L1646" s="295"/>
      <c r="M1646" s="294" t="s">
        <v>9747</v>
      </c>
      <c r="N1646" s="295" t="b">
        <f>IF(AND(G1646:G1648=DATOS!C$9,H1646:H1648=DATOS!B$4),ROW(G1646:G1648))</f>
        <v>0</v>
      </c>
      <c r="O1646" s="326" t="str">
        <f t="shared" ca="1" si="6"/>
        <v/>
      </c>
      <c r="P1646" s="296">
        <f t="shared" ca="1" si="7"/>
        <v>0</v>
      </c>
      <c r="Q1646" s="297"/>
      <c r="R1646" s="297"/>
      <c r="S1646" s="297"/>
      <c r="T1646" s="297"/>
      <c r="U1646" s="297"/>
      <c r="V1646" s="297"/>
      <c r="W1646" s="297"/>
      <c r="X1646" s="297"/>
      <c r="Y1646" s="297"/>
      <c r="Z1646" s="297"/>
      <c r="AA1646" s="297"/>
      <c r="AB1646" s="297"/>
    </row>
    <row r="1647" spans="1:28" ht="14.25">
      <c r="A1647" s="298" t="s">
        <v>11023</v>
      </c>
      <c r="B1647" s="376" t="s">
        <v>11024</v>
      </c>
      <c r="C1647" s="45" t="s">
        <v>5367</v>
      </c>
      <c r="D1647" s="45" t="s">
        <v>4647</v>
      </c>
      <c r="E1647" s="299">
        <v>43359</v>
      </c>
      <c r="F1647" s="294" t="s">
        <v>11025</v>
      </c>
      <c r="G1647" s="294" t="s">
        <v>114</v>
      </c>
      <c r="H1647" s="300" t="s">
        <v>223</v>
      </c>
      <c r="I1647" s="294" t="s">
        <v>226</v>
      </c>
      <c r="J1647" s="294" t="s">
        <v>11026</v>
      </c>
      <c r="K1647" s="294" t="s">
        <v>11027</v>
      </c>
      <c r="L1647" s="295"/>
      <c r="M1647" s="294" t="s">
        <v>4652</v>
      </c>
      <c r="N1647" s="295" t="b">
        <f>IF(AND(G1647:G1649=DATOS!C$9,H1647:H1649=DATOS!B$4),ROW(G1647:G1649))</f>
        <v>0</v>
      </c>
      <c r="O1647" s="326" t="str">
        <f t="shared" ca="1" si="6"/>
        <v/>
      </c>
      <c r="P1647" s="296">
        <f t="shared" ca="1" si="7"/>
        <v>0</v>
      </c>
      <c r="Q1647" s="297"/>
      <c r="R1647" s="297"/>
      <c r="S1647" s="297"/>
      <c r="T1647" s="297"/>
      <c r="U1647" s="297"/>
      <c r="V1647" s="297"/>
      <c r="W1647" s="297"/>
      <c r="X1647" s="297"/>
      <c r="Y1647" s="297"/>
      <c r="Z1647" s="297"/>
      <c r="AA1647" s="297"/>
      <c r="AB1647" s="297"/>
    </row>
    <row r="1648" spans="1:28" ht="14.25">
      <c r="A1648" s="298" t="s">
        <v>5145</v>
      </c>
      <c r="B1648" s="376" t="s">
        <v>5146</v>
      </c>
      <c r="C1648" s="45" t="s">
        <v>5325</v>
      </c>
      <c r="D1648" s="45" t="s">
        <v>4647</v>
      </c>
      <c r="E1648" s="299">
        <v>43359</v>
      </c>
      <c r="F1648" s="294" t="s">
        <v>11029</v>
      </c>
      <c r="G1648" s="294" t="s">
        <v>114</v>
      </c>
      <c r="H1648" s="300" t="s">
        <v>223</v>
      </c>
      <c r="I1648" s="294" t="s">
        <v>226</v>
      </c>
      <c r="J1648" s="294" t="s">
        <v>11030</v>
      </c>
      <c r="K1648" s="294" t="s">
        <v>11031</v>
      </c>
      <c r="L1648" s="295"/>
      <c r="M1648" s="294" t="s">
        <v>4652</v>
      </c>
      <c r="N1648" s="295" t="b">
        <f>IF(AND(G1648:G1650=DATOS!C$9,H1648:H1650=DATOS!B$4),ROW(G1648:G1650))</f>
        <v>0</v>
      </c>
      <c r="O1648" s="326" t="str">
        <f t="shared" ca="1" si="6"/>
        <v/>
      </c>
      <c r="P1648" s="296">
        <f t="shared" ca="1" si="7"/>
        <v>0</v>
      </c>
      <c r="Q1648" s="297"/>
      <c r="R1648" s="297"/>
      <c r="S1648" s="297"/>
      <c r="T1648" s="297"/>
      <c r="U1648" s="297"/>
      <c r="V1648" s="297"/>
      <c r="W1648" s="297"/>
      <c r="X1648" s="297"/>
      <c r="Y1648" s="297"/>
      <c r="Z1648" s="297"/>
      <c r="AA1648" s="297"/>
      <c r="AB1648" s="297"/>
    </row>
    <row r="1649" spans="1:28" ht="14.25">
      <c r="A1649" s="298" t="s">
        <v>7419</v>
      </c>
      <c r="B1649" s="376" t="s">
        <v>5540</v>
      </c>
      <c r="C1649" s="45" t="s">
        <v>478</v>
      </c>
      <c r="D1649" s="45" t="s">
        <v>4647</v>
      </c>
      <c r="E1649" s="299">
        <v>43359</v>
      </c>
      <c r="F1649" s="294" t="s">
        <v>11036</v>
      </c>
      <c r="G1649" s="294" t="s">
        <v>114</v>
      </c>
      <c r="H1649" s="300" t="s">
        <v>223</v>
      </c>
      <c r="I1649" s="294" t="s">
        <v>226</v>
      </c>
      <c r="J1649" s="294" t="s">
        <v>11037</v>
      </c>
      <c r="K1649" s="294" t="s">
        <v>11038</v>
      </c>
      <c r="L1649" s="295"/>
      <c r="M1649" s="294" t="s">
        <v>4652</v>
      </c>
      <c r="N1649" s="295" t="b">
        <f>IF(AND(G1649:G1651=DATOS!C$9,H1649:H1651=DATOS!B$4),ROW(G1649:G1651))</f>
        <v>0</v>
      </c>
      <c r="O1649" s="326" t="str">
        <f t="shared" ca="1" si="6"/>
        <v/>
      </c>
      <c r="P1649" s="296">
        <f t="shared" ca="1" si="7"/>
        <v>0</v>
      </c>
      <c r="Q1649" s="297"/>
      <c r="R1649" s="297"/>
      <c r="S1649" s="297"/>
      <c r="T1649" s="297"/>
      <c r="U1649" s="297"/>
      <c r="V1649" s="297"/>
      <c r="W1649" s="297"/>
      <c r="X1649" s="297"/>
      <c r="Y1649" s="297"/>
      <c r="Z1649" s="297"/>
      <c r="AA1649" s="297"/>
      <c r="AB1649" s="297"/>
    </row>
    <row r="1650" spans="1:28" ht="14.25">
      <c r="A1650" s="298" t="s">
        <v>9223</v>
      </c>
      <c r="B1650" s="376" t="s">
        <v>9224</v>
      </c>
      <c r="C1650" s="45" t="s">
        <v>4655</v>
      </c>
      <c r="D1650" s="45" t="s">
        <v>4647</v>
      </c>
      <c r="E1650" s="299">
        <v>43359</v>
      </c>
      <c r="F1650" s="294" t="s">
        <v>11040</v>
      </c>
      <c r="G1650" s="294" t="s">
        <v>271</v>
      </c>
      <c r="H1650" s="300" t="s">
        <v>223</v>
      </c>
      <c r="I1650" s="294" t="s">
        <v>226</v>
      </c>
      <c r="J1650" s="294" t="s">
        <v>11042</v>
      </c>
      <c r="K1650" s="294" t="s">
        <v>11043</v>
      </c>
      <c r="L1650" s="295"/>
      <c r="M1650" s="294" t="s">
        <v>4652</v>
      </c>
      <c r="N1650" s="295" t="b">
        <f>IF(AND(G1650:G1652=DATOS!C$9,H1650:H1652=DATOS!B$4),ROW(G1650:G1652))</f>
        <v>0</v>
      </c>
      <c r="O1650" s="326" t="str">
        <f t="shared" ca="1" si="6"/>
        <v/>
      </c>
      <c r="P1650" s="296">
        <f t="shared" ca="1" si="7"/>
        <v>0</v>
      </c>
      <c r="Q1650" s="297"/>
      <c r="R1650" s="297"/>
      <c r="S1650" s="297"/>
      <c r="T1650" s="297"/>
      <c r="U1650" s="297"/>
      <c r="V1650" s="297"/>
      <c r="W1650" s="297"/>
      <c r="X1650" s="297"/>
      <c r="Y1650" s="297"/>
      <c r="Z1650" s="297"/>
      <c r="AA1650" s="297"/>
      <c r="AB1650" s="297"/>
    </row>
    <row r="1651" spans="1:28" ht="14.25">
      <c r="A1651" s="298" t="s">
        <v>7826</v>
      </c>
      <c r="B1651" s="376" t="s">
        <v>11045</v>
      </c>
      <c r="C1651" s="45" t="s">
        <v>898</v>
      </c>
      <c r="D1651" s="45" t="s">
        <v>4798</v>
      </c>
      <c r="E1651" s="299">
        <v>43360</v>
      </c>
      <c r="F1651" s="294" t="s">
        <v>11046</v>
      </c>
      <c r="G1651" s="294" t="s">
        <v>384</v>
      </c>
      <c r="H1651" s="300" t="s">
        <v>223</v>
      </c>
      <c r="I1651" s="294" t="s">
        <v>226</v>
      </c>
      <c r="J1651" s="295"/>
      <c r="K1651" s="294" t="s">
        <v>4869</v>
      </c>
      <c r="L1651" s="295"/>
      <c r="M1651" s="294" t="s">
        <v>389</v>
      </c>
      <c r="N1651" s="295" t="b">
        <f>IF(AND(G1651:G1653=DATOS!C$9,H1651:H1653=DATOS!B$4),ROW(G1651:G1653))</f>
        <v>0</v>
      </c>
      <c r="O1651" s="326" t="str">
        <f t="shared" ca="1" si="6"/>
        <v/>
      </c>
      <c r="P1651" s="296">
        <f t="shared" ca="1" si="7"/>
        <v>0</v>
      </c>
      <c r="Q1651" s="297"/>
      <c r="R1651" s="297"/>
      <c r="S1651" s="297"/>
      <c r="T1651" s="297"/>
      <c r="U1651" s="297"/>
      <c r="V1651" s="297"/>
      <c r="W1651" s="297"/>
      <c r="X1651" s="297"/>
      <c r="Y1651" s="297"/>
      <c r="Z1651" s="297"/>
      <c r="AA1651" s="297"/>
      <c r="AB1651" s="297"/>
    </row>
    <row r="1652" spans="1:28" ht="14.25">
      <c r="A1652" s="298" t="s">
        <v>11048</v>
      </c>
      <c r="B1652" s="376" t="s">
        <v>6627</v>
      </c>
      <c r="C1652" s="45" t="s">
        <v>263</v>
      </c>
      <c r="D1652" s="45" t="s">
        <v>4798</v>
      </c>
      <c r="E1652" s="299">
        <v>43360</v>
      </c>
      <c r="F1652" s="294" t="s">
        <v>11049</v>
      </c>
      <c r="G1652" s="294" t="s">
        <v>222</v>
      </c>
      <c r="H1652" s="300" t="s">
        <v>223</v>
      </c>
      <c r="I1652" s="294" t="s">
        <v>226</v>
      </c>
      <c r="J1652" s="294" t="s">
        <v>11049</v>
      </c>
      <c r="K1652" s="294" t="s">
        <v>11050</v>
      </c>
      <c r="L1652" s="295"/>
      <c r="M1652" s="294" t="s">
        <v>4841</v>
      </c>
      <c r="N1652" s="295" t="b">
        <f>IF(AND(G1652:G1654=DATOS!C$9,H1652:H1654=DATOS!B$4),ROW(G1652:G1654))</f>
        <v>0</v>
      </c>
      <c r="O1652" s="326" t="str">
        <f t="shared" ca="1" si="6"/>
        <v/>
      </c>
      <c r="P1652" s="296">
        <f t="shared" ca="1" si="7"/>
        <v>0</v>
      </c>
      <c r="Q1652" s="297"/>
      <c r="R1652" s="297"/>
      <c r="S1652" s="297"/>
      <c r="T1652" s="297"/>
      <c r="U1652" s="297"/>
      <c r="V1652" s="297"/>
      <c r="W1652" s="297"/>
      <c r="X1652" s="297"/>
      <c r="Y1652" s="297"/>
      <c r="Z1652" s="297"/>
      <c r="AA1652" s="297"/>
      <c r="AB1652" s="297"/>
    </row>
    <row r="1653" spans="1:28" ht="14.25">
      <c r="A1653" s="298" t="s">
        <v>11051</v>
      </c>
      <c r="B1653" s="376" t="s">
        <v>6806</v>
      </c>
      <c r="C1653" s="45" t="s">
        <v>263</v>
      </c>
      <c r="D1653" s="45" t="s">
        <v>4798</v>
      </c>
      <c r="E1653" s="299">
        <v>43360</v>
      </c>
      <c r="F1653" s="294" t="s">
        <v>7606</v>
      </c>
      <c r="G1653" s="294" t="s">
        <v>114</v>
      </c>
      <c r="H1653" s="300" t="s">
        <v>223</v>
      </c>
      <c r="I1653" s="294" t="s">
        <v>226</v>
      </c>
      <c r="J1653" s="294" t="s">
        <v>7606</v>
      </c>
      <c r="K1653" s="294" t="s">
        <v>11052</v>
      </c>
      <c r="L1653" s="295"/>
      <c r="M1653" s="294" t="s">
        <v>4841</v>
      </c>
      <c r="N1653" s="295" t="b">
        <f>IF(AND(G1653:G1655=DATOS!C$9,H1653:H1655=DATOS!B$4),ROW(G1653:G1655))</f>
        <v>0</v>
      </c>
      <c r="O1653" s="326" t="str">
        <f t="shared" ca="1" si="6"/>
        <v/>
      </c>
      <c r="P1653" s="296">
        <f t="shared" ca="1" si="7"/>
        <v>0</v>
      </c>
      <c r="Q1653" s="297"/>
      <c r="R1653" s="297"/>
      <c r="S1653" s="297"/>
      <c r="T1653" s="297"/>
      <c r="U1653" s="297"/>
      <c r="V1653" s="297"/>
      <c r="W1653" s="297"/>
      <c r="X1653" s="297"/>
      <c r="Y1653" s="297"/>
      <c r="Z1653" s="297"/>
      <c r="AA1653" s="297"/>
      <c r="AB1653" s="297"/>
    </row>
    <row r="1654" spans="1:28" ht="14.25">
      <c r="A1654" s="298" t="s">
        <v>11053</v>
      </c>
      <c r="B1654" s="376" t="s">
        <v>11054</v>
      </c>
      <c r="C1654" s="45" t="s">
        <v>380</v>
      </c>
      <c r="D1654" s="45" t="s">
        <v>4798</v>
      </c>
      <c r="E1654" s="299">
        <v>43360</v>
      </c>
      <c r="F1654" s="294" t="s">
        <v>8248</v>
      </c>
      <c r="G1654" s="294" t="s">
        <v>222</v>
      </c>
      <c r="H1654" s="300" t="s">
        <v>223</v>
      </c>
      <c r="I1654" s="294" t="s">
        <v>226</v>
      </c>
      <c r="J1654" s="294" t="s">
        <v>8248</v>
      </c>
      <c r="K1654" s="294" t="s">
        <v>11055</v>
      </c>
      <c r="L1654" s="295"/>
      <c r="M1654" s="294" t="s">
        <v>4841</v>
      </c>
      <c r="N1654" s="295" t="b">
        <f>IF(AND(G1654:G1655=DATOS!C$9,H1654:H1655=DATOS!B$4),ROW(G1654:G1655))</f>
        <v>0</v>
      </c>
      <c r="O1654" s="326" t="str">
        <f t="shared" ca="1" si="6"/>
        <v/>
      </c>
      <c r="P1654" s="296">
        <f t="shared" ca="1" si="7"/>
        <v>0</v>
      </c>
      <c r="Q1654" s="297"/>
      <c r="R1654" s="297"/>
      <c r="S1654" s="297"/>
      <c r="T1654" s="297"/>
      <c r="U1654" s="297"/>
      <c r="V1654" s="297"/>
      <c r="W1654" s="297"/>
      <c r="X1654" s="297"/>
      <c r="Y1654" s="297"/>
      <c r="Z1654" s="297"/>
      <c r="AA1654" s="297"/>
      <c r="AB1654" s="297"/>
    </row>
    <row r="1655" spans="1:28" ht="14.25">
      <c r="A1655" s="298" t="s">
        <v>10853</v>
      </c>
      <c r="B1655" s="376" t="s">
        <v>10854</v>
      </c>
      <c r="C1655" s="45" t="s">
        <v>414</v>
      </c>
      <c r="D1655" s="45" t="s">
        <v>4647</v>
      </c>
      <c r="E1655" s="299">
        <v>43360</v>
      </c>
      <c r="F1655" s="294" t="s">
        <v>8038</v>
      </c>
      <c r="G1655" s="294" t="s">
        <v>384</v>
      </c>
      <c r="H1655" s="300" t="s">
        <v>223</v>
      </c>
      <c r="I1655" s="294" t="s">
        <v>226</v>
      </c>
      <c r="J1655" s="294" t="s">
        <v>8038</v>
      </c>
      <c r="K1655" s="294" t="s">
        <v>10085</v>
      </c>
      <c r="L1655" s="295"/>
      <c r="M1655" s="294" t="s">
        <v>389</v>
      </c>
      <c r="N1655" s="295" t="b">
        <f>IF(AND(G1655:G1656=DATOS!C$9,H1655:H1656=DATOS!B$4),ROW(G1655:G1656))</f>
        <v>0</v>
      </c>
      <c r="O1655" s="326" t="str">
        <f t="shared" ca="1" si="6"/>
        <v/>
      </c>
      <c r="P1655" s="296">
        <f t="shared" ca="1" si="7"/>
        <v>0</v>
      </c>
      <c r="Q1655" s="297"/>
      <c r="R1655" s="297"/>
      <c r="S1655" s="297"/>
      <c r="T1655" s="297"/>
      <c r="U1655" s="297"/>
      <c r="V1655" s="297"/>
      <c r="W1655" s="297"/>
      <c r="X1655" s="297"/>
      <c r="Y1655" s="297"/>
      <c r="Z1655" s="297"/>
      <c r="AA1655" s="297"/>
      <c r="AB1655" s="297"/>
    </row>
    <row r="1656" spans="1:28" ht="14.25">
      <c r="A1656" s="403" t="s">
        <v>5309</v>
      </c>
      <c r="B1656" s="376" t="s">
        <v>5798</v>
      </c>
      <c r="C1656" s="45" t="s">
        <v>701</v>
      </c>
      <c r="D1656" s="45" t="s">
        <v>4951</v>
      </c>
      <c r="E1656" s="299">
        <v>43361</v>
      </c>
      <c r="F1656" s="294" t="s">
        <v>11060</v>
      </c>
      <c r="G1656" s="294" t="s">
        <v>114</v>
      </c>
      <c r="H1656" s="300" t="s">
        <v>223</v>
      </c>
      <c r="I1656" s="294" t="s">
        <v>226</v>
      </c>
      <c r="J1656" s="294"/>
      <c r="K1656" s="294" t="s">
        <v>11063</v>
      </c>
      <c r="L1656" s="295"/>
      <c r="M1656" s="294" t="s">
        <v>4956</v>
      </c>
      <c r="N1656" s="295" t="b">
        <f>IF(AND(G1656:G1658=DATOS!C$9,H1656:H1658=DATOS!B$4),ROW(G1656:G1658))</f>
        <v>0</v>
      </c>
      <c r="O1656" s="326" t="str">
        <f t="shared" ca="1" si="6"/>
        <v/>
      </c>
      <c r="P1656" s="296">
        <f t="shared" ca="1" si="7"/>
        <v>0</v>
      </c>
      <c r="Q1656" s="297"/>
      <c r="R1656" s="297"/>
      <c r="S1656" s="297"/>
      <c r="T1656" s="297"/>
      <c r="U1656" s="297"/>
      <c r="V1656" s="297"/>
      <c r="W1656" s="297"/>
      <c r="X1656" s="297"/>
      <c r="Y1656" s="297"/>
      <c r="Z1656" s="297"/>
      <c r="AA1656" s="297"/>
      <c r="AB1656" s="297"/>
    </row>
    <row r="1657" spans="1:28" ht="14.25">
      <c r="A1657" s="298" t="s">
        <v>5665</v>
      </c>
      <c r="B1657" s="376" t="s">
        <v>5666</v>
      </c>
      <c r="C1657" s="45" t="s">
        <v>4767</v>
      </c>
      <c r="D1657" s="45" t="s">
        <v>8976</v>
      </c>
      <c r="E1657" s="299">
        <v>43361</v>
      </c>
      <c r="F1657" s="294" t="s">
        <v>11065</v>
      </c>
      <c r="G1657" s="294" t="s">
        <v>384</v>
      </c>
      <c r="H1657" s="300" t="s">
        <v>223</v>
      </c>
      <c r="I1657" s="294" t="s">
        <v>226</v>
      </c>
      <c r="J1657" s="294" t="s">
        <v>11066</v>
      </c>
      <c r="K1657" s="294" t="s">
        <v>4869</v>
      </c>
      <c r="L1657" s="295"/>
      <c r="M1657" s="294" t="s">
        <v>389</v>
      </c>
      <c r="N1657" s="295" t="b">
        <f>IF(AND(G1657:G1659=DATOS!C$9,H1657:H1659=DATOS!B$4),ROW(G1657:G1659))</f>
        <v>0</v>
      </c>
      <c r="O1657" s="326" t="str">
        <f t="shared" ca="1" si="6"/>
        <v/>
      </c>
      <c r="P1657" s="296">
        <f t="shared" ca="1" si="7"/>
        <v>0</v>
      </c>
      <c r="Q1657" s="297"/>
      <c r="R1657" s="297"/>
      <c r="S1657" s="297"/>
      <c r="T1657" s="297"/>
      <c r="U1657" s="297"/>
      <c r="V1657" s="297"/>
      <c r="W1657" s="297"/>
      <c r="X1657" s="297"/>
      <c r="Y1657" s="297"/>
      <c r="Z1657" s="297"/>
      <c r="AA1657" s="297"/>
      <c r="AB1657" s="297"/>
    </row>
    <row r="1658" spans="1:28" ht="14.25">
      <c r="A1658" s="298" t="s">
        <v>8972</v>
      </c>
      <c r="B1658" s="376" t="s">
        <v>8973</v>
      </c>
      <c r="C1658" s="45" t="s">
        <v>263</v>
      </c>
      <c r="D1658" s="45" t="s">
        <v>4798</v>
      </c>
      <c r="E1658" s="299">
        <v>43361</v>
      </c>
      <c r="F1658" s="294" t="s">
        <v>4768</v>
      </c>
      <c r="G1658" s="294" t="s">
        <v>271</v>
      </c>
      <c r="H1658" s="300" t="s">
        <v>223</v>
      </c>
      <c r="I1658" s="294" t="s">
        <v>126</v>
      </c>
      <c r="J1658" s="294" t="s">
        <v>4768</v>
      </c>
      <c r="K1658" s="294" t="s">
        <v>11069</v>
      </c>
      <c r="L1658" s="295"/>
      <c r="M1658" s="294" t="s">
        <v>4841</v>
      </c>
      <c r="N1658" s="295" t="b">
        <f>IF(AND(G1658:G1660=DATOS!C$9,H1658:H1660=DATOS!B$4),ROW(G1658:G1660))</f>
        <v>0</v>
      </c>
      <c r="O1658" s="326" t="str">
        <f t="shared" ca="1" si="6"/>
        <v/>
      </c>
      <c r="P1658" s="296">
        <f t="shared" ca="1" si="7"/>
        <v>0</v>
      </c>
      <c r="Q1658" s="297"/>
      <c r="R1658" s="297"/>
      <c r="S1658" s="297"/>
      <c r="T1658" s="297"/>
      <c r="U1658" s="297"/>
      <c r="V1658" s="297"/>
      <c r="W1658" s="297"/>
      <c r="X1658" s="297"/>
      <c r="Y1658" s="297"/>
      <c r="Z1658" s="297"/>
      <c r="AA1658" s="297"/>
      <c r="AB1658" s="297"/>
    </row>
    <row r="1659" spans="1:28" ht="14.25">
      <c r="A1659" s="298" t="s">
        <v>9581</v>
      </c>
      <c r="B1659" s="376" t="s">
        <v>9582</v>
      </c>
      <c r="C1659" s="45" t="s">
        <v>4655</v>
      </c>
      <c r="D1659" s="45" t="s">
        <v>4671</v>
      </c>
      <c r="E1659" s="299">
        <v>43361</v>
      </c>
      <c r="F1659" s="294" t="s">
        <v>11071</v>
      </c>
      <c r="G1659" s="294" t="s">
        <v>271</v>
      </c>
      <c r="H1659" s="300" t="s">
        <v>223</v>
      </c>
      <c r="I1659" s="294" t="s">
        <v>226</v>
      </c>
      <c r="J1659" s="294" t="s">
        <v>11073</v>
      </c>
      <c r="K1659" s="294"/>
      <c r="L1659" s="295"/>
      <c r="M1659" s="294" t="s">
        <v>4652</v>
      </c>
      <c r="N1659" s="295" t="b">
        <f>IF(AND(G1659:G1661=DATOS!C$9,H1659:H1661=DATOS!B$4),ROW(G1659:G1661))</f>
        <v>0</v>
      </c>
      <c r="O1659" s="326" t="str">
        <f t="shared" ca="1" si="6"/>
        <v/>
      </c>
      <c r="P1659" s="296">
        <f t="shared" ca="1" si="7"/>
        <v>0</v>
      </c>
      <c r="Q1659" s="297"/>
      <c r="R1659" s="297"/>
      <c r="S1659" s="297"/>
      <c r="T1659" s="297"/>
      <c r="U1659" s="297"/>
      <c r="V1659" s="297"/>
      <c r="W1659" s="297"/>
      <c r="X1659" s="297"/>
      <c r="Y1659" s="297"/>
      <c r="Z1659" s="297"/>
      <c r="AA1659" s="297"/>
      <c r="AB1659" s="297"/>
    </row>
    <row r="1660" spans="1:28" ht="14.25">
      <c r="A1660" s="298" t="s">
        <v>4773</v>
      </c>
      <c r="B1660" s="376" t="s">
        <v>4774</v>
      </c>
      <c r="C1660" s="45" t="s">
        <v>4655</v>
      </c>
      <c r="D1660" s="45" t="s">
        <v>4798</v>
      </c>
      <c r="E1660" s="299">
        <v>43361</v>
      </c>
      <c r="F1660" s="294" t="s">
        <v>11074</v>
      </c>
      <c r="G1660" s="294" t="s">
        <v>114</v>
      </c>
      <c r="H1660" s="300" t="s">
        <v>223</v>
      </c>
      <c r="I1660" s="294" t="s">
        <v>126</v>
      </c>
      <c r="J1660" s="295"/>
      <c r="K1660" s="295"/>
      <c r="L1660" s="295"/>
      <c r="M1660" s="295"/>
      <c r="N1660" s="295" t="b">
        <f>IF(AND(G1660:G1662=DATOS!C$9,H1660:H1662=DATOS!B$4),ROW(G1660:G1662))</f>
        <v>0</v>
      </c>
      <c r="O1660" s="326" t="str">
        <f t="shared" ca="1" si="6"/>
        <v/>
      </c>
      <c r="P1660" s="296">
        <f t="shared" ca="1" si="7"/>
        <v>0</v>
      </c>
      <c r="Q1660" s="297"/>
      <c r="R1660" s="297"/>
      <c r="S1660" s="297"/>
      <c r="T1660" s="297"/>
      <c r="U1660" s="297"/>
      <c r="V1660" s="297"/>
      <c r="W1660" s="297"/>
      <c r="X1660" s="297"/>
      <c r="Y1660" s="297"/>
      <c r="Z1660" s="297"/>
      <c r="AA1660" s="297"/>
      <c r="AB1660" s="297"/>
    </row>
    <row r="1661" spans="1:28" ht="14.25">
      <c r="A1661" s="298" t="s">
        <v>11077</v>
      </c>
      <c r="B1661" s="376" t="s">
        <v>11078</v>
      </c>
      <c r="C1661" s="45" t="s">
        <v>5631</v>
      </c>
      <c r="D1661" s="45" t="s">
        <v>4951</v>
      </c>
      <c r="E1661" s="299">
        <v>43361</v>
      </c>
      <c r="F1661" s="294" t="s">
        <v>11080</v>
      </c>
      <c r="G1661" s="294" t="s">
        <v>222</v>
      </c>
      <c r="H1661" s="300" t="s">
        <v>223</v>
      </c>
      <c r="I1661" s="294" t="s">
        <v>226</v>
      </c>
      <c r="J1661" s="295"/>
      <c r="K1661" s="294" t="s">
        <v>11081</v>
      </c>
      <c r="L1661" s="295"/>
      <c r="M1661" s="294" t="s">
        <v>4956</v>
      </c>
      <c r="N1661" s="295" t="b">
        <f>IF(AND(G1661:G1663=DATOS!C$9,H1661:H1663=DATOS!B$4),ROW(G1661:G1663))</f>
        <v>0</v>
      </c>
      <c r="O1661" s="326" t="str">
        <f t="shared" ca="1" si="6"/>
        <v/>
      </c>
      <c r="P1661" s="296">
        <f t="shared" ca="1" si="7"/>
        <v>0</v>
      </c>
      <c r="Q1661" s="297"/>
      <c r="R1661" s="297"/>
      <c r="S1661" s="297"/>
      <c r="T1661" s="297"/>
      <c r="U1661" s="297"/>
      <c r="V1661" s="297"/>
      <c r="W1661" s="297"/>
      <c r="X1661" s="297"/>
      <c r="Y1661" s="297"/>
      <c r="Z1661" s="297"/>
      <c r="AA1661" s="297"/>
      <c r="AB1661" s="297"/>
    </row>
    <row r="1662" spans="1:28" ht="14.25">
      <c r="A1662" s="298" t="s">
        <v>11082</v>
      </c>
      <c r="B1662" s="376" t="s">
        <v>11083</v>
      </c>
      <c r="C1662" s="45" t="s">
        <v>216</v>
      </c>
      <c r="D1662" s="45" t="s">
        <v>4798</v>
      </c>
      <c r="E1662" s="299">
        <v>43361</v>
      </c>
      <c r="F1662" s="294" t="s">
        <v>10538</v>
      </c>
      <c r="G1662" s="294" t="s">
        <v>222</v>
      </c>
      <c r="H1662" s="300" t="s">
        <v>223</v>
      </c>
      <c r="I1662" s="294" t="s">
        <v>226</v>
      </c>
      <c r="J1662" s="294" t="s">
        <v>10538</v>
      </c>
      <c r="K1662" s="294" t="s">
        <v>11084</v>
      </c>
      <c r="L1662" s="295"/>
      <c r="M1662" s="294" t="s">
        <v>4841</v>
      </c>
      <c r="N1662" s="295" t="b">
        <f>IF(AND(G1662:G1664=DATOS!C$9,H1662:H1664=DATOS!B$4),ROW(G1662:G1664))</f>
        <v>0</v>
      </c>
      <c r="O1662" s="326" t="str">
        <f t="shared" ca="1" si="6"/>
        <v/>
      </c>
      <c r="P1662" s="296">
        <f t="shared" ca="1" si="7"/>
        <v>0</v>
      </c>
      <c r="Q1662" s="297"/>
      <c r="R1662" s="297"/>
      <c r="S1662" s="297"/>
      <c r="T1662" s="297"/>
      <c r="U1662" s="297"/>
      <c r="V1662" s="297"/>
      <c r="W1662" s="297"/>
      <c r="X1662" s="297"/>
      <c r="Y1662" s="297"/>
      <c r="Z1662" s="297"/>
      <c r="AA1662" s="297"/>
      <c r="AB1662" s="297"/>
    </row>
    <row r="1663" spans="1:28" ht="14.25">
      <c r="A1663" s="298" t="s">
        <v>11085</v>
      </c>
      <c r="B1663" s="376" t="s">
        <v>5068</v>
      </c>
      <c r="C1663" s="45" t="s">
        <v>4655</v>
      </c>
      <c r="D1663" s="45" t="s">
        <v>4647</v>
      </c>
      <c r="E1663" s="299">
        <v>43361</v>
      </c>
      <c r="F1663" s="294" t="s">
        <v>4930</v>
      </c>
      <c r="G1663" s="294" t="s">
        <v>114</v>
      </c>
      <c r="H1663" s="300" t="s">
        <v>223</v>
      </c>
      <c r="I1663" s="294" t="s">
        <v>226</v>
      </c>
      <c r="J1663" s="294" t="s">
        <v>11086</v>
      </c>
      <c r="K1663" s="294" t="s">
        <v>8038</v>
      </c>
      <c r="L1663" s="295"/>
      <c r="M1663" s="294" t="s">
        <v>389</v>
      </c>
      <c r="N1663" s="295" t="b">
        <f>IF(AND(G1663:G1665=DATOS!C$9,H1663:H1665=DATOS!B$4),ROW(G1663:G1665))</f>
        <v>0</v>
      </c>
      <c r="O1663" s="326" t="str">
        <f t="shared" ca="1" si="6"/>
        <v/>
      </c>
      <c r="P1663" s="296">
        <f t="shared" ca="1" si="7"/>
        <v>0</v>
      </c>
      <c r="Q1663" s="297"/>
      <c r="R1663" s="297"/>
      <c r="S1663" s="297"/>
      <c r="T1663" s="297"/>
      <c r="U1663" s="297"/>
      <c r="V1663" s="297"/>
      <c r="W1663" s="297"/>
      <c r="X1663" s="297"/>
      <c r="Y1663" s="297"/>
      <c r="Z1663" s="297"/>
      <c r="AA1663" s="297"/>
      <c r="AB1663" s="297"/>
    </row>
    <row r="1664" spans="1:28" ht="14.25">
      <c r="A1664" s="298" t="s">
        <v>4986</v>
      </c>
      <c r="B1664" s="376" t="s">
        <v>4987</v>
      </c>
      <c r="C1664" s="45" t="s">
        <v>4655</v>
      </c>
      <c r="D1664" s="45" t="s">
        <v>8976</v>
      </c>
      <c r="E1664" s="299">
        <v>43361</v>
      </c>
      <c r="F1664" s="294" t="s">
        <v>10190</v>
      </c>
      <c r="G1664" s="294" t="s">
        <v>114</v>
      </c>
      <c r="H1664" s="300" t="s">
        <v>223</v>
      </c>
      <c r="I1664" s="294" t="s">
        <v>226</v>
      </c>
      <c r="J1664" s="294" t="s">
        <v>11089</v>
      </c>
      <c r="K1664" s="294" t="s">
        <v>11090</v>
      </c>
      <c r="L1664" s="295"/>
      <c r="M1664" s="294" t="s">
        <v>9747</v>
      </c>
      <c r="N1664" s="295" t="b">
        <f>IF(AND(G1664:G1666=DATOS!C$9,H1664:H1666=DATOS!B$4),ROW(G1664:G1666))</f>
        <v>0</v>
      </c>
      <c r="O1664" s="326" t="str">
        <f t="shared" ca="1" si="6"/>
        <v/>
      </c>
      <c r="P1664" s="296">
        <f t="shared" ca="1" si="7"/>
        <v>0</v>
      </c>
      <c r="Q1664" s="297"/>
      <c r="R1664" s="297"/>
      <c r="S1664" s="297"/>
      <c r="T1664" s="297"/>
      <c r="U1664" s="297"/>
      <c r="V1664" s="297"/>
      <c r="W1664" s="297"/>
      <c r="X1664" s="297"/>
      <c r="Y1664" s="297"/>
      <c r="Z1664" s="297"/>
      <c r="AA1664" s="297"/>
      <c r="AB1664" s="297"/>
    </row>
    <row r="1665" spans="1:28" ht="14.25">
      <c r="A1665" s="298" t="s">
        <v>10331</v>
      </c>
      <c r="B1665" s="376" t="s">
        <v>9486</v>
      </c>
      <c r="C1665" s="45" t="s">
        <v>4767</v>
      </c>
      <c r="D1665" s="45" t="s">
        <v>4671</v>
      </c>
      <c r="E1665" s="299">
        <v>43361</v>
      </c>
      <c r="F1665" s="294" t="s">
        <v>5292</v>
      </c>
      <c r="G1665" s="294" t="s">
        <v>384</v>
      </c>
      <c r="H1665" s="300" t="s">
        <v>223</v>
      </c>
      <c r="I1665" s="294" t="s">
        <v>226</v>
      </c>
      <c r="J1665" s="294" t="s">
        <v>11091</v>
      </c>
      <c r="K1665" s="294" t="s">
        <v>11092</v>
      </c>
      <c r="L1665" s="295"/>
      <c r="M1665" s="294" t="s">
        <v>11093</v>
      </c>
      <c r="N1665" s="295" t="b">
        <f>IF(AND(G1665:G1667=DATOS!C$9,H1665:H1667=DATOS!B$4),ROW(G1665:G1667))</f>
        <v>0</v>
      </c>
      <c r="O1665" s="326" t="str">
        <f t="shared" ca="1" si="6"/>
        <v/>
      </c>
      <c r="P1665" s="296">
        <f t="shared" ca="1" si="7"/>
        <v>0</v>
      </c>
      <c r="Q1665" s="297"/>
      <c r="R1665" s="297"/>
      <c r="S1665" s="297"/>
      <c r="T1665" s="297"/>
      <c r="U1665" s="297"/>
      <c r="V1665" s="297"/>
      <c r="W1665" s="297"/>
      <c r="X1665" s="297"/>
      <c r="Y1665" s="297"/>
      <c r="Z1665" s="297"/>
      <c r="AA1665" s="297"/>
      <c r="AB1665" s="297"/>
    </row>
    <row r="1666" spans="1:28" ht="14.25">
      <c r="A1666" s="298" t="s">
        <v>11095</v>
      </c>
      <c r="B1666" s="376" t="s">
        <v>4994</v>
      </c>
      <c r="C1666" s="45" t="s">
        <v>4655</v>
      </c>
      <c r="D1666" s="45" t="s">
        <v>4671</v>
      </c>
      <c r="E1666" s="299">
        <v>43361</v>
      </c>
      <c r="F1666" s="294" t="s">
        <v>3161</v>
      </c>
      <c r="G1666" s="294" t="s">
        <v>384</v>
      </c>
      <c r="H1666" s="300" t="s">
        <v>223</v>
      </c>
      <c r="I1666" s="294" t="s">
        <v>226</v>
      </c>
      <c r="J1666" s="294" t="s">
        <v>1301</v>
      </c>
      <c r="K1666" s="294" t="s">
        <v>8038</v>
      </c>
      <c r="L1666" s="295"/>
      <c r="M1666" s="294" t="s">
        <v>11093</v>
      </c>
      <c r="N1666" s="295" t="b">
        <f>IF(AND(G1666:G1668=DATOS!C$9,H1666:H1668=DATOS!B$4),ROW(G1666:G1668))</f>
        <v>0</v>
      </c>
      <c r="O1666" s="326" t="str">
        <f t="shared" ca="1" si="6"/>
        <v/>
      </c>
      <c r="P1666" s="296">
        <f t="shared" ca="1" si="7"/>
        <v>0</v>
      </c>
      <c r="Q1666" s="297"/>
      <c r="R1666" s="297"/>
      <c r="S1666" s="297"/>
      <c r="T1666" s="297"/>
      <c r="U1666" s="297"/>
      <c r="V1666" s="297"/>
      <c r="W1666" s="297"/>
      <c r="X1666" s="297"/>
      <c r="Y1666" s="297"/>
      <c r="Z1666" s="297"/>
      <c r="AA1666" s="297"/>
      <c r="AB1666" s="297"/>
    </row>
    <row r="1667" spans="1:28" ht="14.25">
      <c r="A1667" s="298" t="s">
        <v>10977</v>
      </c>
      <c r="B1667" s="376" t="s">
        <v>8068</v>
      </c>
      <c r="C1667" s="45" t="s">
        <v>263</v>
      </c>
      <c r="D1667" s="45" t="s">
        <v>8976</v>
      </c>
      <c r="E1667" s="299">
        <v>43362</v>
      </c>
      <c r="F1667" s="294" t="s">
        <v>11096</v>
      </c>
      <c r="G1667" s="294" t="s">
        <v>271</v>
      </c>
      <c r="H1667" s="300" t="s">
        <v>223</v>
      </c>
      <c r="I1667" s="294" t="s">
        <v>226</v>
      </c>
      <c r="J1667" s="295"/>
      <c r="K1667" s="294" t="s">
        <v>11098</v>
      </c>
      <c r="L1667" s="295"/>
      <c r="M1667" s="294" t="s">
        <v>9747</v>
      </c>
      <c r="N1667" s="295" t="b">
        <f>IF(AND(G1667:G1669=DATOS!C$9,H1667:H1669=DATOS!B$4),ROW(G1667:G1669))</f>
        <v>0</v>
      </c>
      <c r="O1667" s="326" t="str">
        <f t="shared" ca="1" si="6"/>
        <v/>
      </c>
      <c r="P1667" s="296">
        <f t="shared" ca="1" si="7"/>
        <v>0</v>
      </c>
      <c r="Q1667" s="297"/>
      <c r="R1667" s="297"/>
      <c r="S1667" s="297"/>
      <c r="T1667" s="297"/>
      <c r="U1667" s="297"/>
      <c r="V1667" s="297"/>
      <c r="W1667" s="297"/>
      <c r="X1667" s="297"/>
      <c r="Y1667" s="297"/>
      <c r="Z1667" s="297"/>
      <c r="AA1667" s="297"/>
      <c r="AB1667" s="297"/>
    </row>
    <row r="1668" spans="1:28" ht="14.25">
      <c r="A1668" s="298" t="s">
        <v>10848</v>
      </c>
      <c r="B1668" s="376" t="s">
        <v>10849</v>
      </c>
      <c r="C1668" s="45" t="s">
        <v>263</v>
      </c>
      <c r="D1668" s="45" t="s">
        <v>4647</v>
      </c>
      <c r="E1668" s="299">
        <v>43362</v>
      </c>
      <c r="F1668" s="294" t="s">
        <v>5959</v>
      </c>
      <c r="G1668" s="294" t="s">
        <v>222</v>
      </c>
      <c r="H1668" s="300" t="s">
        <v>223</v>
      </c>
      <c r="I1668" s="294" t="s">
        <v>226</v>
      </c>
      <c r="J1668" s="294" t="s">
        <v>11100</v>
      </c>
      <c r="K1668" s="294" t="s">
        <v>11101</v>
      </c>
      <c r="L1668" s="295"/>
      <c r="M1668" s="294" t="s">
        <v>4652</v>
      </c>
      <c r="N1668" s="295" t="b">
        <f>IF(AND(G1668:G1670=DATOS!C$9,H1668:H1670=DATOS!B$4),ROW(G1668:G1670))</f>
        <v>0</v>
      </c>
      <c r="O1668" s="326" t="str">
        <f t="shared" ca="1" si="6"/>
        <v/>
      </c>
      <c r="P1668" s="296">
        <f t="shared" ca="1" si="7"/>
        <v>0</v>
      </c>
      <c r="Q1668" s="297"/>
      <c r="R1668" s="297"/>
      <c r="S1668" s="297"/>
      <c r="T1668" s="297"/>
      <c r="U1668" s="297"/>
      <c r="V1668" s="297"/>
      <c r="W1668" s="297"/>
      <c r="X1668" s="297"/>
      <c r="Y1668" s="297"/>
      <c r="Z1668" s="297"/>
      <c r="AA1668" s="297"/>
      <c r="AB1668" s="297"/>
    </row>
    <row r="1669" spans="1:28" ht="14.25">
      <c r="A1669" s="298" t="s">
        <v>6427</v>
      </c>
      <c r="B1669" s="376" t="s">
        <v>7653</v>
      </c>
      <c r="C1669" s="45" t="s">
        <v>6371</v>
      </c>
      <c r="D1669" s="45" t="s">
        <v>4798</v>
      </c>
      <c r="E1669" s="299">
        <v>43362</v>
      </c>
      <c r="F1669" s="294" t="s">
        <v>11103</v>
      </c>
      <c r="G1669" s="294" t="s">
        <v>114</v>
      </c>
      <c r="H1669" s="300" t="s">
        <v>223</v>
      </c>
      <c r="I1669" s="294" t="s">
        <v>226</v>
      </c>
      <c r="J1669" s="294" t="s">
        <v>11104</v>
      </c>
      <c r="K1669" s="294" t="s">
        <v>11105</v>
      </c>
      <c r="L1669" s="295"/>
      <c r="M1669" s="294" t="s">
        <v>4841</v>
      </c>
      <c r="N1669" s="295" t="b">
        <f>IF(AND(G1669:G1671=DATOS!C$9,H1669:H1671=DATOS!B$4),ROW(G1669:G1671))</f>
        <v>0</v>
      </c>
      <c r="O1669" s="326" t="str">
        <f t="shared" ca="1" si="6"/>
        <v/>
      </c>
      <c r="P1669" s="296">
        <f t="shared" ca="1" si="7"/>
        <v>0</v>
      </c>
      <c r="Q1669" s="297"/>
      <c r="R1669" s="297"/>
      <c r="S1669" s="297"/>
      <c r="T1669" s="297"/>
      <c r="U1669" s="297"/>
      <c r="V1669" s="297"/>
      <c r="W1669" s="297"/>
      <c r="X1669" s="297"/>
      <c r="Y1669" s="297"/>
      <c r="Z1669" s="297"/>
      <c r="AA1669" s="297"/>
      <c r="AB1669" s="297"/>
    </row>
    <row r="1670" spans="1:28" ht="14.25">
      <c r="A1670" s="298" t="s">
        <v>11106</v>
      </c>
      <c r="B1670" s="376" t="s">
        <v>8584</v>
      </c>
      <c r="C1670" s="45" t="s">
        <v>216</v>
      </c>
      <c r="D1670" s="45" t="s">
        <v>4951</v>
      </c>
      <c r="E1670" s="299">
        <v>43362</v>
      </c>
      <c r="F1670" s="294" t="s">
        <v>8574</v>
      </c>
      <c r="G1670" s="294" t="s">
        <v>114</v>
      </c>
      <c r="H1670" s="300" t="s">
        <v>223</v>
      </c>
      <c r="I1670" s="294" t="s">
        <v>226</v>
      </c>
      <c r="J1670" s="295"/>
      <c r="K1670" s="294" t="s">
        <v>11107</v>
      </c>
      <c r="L1670" s="295"/>
      <c r="M1670" s="294" t="s">
        <v>4956</v>
      </c>
      <c r="N1670" s="295" t="b">
        <f>IF(AND(G1670:G1672=DATOS!C$9,H1670:H1672=DATOS!B$4),ROW(G1670:G1672))</f>
        <v>0</v>
      </c>
      <c r="O1670" s="326" t="str">
        <f t="shared" ca="1" si="6"/>
        <v/>
      </c>
      <c r="P1670" s="296">
        <f t="shared" ca="1" si="7"/>
        <v>0</v>
      </c>
      <c r="Q1670" s="297"/>
      <c r="R1670" s="297"/>
      <c r="S1670" s="297"/>
      <c r="T1670" s="297"/>
      <c r="U1670" s="297"/>
      <c r="V1670" s="297"/>
      <c r="W1670" s="297"/>
      <c r="X1670" s="297"/>
      <c r="Y1670" s="297"/>
      <c r="Z1670" s="297"/>
      <c r="AA1670" s="297"/>
      <c r="AB1670" s="297"/>
    </row>
    <row r="1671" spans="1:28" ht="14.25">
      <c r="A1671" s="298" t="s">
        <v>11109</v>
      </c>
      <c r="B1671" s="376" t="s">
        <v>6485</v>
      </c>
      <c r="C1671" s="45" t="s">
        <v>216</v>
      </c>
      <c r="D1671" s="45" t="s">
        <v>8976</v>
      </c>
      <c r="E1671" s="299">
        <v>43363</v>
      </c>
      <c r="F1671" s="294" t="s">
        <v>11110</v>
      </c>
      <c r="G1671" s="294" t="s">
        <v>4846</v>
      </c>
      <c r="H1671" s="300" t="s">
        <v>223</v>
      </c>
      <c r="I1671" s="294" t="s">
        <v>226</v>
      </c>
      <c r="J1671" s="294" t="s">
        <v>11111</v>
      </c>
      <c r="K1671" s="294" t="s">
        <v>11112</v>
      </c>
      <c r="L1671" s="295"/>
      <c r="M1671" s="294" t="s">
        <v>9747</v>
      </c>
      <c r="N1671" s="295" t="b">
        <f>IF(AND(G1671:G1673=DATOS!C$9,H1671:H1673=DATOS!B$4),ROW(G1671:G1673))</f>
        <v>0</v>
      </c>
      <c r="O1671" s="326" t="str">
        <f t="shared" ca="1" si="6"/>
        <v/>
      </c>
      <c r="P1671" s="296">
        <f t="shared" ca="1" si="7"/>
        <v>0</v>
      </c>
      <c r="Q1671" s="297"/>
      <c r="R1671" s="297"/>
      <c r="S1671" s="297"/>
      <c r="T1671" s="297"/>
      <c r="U1671" s="297"/>
      <c r="V1671" s="297"/>
      <c r="W1671" s="297"/>
      <c r="X1671" s="297"/>
      <c r="Y1671" s="297"/>
      <c r="Z1671" s="297"/>
      <c r="AA1671" s="297"/>
      <c r="AB1671" s="297"/>
    </row>
    <row r="1672" spans="1:28" ht="14.25">
      <c r="A1672" s="298" t="s">
        <v>11113</v>
      </c>
      <c r="B1672" s="376" t="s">
        <v>10435</v>
      </c>
      <c r="C1672" s="45" t="s">
        <v>90</v>
      </c>
      <c r="D1672" s="45" t="s">
        <v>4671</v>
      </c>
      <c r="E1672" s="299">
        <v>43363</v>
      </c>
      <c r="F1672" s="294" t="s">
        <v>11114</v>
      </c>
      <c r="G1672" s="294" t="s">
        <v>384</v>
      </c>
      <c r="H1672" s="300" t="s">
        <v>223</v>
      </c>
      <c r="I1672" s="294" t="s">
        <v>226</v>
      </c>
      <c r="J1672" s="294" t="s">
        <v>11115</v>
      </c>
      <c r="K1672" s="295"/>
      <c r="L1672" s="295"/>
      <c r="M1672" s="295"/>
      <c r="N1672" s="295" t="b">
        <f>IF(AND(G1672:G1674=DATOS!C$9,H1672:H1674=DATOS!B$4),ROW(G1672:G1674))</f>
        <v>0</v>
      </c>
      <c r="O1672" s="326" t="str">
        <f t="shared" ca="1" si="6"/>
        <v/>
      </c>
      <c r="P1672" s="296">
        <f t="shared" ca="1" si="7"/>
        <v>0</v>
      </c>
      <c r="Q1672" s="297"/>
      <c r="R1672" s="297"/>
      <c r="S1672" s="297"/>
      <c r="T1672" s="297"/>
      <c r="U1672" s="297"/>
      <c r="V1672" s="297"/>
      <c r="W1672" s="297"/>
      <c r="X1672" s="297"/>
      <c r="Y1672" s="297"/>
      <c r="Z1672" s="297"/>
      <c r="AA1672" s="297"/>
      <c r="AB1672" s="297"/>
    </row>
    <row r="1673" spans="1:28" ht="14.25">
      <c r="A1673" s="298" t="s">
        <v>11116</v>
      </c>
      <c r="B1673" s="376" t="s">
        <v>11117</v>
      </c>
      <c r="C1673" s="45" t="s">
        <v>216</v>
      </c>
      <c r="D1673" s="45" t="s">
        <v>4671</v>
      </c>
      <c r="E1673" s="299">
        <v>43363</v>
      </c>
      <c r="F1673" s="294" t="s">
        <v>3161</v>
      </c>
      <c r="G1673" s="294" t="s">
        <v>271</v>
      </c>
      <c r="H1673" s="300" t="s">
        <v>223</v>
      </c>
      <c r="I1673" s="294" t="s">
        <v>226</v>
      </c>
      <c r="J1673" s="294" t="s">
        <v>11118</v>
      </c>
      <c r="K1673" s="294" t="s">
        <v>11119</v>
      </c>
      <c r="L1673" s="295"/>
      <c r="M1673" s="294" t="s">
        <v>4675</v>
      </c>
      <c r="N1673" s="295" t="b">
        <f>IF(AND(G1673:G1675=DATOS!C$9,H1673:H1675=DATOS!B$4),ROW(G1673:G1675))</f>
        <v>0</v>
      </c>
      <c r="O1673" s="326" t="str">
        <f t="shared" ca="1" si="6"/>
        <v/>
      </c>
      <c r="P1673" s="296">
        <f t="shared" ca="1" si="7"/>
        <v>0</v>
      </c>
      <c r="Q1673" s="297"/>
      <c r="R1673" s="297"/>
      <c r="S1673" s="297"/>
      <c r="T1673" s="297"/>
      <c r="U1673" s="297"/>
      <c r="V1673" s="297"/>
      <c r="W1673" s="297"/>
      <c r="X1673" s="297"/>
      <c r="Y1673" s="297"/>
      <c r="Z1673" s="297"/>
      <c r="AA1673" s="297"/>
      <c r="AB1673" s="297"/>
    </row>
    <row r="1674" spans="1:28" ht="14.25">
      <c r="A1674" s="298" t="s">
        <v>9581</v>
      </c>
      <c r="B1674" s="376" t="s">
        <v>9582</v>
      </c>
      <c r="C1674" s="45" t="s">
        <v>4655</v>
      </c>
      <c r="D1674" s="45" t="s">
        <v>4671</v>
      </c>
      <c r="E1674" s="299">
        <v>43364</v>
      </c>
      <c r="F1674" s="294" t="s">
        <v>11121</v>
      </c>
      <c r="G1674" s="294" t="s">
        <v>114</v>
      </c>
      <c r="H1674" s="300" t="s">
        <v>223</v>
      </c>
      <c r="I1674" s="294" t="s">
        <v>226</v>
      </c>
      <c r="J1674" s="294" t="s">
        <v>11121</v>
      </c>
      <c r="K1674" s="294" t="s">
        <v>11122</v>
      </c>
      <c r="L1674" s="295"/>
      <c r="M1674" s="294" t="s">
        <v>9747</v>
      </c>
      <c r="N1674" s="295" t="b">
        <f>IF(AND(G1674:G1676=DATOS!C$9,H1674:H1676=DATOS!B$4),ROW(G1674:G1676))</f>
        <v>0</v>
      </c>
      <c r="O1674" s="326" t="str">
        <f t="shared" ca="1" si="6"/>
        <v/>
      </c>
      <c r="P1674" s="296">
        <f t="shared" ca="1" si="7"/>
        <v>0</v>
      </c>
      <c r="Q1674" s="297"/>
      <c r="R1674" s="297"/>
      <c r="S1674" s="297"/>
      <c r="T1674" s="297"/>
      <c r="U1674" s="297"/>
      <c r="V1674" s="297"/>
      <c r="W1674" s="297"/>
      <c r="X1674" s="297"/>
      <c r="Y1674" s="297"/>
      <c r="Z1674" s="297"/>
      <c r="AA1674" s="297"/>
      <c r="AB1674" s="297"/>
    </row>
    <row r="1675" spans="1:28" ht="14.25">
      <c r="A1675" s="298" t="s">
        <v>7826</v>
      </c>
      <c r="B1675" s="376" t="s">
        <v>11045</v>
      </c>
      <c r="C1675" s="45" t="s">
        <v>898</v>
      </c>
      <c r="D1675" s="45" t="s">
        <v>8976</v>
      </c>
      <c r="E1675" s="299">
        <v>43365</v>
      </c>
      <c r="F1675" s="294" t="s">
        <v>11123</v>
      </c>
      <c r="G1675" s="294" t="s">
        <v>384</v>
      </c>
      <c r="H1675" s="300" t="s">
        <v>223</v>
      </c>
      <c r="I1675" s="294" t="s">
        <v>226</v>
      </c>
      <c r="J1675" s="294" t="s">
        <v>11124</v>
      </c>
      <c r="K1675" s="294" t="s">
        <v>11125</v>
      </c>
      <c r="L1675" s="295"/>
      <c r="M1675" s="294" t="s">
        <v>389</v>
      </c>
      <c r="N1675" s="295" t="b">
        <f>IF(AND(G1675:G1677=DATOS!C$9,H1675:H1677=DATOS!B$4),ROW(G1675:G1677))</f>
        <v>0</v>
      </c>
      <c r="O1675" s="326" t="str">
        <f t="shared" ca="1" si="6"/>
        <v/>
      </c>
      <c r="P1675" s="296">
        <f t="shared" ca="1" si="7"/>
        <v>0</v>
      </c>
      <c r="Q1675" s="297"/>
      <c r="R1675" s="297"/>
      <c r="S1675" s="297"/>
      <c r="T1675" s="297"/>
      <c r="U1675" s="297"/>
      <c r="V1675" s="297"/>
      <c r="W1675" s="297"/>
      <c r="X1675" s="297"/>
      <c r="Y1675" s="297"/>
      <c r="Z1675" s="297"/>
      <c r="AA1675" s="297"/>
      <c r="AB1675" s="297"/>
    </row>
    <row r="1676" spans="1:28" ht="14.25">
      <c r="A1676" s="298" t="s">
        <v>8014</v>
      </c>
      <c r="B1676" s="376" t="s">
        <v>8015</v>
      </c>
      <c r="C1676" s="45" t="s">
        <v>5086</v>
      </c>
      <c r="D1676" s="45" t="s">
        <v>8976</v>
      </c>
      <c r="E1676" s="299">
        <v>43365</v>
      </c>
      <c r="F1676" s="294" t="s">
        <v>11126</v>
      </c>
      <c r="G1676" s="294" t="s">
        <v>222</v>
      </c>
      <c r="H1676" s="300" t="s">
        <v>223</v>
      </c>
      <c r="I1676" s="294" t="s">
        <v>226</v>
      </c>
      <c r="J1676" s="294" t="s">
        <v>11127</v>
      </c>
      <c r="K1676" s="294" t="s">
        <v>11128</v>
      </c>
      <c r="L1676" s="295"/>
      <c r="M1676" s="294" t="s">
        <v>9747</v>
      </c>
      <c r="N1676" s="295" t="b">
        <f>IF(AND(G1676:G1678=DATOS!C$9,H1676:H1678=DATOS!B$4),ROW(G1676:G1678))</f>
        <v>0</v>
      </c>
      <c r="O1676" s="326" t="str">
        <f t="shared" ca="1" si="6"/>
        <v/>
      </c>
      <c r="P1676" s="296">
        <f t="shared" ca="1" si="7"/>
        <v>0</v>
      </c>
      <c r="Q1676" s="297"/>
      <c r="R1676" s="297"/>
      <c r="S1676" s="297"/>
      <c r="T1676" s="297"/>
      <c r="U1676" s="297"/>
      <c r="V1676" s="297"/>
      <c r="W1676" s="297"/>
      <c r="X1676" s="297"/>
      <c r="Y1676" s="297"/>
      <c r="Z1676" s="297"/>
      <c r="AA1676" s="297"/>
      <c r="AB1676" s="297"/>
    </row>
    <row r="1677" spans="1:28" ht="14.25">
      <c r="A1677" s="298" t="s">
        <v>11129</v>
      </c>
      <c r="B1677" s="376" t="s">
        <v>11130</v>
      </c>
      <c r="C1677" s="45" t="s">
        <v>4655</v>
      </c>
      <c r="D1677" s="45" t="s">
        <v>8976</v>
      </c>
      <c r="E1677" s="299">
        <v>43365</v>
      </c>
      <c r="F1677" s="294" t="s">
        <v>3902</v>
      </c>
      <c r="G1677" s="294" t="s">
        <v>271</v>
      </c>
      <c r="H1677" s="300" t="s">
        <v>223</v>
      </c>
      <c r="I1677" s="294" t="s">
        <v>226</v>
      </c>
      <c r="J1677" s="294" t="s">
        <v>11132</v>
      </c>
      <c r="K1677" s="294" t="s">
        <v>11133</v>
      </c>
      <c r="L1677" s="295"/>
      <c r="M1677" s="294" t="s">
        <v>9747</v>
      </c>
      <c r="N1677" s="295" t="b">
        <f>IF(AND(G1677:G1679=DATOS!C$9,H1677:H1679=DATOS!B$4),ROW(G1677:G1679))</f>
        <v>0</v>
      </c>
      <c r="O1677" s="326" t="str">
        <f t="shared" ca="1" si="6"/>
        <v/>
      </c>
      <c r="P1677" s="296">
        <f t="shared" ca="1" si="7"/>
        <v>0</v>
      </c>
      <c r="Q1677" s="297"/>
      <c r="R1677" s="297"/>
      <c r="S1677" s="297"/>
      <c r="T1677" s="297"/>
      <c r="U1677" s="297"/>
      <c r="V1677" s="297"/>
      <c r="W1677" s="297"/>
      <c r="X1677" s="297"/>
      <c r="Y1677" s="297"/>
      <c r="Z1677" s="297"/>
      <c r="AA1677" s="297"/>
      <c r="AB1677" s="297"/>
    </row>
    <row r="1678" spans="1:28" ht="14.25">
      <c r="A1678" s="298" t="s">
        <v>11134</v>
      </c>
      <c r="B1678" s="376" t="s">
        <v>11135</v>
      </c>
      <c r="C1678" s="45" t="s">
        <v>263</v>
      </c>
      <c r="D1678" s="45" t="s">
        <v>4671</v>
      </c>
      <c r="E1678" s="299">
        <v>43365</v>
      </c>
      <c r="F1678" s="294" t="s">
        <v>11136</v>
      </c>
      <c r="G1678" s="294" t="s">
        <v>271</v>
      </c>
      <c r="H1678" s="300" t="s">
        <v>223</v>
      </c>
      <c r="I1678" s="294" t="s">
        <v>226</v>
      </c>
      <c r="J1678" s="294" t="s">
        <v>11137</v>
      </c>
      <c r="K1678" s="294" t="s">
        <v>11138</v>
      </c>
      <c r="L1678" s="295"/>
      <c r="M1678" s="295"/>
      <c r="N1678" s="295" t="b">
        <f>IF(AND(G1678:G1680=DATOS!C$9,H1678:H1680=DATOS!B$4),ROW(G1678:G1680))</f>
        <v>0</v>
      </c>
      <c r="O1678" s="326" t="str">
        <f t="shared" ca="1" si="6"/>
        <v/>
      </c>
      <c r="P1678" s="296">
        <f t="shared" ca="1" si="7"/>
        <v>0</v>
      </c>
      <c r="Q1678" s="297"/>
      <c r="R1678" s="297"/>
      <c r="S1678" s="297"/>
      <c r="T1678" s="297"/>
      <c r="U1678" s="297"/>
      <c r="V1678" s="297"/>
      <c r="W1678" s="297"/>
      <c r="X1678" s="297"/>
      <c r="Y1678" s="297"/>
      <c r="Z1678" s="297"/>
      <c r="AA1678" s="297"/>
      <c r="AB1678" s="297"/>
    </row>
    <row r="1679" spans="1:28" ht="14.25">
      <c r="A1679" s="298" t="s">
        <v>11085</v>
      </c>
      <c r="B1679" s="376" t="s">
        <v>5068</v>
      </c>
      <c r="C1679" s="45" t="s">
        <v>4655</v>
      </c>
      <c r="D1679" s="45" t="s">
        <v>4671</v>
      </c>
      <c r="E1679" s="299">
        <v>43366</v>
      </c>
      <c r="F1679" s="294" t="s">
        <v>11139</v>
      </c>
      <c r="G1679" s="294" t="s">
        <v>271</v>
      </c>
      <c r="H1679" s="300" t="s">
        <v>223</v>
      </c>
      <c r="I1679" s="294" t="s">
        <v>226</v>
      </c>
      <c r="J1679" s="294" t="s">
        <v>11140</v>
      </c>
      <c r="K1679" s="294" t="s">
        <v>10966</v>
      </c>
      <c r="L1679" s="295"/>
      <c r="M1679" s="294" t="s">
        <v>4659</v>
      </c>
      <c r="N1679" s="295" t="b">
        <f>IF(AND(G1679:G1681=DATOS!C$9,H1679:H1681=DATOS!B$4),ROW(G1679:G1681))</f>
        <v>0</v>
      </c>
      <c r="O1679" s="326" t="str">
        <f t="shared" ca="1" si="6"/>
        <v/>
      </c>
      <c r="P1679" s="296">
        <f t="shared" ca="1" si="7"/>
        <v>0</v>
      </c>
      <c r="Q1679" s="297"/>
      <c r="R1679" s="297"/>
      <c r="S1679" s="297"/>
      <c r="T1679" s="297"/>
      <c r="U1679" s="297"/>
      <c r="V1679" s="297"/>
      <c r="W1679" s="297"/>
      <c r="X1679" s="297"/>
      <c r="Y1679" s="297"/>
      <c r="Z1679" s="297"/>
      <c r="AA1679" s="297"/>
      <c r="AB1679" s="297"/>
    </row>
    <row r="1680" spans="1:28" ht="14.25">
      <c r="A1680" s="298" t="s">
        <v>9602</v>
      </c>
      <c r="B1680" s="376" t="s">
        <v>5131</v>
      </c>
      <c r="C1680" s="45" t="s">
        <v>4761</v>
      </c>
      <c r="D1680" s="45" t="s">
        <v>11143</v>
      </c>
      <c r="E1680" s="299">
        <v>43368</v>
      </c>
      <c r="F1680" s="294" t="s">
        <v>11144</v>
      </c>
      <c r="G1680" s="294" t="s">
        <v>384</v>
      </c>
      <c r="H1680" s="300" t="s">
        <v>223</v>
      </c>
      <c r="I1680" s="294" t="s">
        <v>226</v>
      </c>
      <c r="J1680" s="294" t="s">
        <v>11145</v>
      </c>
      <c r="K1680" s="294" t="s">
        <v>11146</v>
      </c>
      <c r="L1680" s="295"/>
      <c r="M1680" s="294" t="s">
        <v>389</v>
      </c>
      <c r="N1680" s="295" t="b">
        <f>IF(AND(G1680:G1682=DATOS!C$9,H1680:H1682=DATOS!B$4),ROW(G1680:G1682))</f>
        <v>0</v>
      </c>
      <c r="O1680" s="326" t="str">
        <f t="shared" ca="1" si="6"/>
        <v/>
      </c>
      <c r="P1680" s="296">
        <f t="shared" ca="1" si="7"/>
        <v>0</v>
      </c>
      <c r="Q1680" s="297"/>
      <c r="R1680" s="297"/>
      <c r="S1680" s="297"/>
      <c r="T1680" s="297"/>
      <c r="U1680" s="297"/>
      <c r="V1680" s="297"/>
      <c r="W1680" s="297"/>
      <c r="X1680" s="297"/>
      <c r="Y1680" s="297"/>
      <c r="Z1680" s="297"/>
      <c r="AA1680" s="297"/>
      <c r="AB1680" s="297"/>
    </row>
    <row r="1681" spans="1:28" ht="14.25">
      <c r="A1681" s="298" t="s">
        <v>10941</v>
      </c>
      <c r="B1681" s="376" t="s">
        <v>10942</v>
      </c>
      <c r="C1681" s="45" t="s">
        <v>4655</v>
      </c>
      <c r="D1681" s="45" t="s">
        <v>4647</v>
      </c>
      <c r="E1681" s="299">
        <v>43368</v>
      </c>
      <c r="F1681" s="294" t="s">
        <v>8340</v>
      </c>
      <c r="G1681" s="294" t="s">
        <v>271</v>
      </c>
      <c r="H1681" s="300" t="s">
        <v>223</v>
      </c>
      <c r="I1681" s="294" t="s">
        <v>126</v>
      </c>
      <c r="J1681" s="294" t="s">
        <v>11148</v>
      </c>
      <c r="K1681" s="294" t="s">
        <v>10966</v>
      </c>
      <c r="L1681" s="295"/>
      <c r="M1681" s="294" t="s">
        <v>4659</v>
      </c>
      <c r="N1681" s="295" t="b">
        <f>IF(AND(G1681:G1683=DATOS!C$9,H1681:H1683=DATOS!B$4),ROW(G1681:G1683))</f>
        <v>0</v>
      </c>
      <c r="O1681" s="326" t="str">
        <f t="shared" ca="1" si="6"/>
        <v/>
      </c>
      <c r="P1681" s="296">
        <f t="shared" ca="1" si="7"/>
        <v>0</v>
      </c>
      <c r="Q1681" s="297"/>
      <c r="R1681" s="297"/>
      <c r="S1681" s="297"/>
      <c r="T1681" s="297"/>
      <c r="U1681" s="297"/>
      <c r="V1681" s="297"/>
      <c r="W1681" s="297"/>
      <c r="X1681" s="297"/>
      <c r="Y1681" s="297"/>
      <c r="Z1681" s="297"/>
      <c r="AA1681" s="297"/>
      <c r="AB1681" s="297"/>
    </row>
    <row r="1682" spans="1:28" ht="14.25">
      <c r="A1682" s="298" t="s">
        <v>10357</v>
      </c>
      <c r="B1682" s="376" t="s">
        <v>8202</v>
      </c>
      <c r="C1682" s="45" t="s">
        <v>898</v>
      </c>
      <c r="D1682" s="45" t="s">
        <v>8976</v>
      </c>
      <c r="E1682" s="299">
        <v>43368</v>
      </c>
      <c r="F1682" s="294" t="s">
        <v>11153</v>
      </c>
      <c r="G1682" s="294" t="s">
        <v>271</v>
      </c>
      <c r="H1682" s="300" t="s">
        <v>223</v>
      </c>
      <c r="I1682" s="294" t="s">
        <v>226</v>
      </c>
      <c r="J1682" s="294" t="s">
        <v>11154</v>
      </c>
      <c r="K1682" s="294" t="s">
        <v>11155</v>
      </c>
      <c r="L1682" s="295"/>
      <c r="M1682" s="294" t="s">
        <v>9747</v>
      </c>
      <c r="N1682" s="295" t="b">
        <f>IF(AND(G1682:G1684=DATOS!C$9,H1682:H1684=DATOS!B$4),ROW(G1682:G1684))</f>
        <v>0</v>
      </c>
      <c r="O1682" s="326" t="str">
        <f t="shared" ca="1" si="6"/>
        <v/>
      </c>
      <c r="P1682" s="296">
        <f t="shared" ca="1" si="7"/>
        <v>0</v>
      </c>
      <c r="Q1682" s="297"/>
      <c r="R1682" s="297"/>
      <c r="S1682" s="297"/>
      <c r="T1682" s="297"/>
      <c r="U1682" s="297"/>
      <c r="V1682" s="297"/>
      <c r="W1682" s="297"/>
      <c r="X1682" s="297"/>
      <c r="Y1682" s="297"/>
      <c r="Z1682" s="297"/>
      <c r="AA1682" s="297"/>
      <c r="AB1682" s="297"/>
    </row>
    <row r="1683" spans="1:28" ht="14.25">
      <c r="A1683" s="298" t="s">
        <v>5260</v>
      </c>
      <c r="B1683" s="376" t="s">
        <v>5261</v>
      </c>
      <c r="C1683" s="45" t="s">
        <v>263</v>
      </c>
      <c r="D1683" s="45" t="s">
        <v>11143</v>
      </c>
      <c r="E1683" s="299">
        <v>43369</v>
      </c>
      <c r="F1683" s="294" t="s">
        <v>11156</v>
      </c>
      <c r="G1683" s="294" t="s">
        <v>271</v>
      </c>
      <c r="H1683" s="300" t="s">
        <v>223</v>
      </c>
      <c r="I1683" s="294" t="s">
        <v>226</v>
      </c>
      <c r="J1683" s="294" t="s">
        <v>11157</v>
      </c>
      <c r="K1683" s="294" t="s">
        <v>11158</v>
      </c>
      <c r="L1683" s="295"/>
      <c r="M1683" s="294" t="s">
        <v>11159</v>
      </c>
      <c r="N1683" s="295" t="b">
        <f>IF(AND(G1683:G1685=DATOS!C$9,H1683:H1685=DATOS!B$4),ROW(G1683:G1685))</f>
        <v>0</v>
      </c>
      <c r="O1683" s="326" t="str">
        <f t="shared" ca="1" si="6"/>
        <v/>
      </c>
      <c r="P1683" s="296">
        <f t="shared" ca="1" si="7"/>
        <v>0</v>
      </c>
      <c r="Q1683" s="297"/>
      <c r="R1683" s="297"/>
      <c r="S1683" s="297"/>
      <c r="T1683" s="297"/>
      <c r="U1683" s="297"/>
      <c r="V1683" s="297"/>
      <c r="W1683" s="297"/>
      <c r="X1683" s="297"/>
      <c r="Y1683" s="297"/>
      <c r="Z1683" s="297"/>
      <c r="AA1683" s="297"/>
      <c r="AB1683" s="297"/>
    </row>
    <row r="1684" spans="1:28" ht="14.25">
      <c r="A1684" s="298" t="s">
        <v>6633</v>
      </c>
      <c r="B1684" s="376" t="s">
        <v>6634</v>
      </c>
      <c r="C1684" s="45" t="s">
        <v>6371</v>
      </c>
      <c r="D1684" s="45" t="s">
        <v>4647</v>
      </c>
      <c r="E1684" s="299">
        <v>43368</v>
      </c>
      <c r="F1684" s="294" t="s">
        <v>11162</v>
      </c>
      <c r="G1684" s="294" t="s">
        <v>114</v>
      </c>
      <c r="H1684" s="300" t="s">
        <v>223</v>
      </c>
      <c r="I1684" s="294" t="s">
        <v>226</v>
      </c>
      <c r="J1684" s="294" t="s">
        <v>5128</v>
      </c>
      <c r="K1684" s="294" t="s">
        <v>4698</v>
      </c>
      <c r="L1684" s="295"/>
      <c r="M1684" s="294" t="s">
        <v>4652</v>
      </c>
      <c r="N1684" s="295" t="b">
        <f>IF(AND(G1684:G1686=DATOS!C$9,H1684:H1686=DATOS!B$4),ROW(G1684:G1686))</f>
        <v>0</v>
      </c>
      <c r="O1684" s="326" t="str">
        <f t="shared" ca="1" si="6"/>
        <v/>
      </c>
      <c r="P1684" s="296">
        <f t="shared" ca="1" si="7"/>
        <v>0</v>
      </c>
      <c r="Q1684" s="297"/>
      <c r="R1684" s="297"/>
      <c r="S1684" s="297"/>
      <c r="T1684" s="297"/>
      <c r="U1684" s="297"/>
      <c r="V1684" s="297"/>
      <c r="W1684" s="297"/>
      <c r="X1684" s="297"/>
      <c r="Y1684" s="297"/>
      <c r="Z1684" s="297"/>
      <c r="AA1684" s="297"/>
      <c r="AB1684" s="297"/>
    </row>
    <row r="1685" spans="1:28" ht="14.25">
      <c r="A1685" s="298" t="s">
        <v>11164</v>
      </c>
      <c r="B1685" s="376" t="s">
        <v>8068</v>
      </c>
      <c r="C1685" s="45" t="s">
        <v>263</v>
      </c>
      <c r="D1685" s="45" t="s">
        <v>4671</v>
      </c>
      <c r="E1685" s="299">
        <v>43368</v>
      </c>
      <c r="F1685" s="294" t="s">
        <v>11166</v>
      </c>
      <c r="G1685" s="294" t="s">
        <v>4846</v>
      </c>
      <c r="H1685" s="300" t="s">
        <v>223</v>
      </c>
      <c r="I1685" s="294" t="s">
        <v>226</v>
      </c>
      <c r="J1685" s="294" t="s">
        <v>11167</v>
      </c>
      <c r="K1685" s="294"/>
      <c r="L1685" s="295"/>
      <c r="M1685" s="294"/>
      <c r="N1685" s="295" t="b">
        <f>IF(AND(G1685:G1686=DATOS!C$9,H1685:H1686=DATOS!B$4),ROW(G1685:G1686))</f>
        <v>0</v>
      </c>
      <c r="O1685" s="326" t="str">
        <f t="shared" ca="1" si="6"/>
        <v/>
      </c>
      <c r="P1685" s="296">
        <f t="shared" ca="1" si="7"/>
        <v>0</v>
      </c>
      <c r="Q1685" s="297"/>
      <c r="R1685" s="297"/>
      <c r="S1685" s="297"/>
      <c r="T1685" s="297"/>
      <c r="U1685" s="297"/>
      <c r="V1685" s="297"/>
      <c r="W1685" s="297"/>
      <c r="X1685" s="297"/>
      <c r="Y1685" s="297"/>
      <c r="Z1685" s="297"/>
      <c r="AA1685" s="297"/>
      <c r="AB1685" s="297"/>
    </row>
    <row r="1686" spans="1:28" ht="14.25">
      <c r="A1686" s="298" t="s">
        <v>9351</v>
      </c>
      <c r="B1686" s="376" t="s">
        <v>11078</v>
      </c>
      <c r="C1686" s="45" t="s">
        <v>5631</v>
      </c>
      <c r="D1686" s="45" t="s">
        <v>4671</v>
      </c>
      <c r="E1686" s="299">
        <v>43369</v>
      </c>
      <c r="F1686" s="294" t="s">
        <v>11169</v>
      </c>
      <c r="G1686" s="294" t="s">
        <v>222</v>
      </c>
      <c r="H1686" s="300" t="s">
        <v>223</v>
      </c>
      <c r="I1686" s="294" t="s">
        <v>226</v>
      </c>
      <c r="J1686" s="294" t="s">
        <v>11170</v>
      </c>
      <c r="K1686" s="294" t="s">
        <v>6051</v>
      </c>
      <c r="L1686" s="295"/>
      <c r="M1686" s="294" t="s">
        <v>4675</v>
      </c>
      <c r="N1686" s="295" t="b">
        <f>IF(AND(G1686:G1687=DATOS!C$9,H1686:H1687=DATOS!B$4),ROW(G1686:G1687))</f>
        <v>0</v>
      </c>
      <c r="O1686" s="326" t="str">
        <f t="shared" ca="1" si="6"/>
        <v/>
      </c>
      <c r="P1686" s="296">
        <f t="shared" ca="1" si="7"/>
        <v>0</v>
      </c>
      <c r="Q1686" s="297"/>
      <c r="R1686" s="297"/>
      <c r="S1686" s="297"/>
      <c r="T1686" s="297"/>
      <c r="U1686" s="297"/>
      <c r="V1686" s="297"/>
      <c r="W1686" s="297"/>
      <c r="X1686" s="297"/>
      <c r="Y1686" s="297"/>
      <c r="Z1686" s="297"/>
      <c r="AA1686" s="297"/>
      <c r="AB1686" s="297"/>
    </row>
    <row r="1687" spans="1:28" ht="14.25">
      <c r="A1687" s="298" t="s">
        <v>11171</v>
      </c>
      <c r="B1687" s="376" t="s">
        <v>10056</v>
      </c>
      <c r="C1687" s="45" t="s">
        <v>5573</v>
      </c>
      <c r="D1687" s="45" t="s">
        <v>4647</v>
      </c>
      <c r="E1687" s="299">
        <v>43369</v>
      </c>
      <c r="F1687" s="294" t="s">
        <v>4930</v>
      </c>
      <c r="G1687" s="294" t="s">
        <v>114</v>
      </c>
      <c r="H1687" s="300" t="s">
        <v>223</v>
      </c>
      <c r="I1687" s="294" t="s">
        <v>226</v>
      </c>
      <c r="J1687" s="294" t="s">
        <v>11172</v>
      </c>
      <c r="K1687" s="294" t="s">
        <v>11173</v>
      </c>
      <c r="L1687" s="295"/>
      <c r="M1687" s="294" t="s">
        <v>4675</v>
      </c>
      <c r="N1687" s="295" t="b">
        <f>IF(AND(G1687:G1689=DATOS!C$9,H1687:H1689=DATOS!B$4),ROW(G1687:G1689))</f>
        <v>0</v>
      </c>
      <c r="O1687" s="326" t="str">
        <f t="shared" ca="1" si="6"/>
        <v/>
      </c>
      <c r="P1687" s="296">
        <f t="shared" ca="1" si="7"/>
        <v>0</v>
      </c>
      <c r="Q1687" s="297"/>
      <c r="R1687" s="297"/>
      <c r="S1687" s="297"/>
      <c r="T1687" s="297"/>
      <c r="U1687" s="297"/>
      <c r="V1687" s="297"/>
      <c r="W1687" s="297"/>
      <c r="X1687" s="297"/>
      <c r="Y1687" s="297"/>
      <c r="Z1687" s="297"/>
      <c r="AA1687" s="297"/>
      <c r="AB1687" s="297"/>
    </row>
    <row r="1688" spans="1:28" ht="14.25">
      <c r="A1688" s="298" t="s">
        <v>11109</v>
      </c>
      <c r="B1688" s="376" t="s">
        <v>6485</v>
      </c>
      <c r="C1688" s="45" t="s">
        <v>216</v>
      </c>
      <c r="D1688" s="45" t="s">
        <v>4647</v>
      </c>
      <c r="E1688" s="299">
        <v>43370</v>
      </c>
      <c r="F1688" s="294" t="s">
        <v>11176</v>
      </c>
      <c r="G1688" s="294" t="s">
        <v>384</v>
      </c>
      <c r="H1688" s="300" t="s">
        <v>223</v>
      </c>
      <c r="I1688" s="294" t="s">
        <v>273</v>
      </c>
      <c r="J1688" s="294" t="s">
        <v>11177</v>
      </c>
      <c r="K1688" s="294" t="s">
        <v>5993</v>
      </c>
      <c r="L1688" s="295"/>
      <c r="M1688" s="294" t="s">
        <v>389</v>
      </c>
      <c r="N1688" s="295" t="b">
        <f>IF(AND(G1688:G1690=DATOS!C$9,H1688:H1690=DATOS!B$4),ROW(G1688:G1690))</f>
        <v>0</v>
      </c>
      <c r="O1688" s="326" t="str">
        <f t="shared" ca="1" si="6"/>
        <v/>
      </c>
      <c r="P1688" s="296">
        <f t="shared" ca="1" si="7"/>
        <v>0</v>
      </c>
      <c r="Q1688" s="297"/>
      <c r="R1688" s="297"/>
      <c r="S1688" s="297"/>
      <c r="T1688" s="297"/>
      <c r="U1688" s="297"/>
      <c r="V1688" s="297"/>
      <c r="W1688" s="297"/>
      <c r="X1688" s="297"/>
      <c r="Y1688" s="297"/>
      <c r="Z1688" s="297"/>
      <c r="AA1688" s="297"/>
      <c r="AB1688" s="297"/>
    </row>
    <row r="1689" spans="1:28" ht="14.25">
      <c r="A1689" s="298" t="s">
        <v>4899</v>
      </c>
      <c r="B1689" s="376" t="s">
        <v>4901</v>
      </c>
      <c r="C1689" s="45" t="s">
        <v>4716</v>
      </c>
      <c r="D1689" s="45" t="s">
        <v>11143</v>
      </c>
      <c r="E1689" s="299">
        <v>43370</v>
      </c>
      <c r="F1689" s="294" t="s">
        <v>11179</v>
      </c>
      <c r="G1689" s="294" t="s">
        <v>271</v>
      </c>
      <c r="H1689" s="300" t="s">
        <v>223</v>
      </c>
      <c r="I1689" s="294" t="s">
        <v>226</v>
      </c>
      <c r="J1689" s="294" t="s">
        <v>11180</v>
      </c>
      <c r="K1689" s="295"/>
      <c r="L1689" s="295"/>
      <c r="M1689" s="295"/>
      <c r="N1689" s="295" t="b">
        <f>IF(AND(G1689:G1691=DATOS!C$9,H1689:H1691=DATOS!B$4),ROW(G1689:G1691))</f>
        <v>0</v>
      </c>
      <c r="O1689" s="326" t="str">
        <f t="shared" ca="1" si="6"/>
        <v/>
      </c>
      <c r="P1689" s="296">
        <f t="shared" ca="1" si="7"/>
        <v>0</v>
      </c>
      <c r="Q1689" s="297"/>
      <c r="R1689" s="297"/>
      <c r="S1689" s="297"/>
      <c r="T1689" s="297"/>
      <c r="U1689" s="297"/>
      <c r="V1689" s="297"/>
      <c r="W1689" s="297"/>
      <c r="X1689" s="297"/>
      <c r="Y1689" s="297"/>
      <c r="Z1689" s="297"/>
      <c r="AA1689" s="297"/>
      <c r="AB1689" s="297"/>
    </row>
    <row r="1690" spans="1:28" ht="14.25">
      <c r="A1690" s="298" t="s">
        <v>678</v>
      </c>
      <c r="B1690" s="376" t="s">
        <v>5506</v>
      </c>
      <c r="C1690" s="45" t="s">
        <v>624</v>
      </c>
      <c r="D1690" s="45" t="s">
        <v>11143</v>
      </c>
      <c r="E1690" s="299">
        <v>43370</v>
      </c>
      <c r="F1690" s="404" t="s">
        <v>11182</v>
      </c>
      <c r="G1690" s="294" t="s">
        <v>271</v>
      </c>
      <c r="H1690" s="300" t="s">
        <v>223</v>
      </c>
      <c r="I1690" s="294" t="s">
        <v>226</v>
      </c>
      <c r="J1690" s="294" t="s">
        <v>11184</v>
      </c>
      <c r="K1690" s="405" t="s">
        <v>11185</v>
      </c>
      <c r="L1690" s="295"/>
      <c r="M1690" s="294" t="s">
        <v>11159</v>
      </c>
      <c r="N1690" s="295" t="b">
        <f>IF(AND(G1690:G1692=DATOS!C$9,H1690:H1692=DATOS!B$4),ROW(G1690:G1692))</f>
        <v>0</v>
      </c>
      <c r="O1690" s="326" t="str">
        <f t="shared" ca="1" si="6"/>
        <v/>
      </c>
      <c r="P1690" s="296">
        <f t="shared" ca="1" si="7"/>
        <v>0</v>
      </c>
      <c r="Q1690" s="297"/>
      <c r="R1690" s="297"/>
      <c r="S1690" s="297"/>
      <c r="T1690" s="297"/>
      <c r="U1690" s="297"/>
      <c r="V1690" s="297"/>
      <c r="W1690" s="297"/>
      <c r="X1690" s="297"/>
      <c r="Y1690" s="297"/>
      <c r="Z1690" s="297"/>
      <c r="AA1690" s="297"/>
      <c r="AB1690" s="297"/>
    </row>
    <row r="1691" spans="1:28" ht="14.25">
      <c r="A1691" s="298" t="s">
        <v>4865</v>
      </c>
      <c r="B1691" s="376" t="s">
        <v>4872</v>
      </c>
      <c r="C1691" s="45" t="s">
        <v>216</v>
      </c>
      <c r="D1691" s="45" t="s">
        <v>4647</v>
      </c>
      <c r="E1691" s="299">
        <v>43370</v>
      </c>
      <c r="F1691" s="294" t="s">
        <v>11188</v>
      </c>
      <c r="G1691" s="294" t="s">
        <v>271</v>
      </c>
      <c r="H1691" s="300" t="s">
        <v>223</v>
      </c>
      <c r="I1691" s="294" t="s">
        <v>226</v>
      </c>
      <c r="J1691" s="294" t="s">
        <v>11189</v>
      </c>
      <c r="K1691" s="294" t="s">
        <v>11190</v>
      </c>
      <c r="L1691" s="295"/>
      <c r="M1691" s="294" t="s">
        <v>4652</v>
      </c>
      <c r="N1691" s="295" t="b">
        <f>IF(AND(G1691:G1693=DATOS!C$9,H1691:H1693=DATOS!B$4),ROW(G1691:G1693))</f>
        <v>0</v>
      </c>
      <c r="O1691" s="326" t="str">
        <f t="shared" ca="1" si="6"/>
        <v/>
      </c>
      <c r="P1691" s="296">
        <f t="shared" ca="1" si="7"/>
        <v>0</v>
      </c>
      <c r="Q1691" s="297"/>
      <c r="R1691" s="297"/>
      <c r="S1691" s="297"/>
      <c r="T1691" s="297"/>
      <c r="U1691" s="297"/>
      <c r="V1691" s="297"/>
      <c r="W1691" s="297"/>
      <c r="X1691" s="297"/>
      <c r="Y1691" s="297"/>
      <c r="Z1691" s="297"/>
      <c r="AA1691" s="297"/>
      <c r="AB1691" s="297"/>
    </row>
    <row r="1692" spans="1:28" ht="14.25">
      <c r="A1692" s="298" t="s">
        <v>11192</v>
      </c>
      <c r="B1692" s="376" t="s">
        <v>11193</v>
      </c>
      <c r="C1692" s="45" t="s">
        <v>216</v>
      </c>
      <c r="D1692" s="45" t="s">
        <v>11143</v>
      </c>
      <c r="E1692" s="299">
        <v>43371</v>
      </c>
      <c r="F1692" s="294" t="s">
        <v>11144</v>
      </c>
      <c r="G1692" s="294" t="s">
        <v>114</v>
      </c>
      <c r="H1692" s="300" t="s">
        <v>223</v>
      </c>
      <c r="I1692" s="294" t="s">
        <v>226</v>
      </c>
      <c r="J1692" s="294" t="s">
        <v>11194</v>
      </c>
      <c r="K1692" s="294" t="s">
        <v>11195</v>
      </c>
      <c r="L1692" s="295"/>
      <c r="M1692" s="294" t="s">
        <v>11159</v>
      </c>
      <c r="N1692" s="295" t="b">
        <f>IF(AND(G1692:G1694=DATOS!C$9,H1692:H1694=DATOS!B$4),ROW(G1692:G1694))</f>
        <v>0</v>
      </c>
      <c r="O1692" s="326" t="str">
        <f t="shared" ca="1" si="6"/>
        <v/>
      </c>
      <c r="P1692" s="296">
        <f t="shared" ca="1" si="7"/>
        <v>0</v>
      </c>
      <c r="Q1692" s="297"/>
      <c r="R1692" s="297"/>
      <c r="S1692" s="297"/>
      <c r="T1692" s="297"/>
      <c r="U1692" s="297"/>
      <c r="V1692" s="297"/>
      <c r="W1692" s="297"/>
      <c r="X1692" s="297"/>
      <c r="Y1692" s="297"/>
      <c r="Z1692" s="297"/>
      <c r="AA1692" s="297"/>
      <c r="AB1692" s="297"/>
    </row>
    <row r="1693" spans="1:28" ht="14.25">
      <c r="A1693" s="298" t="s">
        <v>10528</v>
      </c>
      <c r="B1693" s="376" t="s">
        <v>10529</v>
      </c>
      <c r="C1693" s="45" t="s">
        <v>216</v>
      </c>
      <c r="D1693" s="45" t="s">
        <v>8976</v>
      </c>
      <c r="E1693" s="299">
        <v>43371</v>
      </c>
      <c r="F1693" s="294" t="s">
        <v>11198</v>
      </c>
      <c r="G1693" s="294" t="s">
        <v>271</v>
      </c>
      <c r="H1693" s="300" t="s">
        <v>223</v>
      </c>
      <c r="I1693" s="294" t="s">
        <v>226</v>
      </c>
      <c r="J1693" s="294" t="s">
        <v>11199</v>
      </c>
      <c r="K1693" s="294" t="s">
        <v>11200</v>
      </c>
      <c r="L1693" s="295"/>
      <c r="M1693" s="294" t="s">
        <v>9747</v>
      </c>
      <c r="N1693" s="295" t="b">
        <f>IF(AND(G1693:G1695=DATOS!C$9,H1693:H1695=DATOS!B$4),ROW(G1693:G1695))</f>
        <v>0</v>
      </c>
      <c r="O1693" s="326" t="str">
        <f t="shared" ca="1" si="6"/>
        <v/>
      </c>
      <c r="P1693" s="296">
        <f t="shared" ca="1" si="7"/>
        <v>0</v>
      </c>
      <c r="Q1693" s="297"/>
      <c r="R1693" s="297"/>
      <c r="S1693" s="297"/>
      <c r="T1693" s="297"/>
      <c r="U1693" s="297"/>
      <c r="V1693" s="297"/>
      <c r="W1693" s="297"/>
      <c r="X1693" s="297"/>
      <c r="Y1693" s="297"/>
      <c r="Z1693" s="297"/>
      <c r="AA1693" s="297"/>
      <c r="AB1693" s="297"/>
    </row>
    <row r="1694" spans="1:28" ht="14.25">
      <c r="A1694" s="298" t="s">
        <v>11203</v>
      </c>
      <c r="B1694" s="376" t="s">
        <v>11204</v>
      </c>
      <c r="C1694" s="45" t="s">
        <v>90</v>
      </c>
      <c r="D1694" s="45" t="s">
        <v>4647</v>
      </c>
      <c r="E1694" s="299">
        <v>43371</v>
      </c>
      <c r="F1694" s="294" t="s">
        <v>11206</v>
      </c>
      <c r="G1694" s="294" t="s">
        <v>114</v>
      </c>
      <c r="H1694" s="300" t="s">
        <v>223</v>
      </c>
      <c r="I1694" s="294" t="s">
        <v>226</v>
      </c>
      <c r="J1694" s="294" t="s">
        <v>11207</v>
      </c>
      <c r="K1694" s="294" t="s">
        <v>11208</v>
      </c>
      <c r="L1694" s="295"/>
      <c r="M1694" s="294" t="s">
        <v>4652</v>
      </c>
      <c r="N1694" s="295" t="b">
        <f>IF(AND(G1694:G1696=DATOS!C$9,H1694:H1696=DATOS!B$4),ROW(G1694:G1696))</f>
        <v>0</v>
      </c>
      <c r="O1694" s="326" t="str">
        <f t="shared" ca="1" si="6"/>
        <v/>
      </c>
      <c r="P1694" s="296">
        <f t="shared" ca="1" si="7"/>
        <v>0</v>
      </c>
      <c r="Q1694" s="297"/>
      <c r="R1694" s="297"/>
      <c r="S1694" s="297"/>
      <c r="T1694" s="297"/>
      <c r="U1694" s="297"/>
      <c r="V1694" s="297"/>
      <c r="W1694" s="297"/>
      <c r="X1694" s="297"/>
      <c r="Y1694" s="297"/>
      <c r="Z1694" s="297"/>
      <c r="AA1694" s="297"/>
      <c r="AB1694" s="297"/>
    </row>
    <row r="1695" spans="1:28" ht="14.25">
      <c r="A1695" s="298" t="s">
        <v>11209</v>
      </c>
      <c r="B1695" s="376" t="s">
        <v>7631</v>
      </c>
      <c r="C1695" s="45" t="s">
        <v>414</v>
      </c>
      <c r="D1695" s="45" t="s">
        <v>4647</v>
      </c>
      <c r="E1695" s="299">
        <v>43371</v>
      </c>
      <c r="F1695" s="294" t="s">
        <v>5526</v>
      </c>
      <c r="G1695" s="294" t="s">
        <v>384</v>
      </c>
      <c r="H1695" s="300" t="s">
        <v>223</v>
      </c>
      <c r="I1695" s="294" t="s">
        <v>226</v>
      </c>
      <c r="J1695" s="294" t="s">
        <v>11212</v>
      </c>
      <c r="K1695" s="294" t="s">
        <v>11213</v>
      </c>
      <c r="L1695" s="295"/>
      <c r="M1695" s="294" t="s">
        <v>389</v>
      </c>
      <c r="N1695" s="295" t="b">
        <f>IF(AND(G1695:G1697=DATOS!C$9,H1695:H1697=DATOS!B$4),ROW(G1695:G1697))</f>
        <v>0</v>
      </c>
      <c r="O1695" s="326" t="str">
        <f t="shared" ca="1" si="6"/>
        <v/>
      </c>
      <c r="P1695" s="296">
        <f t="shared" ca="1" si="7"/>
        <v>0</v>
      </c>
      <c r="Q1695" s="297"/>
      <c r="R1695" s="297"/>
      <c r="S1695" s="297"/>
      <c r="T1695" s="297"/>
      <c r="U1695" s="297"/>
      <c r="V1695" s="297"/>
      <c r="W1695" s="297"/>
      <c r="X1695" s="297"/>
      <c r="Y1695" s="297"/>
      <c r="Z1695" s="297"/>
      <c r="AA1695" s="297"/>
      <c r="AB1695" s="297"/>
    </row>
    <row r="1696" spans="1:28" ht="14.25">
      <c r="A1696" s="298" t="s">
        <v>6917</v>
      </c>
      <c r="B1696" s="376" t="s">
        <v>6918</v>
      </c>
      <c r="C1696" s="45" t="s">
        <v>5771</v>
      </c>
      <c r="D1696" s="45" t="s">
        <v>11143</v>
      </c>
      <c r="E1696" s="299">
        <v>43371</v>
      </c>
      <c r="F1696" s="294" t="s">
        <v>4710</v>
      </c>
      <c r="G1696" s="294" t="s">
        <v>114</v>
      </c>
      <c r="H1696" s="300" t="s">
        <v>223</v>
      </c>
      <c r="I1696" s="294" t="s">
        <v>226</v>
      </c>
      <c r="J1696" s="294" t="s">
        <v>11215</v>
      </c>
      <c r="K1696" s="294" t="s">
        <v>11216</v>
      </c>
      <c r="L1696" s="295"/>
      <c r="M1696" s="294" t="s">
        <v>11159</v>
      </c>
      <c r="N1696" s="295" t="b">
        <f>IF(AND(G1696:G1698=DATOS!C$9,H1696:H1698=DATOS!B$4),ROW(G1696:G1698))</f>
        <v>0</v>
      </c>
      <c r="O1696" s="326" t="str">
        <f t="shared" ca="1" si="6"/>
        <v/>
      </c>
      <c r="P1696" s="296">
        <f t="shared" ca="1" si="7"/>
        <v>0</v>
      </c>
      <c r="Q1696" s="297"/>
      <c r="R1696" s="297"/>
      <c r="S1696" s="297"/>
      <c r="T1696" s="297"/>
      <c r="U1696" s="297"/>
      <c r="V1696" s="297"/>
      <c r="W1696" s="297"/>
      <c r="X1696" s="297"/>
      <c r="Y1696" s="297"/>
      <c r="Z1696" s="297"/>
      <c r="AA1696" s="297"/>
      <c r="AB1696" s="297"/>
    </row>
    <row r="1697" spans="1:28" ht="14.25">
      <c r="A1697" s="298" t="s">
        <v>10528</v>
      </c>
      <c r="B1697" s="294" t="s">
        <v>10529</v>
      </c>
      <c r="C1697" s="45" t="s">
        <v>216</v>
      </c>
      <c r="D1697" s="45" t="s">
        <v>4647</v>
      </c>
      <c r="E1697" s="299">
        <v>43372</v>
      </c>
      <c r="F1697" s="294" t="s">
        <v>11217</v>
      </c>
      <c r="G1697" s="294" t="s">
        <v>384</v>
      </c>
      <c r="H1697" s="300" t="s">
        <v>223</v>
      </c>
      <c r="I1697" s="294" t="s">
        <v>226</v>
      </c>
      <c r="J1697" s="294" t="s">
        <v>11218</v>
      </c>
      <c r="K1697" s="350" t="s">
        <v>4808</v>
      </c>
      <c r="L1697" s="295"/>
      <c r="M1697" s="294" t="s">
        <v>5132</v>
      </c>
      <c r="N1697" s="295" t="b">
        <f>IF(AND(G1697:G1699=DATOS!C$9,H1697:H1699=DATOS!B$4),ROW(G1697:G1699))</f>
        <v>0</v>
      </c>
      <c r="O1697" s="326" t="str">
        <f t="shared" ca="1" si="6"/>
        <v/>
      </c>
      <c r="P1697" s="296">
        <f t="shared" ca="1" si="7"/>
        <v>0</v>
      </c>
      <c r="Q1697" s="297"/>
      <c r="R1697" s="297"/>
      <c r="S1697" s="297"/>
      <c r="T1697" s="297"/>
      <c r="U1697" s="297"/>
      <c r="V1697" s="297"/>
      <c r="W1697" s="297"/>
      <c r="X1697" s="297"/>
      <c r="Y1697" s="297"/>
      <c r="Z1697" s="297"/>
      <c r="AA1697" s="297"/>
      <c r="AB1697" s="297"/>
    </row>
    <row r="1698" spans="1:28" ht="14.25">
      <c r="A1698" s="298" t="s">
        <v>4771</v>
      </c>
      <c r="B1698" s="294" t="s">
        <v>4772</v>
      </c>
      <c r="C1698" s="45" t="s">
        <v>263</v>
      </c>
      <c r="D1698" s="45" t="s">
        <v>4647</v>
      </c>
      <c r="E1698" s="299">
        <v>43372</v>
      </c>
      <c r="F1698" s="294" t="s">
        <v>1301</v>
      </c>
      <c r="G1698" s="294" t="s">
        <v>271</v>
      </c>
      <c r="H1698" s="300" t="s">
        <v>223</v>
      </c>
      <c r="I1698" s="294" t="s">
        <v>226</v>
      </c>
      <c r="J1698" s="295"/>
      <c r="K1698" s="295"/>
      <c r="L1698" s="295"/>
      <c r="M1698" s="295"/>
      <c r="N1698" s="295" t="b">
        <f>IF(AND(G1698:G1700=DATOS!C$9,H1698:H1700=DATOS!B$4),ROW(G1698:G1700))</f>
        <v>0</v>
      </c>
      <c r="O1698" s="326" t="str">
        <f t="shared" ca="1" si="6"/>
        <v/>
      </c>
      <c r="P1698" s="296">
        <f t="shared" ca="1" si="7"/>
        <v>0</v>
      </c>
      <c r="Q1698" s="297"/>
      <c r="R1698" s="297"/>
      <c r="S1698" s="297"/>
      <c r="T1698" s="297"/>
      <c r="U1698" s="297"/>
      <c r="V1698" s="297"/>
      <c r="W1698" s="297"/>
      <c r="X1698" s="297"/>
      <c r="Y1698" s="297"/>
      <c r="Z1698" s="297"/>
      <c r="AA1698" s="297"/>
      <c r="AB1698" s="297"/>
    </row>
    <row r="1699" spans="1:28" ht="14.25">
      <c r="A1699" s="99" t="s">
        <v>6162</v>
      </c>
      <c r="B1699" s="294" t="s">
        <v>6163</v>
      </c>
      <c r="C1699" s="45" t="s">
        <v>942</v>
      </c>
      <c r="D1699" s="45" t="s">
        <v>4951</v>
      </c>
      <c r="E1699" s="299">
        <v>43372</v>
      </c>
      <c r="F1699" s="294" t="s">
        <v>8574</v>
      </c>
      <c r="G1699" s="294" t="s">
        <v>114</v>
      </c>
      <c r="H1699" s="300" t="s">
        <v>223</v>
      </c>
      <c r="I1699" s="294" t="s">
        <v>226</v>
      </c>
      <c r="J1699" s="295"/>
      <c r="K1699" s="294" t="s">
        <v>11221</v>
      </c>
      <c r="L1699" s="295"/>
      <c r="M1699" s="295"/>
      <c r="N1699" s="295" t="b">
        <f>IF(AND(G1699:G1701=DATOS!C$9,H1699:H1701=DATOS!B$4),ROW(G1699:G1701))</f>
        <v>0</v>
      </c>
      <c r="O1699" s="326" t="str">
        <f t="shared" ca="1" si="6"/>
        <v/>
      </c>
      <c r="P1699" s="296">
        <f t="shared" ca="1" si="7"/>
        <v>0</v>
      </c>
      <c r="Q1699" s="297"/>
      <c r="R1699" s="297"/>
      <c r="S1699" s="297"/>
      <c r="T1699" s="297"/>
      <c r="U1699" s="297"/>
      <c r="V1699" s="297"/>
      <c r="W1699" s="297"/>
      <c r="X1699" s="297"/>
      <c r="Y1699" s="297"/>
      <c r="Z1699" s="297"/>
      <c r="AA1699" s="297"/>
      <c r="AB1699" s="297"/>
    </row>
    <row r="1700" spans="1:28" ht="14.25">
      <c r="A1700" s="298" t="s">
        <v>11223</v>
      </c>
      <c r="B1700" s="294" t="s">
        <v>7113</v>
      </c>
      <c r="C1700" s="45" t="s">
        <v>263</v>
      </c>
      <c r="D1700" s="45" t="s">
        <v>4647</v>
      </c>
      <c r="E1700" s="299">
        <v>43372</v>
      </c>
      <c r="F1700" s="294" t="s">
        <v>11224</v>
      </c>
      <c r="G1700" s="294" t="s">
        <v>271</v>
      </c>
      <c r="H1700" s="300" t="s">
        <v>118</v>
      </c>
      <c r="I1700" s="294" t="s">
        <v>226</v>
      </c>
      <c r="J1700" s="294" t="s">
        <v>8983</v>
      </c>
      <c r="K1700" s="295"/>
      <c r="L1700" s="295"/>
      <c r="M1700" s="295"/>
      <c r="N1700" s="295" t="b">
        <f>IF(AND(G1700:G1702=DATOS!C$9,H1700:H1702=DATOS!B$4),ROW(G1700:G1702))</f>
        <v>0</v>
      </c>
      <c r="O1700" s="326" t="str">
        <f t="shared" ca="1" si="6"/>
        <v>SEG</v>
      </c>
      <c r="P1700" s="296">
        <f t="shared" ca="1" si="7"/>
        <v>465</v>
      </c>
      <c r="Q1700" s="297"/>
      <c r="R1700" s="297"/>
      <c r="S1700" s="297"/>
      <c r="T1700" s="297"/>
      <c r="U1700" s="297"/>
      <c r="V1700" s="297"/>
      <c r="W1700" s="297"/>
      <c r="X1700" s="297"/>
      <c r="Y1700" s="297"/>
      <c r="Z1700" s="297"/>
      <c r="AA1700" s="297"/>
      <c r="AB1700" s="297"/>
    </row>
    <row r="1701" spans="1:28" ht="14.25">
      <c r="A1701" s="298" t="s">
        <v>6177</v>
      </c>
      <c r="B1701" s="294" t="s">
        <v>8421</v>
      </c>
      <c r="C1701" s="45" t="s">
        <v>4761</v>
      </c>
      <c r="D1701" s="45" t="s">
        <v>4647</v>
      </c>
      <c r="E1701" s="299">
        <v>43373</v>
      </c>
      <c r="F1701" s="294" t="s">
        <v>1301</v>
      </c>
      <c r="G1701" s="294" t="s">
        <v>271</v>
      </c>
      <c r="H1701" s="300" t="s">
        <v>223</v>
      </c>
      <c r="I1701" s="294" t="s">
        <v>226</v>
      </c>
      <c r="J1701" s="294" t="s">
        <v>11226</v>
      </c>
      <c r="K1701" s="294" t="s">
        <v>11227</v>
      </c>
      <c r="L1701" s="295"/>
      <c r="M1701" s="294" t="s">
        <v>4659</v>
      </c>
      <c r="N1701" s="295" t="b">
        <f>IF(AND(G1701:G1703=DATOS!C$9,H1701:H1703=DATOS!B$4),ROW(G1701:G1703))</f>
        <v>0</v>
      </c>
      <c r="O1701" s="326" t="str">
        <f t="shared" ca="1" si="6"/>
        <v/>
      </c>
      <c r="P1701" s="296">
        <f t="shared" ca="1" si="7"/>
        <v>0</v>
      </c>
      <c r="Q1701" s="297"/>
      <c r="R1701" s="297"/>
      <c r="S1701" s="297"/>
      <c r="T1701" s="297"/>
      <c r="U1701" s="297"/>
      <c r="V1701" s="297"/>
      <c r="W1701" s="297"/>
      <c r="X1701" s="297"/>
      <c r="Y1701" s="297"/>
      <c r="Z1701" s="297"/>
      <c r="AA1701" s="297"/>
      <c r="AB1701" s="297"/>
    </row>
    <row r="1702" spans="1:28" ht="14.25">
      <c r="A1702" s="298" t="s">
        <v>11229</v>
      </c>
      <c r="B1702" s="294" t="s">
        <v>8068</v>
      </c>
      <c r="C1702" s="45" t="s">
        <v>263</v>
      </c>
      <c r="D1702" s="45" t="s">
        <v>4671</v>
      </c>
      <c r="E1702" s="299">
        <v>43374</v>
      </c>
      <c r="F1702" s="294" t="s">
        <v>4739</v>
      </c>
      <c r="G1702" s="294" t="s">
        <v>271</v>
      </c>
      <c r="H1702" s="300" t="s">
        <v>223</v>
      </c>
      <c r="I1702" s="294" t="s">
        <v>226</v>
      </c>
      <c r="J1702" s="294" t="s">
        <v>11230</v>
      </c>
      <c r="K1702" s="295"/>
      <c r="L1702" s="295"/>
      <c r="M1702" s="295"/>
      <c r="N1702" s="295" t="b">
        <f>IF(AND(G1702:G1704=DATOS!C$9,H1702:H1704=DATOS!B$4),ROW(G1702:G1704))</f>
        <v>0</v>
      </c>
      <c r="O1702" s="326" t="str">
        <f t="shared" ca="1" si="6"/>
        <v/>
      </c>
      <c r="P1702" s="296">
        <f t="shared" ca="1" si="7"/>
        <v>0</v>
      </c>
      <c r="Q1702" s="297"/>
      <c r="R1702" s="297"/>
      <c r="S1702" s="297"/>
      <c r="T1702" s="297"/>
      <c r="U1702" s="297"/>
      <c r="V1702" s="297"/>
      <c r="W1702" s="297"/>
      <c r="X1702" s="297"/>
      <c r="Y1702" s="297"/>
      <c r="Z1702" s="297"/>
      <c r="AA1702" s="297"/>
      <c r="AB1702" s="297"/>
    </row>
    <row r="1703" spans="1:28" ht="14.25">
      <c r="A1703" s="298" t="s">
        <v>11232</v>
      </c>
      <c r="B1703" s="294" t="s">
        <v>11233</v>
      </c>
      <c r="C1703" s="45" t="s">
        <v>701</v>
      </c>
      <c r="D1703" s="45" t="s">
        <v>4798</v>
      </c>
      <c r="E1703" s="299">
        <v>43374</v>
      </c>
      <c r="F1703" s="294" t="s">
        <v>1301</v>
      </c>
      <c r="G1703" s="294" t="s">
        <v>271</v>
      </c>
      <c r="H1703" s="300" t="s">
        <v>223</v>
      </c>
      <c r="I1703" s="294" t="s">
        <v>226</v>
      </c>
      <c r="J1703" s="294" t="s">
        <v>11234</v>
      </c>
      <c r="K1703" s="406" t="s">
        <v>11235</v>
      </c>
      <c r="L1703" s="295"/>
      <c r="M1703" s="294" t="s">
        <v>11159</v>
      </c>
      <c r="N1703" s="295" t="b">
        <f>IF(AND(G1703:G1705=DATOS!C$9,H1703:H1705=DATOS!B$4),ROW(G1703:G1705))</f>
        <v>0</v>
      </c>
      <c r="O1703" s="326" t="str">
        <f t="shared" ca="1" si="6"/>
        <v/>
      </c>
      <c r="P1703" s="296">
        <f t="shared" ca="1" si="7"/>
        <v>0</v>
      </c>
      <c r="Q1703" s="297"/>
      <c r="R1703" s="297"/>
      <c r="S1703" s="297"/>
      <c r="T1703" s="297"/>
      <c r="U1703" s="297"/>
      <c r="V1703" s="297"/>
      <c r="W1703" s="297"/>
      <c r="X1703" s="297"/>
      <c r="Y1703" s="297"/>
      <c r="Z1703" s="297"/>
      <c r="AA1703" s="297"/>
      <c r="AB1703" s="297"/>
    </row>
    <row r="1704" spans="1:28" ht="14.25">
      <c r="A1704" s="298" t="s">
        <v>6633</v>
      </c>
      <c r="B1704" s="294" t="s">
        <v>6634</v>
      </c>
      <c r="C1704" s="45" t="s">
        <v>6371</v>
      </c>
      <c r="D1704" s="45" t="s">
        <v>4671</v>
      </c>
      <c r="E1704" s="299">
        <v>43374</v>
      </c>
      <c r="F1704" s="294" t="s">
        <v>11237</v>
      </c>
      <c r="G1704" s="294" t="s">
        <v>114</v>
      </c>
      <c r="H1704" s="300" t="s">
        <v>223</v>
      </c>
      <c r="I1704" s="294" t="s">
        <v>226</v>
      </c>
      <c r="J1704" s="294" t="s">
        <v>11238</v>
      </c>
      <c r="K1704" s="294" t="s">
        <v>11239</v>
      </c>
      <c r="L1704" s="295"/>
      <c r="M1704" s="294" t="s">
        <v>4675</v>
      </c>
      <c r="N1704" s="295" t="b">
        <f>IF(AND(G1704:G1706=DATOS!C$9,H1704:H1706=DATOS!B$4),ROW(G1704:G1706))</f>
        <v>0</v>
      </c>
      <c r="O1704" s="326" t="str">
        <f t="shared" ca="1" si="6"/>
        <v/>
      </c>
      <c r="P1704" s="296">
        <f t="shared" ca="1" si="7"/>
        <v>0</v>
      </c>
      <c r="Q1704" s="297"/>
      <c r="R1704" s="297"/>
      <c r="S1704" s="297"/>
      <c r="T1704" s="297"/>
      <c r="U1704" s="297"/>
      <c r="V1704" s="297"/>
      <c r="W1704" s="297"/>
      <c r="X1704" s="297"/>
      <c r="Y1704" s="297"/>
      <c r="Z1704" s="297"/>
      <c r="AA1704" s="297"/>
      <c r="AB1704" s="297"/>
    </row>
    <row r="1705" spans="1:28" ht="14.25">
      <c r="A1705" s="298" t="s">
        <v>4771</v>
      </c>
      <c r="B1705" s="294" t="s">
        <v>4772</v>
      </c>
      <c r="C1705" s="45" t="s">
        <v>263</v>
      </c>
      <c r="D1705" s="45" t="s">
        <v>4951</v>
      </c>
      <c r="E1705" s="299">
        <v>43375</v>
      </c>
      <c r="F1705" s="294" t="s">
        <v>11241</v>
      </c>
      <c r="G1705" s="294" t="s">
        <v>271</v>
      </c>
      <c r="H1705" s="300" t="s">
        <v>223</v>
      </c>
      <c r="I1705" s="294" t="s">
        <v>226</v>
      </c>
      <c r="J1705" s="294" t="s">
        <v>11242</v>
      </c>
      <c r="K1705" s="294" t="s">
        <v>11243</v>
      </c>
      <c r="L1705" s="295"/>
      <c r="M1705" s="294" t="s">
        <v>4956</v>
      </c>
      <c r="N1705" s="295" t="b">
        <f>IF(AND(G1705:G1707=DATOS!C$9,H1705:H1707=DATOS!B$4),ROW(G1705:G1707))</f>
        <v>0</v>
      </c>
      <c r="O1705" s="326" t="str">
        <f t="shared" ca="1" si="6"/>
        <v/>
      </c>
      <c r="P1705" s="296">
        <f t="shared" ca="1" si="7"/>
        <v>0</v>
      </c>
      <c r="Q1705" s="297"/>
      <c r="R1705" s="297"/>
      <c r="S1705" s="297"/>
      <c r="T1705" s="297"/>
      <c r="U1705" s="297"/>
      <c r="V1705" s="297"/>
      <c r="W1705" s="297"/>
      <c r="X1705" s="297"/>
      <c r="Y1705" s="297"/>
      <c r="Z1705" s="297"/>
      <c r="AA1705" s="297"/>
      <c r="AB1705" s="297"/>
    </row>
    <row r="1706" spans="1:28" ht="14.25">
      <c r="A1706" s="298" t="s">
        <v>6177</v>
      </c>
      <c r="B1706" s="294" t="s">
        <v>8421</v>
      </c>
      <c r="C1706" s="45" t="s">
        <v>4761</v>
      </c>
      <c r="D1706" s="45" t="s">
        <v>4671</v>
      </c>
      <c r="E1706" s="299">
        <v>43374</v>
      </c>
      <c r="F1706" s="294" t="s">
        <v>4739</v>
      </c>
      <c r="G1706" s="294" t="s">
        <v>271</v>
      </c>
      <c r="H1706" s="300" t="s">
        <v>223</v>
      </c>
      <c r="I1706" s="294" t="s">
        <v>226</v>
      </c>
      <c r="J1706" s="294" t="s">
        <v>4876</v>
      </c>
      <c r="K1706" s="294" t="s">
        <v>11244</v>
      </c>
      <c r="L1706" s="295"/>
      <c r="M1706" s="294" t="s">
        <v>4659</v>
      </c>
      <c r="N1706" s="295" t="b">
        <f>IF(AND(G1706:G1708=DATOS!C$9,H1706:H1708=DATOS!B$4),ROW(G1706:G1708))</f>
        <v>0</v>
      </c>
      <c r="O1706" s="326" t="str">
        <f t="shared" ca="1" si="6"/>
        <v/>
      </c>
      <c r="P1706" s="296">
        <f t="shared" ca="1" si="7"/>
        <v>0</v>
      </c>
      <c r="Q1706" s="297"/>
      <c r="R1706" s="297"/>
      <c r="S1706" s="297"/>
      <c r="T1706" s="297"/>
      <c r="U1706" s="297"/>
      <c r="V1706" s="297"/>
      <c r="W1706" s="297"/>
      <c r="X1706" s="297"/>
      <c r="Y1706" s="297"/>
      <c r="Z1706" s="297"/>
      <c r="AA1706" s="297"/>
      <c r="AB1706" s="297"/>
    </row>
    <row r="1707" spans="1:28" ht="14.25">
      <c r="A1707" s="298" t="s">
        <v>11245</v>
      </c>
      <c r="B1707" s="294" t="s">
        <v>5906</v>
      </c>
      <c r="C1707" s="45" t="s">
        <v>216</v>
      </c>
      <c r="D1707" s="45" t="s">
        <v>4671</v>
      </c>
      <c r="E1707" s="299">
        <v>43374</v>
      </c>
      <c r="F1707" s="294" t="s">
        <v>11247</v>
      </c>
      <c r="G1707" s="294" t="s">
        <v>222</v>
      </c>
      <c r="H1707" s="300" t="s">
        <v>223</v>
      </c>
      <c r="I1707" s="294" t="s">
        <v>226</v>
      </c>
      <c r="J1707" s="294" t="s">
        <v>11248</v>
      </c>
      <c r="K1707" s="294" t="s">
        <v>11249</v>
      </c>
      <c r="L1707" s="295"/>
      <c r="M1707" s="294" t="s">
        <v>4675</v>
      </c>
      <c r="N1707" s="295" t="b">
        <f>IF(AND(G1707:G1709=DATOS!C$9,H1707:H1709=DATOS!B$4),ROW(G1707:G1709))</f>
        <v>0</v>
      </c>
      <c r="O1707" s="326" t="str">
        <f t="shared" ca="1" si="6"/>
        <v/>
      </c>
      <c r="P1707" s="296">
        <f t="shared" ca="1" si="7"/>
        <v>0</v>
      </c>
      <c r="Q1707" s="297"/>
      <c r="R1707" s="297"/>
      <c r="S1707" s="297"/>
      <c r="T1707" s="297"/>
      <c r="U1707" s="297"/>
      <c r="V1707" s="297"/>
      <c r="W1707" s="297"/>
      <c r="X1707" s="297"/>
      <c r="Y1707" s="297"/>
      <c r="Z1707" s="297"/>
      <c r="AA1707" s="297"/>
      <c r="AB1707" s="297"/>
    </row>
    <row r="1708" spans="1:28" ht="14.25">
      <c r="A1708" s="298" t="s">
        <v>11250</v>
      </c>
      <c r="B1708" s="294" t="s">
        <v>5588</v>
      </c>
      <c r="C1708" s="45" t="s">
        <v>4726</v>
      </c>
      <c r="D1708" s="45" t="s">
        <v>11143</v>
      </c>
      <c r="E1708" s="299">
        <v>43375</v>
      </c>
      <c r="F1708" s="294" t="s">
        <v>2521</v>
      </c>
      <c r="G1708" s="294" t="s">
        <v>362</v>
      </c>
      <c r="H1708" s="300" t="s">
        <v>223</v>
      </c>
      <c r="I1708" s="294" t="s">
        <v>226</v>
      </c>
      <c r="J1708" s="294" t="s">
        <v>11251</v>
      </c>
      <c r="K1708" s="294" t="s">
        <v>11252</v>
      </c>
      <c r="L1708" s="295"/>
      <c r="M1708" s="294" t="s">
        <v>11159</v>
      </c>
      <c r="N1708" s="295" t="b">
        <f>IF(AND(G1708:G1710=DATOS!C$9,H1708:H1710=DATOS!B$4),ROW(G1708:G1710))</f>
        <v>0</v>
      </c>
      <c r="O1708" s="326" t="str">
        <f t="shared" ca="1" si="6"/>
        <v/>
      </c>
      <c r="P1708" s="296">
        <f t="shared" ca="1" si="7"/>
        <v>0</v>
      </c>
      <c r="Q1708" s="297"/>
      <c r="R1708" s="297"/>
      <c r="S1708" s="297"/>
      <c r="T1708" s="297"/>
      <c r="U1708" s="297"/>
      <c r="V1708" s="297"/>
      <c r="W1708" s="297"/>
      <c r="X1708" s="297"/>
      <c r="Y1708" s="297"/>
      <c r="Z1708" s="297"/>
      <c r="AA1708" s="297"/>
      <c r="AB1708" s="297"/>
    </row>
    <row r="1709" spans="1:28" ht="14.25">
      <c r="A1709" s="298" t="s">
        <v>5075</v>
      </c>
      <c r="B1709" s="294" t="s">
        <v>4938</v>
      </c>
      <c r="C1709" s="45" t="s">
        <v>701</v>
      </c>
      <c r="D1709" s="45" t="s">
        <v>4798</v>
      </c>
      <c r="E1709" s="299">
        <v>43375</v>
      </c>
      <c r="F1709" s="294" t="s">
        <v>11255</v>
      </c>
      <c r="G1709" s="294" t="s">
        <v>362</v>
      </c>
      <c r="H1709" s="300" t="s">
        <v>223</v>
      </c>
      <c r="I1709" s="294" t="s">
        <v>226</v>
      </c>
      <c r="J1709" s="294" t="s">
        <v>11256</v>
      </c>
      <c r="K1709" s="294" t="s">
        <v>11257</v>
      </c>
      <c r="L1709" s="295"/>
      <c r="M1709" s="294" t="s">
        <v>4841</v>
      </c>
      <c r="N1709" s="295" t="b">
        <f>IF(AND(G1709:G1711=DATOS!C$9,H1709:H1711=DATOS!B$4),ROW(G1709:G1711))</f>
        <v>0</v>
      </c>
      <c r="O1709" s="326" t="str">
        <f t="shared" ca="1" si="6"/>
        <v/>
      </c>
      <c r="P1709" s="296">
        <f t="shared" ca="1" si="7"/>
        <v>0</v>
      </c>
      <c r="Q1709" s="297"/>
      <c r="R1709" s="297"/>
      <c r="S1709" s="297"/>
      <c r="T1709" s="297"/>
      <c r="U1709" s="297"/>
      <c r="V1709" s="297"/>
      <c r="W1709" s="297"/>
      <c r="X1709" s="297"/>
      <c r="Y1709" s="297"/>
      <c r="Z1709" s="297"/>
      <c r="AA1709" s="297"/>
      <c r="AB1709" s="297"/>
    </row>
    <row r="1710" spans="1:28" ht="14.25">
      <c r="A1710" s="298" t="s">
        <v>11004</v>
      </c>
      <c r="B1710" s="294" t="s">
        <v>8343</v>
      </c>
      <c r="C1710" s="45" t="s">
        <v>263</v>
      </c>
      <c r="D1710" s="45" t="s">
        <v>4671</v>
      </c>
      <c r="E1710" s="299">
        <v>43381</v>
      </c>
      <c r="F1710" s="294" t="s">
        <v>4739</v>
      </c>
      <c r="G1710" s="294" t="s">
        <v>271</v>
      </c>
      <c r="H1710" s="300" t="s">
        <v>223</v>
      </c>
      <c r="I1710" s="294" t="s">
        <v>226</v>
      </c>
      <c r="J1710" s="294" t="s">
        <v>3861</v>
      </c>
      <c r="K1710" s="295"/>
      <c r="L1710" s="295"/>
      <c r="M1710" s="295"/>
      <c r="N1710" s="295" t="b">
        <f>IF(AND(G1710:G1712=DATOS!C$9,H1710:H1712=DATOS!B$4),ROW(G1710:G1712))</f>
        <v>0</v>
      </c>
      <c r="O1710" s="326" t="str">
        <f t="shared" ca="1" si="6"/>
        <v/>
      </c>
      <c r="P1710" s="296">
        <f t="shared" ca="1" si="7"/>
        <v>0</v>
      </c>
      <c r="Q1710" s="297"/>
      <c r="R1710" s="297"/>
      <c r="S1710" s="297"/>
      <c r="T1710" s="297"/>
      <c r="U1710" s="297"/>
      <c r="V1710" s="297"/>
      <c r="W1710" s="297"/>
      <c r="X1710" s="297"/>
      <c r="Y1710" s="297"/>
      <c r="Z1710" s="297"/>
      <c r="AA1710" s="297"/>
      <c r="AB1710" s="297"/>
    </row>
    <row r="1711" spans="1:28" ht="14.25">
      <c r="A1711" s="298" t="s">
        <v>5621</v>
      </c>
      <c r="B1711" s="294" t="s">
        <v>5622</v>
      </c>
      <c r="C1711" s="45" t="s">
        <v>216</v>
      </c>
      <c r="D1711" s="45" t="s">
        <v>4951</v>
      </c>
      <c r="E1711" s="299">
        <v>43375</v>
      </c>
      <c r="F1711" s="294" t="s">
        <v>11241</v>
      </c>
      <c r="G1711" s="294" t="s">
        <v>271</v>
      </c>
      <c r="H1711" s="300" t="s">
        <v>223</v>
      </c>
      <c r="I1711" s="294" t="s">
        <v>226</v>
      </c>
      <c r="J1711" s="294" t="s">
        <v>11242</v>
      </c>
      <c r="K1711" s="294" t="s">
        <v>11260</v>
      </c>
      <c r="L1711" s="295"/>
      <c r="M1711" s="294" t="s">
        <v>9747</v>
      </c>
      <c r="N1711" s="295" t="b">
        <f>IF(AND(G1711:G1713=DATOS!C$9,H1711:H1713=DATOS!B$4),ROW(G1711:G1713))</f>
        <v>0</v>
      </c>
      <c r="O1711" s="326" t="str">
        <f t="shared" ca="1" si="6"/>
        <v/>
      </c>
      <c r="P1711" s="296">
        <f t="shared" ca="1" si="7"/>
        <v>0</v>
      </c>
      <c r="Q1711" s="297"/>
      <c r="R1711" s="297"/>
      <c r="S1711" s="297"/>
      <c r="T1711" s="297"/>
      <c r="U1711" s="297"/>
      <c r="V1711" s="297"/>
      <c r="W1711" s="297"/>
      <c r="X1711" s="297"/>
      <c r="Y1711" s="297"/>
      <c r="Z1711" s="297"/>
      <c r="AA1711" s="297"/>
      <c r="AB1711" s="297"/>
    </row>
    <row r="1712" spans="1:28" ht="14.25">
      <c r="A1712" s="298" t="s">
        <v>5537</v>
      </c>
      <c r="B1712" s="294" t="s">
        <v>4721</v>
      </c>
      <c r="C1712" s="45" t="s">
        <v>4716</v>
      </c>
      <c r="D1712" s="45" t="s">
        <v>4951</v>
      </c>
      <c r="E1712" s="299">
        <v>43375</v>
      </c>
      <c r="F1712" s="294" t="s">
        <v>11241</v>
      </c>
      <c r="G1712" s="294" t="s">
        <v>271</v>
      </c>
      <c r="H1712" s="300" t="s">
        <v>223</v>
      </c>
      <c r="I1712" s="294" t="s">
        <v>226</v>
      </c>
      <c r="J1712" s="295"/>
      <c r="K1712" s="294" t="s">
        <v>11261</v>
      </c>
      <c r="L1712" s="295"/>
      <c r="M1712" s="294" t="s">
        <v>4956</v>
      </c>
      <c r="N1712" s="295" t="b">
        <f>IF(AND(G1712:G1714=DATOS!C$9,H1712:H1714=DATOS!B$4),ROW(G1712:G1714))</f>
        <v>0</v>
      </c>
      <c r="O1712" s="326" t="str">
        <f t="shared" ca="1" si="6"/>
        <v/>
      </c>
      <c r="P1712" s="296">
        <f t="shared" ca="1" si="7"/>
        <v>0</v>
      </c>
      <c r="Q1712" s="297"/>
      <c r="R1712" s="297"/>
      <c r="S1712" s="297"/>
      <c r="T1712" s="297"/>
      <c r="U1712" s="297"/>
      <c r="V1712" s="297"/>
      <c r="W1712" s="297"/>
      <c r="X1712" s="297"/>
      <c r="Y1712" s="297"/>
      <c r="Z1712" s="297"/>
      <c r="AA1712" s="297"/>
      <c r="AB1712" s="297"/>
    </row>
    <row r="1713" spans="1:28" ht="14.25">
      <c r="A1713" s="298" t="s">
        <v>11262</v>
      </c>
      <c r="B1713" s="294" t="s">
        <v>10062</v>
      </c>
      <c r="C1713" s="45" t="s">
        <v>5086</v>
      </c>
      <c r="D1713" s="45" t="s">
        <v>4647</v>
      </c>
      <c r="E1713" s="299">
        <v>43376</v>
      </c>
      <c r="F1713" s="294" t="s">
        <v>6715</v>
      </c>
      <c r="G1713" s="294" t="s">
        <v>114</v>
      </c>
      <c r="H1713" s="300" t="s">
        <v>223</v>
      </c>
      <c r="I1713" s="294" t="s">
        <v>226</v>
      </c>
      <c r="J1713" s="294" t="s">
        <v>11264</v>
      </c>
      <c r="K1713" s="294" t="s">
        <v>11265</v>
      </c>
      <c r="L1713" s="295"/>
      <c r="M1713" s="294" t="s">
        <v>4652</v>
      </c>
      <c r="N1713" s="295" t="b">
        <f>IF(AND(G1713:G1715=DATOS!C$9,H1713:H1715=DATOS!B$4),ROW(G1713:G1715))</f>
        <v>0</v>
      </c>
      <c r="O1713" s="326" t="str">
        <f t="shared" ca="1" si="6"/>
        <v/>
      </c>
      <c r="P1713" s="296">
        <f t="shared" ca="1" si="7"/>
        <v>0</v>
      </c>
      <c r="Q1713" s="297"/>
      <c r="R1713" s="297"/>
      <c r="S1713" s="297"/>
      <c r="T1713" s="297"/>
      <c r="U1713" s="297"/>
      <c r="V1713" s="297"/>
      <c r="W1713" s="297"/>
      <c r="X1713" s="297"/>
      <c r="Y1713" s="297"/>
      <c r="Z1713" s="297"/>
      <c r="AA1713" s="297"/>
      <c r="AB1713" s="297"/>
    </row>
    <row r="1714" spans="1:28" ht="14.25">
      <c r="A1714" s="298" t="s">
        <v>11266</v>
      </c>
      <c r="B1714" s="294" t="s">
        <v>11267</v>
      </c>
      <c r="C1714" s="45" t="s">
        <v>216</v>
      </c>
      <c r="D1714" s="45" t="s">
        <v>4647</v>
      </c>
      <c r="E1714" s="299">
        <v>43376</v>
      </c>
      <c r="F1714" s="294" t="s">
        <v>4904</v>
      </c>
      <c r="G1714" s="294" t="s">
        <v>384</v>
      </c>
      <c r="H1714" s="300" t="s">
        <v>223</v>
      </c>
      <c r="I1714" s="294" t="s">
        <v>226</v>
      </c>
      <c r="J1714" s="294" t="s">
        <v>11268</v>
      </c>
      <c r="K1714" s="294" t="s">
        <v>11269</v>
      </c>
      <c r="L1714" s="295"/>
      <c r="M1714" s="294" t="s">
        <v>5132</v>
      </c>
      <c r="N1714" s="295" t="b">
        <f>IF(AND(G1714:G1716=DATOS!C$9,H1714:H1716=DATOS!B$4),ROW(G1714:G1716))</f>
        <v>0</v>
      </c>
      <c r="O1714" s="326" t="str">
        <f t="shared" ca="1" si="6"/>
        <v/>
      </c>
      <c r="P1714" s="296">
        <f t="shared" ca="1" si="7"/>
        <v>0</v>
      </c>
      <c r="Q1714" s="297"/>
      <c r="R1714" s="297"/>
      <c r="S1714" s="297"/>
      <c r="T1714" s="297"/>
      <c r="U1714" s="297"/>
      <c r="V1714" s="297"/>
      <c r="W1714" s="297"/>
      <c r="X1714" s="297"/>
      <c r="Y1714" s="297"/>
      <c r="Z1714" s="297"/>
      <c r="AA1714" s="297"/>
      <c r="AB1714" s="297"/>
    </row>
    <row r="1715" spans="1:28" ht="14.25">
      <c r="A1715" s="298" t="s">
        <v>11270</v>
      </c>
      <c r="B1715" s="294" t="s">
        <v>5176</v>
      </c>
      <c r="C1715" s="45" t="s">
        <v>216</v>
      </c>
      <c r="D1715" s="45" t="s">
        <v>4671</v>
      </c>
      <c r="E1715" s="299">
        <v>43376</v>
      </c>
      <c r="F1715" s="294" t="s">
        <v>3161</v>
      </c>
      <c r="G1715" s="294" t="s">
        <v>271</v>
      </c>
      <c r="H1715" s="300" t="s">
        <v>223</v>
      </c>
      <c r="I1715" s="294" t="s">
        <v>226</v>
      </c>
      <c r="J1715" s="294" t="s">
        <v>11271</v>
      </c>
      <c r="K1715" s="294" t="s">
        <v>11272</v>
      </c>
      <c r="L1715" s="295"/>
      <c r="M1715" s="294" t="s">
        <v>4675</v>
      </c>
      <c r="N1715" s="295" t="b">
        <f>IF(AND(G1715:G1717=DATOS!C$9,H1715:H1717=DATOS!B$4),ROW(G1715:G1717))</f>
        <v>0</v>
      </c>
      <c r="O1715" s="326" t="str">
        <f t="shared" ca="1" si="6"/>
        <v/>
      </c>
      <c r="P1715" s="296">
        <f t="shared" ca="1" si="7"/>
        <v>0</v>
      </c>
      <c r="Q1715" s="297"/>
      <c r="R1715" s="297"/>
      <c r="S1715" s="297"/>
      <c r="T1715" s="297"/>
      <c r="U1715" s="297"/>
      <c r="V1715" s="297"/>
      <c r="W1715" s="297"/>
      <c r="X1715" s="297"/>
      <c r="Y1715" s="297"/>
      <c r="Z1715" s="297"/>
      <c r="AA1715" s="297"/>
      <c r="AB1715" s="297"/>
    </row>
    <row r="1716" spans="1:28" ht="14.25">
      <c r="A1716" s="298" t="s">
        <v>7921</v>
      </c>
      <c r="B1716" s="294" t="s">
        <v>7922</v>
      </c>
      <c r="C1716" s="45" t="s">
        <v>624</v>
      </c>
      <c r="D1716" s="45" t="s">
        <v>4798</v>
      </c>
      <c r="E1716" s="299">
        <v>43376</v>
      </c>
      <c r="F1716" s="294" t="s">
        <v>3161</v>
      </c>
      <c r="G1716" s="294" t="s">
        <v>271</v>
      </c>
      <c r="H1716" s="300" t="s">
        <v>223</v>
      </c>
      <c r="I1716" s="294" t="s">
        <v>226</v>
      </c>
      <c r="J1716" s="294" t="s">
        <v>11274</v>
      </c>
      <c r="K1716" s="294" t="s">
        <v>11275</v>
      </c>
      <c r="L1716" s="295"/>
      <c r="M1716" s="294" t="s">
        <v>4841</v>
      </c>
      <c r="N1716" s="295" t="b">
        <f>IF(AND(G1716:G1718=DATOS!C$9,H1716:H1718=DATOS!B$4),ROW(G1716:G1718))</f>
        <v>0</v>
      </c>
      <c r="O1716" s="326" t="str">
        <f t="shared" ca="1" si="6"/>
        <v/>
      </c>
      <c r="P1716" s="296">
        <f t="shared" ca="1" si="7"/>
        <v>0</v>
      </c>
      <c r="Q1716" s="297"/>
      <c r="R1716" s="297"/>
      <c r="S1716" s="297"/>
      <c r="T1716" s="297"/>
      <c r="U1716" s="297"/>
      <c r="V1716" s="297"/>
      <c r="W1716" s="297"/>
      <c r="X1716" s="297"/>
      <c r="Y1716" s="297"/>
      <c r="Z1716" s="297"/>
      <c r="AA1716" s="297"/>
      <c r="AB1716" s="297"/>
    </row>
    <row r="1717" spans="1:28" ht="14.25">
      <c r="A1717" s="298" t="s">
        <v>11277</v>
      </c>
      <c r="B1717" s="294" t="s">
        <v>8244</v>
      </c>
      <c r="C1717" s="45" t="s">
        <v>701</v>
      </c>
      <c r="D1717" s="45" t="s">
        <v>4798</v>
      </c>
      <c r="E1717" s="299">
        <v>43376</v>
      </c>
      <c r="F1717" s="294" t="s">
        <v>6176</v>
      </c>
      <c r="G1717" s="294" t="s">
        <v>114</v>
      </c>
      <c r="H1717" s="300" t="s">
        <v>223</v>
      </c>
      <c r="I1717" s="294" t="s">
        <v>226</v>
      </c>
      <c r="J1717" s="295"/>
      <c r="K1717" s="295"/>
      <c r="L1717" s="295"/>
      <c r="M1717" s="294" t="s">
        <v>4841</v>
      </c>
      <c r="N1717" s="295" t="b">
        <f>IF(AND(G1717:G1719=DATOS!C$9,H1717:H1719=DATOS!B$4),ROW(G1717:G1719))</f>
        <v>0</v>
      </c>
      <c r="O1717" s="326" t="str">
        <f t="shared" ca="1" si="6"/>
        <v/>
      </c>
      <c r="P1717" s="296">
        <f t="shared" ca="1" si="7"/>
        <v>0</v>
      </c>
      <c r="Q1717" s="297"/>
      <c r="R1717" s="297"/>
      <c r="S1717" s="297"/>
      <c r="T1717" s="297"/>
      <c r="U1717" s="297"/>
      <c r="V1717" s="297"/>
      <c r="W1717" s="297"/>
      <c r="X1717" s="297"/>
      <c r="Y1717" s="297"/>
      <c r="Z1717" s="297"/>
      <c r="AA1717" s="297"/>
      <c r="AB1717" s="297"/>
    </row>
    <row r="1718" spans="1:28" ht="14.25">
      <c r="A1718" s="298" t="s">
        <v>8417</v>
      </c>
      <c r="B1718" s="294" t="s">
        <v>6695</v>
      </c>
      <c r="C1718" s="45" t="s">
        <v>263</v>
      </c>
      <c r="D1718" s="45" t="s">
        <v>4671</v>
      </c>
      <c r="E1718" s="299">
        <v>43382</v>
      </c>
      <c r="F1718" s="294" t="s">
        <v>3161</v>
      </c>
      <c r="G1718" s="294" t="s">
        <v>271</v>
      </c>
      <c r="H1718" s="300" t="s">
        <v>118</v>
      </c>
      <c r="I1718" s="294" t="s">
        <v>226</v>
      </c>
      <c r="J1718" s="294" t="s">
        <v>11279</v>
      </c>
      <c r="K1718" s="295"/>
      <c r="L1718" s="295"/>
      <c r="M1718" s="295"/>
      <c r="N1718" s="295" t="b">
        <f>IF(AND(G1718:G1720=DATOS!C$9,H1718:H1720=DATOS!B$4),ROW(G1718:G1720))</f>
        <v>0</v>
      </c>
      <c r="O1718" s="326" t="str">
        <f t="shared" ca="1" si="6"/>
        <v>SEG</v>
      </c>
      <c r="P1718" s="296">
        <f t="shared" ca="1" si="7"/>
        <v>455</v>
      </c>
      <c r="Q1718" s="297"/>
      <c r="R1718" s="297"/>
      <c r="S1718" s="297"/>
      <c r="T1718" s="297"/>
      <c r="U1718" s="297"/>
      <c r="V1718" s="297"/>
      <c r="W1718" s="297"/>
      <c r="X1718" s="297"/>
      <c r="Y1718" s="297"/>
      <c r="Z1718" s="297"/>
      <c r="AA1718" s="297"/>
      <c r="AB1718" s="297"/>
    </row>
    <row r="1719" spans="1:28" ht="14.25">
      <c r="A1719" s="298" t="s">
        <v>5965</v>
      </c>
      <c r="B1719" s="294" t="s">
        <v>5967</v>
      </c>
      <c r="C1719" s="45" t="s">
        <v>4655</v>
      </c>
      <c r="D1719" s="45" t="s">
        <v>4798</v>
      </c>
      <c r="E1719" s="299">
        <v>43376</v>
      </c>
      <c r="F1719" s="294" t="s">
        <v>6176</v>
      </c>
      <c r="G1719" s="294" t="s">
        <v>362</v>
      </c>
      <c r="H1719" s="300" t="s">
        <v>223</v>
      </c>
      <c r="I1719" s="294" t="s">
        <v>226</v>
      </c>
      <c r="J1719" s="294" t="s">
        <v>6176</v>
      </c>
      <c r="K1719" s="294" t="s">
        <v>11283</v>
      </c>
      <c r="L1719" s="295"/>
      <c r="M1719" s="294" t="s">
        <v>4841</v>
      </c>
      <c r="N1719" s="295" t="b">
        <f>IF(AND(G1719:G1721=DATOS!C$9,H1719:H1721=DATOS!B$4),ROW(G1719:G1721))</f>
        <v>0</v>
      </c>
      <c r="O1719" s="326" t="str">
        <f t="shared" ca="1" si="6"/>
        <v/>
      </c>
      <c r="P1719" s="296">
        <f t="shared" ca="1" si="7"/>
        <v>0</v>
      </c>
      <c r="Q1719" s="297"/>
      <c r="R1719" s="297"/>
      <c r="S1719" s="297"/>
      <c r="T1719" s="297"/>
      <c r="U1719" s="297"/>
      <c r="V1719" s="297"/>
      <c r="W1719" s="297"/>
      <c r="X1719" s="297"/>
      <c r="Y1719" s="297"/>
      <c r="Z1719" s="297"/>
      <c r="AA1719" s="297"/>
      <c r="AB1719" s="297"/>
    </row>
    <row r="1720" spans="1:28" ht="14.25">
      <c r="A1720" s="298" t="s">
        <v>9742</v>
      </c>
      <c r="B1720" s="294" t="s">
        <v>9205</v>
      </c>
      <c r="C1720" s="45" t="s">
        <v>90</v>
      </c>
      <c r="D1720" s="45" t="s">
        <v>4647</v>
      </c>
      <c r="E1720" s="299">
        <v>43376</v>
      </c>
      <c r="F1720" s="294" t="s">
        <v>11286</v>
      </c>
      <c r="G1720" s="294" t="s">
        <v>114</v>
      </c>
      <c r="H1720" s="300" t="s">
        <v>223</v>
      </c>
      <c r="I1720" s="294" t="s">
        <v>273</v>
      </c>
      <c r="J1720" s="294" t="s">
        <v>11287</v>
      </c>
      <c r="K1720" s="294" t="s">
        <v>11288</v>
      </c>
      <c r="L1720" s="295"/>
      <c r="M1720" s="294" t="s">
        <v>4652</v>
      </c>
      <c r="N1720" s="295" t="b">
        <f>IF(AND(G1720:G1722=DATOS!C$9,H1720:H1722=DATOS!B$4),ROW(G1720:G1722))</f>
        <v>0</v>
      </c>
      <c r="O1720" s="326" t="str">
        <f t="shared" ca="1" si="6"/>
        <v/>
      </c>
      <c r="P1720" s="296">
        <f t="shared" ca="1" si="7"/>
        <v>0</v>
      </c>
      <c r="Q1720" s="297"/>
      <c r="R1720" s="297"/>
      <c r="S1720" s="297"/>
      <c r="T1720" s="297"/>
      <c r="U1720" s="297"/>
      <c r="V1720" s="297"/>
      <c r="W1720" s="297"/>
      <c r="X1720" s="297"/>
      <c r="Y1720" s="297"/>
      <c r="Z1720" s="297"/>
      <c r="AA1720" s="297"/>
      <c r="AB1720" s="297"/>
    </row>
    <row r="1721" spans="1:28" ht="14.25">
      <c r="A1721" s="298" t="s">
        <v>8966</v>
      </c>
      <c r="B1721" s="294" t="s">
        <v>8968</v>
      </c>
      <c r="C1721" s="45" t="s">
        <v>4655</v>
      </c>
      <c r="D1721" s="45" t="s">
        <v>4798</v>
      </c>
      <c r="E1721" s="299">
        <v>43376</v>
      </c>
      <c r="F1721" s="294" t="s">
        <v>6176</v>
      </c>
      <c r="G1721" s="294" t="s">
        <v>362</v>
      </c>
      <c r="H1721" s="300" t="s">
        <v>223</v>
      </c>
      <c r="I1721" s="294" t="s">
        <v>226</v>
      </c>
      <c r="J1721" s="294" t="s">
        <v>6176</v>
      </c>
      <c r="K1721" s="294" t="s">
        <v>11290</v>
      </c>
      <c r="L1721" s="295"/>
      <c r="M1721" s="294" t="s">
        <v>4841</v>
      </c>
      <c r="N1721" s="295" t="b">
        <f>IF(AND(G1721:G1723=DATOS!C$9,H1721:H1723=DATOS!B$4),ROW(G1721:G1723))</f>
        <v>0</v>
      </c>
      <c r="O1721" s="326" t="str">
        <f t="shared" ca="1" si="6"/>
        <v/>
      </c>
      <c r="P1721" s="296">
        <f t="shared" ca="1" si="7"/>
        <v>0</v>
      </c>
      <c r="Q1721" s="297"/>
      <c r="R1721" s="297"/>
      <c r="S1721" s="297"/>
      <c r="T1721" s="297"/>
      <c r="U1721" s="297"/>
      <c r="V1721" s="297"/>
      <c r="W1721" s="297"/>
      <c r="X1721" s="297"/>
      <c r="Y1721" s="297"/>
      <c r="Z1721" s="297"/>
      <c r="AA1721" s="297"/>
      <c r="AB1721" s="297"/>
    </row>
    <row r="1722" spans="1:28" ht="14.25">
      <c r="A1722" s="298" t="s">
        <v>6500</v>
      </c>
      <c r="B1722" s="294" t="s">
        <v>5809</v>
      </c>
      <c r="C1722" s="45" t="s">
        <v>4655</v>
      </c>
      <c r="D1722" s="45" t="s">
        <v>4798</v>
      </c>
      <c r="E1722" s="299">
        <v>43376</v>
      </c>
      <c r="F1722" s="294" t="s">
        <v>6176</v>
      </c>
      <c r="G1722" s="294" t="s">
        <v>362</v>
      </c>
      <c r="H1722" s="300" t="s">
        <v>223</v>
      </c>
      <c r="I1722" s="294" t="s">
        <v>273</v>
      </c>
      <c r="J1722" s="294" t="s">
        <v>6176</v>
      </c>
      <c r="K1722" s="294" t="s">
        <v>11293</v>
      </c>
      <c r="L1722" s="295"/>
      <c r="M1722" s="294" t="s">
        <v>4841</v>
      </c>
      <c r="N1722" s="295" t="b">
        <f>IF(AND(G1722:G1724=DATOS!C$9,H1722:H1724=DATOS!B$4),ROW(G1722:G1724))</f>
        <v>0</v>
      </c>
      <c r="O1722" s="326" t="str">
        <f t="shared" ca="1" si="6"/>
        <v/>
      </c>
      <c r="P1722" s="296">
        <f t="shared" ca="1" si="7"/>
        <v>0</v>
      </c>
      <c r="Q1722" s="297"/>
      <c r="R1722" s="297"/>
      <c r="S1722" s="297"/>
      <c r="T1722" s="297"/>
      <c r="U1722" s="297"/>
      <c r="V1722" s="297"/>
      <c r="W1722" s="297"/>
      <c r="X1722" s="297"/>
      <c r="Y1722" s="297"/>
      <c r="Z1722" s="297"/>
      <c r="AA1722" s="297"/>
      <c r="AB1722" s="297"/>
    </row>
    <row r="1723" spans="1:28" ht="14.25">
      <c r="A1723" s="298" t="s">
        <v>11294</v>
      </c>
      <c r="B1723" s="294" t="s">
        <v>11295</v>
      </c>
      <c r="C1723" s="45" t="s">
        <v>4655</v>
      </c>
      <c r="D1723" s="45" t="s">
        <v>4671</v>
      </c>
      <c r="E1723" s="299">
        <v>43376</v>
      </c>
      <c r="F1723" s="294" t="s">
        <v>6176</v>
      </c>
      <c r="G1723" s="294" t="s">
        <v>362</v>
      </c>
      <c r="H1723" s="300" t="s">
        <v>223</v>
      </c>
      <c r="I1723" s="294" t="s">
        <v>226</v>
      </c>
      <c r="J1723" s="294" t="s">
        <v>6176</v>
      </c>
      <c r="K1723" s="294" t="s">
        <v>11297</v>
      </c>
      <c r="L1723" s="295"/>
      <c r="M1723" s="294" t="s">
        <v>11298</v>
      </c>
      <c r="N1723" s="295" t="b">
        <f>IF(AND(G1723:G1725=DATOS!C$9,H1723:H1725=DATOS!B$4),ROW(G1723:G1725))</f>
        <v>0</v>
      </c>
      <c r="O1723" s="326" t="str">
        <f t="shared" ca="1" si="6"/>
        <v/>
      </c>
      <c r="P1723" s="296">
        <f t="shared" ca="1" si="7"/>
        <v>0</v>
      </c>
      <c r="Q1723" s="297"/>
      <c r="R1723" s="297"/>
      <c r="S1723" s="297"/>
      <c r="T1723" s="297"/>
      <c r="U1723" s="297"/>
      <c r="V1723" s="297"/>
      <c r="W1723" s="297"/>
      <c r="X1723" s="297"/>
      <c r="Y1723" s="297"/>
      <c r="Z1723" s="297"/>
      <c r="AA1723" s="297"/>
      <c r="AB1723" s="297"/>
    </row>
    <row r="1724" spans="1:28" ht="14.25">
      <c r="A1724" s="298" t="s">
        <v>5965</v>
      </c>
      <c r="B1724" s="294" t="s">
        <v>5967</v>
      </c>
      <c r="C1724" s="45" t="s">
        <v>4655</v>
      </c>
      <c r="D1724" s="45" t="s">
        <v>4671</v>
      </c>
      <c r="E1724" s="299">
        <v>43376</v>
      </c>
      <c r="F1724" s="294" t="s">
        <v>11301</v>
      </c>
      <c r="G1724" s="294" t="s">
        <v>222</v>
      </c>
      <c r="H1724" s="300" t="s">
        <v>223</v>
      </c>
      <c r="I1724" s="294" t="s">
        <v>226</v>
      </c>
      <c r="J1724" s="294" t="s">
        <v>11302</v>
      </c>
      <c r="K1724" s="294" t="s">
        <v>11303</v>
      </c>
      <c r="L1724" s="295"/>
      <c r="M1724" s="294" t="s">
        <v>4675</v>
      </c>
      <c r="N1724" s="295" t="b">
        <f>IF(AND(G1724:G1726=DATOS!C$9,H1724:H1726=DATOS!B$4),ROW(G1724:G1726))</f>
        <v>0</v>
      </c>
      <c r="O1724" s="326" t="str">
        <f t="shared" ca="1" si="6"/>
        <v/>
      </c>
      <c r="P1724" s="296">
        <f t="shared" ca="1" si="7"/>
        <v>0</v>
      </c>
      <c r="Q1724" s="297"/>
      <c r="R1724" s="297"/>
      <c r="S1724" s="297"/>
      <c r="T1724" s="297"/>
      <c r="U1724" s="297"/>
      <c r="V1724" s="297"/>
      <c r="W1724" s="297"/>
      <c r="X1724" s="297"/>
      <c r="Y1724" s="297"/>
      <c r="Z1724" s="297"/>
      <c r="AA1724" s="297"/>
      <c r="AB1724" s="297"/>
    </row>
    <row r="1725" spans="1:28" ht="14.25">
      <c r="A1725" s="298" t="s">
        <v>7773</v>
      </c>
      <c r="B1725" s="294" t="s">
        <v>7774</v>
      </c>
      <c r="C1725" s="45" t="s">
        <v>4761</v>
      </c>
      <c r="D1725" s="45" t="s">
        <v>11143</v>
      </c>
      <c r="E1725" s="299">
        <v>43377</v>
      </c>
      <c r="F1725" s="294" t="s">
        <v>10469</v>
      </c>
      <c r="G1725" s="294" t="s">
        <v>271</v>
      </c>
      <c r="H1725" s="300" t="s">
        <v>223</v>
      </c>
      <c r="I1725" s="294" t="s">
        <v>226</v>
      </c>
      <c r="J1725" s="294" t="s">
        <v>11304</v>
      </c>
      <c r="K1725" s="294" t="s">
        <v>11305</v>
      </c>
      <c r="L1725" s="295"/>
      <c r="M1725" s="294" t="s">
        <v>11159</v>
      </c>
      <c r="N1725" s="295" t="b">
        <f>IF(AND(G1725:G1727=DATOS!C$9,H1725:H1727=DATOS!B$4),ROW(G1725:G1727))</f>
        <v>0</v>
      </c>
      <c r="O1725" s="326" t="str">
        <f t="shared" ca="1" si="6"/>
        <v/>
      </c>
      <c r="P1725" s="296">
        <f t="shared" ca="1" si="7"/>
        <v>0</v>
      </c>
      <c r="Q1725" s="297"/>
      <c r="R1725" s="297"/>
      <c r="S1725" s="297"/>
      <c r="T1725" s="297"/>
      <c r="U1725" s="297"/>
      <c r="V1725" s="297"/>
      <c r="W1725" s="297"/>
      <c r="X1725" s="297"/>
      <c r="Y1725" s="297"/>
      <c r="Z1725" s="297"/>
      <c r="AA1725" s="297"/>
      <c r="AB1725" s="297"/>
    </row>
    <row r="1726" spans="1:28" ht="14.25">
      <c r="A1726" s="298" t="s">
        <v>11307</v>
      </c>
      <c r="B1726" s="294" t="s">
        <v>4830</v>
      </c>
      <c r="C1726" s="45" t="s">
        <v>360</v>
      </c>
      <c r="D1726" s="45" t="s">
        <v>8976</v>
      </c>
      <c r="E1726" s="299">
        <v>43377</v>
      </c>
      <c r="F1726" s="294" t="s">
        <v>11308</v>
      </c>
      <c r="G1726" s="294" t="s">
        <v>114</v>
      </c>
      <c r="H1726" s="300" t="s">
        <v>223</v>
      </c>
      <c r="I1726" s="294" t="s">
        <v>226</v>
      </c>
      <c r="J1726" s="295"/>
      <c r="K1726" s="294"/>
      <c r="L1726" s="336">
        <v>43387</v>
      </c>
      <c r="M1726" s="294" t="s">
        <v>4675</v>
      </c>
      <c r="N1726" s="295" t="b">
        <f>IF(AND(G1726:G1728=DATOS!C$9,H1726:H1728=DATOS!B$4),ROW(G1726:G1728))</f>
        <v>0</v>
      </c>
      <c r="O1726" s="326" t="str">
        <f t="shared" ca="1" si="6"/>
        <v/>
      </c>
      <c r="P1726" s="296">
        <f t="shared" ca="1" si="7"/>
        <v>0</v>
      </c>
      <c r="Q1726" s="297"/>
      <c r="R1726" s="297"/>
      <c r="S1726" s="297"/>
      <c r="T1726" s="297"/>
      <c r="U1726" s="297"/>
      <c r="V1726" s="297"/>
      <c r="W1726" s="297"/>
      <c r="X1726" s="297"/>
      <c r="Y1726" s="297"/>
      <c r="Z1726" s="297"/>
      <c r="AA1726" s="297"/>
      <c r="AB1726" s="297"/>
    </row>
    <row r="1727" spans="1:28" ht="14.25">
      <c r="A1727" s="298" t="s">
        <v>10192</v>
      </c>
      <c r="B1727" s="294" t="s">
        <v>4938</v>
      </c>
      <c r="C1727" s="45" t="s">
        <v>701</v>
      </c>
      <c r="D1727" s="45" t="s">
        <v>4647</v>
      </c>
      <c r="E1727" s="299">
        <v>43377</v>
      </c>
      <c r="F1727" s="294" t="s">
        <v>11309</v>
      </c>
      <c r="G1727" s="294" t="s">
        <v>114</v>
      </c>
      <c r="H1727" s="300" t="s">
        <v>223</v>
      </c>
      <c r="I1727" s="294" t="s">
        <v>126</v>
      </c>
      <c r="J1727" s="294" t="s">
        <v>11310</v>
      </c>
      <c r="K1727" s="294" t="s">
        <v>11288</v>
      </c>
      <c r="L1727" s="295"/>
      <c r="M1727" s="294" t="s">
        <v>4652</v>
      </c>
      <c r="N1727" s="295" t="b">
        <f>IF(AND(G1727:G1729=DATOS!C$9,H1727:H1729=DATOS!B$4),ROW(G1727:G1729))</f>
        <v>0</v>
      </c>
      <c r="O1727" s="326" t="str">
        <f t="shared" ca="1" si="6"/>
        <v/>
      </c>
      <c r="P1727" s="296">
        <f t="shared" ca="1" si="7"/>
        <v>0</v>
      </c>
      <c r="Q1727" s="297"/>
      <c r="R1727" s="297"/>
      <c r="S1727" s="297"/>
      <c r="T1727" s="297"/>
      <c r="U1727" s="297"/>
      <c r="V1727" s="297"/>
      <c r="W1727" s="297"/>
      <c r="X1727" s="297"/>
      <c r="Y1727" s="297"/>
      <c r="Z1727" s="297"/>
      <c r="AA1727" s="297"/>
      <c r="AB1727" s="297"/>
    </row>
    <row r="1728" spans="1:28" ht="14.25">
      <c r="A1728" s="298" t="s">
        <v>11312</v>
      </c>
      <c r="B1728" s="294" t="s">
        <v>9886</v>
      </c>
      <c r="C1728" s="45" t="s">
        <v>624</v>
      </c>
      <c r="D1728" s="45" t="s">
        <v>11143</v>
      </c>
      <c r="E1728" s="299">
        <v>43377</v>
      </c>
      <c r="F1728" s="294" t="s">
        <v>11316</v>
      </c>
      <c r="G1728" s="294" t="s">
        <v>222</v>
      </c>
      <c r="H1728" s="300" t="s">
        <v>223</v>
      </c>
      <c r="I1728" s="294" t="s">
        <v>226</v>
      </c>
      <c r="J1728" s="294" t="s">
        <v>11317</v>
      </c>
      <c r="K1728" s="294" t="s">
        <v>11318</v>
      </c>
      <c r="L1728" s="295"/>
      <c r="M1728" s="294" t="s">
        <v>11159</v>
      </c>
      <c r="N1728" s="295" t="b">
        <f>IF(AND(G1728:G1730=DATOS!C$9,H1728:H1730=DATOS!B$4),ROW(G1728:G1730))</f>
        <v>0</v>
      </c>
      <c r="O1728" s="326" t="str">
        <f t="shared" ca="1" si="6"/>
        <v/>
      </c>
      <c r="P1728" s="296">
        <f t="shared" ca="1" si="7"/>
        <v>0</v>
      </c>
      <c r="Q1728" s="297"/>
      <c r="R1728" s="297"/>
      <c r="S1728" s="297"/>
      <c r="T1728" s="297"/>
      <c r="U1728" s="297"/>
      <c r="V1728" s="297"/>
      <c r="W1728" s="297"/>
      <c r="X1728" s="297"/>
      <c r="Y1728" s="297"/>
      <c r="Z1728" s="297"/>
      <c r="AA1728" s="297"/>
      <c r="AB1728" s="297"/>
    </row>
    <row r="1729" spans="1:28" ht="14.25">
      <c r="A1729" s="298" t="s">
        <v>11319</v>
      </c>
      <c r="B1729" s="294" t="s">
        <v>6669</v>
      </c>
      <c r="C1729" s="45" t="s">
        <v>4661</v>
      </c>
      <c r="D1729" s="45" t="s">
        <v>8976</v>
      </c>
      <c r="E1729" s="299">
        <v>43377</v>
      </c>
      <c r="F1729" s="294" t="s">
        <v>11320</v>
      </c>
      <c r="G1729" s="294" t="s">
        <v>384</v>
      </c>
      <c r="H1729" s="300" t="s">
        <v>223</v>
      </c>
      <c r="I1729" s="294" t="s">
        <v>226</v>
      </c>
      <c r="J1729" s="294" t="s">
        <v>11323</v>
      </c>
      <c r="K1729" s="294" t="s">
        <v>5465</v>
      </c>
      <c r="L1729" s="299">
        <v>43382</v>
      </c>
      <c r="M1729" s="294" t="s">
        <v>389</v>
      </c>
      <c r="N1729" s="295" t="b">
        <f>IF(AND(G1729:G1731=DATOS!C$9,H1729:H1731=DATOS!B$4),ROW(G1729:G1731))</f>
        <v>0</v>
      </c>
      <c r="O1729" s="326" t="str">
        <f t="shared" ca="1" si="6"/>
        <v/>
      </c>
      <c r="P1729" s="296">
        <f t="shared" ca="1" si="7"/>
        <v>0</v>
      </c>
      <c r="Q1729" s="297"/>
      <c r="R1729" s="297"/>
      <c r="S1729" s="297"/>
      <c r="T1729" s="297"/>
      <c r="U1729" s="297"/>
      <c r="V1729" s="297"/>
      <c r="W1729" s="297"/>
      <c r="X1729" s="297"/>
      <c r="Y1729" s="297"/>
      <c r="Z1729" s="297"/>
      <c r="AA1729" s="297"/>
      <c r="AB1729" s="297"/>
    </row>
    <row r="1730" spans="1:28" ht="14.25">
      <c r="A1730" s="298" t="s">
        <v>11325</v>
      </c>
      <c r="B1730" s="309" t="s">
        <v>4715</v>
      </c>
      <c r="C1730" s="45" t="s">
        <v>4716</v>
      </c>
      <c r="D1730" s="45" t="s">
        <v>4647</v>
      </c>
      <c r="E1730" s="299">
        <v>43377</v>
      </c>
      <c r="F1730" s="294" t="s">
        <v>11326</v>
      </c>
      <c r="G1730" s="294" t="s">
        <v>114</v>
      </c>
      <c r="H1730" s="300" t="s">
        <v>223</v>
      </c>
      <c r="I1730" s="294" t="s">
        <v>273</v>
      </c>
      <c r="J1730" s="294" t="s">
        <v>11327</v>
      </c>
      <c r="K1730" s="294" t="s">
        <v>11328</v>
      </c>
      <c r="L1730" s="295"/>
      <c r="M1730" s="294" t="s">
        <v>4652</v>
      </c>
      <c r="N1730" s="295" t="b">
        <f>IF(AND(G1730:G1732=DATOS!C$9,H1730:H1732=DATOS!B$4),ROW(G1730:G1732))</f>
        <v>0</v>
      </c>
      <c r="O1730" s="326" t="str">
        <f t="shared" ca="1" si="6"/>
        <v/>
      </c>
      <c r="P1730" s="296">
        <f t="shared" ca="1" si="7"/>
        <v>0</v>
      </c>
      <c r="Q1730" s="297"/>
      <c r="R1730" s="297"/>
      <c r="S1730" s="297"/>
      <c r="T1730" s="297"/>
      <c r="U1730" s="297"/>
      <c r="V1730" s="297"/>
      <c r="W1730" s="297"/>
      <c r="X1730" s="297"/>
      <c r="Y1730" s="297"/>
      <c r="Z1730" s="297"/>
      <c r="AA1730" s="297"/>
      <c r="AB1730" s="297"/>
    </row>
    <row r="1731" spans="1:28" ht="14.25">
      <c r="A1731" s="298" t="s">
        <v>11330</v>
      </c>
      <c r="B1731" s="294" t="s">
        <v>9550</v>
      </c>
      <c r="C1731" s="45" t="s">
        <v>90</v>
      </c>
      <c r="D1731" s="45" t="s">
        <v>4671</v>
      </c>
      <c r="E1731" s="299">
        <v>43377</v>
      </c>
      <c r="F1731" s="294" t="s">
        <v>481</v>
      </c>
      <c r="G1731" s="294" t="s">
        <v>384</v>
      </c>
      <c r="H1731" s="300" t="s">
        <v>223</v>
      </c>
      <c r="I1731" s="294" t="s">
        <v>226</v>
      </c>
      <c r="J1731" s="295"/>
      <c r="K1731" s="294" t="s">
        <v>11332</v>
      </c>
      <c r="L1731" s="295"/>
      <c r="M1731" s="294" t="s">
        <v>389</v>
      </c>
      <c r="N1731" s="295" t="b">
        <f>IF(AND(G1731:G1733=DATOS!C$9,H1731:H1733=DATOS!B$4),ROW(G1731:G1733))</f>
        <v>0</v>
      </c>
      <c r="O1731" s="326" t="str">
        <f t="shared" ca="1" si="6"/>
        <v/>
      </c>
      <c r="P1731" s="296">
        <f t="shared" ca="1" si="7"/>
        <v>0</v>
      </c>
      <c r="Q1731" s="297"/>
      <c r="R1731" s="297"/>
      <c r="S1731" s="297"/>
      <c r="T1731" s="297"/>
      <c r="U1731" s="297"/>
      <c r="V1731" s="297"/>
      <c r="W1731" s="297"/>
      <c r="X1731" s="297"/>
      <c r="Y1731" s="297"/>
      <c r="Z1731" s="297"/>
      <c r="AA1731" s="297"/>
      <c r="AB1731" s="297"/>
    </row>
    <row r="1732" spans="1:28" ht="14.25">
      <c r="A1732" s="298" t="s">
        <v>9742</v>
      </c>
      <c r="B1732" s="294" t="s">
        <v>9205</v>
      </c>
      <c r="C1732" s="45" t="s">
        <v>90</v>
      </c>
      <c r="D1732" s="45" t="s">
        <v>4671</v>
      </c>
      <c r="E1732" s="299">
        <v>43377</v>
      </c>
      <c r="F1732" s="294" t="s">
        <v>11334</v>
      </c>
      <c r="G1732" s="294" t="s">
        <v>114</v>
      </c>
      <c r="H1732" s="300" t="s">
        <v>223</v>
      </c>
      <c r="I1732" s="294" t="s">
        <v>226</v>
      </c>
      <c r="J1732" s="294" t="s">
        <v>11335</v>
      </c>
      <c r="K1732" s="294" t="s">
        <v>4707</v>
      </c>
      <c r="L1732" s="299">
        <v>43382</v>
      </c>
      <c r="M1732" s="294" t="s">
        <v>11337</v>
      </c>
      <c r="N1732" s="295" t="b">
        <f>IF(AND(G1732:G1734=DATOS!C$9,H1732:H1734=DATOS!B$4),ROW(G1732:G1734))</f>
        <v>0</v>
      </c>
      <c r="O1732" s="326" t="str">
        <f t="shared" ca="1" si="6"/>
        <v/>
      </c>
      <c r="P1732" s="296">
        <f t="shared" ca="1" si="7"/>
        <v>0</v>
      </c>
      <c r="Q1732" s="297"/>
      <c r="R1732" s="297"/>
      <c r="S1732" s="297"/>
      <c r="T1732" s="297"/>
      <c r="U1732" s="297"/>
      <c r="V1732" s="297"/>
      <c r="W1732" s="297"/>
      <c r="X1732" s="297"/>
      <c r="Y1732" s="297"/>
      <c r="Z1732" s="297"/>
      <c r="AA1732" s="297"/>
      <c r="AB1732" s="297"/>
    </row>
    <row r="1733" spans="1:28" ht="14.25">
      <c r="A1733" s="298" t="s">
        <v>6177</v>
      </c>
      <c r="B1733" s="294" t="s">
        <v>6180</v>
      </c>
      <c r="C1733" s="45" t="s">
        <v>4761</v>
      </c>
      <c r="D1733" s="45" t="s">
        <v>11143</v>
      </c>
      <c r="E1733" s="299">
        <v>43378</v>
      </c>
      <c r="F1733" s="294" t="s">
        <v>679</v>
      </c>
      <c r="G1733" s="294" t="s">
        <v>362</v>
      </c>
      <c r="H1733" s="300" t="s">
        <v>223</v>
      </c>
      <c r="I1733" s="294" t="s">
        <v>226</v>
      </c>
      <c r="J1733" s="294" t="s">
        <v>6176</v>
      </c>
      <c r="K1733" s="294" t="s">
        <v>11339</v>
      </c>
      <c r="L1733" s="295"/>
      <c r="M1733" s="294" t="s">
        <v>11159</v>
      </c>
      <c r="N1733" s="295" t="b">
        <f>IF(AND(G1733:G1735=DATOS!C$9,H1733:H1735=DATOS!B$4),ROW(G1733:G1735))</f>
        <v>0</v>
      </c>
      <c r="O1733" s="326" t="str">
        <f t="shared" ca="1" si="6"/>
        <v/>
      </c>
      <c r="P1733" s="296">
        <f t="shared" ca="1" si="7"/>
        <v>0</v>
      </c>
      <c r="Q1733" s="297"/>
      <c r="R1733" s="297"/>
      <c r="S1733" s="297"/>
      <c r="T1733" s="297"/>
      <c r="U1733" s="297"/>
      <c r="V1733" s="297"/>
      <c r="W1733" s="297"/>
      <c r="X1733" s="297"/>
      <c r="Y1733" s="297"/>
      <c r="Z1733" s="297"/>
      <c r="AA1733" s="297"/>
      <c r="AB1733" s="297"/>
    </row>
    <row r="1734" spans="1:28" ht="14.25">
      <c r="A1734" s="298" t="s">
        <v>6924</v>
      </c>
      <c r="B1734" s="294" t="s">
        <v>8121</v>
      </c>
      <c r="C1734" s="45" t="s">
        <v>216</v>
      </c>
      <c r="D1734" s="45" t="s">
        <v>8976</v>
      </c>
      <c r="E1734" s="299">
        <v>43378</v>
      </c>
      <c r="F1734" s="294" t="s">
        <v>11341</v>
      </c>
      <c r="G1734" s="294" t="s">
        <v>114</v>
      </c>
      <c r="H1734" s="300" t="s">
        <v>223</v>
      </c>
      <c r="I1734" s="294" t="s">
        <v>226</v>
      </c>
      <c r="J1734" s="294" t="s">
        <v>11342</v>
      </c>
      <c r="K1734" s="294" t="s">
        <v>9732</v>
      </c>
      <c r="L1734" s="295"/>
      <c r="M1734" s="294" t="s">
        <v>10278</v>
      </c>
      <c r="N1734" s="295" t="b">
        <f>IF(AND(G1734:G1736=DATOS!C$9,H1734:H1736=DATOS!B$4),ROW(G1734:G1736))</f>
        <v>0</v>
      </c>
      <c r="O1734" s="326" t="str">
        <f t="shared" ca="1" si="6"/>
        <v/>
      </c>
      <c r="P1734" s="296">
        <f t="shared" ca="1" si="7"/>
        <v>0</v>
      </c>
      <c r="Q1734" s="297"/>
      <c r="R1734" s="297"/>
      <c r="S1734" s="297"/>
      <c r="T1734" s="297"/>
      <c r="U1734" s="297"/>
      <c r="V1734" s="297"/>
      <c r="W1734" s="297"/>
      <c r="X1734" s="297"/>
      <c r="Y1734" s="297"/>
      <c r="Z1734" s="297"/>
      <c r="AA1734" s="297"/>
      <c r="AB1734" s="297"/>
    </row>
    <row r="1735" spans="1:28" ht="14.25">
      <c r="A1735" s="298" t="s">
        <v>5145</v>
      </c>
      <c r="B1735" s="294" t="s">
        <v>5146</v>
      </c>
      <c r="C1735" s="45" t="s">
        <v>5325</v>
      </c>
      <c r="D1735" s="45" t="s">
        <v>11143</v>
      </c>
      <c r="E1735" s="299">
        <v>43378</v>
      </c>
      <c r="F1735" s="294" t="s">
        <v>8935</v>
      </c>
      <c r="G1735" s="294" t="s">
        <v>384</v>
      </c>
      <c r="H1735" s="300" t="s">
        <v>223</v>
      </c>
      <c r="I1735" s="294" t="s">
        <v>226</v>
      </c>
      <c r="J1735" s="294" t="s">
        <v>11343</v>
      </c>
      <c r="K1735" s="294" t="s">
        <v>4869</v>
      </c>
      <c r="L1735" s="295"/>
      <c r="M1735" s="294" t="s">
        <v>5132</v>
      </c>
      <c r="N1735" s="295" t="b">
        <f>IF(AND(G1735:G1737=DATOS!C$9,H1735:H1737=DATOS!B$4),ROW(G1735:G1737))</f>
        <v>0</v>
      </c>
      <c r="O1735" s="326" t="str">
        <f t="shared" ca="1" si="6"/>
        <v/>
      </c>
      <c r="P1735" s="296">
        <f t="shared" ca="1" si="7"/>
        <v>0</v>
      </c>
      <c r="Q1735" s="297"/>
      <c r="R1735" s="297"/>
      <c r="S1735" s="297"/>
      <c r="T1735" s="297"/>
      <c r="U1735" s="297"/>
      <c r="V1735" s="297"/>
      <c r="W1735" s="297"/>
      <c r="X1735" s="297"/>
      <c r="Y1735" s="297"/>
      <c r="Z1735" s="297"/>
      <c r="AA1735" s="297"/>
      <c r="AB1735" s="297"/>
    </row>
    <row r="1736" spans="1:28" ht="14.25">
      <c r="A1736" s="298" t="s">
        <v>11345</v>
      </c>
      <c r="B1736" s="294" t="s">
        <v>5439</v>
      </c>
      <c r="C1736" s="45" t="s">
        <v>216</v>
      </c>
      <c r="D1736" s="45" t="s">
        <v>4798</v>
      </c>
      <c r="E1736" s="299">
        <v>43378</v>
      </c>
      <c r="F1736" s="294" t="s">
        <v>481</v>
      </c>
      <c r="G1736" s="294" t="s">
        <v>384</v>
      </c>
      <c r="H1736" s="300" t="s">
        <v>223</v>
      </c>
      <c r="I1736" s="294" t="s">
        <v>126</v>
      </c>
      <c r="J1736" s="294" t="s">
        <v>481</v>
      </c>
      <c r="K1736" s="294" t="s">
        <v>11346</v>
      </c>
      <c r="L1736" s="336">
        <v>43386</v>
      </c>
      <c r="M1736" s="294" t="s">
        <v>389</v>
      </c>
      <c r="N1736" s="295" t="b">
        <f>IF(AND(G1736:G1738=DATOS!C$9,H1736:H1738=DATOS!B$4),ROW(G1736:G1738))</f>
        <v>0</v>
      </c>
      <c r="O1736" s="326" t="str">
        <f t="shared" ca="1" si="6"/>
        <v/>
      </c>
      <c r="P1736" s="296">
        <f t="shared" ca="1" si="7"/>
        <v>0</v>
      </c>
      <c r="Q1736" s="297"/>
      <c r="R1736" s="297"/>
      <c r="S1736" s="297"/>
      <c r="T1736" s="297"/>
      <c r="U1736" s="297"/>
      <c r="V1736" s="297"/>
      <c r="W1736" s="297"/>
      <c r="X1736" s="297"/>
      <c r="Y1736" s="297"/>
      <c r="Z1736" s="297"/>
      <c r="AA1736" s="297"/>
      <c r="AB1736" s="297"/>
    </row>
    <row r="1737" spans="1:28" ht="14.25">
      <c r="A1737" s="298" t="s">
        <v>6508</v>
      </c>
      <c r="B1737" s="294" t="s">
        <v>941</v>
      </c>
      <c r="C1737" s="45" t="s">
        <v>942</v>
      </c>
      <c r="D1737" s="45" t="s">
        <v>4671</v>
      </c>
      <c r="E1737" s="299">
        <v>43378</v>
      </c>
      <c r="F1737" s="294" t="s">
        <v>11348</v>
      </c>
      <c r="G1737" s="294" t="s">
        <v>222</v>
      </c>
      <c r="H1737" s="300" t="s">
        <v>223</v>
      </c>
      <c r="I1737" s="294" t="s">
        <v>226</v>
      </c>
      <c r="J1737" s="294" t="s">
        <v>11349</v>
      </c>
      <c r="K1737" s="294" t="s">
        <v>11350</v>
      </c>
      <c r="L1737" s="295"/>
      <c r="M1737" s="294" t="s">
        <v>4675</v>
      </c>
      <c r="N1737" s="295" t="b">
        <f>IF(AND(G1737:G1739=DATOS!C$9,H1737:H1739=DATOS!B$4),ROW(G1737:G1739))</f>
        <v>0</v>
      </c>
      <c r="O1737" s="326" t="str">
        <f t="shared" ca="1" si="6"/>
        <v/>
      </c>
      <c r="P1737" s="296">
        <f t="shared" ca="1" si="7"/>
        <v>0</v>
      </c>
      <c r="Q1737" s="297"/>
      <c r="R1737" s="297"/>
      <c r="S1737" s="297"/>
      <c r="T1737" s="297"/>
      <c r="U1737" s="297"/>
      <c r="V1737" s="297"/>
      <c r="W1737" s="297"/>
      <c r="X1737" s="297"/>
      <c r="Y1737" s="297"/>
      <c r="Z1737" s="297"/>
      <c r="AA1737" s="297"/>
      <c r="AB1737" s="297"/>
    </row>
    <row r="1738" spans="1:28" ht="14.25">
      <c r="A1738" s="298" t="s">
        <v>4685</v>
      </c>
      <c r="B1738" s="294" t="s">
        <v>4686</v>
      </c>
      <c r="C1738" s="45" t="s">
        <v>701</v>
      </c>
      <c r="D1738" s="45" t="s">
        <v>4671</v>
      </c>
      <c r="E1738" s="299">
        <v>43378</v>
      </c>
      <c r="F1738" s="294" t="s">
        <v>11352</v>
      </c>
      <c r="G1738" s="294" t="s">
        <v>271</v>
      </c>
      <c r="H1738" s="300" t="s">
        <v>118</v>
      </c>
      <c r="I1738" s="294" t="s">
        <v>226</v>
      </c>
      <c r="J1738" s="294" t="s">
        <v>11353</v>
      </c>
      <c r="K1738" s="295"/>
      <c r="L1738" s="295"/>
      <c r="M1738" s="295"/>
      <c r="N1738" s="295" t="b">
        <f>IF(AND(G1738:G1740=DATOS!C$9,H1738:H1740=DATOS!B$4),ROW(G1738:G1740))</f>
        <v>0</v>
      </c>
      <c r="O1738" s="326" t="str">
        <f t="shared" ca="1" si="6"/>
        <v>SEG</v>
      </c>
      <c r="P1738" s="296">
        <f t="shared" ca="1" si="7"/>
        <v>459</v>
      </c>
      <c r="Q1738" s="297"/>
      <c r="R1738" s="297"/>
      <c r="S1738" s="297"/>
      <c r="T1738" s="297"/>
      <c r="U1738" s="297"/>
      <c r="V1738" s="297"/>
      <c r="W1738" s="297"/>
      <c r="X1738" s="297"/>
      <c r="Y1738" s="297"/>
      <c r="Z1738" s="297"/>
      <c r="AA1738" s="297"/>
      <c r="AB1738" s="297"/>
    </row>
    <row r="1739" spans="1:28" ht="14.25">
      <c r="A1739" s="298" t="s">
        <v>7880</v>
      </c>
      <c r="B1739" s="294" t="s">
        <v>11355</v>
      </c>
      <c r="C1739" s="45" t="s">
        <v>4817</v>
      </c>
      <c r="D1739" s="45" t="s">
        <v>8976</v>
      </c>
      <c r="E1739" s="299">
        <v>43379</v>
      </c>
      <c r="F1739" s="294" t="s">
        <v>3902</v>
      </c>
      <c r="G1739" s="294" t="s">
        <v>271</v>
      </c>
      <c r="H1739" s="300" t="s">
        <v>223</v>
      </c>
      <c r="I1739" s="294" t="s">
        <v>226</v>
      </c>
      <c r="J1739" s="295"/>
      <c r="K1739" s="294" t="s">
        <v>11356</v>
      </c>
      <c r="L1739" s="295"/>
      <c r="M1739" s="294" t="s">
        <v>10278</v>
      </c>
      <c r="N1739" s="295" t="b">
        <f>IF(AND(G1739:G1741=DATOS!C$9,H1739:H1741=DATOS!B$4),ROW(G1739:G1741))</f>
        <v>0</v>
      </c>
      <c r="O1739" s="326" t="str">
        <f t="shared" ca="1" si="6"/>
        <v/>
      </c>
      <c r="P1739" s="296">
        <f t="shared" ca="1" si="7"/>
        <v>0</v>
      </c>
      <c r="Q1739" s="297"/>
      <c r="R1739" s="297"/>
      <c r="S1739" s="297"/>
      <c r="T1739" s="297"/>
      <c r="U1739" s="297"/>
      <c r="V1739" s="297"/>
      <c r="W1739" s="297"/>
      <c r="X1739" s="297"/>
      <c r="Y1739" s="297"/>
      <c r="Z1739" s="297"/>
      <c r="AA1739" s="297"/>
      <c r="AB1739" s="297"/>
    </row>
    <row r="1740" spans="1:28" ht="14.25">
      <c r="A1740" s="298" t="s">
        <v>5621</v>
      </c>
      <c r="B1740" s="294" t="s">
        <v>5622</v>
      </c>
      <c r="C1740" s="45" t="s">
        <v>216</v>
      </c>
      <c r="D1740" s="45" t="s">
        <v>8976</v>
      </c>
      <c r="E1740" s="299">
        <v>43379</v>
      </c>
      <c r="F1740" s="294" t="s">
        <v>11358</v>
      </c>
      <c r="G1740" s="294" t="s">
        <v>271</v>
      </c>
      <c r="H1740" s="300" t="s">
        <v>223</v>
      </c>
      <c r="I1740" s="294" t="s">
        <v>226</v>
      </c>
      <c r="J1740" s="294" t="s">
        <v>11359</v>
      </c>
      <c r="K1740" s="295"/>
      <c r="L1740" s="295"/>
      <c r="M1740" s="294" t="s">
        <v>10278</v>
      </c>
      <c r="N1740" s="295" t="b">
        <f>IF(AND(G1740:G1742=DATOS!C$9,H1740:H1742=DATOS!B$4),ROW(G1740:G1742))</f>
        <v>0</v>
      </c>
      <c r="O1740" s="326" t="str">
        <f t="shared" ca="1" si="6"/>
        <v/>
      </c>
      <c r="P1740" s="296">
        <f t="shared" ca="1" si="7"/>
        <v>0</v>
      </c>
      <c r="Q1740" s="297"/>
      <c r="R1740" s="297"/>
      <c r="S1740" s="297"/>
      <c r="T1740" s="297"/>
      <c r="U1740" s="297"/>
      <c r="V1740" s="297"/>
      <c r="W1740" s="297"/>
      <c r="X1740" s="297"/>
      <c r="Y1740" s="297"/>
      <c r="Z1740" s="297"/>
      <c r="AA1740" s="297"/>
      <c r="AB1740" s="297"/>
    </row>
    <row r="1741" spans="1:28" ht="14.25">
      <c r="A1741" s="298" t="s">
        <v>8459</v>
      </c>
      <c r="B1741" s="294" t="s">
        <v>11360</v>
      </c>
      <c r="C1741" s="45" t="s">
        <v>216</v>
      </c>
      <c r="D1741" s="45" t="s">
        <v>4647</v>
      </c>
      <c r="E1741" s="299">
        <v>43379</v>
      </c>
      <c r="F1741" s="294" t="s">
        <v>11361</v>
      </c>
      <c r="G1741" s="294" t="s">
        <v>384</v>
      </c>
      <c r="H1741" s="300" t="s">
        <v>223</v>
      </c>
      <c r="I1741" s="294" t="s">
        <v>226</v>
      </c>
      <c r="J1741" s="294" t="s">
        <v>11363</v>
      </c>
      <c r="K1741" s="295"/>
      <c r="L1741" s="295"/>
      <c r="M1741" s="295"/>
      <c r="N1741" s="295" t="b">
        <f>IF(AND(G1741:G1742=DATOS!C$9,H1741:H1742=DATOS!B$4),ROW(G1741:G1742))</f>
        <v>0</v>
      </c>
      <c r="O1741" s="326" t="str">
        <f t="shared" ca="1" si="6"/>
        <v/>
      </c>
      <c r="P1741" s="296">
        <f t="shared" ca="1" si="7"/>
        <v>0</v>
      </c>
      <c r="Q1741" s="297"/>
      <c r="R1741" s="297"/>
      <c r="S1741" s="297"/>
      <c r="T1741" s="297"/>
      <c r="U1741" s="297"/>
      <c r="V1741" s="297"/>
      <c r="W1741" s="297"/>
      <c r="X1741" s="297"/>
      <c r="Y1741" s="297"/>
      <c r="Z1741" s="297"/>
      <c r="AA1741" s="297"/>
      <c r="AB1741" s="297"/>
    </row>
    <row r="1742" spans="1:28" ht="14.25">
      <c r="A1742" s="298" t="s">
        <v>11048</v>
      </c>
      <c r="B1742" s="294" t="s">
        <v>6627</v>
      </c>
      <c r="C1742" s="45" t="s">
        <v>263</v>
      </c>
      <c r="D1742" s="45" t="s">
        <v>8976</v>
      </c>
      <c r="E1742" s="299">
        <v>43379</v>
      </c>
      <c r="F1742" s="294" t="s">
        <v>11364</v>
      </c>
      <c r="G1742" s="294" t="s">
        <v>114</v>
      </c>
      <c r="H1742" s="300" t="s">
        <v>223</v>
      </c>
      <c r="I1742" s="294" t="s">
        <v>226</v>
      </c>
      <c r="J1742" s="294" t="s">
        <v>11366</v>
      </c>
      <c r="K1742" s="350" t="s">
        <v>11367</v>
      </c>
      <c r="L1742" s="336">
        <v>43415</v>
      </c>
      <c r="M1742" s="294" t="s">
        <v>389</v>
      </c>
      <c r="N1742" s="295" t="b">
        <f>IF(AND(G1742:G1743=DATOS!C$9,H1742:H1743=DATOS!B$4),ROW(G1742:G1743))</f>
        <v>0</v>
      </c>
      <c r="O1742" s="326" t="str">
        <f t="shared" ca="1" si="6"/>
        <v/>
      </c>
      <c r="P1742" s="296">
        <f t="shared" ca="1" si="7"/>
        <v>0</v>
      </c>
      <c r="Q1742" s="297"/>
      <c r="R1742" s="297"/>
      <c r="S1742" s="297"/>
      <c r="T1742" s="297"/>
      <c r="U1742" s="297"/>
      <c r="V1742" s="297"/>
      <c r="W1742" s="297"/>
      <c r="X1742" s="297"/>
      <c r="Y1742" s="297"/>
      <c r="Z1742" s="297"/>
      <c r="AA1742" s="297"/>
      <c r="AB1742" s="297"/>
    </row>
    <row r="1743" spans="1:28" ht="14.25">
      <c r="A1743" s="298" t="s">
        <v>11368</v>
      </c>
      <c r="B1743" s="294" t="s">
        <v>11369</v>
      </c>
      <c r="C1743" s="45" t="s">
        <v>11370</v>
      </c>
      <c r="D1743" s="45" t="s">
        <v>4798</v>
      </c>
      <c r="E1743" s="299">
        <v>43381</v>
      </c>
      <c r="F1743" s="294" t="s">
        <v>1259</v>
      </c>
      <c r="G1743" s="294" t="s">
        <v>362</v>
      </c>
      <c r="H1743" s="300" t="s">
        <v>223</v>
      </c>
      <c r="I1743" s="294" t="s">
        <v>226</v>
      </c>
      <c r="J1743" s="295"/>
      <c r="K1743" s="295"/>
      <c r="L1743" s="295"/>
      <c r="M1743" s="294" t="s">
        <v>4841</v>
      </c>
      <c r="N1743" s="295" t="b">
        <f>IF(AND(G1743:G1745=DATOS!C$9,H1743:H1745=DATOS!B$4),ROW(G1743:G1745))</f>
        <v>0</v>
      </c>
      <c r="O1743" s="326" t="str">
        <f t="shared" ca="1" si="6"/>
        <v/>
      </c>
      <c r="P1743" s="296">
        <f t="shared" ca="1" si="7"/>
        <v>0</v>
      </c>
      <c r="Q1743" s="297"/>
      <c r="R1743" s="297"/>
      <c r="S1743" s="297"/>
      <c r="T1743" s="297"/>
      <c r="U1743" s="297"/>
      <c r="V1743" s="297"/>
      <c r="W1743" s="297"/>
      <c r="X1743" s="297"/>
      <c r="Y1743" s="297"/>
      <c r="Z1743" s="297"/>
      <c r="AA1743" s="297"/>
      <c r="AB1743" s="297"/>
    </row>
    <row r="1744" spans="1:28" ht="14.25">
      <c r="A1744" s="298" t="s">
        <v>11262</v>
      </c>
      <c r="B1744" s="294" t="s">
        <v>10062</v>
      </c>
      <c r="C1744" s="45" t="s">
        <v>5086</v>
      </c>
      <c r="D1744" s="45" t="s">
        <v>11143</v>
      </c>
      <c r="E1744" s="299">
        <v>43381</v>
      </c>
      <c r="F1744" s="294" t="s">
        <v>11373</v>
      </c>
      <c r="G1744" s="294" t="s">
        <v>114</v>
      </c>
      <c r="H1744" s="300" t="s">
        <v>223</v>
      </c>
      <c r="I1744" s="294" t="s">
        <v>226</v>
      </c>
      <c r="J1744" s="294" t="s">
        <v>11374</v>
      </c>
      <c r="K1744" s="294" t="s">
        <v>11375</v>
      </c>
      <c r="L1744" s="336">
        <v>43384</v>
      </c>
      <c r="M1744" s="294" t="s">
        <v>11159</v>
      </c>
      <c r="N1744" s="295" t="b">
        <f>IF(AND(G1744:G1746=DATOS!C$9,H1744:H1746=DATOS!B$4),ROW(G1744:G1746))</f>
        <v>0</v>
      </c>
      <c r="O1744" s="326" t="str">
        <f t="shared" ca="1" si="6"/>
        <v/>
      </c>
      <c r="P1744" s="296">
        <f t="shared" ca="1" si="7"/>
        <v>0</v>
      </c>
      <c r="Q1744" s="297"/>
      <c r="R1744" s="297"/>
      <c r="S1744" s="297"/>
      <c r="T1744" s="297"/>
      <c r="U1744" s="297"/>
      <c r="V1744" s="297"/>
      <c r="W1744" s="297"/>
      <c r="X1744" s="297"/>
      <c r="Y1744" s="297"/>
      <c r="Z1744" s="297"/>
      <c r="AA1744" s="297"/>
      <c r="AB1744" s="297"/>
    </row>
    <row r="1745" spans="1:28" ht="14.25">
      <c r="A1745" s="298" t="s">
        <v>11376</v>
      </c>
      <c r="B1745" s="294" t="s">
        <v>4725</v>
      </c>
      <c r="C1745" s="45" t="s">
        <v>4726</v>
      </c>
      <c r="D1745" s="45" t="s">
        <v>11143</v>
      </c>
      <c r="E1745" s="299">
        <v>43381</v>
      </c>
      <c r="F1745" s="294" t="s">
        <v>8935</v>
      </c>
      <c r="G1745" s="294" t="s">
        <v>384</v>
      </c>
      <c r="H1745" s="300" t="s">
        <v>223</v>
      </c>
      <c r="I1745" s="294" t="s">
        <v>226</v>
      </c>
      <c r="J1745" s="294" t="s">
        <v>11377</v>
      </c>
      <c r="K1745" s="294" t="s">
        <v>4808</v>
      </c>
      <c r="L1745" s="336">
        <v>43385</v>
      </c>
      <c r="M1745" s="294" t="s">
        <v>389</v>
      </c>
      <c r="N1745" s="295" t="b">
        <f>IF(AND(G1745:G1747=DATOS!C$9,H1745:H1747=DATOS!B$4),ROW(G1745:G1747))</f>
        <v>0</v>
      </c>
      <c r="O1745" s="326" t="str">
        <f t="shared" ca="1" si="6"/>
        <v/>
      </c>
      <c r="P1745" s="296">
        <f t="shared" ca="1" si="7"/>
        <v>0</v>
      </c>
      <c r="Q1745" s="297"/>
      <c r="R1745" s="297"/>
      <c r="S1745" s="297"/>
      <c r="T1745" s="297"/>
      <c r="U1745" s="297"/>
      <c r="V1745" s="297"/>
      <c r="W1745" s="297"/>
      <c r="X1745" s="297"/>
      <c r="Y1745" s="297"/>
      <c r="Z1745" s="297"/>
      <c r="AA1745" s="297"/>
      <c r="AB1745" s="297"/>
    </row>
    <row r="1746" spans="1:28" ht="14.25">
      <c r="A1746" s="298" t="s">
        <v>11378</v>
      </c>
      <c r="B1746" s="294" t="s">
        <v>11379</v>
      </c>
      <c r="C1746" s="45" t="s">
        <v>4761</v>
      </c>
      <c r="D1746" s="45" t="s">
        <v>11143</v>
      </c>
      <c r="E1746" s="299">
        <v>43381</v>
      </c>
      <c r="F1746" s="294" t="s">
        <v>11380</v>
      </c>
      <c r="G1746" s="294" t="s">
        <v>114</v>
      </c>
      <c r="H1746" s="300" t="s">
        <v>223</v>
      </c>
      <c r="I1746" s="294" t="s">
        <v>226</v>
      </c>
      <c r="J1746" s="294" t="s">
        <v>11381</v>
      </c>
      <c r="K1746" s="294" t="s">
        <v>11382</v>
      </c>
      <c r="L1746" s="295"/>
      <c r="M1746" s="295"/>
      <c r="N1746" s="295" t="b">
        <f>IF(AND(G1746:G1748=DATOS!C$9,H1746:H1748=DATOS!B$4),ROW(G1746:G1748))</f>
        <v>0</v>
      </c>
      <c r="O1746" s="326" t="str">
        <f t="shared" ca="1" si="6"/>
        <v/>
      </c>
      <c r="P1746" s="296">
        <f t="shared" ca="1" si="7"/>
        <v>0</v>
      </c>
      <c r="Q1746" s="297"/>
      <c r="R1746" s="297"/>
      <c r="S1746" s="297"/>
      <c r="T1746" s="297"/>
      <c r="U1746" s="297"/>
      <c r="V1746" s="297"/>
      <c r="W1746" s="297"/>
      <c r="X1746" s="297"/>
      <c r="Y1746" s="297"/>
      <c r="Z1746" s="297"/>
      <c r="AA1746" s="297"/>
      <c r="AB1746" s="297"/>
    </row>
    <row r="1747" spans="1:28" ht="14.25">
      <c r="A1747" s="298" t="s">
        <v>11106</v>
      </c>
      <c r="B1747" s="294" t="s">
        <v>8584</v>
      </c>
      <c r="C1747" s="45" t="s">
        <v>216</v>
      </c>
      <c r="D1747" s="45" t="s">
        <v>11143</v>
      </c>
      <c r="E1747" s="299">
        <v>43381</v>
      </c>
      <c r="F1747" s="311" t="s">
        <v>11383</v>
      </c>
      <c r="G1747" s="294" t="s">
        <v>114</v>
      </c>
      <c r="H1747" s="300" t="s">
        <v>223</v>
      </c>
      <c r="I1747" s="294" t="s">
        <v>226</v>
      </c>
      <c r="J1747" s="294" t="s">
        <v>11384</v>
      </c>
      <c r="K1747" s="295"/>
      <c r="L1747" s="295"/>
      <c r="M1747" s="295"/>
      <c r="N1747" s="295" t="b">
        <f>IF(AND(G1747:G1749=DATOS!C$9,H1747:H1749=DATOS!B$4),ROW(G1747:G1749))</f>
        <v>0</v>
      </c>
      <c r="O1747" s="326" t="str">
        <f t="shared" ca="1" si="6"/>
        <v/>
      </c>
      <c r="P1747" s="296">
        <f t="shared" ca="1" si="7"/>
        <v>0</v>
      </c>
      <c r="Q1747" s="297"/>
      <c r="R1747" s="297"/>
      <c r="S1747" s="297"/>
      <c r="T1747" s="297"/>
      <c r="U1747" s="297"/>
      <c r="V1747" s="297"/>
      <c r="W1747" s="297"/>
      <c r="X1747" s="297"/>
      <c r="Y1747" s="297"/>
      <c r="Z1747" s="297"/>
      <c r="AA1747" s="297"/>
      <c r="AB1747" s="297"/>
    </row>
    <row r="1748" spans="1:28" ht="14.25">
      <c r="A1748" s="298" t="s">
        <v>11385</v>
      </c>
      <c r="B1748" s="294" t="s">
        <v>7333</v>
      </c>
      <c r="C1748" s="45" t="s">
        <v>5367</v>
      </c>
      <c r="D1748" s="45" t="s">
        <v>11143</v>
      </c>
      <c r="E1748" s="299">
        <v>43381</v>
      </c>
      <c r="F1748" s="294" t="s">
        <v>3161</v>
      </c>
      <c r="G1748" s="294" t="s">
        <v>271</v>
      </c>
      <c r="H1748" s="300" t="s">
        <v>223</v>
      </c>
      <c r="I1748" s="294" t="s">
        <v>226</v>
      </c>
      <c r="J1748" s="294" t="s">
        <v>11386</v>
      </c>
      <c r="K1748" s="294" t="s">
        <v>11387</v>
      </c>
      <c r="L1748" s="295"/>
      <c r="M1748" s="294" t="s">
        <v>11159</v>
      </c>
      <c r="N1748" s="295" t="b">
        <f>IF(AND(G1748:G1750=DATOS!C$9,H1748:H1750=DATOS!B$4),ROW(G1748:G1750))</f>
        <v>0</v>
      </c>
      <c r="O1748" s="326" t="str">
        <f t="shared" ca="1" si="6"/>
        <v/>
      </c>
      <c r="P1748" s="296">
        <f t="shared" ca="1" si="7"/>
        <v>0</v>
      </c>
      <c r="Q1748" s="297"/>
      <c r="R1748" s="297"/>
      <c r="S1748" s="297"/>
      <c r="T1748" s="297"/>
      <c r="U1748" s="297"/>
      <c r="V1748" s="297"/>
      <c r="W1748" s="297"/>
      <c r="X1748" s="297"/>
      <c r="Y1748" s="297"/>
      <c r="Z1748" s="297"/>
      <c r="AA1748" s="297"/>
      <c r="AB1748" s="297"/>
    </row>
    <row r="1749" spans="1:28" ht="14.25">
      <c r="A1749" s="298" t="s">
        <v>11390</v>
      </c>
      <c r="B1749" s="294" t="s">
        <v>7107</v>
      </c>
      <c r="C1749" s="45" t="s">
        <v>380</v>
      </c>
      <c r="D1749" s="45" t="s">
        <v>4798</v>
      </c>
      <c r="E1749" s="299">
        <v>43381</v>
      </c>
      <c r="F1749" s="294" t="s">
        <v>481</v>
      </c>
      <c r="G1749" s="294" t="s">
        <v>384</v>
      </c>
      <c r="H1749" s="300" t="s">
        <v>223</v>
      </c>
      <c r="I1749" s="294" t="s">
        <v>226</v>
      </c>
      <c r="J1749" s="294" t="s">
        <v>481</v>
      </c>
      <c r="K1749" s="294" t="s">
        <v>11391</v>
      </c>
      <c r="L1749" s="299">
        <v>43382</v>
      </c>
      <c r="M1749" s="294" t="s">
        <v>5132</v>
      </c>
      <c r="N1749" s="295" t="b">
        <f>IF(AND(G1749:G1751=DATOS!C$9,H1749:H1751=DATOS!B$4),ROW(G1749:G1751))</f>
        <v>0</v>
      </c>
      <c r="O1749" s="326" t="str">
        <f t="shared" ca="1" si="6"/>
        <v/>
      </c>
      <c r="P1749" s="296">
        <f t="shared" ca="1" si="7"/>
        <v>0</v>
      </c>
      <c r="Q1749" s="297"/>
      <c r="R1749" s="297"/>
      <c r="S1749" s="297"/>
      <c r="T1749" s="297"/>
      <c r="U1749" s="297"/>
      <c r="V1749" s="297"/>
      <c r="W1749" s="297"/>
      <c r="X1749" s="297"/>
      <c r="Y1749" s="297"/>
      <c r="Z1749" s="297"/>
      <c r="AA1749" s="297"/>
      <c r="AB1749" s="297"/>
    </row>
    <row r="1750" spans="1:28" ht="14.25">
      <c r="A1750" s="298" t="s">
        <v>5309</v>
      </c>
      <c r="B1750" s="294" t="s">
        <v>5798</v>
      </c>
      <c r="C1750" s="45" t="s">
        <v>701</v>
      </c>
      <c r="D1750" s="45" t="s">
        <v>4798</v>
      </c>
      <c r="E1750" s="299">
        <v>43381</v>
      </c>
      <c r="F1750" s="294" t="s">
        <v>4768</v>
      </c>
      <c r="G1750" s="294" t="s">
        <v>271</v>
      </c>
      <c r="H1750" s="300" t="s">
        <v>223</v>
      </c>
      <c r="I1750" s="294" t="s">
        <v>226</v>
      </c>
      <c r="J1750" s="294" t="s">
        <v>4768</v>
      </c>
      <c r="K1750" s="294" t="s">
        <v>11395</v>
      </c>
      <c r="L1750" s="295"/>
      <c r="M1750" s="294" t="s">
        <v>4841</v>
      </c>
      <c r="N1750" s="295" t="b">
        <f>IF(AND(G1750:G1752=DATOS!C$9,H1750:H1752=DATOS!B$4),ROW(G1750:G1752))</f>
        <v>0</v>
      </c>
      <c r="O1750" s="326" t="str">
        <f t="shared" ca="1" si="6"/>
        <v/>
      </c>
      <c r="P1750" s="296">
        <f t="shared" ca="1" si="7"/>
        <v>0</v>
      </c>
      <c r="Q1750" s="297"/>
      <c r="R1750" s="297"/>
      <c r="S1750" s="297"/>
      <c r="T1750" s="297"/>
      <c r="U1750" s="297"/>
      <c r="V1750" s="297"/>
      <c r="W1750" s="297"/>
      <c r="X1750" s="297"/>
      <c r="Y1750" s="297"/>
      <c r="Z1750" s="297"/>
      <c r="AA1750" s="297"/>
      <c r="AB1750" s="297"/>
    </row>
    <row r="1751" spans="1:28" ht="14.25">
      <c r="A1751" s="298" t="s">
        <v>11396</v>
      </c>
      <c r="B1751" s="294" t="s">
        <v>11397</v>
      </c>
      <c r="C1751" s="45" t="s">
        <v>4817</v>
      </c>
      <c r="D1751" s="45" t="s">
        <v>4798</v>
      </c>
      <c r="E1751" s="299">
        <v>43381</v>
      </c>
      <c r="F1751" s="294" t="s">
        <v>11398</v>
      </c>
      <c r="G1751" s="294" t="s">
        <v>114</v>
      </c>
      <c r="H1751" s="300" t="s">
        <v>223</v>
      </c>
      <c r="I1751" s="294" t="s">
        <v>226</v>
      </c>
      <c r="J1751" s="294" t="s">
        <v>11398</v>
      </c>
      <c r="K1751" s="294" t="s">
        <v>11399</v>
      </c>
      <c r="L1751" s="299">
        <v>43382</v>
      </c>
      <c r="M1751" s="294" t="s">
        <v>4841</v>
      </c>
      <c r="N1751" s="295" t="b">
        <f>IF(AND(G1751:G1753=DATOS!C$9,H1751:H1753=DATOS!B$4),ROW(G1751:G1753))</f>
        <v>0</v>
      </c>
      <c r="O1751" s="326" t="str">
        <f t="shared" ca="1" si="6"/>
        <v/>
      </c>
      <c r="P1751" s="296">
        <f t="shared" ca="1" si="7"/>
        <v>0</v>
      </c>
      <c r="Q1751" s="297"/>
      <c r="R1751" s="297"/>
      <c r="S1751" s="297"/>
      <c r="T1751" s="297"/>
      <c r="U1751" s="297"/>
      <c r="V1751" s="297"/>
      <c r="W1751" s="297"/>
      <c r="X1751" s="297"/>
      <c r="Y1751" s="297"/>
      <c r="Z1751" s="297"/>
      <c r="AA1751" s="297"/>
      <c r="AB1751" s="297"/>
    </row>
    <row r="1752" spans="1:28" ht="14.25">
      <c r="A1752" s="298" t="s">
        <v>11400</v>
      </c>
      <c r="B1752" s="294" t="s">
        <v>11135</v>
      </c>
      <c r="C1752" s="45" t="s">
        <v>263</v>
      </c>
      <c r="D1752" s="45" t="s">
        <v>11143</v>
      </c>
      <c r="E1752" s="336">
        <v>43388</v>
      </c>
      <c r="F1752" s="294" t="s">
        <v>11402</v>
      </c>
      <c r="G1752" s="294" t="s">
        <v>271</v>
      </c>
      <c r="H1752" s="300" t="s">
        <v>223</v>
      </c>
      <c r="I1752" s="294" t="s">
        <v>226</v>
      </c>
      <c r="J1752" s="294" t="s">
        <v>11404</v>
      </c>
      <c r="K1752" s="295"/>
      <c r="L1752" s="295"/>
      <c r="M1752" s="295"/>
      <c r="N1752" s="295" t="b">
        <f>IF(AND(G1752:G1754=DATOS!C$9,H1752:H1754=DATOS!B$4),ROW(G1752:G1754))</f>
        <v>0</v>
      </c>
      <c r="O1752" s="326" t="str">
        <f t="shared" ca="1" si="6"/>
        <v/>
      </c>
      <c r="P1752" s="296">
        <f t="shared" ca="1" si="7"/>
        <v>0</v>
      </c>
      <c r="Q1752" s="297"/>
      <c r="R1752" s="297"/>
      <c r="S1752" s="297"/>
      <c r="T1752" s="297"/>
      <c r="U1752" s="297"/>
      <c r="V1752" s="297"/>
      <c r="W1752" s="297"/>
      <c r="X1752" s="297"/>
      <c r="Y1752" s="297"/>
      <c r="Z1752" s="297"/>
      <c r="AA1752" s="297"/>
      <c r="AB1752" s="297"/>
    </row>
    <row r="1753" spans="1:28" ht="14.25">
      <c r="A1753" s="298" t="s">
        <v>10410</v>
      </c>
      <c r="B1753" s="294" t="s">
        <v>10411</v>
      </c>
      <c r="C1753" s="45" t="s">
        <v>4784</v>
      </c>
      <c r="D1753" s="45" t="s">
        <v>8976</v>
      </c>
      <c r="E1753" s="299">
        <v>43382</v>
      </c>
      <c r="F1753" s="294" t="s">
        <v>11406</v>
      </c>
      <c r="G1753" s="294" t="s">
        <v>362</v>
      </c>
      <c r="H1753" s="300" t="s">
        <v>223</v>
      </c>
      <c r="I1753" s="294" t="s">
        <v>226</v>
      </c>
      <c r="J1753" s="294" t="s">
        <v>11408</v>
      </c>
      <c r="K1753" s="294" t="s">
        <v>11409</v>
      </c>
      <c r="L1753" s="299">
        <v>43382</v>
      </c>
      <c r="M1753" s="294" t="s">
        <v>10278</v>
      </c>
      <c r="N1753" s="295" t="b">
        <f>IF(AND(G1753:G1755=DATOS!C$9,H1753:H1755=DATOS!B$4),ROW(G1753:G1755))</f>
        <v>0</v>
      </c>
      <c r="O1753" s="326" t="str">
        <f t="shared" ca="1" si="6"/>
        <v/>
      </c>
      <c r="P1753" s="296">
        <f t="shared" ca="1" si="7"/>
        <v>0</v>
      </c>
      <c r="Q1753" s="297"/>
      <c r="R1753" s="297"/>
      <c r="S1753" s="297"/>
      <c r="T1753" s="297"/>
      <c r="U1753" s="297"/>
      <c r="V1753" s="297"/>
      <c r="W1753" s="297"/>
      <c r="X1753" s="297"/>
      <c r="Y1753" s="297"/>
      <c r="Z1753" s="297"/>
      <c r="AA1753" s="297"/>
      <c r="AB1753" s="297"/>
    </row>
    <row r="1754" spans="1:28" ht="14.25">
      <c r="A1754" s="298" t="s">
        <v>11412</v>
      </c>
      <c r="B1754" s="294" t="s">
        <v>5822</v>
      </c>
      <c r="C1754" s="45" t="s">
        <v>216</v>
      </c>
      <c r="D1754" s="45" t="s">
        <v>8976</v>
      </c>
      <c r="E1754" s="299">
        <v>43382</v>
      </c>
      <c r="F1754" s="294" t="s">
        <v>11413</v>
      </c>
      <c r="G1754" s="294" t="s">
        <v>271</v>
      </c>
      <c r="H1754" s="300" t="s">
        <v>223</v>
      </c>
      <c r="I1754" s="294" t="s">
        <v>226</v>
      </c>
      <c r="J1754" s="294" t="s">
        <v>11414</v>
      </c>
      <c r="K1754" s="295"/>
      <c r="L1754" s="299">
        <v>43382</v>
      </c>
      <c r="M1754" s="294" t="s">
        <v>10278</v>
      </c>
      <c r="N1754" s="295" t="b">
        <f>IF(AND(G1754:G1756=DATOS!C$9,H1754:H1756=DATOS!B$4),ROW(G1754:G1756))</f>
        <v>0</v>
      </c>
      <c r="O1754" s="326" t="str">
        <f t="shared" ca="1" si="6"/>
        <v/>
      </c>
      <c r="P1754" s="296">
        <f t="shared" ca="1" si="7"/>
        <v>0</v>
      </c>
      <c r="Q1754" s="297"/>
      <c r="R1754" s="297"/>
      <c r="S1754" s="297"/>
      <c r="T1754" s="297"/>
      <c r="U1754" s="297"/>
      <c r="V1754" s="297"/>
      <c r="W1754" s="297"/>
      <c r="X1754" s="297"/>
      <c r="Y1754" s="297"/>
      <c r="Z1754" s="297"/>
      <c r="AA1754" s="297"/>
      <c r="AB1754" s="297"/>
    </row>
    <row r="1755" spans="1:28" ht="14.25">
      <c r="A1755" s="298" t="s">
        <v>8379</v>
      </c>
      <c r="B1755" s="294" t="s">
        <v>4929</v>
      </c>
      <c r="C1755" s="45" t="s">
        <v>624</v>
      </c>
      <c r="D1755" s="45" t="s">
        <v>4647</v>
      </c>
      <c r="E1755" s="299">
        <v>43382</v>
      </c>
      <c r="F1755" s="294" t="s">
        <v>6199</v>
      </c>
      <c r="G1755" s="294" t="s">
        <v>114</v>
      </c>
      <c r="H1755" s="300" t="s">
        <v>223</v>
      </c>
      <c r="I1755" s="294" t="s">
        <v>226</v>
      </c>
      <c r="J1755" s="294" t="s">
        <v>4933</v>
      </c>
      <c r="K1755" s="294" t="s">
        <v>11415</v>
      </c>
      <c r="L1755" s="299">
        <v>43382</v>
      </c>
      <c r="M1755" s="295"/>
      <c r="N1755" s="295" t="b">
        <f>IF(AND(G1755:G1757=DATOS!C$9,H1755:H1757=DATOS!B$4),ROW(G1755:G1757))</f>
        <v>0</v>
      </c>
      <c r="O1755" s="326" t="str">
        <f t="shared" ca="1" si="6"/>
        <v/>
      </c>
      <c r="P1755" s="296">
        <f t="shared" ca="1" si="7"/>
        <v>0</v>
      </c>
      <c r="Q1755" s="297"/>
      <c r="R1755" s="297"/>
      <c r="S1755" s="297"/>
      <c r="T1755" s="297"/>
      <c r="U1755" s="297"/>
      <c r="V1755" s="297"/>
      <c r="W1755" s="297"/>
      <c r="X1755" s="297"/>
      <c r="Y1755" s="297"/>
      <c r="Z1755" s="297"/>
      <c r="AA1755" s="297"/>
      <c r="AB1755" s="297"/>
    </row>
    <row r="1756" spans="1:28" ht="14.25">
      <c r="A1756" s="298" t="s">
        <v>11418</v>
      </c>
      <c r="B1756" s="294" t="s">
        <v>7113</v>
      </c>
      <c r="C1756" s="45" t="s">
        <v>263</v>
      </c>
      <c r="D1756" s="45" t="s">
        <v>4647</v>
      </c>
      <c r="E1756" s="336">
        <v>43389</v>
      </c>
      <c r="F1756" s="294" t="s">
        <v>4768</v>
      </c>
      <c r="G1756" s="294" t="s">
        <v>271</v>
      </c>
      <c r="H1756" s="300" t="s">
        <v>223</v>
      </c>
      <c r="I1756" s="294" t="s">
        <v>226</v>
      </c>
      <c r="J1756" s="294" t="s">
        <v>11420</v>
      </c>
      <c r="K1756" s="294" t="s">
        <v>11421</v>
      </c>
      <c r="L1756" s="294" t="s">
        <v>11422</v>
      </c>
      <c r="M1756" s="294" t="s">
        <v>4652</v>
      </c>
      <c r="N1756" s="295" t="b">
        <f>IF(AND(G1756:G1758=DATOS!C$9,H1756:H1758=DATOS!B$4),ROW(G1756:G1758))</f>
        <v>0</v>
      </c>
      <c r="O1756" s="326" t="str">
        <f t="shared" ca="1" si="6"/>
        <v/>
      </c>
      <c r="P1756" s="296">
        <f t="shared" ca="1" si="7"/>
        <v>0</v>
      </c>
      <c r="Q1756" s="297"/>
      <c r="R1756" s="297"/>
      <c r="S1756" s="297"/>
      <c r="T1756" s="297"/>
      <c r="U1756" s="297"/>
      <c r="V1756" s="297"/>
      <c r="W1756" s="297"/>
      <c r="X1756" s="297"/>
      <c r="Y1756" s="297"/>
      <c r="Z1756" s="297"/>
      <c r="AA1756" s="297"/>
      <c r="AB1756" s="297"/>
    </row>
    <row r="1757" spans="1:28" ht="14.25">
      <c r="A1757" s="298" t="s">
        <v>11412</v>
      </c>
      <c r="B1757" s="294" t="s">
        <v>8793</v>
      </c>
      <c r="C1757" s="45" t="s">
        <v>216</v>
      </c>
      <c r="D1757" s="45" t="s">
        <v>4951</v>
      </c>
      <c r="E1757" s="299">
        <v>43382</v>
      </c>
      <c r="F1757" s="294" t="s">
        <v>3161</v>
      </c>
      <c r="G1757" s="294" t="s">
        <v>271</v>
      </c>
      <c r="H1757" s="300" t="s">
        <v>118</v>
      </c>
      <c r="I1757" s="294" t="s">
        <v>226</v>
      </c>
      <c r="J1757" s="294" t="s">
        <v>3861</v>
      </c>
      <c r="K1757" s="295"/>
      <c r="L1757" s="295"/>
      <c r="M1757" s="294" t="s">
        <v>4956</v>
      </c>
      <c r="N1757" s="295" t="b">
        <f>IF(AND(G1757:G1759=DATOS!C$9,H1757:H1759=DATOS!B$4),ROW(G1757:G1759))</f>
        <v>0</v>
      </c>
      <c r="O1757" s="326" t="str">
        <f t="shared" ca="1" si="6"/>
        <v>SEG</v>
      </c>
      <c r="P1757" s="296">
        <f t="shared" ca="1" si="7"/>
        <v>455</v>
      </c>
      <c r="Q1757" s="297"/>
      <c r="R1757" s="297"/>
      <c r="S1757" s="297"/>
      <c r="T1757" s="297"/>
      <c r="U1757" s="297"/>
      <c r="V1757" s="297"/>
      <c r="W1757" s="297"/>
      <c r="X1757" s="297"/>
      <c r="Y1757" s="297"/>
      <c r="Z1757" s="297"/>
      <c r="AA1757" s="297"/>
      <c r="AB1757" s="297"/>
    </row>
    <row r="1758" spans="1:28" ht="14.25">
      <c r="A1758" s="346" t="s">
        <v>8745</v>
      </c>
      <c r="B1758" s="294" t="s">
        <v>4783</v>
      </c>
      <c r="C1758" s="45" t="s">
        <v>4784</v>
      </c>
      <c r="D1758" s="45" t="s">
        <v>4951</v>
      </c>
      <c r="E1758" s="299">
        <v>43382</v>
      </c>
      <c r="F1758" s="294" t="s">
        <v>3161</v>
      </c>
      <c r="G1758" s="294" t="s">
        <v>271</v>
      </c>
      <c r="H1758" s="300" t="s">
        <v>223</v>
      </c>
      <c r="I1758" s="294" t="s">
        <v>226</v>
      </c>
      <c r="J1758" s="294" t="s">
        <v>3861</v>
      </c>
      <c r="K1758" s="295"/>
      <c r="L1758" s="295"/>
      <c r="M1758" s="294" t="s">
        <v>4956</v>
      </c>
      <c r="N1758" s="295" t="b">
        <f>IF(AND(G1758:G1760=DATOS!C$9,H1758:H1760=DATOS!B$4),ROW(G1758:G1760))</f>
        <v>0</v>
      </c>
      <c r="O1758" s="326" t="str">
        <f t="shared" ca="1" si="6"/>
        <v/>
      </c>
      <c r="P1758" s="296">
        <f t="shared" ca="1" si="7"/>
        <v>0</v>
      </c>
      <c r="Q1758" s="297"/>
      <c r="R1758" s="297"/>
      <c r="S1758" s="297"/>
      <c r="T1758" s="297"/>
      <c r="U1758" s="297"/>
      <c r="V1758" s="297"/>
      <c r="W1758" s="297"/>
      <c r="X1758" s="297"/>
      <c r="Y1758" s="297"/>
      <c r="Z1758" s="297"/>
      <c r="AA1758" s="297"/>
      <c r="AB1758" s="297"/>
    </row>
    <row r="1759" spans="1:28" ht="14.25">
      <c r="A1759" s="298" t="s">
        <v>11368</v>
      </c>
      <c r="B1759" s="294" t="s">
        <v>11369</v>
      </c>
      <c r="C1759" s="45" t="s">
        <v>11370</v>
      </c>
      <c r="D1759" s="45" t="s">
        <v>8976</v>
      </c>
      <c r="E1759" s="299">
        <v>43383</v>
      </c>
      <c r="F1759" s="294" t="s">
        <v>1259</v>
      </c>
      <c r="G1759" s="294" t="s">
        <v>114</v>
      </c>
      <c r="H1759" s="300" t="s">
        <v>223</v>
      </c>
      <c r="I1759" s="294" t="s">
        <v>226</v>
      </c>
      <c r="J1759" s="294" t="s">
        <v>6176</v>
      </c>
      <c r="K1759" s="294" t="s">
        <v>11424</v>
      </c>
      <c r="L1759" s="336">
        <v>43383</v>
      </c>
      <c r="M1759" s="294" t="s">
        <v>9747</v>
      </c>
      <c r="N1759" s="295" t="b">
        <f>IF(AND(G1759:G1761=DATOS!C$9,H1759:H1761=DATOS!B$4),ROW(G1759:G1761))</f>
        <v>0</v>
      </c>
      <c r="O1759" s="326" t="str">
        <f t="shared" ca="1" si="6"/>
        <v/>
      </c>
      <c r="P1759" s="296">
        <f t="shared" ca="1" si="7"/>
        <v>0</v>
      </c>
      <c r="Q1759" s="297"/>
      <c r="R1759" s="297"/>
      <c r="S1759" s="297"/>
      <c r="T1759" s="297"/>
      <c r="U1759" s="297"/>
      <c r="V1759" s="297"/>
      <c r="W1759" s="297"/>
      <c r="X1759" s="297"/>
      <c r="Y1759" s="297"/>
      <c r="Z1759" s="297"/>
      <c r="AA1759" s="297"/>
      <c r="AB1759" s="297"/>
    </row>
    <row r="1760" spans="1:28" ht="14.25">
      <c r="A1760" s="298" t="s">
        <v>11426</v>
      </c>
      <c r="B1760" s="294" t="s">
        <v>8980</v>
      </c>
      <c r="C1760" s="45" t="s">
        <v>898</v>
      </c>
      <c r="D1760" s="45" t="s">
        <v>11143</v>
      </c>
      <c r="E1760" s="336">
        <v>43383</v>
      </c>
      <c r="F1760" s="294" t="s">
        <v>11427</v>
      </c>
      <c r="G1760" s="294" t="s">
        <v>114</v>
      </c>
      <c r="H1760" s="300" t="s">
        <v>223</v>
      </c>
      <c r="I1760" s="294" t="s">
        <v>226</v>
      </c>
      <c r="J1760" s="294" t="s">
        <v>11428</v>
      </c>
      <c r="K1760" s="294" t="s">
        <v>11429</v>
      </c>
      <c r="L1760" s="336">
        <v>43383</v>
      </c>
      <c r="M1760" s="294" t="s">
        <v>11159</v>
      </c>
      <c r="N1760" s="295" t="b">
        <f>IF(AND(G1760:G1762=DATOS!C$9,H1760:H1762=DATOS!B$4),ROW(G1760:G1762))</f>
        <v>0</v>
      </c>
      <c r="O1760" s="326" t="str">
        <f t="shared" ca="1" si="6"/>
        <v/>
      </c>
      <c r="P1760" s="296">
        <f t="shared" ca="1" si="7"/>
        <v>0</v>
      </c>
      <c r="Q1760" s="297"/>
      <c r="R1760" s="297"/>
      <c r="S1760" s="297"/>
      <c r="T1760" s="297"/>
      <c r="U1760" s="297"/>
      <c r="V1760" s="297"/>
      <c r="W1760" s="297"/>
      <c r="X1760" s="297"/>
      <c r="Y1760" s="297"/>
      <c r="Z1760" s="297"/>
      <c r="AA1760" s="297"/>
      <c r="AB1760" s="297"/>
    </row>
    <row r="1761" spans="1:28" ht="14.25">
      <c r="A1761" s="346" t="s">
        <v>8182</v>
      </c>
      <c r="B1761" s="294" t="s">
        <v>8183</v>
      </c>
      <c r="C1761" s="45" t="s">
        <v>263</v>
      </c>
      <c r="D1761" s="45" t="s">
        <v>4951</v>
      </c>
      <c r="E1761" s="336">
        <v>43392</v>
      </c>
      <c r="F1761" s="294" t="s">
        <v>11431</v>
      </c>
      <c r="G1761" s="294" t="s">
        <v>271</v>
      </c>
      <c r="H1761" s="300" t="s">
        <v>118</v>
      </c>
      <c r="I1761" s="294" t="s">
        <v>226</v>
      </c>
      <c r="J1761" s="294" t="s">
        <v>11432</v>
      </c>
      <c r="K1761" s="295"/>
      <c r="L1761" s="295"/>
      <c r="M1761" s="295"/>
      <c r="N1761" s="295" t="b">
        <f>IF(AND(OR(G1761:G1763=DATOS!C$8,G1761:G1763=DATOS!C$9),H1761:H1763=DATOS!B$4),ROW(G1761:G1763))</f>
        <v>0</v>
      </c>
      <c r="O1761" s="326" t="str">
        <f t="shared" ca="1" si="6"/>
        <v>SEG</v>
      </c>
      <c r="P1761" s="296">
        <f t="shared" ca="1" si="7"/>
        <v>445</v>
      </c>
      <c r="Q1761" s="297"/>
      <c r="R1761" s="297"/>
      <c r="S1761" s="297"/>
      <c r="T1761" s="297"/>
      <c r="U1761" s="297"/>
      <c r="V1761" s="297"/>
      <c r="W1761" s="297"/>
      <c r="X1761" s="297"/>
      <c r="Y1761" s="297"/>
      <c r="Z1761" s="297"/>
      <c r="AA1761" s="297"/>
      <c r="AB1761" s="297"/>
    </row>
    <row r="1762" spans="1:28" ht="14.25">
      <c r="A1762" s="298" t="s">
        <v>11434</v>
      </c>
      <c r="B1762" s="294" t="s">
        <v>6712</v>
      </c>
      <c r="C1762" s="45" t="s">
        <v>4761</v>
      </c>
      <c r="D1762" s="45" t="s">
        <v>4951</v>
      </c>
      <c r="E1762" s="336">
        <v>43383</v>
      </c>
      <c r="F1762" s="294" t="s">
        <v>5526</v>
      </c>
      <c r="G1762" s="294" t="s">
        <v>114</v>
      </c>
      <c r="H1762" s="300" t="s">
        <v>223</v>
      </c>
      <c r="I1762" s="294" t="s">
        <v>226</v>
      </c>
      <c r="J1762" s="295"/>
      <c r="K1762" s="294" t="s">
        <v>11436</v>
      </c>
      <c r="L1762" s="336">
        <v>43383</v>
      </c>
      <c r="M1762" s="294" t="s">
        <v>4956</v>
      </c>
      <c r="N1762" s="295" t="b">
        <f>IF(AND(G1762:G1764=DATOS!C$9,H1762:H1764=DATOS!B$4),ROW(G1762:G1764))</f>
        <v>0</v>
      </c>
      <c r="O1762" s="326" t="str">
        <f t="shared" ca="1" si="6"/>
        <v/>
      </c>
      <c r="P1762" s="296">
        <f t="shared" ca="1" si="7"/>
        <v>0</v>
      </c>
      <c r="Q1762" s="297"/>
      <c r="R1762" s="297"/>
      <c r="S1762" s="297"/>
      <c r="T1762" s="297"/>
      <c r="U1762" s="297"/>
      <c r="V1762" s="297"/>
      <c r="W1762" s="297"/>
      <c r="X1762" s="297"/>
      <c r="Y1762" s="297"/>
      <c r="Z1762" s="297"/>
      <c r="AA1762" s="297"/>
      <c r="AB1762" s="297"/>
    </row>
    <row r="1763" spans="1:28" ht="14.25">
      <c r="A1763" s="298" t="s">
        <v>8201</v>
      </c>
      <c r="B1763" s="294" t="s">
        <v>8202</v>
      </c>
      <c r="C1763" s="45" t="s">
        <v>898</v>
      </c>
      <c r="D1763" s="45" t="s">
        <v>4647</v>
      </c>
      <c r="E1763" s="336">
        <v>43384</v>
      </c>
      <c r="F1763" s="294" t="s">
        <v>11437</v>
      </c>
      <c r="G1763" s="294" t="s">
        <v>114</v>
      </c>
      <c r="H1763" s="300" t="s">
        <v>223</v>
      </c>
      <c r="I1763" s="294" t="s">
        <v>226</v>
      </c>
      <c r="J1763" s="294" t="s">
        <v>11438</v>
      </c>
      <c r="K1763" s="294" t="s">
        <v>11439</v>
      </c>
      <c r="L1763" s="336">
        <v>43384</v>
      </c>
      <c r="M1763" s="294" t="s">
        <v>4652</v>
      </c>
      <c r="N1763" s="295" t="b">
        <f>IF(AND(G1763:G1765=DATOS!C$9,H1763:H1765=DATOS!B$4),ROW(G1763:G1765))</f>
        <v>0</v>
      </c>
      <c r="O1763" s="326" t="str">
        <f t="shared" ca="1" si="6"/>
        <v/>
      </c>
      <c r="P1763" s="296">
        <f t="shared" ca="1" si="7"/>
        <v>0</v>
      </c>
      <c r="Q1763" s="297"/>
      <c r="R1763" s="297"/>
      <c r="S1763" s="297"/>
      <c r="T1763" s="297"/>
      <c r="U1763" s="297"/>
      <c r="V1763" s="297"/>
      <c r="W1763" s="297"/>
      <c r="X1763" s="297"/>
      <c r="Y1763" s="297"/>
      <c r="Z1763" s="297"/>
      <c r="AA1763" s="297"/>
      <c r="AB1763" s="297"/>
    </row>
    <row r="1764" spans="1:28" ht="14.25">
      <c r="A1764" s="298" t="s">
        <v>11442</v>
      </c>
      <c r="B1764" s="294" t="s">
        <v>11443</v>
      </c>
      <c r="C1764" s="45" t="s">
        <v>380</v>
      </c>
      <c r="D1764" s="45" t="s">
        <v>4647</v>
      </c>
      <c r="E1764" s="336">
        <v>43384</v>
      </c>
      <c r="F1764" s="294" t="s">
        <v>11445</v>
      </c>
      <c r="G1764" s="294" t="s">
        <v>114</v>
      </c>
      <c r="H1764" s="300" t="s">
        <v>223</v>
      </c>
      <c r="I1764" s="294" t="s">
        <v>226</v>
      </c>
      <c r="J1764" s="294" t="s">
        <v>11447</v>
      </c>
      <c r="K1764" s="294" t="s">
        <v>11448</v>
      </c>
      <c r="L1764" s="336">
        <v>43384</v>
      </c>
      <c r="M1764" s="294" t="s">
        <v>4652</v>
      </c>
      <c r="N1764" s="295" t="b">
        <f>IF(AND(G1764:G1766=DATOS!C$9,H1764:H1766=DATOS!B$4),ROW(G1764:G1766))</f>
        <v>0</v>
      </c>
      <c r="O1764" s="326" t="str">
        <f t="shared" ca="1" si="6"/>
        <v/>
      </c>
      <c r="P1764" s="296">
        <f t="shared" ca="1" si="7"/>
        <v>0</v>
      </c>
      <c r="Q1764" s="297"/>
      <c r="R1764" s="297"/>
      <c r="S1764" s="297"/>
      <c r="T1764" s="297"/>
      <c r="U1764" s="297"/>
      <c r="V1764" s="297"/>
      <c r="W1764" s="297"/>
      <c r="X1764" s="297"/>
      <c r="Y1764" s="297"/>
      <c r="Z1764" s="297"/>
      <c r="AA1764" s="297"/>
      <c r="AB1764" s="297"/>
    </row>
    <row r="1765" spans="1:28" ht="14.25">
      <c r="A1765" s="298" t="s">
        <v>5486</v>
      </c>
      <c r="B1765" s="294" t="s">
        <v>5487</v>
      </c>
      <c r="C1765" s="45" t="s">
        <v>624</v>
      </c>
      <c r="D1765" s="45" t="s">
        <v>4647</v>
      </c>
      <c r="E1765" s="336">
        <v>43384</v>
      </c>
      <c r="F1765" s="294" t="s">
        <v>11449</v>
      </c>
      <c r="G1765" s="294" t="s">
        <v>114</v>
      </c>
      <c r="H1765" s="300" t="s">
        <v>223</v>
      </c>
      <c r="I1765" s="294" t="s">
        <v>226</v>
      </c>
      <c r="J1765" s="294" t="s">
        <v>9637</v>
      </c>
      <c r="K1765" s="294" t="s">
        <v>11450</v>
      </c>
      <c r="L1765" s="336">
        <v>43384</v>
      </c>
      <c r="M1765" s="294" t="s">
        <v>4652</v>
      </c>
      <c r="N1765" s="295" t="b">
        <f>IF(AND(G1765:G1767=DATOS!C$9,H1765:H1767=DATOS!B$4),ROW(G1765:G1767))</f>
        <v>0</v>
      </c>
      <c r="O1765" s="326" t="str">
        <f t="shared" ca="1" si="6"/>
        <v/>
      </c>
      <c r="P1765" s="296">
        <f t="shared" ca="1" si="7"/>
        <v>0</v>
      </c>
      <c r="Q1765" s="297"/>
      <c r="R1765" s="297"/>
      <c r="S1765" s="297"/>
      <c r="T1765" s="297"/>
      <c r="U1765" s="297"/>
      <c r="V1765" s="297"/>
      <c r="W1765" s="297"/>
      <c r="X1765" s="297"/>
      <c r="Y1765" s="297"/>
      <c r="Z1765" s="297"/>
      <c r="AA1765" s="297"/>
      <c r="AB1765" s="297"/>
    </row>
    <row r="1766" spans="1:28" ht="14.25">
      <c r="A1766" s="298" t="s">
        <v>11453</v>
      </c>
      <c r="B1766" s="294" t="s">
        <v>11454</v>
      </c>
      <c r="C1766" s="45" t="s">
        <v>5573</v>
      </c>
      <c r="D1766" s="45" t="s">
        <v>4647</v>
      </c>
      <c r="E1766" s="336">
        <v>43384</v>
      </c>
      <c r="F1766" s="294" t="s">
        <v>11455</v>
      </c>
      <c r="G1766" s="294" t="s">
        <v>271</v>
      </c>
      <c r="H1766" s="300" t="s">
        <v>223</v>
      </c>
      <c r="I1766" s="294" t="s">
        <v>226</v>
      </c>
      <c r="J1766" s="294" t="s">
        <v>11456</v>
      </c>
      <c r="K1766" s="294" t="s">
        <v>11457</v>
      </c>
      <c r="L1766" s="336">
        <v>43384</v>
      </c>
      <c r="M1766" s="294" t="s">
        <v>4652</v>
      </c>
      <c r="N1766" s="295" t="b">
        <f>IF(AND(G1766:G1768=DATOS!C$9,H1766:H1768=DATOS!B$4),ROW(G1766:G1768))</f>
        <v>0</v>
      </c>
      <c r="O1766" s="326" t="str">
        <f t="shared" ca="1" si="6"/>
        <v/>
      </c>
      <c r="P1766" s="296">
        <f t="shared" ca="1" si="7"/>
        <v>0</v>
      </c>
      <c r="Q1766" s="297"/>
      <c r="R1766" s="297"/>
      <c r="S1766" s="297"/>
      <c r="T1766" s="297"/>
      <c r="U1766" s="297"/>
      <c r="V1766" s="297"/>
      <c r="W1766" s="297"/>
      <c r="X1766" s="297"/>
      <c r="Y1766" s="297"/>
      <c r="Z1766" s="297"/>
      <c r="AA1766" s="297"/>
      <c r="AB1766" s="297"/>
    </row>
    <row r="1767" spans="1:28" ht="14.25">
      <c r="A1767" s="298" t="s">
        <v>11460</v>
      </c>
      <c r="B1767" s="294" t="s">
        <v>5198</v>
      </c>
      <c r="C1767" s="45" t="s">
        <v>4767</v>
      </c>
      <c r="D1767" s="45" t="s">
        <v>8976</v>
      </c>
      <c r="E1767" s="336">
        <v>43385</v>
      </c>
      <c r="F1767" s="294" t="s">
        <v>11462</v>
      </c>
      <c r="G1767" s="294" t="s">
        <v>114</v>
      </c>
      <c r="H1767" s="300" t="s">
        <v>223</v>
      </c>
      <c r="I1767" s="294" t="s">
        <v>226</v>
      </c>
      <c r="J1767" s="294" t="s">
        <v>11463</v>
      </c>
      <c r="K1767" s="294" t="s">
        <v>1348</v>
      </c>
      <c r="L1767" s="294" t="s">
        <v>11464</v>
      </c>
      <c r="M1767" s="294" t="s">
        <v>9747</v>
      </c>
      <c r="N1767" s="295" t="b">
        <f>IF(AND(G1767:G1769=DATOS!C$9,H1767:H1769=DATOS!B$4),ROW(G1767:G1769))</f>
        <v>0</v>
      </c>
      <c r="O1767" s="326" t="str">
        <f t="shared" ca="1" si="6"/>
        <v/>
      </c>
      <c r="P1767" s="296">
        <f t="shared" ca="1" si="7"/>
        <v>0</v>
      </c>
      <c r="Q1767" s="297"/>
      <c r="R1767" s="297"/>
      <c r="S1767" s="297"/>
      <c r="T1767" s="297"/>
      <c r="U1767" s="297"/>
      <c r="V1767" s="297"/>
      <c r="W1767" s="297"/>
      <c r="X1767" s="297"/>
      <c r="Y1767" s="297"/>
      <c r="Z1767" s="297"/>
      <c r="AA1767" s="297"/>
      <c r="AB1767" s="297"/>
    </row>
    <row r="1768" spans="1:28" ht="14.25">
      <c r="A1768" s="298" t="s">
        <v>8278</v>
      </c>
      <c r="B1768" s="294" t="s">
        <v>5208</v>
      </c>
      <c r="C1768" s="45" t="s">
        <v>380</v>
      </c>
      <c r="D1768" s="45" t="s">
        <v>8976</v>
      </c>
      <c r="E1768" s="336">
        <v>43385</v>
      </c>
      <c r="F1768" s="294" t="s">
        <v>11467</v>
      </c>
      <c r="G1768" s="294" t="s">
        <v>114</v>
      </c>
      <c r="H1768" s="300" t="s">
        <v>223</v>
      </c>
      <c r="I1768" s="294" t="s">
        <v>226</v>
      </c>
      <c r="J1768" s="294" t="s">
        <v>11468</v>
      </c>
      <c r="K1768" s="294" t="s">
        <v>1348</v>
      </c>
      <c r="L1768" s="336">
        <v>43385</v>
      </c>
      <c r="M1768" s="294" t="s">
        <v>9747</v>
      </c>
      <c r="N1768" s="295" t="b">
        <f>IF(AND(G1768:G1770=DATOS!C$9,H1768:H1770=DATOS!B$4),ROW(G1768:G1770))</f>
        <v>0</v>
      </c>
      <c r="O1768" s="326" t="str">
        <f t="shared" ca="1" si="6"/>
        <v/>
      </c>
      <c r="P1768" s="296">
        <f t="shared" ca="1" si="7"/>
        <v>0</v>
      </c>
      <c r="Q1768" s="297"/>
      <c r="R1768" s="297"/>
      <c r="S1768" s="297"/>
      <c r="T1768" s="297"/>
      <c r="U1768" s="297"/>
      <c r="V1768" s="297"/>
      <c r="W1768" s="297"/>
      <c r="X1768" s="297"/>
      <c r="Y1768" s="297"/>
      <c r="Z1768" s="297"/>
      <c r="AA1768" s="297"/>
      <c r="AB1768" s="297"/>
    </row>
    <row r="1769" spans="1:28" ht="14.25">
      <c r="A1769" s="298" t="s">
        <v>11469</v>
      </c>
      <c r="B1769" s="294" t="s">
        <v>11078</v>
      </c>
      <c r="C1769" s="45" t="s">
        <v>5631</v>
      </c>
      <c r="D1769" s="45" t="s">
        <v>8976</v>
      </c>
      <c r="E1769" s="336">
        <v>43385</v>
      </c>
      <c r="F1769" s="294" t="s">
        <v>11471</v>
      </c>
      <c r="G1769" s="294" t="s">
        <v>271</v>
      </c>
      <c r="H1769" s="300" t="s">
        <v>223</v>
      </c>
      <c r="I1769" s="294" t="s">
        <v>226</v>
      </c>
      <c r="J1769" s="295"/>
      <c r="K1769" s="294" t="s">
        <v>11472</v>
      </c>
      <c r="L1769" s="336">
        <v>43385</v>
      </c>
      <c r="M1769" s="294" t="s">
        <v>9747</v>
      </c>
      <c r="N1769" s="295" t="b">
        <f>IF(AND(G1769:G1771=DATOS!C$9,H1769:H1771=DATOS!B$4),ROW(G1769:G1771))</f>
        <v>0</v>
      </c>
      <c r="O1769" s="326" t="str">
        <f t="shared" ca="1" si="6"/>
        <v/>
      </c>
      <c r="P1769" s="296">
        <f t="shared" ca="1" si="7"/>
        <v>0</v>
      </c>
      <c r="Q1769" s="297"/>
      <c r="R1769" s="297"/>
      <c r="S1769" s="297"/>
      <c r="T1769" s="297"/>
      <c r="U1769" s="297"/>
      <c r="V1769" s="297"/>
      <c r="W1769" s="297"/>
      <c r="X1769" s="297"/>
      <c r="Y1769" s="297"/>
      <c r="Z1769" s="297"/>
      <c r="AA1769" s="297"/>
      <c r="AB1769" s="297"/>
    </row>
    <row r="1770" spans="1:28" ht="14.25">
      <c r="A1770" s="298" t="s">
        <v>9204</v>
      </c>
      <c r="B1770" s="294" t="s">
        <v>9205</v>
      </c>
      <c r="C1770" s="45" t="s">
        <v>90</v>
      </c>
      <c r="D1770" s="45" t="s">
        <v>8976</v>
      </c>
      <c r="E1770" s="294" t="s">
        <v>11474</v>
      </c>
      <c r="F1770" s="294" t="s">
        <v>11475</v>
      </c>
      <c r="G1770" s="294" t="s">
        <v>222</v>
      </c>
      <c r="H1770" s="300" t="s">
        <v>223</v>
      </c>
      <c r="I1770" s="294" t="s">
        <v>226</v>
      </c>
      <c r="J1770" s="294" t="s">
        <v>11477</v>
      </c>
      <c r="K1770" s="295"/>
      <c r="L1770" s="336">
        <v>43389</v>
      </c>
      <c r="M1770" s="294" t="s">
        <v>9747</v>
      </c>
      <c r="N1770" s="295" t="b">
        <f>IF(AND(G1770:G1772=DATOS!C$9,H1770:H1772=DATOS!B$4),ROW(G1770:G1772))</f>
        <v>0</v>
      </c>
      <c r="O1770" s="326" t="e">
        <f t="shared" ca="1" si="6"/>
        <v>#VALUE!</v>
      </c>
      <c r="P1770" s="296" t="e">
        <f t="shared" ca="1" si="7"/>
        <v>#VALUE!</v>
      </c>
      <c r="Q1770" s="297"/>
      <c r="R1770" s="297"/>
      <c r="S1770" s="297"/>
      <c r="T1770" s="297"/>
      <c r="U1770" s="297"/>
      <c r="V1770" s="297"/>
      <c r="W1770" s="297"/>
      <c r="X1770" s="297"/>
      <c r="Y1770" s="297"/>
      <c r="Z1770" s="297"/>
      <c r="AA1770" s="297"/>
      <c r="AB1770" s="297"/>
    </row>
    <row r="1771" spans="1:28" ht="14.25">
      <c r="A1771" s="298" t="s">
        <v>811</v>
      </c>
      <c r="B1771" s="294" t="s">
        <v>812</v>
      </c>
      <c r="C1771" s="45" t="s">
        <v>90</v>
      </c>
      <c r="D1771" s="45" t="s">
        <v>8976</v>
      </c>
      <c r="E1771" s="336">
        <v>43386</v>
      </c>
      <c r="F1771" s="294" t="s">
        <v>11479</v>
      </c>
      <c r="G1771" s="294" t="s">
        <v>271</v>
      </c>
      <c r="H1771" s="300" t="s">
        <v>223</v>
      </c>
      <c r="I1771" s="294" t="s">
        <v>226</v>
      </c>
      <c r="J1771" s="294" t="s">
        <v>11481</v>
      </c>
      <c r="K1771" s="294" t="s">
        <v>11482</v>
      </c>
      <c r="L1771" s="336">
        <v>43390</v>
      </c>
      <c r="M1771" s="294" t="s">
        <v>9747</v>
      </c>
      <c r="N1771" s="295" t="b">
        <f>IF(AND(G1771:G1773=DATOS!C$9,H1771:H1773=DATOS!B$4),ROW(G1771:G1773))</f>
        <v>0</v>
      </c>
      <c r="O1771" s="326" t="str">
        <f t="shared" ca="1" si="6"/>
        <v/>
      </c>
      <c r="P1771" s="296">
        <f t="shared" ca="1" si="7"/>
        <v>0</v>
      </c>
      <c r="Q1771" s="297"/>
      <c r="R1771" s="297"/>
      <c r="S1771" s="297"/>
      <c r="T1771" s="297"/>
      <c r="U1771" s="297"/>
      <c r="V1771" s="297"/>
      <c r="W1771" s="297"/>
      <c r="X1771" s="297"/>
      <c r="Y1771" s="297"/>
      <c r="Z1771" s="297"/>
      <c r="AA1771" s="297"/>
      <c r="AB1771" s="297"/>
    </row>
    <row r="1772" spans="1:28" ht="14.25">
      <c r="A1772" s="298" t="s">
        <v>6550</v>
      </c>
      <c r="B1772" s="294" t="s">
        <v>6551</v>
      </c>
      <c r="C1772" s="45" t="s">
        <v>4726</v>
      </c>
      <c r="D1772" s="45" t="s">
        <v>4647</v>
      </c>
      <c r="E1772" s="336">
        <v>43386</v>
      </c>
      <c r="F1772" s="294" t="s">
        <v>11483</v>
      </c>
      <c r="G1772" s="294" t="s">
        <v>114</v>
      </c>
      <c r="H1772" s="300" t="s">
        <v>223</v>
      </c>
      <c r="I1772" s="294" t="s">
        <v>226</v>
      </c>
      <c r="J1772" s="294" t="s">
        <v>11484</v>
      </c>
      <c r="K1772" s="294" t="s">
        <v>11485</v>
      </c>
      <c r="L1772" s="336">
        <v>43386</v>
      </c>
      <c r="M1772" s="294" t="s">
        <v>4652</v>
      </c>
      <c r="N1772" s="295" t="b">
        <f>IF(AND(G1772:G1774=DATOS!C$9,H1772:H1774=DATOS!B$4),ROW(G1772:G1774))</f>
        <v>0</v>
      </c>
      <c r="O1772" s="326" t="str">
        <f t="shared" ca="1" si="6"/>
        <v/>
      </c>
      <c r="P1772" s="296">
        <f t="shared" ca="1" si="7"/>
        <v>0</v>
      </c>
      <c r="Q1772" s="297"/>
      <c r="R1772" s="297"/>
      <c r="S1772" s="297"/>
      <c r="T1772" s="297"/>
      <c r="U1772" s="297"/>
      <c r="V1772" s="297"/>
      <c r="W1772" s="297"/>
      <c r="X1772" s="297"/>
      <c r="Y1772" s="297"/>
      <c r="Z1772" s="297"/>
      <c r="AA1772" s="297"/>
      <c r="AB1772" s="297"/>
    </row>
    <row r="1773" spans="1:28" ht="14.25">
      <c r="A1773" s="298" t="s">
        <v>11488</v>
      </c>
      <c r="B1773" s="294" t="s">
        <v>6559</v>
      </c>
      <c r="C1773" s="45" t="s">
        <v>5302</v>
      </c>
      <c r="D1773" s="45" t="s">
        <v>4647</v>
      </c>
      <c r="E1773" s="336">
        <v>43386</v>
      </c>
      <c r="F1773" s="294" t="s">
        <v>11489</v>
      </c>
      <c r="G1773" s="294" t="s">
        <v>114</v>
      </c>
      <c r="H1773" s="300" t="s">
        <v>223</v>
      </c>
      <c r="I1773" s="294" t="s">
        <v>226</v>
      </c>
      <c r="J1773" s="294" t="s">
        <v>11490</v>
      </c>
      <c r="K1773" s="294" t="s">
        <v>11491</v>
      </c>
      <c r="L1773" s="336">
        <v>43386</v>
      </c>
      <c r="M1773" s="294" t="s">
        <v>4652</v>
      </c>
      <c r="N1773" s="295" t="b">
        <f>IF(AND(G1773:G1775=DATOS!C$9,H1773:H1775=DATOS!B$4),ROW(G1773:G1775))</f>
        <v>0</v>
      </c>
      <c r="O1773" s="326" t="str">
        <f t="shared" ca="1" si="6"/>
        <v/>
      </c>
      <c r="P1773" s="296">
        <f t="shared" ca="1" si="7"/>
        <v>0</v>
      </c>
      <c r="Q1773" s="297"/>
      <c r="R1773" s="297"/>
      <c r="S1773" s="297"/>
      <c r="T1773" s="297"/>
      <c r="U1773" s="297"/>
      <c r="V1773" s="297"/>
      <c r="W1773" s="297"/>
      <c r="X1773" s="297"/>
      <c r="Y1773" s="297"/>
      <c r="Z1773" s="297"/>
      <c r="AA1773" s="297"/>
      <c r="AB1773" s="297"/>
    </row>
    <row r="1774" spans="1:28" ht="14.25">
      <c r="A1774" s="298" t="s">
        <v>6177</v>
      </c>
      <c r="B1774" s="294" t="s">
        <v>8421</v>
      </c>
      <c r="C1774" s="45" t="s">
        <v>4761</v>
      </c>
      <c r="D1774" s="45" t="s">
        <v>8976</v>
      </c>
      <c r="E1774" s="336">
        <v>43386</v>
      </c>
      <c r="F1774" s="294" t="s">
        <v>5507</v>
      </c>
      <c r="G1774" s="294" t="s">
        <v>271</v>
      </c>
      <c r="H1774" s="300" t="s">
        <v>223</v>
      </c>
      <c r="I1774" s="294" t="s">
        <v>226</v>
      </c>
      <c r="J1774" s="294" t="s">
        <v>11495</v>
      </c>
      <c r="K1774" s="294" t="s">
        <v>11496</v>
      </c>
      <c r="L1774" s="336">
        <v>43386</v>
      </c>
      <c r="M1774" s="294" t="s">
        <v>9747</v>
      </c>
      <c r="N1774" s="295" t="b">
        <f>IF(AND(G1774:G1775=DATOS!C$9,H1774:H1775=DATOS!B$4),ROW(G1774:G1775))</f>
        <v>0</v>
      </c>
      <c r="O1774" s="326" t="str">
        <f t="shared" ca="1" si="6"/>
        <v/>
      </c>
      <c r="P1774" s="296">
        <f t="shared" ca="1" si="7"/>
        <v>0</v>
      </c>
      <c r="Q1774" s="297"/>
      <c r="R1774" s="297"/>
      <c r="S1774" s="297"/>
      <c r="T1774" s="297"/>
      <c r="U1774" s="297"/>
      <c r="V1774" s="297"/>
      <c r="W1774" s="297"/>
      <c r="X1774" s="297"/>
      <c r="Y1774" s="297"/>
      <c r="Z1774" s="297"/>
      <c r="AA1774" s="297"/>
      <c r="AB1774" s="297"/>
    </row>
    <row r="1775" spans="1:28" ht="14.25">
      <c r="A1775" s="298" t="s">
        <v>11502</v>
      </c>
      <c r="B1775" s="294" t="s">
        <v>941</v>
      </c>
      <c r="C1775" s="45" t="s">
        <v>942</v>
      </c>
      <c r="D1775" s="45" t="s">
        <v>8976</v>
      </c>
      <c r="E1775" s="336">
        <v>43386</v>
      </c>
      <c r="F1775" s="294" t="s">
        <v>11198</v>
      </c>
      <c r="G1775" s="294" t="s">
        <v>271</v>
      </c>
      <c r="H1775" s="300" t="s">
        <v>223</v>
      </c>
      <c r="I1775" s="294" t="s">
        <v>226</v>
      </c>
      <c r="J1775" s="295"/>
      <c r="K1775" s="294" t="s">
        <v>4805</v>
      </c>
      <c r="L1775" s="336">
        <v>43386</v>
      </c>
      <c r="M1775" s="294" t="s">
        <v>9747</v>
      </c>
      <c r="N1775" s="295" t="b">
        <f>IF(AND(G1775:G1776=DATOS!C$9,H1775:H1776=DATOS!B$4),ROW(G1775:G1776))</f>
        <v>0</v>
      </c>
      <c r="O1775" s="326" t="str">
        <f t="shared" ca="1" si="6"/>
        <v/>
      </c>
      <c r="P1775" s="296">
        <f t="shared" ca="1" si="7"/>
        <v>0</v>
      </c>
      <c r="Q1775" s="297"/>
      <c r="R1775" s="297"/>
      <c r="S1775" s="297"/>
      <c r="T1775" s="297"/>
      <c r="U1775" s="297"/>
      <c r="V1775" s="297"/>
      <c r="W1775" s="297"/>
      <c r="X1775" s="297"/>
      <c r="Y1775" s="297"/>
      <c r="Z1775" s="297"/>
      <c r="AA1775" s="297"/>
      <c r="AB1775" s="297"/>
    </row>
    <row r="1776" spans="1:28" ht="14.25">
      <c r="A1776" s="298" t="s">
        <v>11503</v>
      </c>
      <c r="B1776" s="294" t="s">
        <v>5155</v>
      </c>
      <c r="C1776" s="45" t="s">
        <v>478</v>
      </c>
      <c r="D1776" s="45" t="s">
        <v>8976</v>
      </c>
      <c r="E1776" s="336">
        <v>43386</v>
      </c>
      <c r="F1776" s="294" t="s">
        <v>11504</v>
      </c>
      <c r="G1776" s="294" t="s">
        <v>114</v>
      </c>
      <c r="H1776" s="300" t="s">
        <v>223</v>
      </c>
      <c r="I1776" s="294" t="s">
        <v>226</v>
      </c>
      <c r="J1776" s="294" t="s">
        <v>11505</v>
      </c>
      <c r="K1776" s="295"/>
      <c r="L1776" s="336">
        <v>43389</v>
      </c>
      <c r="M1776" s="294" t="s">
        <v>9747</v>
      </c>
      <c r="N1776" s="295" t="b">
        <f>IF(AND(G1776:G1778=DATOS!C$9,H1776:H1778=DATOS!B$4),ROW(G1776:G1778))</f>
        <v>0</v>
      </c>
      <c r="O1776" s="326" t="str">
        <f t="shared" ca="1" si="6"/>
        <v/>
      </c>
      <c r="P1776" s="296">
        <f t="shared" ca="1" si="7"/>
        <v>0</v>
      </c>
      <c r="Q1776" s="297"/>
      <c r="R1776" s="297"/>
      <c r="S1776" s="297"/>
      <c r="T1776" s="297"/>
      <c r="U1776" s="297"/>
      <c r="V1776" s="297"/>
      <c r="W1776" s="297"/>
      <c r="X1776" s="297"/>
      <c r="Y1776" s="297"/>
      <c r="Z1776" s="297"/>
      <c r="AA1776" s="297"/>
      <c r="AB1776" s="297"/>
    </row>
    <row r="1777" spans="1:28" ht="14.25">
      <c r="A1777" s="298" t="s">
        <v>11507</v>
      </c>
      <c r="B1777" s="294" t="s">
        <v>7167</v>
      </c>
      <c r="C1777" s="45" t="s">
        <v>263</v>
      </c>
      <c r="D1777" s="45" t="s">
        <v>4671</v>
      </c>
      <c r="E1777" s="336">
        <v>43397</v>
      </c>
      <c r="F1777" s="294" t="s">
        <v>11508</v>
      </c>
      <c r="G1777" s="294" t="s">
        <v>271</v>
      </c>
      <c r="H1777" s="300" t="s">
        <v>118</v>
      </c>
      <c r="I1777" s="294" t="s">
        <v>226</v>
      </c>
      <c r="J1777" s="294" t="s">
        <v>11510</v>
      </c>
      <c r="K1777" s="295"/>
      <c r="L1777" s="295"/>
      <c r="M1777" s="295"/>
      <c r="N1777" s="295" t="b">
        <f>IF(AND(OR(G1777:G1779=DATOS!C$8,G1777:G1779=DATOS!C$9),H1777:H1779=DATOS!B$4),ROW(G1777:G1779))</f>
        <v>0</v>
      </c>
      <c r="O1777" s="326" t="str">
        <f t="shared" ca="1" si="6"/>
        <v>SEG</v>
      </c>
      <c r="P1777" s="296">
        <f t="shared" ca="1" si="7"/>
        <v>440</v>
      </c>
      <c r="Q1777" s="297"/>
      <c r="R1777" s="297"/>
      <c r="S1777" s="297"/>
      <c r="T1777" s="297"/>
      <c r="U1777" s="297"/>
      <c r="V1777" s="297"/>
      <c r="W1777" s="297"/>
      <c r="X1777" s="297"/>
      <c r="Y1777" s="297"/>
      <c r="Z1777" s="297"/>
      <c r="AA1777" s="297"/>
      <c r="AB1777" s="297"/>
    </row>
    <row r="1778" spans="1:28" ht="14.25">
      <c r="A1778" s="298" t="s">
        <v>11517</v>
      </c>
      <c r="B1778" s="294" t="s">
        <v>6185</v>
      </c>
      <c r="C1778" s="45" t="s">
        <v>5086</v>
      </c>
      <c r="D1778" s="45" t="s">
        <v>4671</v>
      </c>
      <c r="E1778" s="336">
        <v>43387</v>
      </c>
      <c r="F1778" s="294" t="s">
        <v>4739</v>
      </c>
      <c r="G1778" s="294" t="s">
        <v>271</v>
      </c>
      <c r="H1778" s="300" t="s">
        <v>223</v>
      </c>
      <c r="I1778" s="294" t="s">
        <v>226</v>
      </c>
      <c r="J1778" s="294" t="s">
        <v>11520</v>
      </c>
      <c r="K1778" s="294" t="s">
        <v>11521</v>
      </c>
      <c r="L1778" s="336">
        <v>43387</v>
      </c>
      <c r="M1778" s="295"/>
      <c r="N1778" s="295" t="b">
        <f>IF(AND(G1778:G1780=DATOS!C$9,H1778:H1780=DATOS!B$4),ROW(G1778:G1780))</f>
        <v>0</v>
      </c>
      <c r="O1778" s="326" t="str">
        <f t="shared" ca="1" si="6"/>
        <v/>
      </c>
      <c r="P1778" s="296">
        <f t="shared" ca="1" si="7"/>
        <v>0</v>
      </c>
      <c r="Q1778" s="297"/>
      <c r="R1778" s="297"/>
      <c r="S1778" s="297"/>
      <c r="T1778" s="297"/>
      <c r="U1778" s="297"/>
      <c r="V1778" s="297"/>
      <c r="W1778" s="297"/>
      <c r="X1778" s="297"/>
      <c r="Y1778" s="297"/>
      <c r="Z1778" s="297"/>
      <c r="AA1778" s="297"/>
      <c r="AB1778" s="297"/>
    </row>
    <row r="1779" spans="1:28" ht="14.25">
      <c r="A1779" s="298" t="s">
        <v>524</v>
      </c>
      <c r="B1779" s="294" t="s">
        <v>5563</v>
      </c>
      <c r="C1779" s="45" t="s">
        <v>5367</v>
      </c>
      <c r="D1779" s="45" t="s">
        <v>4671</v>
      </c>
      <c r="E1779" s="336">
        <v>43387</v>
      </c>
      <c r="F1779" s="294" t="s">
        <v>4739</v>
      </c>
      <c r="G1779" s="294" t="s">
        <v>271</v>
      </c>
      <c r="H1779" s="300" t="s">
        <v>223</v>
      </c>
      <c r="I1779" s="294" t="s">
        <v>226</v>
      </c>
      <c r="J1779" s="294" t="s">
        <v>11528</v>
      </c>
      <c r="K1779" s="294" t="s">
        <v>11529</v>
      </c>
      <c r="L1779" s="336">
        <v>43387</v>
      </c>
      <c r="M1779" s="295"/>
      <c r="N1779" s="295" t="b">
        <f>IF(AND(G1779:G1781=DATOS!C$9,H1779:H1781=DATOS!B$4),ROW(G1779:G1781))</f>
        <v>0</v>
      </c>
      <c r="O1779" s="326" t="str">
        <f t="shared" ca="1" si="6"/>
        <v/>
      </c>
      <c r="P1779" s="296">
        <f t="shared" ca="1" si="7"/>
        <v>0</v>
      </c>
      <c r="Q1779" s="297"/>
      <c r="R1779" s="297"/>
      <c r="S1779" s="297"/>
      <c r="T1779" s="297"/>
      <c r="U1779" s="297"/>
      <c r="V1779" s="297"/>
      <c r="W1779" s="297"/>
      <c r="X1779" s="297"/>
      <c r="Y1779" s="297"/>
      <c r="Z1779" s="297"/>
      <c r="AA1779" s="297"/>
      <c r="AB1779" s="297"/>
    </row>
    <row r="1780" spans="1:28" ht="14.25">
      <c r="A1780" s="298" t="s">
        <v>11532</v>
      </c>
      <c r="B1780" s="294" t="s">
        <v>5084</v>
      </c>
      <c r="C1780" s="45" t="s">
        <v>5086</v>
      </c>
      <c r="D1780" s="45" t="s">
        <v>4671</v>
      </c>
      <c r="E1780" s="336">
        <v>43387</v>
      </c>
      <c r="F1780" s="294" t="s">
        <v>4739</v>
      </c>
      <c r="G1780" s="294" t="s">
        <v>271</v>
      </c>
      <c r="H1780" s="300" t="s">
        <v>223</v>
      </c>
      <c r="I1780" s="294" t="s">
        <v>226</v>
      </c>
      <c r="J1780" s="294" t="s">
        <v>11535</v>
      </c>
      <c r="K1780" s="294" t="s">
        <v>11536</v>
      </c>
      <c r="L1780" s="336">
        <v>43387</v>
      </c>
      <c r="M1780" s="295"/>
      <c r="N1780" s="295" t="b">
        <f>IF(AND(G1780:G1782=DATOS!C$9,H1780:H1782=DATOS!B$4),ROW(G1780:G1782))</f>
        <v>0</v>
      </c>
      <c r="O1780" s="326" t="str">
        <f t="shared" ca="1" si="6"/>
        <v/>
      </c>
      <c r="P1780" s="296">
        <f t="shared" ca="1" si="7"/>
        <v>0</v>
      </c>
      <c r="Q1780" s="297"/>
      <c r="R1780" s="297"/>
      <c r="S1780" s="297"/>
      <c r="T1780" s="297"/>
      <c r="U1780" s="297"/>
      <c r="V1780" s="297"/>
      <c r="W1780" s="297"/>
      <c r="X1780" s="297"/>
      <c r="Y1780" s="297"/>
      <c r="Z1780" s="297"/>
      <c r="AA1780" s="297"/>
      <c r="AB1780" s="297"/>
    </row>
    <row r="1781" spans="1:28" ht="14.25">
      <c r="A1781" s="298" t="s">
        <v>11542</v>
      </c>
      <c r="B1781" s="294" t="s">
        <v>6381</v>
      </c>
      <c r="C1781" s="45" t="s">
        <v>5701</v>
      </c>
      <c r="D1781" s="45" t="s">
        <v>4671</v>
      </c>
      <c r="E1781" s="336">
        <v>43387</v>
      </c>
      <c r="F1781" s="294" t="s">
        <v>4739</v>
      </c>
      <c r="G1781" s="294" t="s">
        <v>271</v>
      </c>
      <c r="H1781" s="300" t="s">
        <v>223</v>
      </c>
      <c r="I1781" s="294" t="s">
        <v>226</v>
      </c>
      <c r="J1781" s="294" t="s">
        <v>11535</v>
      </c>
      <c r="K1781" s="294" t="s">
        <v>5441</v>
      </c>
      <c r="L1781" s="336">
        <v>43387</v>
      </c>
      <c r="M1781" s="295"/>
      <c r="N1781" s="295" t="b">
        <f>IF(AND(G1781:G1783=DATOS!C$9,H1781:H1783=DATOS!B$4),ROW(G1781:G1783))</f>
        <v>0</v>
      </c>
      <c r="O1781" s="326" t="str">
        <f t="shared" ca="1" si="6"/>
        <v/>
      </c>
      <c r="P1781" s="296">
        <f t="shared" ca="1" si="7"/>
        <v>0</v>
      </c>
      <c r="Q1781" s="297"/>
      <c r="R1781" s="297"/>
      <c r="S1781" s="297"/>
      <c r="T1781" s="297"/>
      <c r="U1781" s="297"/>
      <c r="V1781" s="297"/>
      <c r="W1781" s="297"/>
      <c r="X1781" s="297"/>
      <c r="Y1781" s="297"/>
      <c r="Z1781" s="297"/>
      <c r="AA1781" s="297"/>
      <c r="AB1781" s="297"/>
    </row>
    <row r="1782" spans="1:28" ht="14.25">
      <c r="A1782" s="298" t="s">
        <v>11550</v>
      </c>
      <c r="B1782" s="294" t="s">
        <v>75</v>
      </c>
      <c r="C1782" s="45" t="s">
        <v>90</v>
      </c>
      <c r="D1782" s="45" t="s">
        <v>4671</v>
      </c>
      <c r="E1782" s="336">
        <v>43387</v>
      </c>
      <c r="F1782" s="294" t="s">
        <v>4739</v>
      </c>
      <c r="G1782" s="294" t="s">
        <v>271</v>
      </c>
      <c r="H1782" s="300" t="s">
        <v>223</v>
      </c>
      <c r="I1782" s="294" t="s">
        <v>226</v>
      </c>
      <c r="J1782" s="294" t="s">
        <v>11554</v>
      </c>
      <c r="K1782" s="294" t="s">
        <v>5441</v>
      </c>
      <c r="L1782" s="336">
        <v>43387</v>
      </c>
      <c r="M1782" s="295"/>
      <c r="N1782" s="295" t="b">
        <f>IF(AND(G1782:G1784=DATOS!C$9,H1782:H1784=DATOS!B$4),ROW(G1782:G1784))</f>
        <v>0</v>
      </c>
      <c r="O1782" s="326" t="str">
        <f t="shared" ca="1" si="6"/>
        <v/>
      </c>
      <c r="P1782" s="296">
        <f t="shared" ca="1" si="7"/>
        <v>0</v>
      </c>
      <c r="Q1782" s="297"/>
      <c r="R1782" s="297"/>
      <c r="S1782" s="297"/>
      <c r="T1782" s="297"/>
      <c r="U1782" s="297"/>
      <c r="V1782" s="297"/>
      <c r="W1782" s="297"/>
      <c r="X1782" s="297"/>
      <c r="Y1782" s="297"/>
      <c r="Z1782" s="297"/>
      <c r="AA1782" s="297"/>
      <c r="AB1782" s="297"/>
    </row>
    <row r="1783" spans="1:28" ht="14.25">
      <c r="A1783" s="298" t="s">
        <v>11307</v>
      </c>
      <c r="B1783" s="294" t="s">
        <v>4830</v>
      </c>
      <c r="C1783" s="45" t="s">
        <v>360</v>
      </c>
      <c r="D1783" s="45" t="s">
        <v>4671</v>
      </c>
      <c r="E1783" s="336">
        <v>43387</v>
      </c>
      <c r="F1783" s="294" t="s">
        <v>11558</v>
      </c>
      <c r="G1783" s="294" t="s">
        <v>271</v>
      </c>
      <c r="H1783" s="300" t="s">
        <v>223</v>
      </c>
      <c r="I1783" s="294" t="s">
        <v>226</v>
      </c>
      <c r="J1783" s="294" t="s">
        <v>5065</v>
      </c>
      <c r="K1783" s="294" t="s">
        <v>11561</v>
      </c>
      <c r="L1783" s="336">
        <v>43387</v>
      </c>
      <c r="M1783" s="295"/>
      <c r="N1783" s="295" t="b">
        <f>IF(AND(G1783:G1785=DATOS!C$9,H1783:H1785=DATOS!B$4),ROW(G1783:G1785))</f>
        <v>0</v>
      </c>
      <c r="O1783" s="326" t="str">
        <f t="shared" ca="1" si="6"/>
        <v/>
      </c>
      <c r="P1783" s="296">
        <f t="shared" ca="1" si="7"/>
        <v>0</v>
      </c>
      <c r="Q1783" s="297"/>
      <c r="R1783" s="297"/>
      <c r="S1783" s="297"/>
      <c r="T1783" s="297"/>
      <c r="U1783" s="297"/>
      <c r="V1783" s="297"/>
      <c r="W1783" s="297"/>
      <c r="X1783" s="297"/>
      <c r="Y1783" s="297"/>
      <c r="Z1783" s="297"/>
      <c r="AA1783" s="297"/>
      <c r="AB1783" s="297"/>
    </row>
    <row r="1784" spans="1:28" ht="14.25">
      <c r="A1784" s="298" t="s">
        <v>5745</v>
      </c>
      <c r="B1784" s="294" t="s">
        <v>5746</v>
      </c>
      <c r="C1784" s="45" t="s">
        <v>701</v>
      </c>
      <c r="D1784" s="45" t="s">
        <v>4671</v>
      </c>
      <c r="E1784" s="336">
        <v>43387</v>
      </c>
      <c r="F1784" s="294" t="s">
        <v>11570</v>
      </c>
      <c r="G1784" s="294" t="s">
        <v>271</v>
      </c>
      <c r="H1784" s="300" t="s">
        <v>223</v>
      </c>
      <c r="I1784" s="294" t="s">
        <v>226</v>
      </c>
      <c r="J1784" s="294" t="s">
        <v>5065</v>
      </c>
      <c r="K1784" s="294" t="s">
        <v>11572</v>
      </c>
      <c r="L1784" s="336">
        <v>43387</v>
      </c>
      <c r="M1784" s="295"/>
      <c r="N1784" s="295" t="b">
        <f>IF(AND(G1784:G1786=DATOS!C$9,H1784:H1786=DATOS!B$4),ROW(G1784:G1786))</f>
        <v>0</v>
      </c>
      <c r="O1784" s="326" t="str">
        <f t="shared" ca="1" si="6"/>
        <v/>
      </c>
      <c r="P1784" s="296">
        <f t="shared" ca="1" si="7"/>
        <v>0</v>
      </c>
      <c r="Q1784" s="297"/>
      <c r="R1784" s="297"/>
      <c r="S1784" s="297"/>
      <c r="T1784" s="297"/>
      <c r="U1784" s="297"/>
      <c r="V1784" s="297"/>
      <c r="W1784" s="297"/>
      <c r="X1784" s="297"/>
      <c r="Y1784" s="297"/>
      <c r="Z1784" s="297"/>
      <c r="AA1784" s="297"/>
      <c r="AB1784" s="297"/>
    </row>
    <row r="1785" spans="1:28" ht="14.25">
      <c r="A1785" s="298" t="s">
        <v>11574</v>
      </c>
      <c r="B1785" s="294" t="s">
        <v>5588</v>
      </c>
      <c r="C1785" s="45" t="s">
        <v>4726</v>
      </c>
      <c r="D1785" s="45" t="s">
        <v>11143</v>
      </c>
      <c r="E1785" s="336">
        <v>43388</v>
      </c>
      <c r="F1785" s="294" t="s">
        <v>5065</v>
      </c>
      <c r="G1785" s="294" t="s">
        <v>271</v>
      </c>
      <c r="H1785" s="300" t="s">
        <v>223</v>
      </c>
      <c r="I1785" s="294" t="s">
        <v>226</v>
      </c>
      <c r="J1785" s="294" t="s">
        <v>1423</v>
      </c>
      <c r="K1785" s="294" t="s">
        <v>11577</v>
      </c>
      <c r="L1785" s="336">
        <v>43388</v>
      </c>
      <c r="M1785" s="294" t="s">
        <v>11159</v>
      </c>
      <c r="N1785" s="295" t="b">
        <f>IF(AND(G1785:G1787=DATOS!C$9,H1785:H1787=DATOS!B$4),ROW(G1785:G1787))</f>
        <v>0</v>
      </c>
      <c r="O1785" s="326" t="str">
        <f t="shared" ca="1" si="6"/>
        <v/>
      </c>
      <c r="P1785" s="296">
        <f t="shared" ca="1" si="7"/>
        <v>0</v>
      </c>
      <c r="Q1785" s="297"/>
      <c r="R1785" s="297"/>
      <c r="S1785" s="297"/>
      <c r="T1785" s="297"/>
      <c r="U1785" s="297"/>
      <c r="V1785" s="297"/>
      <c r="W1785" s="297"/>
      <c r="X1785" s="297"/>
      <c r="Y1785" s="297"/>
      <c r="Z1785" s="297"/>
      <c r="AA1785" s="297"/>
      <c r="AB1785" s="297"/>
    </row>
    <row r="1786" spans="1:28" ht="14.25">
      <c r="A1786" s="298" t="s">
        <v>11582</v>
      </c>
      <c r="B1786" s="294" t="s">
        <v>5174</v>
      </c>
      <c r="C1786" s="45" t="s">
        <v>216</v>
      </c>
      <c r="D1786" s="45" t="s">
        <v>11143</v>
      </c>
      <c r="E1786" s="336">
        <v>43388</v>
      </c>
      <c r="F1786" s="294" t="s">
        <v>2925</v>
      </c>
      <c r="G1786" s="294" t="s">
        <v>384</v>
      </c>
      <c r="H1786" s="300" t="s">
        <v>223</v>
      </c>
      <c r="I1786" s="294" t="s">
        <v>226</v>
      </c>
      <c r="J1786" s="294" t="s">
        <v>11585</v>
      </c>
      <c r="K1786" s="294" t="s">
        <v>5421</v>
      </c>
      <c r="L1786" s="336">
        <v>43393</v>
      </c>
      <c r="M1786" s="294" t="s">
        <v>389</v>
      </c>
      <c r="N1786" s="295" t="b">
        <f>IF(AND(G1786:G1788=DATOS!C$9,H1786:H1788=DATOS!B$4),ROW(G1786:G1788))</f>
        <v>0</v>
      </c>
      <c r="O1786" s="326" t="str">
        <f t="shared" ca="1" si="6"/>
        <v/>
      </c>
      <c r="P1786" s="296">
        <f t="shared" ca="1" si="7"/>
        <v>0</v>
      </c>
      <c r="Q1786" s="297"/>
      <c r="R1786" s="297"/>
      <c r="S1786" s="297"/>
      <c r="T1786" s="297"/>
      <c r="U1786" s="297"/>
      <c r="V1786" s="297"/>
      <c r="W1786" s="297"/>
      <c r="X1786" s="297"/>
      <c r="Y1786" s="297"/>
      <c r="Z1786" s="297"/>
      <c r="AA1786" s="297"/>
      <c r="AB1786" s="297"/>
    </row>
    <row r="1787" spans="1:28" ht="14.25">
      <c r="A1787" s="298" t="s">
        <v>10941</v>
      </c>
      <c r="B1787" s="294" t="s">
        <v>10942</v>
      </c>
      <c r="C1787" s="45" t="s">
        <v>4655</v>
      </c>
      <c r="D1787" s="45" t="s">
        <v>11143</v>
      </c>
      <c r="E1787" s="299">
        <v>43374</v>
      </c>
      <c r="F1787" s="294" t="s">
        <v>11589</v>
      </c>
      <c r="G1787" s="294" t="s">
        <v>271</v>
      </c>
      <c r="H1787" s="300" t="s">
        <v>223</v>
      </c>
      <c r="I1787" s="294" t="s">
        <v>226</v>
      </c>
      <c r="J1787" s="294" t="s">
        <v>11591</v>
      </c>
      <c r="K1787" s="294" t="s">
        <v>11592</v>
      </c>
      <c r="L1787" s="295"/>
      <c r="M1787" s="294" t="s">
        <v>11159</v>
      </c>
      <c r="N1787" s="295" t="b">
        <f>IF(AND(G1787:G1789=DATOS!C$9,H1787:H1789=DATOS!B$4),ROW(G1787:G1789))</f>
        <v>0</v>
      </c>
      <c r="O1787" s="326" t="str">
        <f t="shared" ca="1" si="6"/>
        <v/>
      </c>
      <c r="P1787" s="296">
        <f t="shared" ca="1" si="7"/>
        <v>0</v>
      </c>
      <c r="Q1787" s="297"/>
      <c r="R1787" s="297"/>
      <c r="S1787" s="297"/>
      <c r="T1787" s="297"/>
      <c r="U1787" s="297"/>
      <c r="V1787" s="297"/>
      <c r="W1787" s="297"/>
      <c r="X1787" s="297"/>
      <c r="Y1787" s="297"/>
      <c r="Z1787" s="297"/>
      <c r="AA1787" s="297"/>
      <c r="AB1787" s="297"/>
    </row>
    <row r="1788" spans="1:28" ht="14.25">
      <c r="A1788" s="298" t="s">
        <v>10061</v>
      </c>
      <c r="B1788" s="294" t="s">
        <v>10062</v>
      </c>
      <c r="C1788" s="45" t="s">
        <v>5086</v>
      </c>
      <c r="D1788" s="45" t="s">
        <v>4798</v>
      </c>
      <c r="E1788" s="336">
        <v>43388</v>
      </c>
      <c r="F1788" s="294" t="s">
        <v>11599</v>
      </c>
      <c r="G1788" s="294" t="s">
        <v>271</v>
      </c>
      <c r="H1788" s="300" t="s">
        <v>223</v>
      </c>
      <c r="I1788" s="294" t="s">
        <v>226</v>
      </c>
      <c r="J1788" s="294" t="s">
        <v>11604</v>
      </c>
      <c r="K1788" s="294" t="s">
        <v>11605</v>
      </c>
      <c r="L1788" s="295"/>
      <c r="M1788" s="295"/>
      <c r="N1788" s="295" t="b">
        <f>IF(AND(G1788:G1790=DATOS!C$9,H1788:H1790=DATOS!B$4),ROW(G1788:G1790))</f>
        <v>0</v>
      </c>
      <c r="O1788" s="326" t="str">
        <f t="shared" ca="1" si="6"/>
        <v/>
      </c>
      <c r="P1788" s="296">
        <f t="shared" ca="1" si="7"/>
        <v>0</v>
      </c>
      <c r="Q1788" s="297"/>
      <c r="R1788" s="297"/>
      <c r="S1788" s="297"/>
      <c r="T1788" s="297"/>
      <c r="U1788" s="297"/>
      <c r="V1788" s="297"/>
      <c r="W1788" s="297"/>
      <c r="X1788" s="297"/>
      <c r="Y1788" s="297"/>
      <c r="Z1788" s="297"/>
      <c r="AA1788" s="297"/>
      <c r="AB1788" s="297"/>
    </row>
    <row r="1789" spans="1:28" ht="14.25">
      <c r="A1789" s="298" t="s">
        <v>11426</v>
      </c>
      <c r="B1789" s="294" t="s">
        <v>8980</v>
      </c>
      <c r="C1789" s="45" t="s">
        <v>898</v>
      </c>
      <c r="D1789" s="45" t="s">
        <v>4798</v>
      </c>
      <c r="E1789" s="336">
        <v>43388</v>
      </c>
      <c r="F1789" s="294" t="s">
        <v>4868</v>
      </c>
      <c r="G1789" s="294" t="s">
        <v>384</v>
      </c>
      <c r="H1789" s="300" t="s">
        <v>223</v>
      </c>
      <c r="I1789" s="294" t="s">
        <v>226</v>
      </c>
      <c r="J1789" s="294" t="s">
        <v>11613</v>
      </c>
      <c r="K1789" s="294" t="s">
        <v>11615</v>
      </c>
      <c r="L1789" s="336">
        <v>43391</v>
      </c>
      <c r="M1789" s="294" t="s">
        <v>389</v>
      </c>
      <c r="N1789" s="295" t="b">
        <f>IF(AND(G1789:G1791=DATOS!C$9,H1789:H1791=DATOS!B$4),ROW(G1789:G1791))</f>
        <v>0</v>
      </c>
      <c r="O1789" s="326" t="str">
        <f t="shared" ca="1" si="6"/>
        <v/>
      </c>
      <c r="P1789" s="296">
        <f t="shared" ca="1" si="7"/>
        <v>0</v>
      </c>
      <c r="Q1789" s="297"/>
      <c r="R1789" s="297"/>
      <c r="S1789" s="297"/>
      <c r="T1789" s="297"/>
      <c r="U1789" s="297"/>
      <c r="V1789" s="297"/>
      <c r="W1789" s="297"/>
      <c r="X1789" s="297"/>
      <c r="Y1789" s="297"/>
      <c r="Z1789" s="297"/>
      <c r="AA1789" s="297"/>
      <c r="AB1789" s="297"/>
    </row>
    <row r="1790" spans="1:28" ht="14.25">
      <c r="A1790" s="298" t="s">
        <v>11620</v>
      </c>
      <c r="B1790" s="294" t="s">
        <v>9928</v>
      </c>
      <c r="C1790" s="45" t="s">
        <v>5086</v>
      </c>
      <c r="D1790" s="45" t="s">
        <v>4671</v>
      </c>
      <c r="E1790" s="336">
        <v>43388</v>
      </c>
      <c r="F1790" s="294" t="s">
        <v>11558</v>
      </c>
      <c r="G1790" s="294" t="s">
        <v>271</v>
      </c>
      <c r="H1790" s="300" t="s">
        <v>223</v>
      </c>
      <c r="I1790" s="294" t="s">
        <v>226</v>
      </c>
      <c r="J1790" s="294" t="s">
        <v>11624</v>
      </c>
      <c r="K1790" s="294" t="s">
        <v>11625</v>
      </c>
      <c r="L1790" s="336">
        <v>43388</v>
      </c>
      <c r="M1790" s="295"/>
      <c r="N1790" s="295" t="b">
        <f>IF(AND(G1790:G1792=DATOS!C$9,H1790:H1792=DATOS!B$4),ROW(G1790:G1792))</f>
        <v>0</v>
      </c>
      <c r="O1790" s="326" t="str">
        <f t="shared" ca="1" si="6"/>
        <v/>
      </c>
      <c r="P1790" s="296">
        <f t="shared" ca="1" si="7"/>
        <v>0</v>
      </c>
      <c r="Q1790" s="297"/>
      <c r="R1790" s="297"/>
      <c r="S1790" s="297"/>
      <c r="T1790" s="297"/>
      <c r="U1790" s="297"/>
      <c r="V1790" s="297"/>
      <c r="W1790" s="297"/>
      <c r="X1790" s="297"/>
      <c r="Y1790" s="297"/>
      <c r="Z1790" s="297"/>
      <c r="AA1790" s="297"/>
      <c r="AB1790" s="297"/>
    </row>
    <row r="1791" spans="1:28" ht="14.25">
      <c r="A1791" s="298" t="s">
        <v>11631</v>
      </c>
      <c r="B1791" s="294" t="s">
        <v>5174</v>
      </c>
      <c r="C1791" s="45" t="s">
        <v>216</v>
      </c>
      <c r="D1791" s="45" t="s">
        <v>4671</v>
      </c>
      <c r="E1791" s="336">
        <v>43388</v>
      </c>
      <c r="F1791" s="294" t="s">
        <v>11634</v>
      </c>
      <c r="G1791" s="294" t="s">
        <v>384</v>
      </c>
      <c r="H1791" s="300" t="s">
        <v>223</v>
      </c>
      <c r="I1791" s="294" t="s">
        <v>226</v>
      </c>
      <c r="J1791" s="294" t="s">
        <v>11639</v>
      </c>
      <c r="K1791" s="294" t="s">
        <v>4995</v>
      </c>
      <c r="L1791" s="336">
        <v>43393</v>
      </c>
      <c r="M1791" s="294" t="s">
        <v>389</v>
      </c>
      <c r="N1791" s="295" t="b">
        <f>IF(AND(G1791:G1793=DATOS!C$9,H1791:H1793=DATOS!B$4),ROW(G1791:G1793))</f>
        <v>0</v>
      </c>
      <c r="O1791" s="326" t="str">
        <f t="shared" ca="1" si="6"/>
        <v/>
      </c>
      <c r="P1791" s="296">
        <f t="shared" ca="1" si="7"/>
        <v>0</v>
      </c>
      <c r="Q1791" s="297"/>
      <c r="R1791" s="297"/>
      <c r="S1791" s="297"/>
      <c r="T1791" s="297"/>
      <c r="U1791" s="297"/>
      <c r="V1791" s="297"/>
      <c r="W1791" s="297"/>
      <c r="X1791" s="297"/>
      <c r="Y1791" s="297"/>
      <c r="Z1791" s="297"/>
      <c r="AA1791" s="297"/>
      <c r="AB1791" s="297"/>
    </row>
    <row r="1792" spans="1:28" ht="14.25">
      <c r="A1792" s="298" t="s">
        <v>6905</v>
      </c>
      <c r="B1792" s="294" t="s">
        <v>5084</v>
      </c>
      <c r="C1792" s="45" t="s">
        <v>5086</v>
      </c>
      <c r="D1792" s="45" t="s">
        <v>4798</v>
      </c>
      <c r="E1792" s="336">
        <v>43389</v>
      </c>
      <c r="F1792" s="294"/>
      <c r="G1792" s="294" t="s">
        <v>271</v>
      </c>
      <c r="H1792" s="300" t="s">
        <v>223</v>
      </c>
      <c r="I1792" s="294" t="s">
        <v>226</v>
      </c>
      <c r="J1792" s="294" t="s">
        <v>11649</v>
      </c>
      <c r="K1792" s="295"/>
      <c r="L1792" s="336">
        <v>43389</v>
      </c>
      <c r="M1792" s="294" t="s">
        <v>11159</v>
      </c>
      <c r="N1792" s="295" t="b">
        <f>IF(AND(G1792:G1794=DATOS!C$9,H1792:H1794=DATOS!B$4),ROW(G1792:G1794))</f>
        <v>0</v>
      </c>
      <c r="O1792" s="326" t="str">
        <f t="shared" ca="1" si="6"/>
        <v/>
      </c>
      <c r="P1792" s="296">
        <f t="shared" ca="1" si="7"/>
        <v>0</v>
      </c>
      <c r="Q1792" s="297"/>
      <c r="R1792" s="297"/>
      <c r="S1792" s="297"/>
      <c r="T1792" s="297"/>
      <c r="U1792" s="297"/>
      <c r="V1792" s="297"/>
      <c r="W1792" s="297"/>
      <c r="X1792" s="297"/>
      <c r="Y1792" s="297"/>
      <c r="Z1792" s="297"/>
      <c r="AA1792" s="297"/>
      <c r="AB1792" s="297"/>
    </row>
    <row r="1793" spans="1:28" ht="14.25">
      <c r="A1793" s="298" t="s">
        <v>4685</v>
      </c>
      <c r="B1793" s="294" t="s">
        <v>4686</v>
      </c>
      <c r="C1793" s="45" t="s">
        <v>701</v>
      </c>
      <c r="D1793" s="45" t="s">
        <v>4647</v>
      </c>
      <c r="E1793" s="336">
        <v>43389</v>
      </c>
      <c r="F1793" s="294" t="s">
        <v>4662</v>
      </c>
      <c r="G1793" s="294" t="s">
        <v>271</v>
      </c>
      <c r="H1793" s="300" t="s">
        <v>223</v>
      </c>
      <c r="I1793" s="294" t="s">
        <v>226</v>
      </c>
      <c r="J1793" s="294" t="s">
        <v>11657</v>
      </c>
      <c r="K1793" s="294" t="s">
        <v>11658</v>
      </c>
      <c r="L1793" s="336">
        <v>43389</v>
      </c>
      <c r="M1793" s="294" t="s">
        <v>4652</v>
      </c>
      <c r="N1793" s="295" t="b">
        <f>IF(AND(G1793:G1795=DATOS!C$9,H1793:H1795=DATOS!B$4),ROW(G1793:G1795))</f>
        <v>0</v>
      </c>
      <c r="O1793" s="326" t="str">
        <f t="shared" ca="1" si="6"/>
        <v/>
      </c>
      <c r="P1793" s="296">
        <f t="shared" ca="1" si="7"/>
        <v>0</v>
      </c>
      <c r="Q1793" s="297"/>
      <c r="R1793" s="297"/>
      <c r="S1793" s="297"/>
      <c r="T1793" s="297"/>
      <c r="U1793" s="297"/>
      <c r="V1793" s="297"/>
      <c r="W1793" s="297"/>
      <c r="X1793" s="297"/>
      <c r="Y1793" s="297"/>
      <c r="Z1793" s="297"/>
      <c r="AA1793" s="297"/>
      <c r="AB1793" s="297"/>
    </row>
    <row r="1794" spans="1:28" ht="14.25">
      <c r="A1794" s="298" t="s">
        <v>9351</v>
      </c>
      <c r="B1794" s="294" t="s">
        <v>11078</v>
      </c>
      <c r="C1794" s="45" t="s">
        <v>5631</v>
      </c>
      <c r="D1794" s="45" t="s">
        <v>4798</v>
      </c>
      <c r="E1794" s="336">
        <v>43389</v>
      </c>
      <c r="F1794" s="294" t="s">
        <v>11664</v>
      </c>
      <c r="G1794" s="294" t="s">
        <v>222</v>
      </c>
      <c r="H1794" s="300" t="s">
        <v>223</v>
      </c>
      <c r="I1794" s="294" t="s">
        <v>226</v>
      </c>
      <c r="J1794" s="294" t="s">
        <v>11664</v>
      </c>
      <c r="K1794" s="294" t="s">
        <v>11667</v>
      </c>
      <c r="L1794" s="336">
        <v>43389</v>
      </c>
      <c r="M1794" s="294" t="s">
        <v>4841</v>
      </c>
      <c r="N1794" s="295" t="b">
        <f>IF(AND(G1794:G1796=DATOS!C$9,H1794:H1796=DATOS!B$4),ROW(G1794:G1796))</f>
        <v>0</v>
      </c>
      <c r="O1794" s="326" t="str">
        <f t="shared" ca="1" si="6"/>
        <v/>
      </c>
      <c r="P1794" s="296">
        <f t="shared" ca="1" si="7"/>
        <v>0</v>
      </c>
      <c r="Q1794" s="297"/>
      <c r="R1794" s="297"/>
      <c r="S1794" s="297"/>
      <c r="T1794" s="297"/>
      <c r="U1794" s="297"/>
      <c r="V1794" s="297"/>
      <c r="W1794" s="297"/>
      <c r="X1794" s="297"/>
      <c r="Y1794" s="297"/>
      <c r="Z1794" s="297"/>
      <c r="AA1794" s="297"/>
      <c r="AB1794" s="297"/>
    </row>
    <row r="1795" spans="1:28" ht="14.25">
      <c r="A1795" s="298" t="s">
        <v>11672</v>
      </c>
      <c r="B1795" s="294" t="s">
        <v>11673</v>
      </c>
      <c r="C1795" s="45" t="s">
        <v>4655</v>
      </c>
      <c r="D1795" s="45" t="s">
        <v>4671</v>
      </c>
      <c r="E1795" s="299">
        <v>43376</v>
      </c>
      <c r="F1795" s="294" t="s">
        <v>11675</v>
      </c>
      <c r="G1795" s="294" t="s">
        <v>271</v>
      </c>
      <c r="H1795" s="300" t="s">
        <v>118</v>
      </c>
      <c r="I1795" s="294" t="s">
        <v>226</v>
      </c>
      <c r="J1795" s="294" t="s">
        <v>11676</v>
      </c>
      <c r="K1795" s="295"/>
      <c r="L1795" s="295"/>
      <c r="M1795" s="295"/>
      <c r="N1795" s="295" t="b">
        <f>IF(AND(G1795:G1797=DATOS!C$9,H1795:H1797=DATOS!B$4),ROW(G1795:G1797))</f>
        <v>0</v>
      </c>
      <c r="O1795" s="326" t="str">
        <f t="shared" ca="1" si="6"/>
        <v>SEG</v>
      </c>
      <c r="P1795" s="296">
        <f t="shared" ca="1" si="7"/>
        <v>461</v>
      </c>
      <c r="Q1795" s="297"/>
      <c r="R1795" s="297"/>
      <c r="S1795" s="297"/>
      <c r="T1795" s="297"/>
      <c r="U1795" s="297"/>
      <c r="V1795" s="297"/>
      <c r="W1795" s="297"/>
      <c r="X1795" s="297"/>
      <c r="Y1795" s="297"/>
      <c r="Z1795" s="297"/>
      <c r="AA1795" s="297"/>
      <c r="AB1795" s="297"/>
    </row>
    <row r="1796" spans="1:28" ht="14.25">
      <c r="A1796" s="298" t="s">
        <v>11681</v>
      </c>
      <c r="B1796" s="294" t="s">
        <v>5431</v>
      </c>
      <c r="C1796" s="45" t="s">
        <v>263</v>
      </c>
      <c r="D1796" s="45" t="s">
        <v>4647</v>
      </c>
      <c r="E1796" s="336">
        <v>43389</v>
      </c>
      <c r="F1796" s="294" t="s">
        <v>11684</v>
      </c>
      <c r="G1796" s="294" t="s">
        <v>114</v>
      </c>
      <c r="H1796" s="300" t="s">
        <v>223</v>
      </c>
      <c r="I1796" s="294" t="s">
        <v>226</v>
      </c>
      <c r="J1796" s="294" t="s">
        <v>11685</v>
      </c>
      <c r="K1796" s="294" t="s">
        <v>11686</v>
      </c>
      <c r="L1796" s="336">
        <v>43389</v>
      </c>
      <c r="M1796" s="294" t="s">
        <v>4652</v>
      </c>
      <c r="N1796" s="295" t="b">
        <f>IF(AND(G1796:G1798=DATOS!C$9,H1796:H1798=DATOS!B$4),ROW(G1796:G1798))</f>
        <v>0</v>
      </c>
      <c r="O1796" s="326" t="str">
        <f t="shared" ca="1" si="6"/>
        <v/>
      </c>
      <c r="P1796" s="296">
        <f t="shared" ca="1" si="7"/>
        <v>0</v>
      </c>
      <c r="Q1796" s="297"/>
      <c r="R1796" s="297"/>
      <c r="S1796" s="297"/>
      <c r="T1796" s="297"/>
      <c r="U1796" s="297"/>
      <c r="V1796" s="297"/>
      <c r="W1796" s="297"/>
      <c r="X1796" s="297"/>
      <c r="Y1796" s="297"/>
      <c r="Z1796" s="297"/>
      <c r="AA1796" s="297"/>
      <c r="AB1796" s="297"/>
    </row>
    <row r="1797" spans="1:28" ht="14.25">
      <c r="A1797" s="298" t="s">
        <v>5621</v>
      </c>
      <c r="B1797" s="294" t="s">
        <v>5622</v>
      </c>
      <c r="C1797" s="45" t="s">
        <v>216</v>
      </c>
      <c r="D1797" s="45" t="s">
        <v>4671</v>
      </c>
      <c r="E1797" s="336">
        <v>43389</v>
      </c>
      <c r="F1797" s="294" t="s">
        <v>3161</v>
      </c>
      <c r="G1797" s="294" t="s">
        <v>271</v>
      </c>
      <c r="H1797" s="300" t="s">
        <v>223</v>
      </c>
      <c r="I1797" s="294" t="s">
        <v>226</v>
      </c>
      <c r="J1797" s="294" t="s">
        <v>5507</v>
      </c>
      <c r="K1797" s="294" t="s">
        <v>11702</v>
      </c>
      <c r="L1797" s="336">
        <v>43389</v>
      </c>
      <c r="M1797" s="295"/>
      <c r="N1797" s="295" t="b">
        <f>IF(AND(G1797:G1799=DATOS!C$9,H1797:H1799=DATOS!B$4),ROW(G1797:G1799))</f>
        <v>0</v>
      </c>
      <c r="O1797" s="326" t="str">
        <f t="shared" ca="1" si="6"/>
        <v/>
      </c>
      <c r="P1797" s="296">
        <f t="shared" ca="1" si="7"/>
        <v>0</v>
      </c>
      <c r="Q1797" s="297"/>
      <c r="R1797" s="297"/>
      <c r="S1797" s="297"/>
      <c r="T1797" s="297"/>
      <c r="U1797" s="297"/>
      <c r="V1797" s="297"/>
      <c r="W1797" s="297"/>
      <c r="X1797" s="297"/>
      <c r="Y1797" s="297"/>
      <c r="Z1797" s="297"/>
      <c r="AA1797" s="297"/>
      <c r="AB1797" s="297"/>
    </row>
    <row r="1798" spans="1:28" ht="14.25">
      <c r="A1798" s="298" t="s">
        <v>11151</v>
      </c>
      <c r="B1798" s="294" t="s">
        <v>11152</v>
      </c>
      <c r="C1798" s="45" t="s">
        <v>4761</v>
      </c>
      <c r="D1798" s="45" t="s">
        <v>4667</v>
      </c>
      <c r="E1798" s="336">
        <v>43390</v>
      </c>
      <c r="F1798" s="294" t="s">
        <v>1259</v>
      </c>
      <c r="G1798" s="294" t="s">
        <v>362</v>
      </c>
      <c r="H1798" s="300" t="s">
        <v>223</v>
      </c>
      <c r="I1798" s="294" t="s">
        <v>226</v>
      </c>
      <c r="J1798" s="295"/>
      <c r="K1798" s="294" t="s">
        <v>11713</v>
      </c>
      <c r="L1798" s="336">
        <v>43390</v>
      </c>
      <c r="M1798" s="294" t="s">
        <v>11716</v>
      </c>
      <c r="N1798" s="295" t="b">
        <f>IF(AND(G1798:G1800=DATOS!C$9,H1798:H1800=DATOS!B$4),ROW(G1798:G1800))</f>
        <v>0</v>
      </c>
      <c r="O1798" s="326" t="str">
        <f t="shared" ca="1" si="6"/>
        <v/>
      </c>
      <c r="P1798" s="296">
        <f t="shared" ca="1" si="7"/>
        <v>0</v>
      </c>
      <c r="Q1798" s="297"/>
      <c r="R1798" s="297"/>
      <c r="S1798" s="297"/>
      <c r="T1798" s="297"/>
      <c r="U1798" s="297"/>
      <c r="V1798" s="297"/>
      <c r="W1798" s="297"/>
      <c r="X1798" s="297"/>
      <c r="Y1798" s="297"/>
      <c r="Z1798" s="297"/>
      <c r="AA1798" s="297"/>
      <c r="AB1798" s="297"/>
    </row>
    <row r="1799" spans="1:28" ht="14.25">
      <c r="A1799" s="298" t="s">
        <v>6905</v>
      </c>
      <c r="B1799" s="294" t="s">
        <v>5084</v>
      </c>
      <c r="C1799" s="45" t="s">
        <v>5086</v>
      </c>
      <c r="D1799" s="45" t="s">
        <v>4667</v>
      </c>
      <c r="E1799" s="336">
        <v>43390</v>
      </c>
      <c r="F1799" s="294" t="s">
        <v>11725</v>
      </c>
      <c r="G1799" s="294" t="s">
        <v>271</v>
      </c>
      <c r="H1799" s="300" t="s">
        <v>223</v>
      </c>
      <c r="I1799" s="294" t="s">
        <v>226</v>
      </c>
      <c r="J1799" s="294" t="s">
        <v>11727</v>
      </c>
      <c r="K1799" s="295"/>
      <c r="L1799" s="295"/>
      <c r="M1799" s="295"/>
      <c r="N1799" s="295" t="b">
        <f>IF(AND(G1799:G1801=DATOS!C$9,H1799:H1801=DATOS!B$4),ROW(G1799:G1801))</f>
        <v>0</v>
      </c>
      <c r="O1799" s="326" t="str">
        <f t="shared" ca="1" si="6"/>
        <v/>
      </c>
      <c r="P1799" s="296">
        <f t="shared" ca="1" si="7"/>
        <v>0</v>
      </c>
      <c r="Q1799" s="297"/>
      <c r="R1799" s="297"/>
      <c r="S1799" s="297"/>
      <c r="T1799" s="297"/>
      <c r="U1799" s="297"/>
      <c r="V1799" s="297"/>
      <c r="W1799" s="297"/>
      <c r="X1799" s="297"/>
      <c r="Y1799" s="297"/>
      <c r="Z1799" s="297"/>
      <c r="AA1799" s="297"/>
      <c r="AB1799" s="297"/>
    </row>
    <row r="1800" spans="1:28" ht="14.25">
      <c r="A1800" s="298" t="s">
        <v>11277</v>
      </c>
      <c r="B1800" s="294" t="s">
        <v>8244</v>
      </c>
      <c r="C1800" s="45" t="s">
        <v>701</v>
      </c>
      <c r="D1800" s="45" t="s">
        <v>4798</v>
      </c>
      <c r="E1800" s="336">
        <v>43390</v>
      </c>
      <c r="F1800" s="294" t="s">
        <v>11729</v>
      </c>
      <c r="G1800" s="294" t="s">
        <v>362</v>
      </c>
      <c r="H1800" s="300" t="s">
        <v>223</v>
      </c>
      <c r="I1800" s="294" t="s">
        <v>226</v>
      </c>
      <c r="J1800" s="294" t="s">
        <v>11729</v>
      </c>
      <c r="K1800" s="294" t="s">
        <v>11731</v>
      </c>
      <c r="L1800" s="336">
        <v>43451</v>
      </c>
      <c r="M1800" s="294" t="s">
        <v>4841</v>
      </c>
      <c r="N1800" s="295" t="b">
        <f>IF(AND(G1800:G1802=DATOS!C$9,H1800:H1802=DATOS!B$4),ROW(G1800:G1802))</f>
        <v>0</v>
      </c>
      <c r="O1800" s="326" t="str">
        <f t="shared" ca="1" si="6"/>
        <v/>
      </c>
      <c r="P1800" s="296">
        <f t="shared" ca="1" si="7"/>
        <v>0</v>
      </c>
      <c r="Q1800" s="297"/>
      <c r="R1800" s="297"/>
      <c r="S1800" s="297"/>
      <c r="T1800" s="297"/>
      <c r="U1800" s="297"/>
      <c r="V1800" s="297"/>
      <c r="W1800" s="297"/>
      <c r="X1800" s="297"/>
      <c r="Y1800" s="297"/>
      <c r="Z1800" s="297"/>
      <c r="AA1800" s="297"/>
      <c r="AB1800" s="297"/>
    </row>
    <row r="1801" spans="1:28" ht="14.25">
      <c r="A1801" s="298" t="s">
        <v>11737</v>
      </c>
      <c r="B1801" s="294" t="s">
        <v>4938</v>
      </c>
      <c r="C1801" s="45" t="s">
        <v>701</v>
      </c>
      <c r="D1801" s="45" t="s">
        <v>8976</v>
      </c>
      <c r="E1801" s="336">
        <v>43390</v>
      </c>
      <c r="F1801" s="294" t="s">
        <v>1259</v>
      </c>
      <c r="G1801" s="294" t="s">
        <v>362</v>
      </c>
      <c r="H1801" s="300" t="s">
        <v>223</v>
      </c>
      <c r="I1801" s="294" t="s">
        <v>226</v>
      </c>
      <c r="J1801" s="294" t="s">
        <v>11741</v>
      </c>
      <c r="K1801" s="295"/>
      <c r="L1801" s="336">
        <v>43451</v>
      </c>
      <c r="M1801" s="294" t="s">
        <v>9747</v>
      </c>
      <c r="N1801" s="295" t="b">
        <f>IF(AND(G1801:G1803=DATOS!C$9,H1801:H1803=DATOS!B$4),ROW(G1801:G1803))</f>
        <v>0</v>
      </c>
      <c r="O1801" s="326" t="str">
        <f t="shared" ca="1" si="6"/>
        <v/>
      </c>
      <c r="P1801" s="296">
        <f t="shared" ca="1" si="7"/>
        <v>0</v>
      </c>
      <c r="Q1801" s="297"/>
      <c r="R1801" s="297"/>
      <c r="S1801" s="297"/>
      <c r="T1801" s="297"/>
      <c r="U1801" s="297"/>
      <c r="V1801" s="297"/>
      <c r="W1801" s="297"/>
      <c r="X1801" s="297"/>
      <c r="Y1801" s="297"/>
      <c r="Z1801" s="297"/>
      <c r="AA1801" s="297"/>
      <c r="AB1801" s="297"/>
    </row>
    <row r="1802" spans="1:28" ht="14.25">
      <c r="A1802" s="298" t="s">
        <v>11746</v>
      </c>
      <c r="B1802" s="294" t="s">
        <v>9522</v>
      </c>
      <c r="C1802" s="45" t="s">
        <v>90</v>
      </c>
      <c r="D1802" s="45" t="s">
        <v>4647</v>
      </c>
      <c r="E1802" s="336">
        <v>43390</v>
      </c>
      <c r="F1802" s="294" t="s">
        <v>11751</v>
      </c>
      <c r="G1802" s="294" t="s">
        <v>362</v>
      </c>
      <c r="H1802" s="300" t="s">
        <v>223</v>
      </c>
      <c r="I1802" s="294" t="s">
        <v>226</v>
      </c>
      <c r="J1802" s="294" t="s">
        <v>11752</v>
      </c>
      <c r="K1802" s="295"/>
      <c r="L1802" s="295"/>
      <c r="M1802" s="295"/>
      <c r="N1802" s="295" t="b">
        <f>IF(AND(G1802:G1804=DATOS!C$9,H1802:H1804=DATOS!B$4),ROW(G1802:G1804))</f>
        <v>0</v>
      </c>
      <c r="O1802" s="326" t="str">
        <f t="shared" ca="1" si="6"/>
        <v/>
      </c>
      <c r="P1802" s="296">
        <f t="shared" ca="1" si="7"/>
        <v>0</v>
      </c>
      <c r="Q1802" s="297"/>
      <c r="R1802" s="297"/>
      <c r="S1802" s="297"/>
      <c r="T1802" s="297"/>
      <c r="U1802" s="297"/>
      <c r="V1802" s="297"/>
      <c r="W1802" s="297"/>
      <c r="X1802" s="297"/>
      <c r="Y1802" s="297"/>
      <c r="Z1802" s="297"/>
      <c r="AA1802" s="297"/>
      <c r="AB1802" s="297"/>
    </row>
    <row r="1803" spans="1:28" ht="14.25">
      <c r="A1803" s="298" t="s">
        <v>6177</v>
      </c>
      <c r="B1803" s="294" t="s">
        <v>8421</v>
      </c>
      <c r="C1803" s="45" t="s">
        <v>4761</v>
      </c>
      <c r="D1803" s="45" t="s">
        <v>8976</v>
      </c>
      <c r="E1803" s="336">
        <v>43390</v>
      </c>
      <c r="F1803" s="294" t="s">
        <v>6176</v>
      </c>
      <c r="G1803" s="294" t="s">
        <v>362</v>
      </c>
      <c r="H1803" s="300" t="s">
        <v>223</v>
      </c>
      <c r="I1803" s="294" t="s">
        <v>226</v>
      </c>
      <c r="J1803" s="294" t="s">
        <v>11760</v>
      </c>
      <c r="K1803" s="295"/>
      <c r="L1803" s="336">
        <v>43390</v>
      </c>
      <c r="M1803" s="294" t="s">
        <v>9747</v>
      </c>
      <c r="N1803" s="295" t="b">
        <f>IF(AND(G1803:G1805=DATOS!C$9,H1803:H1805=DATOS!B$4),ROW(G1803:G1805))</f>
        <v>0</v>
      </c>
      <c r="O1803" s="326" t="str">
        <f t="shared" ca="1" si="6"/>
        <v/>
      </c>
      <c r="P1803" s="296">
        <f t="shared" ca="1" si="7"/>
        <v>0</v>
      </c>
      <c r="Q1803" s="297"/>
      <c r="R1803" s="297"/>
      <c r="S1803" s="297"/>
      <c r="T1803" s="297"/>
      <c r="U1803" s="297"/>
      <c r="V1803" s="297"/>
      <c r="W1803" s="297"/>
      <c r="X1803" s="297"/>
      <c r="Y1803" s="297"/>
      <c r="Z1803" s="297"/>
      <c r="AA1803" s="297"/>
      <c r="AB1803" s="297"/>
    </row>
    <row r="1804" spans="1:28" ht="14.25">
      <c r="A1804" s="298" t="s">
        <v>9990</v>
      </c>
      <c r="B1804" s="294" t="s">
        <v>9991</v>
      </c>
      <c r="C1804" s="45" t="s">
        <v>4784</v>
      </c>
      <c r="D1804" s="45" t="s">
        <v>11143</v>
      </c>
      <c r="E1804" s="336">
        <v>43390</v>
      </c>
      <c r="F1804" s="294" t="s">
        <v>11771</v>
      </c>
      <c r="G1804" s="294" t="s">
        <v>384</v>
      </c>
      <c r="H1804" s="300" t="s">
        <v>223</v>
      </c>
      <c r="I1804" s="294" t="s">
        <v>226</v>
      </c>
      <c r="J1804" s="295"/>
      <c r="K1804" s="294" t="s">
        <v>4756</v>
      </c>
      <c r="L1804" s="336">
        <v>43393</v>
      </c>
      <c r="M1804" s="294" t="s">
        <v>389</v>
      </c>
      <c r="N1804" s="295" t="b">
        <f>IF(AND(G1804:G1806=DATOS!C$9,H1804:H1806=DATOS!B$4),ROW(G1804:G1806))</f>
        <v>0</v>
      </c>
      <c r="O1804" s="326" t="str">
        <f t="shared" ca="1" si="6"/>
        <v/>
      </c>
      <c r="P1804" s="296">
        <f t="shared" ca="1" si="7"/>
        <v>0</v>
      </c>
      <c r="Q1804" s="297"/>
      <c r="R1804" s="297"/>
      <c r="S1804" s="297"/>
      <c r="T1804" s="297"/>
      <c r="U1804" s="297"/>
      <c r="V1804" s="297"/>
      <c r="W1804" s="297"/>
      <c r="X1804" s="297"/>
      <c r="Y1804" s="297"/>
      <c r="Z1804" s="297"/>
      <c r="AA1804" s="297"/>
      <c r="AB1804" s="297"/>
    </row>
    <row r="1805" spans="1:28" ht="14.25">
      <c r="A1805" s="298" t="s">
        <v>9371</v>
      </c>
      <c r="B1805" s="294" t="s">
        <v>7922</v>
      </c>
      <c r="C1805" s="45" t="s">
        <v>624</v>
      </c>
      <c r="D1805" s="45" t="s">
        <v>4647</v>
      </c>
      <c r="E1805" s="336">
        <v>43390</v>
      </c>
      <c r="F1805" s="294" t="s">
        <v>11783</v>
      </c>
      <c r="G1805" s="294" t="s">
        <v>271</v>
      </c>
      <c r="H1805" s="300" t="s">
        <v>223</v>
      </c>
      <c r="I1805" s="294" t="s">
        <v>226</v>
      </c>
      <c r="J1805" s="294" t="s">
        <v>11786</v>
      </c>
      <c r="K1805" s="294" t="s">
        <v>11787</v>
      </c>
      <c r="L1805" s="336">
        <v>43390</v>
      </c>
      <c r="M1805" s="294" t="s">
        <v>4652</v>
      </c>
      <c r="N1805" s="295" t="b">
        <f>IF(AND(G1805:G1807=DATOS!C$9,H1805:H1807=DATOS!B$4),ROW(G1805:G1807))</f>
        <v>0</v>
      </c>
      <c r="O1805" s="326" t="str">
        <f t="shared" ca="1" si="6"/>
        <v/>
      </c>
      <c r="P1805" s="296">
        <f t="shared" ca="1" si="7"/>
        <v>0</v>
      </c>
      <c r="Q1805" s="297"/>
      <c r="R1805" s="297"/>
      <c r="S1805" s="297"/>
      <c r="T1805" s="297"/>
      <c r="U1805" s="297"/>
      <c r="V1805" s="297"/>
      <c r="W1805" s="297"/>
      <c r="X1805" s="297"/>
      <c r="Y1805" s="297"/>
      <c r="Z1805" s="297"/>
      <c r="AA1805" s="297"/>
      <c r="AB1805" s="297"/>
    </row>
    <row r="1806" spans="1:28" ht="14.25">
      <c r="A1806" s="298" t="s">
        <v>11794</v>
      </c>
      <c r="B1806" s="294" t="s">
        <v>9555</v>
      </c>
      <c r="C1806" s="45" t="s">
        <v>5325</v>
      </c>
      <c r="D1806" s="45" t="s">
        <v>4671</v>
      </c>
      <c r="E1806" s="336">
        <v>43390</v>
      </c>
      <c r="F1806" s="294" t="s">
        <v>5992</v>
      </c>
      <c r="G1806" s="294" t="s">
        <v>271</v>
      </c>
      <c r="H1806" s="300" t="s">
        <v>223</v>
      </c>
      <c r="I1806" s="294" t="s">
        <v>226</v>
      </c>
      <c r="J1806" s="294" t="s">
        <v>11797</v>
      </c>
      <c r="K1806" s="294" t="s">
        <v>11798</v>
      </c>
      <c r="L1806" s="336">
        <v>43391</v>
      </c>
      <c r="M1806" s="294" t="s">
        <v>4652</v>
      </c>
      <c r="N1806" s="295" t="b">
        <f>IF(AND(G1806:G1808=DATOS!C$9,H1806:H1808=DATOS!B$4),ROW(G1806:G1808))</f>
        <v>0</v>
      </c>
      <c r="O1806" s="326" t="str">
        <f t="shared" ca="1" si="6"/>
        <v/>
      </c>
      <c r="P1806" s="296">
        <f t="shared" ca="1" si="7"/>
        <v>0</v>
      </c>
      <c r="Q1806" s="297"/>
      <c r="R1806" s="297"/>
      <c r="S1806" s="297"/>
      <c r="T1806" s="297"/>
      <c r="U1806" s="297"/>
      <c r="V1806" s="297"/>
      <c r="W1806" s="297"/>
      <c r="X1806" s="297"/>
      <c r="Y1806" s="297"/>
      <c r="Z1806" s="297"/>
      <c r="AA1806" s="297"/>
      <c r="AB1806" s="297"/>
    </row>
    <row r="1807" spans="1:28" ht="14.25">
      <c r="A1807" s="298" t="s">
        <v>11803</v>
      </c>
      <c r="B1807" s="294" t="s">
        <v>5588</v>
      </c>
      <c r="C1807" s="45" t="s">
        <v>4726</v>
      </c>
      <c r="D1807" s="45" t="s">
        <v>8976</v>
      </c>
      <c r="E1807" s="336">
        <v>43390</v>
      </c>
      <c r="F1807" s="294" t="s">
        <v>11807</v>
      </c>
      <c r="G1807" s="294" t="s">
        <v>114</v>
      </c>
      <c r="H1807" s="300" t="s">
        <v>223</v>
      </c>
      <c r="I1807" s="294" t="s">
        <v>226</v>
      </c>
      <c r="J1807" s="294" t="s">
        <v>11808</v>
      </c>
      <c r="K1807" s="295"/>
      <c r="L1807" s="336">
        <v>43391</v>
      </c>
      <c r="M1807" s="294" t="s">
        <v>9747</v>
      </c>
      <c r="N1807" s="295" t="b">
        <f>IF(AND(G1807:G1809=DATOS!C$9,H1807:H1809=DATOS!B$4),ROW(G1807:G1809))</f>
        <v>0</v>
      </c>
      <c r="O1807" s="326" t="str">
        <f t="shared" ca="1" si="6"/>
        <v/>
      </c>
      <c r="P1807" s="296">
        <f t="shared" ca="1" si="7"/>
        <v>0</v>
      </c>
      <c r="Q1807" s="297"/>
      <c r="R1807" s="297"/>
      <c r="S1807" s="297"/>
      <c r="T1807" s="297"/>
      <c r="U1807" s="297"/>
      <c r="V1807" s="297"/>
      <c r="W1807" s="297"/>
      <c r="X1807" s="297"/>
      <c r="Y1807" s="297"/>
      <c r="Z1807" s="297"/>
      <c r="AA1807" s="297"/>
      <c r="AB1807" s="297"/>
    </row>
    <row r="1808" spans="1:28" ht="14.25">
      <c r="A1808" s="298" t="s">
        <v>10419</v>
      </c>
      <c r="B1808" s="294" t="s">
        <v>7731</v>
      </c>
      <c r="C1808" s="45" t="s">
        <v>414</v>
      </c>
      <c r="D1808" s="45" t="s">
        <v>4647</v>
      </c>
      <c r="E1808" s="336">
        <v>43390</v>
      </c>
      <c r="F1808" s="294" t="s">
        <v>11811</v>
      </c>
      <c r="G1808" s="294" t="s">
        <v>384</v>
      </c>
      <c r="H1808" s="300" t="s">
        <v>223</v>
      </c>
      <c r="I1808" s="294" t="s">
        <v>226</v>
      </c>
      <c r="J1808" s="294" t="s">
        <v>11812</v>
      </c>
      <c r="K1808" s="294" t="s">
        <v>4808</v>
      </c>
      <c r="L1808" s="336">
        <v>43392</v>
      </c>
      <c r="M1808" s="294" t="s">
        <v>389</v>
      </c>
      <c r="N1808" s="295" t="b">
        <f>IF(AND(G1808:G1810=DATOS!C$9,H1808:H1810=DATOS!B$4),ROW(G1808:G1810))</f>
        <v>0</v>
      </c>
      <c r="O1808" s="326" t="str">
        <f t="shared" ca="1" si="6"/>
        <v/>
      </c>
      <c r="P1808" s="296">
        <f t="shared" ca="1" si="7"/>
        <v>0</v>
      </c>
      <c r="Q1808" s="297"/>
      <c r="R1808" s="297"/>
      <c r="S1808" s="297"/>
      <c r="T1808" s="297"/>
      <c r="U1808" s="297"/>
      <c r="V1808" s="297"/>
      <c r="W1808" s="297"/>
      <c r="X1808" s="297"/>
      <c r="Y1808" s="297"/>
      <c r="Z1808" s="297"/>
      <c r="AA1808" s="297"/>
      <c r="AB1808" s="297"/>
    </row>
    <row r="1809" spans="1:28" ht="14.25">
      <c r="A1809" s="298" t="s">
        <v>11532</v>
      </c>
      <c r="B1809" s="294" t="s">
        <v>5084</v>
      </c>
      <c r="C1809" s="45" t="s">
        <v>5086</v>
      </c>
      <c r="D1809" s="45" t="s">
        <v>4671</v>
      </c>
      <c r="E1809" s="336">
        <v>43390</v>
      </c>
      <c r="F1809" s="294" t="s">
        <v>3161</v>
      </c>
      <c r="G1809" s="294" t="s">
        <v>271</v>
      </c>
      <c r="H1809" s="300" t="s">
        <v>223</v>
      </c>
      <c r="I1809" s="294" t="s">
        <v>226</v>
      </c>
      <c r="J1809" s="294" t="s">
        <v>11817</v>
      </c>
      <c r="K1809" s="294" t="s">
        <v>5683</v>
      </c>
      <c r="L1809" s="299">
        <v>43439</v>
      </c>
      <c r="M1809" s="294" t="s">
        <v>4659</v>
      </c>
      <c r="N1809" s="295" t="b">
        <f>IF(AND(G1809:G1811=DATOS!C$9,H1809:H1811=DATOS!B$4),ROW(G1809:G1811))</f>
        <v>0</v>
      </c>
      <c r="O1809" s="326" t="str">
        <f t="shared" ca="1" si="6"/>
        <v/>
      </c>
      <c r="P1809" s="296">
        <f t="shared" ca="1" si="7"/>
        <v>0</v>
      </c>
      <c r="Q1809" s="297"/>
      <c r="R1809" s="297"/>
      <c r="S1809" s="297"/>
      <c r="T1809" s="297"/>
      <c r="U1809" s="297"/>
      <c r="V1809" s="297"/>
      <c r="W1809" s="297"/>
      <c r="X1809" s="297"/>
      <c r="Y1809" s="297"/>
      <c r="Z1809" s="297"/>
      <c r="AA1809" s="297"/>
      <c r="AB1809" s="297"/>
    </row>
    <row r="1810" spans="1:28" ht="14.25">
      <c r="A1810" s="298" t="s">
        <v>11307</v>
      </c>
      <c r="B1810" s="294" t="s">
        <v>411</v>
      </c>
      <c r="C1810" s="45" t="s">
        <v>360</v>
      </c>
      <c r="D1810" s="45" t="s">
        <v>11143</v>
      </c>
      <c r="E1810" s="336">
        <v>43391</v>
      </c>
      <c r="F1810" s="294" t="s">
        <v>5065</v>
      </c>
      <c r="G1810" s="294" t="s">
        <v>271</v>
      </c>
      <c r="H1810" s="300" t="s">
        <v>223</v>
      </c>
      <c r="I1810" s="294" t="s">
        <v>226</v>
      </c>
      <c r="J1810" s="294" t="s">
        <v>11824</v>
      </c>
      <c r="K1810" s="294" t="s">
        <v>11825</v>
      </c>
      <c r="L1810" s="295"/>
      <c r="M1810" s="294" t="s">
        <v>11159</v>
      </c>
      <c r="N1810" s="295" t="b">
        <f>IF(AND(G1810:G1812=DATOS!C$9,H1810:H1812=DATOS!B$4),ROW(G1810:G1812))</f>
        <v>0</v>
      </c>
      <c r="O1810" s="326" t="str">
        <f t="shared" ca="1" si="6"/>
        <v/>
      </c>
      <c r="P1810" s="296">
        <f t="shared" ca="1" si="7"/>
        <v>0</v>
      </c>
      <c r="Q1810" s="297"/>
      <c r="R1810" s="297"/>
      <c r="S1810" s="297"/>
      <c r="T1810" s="297"/>
      <c r="U1810" s="297"/>
      <c r="V1810" s="297"/>
      <c r="W1810" s="297"/>
      <c r="X1810" s="297"/>
      <c r="Y1810" s="297"/>
      <c r="Z1810" s="297"/>
      <c r="AA1810" s="297"/>
      <c r="AB1810" s="297"/>
    </row>
    <row r="1811" spans="1:28" ht="14.25">
      <c r="A1811" s="298" t="s">
        <v>11828</v>
      </c>
      <c r="B1811" s="294" t="s">
        <v>11829</v>
      </c>
      <c r="C1811" s="45" t="s">
        <v>216</v>
      </c>
      <c r="D1811" s="45" t="s">
        <v>4671</v>
      </c>
      <c r="E1811" s="336">
        <v>43391</v>
      </c>
      <c r="F1811" s="294" t="s">
        <v>11832</v>
      </c>
      <c r="G1811" s="294" t="s">
        <v>114</v>
      </c>
      <c r="H1811" s="300" t="s">
        <v>223</v>
      </c>
      <c r="I1811" s="294" t="s">
        <v>226</v>
      </c>
      <c r="J1811" s="294" t="s">
        <v>4696</v>
      </c>
      <c r="K1811" s="294" t="s">
        <v>11836</v>
      </c>
      <c r="L1811" s="336">
        <v>43391</v>
      </c>
      <c r="M1811" s="294" t="s">
        <v>4675</v>
      </c>
      <c r="N1811" s="295" t="b">
        <f>IF(AND(G1811:G1813=DATOS!C$9,H1811:H1813=DATOS!B$4),ROW(G1811:G1813))</f>
        <v>0</v>
      </c>
      <c r="O1811" s="326" t="str">
        <f t="shared" ca="1" si="6"/>
        <v/>
      </c>
      <c r="P1811" s="296">
        <f t="shared" ca="1" si="7"/>
        <v>0</v>
      </c>
      <c r="Q1811" s="297"/>
      <c r="R1811" s="297"/>
      <c r="S1811" s="297"/>
      <c r="T1811" s="297"/>
      <c r="U1811" s="297"/>
      <c r="V1811" s="297"/>
      <c r="W1811" s="297"/>
      <c r="X1811" s="297"/>
      <c r="Y1811" s="297"/>
      <c r="Z1811" s="297"/>
      <c r="AA1811" s="297"/>
      <c r="AB1811" s="297"/>
    </row>
    <row r="1812" spans="1:28" ht="14.25">
      <c r="A1812" s="298" t="s">
        <v>11841</v>
      </c>
      <c r="B1812" s="294" t="s">
        <v>6648</v>
      </c>
      <c r="C1812" s="45" t="s">
        <v>4655</v>
      </c>
      <c r="D1812" s="45" t="s">
        <v>4647</v>
      </c>
      <c r="E1812" s="336">
        <v>43383</v>
      </c>
      <c r="F1812" s="294" t="s">
        <v>3902</v>
      </c>
      <c r="G1812" s="294" t="s">
        <v>271</v>
      </c>
      <c r="H1812" s="300" t="s">
        <v>223</v>
      </c>
      <c r="I1812" s="294" t="s">
        <v>226</v>
      </c>
      <c r="J1812" s="294" t="s">
        <v>11844</v>
      </c>
      <c r="K1812" s="294" t="s">
        <v>11845</v>
      </c>
      <c r="L1812" s="336">
        <v>43383</v>
      </c>
      <c r="M1812" s="294" t="s">
        <v>4652</v>
      </c>
      <c r="N1812" s="295" t="b">
        <f>IF(AND(G1812:G1814=DATOS!C$9,H1812:H1814=DATOS!B$4),ROW(G1812:G1814))</f>
        <v>0</v>
      </c>
      <c r="O1812" s="326" t="str">
        <f t="shared" ca="1" si="6"/>
        <v/>
      </c>
      <c r="P1812" s="296">
        <f t="shared" ca="1" si="7"/>
        <v>0</v>
      </c>
      <c r="Q1812" s="297"/>
      <c r="R1812" s="297"/>
      <c r="S1812" s="297"/>
      <c r="T1812" s="297"/>
      <c r="U1812" s="297"/>
      <c r="V1812" s="297"/>
      <c r="W1812" s="297"/>
      <c r="X1812" s="297"/>
      <c r="Y1812" s="297"/>
      <c r="Z1812" s="297"/>
      <c r="AA1812" s="297"/>
      <c r="AB1812" s="297"/>
    </row>
    <row r="1813" spans="1:28" ht="14.25">
      <c r="A1813" s="298" t="s">
        <v>11851</v>
      </c>
      <c r="B1813" s="184" t="s">
        <v>411</v>
      </c>
      <c r="C1813" s="45" t="s">
        <v>414</v>
      </c>
      <c r="D1813" s="45" t="s">
        <v>4671</v>
      </c>
      <c r="E1813" s="336">
        <v>43391</v>
      </c>
      <c r="F1813" s="294" t="s">
        <v>11853</v>
      </c>
      <c r="G1813" s="294" t="s">
        <v>222</v>
      </c>
      <c r="H1813" s="300" t="s">
        <v>223</v>
      </c>
      <c r="I1813" s="294" t="s">
        <v>226</v>
      </c>
      <c r="J1813" s="294" t="s">
        <v>11856</v>
      </c>
      <c r="K1813" s="294" t="s">
        <v>11858</v>
      </c>
      <c r="L1813" s="336">
        <v>43391</v>
      </c>
      <c r="M1813" s="295"/>
      <c r="N1813" s="295" t="b">
        <f>IF(AND(G1813:G1815=DATOS!C$9,H1813:H1815=DATOS!B$4),ROW(G1813:G1815))</f>
        <v>0</v>
      </c>
      <c r="O1813" s="326" t="str">
        <f t="shared" ca="1" si="6"/>
        <v/>
      </c>
      <c r="P1813" s="296">
        <f t="shared" ca="1" si="7"/>
        <v>0</v>
      </c>
      <c r="Q1813" s="297"/>
      <c r="R1813" s="297"/>
      <c r="S1813" s="297"/>
      <c r="T1813" s="297"/>
      <c r="U1813" s="297"/>
      <c r="V1813" s="297"/>
      <c r="W1813" s="297"/>
      <c r="X1813" s="297"/>
      <c r="Y1813" s="297"/>
      <c r="Z1813" s="297"/>
      <c r="AA1813" s="297"/>
      <c r="AB1813" s="297"/>
    </row>
    <row r="1814" spans="1:28" ht="14.25">
      <c r="A1814" s="298" t="s">
        <v>7955</v>
      </c>
      <c r="B1814" s="294" t="s">
        <v>8178</v>
      </c>
      <c r="C1814" s="45" t="s">
        <v>4655</v>
      </c>
      <c r="D1814" s="45" t="s">
        <v>4671</v>
      </c>
      <c r="E1814" s="336">
        <v>43387</v>
      </c>
      <c r="F1814" s="294" t="s">
        <v>4739</v>
      </c>
      <c r="G1814" s="294" t="s">
        <v>271</v>
      </c>
      <c r="H1814" s="300" t="s">
        <v>223</v>
      </c>
      <c r="I1814" s="294" t="s">
        <v>226</v>
      </c>
      <c r="J1814" s="294" t="s">
        <v>4739</v>
      </c>
      <c r="K1814" s="294" t="s">
        <v>11868</v>
      </c>
      <c r="L1814" s="336">
        <v>43387</v>
      </c>
      <c r="M1814" s="295"/>
      <c r="N1814" s="295" t="b">
        <f>IF(AND(G1814:G1816=DATOS!C$9,H1814:H1816=DATOS!B$4),ROW(G1814:G1816))</f>
        <v>0</v>
      </c>
      <c r="O1814" s="326" t="str">
        <f t="shared" ca="1" si="6"/>
        <v/>
      </c>
      <c r="P1814" s="296">
        <f t="shared" ca="1" si="7"/>
        <v>0</v>
      </c>
      <c r="Q1814" s="297"/>
      <c r="R1814" s="297"/>
      <c r="S1814" s="297"/>
      <c r="T1814" s="297"/>
      <c r="U1814" s="297"/>
      <c r="V1814" s="297"/>
      <c r="W1814" s="297"/>
      <c r="X1814" s="297"/>
      <c r="Y1814" s="297"/>
      <c r="Z1814" s="297"/>
      <c r="AA1814" s="297"/>
      <c r="AB1814" s="297"/>
    </row>
    <row r="1815" spans="1:28" ht="14.25">
      <c r="A1815" s="298" t="s">
        <v>6814</v>
      </c>
      <c r="B1815" s="294" t="s">
        <v>9891</v>
      </c>
      <c r="C1815" s="45" t="s">
        <v>216</v>
      </c>
      <c r="D1815" s="45" t="s">
        <v>4798</v>
      </c>
      <c r="E1815" s="336">
        <v>43392</v>
      </c>
      <c r="F1815" s="294" t="s">
        <v>11874</v>
      </c>
      <c r="G1815" s="294" t="s">
        <v>114</v>
      </c>
      <c r="H1815" s="300" t="s">
        <v>223</v>
      </c>
      <c r="I1815" s="294" t="s">
        <v>273</v>
      </c>
      <c r="J1815" s="294" t="s">
        <v>11879</v>
      </c>
      <c r="K1815" s="294" t="s">
        <v>8064</v>
      </c>
      <c r="L1815" s="336">
        <v>43393</v>
      </c>
      <c r="M1815" s="294" t="s">
        <v>11716</v>
      </c>
      <c r="N1815" s="295" t="b">
        <f>IF(AND(G1815:G1817=DATOS!C$9,H1815:H1817=DATOS!B$4),ROW(G1815:G1817))</f>
        <v>0</v>
      </c>
      <c r="O1815" s="326" t="str">
        <f t="shared" ca="1" si="6"/>
        <v/>
      </c>
      <c r="P1815" s="296">
        <f t="shared" ca="1" si="7"/>
        <v>0</v>
      </c>
      <c r="Q1815" s="297"/>
      <c r="R1815" s="297"/>
      <c r="S1815" s="297"/>
      <c r="T1815" s="297"/>
      <c r="U1815" s="297"/>
      <c r="V1815" s="297"/>
      <c r="W1815" s="297"/>
      <c r="X1815" s="297"/>
      <c r="Y1815" s="297"/>
      <c r="Z1815" s="297"/>
      <c r="AA1815" s="297"/>
      <c r="AB1815" s="297"/>
    </row>
    <row r="1816" spans="1:28" ht="14.25">
      <c r="A1816" s="298" t="s">
        <v>11885</v>
      </c>
      <c r="B1816" s="294" t="s">
        <v>11887</v>
      </c>
      <c r="C1816" s="45" t="s">
        <v>263</v>
      </c>
      <c r="D1816" s="45" t="s">
        <v>4667</v>
      </c>
      <c r="E1816" s="336">
        <v>43392</v>
      </c>
      <c r="F1816" s="294" t="s">
        <v>11889</v>
      </c>
      <c r="G1816" s="294" t="s">
        <v>114</v>
      </c>
      <c r="H1816" s="300" t="s">
        <v>223</v>
      </c>
      <c r="I1816" s="294" t="s">
        <v>226</v>
      </c>
      <c r="J1816" s="295"/>
      <c r="K1816" s="295"/>
      <c r="L1816" s="295"/>
      <c r="M1816" s="295"/>
      <c r="N1816" s="295" t="b">
        <f>IF(AND(G1816:G1818=DATOS!C$9,H1816:H1818=DATOS!B$4),ROW(G1816:G1818))</f>
        <v>0</v>
      </c>
      <c r="O1816" s="326" t="str">
        <f t="shared" ca="1" si="6"/>
        <v/>
      </c>
      <c r="P1816" s="296">
        <f t="shared" ca="1" si="7"/>
        <v>0</v>
      </c>
      <c r="Q1816" s="297"/>
      <c r="R1816" s="297"/>
      <c r="S1816" s="297"/>
      <c r="T1816" s="297"/>
      <c r="U1816" s="297"/>
      <c r="V1816" s="297"/>
      <c r="W1816" s="297"/>
      <c r="X1816" s="297"/>
      <c r="Y1816" s="297"/>
      <c r="Z1816" s="297"/>
      <c r="AA1816" s="297"/>
      <c r="AB1816" s="297"/>
    </row>
    <row r="1817" spans="1:28" ht="14.25">
      <c r="A1817" s="298" t="s">
        <v>11895</v>
      </c>
      <c r="B1817" s="294" t="s">
        <v>11897</v>
      </c>
      <c r="C1817" s="45" t="s">
        <v>6317</v>
      </c>
      <c r="D1817" s="45" t="s">
        <v>4671</v>
      </c>
      <c r="E1817" s="336">
        <v>43392</v>
      </c>
      <c r="F1817" s="294" t="s">
        <v>481</v>
      </c>
      <c r="G1817" s="294" t="s">
        <v>483</v>
      </c>
      <c r="H1817" s="300" t="s">
        <v>118</v>
      </c>
      <c r="I1817" s="294" t="s">
        <v>226</v>
      </c>
      <c r="J1817" s="294" t="s">
        <v>4730</v>
      </c>
      <c r="K1817" s="295"/>
      <c r="L1817" s="295"/>
      <c r="M1817" s="295"/>
      <c r="N1817" s="295">
        <f>IF(AND(OR(G1817:G1819=DATOS!C$8,G1817:G1819=DATOS!C$9),H1817:H1819=DATOS!B$4),ROW(G1817:G1819))</f>
        <v>1817</v>
      </c>
      <c r="O1817" s="326" t="str">
        <f t="shared" ca="1" si="6"/>
        <v>SEG</v>
      </c>
      <c r="P1817" s="296">
        <f t="shared" ca="1" si="7"/>
        <v>445</v>
      </c>
      <c r="Q1817" s="297"/>
      <c r="R1817" s="297"/>
      <c r="S1817" s="297"/>
      <c r="T1817" s="297"/>
      <c r="U1817" s="297"/>
      <c r="V1817" s="297"/>
      <c r="W1817" s="297"/>
      <c r="X1817" s="297"/>
      <c r="Y1817" s="297"/>
      <c r="Z1817" s="297"/>
      <c r="AA1817" s="297"/>
      <c r="AB1817" s="297"/>
    </row>
    <row r="1818" spans="1:28" ht="14.25">
      <c r="A1818" s="298" t="s">
        <v>5392</v>
      </c>
      <c r="B1818" s="294" t="s">
        <v>5393</v>
      </c>
      <c r="C1818" s="45" t="s">
        <v>4655</v>
      </c>
      <c r="D1818" s="45" t="s">
        <v>4647</v>
      </c>
      <c r="E1818" s="336">
        <v>43391</v>
      </c>
      <c r="F1818" s="294" t="s">
        <v>11910</v>
      </c>
      <c r="G1818" s="294" t="s">
        <v>271</v>
      </c>
      <c r="H1818" s="300" t="s">
        <v>223</v>
      </c>
      <c r="I1818" s="294" t="s">
        <v>226</v>
      </c>
      <c r="J1818" s="294" t="s">
        <v>11912</v>
      </c>
      <c r="K1818" s="294" t="s">
        <v>11913</v>
      </c>
      <c r="L1818" s="336">
        <v>43396</v>
      </c>
      <c r="M1818" s="294" t="s">
        <v>4652</v>
      </c>
      <c r="N1818" s="295" t="b">
        <f>IF(AND(G1818:G1820=DATOS!C$9,H1818:H1820=DATOS!B$4),ROW(G1818:G1820))</f>
        <v>0</v>
      </c>
      <c r="O1818" s="326" t="str">
        <f t="shared" ca="1" si="6"/>
        <v/>
      </c>
      <c r="P1818" s="296">
        <f t="shared" ca="1" si="7"/>
        <v>0</v>
      </c>
      <c r="Q1818" s="297"/>
      <c r="R1818" s="297"/>
      <c r="S1818" s="297"/>
      <c r="T1818" s="297"/>
      <c r="U1818" s="297"/>
      <c r="V1818" s="297"/>
      <c r="W1818" s="297"/>
      <c r="X1818" s="297"/>
      <c r="Y1818" s="297"/>
      <c r="Z1818" s="297"/>
      <c r="AA1818" s="297"/>
      <c r="AB1818" s="297"/>
    </row>
    <row r="1819" spans="1:28" ht="14.25">
      <c r="A1819" s="298" t="s">
        <v>11918</v>
      </c>
      <c r="B1819" s="294" t="s">
        <v>4856</v>
      </c>
      <c r="C1819" s="45" t="s">
        <v>216</v>
      </c>
      <c r="D1819" s="45" t="s">
        <v>4647</v>
      </c>
      <c r="E1819" s="336">
        <v>43392</v>
      </c>
      <c r="F1819" s="294" t="s">
        <v>11920</v>
      </c>
      <c r="G1819" s="294" t="s">
        <v>483</v>
      </c>
      <c r="H1819" s="300" t="s">
        <v>223</v>
      </c>
      <c r="I1819" s="294" t="s">
        <v>226</v>
      </c>
      <c r="J1819" s="294" t="s">
        <v>11922</v>
      </c>
      <c r="K1819" s="294" t="s">
        <v>11923</v>
      </c>
      <c r="L1819" s="299">
        <v>43410</v>
      </c>
      <c r="M1819" s="294" t="s">
        <v>389</v>
      </c>
      <c r="N1819" s="295" t="b">
        <f>IF(AND(OR(G1819:G1821=DATOS!C$8,G1819:G1821=DATOS!C$9),H1819:H1821=DATOS!B$4),ROW(G1819:G1821))</f>
        <v>0</v>
      </c>
      <c r="O1819" s="326" t="str">
        <f t="shared" ca="1" si="6"/>
        <v/>
      </c>
      <c r="P1819" s="296">
        <f t="shared" ca="1" si="7"/>
        <v>0</v>
      </c>
      <c r="Q1819" s="297"/>
      <c r="R1819" s="297"/>
      <c r="S1819" s="297"/>
      <c r="T1819" s="297"/>
      <c r="U1819" s="297"/>
      <c r="V1819" s="297"/>
      <c r="W1819" s="297"/>
      <c r="X1819" s="297"/>
      <c r="Y1819" s="297"/>
      <c r="Z1819" s="297"/>
      <c r="AA1819" s="297"/>
      <c r="AB1819" s="297"/>
    </row>
    <row r="1820" spans="1:28" ht="14.25">
      <c r="A1820" s="298" t="s">
        <v>11929</v>
      </c>
      <c r="B1820" s="294" t="s">
        <v>5746</v>
      </c>
      <c r="C1820" s="45" t="s">
        <v>701</v>
      </c>
      <c r="D1820" s="45" t="s">
        <v>4671</v>
      </c>
      <c r="E1820" s="336">
        <v>43392</v>
      </c>
      <c r="F1820" s="294" t="s">
        <v>11931</v>
      </c>
      <c r="G1820" s="294" t="s">
        <v>271</v>
      </c>
      <c r="H1820" s="300" t="s">
        <v>223</v>
      </c>
      <c r="I1820" s="294" t="s">
        <v>226</v>
      </c>
      <c r="J1820" s="294" t="s">
        <v>4739</v>
      </c>
      <c r="K1820" s="295"/>
      <c r="L1820" s="295"/>
      <c r="M1820" s="295"/>
      <c r="N1820" s="295" t="b">
        <f>IF(AND(OR(G1820:G1822=DATOS!C$8,G1820:G1822=DATOS!C$9),H1820:H1822=DATOS!B$4),ROW(G1820:G1822))</f>
        <v>0</v>
      </c>
      <c r="O1820" s="326" t="str">
        <f t="shared" ca="1" si="6"/>
        <v/>
      </c>
      <c r="P1820" s="296">
        <f t="shared" ca="1" si="7"/>
        <v>0</v>
      </c>
      <c r="Q1820" s="297"/>
      <c r="R1820" s="297"/>
      <c r="S1820" s="297"/>
      <c r="T1820" s="297"/>
      <c r="U1820" s="297"/>
      <c r="V1820" s="297"/>
      <c r="W1820" s="297"/>
      <c r="X1820" s="297"/>
      <c r="Y1820" s="297"/>
      <c r="Z1820" s="297"/>
      <c r="AA1820" s="297"/>
      <c r="AB1820" s="297"/>
    </row>
    <row r="1821" spans="1:28" ht="14.25">
      <c r="A1821" s="298" t="s">
        <v>9535</v>
      </c>
      <c r="B1821" s="294" t="s">
        <v>9536</v>
      </c>
      <c r="C1821" s="45" t="s">
        <v>4655</v>
      </c>
      <c r="D1821" s="45" t="s">
        <v>4671</v>
      </c>
      <c r="E1821" s="336">
        <v>43391</v>
      </c>
      <c r="F1821" s="294" t="s">
        <v>11934</v>
      </c>
      <c r="G1821" s="294" t="s">
        <v>271</v>
      </c>
      <c r="H1821" s="300" t="s">
        <v>223</v>
      </c>
      <c r="I1821" s="294" t="s">
        <v>226</v>
      </c>
      <c r="J1821" s="294" t="s">
        <v>11558</v>
      </c>
      <c r="K1821" s="294" t="s">
        <v>11937</v>
      </c>
      <c r="L1821" s="336">
        <v>43391</v>
      </c>
      <c r="M1821" s="294" t="s">
        <v>4675</v>
      </c>
      <c r="N1821" s="295" t="b">
        <f>IF(AND(G1821:G1823=DATOS!C$9,H1821:H1823=DATOS!B$4),ROW(G1821:G1823))</f>
        <v>0</v>
      </c>
      <c r="O1821" s="326" t="str">
        <f t="shared" ca="1" si="6"/>
        <v/>
      </c>
      <c r="P1821" s="296">
        <f t="shared" ca="1" si="7"/>
        <v>0</v>
      </c>
      <c r="Q1821" s="297"/>
      <c r="R1821" s="297"/>
      <c r="S1821" s="297"/>
      <c r="T1821" s="297"/>
      <c r="U1821" s="297"/>
      <c r="V1821" s="297"/>
      <c r="W1821" s="297"/>
      <c r="X1821" s="297"/>
      <c r="Y1821" s="297"/>
      <c r="Z1821" s="297"/>
      <c r="AA1821" s="297"/>
      <c r="AB1821" s="297"/>
    </row>
    <row r="1822" spans="1:28" ht="14.25">
      <c r="A1822" s="298" t="s">
        <v>11938</v>
      </c>
      <c r="B1822" s="294" t="s">
        <v>11579</v>
      </c>
      <c r="C1822" s="45" t="s">
        <v>5701</v>
      </c>
      <c r="D1822" s="45" t="s">
        <v>11716</v>
      </c>
      <c r="E1822" s="336">
        <v>43393</v>
      </c>
      <c r="F1822" s="294" t="s">
        <v>11940</v>
      </c>
      <c r="G1822" s="294" t="s">
        <v>271</v>
      </c>
      <c r="H1822" s="300" t="s">
        <v>118</v>
      </c>
      <c r="I1822" s="294" t="s">
        <v>226</v>
      </c>
      <c r="J1822" s="294" t="s">
        <v>11941</v>
      </c>
      <c r="K1822" s="295"/>
      <c r="L1822" s="295"/>
      <c r="M1822" s="295"/>
      <c r="N1822" s="295" t="b">
        <f>IF(AND(OR(G1822:G1824=DATOS!C$8,G1822:G1824=DATOS!C$9),H1822:H1824=DATOS!B$4),ROW(G1822:G1824))</f>
        <v>0</v>
      </c>
      <c r="O1822" s="326" t="str">
        <f t="shared" ca="1" si="6"/>
        <v>SEG</v>
      </c>
      <c r="P1822" s="296">
        <f t="shared" ca="1" si="7"/>
        <v>444</v>
      </c>
      <c r="Q1822" s="297"/>
      <c r="R1822" s="297"/>
      <c r="S1822" s="297"/>
      <c r="T1822" s="297"/>
      <c r="U1822" s="297"/>
      <c r="V1822" s="297"/>
      <c r="W1822" s="297"/>
      <c r="X1822" s="297"/>
      <c r="Y1822" s="297"/>
      <c r="Z1822" s="297"/>
      <c r="AA1822" s="297"/>
      <c r="AB1822" s="297"/>
    </row>
    <row r="1823" spans="1:28" ht="14.25">
      <c r="A1823" s="298" t="s">
        <v>11942</v>
      </c>
      <c r="B1823" s="294" t="s">
        <v>6991</v>
      </c>
      <c r="C1823" s="45" t="s">
        <v>5573</v>
      </c>
      <c r="D1823" s="45" t="s">
        <v>4667</v>
      </c>
      <c r="E1823" s="336">
        <v>43393</v>
      </c>
      <c r="F1823" s="294" t="s">
        <v>11944</v>
      </c>
      <c r="G1823" s="294" t="s">
        <v>362</v>
      </c>
      <c r="H1823" s="300" t="s">
        <v>223</v>
      </c>
      <c r="I1823" s="294" t="s">
        <v>226</v>
      </c>
      <c r="J1823" s="294"/>
      <c r="K1823" s="295"/>
      <c r="L1823" s="295"/>
      <c r="M1823" s="295"/>
      <c r="N1823" s="295" t="b">
        <f>IF(AND(OR(G1823:G1825=DATOS!C$8,G1823:G1825=DATOS!C$9),H1823:H1825=DATOS!B$4),ROW(G1823:G1825))</f>
        <v>0</v>
      </c>
      <c r="O1823" s="326" t="str">
        <f t="shared" ca="1" si="6"/>
        <v/>
      </c>
      <c r="P1823" s="296">
        <f t="shared" ca="1" si="7"/>
        <v>0</v>
      </c>
      <c r="Q1823" s="297"/>
      <c r="R1823" s="297"/>
      <c r="S1823" s="297"/>
      <c r="T1823" s="297"/>
      <c r="U1823" s="297"/>
      <c r="V1823" s="297"/>
      <c r="W1823" s="297"/>
      <c r="X1823" s="297"/>
      <c r="Y1823" s="297"/>
      <c r="Z1823" s="297"/>
      <c r="AA1823" s="297"/>
      <c r="AB1823" s="297"/>
    </row>
    <row r="1824" spans="1:28" ht="14.25">
      <c r="A1824" s="298" t="s">
        <v>11946</v>
      </c>
      <c r="B1824" s="294" t="s">
        <v>4976</v>
      </c>
      <c r="C1824" s="45" t="s">
        <v>216</v>
      </c>
      <c r="D1824" s="45" t="s">
        <v>4647</v>
      </c>
      <c r="E1824" s="336">
        <v>43393</v>
      </c>
      <c r="F1824" s="294" t="s">
        <v>11947</v>
      </c>
      <c r="G1824" s="294" t="s">
        <v>114</v>
      </c>
      <c r="H1824" s="300" t="s">
        <v>118</v>
      </c>
      <c r="I1824" s="294" t="s">
        <v>226</v>
      </c>
      <c r="J1824" s="294" t="s">
        <v>11948</v>
      </c>
      <c r="K1824" s="295"/>
      <c r="L1824" s="295"/>
      <c r="M1824" s="295"/>
      <c r="N1824" s="295" t="b">
        <f>IF(AND(OR(G1824:G1826=DATOS!C$8,G1824:G1826=DATOS!C$9),H1824:H1826=DATOS!B$4),ROW(G1824:G1826))</f>
        <v>0</v>
      </c>
      <c r="O1824" s="326" t="str">
        <f t="shared" ca="1" si="6"/>
        <v>SEG</v>
      </c>
      <c r="P1824" s="296">
        <f t="shared" ca="1" si="7"/>
        <v>444</v>
      </c>
      <c r="Q1824" s="297"/>
      <c r="R1824" s="297"/>
      <c r="S1824" s="297"/>
      <c r="T1824" s="297"/>
      <c r="U1824" s="297"/>
      <c r="V1824" s="297"/>
      <c r="W1824" s="297"/>
      <c r="X1824" s="297"/>
      <c r="Y1824" s="297"/>
      <c r="Z1824" s="297"/>
      <c r="AA1824" s="297"/>
      <c r="AB1824" s="297"/>
    </row>
    <row r="1825" spans="1:28" ht="14.25">
      <c r="A1825" s="346" t="s">
        <v>7070</v>
      </c>
      <c r="B1825" s="294" t="s">
        <v>6185</v>
      </c>
      <c r="C1825" s="45" t="s">
        <v>90</v>
      </c>
      <c r="D1825" s="45" t="s">
        <v>4951</v>
      </c>
      <c r="E1825" s="336">
        <v>43393</v>
      </c>
      <c r="F1825" s="294" t="s">
        <v>5801</v>
      </c>
      <c r="G1825" s="294" t="s">
        <v>114</v>
      </c>
      <c r="H1825" s="300" t="s">
        <v>223</v>
      </c>
      <c r="I1825" s="294" t="s">
        <v>226</v>
      </c>
      <c r="J1825" s="295"/>
      <c r="K1825" s="294" t="s">
        <v>11951</v>
      </c>
      <c r="L1825" s="336">
        <v>43393</v>
      </c>
      <c r="M1825" s="294" t="s">
        <v>4956</v>
      </c>
      <c r="N1825" s="295" t="b">
        <f>IF(AND(OR(G1825:G1827=DATOS!C$8,G1825:G1827=DATOS!C$9),H1825:H1827=DATOS!B$4),ROW(G1825:G1827))</f>
        <v>0</v>
      </c>
      <c r="O1825" s="326" t="str">
        <f t="shared" ca="1" si="6"/>
        <v/>
      </c>
      <c r="P1825" s="296">
        <f t="shared" ca="1" si="7"/>
        <v>0</v>
      </c>
      <c r="Q1825" s="297"/>
      <c r="R1825" s="297"/>
      <c r="S1825" s="297"/>
      <c r="T1825" s="297"/>
      <c r="U1825" s="297"/>
      <c r="V1825" s="297"/>
      <c r="W1825" s="297"/>
      <c r="X1825" s="297"/>
      <c r="Y1825" s="297"/>
      <c r="Z1825" s="297"/>
      <c r="AA1825" s="297"/>
      <c r="AB1825" s="297"/>
    </row>
    <row r="1826" spans="1:28" ht="14.25">
      <c r="A1826" s="298" t="s">
        <v>6177</v>
      </c>
      <c r="B1826" s="294" t="s">
        <v>8421</v>
      </c>
      <c r="C1826" s="45" t="s">
        <v>4761</v>
      </c>
      <c r="D1826" s="45" t="s">
        <v>4647</v>
      </c>
      <c r="E1826" s="336">
        <v>43394</v>
      </c>
      <c r="F1826" s="294" t="s">
        <v>11952</v>
      </c>
      <c r="G1826" s="294" t="s">
        <v>271</v>
      </c>
      <c r="H1826" s="300" t="s">
        <v>223</v>
      </c>
      <c r="I1826" s="294" t="s">
        <v>226</v>
      </c>
      <c r="J1826" s="294" t="s">
        <v>11953</v>
      </c>
      <c r="K1826" s="294" t="s">
        <v>11954</v>
      </c>
      <c r="L1826" s="336">
        <v>43394</v>
      </c>
      <c r="M1826" s="294" t="s">
        <v>4652</v>
      </c>
      <c r="N1826" s="295" t="b">
        <f>IF(AND(OR(G1826:G1828=DATOS!C$8,G1826:G1828=DATOS!C$9),H1826:H1828=DATOS!B$4),ROW(G1826:G1828))</f>
        <v>0</v>
      </c>
      <c r="O1826" s="326" t="str">
        <f t="shared" ca="1" si="6"/>
        <v/>
      </c>
      <c r="P1826" s="296">
        <f t="shared" ca="1" si="7"/>
        <v>0</v>
      </c>
      <c r="Q1826" s="297"/>
      <c r="R1826" s="297"/>
      <c r="S1826" s="297"/>
      <c r="T1826" s="297"/>
      <c r="U1826" s="297"/>
      <c r="V1826" s="297"/>
      <c r="W1826" s="297"/>
      <c r="X1826" s="297"/>
      <c r="Y1826" s="297"/>
      <c r="Z1826" s="297"/>
      <c r="AA1826" s="297"/>
      <c r="AB1826" s="297"/>
    </row>
    <row r="1827" spans="1:28" ht="14.25">
      <c r="A1827" s="298" t="s">
        <v>6273</v>
      </c>
      <c r="B1827" s="294" t="s">
        <v>6275</v>
      </c>
      <c r="C1827" s="45" t="s">
        <v>216</v>
      </c>
      <c r="D1827" s="45" t="s">
        <v>8976</v>
      </c>
      <c r="E1827" s="336">
        <v>43396</v>
      </c>
      <c r="F1827" s="294" t="s">
        <v>11955</v>
      </c>
      <c r="G1827" s="294" t="s">
        <v>271</v>
      </c>
      <c r="H1827" s="300" t="s">
        <v>223</v>
      </c>
      <c r="I1827" s="294" t="s">
        <v>226</v>
      </c>
      <c r="J1827" s="295"/>
      <c r="K1827" s="294" t="s">
        <v>11956</v>
      </c>
      <c r="L1827" s="336">
        <v>43396</v>
      </c>
      <c r="M1827" s="294" t="s">
        <v>9747</v>
      </c>
      <c r="N1827" s="295" t="b">
        <f>IF(AND(OR(G1827:G1829=DATOS!C$8,G1827:G1829=DATOS!C$9),H1827:H1829=DATOS!B$4),ROW(G1827:G1829))</f>
        <v>0</v>
      </c>
      <c r="O1827" s="326" t="str">
        <f t="shared" ca="1" si="6"/>
        <v/>
      </c>
      <c r="P1827" s="296">
        <f t="shared" ca="1" si="7"/>
        <v>0</v>
      </c>
      <c r="Q1827" s="297"/>
      <c r="R1827" s="297"/>
      <c r="S1827" s="297"/>
      <c r="T1827" s="297"/>
      <c r="U1827" s="297"/>
      <c r="V1827" s="297"/>
      <c r="W1827" s="297"/>
      <c r="X1827" s="297"/>
      <c r="Y1827" s="297"/>
      <c r="Z1827" s="297"/>
      <c r="AA1827" s="297"/>
      <c r="AB1827" s="297"/>
    </row>
    <row r="1828" spans="1:28" ht="14.25">
      <c r="A1828" s="298" t="s">
        <v>8030</v>
      </c>
      <c r="B1828" s="294" t="s">
        <v>7211</v>
      </c>
      <c r="C1828" s="45" t="s">
        <v>624</v>
      </c>
      <c r="D1828" s="45" t="s">
        <v>4667</v>
      </c>
      <c r="E1828" s="336">
        <v>43396</v>
      </c>
      <c r="F1828" s="294" t="s">
        <v>11960</v>
      </c>
      <c r="G1828" s="294" t="s">
        <v>271</v>
      </c>
      <c r="H1828" s="300" t="s">
        <v>223</v>
      </c>
      <c r="I1828" s="294" t="s">
        <v>226</v>
      </c>
      <c r="J1828" s="295"/>
      <c r="K1828" s="295"/>
      <c r="L1828" s="295"/>
      <c r="M1828" s="295"/>
      <c r="N1828" s="295" t="b">
        <f>IF(AND(OR(G1828:G1830=DATOS!C$8,G1828:G1830=DATOS!C$9),H1828:H1830=DATOS!B$4),ROW(G1828:G1830))</f>
        <v>0</v>
      </c>
      <c r="O1828" s="326" t="str">
        <f t="shared" ca="1" si="6"/>
        <v/>
      </c>
      <c r="P1828" s="296">
        <f t="shared" ca="1" si="7"/>
        <v>0</v>
      </c>
      <c r="Q1828" s="297"/>
      <c r="R1828" s="297"/>
      <c r="S1828" s="297"/>
      <c r="T1828" s="297"/>
      <c r="U1828" s="297"/>
      <c r="V1828" s="297"/>
      <c r="W1828" s="297"/>
      <c r="X1828" s="297"/>
      <c r="Y1828" s="297"/>
      <c r="Z1828" s="297"/>
      <c r="AA1828" s="297"/>
      <c r="AB1828" s="297"/>
    </row>
    <row r="1829" spans="1:28" ht="14.25">
      <c r="A1829" s="298" t="s">
        <v>11962</v>
      </c>
      <c r="B1829" s="294" t="s">
        <v>5719</v>
      </c>
      <c r="C1829" s="45" t="s">
        <v>4491</v>
      </c>
      <c r="D1829" s="45" t="s">
        <v>4667</v>
      </c>
      <c r="E1829" s="336">
        <v>43396</v>
      </c>
      <c r="F1829" s="294" t="s">
        <v>11963</v>
      </c>
      <c r="G1829" s="294" t="s">
        <v>222</v>
      </c>
      <c r="H1829" s="300" t="s">
        <v>118</v>
      </c>
      <c r="I1829" s="294" t="s">
        <v>226</v>
      </c>
      <c r="J1829" s="295"/>
      <c r="K1829" s="295"/>
      <c r="L1829" s="295"/>
      <c r="M1829" s="295"/>
      <c r="N1829" s="295" t="b">
        <f>IF(AND(OR(G1829:G1831=DATOS!C$8,G1829:G1831=DATOS!C$9),H1829:H1831=DATOS!B$4),ROW(G1829:G1831))</f>
        <v>0</v>
      </c>
      <c r="O1829" s="326" t="str">
        <f t="shared" ca="1" si="6"/>
        <v>SEG</v>
      </c>
      <c r="P1829" s="296">
        <f t="shared" ca="1" si="7"/>
        <v>441</v>
      </c>
      <c r="Q1829" s="297"/>
      <c r="R1829" s="297"/>
      <c r="S1829" s="297"/>
      <c r="T1829" s="297"/>
      <c r="U1829" s="297"/>
      <c r="V1829" s="297"/>
      <c r="W1829" s="297"/>
      <c r="X1829" s="297"/>
      <c r="Y1829" s="297"/>
      <c r="Z1829" s="297"/>
      <c r="AA1829" s="297"/>
      <c r="AB1829" s="297"/>
    </row>
    <row r="1830" spans="1:28" ht="14.25">
      <c r="A1830" s="298" t="s">
        <v>10364</v>
      </c>
      <c r="B1830" s="294" t="s">
        <v>7638</v>
      </c>
      <c r="C1830" s="45" t="s">
        <v>414</v>
      </c>
      <c r="D1830" s="45" t="s">
        <v>4667</v>
      </c>
      <c r="E1830" s="336">
        <v>43396</v>
      </c>
      <c r="F1830" s="294" t="s">
        <v>11965</v>
      </c>
      <c r="G1830" s="294" t="s">
        <v>114</v>
      </c>
      <c r="H1830" s="300" t="s">
        <v>223</v>
      </c>
      <c r="I1830" s="294" t="s">
        <v>226</v>
      </c>
      <c r="J1830" s="295"/>
      <c r="K1830" s="295"/>
      <c r="L1830" s="295"/>
      <c r="M1830" s="295"/>
      <c r="N1830" s="295" t="b">
        <f>IF(AND(OR(G1830:G1832=DATOS!C$8,G1830:G1832=DATOS!C$9),H1830:H1832=DATOS!B$4),ROW(G1830:G1832))</f>
        <v>0</v>
      </c>
      <c r="O1830" s="326" t="str">
        <f t="shared" ca="1" si="6"/>
        <v/>
      </c>
      <c r="P1830" s="296">
        <f t="shared" ca="1" si="7"/>
        <v>0</v>
      </c>
      <c r="Q1830" s="297"/>
      <c r="R1830" s="297"/>
      <c r="S1830" s="297"/>
      <c r="T1830" s="297"/>
      <c r="U1830" s="297"/>
      <c r="V1830" s="297"/>
      <c r="W1830" s="297"/>
      <c r="X1830" s="297"/>
      <c r="Y1830" s="297"/>
      <c r="Z1830" s="297"/>
      <c r="AA1830" s="297"/>
      <c r="AB1830" s="297"/>
    </row>
    <row r="1831" spans="1:28" ht="14.25">
      <c r="A1831" s="298" t="s">
        <v>8201</v>
      </c>
      <c r="B1831" s="294" t="s">
        <v>8202</v>
      </c>
      <c r="C1831" s="45" t="s">
        <v>898</v>
      </c>
      <c r="D1831" s="45" t="s">
        <v>11143</v>
      </c>
      <c r="E1831" s="336">
        <v>43397</v>
      </c>
      <c r="F1831" s="294" t="s">
        <v>3161</v>
      </c>
      <c r="G1831" s="294" t="s">
        <v>271</v>
      </c>
      <c r="H1831" s="300" t="s">
        <v>223</v>
      </c>
      <c r="I1831" s="294" t="s">
        <v>226</v>
      </c>
      <c r="J1831" s="295"/>
      <c r="K1831" s="294" t="s">
        <v>11966</v>
      </c>
      <c r="L1831" s="295"/>
      <c r="M1831" s="294" t="s">
        <v>11159</v>
      </c>
      <c r="N1831" s="295" t="b">
        <f>IF(AND(OR(G1831:G1833=DATOS!C$8,G1831:G1833=DATOS!C$9),H1831:H1833=DATOS!B$4),ROW(G1831:G1833))</f>
        <v>0</v>
      </c>
      <c r="O1831" s="326" t="str">
        <f t="shared" ca="1" si="6"/>
        <v/>
      </c>
      <c r="P1831" s="296">
        <f t="shared" ca="1" si="7"/>
        <v>0</v>
      </c>
      <c r="Q1831" s="297"/>
      <c r="R1831" s="297"/>
      <c r="S1831" s="297"/>
      <c r="T1831" s="297"/>
      <c r="U1831" s="297"/>
      <c r="V1831" s="297"/>
      <c r="W1831" s="297"/>
      <c r="X1831" s="297"/>
      <c r="Y1831" s="297"/>
      <c r="Z1831" s="297"/>
      <c r="AA1831" s="297"/>
      <c r="AB1831" s="297"/>
    </row>
    <row r="1832" spans="1:28" ht="14.25">
      <c r="A1832" s="298" t="s">
        <v>11967</v>
      </c>
      <c r="B1832" s="294" t="s">
        <v>4713</v>
      </c>
      <c r="C1832" s="45" t="s">
        <v>4491</v>
      </c>
      <c r="D1832" s="45" t="s">
        <v>4647</v>
      </c>
      <c r="E1832" s="336">
        <v>43397</v>
      </c>
      <c r="F1832" s="294" t="s">
        <v>11968</v>
      </c>
      <c r="G1832" s="294" t="s">
        <v>222</v>
      </c>
      <c r="H1832" s="300" t="s">
        <v>223</v>
      </c>
      <c r="I1832" s="294" t="s">
        <v>226</v>
      </c>
      <c r="J1832" s="294" t="s">
        <v>11969</v>
      </c>
      <c r="K1832" s="294" t="s">
        <v>11970</v>
      </c>
      <c r="L1832" s="294" t="s">
        <v>11971</v>
      </c>
      <c r="M1832" s="294" t="s">
        <v>4652</v>
      </c>
      <c r="N1832" s="295" t="b">
        <f>IF(AND(OR(G1832:G1834=DATOS!C$8,G1832:G1834=DATOS!C$9),H1832:H1834=DATOS!B$4),ROW(G1832:G1834))</f>
        <v>0</v>
      </c>
      <c r="O1832" s="326" t="str">
        <f t="shared" ca="1" si="6"/>
        <v/>
      </c>
      <c r="P1832" s="296">
        <f t="shared" ca="1" si="7"/>
        <v>0</v>
      </c>
      <c r="Q1832" s="297"/>
      <c r="R1832" s="297"/>
      <c r="S1832" s="297"/>
      <c r="T1832" s="297"/>
      <c r="U1832" s="297"/>
      <c r="V1832" s="297"/>
      <c r="W1832" s="297"/>
      <c r="X1832" s="297"/>
      <c r="Y1832" s="297"/>
      <c r="Z1832" s="297"/>
      <c r="AA1832" s="297"/>
      <c r="AB1832" s="297"/>
    </row>
    <row r="1833" spans="1:28" ht="14.25">
      <c r="A1833" s="298" t="s">
        <v>11851</v>
      </c>
      <c r="B1833" s="294" t="s">
        <v>411</v>
      </c>
      <c r="C1833" s="45" t="s">
        <v>414</v>
      </c>
      <c r="D1833" s="45" t="s">
        <v>4671</v>
      </c>
      <c r="E1833" s="336">
        <v>43397</v>
      </c>
      <c r="F1833" s="294" t="s">
        <v>11972</v>
      </c>
      <c r="G1833" s="294" t="s">
        <v>271</v>
      </c>
      <c r="H1833" s="300" t="s">
        <v>223</v>
      </c>
      <c r="I1833" s="294" t="s">
        <v>226</v>
      </c>
      <c r="J1833" s="294" t="s">
        <v>11535</v>
      </c>
      <c r="K1833" s="294" t="s">
        <v>11975</v>
      </c>
      <c r="L1833" s="336">
        <v>43397</v>
      </c>
      <c r="M1833" s="294" t="s">
        <v>4675</v>
      </c>
      <c r="N1833" s="295" t="b">
        <f>IF(AND(OR(G1833:G1835=DATOS!C$8,G1833:G1835=DATOS!C$9),H1833:H1835=DATOS!B$4),ROW(G1833:G1835))</f>
        <v>0</v>
      </c>
      <c r="O1833" s="326" t="str">
        <f t="shared" ca="1" si="6"/>
        <v/>
      </c>
      <c r="P1833" s="296">
        <f t="shared" ca="1" si="7"/>
        <v>0</v>
      </c>
      <c r="Q1833" s="297"/>
      <c r="R1833" s="297"/>
      <c r="S1833" s="297"/>
      <c r="T1833" s="297"/>
      <c r="U1833" s="297"/>
      <c r="V1833" s="297"/>
      <c r="W1833" s="297"/>
      <c r="X1833" s="297"/>
      <c r="Y1833" s="297"/>
      <c r="Z1833" s="297"/>
      <c r="AA1833" s="297"/>
      <c r="AB1833" s="297"/>
    </row>
    <row r="1834" spans="1:28" ht="14.25">
      <c r="A1834" s="298" t="s">
        <v>11976</v>
      </c>
      <c r="B1834" s="294" t="s">
        <v>5967</v>
      </c>
      <c r="C1834" s="45" t="s">
        <v>4655</v>
      </c>
      <c r="D1834" s="45" t="s">
        <v>4671</v>
      </c>
      <c r="E1834" s="336">
        <v>43392</v>
      </c>
      <c r="F1834" s="294" t="s">
        <v>11977</v>
      </c>
      <c r="G1834" s="294" t="s">
        <v>271</v>
      </c>
      <c r="H1834" s="300" t="s">
        <v>223</v>
      </c>
      <c r="I1834" s="294" t="s">
        <v>226</v>
      </c>
      <c r="J1834" s="294" t="s">
        <v>11978</v>
      </c>
      <c r="K1834" s="295"/>
      <c r="L1834" s="295"/>
      <c r="M1834" s="295"/>
      <c r="N1834" s="295" t="b">
        <f>IF(AND(OR(G1834:G1836=DATOS!C$8,G1834:G1836=DATOS!C$9),H1834:H1836=DATOS!B$4),ROW(G1834:G1836))</f>
        <v>0</v>
      </c>
      <c r="O1834" s="326" t="str">
        <f t="shared" ca="1" si="6"/>
        <v/>
      </c>
      <c r="P1834" s="296">
        <f t="shared" ca="1" si="7"/>
        <v>0</v>
      </c>
      <c r="Q1834" s="297"/>
      <c r="R1834" s="297"/>
      <c r="S1834" s="297"/>
      <c r="T1834" s="297"/>
      <c r="U1834" s="297"/>
      <c r="V1834" s="297"/>
      <c r="W1834" s="297"/>
      <c r="X1834" s="297"/>
      <c r="Y1834" s="297"/>
      <c r="Z1834" s="297"/>
      <c r="AA1834" s="297"/>
      <c r="AB1834" s="297"/>
    </row>
    <row r="1835" spans="1:28" ht="14.25">
      <c r="A1835" s="298" t="s">
        <v>11979</v>
      </c>
      <c r="B1835" s="294" t="s">
        <v>11579</v>
      </c>
      <c r="C1835" s="45" t="s">
        <v>5701</v>
      </c>
      <c r="D1835" s="45" t="s">
        <v>4671</v>
      </c>
      <c r="E1835" s="336">
        <v>43397</v>
      </c>
      <c r="F1835" s="294" t="s">
        <v>11977</v>
      </c>
      <c r="G1835" s="294" t="s">
        <v>271</v>
      </c>
      <c r="H1835" s="300" t="s">
        <v>223</v>
      </c>
      <c r="I1835" s="294" t="s">
        <v>226</v>
      </c>
      <c r="J1835" s="294" t="s">
        <v>11817</v>
      </c>
      <c r="K1835" s="294" t="s">
        <v>11980</v>
      </c>
      <c r="L1835" s="336">
        <v>43397</v>
      </c>
      <c r="M1835" s="294" t="s">
        <v>4659</v>
      </c>
      <c r="N1835" s="295" t="b">
        <f>IF(AND(OR(G1835:G1837=DATOS!C$8,G1835:G1837=DATOS!C$9),H1835:H1837=DATOS!B$4),ROW(G1835:G1837))</f>
        <v>0</v>
      </c>
      <c r="O1835" s="326" t="str">
        <f t="shared" ca="1" si="6"/>
        <v/>
      </c>
      <c r="P1835" s="296">
        <f t="shared" ca="1" si="7"/>
        <v>0</v>
      </c>
      <c r="Q1835" s="297"/>
      <c r="R1835" s="297"/>
      <c r="S1835" s="297"/>
      <c r="T1835" s="297"/>
      <c r="U1835" s="297"/>
      <c r="V1835" s="297"/>
      <c r="W1835" s="297"/>
      <c r="X1835" s="297"/>
      <c r="Y1835" s="297"/>
      <c r="Z1835" s="297"/>
      <c r="AA1835" s="297"/>
      <c r="AB1835" s="297"/>
    </row>
    <row r="1836" spans="1:28" ht="14.25">
      <c r="A1836" s="298" t="s">
        <v>11981</v>
      </c>
      <c r="B1836" s="294" t="s">
        <v>5340</v>
      </c>
      <c r="C1836" s="45" t="s">
        <v>5342</v>
      </c>
      <c r="D1836" s="45" t="s">
        <v>4671</v>
      </c>
      <c r="E1836" s="336">
        <v>43397</v>
      </c>
      <c r="F1836" s="294" t="s">
        <v>11982</v>
      </c>
      <c r="G1836" s="294" t="s">
        <v>222</v>
      </c>
      <c r="H1836" s="300" t="s">
        <v>223</v>
      </c>
      <c r="I1836" s="294" t="s">
        <v>226</v>
      </c>
      <c r="J1836" s="294" t="s">
        <v>11983</v>
      </c>
      <c r="K1836" s="294" t="s">
        <v>11984</v>
      </c>
      <c r="L1836" s="336">
        <v>43397</v>
      </c>
      <c r="M1836" s="294" t="s">
        <v>4675</v>
      </c>
      <c r="N1836" s="295" t="b">
        <f>IF(AND(OR(G1836:G1838=DATOS!C$8,G1836:G1838=DATOS!C$9),H1836:H1838=DATOS!B$4),ROW(G1836:G1838))</f>
        <v>0</v>
      </c>
      <c r="O1836" s="326" t="str">
        <f t="shared" ca="1" si="6"/>
        <v/>
      </c>
      <c r="P1836" s="296">
        <f t="shared" ca="1" si="7"/>
        <v>0</v>
      </c>
      <c r="Q1836" s="297"/>
      <c r="R1836" s="297"/>
      <c r="S1836" s="297"/>
      <c r="T1836" s="297"/>
      <c r="U1836" s="297"/>
      <c r="V1836" s="297"/>
      <c r="W1836" s="297"/>
      <c r="X1836" s="297"/>
      <c r="Y1836" s="297"/>
      <c r="Z1836" s="297"/>
      <c r="AA1836" s="297"/>
      <c r="AB1836" s="297"/>
    </row>
    <row r="1837" spans="1:28" ht="14.25">
      <c r="A1837" s="298" t="s">
        <v>7560</v>
      </c>
      <c r="B1837" s="294" t="s">
        <v>7561</v>
      </c>
      <c r="C1837" s="45" t="s">
        <v>5232</v>
      </c>
      <c r="D1837" s="45" t="s">
        <v>4647</v>
      </c>
      <c r="E1837" s="336">
        <v>43398</v>
      </c>
      <c r="F1837" s="294" t="s">
        <v>11987</v>
      </c>
      <c r="G1837" s="294" t="s">
        <v>362</v>
      </c>
      <c r="H1837" s="300" t="s">
        <v>223</v>
      </c>
      <c r="I1837" s="294"/>
      <c r="J1837" s="294" t="s">
        <v>11988</v>
      </c>
      <c r="K1837" s="295"/>
      <c r="L1837" s="295"/>
      <c r="M1837" s="295"/>
      <c r="N1837" s="295" t="b">
        <f>IF(AND(OR(G1837:G1839=DATOS!C$8,G1837:G1839=DATOS!C$9),H1837:H1839=DATOS!B$4),ROW(G1837:G1839))</f>
        <v>0</v>
      </c>
      <c r="O1837" s="326" t="str">
        <f t="shared" ca="1" si="6"/>
        <v/>
      </c>
      <c r="P1837" s="296">
        <f t="shared" ca="1" si="7"/>
        <v>0</v>
      </c>
      <c r="Q1837" s="297"/>
      <c r="R1837" s="297"/>
      <c r="S1837" s="297"/>
      <c r="T1837" s="297"/>
      <c r="U1837" s="297"/>
      <c r="V1837" s="297"/>
      <c r="W1837" s="297"/>
      <c r="X1837" s="297"/>
      <c r="Y1837" s="297"/>
      <c r="Z1837" s="297"/>
      <c r="AA1837" s="297"/>
      <c r="AB1837" s="297"/>
    </row>
    <row r="1838" spans="1:28" ht="14.25">
      <c r="A1838" s="298" t="s">
        <v>11460</v>
      </c>
      <c r="B1838" s="294" t="s">
        <v>5198</v>
      </c>
      <c r="C1838" s="45" t="s">
        <v>4767</v>
      </c>
      <c r="D1838" s="45" t="s">
        <v>4647</v>
      </c>
      <c r="E1838" s="336">
        <v>43398</v>
      </c>
      <c r="F1838" s="294" t="s">
        <v>11040</v>
      </c>
      <c r="G1838" s="294" t="s">
        <v>271</v>
      </c>
      <c r="H1838" s="300" t="s">
        <v>223</v>
      </c>
      <c r="I1838" s="294" t="s">
        <v>226</v>
      </c>
      <c r="J1838" s="294" t="s">
        <v>11989</v>
      </c>
      <c r="K1838" s="294" t="s">
        <v>11990</v>
      </c>
      <c r="L1838" s="295"/>
      <c r="M1838" s="295"/>
      <c r="N1838" s="295" t="b">
        <f>IF(AND(OR(G1838:G1840=DATOS!C$8,G1838:G1840=DATOS!C$9),H1838:H1840=DATOS!B$4),ROW(G1838:G1840))</f>
        <v>0</v>
      </c>
      <c r="O1838" s="326" t="str">
        <f t="shared" ca="1" si="6"/>
        <v/>
      </c>
      <c r="P1838" s="296">
        <f t="shared" ca="1" si="7"/>
        <v>0</v>
      </c>
      <c r="Q1838" s="297"/>
      <c r="R1838" s="297"/>
      <c r="S1838" s="297"/>
      <c r="T1838" s="297"/>
      <c r="U1838" s="297"/>
      <c r="V1838" s="297"/>
      <c r="W1838" s="297"/>
      <c r="X1838" s="297"/>
      <c r="Y1838" s="297"/>
      <c r="Z1838" s="297"/>
      <c r="AA1838" s="297"/>
      <c r="AB1838" s="297"/>
    </row>
    <row r="1839" spans="1:28" ht="14.25">
      <c r="A1839" s="298" t="s">
        <v>11994</v>
      </c>
      <c r="B1839" s="294" t="s">
        <v>11995</v>
      </c>
      <c r="C1839" s="45" t="s">
        <v>4746</v>
      </c>
      <c r="D1839" s="45" t="s">
        <v>4647</v>
      </c>
      <c r="E1839" s="336">
        <v>43398</v>
      </c>
      <c r="F1839" s="294" t="s">
        <v>5065</v>
      </c>
      <c r="G1839" s="294" t="s">
        <v>114</v>
      </c>
      <c r="H1839" s="300" t="s">
        <v>223</v>
      </c>
      <c r="I1839" s="294" t="s">
        <v>273</v>
      </c>
      <c r="J1839" s="294" t="s">
        <v>11996</v>
      </c>
      <c r="K1839" s="294" t="s">
        <v>11997</v>
      </c>
      <c r="L1839" s="336">
        <v>43403</v>
      </c>
      <c r="M1839" s="294" t="s">
        <v>4652</v>
      </c>
      <c r="N1839" s="295" t="b">
        <f>IF(AND(OR(G1839:G1841=DATOS!C$8,G1839:G1841=DATOS!C$9),H1839:H1841=DATOS!B$4),ROW(G1839:G1841))</f>
        <v>0</v>
      </c>
      <c r="O1839" s="326" t="str">
        <f t="shared" ca="1" si="6"/>
        <v/>
      </c>
      <c r="P1839" s="296">
        <f t="shared" ca="1" si="7"/>
        <v>0</v>
      </c>
      <c r="Q1839" s="297"/>
      <c r="R1839" s="297"/>
      <c r="S1839" s="297"/>
      <c r="T1839" s="297"/>
      <c r="U1839" s="297"/>
      <c r="V1839" s="297"/>
      <c r="W1839" s="297"/>
      <c r="X1839" s="297"/>
      <c r="Y1839" s="297"/>
      <c r="Z1839" s="297"/>
      <c r="AA1839" s="297"/>
      <c r="AB1839" s="297"/>
    </row>
    <row r="1840" spans="1:28" ht="14.25">
      <c r="A1840" s="298" t="s">
        <v>12000</v>
      </c>
      <c r="B1840" s="294" t="s">
        <v>12001</v>
      </c>
      <c r="C1840" s="45" t="s">
        <v>216</v>
      </c>
      <c r="D1840" s="45" t="s">
        <v>11143</v>
      </c>
      <c r="E1840" s="336">
        <v>43398</v>
      </c>
      <c r="F1840" s="294" t="s">
        <v>12002</v>
      </c>
      <c r="G1840" s="294" t="s">
        <v>222</v>
      </c>
      <c r="H1840" s="300" t="s">
        <v>223</v>
      </c>
      <c r="I1840" s="294" t="s">
        <v>226</v>
      </c>
      <c r="J1840" s="294" t="s">
        <v>12003</v>
      </c>
      <c r="K1840" s="294" t="s">
        <v>12004</v>
      </c>
      <c r="L1840" s="295"/>
      <c r="M1840" s="294" t="s">
        <v>11159</v>
      </c>
      <c r="N1840" s="295" t="b">
        <f>IF(AND(OR(G1840:G1842=DATOS!C$8,G1840:G1842=DATOS!C$9),H1840:H1842=DATOS!B$4),ROW(G1840:G1842))</f>
        <v>0</v>
      </c>
      <c r="O1840" s="326" t="str">
        <f t="shared" ca="1" si="6"/>
        <v/>
      </c>
      <c r="P1840" s="296">
        <f t="shared" ca="1" si="7"/>
        <v>0</v>
      </c>
      <c r="Q1840" s="297"/>
      <c r="R1840" s="297"/>
      <c r="S1840" s="297"/>
      <c r="T1840" s="297"/>
      <c r="U1840" s="297"/>
      <c r="V1840" s="297"/>
      <c r="W1840" s="297"/>
      <c r="X1840" s="297"/>
      <c r="Y1840" s="297"/>
      <c r="Z1840" s="297"/>
      <c r="AA1840" s="297"/>
      <c r="AB1840" s="297"/>
    </row>
    <row r="1841" spans="1:28" ht="14.25">
      <c r="A1841" s="298" t="s">
        <v>12005</v>
      </c>
      <c r="B1841" s="294" t="s">
        <v>11793</v>
      </c>
      <c r="C1841" s="45" t="s">
        <v>414</v>
      </c>
      <c r="D1841" s="45" t="s">
        <v>4951</v>
      </c>
      <c r="E1841" s="336">
        <v>43398</v>
      </c>
      <c r="F1841" s="294" t="s">
        <v>7427</v>
      </c>
      <c r="G1841" s="294" t="s">
        <v>384</v>
      </c>
      <c r="H1841" s="300" t="s">
        <v>223</v>
      </c>
      <c r="I1841" s="294" t="s">
        <v>226</v>
      </c>
      <c r="J1841" s="294" t="s">
        <v>12006</v>
      </c>
      <c r="K1841" s="379" t="s">
        <v>12007</v>
      </c>
      <c r="L1841" s="336">
        <v>43400</v>
      </c>
      <c r="M1841" s="294" t="s">
        <v>4956</v>
      </c>
      <c r="N1841" s="295" t="b">
        <f>IF(AND(OR(G1841:G1843=DATOS!C$8,G1841:G1843=DATOS!C$9),H1841:H1843=DATOS!B$4),ROW(G1841:G1843))</f>
        <v>0</v>
      </c>
      <c r="O1841" s="326" t="str">
        <f t="shared" ca="1" si="6"/>
        <v/>
      </c>
      <c r="P1841" s="296">
        <f t="shared" ca="1" si="7"/>
        <v>0</v>
      </c>
      <c r="Q1841" s="297"/>
      <c r="R1841" s="297"/>
      <c r="S1841" s="297"/>
      <c r="T1841" s="297"/>
      <c r="U1841" s="297"/>
      <c r="V1841" s="297"/>
      <c r="W1841" s="297"/>
      <c r="X1841" s="297"/>
      <c r="Y1841" s="297"/>
      <c r="Z1841" s="297"/>
      <c r="AA1841" s="297"/>
      <c r="AB1841" s="297"/>
    </row>
    <row r="1842" spans="1:28" ht="14.25">
      <c r="A1842" s="298" t="s">
        <v>10419</v>
      </c>
      <c r="B1842" s="294" t="s">
        <v>7731</v>
      </c>
      <c r="C1842" s="45" t="s">
        <v>414</v>
      </c>
      <c r="D1842" s="45" t="s">
        <v>4647</v>
      </c>
      <c r="E1842" s="336">
        <v>43399</v>
      </c>
      <c r="F1842" s="294" t="s">
        <v>12008</v>
      </c>
      <c r="G1842" s="294" t="s">
        <v>114</v>
      </c>
      <c r="H1842" s="300" t="s">
        <v>223</v>
      </c>
      <c r="I1842" s="294" t="s">
        <v>273</v>
      </c>
      <c r="J1842" s="294" t="s">
        <v>12009</v>
      </c>
      <c r="K1842" s="294" t="s">
        <v>12010</v>
      </c>
      <c r="L1842" s="336">
        <v>43399</v>
      </c>
      <c r="M1842" s="294" t="s">
        <v>4652</v>
      </c>
      <c r="N1842" s="295" t="b">
        <f>IF(AND(OR(G1842:G1844=DATOS!C$8,G1842:G1844=DATOS!C$9),H1842:H1844=DATOS!B$4),ROW(G1842:G1844))</f>
        <v>0</v>
      </c>
      <c r="O1842" s="326" t="str">
        <f t="shared" ca="1" si="6"/>
        <v/>
      </c>
      <c r="P1842" s="296">
        <f t="shared" ca="1" si="7"/>
        <v>0</v>
      </c>
      <c r="Q1842" s="297"/>
      <c r="R1842" s="297"/>
      <c r="S1842" s="297"/>
      <c r="T1842" s="297"/>
      <c r="U1842" s="297"/>
      <c r="V1842" s="297"/>
      <c r="W1842" s="297"/>
      <c r="X1842" s="297"/>
      <c r="Y1842" s="297"/>
      <c r="Z1842" s="297"/>
      <c r="AA1842" s="297"/>
      <c r="AB1842" s="297"/>
    </row>
    <row r="1843" spans="1:28" ht="14.25">
      <c r="A1843" s="298" t="s">
        <v>12011</v>
      </c>
      <c r="B1843" s="294" t="s">
        <v>5588</v>
      </c>
      <c r="C1843" s="45" t="s">
        <v>4726</v>
      </c>
      <c r="D1843" s="45" t="s">
        <v>11143</v>
      </c>
      <c r="E1843" s="336">
        <v>43399</v>
      </c>
      <c r="F1843" s="294" t="s">
        <v>6176</v>
      </c>
      <c r="G1843" s="294" t="s">
        <v>362</v>
      </c>
      <c r="H1843" s="300" t="s">
        <v>223</v>
      </c>
      <c r="I1843" s="294" t="s">
        <v>226</v>
      </c>
      <c r="J1843" s="295"/>
      <c r="K1843" s="294" t="s">
        <v>12012</v>
      </c>
      <c r="L1843" s="295"/>
      <c r="M1843" s="294" t="s">
        <v>11159</v>
      </c>
      <c r="N1843" s="295" t="b">
        <f>IF(AND(OR(G1843:G1845=DATOS!C$8,G1843:G1845=DATOS!C$9),H1843:H1845=DATOS!B$4),ROW(G1843:G1845))</f>
        <v>0</v>
      </c>
      <c r="O1843" s="326" t="str">
        <f t="shared" ca="1" si="6"/>
        <v/>
      </c>
      <c r="P1843" s="296">
        <f t="shared" ca="1" si="7"/>
        <v>0</v>
      </c>
      <c r="Q1843" s="297"/>
      <c r="R1843" s="297"/>
      <c r="S1843" s="297"/>
      <c r="T1843" s="297"/>
      <c r="U1843" s="297"/>
      <c r="V1843" s="297"/>
      <c r="W1843" s="297"/>
      <c r="X1843" s="297"/>
      <c r="Y1843" s="297"/>
      <c r="Z1843" s="297"/>
      <c r="AA1843" s="297"/>
      <c r="AB1843" s="297"/>
    </row>
    <row r="1844" spans="1:28" ht="14.25">
      <c r="A1844" s="298" t="s">
        <v>12015</v>
      </c>
      <c r="B1844" s="294" t="s">
        <v>9953</v>
      </c>
      <c r="C1844" s="45" t="s">
        <v>701</v>
      </c>
      <c r="D1844" s="45" t="s">
        <v>4951</v>
      </c>
      <c r="E1844" s="336">
        <v>43399</v>
      </c>
      <c r="F1844" s="294" t="s">
        <v>1301</v>
      </c>
      <c r="G1844" s="294" t="s">
        <v>271</v>
      </c>
      <c r="H1844" s="300" t="s">
        <v>118</v>
      </c>
      <c r="I1844" s="294" t="s">
        <v>226</v>
      </c>
      <c r="J1844" s="294" t="s">
        <v>12016</v>
      </c>
      <c r="K1844" s="294"/>
      <c r="L1844" s="295"/>
      <c r="M1844" s="295"/>
      <c r="N1844" s="295" t="b">
        <f>IF(AND(OR(G1844:G1846=DATOS!C$8,G1844:G1846=DATOS!C$9),H1844:H1846=DATOS!B$4),ROW(G1844:G1846))</f>
        <v>0</v>
      </c>
      <c r="O1844" s="326" t="str">
        <f t="shared" ca="1" si="6"/>
        <v>SEG</v>
      </c>
      <c r="P1844" s="296">
        <f t="shared" ca="1" si="7"/>
        <v>438</v>
      </c>
      <c r="Q1844" s="297"/>
      <c r="R1844" s="297"/>
      <c r="S1844" s="297"/>
      <c r="T1844" s="297"/>
      <c r="U1844" s="297"/>
      <c r="V1844" s="297"/>
      <c r="W1844" s="297"/>
      <c r="X1844" s="297"/>
      <c r="Y1844" s="297"/>
      <c r="Z1844" s="297"/>
      <c r="AA1844" s="297"/>
      <c r="AB1844" s="297"/>
    </row>
    <row r="1845" spans="1:28" ht="14.25">
      <c r="A1845" s="298" t="s">
        <v>10167</v>
      </c>
      <c r="B1845" s="294" t="s">
        <v>5708</v>
      </c>
      <c r="C1845" s="45" t="s">
        <v>4767</v>
      </c>
      <c r="D1845" s="45" t="s">
        <v>4667</v>
      </c>
      <c r="E1845" s="336">
        <v>43399</v>
      </c>
      <c r="F1845" s="294" t="s">
        <v>1301</v>
      </c>
      <c r="G1845" s="294" t="s">
        <v>271</v>
      </c>
      <c r="H1845" s="300" t="s">
        <v>118</v>
      </c>
      <c r="I1845" s="294" t="s">
        <v>226</v>
      </c>
      <c r="J1845" s="295"/>
      <c r="K1845" s="295"/>
      <c r="L1845" s="295"/>
      <c r="M1845" s="295"/>
      <c r="N1845" s="295" t="b">
        <f>IF(AND(OR(G1845:G1847=DATOS!C$8,G1845:G1847=DATOS!C$9),H1845:H1847=DATOS!B$4),ROW(G1845:G1847))</f>
        <v>0</v>
      </c>
      <c r="O1845" s="326" t="str">
        <f t="shared" ca="1" si="6"/>
        <v>SEG</v>
      </c>
      <c r="P1845" s="296">
        <f t="shared" ca="1" si="7"/>
        <v>438</v>
      </c>
      <c r="Q1845" s="297"/>
      <c r="R1845" s="297"/>
      <c r="S1845" s="297"/>
      <c r="T1845" s="297"/>
      <c r="U1845" s="297"/>
      <c r="V1845" s="297"/>
      <c r="W1845" s="297"/>
      <c r="X1845" s="297"/>
      <c r="Y1845" s="297"/>
      <c r="Z1845" s="297"/>
      <c r="AA1845" s="297"/>
      <c r="AB1845" s="297"/>
    </row>
    <row r="1846" spans="1:28" ht="14.25">
      <c r="A1846" s="298" t="s">
        <v>10061</v>
      </c>
      <c r="B1846" s="294" t="s">
        <v>10062</v>
      </c>
      <c r="C1846" s="45" t="s">
        <v>5086</v>
      </c>
      <c r="D1846" s="45" t="s">
        <v>11143</v>
      </c>
      <c r="E1846" s="336">
        <v>43399</v>
      </c>
      <c r="F1846" s="294" t="s">
        <v>1301</v>
      </c>
      <c r="G1846" s="294" t="s">
        <v>271</v>
      </c>
      <c r="H1846" s="300" t="s">
        <v>223</v>
      </c>
      <c r="I1846" s="294" t="s">
        <v>226</v>
      </c>
      <c r="J1846" s="295"/>
      <c r="K1846" s="295"/>
      <c r="L1846" s="295"/>
      <c r="M1846" s="295"/>
      <c r="N1846" s="295" t="b">
        <f>IF(AND(OR(G1846:G1848=DATOS!C$8,G1846:G1848=DATOS!C$9),H1846:H1848=DATOS!B$4),ROW(G1846:G1848))</f>
        <v>0</v>
      </c>
      <c r="O1846" s="326" t="str">
        <f t="shared" ca="1" si="6"/>
        <v/>
      </c>
      <c r="P1846" s="296">
        <f t="shared" ca="1" si="7"/>
        <v>0</v>
      </c>
      <c r="Q1846" s="297"/>
      <c r="R1846" s="297"/>
      <c r="S1846" s="297"/>
      <c r="T1846" s="297"/>
      <c r="U1846" s="297"/>
      <c r="V1846" s="297"/>
      <c r="W1846" s="297"/>
      <c r="X1846" s="297"/>
      <c r="Y1846" s="297"/>
      <c r="Z1846" s="297"/>
      <c r="AA1846" s="297"/>
      <c r="AB1846" s="297"/>
    </row>
    <row r="1847" spans="1:28" ht="14.25">
      <c r="A1847" s="298" t="s">
        <v>12022</v>
      </c>
      <c r="B1847" s="294" t="s">
        <v>12023</v>
      </c>
      <c r="C1847" s="45" t="s">
        <v>414</v>
      </c>
      <c r="D1847" s="45" t="s">
        <v>4667</v>
      </c>
      <c r="E1847" s="336">
        <v>43400</v>
      </c>
      <c r="F1847" s="294" t="s">
        <v>12024</v>
      </c>
      <c r="G1847" s="294" t="s">
        <v>271</v>
      </c>
      <c r="H1847" s="300" t="s">
        <v>223</v>
      </c>
      <c r="I1847" s="294" t="s">
        <v>226</v>
      </c>
      <c r="J1847" s="295"/>
      <c r="K1847" s="295"/>
      <c r="L1847" s="295"/>
      <c r="M1847" s="295"/>
      <c r="N1847" s="295" t="b">
        <f>IF(AND(OR(G1847:G1849=DATOS!C$8,G1847:G1849=DATOS!C$9),H1847:H1849=DATOS!B$4),ROW(G1847:G1849))</f>
        <v>0</v>
      </c>
      <c r="O1847" s="326" t="str">
        <f t="shared" ca="1" si="6"/>
        <v/>
      </c>
      <c r="P1847" s="296">
        <f t="shared" ca="1" si="7"/>
        <v>0</v>
      </c>
      <c r="Q1847" s="297"/>
      <c r="R1847" s="297"/>
      <c r="S1847" s="297"/>
      <c r="T1847" s="297"/>
      <c r="U1847" s="297"/>
      <c r="V1847" s="297"/>
      <c r="W1847" s="297"/>
      <c r="X1847" s="297"/>
      <c r="Y1847" s="297"/>
      <c r="Z1847" s="297"/>
      <c r="AA1847" s="297"/>
      <c r="AB1847" s="297"/>
    </row>
    <row r="1848" spans="1:28" ht="14.25">
      <c r="A1848" s="298" t="s">
        <v>11325</v>
      </c>
      <c r="B1848" s="294" t="s">
        <v>4715</v>
      </c>
      <c r="C1848" s="45" t="s">
        <v>4716</v>
      </c>
      <c r="D1848" s="45" t="s">
        <v>4667</v>
      </c>
      <c r="E1848" s="336">
        <v>43400</v>
      </c>
      <c r="F1848" s="294" t="s">
        <v>6702</v>
      </c>
      <c r="G1848" s="294" t="s">
        <v>362</v>
      </c>
      <c r="H1848" s="300" t="s">
        <v>223</v>
      </c>
      <c r="I1848" s="294" t="s">
        <v>226</v>
      </c>
      <c r="J1848" s="295"/>
      <c r="K1848" s="295"/>
      <c r="L1848" s="295"/>
      <c r="M1848" s="295"/>
      <c r="N1848" s="295" t="b">
        <f>IF(AND(OR(G1848:G1850=DATOS!C$8,G1848:G1850=DATOS!C$9),H1848:H1850=DATOS!B$4),ROW(G1848:G1850))</f>
        <v>0</v>
      </c>
      <c r="O1848" s="326" t="str">
        <f t="shared" ca="1" si="6"/>
        <v/>
      </c>
      <c r="P1848" s="296">
        <f t="shared" ca="1" si="7"/>
        <v>0</v>
      </c>
      <c r="Q1848" s="297"/>
      <c r="R1848" s="297"/>
      <c r="S1848" s="297"/>
      <c r="T1848" s="297"/>
      <c r="U1848" s="297"/>
      <c r="V1848" s="297"/>
      <c r="W1848" s="297"/>
      <c r="X1848" s="297"/>
      <c r="Y1848" s="297"/>
      <c r="Z1848" s="297"/>
      <c r="AA1848" s="297"/>
      <c r="AB1848" s="297"/>
    </row>
    <row r="1849" spans="1:28" ht="14.25">
      <c r="A1849" s="298" t="s">
        <v>12027</v>
      </c>
      <c r="B1849" s="294" t="s">
        <v>9344</v>
      </c>
      <c r="C1849" s="45" t="s">
        <v>4716</v>
      </c>
      <c r="D1849" s="45" t="s">
        <v>4667</v>
      </c>
      <c r="E1849" s="336">
        <v>43400</v>
      </c>
      <c r="F1849" s="294" t="s">
        <v>6702</v>
      </c>
      <c r="G1849" s="294" t="s">
        <v>362</v>
      </c>
      <c r="H1849" s="300" t="s">
        <v>223</v>
      </c>
      <c r="I1849" s="294" t="s">
        <v>226</v>
      </c>
      <c r="J1849" s="295"/>
      <c r="K1849" s="295"/>
      <c r="L1849" s="295"/>
      <c r="M1849" s="295"/>
      <c r="N1849" s="295" t="b">
        <f>IF(AND(OR(G1849:G1851=DATOS!C$8,G1849:G1851=DATOS!C$9),H1849:H1851=DATOS!B$4),ROW(G1849:G1851))</f>
        <v>0</v>
      </c>
      <c r="O1849" s="326" t="str">
        <f t="shared" ca="1" si="6"/>
        <v/>
      </c>
      <c r="P1849" s="296">
        <f t="shared" ca="1" si="7"/>
        <v>0</v>
      </c>
      <c r="Q1849" s="297"/>
      <c r="R1849" s="297"/>
      <c r="S1849" s="297"/>
      <c r="T1849" s="297"/>
      <c r="U1849" s="297"/>
      <c r="V1849" s="297"/>
      <c r="W1849" s="297"/>
      <c r="X1849" s="297"/>
      <c r="Y1849" s="297"/>
      <c r="Z1849" s="297"/>
      <c r="AA1849" s="297"/>
      <c r="AB1849" s="297"/>
    </row>
    <row r="1850" spans="1:28" ht="14.25">
      <c r="A1850" s="298" t="s">
        <v>12029</v>
      </c>
      <c r="B1850" s="294" t="s">
        <v>12030</v>
      </c>
      <c r="C1850" s="45" t="s">
        <v>216</v>
      </c>
      <c r="D1850" s="45" t="s">
        <v>4671</v>
      </c>
      <c r="E1850" s="336">
        <v>43400</v>
      </c>
      <c r="F1850" s="294" t="s">
        <v>12032</v>
      </c>
      <c r="G1850" s="294" t="s">
        <v>271</v>
      </c>
      <c r="H1850" s="300" t="s">
        <v>223</v>
      </c>
      <c r="I1850" s="294" t="s">
        <v>226</v>
      </c>
      <c r="J1850" s="294" t="s">
        <v>12033</v>
      </c>
      <c r="K1850" s="294" t="s">
        <v>11119</v>
      </c>
      <c r="L1850" s="336">
        <v>43400</v>
      </c>
      <c r="M1850" s="294" t="s">
        <v>4675</v>
      </c>
      <c r="N1850" s="295" t="b">
        <f>IF(AND(OR(G1850:G1852=DATOS!C$8,G1850:G1852=DATOS!C$9),H1850:H1852=DATOS!B$4),ROW(G1850:G1852))</f>
        <v>0</v>
      </c>
      <c r="O1850" s="326" t="str">
        <f t="shared" ca="1" si="6"/>
        <v/>
      </c>
      <c r="P1850" s="296">
        <f t="shared" ca="1" si="7"/>
        <v>0</v>
      </c>
      <c r="Q1850" s="297"/>
      <c r="R1850" s="297"/>
      <c r="S1850" s="297"/>
      <c r="T1850" s="297"/>
      <c r="U1850" s="297"/>
      <c r="V1850" s="297"/>
      <c r="W1850" s="297"/>
      <c r="X1850" s="297"/>
      <c r="Y1850" s="297"/>
      <c r="Z1850" s="297"/>
      <c r="AA1850" s="297"/>
      <c r="AB1850" s="297"/>
    </row>
    <row r="1851" spans="1:28" ht="14.25">
      <c r="A1851" s="298" t="s">
        <v>4800</v>
      </c>
      <c r="B1851" s="294" t="s">
        <v>6136</v>
      </c>
      <c r="C1851" s="45" t="s">
        <v>216</v>
      </c>
      <c r="D1851" s="45" t="s">
        <v>4671</v>
      </c>
      <c r="E1851" s="336">
        <v>43400</v>
      </c>
      <c r="F1851" s="294" t="s">
        <v>12035</v>
      </c>
      <c r="G1851" s="294" t="s">
        <v>222</v>
      </c>
      <c r="H1851" s="300" t="s">
        <v>223</v>
      </c>
      <c r="I1851" s="294" t="s">
        <v>226</v>
      </c>
      <c r="J1851" s="294" t="s">
        <v>12036</v>
      </c>
      <c r="K1851" s="294" t="s">
        <v>12035</v>
      </c>
      <c r="L1851" s="336">
        <v>43400</v>
      </c>
      <c r="M1851" s="294" t="s">
        <v>4675</v>
      </c>
      <c r="N1851" s="295" t="b">
        <f>IF(AND(OR(G1851:G1853=DATOS!C$8,G1851:G1853=DATOS!C$9),H1851:H1853=DATOS!B$4),ROW(G1851:G1853))</f>
        <v>0</v>
      </c>
      <c r="O1851" s="326" t="str">
        <f t="shared" ca="1" si="6"/>
        <v/>
      </c>
      <c r="P1851" s="296">
        <f t="shared" ca="1" si="7"/>
        <v>0</v>
      </c>
      <c r="Q1851" s="297"/>
      <c r="R1851" s="297"/>
      <c r="S1851" s="297"/>
      <c r="T1851" s="297"/>
      <c r="U1851" s="297"/>
      <c r="V1851" s="297"/>
      <c r="W1851" s="297"/>
      <c r="X1851" s="297"/>
      <c r="Y1851" s="297"/>
      <c r="Z1851" s="297"/>
      <c r="AA1851" s="297"/>
      <c r="AB1851" s="297"/>
    </row>
    <row r="1852" spans="1:28" ht="14.25">
      <c r="A1852" s="298" t="s">
        <v>8047</v>
      </c>
      <c r="B1852" s="294" t="s">
        <v>5884</v>
      </c>
      <c r="C1852" s="45" t="s">
        <v>942</v>
      </c>
      <c r="D1852" s="45" t="s">
        <v>4671</v>
      </c>
      <c r="E1852" s="336">
        <v>43400</v>
      </c>
      <c r="F1852" s="294" t="s">
        <v>12038</v>
      </c>
      <c r="G1852" s="294" t="s">
        <v>271</v>
      </c>
      <c r="H1852" s="300" t="s">
        <v>223</v>
      </c>
      <c r="I1852" s="294" t="s">
        <v>226</v>
      </c>
      <c r="J1852" s="294" t="s">
        <v>12039</v>
      </c>
      <c r="K1852" s="294" t="s">
        <v>12040</v>
      </c>
      <c r="L1852" s="336">
        <v>43400</v>
      </c>
      <c r="M1852" s="294" t="s">
        <v>4675</v>
      </c>
      <c r="N1852" s="295" t="b">
        <f>IF(AND(OR(G1852:G1854=DATOS!C$8,G1852:G1854=DATOS!C$9),H1852:H1854=DATOS!B$4),ROW(G1852:G1854))</f>
        <v>0</v>
      </c>
      <c r="O1852" s="326" t="str">
        <f t="shared" ca="1" si="6"/>
        <v/>
      </c>
      <c r="P1852" s="296">
        <f t="shared" ca="1" si="7"/>
        <v>0</v>
      </c>
      <c r="Q1852" s="297"/>
      <c r="R1852" s="297"/>
      <c r="S1852" s="297"/>
      <c r="T1852" s="297"/>
      <c r="U1852" s="297"/>
      <c r="V1852" s="297"/>
      <c r="W1852" s="297"/>
      <c r="X1852" s="297"/>
      <c r="Y1852" s="297"/>
      <c r="Z1852" s="297"/>
      <c r="AA1852" s="297"/>
      <c r="AB1852" s="297"/>
    </row>
    <row r="1853" spans="1:28" ht="14.25">
      <c r="A1853" s="298" t="s">
        <v>12042</v>
      </c>
      <c r="B1853" s="294" t="s">
        <v>12043</v>
      </c>
      <c r="C1853" s="45" t="s">
        <v>5342</v>
      </c>
      <c r="D1853" s="45" t="s">
        <v>4798</v>
      </c>
      <c r="E1853" s="336">
        <v>43401</v>
      </c>
      <c r="F1853" s="294" t="s">
        <v>12044</v>
      </c>
      <c r="G1853" s="294" t="s">
        <v>271</v>
      </c>
      <c r="H1853" s="300" t="s">
        <v>223</v>
      </c>
      <c r="I1853" s="294" t="s">
        <v>226</v>
      </c>
      <c r="J1853" s="294" t="s">
        <v>12045</v>
      </c>
      <c r="K1853" s="295"/>
      <c r="L1853" s="295"/>
      <c r="M1853" s="295"/>
      <c r="N1853" s="295" t="b">
        <f>IF(AND(OR(G1853:G1855=DATOS!C$8,G1853:G1855=DATOS!C$9),H1853:H1855=DATOS!B$4),ROW(G1853:G1855))</f>
        <v>0</v>
      </c>
      <c r="O1853" s="326" t="str">
        <f t="shared" ca="1" si="6"/>
        <v/>
      </c>
      <c r="P1853" s="296">
        <f t="shared" ca="1" si="7"/>
        <v>0</v>
      </c>
      <c r="Q1853" s="297"/>
      <c r="R1853" s="297"/>
      <c r="S1853" s="297"/>
      <c r="T1853" s="297"/>
      <c r="U1853" s="297"/>
      <c r="V1853" s="297"/>
      <c r="W1853" s="297"/>
      <c r="X1853" s="297"/>
      <c r="Y1853" s="297"/>
      <c r="Z1853" s="297"/>
      <c r="AA1853" s="297"/>
      <c r="AB1853" s="297"/>
    </row>
    <row r="1854" spans="1:28" ht="14.25">
      <c r="A1854" s="298" t="s">
        <v>6595</v>
      </c>
      <c r="B1854" s="294" t="s">
        <v>4776</v>
      </c>
      <c r="C1854" s="45" t="s">
        <v>4491</v>
      </c>
      <c r="D1854" s="45" t="s">
        <v>4798</v>
      </c>
      <c r="E1854" s="336">
        <v>43401</v>
      </c>
      <c r="F1854" s="294" t="s">
        <v>12047</v>
      </c>
      <c r="G1854" s="294" t="s">
        <v>271</v>
      </c>
      <c r="H1854" s="300" t="s">
        <v>118</v>
      </c>
      <c r="I1854" s="294" t="s">
        <v>226</v>
      </c>
      <c r="J1854" s="295"/>
      <c r="K1854" s="295"/>
      <c r="L1854" s="295"/>
      <c r="M1854" s="295"/>
      <c r="N1854" s="295" t="b">
        <f>IF(AND(OR(G1854:G1856=DATOS!C$8,G1854:G1856=DATOS!C$9),H1854:H1856=DATOS!B$4),ROW(G1854:G1856))</f>
        <v>0</v>
      </c>
      <c r="O1854" s="326" t="str">
        <f t="shared" ca="1" si="6"/>
        <v>SEG</v>
      </c>
      <c r="P1854" s="296">
        <f t="shared" ca="1" si="7"/>
        <v>436</v>
      </c>
      <c r="Q1854" s="297"/>
      <c r="R1854" s="297"/>
      <c r="S1854" s="297"/>
      <c r="T1854" s="297"/>
      <c r="U1854" s="297"/>
      <c r="V1854" s="297"/>
      <c r="W1854" s="297"/>
      <c r="X1854" s="297"/>
      <c r="Y1854" s="297"/>
      <c r="Z1854" s="297"/>
      <c r="AA1854" s="297"/>
      <c r="AB1854" s="297"/>
    </row>
    <row r="1855" spans="1:28" ht="14.25">
      <c r="A1855" s="298" t="s">
        <v>12049</v>
      </c>
      <c r="B1855" s="294" t="s">
        <v>12050</v>
      </c>
      <c r="C1855" s="45" t="s">
        <v>624</v>
      </c>
      <c r="D1855" s="45" t="s">
        <v>4798</v>
      </c>
      <c r="E1855" s="336">
        <v>43401</v>
      </c>
      <c r="F1855" s="294" t="s">
        <v>12051</v>
      </c>
      <c r="G1855" s="294" t="s">
        <v>384</v>
      </c>
      <c r="H1855" s="300" t="s">
        <v>118</v>
      </c>
      <c r="I1855" s="294" t="s">
        <v>226</v>
      </c>
      <c r="J1855" s="294" t="s">
        <v>12052</v>
      </c>
      <c r="K1855" s="295"/>
      <c r="L1855" s="295"/>
      <c r="M1855" s="295"/>
      <c r="N1855" s="295">
        <f>IF(AND(OR(G1855:G1857=DATOS!C$8,G1855:G1857=DATOS!C$9),H1855:H1857=DATOS!B$4),ROW(G1855:G1857))</f>
        <v>1855</v>
      </c>
      <c r="O1855" s="326" t="str">
        <f t="shared" ca="1" si="6"/>
        <v>SEG</v>
      </c>
      <c r="P1855" s="296">
        <f t="shared" ca="1" si="7"/>
        <v>436</v>
      </c>
      <c r="Q1855" s="297"/>
      <c r="R1855" s="297"/>
      <c r="S1855" s="297"/>
      <c r="T1855" s="297"/>
      <c r="U1855" s="297"/>
      <c r="V1855" s="297"/>
      <c r="W1855" s="297"/>
      <c r="X1855" s="297"/>
      <c r="Y1855" s="297"/>
      <c r="Z1855" s="297"/>
      <c r="AA1855" s="297"/>
      <c r="AB1855" s="297"/>
    </row>
    <row r="1856" spans="1:28" ht="14.25">
      <c r="A1856" s="298" t="s">
        <v>9125</v>
      </c>
      <c r="B1856" s="294" t="s">
        <v>7744</v>
      </c>
      <c r="C1856" s="45" t="s">
        <v>5086</v>
      </c>
      <c r="D1856" s="45" t="s">
        <v>4798</v>
      </c>
      <c r="E1856" s="336">
        <v>43402</v>
      </c>
      <c r="F1856" s="294" t="s">
        <v>1301</v>
      </c>
      <c r="G1856" s="294" t="s">
        <v>271</v>
      </c>
      <c r="H1856" s="300" t="s">
        <v>118</v>
      </c>
      <c r="I1856" s="294" t="s">
        <v>226</v>
      </c>
      <c r="J1856" s="294" t="s">
        <v>12053</v>
      </c>
      <c r="K1856" s="294" t="s">
        <v>12054</v>
      </c>
      <c r="L1856" s="295"/>
      <c r="M1856" s="295"/>
      <c r="N1856" s="295" t="b">
        <f>IF(AND(OR(G1856:G1858=DATOS!C$8,G1856:G1858=DATOS!C$9),H1856:H1858=DATOS!B$4),ROW(G1856:G1858))</f>
        <v>0</v>
      </c>
      <c r="O1856" s="326" t="str">
        <f t="shared" ca="1" si="6"/>
        <v>SEG</v>
      </c>
      <c r="P1856" s="296">
        <f t="shared" ca="1" si="7"/>
        <v>435</v>
      </c>
      <c r="Q1856" s="297"/>
      <c r="R1856" s="297"/>
      <c r="S1856" s="297"/>
      <c r="T1856" s="297"/>
      <c r="U1856" s="297"/>
      <c r="V1856" s="297"/>
      <c r="W1856" s="297"/>
      <c r="X1856" s="297"/>
      <c r="Y1856" s="297"/>
      <c r="Z1856" s="297"/>
      <c r="AA1856" s="297"/>
      <c r="AB1856" s="297"/>
    </row>
    <row r="1857" spans="1:28" ht="14.25">
      <c r="A1857" s="298" t="s">
        <v>10763</v>
      </c>
      <c r="B1857" s="294" t="s">
        <v>10764</v>
      </c>
      <c r="C1857" s="45" t="s">
        <v>263</v>
      </c>
      <c r="D1857" s="45" t="s">
        <v>4671</v>
      </c>
      <c r="E1857" s="336">
        <v>43402</v>
      </c>
      <c r="F1857" s="294" t="s">
        <v>12056</v>
      </c>
      <c r="G1857" s="294" t="s">
        <v>114</v>
      </c>
      <c r="H1857" s="300" t="s">
        <v>118</v>
      </c>
      <c r="I1857" s="294" t="s">
        <v>226</v>
      </c>
      <c r="J1857" s="294" t="s">
        <v>12057</v>
      </c>
      <c r="K1857" s="295"/>
      <c r="L1857" s="295"/>
      <c r="M1857" s="295"/>
      <c r="N1857" s="295" t="b">
        <f>IF(AND(OR(G1857:G1859=DATOS!C$8,G1857:G1859=DATOS!C$9),H1857:H1859=DATOS!B$4),ROW(G1857:G1859))</f>
        <v>0</v>
      </c>
      <c r="O1857" s="326" t="str">
        <f t="shared" ca="1" si="6"/>
        <v>SEG</v>
      </c>
      <c r="P1857" s="296">
        <f t="shared" ca="1" si="7"/>
        <v>435</v>
      </c>
      <c r="Q1857" s="297"/>
      <c r="R1857" s="297"/>
      <c r="S1857" s="297"/>
      <c r="T1857" s="297"/>
      <c r="U1857" s="297"/>
      <c r="V1857" s="297"/>
      <c r="W1857" s="297"/>
      <c r="X1857" s="297"/>
      <c r="Y1857" s="297"/>
      <c r="Z1857" s="297"/>
      <c r="AA1857" s="297"/>
      <c r="AB1857" s="297"/>
    </row>
    <row r="1858" spans="1:28" ht="14.25">
      <c r="A1858" s="298" t="s">
        <v>5309</v>
      </c>
      <c r="B1858" s="294" t="s">
        <v>5798</v>
      </c>
      <c r="C1858" s="45" t="s">
        <v>701</v>
      </c>
      <c r="D1858" s="45" t="s">
        <v>4671</v>
      </c>
      <c r="E1858" s="336">
        <v>43402</v>
      </c>
      <c r="F1858" s="294" t="s">
        <v>12060</v>
      </c>
      <c r="G1858" s="294" t="s">
        <v>271</v>
      </c>
      <c r="H1858" s="300" t="s">
        <v>223</v>
      </c>
      <c r="I1858" s="294" t="s">
        <v>226</v>
      </c>
      <c r="J1858" s="294" t="s">
        <v>12061</v>
      </c>
      <c r="K1858" s="294" t="s">
        <v>12062</v>
      </c>
      <c r="L1858" s="336">
        <v>43402</v>
      </c>
      <c r="M1858" s="294" t="s">
        <v>4675</v>
      </c>
      <c r="N1858" s="295" t="b">
        <f>IF(AND(OR(G1858:G1860=DATOS!C$8,G1858:G1860=DATOS!C$9),H1858:H1860=DATOS!B$4),ROW(G1858:G1860))</f>
        <v>0</v>
      </c>
      <c r="O1858" s="326" t="str">
        <f t="shared" ca="1" si="6"/>
        <v/>
      </c>
      <c r="P1858" s="296">
        <f t="shared" ca="1" si="7"/>
        <v>0</v>
      </c>
      <c r="Q1858" s="297"/>
      <c r="R1858" s="297"/>
      <c r="S1858" s="297"/>
      <c r="T1858" s="297"/>
      <c r="U1858" s="297"/>
      <c r="V1858" s="297"/>
      <c r="W1858" s="297"/>
      <c r="X1858" s="297"/>
      <c r="Y1858" s="297"/>
      <c r="Z1858" s="297"/>
      <c r="AA1858" s="297"/>
      <c r="AB1858" s="297"/>
    </row>
    <row r="1859" spans="1:28" ht="14.25">
      <c r="A1859" s="298" t="s">
        <v>12064</v>
      </c>
      <c r="B1859" s="294" t="s">
        <v>8006</v>
      </c>
      <c r="C1859" s="45" t="s">
        <v>701</v>
      </c>
      <c r="D1859" s="45" t="s">
        <v>4951</v>
      </c>
      <c r="E1859" s="336">
        <v>43402</v>
      </c>
      <c r="F1859" s="294"/>
      <c r="G1859" s="294" t="s">
        <v>483</v>
      </c>
      <c r="H1859" s="300" t="s">
        <v>223</v>
      </c>
      <c r="I1859" s="294" t="s">
        <v>226</v>
      </c>
      <c r="J1859" s="295"/>
      <c r="K1859" s="294" t="s">
        <v>12065</v>
      </c>
      <c r="L1859" s="336">
        <v>43403</v>
      </c>
      <c r="M1859" s="294" t="s">
        <v>389</v>
      </c>
      <c r="N1859" s="295" t="b">
        <f>IF(AND(OR(G1859:G1861=DATOS!C$8,G1859:G1861=DATOS!C$9),H1859:H1861=DATOS!B$4),ROW(G1859:G1861))</f>
        <v>0</v>
      </c>
      <c r="O1859" s="326" t="str">
        <f t="shared" ca="1" si="6"/>
        <v/>
      </c>
      <c r="P1859" s="296">
        <f t="shared" ca="1" si="7"/>
        <v>0</v>
      </c>
      <c r="Q1859" s="297"/>
      <c r="R1859" s="297"/>
      <c r="S1859" s="297"/>
      <c r="T1859" s="297"/>
      <c r="U1859" s="297"/>
      <c r="V1859" s="297"/>
      <c r="W1859" s="297"/>
      <c r="X1859" s="297"/>
      <c r="Y1859" s="297"/>
      <c r="Z1859" s="297"/>
      <c r="AA1859" s="297"/>
      <c r="AB1859" s="297"/>
    </row>
    <row r="1860" spans="1:28" ht="14.25">
      <c r="A1860" s="298" t="s">
        <v>678</v>
      </c>
      <c r="B1860" s="294" t="s">
        <v>5506</v>
      </c>
      <c r="C1860" s="45" t="s">
        <v>624</v>
      </c>
      <c r="D1860" s="45" t="s">
        <v>4667</v>
      </c>
      <c r="E1860" s="336">
        <v>43403</v>
      </c>
      <c r="F1860" s="294" t="s">
        <v>5163</v>
      </c>
      <c r="G1860" s="294" t="s">
        <v>222</v>
      </c>
      <c r="H1860" s="300" t="s">
        <v>223</v>
      </c>
      <c r="I1860" s="294" t="s">
        <v>226</v>
      </c>
      <c r="J1860" s="294" t="s">
        <v>12069</v>
      </c>
      <c r="K1860" s="294" t="s">
        <v>12070</v>
      </c>
      <c r="L1860" s="336">
        <v>43404</v>
      </c>
      <c r="M1860" s="294" t="s">
        <v>4841</v>
      </c>
      <c r="N1860" s="295" t="b">
        <f>IF(AND(OR(G1860:G1862=DATOS!C$8,G1860:G1862=DATOS!C$9),H1860:H1862=DATOS!B$4),ROW(G1860:G1862))</f>
        <v>0</v>
      </c>
      <c r="O1860" s="326" t="str">
        <f t="shared" ca="1" si="6"/>
        <v/>
      </c>
      <c r="P1860" s="296">
        <f t="shared" ca="1" si="7"/>
        <v>0</v>
      </c>
      <c r="Q1860" s="297"/>
      <c r="R1860" s="297"/>
      <c r="S1860" s="297"/>
      <c r="T1860" s="297"/>
      <c r="U1860" s="297"/>
      <c r="V1860" s="297"/>
      <c r="W1860" s="297"/>
      <c r="X1860" s="297"/>
      <c r="Y1860" s="297"/>
      <c r="Z1860" s="297"/>
      <c r="AA1860" s="297"/>
      <c r="AB1860" s="297"/>
    </row>
    <row r="1861" spans="1:28" ht="14.25">
      <c r="A1861" s="298" t="s">
        <v>8590</v>
      </c>
      <c r="B1861" s="294" t="s">
        <v>8591</v>
      </c>
      <c r="C1861" s="45" t="s">
        <v>5631</v>
      </c>
      <c r="D1861" s="45" t="s">
        <v>4798</v>
      </c>
      <c r="E1861" s="336">
        <v>43403</v>
      </c>
      <c r="F1861" s="294" t="s">
        <v>12075</v>
      </c>
      <c r="G1861" s="294" t="s">
        <v>271</v>
      </c>
      <c r="H1861" s="300" t="s">
        <v>223</v>
      </c>
      <c r="I1861" s="294" t="s">
        <v>226</v>
      </c>
      <c r="J1861" s="295"/>
      <c r="K1861" s="294" t="s">
        <v>12076</v>
      </c>
      <c r="L1861" s="295"/>
      <c r="M1861" s="294" t="s">
        <v>11159</v>
      </c>
      <c r="N1861" s="295" t="b">
        <f>IF(AND(OR(G1861:G1863=DATOS!C$8,G1861:G1863=DATOS!C$9),H1861:H1863=DATOS!B$4),ROW(G1861:G1863))</f>
        <v>0</v>
      </c>
      <c r="O1861" s="326" t="str">
        <f t="shared" ca="1" si="6"/>
        <v/>
      </c>
      <c r="P1861" s="296">
        <f t="shared" ca="1" si="7"/>
        <v>0</v>
      </c>
      <c r="Q1861" s="297"/>
      <c r="R1861" s="297"/>
      <c r="S1861" s="297"/>
      <c r="T1861" s="297"/>
      <c r="U1861" s="297"/>
      <c r="V1861" s="297"/>
      <c r="W1861" s="297"/>
      <c r="X1861" s="297"/>
      <c r="Y1861" s="297"/>
      <c r="Z1861" s="297"/>
      <c r="AA1861" s="297"/>
      <c r="AB1861" s="297"/>
    </row>
    <row r="1862" spans="1:28" ht="14.25">
      <c r="A1862" s="298" t="s">
        <v>5883</v>
      </c>
      <c r="B1862" s="294" t="s">
        <v>5884</v>
      </c>
      <c r="C1862" s="45" t="s">
        <v>942</v>
      </c>
      <c r="D1862" s="45" t="s">
        <v>11143</v>
      </c>
      <c r="E1862" s="336">
        <v>43403</v>
      </c>
      <c r="F1862" s="294" t="s">
        <v>12081</v>
      </c>
      <c r="G1862" s="294" t="s">
        <v>222</v>
      </c>
      <c r="H1862" s="300" t="s">
        <v>223</v>
      </c>
      <c r="I1862" s="294" t="s">
        <v>226</v>
      </c>
      <c r="J1862" s="295"/>
      <c r="K1862" s="295"/>
      <c r="L1862" s="295"/>
      <c r="M1862" s="295"/>
      <c r="N1862" s="295" t="b">
        <f>IF(AND(OR(G1862:G1864=DATOS!C$8,G1862:G1864=DATOS!C$9),H1862:H1864=DATOS!B$4),ROW(G1862:G1864))</f>
        <v>0</v>
      </c>
      <c r="O1862" s="326" t="str">
        <f t="shared" ca="1" si="6"/>
        <v/>
      </c>
      <c r="P1862" s="296">
        <f t="shared" ca="1" si="7"/>
        <v>0</v>
      </c>
      <c r="Q1862" s="297"/>
      <c r="R1862" s="297"/>
      <c r="S1862" s="297"/>
      <c r="T1862" s="297"/>
      <c r="U1862" s="297"/>
      <c r="V1862" s="297"/>
      <c r="W1862" s="297"/>
      <c r="X1862" s="297"/>
      <c r="Y1862" s="297"/>
      <c r="Z1862" s="297"/>
      <c r="AA1862" s="297"/>
      <c r="AB1862" s="297"/>
    </row>
    <row r="1863" spans="1:28" ht="14.25">
      <c r="A1863" s="298" t="s">
        <v>10955</v>
      </c>
      <c r="B1863" s="294" t="s">
        <v>8068</v>
      </c>
      <c r="C1863" s="45" t="s">
        <v>263</v>
      </c>
      <c r="D1863" s="45" t="s">
        <v>11143</v>
      </c>
      <c r="E1863" s="336">
        <v>43403</v>
      </c>
      <c r="F1863" s="294" t="s">
        <v>12084</v>
      </c>
      <c r="G1863" s="294" t="s">
        <v>4846</v>
      </c>
      <c r="H1863" s="300" t="s">
        <v>223</v>
      </c>
      <c r="I1863" s="294" t="s">
        <v>226</v>
      </c>
      <c r="J1863" s="295"/>
      <c r="K1863" s="294" t="s">
        <v>12085</v>
      </c>
      <c r="L1863" s="295"/>
      <c r="M1863" s="294" t="s">
        <v>11159</v>
      </c>
      <c r="N1863" s="295" t="b">
        <f>IF(AND(OR(G1863:G1865=DATOS!C$8,G1863:G1865=DATOS!C$9),H1863:H1865=DATOS!B$4),ROW(G1863:G1865))</f>
        <v>0</v>
      </c>
      <c r="O1863" s="326" t="str">
        <f t="shared" ca="1" si="6"/>
        <v/>
      </c>
      <c r="P1863" s="296">
        <f t="shared" ca="1" si="7"/>
        <v>0</v>
      </c>
      <c r="Q1863" s="297"/>
      <c r="R1863" s="297"/>
      <c r="S1863" s="297"/>
      <c r="T1863" s="297"/>
      <c r="U1863" s="297"/>
      <c r="V1863" s="297"/>
      <c r="W1863" s="297"/>
      <c r="X1863" s="297"/>
      <c r="Y1863" s="297"/>
      <c r="Z1863" s="297"/>
      <c r="AA1863" s="297"/>
      <c r="AB1863" s="297"/>
    </row>
    <row r="1864" spans="1:28" ht="14.25">
      <c r="A1864" s="298" t="s">
        <v>12087</v>
      </c>
      <c r="B1864" s="294" t="s">
        <v>12088</v>
      </c>
      <c r="C1864" s="45" t="s">
        <v>216</v>
      </c>
      <c r="D1864" s="45" t="s">
        <v>4667</v>
      </c>
      <c r="E1864" s="336">
        <v>43403</v>
      </c>
      <c r="F1864" s="294" t="s">
        <v>12089</v>
      </c>
      <c r="G1864" s="294" t="s">
        <v>271</v>
      </c>
      <c r="H1864" s="300" t="s">
        <v>223</v>
      </c>
      <c r="I1864" s="294" t="s">
        <v>226</v>
      </c>
      <c r="J1864" s="295"/>
      <c r="K1864" s="295"/>
      <c r="L1864" s="295"/>
      <c r="M1864" s="295"/>
      <c r="N1864" s="295" t="b">
        <f>IF(AND(OR(G1864:G1866=DATOS!C$8,G1864:G1866=DATOS!C$9),H1864:H1866=DATOS!B$4),ROW(G1864:G1866))</f>
        <v>0</v>
      </c>
      <c r="O1864" s="326" t="str">
        <f t="shared" ca="1" si="6"/>
        <v/>
      </c>
      <c r="P1864" s="296">
        <f t="shared" ca="1" si="7"/>
        <v>0</v>
      </c>
      <c r="Q1864" s="297"/>
      <c r="R1864" s="297"/>
      <c r="S1864" s="297"/>
      <c r="T1864" s="297"/>
      <c r="U1864" s="297"/>
      <c r="V1864" s="297"/>
      <c r="W1864" s="297"/>
      <c r="X1864" s="297"/>
      <c r="Y1864" s="297"/>
      <c r="Z1864" s="297"/>
      <c r="AA1864" s="297"/>
      <c r="AB1864" s="297"/>
    </row>
    <row r="1865" spans="1:28" ht="14.25">
      <c r="A1865" s="298" t="s">
        <v>9351</v>
      </c>
      <c r="B1865" s="294" t="s">
        <v>11078</v>
      </c>
      <c r="C1865" s="45" t="s">
        <v>5631</v>
      </c>
      <c r="D1865" s="45" t="s">
        <v>11143</v>
      </c>
      <c r="E1865" s="336">
        <v>43403</v>
      </c>
      <c r="F1865" s="294" t="s">
        <v>12090</v>
      </c>
      <c r="G1865" s="294" t="s">
        <v>271</v>
      </c>
      <c r="H1865" s="300" t="s">
        <v>118</v>
      </c>
      <c r="I1865" s="294" t="s">
        <v>226</v>
      </c>
      <c r="J1865" s="295"/>
      <c r="K1865" s="294" t="s">
        <v>12091</v>
      </c>
      <c r="L1865" s="295"/>
      <c r="M1865" s="294" t="s">
        <v>11159</v>
      </c>
      <c r="N1865" s="295" t="b">
        <f>IF(AND(OR(G1865:G1867=DATOS!C$8,G1865:G1867=DATOS!C$9),H1865:H1867=DATOS!B$4),ROW(G1865:G1867))</f>
        <v>0</v>
      </c>
      <c r="O1865" s="326" t="str">
        <f t="shared" ca="1" si="6"/>
        <v>SEG</v>
      </c>
      <c r="P1865" s="296">
        <f t="shared" ca="1" si="7"/>
        <v>434</v>
      </c>
      <c r="Q1865" s="297"/>
      <c r="R1865" s="297"/>
      <c r="S1865" s="297"/>
      <c r="T1865" s="297"/>
      <c r="U1865" s="297"/>
      <c r="V1865" s="297"/>
      <c r="W1865" s="297"/>
      <c r="X1865" s="297"/>
      <c r="Y1865" s="297"/>
      <c r="Z1865" s="297"/>
      <c r="AA1865" s="297"/>
      <c r="AB1865" s="297"/>
    </row>
    <row r="1866" spans="1:28" ht="14.25">
      <c r="A1866" s="298" t="s">
        <v>12092</v>
      </c>
      <c r="B1866" s="294" t="s">
        <v>10541</v>
      </c>
      <c r="C1866" s="45" t="s">
        <v>5086</v>
      </c>
      <c r="D1866" s="45" t="s">
        <v>4647</v>
      </c>
      <c r="E1866" s="336">
        <v>43403</v>
      </c>
      <c r="F1866" s="294" t="s">
        <v>12093</v>
      </c>
      <c r="G1866" s="294" t="s">
        <v>271</v>
      </c>
      <c r="H1866" s="300" t="s">
        <v>223</v>
      </c>
      <c r="I1866" s="294" t="s">
        <v>226</v>
      </c>
      <c r="J1866" s="294" t="s">
        <v>12094</v>
      </c>
      <c r="K1866" s="294" t="s">
        <v>12095</v>
      </c>
      <c r="L1866" s="336">
        <v>43404</v>
      </c>
      <c r="M1866" s="294" t="s">
        <v>4652</v>
      </c>
      <c r="N1866" s="295" t="b">
        <f>IF(AND(OR(G1866:G1868=DATOS!C$8,G1866:G1868=DATOS!C$9),H1866:H1868=DATOS!B$4),ROW(G1866:G1868))</f>
        <v>0</v>
      </c>
      <c r="O1866" s="326" t="str">
        <f t="shared" ca="1" si="6"/>
        <v/>
      </c>
      <c r="P1866" s="296">
        <f t="shared" ca="1" si="7"/>
        <v>0</v>
      </c>
      <c r="Q1866" s="297"/>
      <c r="R1866" s="297"/>
      <c r="S1866" s="297"/>
      <c r="T1866" s="297"/>
      <c r="U1866" s="297"/>
      <c r="V1866" s="297"/>
      <c r="W1866" s="297"/>
      <c r="X1866" s="297"/>
      <c r="Y1866" s="297"/>
      <c r="Z1866" s="297"/>
      <c r="AA1866" s="297"/>
      <c r="AB1866" s="297"/>
    </row>
    <row r="1867" spans="1:28" ht="14.25">
      <c r="A1867" s="298" t="s">
        <v>12096</v>
      </c>
      <c r="B1867" s="294" t="s">
        <v>12097</v>
      </c>
      <c r="C1867" s="45" t="s">
        <v>5701</v>
      </c>
      <c r="D1867" s="45" t="s">
        <v>4647</v>
      </c>
      <c r="E1867" s="336">
        <v>43403</v>
      </c>
      <c r="F1867" s="294" t="s">
        <v>8292</v>
      </c>
      <c r="G1867" s="294" t="s">
        <v>114</v>
      </c>
      <c r="H1867" s="300" t="s">
        <v>118</v>
      </c>
      <c r="I1867" s="294" t="s">
        <v>226</v>
      </c>
      <c r="J1867" s="294" t="s">
        <v>12098</v>
      </c>
      <c r="K1867" s="294"/>
      <c r="L1867" s="336">
        <v>43403</v>
      </c>
      <c r="M1867" s="294" t="s">
        <v>4652</v>
      </c>
      <c r="N1867" s="295" t="b">
        <f>IF(AND(OR(G1867:G1869=DATOS!C$8,G1867:G1869=DATOS!C$9),H1867:H1869=DATOS!B$4),ROW(G1867:G1869))</f>
        <v>0</v>
      </c>
      <c r="O1867" s="326" t="str">
        <f t="shared" ca="1" si="6"/>
        <v>SEG</v>
      </c>
      <c r="P1867" s="296">
        <f t="shared" ca="1" si="7"/>
        <v>434</v>
      </c>
      <c r="Q1867" s="297"/>
      <c r="R1867" s="297"/>
      <c r="S1867" s="297"/>
      <c r="T1867" s="297"/>
      <c r="U1867" s="297"/>
      <c r="V1867" s="297"/>
      <c r="W1867" s="297"/>
      <c r="X1867" s="297"/>
      <c r="Y1867" s="297"/>
      <c r="Z1867" s="297"/>
      <c r="AA1867" s="297"/>
      <c r="AB1867" s="297"/>
    </row>
    <row r="1868" spans="1:28" ht="14.25">
      <c r="A1868" s="298" t="s">
        <v>7880</v>
      </c>
      <c r="B1868" s="294" t="s">
        <v>11355</v>
      </c>
      <c r="C1868" s="45" t="s">
        <v>4817</v>
      </c>
      <c r="D1868" s="45" t="s">
        <v>4647</v>
      </c>
      <c r="E1868" s="336">
        <v>43403</v>
      </c>
      <c r="F1868" s="294" t="s">
        <v>12100</v>
      </c>
      <c r="G1868" s="294" t="s">
        <v>271</v>
      </c>
      <c r="H1868" s="300" t="s">
        <v>223</v>
      </c>
      <c r="I1868" s="294" t="s">
        <v>226</v>
      </c>
      <c r="J1868" s="294" t="s">
        <v>12101</v>
      </c>
      <c r="K1868" s="294" t="s">
        <v>12102</v>
      </c>
      <c r="L1868" s="336">
        <v>43404</v>
      </c>
      <c r="M1868" s="294" t="s">
        <v>4652</v>
      </c>
      <c r="N1868" s="295" t="b">
        <f>IF(AND(OR(G1868:G1870=DATOS!C$8,G1868:G1870=DATOS!C$9),H1868:H1870=DATOS!B$4),ROW(G1868:G1870))</f>
        <v>0</v>
      </c>
      <c r="O1868" s="326" t="str">
        <f t="shared" ca="1" si="6"/>
        <v/>
      </c>
      <c r="P1868" s="296">
        <f t="shared" ca="1" si="7"/>
        <v>0</v>
      </c>
      <c r="Q1868" s="297"/>
      <c r="R1868" s="297"/>
      <c r="S1868" s="297"/>
      <c r="T1868" s="297"/>
      <c r="U1868" s="297"/>
      <c r="V1868" s="297"/>
      <c r="W1868" s="297"/>
      <c r="X1868" s="297"/>
      <c r="Y1868" s="297"/>
      <c r="Z1868" s="297"/>
      <c r="AA1868" s="297"/>
      <c r="AB1868" s="297"/>
    </row>
    <row r="1869" spans="1:28" ht="25.5">
      <c r="A1869" s="298" t="s">
        <v>5539</v>
      </c>
      <c r="B1869" s="294" t="s">
        <v>5540</v>
      </c>
      <c r="C1869" s="45" t="s">
        <v>478</v>
      </c>
      <c r="D1869" s="45" t="s">
        <v>4951</v>
      </c>
      <c r="E1869" s="336">
        <v>43403</v>
      </c>
      <c r="F1869" s="294" t="s">
        <v>10427</v>
      </c>
      <c r="G1869" s="294" t="s">
        <v>384</v>
      </c>
      <c r="H1869" s="300" t="s">
        <v>223</v>
      </c>
      <c r="I1869" s="294" t="s">
        <v>226</v>
      </c>
      <c r="J1869" s="304" t="s">
        <v>12104</v>
      </c>
      <c r="K1869" s="379" t="s">
        <v>12105</v>
      </c>
      <c r="L1869" s="336">
        <v>43403</v>
      </c>
      <c r="M1869" s="294"/>
      <c r="N1869" s="295" t="b">
        <f>IF(AND(OR(G1869:G1871=DATOS!C$8,G1869:G1871=DATOS!C$9),H1869:H1871=DATOS!B$4),ROW(G1869:G1871))</f>
        <v>0</v>
      </c>
      <c r="O1869" s="326" t="str">
        <f t="shared" ca="1" si="6"/>
        <v/>
      </c>
      <c r="P1869" s="296">
        <f t="shared" ca="1" si="7"/>
        <v>0</v>
      </c>
      <c r="Q1869" s="297"/>
      <c r="R1869" s="297"/>
      <c r="S1869" s="297"/>
      <c r="T1869" s="297"/>
      <c r="U1869" s="297"/>
      <c r="V1869" s="297"/>
      <c r="W1869" s="297"/>
      <c r="X1869" s="297"/>
      <c r="Y1869" s="297"/>
      <c r="Z1869" s="297"/>
      <c r="AA1869" s="297"/>
      <c r="AB1869" s="297"/>
    </row>
    <row r="1870" spans="1:28" ht="14.25">
      <c r="A1870" s="298" t="s">
        <v>12106</v>
      </c>
      <c r="B1870" s="294" t="s">
        <v>12107</v>
      </c>
      <c r="C1870" s="45" t="s">
        <v>5701</v>
      </c>
      <c r="D1870" s="45" t="s">
        <v>4647</v>
      </c>
      <c r="E1870" s="336">
        <v>43404</v>
      </c>
      <c r="F1870" s="294" t="s">
        <v>5226</v>
      </c>
      <c r="G1870" s="294" t="s">
        <v>114</v>
      </c>
      <c r="H1870" s="300" t="s">
        <v>118</v>
      </c>
      <c r="I1870" s="294" t="s">
        <v>226</v>
      </c>
      <c r="J1870" s="294" t="s">
        <v>12108</v>
      </c>
      <c r="K1870" s="295"/>
      <c r="L1870" s="295"/>
      <c r="M1870" s="295"/>
      <c r="N1870" s="295" t="b">
        <f>IF(AND(OR(G1870:G1872=DATOS!C$8,G1870:G1872=DATOS!C$9),H1870:H1872=DATOS!B$4),ROW(G1870:G1872))</f>
        <v>0</v>
      </c>
      <c r="O1870" s="326" t="str">
        <f t="shared" ca="1" si="6"/>
        <v>SEG</v>
      </c>
      <c r="P1870" s="296">
        <f t="shared" ca="1" si="7"/>
        <v>433</v>
      </c>
      <c r="Q1870" s="297"/>
      <c r="R1870" s="297"/>
      <c r="S1870" s="297"/>
      <c r="T1870" s="297"/>
      <c r="U1870" s="297"/>
      <c r="V1870" s="297"/>
      <c r="W1870" s="297"/>
      <c r="X1870" s="297"/>
      <c r="Y1870" s="297"/>
      <c r="Z1870" s="297"/>
      <c r="AA1870" s="297"/>
      <c r="AB1870" s="297"/>
    </row>
    <row r="1871" spans="1:28" ht="14.25">
      <c r="A1871" s="298" t="s">
        <v>12111</v>
      </c>
      <c r="B1871" s="294" t="s">
        <v>4938</v>
      </c>
      <c r="C1871" s="45" t="s">
        <v>701</v>
      </c>
      <c r="D1871" s="45" t="s">
        <v>4798</v>
      </c>
      <c r="E1871" s="336">
        <v>43404</v>
      </c>
      <c r="F1871" s="294" t="s">
        <v>12112</v>
      </c>
      <c r="G1871" s="294" t="s">
        <v>271</v>
      </c>
      <c r="H1871" s="300" t="s">
        <v>118</v>
      </c>
      <c r="I1871" s="294" t="s">
        <v>226</v>
      </c>
      <c r="J1871" s="295"/>
      <c r="K1871" s="295"/>
      <c r="L1871" s="295"/>
      <c r="M1871" s="295"/>
      <c r="N1871" s="295" t="b">
        <f>IF(AND(OR(G1871:G1873=DATOS!C$8,G1871:G1873=DATOS!C$9),H1871:H1873=DATOS!B$4),ROW(G1871:G1873))</f>
        <v>0</v>
      </c>
      <c r="O1871" s="326" t="str">
        <f t="shared" ca="1" si="6"/>
        <v>SEG</v>
      </c>
      <c r="P1871" s="296">
        <f t="shared" ca="1" si="7"/>
        <v>433</v>
      </c>
      <c r="Q1871" s="297"/>
      <c r="R1871" s="297"/>
      <c r="S1871" s="297"/>
      <c r="T1871" s="297"/>
      <c r="U1871" s="297"/>
      <c r="V1871" s="297"/>
      <c r="W1871" s="297"/>
      <c r="X1871" s="297"/>
      <c r="Y1871" s="297"/>
      <c r="Z1871" s="297"/>
      <c r="AA1871" s="297"/>
      <c r="AB1871" s="297"/>
    </row>
    <row r="1872" spans="1:28" ht="14.25">
      <c r="A1872" s="298" t="s">
        <v>5076</v>
      </c>
      <c r="B1872" s="294" t="s">
        <v>5884</v>
      </c>
      <c r="C1872" s="45" t="s">
        <v>942</v>
      </c>
      <c r="D1872" s="45" t="s">
        <v>4667</v>
      </c>
      <c r="E1872" s="336">
        <v>43404</v>
      </c>
      <c r="F1872" s="294" t="s">
        <v>12114</v>
      </c>
      <c r="G1872" s="294" t="s">
        <v>271</v>
      </c>
      <c r="H1872" s="300" t="s">
        <v>118</v>
      </c>
      <c r="I1872" s="294" t="s">
        <v>226</v>
      </c>
      <c r="J1872" s="295"/>
      <c r="K1872" s="295"/>
      <c r="L1872" s="295"/>
      <c r="M1872" s="295"/>
      <c r="N1872" s="295" t="b">
        <f>IF(AND(OR(G1872:G1874=DATOS!C$8,G1872:G1874=DATOS!C$9),H1872:H1874=DATOS!B$4),ROW(G1872:G1874))</f>
        <v>0</v>
      </c>
      <c r="O1872" s="326" t="str">
        <f t="shared" ca="1" si="6"/>
        <v>SEG</v>
      </c>
      <c r="P1872" s="296">
        <f t="shared" ca="1" si="7"/>
        <v>433</v>
      </c>
      <c r="Q1872" s="297"/>
      <c r="R1872" s="297"/>
      <c r="S1872" s="297"/>
      <c r="T1872" s="297"/>
      <c r="U1872" s="297"/>
      <c r="V1872" s="297"/>
      <c r="W1872" s="297"/>
      <c r="X1872" s="297"/>
      <c r="Y1872" s="297"/>
      <c r="Z1872" s="297"/>
      <c r="AA1872" s="297"/>
      <c r="AB1872" s="297"/>
    </row>
    <row r="1873" spans="1:28" ht="14.25">
      <c r="A1873" s="298" t="s">
        <v>12115</v>
      </c>
      <c r="B1873" s="294" t="s">
        <v>12116</v>
      </c>
      <c r="C1873" s="45" t="s">
        <v>4746</v>
      </c>
      <c r="D1873" s="45" t="s">
        <v>4647</v>
      </c>
      <c r="E1873" s="336">
        <v>43404</v>
      </c>
      <c r="F1873" s="294" t="s">
        <v>8248</v>
      </c>
      <c r="G1873" s="294" t="s">
        <v>114</v>
      </c>
      <c r="H1873" s="300" t="s">
        <v>223</v>
      </c>
      <c r="I1873" s="294" t="s">
        <v>226</v>
      </c>
      <c r="J1873" s="294" t="s">
        <v>12118</v>
      </c>
      <c r="K1873" s="294" t="s">
        <v>12119</v>
      </c>
      <c r="L1873" s="336">
        <v>43404</v>
      </c>
      <c r="M1873" s="294" t="s">
        <v>4652</v>
      </c>
      <c r="N1873" s="295" t="b">
        <f>IF(AND(OR(G1873:G1875=DATOS!C$8,G1873:G1875=DATOS!C$9),H1873:H1875=DATOS!B$4),ROW(G1873:G1875))</f>
        <v>0</v>
      </c>
      <c r="O1873" s="326" t="str">
        <f t="shared" ca="1" si="6"/>
        <v/>
      </c>
      <c r="P1873" s="296">
        <f t="shared" ca="1" si="7"/>
        <v>0</v>
      </c>
      <c r="Q1873" s="297"/>
      <c r="R1873" s="297"/>
      <c r="S1873" s="297"/>
      <c r="T1873" s="297"/>
      <c r="U1873" s="297"/>
      <c r="V1873" s="297"/>
      <c r="W1873" s="297"/>
      <c r="X1873" s="297"/>
      <c r="Y1873" s="297"/>
      <c r="Z1873" s="297"/>
      <c r="AA1873" s="297"/>
      <c r="AB1873" s="297"/>
    </row>
    <row r="1874" spans="1:28" ht="14.25">
      <c r="A1874" s="298" t="s">
        <v>12120</v>
      </c>
      <c r="B1874" s="294" t="s">
        <v>12023</v>
      </c>
      <c r="C1874" s="45" t="s">
        <v>414</v>
      </c>
      <c r="D1874" s="45" t="s">
        <v>11143</v>
      </c>
      <c r="E1874" s="299">
        <v>43405</v>
      </c>
      <c r="F1874" s="294" t="s">
        <v>9083</v>
      </c>
      <c r="G1874" s="294" t="s">
        <v>271</v>
      </c>
      <c r="H1874" s="300" t="s">
        <v>223</v>
      </c>
      <c r="I1874" s="294" t="s">
        <v>226</v>
      </c>
      <c r="J1874" s="295"/>
      <c r="K1874" s="294" t="s">
        <v>12122</v>
      </c>
      <c r="L1874" s="295"/>
      <c r="M1874" s="294" t="s">
        <v>11159</v>
      </c>
      <c r="N1874" s="295" t="b">
        <f>IF(AND(OR(G1874:G1876=DATOS!C$8,G1874:G1876=DATOS!C$9),H1874:H1876=DATOS!B$4),ROW(G1874:G1876))</f>
        <v>0</v>
      </c>
      <c r="O1874" s="326" t="str">
        <f t="shared" ca="1" si="6"/>
        <v/>
      </c>
      <c r="P1874" s="296">
        <f t="shared" ca="1" si="7"/>
        <v>0</v>
      </c>
      <c r="Q1874" s="297"/>
      <c r="R1874" s="297"/>
      <c r="S1874" s="297"/>
      <c r="T1874" s="297"/>
      <c r="U1874" s="297"/>
      <c r="V1874" s="297"/>
      <c r="W1874" s="297"/>
      <c r="X1874" s="297"/>
      <c r="Y1874" s="297"/>
      <c r="Z1874" s="297"/>
      <c r="AA1874" s="297"/>
      <c r="AB1874" s="297"/>
    </row>
    <row r="1875" spans="1:28" ht="14.25">
      <c r="A1875" s="298" t="s">
        <v>5359</v>
      </c>
      <c r="B1875" s="294" t="s">
        <v>4830</v>
      </c>
      <c r="C1875" s="45" t="s">
        <v>360</v>
      </c>
      <c r="D1875" s="45" t="s">
        <v>4647</v>
      </c>
      <c r="E1875" s="299">
        <v>43405</v>
      </c>
      <c r="F1875" s="294" t="s">
        <v>12124</v>
      </c>
      <c r="G1875" s="294" t="s">
        <v>114</v>
      </c>
      <c r="H1875" s="300" t="s">
        <v>223</v>
      </c>
      <c r="I1875" s="294" t="s">
        <v>226</v>
      </c>
      <c r="J1875" s="294" t="s">
        <v>12127</v>
      </c>
      <c r="K1875" s="294" t="s">
        <v>12128</v>
      </c>
      <c r="L1875" s="294" t="s">
        <v>12129</v>
      </c>
      <c r="M1875" s="294" t="s">
        <v>4652</v>
      </c>
      <c r="N1875" s="295" t="b">
        <f>IF(AND(OR(G1875:G1877=DATOS!C$8,G1875:G1877=DATOS!C$9),H1875:H1877=DATOS!B$4),ROW(G1875:G1877))</f>
        <v>0</v>
      </c>
      <c r="O1875" s="326" t="str">
        <f t="shared" ca="1" si="6"/>
        <v/>
      </c>
      <c r="P1875" s="296">
        <f t="shared" ca="1" si="7"/>
        <v>0</v>
      </c>
      <c r="Q1875" s="297"/>
      <c r="R1875" s="297"/>
      <c r="S1875" s="297"/>
      <c r="T1875" s="297"/>
      <c r="U1875" s="297"/>
      <c r="V1875" s="297"/>
      <c r="W1875" s="297"/>
      <c r="X1875" s="297"/>
      <c r="Y1875" s="297"/>
      <c r="Z1875" s="297"/>
      <c r="AA1875" s="297"/>
      <c r="AB1875" s="297"/>
    </row>
    <row r="1876" spans="1:28" ht="14.25">
      <c r="A1876" s="298" t="s">
        <v>12131</v>
      </c>
      <c r="B1876" s="294" t="s">
        <v>12132</v>
      </c>
      <c r="C1876" s="45" t="s">
        <v>701</v>
      </c>
      <c r="D1876" s="45" t="s">
        <v>11143</v>
      </c>
      <c r="E1876" s="299">
        <v>43405</v>
      </c>
      <c r="F1876" s="294" t="s">
        <v>6176</v>
      </c>
      <c r="G1876" s="294" t="s">
        <v>362</v>
      </c>
      <c r="H1876" s="300" t="s">
        <v>223</v>
      </c>
      <c r="I1876" s="294" t="s">
        <v>226</v>
      </c>
      <c r="J1876" s="295"/>
      <c r="K1876" s="294" t="s">
        <v>12133</v>
      </c>
      <c r="L1876" s="299">
        <v>43405</v>
      </c>
      <c r="M1876" s="294" t="s">
        <v>11159</v>
      </c>
      <c r="N1876" s="295" t="b">
        <f>IF(AND(OR(G1876:G1878=DATOS!C$8,G1876:G1878=DATOS!C$9),H1876:H1878=DATOS!B$4),ROW(G1876:G1878))</f>
        <v>0</v>
      </c>
      <c r="O1876" s="326" t="str">
        <f t="shared" ca="1" si="6"/>
        <v/>
      </c>
      <c r="P1876" s="296">
        <f t="shared" ca="1" si="7"/>
        <v>0</v>
      </c>
      <c r="Q1876" s="297"/>
      <c r="R1876" s="297"/>
      <c r="S1876" s="297"/>
      <c r="T1876" s="297"/>
      <c r="U1876" s="297"/>
      <c r="V1876" s="297"/>
      <c r="W1876" s="297"/>
      <c r="X1876" s="297"/>
      <c r="Y1876" s="297"/>
      <c r="Z1876" s="297"/>
      <c r="AA1876" s="297"/>
      <c r="AB1876" s="297"/>
    </row>
    <row r="1877" spans="1:28" ht="14.25">
      <c r="A1877" s="298" t="s">
        <v>12134</v>
      </c>
      <c r="B1877" s="294" t="s">
        <v>9182</v>
      </c>
      <c r="C1877" s="45" t="s">
        <v>216</v>
      </c>
      <c r="D1877" s="45" t="s">
        <v>4798</v>
      </c>
      <c r="E1877" s="299">
        <v>43405</v>
      </c>
      <c r="F1877" s="294" t="s">
        <v>12135</v>
      </c>
      <c r="G1877" s="294" t="s">
        <v>114</v>
      </c>
      <c r="H1877" s="300" t="s">
        <v>223</v>
      </c>
      <c r="I1877" s="294" t="s">
        <v>226</v>
      </c>
      <c r="J1877" s="294" t="s">
        <v>12136</v>
      </c>
      <c r="K1877" s="294" t="s">
        <v>12137</v>
      </c>
      <c r="L1877" s="294" t="s">
        <v>12129</v>
      </c>
      <c r="M1877" s="294" t="s">
        <v>4841</v>
      </c>
      <c r="N1877" s="295" t="b">
        <f>IF(AND(OR(G1877:G1879=DATOS!C$8,G1877:G1879=DATOS!C$9),H1877:H1879=DATOS!B$4),ROW(G1877:G1879))</f>
        <v>0</v>
      </c>
      <c r="O1877" s="326" t="str">
        <f t="shared" ca="1" si="6"/>
        <v/>
      </c>
      <c r="P1877" s="296">
        <f t="shared" ca="1" si="7"/>
        <v>0</v>
      </c>
      <c r="Q1877" s="297"/>
      <c r="R1877" s="297"/>
      <c r="S1877" s="297"/>
      <c r="T1877" s="297"/>
      <c r="U1877" s="297"/>
      <c r="V1877" s="297"/>
      <c r="W1877" s="297"/>
      <c r="X1877" s="297"/>
      <c r="Y1877" s="297"/>
      <c r="Z1877" s="297"/>
      <c r="AA1877" s="297"/>
      <c r="AB1877" s="297"/>
    </row>
    <row r="1878" spans="1:28" ht="14.25">
      <c r="A1878" s="298" t="s">
        <v>11219</v>
      </c>
      <c r="B1878" s="294" t="s">
        <v>6563</v>
      </c>
      <c r="C1878" s="45" t="s">
        <v>4726</v>
      </c>
      <c r="D1878" s="45" t="s">
        <v>11143</v>
      </c>
      <c r="E1878" s="299">
        <v>43405</v>
      </c>
      <c r="F1878" s="294" t="s">
        <v>11132</v>
      </c>
      <c r="G1878" s="294" t="s">
        <v>271</v>
      </c>
      <c r="H1878" s="300" t="s">
        <v>223</v>
      </c>
      <c r="I1878" s="294" t="s">
        <v>226</v>
      </c>
      <c r="J1878" s="295"/>
      <c r="K1878" s="294" t="s">
        <v>12140</v>
      </c>
      <c r="L1878" s="299">
        <v>43405</v>
      </c>
      <c r="M1878" s="294" t="s">
        <v>11159</v>
      </c>
      <c r="N1878" s="295" t="b">
        <f>IF(AND(OR(G1878:G1880=DATOS!C$8,G1878:G1880=DATOS!C$9),H1878:H1880=DATOS!B$4),ROW(G1878:G1880))</f>
        <v>0</v>
      </c>
      <c r="O1878" s="326" t="str">
        <f t="shared" ca="1" si="6"/>
        <v/>
      </c>
      <c r="P1878" s="296">
        <f t="shared" ca="1" si="7"/>
        <v>0</v>
      </c>
      <c r="Q1878" s="297"/>
      <c r="R1878" s="297"/>
      <c r="S1878" s="297"/>
      <c r="T1878" s="297"/>
      <c r="U1878" s="297"/>
      <c r="V1878" s="297"/>
      <c r="W1878" s="297"/>
      <c r="X1878" s="297"/>
      <c r="Y1878" s="297"/>
      <c r="Z1878" s="297"/>
      <c r="AA1878" s="297"/>
      <c r="AB1878" s="297"/>
    </row>
    <row r="1879" spans="1:28" ht="14.25">
      <c r="A1879" s="298" t="s">
        <v>12141</v>
      </c>
      <c r="B1879" s="294" t="s">
        <v>9486</v>
      </c>
      <c r="C1879" s="45" t="s">
        <v>4767</v>
      </c>
      <c r="D1879" s="45" t="s">
        <v>4671</v>
      </c>
      <c r="E1879" s="299">
        <v>43405</v>
      </c>
      <c r="F1879" s="294" t="s">
        <v>12142</v>
      </c>
      <c r="G1879" s="294" t="s">
        <v>271</v>
      </c>
      <c r="H1879" s="300" t="s">
        <v>223</v>
      </c>
      <c r="I1879" s="294" t="s">
        <v>226</v>
      </c>
      <c r="J1879" s="294" t="s">
        <v>12143</v>
      </c>
      <c r="K1879" s="294" t="s">
        <v>12144</v>
      </c>
      <c r="L1879" s="295"/>
      <c r="M1879" s="294" t="s">
        <v>4675</v>
      </c>
      <c r="N1879" s="295" t="b">
        <f>IF(AND(OR(G1879:G1881=DATOS!C$8,G1879:G1881=DATOS!C$9),H1879:H1881=DATOS!B$4),ROW(G1879:G1881))</f>
        <v>0</v>
      </c>
      <c r="O1879" s="326" t="str">
        <f t="shared" ca="1" si="6"/>
        <v/>
      </c>
      <c r="P1879" s="296">
        <f t="shared" ca="1" si="7"/>
        <v>0</v>
      </c>
      <c r="Q1879" s="297"/>
      <c r="R1879" s="297"/>
      <c r="S1879" s="297"/>
      <c r="T1879" s="297"/>
      <c r="U1879" s="297"/>
      <c r="V1879" s="297"/>
      <c r="W1879" s="297"/>
      <c r="X1879" s="297"/>
      <c r="Y1879" s="297"/>
      <c r="Z1879" s="297"/>
      <c r="AA1879" s="297"/>
      <c r="AB1879" s="297"/>
    </row>
    <row r="1880" spans="1:28" ht="14.25">
      <c r="A1880" s="298" t="s">
        <v>12145</v>
      </c>
      <c r="B1880" s="294" t="s">
        <v>5084</v>
      </c>
      <c r="C1880" s="45" t="s">
        <v>5086</v>
      </c>
      <c r="D1880" s="45" t="s">
        <v>11143</v>
      </c>
      <c r="E1880" s="299">
        <v>43405</v>
      </c>
      <c r="F1880" s="294" t="s">
        <v>7020</v>
      </c>
      <c r="G1880" s="294" t="s">
        <v>271</v>
      </c>
      <c r="H1880" s="300" t="s">
        <v>223</v>
      </c>
      <c r="I1880" s="294" t="s">
        <v>226</v>
      </c>
      <c r="J1880" s="295"/>
      <c r="K1880" s="294" t="s">
        <v>12147</v>
      </c>
      <c r="L1880" s="299">
        <v>43405</v>
      </c>
      <c r="M1880" s="294" t="s">
        <v>11159</v>
      </c>
      <c r="N1880" s="295" t="b">
        <f>IF(AND(OR(G1880:G1882=DATOS!C$8,G1880:G1882=DATOS!C$9),H1880:H1882=DATOS!B$4),ROW(G1880:G1882))</f>
        <v>0</v>
      </c>
      <c r="O1880" s="326" t="str">
        <f t="shared" ca="1" si="6"/>
        <v/>
      </c>
      <c r="P1880" s="296">
        <f t="shared" ca="1" si="7"/>
        <v>0</v>
      </c>
      <c r="Q1880" s="297"/>
      <c r="R1880" s="297"/>
      <c r="S1880" s="297"/>
      <c r="T1880" s="297"/>
      <c r="U1880" s="297"/>
      <c r="V1880" s="297"/>
      <c r="W1880" s="297"/>
      <c r="X1880" s="297"/>
      <c r="Y1880" s="297"/>
      <c r="Z1880" s="297"/>
      <c r="AA1880" s="297"/>
      <c r="AB1880" s="297"/>
    </row>
    <row r="1881" spans="1:28" ht="14.25">
      <c r="A1881" s="298" t="s">
        <v>8247</v>
      </c>
      <c r="B1881" s="294" t="s">
        <v>75</v>
      </c>
      <c r="C1881" s="45" t="s">
        <v>90</v>
      </c>
      <c r="D1881" s="45" t="s">
        <v>4647</v>
      </c>
      <c r="E1881" s="299">
        <v>43405</v>
      </c>
      <c r="F1881" s="294" t="s">
        <v>12149</v>
      </c>
      <c r="G1881" s="294" t="s">
        <v>114</v>
      </c>
      <c r="H1881" s="300" t="s">
        <v>223</v>
      </c>
      <c r="I1881" s="294" t="s">
        <v>226</v>
      </c>
      <c r="J1881" s="294" t="s">
        <v>12150</v>
      </c>
      <c r="K1881" s="294" t="s">
        <v>6199</v>
      </c>
      <c r="L1881" s="299">
        <v>43405</v>
      </c>
      <c r="M1881" s="294" t="s">
        <v>4652</v>
      </c>
      <c r="N1881" s="295" t="b">
        <f>IF(AND(OR(G1881:G1883=DATOS!C$8,G1881:G1883=DATOS!C$9),H1881:H1883=DATOS!B$4),ROW(G1881:G1883))</f>
        <v>0</v>
      </c>
      <c r="O1881" s="326" t="str">
        <f t="shared" ca="1" si="6"/>
        <v/>
      </c>
      <c r="P1881" s="296">
        <f t="shared" ca="1" si="7"/>
        <v>0</v>
      </c>
      <c r="Q1881" s="297"/>
      <c r="R1881" s="297"/>
      <c r="S1881" s="297"/>
      <c r="T1881" s="297"/>
      <c r="U1881" s="297"/>
      <c r="V1881" s="297"/>
      <c r="W1881" s="297"/>
      <c r="X1881" s="297"/>
      <c r="Y1881" s="297"/>
      <c r="Z1881" s="297"/>
      <c r="AA1881" s="297"/>
      <c r="AB1881" s="297"/>
    </row>
    <row r="1882" spans="1:28" ht="14.25">
      <c r="A1882" s="298" t="s">
        <v>12151</v>
      </c>
      <c r="B1882" s="294" t="s">
        <v>5105</v>
      </c>
      <c r="C1882" s="45" t="s">
        <v>624</v>
      </c>
      <c r="D1882" s="45" t="s">
        <v>4671</v>
      </c>
      <c r="E1882" s="299">
        <v>43405</v>
      </c>
      <c r="F1882" s="294" t="s">
        <v>9083</v>
      </c>
      <c r="G1882" s="294" t="s">
        <v>271</v>
      </c>
      <c r="H1882" s="300" t="s">
        <v>223</v>
      </c>
      <c r="I1882" s="294" t="s">
        <v>226</v>
      </c>
      <c r="J1882" s="294" t="s">
        <v>12152</v>
      </c>
      <c r="K1882" s="295"/>
      <c r="L1882" s="295"/>
      <c r="M1882" s="295"/>
      <c r="N1882" s="295" t="b">
        <f>IF(AND(OR(G1882:G1884=DATOS!C$8,G1882:G1884=DATOS!C$9),H1882:H1884=DATOS!B$4),ROW(G1882:G1884))</f>
        <v>0</v>
      </c>
      <c r="O1882" s="326" t="str">
        <f t="shared" ca="1" si="6"/>
        <v/>
      </c>
      <c r="P1882" s="296">
        <f t="shared" ca="1" si="7"/>
        <v>0</v>
      </c>
      <c r="Q1882" s="297"/>
      <c r="R1882" s="297"/>
      <c r="S1882" s="297"/>
      <c r="T1882" s="297"/>
      <c r="U1882" s="297"/>
      <c r="V1882" s="297"/>
      <c r="W1882" s="297"/>
      <c r="X1882" s="297"/>
      <c r="Y1882" s="297"/>
      <c r="Z1882" s="297"/>
      <c r="AA1882" s="297"/>
      <c r="AB1882" s="297"/>
    </row>
    <row r="1883" spans="1:28" ht="14.25">
      <c r="A1883" s="298" t="s">
        <v>12153</v>
      </c>
      <c r="B1883" s="294" t="s">
        <v>12154</v>
      </c>
      <c r="C1883" s="45" t="s">
        <v>478</v>
      </c>
      <c r="D1883" s="45" t="s">
        <v>4667</v>
      </c>
      <c r="E1883" s="299">
        <v>43406</v>
      </c>
      <c r="F1883" s="294" t="s">
        <v>12156</v>
      </c>
      <c r="G1883" s="294" t="s">
        <v>384</v>
      </c>
      <c r="H1883" s="300" t="s">
        <v>223</v>
      </c>
      <c r="I1883" s="294" t="s">
        <v>226</v>
      </c>
      <c r="J1883" s="295"/>
      <c r="K1883" s="295"/>
      <c r="L1883" s="295"/>
      <c r="M1883" s="295"/>
      <c r="N1883" s="295" t="b">
        <f>IF(AND(OR(G1883:G1885=DATOS!C$8,G1883:G1885=DATOS!C$9),H1883:H1885=DATOS!B$4),ROW(G1883:G1885))</f>
        <v>0</v>
      </c>
      <c r="O1883" s="326" t="str">
        <f t="shared" ca="1" si="6"/>
        <v/>
      </c>
      <c r="P1883" s="296">
        <f t="shared" ca="1" si="7"/>
        <v>0</v>
      </c>
      <c r="Q1883" s="297"/>
      <c r="R1883" s="297"/>
      <c r="S1883" s="297"/>
      <c r="T1883" s="297"/>
      <c r="U1883" s="297"/>
      <c r="V1883" s="297"/>
      <c r="W1883" s="297"/>
      <c r="X1883" s="297"/>
      <c r="Y1883" s="297"/>
      <c r="Z1883" s="297"/>
      <c r="AA1883" s="297"/>
      <c r="AB1883" s="297"/>
    </row>
    <row r="1884" spans="1:28" ht="14.25">
      <c r="A1884" s="298" t="s">
        <v>12159</v>
      </c>
      <c r="B1884" s="294" t="s">
        <v>12160</v>
      </c>
      <c r="C1884" s="45" t="s">
        <v>216</v>
      </c>
      <c r="D1884" s="45" t="s">
        <v>4647</v>
      </c>
      <c r="E1884" s="299">
        <v>43406</v>
      </c>
      <c r="F1884" s="294" t="s">
        <v>8248</v>
      </c>
      <c r="G1884" s="294" t="s">
        <v>114</v>
      </c>
      <c r="H1884" s="300" t="s">
        <v>223</v>
      </c>
      <c r="I1884" s="294" t="s">
        <v>226</v>
      </c>
      <c r="J1884" s="294" t="s">
        <v>12161</v>
      </c>
      <c r="K1884" s="294" t="s">
        <v>6199</v>
      </c>
      <c r="L1884" s="299">
        <v>43406</v>
      </c>
      <c r="M1884" s="294" t="s">
        <v>4652</v>
      </c>
      <c r="N1884" s="295" t="b">
        <f>IF(AND(OR(G1884:G1886=DATOS!C$8,G1884:G1886=DATOS!C$9),H1884:H1886=DATOS!B$4),ROW(G1884:G1886))</f>
        <v>0</v>
      </c>
      <c r="O1884" s="326" t="str">
        <f t="shared" ca="1" si="6"/>
        <v/>
      </c>
      <c r="P1884" s="296">
        <f t="shared" ca="1" si="7"/>
        <v>0</v>
      </c>
      <c r="Q1884" s="297"/>
      <c r="R1884" s="297"/>
      <c r="S1884" s="297"/>
      <c r="T1884" s="297"/>
      <c r="U1884" s="297"/>
      <c r="V1884" s="297"/>
      <c r="W1884" s="297"/>
      <c r="X1884" s="297"/>
      <c r="Y1884" s="297"/>
      <c r="Z1884" s="297"/>
      <c r="AA1884" s="297"/>
      <c r="AB1884" s="297"/>
    </row>
    <row r="1885" spans="1:28" ht="14.25">
      <c r="A1885" s="298" t="s">
        <v>7921</v>
      </c>
      <c r="B1885" s="294" t="s">
        <v>7922</v>
      </c>
      <c r="C1885" s="45" t="s">
        <v>624</v>
      </c>
      <c r="D1885" s="45" t="s">
        <v>4671</v>
      </c>
      <c r="E1885" s="299">
        <v>43406</v>
      </c>
      <c r="F1885" s="294" t="s">
        <v>11535</v>
      </c>
      <c r="G1885" s="294" t="s">
        <v>384</v>
      </c>
      <c r="H1885" s="300" t="s">
        <v>223</v>
      </c>
      <c r="I1885" s="294" t="s">
        <v>226</v>
      </c>
      <c r="J1885" s="294" t="s">
        <v>12163</v>
      </c>
      <c r="K1885" s="294" t="s">
        <v>5224</v>
      </c>
      <c r="L1885" s="299">
        <v>43407</v>
      </c>
      <c r="M1885" s="294" t="s">
        <v>389</v>
      </c>
      <c r="N1885" s="295" t="b">
        <f>IF(AND(OR(G1885:G1887=DATOS!C$8,G1885:G1887=DATOS!C$9),H1885:H1887=DATOS!B$4),ROW(G1885:G1887))</f>
        <v>0</v>
      </c>
      <c r="O1885" s="326" t="str">
        <f t="shared" ca="1" si="6"/>
        <v/>
      </c>
      <c r="P1885" s="296">
        <f t="shared" ca="1" si="7"/>
        <v>0</v>
      </c>
      <c r="Q1885" s="297"/>
      <c r="R1885" s="297"/>
      <c r="S1885" s="297"/>
      <c r="T1885" s="297"/>
      <c r="U1885" s="297"/>
      <c r="V1885" s="297"/>
      <c r="W1885" s="297"/>
      <c r="X1885" s="297"/>
      <c r="Y1885" s="297"/>
      <c r="Z1885" s="297"/>
      <c r="AA1885" s="297"/>
      <c r="AB1885" s="297"/>
    </row>
    <row r="1886" spans="1:28" ht="14.25">
      <c r="A1886" s="298" t="s">
        <v>12164</v>
      </c>
      <c r="B1886" s="294" t="s">
        <v>6991</v>
      </c>
      <c r="C1886" s="45" t="s">
        <v>5573</v>
      </c>
      <c r="D1886" s="45" t="s">
        <v>4671</v>
      </c>
      <c r="E1886" s="299">
        <v>43406</v>
      </c>
      <c r="F1886" s="294" t="s">
        <v>4739</v>
      </c>
      <c r="G1886" s="294" t="s">
        <v>271</v>
      </c>
      <c r="H1886" s="300" t="s">
        <v>223</v>
      </c>
      <c r="I1886" s="294" t="s">
        <v>226</v>
      </c>
      <c r="J1886" s="294" t="s">
        <v>12167</v>
      </c>
      <c r="K1886" s="294" t="s">
        <v>12168</v>
      </c>
      <c r="L1886" s="299">
        <v>43376</v>
      </c>
      <c r="M1886" s="294" t="s">
        <v>12169</v>
      </c>
      <c r="N1886" s="295" t="b">
        <f>IF(AND(OR(G1886:G1888=DATOS!C$8,G1886:G1888=DATOS!C$9),H1886:H1888=DATOS!B$4),ROW(G1886:G1888))</f>
        <v>0</v>
      </c>
      <c r="O1886" s="326" t="str">
        <f t="shared" ca="1" si="6"/>
        <v/>
      </c>
      <c r="P1886" s="296">
        <f t="shared" ca="1" si="7"/>
        <v>0</v>
      </c>
      <c r="Q1886" s="297"/>
      <c r="R1886" s="297"/>
      <c r="S1886" s="297"/>
      <c r="T1886" s="297"/>
      <c r="U1886" s="297"/>
      <c r="V1886" s="297"/>
      <c r="W1886" s="297"/>
      <c r="X1886" s="297"/>
      <c r="Y1886" s="297"/>
      <c r="Z1886" s="297"/>
      <c r="AA1886" s="297"/>
      <c r="AB1886" s="297"/>
    </row>
    <row r="1887" spans="1:28" ht="14.25">
      <c r="A1887" s="298" t="s">
        <v>6290</v>
      </c>
      <c r="B1887" s="294" t="s">
        <v>6744</v>
      </c>
      <c r="C1887" s="45" t="s">
        <v>216</v>
      </c>
      <c r="D1887" s="45" t="s">
        <v>4671</v>
      </c>
      <c r="E1887" s="299">
        <v>43406</v>
      </c>
      <c r="F1887" s="294" t="s">
        <v>12171</v>
      </c>
      <c r="G1887" s="294" t="s">
        <v>222</v>
      </c>
      <c r="H1887" s="300" t="s">
        <v>223</v>
      </c>
      <c r="I1887" s="294" t="s">
        <v>226</v>
      </c>
      <c r="J1887" s="294" t="s">
        <v>12172</v>
      </c>
      <c r="K1887" s="294" t="s">
        <v>12173</v>
      </c>
      <c r="L1887" s="299">
        <v>43375</v>
      </c>
      <c r="M1887" s="294" t="s">
        <v>4675</v>
      </c>
      <c r="N1887" s="295" t="b">
        <f>IF(AND(OR(G1887:G1889=DATOS!C$8,G1887:G1889=DATOS!C$9),H1887:H1889=DATOS!B$4),ROW(G1887:G1889))</f>
        <v>0</v>
      </c>
      <c r="O1887" s="326" t="str">
        <f t="shared" ca="1" si="6"/>
        <v/>
      </c>
      <c r="P1887" s="296">
        <f t="shared" ca="1" si="7"/>
        <v>0</v>
      </c>
      <c r="Q1887" s="297"/>
      <c r="R1887" s="297"/>
      <c r="S1887" s="297"/>
      <c r="T1887" s="297"/>
      <c r="U1887" s="297"/>
      <c r="V1887" s="297"/>
      <c r="W1887" s="297"/>
      <c r="X1887" s="297"/>
      <c r="Y1887" s="297"/>
      <c r="Z1887" s="297"/>
      <c r="AA1887" s="297"/>
      <c r="AB1887" s="297"/>
    </row>
    <row r="1888" spans="1:28" ht="14.25">
      <c r="A1888" s="298" t="s">
        <v>6595</v>
      </c>
      <c r="B1888" s="294" t="s">
        <v>4776</v>
      </c>
      <c r="C1888" s="45" t="s">
        <v>4491</v>
      </c>
      <c r="D1888" s="45" t="s">
        <v>4667</v>
      </c>
      <c r="E1888" s="299">
        <v>43407</v>
      </c>
      <c r="F1888" s="294" t="s">
        <v>12175</v>
      </c>
      <c r="G1888" s="294" t="s">
        <v>271</v>
      </c>
      <c r="H1888" s="300" t="s">
        <v>223</v>
      </c>
      <c r="I1888" s="294" t="s">
        <v>226</v>
      </c>
      <c r="J1888" s="294" t="s">
        <v>12176</v>
      </c>
      <c r="K1888" s="295"/>
      <c r="L1888" s="295"/>
      <c r="M1888" s="295"/>
      <c r="N1888" s="295" t="b">
        <f>IF(AND(OR(G1888:G1890=DATOS!C$8,G1888:G1890=DATOS!C$9),H1888:H1890=DATOS!B$4),ROW(G1888:G1890))</f>
        <v>0</v>
      </c>
      <c r="O1888" s="326" t="str">
        <f t="shared" ca="1" si="6"/>
        <v/>
      </c>
      <c r="P1888" s="296">
        <f t="shared" ca="1" si="7"/>
        <v>0</v>
      </c>
      <c r="Q1888" s="297"/>
      <c r="R1888" s="297"/>
      <c r="S1888" s="297"/>
      <c r="T1888" s="297"/>
      <c r="U1888" s="297"/>
      <c r="V1888" s="297"/>
      <c r="W1888" s="297"/>
      <c r="X1888" s="297"/>
      <c r="Y1888" s="297"/>
      <c r="Z1888" s="297"/>
      <c r="AA1888" s="297"/>
      <c r="AB1888" s="297"/>
    </row>
    <row r="1889" spans="1:28" ht="14.25">
      <c r="A1889" s="298" t="s">
        <v>11979</v>
      </c>
      <c r="B1889" s="294" t="s">
        <v>11579</v>
      </c>
      <c r="C1889" s="45" t="s">
        <v>5701</v>
      </c>
      <c r="D1889" s="45" t="s">
        <v>4647</v>
      </c>
      <c r="E1889" s="299">
        <v>43407</v>
      </c>
      <c r="F1889" s="294" t="s">
        <v>12177</v>
      </c>
      <c r="G1889" s="294" t="s">
        <v>114</v>
      </c>
      <c r="H1889" s="300" t="s">
        <v>223</v>
      </c>
      <c r="I1889" s="294" t="s">
        <v>226</v>
      </c>
      <c r="J1889" s="294" t="s">
        <v>12178</v>
      </c>
      <c r="K1889" s="294" t="s">
        <v>12179</v>
      </c>
      <c r="L1889" s="299">
        <v>43413</v>
      </c>
      <c r="M1889" s="294" t="s">
        <v>4652</v>
      </c>
      <c r="N1889" s="295" t="b">
        <f>IF(AND(OR(G1889:G1891=DATOS!C$8,G1889:G1891=DATOS!C$9),H1889:H1891=DATOS!B$4),ROW(G1889:G1891))</f>
        <v>0</v>
      </c>
      <c r="O1889" s="326" t="str">
        <f t="shared" ca="1" si="6"/>
        <v/>
      </c>
      <c r="P1889" s="296">
        <f t="shared" ca="1" si="7"/>
        <v>0</v>
      </c>
      <c r="Q1889" s="297"/>
      <c r="R1889" s="297"/>
      <c r="S1889" s="297"/>
      <c r="T1889" s="297"/>
      <c r="U1889" s="297"/>
      <c r="V1889" s="297"/>
      <c r="W1889" s="297"/>
      <c r="X1889" s="297"/>
      <c r="Y1889" s="297"/>
      <c r="Z1889" s="297"/>
      <c r="AA1889" s="297"/>
      <c r="AB1889" s="297"/>
    </row>
    <row r="1890" spans="1:28" ht="14.25">
      <c r="A1890" s="298" t="s">
        <v>4946</v>
      </c>
      <c r="B1890" s="294" t="s">
        <v>4947</v>
      </c>
      <c r="C1890" s="45" t="s">
        <v>624</v>
      </c>
      <c r="D1890" s="45" t="s">
        <v>4647</v>
      </c>
      <c r="E1890" s="299">
        <v>43407</v>
      </c>
      <c r="F1890" s="294" t="s">
        <v>12180</v>
      </c>
      <c r="G1890" s="294" t="s">
        <v>271</v>
      </c>
      <c r="H1890" s="300" t="s">
        <v>223</v>
      </c>
      <c r="I1890" s="294" t="s">
        <v>226</v>
      </c>
      <c r="J1890" s="294" t="s">
        <v>12181</v>
      </c>
      <c r="K1890" s="294" t="s">
        <v>12182</v>
      </c>
      <c r="L1890" s="299">
        <v>43407</v>
      </c>
      <c r="M1890" s="294" t="s">
        <v>4652</v>
      </c>
      <c r="N1890" s="295" t="b">
        <f>IF(AND(OR(G1890:G1892=DATOS!C$8,G1890:G1892=DATOS!C$9),H1890:H1892=DATOS!B$4),ROW(G1890:G1892))</f>
        <v>0</v>
      </c>
      <c r="O1890" s="326" t="str">
        <f t="shared" ca="1" si="6"/>
        <v/>
      </c>
      <c r="P1890" s="296">
        <f t="shared" ca="1" si="7"/>
        <v>0</v>
      </c>
      <c r="Q1890" s="297"/>
      <c r="R1890" s="297"/>
      <c r="S1890" s="297"/>
      <c r="T1890" s="297"/>
      <c r="U1890" s="297"/>
      <c r="V1890" s="297"/>
      <c r="W1890" s="297"/>
      <c r="X1890" s="297"/>
      <c r="Y1890" s="297"/>
      <c r="Z1890" s="297"/>
      <c r="AA1890" s="297"/>
      <c r="AB1890" s="297"/>
    </row>
    <row r="1891" spans="1:28" ht="14.25">
      <c r="A1891" s="298" t="s">
        <v>12042</v>
      </c>
      <c r="B1891" s="294" t="s">
        <v>12043</v>
      </c>
      <c r="C1891" s="45" t="s">
        <v>5342</v>
      </c>
      <c r="D1891" s="45" t="s">
        <v>4667</v>
      </c>
      <c r="E1891" s="299">
        <v>43407</v>
      </c>
      <c r="F1891" s="294" t="s">
        <v>1301</v>
      </c>
      <c r="G1891" s="294" t="s">
        <v>271</v>
      </c>
      <c r="H1891" s="300" t="s">
        <v>223</v>
      </c>
      <c r="I1891" s="294" t="s">
        <v>226</v>
      </c>
      <c r="J1891" s="294"/>
      <c r="K1891" s="295"/>
      <c r="L1891" s="295"/>
      <c r="M1891" s="295"/>
      <c r="N1891" s="295" t="b">
        <f>IF(AND(OR(G1891:G1893=DATOS!C$8,G1891:G1893=DATOS!C$9),H1891:H1893=DATOS!B$4),ROW(G1891:G1893))</f>
        <v>0</v>
      </c>
      <c r="O1891" s="326" t="str">
        <f t="shared" ca="1" si="6"/>
        <v/>
      </c>
      <c r="P1891" s="296">
        <f t="shared" ca="1" si="7"/>
        <v>0</v>
      </c>
      <c r="Q1891" s="297"/>
      <c r="R1891" s="297"/>
      <c r="S1891" s="297"/>
      <c r="T1891" s="297"/>
      <c r="U1891" s="297"/>
      <c r="V1891" s="297"/>
      <c r="W1891" s="297"/>
      <c r="X1891" s="297"/>
      <c r="Y1891" s="297"/>
      <c r="Z1891" s="297"/>
      <c r="AA1891" s="297"/>
      <c r="AB1891" s="297"/>
    </row>
    <row r="1892" spans="1:28" ht="14.25">
      <c r="A1892" s="298" t="s">
        <v>12184</v>
      </c>
      <c r="B1892" s="294" t="s">
        <v>5884</v>
      </c>
      <c r="C1892" s="45" t="s">
        <v>942</v>
      </c>
      <c r="D1892" s="45" t="s">
        <v>4667</v>
      </c>
      <c r="E1892" s="299">
        <v>43407</v>
      </c>
      <c r="F1892" s="294" t="s">
        <v>5667</v>
      </c>
      <c r="G1892" s="294" t="s">
        <v>114</v>
      </c>
      <c r="H1892" s="300" t="s">
        <v>223</v>
      </c>
      <c r="I1892" s="294" t="s">
        <v>226</v>
      </c>
      <c r="J1892" s="295"/>
      <c r="K1892" s="295"/>
      <c r="L1892" s="295"/>
      <c r="M1892" s="295"/>
      <c r="N1892" s="295" t="b">
        <f>IF(AND(OR(G1892:G1894=DATOS!C$8,G1892:G1894=DATOS!C$9),H1892:H1894=DATOS!B$4),ROW(G1892:G1894))</f>
        <v>0</v>
      </c>
      <c r="O1892" s="326" t="str">
        <f t="shared" ca="1" si="6"/>
        <v/>
      </c>
      <c r="P1892" s="296">
        <f t="shared" ca="1" si="7"/>
        <v>0</v>
      </c>
      <c r="Q1892" s="297"/>
      <c r="R1892" s="297"/>
      <c r="S1892" s="297"/>
      <c r="T1892" s="297"/>
      <c r="U1892" s="297"/>
      <c r="V1892" s="297"/>
      <c r="W1892" s="297"/>
      <c r="X1892" s="297"/>
      <c r="Y1892" s="297"/>
      <c r="Z1892" s="297"/>
      <c r="AA1892" s="297"/>
      <c r="AB1892" s="297"/>
    </row>
    <row r="1893" spans="1:28" ht="14.25">
      <c r="A1893" s="298" t="s">
        <v>12186</v>
      </c>
      <c r="B1893" s="309" t="s">
        <v>12187</v>
      </c>
      <c r="C1893" s="45" t="s">
        <v>942</v>
      </c>
      <c r="D1893" s="45" t="s">
        <v>4667</v>
      </c>
      <c r="E1893" s="299">
        <v>43407</v>
      </c>
      <c r="F1893" s="294" t="s">
        <v>5667</v>
      </c>
      <c r="G1893" s="294" t="s">
        <v>384</v>
      </c>
      <c r="H1893" s="300" t="s">
        <v>223</v>
      </c>
      <c r="I1893" s="294" t="s">
        <v>226</v>
      </c>
      <c r="J1893" s="294" t="s">
        <v>5941</v>
      </c>
      <c r="K1893" s="294" t="s">
        <v>9276</v>
      </c>
      <c r="L1893" s="299">
        <v>43410</v>
      </c>
      <c r="M1893" s="294" t="s">
        <v>389</v>
      </c>
      <c r="N1893" s="295" t="b">
        <f>IF(AND(OR(G1893:G1895=DATOS!C$8,G1893:G1895=DATOS!C$9),H1893:H1895=DATOS!B$4),ROW(G1893:G1895))</f>
        <v>0</v>
      </c>
      <c r="O1893" s="326" t="str">
        <f t="shared" ca="1" si="6"/>
        <v/>
      </c>
      <c r="P1893" s="296">
        <f t="shared" ca="1" si="7"/>
        <v>0</v>
      </c>
      <c r="Q1893" s="297"/>
      <c r="R1893" s="297"/>
      <c r="S1893" s="297"/>
      <c r="T1893" s="297"/>
      <c r="U1893" s="297"/>
      <c r="V1893" s="297"/>
      <c r="W1893" s="297"/>
      <c r="X1893" s="297"/>
      <c r="Y1893" s="297"/>
      <c r="Z1893" s="297"/>
      <c r="AA1893" s="297"/>
      <c r="AB1893" s="297"/>
    </row>
    <row r="1894" spans="1:28" ht="14.25">
      <c r="A1894" s="298" t="s">
        <v>12189</v>
      </c>
      <c r="B1894" s="294" t="s">
        <v>4670</v>
      </c>
      <c r="C1894" s="45" t="s">
        <v>216</v>
      </c>
      <c r="D1894" s="45" t="s">
        <v>4671</v>
      </c>
      <c r="E1894" s="299">
        <v>43407</v>
      </c>
      <c r="F1894" s="294" t="s">
        <v>12190</v>
      </c>
      <c r="G1894" s="294" t="s">
        <v>271</v>
      </c>
      <c r="H1894" s="300" t="s">
        <v>223</v>
      </c>
      <c r="I1894" s="294" t="s">
        <v>226</v>
      </c>
      <c r="J1894" s="294" t="s">
        <v>12191</v>
      </c>
      <c r="K1894" s="295"/>
      <c r="L1894" s="295"/>
      <c r="M1894" s="295"/>
      <c r="N1894" s="295" t="b">
        <f>IF(AND(OR(G1894:G1896=DATOS!C$8,G1894:G1896=DATOS!C$9),H1894:H1896=DATOS!B$4),ROW(G1894:G1896))</f>
        <v>0</v>
      </c>
      <c r="O1894" s="326" t="str">
        <f t="shared" ca="1" si="6"/>
        <v/>
      </c>
      <c r="P1894" s="296">
        <f t="shared" ca="1" si="7"/>
        <v>0</v>
      </c>
      <c r="Q1894" s="297"/>
      <c r="R1894" s="297"/>
      <c r="S1894" s="297"/>
      <c r="T1894" s="297"/>
      <c r="U1894" s="297"/>
      <c r="V1894" s="297"/>
      <c r="W1894" s="297"/>
      <c r="X1894" s="297"/>
      <c r="Y1894" s="297"/>
      <c r="Z1894" s="297"/>
      <c r="AA1894" s="297"/>
      <c r="AB1894" s="297"/>
    </row>
    <row r="1895" spans="1:28" ht="14.25">
      <c r="A1895" s="298" t="s">
        <v>12193</v>
      </c>
      <c r="B1895" s="294" t="s">
        <v>8178</v>
      </c>
      <c r="C1895" s="45" t="s">
        <v>4655</v>
      </c>
      <c r="D1895" s="45" t="s">
        <v>4671</v>
      </c>
      <c r="E1895" s="299">
        <v>43407</v>
      </c>
      <c r="F1895" s="294" t="s">
        <v>3161</v>
      </c>
      <c r="G1895" s="294" t="s">
        <v>271</v>
      </c>
      <c r="H1895" s="300" t="s">
        <v>223</v>
      </c>
      <c r="I1895" s="294" t="s">
        <v>226</v>
      </c>
      <c r="J1895" s="294" t="s">
        <v>11230</v>
      </c>
      <c r="K1895" s="294" t="s">
        <v>12194</v>
      </c>
      <c r="L1895" s="295"/>
      <c r="M1895" s="295"/>
      <c r="N1895" s="295" t="b">
        <f>IF(AND(OR(G1895:G1897=DATOS!C$8,G1895:G1897=DATOS!C$9),H1895:H1897=DATOS!B$4),ROW(G1895:G1897))</f>
        <v>0</v>
      </c>
      <c r="O1895" s="326" t="str">
        <f t="shared" ca="1" si="6"/>
        <v/>
      </c>
      <c r="P1895" s="296">
        <f t="shared" ca="1" si="7"/>
        <v>0</v>
      </c>
      <c r="Q1895" s="297"/>
      <c r="R1895" s="297"/>
      <c r="S1895" s="297"/>
      <c r="T1895" s="297"/>
      <c r="U1895" s="297"/>
      <c r="V1895" s="297"/>
      <c r="W1895" s="297"/>
      <c r="X1895" s="297"/>
      <c r="Y1895" s="297"/>
      <c r="Z1895" s="297"/>
      <c r="AA1895" s="297"/>
      <c r="AB1895" s="297"/>
    </row>
    <row r="1896" spans="1:28" ht="14.25">
      <c r="A1896" s="298" t="s">
        <v>5621</v>
      </c>
      <c r="B1896" s="294" t="s">
        <v>5622</v>
      </c>
      <c r="C1896" s="45" t="s">
        <v>216</v>
      </c>
      <c r="D1896" s="45" t="s">
        <v>4671</v>
      </c>
      <c r="E1896" s="299">
        <v>43407</v>
      </c>
      <c r="F1896" s="294" t="s">
        <v>3161</v>
      </c>
      <c r="G1896" s="294" t="s">
        <v>271</v>
      </c>
      <c r="H1896" s="300" t="s">
        <v>223</v>
      </c>
      <c r="I1896" s="294" t="s">
        <v>226</v>
      </c>
      <c r="J1896" s="294" t="s">
        <v>12196</v>
      </c>
      <c r="K1896" s="294" t="s">
        <v>5441</v>
      </c>
      <c r="L1896" s="299">
        <v>43407</v>
      </c>
      <c r="M1896" s="294" t="s">
        <v>12197</v>
      </c>
      <c r="N1896" s="295" t="b">
        <f>IF(AND(OR(G1896:G1898=DATOS!C$8,G1896:G1898=DATOS!C$9),H1896:H1898=DATOS!B$4),ROW(G1896:G1898))</f>
        <v>0</v>
      </c>
      <c r="O1896" s="326" t="str">
        <f t="shared" ca="1" si="6"/>
        <v/>
      </c>
      <c r="P1896" s="296">
        <f t="shared" ca="1" si="7"/>
        <v>0</v>
      </c>
      <c r="Q1896" s="297"/>
      <c r="R1896" s="297"/>
      <c r="S1896" s="297"/>
      <c r="T1896" s="297"/>
      <c r="U1896" s="297"/>
      <c r="V1896" s="297"/>
      <c r="W1896" s="297"/>
      <c r="X1896" s="297"/>
      <c r="Y1896" s="297"/>
      <c r="Z1896" s="297"/>
      <c r="AA1896" s="297"/>
      <c r="AB1896" s="297"/>
    </row>
    <row r="1897" spans="1:28" ht="14.25">
      <c r="A1897" s="298" t="s">
        <v>12198</v>
      </c>
      <c r="B1897" s="294" t="s">
        <v>9205</v>
      </c>
      <c r="C1897" s="45" t="s">
        <v>90</v>
      </c>
      <c r="D1897" s="45" t="s">
        <v>4951</v>
      </c>
      <c r="E1897" s="299">
        <v>43407</v>
      </c>
      <c r="F1897" s="294" t="s">
        <v>4710</v>
      </c>
      <c r="G1897" s="294" t="s">
        <v>114</v>
      </c>
      <c r="H1897" s="300" t="s">
        <v>223</v>
      </c>
      <c r="I1897" s="294" t="s">
        <v>226</v>
      </c>
      <c r="J1897" s="295"/>
      <c r="K1897" s="294" t="s">
        <v>12199</v>
      </c>
      <c r="L1897" s="299">
        <v>43407</v>
      </c>
      <c r="M1897" s="294" t="s">
        <v>4956</v>
      </c>
      <c r="N1897" s="295" t="b">
        <f>IF(AND(OR(G1897:G1899=DATOS!C$8,G1897:G1899=DATOS!C$9),H1897:H1899=DATOS!B$4),ROW(G1897:G1899))</f>
        <v>0</v>
      </c>
      <c r="O1897" s="326" t="str">
        <f t="shared" ca="1" si="6"/>
        <v/>
      </c>
      <c r="P1897" s="296">
        <f t="shared" ca="1" si="7"/>
        <v>0</v>
      </c>
      <c r="Q1897" s="297"/>
      <c r="R1897" s="297"/>
      <c r="S1897" s="297"/>
      <c r="T1897" s="297"/>
      <c r="U1897" s="297"/>
      <c r="V1897" s="297"/>
      <c r="W1897" s="297"/>
      <c r="X1897" s="297"/>
      <c r="Y1897" s="297"/>
      <c r="Z1897" s="297"/>
      <c r="AA1897" s="297"/>
      <c r="AB1897" s="297"/>
    </row>
    <row r="1898" spans="1:28" ht="14.25">
      <c r="A1898" s="298" t="s">
        <v>12201</v>
      </c>
      <c r="B1898" s="294" t="s">
        <v>4725</v>
      </c>
      <c r="C1898" s="45" t="s">
        <v>4726</v>
      </c>
      <c r="D1898" s="45" t="s">
        <v>4671</v>
      </c>
      <c r="E1898" s="299">
        <v>43407</v>
      </c>
      <c r="F1898" s="294" t="s">
        <v>4739</v>
      </c>
      <c r="G1898" s="294" t="s">
        <v>271</v>
      </c>
      <c r="H1898" s="300" t="s">
        <v>223</v>
      </c>
      <c r="I1898" s="294" t="s">
        <v>226</v>
      </c>
      <c r="J1898" s="294" t="s">
        <v>11535</v>
      </c>
      <c r="K1898" s="294" t="s">
        <v>12203</v>
      </c>
      <c r="L1898" s="336">
        <v>43414</v>
      </c>
      <c r="M1898" s="294" t="s">
        <v>4652</v>
      </c>
      <c r="N1898" s="295" t="b">
        <f>IF(AND(OR(G1898:G1900=DATOS!C$8,G1898:G1900=DATOS!C$9),H1898:H1900=DATOS!B$4),ROW(G1898:G1900))</f>
        <v>0</v>
      </c>
      <c r="O1898" s="326" t="str">
        <f t="shared" ca="1" si="6"/>
        <v/>
      </c>
      <c r="P1898" s="296">
        <f t="shared" ca="1" si="7"/>
        <v>0</v>
      </c>
      <c r="Q1898" s="297"/>
      <c r="R1898" s="297"/>
      <c r="S1898" s="297"/>
      <c r="T1898" s="297"/>
      <c r="U1898" s="297"/>
      <c r="V1898" s="297"/>
      <c r="W1898" s="297"/>
      <c r="X1898" s="297"/>
      <c r="Y1898" s="297"/>
      <c r="Z1898" s="297"/>
      <c r="AA1898" s="297"/>
      <c r="AB1898" s="297"/>
    </row>
    <row r="1899" spans="1:28" ht="14.25">
      <c r="A1899" s="298" t="s">
        <v>9125</v>
      </c>
      <c r="B1899" s="294" t="s">
        <v>7744</v>
      </c>
      <c r="C1899" s="45" t="s">
        <v>5086</v>
      </c>
      <c r="D1899" s="45" t="s">
        <v>4671</v>
      </c>
      <c r="E1899" s="299">
        <v>43408</v>
      </c>
      <c r="F1899" s="294" t="s">
        <v>6477</v>
      </c>
      <c r="G1899" s="294" t="s">
        <v>362</v>
      </c>
      <c r="H1899" s="300" t="s">
        <v>223</v>
      </c>
      <c r="I1899" s="294" t="s">
        <v>226</v>
      </c>
      <c r="J1899" s="294" t="s">
        <v>12206</v>
      </c>
      <c r="K1899" s="294" t="s">
        <v>12207</v>
      </c>
      <c r="L1899" s="299">
        <v>43408</v>
      </c>
      <c r="M1899" s="294" t="s">
        <v>11298</v>
      </c>
      <c r="N1899" s="295" t="b">
        <f>IF(AND(OR(G1899:G1901=DATOS!C$8,G1899:G1901=DATOS!C$9),H1899:H1901=DATOS!B$4),ROW(G1899:G1901))</f>
        <v>0</v>
      </c>
      <c r="O1899" s="326" t="str">
        <f t="shared" ca="1" si="6"/>
        <v/>
      </c>
      <c r="P1899" s="296">
        <f t="shared" ca="1" si="7"/>
        <v>0</v>
      </c>
      <c r="Q1899" s="297"/>
      <c r="R1899" s="297"/>
      <c r="S1899" s="297"/>
      <c r="T1899" s="297"/>
      <c r="U1899" s="297"/>
      <c r="V1899" s="297"/>
      <c r="W1899" s="297"/>
      <c r="X1899" s="297"/>
      <c r="Y1899" s="297"/>
      <c r="Z1899" s="297"/>
      <c r="AA1899" s="297"/>
      <c r="AB1899" s="297"/>
    </row>
    <row r="1900" spans="1:28" ht="14.25">
      <c r="A1900" s="298" t="s">
        <v>6177</v>
      </c>
      <c r="B1900" s="294" t="s">
        <v>8421</v>
      </c>
      <c r="C1900" s="45" t="s">
        <v>4761</v>
      </c>
      <c r="D1900" s="45" t="s">
        <v>4671</v>
      </c>
      <c r="E1900" s="299">
        <v>43408</v>
      </c>
      <c r="F1900" s="294" t="s">
        <v>8780</v>
      </c>
      <c r="G1900" s="294" t="s">
        <v>362</v>
      </c>
      <c r="H1900" s="300" t="s">
        <v>223</v>
      </c>
      <c r="I1900" s="294" t="s">
        <v>226</v>
      </c>
      <c r="J1900" s="294" t="s">
        <v>12209</v>
      </c>
      <c r="K1900" s="294" t="s">
        <v>12207</v>
      </c>
      <c r="L1900" s="299">
        <v>43408</v>
      </c>
      <c r="M1900" s="294" t="s">
        <v>11298</v>
      </c>
      <c r="N1900" s="295" t="b">
        <f>IF(AND(OR(G1900:G1902=DATOS!C$8,G1900:G1902=DATOS!C$9),H1900:H1902=DATOS!B$4),ROW(G1900:G1902))</f>
        <v>0</v>
      </c>
      <c r="O1900" s="326" t="str">
        <f t="shared" ca="1" si="6"/>
        <v/>
      </c>
      <c r="P1900" s="296">
        <f t="shared" ca="1" si="7"/>
        <v>0</v>
      </c>
      <c r="Q1900" s="297"/>
      <c r="R1900" s="297"/>
      <c r="S1900" s="297"/>
      <c r="T1900" s="297"/>
      <c r="U1900" s="297"/>
      <c r="V1900" s="297"/>
      <c r="W1900" s="297"/>
      <c r="X1900" s="297"/>
      <c r="Y1900" s="297"/>
      <c r="Z1900" s="297"/>
      <c r="AA1900" s="297"/>
      <c r="AB1900" s="297"/>
    </row>
    <row r="1901" spans="1:28" ht="14.25">
      <c r="A1901" s="298" t="s">
        <v>12210</v>
      </c>
      <c r="B1901" s="294" t="s">
        <v>5974</v>
      </c>
      <c r="C1901" s="45" t="s">
        <v>5086</v>
      </c>
      <c r="D1901" s="45" t="s">
        <v>4671</v>
      </c>
      <c r="E1901" s="299">
        <v>43408</v>
      </c>
      <c r="F1901" s="294" t="s">
        <v>12211</v>
      </c>
      <c r="G1901" s="294" t="s">
        <v>362</v>
      </c>
      <c r="H1901" s="300" t="s">
        <v>223</v>
      </c>
      <c r="I1901" s="294" t="s">
        <v>226</v>
      </c>
      <c r="J1901" s="294" t="s">
        <v>12209</v>
      </c>
      <c r="K1901" s="294" t="s">
        <v>12207</v>
      </c>
      <c r="L1901" s="299">
        <v>43408</v>
      </c>
      <c r="M1901" s="294" t="s">
        <v>11298</v>
      </c>
      <c r="N1901" s="295" t="b">
        <f>IF(AND(OR(G1901:G1903=DATOS!C$8,G1901:G1903=DATOS!C$9),H1901:H1903=DATOS!B$4),ROW(G1901:G1903))</f>
        <v>0</v>
      </c>
      <c r="O1901" s="326" t="str">
        <f t="shared" ca="1" si="6"/>
        <v/>
      </c>
      <c r="P1901" s="296">
        <f t="shared" ca="1" si="7"/>
        <v>0</v>
      </c>
      <c r="Q1901" s="297"/>
      <c r="R1901" s="297"/>
      <c r="S1901" s="297"/>
      <c r="T1901" s="297"/>
      <c r="U1901" s="297"/>
      <c r="V1901" s="297"/>
      <c r="W1901" s="297"/>
      <c r="X1901" s="297"/>
      <c r="Y1901" s="297"/>
      <c r="Z1901" s="297"/>
      <c r="AA1901" s="297"/>
      <c r="AB1901" s="297"/>
    </row>
    <row r="1902" spans="1:28" ht="14.25">
      <c r="A1902" s="298" t="s">
        <v>11938</v>
      </c>
      <c r="B1902" s="294" t="s">
        <v>11579</v>
      </c>
      <c r="C1902" s="45" t="s">
        <v>5701</v>
      </c>
      <c r="D1902" s="45" t="s">
        <v>4671</v>
      </c>
      <c r="E1902" s="299">
        <v>43408</v>
      </c>
      <c r="F1902" s="294" t="s">
        <v>12211</v>
      </c>
      <c r="G1902" s="294" t="s">
        <v>362</v>
      </c>
      <c r="H1902" s="300" t="s">
        <v>223</v>
      </c>
      <c r="I1902" s="294" t="s">
        <v>226</v>
      </c>
      <c r="J1902" s="294" t="s">
        <v>12209</v>
      </c>
      <c r="K1902" s="294" t="s">
        <v>12207</v>
      </c>
      <c r="L1902" s="299">
        <v>43408</v>
      </c>
      <c r="M1902" s="294" t="s">
        <v>11298</v>
      </c>
      <c r="N1902" s="295" t="b">
        <f>IF(AND(OR(G1902:G1904=DATOS!C$8,G1902:G1904=DATOS!C$9),H1902:H1904=DATOS!B$4),ROW(G1902:G1904))</f>
        <v>0</v>
      </c>
      <c r="O1902" s="326" t="str">
        <f t="shared" ca="1" si="6"/>
        <v/>
      </c>
      <c r="P1902" s="296">
        <f t="shared" ca="1" si="7"/>
        <v>0</v>
      </c>
      <c r="Q1902" s="297"/>
      <c r="R1902" s="297"/>
      <c r="S1902" s="297"/>
      <c r="T1902" s="297"/>
      <c r="U1902" s="297"/>
      <c r="V1902" s="297"/>
      <c r="W1902" s="297"/>
      <c r="X1902" s="297"/>
      <c r="Y1902" s="297"/>
      <c r="Z1902" s="297"/>
      <c r="AA1902" s="297"/>
      <c r="AB1902" s="297"/>
    </row>
    <row r="1903" spans="1:28" ht="14.25">
      <c r="A1903" s="298" t="s">
        <v>12215</v>
      </c>
      <c r="B1903" s="294" t="s">
        <v>812</v>
      </c>
      <c r="C1903" s="45" t="s">
        <v>90</v>
      </c>
      <c r="D1903" s="45" t="s">
        <v>4671</v>
      </c>
      <c r="E1903" s="299">
        <v>43408</v>
      </c>
      <c r="F1903" s="294" t="s">
        <v>12211</v>
      </c>
      <c r="G1903" s="294" t="s">
        <v>362</v>
      </c>
      <c r="H1903" s="300" t="s">
        <v>223</v>
      </c>
      <c r="I1903" s="294" t="s">
        <v>226</v>
      </c>
      <c r="J1903" s="294" t="s">
        <v>12209</v>
      </c>
      <c r="K1903" s="294" t="s">
        <v>12207</v>
      </c>
      <c r="L1903" s="299">
        <v>43408</v>
      </c>
      <c r="M1903" s="294" t="s">
        <v>11298</v>
      </c>
      <c r="N1903" s="295" t="b">
        <f>IF(AND(OR(G1903:G1905=DATOS!C$8,G1903:G1905=DATOS!C$9),H1903:H1905=DATOS!B$4),ROW(G1903:G1905))</f>
        <v>0</v>
      </c>
      <c r="O1903" s="326" t="str">
        <f t="shared" ca="1" si="6"/>
        <v/>
      </c>
      <c r="P1903" s="296">
        <f t="shared" ca="1" si="7"/>
        <v>0</v>
      </c>
      <c r="Q1903" s="297"/>
      <c r="R1903" s="297"/>
      <c r="S1903" s="297"/>
      <c r="T1903" s="297"/>
      <c r="U1903" s="297"/>
      <c r="V1903" s="297"/>
      <c r="W1903" s="297"/>
      <c r="X1903" s="297"/>
      <c r="Y1903" s="297"/>
      <c r="Z1903" s="297"/>
      <c r="AA1903" s="297"/>
      <c r="AB1903" s="297"/>
    </row>
    <row r="1904" spans="1:28" ht="14.25">
      <c r="A1904" s="298" t="s">
        <v>9868</v>
      </c>
      <c r="B1904" s="294" t="s">
        <v>9109</v>
      </c>
      <c r="C1904" s="45" t="s">
        <v>4784</v>
      </c>
      <c r="D1904" s="45" t="s">
        <v>4671</v>
      </c>
      <c r="E1904" s="299">
        <v>43408</v>
      </c>
      <c r="F1904" s="294" t="s">
        <v>12211</v>
      </c>
      <c r="G1904" s="294" t="s">
        <v>362</v>
      </c>
      <c r="H1904" s="300" t="s">
        <v>223</v>
      </c>
      <c r="I1904" s="294" t="s">
        <v>226</v>
      </c>
      <c r="J1904" s="294" t="s">
        <v>12209</v>
      </c>
      <c r="K1904" s="295"/>
      <c r="L1904" s="295"/>
      <c r="M1904" s="295"/>
      <c r="N1904" s="295" t="b">
        <f>IF(AND(OR(G1904:G1905=DATOS!C$8,G1904:G1905=DATOS!C$9),H1904:H1905=DATOS!B$4),ROW(G1904:G1905))</f>
        <v>0</v>
      </c>
      <c r="O1904" s="326" t="str">
        <f t="shared" ca="1" si="6"/>
        <v/>
      </c>
      <c r="P1904" s="296">
        <f t="shared" ca="1" si="7"/>
        <v>0</v>
      </c>
      <c r="Q1904" s="297"/>
      <c r="R1904" s="297"/>
      <c r="S1904" s="297"/>
      <c r="T1904" s="297"/>
      <c r="U1904" s="297"/>
      <c r="V1904" s="297"/>
      <c r="W1904" s="297"/>
      <c r="X1904" s="297"/>
      <c r="Y1904" s="297"/>
      <c r="Z1904" s="297"/>
      <c r="AA1904" s="297"/>
      <c r="AB1904" s="297"/>
    </row>
    <row r="1905" spans="1:28" ht="14.25">
      <c r="A1905" s="298" t="s">
        <v>12217</v>
      </c>
      <c r="B1905" s="294" t="s">
        <v>12023</v>
      </c>
      <c r="C1905" s="45" t="s">
        <v>414</v>
      </c>
      <c r="D1905" s="45" t="s">
        <v>4798</v>
      </c>
      <c r="E1905" s="299">
        <v>43409</v>
      </c>
      <c r="F1905" s="294" t="s">
        <v>12218</v>
      </c>
      <c r="G1905" s="294" t="s">
        <v>271</v>
      </c>
      <c r="H1905" s="300" t="s">
        <v>223</v>
      </c>
      <c r="I1905" s="294" t="s">
        <v>226</v>
      </c>
      <c r="J1905" s="295"/>
      <c r="K1905" s="295"/>
      <c r="L1905" s="295"/>
      <c r="M1905" s="295"/>
      <c r="N1905" s="295" t="b">
        <f>IF(AND(OR(G1905:G1906=DATOS!C$8,G1905:G1906=DATOS!C$9),H1905:H1906=DATOS!B$4),ROW(G1905:G1906))</f>
        <v>0</v>
      </c>
      <c r="O1905" s="326" t="str">
        <f t="shared" ca="1" si="6"/>
        <v/>
      </c>
      <c r="P1905" s="296">
        <f t="shared" ca="1" si="7"/>
        <v>0</v>
      </c>
      <c r="Q1905" s="297"/>
      <c r="R1905" s="297"/>
      <c r="S1905" s="297"/>
      <c r="T1905" s="297"/>
      <c r="U1905" s="297"/>
      <c r="V1905" s="297"/>
      <c r="W1905" s="297"/>
      <c r="X1905" s="297"/>
      <c r="Y1905" s="297"/>
      <c r="Z1905" s="297"/>
      <c r="AA1905" s="297"/>
      <c r="AB1905" s="297"/>
    </row>
    <row r="1906" spans="1:28" ht="14.25">
      <c r="A1906" s="298" t="s">
        <v>678</v>
      </c>
      <c r="B1906" s="294" t="s">
        <v>5506</v>
      </c>
      <c r="C1906" s="45" t="s">
        <v>624</v>
      </c>
      <c r="D1906" s="45" t="s">
        <v>4671</v>
      </c>
      <c r="E1906" s="299">
        <v>43409</v>
      </c>
      <c r="F1906" s="294" t="s">
        <v>12221</v>
      </c>
      <c r="G1906" s="294" t="s">
        <v>222</v>
      </c>
      <c r="H1906" s="300" t="s">
        <v>223</v>
      </c>
      <c r="I1906" s="294" t="s">
        <v>226</v>
      </c>
      <c r="J1906" s="294" t="s">
        <v>12222</v>
      </c>
      <c r="K1906" s="294" t="s">
        <v>12223</v>
      </c>
      <c r="L1906" s="299">
        <v>43409</v>
      </c>
      <c r="M1906" s="294" t="s">
        <v>4675</v>
      </c>
      <c r="N1906" s="295" t="b">
        <f>IF(AND(OR(G1906:G1908=DATOS!C$8,G1906:G1908=DATOS!C$9),H1906:H1908=DATOS!B$4),ROW(G1906:G1908))</f>
        <v>0</v>
      </c>
      <c r="O1906" s="326" t="str">
        <f t="shared" ca="1" si="6"/>
        <v/>
      </c>
      <c r="P1906" s="296">
        <f t="shared" ca="1" si="7"/>
        <v>0</v>
      </c>
      <c r="Q1906" s="297"/>
      <c r="R1906" s="297"/>
      <c r="S1906" s="297"/>
      <c r="T1906" s="297"/>
      <c r="U1906" s="297"/>
      <c r="V1906" s="297"/>
      <c r="W1906" s="297"/>
      <c r="X1906" s="297"/>
      <c r="Y1906" s="297"/>
      <c r="Z1906" s="297"/>
      <c r="AA1906" s="297"/>
      <c r="AB1906" s="297"/>
    </row>
    <row r="1907" spans="1:28" ht="14.25">
      <c r="A1907" s="298" t="s">
        <v>12225</v>
      </c>
      <c r="B1907" s="294" t="s">
        <v>12154</v>
      </c>
      <c r="C1907" s="45" t="s">
        <v>478</v>
      </c>
      <c r="D1907" s="45" t="s">
        <v>4798</v>
      </c>
      <c r="E1907" s="299">
        <v>43409</v>
      </c>
      <c r="F1907" s="294" t="s">
        <v>12226</v>
      </c>
      <c r="G1907" s="294" t="s">
        <v>114</v>
      </c>
      <c r="H1907" s="300" t="s">
        <v>223</v>
      </c>
      <c r="I1907" s="294" t="s">
        <v>126</v>
      </c>
      <c r="J1907" s="294" t="s">
        <v>12227</v>
      </c>
      <c r="K1907" s="294" t="s">
        <v>12228</v>
      </c>
      <c r="L1907" s="299">
        <v>43411</v>
      </c>
      <c r="M1907" s="295"/>
      <c r="N1907" s="295" t="b">
        <f>IF(AND(OR(G1907:G1909=DATOS!C$8,G1907:G1909=DATOS!C$9),H1907:H1909=DATOS!B$4),ROW(G1907:G1909))</f>
        <v>0</v>
      </c>
      <c r="O1907" s="326" t="str">
        <f t="shared" ca="1" si="6"/>
        <v/>
      </c>
      <c r="P1907" s="296">
        <f t="shared" ca="1" si="7"/>
        <v>0</v>
      </c>
      <c r="Q1907" s="297"/>
      <c r="R1907" s="297"/>
      <c r="S1907" s="297"/>
      <c r="T1907" s="297"/>
      <c r="U1907" s="297"/>
      <c r="V1907" s="297"/>
      <c r="W1907" s="297"/>
      <c r="X1907" s="297"/>
      <c r="Y1907" s="297"/>
      <c r="Z1907" s="297"/>
      <c r="AA1907" s="297"/>
      <c r="AB1907" s="297"/>
    </row>
    <row r="1908" spans="1:28" ht="14.25">
      <c r="A1908" s="298" t="s">
        <v>7806</v>
      </c>
      <c r="B1908" s="294" t="s">
        <v>7807</v>
      </c>
      <c r="C1908" s="45" t="s">
        <v>624</v>
      </c>
      <c r="D1908" s="45" t="s">
        <v>11143</v>
      </c>
      <c r="E1908" s="299">
        <v>43409</v>
      </c>
      <c r="F1908" s="294" t="s">
        <v>3161</v>
      </c>
      <c r="G1908" s="294" t="s">
        <v>271</v>
      </c>
      <c r="H1908" s="300" t="s">
        <v>223</v>
      </c>
      <c r="I1908" s="294" t="s">
        <v>226</v>
      </c>
      <c r="J1908" s="295"/>
      <c r="K1908" s="294" t="s">
        <v>12230</v>
      </c>
      <c r="L1908" s="295"/>
      <c r="M1908" s="294" t="s">
        <v>11159</v>
      </c>
      <c r="N1908" s="295" t="b">
        <f>IF(AND(OR(G1908:G1910=DATOS!C$8,G1908:G1910=DATOS!C$9),H1908:H1910=DATOS!B$4),ROW(G1908:G1910))</f>
        <v>0</v>
      </c>
      <c r="O1908" s="326" t="str">
        <f t="shared" ca="1" si="6"/>
        <v/>
      </c>
      <c r="P1908" s="296">
        <f t="shared" ca="1" si="7"/>
        <v>0</v>
      </c>
      <c r="Q1908" s="297"/>
      <c r="R1908" s="297"/>
      <c r="S1908" s="297"/>
      <c r="T1908" s="297"/>
      <c r="U1908" s="297"/>
      <c r="V1908" s="297"/>
      <c r="W1908" s="297"/>
      <c r="X1908" s="297"/>
      <c r="Y1908" s="297"/>
      <c r="Z1908" s="297"/>
      <c r="AA1908" s="297"/>
      <c r="AB1908" s="297"/>
    </row>
    <row r="1909" spans="1:28" ht="14.25">
      <c r="A1909" s="298" t="s">
        <v>6905</v>
      </c>
      <c r="B1909" s="294" t="s">
        <v>5084</v>
      </c>
      <c r="C1909" s="45" t="s">
        <v>5086</v>
      </c>
      <c r="D1909" s="45" t="s">
        <v>4798</v>
      </c>
      <c r="E1909" s="299">
        <v>43409</v>
      </c>
      <c r="F1909" s="294" t="s">
        <v>3161</v>
      </c>
      <c r="G1909" s="294" t="s">
        <v>271</v>
      </c>
      <c r="H1909" s="300" t="s">
        <v>223</v>
      </c>
      <c r="I1909" s="294" t="s">
        <v>226</v>
      </c>
      <c r="J1909" s="294" t="s">
        <v>12231</v>
      </c>
      <c r="K1909" s="295"/>
      <c r="L1909" s="299">
        <v>43409</v>
      </c>
      <c r="M1909" s="294" t="s">
        <v>4841</v>
      </c>
      <c r="N1909" s="295" t="b">
        <f>IF(AND(OR(G1909:G1911=DATOS!C$8,G1909:G1911=DATOS!C$9),H1909:H1911=DATOS!B$4),ROW(G1909:G1911))</f>
        <v>0</v>
      </c>
      <c r="O1909" s="326" t="str">
        <f t="shared" ca="1" si="6"/>
        <v/>
      </c>
      <c r="P1909" s="296">
        <f t="shared" ca="1" si="7"/>
        <v>0</v>
      </c>
      <c r="Q1909" s="297"/>
      <c r="R1909" s="297"/>
      <c r="S1909" s="297"/>
      <c r="T1909" s="297"/>
      <c r="U1909" s="297"/>
      <c r="V1909" s="297"/>
      <c r="W1909" s="297"/>
      <c r="X1909" s="297"/>
      <c r="Y1909" s="297"/>
      <c r="Z1909" s="297"/>
      <c r="AA1909" s="297"/>
      <c r="AB1909" s="297"/>
    </row>
    <row r="1910" spans="1:28" ht="14.25">
      <c r="A1910" s="298" t="s">
        <v>12233</v>
      </c>
      <c r="B1910" s="294" t="s">
        <v>12160</v>
      </c>
      <c r="C1910" s="45" t="s">
        <v>216</v>
      </c>
      <c r="D1910" s="45" t="s">
        <v>4798</v>
      </c>
      <c r="E1910" s="299">
        <v>43409</v>
      </c>
      <c r="F1910" s="294" t="s">
        <v>3161</v>
      </c>
      <c r="G1910" s="294" t="s">
        <v>271</v>
      </c>
      <c r="H1910" s="300" t="s">
        <v>223</v>
      </c>
      <c r="I1910" s="294" t="s">
        <v>226</v>
      </c>
      <c r="J1910" s="294" t="s">
        <v>12234</v>
      </c>
      <c r="K1910" s="294" t="s">
        <v>12235</v>
      </c>
      <c r="L1910" s="299">
        <v>43409</v>
      </c>
      <c r="M1910" s="294" t="s">
        <v>4841</v>
      </c>
      <c r="N1910" s="295" t="b">
        <f>IF(AND(OR(G1910:G1912=DATOS!C$8,G1910:G1912=DATOS!C$9),H1910:H1912=DATOS!B$4),ROW(G1910:G1912))</f>
        <v>0</v>
      </c>
      <c r="O1910" s="326" t="str">
        <f t="shared" ca="1" si="6"/>
        <v/>
      </c>
      <c r="P1910" s="296">
        <f t="shared" ca="1" si="7"/>
        <v>0</v>
      </c>
      <c r="Q1910" s="297"/>
      <c r="R1910" s="297"/>
      <c r="S1910" s="297"/>
      <c r="T1910" s="297"/>
      <c r="U1910" s="297"/>
      <c r="V1910" s="297"/>
      <c r="W1910" s="297"/>
      <c r="X1910" s="297"/>
      <c r="Y1910" s="297"/>
      <c r="Z1910" s="297"/>
      <c r="AA1910" s="297"/>
      <c r="AB1910" s="297"/>
    </row>
    <row r="1911" spans="1:28" ht="14.25">
      <c r="A1911" s="298" t="s">
        <v>12236</v>
      </c>
      <c r="B1911" s="294" t="s">
        <v>9555</v>
      </c>
      <c r="C1911" s="45" t="s">
        <v>5325</v>
      </c>
      <c r="D1911" s="45" t="s">
        <v>11143</v>
      </c>
      <c r="E1911" s="313">
        <v>43409</v>
      </c>
      <c r="F1911" s="294" t="s">
        <v>3161</v>
      </c>
      <c r="G1911" s="294" t="s">
        <v>271</v>
      </c>
      <c r="H1911" s="300" t="s">
        <v>223</v>
      </c>
      <c r="I1911" s="294" t="s">
        <v>226</v>
      </c>
      <c r="J1911" s="295"/>
      <c r="K1911" s="294" t="s">
        <v>12237</v>
      </c>
      <c r="L1911" s="295"/>
      <c r="M1911" s="294" t="s">
        <v>11159</v>
      </c>
      <c r="N1911" s="295" t="b">
        <f>IF(AND(OR(G1911:G1913=DATOS!C$8,G1911:G1913=DATOS!C$9),H1911:H1913=DATOS!B$4),ROW(G1911:G1913))</f>
        <v>0</v>
      </c>
      <c r="O1911" s="326" t="str">
        <f t="shared" ca="1" si="6"/>
        <v/>
      </c>
      <c r="P1911" s="296">
        <f t="shared" ca="1" si="7"/>
        <v>0</v>
      </c>
      <c r="Q1911" s="297"/>
      <c r="R1911" s="297"/>
      <c r="S1911" s="297"/>
      <c r="T1911" s="297"/>
      <c r="U1911" s="297"/>
      <c r="V1911" s="297"/>
      <c r="W1911" s="297"/>
      <c r="X1911" s="297"/>
      <c r="Y1911" s="297"/>
      <c r="Z1911" s="297"/>
      <c r="AA1911" s="297"/>
      <c r="AB1911" s="297"/>
    </row>
    <row r="1912" spans="1:28" ht="14.25">
      <c r="A1912" s="298" t="s">
        <v>10941</v>
      </c>
      <c r="B1912" s="294" t="s">
        <v>10942</v>
      </c>
      <c r="C1912" s="45" t="s">
        <v>4655</v>
      </c>
      <c r="D1912" s="45" t="s">
        <v>4671</v>
      </c>
      <c r="E1912" s="299">
        <v>43409</v>
      </c>
      <c r="F1912" s="294" t="s">
        <v>3161</v>
      </c>
      <c r="G1912" s="294" t="s">
        <v>271</v>
      </c>
      <c r="H1912" s="300" t="s">
        <v>223</v>
      </c>
      <c r="I1912" s="294" t="s">
        <v>226</v>
      </c>
      <c r="J1912" s="294" t="s">
        <v>5824</v>
      </c>
      <c r="K1912" s="295"/>
      <c r="L1912" s="295"/>
      <c r="M1912" s="295"/>
      <c r="N1912" s="295" t="b">
        <f>IF(AND(OR(G1912:G1913=DATOS!C$8,G1912:G1913=DATOS!C$9),H1912:H1913=DATOS!B$4),ROW(G1912:G1913))</f>
        <v>0</v>
      </c>
      <c r="O1912" s="326" t="str">
        <f t="shared" ca="1" si="6"/>
        <v/>
      </c>
      <c r="P1912" s="296">
        <f t="shared" ca="1" si="7"/>
        <v>0</v>
      </c>
      <c r="Q1912" s="297"/>
      <c r="R1912" s="297"/>
      <c r="S1912" s="297"/>
      <c r="T1912" s="297"/>
      <c r="U1912" s="297"/>
      <c r="V1912" s="297"/>
      <c r="W1912" s="297"/>
      <c r="X1912" s="297"/>
      <c r="Y1912" s="297"/>
      <c r="Z1912" s="297"/>
      <c r="AA1912" s="297"/>
      <c r="AB1912" s="297"/>
    </row>
    <row r="1913" spans="1:28" ht="14.25">
      <c r="A1913" s="298" t="s">
        <v>5965</v>
      </c>
      <c r="B1913" s="294" t="s">
        <v>5967</v>
      </c>
      <c r="C1913" s="45" t="s">
        <v>4655</v>
      </c>
      <c r="D1913" s="45" t="s">
        <v>4671</v>
      </c>
      <c r="E1913" s="299">
        <v>43409</v>
      </c>
      <c r="F1913" s="294" t="s">
        <v>3161</v>
      </c>
      <c r="G1913" s="294" t="s">
        <v>271</v>
      </c>
      <c r="H1913" s="300" t="s">
        <v>223</v>
      </c>
      <c r="I1913" s="294" t="s">
        <v>226</v>
      </c>
      <c r="J1913" s="294" t="s">
        <v>5824</v>
      </c>
      <c r="K1913" s="295"/>
      <c r="L1913" s="295"/>
      <c r="M1913" s="295"/>
      <c r="N1913" s="295" t="b">
        <f>IF(AND(OR(G1913:G1914=DATOS!C$8,G1913:G1914=DATOS!C$9),H1913:H1914=DATOS!B$4),ROW(G1913:G1914))</f>
        <v>0</v>
      </c>
      <c r="O1913" s="326" t="str">
        <f t="shared" ca="1" si="6"/>
        <v/>
      </c>
      <c r="P1913" s="296">
        <f t="shared" ca="1" si="7"/>
        <v>0</v>
      </c>
      <c r="Q1913" s="297"/>
      <c r="R1913" s="297"/>
      <c r="S1913" s="297"/>
      <c r="T1913" s="297"/>
      <c r="U1913" s="297"/>
      <c r="V1913" s="297"/>
      <c r="W1913" s="297"/>
      <c r="X1913" s="297"/>
      <c r="Y1913" s="297"/>
      <c r="Z1913" s="297"/>
      <c r="AA1913" s="297"/>
      <c r="AB1913" s="297"/>
    </row>
    <row r="1914" spans="1:28" ht="14.25">
      <c r="A1914" s="298" t="s">
        <v>8534</v>
      </c>
      <c r="B1914" s="294" t="s">
        <v>7713</v>
      </c>
      <c r="C1914" s="45" t="s">
        <v>624</v>
      </c>
      <c r="D1914" s="45" t="s">
        <v>11143</v>
      </c>
      <c r="E1914" s="299">
        <v>43410</v>
      </c>
      <c r="F1914" s="294" t="s">
        <v>3161</v>
      </c>
      <c r="G1914" s="294" t="s">
        <v>271</v>
      </c>
      <c r="H1914" s="300" t="s">
        <v>223</v>
      </c>
      <c r="I1914" s="294" t="s">
        <v>226</v>
      </c>
      <c r="J1914" s="295"/>
      <c r="K1914" s="294" t="s">
        <v>12243</v>
      </c>
      <c r="L1914" s="295"/>
      <c r="M1914" s="294" t="s">
        <v>11159</v>
      </c>
      <c r="N1914" s="295" t="b">
        <f>IF(AND(OR(G1914:G1916=DATOS!C$8,G1914:G1916=DATOS!C$9),H1914:H1916=DATOS!B$4),ROW(G1914:G1916))</f>
        <v>0</v>
      </c>
      <c r="O1914" s="326" t="str">
        <f t="shared" ca="1" si="6"/>
        <v/>
      </c>
      <c r="P1914" s="296">
        <f t="shared" ca="1" si="7"/>
        <v>0</v>
      </c>
      <c r="Q1914" s="297"/>
      <c r="R1914" s="297"/>
      <c r="S1914" s="297"/>
      <c r="T1914" s="297"/>
      <c r="U1914" s="297"/>
      <c r="V1914" s="297"/>
      <c r="W1914" s="297"/>
      <c r="X1914" s="297"/>
      <c r="Y1914" s="297"/>
      <c r="Z1914" s="297"/>
      <c r="AA1914" s="297"/>
      <c r="AB1914" s="297"/>
    </row>
    <row r="1915" spans="1:28" ht="14.25">
      <c r="A1915" s="298" t="s">
        <v>7210</v>
      </c>
      <c r="B1915" s="294" t="s">
        <v>7211</v>
      </c>
      <c r="C1915" s="45" t="s">
        <v>624</v>
      </c>
      <c r="D1915" s="45" t="s">
        <v>11143</v>
      </c>
      <c r="E1915" s="299">
        <v>43410</v>
      </c>
      <c r="F1915" s="294" t="s">
        <v>3161</v>
      </c>
      <c r="G1915" s="294" t="s">
        <v>271</v>
      </c>
      <c r="H1915" s="300" t="s">
        <v>223</v>
      </c>
      <c r="I1915" s="294" t="s">
        <v>226</v>
      </c>
      <c r="J1915" s="295"/>
      <c r="K1915" s="309" t="s">
        <v>12243</v>
      </c>
      <c r="L1915" s="295"/>
      <c r="M1915" s="294" t="s">
        <v>11159</v>
      </c>
      <c r="N1915" s="295" t="b">
        <f>IF(AND(OR(G1915:G1917=DATOS!C$8,G1915:G1917=DATOS!C$9),H1915:H1917=DATOS!B$4),ROW(G1915:G1917))</f>
        <v>0</v>
      </c>
      <c r="O1915" s="326" t="str">
        <f t="shared" ca="1" si="6"/>
        <v/>
      </c>
      <c r="P1915" s="296">
        <f t="shared" ca="1" si="7"/>
        <v>0</v>
      </c>
      <c r="Q1915" s="297"/>
      <c r="R1915" s="297"/>
      <c r="S1915" s="297"/>
      <c r="T1915" s="297"/>
      <c r="U1915" s="297"/>
      <c r="V1915" s="297"/>
      <c r="W1915" s="297"/>
      <c r="X1915" s="297"/>
      <c r="Y1915" s="297"/>
      <c r="Z1915" s="297"/>
      <c r="AA1915" s="297"/>
      <c r="AB1915" s="297"/>
    </row>
    <row r="1916" spans="1:28" ht="14.25">
      <c r="A1916" s="298" t="s">
        <v>6177</v>
      </c>
      <c r="B1916" s="294" t="s">
        <v>8421</v>
      </c>
      <c r="C1916" s="45" t="s">
        <v>4761</v>
      </c>
      <c r="D1916" s="45" t="s">
        <v>4667</v>
      </c>
      <c r="E1916" s="299">
        <v>43411</v>
      </c>
      <c r="F1916" s="294" t="s">
        <v>1259</v>
      </c>
      <c r="G1916" s="294" t="s">
        <v>362</v>
      </c>
      <c r="H1916" s="300" t="s">
        <v>223</v>
      </c>
      <c r="I1916" s="294" t="s">
        <v>226</v>
      </c>
      <c r="J1916" s="295"/>
      <c r="K1916" s="295"/>
      <c r="L1916" s="295"/>
      <c r="M1916" s="295"/>
      <c r="N1916" s="295" t="b">
        <f>IF(AND(OR(G1916:G1918=DATOS!C$8,G1916:G1918=DATOS!C$9),H1916:H1918=DATOS!B$4),ROW(G1916:G1918))</f>
        <v>0</v>
      </c>
      <c r="O1916" s="326" t="str">
        <f t="shared" ca="1" si="6"/>
        <v/>
      </c>
      <c r="P1916" s="296">
        <f t="shared" ca="1" si="7"/>
        <v>0</v>
      </c>
      <c r="Q1916" s="297"/>
      <c r="R1916" s="297"/>
      <c r="S1916" s="297"/>
      <c r="T1916" s="297"/>
      <c r="U1916" s="297"/>
      <c r="V1916" s="297"/>
      <c r="W1916" s="297"/>
      <c r="X1916" s="297"/>
      <c r="Y1916" s="297"/>
      <c r="Z1916" s="297"/>
      <c r="AA1916" s="297"/>
      <c r="AB1916" s="297"/>
    </row>
    <row r="1917" spans="1:28" ht="14.25">
      <c r="A1917" s="298" t="s">
        <v>5309</v>
      </c>
      <c r="B1917" s="294" t="s">
        <v>5798</v>
      </c>
      <c r="C1917" s="45" t="s">
        <v>701</v>
      </c>
      <c r="D1917" s="45" t="s">
        <v>4798</v>
      </c>
      <c r="E1917" s="299">
        <v>43411</v>
      </c>
      <c r="F1917" s="294" t="s">
        <v>1259</v>
      </c>
      <c r="G1917" s="294" t="s">
        <v>362</v>
      </c>
      <c r="H1917" s="300" t="s">
        <v>223</v>
      </c>
      <c r="I1917" s="294" t="s">
        <v>226</v>
      </c>
      <c r="J1917" s="294" t="s">
        <v>1259</v>
      </c>
      <c r="K1917" s="294" t="s">
        <v>12248</v>
      </c>
      <c r="L1917" s="299">
        <v>43416</v>
      </c>
      <c r="M1917" s="294" t="s">
        <v>4841</v>
      </c>
      <c r="N1917" s="295" t="b">
        <f>IF(AND(OR(G1917:G1919=DATOS!C$8,G1917:G1919=DATOS!C$9),H1917:H1919=DATOS!B$4),ROW(G1917:G1919))</f>
        <v>0</v>
      </c>
      <c r="O1917" s="326" t="str">
        <f t="shared" ca="1" si="6"/>
        <v/>
      </c>
      <c r="P1917" s="296">
        <f t="shared" ca="1" si="7"/>
        <v>0</v>
      </c>
      <c r="Q1917" s="297"/>
      <c r="R1917" s="297"/>
      <c r="S1917" s="297"/>
      <c r="T1917" s="297"/>
      <c r="U1917" s="297"/>
      <c r="V1917" s="297"/>
      <c r="W1917" s="297"/>
      <c r="X1917" s="297"/>
      <c r="Y1917" s="297"/>
      <c r="Z1917" s="297"/>
      <c r="AA1917" s="297"/>
      <c r="AB1917" s="297"/>
    </row>
    <row r="1918" spans="1:28" ht="14.25">
      <c r="A1918" s="298" t="s">
        <v>12251</v>
      </c>
      <c r="B1918" s="294" t="s">
        <v>9241</v>
      </c>
      <c r="C1918" s="45" t="s">
        <v>478</v>
      </c>
      <c r="D1918" s="45" t="s">
        <v>4667</v>
      </c>
      <c r="E1918" s="299">
        <v>43411</v>
      </c>
      <c r="F1918" s="294" t="s">
        <v>12252</v>
      </c>
      <c r="G1918" s="294" t="s">
        <v>384</v>
      </c>
      <c r="H1918" s="300" t="s">
        <v>223</v>
      </c>
      <c r="I1918" s="294" t="s">
        <v>226</v>
      </c>
      <c r="J1918" s="295"/>
      <c r="K1918" s="295"/>
      <c r="L1918" s="295"/>
      <c r="M1918" s="295"/>
      <c r="N1918" s="295" t="b">
        <f>IF(AND(OR(G1918:G1920=DATOS!C$8,G1918:G1920=DATOS!C$9),H1918:H1920=DATOS!B$4),ROW(G1918:G1920))</f>
        <v>0</v>
      </c>
      <c r="O1918" s="326" t="str">
        <f t="shared" ca="1" si="6"/>
        <v/>
      </c>
      <c r="P1918" s="296">
        <f t="shared" ca="1" si="7"/>
        <v>0</v>
      </c>
      <c r="Q1918" s="297"/>
      <c r="R1918" s="297"/>
      <c r="S1918" s="297"/>
      <c r="T1918" s="297"/>
      <c r="U1918" s="297"/>
      <c r="V1918" s="297"/>
      <c r="W1918" s="297"/>
      <c r="X1918" s="297"/>
      <c r="Y1918" s="297"/>
      <c r="Z1918" s="297"/>
      <c r="AA1918" s="297"/>
      <c r="AB1918" s="297"/>
    </row>
    <row r="1919" spans="1:28" ht="14.25">
      <c r="A1919" s="298" t="s">
        <v>8367</v>
      </c>
      <c r="B1919" s="294" t="s">
        <v>8438</v>
      </c>
      <c r="C1919" s="45" t="s">
        <v>216</v>
      </c>
      <c r="D1919" s="45" t="s">
        <v>4647</v>
      </c>
      <c r="E1919" s="299">
        <v>43411</v>
      </c>
      <c r="F1919" s="294" t="s">
        <v>12254</v>
      </c>
      <c r="G1919" s="294" t="s">
        <v>222</v>
      </c>
      <c r="H1919" s="300" t="s">
        <v>223</v>
      </c>
      <c r="I1919" s="294" t="s">
        <v>226</v>
      </c>
      <c r="J1919" s="294" t="s">
        <v>12255</v>
      </c>
      <c r="K1919" s="294" t="s">
        <v>12256</v>
      </c>
      <c r="L1919" s="299">
        <v>43411</v>
      </c>
      <c r="M1919" s="294" t="s">
        <v>4652</v>
      </c>
      <c r="N1919" s="295" t="b">
        <f>IF(AND(OR(G1919:G1920=DATOS!C$8,G1919:G1920=DATOS!C$9),H1919:H1920=DATOS!B$4),ROW(G1919:G1920))</f>
        <v>0</v>
      </c>
      <c r="O1919" s="326" t="str">
        <f t="shared" ca="1" si="6"/>
        <v/>
      </c>
      <c r="P1919" s="296">
        <f t="shared" ca="1" si="7"/>
        <v>0</v>
      </c>
      <c r="Q1919" s="297"/>
      <c r="R1919" s="297"/>
      <c r="S1919" s="297"/>
      <c r="T1919" s="297"/>
      <c r="U1919" s="297"/>
      <c r="V1919" s="297"/>
      <c r="W1919" s="297"/>
      <c r="X1919" s="297"/>
      <c r="Y1919" s="297"/>
      <c r="Z1919" s="297"/>
      <c r="AA1919" s="297"/>
      <c r="AB1919" s="297"/>
    </row>
    <row r="1920" spans="1:28" ht="14.25">
      <c r="A1920" s="298" t="s">
        <v>9125</v>
      </c>
      <c r="B1920" s="294" t="s">
        <v>7744</v>
      </c>
      <c r="C1920" s="45" t="s">
        <v>5086</v>
      </c>
      <c r="D1920" s="45" t="s">
        <v>4798</v>
      </c>
      <c r="E1920" s="299">
        <v>43411</v>
      </c>
      <c r="F1920" s="294" t="s">
        <v>12258</v>
      </c>
      <c r="G1920" s="294" t="s">
        <v>114</v>
      </c>
      <c r="H1920" s="300" t="s">
        <v>223</v>
      </c>
      <c r="I1920" s="294" t="s">
        <v>226</v>
      </c>
      <c r="J1920" s="294" t="s">
        <v>12258</v>
      </c>
      <c r="K1920" s="294" t="s">
        <v>12259</v>
      </c>
      <c r="L1920" s="299">
        <v>43411</v>
      </c>
      <c r="M1920" s="294" t="s">
        <v>4841</v>
      </c>
      <c r="N1920" s="295" t="b">
        <f>IF(AND(OR(G1920:G1921=DATOS!C$8,G1920:G1921=DATOS!C$9),H1920:H1921=DATOS!B$4),ROW(G1920:G1921))</f>
        <v>0</v>
      </c>
      <c r="O1920" s="326" t="str">
        <f t="shared" ca="1" si="6"/>
        <v/>
      </c>
      <c r="P1920" s="296">
        <f t="shared" ca="1" si="7"/>
        <v>0</v>
      </c>
      <c r="Q1920" s="297"/>
      <c r="R1920" s="297"/>
      <c r="S1920" s="297"/>
      <c r="T1920" s="297"/>
      <c r="U1920" s="297"/>
      <c r="V1920" s="297"/>
      <c r="W1920" s="297"/>
      <c r="X1920" s="297"/>
      <c r="Y1920" s="297"/>
      <c r="Z1920" s="297"/>
      <c r="AA1920" s="297"/>
      <c r="AB1920" s="297"/>
    </row>
    <row r="1921" spans="1:28" ht="14.25">
      <c r="A1921" s="298" t="s">
        <v>355</v>
      </c>
      <c r="B1921" s="294" t="s">
        <v>358</v>
      </c>
      <c r="C1921" s="45" t="s">
        <v>360</v>
      </c>
      <c r="D1921" s="45" t="s">
        <v>4667</v>
      </c>
      <c r="E1921" s="299">
        <v>43411</v>
      </c>
      <c r="F1921" s="294" t="s">
        <v>12260</v>
      </c>
      <c r="G1921" s="294" t="s">
        <v>114</v>
      </c>
      <c r="H1921" s="300" t="s">
        <v>223</v>
      </c>
      <c r="I1921" s="294" t="s">
        <v>226</v>
      </c>
      <c r="J1921" s="295"/>
      <c r="K1921" s="295"/>
      <c r="L1921" s="295"/>
      <c r="M1921" s="295"/>
      <c r="N1921" s="295" t="b">
        <f>IF(AND(OR(G1921:G1923=DATOS!C$8,G1921:G1923=DATOS!C$9),H1921:H1923=DATOS!B$4),ROW(G1921:G1923))</f>
        <v>0</v>
      </c>
      <c r="O1921" s="326" t="str">
        <f t="shared" ca="1" si="6"/>
        <v/>
      </c>
      <c r="P1921" s="296">
        <f t="shared" ca="1" si="7"/>
        <v>0</v>
      </c>
      <c r="Q1921" s="297"/>
      <c r="R1921" s="297"/>
      <c r="S1921" s="297"/>
      <c r="T1921" s="297"/>
      <c r="U1921" s="297"/>
      <c r="V1921" s="297"/>
      <c r="W1921" s="297"/>
      <c r="X1921" s="297"/>
      <c r="Y1921" s="297"/>
      <c r="Z1921" s="297"/>
      <c r="AA1921" s="297"/>
      <c r="AB1921" s="297"/>
    </row>
    <row r="1922" spans="1:28" ht="14.25">
      <c r="A1922" s="298" t="s">
        <v>12261</v>
      </c>
      <c r="B1922" s="376" t="s">
        <v>12262</v>
      </c>
      <c r="C1922" s="45" t="s">
        <v>5701</v>
      </c>
      <c r="D1922" s="45" t="s">
        <v>4647</v>
      </c>
      <c r="E1922" s="299">
        <v>43411</v>
      </c>
      <c r="F1922" s="294" t="s">
        <v>12263</v>
      </c>
      <c r="G1922" s="294" t="s">
        <v>114</v>
      </c>
      <c r="H1922" s="300" t="s">
        <v>223</v>
      </c>
      <c r="I1922" s="294" t="s">
        <v>226</v>
      </c>
      <c r="J1922" s="294" t="s">
        <v>12264</v>
      </c>
      <c r="K1922" s="294" t="s">
        <v>7855</v>
      </c>
      <c r="L1922" s="299">
        <v>43411</v>
      </c>
      <c r="M1922" s="294" t="s">
        <v>4652</v>
      </c>
      <c r="N1922" s="295" t="b">
        <f>IF(AND(OR(G1922:G1924=DATOS!C$8,G1922:G1924=DATOS!C$9),H1922:H1924=DATOS!B$4),ROW(G1922:G1924))</f>
        <v>0</v>
      </c>
      <c r="O1922" s="326" t="str">
        <f t="shared" ca="1" si="6"/>
        <v/>
      </c>
      <c r="P1922" s="296">
        <f t="shared" ca="1" si="7"/>
        <v>0</v>
      </c>
      <c r="Q1922" s="297"/>
      <c r="R1922" s="297"/>
      <c r="S1922" s="297"/>
      <c r="T1922" s="297"/>
      <c r="U1922" s="297"/>
      <c r="V1922" s="297"/>
      <c r="W1922" s="297"/>
      <c r="X1922" s="297"/>
      <c r="Y1922" s="297"/>
      <c r="Z1922" s="297"/>
      <c r="AA1922" s="297"/>
      <c r="AB1922" s="297"/>
    </row>
    <row r="1923" spans="1:28" ht="14.25">
      <c r="A1923" s="453" t="s">
        <v>12267</v>
      </c>
      <c r="B1923" s="294" t="s">
        <v>4646</v>
      </c>
      <c r="C1923" s="45" t="s">
        <v>263</v>
      </c>
      <c r="D1923" s="45" t="s">
        <v>11143</v>
      </c>
      <c r="E1923" s="299">
        <v>43411</v>
      </c>
      <c r="F1923" s="294" t="s">
        <v>12269</v>
      </c>
      <c r="G1923" s="294" t="s">
        <v>384</v>
      </c>
      <c r="H1923" s="300" t="s">
        <v>118</v>
      </c>
      <c r="I1923" s="294" t="s">
        <v>226</v>
      </c>
      <c r="J1923" s="294" t="s">
        <v>12271</v>
      </c>
      <c r="K1923" s="295"/>
      <c r="L1923" s="295"/>
      <c r="M1923" s="295"/>
      <c r="N1923" s="295">
        <f>IF(AND(OR(G1923:G1925=DATOS!C$8,G1923:G1925=DATOS!C$9),H1923:H1925=DATOS!B$4),ROW(G1923:G1925))</f>
        <v>1923</v>
      </c>
      <c r="O1923" s="326" t="str">
        <f t="shared" ca="1" si="6"/>
        <v>SEG</v>
      </c>
      <c r="P1923" s="296">
        <f t="shared" ca="1" si="7"/>
        <v>426</v>
      </c>
      <c r="Q1923" s="297"/>
      <c r="R1923" s="297"/>
      <c r="S1923" s="297"/>
      <c r="T1923" s="297"/>
      <c r="U1923" s="297"/>
      <c r="V1923" s="297"/>
      <c r="W1923" s="297"/>
      <c r="X1923" s="297"/>
      <c r="Y1923" s="297"/>
      <c r="Z1923" s="297"/>
      <c r="AA1923" s="297"/>
      <c r="AB1923" s="297"/>
    </row>
    <row r="1924" spans="1:28" ht="14.25">
      <c r="A1924" s="298" t="s">
        <v>6846</v>
      </c>
      <c r="B1924" s="294" t="s">
        <v>6847</v>
      </c>
      <c r="C1924" s="45" t="s">
        <v>624</v>
      </c>
      <c r="D1924" s="45" t="s">
        <v>4951</v>
      </c>
      <c r="E1924" s="299">
        <v>43411</v>
      </c>
      <c r="F1924" s="294" t="s">
        <v>12273</v>
      </c>
      <c r="G1924" s="294" t="s">
        <v>271</v>
      </c>
      <c r="H1924" s="300" t="s">
        <v>223</v>
      </c>
      <c r="I1924" s="294" t="s">
        <v>226</v>
      </c>
      <c r="J1924" s="295"/>
      <c r="K1924" s="294" t="s">
        <v>12275</v>
      </c>
      <c r="L1924" s="295"/>
      <c r="M1924" s="295"/>
      <c r="N1924" s="295" t="b">
        <f>IF(AND(OR(G1924:G1926=DATOS!C$8,G1924:G1926=DATOS!C$9),H1924:H1926=DATOS!B$4),ROW(G1924:G1926))</f>
        <v>0</v>
      </c>
      <c r="O1924" s="326" t="str">
        <f t="shared" ca="1" si="6"/>
        <v/>
      </c>
      <c r="P1924" s="296">
        <f t="shared" ca="1" si="7"/>
        <v>0</v>
      </c>
      <c r="Q1924" s="297"/>
      <c r="R1924" s="297"/>
      <c r="S1924" s="297"/>
      <c r="T1924" s="297"/>
      <c r="U1924" s="297"/>
      <c r="V1924" s="297"/>
      <c r="W1924" s="297"/>
      <c r="X1924" s="297"/>
      <c r="Y1924" s="297"/>
      <c r="Z1924" s="297"/>
      <c r="AA1924" s="297"/>
      <c r="AB1924" s="297"/>
    </row>
    <row r="1925" spans="1:28" ht="14.25">
      <c r="A1925" s="298" t="s">
        <v>7921</v>
      </c>
      <c r="B1925" s="294" t="s">
        <v>7922</v>
      </c>
      <c r="C1925" s="45" t="s">
        <v>624</v>
      </c>
      <c r="D1925" s="45" t="s">
        <v>4951</v>
      </c>
      <c r="E1925" s="299">
        <v>43411</v>
      </c>
      <c r="F1925" s="294" t="s">
        <v>1301</v>
      </c>
      <c r="G1925" s="294" t="s">
        <v>271</v>
      </c>
      <c r="H1925" s="300" t="s">
        <v>223</v>
      </c>
      <c r="I1925" s="294" t="s">
        <v>226</v>
      </c>
      <c r="J1925" s="294" t="s">
        <v>12276</v>
      </c>
      <c r="K1925" s="294"/>
      <c r="L1925" s="299">
        <v>43411</v>
      </c>
      <c r="M1925" s="294"/>
      <c r="N1925" s="295" t="b">
        <f>IF(AND(OR(G1925:G1927=DATOS!C$8,G1925:G1927=DATOS!C$9),H1925:H1927=DATOS!B$4),ROW(G1925:G1927))</f>
        <v>0</v>
      </c>
      <c r="O1925" s="326" t="str">
        <f t="shared" ca="1" si="6"/>
        <v/>
      </c>
      <c r="P1925" s="296">
        <f t="shared" ca="1" si="7"/>
        <v>0</v>
      </c>
      <c r="Q1925" s="297"/>
      <c r="R1925" s="297"/>
      <c r="S1925" s="297"/>
      <c r="T1925" s="297"/>
      <c r="U1925" s="297"/>
      <c r="V1925" s="297"/>
      <c r="W1925" s="297"/>
      <c r="X1925" s="297"/>
      <c r="Y1925" s="297"/>
      <c r="Z1925" s="297"/>
      <c r="AA1925" s="297"/>
      <c r="AB1925" s="297"/>
    </row>
    <row r="1926" spans="1:28" ht="14.25">
      <c r="A1926" s="298" t="s">
        <v>9641</v>
      </c>
      <c r="B1926" s="294" t="s">
        <v>5080</v>
      </c>
      <c r="C1926" s="45" t="s">
        <v>898</v>
      </c>
      <c r="D1926" s="45" t="s">
        <v>4798</v>
      </c>
      <c r="E1926" s="299">
        <v>43412</v>
      </c>
      <c r="F1926" s="294" t="s">
        <v>1259</v>
      </c>
      <c r="G1926" s="294" t="s">
        <v>362</v>
      </c>
      <c r="H1926" s="300" t="s">
        <v>223</v>
      </c>
      <c r="I1926" s="294" t="s">
        <v>226</v>
      </c>
      <c r="J1926" s="294" t="s">
        <v>1259</v>
      </c>
      <c r="K1926" s="294" t="s">
        <v>12278</v>
      </c>
      <c r="L1926" s="299">
        <v>43411</v>
      </c>
      <c r="M1926" s="294" t="s">
        <v>4841</v>
      </c>
      <c r="N1926" s="295" t="b">
        <f>IF(AND(OR(G1926:G1928=DATOS!C$8,G1926:G1928=DATOS!C$9),H1926:H1928=DATOS!B$4),ROW(G1926:G1928))</f>
        <v>0</v>
      </c>
      <c r="O1926" s="326" t="str">
        <f t="shared" ca="1" si="6"/>
        <v/>
      </c>
      <c r="P1926" s="296">
        <f t="shared" ca="1" si="7"/>
        <v>0</v>
      </c>
      <c r="Q1926" s="297"/>
      <c r="R1926" s="297"/>
      <c r="S1926" s="297"/>
      <c r="T1926" s="297"/>
      <c r="U1926" s="297"/>
      <c r="V1926" s="297"/>
      <c r="W1926" s="297"/>
      <c r="X1926" s="297"/>
      <c r="Y1926" s="297"/>
      <c r="Z1926" s="297"/>
      <c r="AA1926" s="297"/>
      <c r="AB1926" s="297"/>
    </row>
    <row r="1927" spans="1:28" ht="14.25">
      <c r="A1927" s="298" t="s">
        <v>12184</v>
      </c>
      <c r="B1927" s="294" t="s">
        <v>5884</v>
      </c>
      <c r="C1927" s="45" t="s">
        <v>942</v>
      </c>
      <c r="D1927" s="45" t="s">
        <v>4671</v>
      </c>
      <c r="E1927" s="299">
        <v>43412</v>
      </c>
      <c r="F1927" s="294" t="s">
        <v>11535</v>
      </c>
      <c r="G1927" s="294" t="s">
        <v>114</v>
      </c>
      <c r="H1927" s="300" t="s">
        <v>223</v>
      </c>
      <c r="I1927" s="294" t="s">
        <v>226</v>
      </c>
      <c r="J1927" s="294" t="s">
        <v>12283</v>
      </c>
      <c r="K1927" s="294" t="s">
        <v>12284</v>
      </c>
      <c r="L1927" s="299">
        <v>43411</v>
      </c>
      <c r="M1927" s="294" t="s">
        <v>4675</v>
      </c>
      <c r="N1927" s="295" t="b">
        <f>IF(AND(OR(G1927:G1929=DATOS!C$8,G1927:G1929=DATOS!C$9),H1927:H1929=DATOS!B$4),ROW(G1927:G1929))</f>
        <v>0</v>
      </c>
      <c r="O1927" s="326" t="str">
        <f t="shared" ca="1" si="6"/>
        <v/>
      </c>
      <c r="P1927" s="296">
        <f t="shared" ca="1" si="7"/>
        <v>0</v>
      </c>
      <c r="Q1927" s="297"/>
      <c r="R1927" s="297"/>
      <c r="S1927" s="297"/>
      <c r="T1927" s="297"/>
      <c r="U1927" s="297"/>
      <c r="V1927" s="297"/>
      <c r="W1927" s="297"/>
      <c r="X1927" s="297"/>
      <c r="Y1927" s="297"/>
      <c r="Z1927" s="297"/>
      <c r="AA1927" s="297"/>
      <c r="AB1927" s="297"/>
    </row>
    <row r="1928" spans="1:28" ht="14.25">
      <c r="A1928" s="298" t="s">
        <v>9742</v>
      </c>
      <c r="B1928" s="294" t="s">
        <v>9205</v>
      </c>
      <c r="C1928" s="45" t="s">
        <v>90</v>
      </c>
      <c r="D1928" s="45" t="s">
        <v>4647</v>
      </c>
      <c r="E1928" s="299">
        <v>43412</v>
      </c>
      <c r="F1928" s="294" t="s">
        <v>12286</v>
      </c>
      <c r="G1928" s="294" t="s">
        <v>114</v>
      </c>
      <c r="H1928" s="300" t="s">
        <v>223</v>
      </c>
      <c r="I1928" s="294" t="s">
        <v>226</v>
      </c>
      <c r="J1928" s="294" t="s">
        <v>12287</v>
      </c>
      <c r="K1928" s="294"/>
      <c r="L1928" s="299"/>
      <c r="M1928" s="294"/>
      <c r="N1928" s="295" t="b">
        <f>IF(AND(OR(G1928:G1930=DATOS!C$8,G1928:G1930=DATOS!C$9),H1928:H1930=DATOS!B$4),ROW(G1928:G1930))</f>
        <v>0</v>
      </c>
      <c r="O1928" s="326" t="str">
        <f t="shared" ca="1" si="6"/>
        <v/>
      </c>
      <c r="P1928" s="296">
        <f t="shared" ca="1" si="7"/>
        <v>0</v>
      </c>
      <c r="Q1928" s="297"/>
      <c r="R1928" s="297"/>
      <c r="S1928" s="297"/>
      <c r="T1928" s="297"/>
      <c r="U1928" s="297"/>
      <c r="V1928" s="297"/>
      <c r="W1928" s="297"/>
      <c r="X1928" s="297"/>
      <c r="Y1928" s="297"/>
      <c r="Z1928" s="297"/>
      <c r="AA1928" s="297"/>
      <c r="AB1928" s="297"/>
    </row>
    <row r="1929" spans="1:28" ht="14.25">
      <c r="A1929" s="298" t="s">
        <v>11400</v>
      </c>
      <c r="B1929" s="294" t="s">
        <v>11135</v>
      </c>
      <c r="C1929" s="45" t="s">
        <v>263</v>
      </c>
      <c r="D1929" s="45" t="s">
        <v>4671</v>
      </c>
      <c r="E1929" s="299">
        <v>43412</v>
      </c>
      <c r="F1929" s="294" t="s">
        <v>12289</v>
      </c>
      <c r="G1929" s="294" t="s">
        <v>114</v>
      </c>
      <c r="H1929" s="300" t="s">
        <v>223</v>
      </c>
      <c r="I1929" s="294" t="s">
        <v>226</v>
      </c>
      <c r="J1929" s="294" t="s">
        <v>12290</v>
      </c>
      <c r="K1929" s="294" t="s">
        <v>12291</v>
      </c>
      <c r="L1929" s="299">
        <v>43412</v>
      </c>
      <c r="M1929" s="294" t="s">
        <v>4675</v>
      </c>
      <c r="N1929" s="295" t="b">
        <f>IF(AND(OR(G1929:G1931=DATOS!C$8,G1929:G1931=DATOS!C$9),H1929:H1931=DATOS!B$4),ROW(G1929:G1931))</f>
        <v>0</v>
      </c>
      <c r="O1929" s="326" t="str">
        <f t="shared" ca="1" si="6"/>
        <v/>
      </c>
      <c r="P1929" s="296">
        <f t="shared" ca="1" si="7"/>
        <v>0</v>
      </c>
      <c r="Q1929" s="297"/>
      <c r="R1929" s="297"/>
      <c r="S1929" s="297"/>
      <c r="T1929" s="297"/>
      <c r="U1929" s="297"/>
      <c r="V1929" s="297"/>
      <c r="W1929" s="297"/>
      <c r="X1929" s="297"/>
      <c r="Y1929" s="297"/>
      <c r="Z1929" s="297"/>
      <c r="AA1929" s="297"/>
      <c r="AB1929" s="297"/>
    </row>
    <row r="1930" spans="1:28" ht="14.25">
      <c r="A1930" s="298" t="s">
        <v>660</v>
      </c>
      <c r="B1930" s="294" t="s">
        <v>662</v>
      </c>
      <c r="C1930" s="45" t="s">
        <v>5325</v>
      </c>
      <c r="D1930" s="45" t="s">
        <v>11143</v>
      </c>
      <c r="E1930" s="299">
        <v>43413</v>
      </c>
      <c r="F1930" s="294" t="s">
        <v>5181</v>
      </c>
      <c r="G1930" s="294" t="s">
        <v>114</v>
      </c>
      <c r="H1930" s="300" t="s">
        <v>223</v>
      </c>
      <c r="I1930" s="294" t="s">
        <v>226</v>
      </c>
      <c r="J1930" s="295"/>
      <c r="K1930" s="294" t="s">
        <v>12293</v>
      </c>
      <c r="L1930" s="336">
        <v>43416</v>
      </c>
      <c r="M1930" s="294" t="s">
        <v>11159</v>
      </c>
      <c r="N1930" s="295" t="b">
        <f>IF(AND(OR(G1930:G1932=DATOS!C$8,G1930:G1932=DATOS!C$9),H1930:H1932=DATOS!B$4),ROW(G1930:G1932))</f>
        <v>0</v>
      </c>
      <c r="O1930" s="326" t="str">
        <f t="shared" ca="1" si="6"/>
        <v/>
      </c>
      <c r="P1930" s="296">
        <f t="shared" ca="1" si="7"/>
        <v>0</v>
      </c>
      <c r="Q1930" s="297"/>
      <c r="R1930" s="297"/>
      <c r="S1930" s="297"/>
      <c r="T1930" s="297"/>
      <c r="U1930" s="297"/>
      <c r="V1930" s="297"/>
      <c r="W1930" s="297"/>
      <c r="X1930" s="297"/>
      <c r="Y1930" s="297"/>
      <c r="Z1930" s="297"/>
      <c r="AA1930" s="297"/>
      <c r="AB1930" s="297"/>
    </row>
    <row r="1931" spans="1:28" ht="14.25">
      <c r="A1931" s="298" t="s">
        <v>12295</v>
      </c>
      <c r="B1931" s="294" t="s">
        <v>12296</v>
      </c>
      <c r="C1931" s="45" t="s">
        <v>263</v>
      </c>
      <c r="D1931" s="45" t="s">
        <v>4667</v>
      </c>
      <c r="E1931" s="299">
        <v>43413</v>
      </c>
      <c r="F1931" s="294" t="s">
        <v>3161</v>
      </c>
      <c r="G1931" s="294" t="s">
        <v>271</v>
      </c>
      <c r="H1931" s="300" t="s">
        <v>223</v>
      </c>
      <c r="I1931" s="294" t="s">
        <v>226</v>
      </c>
      <c r="J1931" s="295"/>
      <c r="K1931" s="295"/>
      <c r="L1931" s="295"/>
      <c r="M1931" s="295"/>
      <c r="N1931" s="295" t="b">
        <f>IF(AND(OR(G1931:G1933=DATOS!C$8,G1931:G1933=DATOS!C$9),H1931:H1933=DATOS!B$4),ROW(G1931:G1933))</f>
        <v>0</v>
      </c>
      <c r="O1931" s="326" t="str">
        <f t="shared" ca="1" si="6"/>
        <v/>
      </c>
      <c r="P1931" s="296">
        <f t="shared" ca="1" si="7"/>
        <v>0</v>
      </c>
      <c r="Q1931" s="297"/>
      <c r="R1931" s="297"/>
      <c r="S1931" s="297"/>
      <c r="T1931" s="297"/>
      <c r="U1931" s="297"/>
      <c r="V1931" s="297"/>
      <c r="W1931" s="297"/>
      <c r="X1931" s="297"/>
      <c r="Y1931" s="297"/>
      <c r="Z1931" s="297"/>
      <c r="AA1931" s="297"/>
      <c r="AB1931" s="297"/>
    </row>
    <row r="1932" spans="1:28" ht="14.25">
      <c r="A1932" s="453" t="s">
        <v>12298</v>
      </c>
      <c r="B1932" s="294" t="s">
        <v>6138</v>
      </c>
      <c r="C1932" s="45" t="s">
        <v>263</v>
      </c>
      <c r="D1932" s="45" t="s">
        <v>4667</v>
      </c>
      <c r="E1932" s="299">
        <v>43413</v>
      </c>
      <c r="F1932" s="294" t="s">
        <v>12299</v>
      </c>
      <c r="G1932" s="294" t="s">
        <v>384</v>
      </c>
      <c r="H1932" s="300" t="s">
        <v>223</v>
      </c>
      <c r="I1932" s="294" t="s">
        <v>226</v>
      </c>
      <c r="J1932" s="295"/>
      <c r="K1932" s="294" t="s">
        <v>12300</v>
      </c>
      <c r="L1932" s="336">
        <v>43434</v>
      </c>
      <c r="M1932" s="294" t="s">
        <v>389</v>
      </c>
      <c r="N1932" s="295" t="b">
        <f>IF(AND(OR(G1932:G1934=DATOS!C$8,G1932:G1934=DATOS!C$9),H1932:H1934=DATOS!B$4),ROW(G1932:G1934))</f>
        <v>0</v>
      </c>
      <c r="O1932" s="326" t="str">
        <f t="shared" ca="1" si="6"/>
        <v/>
      </c>
      <c r="P1932" s="296">
        <f t="shared" ca="1" si="7"/>
        <v>0</v>
      </c>
      <c r="Q1932" s="297"/>
      <c r="R1932" s="297"/>
      <c r="S1932" s="297"/>
      <c r="T1932" s="297"/>
      <c r="U1932" s="297"/>
      <c r="V1932" s="297"/>
      <c r="W1932" s="297"/>
      <c r="X1932" s="297"/>
      <c r="Y1932" s="297"/>
      <c r="Z1932" s="297"/>
      <c r="AA1932" s="297"/>
      <c r="AB1932" s="297"/>
    </row>
    <row r="1933" spans="1:28" ht="14.25">
      <c r="A1933" s="453" t="s">
        <v>4946</v>
      </c>
      <c r="B1933" s="294" t="s">
        <v>4947</v>
      </c>
      <c r="C1933" s="45" t="s">
        <v>624</v>
      </c>
      <c r="D1933" s="45" t="s">
        <v>11143</v>
      </c>
      <c r="E1933" s="299">
        <v>43413</v>
      </c>
      <c r="F1933" s="294" t="s">
        <v>4242</v>
      </c>
      <c r="G1933" s="294" t="s">
        <v>271</v>
      </c>
      <c r="H1933" s="300" t="s">
        <v>223</v>
      </c>
      <c r="I1933" s="294" t="s">
        <v>226</v>
      </c>
      <c r="J1933" s="294" t="s">
        <v>12302</v>
      </c>
      <c r="K1933" s="295"/>
      <c r="L1933" s="295"/>
      <c r="M1933" s="295"/>
      <c r="N1933" s="295" t="b">
        <f>IF(AND(OR(G1933:G1935=DATOS!C$8,G1933:G1935=DATOS!C$9),H1933:H1935=DATOS!B$4),ROW(G1933:G1935))</f>
        <v>0</v>
      </c>
      <c r="O1933" s="326" t="str">
        <f t="shared" ca="1" si="6"/>
        <v/>
      </c>
      <c r="P1933" s="296">
        <f t="shared" ca="1" si="7"/>
        <v>0</v>
      </c>
      <c r="Q1933" s="297"/>
      <c r="R1933" s="297"/>
      <c r="S1933" s="297"/>
      <c r="T1933" s="297"/>
      <c r="U1933" s="297"/>
      <c r="V1933" s="297"/>
      <c r="W1933" s="297"/>
      <c r="X1933" s="297"/>
      <c r="Y1933" s="297"/>
      <c r="Z1933" s="297"/>
      <c r="AA1933" s="297"/>
      <c r="AB1933" s="297"/>
    </row>
    <row r="1934" spans="1:28" ht="14.25">
      <c r="A1934" s="298" t="s">
        <v>5041</v>
      </c>
      <c r="B1934" s="294" t="s">
        <v>5042</v>
      </c>
      <c r="C1934" s="45" t="s">
        <v>624</v>
      </c>
      <c r="D1934" s="45" t="s">
        <v>4647</v>
      </c>
      <c r="E1934" s="299">
        <v>43413</v>
      </c>
      <c r="F1934" s="294" t="s">
        <v>12304</v>
      </c>
      <c r="G1934" s="294" t="s">
        <v>271</v>
      </c>
      <c r="H1934" s="300" t="s">
        <v>223</v>
      </c>
      <c r="I1934" s="294" t="s">
        <v>226</v>
      </c>
      <c r="J1934" s="294" t="s">
        <v>12305</v>
      </c>
      <c r="K1934" s="294" t="s">
        <v>12306</v>
      </c>
      <c r="L1934" s="299">
        <v>43413</v>
      </c>
      <c r="M1934" s="294" t="s">
        <v>4659</v>
      </c>
      <c r="N1934" s="295" t="b">
        <f>IF(AND(OR(G1934:G1936=DATOS!C$8,G1934:G1936=DATOS!C$9),H1934:H1936=DATOS!B$4),ROW(G1934:G1936))</f>
        <v>0</v>
      </c>
      <c r="O1934" s="326" t="str">
        <f t="shared" ca="1" si="6"/>
        <v/>
      </c>
      <c r="P1934" s="296">
        <f t="shared" ca="1" si="7"/>
        <v>0</v>
      </c>
      <c r="Q1934" s="297"/>
      <c r="R1934" s="297"/>
      <c r="S1934" s="297"/>
      <c r="T1934" s="297"/>
      <c r="U1934" s="297"/>
      <c r="V1934" s="297"/>
      <c r="W1934" s="297"/>
      <c r="X1934" s="297"/>
      <c r="Y1934" s="297"/>
      <c r="Z1934" s="297"/>
      <c r="AA1934" s="297"/>
      <c r="AB1934" s="297"/>
    </row>
    <row r="1935" spans="1:28" ht="14.25">
      <c r="A1935" s="298" t="s">
        <v>5332</v>
      </c>
      <c r="B1935" s="294" t="s">
        <v>5333</v>
      </c>
      <c r="C1935" s="45" t="s">
        <v>263</v>
      </c>
      <c r="D1935" s="45" t="s">
        <v>4671</v>
      </c>
      <c r="E1935" s="299">
        <v>43413</v>
      </c>
      <c r="F1935" s="294" t="s">
        <v>12157</v>
      </c>
      <c r="G1935" s="294" t="s">
        <v>271</v>
      </c>
      <c r="H1935" s="300" t="s">
        <v>223</v>
      </c>
      <c r="I1935" s="294" t="s">
        <v>226</v>
      </c>
      <c r="J1935" s="294" t="s">
        <v>12310</v>
      </c>
      <c r="K1935" s="294" t="s">
        <v>12311</v>
      </c>
      <c r="L1935" s="299">
        <v>43413</v>
      </c>
      <c r="M1935" s="294" t="s">
        <v>4675</v>
      </c>
      <c r="N1935" s="295" t="b">
        <f>IF(AND(OR(G1935:G1937=DATOS!C$8,G1935:G1937=DATOS!C$9),H1935:H1937=DATOS!B$4),ROW(G1935:G1937))</f>
        <v>0</v>
      </c>
      <c r="O1935" s="326" t="str">
        <f t="shared" ca="1" si="6"/>
        <v/>
      </c>
      <c r="P1935" s="296">
        <f t="shared" ca="1" si="7"/>
        <v>0</v>
      </c>
      <c r="Q1935" s="297"/>
      <c r="R1935" s="297"/>
      <c r="S1935" s="297"/>
      <c r="T1935" s="297"/>
      <c r="U1935" s="297"/>
      <c r="V1935" s="297"/>
      <c r="W1935" s="297"/>
      <c r="X1935" s="297"/>
      <c r="Y1935" s="297"/>
      <c r="Z1935" s="297"/>
      <c r="AA1935" s="297"/>
      <c r="AB1935" s="297"/>
    </row>
    <row r="1936" spans="1:28" ht="14.25">
      <c r="A1936" s="298" t="s">
        <v>12313</v>
      </c>
      <c r="B1936" s="294" t="s">
        <v>12314</v>
      </c>
      <c r="C1936" s="45" t="s">
        <v>478</v>
      </c>
      <c r="D1936" s="45" t="s">
        <v>4951</v>
      </c>
      <c r="E1936" s="299">
        <v>43413</v>
      </c>
      <c r="F1936" s="294" t="s">
        <v>5361</v>
      </c>
      <c r="G1936" s="294" t="s">
        <v>384</v>
      </c>
      <c r="H1936" s="300" t="s">
        <v>223</v>
      </c>
      <c r="I1936" s="294" t="s">
        <v>226</v>
      </c>
      <c r="J1936" s="294" t="s">
        <v>12316</v>
      </c>
      <c r="K1936" s="294" t="s">
        <v>12317</v>
      </c>
      <c r="L1936" s="299">
        <v>43413</v>
      </c>
      <c r="M1936" s="294" t="s">
        <v>4956</v>
      </c>
      <c r="N1936" s="295" t="b">
        <f>IF(AND(OR(G1936:G1938=DATOS!C$8,G1936:G1938=DATOS!C$9),H1936:H1938=DATOS!B$4),ROW(G1936:G1938))</f>
        <v>0</v>
      </c>
      <c r="O1936" s="326" t="str">
        <f t="shared" ca="1" si="6"/>
        <v/>
      </c>
      <c r="P1936" s="296">
        <f t="shared" ca="1" si="7"/>
        <v>0</v>
      </c>
      <c r="Q1936" s="297"/>
      <c r="R1936" s="297"/>
      <c r="S1936" s="297"/>
      <c r="T1936" s="297"/>
      <c r="U1936" s="297"/>
      <c r="V1936" s="297"/>
      <c r="W1936" s="297"/>
      <c r="X1936" s="297"/>
      <c r="Y1936" s="297"/>
      <c r="Z1936" s="297"/>
      <c r="AA1936" s="297"/>
      <c r="AB1936" s="297"/>
    </row>
    <row r="1937" spans="1:28" ht="14.25">
      <c r="A1937" s="298" t="s">
        <v>12115</v>
      </c>
      <c r="B1937" s="294" t="s">
        <v>12116</v>
      </c>
      <c r="C1937" s="45" t="s">
        <v>4746</v>
      </c>
      <c r="D1937" s="45" t="s">
        <v>4667</v>
      </c>
      <c r="E1937" s="336">
        <v>43414</v>
      </c>
      <c r="F1937" s="294" t="s">
        <v>5361</v>
      </c>
      <c r="G1937" s="294" t="s">
        <v>384</v>
      </c>
      <c r="H1937" s="300" t="s">
        <v>223</v>
      </c>
      <c r="I1937" s="294" t="s">
        <v>226</v>
      </c>
      <c r="J1937" s="295"/>
      <c r="K1937" s="294" t="s">
        <v>12320</v>
      </c>
      <c r="L1937" s="336">
        <v>43416</v>
      </c>
      <c r="M1937" s="294" t="s">
        <v>5132</v>
      </c>
      <c r="N1937" s="295" t="b">
        <f>IF(AND(OR(G1937:G1939=DATOS!C$8,G1937:G1939=DATOS!C$9),H1937:H1939=DATOS!B$4),ROW(G1937:G1939))</f>
        <v>0</v>
      </c>
      <c r="O1937" s="326" t="str">
        <f t="shared" ca="1" si="6"/>
        <v/>
      </c>
      <c r="P1937" s="296">
        <f t="shared" ca="1" si="7"/>
        <v>0</v>
      </c>
      <c r="Q1937" s="297"/>
      <c r="R1937" s="297"/>
      <c r="S1937" s="297"/>
      <c r="T1937" s="297"/>
      <c r="U1937" s="297"/>
      <c r="V1937" s="297"/>
      <c r="W1937" s="297"/>
      <c r="X1937" s="297"/>
      <c r="Y1937" s="297"/>
      <c r="Z1937" s="297"/>
      <c r="AA1937" s="297"/>
      <c r="AB1937" s="297"/>
    </row>
    <row r="1938" spans="1:28" ht="14.25">
      <c r="A1938" s="298" t="s">
        <v>6828</v>
      </c>
      <c r="B1938" s="294" t="s">
        <v>6829</v>
      </c>
      <c r="C1938" s="45" t="s">
        <v>4661</v>
      </c>
      <c r="D1938" s="45" t="s">
        <v>4647</v>
      </c>
      <c r="E1938" s="336">
        <v>43414</v>
      </c>
      <c r="F1938" s="294" t="s">
        <v>4787</v>
      </c>
      <c r="G1938" s="294" t="s">
        <v>114</v>
      </c>
      <c r="H1938" s="300" t="s">
        <v>223</v>
      </c>
      <c r="I1938" s="294" t="s">
        <v>226</v>
      </c>
      <c r="J1938" s="294" t="s">
        <v>12323</v>
      </c>
      <c r="K1938" s="294" t="s">
        <v>12324</v>
      </c>
      <c r="L1938" s="336">
        <v>43414</v>
      </c>
      <c r="M1938" s="294" t="s">
        <v>4652</v>
      </c>
      <c r="N1938" s="295" t="b">
        <f>IF(AND(OR(G1938:G1940=DATOS!C$8,G1938:G1940=DATOS!C$9),H1938:H1940=DATOS!B$4),ROW(G1938:G1940))</f>
        <v>0</v>
      </c>
      <c r="O1938" s="326" t="str">
        <f t="shared" ca="1" si="6"/>
        <v/>
      </c>
      <c r="P1938" s="296">
        <f t="shared" ca="1" si="7"/>
        <v>0</v>
      </c>
      <c r="Q1938" s="297"/>
      <c r="R1938" s="297"/>
      <c r="S1938" s="297"/>
      <c r="T1938" s="297"/>
      <c r="U1938" s="297"/>
      <c r="V1938" s="297"/>
      <c r="W1938" s="297"/>
      <c r="X1938" s="297"/>
      <c r="Y1938" s="297"/>
      <c r="Z1938" s="297"/>
      <c r="AA1938" s="297"/>
      <c r="AB1938" s="297"/>
    </row>
    <row r="1939" spans="1:28" ht="14.25">
      <c r="A1939" s="298" t="s">
        <v>9696</v>
      </c>
      <c r="B1939" s="294" t="s">
        <v>8444</v>
      </c>
      <c r="C1939" s="45" t="s">
        <v>4655</v>
      </c>
      <c r="D1939" s="45" t="s">
        <v>4647</v>
      </c>
      <c r="E1939" s="336">
        <v>43414</v>
      </c>
      <c r="F1939" s="294" t="s">
        <v>4787</v>
      </c>
      <c r="G1939" s="294" t="s">
        <v>114</v>
      </c>
      <c r="H1939" s="300" t="s">
        <v>223</v>
      </c>
      <c r="I1939" s="294" t="s">
        <v>226</v>
      </c>
      <c r="J1939" s="294" t="s">
        <v>12326</v>
      </c>
      <c r="K1939" s="294" t="s">
        <v>12324</v>
      </c>
      <c r="L1939" s="336">
        <v>43414</v>
      </c>
      <c r="M1939" s="294" t="s">
        <v>4652</v>
      </c>
      <c r="N1939" s="295" t="b">
        <f>IF(AND(OR(G1939:G1941=DATOS!C$8,G1939:G1941=DATOS!C$9),H1939:H1941=DATOS!B$4),ROW(G1939:G1941))</f>
        <v>0</v>
      </c>
      <c r="O1939" s="326" t="str">
        <f t="shared" ca="1" si="6"/>
        <v/>
      </c>
      <c r="P1939" s="296">
        <f t="shared" ca="1" si="7"/>
        <v>0</v>
      </c>
      <c r="Q1939" s="297"/>
      <c r="R1939" s="297"/>
      <c r="S1939" s="297"/>
      <c r="T1939" s="297"/>
      <c r="U1939" s="297"/>
      <c r="V1939" s="297"/>
      <c r="W1939" s="297"/>
      <c r="X1939" s="297"/>
      <c r="Y1939" s="297"/>
      <c r="Z1939" s="297"/>
      <c r="AA1939" s="297"/>
      <c r="AB1939" s="297"/>
    </row>
    <row r="1940" spans="1:28" ht="14.25">
      <c r="A1940" s="298" t="s">
        <v>4800</v>
      </c>
      <c r="B1940" s="294" t="s">
        <v>6136</v>
      </c>
      <c r="C1940" s="45" t="s">
        <v>216</v>
      </c>
      <c r="D1940" s="45" t="s">
        <v>4951</v>
      </c>
      <c r="E1940" s="336">
        <v>43414</v>
      </c>
      <c r="F1940" s="294" t="s">
        <v>5163</v>
      </c>
      <c r="G1940" s="294" t="s">
        <v>222</v>
      </c>
      <c r="H1940" s="300" t="s">
        <v>223</v>
      </c>
      <c r="I1940" s="294" t="s">
        <v>226</v>
      </c>
      <c r="J1940" s="295"/>
      <c r="K1940" s="294" t="s">
        <v>12328</v>
      </c>
      <c r="L1940" s="336">
        <v>43414</v>
      </c>
      <c r="M1940" s="294" t="s">
        <v>4956</v>
      </c>
      <c r="N1940" s="295" t="b">
        <f>IF(AND(OR(G1940:G1942=DATOS!C$8,G1940:G1942=DATOS!C$9),H1940:H1942=DATOS!B$4),ROW(G1940:G1942))</f>
        <v>0</v>
      </c>
      <c r="O1940" s="326" t="str">
        <f t="shared" ca="1" si="6"/>
        <v/>
      </c>
      <c r="P1940" s="296">
        <f t="shared" ca="1" si="7"/>
        <v>0</v>
      </c>
      <c r="Q1940" s="297"/>
      <c r="R1940" s="297"/>
      <c r="S1940" s="297"/>
      <c r="T1940" s="297"/>
      <c r="U1940" s="297"/>
      <c r="V1940" s="297"/>
      <c r="W1940" s="297"/>
      <c r="X1940" s="297"/>
      <c r="Y1940" s="297"/>
      <c r="Z1940" s="297"/>
      <c r="AA1940" s="297"/>
      <c r="AB1940" s="297"/>
    </row>
    <row r="1941" spans="1:28" ht="14.25">
      <c r="A1941" s="298" t="s">
        <v>12329</v>
      </c>
      <c r="B1941" s="294" t="s">
        <v>4881</v>
      </c>
      <c r="C1941" s="45" t="s">
        <v>4655</v>
      </c>
      <c r="D1941" s="45" t="s">
        <v>4951</v>
      </c>
      <c r="E1941" s="336">
        <v>43414</v>
      </c>
      <c r="F1941" s="294" t="s">
        <v>12331</v>
      </c>
      <c r="G1941" s="294" t="s">
        <v>222</v>
      </c>
      <c r="H1941" s="300" t="s">
        <v>223</v>
      </c>
      <c r="I1941" s="294" t="s">
        <v>226</v>
      </c>
      <c r="J1941" s="295"/>
      <c r="K1941" s="294" t="s">
        <v>12332</v>
      </c>
      <c r="L1941" s="336">
        <v>43414</v>
      </c>
      <c r="M1941" s="294" t="s">
        <v>4956</v>
      </c>
      <c r="N1941" s="295" t="b">
        <f>IF(AND(OR(G1941:G1943=DATOS!C$8,G1941:G1943=DATOS!C$9),H1941:H1943=DATOS!B$4),ROW(G1941:G1943))</f>
        <v>0</v>
      </c>
      <c r="O1941" s="326" t="str">
        <f t="shared" ca="1" si="6"/>
        <v/>
      </c>
      <c r="P1941" s="296">
        <f t="shared" ca="1" si="7"/>
        <v>0</v>
      </c>
      <c r="Q1941" s="297"/>
      <c r="R1941" s="297"/>
      <c r="S1941" s="297"/>
      <c r="T1941" s="297"/>
      <c r="U1941" s="297"/>
      <c r="V1941" s="297"/>
      <c r="W1941" s="297"/>
      <c r="X1941" s="297"/>
      <c r="Y1941" s="297"/>
      <c r="Z1941" s="297"/>
      <c r="AA1941" s="297"/>
      <c r="AB1941" s="297"/>
    </row>
    <row r="1942" spans="1:28" ht="14.25">
      <c r="A1942" s="298" t="s">
        <v>8201</v>
      </c>
      <c r="B1942" s="294" t="s">
        <v>8202</v>
      </c>
      <c r="C1942" s="45" t="s">
        <v>898</v>
      </c>
      <c r="D1942" s="45" t="s">
        <v>11143</v>
      </c>
      <c r="E1942" s="336">
        <v>43416</v>
      </c>
      <c r="F1942" s="294" t="s">
        <v>1301</v>
      </c>
      <c r="G1942" s="294" t="s">
        <v>271</v>
      </c>
      <c r="H1942" s="300" t="s">
        <v>223</v>
      </c>
      <c r="I1942" s="294" t="s">
        <v>226</v>
      </c>
      <c r="J1942" s="295"/>
      <c r="K1942" s="294" t="s">
        <v>12334</v>
      </c>
      <c r="L1942" s="336">
        <v>43416</v>
      </c>
      <c r="M1942" s="294" t="s">
        <v>11159</v>
      </c>
      <c r="N1942" s="295" t="b">
        <f>IF(AND(OR(G1942:G1944=DATOS!C$8,G1942:G1944=DATOS!C$9),H1942:H1944=DATOS!B$4),ROW(G1942:G1944))</f>
        <v>0</v>
      </c>
      <c r="O1942" s="326" t="str">
        <f t="shared" ca="1" si="6"/>
        <v/>
      </c>
      <c r="P1942" s="296">
        <f t="shared" ca="1" si="7"/>
        <v>0</v>
      </c>
      <c r="Q1942" s="297"/>
      <c r="R1942" s="297"/>
      <c r="S1942" s="297"/>
      <c r="T1942" s="297"/>
      <c r="U1942" s="297"/>
      <c r="V1942" s="297"/>
      <c r="W1942" s="297"/>
      <c r="X1942" s="297"/>
      <c r="Y1942" s="297"/>
      <c r="Z1942" s="297"/>
      <c r="AA1942" s="297"/>
      <c r="AB1942" s="297"/>
    </row>
    <row r="1943" spans="1:28" ht="14.25">
      <c r="A1943" s="298" t="s">
        <v>7826</v>
      </c>
      <c r="B1943" s="294" t="s">
        <v>11045</v>
      </c>
      <c r="C1943" s="45" t="s">
        <v>898</v>
      </c>
      <c r="D1943" s="45" t="s">
        <v>4798</v>
      </c>
      <c r="E1943" s="336">
        <v>43416</v>
      </c>
      <c r="F1943" s="294" t="s">
        <v>12337</v>
      </c>
      <c r="G1943" s="294" t="s">
        <v>384</v>
      </c>
      <c r="H1943" s="300" t="s">
        <v>223</v>
      </c>
      <c r="I1943" s="294" t="s">
        <v>226</v>
      </c>
      <c r="J1943" s="294" t="s">
        <v>5462</v>
      </c>
      <c r="K1943" s="294" t="s">
        <v>12338</v>
      </c>
      <c r="L1943" s="336">
        <v>43420</v>
      </c>
      <c r="M1943" s="294" t="s">
        <v>5132</v>
      </c>
      <c r="N1943" s="295" t="b">
        <f>IF(AND(OR(G1943:G1945=DATOS!C$8,G1943:G1945=DATOS!C$9),H1943:H1945=DATOS!B$4),ROW(G1943:G1945))</f>
        <v>0</v>
      </c>
      <c r="O1943" s="326" t="str">
        <f t="shared" ca="1" si="6"/>
        <v/>
      </c>
      <c r="P1943" s="296">
        <f t="shared" ca="1" si="7"/>
        <v>0</v>
      </c>
      <c r="Q1943" s="297"/>
      <c r="R1943" s="297"/>
      <c r="S1943" s="297"/>
      <c r="T1943" s="297"/>
      <c r="U1943" s="297"/>
      <c r="V1943" s="297"/>
      <c r="W1943" s="297"/>
      <c r="X1943" s="297"/>
      <c r="Y1943" s="297"/>
      <c r="Z1943" s="297"/>
      <c r="AA1943" s="297"/>
      <c r="AB1943" s="297"/>
    </row>
    <row r="1944" spans="1:28" ht="14.25">
      <c r="A1944" s="298" t="s">
        <v>11325</v>
      </c>
      <c r="B1944" s="294" t="s">
        <v>4715</v>
      </c>
      <c r="C1944" s="45" t="s">
        <v>4716</v>
      </c>
      <c r="D1944" s="45" t="s">
        <v>4798</v>
      </c>
      <c r="E1944" s="336">
        <v>43416</v>
      </c>
      <c r="F1944" s="294" t="s">
        <v>12340</v>
      </c>
      <c r="G1944" s="294" t="s">
        <v>114</v>
      </c>
      <c r="H1944" s="300" t="s">
        <v>223</v>
      </c>
      <c r="I1944" s="294" t="s">
        <v>226</v>
      </c>
      <c r="J1944" s="294" t="s">
        <v>12341</v>
      </c>
      <c r="K1944" s="294" t="s">
        <v>12342</v>
      </c>
      <c r="L1944" s="336">
        <v>43416</v>
      </c>
      <c r="M1944" s="294" t="s">
        <v>4841</v>
      </c>
      <c r="N1944" s="295" t="b">
        <f>IF(AND(OR(G1944:G1946=DATOS!C$8,G1944:G1946=DATOS!C$9),H1944:H1946=DATOS!B$4),ROW(G1944:G1946))</f>
        <v>0</v>
      </c>
      <c r="O1944" s="326" t="str">
        <f t="shared" ca="1" si="6"/>
        <v/>
      </c>
      <c r="P1944" s="296">
        <f t="shared" ca="1" si="7"/>
        <v>0</v>
      </c>
      <c r="Q1944" s="297"/>
      <c r="R1944" s="297"/>
      <c r="S1944" s="297"/>
      <c r="T1944" s="297"/>
      <c r="U1944" s="297"/>
      <c r="V1944" s="297"/>
      <c r="W1944" s="297"/>
      <c r="X1944" s="297"/>
      <c r="Y1944" s="297"/>
      <c r="Z1944" s="297"/>
      <c r="AA1944" s="297"/>
      <c r="AB1944" s="297"/>
    </row>
    <row r="1945" spans="1:28" ht="14.25">
      <c r="A1945" s="298" t="s">
        <v>6572</v>
      </c>
      <c r="B1945" s="294" t="s">
        <v>6573</v>
      </c>
      <c r="C1945" s="45" t="s">
        <v>263</v>
      </c>
      <c r="D1945" s="45" t="s">
        <v>11143</v>
      </c>
      <c r="E1945" s="336">
        <v>43416</v>
      </c>
      <c r="F1945" s="294" t="s">
        <v>12345</v>
      </c>
      <c r="G1945" s="294" t="s">
        <v>271</v>
      </c>
      <c r="H1945" s="300" t="s">
        <v>223</v>
      </c>
      <c r="I1945" s="294" t="s">
        <v>226</v>
      </c>
      <c r="J1945" s="294" t="s">
        <v>16</v>
      </c>
      <c r="K1945" s="294" t="s">
        <v>12347</v>
      </c>
      <c r="L1945" s="336">
        <v>43416</v>
      </c>
      <c r="M1945" s="294" t="s">
        <v>4675</v>
      </c>
      <c r="N1945" s="295" t="b">
        <f>IF(AND(OR(G1945:G1947=DATOS!C$8,G1945:G1947=DATOS!C$9),H1945:H1947=DATOS!B$4),ROW(G1945:G1947))</f>
        <v>0</v>
      </c>
      <c r="O1945" s="326" t="str">
        <f t="shared" ca="1" si="6"/>
        <v/>
      </c>
      <c r="P1945" s="296">
        <f t="shared" ca="1" si="7"/>
        <v>0</v>
      </c>
      <c r="Q1945" s="297"/>
      <c r="R1945" s="297"/>
      <c r="S1945" s="297"/>
      <c r="T1945" s="297"/>
      <c r="U1945" s="297"/>
      <c r="V1945" s="297"/>
      <c r="W1945" s="297"/>
      <c r="X1945" s="297"/>
      <c r="Y1945" s="297"/>
      <c r="Z1945" s="297"/>
      <c r="AA1945" s="297"/>
      <c r="AB1945" s="297"/>
    </row>
    <row r="1946" spans="1:28" ht="14.25">
      <c r="A1946" s="298" t="s">
        <v>12120</v>
      </c>
      <c r="B1946" s="294" t="s">
        <v>12023</v>
      </c>
      <c r="C1946" s="45" t="s">
        <v>414</v>
      </c>
      <c r="D1946" s="45" t="s">
        <v>4671</v>
      </c>
      <c r="E1946" s="336">
        <v>43416</v>
      </c>
      <c r="F1946" s="294" t="s">
        <v>3161</v>
      </c>
      <c r="G1946" s="294" t="s">
        <v>271</v>
      </c>
      <c r="H1946" s="300" t="s">
        <v>223</v>
      </c>
      <c r="I1946" s="294" t="s">
        <v>226</v>
      </c>
      <c r="J1946" s="294" t="s">
        <v>12349</v>
      </c>
      <c r="K1946" s="294" t="s">
        <v>12350</v>
      </c>
      <c r="L1946" s="336">
        <v>43416</v>
      </c>
      <c r="M1946" s="294" t="s">
        <v>4675</v>
      </c>
      <c r="N1946" s="295" t="b">
        <f>IF(AND(OR(G1946:G1948=DATOS!C$8,G1946:G1948=DATOS!C$9),H1946:H1948=DATOS!B$4),ROW(G1946:G1948))</f>
        <v>0</v>
      </c>
      <c r="O1946" s="326" t="str">
        <f t="shared" ca="1" si="6"/>
        <v/>
      </c>
      <c r="P1946" s="296">
        <f t="shared" ca="1" si="7"/>
        <v>0</v>
      </c>
      <c r="Q1946" s="297"/>
      <c r="R1946" s="297"/>
      <c r="S1946" s="297"/>
      <c r="T1946" s="297"/>
      <c r="U1946" s="297"/>
      <c r="V1946" s="297"/>
      <c r="W1946" s="297"/>
      <c r="X1946" s="297"/>
      <c r="Y1946" s="297"/>
      <c r="Z1946" s="297"/>
      <c r="AA1946" s="297"/>
      <c r="AB1946" s="297"/>
    </row>
    <row r="1947" spans="1:28" ht="14.25">
      <c r="A1947" s="298" t="s">
        <v>8338</v>
      </c>
      <c r="B1947" s="294" t="s">
        <v>4772</v>
      </c>
      <c r="C1947" s="45" t="s">
        <v>263</v>
      </c>
      <c r="D1947" s="45" t="s">
        <v>4671</v>
      </c>
      <c r="E1947" s="336">
        <v>43416</v>
      </c>
      <c r="F1947" s="294" t="s">
        <v>4739</v>
      </c>
      <c r="G1947" s="294" t="s">
        <v>271</v>
      </c>
      <c r="H1947" s="300" t="s">
        <v>223</v>
      </c>
      <c r="I1947" s="294" t="s">
        <v>226</v>
      </c>
      <c r="J1947" s="294" t="s">
        <v>12353</v>
      </c>
      <c r="K1947" s="294" t="s">
        <v>12354</v>
      </c>
      <c r="L1947" s="336">
        <v>43416</v>
      </c>
      <c r="M1947" s="294" t="s">
        <v>4675</v>
      </c>
      <c r="N1947" s="295" t="b">
        <f>IF(AND(OR(G1947:G1949=DATOS!C$8,G1947:G1949=DATOS!C$9),H1947:H1949=DATOS!B$4),ROW(G1947:G1949))</f>
        <v>0</v>
      </c>
      <c r="O1947" s="326" t="str">
        <f t="shared" ca="1" si="6"/>
        <v/>
      </c>
      <c r="P1947" s="296">
        <f t="shared" ca="1" si="7"/>
        <v>0</v>
      </c>
      <c r="Q1947" s="297"/>
      <c r="R1947" s="297"/>
      <c r="S1947" s="297"/>
      <c r="T1947" s="297"/>
      <c r="U1947" s="297"/>
      <c r="V1947" s="297"/>
      <c r="W1947" s="297"/>
      <c r="X1947" s="297"/>
      <c r="Y1947" s="297"/>
      <c r="Z1947" s="297"/>
      <c r="AA1947" s="297"/>
      <c r="AB1947" s="297"/>
    </row>
    <row r="1948" spans="1:28" ht="14.25">
      <c r="A1948" s="298" t="s">
        <v>12358</v>
      </c>
      <c r="B1948" s="294" t="s">
        <v>12359</v>
      </c>
      <c r="C1948" s="45" t="s">
        <v>216</v>
      </c>
      <c r="D1948" s="45" t="s">
        <v>4671</v>
      </c>
      <c r="E1948" s="336">
        <v>43416</v>
      </c>
      <c r="F1948" s="294" t="s">
        <v>5292</v>
      </c>
      <c r="G1948" s="294" t="s">
        <v>114</v>
      </c>
      <c r="H1948" s="300" t="s">
        <v>223</v>
      </c>
      <c r="I1948" s="294" t="s">
        <v>226</v>
      </c>
      <c r="J1948" s="294" t="s">
        <v>12360</v>
      </c>
      <c r="K1948" s="294" t="s">
        <v>12361</v>
      </c>
      <c r="L1948" s="336">
        <v>43416</v>
      </c>
      <c r="M1948" s="294" t="s">
        <v>4675</v>
      </c>
      <c r="N1948" s="295" t="b">
        <f>IF(AND(OR(G1948:G1950=DATOS!C$8,G1948:G1950=DATOS!C$9),H1948:H1950=DATOS!B$4),ROW(G1948:G1950))</f>
        <v>0</v>
      </c>
      <c r="O1948" s="326" t="str">
        <f t="shared" ca="1" si="6"/>
        <v/>
      </c>
      <c r="P1948" s="296">
        <f t="shared" ca="1" si="7"/>
        <v>0</v>
      </c>
      <c r="Q1948" s="297"/>
      <c r="R1948" s="297"/>
      <c r="S1948" s="297"/>
      <c r="T1948" s="297"/>
      <c r="U1948" s="297"/>
      <c r="V1948" s="297"/>
      <c r="W1948" s="297"/>
      <c r="X1948" s="297"/>
      <c r="Y1948" s="297"/>
      <c r="Z1948" s="297"/>
      <c r="AA1948" s="297"/>
      <c r="AB1948" s="297"/>
    </row>
    <row r="1949" spans="1:28" ht="14.25">
      <c r="A1949" s="298" t="s">
        <v>12363</v>
      </c>
      <c r="B1949" s="294" t="s">
        <v>9576</v>
      </c>
      <c r="C1949" s="45" t="s">
        <v>263</v>
      </c>
      <c r="D1949" s="45" t="s">
        <v>4671</v>
      </c>
      <c r="E1949" s="336">
        <v>43416</v>
      </c>
      <c r="F1949" s="294" t="s">
        <v>12364</v>
      </c>
      <c r="G1949" s="294" t="s">
        <v>271</v>
      </c>
      <c r="H1949" s="300" t="s">
        <v>223</v>
      </c>
      <c r="I1949" s="294" t="s">
        <v>226</v>
      </c>
      <c r="J1949" s="294" t="s">
        <v>12365</v>
      </c>
      <c r="K1949" s="294" t="s">
        <v>12366</v>
      </c>
      <c r="L1949" s="336">
        <v>43416</v>
      </c>
      <c r="M1949" s="294" t="s">
        <v>4675</v>
      </c>
      <c r="N1949" s="295" t="b">
        <f>IF(AND(OR(G1949:G1951=DATOS!C$8,G1949:G1951=DATOS!C$9),H1949:H1951=DATOS!B$4),ROW(G1949:G1951))</f>
        <v>0</v>
      </c>
      <c r="O1949" s="326" t="str">
        <f t="shared" ca="1" si="6"/>
        <v/>
      </c>
      <c r="P1949" s="296">
        <f t="shared" ca="1" si="7"/>
        <v>0</v>
      </c>
      <c r="Q1949" s="297"/>
      <c r="R1949" s="297"/>
      <c r="S1949" s="297"/>
      <c r="T1949" s="297"/>
      <c r="U1949" s="297"/>
      <c r="V1949" s="297"/>
      <c r="W1949" s="297"/>
      <c r="X1949" s="297"/>
      <c r="Y1949" s="297"/>
      <c r="Z1949" s="297"/>
      <c r="AA1949" s="297"/>
      <c r="AB1949" s="297"/>
    </row>
    <row r="1950" spans="1:28" ht="14.25">
      <c r="A1950" s="298" t="s">
        <v>12370</v>
      </c>
      <c r="B1950" s="294" t="s">
        <v>12371</v>
      </c>
      <c r="C1950" s="45" t="s">
        <v>6317</v>
      </c>
      <c r="D1950" s="45" t="s">
        <v>4671</v>
      </c>
      <c r="E1950" s="336">
        <v>43416</v>
      </c>
      <c r="F1950" s="294" t="s">
        <v>12372</v>
      </c>
      <c r="G1950" s="294" t="s">
        <v>222</v>
      </c>
      <c r="H1950" s="300" t="s">
        <v>223</v>
      </c>
      <c r="I1950" s="294" t="s">
        <v>226</v>
      </c>
      <c r="J1950" s="294" t="s">
        <v>12373</v>
      </c>
      <c r="K1950" s="294" t="s">
        <v>12374</v>
      </c>
      <c r="L1950" s="336">
        <v>76288</v>
      </c>
      <c r="M1950" s="294" t="s">
        <v>4675</v>
      </c>
      <c r="N1950" s="295" t="b">
        <f>IF(AND(OR(G1950:G1952=DATOS!C$8,G1950:G1952=DATOS!C$9),H1950:H1952=DATOS!B$4),ROW(G1950:G1952))</f>
        <v>0</v>
      </c>
      <c r="O1950" s="326" t="str">
        <f t="shared" ca="1" si="6"/>
        <v/>
      </c>
      <c r="P1950" s="296">
        <f t="shared" ca="1" si="7"/>
        <v>0</v>
      </c>
      <c r="Q1950" s="297"/>
      <c r="R1950" s="297"/>
      <c r="S1950" s="297"/>
      <c r="T1950" s="297"/>
      <c r="U1950" s="297"/>
      <c r="V1950" s="297"/>
      <c r="W1950" s="297"/>
      <c r="X1950" s="297"/>
      <c r="Y1950" s="297"/>
      <c r="Z1950" s="297"/>
      <c r="AA1950" s="297"/>
      <c r="AB1950" s="297"/>
    </row>
    <row r="1951" spans="1:28" ht="14.25">
      <c r="A1951" s="298" t="s">
        <v>5910</v>
      </c>
      <c r="B1951" s="294" t="s">
        <v>5912</v>
      </c>
      <c r="C1951" s="45" t="s">
        <v>216</v>
      </c>
      <c r="D1951" s="45" t="s">
        <v>11143</v>
      </c>
      <c r="E1951" s="336">
        <v>43417</v>
      </c>
      <c r="F1951" s="294" t="s">
        <v>1301</v>
      </c>
      <c r="G1951" s="294" t="s">
        <v>271</v>
      </c>
      <c r="H1951" s="300" t="s">
        <v>223</v>
      </c>
      <c r="I1951" s="294" t="s">
        <v>226</v>
      </c>
      <c r="J1951" s="295"/>
      <c r="K1951" s="294" t="s">
        <v>12376</v>
      </c>
      <c r="L1951" s="336">
        <v>43419</v>
      </c>
      <c r="M1951" s="294" t="s">
        <v>11159</v>
      </c>
      <c r="N1951" s="295" t="b">
        <f>IF(AND(OR(G1951:G1953=DATOS!C$8,G1951:G1953=DATOS!C$9),H1951:H1953=DATOS!B$4),ROW(G1951:G1953))</f>
        <v>0</v>
      </c>
      <c r="O1951" s="326" t="str">
        <f t="shared" ca="1" si="6"/>
        <v/>
      </c>
      <c r="P1951" s="296">
        <f t="shared" ca="1" si="7"/>
        <v>0</v>
      </c>
      <c r="Q1951" s="297"/>
      <c r="R1951" s="297"/>
      <c r="S1951" s="297"/>
      <c r="T1951" s="297"/>
      <c r="U1951" s="297"/>
      <c r="V1951" s="297"/>
      <c r="W1951" s="297"/>
      <c r="X1951" s="297"/>
      <c r="Y1951" s="297"/>
      <c r="Z1951" s="297"/>
      <c r="AA1951" s="297"/>
      <c r="AB1951" s="297"/>
    </row>
    <row r="1952" spans="1:28" ht="14.25">
      <c r="A1952" s="298" t="s">
        <v>2026</v>
      </c>
      <c r="B1952" s="294" t="s">
        <v>358</v>
      </c>
      <c r="C1952" s="45" t="s">
        <v>360</v>
      </c>
      <c r="D1952" s="45" t="s">
        <v>4951</v>
      </c>
      <c r="E1952" s="336">
        <v>43417</v>
      </c>
      <c r="F1952" s="294" t="s">
        <v>12377</v>
      </c>
      <c r="G1952" s="294" t="s">
        <v>114</v>
      </c>
      <c r="H1952" s="300" t="s">
        <v>223</v>
      </c>
      <c r="I1952" s="294" t="s">
        <v>226</v>
      </c>
      <c r="J1952" s="295"/>
      <c r="K1952" s="294" t="s">
        <v>12378</v>
      </c>
      <c r="L1952" s="336">
        <v>43417</v>
      </c>
      <c r="M1952" s="294" t="s">
        <v>4956</v>
      </c>
      <c r="N1952" s="295" t="b">
        <f>IF(AND(OR(G1952:G1954=DATOS!C$8,G1952:G1954=DATOS!C$9),H1952:H1954=DATOS!B$4),ROW(G1952:G1954))</f>
        <v>0</v>
      </c>
      <c r="O1952" s="326" t="str">
        <f t="shared" ca="1" si="6"/>
        <v/>
      </c>
      <c r="P1952" s="296">
        <f t="shared" ca="1" si="7"/>
        <v>0</v>
      </c>
      <c r="Q1952" s="297"/>
      <c r="R1952" s="297"/>
      <c r="S1952" s="297"/>
      <c r="T1952" s="297"/>
      <c r="U1952" s="297"/>
      <c r="V1952" s="297"/>
      <c r="W1952" s="297"/>
      <c r="X1952" s="297"/>
      <c r="Y1952" s="297"/>
      <c r="Z1952" s="297"/>
      <c r="AA1952" s="297"/>
      <c r="AB1952" s="297"/>
    </row>
    <row r="1953" spans="1:28" ht="14.25">
      <c r="A1953" s="298" t="s">
        <v>12184</v>
      </c>
      <c r="B1953" s="294" t="s">
        <v>5884</v>
      </c>
      <c r="C1953" s="45" t="s">
        <v>942</v>
      </c>
      <c r="D1953" s="45" t="s">
        <v>4951</v>
      </c>
      <c r="E1953" s="336">
        <v>43417</v>
      </c>
      <c r="F1953" s="294" t="s">
        <v>8496</v>
      </c>
      <c r="G1953" s="294" t="s">
        <v>114</v>
      </c>
      <c r="H1953" s="300" t="s">
        <v>223</v>
      </c>
      <c r="I1953" s="294" t="s">
        <v>226</v>
      </c>
      <c r="J1953" s="294" t="s">
        <v>12380</v>
      </c>
      <c r="K1953" s="294" t="s">
        <v>12381</v>
      </c>
      <c r="L1953" s="455" t="s">
        <v>12382</v>
      </c>
      <c r="M1953" s="294" t="s">
        <v>4956</v>
      </c>
      <c r="N1953" s="295" t="b">
        <f>IF(AND(OR(G1953:G2943=DATOS!C$8,G1953:G2943=DATOS!C$9),H1953:H2943=DATOS!B$4),ROW(G1953:G2943))</f>
        <v>0</v>
      </c>
      <c r="O1953" s="326" t="str">
        <f t="shared" ca="1" si="6"/>
        <v/>
      </c>
      <c r="P1953" s="296">
        <f t="shared" ca="1" si="7"/>
        <v>0</v>
      </c>
      <c r="Q1953" s="297"/>
      <c r="R1953" s="297"/>
      <c r="S1953" s="297"/>
      <c r="T1953" s="297"/>
      <c r="U1953" s="297"/>
      <c r="V1953" s="297"/>
      <c r="W1953" s="297"/>
      <c r="X1953" s="297"/>
      <c r="Y1953" s="297"/>
      <c r="Z1953" s="297"/>
      <c r="AA1953" s="297"/>
      <c r="AB1953" s="297"/>
    </row>
    <row r="1954" spans="1:28" ht="14.25">
      <c r="A1954" s="298" t="s">
        <v>5729</v>
      </c>
      <c r="B1954" s="294" t="s">
        <v>5732</v>
      </c>
      <c r="C1954" s="45" t="s">
        <v>4661</v>
      </c>
      <c r="D1954" s="45" t="s">
        <v>4951</v>
      </c>
      <c r="E1954" s="336">
        <v>43417</v>
      </c>
      <c r="F1954" s="294" t="s">
        <v>12385</v>
      </c>
      <c r="G1954" s="294" t="s">
        <v>271</v>
      </c>
      <c r="H1954" s="300" t="s">
        <v>223</v>
      </c>
      <c r="I1954" s="294" t="s">
        <v>226</v>
      </c>
      <c r="J1954" s="295"/>
      <c r="K1954" s="294" t="s">
        <v>12386</v>
      </c>
      <c r="L1954" s="336">
        <v>43417</v>
      </c>
      <c r="M1954" s="294" t="s">
        <v>4956</v>
      </c>
      <c r="N1954" s="295" t="b">
        <f>IF(AND(OR(G1954:G2944=DATOS!C$8,G1954:G2944=DATOS!C$9),H1954:H2944=DATOS!B$4),ROW(G1954:G2944))</f>
        <v>0</v>
      </c>
      <c r="O1954" s="326" t="str">
        <f t="shared" ca="1" si="6"/>
        <v/>
      </c>
      <c r="P1954" s="296">
        <f t="shared" ca="1" si="7"/>
        <v>0</v>
      </c>
      <c r="Q1954" s="297"/>
      <c r="R1954" s="297"/>
      <c r="S1954" s="297"/>
      <c r="T1954" s="297"/>
      <c r="U1954" s="297"/>
      <c r="V1954" s="297"/>
      <c r="W1954" s="297"/>
      <c r="X1954" s="297"/>
      <c r="Y1954" s="297"/>
      <c r="Z1954" s="297"/>
      <c r="AA1954" s="297"/>
      <c r="AB1954" s="297"/>
    </row>
    <row r="1955" spans="1:28" ht="14.25">
      <c r="A1955" s="298" t="s">
        <v>291</v>
      </c>
      <c r="B1955" s="294" t="s">
        <v>12387</v>
      </c>
      <c r="C1955" s="45" t="s">
        <v>216</v>
      </c>
      <c r="D1955" s="45" t="s">
        <v>4798</v>
      </c>
      <c r="E1955" s="336">
        <v>43418</v>
      </c>
      <c r="F1955" s="294" t="s">
        <v>12388</v>
      </c>
      <c r="G1955" s="294" t="s">
        <v>362</v>
      </c>
      <c r="H1955" s="300" t="s">
        <v>223</v>
      </c>
      <c r="I1955" s="294" t="s">
        <v>226</v>
      </c>
      <c r="J1955" s="294" t="s">
        <v>12389</v>
      </c>
      <c r="K1955" s="294" t="s">
        <v>12390</v>
      </c>
      <c r="L1955" s="336">
        <v>43418</v>
      </c>
      <c r="M1955" s="294" t="s">
        <v>4841</v>
      </c>
      <c r="N1955" s="295" t="b">
        <f>IF(AND(OR(G1955:G2945=DATOS!C$8,G1955:G2945=DATOS!C$9),H1955:H2945=DATOS!B$4),ROW(G1955:G2945))</f>
        <v>0</v>
      </c>
      <c r="O1955" s="326" t="str">
        <f t="shared" ca="1" si="6"/>
        <v/>
      </c>
      <c r="P1955" s="296">
        <f t="shared" ca="1" si="7"/>
        <v>0</v>
      </c>
      <c r="Q1955" s="297"/>
      <c r="R1955" s="297"/>
      <c r="S1955" s="297"/>
      <c r="T1955" s="297"/>
      <c r="U1955" s="297"/>
      <c r="V1955" s="297"/>
      <c r="W1955" s="297"/>
      <c r="X1955" s="297"/>
      <c r="Y1955" s="297"/>
      <c r="Z1955" s="297"/>
      <c r="AA1955" s="297"/>
      <c r="AB1955" s="297"/>
    </row>
    <row r="1956" spans="1:28" ht="14.25">
      <c r="A1956" s="298" t="s">
        <v>9117</v>
      </c>
      <c r="B1956" s="294" t="s">
        <v>8088</v>
      </c>
      <c r="C1956" s="45" t="s">
        <v>942</v>
      </c>
      <c r="D1956" s="45" t="s">
        <v>11143</v>
      </c>
      <c r="E1956" s="336">
        <v>43418</v>
      </c>
      <c r="F1956" s="294" t="s">
        <v>8935</v>
      </c>
      <c r="G1956" s="294" t="s">
        <v>222</v>
      </c>
      <c r="H1956" s="300" t="s">
        <v>223</v>
      </c>
      <c r="I1956" s="294" t="s">
        <v>226</v>
      </c>
      <c r="J1956" s="295"/>
      <c r="K1956" s="294" t="s">
        <v>12394</v>
      </c>
      <c r="L1956" s="336">
        <v>43418</v>
      </c>
      <c r="M1956" s="294" t="s">
        <v>11159</v>
      </c>
      <c r="N1956" s="295" t="b">
        <f>IF(AND(OR(G1956:G2947=DATOS!C$8,G1956:G2947=DATOS!C$9),H1956:H2947=DATOS!B$4),ROW(G1956:G2947))</f>
        <v>0</v>
      </c>
      <c r="O1956" s="326" t="str">
        <f t="shared" ca="1" si="6"/>
        <v/>
      </c>
      <c r="P1956" s="296">
        <f t="shared" ca="1" si="7"/>
        <v>0</v>
      </c>
      <c r="Q1956" s="297"/>
      <c r="R1956" s="297"/>
      <c r="S1956" s="297"/>
      <c r="T1956" s="297"/>
      <c r="U1956" s="297"/>
      <c r="V1956" s="297"/>
      <c r="W1956" s="297"/>
      <c r="X1956" s="297"/>
      <c r="Y1956" s="297"/>
      <c r="Z1956" s="297"/>
      <c r="AA1956" s="297"/>
      <c r="AB1956" s="297"/>
    </row>
    <row r="1957" spans="1:28" ht="14.25">
      <c r="A1957" s="298" t="s">
        <v>8318</v>
      </c>
      <c r="B1957" s="294" t="s">
        <v>8319</v>
      </c>
      <c r="C1957" s="45" t="s">
        <v>5325</v>
      </c>
      <c r="D1957" s="45" t="s">
        <v>4667</v>
      </c>
      <c r="E1957" s="336">
        <v>43418</v>
      </c>
      <c r="F1957" s="294" t="s">
        <v>4739</v>
      </c>
      <c r="G1957" s="294" t="s">
        <v>271</v>
      </c>
      <c r="H1957" s="300" t="s">
        <v>223</v>
      </c>
      <c r="I1957" s="294" t="s">
        <v>226</v>
      </c>
      <c r="J1957" s="295"/>
      <c r="K1957" s="295"/>
      <c r="L1957" s="295"/>
      <c r="M1957" s="295"/>
      <c r="N1957" s="295" t="b">
        <f>IF(AND(OR(G1957:G2948=DATOS!C$8,G1957:G2948=DATOS!C$9),H1957:H2948=DATOS!B$4),ROW(G1957:G2948))</f>
        <v>0</v>
      </c>
      <c r="O1957" s="326" t="str">
        <f t="shared" ca="1" si="6"/>
        <v/>
      </c>
      <c r="P1957" s="296">
        <f t="shared" ca="1" si="7"/>
        <v>0</v>
      </c>
      <c r="Q1957" s="297"/>
      <c r="R1957" s="297"/>
      <c r="S1957" s="297"/>
      <c r="T1957" s="297"/>
      <c r="U1957" s="297"/>
      <c r="V1957" s="297"/>
      <c r="W1957" s="297"/>
      <c r="X1957" s="297"/>
      <c r="Y1957" s="297"/>
      <c r="Z1957" s="297"/>
      <c r="AA1957" s="297"/>
      <c r="AB1957" s="297"/>
    </row>
    <row r="1958" spans="1:28" ht="14.25">
      <c r="A1958" s="298" t="s">
        <v>8230</v>
      </c>
      <c r="B1958" s="294" t="s">
        <v>9909</v>
      </c>
      <c r="C1958" s="45" t="s">
        <v>216</v>
      </c>
      <c r="D1958" s="45" t="s">
        <v>4667</v>
      </c>
      <c r="E1958" s="336">
        <v>43419</v>
      </c>
      <c r="F1958" s="294" t="s">
        <v>8935</v>
      </c>
      <c r="G1958" s="294" t="s">
        <v>222</v>
      </c>
      <c r="H1958" s="300" t="s">
        <v>223</v>
      </c>
      <c r="I1958" s="294" t="s">
        <v>226</v>
      </c>
      <c r="J1958" s="295"/>
      <c r="K1958" s="295"/>
      <c r="L1958" s="295"/>
      <c r="M1958" s="295"/>
      <c r="N1958" s="295" t="b">
        <f>IF(AND(OR(G1958:G2949=DATOS!C$8,G1958:G2949=DATOS!C$9),H1958:H2949=DATOS!B$4),ROW(G1958:G2949))</f>
        <v>0</v>
      </c>
      <c r="O1958" s="326" t="str">
        <f t="shared" ca="1" si="6"/>
        <v/>
      </c>
      <c r="P1958" s="296">
        <f t="shared" ca="1" si="7"/>
        <v>0</v>
      </c>
      <c r="Q1958" s="297"/>
      <c r="R1958" s="297"/>
      <c r="S1958" s="297"/>
      <c r="T1958" s="297"/>
      <c r="U1958" s="297"/>
      <c r="V1958" s="297"/>
      <c r="W1958" s="297"/>
      <c r="X1958" s="297"/>
      <c r="Y1958" s="297"/>
      <c r="Z1958" s="297"/>
      <c r="AA1958" s="297"/>
      <c r="AB1958" s="297"/>
    </row>
    <row r="1959" spans="1:28" ht="14.25">
      <c r="A1959" s="298" t="s">
        <v>12401</v>
      </c>
      <c r="B1959" s="294" t="s">
        <v>812</v>
      </c>
      <c r="C1959" s="45" t="s">
        <v>90</v>
      </c>
      <c r="D1959" s="45" t="s">
        <v>4667</v>
      </c>
      <c r="E1959" s="336">
        <v>43419</v>
      </c>
      <c r="F1959" s="294" t="s">
        <v>12402</v>
      </c>
      <c r="G1959" s="294" t="s">
        <v>271</v>
      </c>
      <c r="H1959" s="300" t="s">
        <v>223</v>
      </c>
      <c r="I1959" s="294" t="s">
        <v>226</v>
      </c>
      <c r="J1959" s="295"/>
      <c r="K1959" s="295"/>
      <c r="L1959" s="295"/>
      <c r="M1959" s="295"/>
      <c r="N1959" s="295" t="b">
        <f>IF(AND(OR(G1959:G2950=DATOS!C$8,G1959:G2950=DATOS!C$9),H1959:H2950=DATOS!B$4),ROW(G1959:G2950))</f>
        <v>0</v>
      </c>
      <c r="O1959" s="326" t="str">
        <f t="shared" ca="1" si="6"/>
        <v/>
      </c>
      <c r="P1959" s="296">
        <f t="shared" ca="1" si="7"/>
        <v>0</v>
      </c>
      <c r="Q1959" s="297"/>
      <c r="R1959" s="297"/>
      <c r="S1959" s="297"/>
      <c r="T1959" s="297"/>
      <c r="U1959" s="297"/>
      <c r="V1959" s="297"/>
      <c r="W1959" s="297"/>
      <c r="X1959" s="297"/>
      <c r="Y1959" s="297"/>
      <c r="Z1959" s="297"/>
      <c r="AA1959" s="297"/>
      <c r="AB1959" s="297"/>
    </row>
    <row r="1960" spans="1:28" ht="14.25">
      <c r="A1960" s="453" t="s">
        <v>12404</v>
      </c>
      <c r="B1960" s="294" t="s">
        <v>8068</v>
      </c>
      <c r="C1960" s="45" t="s">
        <v>263</v>
      </c>
      <c r="D1960" s="45" t="s">
        <v>4647</v>
      </c>
      <c r="E1960" s="336">
        <v>43419</v>
      </c>
      <c r="F1960" s="294" t="s">
        <v>12405</v>
      </c>
      <c r="G1960" s="294" t="s">
        <v>4846</v>
      </c>
      <c r="H1960" s="300" t="s">
        <v>118</v>
      </c>
      <c r="I1960" s="294" t="s">
        <v>226</v>
      </c>
      <c r="J1960" s="294" t="s">
        <v>12406</v>
      </c>
      <c r="K1960" s="295"/>
      <c r="L1960" s="295"/>
      <c r="M1960" s="295"/>
      <c r="N1960" s="295" t="b">
        <f>IF(AND(OR(G1960:G2951=DATOS!C$8,G1960:G2951=DATOS!C$9),H1960:H2951=DATOS!B$4),ROW(G1960:G2951))</f>
        <v>0</v>
      </c>
      <c r="O1960" s="326" t="str">
        <f t="shared" ca="1" si="6"/>
        <v>SEG</v>
      </c>
      <c r="P1960" s="296">
        <f t="shared" ca="1" si="7"/>
        <v>418</v>
      </c>
      <c r="Q1960" s="297"/>
      <c r="R1960" s="297"/>
      <c r="S1960" s="297"/>
      <c r="T1960" s="297"/>
      <c r="U1960" s="297"/>
      <c r="V1960" s="297"/>
      <c r="W1960" s="297"/>
      <c r="X1960" s="297"/>
      <c r="Y1960" s="297"/>
      <c r="Z1960" s="297"/>
      <c r="AA1960" s="297"/>
      <c r="AB1960" s="297"/>
    </row>
    <row r="1961" spans="1:28" ht="14.25">
      <c r="A1961" s="298" t="s">
        <v>6595</v>
      </c>
      <c r="B1961" s="294" t="s">
        <v>4776</v>
      </c>
      <c r="C1961" s="45" t="s">
        <v>4491</v>
      </c>
      <c r="D1961" s="45" t="s">
        <v>4667</v>
      </c>
      <c r="E1961" s="336">
        <v>43419</v>
      </c>
      <c r="F1961" s="294" t="s">
        <v>1301</v>
      </c>
      <c r="G1961" s="294" t="s">
        <v>271</v>
      </c>
      <c r="H1961" s="300" t="s">
        <v>223</v>
      </c>
      <c r="I1961" s="294" t="s">
        <v>226</v>
      </c>
      <c r="J1961" s="295"/>
      <c r="K1961" s="295"/>
      <c r="L1961" s="295"/>
      <c r="M1961" s="295"/>
      <c r="N1961" s="295" t="b">
        <f>IF(AND(OR(G1961:G2952=DATOS!C$8,G1961:G2952=DATOS!C$9),H1961:H2952=DATOS!B$4),ROW(G1961:G2952))</f>
        <v>0</v>
      </c>
      <c r="O1961" s="326" t="str">
        <f t="shared" ca="1" si="6"/>
        <v/>
      </c>
      <c r="P1961" s="296">
        <f t="shared" ca="1" si="7"/>
        <v>0</v>
      </c>
      <c r="Q1961" s="297"/>
      <c r="R1961" s="297"/>
      <c r="S1961" s="297"/>
      <c r="T1961" s="297"/>
      <c r="U1961" s="297"/>
      <c r="V1961" s="297"/>
      <c r="W1961" s="297"/>
      <c r="X1961" s="297"/>
      <c r="Y1961" s="297"/>
      <c r="Z1961" s="297"/>
      <c r="AA1961" s="297"/>
      <c r="AB1961" s="297"/>
    </row>
    <row r="1962" spans="1:28" ht="14.25">
      <c r="A1962" s="298" t="s">
        <v>10977</v>
      </c>
      <c r="B1962" s="294" t="s">
        <v>7113</v>
      </c>
      <c r="C1962" s="45" t="s">
        <v>263</v>
      </c>
      <c r="D1962" s="45" t="s">
        <v>4798</v>
      </c>
      <c r="E1962" s="336">
        <v>43419</v>
      </c>
      <c r="F1962" s="294" t="s">
        <v>7606</v>
      </c>
      <c r="G1962" s="294" t="s">
        <v>114</v>
      </c>
      <c r="H1962" s="300" t="s">
        <v>223</v>
      </c>
      <c r="I1962" s="294" t="s">
        <v>226</v>
      </c>
      <c r="J1962" s="295"/>
      <c r="K1962" s="295"/>
      <c r="L1962" s="336">
        <v>43419</v>
      </c>
      <c r="M1962" s="294" t="s">
        <v>4841</v>
      </c>
      <c r="N1962" s="295" t="b">
        <f>IF(AND(OR(G1962:G2953=DATOS!C$8,G1962:G2953=DATOS!C$9),H1962:H2953=DATOS!B$4),ROW(G1962:G2953))</f>
        <v>0</v>
      </c>
      <c r="O1962" s="326" t="str">
        <f t="shared" ca="1" si="6"/>
        <v/>
      </c>
      <c r="P1962" s="296">
        <f t="shared" ca="1" si="7"/>
        <v>0</v>
      </c>
      <c r="Q1962" s="297"/>
      <c r="R1962" s="297"/>
      <c r="S1962" s="297"/>
      <c r="T1962" s="297"/>
      <c r="U1962" s="297"/>
      <c r="V1962" s="297"/>
      <c r="W1962" s="297"/>
      <c r="X1962" s="297"/>
      <c r="Y1962" s="297"/>
      <c r="Z1962" s="297"/>
      <c r="AA1962" s="297"/>
      <c r="AB1962" s="297"/>
    </row>
    <row r="1963" spans="1:28" ht="14.25">
      <c r="A1963" s="298" t="s">
        <v>9591</v>
      </c>
      <c r="B1963" s="294" t="s">
        <v>11193</v>
      </c>
      <c r="C1963" s="45" t="s">
        <v>216</v>
      </c>
      <c r="D1963" s="45" t="s">
        <v>4798</v>
      </c>
      <c r="E1963" s="336">
        <v>43419</v>
      </c>
      <c r="F1963" s="294" t="s">
        <v>12411</v>
      </c>
      <c r="G1963" s="294" t="s">
        <v>114</v>
      </c>
      <c r="H1963" s="300" t="s">
        <v>223</v>
      </c>
      <c r="I1963" s="294" t="s">
        <v>226</v>
      </c>
      <c r="J1963" s="295"/>
      <c r="K1963" s="295"/>
      <c r="L1963" s="336">
        <v>43419</v>
      </c>
      <c r="M1963" s="294" t="s">
        <v>4841</v>
      </c>
      <c r="N1963" s="295" t="b">
        <f>IF(AND(OR(G1963:G2954=DATOS!C$8,G1963:G2954=DATOS!C$9),H1963:H2954=DATOS!B$4),ROW(G1963:G2954))</f>
        <v>0</v>
      </c>
      <c r="O1963" s="326" t="str">
        <f t="shared" ca="1" si="6"/>
        <v/>
      </c>
      <c r="P1963" s="296">
        <f t="shared" ca="1" si="7"/>
        <v>0</v>
      </c>
      <c r="Q1963" s="297"/>
      <c r="R1963" s="297"/>
      <c r="S1963" s="297"/>
      <c r="T1963" s="297"/>
      <c r="U1963" s="297"/>
      <c r="V1963" s="297"/>
      <c r="W1963" s="297"/>
      <c r="X1963" s="297"/>
      <c r="Y1963" s="297"/>
      <c r="Z1963" s="297"/>
      <c r="AA1963" s="297"/>
      <c r="AB1963" s="297"/>
    </row>
    <row r="1964" spans="1:28" ht="14.25">
      <c r="A1964" s="298" t="s">
        <v>12412</v>
      </c>
      <c r="B1964" s="294" t="s">
        <v>7807</v>
      </c>
      <c r="C1964" s="45" t="s">
        <v>624</v>
      </c>
      <c r="D1964" s="45" t="s">
        <v>4667</v>
      </c>
      <c r="E1964" s="336">
        <v>43419</v>
      </c>
      <c r="F1964" s="294" t="s">
        <v>4787</v>
      </c>
      <c r="G1964" s="294" t="s">
        <v>114</v>
      </c>
      <c r="H1964" s="300" t="s">
        <v>223</v>
      </c>
      <c r="I1964" s="294" t="s">
        <v>226</v>
      </c>
      <c r="J1964" s="295"/>
      <c r="K1964" s="295"/>
      <c r="L1964" s="295"/>
      <c r="M1964" s="295"/>
      <c r="N1964" s="295" t="b">
        <f>IF(AND(OR(G1964:G2955=DATOS!C$8,G1964:G2955=DATOS!C$9),H1964:H2955=DATOS!B$4),ROW(G1964:G2955))</f>
        <v>0</v>
      </c>
      <c r="O1964" s="326" t="str">
        <f t="shared" ca="1" si="6"/>
        <v/>
      </c>
      <c r="P1964" s="296">
        <f t="shared" ca="1" si="7"/>
        <v>0</v>
      </c>
      <c r="Q1964" s="297"/>
      <c r="R1964" s="297"/>
      <c r="S1964" s="297"/>
      <c r="T1964" s="297"/>
      <c r="U1964" s="297"/>
      <c r="V1964" s="297"/>
      <c r="W1964" s="297"/>
      <c r="X1964" s="297"/>
      <c r="Y1964" s="297"/>
      <c r="Z1964" s="297"/>
      <c r="AA1964" s="297"/>
      <c r="AB1964" s="297"/>
    </row>
    <row r="1965" spans="1:28" ht="14.25">
      <c r="A1965" s="298" t="s">
        <v>12415</v>
      </c>
      <c r="B1965" s="294" t="s">
        <v>8088</v>
      </c>
      <c r="C1965" s="45" t="s">
        <v>942</v>
      </c>
      <c r="D1965" s="45" t="s">
        <v>4671</v>
      </c>
      <c r="E1965" s="336">
        <v>43419</v>
      </c>
      <c r="F1965" s="294" t="s">
        <v>4794</v>
      </c>
      <c r="G1965" s="294" t="s">
        <v>384</v>
      </c>
      <c r="H1965" s="300" t="s">
        <v>223</v>
      </c>
      <c r="I1965" s="294" t="s">
        <v>226</v>
      </c>
      <c r="J1965" s="294" t="s">
        <v>12416</v>
      </c>
      <c r="K1965" s="294"/>
      <c r="L1965" s="295"/>
      <c r="M1965" s="295"/>
      <c r="N1965" s="295" t="b">
        <f>IF(AND(OR(G1965:G2958=DATOS!C$8,G1965:G2958=DATOS!C$9),H1965:H2958=DATOS!B$4),ROW(G1965:G2958))</f>
        <v>0</v>
      </c>
      <c r="O1965" s="326" t="str">
        <f t="shared" ca="1" si="6"/>
        <v/>
      </c>
      <c r="P1965" s="296">
        <f t="shared" ca="1" si="7"/>
        <v>0</v>
      </c>
      <c r="Q1965" s="297"/>
      <c r="R1965" s="297"/>
      <c r="S1965" s="297"/>
      <c r="T1965" s="297"/>
      <c r="U1965" s="297"/>
      <c r="V1965" s="297"/>
      <c r="W1965" s="297"/>
      <c r="X1965" s="297"/>
      <c r="Y1965" s="297"/>
      <c r="Z1965" s="297"/>
      <c r="AA1965" s="297"/>
      <c r="AB1965" s="297"/>
    </row>
    <row r="1966" spans="1:28" ht="14.25">
      <c r="A1966" s="298" t="s">
        <v>4679</v>
      </c>
      <c r="B1966" s="294" t="s">
        <v>4680</v>
      </c>
      <c r="C1966" s="45" t="s">
        <v>5771</v>
      </c>
      <c r="D1966" s="45" t="s">
        <v>4951</v>
      </c>
      <c r="E1966" s="336">
        <v>43419</v>
      </c>
      <c r="F1966" s="294" t="s">
        <v>12418</v>
      </c>
      <c r="G1966" s="294" t="s">
        <v>384</v>
      </c>
      <c r="H1966" s="300" t="s">
        <v>223</v>
      </c>
      <c r="I1966" s="294" t="s">
        <v>226</v>
      </c>
      <c r="J1966" s="304" t="s">
        <v>12419</v>
      </c>
      <c r="K1966" s="295"/>
      <c r="L1966" s="336">
        <v>43419</v>
      </c>
      <c r="M1966" s="300" t="s">
        <v>4956</v>
      </c>
      <c r="N1966" s="295" t="b">
        <f>IF(AND(OR(G1966:G2959=DATOS!C$8,G1966:G2959=DATOS!C$9),H1966:H2959=DATOS!B$4),ROW(G1966:G2959))</f>
        <v>0</v>
      </c>
      <c r="O1966" s="326" t="str">
        <f t="shared" ca="1" si="6"/>
        <v/>
      </c>
      <c r="P1966" s="296">
        <f t="shared" ca="1" si="7"/>
        <v>0</v>
      </c>
      <c r="Q1966" s="297"/>
      <c r="R1966" s="297"/>
      <c r="S1966" s="297"/>
      <c r="T1966" s="297"/>
      <c r="U1966" s="297"/>
      <c r="V1966" s="297"/>
      <c r="W1966" s="297"/>
      <c r="X1966" s="297"/>
      <c r="Y1966" s="297"/>
      <c r="Z1966" s="297"/>
      <c r="AA1966" s="297"/>
      <c r="AB1966" s="297"/>
    </row>
    <row r="1967" spans="1:28" ht="14.25">
      <c r="A1967" s="298" t="s">
        <v>8047</v>
      </c>
      <c r="B1967" s="294" t="s">
        <v>5884</v>
      </c>
      <c r="C1967" s="45" t="s">
        <v>942</v>
      </c>
      <c r="D1967" s="45" t="s">
        <v>4647</v>
      </c>
      <c r="E1967" s="336">
        <v>43419</v>
      </c>
      <c r="F1967" s="294" t="s">
        <v>12421</v>
      </c>
      <c r="G1967" s="294" t="s">
        <v>384</v>
      </c>
      <c r="H1967" s="300" t="s">
        <v>223</v>
      </c>
      <c r="I1967" s="294" t="s">
        <v>226</v>
      </c>
      <c r="J1967" s="294" t="s">
        <v>12422</v>
      </c>
      <c r="K1967" s="294" t="s">
        <v>5993</v>
      </c>
      <c r="L1967" s="336">
        <v>43420</v>
      </c>
      <c r="M1967" s="294" t="s">
        <v>5132</v>
      </c>
      <c r="N1967" s="295" t="b">
        <f>IF(AND(OR(G1967:G2960=DATOS!C$8,G1967:G2960=DATOS!C$9),H1967:H2960=DATOS!B$4),ROW(G1967:G2960))</f>
        <v>0</v>
      </c>
      <c r="O1967" s="326" t="str">
        <f t="shared" ca="1" si="6"/>
        <v/>
      </c>
      <c r="P1967" s="296">
        <f t="shared" ca="1" si="7"/>
        <v>0</v>
      </c>
      <c r="Q1967" s="297"/>
      <c r="R1967" s="297"/>
      <c r="S1967" s="297"/>
      <c r="T1967" s="297"/>
      <c r="U1967" s="297"/>
      <c r="V1967" s="297"/>
      <c r="W1967" s="297"/>
      <c r="X1967" s="297"/>
      <c r="Y1967" s="297"/>
      <c r="Z1967" s="297"/>
      <c r="AA1967" s="297"/>
      <c r="AB1967" s="297"/>
    </row>
    <row r="1968" spans="1:28" ht="14.25">
      <c r="A1968" s="298" t="s">
        <v>5621</v>
      </c>
      <c r="B1968" s="294" t="s">
        <v>5622</v>
      </c>
      <c r="C1968" s="45" t="s">
        <v>216</v>
      </c>
      <c r="D1968" s="45" t="s">
        <v>4687</v>
      </c>
      <c r="E1968" s="336">
        <v>43419</v>
      </c>
      <c r="F1968" s="294" t="s">
        <v>1301</v>
      </c>
      <c r="G1968" s="294" t="s">
        <v>271</v>
      </c>
      <c r="H1968" s="300" t="s">
        <v>223</v>
      </c>
      <c r="I1968" s="294" t="s">
        <v>226</v>
      </c>
      <c r="J1968" s="84" t="s">
        <v>12406</v>
      </c>
      <c r="K1968" s="295"/>
      <c r="L1968" s="295"/>
      <c r="M1968" s="295"/>
      <c r="N1968" s="295" t="b">
        <f>IF(AND(OR(G1968:G2961=DATOS!C$8,G1968:G2961=DATOS!C$9),H1968:H2961=DATOS!B$4),ROW(G1968:G2961))</f>
        <v>0</v>
      </c>
      <c r="O1968" s="326" t="str">
        <f t="shared" ca="1" si="6"/>
        <v/>
      </c>
      <c r="P1968" s="296">
        <f t="shared" ca="1" si="7"/>
        <v>0</v>
      </c>
      <c r="Q1968" s="297"/>
      <c r="R1968" s="297"/>
      <c r="S1968" s="297"/>
      <c r="T1968" s="297"/>
      <c r="U1968" s="297"/>
      <c r="V1968" s="297"/>
      <c r="W1968" s="297"/>
      <c r="X1968" s="297"/>
      <c r="Y1968" s="297"/>
      <c r="Z1968" s="297"/>
      <c r="AA1968" s="297"/>
      <c r="AB1968" s="297"/>
    </row>
    <row r="1969" spans="1:28" ht="14.25">
      <c r="A1969" s="453" t="s">
        <v>12424</v>
      </c>
      <c r="B1969" s="294" t="s">
        <v>12296</v>
      </c>
      <c r="C1969" s="45" t="s">
        <v>263</v>
      </c>
      <c r="D1969" s="45" t="s">
        <v>4671</v>
      </c>
      <c r="E1969" s="336">
        <v>43419</v>
      </c>
      <c r="F1969" s="294" t="s">
        <v>1301</v>
      </c>
      <c r="G1969" s="294" t="s">
        <v>271</v>
      </c>
      <c r="H1969" s="300" t="s">
        <v>223</v>
      </c>
      <c r="I1969" s="294" t="s">
        <v>226</v>
      </c>
      <c r="J1969" s="294" t="s">
        <v>12427</v>
      </c>
      <c r="K1969" s="295"/>
      <c r="L1969" s="456"/>
      <c r="M1969" s="295"/>
      <c r="N1969" s="295" t="b">
        <f>IF(AND(OR(G1969:G2962=DATOS!C$8,G1969:G2962=DATOS!C$9),H1969:H2962=DATOS!B$4),ROW(G1969:G2962))</f>
        <v>0</v>
      </c>
      <c r="O1969" s="326" t="str">
        <f t="shared" ca="1" si="6"/>
        <v/>
      </c>
      <c r="P1969" s="296">
        <f t="shared" ca="1" si="7"/>
        <v>0</v>
      </c>
      <c r="Q1969" s="297"/>
      <c r="R1969" s="297"/>
      <c r="S1969" s="297"/>
      <c r="T1969" s="297"/>
      <c r="U1969" s="297"/>
      <c r="V1969" s="297"/>
      <c r="W1969" s="297"/>
      <c r="X1969" s="297"/>
      <c r="Y1969" s="297"/>
      <c r="Z1969" s="297"/>
      <c r="AA1969" s="297"/>
      <c r="AB1969" s="297"/>
    </row>
    <row r="1970" spans="1:28" ht="14.25">
      <c r="A1970" s="453" t="s">
        <v>6809</v>
      </c>
      <c r="B1970" s="294" t="s">
        <v>12430</v>
      </c>
      <c r="C1970" s="45" t="s">
        <v>216</v>
      </c>
      <c r="D1970" s="45" t="s">
        <v>4687</v>
      </c>
      <c r="E1970" s="336">
        <v>43419</v>
      </c>
      <c r="F1970" s="294" t="s">
        <v>1301</v>
      </c>
      <c r="G1970" s="294" t="s">
        <v>271</v>
      </c>
      <c r="H1970" s="300" t="s">
        <v>118</v>
      </c>
      <c r="I1970" s="294" t="s">
        <v>226</v>
      </c>
      <c r="J1970" s="295"/>
      <c r="K1970" s="295"/>
      <c r="L1970" s="295"/>
      <c r="M1970" s="295"/>
      <c r="N1970" s="295" t="b">
        <f>IF(AND(OR(G1970:G2963=DATOS!C$8,G1970:G2963=DATOS!C$9),H1970:H2963=DATOS!B$4),ROW(G1970:G2963))</f>
        <v>0</v>
      </c>
      <c r="O1970" s="326" t="str">
        <f t="shared" ca="1" si="6"/>
        <v>SEG</v>
      </c>
      <c r="P1970" s="296">
        <f t="shared" ca="1" si="7"/>
        <v>418</v>
      </c>
      <c r="Q1970" s="297"/>
      <c r="R1970" s="297"/>
      <c r="S1970" s="297"/>
      <c r="T1970" s="297"/>
      <c r="U1970" s="297"/>
      <c r="V1970" s="297"/>
      <c r="W1970" s="297"/>
      <c r="X1970" s="297"/>
      <c r="Y1970" s="297"/>
      <c r="Z1970" s="297"/>
      <c r="AA1970" s="297"/>
      <c r="AB1970" s="297"/>
    </row>
    <row r="1971" spans="1:28" ht="14.25">
      <c r="A1971" s="298" t="s">
        <v>12432</v>
      </c>
      <c r="B1971" s="294" t="s">
        <v>8967</v>
      </c>
      <c r="C1971" s="45" t="s">
        <v>216</v>
      </c>
      <c r="D1971" s="45" t="s">
        <v>4671</v>
      </c>
      <c r="E1971" s="336">
        <v>43419</v>
      </c>
      <c r="F1971" s="294" t="s">
        <v>12433</v>
      </c>
      <c r="G1971" s="294" t="s">
        <v>222</v>
      </c>
      <c r="H1971" s="300" t="s">
        <v>223</v>
      </c>
      <c r="I1971" s="294" t="s">
        <v>226</v>
      </c>
      <c r="J1971" s="294" t="s">
        <v>12435</v>
      </c>
      <c r="K1971" s="294" t="s">
        <v>12062</v>
      </c>
      <c r="L1971" s="336">
        <v>43419</v>
      </c>
      <c r="M1971" s="294" t="s">
        <v>4675</v>
      </c>
      <c r="N1971" s="295" t="b">
        <f>IF(AND(OR(G1971:G2964=DATOS!C$8,G1971:G2964=DATOS!C$9),H1971:H2964=DATOS!B$4),ROW(G1971:G2964))</f>
        <v>0</v>
      </c>
      <c r="O1971" s="326" t="str">
        <f t="shared" ca="1" si="6"/>
        <v/>
      </c>
      <c r="P1971" s="296">
        <f t="shared" ca="1" si="7"/>
        <v>0</v>
      </c>
      <c r="Q1971" s="297"/>
      <c r="R1971" s="297"/>
      <c r="S1971" s="297"/>
      <c r="T1971" s="297"/>
      <c r="U1971" s="297"/>
      <c r="V1971" s="297"/>
      <c r="W1971" s="297"/>
      <c r="X1971" s="297"/>
      <c r="Y1971" s="297"/>
      <c r="Z1971" s="297"/>
      <c r="AA1971" s="297"/>
      <c r="AB1971" s="297"/>
    </row>
    <row r="1972" spans="1:28" ht="14.25">
      <c r="A1972" s="298" t="s">
        <v>10915</v>
      </c>
      <c r="B1972" s="457" t="s">
        <v>10916</v>
      </c>
      <c r="C1972" s="45" t="s">
        <v>4655</v>
      </c>
      <c r="D1972" s="45" t="s">
        <v>4667</v>
      </c>
      <c r="E1972" s="336">
        <v>43420</v>
      </c>
      <c r="F1972" s="294" t="s">
        <v>12438</v>
      </c>
      <c r="G1972" s="294" t="s">
        <v>222</v>
      </c>
      <c r="H1972" s="300" t="s">
        <v>223</v>
      </c>
      <c r="I1972" s="294" t="s">
        <v>226</v>
      </c>
      <c r="J1972" s="295"/>
      <c r="K1972" s="295"/>
      <c r="L1972" s="295"/>
      <c r="M1972" s="295"/>
      <c r="N1972" s="295" t="b">
        <f>IF(AND(OR(G1972:G2965=DATOS!C$8,G1972:G2965=DATOS!C$9),H1972:H2965=DATOS!B$4),ROW(G1972:G2965))</f>
        <v>0</v>
      </c>
      <c r="O1972" s="326" t="str">
        <f t="shared" ca="1" si="6"/>
        <v/>
      </c>
      <c r="P1972" s="296">
        <f t="shared" ca="1" si="7"/>
        <v>0</v>
      </c>
      <c r="Q1972" s="297"/>
      <c r="R1972" s="297"/>
      <c r="S1972" s="297"/>
      <c r="T1972" s="297"/>
      <c r="U1972" s="297"/>
      <c r="V1972" s="297"/>
      <c r="W1972" s="297"/>
      <c r="X1972" s="297"/>
      <c r="Y1972" s="297"/>
      <c r="Z1972" s="297"/>
      <c r="AA1972" s="297"/>
      <c r="AB1972" s="297"/>
    </row>
    <row r="1973" spans="1:28" ht="14.25">
      <c r="A1973" s="298" t="s">
        <v>12440</v>
      </c>
      <c r="B1973" s="294" t="s">
        <v>5957</v>
      </c>
      <c r="C1973" s="45" t="s">
        <v>5151</v>
      </c>
      <c r="D1973" s="45" t="s">
        <v>4798</v>
      </c>
      <c r="E1973" s="336">
        <v>43420</v>
      </c>
      <c r="F1973" s="294" t="s">
        <v>1259</v>
      </c>
      <c r="G1973" s="294" t="s">
        <v>362</v>
      </c>
      <c r="H1973" s="300" t="s">
        <v>223</v>
      </c>
      <c r="I1973" s="294" t="s">
        <v>226</v>
      </c>
      <c r="J1973" s="295"/>
      <c r="K1973" s="295"/>
      <c r="L1973" s="295"/>
      <c r="M1973" s="295"/>
      <c r="N1973" s="295" t="b">
        <f>IF(AND(OR(G1973:G2966=DATOS!C$8,G1973:G2966=DATOS!C$9),H1973:H2966=DATOS!B$4),ROW(G1973:G2966))</f>
        <v>0</v>
      </c>
      <c r="O1973" s="326" t="str">
        <f t="shared" ca="1" si="6"/>
        <v/>
      </c>
      <c r="P1973" s="296">
        <f t="shared" ca="1" si="7"/>
        <v>0</v>
      </c>
      <c r="Q1973" s="297"/>
      <c r="R1973" s="297"/>
      <c r="S1973" s="297"/>
      <c r="T1973" s="297"/>
      <c r="U1973" s="297"/>
      <c r="V1973" s="297"/>
      <c r="W1973" s="297"/>
      <c r="X1973" s="297"/>
      <c r="Y1973" s="297"/>
      <c r="Z1973" s="297"/>
      <c r="AA1973" s="297"/>
      <c r="AB1973" s="297"/>
    </row>
    <row r="1974" spans="1:28" ht="14.25">
      <c r="A1974" s="453" t="s">
        <v>6931</v>
      </c>
      <c r="B1974" s="294" t="s">
        <v>10187</v>
      </c>
      <c r="C1974" s="45" t="s">
        <v>701</v>
      </c>
      <c r="D1974" s="45" t="s">
        <v>4671</v>
      </c>
      <c r="E1974" s="336">
        <v>43420</v>
      </c>
      <c r="F1974" s="294" t="s">
        <v>4739</v>
      </c>
      <c r="G1974" s="294" t="s">
        <v>271</v>
      </c>
      <c r="H1974" s="300" t="s">
        <v>223</v>
      </c>
      <c r="I1974" s="294" t="s">
        <v>226</v>
      </c>
      <c r="J1974" s="294" t="s">
        <v>12444</v>
      </c>
      <c r="K1974" s="294" t="s">
        <v>12445</v>
      </c>
      <c r="L1974" s="299">
        <v>43435</v>
      </c>
      <c r="M1974" s="294" t="s">
        <v>4675</v>
      </c>
      <c r="N1974" s="295" t="b">
        <f>IF(AND(OR(G1974:G2967=DATOS!C$8,G1974:G2967=DATOS!C$9),H1974:H2967=DATOS!B$4),ROW(G1974:G2967))</f>
        <v>0</v>
      </c>
      <c r="O1974" s="326" t="str">
        <f t="shared" ca="1" si="6"/>
        <v/>
      </c>
      <c r="P1974" s="296">
        <f t="shared" ca="1" si="7"/>
        <v>0</v>
      </c>
      <c r="Q1974" s="297"/>
      <c r="R1974" s="297"/>
      <c r="S1974" s="297"/>
      <c r="T1974" s="297"/>
      <c r="U1974" s="297"/>
      <c r="V1974" s="297"/>
      <c r="W1974" s="297"/>
      <c r="X1974" s="297"/>
      <c r="Y1974" s="297"/>
      <c r="Z1974" s="297"/>
      <c r="AA1974" s="297"/>
      <c r="AB1974" s="297"/>
    </row>
    <row r="1975" spans="1:28" ht="14.25">
      <c r="A1975" s="298" t="s">
        <v>5007</v>
      </c>
      <c r="B1975" s="294" t="s">
        <v>5008</v>
      </c>
      <c r="C1975" s="45" t="s">
        <v>5302</v>
      </c>
      <c r="D1975" s="45" t="s">
        <v>4667</v>
      </c>
      <c r="E1975" s="336">
        <v>43420</v>
      </c>
      <c r="F1975" s="294" t="s">
        <v>4739</v>
      </c>
      <c r="G1975" s="294" t="s">
        <v>271</v>
      </c>
      <c r="H1975" s="300" t="s">
        <v>223</v>
      </c>
      <c r="I1975" s="294" t="s">
        <v>226</v>
      </c>
      <c r="J1975" s="294" t="s">
        <v>12447</v>
      </c>
      <c r="K1975" s="295"/>
      <c r="L1975" s="295"/>
      <c r="M1975" s="294" t="s">
        <v>12448</v>
      </c>
      <c r="N1975" s="295" t="b">
        <f>IF(AND(OR(G1975:G2968=DATOS!C$8,G1975:G2968=DATOS!C$9),H1975:H2968=DATOS!B$4),ROW(G1975:G2968))</f>
        <v>0</v>
      </c>
      <c r="O1975" s="326" t="str">
        <f t="shared" ca="1" si="6"/>
        <v/>
      </c>
      <c r="P1975" s="296">
        <f t="shared" ca="1" si="7"/>
        <v>0</v>
      </c>
      <c r="Q1975" s="297"/>
      <c r="R1975" s="297"/>
      <c r="S1975" s="297"/>
      <c r="T1975" s="297"/>
      <c r="U1975" s="297"/>
      <c r="V1975" s="297"/>
      <c r="W1975" s="297"/>
      <c r="X1975" s="297"/>
      <c r="Y1975" s="297"/>
      <c r="Z1975" s="297"/>
      <c r="AA1975" s="297"/>
      <c r="AB1975" s="297"/>
    </row>
    <row r="1976" spans="1:28" ht="14.25">
      <c r="A1976" s="453" t="s">
        <v>5041</v>
      </c>
      <c r="B1976" s="294" t="s">
        <v>5042</v>
      </c>
      <c r="C1976" s="45" t="s">
        <v>624</v>
      </c>
      <c r="D1976" s="45" t="s">
        <v>4667</v>
      </c>
      <c r="E1976" s="336">
        <v>43420</v>
      </c>
      <c r="F1976" s="294" t="s">
        <v>4739</v>
      </c>
      <c r="G1976" s="294" t="s">
        <v>271</v>
      </c>
      <c r="H1976" s="300" t="s">
        <v>118</v>
      </c>
      <c r="I1976" s="294" t="s">
        <v>226</v>
      </c>
      <c r="J1976" s="295"/>
      <c r="K1976" s="295"/>
      <c r="L1976" s="295"/>
      <c r="M1976" s="295"/>
      <c r="N1976" s="295" t="b">
        <f>IF(AND(OR(G1976:G2969=DATOS!C$8,G1976:G2969=DATOS!C$9),H1976:H2969=DATOS!B$4),ROW(G1976:G2969))</f>
        <v>0</v>
      </c>
      <c r="O1976" s="326" t="str">
        <f t="shared" ca="1" si="6"/>
        <v>SEG</v>
      </c>
      <c r="P1976" s="296">
        <f t="shared" ca="1" si="7"/>
        <v>417</v>
      </c>
      <c r="Q1976" s="297"/>
      <c r="R1976" s="297"/>
      <c r="S1976" s="297"/>
      <c r="T1976" s="297"/>
      <c r="U1976" s="297"/>
      <c r="V1976" s="297"/>
      <c r="W1976" s="297"/>
      <c r="X1976" s="297"/>
      <c r="Y1976" s="297"/>
      <c r="Z1976" s="297"/>
      <c r="AA1976" s="297"/>
      <c r="AB1976" s="297"/>
    </row>
    <row r="1977" spans="1:28" ht="14.25">
      <c r="A1977" s="298" t="s">
        <v>12453</v>
      </c>
      <c r="B1977" s="294" t="s">
        <v>12454</v>
      </c>
      <c r="C1977" s="45" t="s">
        <v>216</v>
      </c>
      <c r="D1977" s="45" t="s">
        <v>4671</v>
      </c>
      <c r="E1977" s="336">
        <v>43420</v>
      </c>
      <c r="F1977" s="294" t="s">
        <v>12455</v>
      </c>
      <c r="G1977" s="294" t="s">
        <v>384</v>
      </c>
      <c r="H1977" s="300" t="s">
        <v>223</v>
      </c>
      <c r="I1977" s="294" t="s">
        <v>226</v>
      </c>
      <c r="J1977" s="294" t="s">
        <v>12456</v>
      </c>
      <c r="K1977" s="295"/>
      <c r="L1977" s="336">
        <v>43421</v>
      </c>
      <c r="M1977" s="294" t="s">
        <v>5132</v>
      </c>
      <c r="N1977" s="295" t="b">
        <f>IF(AND(OR(G1977:G2971=DATOS!C$8,G1977:G2971=DATOS!C$9),H1977:H2971=DATOS!B$4),ROW(G1977:G2971))</f>
        <v>0</v>
      </c>
      <c r="O1977" s="326" t="str">
        <f t="shared" ca="1" si="6"/>
        <v/>
      </c>
      <c r="P1977" s="296">
        <f t="shared" ca="1" si="7"/>
        <v>0</v>
      </c>
      <c r="Q1977" s="297"/>
      <c r="R1977" s="297"/>
      <c r="S1977" s="297"/>
      <c r="T1977" s="297"/>
      <c r="U1977" s="297"/>
      <c r="V1977" s="297"/>
      <c r="W1977" s="297"/>
      <c r="X1977" s="297"/>
      <c r="Y1977" s="297"/>
      <c r="Z1977" s="297"/>
      <c r="AA1977" s="297"/>
      <c r="AB1977" s="297"/>
    </row>
    <row r="1978" spans="1:28" ht="14.25">
      <c r="A1978" s="298" t="s">
        <v>642</v>
      </c>
      <c r="B1978" s="294" t="s">
        <v>5487</v>
      </c>
      <c r="C1978" s="45" t="s">
        <v>624</v>
      </c>
      <c r="D1978" s="45" t="s">
        <v>4671</v>
      </c>
      <c r="E1978" s="336">
        <v>43420</v>
      </c>
      <c r="F1978" s="294" t="s">
        <v>3161</v>
      </c>
      <c r="G1978" s="294" t="s">
        <v>271</v>
      </c>
      <c r="H1978" s="300" t="s">
        <v>223</v>
      </c>
      <c r="I1978" s="294" t="s">
        <v>226</v>
      </c>
      <c r="J1978" s="294" t="s">
        <v>12459</v>
      </c>
      <c r="K1978" s="294" t="s">
        <v>12460</v>
      </c>
      <c r="L1978" s="336">
        <v>43423</v>
      </c>
      <c r="M1978" s="294" t="s">
        <v>4675</v>
      </c>
      <c r="N1978" s="295" t="b">
        <f>IF(AND(OR(G1978:G2972=DATOS!C$8,G1978:G2972=DATOS!C$9),H1978:H2972=DATOS!B$4),ROW(G1978:G2972))</f>
        <v>0</v>
      </c>
      <c r="O1978" s="326" t="str">
        <f t="shared" ca="1" si="6"/>
        <v/>
      </c>
      <c r="P1978" s="296">
        <f t="shared" ca="1" si="7"/>
        <v>0</v>
      </c>
      <c r="Q1978" s="297"/>
      <c r="R1978" s="297"/>
      <c r="S1978" s="297"/>
      <c r="T1978" s="297"/>
      <c r="U1978" s="297"/>
      <c r="V1978" s="297"/>
      <c r="W1978" s="297"/>
      <c r="X1978" s="297"/>
      <c r="Y1978" s="297"/>
      <c r="Z1978" s="297"/>
      <c r="AA1978" s="297"/>
      <c r="AB1978" s="297"/>
    </row>
    <row r="1979" spans="1:28" ht="14.25">
      <c r="A1979" s="453" t="s">
        <v>10977</v>
      </c>
      <c r="B1979" s="294" t="s">
        <v>7113</v>
      </c>
      <c r="C1979" s="45" t="s">
        <v>263</v>
      </c>
      <c r="D1979" s="45" t="s">
        <v>4667</v>
      </c>
      <c r="E1979" s="336">
        <v>43421</v>
      </c>
      <c r="F1979" s="294" t="s">
        <v>3161</v>
      </c>
      <c r="G1979" s="294" t="s">
        <v>271</v>
      </c>
      <c r="H1979" s="300" t="s">
        <v>118</v>
      </c>
      <c r="I1979" s="294" t="s">
        <v>226</v>
      </c>
      <c r="J1979" s="295"/>
      <c r="K1979" s="295"/>
      <c r="L1979" s="295"/>
      <c r="M1979" s="295"/>
      <c r="N1979" s="295" t="b">
        <f>IF(AND(OR(G1979:G2973=DATOS!C$8,G1979:G2973=DATOS!C$9),H1979:H2973=DATOS!B$4),ROW(G1979:G2973))</f>
        <v>0</v>
      </c>
      <c r="O1979" s="326" t="str">
        <f t="shared" ca="1" si="6"/>
        <v>SEG</v>
      </c>
      <c r="P1979" s="296">
        <f t="shared" ca="1" si="7"/>
        <v>416</v>
      </c>
      <c r="Q1979" s="297"/>
      <c r="R1979" s="297"/>
      <c r="S1979" s="297"/>
      <c r="T1979" s="297"/>
      <c r="U1979" s="297"/>
      <c r="V1979" s="297"/>
      <c r="W1979" s="297"/>
      <c r="X1979" s="297"/>
      <c r="Y1979" s="297"/>
      <c r="Z1979" s="297"/>
      <c r="AA1979" s="297"/>
      <c r="AB1979" s="297"/>
    </row>
    <row r="1980" spans="1:28" ht="14.25">
      <c r="A1980" s="298" t="s">
        <v>6905</v>
      </c>
      <c r="B1980" s="294" t="s">
        <v>5084</v>
      </c>
      <c r="C1980" s="45" t="s">
        <v>5086</v>
      </c>
      <c r="D1980" s="45" t="s">
        <v>4667</v>
      </c>
      <c r="E1980" s="336">
        <v>43421</v>
      </c>
      <c r="F1980" s="294" t="s">
        <v>4787</v>
      </c>
      <c r="G1980" s="294" t="s">
        <v>114</v>
      </c>
      <c r="H1980" s="300" t="s">
        <v>223</v>
      </c>
      <c r="I1980" s="294" t="s">
        <v>226</v>
      </c>
      <c r="J1980" s="295"/>
      <c r="K1980" s="295"/>
      <c r="L1980" s="295"/>
      <c r="M1980" s="295"/>
      <c r="N1980" s="295" t="b">
        <f>IF(AND(OR(G1980:G2974=DATOS!C$8,G1980:G2974=DATOS!C$9),H1980:H2974=DATOS!B$4),ROW(G1980:G2974))</f>
        <v>0</v>
      </c>
      <c r="O1980" s="326" t="str">
        <f t="shared" ca="1" si="6"/>
        <v/>
      </c>
      <c r="P1980" s="296">
        <f t="shared" ca="1" si="7"/>
        <v>0</v>
      </c>
      <c r="Q1980" s="297"/>
      <c r="R1980" s="297"/>
      <c r="S1980" s="297"/>
      <c r="T1980" s="297"/>
      <c r="U1980" s="297"/>
      <c r="V1980" s="297"/>
      <c r="W1980" s="297"/>
      <c r="X1980" s="297"/>
      <c r="Y1980" s="297"/>
      <c r="Z1980" s="297"/>
      <c r="AA1980" s="297"/>
      <c r="AB1980" s="297"/>
    </row>
    <row r="1981" spans="1:28" ht="14.25">
      <c r="A1981" s="298" t="s">
        <v>12465</v>
      </c>
      <c r="B1981" s="294" t="s">
        <v>8740</v>
      </c>
      <c r="C1981" s="45" t="s">
        <v>942</v>
      </c>
      <c r="D1981" s="45" t="s">
        <v>4647</v>
      </c>
      <c r="E1981" s="336">
        <v>43421</v>
      </c>
      <c r="F1981" s="294" t="s">
        <v>7476</v>
      </c>
      <c r="G1981" s="294" t="s">
        <v>114</v>
      </c>
      <c r="H1981" s="300" t="s">
        <v>223</v>
      </c>
      <c r="I1981" s="294" t="s">
        <v>226</v>
      </c>
      <c r="J1981" s="294" t="s">
        <v>12466</v>
      </c>
      <c r="K1981" s="294" t="s">
        <v>12467</v>
      </c>
      <c r="L1981" s="336">
        <v>43421</v>
      </c>
      <c r="M1981" s="294" t="s">
        <v>4652</v>
      </c>
      <c r="N1981" s="295" t="b">
        <f>IF(AND(OR(G1981:G2975=DATOS!C$8,G1981:G2975=DATOS!C$9),H1981:H2975=DATOS!B$4),ROW(G1981:G2975))</f>
        <v>0</v>
      </c>
      <c r="O1981" s="326" t="str">
        <f t="shared" ca="1" si="6"/>
        <v/>
      </c>
      <c r="P1981" s="296">
        <f t="shared" ca="1" si="7"/>
        <v>0</v>
      </c>
      <c r="Q1981" s="297"/>
      <c r="R1981" s="297"/>
      <c r="S1981" s="297"/>
      <c r="T1981" s="297"/>
      <c r="U1981" s="297"/>
      <c r="V1981" s="297"/>
      <c r="W1981" s="297"/>
      <c r="X1981" s="297"/>
      <c r="Y1981" s="297"/>
      <c r="Z1981" s="297"/>
      <c r="AA1981" s="297"/>
      <c r="AB1981" s="297"/>
    </row>
    <row r="1982" spans="1:28" ht="14.25">
      <c r="A1982" s="298" t="s">
        <v>10955</v>
      </c>
      <c r="B1982" s="294" t="s">
        <v>8068</v>
      </c>
      <c r="C1982" s="45" t="s">
        <v>263</v>
      </c>
      <c r="D1982" s="45" t="s">
        <v>4667</v>
      </c>
      <c r="E1982" s="336">
        <v>43421</v>
      </c>
      <c r="F1982" s="294" t="s">
        <v>3161</v>
      </c>
      <c r="G1982" s="294" t="s">
        <v>114</v>
      </c>
      <c r="H1982" s="300" t="s">
        <v>223</v>
      </c>
      <c r="I1982" s="294" t="s">
        <v>226</v>
      </c>
      <c r="J1982" s="295"/>
      <c r="K1982" s="295"/>
      <c r="L1982" s="295"/>
      <c r="M1982" s="295"/>
      <c r="N1982" s="295" t="b">
        <f>IF(AND(OR(G1982:G2976=DATOS!C$8,G1982:G2976=DATOS!C$9),H1982:H2976=DATOS!B$4),ROW(G1982:G2976))</f>
        <v>0</v>
      </c>
      <c r="O1982" s="326" t="str">
        <f t="shared" ca="1" si="6"/>
        <v/>
      </c>
      <c r="P1982" s="296">
        <f t="shared" ca="1" si="7"/>
        <v>0</v>
      </c>
      <c r="Q1982" s="297"/>
      <c r="R1982" s="297"/>
      <c r="S1982" s="297"/>
      <c r="T1982" s="297"/>
      <c r="U1982" s="297"/>
      <c r="V1982" s="297"/>
      <c r="W1982" s="297"/>
      <c r="X1982" s="297"/>
      <c r="Y1982" s="297"/>
      <c r="Z1982" s="297"/>
      <c r="AA1982" s="297"/>
      <c r="AB1982" s="297"/>
    </row>
    <row r="1983" spans="1:28" ht="14.25">
      <c r="A1983" s="458" t="s">
        <v>12233</v>
      </c>
      <c r="B1983" s="294" t="s">
        <v>10029</v>
      </c>
      <c r="C1983" s="45" t="s">
        <v>216</v>
      </c>
      <c r="D1983" s="45" t="s">
        <v>4667</v>
      </c>
      <c r="E1983" s="336">
        <v>43421</v>
      </c>
      <c r="F1983" s="294" t="s">
        <v>12471</v>
      </c>
      <c r="G1983" s="294" t="s">
        <v>114</v>
      </c>
      <c r="H1983" s="300" t="s">
        <v>223</v>
      </c>
      <c r="I1983" s="294"/>
      <c r="J1983" s="295"/>
      <c r="K1983" s="295"/>
      <c r="L1983" s="295"/>
      <c r="M1983" s="295"/>
      <c r="N1983" s="295" t="b">
        <f>IF(AND(OR(G1983:G2977=DATOS!C$8,G1983:G2977=DATOS!C$9),H1983:H2977=DATOS!B$4),ROW(G1983:G2977))</f>
        <v>0</v>
      </c>
      <c r="O1983" s="326" t="str">
        <f t="shared" ca="1" si="6"/>
        <v/>
      </c>
      <c r="P1983" s="296">
        <f t="shared" ca="1" si="7"/>
        <v>0</v>
      </c>
      <c r="Q1983" s="297"/>
      <c r="R1983" s="297"/>
      <c r="S1983" s="297"/>
      <c r="T1983" s="297"/>
      <c r="U1983" s="297"/>
      <c r="V1983" s="297"/>
      <c r="W1983" s="297"/>
      <c r="X1983" s="297"/>
      <c r="Y1983" s="297"/>
      <c r="Z1983" s="297"/>
      <c r="AA1983" s="297"/>
      <c r="AB1983" s="297"/>
    </row>
    <row r="1984" spans="1:28" ht="14.25">
      <c r="A1984" s="453" t="s">
        <v>8318</v>
      </c>
      <c r="B1984" s="294" t="s">
        <v>8319</v>
      </c>
      <c r="C1984" s="45" t="s">
        <v>5325</v>
      </c>
      <c r="D1984" s="45" t="s">
        <v>4647</v>
      </c>
      <c r="E1984" s="336">
        <v>43421</v>
      </c>
      <c r="F1984" s="294" t="s">
        <v>12472</v>
      </c>
      <c r="G1984" s="294" t="s">
        <v>114</v>
      </c>
      <c r="H1984" s="300" t="s">
        <v>118</v>
      </c>
      <c r="I1984" s="294" t="s">
        <v>226</v>
      </c>
      <c r="J1984" s="294" t="s">
        <v>12473</v>
      </c>
      <c r="K1984" s="295"/>
      <c r="L1984" s="295"/>
      <c r="M1984" s="294"/>
      <c r="N1984" s="295" t="b">
        <f>IF(AND(OR(G1984:G2978=DATOS!C$8,G1984:G2978=DATOS!C$9),H1984:H2978=DATOS!B$4),ROW(G1984:G2978))</f>
        <v>0</v>
      </c>
      <c r="O1984" s="326" t="str">
        <f t="shared" ca="1" si="6"/>
        <v>SEG</v>
      </c>
      <c r="P1984" s="296">
        <f t="shared" ca="1" si="7"/>
        <v>416</v>
      </c>
      <c r="Q1984" s="297"/>
      <c r="R1984" s="297"/>
      <c r="S1984" s="297"/>
      <c r="T1984" s="297"/>
      <c r="U1984" s="297"/>
      <c r="V1984" s="297"/>
      <c r="W1984" s="297"/>
      <c r="X1984" s="297"/>
      <c r="Y1984" s="297"/>
      <c r="Z1984" s="297"/>
      <c r="AA1984" s="297"/>
      <c r="AB1984" s="297"/>
    </row>
    <row r="1985" spans="1:28" ht="14.25">
      <c r="A1985" s="99" t="s">
        <v>11004</v>
      </c>
      <c r="B1985" s="294" t="s">
        <v>8343</v>
      </c>
      <c r="C1985" s="45" t="s">
        <v>263</v>
      </c>
      <c r="D1985" s="45" t="s">
        <v>4951</v>
      </c>
      <c r="E1985" s="336">
        <v>43421</v>
      </c>
      <c r="F1985" s="294" t="s">
        <v>12477</v>
      </c>
      <c r="G1985" s="294" t="s">
        <v>271</v>
      </c>
      <c r="H1985" s="300" t="s">
        <v>118</v>
      </c>
      <c r="I1985" s="294" t="s">
        <v>226</v>
      </c>
      <c r="J1985" s="304" t="s">
        <v>12478</v>
      </c>
      <c r="K1985" s="295"/>
      <c r="L1985" s="295"/>
      <c r="M1985" s="295"/>
      <c r="N1985" s="295" t="b">
        <f>IF(AND(OR(G1985:G2980=DATOS!C$8,G1985:G2980=DATOS!C$9),H1985:H2980=DATOS!B$4),ROW(G1985:G2980))</f>
        <v>0</v>
      </c>
      <c r="O1985" s="326" t="str">
        <f t="shared" ca="1" si="6"/>
        <v>SEG</v>
      </c>
      <c r="P1985" s="296">
        <f t="shared" ca="1" si="7"/>
        <v>416</v>
      </c>
      <c r="Q1985" s="297"/>
      <c r="R1985" s="297"/>
      <c r="S1985" s="297"/>
      <c r="T1985" s="297"/>
      <c r="U1985" s="297"/>
      <c r="V1985" s="297"/>
      <c r="W1985" s="297"/>
      <c r="X1985" s="297"/>
      <c r="Y1985" s="297"/>
      <c r="Z1985" s="297"/>
      <c r="AA1985" s="297"/>
      <c r="AB1985" s="297"/>
    </row>
    <row r="1986" spans="1:28" ht="14.25">
      <c r="A1986" s="298" t="s">
        <v>12482</v>
      </c>
      <c r="B1986" s="294" t="s">
        <v>12483</v>
      </c>
      <c r="C1986" s="45" t="s">
        <v>4655</v>
      </c>
      <c r="D1986" s="45" t="s">
        <v>4647</v>
      </c>
      <c r="E1986" s="336">
        <v>43422</v>
      </c>
      <c r="F1986" s="294" t="s">
        <v>12484</v>
      </c>
      <c r="G1986" s="294" t="s">
        <v>114</v>
      </c>
      <c r="H1986" s="300" t="s">
        <v>223</v>
      </c>
      <c r="I1986" s="294" t="s">
        <v>226</v>
      </c>
      <c r="J1986" s="294" t="s">
        <v>12485</v>
      </c>
      <c r="K1986" s="294" t="s">
        <v>12486</v>
      </c>
      <c r="L1986" s="336">
        <v>43422</v>
      </c>
      <c r="M1986" s="294" t="s">
        <v>4652</v>
      </c>
      <c r="N1986" s="295" t="b">
        <f>IF(AND(OR(G1986:G2981=DATOS!C$8,G1986:G2981=DATOS!C$9),H1986:H2981=DATOS!B$4),ROW(G1986:G2981))</f>
        <v>0</v>
      </c>
      <c r="O1986" s="326" t="str">
        <f t="shared" ca="1" si="6"/>
        <v/>
      </c>
      <c r="P1986" s="296">
        <f t="shared" ca="1" si="7"/>
        <v>0</v>
      </c>
      <c r="Q1986" s="297"/>
      <c r="R1986" s="297"/>
      <c r="S1986" s="297"/>
      <c r="T1986" s="297"/>
      <c r="U1986" s="297"/>
      <c r="V1986" s="297"/>
      <c r="W1986" s="297"/>
      <c r="X1986" s="297"/>
      <c r="Y1986" s="297"/>
      <c r="Z1986" s="297"/>
      <c r="AA1986" s="297"/>
      <c r="AB1986" s="297"/>
    </row>
    <row r="1987" spans="1:28" ht="14.25">
      <c r="A1987" s="453" t="s">
        <v>12489</v>
      </c>
      <c r="B1987" s="294" t="s">
        <v>12490</v>
      </c>
      <c r="C1987" s="45" t="s">
        <v>380</v>
      </c>
      <c r="D1987" s="45" t="s">
        <v>4647</v>
      </c>
      <c r="E1987" s="336">
        <v>43422</v>
      </c>
      <c r="F1987" s="294" t="s">
        <v>12491</v>
      </c>
      <c r="G1987" s="294" t="s">
        <v>114</v>
      </c>
      <c r="H1987" s="300" t="s">
        <v>118</v>
      </c>
      <c r="I1987" s="294" t="s">
        <v>226</v>
      </c>
      <c r="J1987" s="294" t="s">
        <v>12492</v>
      </c>
      <c r="K1987" s="295"/>
      <c r="L1987" s="295"/>
      <c r="M1987" s="295"/>
      <c r="N1987" s="295" t="b">
        <f>IF(AND(OR(G1987:G2982=DATOS!C$8,G1987:G2982=DATOS!C$9),H1987:H2982=DATOS!B$4),ROW(G1987:G2982))</f>
        <v>0</v>
      </c>
      <c r="O1987" s="326" t="str">
        <f t="shared" ca="1" si="6"/>
        <v>SEG</v>
      </c>
      <c r="P1987" s="296">
        <f t="shared" ca="1" si="7"/>
        <v>415</v>
      </c>
      <c r="Q1987" s="297"/>
      <c r="R1987" s="297"/>
      <c r="S1987" s="297"/>
      <c r="T1987" s="297"/>
      <c r="U1987" s="297"/>
      <c r="V1987" s="297"/>
      <c r="W1987" s="297"/>
      <c r="X1987" s="297"/>
      <c r="Y1987" s="297"/>
      <c r="Z1987" s="297"/>
      <c r="AA1987" s="297"/>
      <c r="AB1987" s="297"/>
    </row>
    <row r="1988" spans="1:28" ht="14.25">
      <c r="A1988" s="453" t="s">
        <v>12495</v>
      </c>
      <c r="B1988" s="294" t="s">
        <v>7601</v>
      </c>
      <c r="C1988" s="45" t="s">
        <v>701</v>
      </c>
      <c r="D1988" s="45" t="s">
        <v>4798</v>
      </c>
      <c r="E1988" s="336">
        <v>43423</v>
      </c>
      <c r="F1988" s="294" t="s">
        <v>12496</v>
      </c>
      <c r="G1988" s="294" t="s">
        <v>271</v>
      </c>
      <c r="H1988" s="300" t="s">
        <v>223</v>
      </c>
      <c r="I1988" s="294" t="s">
        <v>226</v>
      </c>
      <c r="J1988" s="294" t="s">
        <v>12497</v>
      </c>
      <c r="K1988" s="295"/>
      <c r="L1988" s="295"/>
      <c r="M1988" s="295"/>
      <c r="N1988" s="295" t="b">
        <f>IF(AND(OR(G1988:G2983=DATOS!C$8,G1988:G2983=DATOS!C$9),H1988:H2983=DATOS!B$4),ROW(G1988:G2983))</f>
        <v>0</v>
      </c>
      <c r="O1988" s="326" t="str">
        <f t="shared" ca="1" si="6"/>
        <v/>
      </c>
      <c r="P1988" s="296">
        <f t="shared" ca="1" si="7"/>
        <v>0</v>
      </c>
      <c r="Q1988" s="297"/>
      <c r="R1988" s="297"/>
      <c r="S1988" s="297"/>
      <c r="T1988" s="297"/>
      <c r="U1988" s="297"/>
      <c r="V1988" s="297"/>
      <c r="W1988" s="297"/>
      <c r="X1988" s="297"/>
      <c r="Y1988" s="297"/>
      <c r="Z1988" s="297"/>
      <c r="AA1988" s="297"/>
      <c r="AB1988" s="297"/>
    </row>
    <row r="1989" spans="1:28" ht="14.25">
      <c r="A1989" s="298" t="s">
        <v>4946</v>
      </c>
      <c r="B1989" s="294" t="s">
        <v>4947</v>
      </c>
      <c r="C1989" s="45" t="s">
        <v>624</v>
      </c>
      <c r="D1989" s="45" t="s">
        <v>4798</v>
      </c>
      <c r="E1989" s="336">
        <v>43423</v>
      </c>
      <c r="F1989" s="294" t="s">
        <v>12499</v>
      </c>
      <c r="G1989" s="294" t="s">
        <v>384</v>
      </c>
      <c r="H1989" s="300" t="s">
        <v>223</v>
      </c>
      <c r="I1989" s="294" t="s">
        <v>226</v>
      </c>
      <c r="J1989" s="294" t="s">
        <v>12500</v>
      </c>
      <c r="K1989" s="294" t="s">
        <v>12501</v>
      </c>
      <c r="L1989" s="336">
        <v>43425</v>
      </c>
      <c r="M1989" s="294" t="s">
        <v>389</v>
      </c>
      <c r="N1989" s="295" t="b">
        <f>IF(AND(OR(G1989:G2984=DATOS!C$8,G1989:G2984=DATOS!C$9),H1989:H2984=DATOS!B$4),ROW(G1989:G2984))</f>
        <v>0</v>
      </c>
      <c r="O1989" s="326" t="str">
        <f t="shared" ca="1" si="6"/>
        <v/>
      </c>
      <c r="P1989" s="296">
        <f t="shared" ca="1" si="7"/>
        <v>0</v>
      </c>
      <c r="Q1989" s="297"/>
      <c r="R1989" s="297"/>
      <c r="S1989" s="297"/>
      <c r="T1989" s="297"/>
      <c r="U1989" s="297"/>
      <c r="V1989" s="297"/>
      <c r="W1989" s="297"/>
      <c r="X1989" s="297"/>
      <c r="Y1989" s="297"/>
      <c r="Z1989" s="297"/>
      <c r="AA1989" s="297"/>
      <c r="AB1989" s="297"/>
    </row>
    <row r="1990" spans="1:28" ht="14.25">
      <c r="A1990" s="298" t="s">
        <v>12505</v>
      </c>
      <c r="B1990" s="294" t="s">
        <v>12506</v>
      </c>
      <c r="C1990" s="45" t="s">
        <v>414</v>
      </c>
      <c r="D1990" s="45" t="s">
        <v>4798</v>
      </c>
      <c r="E1990" s="336">
        <v>43423</v>
      </c>
      <c r="F1990" s="294" t="s">
        <v>12507</v>
      </c>
      <c r="G1990" s="294" t="s">
        <v>483</v>
      </c>
      <c r="H1990" s="300" t="s">
        <v>223</v>
      </c>
      <c r="I1990" s="294" t="s">
        <v>226</v>
      </c>
      <c r="J1990" s="294" t="s">
        <v>12508</v>
      </c>
      <c r="K1990" s="294" t="s">
        <v>12509</v>
      </c>
      <c r="L1990" s="336">
        <v>43431</v>
      </c>
      <c r="M1990" s="294" t="s">
        <v>5132</v>
      </c>
      <c r="N1990" s="295" t="b">
        <f>IF(AND(OR(G1990:G2985=DATOS!C$8,G1990:G2985=DATOS!C$9),H1990:H2985=DATOS!B$4),ROW(G1990:G2985))</f>
        <v>0</v>
      </c>
      <c r="O1990" s="326" t="str">
        <f t="shared" ca="1" si="6"/>
        <v/>
      </c>
      <c r="P1990" s="296">
        <f t="shared" ca="1" si="7"/>
        <v>0</v>
      </c>
      <c r="Q1990" s="297"/>
      <c r="R1990" s="297"/>
      <c r="S1990" s="297"/>
      <c r="T1990" s="297"/>
      <c r="U1990" s="297"/>
      <c r="V1990" s="297"/>
      <c r="W1990" s="297"/>
      <c r="X1990" s="297"/>
      <c r="Y1990" s="297"/>
      <c r="Z1990" s="297"/>
      <c r="AA1990" s="297"/>
      <c r="AB1990" s="297"/>
    </row>
    <row r="1991" spans="1:28" ht="14.25">
      <c r="A1991" s="453" t="s">
        <v>11082</v>
      </c>
      <c r="B1991" s="294" t="s">
        <v>941</v>
      </c>
      <c r="C1991" s="45" t="s">
        <v>942</v>
      </c>
      <c r="D1991" s="45" t="s">
        <v>4798</v>
      </c>
      <c r="E1991" s="336">
        <v>43423</v>
      </c>
      <c r="F1991" s="294" t="s">
        <v>12511</v>
      </c>
      <c r="G1991" s="294" t="s">
        <v>114</v>
      </c>
      <c r="H1991" s="300" t="s">
        <v>118</v>
      </c>
      <c r="I1991" s="294" t="s">
        <v>226</v>
      </c>
      <c r="J1991" s="295"/>
      <c r="K1991" s="295"/>
      <c r="L1991" s="295"/>
      <c r="M1991" s="295"/>
      <c r="N1991" s="295" t="b">
        <f>IF(AND(OR(G1991:G2986=DATOS!C$8,G1991:G2986=DATOS!C$9),H1991:H2986=DATOS!B$4),ROW(G1991:G2986))</f>
        <v>0</v>
      </c>
      <c r="O1991" s="326" t="str">
        <f t="shared" ca="1" si="6"/>
        <v>SEG</v>
      </c>
      <c r="P1991" s="296">
        <f t="shared" ca="1" si="7"/>
        <v>414</v>
      </c>
      <c r="Q1991" s="297"/>
      <c r="R1991" s="297"/>
      <c r="S1991" s="297"/>
      <c r="T1991" s="297"/>
      <c r="U1991" s="297"/>
      <c r="V1991" s="297"/>
      <c r="W1991" s="297"/>
      <c r="X1991" s="297"/>
      <c r="Y1991" s="297"/>
      <c r="Z1991" s="297"/>
      <c r="AA1991" s="297"/>
      <c r="AB1991" s="297"/>
    </row>
    <row r="1992" spans="1:28" ht="14.25">
      <c r="A1992" s="298" t="s">
        <v>12515</v>
      </c>
      <c r="B1992" s="294" t="s">
        <v>5485</v>
      </c>
      <c r="C1992" s="45" t="s">
        <v>478</v>
      </c>
      <c r="D1992" s="45" t="s">
        <v>4671</v>
      </c>
      <c r="E1992" s="336">
        <v>43423</v>
      </c>
      <c r="F1992" s="294" t="s">
        <v>4739</v>
      </c>
      <c r="G1992" s="294" t="s">
        <v>271</v>
      </c>
      <c r="H1992" s="300" t="s">
        <v>223</v>
      </c>
      <c r="I1992" s="294" t="s">
        <v>226</v>
      </c>
      <c r="J1992" s="294" t="s">
        <v>12516</v>
      </c>
      <c r="K1992" s="294" t="s">
        <v>12517</v>
      </c>
      <c r="L1992" s="336">
        <v>43423</v>
      </c>
      <c r="M1992" s="294" t="s">
        <v>4659</v>
      </c>
      <c r="N1992" s="295" t="b">
        <f>IF(AND(OR(G1992:G2987=DATOS!C$8,G1992:G2987=DATOS!C$9),H1992:H2987=DATOS!B$4),ROW(G1992:G2987))</f>
        <v>0</v>
      </c>
      <c r="O1992" s="326" t="str">
        <f t="shared" ca="1" si="6"/>
        <v/>
      </c>
      <c r="P1992" s="296">
        <f t="shared" ca="1" si="7"/>
        <v>0</v>
      </c>
      <c r="Q1992" s="297"/>
      <c r="R1992" s="297"/>
      <c r="S1992" s="297"/>
      <c r="T1992" s="297"/>
      <c r="U1992" s="297"/>
      <c r="V1992" s="297"/>
      <c r="W1992" s="297"/>
      <c r="X1992" s="297"/>
      <c r="Y1992" s="297"/>
      <c r="Z1992" s="297"/>
      <c r="AA1992" s="297"/>
      <c r="AB1992" s="297"/>
    </row>
    <row r="1993" spans="1:28" ht="14.25">
      <c r="A1993" s="298" t="s">
        <v>4771</v>
      </c>
      <c r="B1993" s="294" t="s">
        <v>4772</v>
      </c>
      <c r="C1993" s="45" t="s">
        <v>263</v>
      </c>
      <c r="D1993" s="45" t="s">
        <v>4671</v>
      </c>
      <c r="E1993" s="336">
        <v>43423</v>
      </c>
      <c r="F1993" s="294" t="s">
        <v>4739</v>
      </c>
      <c r="G1993" s="294" t="s">
        <v>271</v>
      </c>
      <c r="H1993" s="300" t="s">
        <v>223</v>
      </c>
      <c r="I1993" s="294" t="s">
        <v>226</v>
      </c>
      <c r="J1993" s="294" t="s">
        <v>12520</v>
      </c>
      <c r="K1993" s="294" t="s">
        <v>12521</v>
      </c>
      <c r="L1993" s="336">
        <v>43423</v>
      </c>
      <c r="M1993" s="294" t="s">
        <v>4675</v>
      </c>
      <c r="N1993" s="295" t="b">
        <f>IF(AND(OR(G1993:G2988=DATOS!C$8,G1993:G2988=DATOS!C$9),H1993:H2988=DATOS!B$4),ROW(G1993:G2988))</f>
        <v>0</v>
      </c>
      <c r="O1993" s="326" t="str">
        <f t="shared" ca="1" si="6"/>
        <v/>
      </c>
      <c r="P1993" s="296">
        <f t="shared" ca="1" si="7"/>
        <v>0</v>
      </c>
      <c r="Q1993" s="297"/>
      <c r="R1993" s="297"/>
      <c r="S1993" s="297"/>
      <c r="T1993" s="297"/>
      <c r="U1993" s="297"/>
      <c r="V1993" s="297"/>
      <c r="W1993" s="297"/>
      <c r="X1993" s="297"/>
      <c r="Y1993" s="297"/>
      <c r="Z1993" s="297"/>
      <c r="AA1993" s="297"/>
      <c r="AB1993" s="297"/>
    </row>
    <row r="1994" spans="1:28" ht="14.25">
      <c r="A1994" s="298" t="s">
        <v>5030</v>
      </c>
      <c r="B1994" s="294" t="s">
        <v>5031</v>
      </c>
      <c r="C1994" s="45" t="s">
        <v>263</v>
      </c>
      <c r="D1994" s="45" t="s">
        <v>4671</v>
      </c>
      <c r="E1994" s="336">
        <v>43423</v>
      </c>
      <c r="F1994" s="294" t="s">
        <v>12525</v>
      </c>
      <c r="G1994" s="294" t="s">
        <v>271</v>
      </c>
      <c r="H1994" s="300" t="s">
        <v>223</v>
      </c>
      <c r="I1994" s="294" t="s">
        <v>226</v>
      </c>
      <c r="J1994" s="294" t="s">
        <v>12526</v>
      </c>
      <c r="K1994" s="294" t="s">
        <v>12527</v>
      </c>
      <c r="L1994" s="336">
        <v>43423</v>
      </c>
      <c r="M1994" s="294" t="s">
        <v>4675</v>
      </c>
      <c r="N1994" s="295" t="b">
        <f>IF(AND(OR(G1994:G2989=DATOS!C$8,G1994:G2989=DATOS!C$9),H1994:H2989=DATOS!B$4),ROW(G1994:G2989))</f>
        <v>0</v>
      </c>
      <c r="O1994" s="326" t="str">
        <f t="shared" ca="1" si="6"/>
        <v/>
      </c>
      <c r="P1994" s="296">
        <f t="shared" ca="1" si="7"/>
        <v>0</v>
      </c>
      <c r="Q1994" s="297"/>
      <c r="R1994" s="297"/>
      <c r="S1994" s="297"/>
      <c r="T1994" s="297"/>
      <c r="U1994" s="297"/>
      <c r="V1994" s="297"/>
      <c r="W1994" s="297"/>
      <c r="X1994" s="297"/>
      <c r="Y1994" s="297"/>
      <c r="Z1994" s="297"/>
      <c r="AA1994" s="297"/>
      <c r="AB1994" s="297"/>
    </row>
    <row r="1995" spans="1:28" ht="14.25">
      <c r="A1995" s="298" t="s">
        <v>660</v>
      </c>
      <c r="B1995" s="294" t="s">
        <v>662</v>
      </c>
      <c r="C1995" s="45" t="s">
        <v>5325</v>
      </c>
      <c r="D1995" s="45" t="s">
        <v>4671</v>
      </c>
      <c r="E1995" s="336">
        <v>43423</v>
      </c>
      <c r="F1995" s="294" t="s">
        <v>4739</v>
      </c>
      <c r="G1995" s="294" t="s">
        <v>271</v>
      </c>
      <c r="H1995" s="300" t="s">
        <v>223</v>
      </c>
      <c r="I1995" s="294" t="s">
        <v>226</v>
      </c>
      <c r="J1995" s="294" t="s">
        <v>12530</v>
      </c>
      <c r="K1995" s="294" t="s">
        <v>12531</v>
      </c>
      <c r="L1995" s="336">
        <v>43423</v>
      </c>
      <c r="M1995" s="294" t="s">
        <v>4675</v>
      </c>
      <c r="N1995" s="295" t="b">
        <f>IF(AND(OR(G1995:G2990=DATOS!C$8,G1995:G2990=DATOS!C$9),H1995:H2990=DATOS!B$4),ROW(G1995:G2990))</f>
        <v>0</v>
      </c>
      <c r="O1995" s="326" t="str">
        <f t="shared" ca="1" si="6"/>
        <v/>
      </c>
      <c r="P1995" s="296">
        <f t="shared" ca="1" si="7"/>
        <v>0</v>
      </c>
      <c r="Q1995" s="297"/>
      <c r="R1995" s="297"/>
      <c r="S1995" s="297"/>
      <c r="T1995" s="297"/>
      <c r="U1995" s="297"/>
      <c r="V1995" s="297"/>
      <c r="W1995" s="297"/>
      <c r="X1995" s="297"/>
      <c r="Y1995" s="297"/>
      <c r="Z1995" s="297"/>
      <c r="AA1995" s="297"/>
      <c r="AB1995" s="297"/>
    </row>
    <row r="1996" spans="1:28" ht="14.25">
      <c r="A1996" s="298" t="s">
        <v>12532</v>
      </c>
      <c r="B1996" s="376" t="s">
        <v>12533</v>
      </c>
      <c r="C1996" s="45" t="s">
        <v>4655</v>
      </c>
      <c r="D1996" s="45" t="s">
        <v>4667</v>
      </c>
      <c r="E1996" s="336">
        <v>43424</v>
      </c>
      <c r="F1996" s="294" t="s">
        <v>4787</v>
      </c>
      <c r="G1996" s="294" t="s">
        <v>114</v>
      </c>
      <c r="H1996" s="300" t="s">
        <v>223</v>
      </c>
      <c r="I1996" s="294" t="s">
        <v>226</v>
      </c>
      <c r="J1996" s="295"/>
      <c r="K1996" s="295"/>
      <c r="L1996" s="295"/>
      <c r="M1996" s="295"/>
      <c r="N1996" s="295" t="b">
        <f>IF(AND(OR(G1996:G2991=DATOS!C$8,G1996:G2991=DATOS!C$9),H1996:H2991=DATOS!B$4),ROW(G1996:G2991))</f>
        <v>0</v>
      </c>
      <c r="O1996" s="326" t="str">
        <f t="shared" ca="1" si="6"/>
        <v/>
      </c>
      <c r="P1996" s="296">
        <f t="shared" ca="1" si="7"/>
        <v>0</v>
      </c>
      <c r="Q1996" s="297"/>
      <c r="R1996" s="297"/>
      <c r="S1996" s="297"/>
      <c r="T1996" s="297"/>
      <c r="U1996" s="297"/>
      <c r="V1996" s="297"/>
      <c r="W1996" s="297"/>
      <c r="X1996" s="297"/>
      <c r="Y1996" s="297"/>
      <c r="Z1996" s="297"/>
      <c r="AA1996" s="297"/>
      <c r="AB1996" s="297"/>
    </row>
    <row r="1997" spans="1:28" ht="14.25">
      <c r="A1997" s="453" t="s">
        <v>6023</v>
      </c>
      <c r="B1997" s="294" t="s">
        <v>6024</v>
      </c>
      <c r="C1997" s="45" t="s">
        <v>216</v>
      </c>
      <c r="D1997" s="45" t="s">
        <v>4667</v>
      </c>
      <c r="E1997" s="336">
        <v>43424</v>
      </c>
      <c r="F1997" s="294" t="s">
        <v>5667</v>
      </c>
      <c r="G1997" s="294" t="s">
        <v>114</v>
      </c>
      <c r="H1997" s="300" t="s">
        <v>223</v>
      </c>
      <c r="I1997" s="294" t="s">
        <v>226</v>
      </c>
      <c r="J1997" s="295"/>
      <c r="K1997" s="295"/>
      <c r="L1997" s="295"/>
      <c r="M1997" s="295"/>
      <c r="N1997" s="295" t="b">
        <f>IF(AND(OR(G1997:G2992=DATOS!C$8,G1997:G2992=DATOS!C$9),H1997:H2992=DATOS!B$4),ROW(G1997:G2992))</f>
        <v>0</v>
      </c>
      <c r="O1997" s="326" t="str">
        <f t="shared" ca="1" si="6"/>
        <v/>
      </c>
      <c r="P1997" s="296">
        <f t="shared" ca="1" si="7"/>
        <v>0</v>
      </c>
      <c r="Q1997" s="297"/>
      <c r="R1997" s="297"/>
      <c r="S1997" s="297"/>
      <c r="T1997" s="297"/>
      <c r="U1997" s="297"/>
      <c r="V1997" s="297"/>
      <c r="W1997" s="297"/>
      <c r="X1997" s="297"/>
      <c r="Y1997" s="297"/>
      <c r="Z1997" s="297"/>
      <c r="AA1997" s="297"/>
      <c r="AB1997" s="297"/>
    </row>
    <row r="1998" spans="1:28" ht="14.25">
      <c r="A1998" s="453" t="s">
        <v>6595</v>
      </c>
      <c r="B1998" s="294" t="s">
        <v>4776</v>
      </c>
      <c r="C1998" s="45" t="s">
        <v>4491</v>
      </c>
      <c r="D1998" s="45" t="s">
        <v>4667</v>
      </c>
      <c r="E1998" s="336">
        <v>43424</v>
      </c>
      <c r="F1998" s="294" t="s">
        <v>4739</v>
      </c>
      <c r="G1998" s="294" t="s">
        <v>271</v>
      </c>
      <c r="H1998" s="300" t="s">
        <v>118</v>
      </c>
      <c r="I1998" s="294" t="s">
        <v>226</v>
      </c>
      <c r="J1998" s="295"/>
      <c r="K1998" s="295"/>
      <c r="L1998" s="295"/>
      <c r="M1998" s="295"/>
      <c r="N1998" s="295" t="b">
        <f>IF(AND(OR(G1998:G2993=DATOS!C$8,G1998:G2993=DATOS!C$9),H1998:H2993=DATOS!B$4),ROW(G1998:G2993))</f>
        <v>0</v>
      </c>
      <c r="O1998" s="326" t="str">
        <f t="shared" ca="1" si="6"/>
        <v>SEG</v>
      </c>
      <c r="P1998" s="296">
        <f t="shared" ca="1" si="7"/>
        <v>413</v>
      </c>
      <c r="Q1998" s="297"/>
      <c r="R1998" s="297"/>
      <c r="S1998" s="297"/>
      <c r="T1998" s="297"/>
      <c r="U1998" s="297"/>
      <c r="V1998" s="297"/>
      <c r="W1998" s="297"/>
      <c r="X1998" s="297"/>
      <c r="Y1998" s="297"/>
      <c r="Z1998" s="297"/>
      <c r="AA1998" s="297"/>
      <c r="AB1998" s="297"/>
    </row>
    <row r="1999" spans="1:28" ht="14.25">
      <c r="A1999" s="298" t="s">
        <v>4928</v>
      </c>
      <c r="B1999" s="294" t="s">
        <v>4929</v>
      </c>
      <c r="C1999" s="45" t="s">
        <v>624</v>
      </c>
      <c r="D1999" s="45" t="s">
        <v>4671</v>
      </c>
      <c r="E1999" s="336">
        <v>43424</v>
      </c>
      <c r="F1999" s="294" t="s">
        <v>4739</v>
      </c>
      <c r="G1999" s="294" t="s">
        <v>384</v>
      </c>
      <c r="H1999" s="300" t="s">
        <v>223</v>
      </c>
      <c r="I1999" s="294" t="s">
        <v>226</v>
      </c>
      <c r="J1999" s="294" t="s">
        <v>12537</v>
      </c>
      <c r="K1999" s="294" t="s">
        <v>428</v>
      </c>
      <c r="L1999" s="336">
        <v>43431</v>
      </c>
      <c r="M1999" s="294" t="s">
        <v>389</v>
      </c>
      <c r="N1999" s="295" t="b">
        <f>IF(AND(OR(G1999:G2994=DATOS!C$8,G1999:G2994=DATOS!C$9),H1999:H2994=DATOS!B$4),ROW(G1999:G2994))</f>
        <v>0</v>
      </c>
      <c r="O1999" s="326" t="str">
        <f t="shared" ca="1" si="6"/>
        <v/>
      </c>
      <c r="P1999" s="296">
        <f t="shared" ca="1" si="7"/>
        <v>0</v>
      </c>
      <c r="Q1999" s="297"/>
      <c r="R1999" s="297"/>
      <c r="S1999" s="297"/>
      <c r="T1999" s="297"/>
      <c r="U1999" s="297"/>
      <c r="V1999" s="297"/>
      <c r="W1999" s="297"/>
      <c r="X1999" s="297"/>
      <c r="Y1999" s="297"/>
      <c r="Z1999" s="297"/>
      <c r="AA1999" s="297"/>
      <c r="AB1999" s="297"/>
    </row>
    <row r="2000" spans="1:28" ht="14.25">
      <c r="A2000" s="298" t="s">
        <v>6023</v>
      </c>
      <c r="B2000" s="294" t="s">
        <v>6024</v>
      </c>
      <c r="C2000" s="45" t="s">
        <v>216</v>
      </c>
      <c r="D2000" s="45" t="s">
        <v>4671</v>
      </c>
      <c r="E2000" s="336">
        <v>43424</v>
      </c>
      <c r="F2000" s="294" t="s">
        <v>12541</v>
      </c>
      <c r="G2000" s="294" t="s">
        <v>222</v>
      </c>
      <c r="H2000" s="300" t="s">
        <v>223</v>
      </c>
      <c r="I2000" s="294" t="s">
        <v>226</v>
      </c>
      <c r="J2000" s="294" t="s">
        <v>4842</v>
      </c>
      <c r="K2000" s="294" t="s">
        <v>12062</v>
      </c>
      <c r="L2000" s="336">
        <v>43424</v>
      </c>
      <c r="M2000" s="294" t="s">
        <v>4675</v>
      </c>
      <c r="N2000" s="295" t="b">
        <f>IF(AND(OR(G2000:G2995=DATOS!C$8,G2000:G2995=DATOS!C$9),H2000:H2995=DATOS!B$4),ROW(G2000:G2995))</f>
        <v>0</v>
      </c>
      <c r="O2000" s="326" t="str">
        <f t="shared" ca="1" si="6"/>
        <v/>
      </c>
      <c r="P2000" s="296">
        <f t="shared" ca="1" si="7"/>
        <v>0</v>
      </c>
      <c r="Q2000" s="297"/>
      <c r="R2000" s="297"/>
      <c r="S2000" s="297"/>
      <c r="T2000" s="297"/>
      <c r="U2000" s="297"/>
      <c r="V2000" s="297"/>
      <c r="W2000" s="297"/>
      <c r="X2000" s="297"/>
      <c r="Y2000" s="297"/>
      <c r="Z2000" s="297"/>
      <c r="AA2000" s="297"/>
      <c r="AB2000" s="297"/>
    </row>
    <row r="2001" spans="1:28" ht="14.25">
      <c r="A2001" s="453" t="s">
        <v>7898</v>
      </c>
      <c r="B2001" s="294" t="s">
        <v>7899</v>
      </c>
      <c r="C2001" s="45" t="s">
        <v>414</v>
      </c>
      <c r="D2001" s="45" t="s">
        <v>4671</v>
      </c>
      <c r="E2001" s="336">
        <v>43425</v>
      </c>
      <c r="F2001" s="294" t="s">
        <v>481</v>
      </c>
      <c r="G2001" s="294" t="s">
        <v>483</v>
      </c>
      <c r="H2001" s="300" t="s">
        <v>223</v>
      </c>
      <c r="I2001" s="294" t="s">
        <v>226</v>
      </c>
      <c r="J2001" s="294"/>
      <c r="K2001" s="294" t="s">
        <v>12544</v>
      </c>
      <c r="L2001" s="336">
        <v>43447</v>
      </c>
      <c r="M2001" s="294" t="s">
        <v>389</v>
      </c>
      <c r="N2001" s="295" t="b">
        <f>IF(AND(OR(G2001:G2996=DATOS!C$8,G2001:G2996=DATOS!C$9),H2001:H2996=DATOS!B$4),ROW(G2001:G2996))</f>
        <v>0</v>
      </c>
      <c r="O2001" s="326" t="str">
        <f t="shared" ca="1" si="6"/>
        <v/>
      </c>
      <c r="P2001" s="296">
        <f t="shared" ca="1" si="7"/>
        <v>0</v>
      </c>
      <c r="Q2001" s="297"/>
      <c r="R2001" s="297"/>
      <c r="S2001" s="297"/>
      <c r="T2001" s="297"/>
      <c r="U2001" s="297"/>
      <c r="V2001" s="297"/>
      <c r="W2001" s="297"/>
      <c r="X2001" s="297"/>
      <c r="Y2001" s="297"/>
      <c r="Z2001" s="297"/>
      <c r="AA2001" s="297"/>
      <c r="AB2001" s="297"/>
    </row>
    <row r="2002" spans="1:28" ht="14.25">
      <c r="A2002" s="298" t="s">
        <v>12546</v>
      </c>
      <c r="B2002" s="294" t="s">
        <v>12547</v>
      </c>
      <c r="C2002" s="45" t="s">
        <v>898</v>
      </c>
      <c r="D2002" s="45" t="s">
        <v>4667</v>
      </c>
      <c r="E2002" s="336">
        <v>43425</v>
      </c>
      <c r="F2002" s="294" t="s">
        <v>4710</v>
      </c>
      <c r="G2002" s="294" t="s">
        <v>114</v>
      </c>
      <c r="H2002" s="300" t="s">
        <v>223</v>
      </c>
      <c r="I2002" s="294" t="s">
        <v>226</v>
      </c>
      <c r="J2002" s="295"/>
      <c r="K2002" s="295"/>
      <c r="L2002" s="295"/>
      <c r="M2002" s="295"/>
      <c r="N2002" s="295" t="b">
        <f>IF(AND(OR(G2002:G2997=DATOS!C$8,G2002:G2997=DATOS!C$9),H2002:H2997=DATOS!B$4),ROW(G2002:G2997))</f>
        <v>0</v>
      </c>
      <c r="O2002" s="326" t="str">
        <f t="shared" ca="1" si="6"/>
        <v/>
      </c>
      <c r="P2002" s="296">
        <f t="shared" ca="1" si="7"/>
        <v>0</v>
      </c>
      <c r="Q2002" s="297"/>
      <c r="R2002" s="297"/>
      <c r="S2002" s="297"/>
      <c r="T2002" s="297"/>
      <c r="U2002" s="297"/>
      <c r="V2002" s="297"/>
      <c r="W2002" s="297"/>
      <c r="X2002" s="297"/>
      <c r="Y2002" s="297"/>
      <c r="Z2002" s="297"/>
      <c r="AA2002" s="297"/>
      <c r="AB2002" s="297"/>
    </row>
    <row r="2003" spans="1:28" ht="14.25">
      <c r="A2003" s="298" t="s">
        <v>9868</v>
      </c>
      <c r="B2003" s="294" t="s">
        <v>9109</v>
      </c>
      <c r="C2003" s="45" t="s">
        <v>4784</v>
      </c>
      <c r="D2003" s="45" t="s">
        <v>4671</v>
      </c>
      <c r="E2003" s="336">
        <v>43425</v>
      </c>
      <c r="F2003" s="184" t="s">
        <v>12549</v>
      </c>
      <c r="G2003" s="294" t="s">
        <v>271</v>
      </c>
      <c r="H2003" s="300" t="s">
        <v>223</v>
      </c>
      <c r="I2003" s="294" t="s">
        <v>226</v>
      </c>
      <c r="J2003" s="294" t="s">
        <v>12551</v>
      </c>
      <c r="K2003" s="294" t="s">
        <v>12552</v>
      </c>
      <c r="L2003" s="336">
        <v>43425</v>
      </c>
      <c r="M2003" s="294" t="s">
        <v>4675</v>
      </c>
      <c r="N2003" s="295" t="b">
        <f>IF(AND(OR(G2003:G2998=DATOS!C$8,G2003:G2998=DATOS!C$9),H2003:H2998=DATOS!B$4),ROW(G2003:G2998))</f>
        <v>0</v>
      </c>
      <c r="O2003" s="326" t="str">
        <f t="shared" ca="1" si="6"/>
        <v/>
      </c>
      <c r="P2003" s="296">
        <f t="shared" ca="1" si="7"/>
        <v>0</v>
      </c>
      <c r="Q2003" s="297"/>
      <c r="R2003" s="297"/>
      <c r="S2003" s="297"/>
      <c r="T2003" s="297"/>
      <c r="U2003" s="297"/>
      <c r="V2003" s="297"/>
      <c r="W2003" s="297"/>
      <c r="X2003" s="297"/>
      <c r="Y2003" s="297"/>
      <c r="Z2003" s="297"/>
      <c r="AA2003" s="297"/>
      <c r="AB2003" s="297"/>
    </row>
    <row r="2004" spans="1:28" ht="14.25">
      <c r="A2004" s="298" t="s">
        <v>355</v>
      </c>
      <c r="B2004" s="294" t="s">
        <v>358</v>
      </c>
      <c r="C2004" s="45" t="s">
        <v>360</v>
      </c>
      <c r="D2004" s="45" t="s">
        <v>4951</v>
      </c>
      <c r="E2004" s="336">
        <v>43425</v>
      </c>
      <c r="F2004" s="294" t="s">
        <v>4739</v>
      </c>
      <c r="G2004" s="294" t="s">
        <v>114</v>
      </c>
      <c r="H2004" s="300" t="s">
        <v>223</v>
      </c>
      <c r="I2004" s="294" t="s">
        <v>226</v>
      </c>
      <c r="J2004" s="459" t="s">
        <v>12556</v>
      </c>
      <c r="K2004" s="294" t="s">
        <v>12558</v>
      </c>
      <c r="L2004" s="336">
        <v>43427</v>
      </c>
      <c r="M2004" s="294" t="s">
        <v>4956</v>
      </c>
      <c r="N2004" s="295" t="b">
        <f>IF(AND(OR(G2004:G2999=DATOS!C$8,G2004:G2999=DATOS!C$9),H2004:H2999=DATOS!B$4),ROW(G2004:G2999))</f>
        <v>0</v>
      </c>
      <c r="O2004" s="326" t="str">
        <f t="shared" ca="1" si="6"/>
        <v/>
      </c>
      <c r="P2004" s="296">
        <f t="shared" ca="1" si="7"/>
        <v>0</v>
      </c>
      <c r="Q2004" s="297"/>
      <c r="R2004" s="297"/>
      <c r="S2004" s="297"/>
      <c r="T2004" s="297"/>
      <c r="U2004" s="297"/>
      <c r="V2004" s="297"/>
      <c r="W2004" s="297"/>
      <c r="X2004" s="297"/>
      <c r="Y2004" s="297"/>
      <c r="Z2004" s="297"/>
      <c r="AA2004" s="297"/>
      <c r="AB2004" s="297"/>
    </row>
    <row r="2005" spans="1:28" ht="14.25">
      <c r="A2005" s="298" t="s">
        <v>11967</v>
      </c>
      <c r="B2005" s="294" t="s">
        <v>4713</v>
      </c>
      <c r="C2005" s="45" t="s">
        <v>4491</v>
      </c>
      <c r="D2005" s="45" t="s">
        <v>4951</v>
      </c>
      <c r="E2005" s="336">
        <v>43425</v>
      </c>
      <c r="F2005" s="294" t="s">
        <v>12560</v>
      </c>
      <c r="G2005" s="294" t="s">
        <v>114</v>
      </c>
      <c r="H2005" s="300" t="s">
        <v>223</v>
      </c>
      <c r="I2005" s="294" t="s">
        <v>226</v>
      </c>
      <c r="J2005" s="294" t="s">
        <v>12561</v>
      </c>
      <c r="K2005" s="295"/>
      <c r="L2005" s="295"/>
      <c r="M2005" s="295"/>
      <c r="N2005" s="295" t="b">
        <f>IF(AND(OR(G2005:G3000=DATOS!C$8,G2005:G3000=DATOS!C$9),H2005:H3000=DATOS!B$4),ROW(G2005:G3000))</f>
        <v>0</v>
      </c>
      <c r="O2005" s="326" t="str">
        <f t="shared" ca="1" si="6"/>
        <v/>
      </c>
      <c r="P2005" s="296">
        <f t="shared" ca="1" si="7"/>
        <v>0</v>
      </c>
      <c r="Q2005" s="297"/>
      <c r="R2005" s="297"/>
      <c r="S2005" s="297"/>
      <c r="T2005" s="297"/>
      <c r="U2005" s="297"/>
      <c r="V2005" s="297"/>
      <c r="W2005" s="297"/>
      <c r="X2005" s="297"/>
      <c r="Y2005" s="297"/>
      <c r="Z2005" s="297"/>
      <c r="AA2005" s="297"/>
      <c r="AB2005" s="297"/>
    </row>
    <row r="2006" spans="1:28" ht="14.25">
      <c r="A2006" s="298" t="s">
        <v>12563</v>
      </c>
      <c r="B2006" s="305" t="s">
        <v>5595</v>
      </c>
      <c r="C2006" s="45" t="s">
        <v>898</v>
      </c>
      <c r="D2006" s="45" t="s">
        <v>4667</v>
      </c>
      <c r="E2006" s="336">
        <v>43426</v>
      </c>
      <c r="F2006" s="294" t="s">
        <v>5728</v>
      </c>
      <c r="G2006" s="294" t="s">
        <v>114</v>
      </c>
      <c r="H2006" s="300" t="s">
        <v>223</v>
      </c>
      <c r="I2006" s="294" t="s">
        <v>226</v>
      </c>
      <c r="J2006" s="294" t="s">
        <v>12564</v>
      </c>
      <c r="K2006" s="295"/>
      <c r="L2006" s="295"/>
      <c r="M2006" s="295"/>
      <c r="N2006" s="295" t="b">
        <f>IF(AND(OR(G2006:G3001=DATOS!C$8,G2006:G3001=DATOS!C$9),H2006:H3001=DATOS!B$4),ROW(G2006:G3001))</f>
        <v>0</v>
      </c>
      <c r="O2006" s="326" t="str">
        <f t="shared" ca="1" si="6"/>
        <v/>
      </c>
      <c r="P2006" s="296">
        <f t="shared" ca="1" si="7"/>
        <v>0</v>
      </c>
      <c r="Q2006" s="297"/>
      <c r="R2006" s="297"/>
      <c r="S2006" s="297"/>
      <c r="T2006" s="297"/>
      <c r="U2006" s="297"/>
      <c r="V2006" s="297"/>
      <c r="W2006" s="297"/>
      <c r="X2006" s="297"/>
      <c r="Y2006" s="297"/>
      <c r="Z2006" s="297"/>
      <c r="AA2006" s="297"/>
      <c r="AB2006" s="297"/>
    </row>
    <row r="2007" spans="1:28" ht="14.25">
      <c r="A2007" s="453" t="s">
        <v>9868</v>
      </c>
      <c r="B2007" s="294" t="s">
        <v>9109</v>
      </c>
      <c r="C2007" s="45" t="s">
        <v>4784</v>
      </c>
      <c r="D2007" s="45" t="s">
        <v>4667</v>
      </c>
      <c r="E2007" s="336">
        <v>43426</v>
      </c>
      <c r="F2007" s="294" t="s">
        <v>12569</v>
      </c>
      <c r="G2007" s="294" t="s">
        <v>384</v>
      </c>
      <c r="H2007" s="300" t="s">
        <v>118</v>
      </c>
      <c r="I2007" s="294" t="s">
        <v>226</v>
      </c>
      <c r="J2007" s="295"/>
      <c r="K2007" s="295"/>
      <c r="L2007" s="295"/>
      <c r="M2007" s="295"/>
      <c r="N2007" s="295">
        <f>IF(AND(OR(G2007:G3002=DATOS!C$8,G2007:G3002=DATOS!C$9),H2007:H3002=DATOS!B$4),ROW(G2007:G3002))</f>
        <v>2007</v>
      </c>
      <c r="O2007" s="326" t="str">
        <f t="shared" ca="1" si="6"/>
        <v>SEG</v>
      </c>
      <c r="P2007" s="296">
        <f t="shared" ca="1" si="7"/>
        <v>411</v>
      </c>
      <c r="Q2007" s="297"/>
      <c r="R2007" s="297"/>
      <c r="S2007" s="297"/>
      <c r="T2007" s="297"/>
      <c r="U2007" s="297"/>
      <c r="V2007" s="297"/>
      <c r="W2007" s="297"/>
      <c r="X2007" s="297"/>
      <c r="Y2007" s="297"/>
      <c r="Z2007" s="297"/>
      <c r="AA2007" s="297"/>
      <c r="AB2007" s="297"/>
    </row>
    <row r="2008" spans="1:28" ht="14.25">
      <c r="A2008" s="453" t="s">
        <v>6577</v>
      </c>
      <c r="B2008" s="294" t="s">
        <v>6578</v>
      </c>
      <c r="C2008" s="45" t="s">
        <v>4491</v>
      </c>
      <c r="D2008" s="45" t="s">
        <v>4798</v>
      </c>
      <c r="E2008" s="336">
        <v>43426</v>
      </c>
      <c r="F2008" s="294" t="s">
        <v>4768</v>
      </c>
      <c r="G2008" s="294" t="s">
        <v>271</v>
      </c>
      <c r="H2008" s="300" t="s">
        <v>118</v>
      </c>
      <c r="I2008" s="294" t="s">
        <v>226</v>
      </c>
      <c r="J2008" s="294" t="s">
        <v>12572</v>
      </c>
      <c r="K2008" s="295"/>
      <c r="L2008" s="295"/>
      <c r="M2008" s="295"/>
      <c r="N2008" s="295" t="b">
        <f>IF(AND(OR(G2008:G3003=DATOS!C$8,G2008:G3003=DATOS!C$9),H2008:H3003=DATOS!B$4),ROW(G2008:G3003))</f>
        <v>0</v>
      </c>
      <c r="O2008" s="326" t="str">
        <f t="shared" ca="1" si="6"/>
        <v>SEG</v>
      </c>
      <c r="P2008" s="296">
        <f t="shared" ca="1" si="7"/>
        <v>411</v>
      </c>
      <c r="Q2008" s="297"/>
      <c r="R2008" s="297"/>
      <c r="S2008" s="297"/>
      <c r="T2008" s="297"/>
      <c r="U2008" s="297"/>
      <c r="V2008" s="297"/>
      <c r="W2008" s="297"/>
      <c r="X2008" s="297"/>
      <c r="Y2008" s="297"/>
      <c r="Z2008" s="297"/>
      <c r="AA2008" s="297"/>
      <c r="AB2008" s="297"/>
    </row>
    <row r="2009" spans="1:28" ht="14.25">
      <c r="A2009" s="453" t="s">
        <v>12576</v>
      </c>
      <c r="B2009" s="294" t="s">
        <v>6398</v>
      </c>
      <c r="C2009" s="45" t="s">
        <v>4491</v>
      </c>
      <c r="D2009" s="45" t="s">
        <v>4667</v>
      </c>
      <c r="E2009" s="336">
        <v>43426</v>
      </c>
      <c r="F2009" s="294" t="s">
        <v>12577</v>
      </c>
      <c r="G2009" s="294" t="s">
        <v>114</v>
      </c>
      <c r="H2009" s="300" t="s">
        <v>118</v>
      </c>
      <c r="I2009" s="294" t="s">
        <v>226</v>
      </c>
      <c r="J2009" s="295"/>
      <c r="K2009" s="295"/>
      <c r="L2009" s="295"/>
      <c r="M2009" s="295"/>
      <c r="N2009" s="295" t="b">
        <f>IF(AND(OR(G2009:G3004=DATOS!C$8,G2009:G3004=DATOS!C$9),H2009:H3004=DATOS!B$4),ROW(G2009:G3004))</f>
        <v>0</v>
      </c>
      <c r="O2009" s="326" t="str">
        <f t="shared" ca="1" si="6"/>
        <v>SEG</v>
      </c>
      <c r="P2009" s="296">
        <f t="shared" ca="1" si="7"/>
        <v>411</v>
      </c>
      <c r="Q2009" s="297"/>
      <c r="R2009" s="297"/>
      <c r="S2009" s="297"/>
      <c r="T2009" s="297"/>
      <c r="U2009" s="297"/>
      <c r="V2009" s="297"/>
      <c r="W2009" s="297"/>
      <c r="X2009" s="297"/>
      <c r="Y2009" s="297"/>
      <c r="Z2009" s="297"/>
      <c r="AA2009" s="297"/>
      <c r="AB2009" s="297"/>
    </row>
    <row r="2010" spans="1:28" ht="14.25">
      <c r="A2010" s="298" t="s">
        <v>10410</v>
      </c>
      <c r="B2010" s="294" t="s">
        <v>10411</v>
      </c>
      <c r="C2010" s="45" t="s">
        <v>4784</v>
      </c>
      <c r="D2010" s="45" t="s">
        <v>4667</v>
      </c>
      <c r="E2010" s="336">
        <v>43426</v>
      </c>
      <c r="F2010" s="294" t="s">
        <v>1301</v>
      </c>
      <c r="G2010" s="294" t="s">
        <v>271</v>
      </c>
      <c r="H2010" s="300" t="s">
        <v>223</v>
      </c>
      <c r="I2010" s="294" t="s">
        <v>226</v>
      </c>
      <c r="J2010" s="295"/>
      <c r="K2010" s="295"/>
      <c r="L2010" s="295"/>
      <c r="M2010" s="295"/>
      <c r="N2010" s="295" t="b">
        <f>IF(AND(OR(G2010:G3005=DATOS!C$8,G2010:G3005=DATOS!C$9),H2010:H3005=DATOS!B$4),ROW(G2010:G3005))</f>
        <v>0</v>
      </c>
      <c r="O2010" s="326" t="str">
        <f t="shared" ca="1" si="6"/>
        <v/>
      </c>
      <c r="P2010" s="296">
        <f t="shared" ca="1" si="7"/>
        <v>0</v>
      </c>
      <c r="Q2010" s="297"/>
      <c r="R2010" s="297"/>
      <c r="S2010" s="297"/>
      <c r="T2010" s="297"/>
      <c r="U2010" s="297"/>
      <c r="V2010" s="297"/>
      <c r="W2010" s="297"/>
      <c r="X2010" s="297"/>
      <c r="Y2010" s="297"/>
      <c r="Z2010" s="297"/>
      <c r="AA2010" s="297"/>
      <c r="AB2010" s="297"/>
    </row>
    <row r="2011" spans="1:28" ht="14.25">
      <c r="A2011" s="453" t="s">
        <v>10357</v>
      </c>
      <c r="B2011" s="294" t="s">
        <v>8202</v>
      </c>
      <c r="C2011" s="45" t="s">
        <v>898</v>
      </c>
      <c r="D2011" s="45" t="s">
        <v>4667</v>
      </c>
      <c r="E2011" s="336">
        <v>43426</v>
      </c>
      <c r="F2011" s="294" t="s">
        <v>5526</v>
      </c>
      <c r="G2011" s="294" t="s">
        <v>114</v>
      </c>
      <c r="H2011" s="300" t="s">
        <v>118</v>
      </c>
      <c r="I2011" s="294" t="s">
        <v>226</v>
      </c>
      <c r="J2011" s="294" t="s">
        <v>12580</v>
      </c>
      <c r="K2011" s="295"/>
      <c r="L2011" s="295"/>
      <c r="M2011" s="295"/>
      <c r="N2011" s="295" t="b">
        <f>IF(AND(OR(G2011:G3006=DATOS!C$8,G2011:G3006=DATOS!C$9),H2011:H3006=DATOS!B$4),ROW(G2011:G3006))</f>
        <v>0</v>
      </c>
      <c r="O2011" s="326" t="str">
        <f t="shared" ca="1" si="6"/>
        <v>SEG</v>
      </c>
      <c r="P2011" s="296">
        <f t="shared" ca="1" si="7"/>
        <v>411</v>
      </c>
      <c r="Q2011" s="297"/>
      <c r="R2011" s="297"/>
      <c r="S2011" s="297"/>
      <c r="T2011" s="297"/>
      <c r="U2011" s="297"/>
      <c r="V2011" s="297"/>
      <c r="W2011" s="297"/>
      <c r="X2011" s="297"/>
      <c r="Y2011" s="297"/>
      <c r="Z2011" s="297"/>
      <c r="AA2011" s="297"/>
      <c r="AB2011" s="297"/>
    </row>
    <row r="2012" spans="1:28" ht="14.25">
      <c r="A2012" s="453" t="s">
        <v>6384</v>
      </c>
      <c r="B2012" s="294" t="s">
        <v>6385</v>
      </c>
      <c r="C2012" s="45" t="s">
        <v>4661</v>
      </c>
      <c r="D2012" s="45" t="s">
        <v>4798</v>
      </c>
      <c r="E2012" s="336">
        <v>43427</v>
      </c>
      <c r="F2012" s="294" t="s">
        <v>1301</v>
      </c>
      <c r="G2012" s="294" t="s">
        <v>271</v>
      </c>
      <c r="H2012" s="300" t="s">
        <v>118</v>
      </c>
      <c r="I2012" s="294" t="s">
        <v>226</v>
      </c>
      <c r="J2012" s="295"/>
      <c r="K2012" s="295"/>
      <c r="L2012" s="295"/>
      <c r="M2012" s="295"/>
      <c r="N2012" s="295" t="b">
        <f>IF(AND(OR(G2012:G3007=DATOS!C$8,G2012:G3007=DATOS!C$9),H2012:H3007=DATOS!B$4),ROW(G2012:G3007))</f>
        <v>0</v>
      </c>
      <c r="O2012" s="326" t="str">
        <f t="shared" ca="1" si="6"/>
        <v>SEG</v>
      </c>
      <c r="P2012" s="296">
        <f t="shared" ca="1" si="7"/>
        <v>410</v>
      </c>
      <c r="Q2012" s="297"/>
      <c r="R2012" s="297"/>
      <c r="S2012" s="297"/>
      <c r="T2012" s="297"/>
      <c r="U2012" s="297"/>
      <c r="V2012" s="297"/>
      <c r="W2012" s="297"/>
      <c r="X2012" s="297"/>
      <c r="Y2012" s="297"/>
      <c r="Z2012" s="297"/>
      <c r="AA2012" s="297"/>
      <c r="AB2012" s="297"/>
    </row>
    <row r="2013" spans="1:28" ht="14.25">
      <c r="A2013" s="453" t="s">
        <v>12582</v>
      </c>
      <c r="B2013" s="294" t="s">
        <v>8740</v>
      </c>
      <c r="C2013" s="45" t="s">
        <v>942</v>
      </c>
      <c r="D2013" s="45" t="s">
        <v>4667</v>
      </c>
      <c r="E2013" s="336">
        <v>43427</v>
      </c>
      <c r="F2013" s="294" t="s">
        <v>1301</v>
      </c>
      <c r="G2013" s="294" t="s">
        <v>271</v>
      </c>
      <c r="H2013" s="300" t="s">
        <v>118</v>
      </c>
      <c r="I2013" s="294" t="s">
        <v>226</v>
      </c>
      <c r="J2013" s="295"/>
      <c r="K2013" s="295"/>
      <c r="L2013" s="295"/>
      <c r="M2013" s="295"/>
      <c r="N2013" s="295" t="b">
        <f>IF(AND(OR(G2013:G3008=DATOS!C$8,G2013:G3008=DATOS!C$9),H2013:H3008=DATOS!B$4),ROW(G2013:G3008))</f>
        <v>0</v>
      </c>
      <c r="O2013" s="326" t="str">
        <f t="shared" ca="1" si="6"/>
        <v>SEG</v>
      </c>
      <c r="P2013" s="296">
        <f t="shared" ca="1" si="7"/>
        <v>410</v>
      </c>
      <c r="Q2013" s="297"/>
      <c r="R2013" s="297"/>
      <c r="S2013" s="297"/>
      <c r="T2013" s="297"/>
      <c r="U2013" s="297"/>
      <c r="V2013" s="297"/>
      <c r="W2013" s="297"/>
      <c r="X2013" s="297"/>
      <c r="Y2013" s="297"/>
      <c r="Z2013" s="297"/>
      <c r="AA2013" s="297"/>
      <c r="AB2013" s="297"/>
    </row>
    <row r="2014" spans="1:28" ht="14.25">
      <c r="A2014" s="298" t="s">
        <v>12584</v>
      </c>
      <c r="B2014" s="294" t="s">
        <v>12585</v>
      </c>
      <c r="C2014" s="45" t="s">
        <v>4655</v>
      </c>
      <c r="D2014" s="45" t="s">
        <v>4671</v>
      </c>
      <c r="E2014" s="336">
        <v>43427</v>
      </c>
      <c r="F2014" s="294" t="s">
        <v>12586</v>
      </c>
      <c r="G2014" s="294" t="s">
        <v>362</v>
      </c>
      <c r="H2014" s="300" t="s">
        <v>223</v>
      </c>
      <c r="I2014" s="294" t="s">
        <v>226</v>
      </c>
      <c r="J2014" s="294" t="s">
        <v>12587</v>
      </c>
      <c r="K2014" s="294" t="s">
        <v>12588</v>
      </c>
      <c r="L2014" s="295"/>
      <c r="M2014" s="295"/>
      <c r="N2014" s="295" t="b">
        <f>IF(AND(OR(G2014:G3009=DATOS!C$8,G2014:G3009=DATOS!C$9),H2014:H3009=DATOS!B$4),ROW(G2014:G3009))</f>
        <v>0</v>
      </c>
      <c r="O2014" s="326" t="str">
        <f t="shared" ca="1" si="6"/>
        <v/>
      </c>
      <c r="P2014" s="296">
        <f t="shared" ca="1" si="7"/>
        <v>0</v>
      </c>
      <c r="Q2014" s="297"/>
      <c r="R2014" s="297"/>
      <c r="S2014" s="297"/>
      <c r="T2014" s="297"/>
      <c r="U2014" s="297"/>
      <c r="V2014" s="297"/>
      <c r="W2014" s="297"/>
      <c r="X2014" s="297"/>
      <c r="Y2014" s="297"/>
      <c r="Z2014" s="297"/>
      <c r="AA2014" s="297"/>
      <c r="AB2014" s="297"/>
    </row>
    <row r="2015" spans="1:28" ht="14.25">
      <c r="A2015" s="298" t="s">
        <v>12589</v>
      </c>
      <c r="B2015" s="294" t="s">
        <v>12590</v>
      </c>
      <c r="C2015" s="45" t="s">
        <v>4655</v>
      </c>
      <c r="D2015" s="45" t="s">
        <v>4667</v>
      </c>
      <c r="E2015" s="336">
        <v>43427</v>
      </c>
      <c r="F2015" s="294" t="s">
        <v>5728</v>
      </c>
      <c r="G2015" s="294" t="s">
        <v>114</v>
      </c>
      <c r="H2015" s="300" t="s">
        <v>223</v>
      </c>
      <c r="I2015" s="294" t="s">
        <v>226</v>
      </c>
      <c r="J2015" s="295"/>
      <c r="K2015" s="295"/>
      <c r="L2015" s="295"/>
      <c r="M2015" s="295"/>
      <c r="N2015" s="295" t="b">
        <f>IF(AND(OR(G2015:G3010=DATOS!C$8,G2015:G3010=DATOS!C$9),H2015:H3010=DATOS!B$4),ROW(G2015:G3010))</f>
        <v>0</v>
      </c>
      <c r="O2015" s="326" t="str">
        <f t="shared" ca="1" si="6"/>
        <v/>
      </c>
      <c r="P2015" s="296">
        <f t="shared" ca="1" si="7"/>
        <v>0</v>
      </c>
      <c r="Q2015" s="297"/>
      <c r="R2015" s="297"/>
      <c r="S2015" s="297"/>
      <c r="T2015" s="297"/>
      <c r="U2015" s="297"/>
      <c r="V2015" s="297"/>
      <c r="W2015" s="297"/>
      <c r="X2015" s="297"/>
      <c r="Y2015" s="297"/>
      <c r="Z2015" s="297"/>
      <c r="AA2015" s="297"/>
      <c r="AB2015" s="297"/>
    </row>
    <row r="2016" spans="1:28" ht="14.25">
      <c r="A2016" s="453" t="s">
        <v>11325</v>
      </c>
      <c r="B2016" s="294" t="s">
        <v>4715</v>
      </c>
      <c r="C2016" s="45" t="s">
        <v>4716</v>
      </c>
      <c r="D2016" s="45" t="s">
        <v>4798</v>
      </c>
      <c r="E2016" s="336">
        <v>43427</v>
      </c>
      <c r="F2016" s="294" t="s">
        <v>1301</v>
      </c>
      <c r="G2016" s="294" t="s">
        <v>114</v>
      </c>
      <c r="H2016" s="300" t="s">
        <v>118</v>
      </c>
      <c r="I2016" s="294" t="s">
        <v>226</v>
      </c>
      <c r="J2016" s="295"/>
      <c r="K2016" s="295"/>
      <c r="L2016" s="295"/>
      <c r="M2016" s="295"/>
      <c r="N2016" s="295" t="b">
        <f>IF(AND(OR(G2016:G3011=DATOS!C$8,G2016:G3011=DATOS!C$9),H2016:H3011=DATOS!B$4),ROW(G2016:G3011))</f>
        <v>0</v>
      </c>
      <c r="O2016" s="326" t="str">
        <f t="shared" ca="1" si="6"/>
        <v>SEG</v>
      </c>
      <c r="P2016" s="296">
        <f t="shared" ca="1" si="7"/>
        <v>410</v>
      </c>
      <c r="Q2016" s="297"/>
      <c r="R2016" s="297"/>
      <c r="S2016" s="297"/>
      <c r="T2016" s="297"/>
      <c r="U2016" s="297"/>
      <c r="V2016" s="297"/>
      <c r="W2016" s="297"/>
      <c r="X2016" s="297"/>
      <c r="Y2016" s="297"/>
      <c r="Z2016" s="297"/>
      <c r="AA2016" s="297"/>
      <c r="AB2016" s="297"/>
    </row>
    <row r="2017" spans="1:28" ht="14.25">
      <c r="A2017" s="346" t="s">
        <v>12082</v>
      </c>
      <c r="B2017" s="294" t="s">
        <v>10411</v>
      </c>
      <c r="C2017" s="45" t="s">
        <v>4784</v>
      </c>
      <c r="D2017" s="45" t="s">
        <v>4951</v>
      </c>
      <c r="E2017" s="336">
        <v>43427</v>
      </c>
      <c r="F2017" s="294" t="s">
        <v>5526</v>
      </c>
      <c r="G2017" s="294" t="s">
        <v>114</v>
      </c>
      <c r="H2017" s="300" t="s">
        <v>223</v>
      </c>
      <c r="I2017" s="294" t="s">
        <v>226</v>
      </c>
      <c r="J2017" s="295"/>
      <c r="K2017" s="460" t="s">
        <v>12596</v>
      </c>
      <c r="L2017" s="336">
        <v>43427</v>
      </c>
      <c r="M2017" s="294" t="s">
        <v>4956</v>
      </c>
      <c r="N2017" s="295" t="b">
        <f>IF(AND(OR(G2017:G3012=DATOS!C$8,G2017:G3012=DATOS!C$9),H2017:H3012=DATOS!B$4),ROW(G2017:G3012))</f>
        <v>0</v>
      </c>
      <c r="O2017" s="326" t="str">
        <f t="shared" ca="1" si="6"/>
        <v/>
      </c>
      <c r="P2017" s="296">
        <f t="shared" ca="1" si="7"/>
        <v>0</v>
      </c>
      <c r="Q2017" s="297"/>
      <c r="R2017" s="297"/>
      <c r="S2017" s="297"/>
      <c r="T2017" s="297"/>
      <c r="U2017" s="297"/>
      <c r="V2017" s="297"/>
      <c r="W2017" s="297"/>
      <c r="X2017" s="297"/>
      <c r="Y2017" s="297"/>
      <c r="Z2017" s="297"/>
      <c r="AA2017" s="297"/>
      <c r="AB2017" s="297"/>
    </row>
    <row r="2018" spans="1:28" ht="14.25">
      <c r="A2018" s="453" t="s">
        <v>9351</v>
      </c>
      <c r="B2018" s="294" t="s">
        <v>11078</v>
      </c>
      <c r="C2018" s="45" t="s">
        <v>5631</v>
      </c>
      <c r="D2018" s="45" t="s">
        <v>4667</v>
      </c>
      <c r="E2018" s="336">
        <v>43427</v>
      </c>
      <c r="F2018" s="294" t="s">
        <v>12597</v>
      </c>
      <c r="G2018" s="294" t="s">
        <v>222</v>
      </c>
      <c r="H2018" s="300" t="s">
        <v>118</v>
      </c>
      <c r="I2018" s="294" t="s">
        <v>226</v>
      </c>
      <c r="J2018" s="295"/>
      <c r="K2018" s="295"/>
      <c r="L2018" s="295"/>
      <c r="M2018" s="295"/>
      <c r="N2018" s="295" t="b">
        <f>IF(AND(OR(G2018:G3013=DATOS!C$8,G2018:G3013=DATOS!C$9),H2018:H3013=DATOS!B$4),ROW(G2018:G3013))</f>
        <v>0</v>
      </c>
      <c r="O2018" s="326" t="str">
        <f t="shared" ca="1" si="6"/>
        <v>SEG</v>
      </c>
      <c r="P2018" s="296">
        <f t="shared" ca="1" si="7"/>
        <v>410</v>
      </c>
      <c r="Q2018" s="297"/>
      <c r="R2018" s="297"/>
      <c r="S2018" s="297"/>
      <c r="T2018" s="297"/>
      <c r="U2018" s="297"/>
      <c r="V2018" s="297"/>
      <c r="W2018" s="297"/>
      <c r="X2018" s="297"/>
      <c r="Y2018" s="297"/>
      <c r="Z2018" s="297"/>
      <c r="AA2018" s="297"/>
      <c r="AB2018" s="297"/>
    </row>
    <row r="2019" spans="1:28" ht="14.25">
      <c r="A2019" s="298" t="s">
        <v>12599</v>
      </c>
      <c r="B2019" s="294" t="s">
        <v>10708</v>
      </c>
      <c r="C2019" s="45" t="s">
        <v>216</v>
      </c>
      <c r="D2019" s="45" t="s">
        <v>4671</v>
      </c>
      <c r="E2019" s="336">
        <v>43427</v>
      </c>
      <c r="F2019" s="294" t="s">
        <v>12600</v>
      </c>
      <c r="G2019" s="294" t="s">
        <v>222</v>
      </c>
      <c r="H2019" s="300" t="s">
        <v>223</v>
      </c>
      <c r="I2019" s="294" t="s">
        <v>226</v>
      </c>
      <c r="J2019" s="294" t="s">
        <v>12601</v>
      </c>
      <c r="K2019" s="294" t="s">
        <v>12602</v>
      </c>
      <c r="L2019" s="336">
        <v>43432</v>
      </c>
      <c r="M2019" s="294" t="s">
        <v>4675</v>
      </c>
      <c r="N2019" s="295" t="b">
        <f>IF(AND(OR(G2019:G3014=DATOS!C$8,G2019:G3014=DATOS!C$9),H2019:H3014=DATOS!B$4),ROW(G2019:G3014))</f>
        <v>0</v>
      </c>
      <c r="O2019" s="326" t="str">
        <f t="shared" ca="1" si="6"/>
        <v/>
      </c>
      <c r="P2019" s="296">
        <f t="shared" ca="1" si="7"/>
        <v>0</v>
      </c>
      <c r="Q2019" s="297"/>
      <c r="R2019" s="297"/>
      <c r="S2019" s="297"/>
      <c r="T2019" s="297"/>
      <c r="U2019" s="297"/>
      <c r="V2019" s="297"/>
      <c r="W2019" s="297"/>
      <c r="X2019" s="297"/>
      <c r="Y2019" s="297"/>
      <c r="Z2019" s="297"/>
      <c r="AA2019" s="297"/>
      <c r="AB2019" s="297"/>
    </row>
    <row r="2020" spans="1:28" ht="14.25">
      <c r="A2020" s="298" t="s">
        <v>12604</v>
      </c>
      <c r="B2020" s="294" t="s">
        <v>5080</v>
      </c>
      <c r="C2020" s="45" t="s">
        <v>898</v>
      </c>
      <c r="D2020" s="45" t="s">
        <v>4667</v>
      </c>
      <c r="E2020" s="336">
        <v>43427</v>
      </c>
      <c r="F2020" s="294" t="s">
        <v>12560</v>
      </c>
      <c r="G2020" s="294" t="s">
        <v>114</v>
      </c>
      <c r="H2020" s="300" t="s">
        <v>223</v>
      </c>
      <c r="I2020" s="294" t="s">
        <v>226</v>
      </c>
      <c r="J2020" s="295"/>
      <c r="K2020" s="295"/>
      <c r="L2020" s="295"/>
      <c r="M2020" s="295"/>
      <c r="N2020" s="295" t="b">
        <f>IF(AND(OR(G2020:G3015=DATOS!C$8,G2020:G3015=DATOS!C$9),H2020:H3015=DATOS!B$4),ROW(G2020:G3015))</f>
        <v>0</v>
      </c>
      <c r="O2020" s="326" t="str">
        <f t="shared" ca="1" si="6"/>
        <v/>
      </c>
      <c r="P2020" s="296">
        <f t="shared" ca="1" si="7"/>
        <v>0</v>
      </c>
      <c r="Q2020" s="297"/>
      <c r="R2020" s="297"/>
      <c r="S2020" s="297"/>
      <c r="T2020" s="297"/>
      <c r="U2020" s="297"/>
      <c r="V2020" s="297"/>
      <c r="W2020" s="297"/>
      <c r="X2020" s="297"/>
      <c r="Y2020" s="297"/>
      <c r="Z2020" s="297"/>
      <c r="AA2020" s="297"/>
      <c r="AB2020" s="297"/>
    </row>
    <row r="2021" spans="1:28" ht="14.25">
      <c r="A2021" s="298" t="s">
        <v>12605</v>
      </c>
      <c r="B2021" s="294" t="s">
        <v>6670</v>
      </c>
      <c r="C2021" s="45" t="s">
        <v>4716</v>
      </c>
      <c r="D2021" s="45" t="s">
        <v>4671</v>
      </c>
      <c r="E2021" s="336">
        <v>43427</v>
      </c>
      <c r="F2021" s="294" t="s">
        <v>4739</v>
      </c>
      <c r="G2021" s="294" t="s">
        <v>271</v>
      </c>
      <c r="H2021" s="300" t="s">
        <v>223</v>
      </c>
      <c r="I2021" s="294" t="s">
        <v>226</v>
      </c>
      <c r="J2021" s="294" t="s">
        <v>12606</v>
      </c>
      <c r="K2021" s="294" t="s">
        <v>12607</v>
      </c>
      <c r="L2021" s="336">
        <v>43427</v>
      </c>
      <c r="M2021" s="294" t="s">
        <v>4659</v>
      </c>
      <c r="N2021" s="295" t="b">
        <f>IF(AND(OR(G2021:G3016=DATOS!C$8,G2021:G3016=DATOS!C$9),H2021:H3016=DATOS!B$4),ROW(G2021:G3016))</f>
        <v>0</v>
      </c>
      <c r="O2021" s="326" t="str">
        <f t="shared" ca="1" si="6"/>
        <v/>
      </c>
      <c r="P2021" s="296">
        <f t="shared" ca="1" si="7"/>
        <v>0</v>
      </c>
      <c r="Q2021" s="297"/>
      <c r="R2021" s="297"/>
      <c r="S2021" s="297"/>
      <c r="T2021" s="297"/>
      <c r="U2021" s="297"/>
      <c r="V2021" s="297"/>
      <c r="W2021" s="297"/>
      <c r="X2021" s="297"/>
      <c r="Y2021" s="297"/>
      <c r="Z2021" s="297"/>
      <c r="AA2021" s="297"/>
      <c r="AB2021" s="297"/>
    </row>
    <row r="2022" spans="1:28" ht="14.25">
      <c r="A2022" s="298" t="s">
        <v>11325</v>
      </c>
      <c r="B2022" s="294" t="s">
        <v>4715</v>
      </c>
      <c r="C2022" s="45" t="s">
        <v>4716</v>
      </c>
      <c r="D2022" s="45" t="s">
        <v>4951</v>
      </c>
      <c r="E2022" s="336">
        <v>43427</v>
      </c>
      <c r="F2022" s="294" t="s">
        <v>4739</v>
      </c>
      <c r="G2022" s="294" t="s">
        <v>271</v>
      </c>
      <c r="H2022" s="300" t="s">
        <v>223</v>
      </c>
      <c r="I2022" s="294" t="s">
        <v>226</v>
      </c>
      <c r="J2022" s="295"/>
      <c r="K2022" s="294" t="s">
        <v>12609</v>
      </c>
      <c r="L2022" s="336">
        <v>43427</v>
      </c>
      <c r="M2022" s="294" t="s">
        <v>4956</v>
      </c>
      <c r="N2022" s="295" t="b">
        <f>IF(AND(OR(G2022:G3017=DATOS!C$8,G2022:G3017=DATOS!C$9),H2022:H3017=DATOS!B$4),ROW(G2022:G3017))</f>
        <v>0</v>
      </c>
      <c r="O2022" s="326" t="str">
        <f t="shared" ca="1" si="6"/>
        <v/>
      </c>
      <c r="P2022" s="296">
        <f t="shared" ca="1" si="7"/>
        <v>0</v>
      </c>
      <c r="Q2022" s="297"/>
      <c r="R2022" s="297"/>
      <c r="S2022" s="297"/>
      <c r="T2022" s="297"/>
      <c r="U2022" s="297"/>
      <c r="V2022" s="297"/>
      <c r="W2022" s="297"/>
      <c r="X2022" s="297"/>
      <c r="Y2022" s="297"/>
      <c r="Z2022" s="297"/>
      <c r="AA2022" s="297"/>
      <c r="AB2022" s="297"/>
    </row>
    <row r="2023" spans="1:28" ht="14.25">
      <c r="A2023" s="298" t="s">
        <v>12610</v>
      </c>
      <c r="B2023" s="294" t="s">
        <v>7160</v>
      </c>
      <c r="C2023" s="45" t="s">
        <v>4746</v>
      </c>
      <c r="D2023" s="45" t="s">
        <v>4671</v>
      </c>
      <c r="E2023" s="336">
        <v>43427</v>
      </c>
      <c r="F2023" s="294" t="s">
        <v>4730</v>
      </c>
      <c r="G2023" s="294" t="s">
        <v>483</v>
      </c>
      <c r="H2023" s="300" t="s">
        <v>223</v>
      </c>
      <c r="I2023" s="294" t="s">
        <v>226</v>
      </c>
      <c r="J2023" s="294" t="s">
        <v>12611</v>
      </c>
      <c r="K2023" s="294" t="s">
        <v>12612</v>
      </c>
      <c r="L2023" s="336">
        <v>43430</v>
      </c>
      <c r="M2023" s="294" t="s">
        <v>5132</v>
      </c>
      <c r="N2023" s="295" t="b">
        <f>IF(AND(OR(G2023:G3018=DATOS!C$8,G2023:G3018=DATOS!C$9),H2023:H3018=DATOS!B$4),ROW(G2023:G3018))</f>
        <v>0</v>
      </c>
      <c r="O2023" s="326" t="str">
        <f t="shared" ca="1" si="6"/>
        <v/>
      </c>
      <c r="P2023" s="296">
        <f t="shared" ca="1" si="7"/>
        <v>0</v>
      </c>
      <c r="Q2023" s="297"/>
      <c r="R2023" s="297"/>
      <c r="S2023" s="297"/>
      <c r="T2023" s="297"/>
      <c r="U2023" s="297"/>
      <c r="V2023" s="297"/>
      <c r="W2023" s="297"/>
      <c r="X2023" s="297"/>
      <c r="Y2023" s="297"/>
      <c r="Z2023" s="297"/>
      <c r="AA2023" s="297"/>
      <c r="AB2023" s="297"/>
    </row>
    <row r="2024" spans="1:28" ht="14.25">
      <c r="A2024" s="298" t="s">
        <v>10485</v>
      </c>
      <c r="B2024" s="294" t="s">
        <v>9418</v>
      </c>
      <c r="C2024" s="45" t="s">
        <v>414</v>
      </c>
      <c r="D2024" s="45" t="s">
        <v>4951</v>
      </c>
      <c r="E2024" s="336">
        <v>43427</v>
      </c>
      <c r="F2024" s="294" t="s">
        <v>9903</v>
      </c>
      <c r="G2024" s="294" t="s">
        <v>114</v>
      </c>
      <c r="H2024" s="300" t="s">
        <v>223</v>
      </c>
      <c r="I2024" s="294" t="s">
        <v>226</v>
      </c>
      <c r="J2024" s="295"/>
      <c r="K2024" s="294" t="s">
        <v>12613</v>
      </c>
      <c r="L2024" s="336">
        <v>43427</v>
      </c>
      <c r="M2024" s="294" t="s">
        <v>4956</v>
      </c>
      <c r="N2024" s="295" t="b">
        <f>IF(AND(OR(G2024:G3019=DATOS!C$8,G2024:G3019=DATOS!C$9),H2024:H3019=DATOS!B$4),ROW(G2024:G3019))</f>
        <v>0</v>
      </c>
      <c r="O2024" s="326" t="str">
        <f t="shared" ca="1" si="6"/>
        <v/>
      </c>
      <c r="P2024" s="296">
        <f t="shared" ca="1" si="7"/>
        <v>0</v>
      </c>
      <c r="Q2024" s="297"/>
      <c r="R2024" s="297"/>
      <c r="S2024" s="297"/>
      <c r="T2024" s="297"/>
      <c r="U2024" s="297"/>
      <c r="V2024" s="297"/>
      <c r="W2024" s="297"/>
      <c r="X2024" s="297"/>
      <c r="Y2024" s="297"/>
      <c r="Z2024" s="297"/>
      <c r="AA2024" s="297"/>
      <c r="AB2024" s="297"/>
    </row>
    <row r="2025" spans="1:28" ht="14.25">
      <c r="A2025" s="298" t="s">
        <v>5678</v>
      </c>
      <c r="B2025" s="294" t="s">
        <v>5680</v>
      </c>
      <c r="C2025" s="45" t="s">
        <v>5342</v>
      </c>
      <c r="D2025" s="45" t="s">
        <v>4667</v>
      </c>
      <c r="E2025" s="336">
        <v>43428</v>
      </c>
      <c r="F2025" s="294" t="s">
        <v>12615</v>
      </c>
      <c r="G2025" s="294" t="s">
        <v>114</v>
      </c>
      <c r="H2025" s="300" t="s">
        <v>223</v>
      </c>
      <c r="I2025" s="294" t="s">
        <v>226</v>
      </c>
      <c r="J2025" s="295"/>
      <c r="K2025" s="295"/>
      <c r="L2025" s="295"/>
      <c r="M2025" s="295"/>
      <c r="N2025" s="295" t="b">
        <f>IF(AND(OR(G2025:G3020=DATOS!C$8,G2025:G3020=DATOS!C$9),H2025:H3020=DATOS!B$4),ROW(G2025:G3020))</f>
        <v>0</v>
      </c>
      <c r="O2025" s="326" t="str">
        <f t="shared" ca="1" si="6"/>
        <v/>
      </c>
      <c r="P2025" s="296">
        <f t="shared" ca="1" si="7"/>
        <v>0</v>
      </c>
      <c r="Q2025" s="297"/>
      <c r="R2025" s="297"/>
      <c r="S2025" s="297"/>
      <c r="T2025" s="297"/>
      <c r="U2025" s="297"/>
      <c r="V2025" s="297"/>
      <c r="W2025" s="297"/>
      <c r="X2025" s="297"/>
      <c r="Y2025" s="297"/>
      <c r="Z2025" s="297"/>
      <c r="AA2025" s="297"/>
      <c r="AB2025" s="297"/>
    </row>
    <row r="2026" spans="1:28" ht="14.25">
      <c r="A2026" s="298" t="s">
        <v>12617</v>
      </c>
      <c r="B2026" s="294" t="s">
        <v>8919</v>
      </c>
      <c r="C2026" s="45" t="s">
        <v>4716</v>
      </c>
      <c r="D2026" s="45" t="s">
        <v>4687</v>
      </c>
      <c r="E2026" s="336">
        <v>43428</v>
      </c>
      <c r="F2026" s="294" t="s">
        <v>5728</v>
      </c>
      <c r="G2026" s="294" t="s">
        <v>114</v>
      </c>
      <c r="H2026" s="300" t="s">
        <v>223</v>
      </c>
      <c r="I2026" s="294" t="s">
        <v>226</v>
      </c>
      <c r="J2026" s="295"/>
      <c r="K2026" s="295"/>
      <c r="L2026" s="295"/>
      <c r="M2026" s="295"/>
      <c r="N2026" s="295" t="b">
        <f>IF(AND(OR(G2026:G3021=DATOS!C$8,G2026:G3021=DATOS!C$9),H2026:H3021=DATOS!B$4),ROW(G2026:G3021))</f>
        <v>0</v>
      </c>
      <c r="O2026" s="326" t="str">
        <f t="shared" ca="1" si="6"/>
        <v/>
      </c>
      <c r="P2026" s="296">
        <f t="shared" ca="1" si="7"/>
        <v>0</v>
      </c>
      <c r="Q2026" s="297"/>
      <c r="R2026" s="297"/>
      <c r="S2026" s="297"/>
      <c r="T2026" s="297"/>
      <c r="U2026" s="297"/>
      <c r="V2026" s="297"/>
      <c r="W2026" s="297"/>
      <c r="X2026" s="297"/>
      <c r="Y2026" s="297"/>
      <c r="Z2026" s="297"/>
      <c r="AA2026" s="297"/>
      <c r="AB2026" s="297"/>
    </row>
    <row r="2027" spans="1:28" ht="14.25">
      <c r="A2027" s="298" t="s">
        <v>5225</v>
      </c>
      <c r="B2027" s="294" t="s">
        <v>339</v>
      </c>
      <c r="C2027" s="45" t="s">
        <v>4661</v>
      </c>
      <c r="D2027" s="45" t="s">
        <v>4687</v>
      </c>
      <c r="E2027" s="336">
        <v>43428</v>
      </c>
      <c r="F2027" s="294" t="s">
        <v>5728</v>
      </c>
      <c r="G2027" s="294" t="s">
        <v>114</v>
      </c>
      <c r="H2027" s="300" t="s">
        <v>223</v>
      </c>
      <c r="I2027" s="294" t="s">
        <v>226</v>
      </c>
      <c r="J2027" s="295"/>
      <c r="K2027" s="295"/>
      <c r="L2027" s="295"/>
      <c r="M2027" s="295"/>
      <c r="N2027" s="295" t="b">
        <f>IF(AND(OR(G2027:G3022=DATOS!C$8,G2027:G3022=DATOS!C$9),H2027:H3022=DATOS!B$4),ROW(G2027:G3022))</f>
        <v>0</v>
      </c>
      <c r="O2027" s="326" t="str">
        <f t="shared" ca="1" si="6"/>
        <v/>
      </c>
      <c r="P2027" s="296">
        <f t="shared" ca="1" si="7"/>
        <v>0</v>
      </c>
      <c r="Q2027" s="297"/>
      <c r="R2027" s="297"/>
      <c r="S2027" s="297"/>
      <c r="T2027" s="297"/>
      <c r="U2027" s="297"/>
      <c r="V2027" s="297"/>
      <c r="W2027" s="297"/>
      <c r="X2027" s="297"/>
      <c r="Y2027" s="297"/>
      <c r="Z2027" s="297"/>
      <c r="AA2027" s="297"/>
      <c r="AB2027" s="297"/>
    </row>
    <row r="2028" spans="1:28" ht="14.25">
      <c r="A2028" s="298" t="s">
        <v>10460</v>
      </c>
      <c r="B2028" s="294" t="s">
        <v>10463</v>
      </c>
      <c r="C2028" s="45" t="s">
        <v>4716</v>
      </c>
      <c r="D2028" s="45" t="s">
        <v>4687</v>
      </c>
      <c r="E2028" s="336">
        <v>43428</v>
      </c>
      <c r="F2028" s="294" t="s">
        <v>5728</v>
      </c>
      <c r="G2028" s="294" t="s">
        <v>114</v>
      </c>
      <c r="H2028" s="300" t="s">
        <v>223</v>
      </c>
      <c r="I2028" s="294" t="s">
        <v>226</v>
      </c>
      <c r="J2028" s="295"/>
      <c r="K2028" s="295"/>
      <c r="L2028" s="295"/>
      <c r="M2028" s="295"/>
      <c r="N2028" s="295" t="b">
        <f>IF(AND(OR(G2028:G3023=DATOS!C$8,G2028:G3023=DATOS!C$9),H2028:H3023=DATOS!B$4),ROW(G2028:G3023))</f>
        <v>0</v>
      </c>
      <c r="O2028" s="326" t="str">
        <f t="shared" ca="1" si="6"/>
        <v/>
      </c>
      <c r="P2028" s="296">
        <f t="shared" ca="1" si="7"/>
        <v>0</v>
      </c>
      <c r="Q2028" s="297"/>
      <c r="R2028" s="297"/>
      <c r="S2028" s="297"/>
      <c r="T2028" s="297"/>
      <c r="U2028" s="297"/>
      <c r="V2028" s="297"/>
      <c r="W2028" s="297"/>
      <c r="X2028" s="297"/>
      <c r="Y2028" s="297"/>
      <c r="Z2028" s="297"/>
      <c r="AA2028" s="297"/>
      <c r="AB2028" s="297"/>
    </row>
    <row r="2029" spans="1:28" ht="14.25">
      <c r="A2029" s="298" t="s">
        <v>12391</v>
      </c>
      <c r="B2029" s="294" t="s">
        <v>12392</v>
      </c>
      <c r="C2029" s="45" t="s">
        <v>4491</v>
      </c>
      <c r="D2029" s="45" t="s">
        <v>4687</v>
      </c>
      <c r="E2029" s="336">
        <v>43428</v>
      </c>
      <c r="F2029" s="294" t="s">
        <v>5728</v>
      </c>
      <c r="G2029" s="294" t="s">
        <v>114</v>
      </c>
      <c r="H2029" s="300" t="s">
        <v>223</v>
      </c>
      <c r="I2029" s="294" t="s">
        <v>226</v>
      </c>
      <c r="J2029" s="295"/>
      <c r="K2029" s="295"/>
      <c r="L2029" s="295"/>
      <c r="M2029" s="295"/>
      <c r="N2029" s="295" t="b">
        <f>IF(AND(OR(G2029:G3024=DATOS!C$8,G2029:G3024=DATOS!C$9),H2029:H3024=DATOS!B$4),ROW(G2029:G3024))</f>
        <v>0</v>
      </c>
      <c r="O2029" s="326" t="str">
        <f t="shared" ca="1" si="6"/>
        <v/>
      </c>
      <c r="P2029" s="296">
        <f t="shared" ca="1" si="7"/>
        <v>0</v>
      </c>
      <c r="Q2029" s="297"/>
      <c r="R2029" s="297"/>
      <c r="S2029" s="297"/>
      <c r="T2029" s="297"/>
      <c r="U2029" s="297"/>
      <c r="V2029" s="297"/>
      <c r="W2029" s="297"/>
      <c r="X2029" s="297"/>
      <c r="Y2029" s="297"/>
      <c r="Z2029" s="297"/>
      <c r="AA2029" s="297"/>
      <c r="AB2029" s="297"/>
    </row>
    <row r="2030" spans="1:28" ht="14.25">
      <c r="A2030" s="298" t="s">
        <v>6319</v>
      </c>
      <c r="B2030" s="294" t="s">
        <v>6320</v>
      </c>
      <c r="C2030" s="45" t="s">
        <v>6322</v>
      </c>
      <c r="D2030" s="45" t="s">
        <v>4687</v>
      </c>
      <c r="E2030" s="336">
        <v>43428</v>
      </c>
      <c r="F2030" s="294" t="s">
        <v>5728</v>
      </c>
      <c r="G2030" s="294" t="s">
        <v>114</v>
      </c>
      <c r="H2030" s="300" t="s">
        <v>223</v>
      </c>
      <c r="I2030" s="294" t="s">
        <v>226</v>
      </c>
      <c r="J2030" s="295"/>
      <c r="K2030" s="295"/>
      <c r="L2030" s="295"/>
      <c r="M2030" s="295"/>
      <c r="N2030" s="295" t="b">
        <f>IF(AND(OR(G2030:G3025=DATOS!C$8,G2030:G3025=DATOS!C$9),H2030:H3025=DATOS!B$4),ROW(G2030:G3025))</f>
        <v>0</v>
      </c>
      <c r="O2030" s="326" t="str">
        <f t="shared" ca="1" si="6"/>
        <v/>
      </c>
      <c r="P2030" s="296">
        <f t="shared" ca="1" si="7"/>
        <v>0</v>
      </c>
      <c r="Q2030" s="297"/>
      <c r="R2030" s="297"/>
      <c r="S2030" s="297"/>
      <c r="T2030" s="297"/>
      <c r="U2030" s="297"/>
      <c r="V2030" s="297"/>
      <c r="W2030" s="297"/>
      <c r="X2030" s="297"/>
      <c r="Y2030" s="297"/>
      <c r="Z2030" s="297"/>
      <c r="AA2030" s="297"/>
      <c r="AB2030" s="297"/>
    </row>
    <row r="2031" spans="1:28" ht="14.25">
      <c r="A2031" s="298" t="s">
        <v>355</v>
      </c>
      <c r="B2031" s="294" t="s">
        <v>358</v>
      </c>
      <c r="C2031" s="45" t="s">
        <v>360</v>
      </c>
      <c r="D2031" s="45" t="s">
        <v>4667</v>
      </c>
      <c r="E2031" s="336">
        <v>43428</v>
      </c>
      <c r="F2031" s="294" t="s">
        <v>5728</v>
      </c>
      <c r="G2031" s="294" t="s">
        <v>114</v>
      </c>
      <c r="H2031" s="300" t="s">
        <v>223</v>
      </c>
      <c r="I2031" s="294" t="s">
        <v>226</v>
      </c>
      <c r="J2031" s="295"/>
      <c r="K2031" s="295"/>
      <c r="L2031" s="295"/>
      <c r="M2031" s="295"/>
      <c r="N2031" s="295" t="b">
        <f>IF(AND(OR(G2031:G3026=DATOS!C$8,G2031:G3026=DATOS!C$9),H2031:H3026=DATOS!B$4),ROW(G2031:G3026))</f>
        <v>0</v>
      </c>
      <c r="O2031" s="326" t="str">
        <f t="shared" ca="1" si="6"/>
        <v/>
      </c>
      <c r="P2031" s="296">
        <f t="shared" ca="1" si="7"/>
        <v>0</v>
      </c>
      <c r="Q2031" s="297"/>
      <c r="R2031" s="297"/>
      <c r="S2031" s="297"/>
      <c r="T2031" s="297"/>
      <c r="U2031" s="297"/>
      <c r="V2031" s="297"/>
      <c r="W2031" s="297"/>
      <c r="X2031" s="297"/>
      <c r="Y2031" s="297"/>
      <c r="Z2031" s="297"/>
      <c r="AA2031" s="297"/>
      <c r="AB2031" s="297"/>
    </row>
    <row r="2032" spans="1:28" ht="14.25">
      <c r="A2032" s="298" t="s">
        <v>12624</v>
      </c>
      <c r="B2032" s="294" t="s">
        <v>6874</v>
      </c>
      <c r="C2032" s="45" t="s">
        <v>4716</v>
      </c>
      <c r="D2032" s="45" t="s">
        <v>4667</v>
      </c>
      <c r="E2032" s="336">
        <v>43428</v>
      </c>
      <c r="F2032" s="294" t="s">
        <v>5728</v>
      </c>
      <c r="G2032" s="294" t="s">
        <v>114</v>
      </c>
      <c r="H2032" s="300" t="s">
        <v>223</v>
      </c>
      <c r="I2032" s="294" t="s">
        <v>226</v>
      </c>
      <c r="J2032" s="295"/>
      <c r="K2032" s="295"/>
      <c r="L2032" s="295"/>
      <c r="M2032" s="295"/>
      <c r="N2032" s="295" t="b">
        <f>IF(AND(OR(G2032:G3027=DATOS!C$8,G2032:G3027=DATOS!C$9),H2032:H3027=DATOS!B$4),ROW(G2032:G3027))</f>
        <v>0</v>
      </c>
      <c r="O2032" s="326" t="str">
        <f t="shared" ca="1" si="6"/>
        <v/>
      </c>
      <c r="P2032" s="296">
        <f t="shared" ca="1" si="7"/>
        <v>0</v>
      </c>
      <c r="Q2032" s="297"/>
      <c r="R2032" s="297"/>
      <c r="S2032" s="297"/>
      <c r="T2032" s="297"/>
      <c r="U2032" s="297"/>
      <c r="V2032" s="297"/>
      <c r="W2032" s="297"/>
      <c r="X2032" s="297"/>
      <c r="Y2032" s="297"/>
      <c r="Z2032" s="297"/>
      <c r="AA2032" s="297"/>
      <c r="AB2032" s="297"/>
    </row>
    <row r="2033" spans="1:28" ht="14.25">
      <c r="A2033" s="298" t="s">
        <v>2674</v>
      </c>
      <c r="B2033" s="294" t="s">
        <v>4936</v>
      </c>
      <c r="C2033" s="45" t="s">
        <v>216</v>
      </c>
      <c r="D2033" s="45" t="s">
        <v>4667</v>
      </c>
      <c r="E2033" s="336">
        <v>43428</v>
      </c>
      <c r="F2033" s="294" t="s">
        <v>5728</v>
      </c>
      <c r="G2033" s="294" t="s">
        <v>114</v>
      </c>
      <c r="H2033" s="300" t="s">
        <v>223</v>
      </c>
      <c r="I2033" s="294" t="s">
        <v>226</v>
      </c>
      <c r="J2033" s="295"/>
      <c r="K2033" s="295"/>
      <c r="L2033" s="295"/>
      <c r="M2033" s="295"/>
      <c r="N2033" s="295" t="b">
        <f>IF(AND(OR(G2033:G3028=DATOS!C$8,G2033:G3028=DATOS!C$9),H2033:H3028=DATOS!B$4),ROW(G2033:G3028))</f>
        <v>0</v>
      </c>
      <c r="O2033" s="326" t="str">
        <f t="shared" ca="1" si="6"/>
        <v/>
      </c>
      <c r="P2033" s="296">
        <f t="shared" ca="1" si="7"/>
        <v>0</v>
      </c>
      <c r="Q2033" s="297"/>
      <c r="R2033" s="297"/>
      <c r="S2033" s="297"/>
      <c r="T2033" s="297"/>
      <c r="U2033" s="297"/>
      <c r="V2033" s="297"/>
      <c r="W2033" s="297"/>
      <c r="X2033" s="297"/>
      <c r="Y2033" s="297"/>
      <c r="Z2033" s="297"/>
      <c r="AA2033" s="297"/>
      <c r="AB2033" s="297"/>
    </row>
    <row r="2034" spans="1:28" ht="14.25">
      <c r="A2034" s="298" t="s">
        <v>12628</v>
      </c>
      <c r="B2034" s="294" t="s">
        <v>9802</v>
      </c>
      <c r="C2034" s="45" t="s">
        <v>898</v>
      </c>
      <c r="D2034" s="45" t="s">
        <v>4667</v>
      </c>
      <c r="E2034" s="336">
        <v>43428</v>
      </c>
      <c r="F2034" s="294" t="s">
        <v>5728</v>
      </c>
      <c r="G2034" s="294" t="s">
        <v>114</v>
      </c>
      <c r="H2034" s="300" t="s">
        <v>223</v>
      </c>
      <c r="I2034" s="294" t="s">
        <v>226</v>
      </c>
      <c r="J2034" s="295"/>
      <c r="K2034" s="295"/>
      <c r="L2034" s="295"/>
      <c r="M2034" s="295"/>
      <c r="N2034" s="295" t="b">
        <f>IF(AND(OR(G2034:G3029=DATOS!C$8,G2034:G3029=DATOS!C$9),H2034:H3029=DATOS!B$4),ROW(G2034:G3029))</f>
        <v>0</v>
      </c>
      <c r="O2034" s="326" t="str">
        <f t="shared" ca="1" si="6"/>
        <v/>
      </c>
      <c r="P2034" s="296">
        <f t="shared" ca="1" si="7"/>
        <v>0</v>
      </c>
      <c r="Q2034" s="297"/>
      <c r="R2034" s="297"/>
      <c r="S2034" s="297"/>
      <c r="T2034" s="297"/>
      <c r="U2034" s="297"/>
      <c r="V2034" s="297"/>
      <c r="W2034" s="297"/>
      <c r="X2034" s="297"/>
      <c r="Y2034" s="297"/>
      <c r="Z2034" s="297"/>
      <c r="AA2034" s="297"/>
      <c r="AB2034" s="297"/>
    </row>
    <row r="2035" spans="1:28" ht="14.25">
      <c r="A2035" s="298" t="s">
        <v>4782</v>
      </c>
      <c r="B2035" s="294" t="s">
        <v>4783</v>
      </c>
      <c r="C2035" s="45" t="s">
        <v>4784</v>
      </c>
      <c r="D2035" s="45" t="s">
        <v>4667</v>
      </c>
      <c r="E2035" s="336">
        <v>43428</v>
      </c>
      <c r="F2035" s="294" t="s">
        <v>5728</v>
      </c>
      <c r="G2035" s="294" t="s">
        <v>114</v>
      </c>
      <c r="H2035" s="300" t="s">
        <v>223</v>
      </c>
      <c r="I2035" s="294" t="s">
        <v>226</v>
      </c>
      <c r="J2035" s="295"/>
      <c r="K2035" s="295"/>
      <c r="L2035" s="295"/>
      <c r="M2035" s="295"/>
      <c r="N2035" s="295" t="b">
        <f>IF(AND(OR(G2035:G3030=DATOS!C$8,G2035:G3030=DATOS!C$9),H2035:H3030=DATOS!B$4),ROW(G2035:G3030))</f>
        <v>0</v>
      </c>
      <c r="O2035" s="326" t="str">
        <f t="shared" ca="1" si="6"/>
        <v/>
      </c>
      <c r="P2035" s="296">
        <f t="shared" ca="1" si="7"/>
        <v>0</v>
      </c>
      <c r="Q2035" s="297"/>
      <c r="R2035" s="297"/>
      <c r="S2035" s="297"/>
      <c r="T2035" s="297"/>
      <c r="U2035" s="297"/>
      <c r="V2035" s="297"/>
      <c r="W2035" s="297"/>
      <c r="X2035" s="297"/>
      <c r="Y2035" s="297"/>
      <c r="Z2035" s="297"/>
      <c r="AA2035" s="297"/>
      <c r="AB2035" s="297"/>
    </row>
    <row r="2036" spans="1:28" ht="14.25">
      <c r="A2036" s="453" t="s">
        <v>12630</v>
      </c>
      <c r="B2036" s="294" t="s">
        <v>12631</v>
      </c>
      <c r="C2036" s="45" t="s">
        <v>4655</v>
      </c>
      <c r="D2036" s="45" t="s">
        <v>4687</v>
      </c>
      <c r="E2036" s="336">
        <v>43428</v>
      </c>
      <c r="F2036" s="294" t="s">
        <v>1301</v>
      </c>
      <c r="G2036" s="294" t="s">
        <v>271</v>
      </c>
      <c r="H2036" s="300" t="s">
        <v>223</v>
      </c>
      <c r="I2036" s="294" t="s">
        <v>226</v>
      </c>
      <c r="J2036" s="295"/>
      <c r="K2036" s="295"/>
      <c r="L2036" s="295"/>
      <c r="M2036" s="295"/>
      <c r="N2036" s="295" t="b">
        <f>IF(AND(OR(G2036:G3032=DATOS!C$8,G2036:G3032=DATOS!C$9),H2036:H3032=DATOS!B$4),ROW(G2036:G3032))</f>
        <v>0</v>
      </c>
      <c r="O2036" s="326" t="str">
        <f t="shared" ca="1" si="6"/>
        <v/>
      </c>
      <c r="P2036" s="296">
        <f t="shared" ca="1" si="7"/>
        <v>0</v>
      </c>
      <c r="Q2036" s="297"/>
      <c r="R2036" s="297"/>
      <c r="S2036" s="297"/>
      <c r="T2036" s="297"/>
      <c r="U2036" s="297"/>
      <c r="V2036" s="297"/>
      <c r="W2036" s="297"/>
      <c r="X2036" s="297"/>
      <c r="Y2036" s="297"/>
      <c r="Z2036" s="297"/>
      <c r="AA2036" s="297"/>
      <c r="AB2036" s="297"/>
    </row>
    <row r="2037" spans="1:28" ht="14.25">
      <c r="A2037" s="298" t="s">
        <v>12632</v>
      </c>
      <c r="B2037" s="294" t="s">
        <v>12633</v>
      </c>
      <c r="C2037" s="45" t="s">
        <v>5367</v>
      </c>
      <c r="D2037" s="45" t="s">
        <v>4951</v>
      </c>
      <c r="E2037" s="336">
        <v>43428</v>
      </c>
      <c r="F2037" s="294" t="s">
        <v>5526</v>
      </c>
      <c r="G2037" s="294" t="s">
        <v>114</v>
      </c>
      <c r="H2037" s="300" t="s">
        <v>223</v>
      </c>
      <c r="I2037" s="294" t="s">
        <v>226</v>
      </c>
      <c r="J2037" s="295"/>
      <c r="K2037" s="294" t="s">
        <v>12634</v>
      </c>
      <c r="L2037" s="336">
        <v>43428</v>
      </c>
      <c r="M2037" s="294" t="s">
        <v>4956</v>
      </c>
      <c r="N2037" s="295" t="b">
        <f>IF(AND(OR(G2037:G3033=DATOS!C$8,G2037:G3033=DATOS!C$9),H2037:H3033=DATOS!B$4),ROW(G2037:G3033))</f>
        <v>0</v>
      </c>
      <c r="O2037" s="326" t="str">
        <f t="shared" ca="1" si="6"/>
        <v/>
      </c>
      <c r="P2037" s="296">
        <f t="shared" ca="1" si="7"/>
        <v>0</v>
      </c>
      <c r="Q2037" s="297"/>
      <c r="R2037" s="297"/>
      <c r="S2037" s="297"/>
      <c r="T2037" s="297"/>
      <c r="U2037" s="297"/>
      <c r="V2037" s="297"/>
      <c r="W2037" s="297"/>
      <c r="X2037" s="297"/>
      <c r="Y2037" s="297"/>
      <c r="Z2037" s="297"/>
      <c r="AA2037" s="297"/>
      <c r="AB2037" s="297"/>
    </row>
    <row r="2038" spans="1:28" ht="14.25">
      <c r="A2038" s="298" t="s">
        <v>12635</v>
      </c>
      <c r="B2038" s="294" t="s">
        <v>6874</v>
      </c>
      <c r="C2038" s="45" t="s">
        <v>4716</v>
      </c>
      <c r="D2038" s="45" t="s">
        <v>4687</v>
      </c>
      <c r="E2038" s="336">
        <v>43428</v>
      </c>
      <c r="F2038" s="294" t="s">
        <v>1695</v>
      </c>
      <c r="G2038" s="294" t="s">
        <v>271</v>
      </c>
      <c r="H2038" s="300" t="s">
        <v>223</v>
      </c>
      <c r="I2038" s="294" t="s">
        <v>226</v>
      </c>
      <c r="J2038" s="295"/>
      <c r="K2038" s="295"/>
      <c r="L2038" s="295"/>
      <c r="M2038" s="295"/>
      <c r="N2038" s="295" t="b">
        <f>IF(AND(OR(G2038:G3034=DATOS!C$8,G2038:G3034=DATOS!C$9),H2038:H3034=DATOS!B$4),ROW(G2038:G3034))</f>
        <v>0</v>
      </c>
      <c r="O2038" s="326" t="str">
        <f t="shared" ca="1" si="6"/>
        <v/>
      </c>
      <c r="P2038" s="296">
        <f t="shared" ca="1" si="7"/>
        <v>0</v>
      </c>
      <c r="Q2038" s="297"/>
      <c r="R2038" s="297"/>
      <c r="S2038" s="297"/>
      <c r="T2038" s="297"/>
      <c r="U2038" s="297"/>
      <c r="V2038" s="297"/>
      <c r="W2038" s="297"/>
      <c r="X2038" s="297"/>
      <c r="Y2038" s="297"/>
      <c r="Z2038" s="297"/>
      <c r="AA2038" s="297"/>
      <c r="AB2038" s="297"/>
    </row>
    <row r="2039" spans="1:28" ht="14.25">
      <c r="A2039" s="298" t="s">
        <v>7826</v>
      </c>
      <c r="B2039" s="294" t="s">
        <v>11045</v>
      </c>
      <c r="C2039" s="45" t="s">
        <v>12636</v>
      </c>
      <c r="D2039" s="45" t="s">
        <v>4671</v>
      </c>
      <c r="E2039" s="336">
        <v>43429</v>
      </c>
      <c r="F2039" s="294" t="s">
        <v>5181</v>
      </c>
      <c r="G2039" s="294" t="s">
        <v>362</v>
      </c>
      <c r="H2039" s="300" t="s">
        <v>223</v>
      </c>
      <c r="I2039" s="294" t="s">
        <v>226</v>
      </c>
      <c r="J2039" s="294" t="s">
        <v>12638</v>
      </c>
      <c r="K2039" s="294" t="s">
        <v>12639</v>
      </c>
      <c r="L2039" s="336">
        <v>43429</v>
      </c>
      <c r="M2039" s="294" t="s">
        <v>4675</v>
      </c>
      <c r="N2039" s="295" t="b">
        <f>IF(AND(OR(G2039:G3035=DATOS!C$8,G2039:G3035=DATOS!C$9),H2039:H3035=DATOS!B$4),ROW(G2039:G3035))</f>
        <v>0</v>
      </c>
      <c r="O2039" s="326" t="str">
        <f t="shared" ca="1" si="6"/>
        <v/>
      </c>
      <c r="P2039" s="296">
        <f t="shared" ca="1" si="7"/>
        <v>0</v>
      </c>
      <c r="Q2039" s="297"/>
      <c r="R2039" s="297"/>
      <c r="S2039" s="297"/>
      <c r="T2039" s="297"/>
      <c r="U2039" s="297"/>
      <c r="V2039" s="297"/>
      <c r="W2039" s="297"/>
      <c r="X2039" s="297"/>
      <c r="Y2039" s="297"/>
      <c r="Z2039" s="297"/>
      <c r="AA2039" s="297"/>
      <c r="AB2039" s="297"/>
    </row>
    <row r="2040" spans="1:28" ht="14.25">
      <c r="A2040" s="298" t="s">
        <v>777</v>
      </c>
      <c r="B2040" s="294" t="s">
        <v>4660</v>
      </c>
      <c r="C2040" s="45" t="s">
        <v>4661</v>
      </c>
      <c r="D2040" s="45" t="s">
        <v>4671</v>
      </c>
      <c r="E2040" s="336">
        <v>43429</v>
      </c>
      <c r="F2040" s="294" t="s">
        <v>3161</v>
      </c>
      <c r="G2040" s="294" t="s">
        <v>271</v>
      </c>
      <c r="H2040" s="300" t="s">
        <v>223</v>
      </c>
      <c r="I2040" s="294" t="s">
        <v>226</v>
      </c>
      <c r="J2040" s="294" t="s">
        <v>4998</v>
      </c>
      <c r="K2040" s="294" t="s">
        <v>12640</v>
      </c>
      <c r="L2040" s="336">
        <v>43429</v>
      </c>
      <c r="M2040" s="294" t="s">
        <v>4675</v>
      </c>
      <c r="N2040" s="295" t="b">
        <f>IF(AND(OR(G2040:G3036=DATOS!C$8,G2040:G3036=DATOS!C$9),H2040:H3036=DATOS!B$4),ROW(G2040:G3036))</f>
        <v>0</v>
      </c>
      <c r="O2040" s="326" t="str">
        <f t="shared" ca="1" si="6"/>
        <v/>
      </c>
      <c r="P2040" s="296">
        <f t="shared" ca="1" si="7"/>
        <v>0</v>
      </c>
      <c r="Q2040" s="297"/>
      <c r="R2040" s="297"/>
      <c r="S2040" s="297"/>
      <c r="T2040" s="297"/>
      <c r="U2040" s="297"/>
      <c r="V2040" s="297"/>
      <c r="W2040" s="297"/>
      <c r="X2040" s="297"/>
      <c r="Y2040" s="297"/>
      <c r="Z2040" s="297"/>
      <c r="AA2040" s="297"/>
      <c r="AB2040" s="297"/>
    </row>
    <row r="2041" spans="1:28" ht="14.25">
      <c r="A2041" s="298" t="s">
        <v>12643</v>
      </c>
      <c r="B2041" s="294" t="s">
        <v>12644</v>
      </c>
      <c r="C2041" s="45" t="s">
        <v>6317</v>
      </c>
      <c r="D2041" s="45" t="s">
        <v>4671</v>
      </c>
      <c r="E2041" s="336">
        <v>43429</v>
      </c>
      <c r="F2041" s="294" t="s">
        <v>512</v>
      </c>
      <c r="G2041" s="294" t="s">
        <v>114</v>
      </c>
      <c r="H2041" s="300" t="s">
        <v>223</v>
      </c>
      <c r="I2041" s="294" t="s">
        <v>226</v>
      </c>
      <c r="J2041" s="294" t="s">
        <v>5801</v>
      </c>
      <c r="K2041" s="294" t="s">
        <v>7642</v>
      </c>
      <c r="L2041" s="336">
        <v>43429</v>
      </c>
      <c r="M2041" s="294" t="s">
        <v>4675</v>
      </c>
      <c r="N2041" s="295" t="b">
        <f>IF(AND(OR(G2041:G3037=DATOS!C$8,G2041:G3037=DATOS!C$9),H2041:H3037=DATOS!B$4),ROW(G2041:G3037))</f>
        <v>0</v>
      </c>
      <c r="O2041" s="326" t="str">
        <f t="shared" ca="1" si="6"/>
        <v/>
      </c>
      <c r="P2041" s="296">
        <f t="shared" ca="1" si="7"/>
        <v>0</v>
      </c>
      <c r="Q2041" s="297"/>
      <c r="R2041" s="297"/>
      <c r="S2041" s="297"/>
      <c r="T2041" s="297"/>
      <c r="U2041" s="297"/>
      <c r="V2041" s="297"/>
      <c r="W2041" s="297"/>
      <c r="X2041" s="297"/>
      <c r="Y2041" s="297"/>
      <c r="Z2041" s="297"/>
      <c r="AA2041" s="297"/>
      <c r="AB2041" s="297"/>
    </row>
    <row r="2042" spans="1:28" ht="14.25">
      <c r="A2042" s="298" t="s">
        <v>12645</v>
      </c>
      <c r="B2042" s="294" t="s">
        <v>5380</v>
      </c>
      <c r="C2042" s="45" t="s">
        <v>216</v>
      </c>
      <c r="D2042" s="45" t="s">
        <v>4671</v>
      </c>
      <c r="E2042" s="336">
        <v>43429</v>
      </c>
      <c r="F2042" s="294" t="s">
        <v>3161</v>
      </c>
      <c r="G2042" s="294" t="s">
        <v>271</v>
      </c>
      <c r="H2042" s="300" t="s">
        <v>223</v>
      </c>
      <c r="I2042" s="294" t="s">
        <v>226</v>
      </c>
      <c r="J2042" s="294" t="s">
        <v>5507</v>
      </c>
      <c r="K2042" s="294" t="s">
        <v>12646</v>
      </c>
      <c r="L2042" s="336">
        <v>43429</v>
      </c>
      <c r="M2042" s="294" t="s">
        <v>4675</v>
      </c>
      <c r="N2042" s="295" t="b">
        <f>IF(AND(OR(G2042:G3038=DATOS!C$8,G2042:G3038=DATOS!C$9),H2042:H3038=DATOS!B$4),ROW(G2042:G3038))</f>
        <v>0</v>
      </c>
      <c r="O2042" s="326" t="str">
        <f t="shared" ca="1" si="6"/>
        <v/>
      </c>
      <c r="P2042" s="296">
        <f t="shared" ca="1" si="7"/>
        <v>0</v>
      </c>
      <c r="Q2042" s="297"/>
      <c r="R2042" s="297"/>
      <c r="S2042" s="297"/>
      <c r="T2042" s="297"/>
      <c r="U2042" s="297"/>
      <c r="V2042" s="297"/>
      <c r="W2042" s="297"/>
      <c r="X2042" s="297"/>
      <c r="Y2042" s="297"/>
      <c r="Z2042" s="297"/>
      <c r="AA2042" s="297"/>
      <c r="AB2042" s="297"/>
    </row>
    <row r="2043" spans="1:28" ht="14.25">
      <c r="A2043" s="298" t="s">
        <v>5843</v>
      </c>
      <c r="B2043" s="294" t="s">
        <v>6813</v>
      </c>
      <c r="C2043" s="45" t="s">
        <v>4716</v>
      </c>
      <c r="D2043" s="45" t="s">
        <v>4671</v>
      </c>
      <c r="E2043" s="336">
        <v>43429</v>
      </c>
      <c r="F2043" s="294" t="s">
        <v>4696</v>
      </c>
      <c r="G2043" s="294" t="s">
        <v>114</v>
      </c>
      <c r="H2043" s="300" t="s">
        <v>223</v>
      </c>
      <c r="I2043" s="294" t="s">
        <v>226</v>
      </c>
      <c r="J2043" s="294" t="s">
        <v>12651</v>
      </c>
      <c r="K2043" s="294" t="s">
        <v>12652</v>
      </c>
      <c r="L2043" s="336">
        <v>43429</v>
      </c>
      <c r="M2043" s="294" t="s">
        <v>4675</v>
      </c>
      <c r="N2043" s="295" t="b">
        <f>IF(AND(OR(G2043:G3039=DATOS!C$8,G2043:G3039=DATOS!C$9),H2043:H3039=DATOS!B$4),ROW(G2043:G3039))</f>
        <v>0</v>
      </c>
      <c r="O2043" s="326" t="str">
        <f t="shared" ca="1" si="6"/>
        <v/>
      </c>
      <c r="P2043" s="296">
        <f t="shared" ca="1" si="7"/>
        <v>0</v>
      </c>
      <c r="Q2043" s="297"/>
      <c r="R2043" s="297"/>
      <c r="S2043" s="297"/>
      <c r="T2043" s="297"/>
      <c r="U2043" s="297"/>
      <c r="V2043" s="297"/>
      <c r="W2043" s="297"/>
      <c r="X2043" s="297"/>
      <c r="Y2043" s="297"/>
      <c r="Z2043" s="297"/>
      <c r="AA2043" s="297"/>
      <c r="AB2043" s="297"/>
    </row>
    <row r="2044" spans="1:28" ht="14.25">
      <c r="A2044" s="298" t="s">
        <v>12655</v>
      </c>
      <c r="B2044" s="294" t="s">
        <v>5400</v>
      </c>
      <c r="C2044" s="45" t="s">
        <v>4746</v>
      </c>
      <c r="D2044" s="45" t="s">
        <v>4667</v>
      </c>
      <c r="E2044" s="336">
        <v>43430</v>
      </c>
      <c r="F2044" s="294" t="s">
        <v>1301</v>
      </c>
      <c r="G2044" s="294" t="s">
        <v>271</v>
      </c>
      <c r="H2044" s="300" t="s">
        <v>223</v>
      </c>
      <c r="I2044" s="294" t="s">
        <v>226</v>
      </c>
      <c r="J2044" s="295"/>
      <c r="K2044" s="295"/>
      <c r="L2044" s="295"/>
      <c r="M2044" s="295"/>
      <c r="N2044" s="295" t="b">
        <f>IF(AND(OR(G2044:G3040=DATOS!C$8,G2044:G3040=DATOS!C$9),H2044:H3040=DATOS!B$4),ROW(G2044:G3040))</f>
        <v>0</v>
      </c>
      <c r="O2044" s="326" t="str">
        <f t="shared" ca="1" si="6"/>
        <v/>
      </c>
      <c r="P2044" s="296">
        <f t="shared" ca="1" si="7"/>
        <v>0</v>
      </c>
      <c r="Q2044" s="297"/>
      <c r="R2044" s="297"/>
      <c r="S2044" s="297"/>
      <c r="T2044" s="297"/>
      <c r="U2044" s="297"/>
      <c r="V2044" s="297"/>
      <c r="W2044" s="297"/>
      <c r="X2044" s="297"/>
      <c r="Y2044" s="297"/>
      <c r="Z2044" s="297"/>
      <c r="AA2044" s="297"/>
      <c r="AB2044" s="297"/>
    </row>
    <row r="2045" spans="1:28" ht="14.25">
      <c r="A2045" s="298" t="s">
        <v>12656</v>
      </c>
      <c r="B2045" s="294" t="s">
        <v>6239</v>
      </c>
      <c r="C2045" s="45" t="s">
        <v>898</v>
      </c>
      <c r="D2045" s="45" t="s">
        <v>4667</v>
      </c>
      <c r="E2045" s="336">
        <v>43430</v>
      </c>
      <c r="F2045" s="294" t="s">
        <v>4710</v>
      </c>
      <c r="G2045" s="294" t="s">
        <v>114</v>
      </c>
      <c r="H2045" s="300" t="s">
        <v>223</v>
      </c>
      <c r="I2045" s="294" t="s">
        <v>226</v>
      </c>
      <c r="J2045" s="295"/>
      <c r="K2045" s="295"/>
      <c r="L2045" s="295"/>
      <c r="M2045" s="295"/>
      <c r="N2045" s="295" t="b">
        <f>IF(AND(OR(G2045:G3041=DATOS!C$8,G2045:G3041=DATOS!C$9),H2045:H3041=DATOS!B$4),ROW(G2045:G3041))</f>
        <v>0</v>
      </c>
      <c r="O2045" s="326" t="str">
        <f t="shared" ca="1" si="6"/>
        <v/>
      </c>
      <c r="P2045" s="296">
        <f t="shared" ca="1" si="7"/>
        <v>0</v>
      </c>
      <c r="Q2045" s="297"/>
      <c r="R2045" s="297"/>
      <c r="S2045" s="297"/>
      <c r="T2045" s="297"/>
      <c r="U2045" s="297"/>
      <c r="V2045" s="297"/>
      <c r="W2045" s="297"/>
      <c r="X2045" s="297"/>
      <c r="Y2045" s="297"/>
      <c r="Z2045" s="297"/>
      <c r="AA2045" s="297"/>
      <c r="AB2045" s="297"/>
    </row>
    <row r="2046" spans="1:28" ht="14.25">
      <c r="A2046" s="453" t="s">
        <v>355</v>
      </c>
      <c r="B2046" s="294" t="s">
        <v>358</v>
      </c>
      <c r="C2046" s="45" t="s">
        <v>360</v>
      </c>
      <c r="D2046" s="45" t="s">
        <v>4667</v>
      </c>
      <c r="E2046" s="336">
        <v>43430</v>
      </c>
      <c r="F2046" s="294" t="s">
        <v>4710</v>
      </c>
      <c r="G2046" s="294" t="s">
        <v>114</v>
      </c>
      <c r="H2046" s="300" t="s">
        <v>223</v>
      </c>
      <c r="I2046" s="294" t="s">
        <v>226</v>
      </c>
      <c r="J2046" s="295"/>
      <c r="K2046" s="294" t="s">
        <v>12658</v>
      </c>
      <c r="L2046" s="299">
        <v>43441</v>
      </c>
      <c r="M2046" s="294" t="s">
        <v>4675</v>
      </c>
      <c r="N2046" s="295" t="b">
        <f>IF(AND(OR(G2046:G3042=DATOS!C$8,G2046:G3042=DATOS!C$9),H2046:H3042=DATOS!B$4),ROW(G2046:G3042))</f>
        <v>0</v>
      </c>
      <c r="O2046" s="326" t="str">
        <f t="shared" ca="1" si="6"/>
        <v/>
      </c>
      <c r="P2046" s="296">
        <f t="shared" ca="1" si="7"/>
        <v>0</v>
      </c>
      <c r="Q2046" s="297"/>
      <c r="R2046" s="297"/>
      <c r="S2046" s="297"/>
      <c r="T2046" s="297"/>
      <c r="U2046" s="297"/>
      <c r="V2046" s="297"/>
      <c r="W2046" s="297"/>
      <c r="X2046" s="297"/>
      <c r="Y2046" s="297"/>
      <c r="Z2046" s="297"/>
      <c r="AA2046" s="297"/>
      <c r="AB2046" s="297"/>
    </row>
    <row r="2047" spans="1:28" ht="14.25">
      <c r="A2047" s="298" t="s">
        <v>5736</v>
      </c>
      <c r="B2047" s="294" t="s">
        <v>5738</v>
      </c>
      <c r="C2047" s="45" t="s">
        <v>898</v>
      </c>
      <c r="D2047" s="45" t="s">
        <v>4667</v>
      </c>
      <c r="E2047" s="336">
        <v>43430</v>
      </c>
      <c r="F2047" s="294" t="s">
        <v>4710</v>
      </c>
      <c r="G2047" s="294" t="s">
        <v>114</v>
      </c>
      <c r="H2047" s="300" t="s">
        <v>223</v>
      </c>
      <c r="I2047" s="294" t="s">
        <v>226</v>
      </c>
      <c r="J2047" s="295"/>
      <c r="K2047" s="295"/>
      <c r="L2047" s="295"/>
      <c r="M2047" s="295"/>
      <c r="N2047" s="295" t="b">
        <f>IF(AND(OR(G2047:G3043=DATOS!C$8,G2047:G3043=DATOS!C$9),H2047:H3043=DATOS!B$4),ROW(G2047:G3043))</f>
        <v>0</v>
      </c>
      <c r="O2047" s="326" t="str">
        <f t="shared" ca="1" si="6"/>
        <v/>
      </c>
      <c r="P2047" s="296">
        <f t="shared" ca="1" si="7"/>
        <v>0</v>
      </c>
      <c r="Q2047" s="297"/>
      <c r="R2047" s="297"/>
      <c r="S2047" s="297"/>
      <c r="T2047" s="297"/>
      <c r="U2047" s="297"/>
      <c r="V2047" s="297"/>
      <c r="W2047" s="297"/>
      <c r="X2047" s="297"/>
      <c r="Y2047" s="297"/>
      <c r="Z2047" s="297"/>
      <c r="AA2047" s="297"/>
      <c r="AB2047" s="297"/>
    </row>
    <row r="2048" spans="1:28" ht="14.25">
      <c r="A2048" s="298" t="s">
        <v>9775</v>
      </c>
      <c r="B2048" s="294" t="s">
        <v>9776</v>
      </c>
      <c r="C2048" s="45" t="s">
        <v>4491</v>
      </c>
      <c r="D2048" s="45" t="s">
        <v>4667</v>
      </c>
      <c r="E2048" s="336">
        <v>43430</v>
      </c>
      <c r="F2048" s="294" t="s">
        <v>4710</v>
      </c>
      <c r="G2048" s="294" t="s">
        <v>114</v>
      </c>
      <c r="H2048" s="300" t="s">
        <v>223</v>
      </c>
      <c r="I2048" s="294" t="s">
        <v>226</v>
      </c>
      <c r="J2048" s="295"/>
      <c r="K2048" s="295"/>
      <c r="L2048" s="295"/>
      <c r="M2048" s="295"/>
      <c r="N2048" s="295" t="b">
        <f>IF(AND(OR(G2048:G3044=DATOS!C$8,G2048:G3044=DATOS!C$9),H2048:H3044=DATOS!B$4),ROW(G2048:G3044))</f>
        <v>0</v>
      </c>
      <c r="O2048" s="326" t="str">
        <f t="shared" ca="1" si="6"/>
        <v/>
      </c>
      <c r="P2048" s="296">
        <f t="shared" ca="1" si="7"/>
        <v>0</v>
      </c>
      <c r="Q2048" s="297"/>
      <c r="R2048" s="297"/>
      <c r="S2048" s="297"/>
      <c r="T2048" s="297"/>
      <c r="U2048" s="297"/>
      <c r="V2048" s="297"/>
      <c r="W2048" s="297"/>
      <c r="X2048" s="297"/>
      <c r="Y2048" s="297"/>
      <c r="Z2048" s="297"/>
      <c r="AA2048" s="297"/>
      <c r="AB2048" s="297"/>
    </row>
    <row r="2049" spans="1:28" ht="14.25">
      <c r="A2049" s="298" t="s">
        <v>6384</v>
      </c>
      <c r="B2049" s="294" t="s">
        <v>6385</v>
      </c>
      <c r="C2049" s="45" t="s">
        <v>4661</v>
      </c>
      <c r="D2049" s="45" t="s">
        <v>4667</v>
      </c>
      <c r="E2049" s="336">
        <v>43430</v>
      </c>
      <c r="F2049" s="294" t="s">
        <v>4710</v>
      </c>
      <c r="G2049" s="294" t="s">
        <v>114</v>
      </c>
      <c r="H2049" s="300" t="s">
        <v>223</v>
      </c>
      <c r="I2049" s="294" t="s">
        <v>226</v>
      </c>
      <c r="J2049" s="295"/>
      <c r="K2049" s="295"/>
      <c r="L2049" s="295"/>
      <c r="M2049" s="295"/>
      <c r="N2049" s="295" t="b">
        <f>IF(AND(OR(G2049:G3045=DATOS!C$8,G2049:G3045=DATOS!C$9),H2049:H3045=DATOS!B$4),ROW(G2049:G3045))</f>
        <v>0</v>
      </c>
      <c r="O2049" s="326" t="str">
        <f t="shared" ca="1" si="6"/>
        <v/>
      </c>
      <c r="P2049" s="296">
        <f t="shared" ca="1" si="7"/>
        <v>0</v>
      </c>
      <c r="Q2049" s="297"/>
      <c r="R2049" s="297"/>
      <c r="S2049" s="297"/>
      <c r="T2049" s="297"/>
      <c r="U2049" s="297"/>
      <c r="V2049" s="297"/>
      <c r="W2049" s="297"/>
      <c r="X2049" s="297"/>
      <c r="Y2049" s="297"/>
      <c r="Z2049" s="297"/>
      <c r="AA2049" s="297"/>
      <c r="AB2049" s="297"/>
    </row>
    <row r="2050" spans="1:28" ht="14.25">
      <c r="A2050" s="298" t="s">
        <v>6315</v>
      </c>
      <c r="B2050" s="294" t="s">
        <v>9527</v>
      </c>
      <c r="C2050" s="45" t="s">
        <v>6317</v>
      </c>
      <c r="D2050" s="45" t="s">
        <v>4667</v>
      </c>
      <c r="E2050" s="336">
        <v>43430</v>
      </c>
      <c r="F2050" s="294" t="s">
        <v>4710</v>
      </c>
      <c r="G2050" s="294" t="s">
        <v>114</v>
      </c>
      <c r="H2050" s="300" t="s">
        <v>223</v>
      </c>
      <c r="I2050" s="294" t="s">
        <v>226</v>
      </c>
      <c r="J2050" s="295"/>
      <c r="K2050" s="295"/>
      <c r="L2050" s="295"/>
      <c r="M2050" s="295"/>
      <c r="N2050" s="295" t="b">
        <f>IF(AND(OR(G2050:G3046=DATOS!C$8,G2050:G3046=DATOS!C$9),H2050:H3046=DATOS!B$4),ROW(G2050:G3046))</f>
        <v>0</v>
      </c>
      <c r="O2050" s="326" t="str">
        <f t="shared" ca="1" si="6"/>
        <v/>
      </c>
      <c r="P2050" s="296">
        <f t="shared" ca="1" si="7"/>
        <v>0</v>
      </c>
      <c r="Q2050" s="297"/>
      <c r="R2050" s="297"/>
      <c r="S2050" s="297"/>
      <c r="T2050" s="297"/>
      <c r="U2050" s="297"/>
      <c r="V2050" s="297"/>
      <c r="W2050" s="297"/>
      <c r="X2050" s="297"/>
      <c r="Y2050" s="297"/>
      <c r="Z2050" s="297"/>
      <c r="AA2050" s="297"/>
      <c r="AB2050" s="297"/>
    </row>
    <row r="2051" spans="1:28" ht="14.25">
      <c r="A2051" s="298" t="s">
        <v>10577</v>
      </c>
      <c r="B2051" s="294" t="s">
        <v>6494</v>
      </c>
      <c r="C2051" s="45" t="s">
        <v>4491</v>
      </c>
      <c r="D2051" s="45" t="s">
        <v>4667</v>
      </c>
      <c r="E2051" s="336">
        <v>43430</v>
      </c>
      <c r="F2051" s="294" t="s">
        <v>4762</v>
      </c>
      <c r="G2051" s="294" t="s">
        <v>271</v>
      </c>
      <c r="H2051" s="300" t="s">
        <v>223</v>
      </c>
      <c r="I2051" s="294"/>
      <c r="J2051" s="295"/>
      <c r="K2051" s="295"/>
      <c r="L2051" s="295"/>
      <c r="M2051" s="295"/>
      <c r="N2051" s="295" t="b">
        <f>IF(AND(OR(G2051:G3047=DATOS!C$8,G2051:G3047=DATOS!C$9),H2051:H3047=DATOS!B$4),ROW(G2051:G3047))</f>
        <v>0</v>
      </c>
      <c r="O2051" s="326" t="str">
        <f t="shared" ca="1" si="6"/>
        <v/>
      </c>
      <c r="P2051" s="296">
        <f t="shared" ca="1" si="7"/>
        <v>0</v>
      </c>
      <c r="Q2051" s="297"/>
      <c r="R2051" s="297"/>
      <c r="S2051" s="297"/>
      <c r="T2051" s="297"/>
      <c r="U2051" s="297"/>
      <c r="V2051" s="297"/>
      <c r="W2051" s="297"/>
      <c r="X2051" s="297"/>
      <c r="Y2051" s="297"/>
      <c r="Z2051" s="297"/>
      <c r="AA2051" s="297"/>
      <c r="AB2051" s="297"/>
    </row>
    <row r="2052" spans="1:28" ht="14.25">
      <c r="A2052" s="453" t="s">
        <v>9487</v>
      </c>
      <c r="B2052" s="294" t="s">
        <v>9488</v>
      </c>
      <c r="C2052" s="45" t="s">
        <v>4491</v>
      </c>
      <c r="D2052" s="45" t="s">
        <v>4667</v>
      </c>
      <c r="E2052" s="336">
        <v>43430</v>
      </c>
      <c r="F2052" s="294" t="s">
        <v>6194</v>
      </c>
      <c r="G2052" s="294" t="s">
        <v>114</v>
      </c>
      <c r="H2052" s="300" t="s">
        <v>118</v>
      </c>
      <c r="I2052" s="294"/>
      <c r="J2052" s="295"/>
      <c r="K2052" s="295"/>
      <c r="L2052" s="295"/>
      <c r="M2052" s="295"/>
      <c r="N2052" s="295" t="b">
        <f>IF(AND(OR(G2052:G3049=DATOS!C$8,G2052:G3049=DATOS!C$9),H2052:H3049=DATOS!B$4),ROW(G2052:G3049))</f>
        <v>0</v>
      </c>
      <c r="O2052" s="326" t="str">
        <f t="shared" ca="1" si="6"/>
        <v>SEG</v>
      </c>
      <c r="P2052" s="296">
        <f t="shared" ca="1" si="7"/>
        <v>407</v>
      </c>
      <c r="Q2052" s="297"/>
      <c r="R2052" s="297"/>
      <c r="S2052" s="297"/>
      <c r="T2052" s="297"/>
      <c r="U2052" s="297"/>
      <c r="V2052" s="297"/>
      <c r="W2052" s="297"/>
      <c r="X2052" s="297"/>
      <c r="Y2052" s="297"/>
      <c r="Z2052" s="297"/>
      <c r="AA2052" s="297"/>
      <c r="AB2052" s="297"/>
    </row>
    <row r="2053" spans="1:28" ht="14.25">
      <c r="A2053" s="298" t="s">
        <v>4946</v>
      </c>
      <c r="B2053" s="294" t="s">
        <v>4947</v>
      </c>
      <c r="C2053" s="45" t="s">
        <v>624</v>
      </c>
      <c r="D2053" s="45" t="s">
        <v>4687</v>
      </c>
      <c r="E2053" s="336">
        <v>43431</v>
      </c>
      <c r="F2053" s="294" t="s">
        <v>1301</v>
      </c>
      <c r="G2053" s="294" t="s">
        <v>271</v>
      </c>
      <c r="H2053" s="300" t="s">
        <v>223</v>
      </c>
      <c r="I2053" s="294" t="s">
        <v>226</v>
      </c>
      <c r="J2053" s="295"/>
      <c r="K2053" s="295"/>
      <c r="L2053" s="295"/>
      <c r="M2053" s="295"/>
      <c r="N2053" s="295" t="b">
        <f>IF(AND(OR(G2053:G3052=DATOS!C$8,G2053:G3052=DATOS!C$9),H2053:H3052=DATOS!B$4),ROW(G2053:G3052))</f>
        <v>0</v>
      </c>
      <c r="O2053" s="326" t="str">
        <f t="shared" ca="1" si="6"/>
        <v/>
      </c>
      <c r="P2053" s="296">
        <f t="shared" ca="1" si="7"/>
        <v>0</v>
      </c>
      <c r="Q2053" s="297"/>
      <c r="R2053" s="297"/>
      <c r="S2053" s="297"/>
      <c r="T2053" s="297"/>
      <c r="U2053" s="297"/>
      <c r="V2053" s="297"/>
      <c r="W2053" s="297"/>
      <c r="X2053" s="297"/>
      <c r="Y2053" s="297"/>
      <c r="Z2053" s="297"/>
      <c r="AA2053" s="297"/>
      <c r="AB2053" s="297"/>
    </row>
    <row r="2054" spans="1:28" ht="14.25">
      <c r="A2054" s="298" t="s">
        <v>7637</v>
      </c>
      <c r="B2054" s="294" t="s">
        <v>7638</v>
      </c>
      <c r="C2054" s="45" t="s">
        <v>414</v>
      </c>
      <c r="D2054" s="45" t="s">
        <v>4671</v>
      </c>
      <c r="E2054" s="336">
        <v>43431</v>
      </c>
      <c r="F2054" s="294" t="s">
        <v>5292</v>
      </c>
      <c r="G2054" s="294" t="s">
        <v>384</v>
      </c>
      <c r="H2054" s="300" t="s">
        <v>223</v>
      </c>
      <c r="I2054" s="294" t="s">
        <v>226</v>
      </c>
      <c r="J2054" s="294" t="s">
        <v>12666</v>
      </c>
      <c r="K2054" s="294" t="s">
        <v>12667</v>
      </c>
      <c r="L2054" s="336">
        <v>43432</v>
      </c>
      <c r="M2054" s="294" t="s">
        <v>5132</v>
      </c>
      <c r="N2054" s="295" t="b">
        <f>IF(AND(OR(G2054:G3053=DATOS!C$8,G2054:G3053=DATOS!C$9),H2054:H3053=DATOS!B$4),ROW(G2054:G3053))</f>
        <v>0</v>
      </c>
      <c r="O2054" s="326" t="str">
        <f t="shared" ca="1" si="6"/>
        <v/>
      </c>
      <c r="P2054" s="296">
        <f t="shared" ca="1" si="7"/>
        <v>0</v>
      </c>
      <c r="Q2054" s="297"/>
      <c r="R2054" s="297"/>
      <c r="S2054" s="297"/>
      <c r="T2054" s="297"/>
      <c r="U2054" s="297"/>
      <c r="V2054" s="297"/>
      <c r="W2054" s="297"/>
      <c r="X2054" s="297"/>
      <c r="Y2054" s="297"/>
      <c r="Z2054" s="297"/>
      <c r="AA2054" s="297"/>
      <c r="AB2054" s="297"/>
    </row>
    <row r="2055" spans="1:28" ht="14.25">
      <c r="A2055" s="453" t="s">
        <v>12668</v>
      </c>
      <c r="B2055" s="294" t="s">
        <v>4872</v>
      </c>
      <c r="C2055" s="45" t="s">
        <v>216</v>
      </c>
      <c r="D2055" s="45" t="s">
        <v>4687</v>
      </c>
      <c r="E2055" s="336">
        <v>43431</v>
      </c>
      <c r="F2055" s="294" t="s">
        <v>1301</v>
      </c>
      <c r="G2055" s="294" t="s">
        <v>271</v>
      </c>
      <c r="H2055" s="300" t="s">
        <v>118</v>
      </c>
      <c r="I2055" s="294" t="s">
        <v>226</v>
      </c>
      <c r="J2055" s="295"/>
      <c r="K2055" s="295"/>
      <c r="L2055" s="295"/>
      <c r="M2055" s="295"/>
      <c r="N2055" s="295" t="b">
        <f>IF(AND(OR(G2055:G3054=DATOS!C$8,G2055:G3054=DATOS!C$9),H2055:H3054=DATOS!B$4),ROW(G2055:G3054))</f>
        <v>0</v>
      </c>
      <c r="O2055" s="326" t="str">
        <f t="shared" ca="1" si="6"/>
        <v>SEG</v>
      </c>
      <c r="P2055" s="296">
        <f t="shared" ca="1" si="7"/>
        <v>406</v>
      </c>
      <c r="Q2055" s="297"/>
      <c r="R2055" s="297"/>
      <c r="S2055" s="297"/>
      <c r="T2055" s="297"/>
      <c r="U2055" s="297"/>
      <c r="V2055" s="297"/>
      <c r="W2055" s="297"/>
      <c r="X2055" s="297"/>
      <c r="Y2055" s="297"/>
      <c r="Z2055" s="297"/>
      <c r="AA2055" s="297"/>
      <c r="AB2055" s="297"/>
    </row>
    <row r="2056" spans="1:28" ht="14.25">
      <c r="A2056" s="298" t="s">
        <v>11851</v>
      </c>
      <c r="B2056" s="294" t="s">
        <v>411</v>
      </c>
      <c r="C2056" s="45" t="s">
        <v>414</v>
      </c>
      <c r="D2056" s="45" t="s">
        <v>4671</v>
      </c>
      <c r="E2056" s="336">
        <v>43431</v>
      </c>
      <c r="F2056" s="294" t="s">
        <v>4794</v>
      </c>
      <c r="G2056" s="294" t="s">
        <v>384</v>
      </c>
      <c r="H2056" s="300" t="s">
        <v>223</v>
      </c>
      <c r="I2056" s="294" t="s">
        <v>226</v>
      </c>
      <c r="J2056" s="294" t="s">
        <v>12671</v>
      </c>
      <c r="K2056" s="294" t="s">
        <v>4995</v>
      </c>
      <c r="L2056" s="336">
        <v>43432</v>
      </c>
      <c r="M2056" s="294" t="s">
        <v>5132</v>
      </c>
      <c r="N2056" s="295" t="b">
        <f>IF(AND(OR(G2056:G3055=DATOS!C$8,G2056:G3055=DATOS!C$9),H2056:H3055=DATOS!B$4),ROW(G2056:G3055))</f>
        <v>0</v>
      </c>
      <c r="O2056" s="326" t="str">
        <f t="shared" ca="1" si="6"/>
        <v/>
      </c>
      <c r="P2056" s="296">
        <f t="shared" ca="1" si="7"/>
        <v>0</v>
      </c>
      <c r="Q2056" s="297"/>
      <c r="R2056" s="297"/>
      <c r="S2056" s="297"/>
      <c r="T2056" s="297"/>
      <c r="U2056" s="297"/>
      <c r="V2056" s="297"/>
      <c r="W2056" s="297"/>
      <c r="X2056" s="297"/>
      <c r="Y2056" s="297"/>
      <c r="Z2056" s="297"/>
      <c r="AA2056" s="297"/>
      <c r="AB2056" s="297"/>
    </row>
    <row r="2057" spans="1:28" ht="14.25">
      <c r="A2057" s="453" t="s">
        <v>12676</v>
      </c>
      <c r="B2057" s="294" t="s">
        <v>4721</v>
      </c>
      <c r="C2057" s="45" t="s">
        <v>4716</v>
      </c>
      <c r="D2057" s="45" t="s">
        <v>4671</v>
      </c>
      <c r="E2057" s="336">
        <v>43431</v>
      </c>
      <c r="F2057" s="294" t="s">
        <v>4868</v>
      </c>
      <c r="G2057" s="294" t="s">
        <v>384</v>
      </c>
      <c r="H2057" s="300" t="s">
        <v>223</v>
      </c>
      <c r="I2057" s="294" t="s">
        <v>226</v>
      </c>
      <c r="J2057" s="294" t="s">
        <v>12671</v>
      </c>
      <c r="K2057" s="294" t="s">
        <v>12677</v>
      </c>
      <c r="L2057" s="299">
        <v>43435</v>
      </c>
      <c r="M2057" s="294" t="s">
        <v>389</v>
      </c>
      <c r="N2057" s="295" t="b">
        <f>IF(AND(OR(G2057:G3056=DATOS!C$8,G2057:G3056=DATOS!C$9),H2057:H3056=DATOS!B$4),ROW(G2057:G3056))</f>
        <v>0</v>
      </c>
      <c r="O2057" s="326" t="str">
        <f t="shared" ca="1" si="6"/>
        <v/>
      </c>
      <c r="P2057" s="296">
        <f t="shared" ca="1" si="7"/>
        <v>0</v>
      </c>
      <c r="Q2057" s="297"/>
      <c r="R2057" s="297"/>
      <c r="S2057" s="297"/>
      <c r="T2057" s="297"/>
      <c r="U2057" s="297"/>
      <c r="V2057" s="297"/>
      <c r="W2057" s="297"/>
      <c r="X2057" s="297"/>
      <c r="Y2057" s="297"/>
      <c r="Z2057" s="297"/>
      <c r="AA2057" s="297"/>
      <c r="AB2057" s="297"/>
    </row>
    <row r="2058" spans="1:28" ht="14.25">
      <c r="A2058" s="298" t="s">
        <v>9784</v>
      </c>
      <c r="B2058" s="294" t="s">
        <v>7739</v>
      </c>
      <c r="C2058" s="45" t="s">
        <v>5086</v>
      </c>
      <c r="D2058" s="45" t="s">
        <v>4671</v>
      </c>
      <c r="E2058" s="336">
        <v>43431</v>
      </c>
      <c r="F2058" s="294" t="s">
        <v>4794</v>
      </c>
      <c r="G2058" s="294" t="s">
        <v>114</v>
      </c>
      <c r="H2058" s="300" t="s">
        <v>223</v>
      </c>
      <c r="I2058" s="294" t="s">
        <v>226</v>
      </c>
      <c r="J2058" s="294" t="s">
        <v>12564</v>
      </c>
      <c r="K2058" s="294" t="s">
        <v>12681</v>
      </c>
      <c r="L2058" s="336">
        <v>43431</v>
      </c>
      <c r="M2058" s="294" t="s">
        <v>4675</v>
      </c>
      <c r="N2058" s="295" t="b">
        <f>IF(AND(OR(G2058:G3057=DATOS!C$8,G2058:G3057=DATOS!C$9),H2058:H3057=DATOS!B$4),ROW(G2058:G3057))</f>
        <v>0</v>
      </c>
      <c r="O2058" s="326" t="str">
        <f t="shared" ca="1" si="6"/>
        <v/>
      </c>
      <c r="P2058" s="296">
        <f t="shared" ca="1" si="7"/>
        <v>0</v>
      </c>
      <c r="Q2058" s="297"/>
      <c r="R2058" s="297"/>
      <c r="S2058" s="297"/>
      <c r="T2058" s="297"/>
      <c r="U2058" s="297"/>
      <c r="V2058" s="297"/>
      <c r="W2058" s="297"/>
      <c r="X2058" s="297"/>
      <c r="Y2058" s="297"/>
      <c r="Z2058" s="297"/>
      <c r="AA2058" s="297"/>
      <c r="AB2058" s="297"/>
    </row>
    <row r="2059" spans="1:28" ht="14.25">
      <c r="A2059" s="453" t="s">
        <v>12684</v>
      </c>
      <c r="B2059" s="294" t="s">
        <v>7079</v>
      </c>
      <c r="C2059" s="45" t="s">
        <v>4661</v>
      </c>
      <c r="D2059" s="45" t="s">
        <v>4667</v>
      </c>
      <c r="E2059" s="336">
        <v>43432</v>
      </c>
      <c r="F2059" s="294" t="s">
        <v>12685</v>
      </c>
      <c r="G2059" s="294" t="s">
        <v>384</v>
      </c>
      <c r="H2059" s="300" t="s">
        <v>223</v>
      </c>
      <c r="I2059" s="294" t="s">
        <v>226</v>
      </c>
      <c r="J2059" s="295"/>
      <c r="K2059" s="295"/>
      <c r="L2059" s="295"/>
      <c r="M2059" s="295"/>
      <c r="N2059" s="295" t="b">
        <f>IF(AND(OR(G2059:G3058=DATOS!C$8,G2059:G3058=DATOS!C$9),H2059:H3058=DATOS!B$4),ROW(G2059:G3058))</f>
        <v>0</v>
      </c>
      <c r="O2059" s="326" t="str">
        <f t="shared" ca="1" si="6"/>
        <v/>
      </c>
      <c r="P2059" s="296">
        <f t="shared" ca="1" si="7"/>
        <v>0</v>
      </c>
      <c r="Q2059" s="297"/>
      <c r="R2059" s="297"/>
      <c r="S2059" s="297"/>
      <c r="T2059" s="297"/>
      <c r="U2059" s="297"/>
      <c r="V2059" s="297"/>
      <c r="W2059" s="297"/>
      <c r="X2059" s="297"/>
      <c r="Y2059" s="297"/>
      <c r="Z2059" s="297"/>
      <c r="AA2059" s="297"/>
      <c r="AB2059" s="297"/>
    </row>
    <row r="2060" spans="1:28" ht="14.25">
      <c r="A2060" s="453" t="s">
        <v>12688</v>
      </c>
      <c r="B2060" s="294" t="s">
        <v>9676</v>
      </c>
      <c r="C2060" s="45" t="s">
        <v>4655</v>
      </c>
      <c r="D2060" s="45" t="s">
        <v>4667</v>
      </c>
      <c r="E2060" s="336">
        <v>43432</v>
      </c>
      <c r="F2060" s="294" t="s">
        <v>12689</v>
      </c>
      <c r="G2060" s="294" t="s">
        <v>271</v>
      </c>
      <c r="H2060" s="300" t="s">
        <v>118</v>
      </c>
      <c r="I2060" s="294" t="s">
        <v>226</v>
      </c>
      <c r="J2060" s="295"/>
      <c r="K2060" s="295"/>
      <c r="L2060" s="295"/>
      <c r="M2060" s="295"/>
      <c r="N2060" s="295" t="b">
        <f>IF(AND(OR(G2060:G3059=DATOS!C$8,G2060:G3059=DATOS!C$9),H2060:H3059=DATOS!B$4),ROW(G2060:G3059))</f>
        <v>0</v>
      </c>
      <c r="O2060" s="326" t="str">
        <f t="shared" ca="1" si="6"/>
        <v>SEG</v>
      </c>
      <c r="P2060" s="296">
        <f t="shared" ca="1" si="7"/>
        <v>405</v>
      </c>
      <c r="Q2060" s="297"/>
      <c r="R2060" s="297"/>
      <c r="S2060" s="297"/>
      <c r="T2060" s="297"/>
      <c r="U2060" s="297"/>
      <c r="V2060" s="297"/>
      <c r="W2060" s="297"/>
      <c r="X2060" s="297"/>
      <c r="Y2060" s="297"/>
      <c r="Z2060" s="297"/>
      <c r="AA2060" s="297"/>
      <c r="AB2060" s="297"/>
    </row>
    <row r="2061" spans="1:28" ht="14.25">
      <c r="A2061" s="453" t="s">
        <v>8160</v>
      </c>
      <c r="B2061" s="294" t="s">
        <v>6163</v>
      </c>
      <c r="C2061" s="45" t="s">
        <v>942</v>
      </c>
      <c r="D2061" s="45" t="s">
        <v>4667</v>
      </c>
      <c r="E2061" s="336">
        <v>43432</v>
      </c>
      <c r="F2061" s="294" t="s">
        <v>12691</v>
      </c>
      <c r="G2061" s="294" t="s">
        <v>114</v>
      </c>
      <c r="H2061" s="300" t="s">
        <v>118</v>
      </c>
      <c r="I2061" s="294" t="s">
        <v>226</v>
      </c>
      <c r="J2061" s="295"/>
      <c r="K2061" s="295"/>
      <c r="L2061" s="295"/>
      <c r="M2061" s="295"/>
      <c r="N2061" s="295" t="b">
        <f>IF(AND(OR(G2061:G3060=DATOS!C$8,G2061:G3060=DATOS!C$9),H2061:H3060=DATOS!B$4),ROW(G2061:G3060))</f>
        <v>0</v>
      </c>
      <c r="O2061" s="326" t="str">
        <f t="shared" ca="1" si="6"/>
        <v>SEG</v>
      </c>
      <c r="P2061" s="296">
        <f t="shared" ca="1" si="7"/>
        <v>405</v>
      </c>
      <c r="Q2061" s="297"/>
      <c r="R2061" s="297"/>
      <c r="S2061" s="297"/>
      <c r="T2061" s="297"/>
      <c r="U2061" s="297"/>
      <c r="V2061" s="297"/>
      <c r="W2061" s="297"/>
      <c r="X2061" s="297"/>
      <c r="Y2061" s="297"/>
      <c r="Z2061" s="297"/>
      <c r="AA2061" s="297"/>
      <c r="AB2061" s="297"/>
    </row>
    <row r="2062" spans="1:28" ht="14.25">
      <c r="A2062" s="298" t="s">
        <v>8534</v>
      </c>
      <c r="B2062" s="294" t="s">
        <v>7713</v>
      </c>
      <c r="C2062" s="45" t="s">
        <v>624</v>
      </c>
      <c r="D2062" s="45" t="s">
        <v>4671</v>
      </c>
      <c r="E2062" s="336">
        <v>43432</v>
      </c>
      <c r="F2062" s="294" t="s">
        <v>4739</v>
      </c>
      <c r="G2062" s="294" t="s">
        <v>271</v>
      </c>
      <c r="H2062" s="300" t="s">
        <v>223</v>
      </c>
      <c r="I2062" s="294" t="s">
        <v>226</v>
      </c>
      <c r="J2062" s="294" t="s">
        <v>12692</v>
      </c>
      <c r="K2062" s="294" t="s">
        <v>11702</v>
      </c>
      <c r="L2062" s="336">
        <v>43432</v>
      </c>
      <c r="M2062" s="294" t="s">
        <v>4675</v>
      </c>
      <c r="N2062" s="295" t="b">
        <f>IF(AND(OR(G2062:G3061=DATOS!C$8,G2062:G3061=DATOS!C$9),H2062:H3061=DATOS!B$4),ROW(G2062:G3061))</f>
        <v>0</v>
      </c>
      <c r="O2062" s="326" t="str">
        <f t="shared" ca="1" si="6"/>
        <v/>
      </c>
      <c r="P2062" s="296">
        <f t="shared" ca="1" si="7"/>
        <v>0</v>
      </c>
      <c r="Q2062" s="297"/>
      <c r="R2062" s="297"/>
      <c r="S2062" s="297"/>
      <c r="T2062" s="297"/>
      <c r="U2062" s="297"/>
      <c r="V2062" s="297"/>
      <c r="W2062" s="297"/>
      <c r="X2062" s="297"/>
      <c r="Y2062" s="297"/>
      <c r="Z2062" s="297"/>
      <c r="AA2062" s="297"/>
      <c r="AB2062" s="297"/>
    </row>
    <row r="2063" spans="1:28" ht="14.25">
      <c r="A2063" s="298" t="s">
        <v>12693</v>
      </c>
      <c r="B2063" s="294" t="s">
        <v>12694</v>
      </c>
      <c r="C2063" s="45" t="s">
        <v>216</v>
      </c>
      <c r="D2063" s="45" t="s">
        <v>4671</v>
      </c>
      <c r="E2063" s="336">
        <v>43432</v>
      </c>
      <c r="F2063" s="294" t="s">
        <v>5292</v>
      </c>
      <c r="G2063" s="294" t="s">
        <v>114</v>
      </c>
      <c r="H2063" s="300" t="s">
        <v>223</v>
      </c>
      <c r="I2063" s="294" t="s">
        <v>226</v>
      </c>
      <c r="J2063" s="294" t="s">
        <v>12695</v>
      </c>
      <c r="K2063" s="294" t="s">
        <v>12696</v>
      </c>
      <c r="L2063" s="336">
        <v>43432</v>
      </c>
      <c r="M2063" s="294" t="s">
        <v>4675</v>
      </c>
      <c r="N2063" s="295" t="b">
        <f>IF(AND(OR(G2063:G3062=DATOS!C$8,G2063:G3062=DATOS!C$9),H2063:H3062=DATOS!B$4),ROW(G2063:G3062))</f>
        <v>0</v>
      </c>
      <c r="O2063" s="326" t="str">
        <f t="shared" ca="1" si="6"/>
        <v/>
      </c>
      <c r="P2063" s="296">
        <f t="shared" ca="1" si="7"/>
        <v>0</v>
      </c>
      <c r="Q2063" s="297"/>
      <c r="R2063" s="297"/>
      <c r="S2063" s="297"/>
      <c r="T2063" s="297"/>
      <c r="U2063" s="297"/>
      <c r="V2063" s="297"/>
      <c r="W2063" s="297"/>
      <c r="X2063" s="297"/>
      <c r="Y2063" s="297"/>
      <c r="Z2063" s="297"/>
      <c r="AA2063" s="297"/>
      <c r="AB2063" s="297"/>
    </row>
    <row r="2064" spans="1:28" ht="14.25">
      <c r="A2064" s="298" t="s">
        <v>6814</v>
      </c>
      <c r="B2064" s="294" t="s">
        <v>9891</v>
      </c>
      <c r="C2064" s="45" t="s">
        <v>216</v>
      </c>
      <c r="D2064" s="45" t="s">
        <v>4671</v>
      </c>
      <c r="E2064" s="336">
        <v>43433</v>
      </c>
      <c r="F2064" s="294" t="s">
        <v>12698</v>
      </c>
      <c r="G2064" s="294" t="s">
        <v>271</v>
      </c>
      <c r="H2064" s="300" t="s">
        <v>223</v>
      </c>
      <c r="I2064" s="294" t="s">
        <v>226</v>
      </c>
      <c r="J2064" s="294" t="s">
        <v>4706</v>
      </c>
      <c r="K2064" s="294" t="s">
        <v>12699</v>
      </c>
      <c r="L2064" s="336">
        <v>43433</v>
      </c>
      <c r="M2064" s="294" t="s">
        <v>4675</v>
      </c>
      <c r="N2064" s="295" t="b">
        <f>IF(AND(OR(G2064:G3063=DATOS!C$8,G2064:G3063=DATOS!C$9),H2064:H3063=DATOS!B$4),ROW(G2064:G3063))</f>
        <v>0</v>
      </c>
      <c r="O2064" s="326" t="str">
        <f t="shared" ca="1" si="6"/>
        <v/>
      </c>
      <c r="P2064" s="296">
        <f t="shared" ca="1" si="7"/>
        <v>0</v>
      </c>
      <c r="Q2064" s="297"/>
      <c r="R2064" s="297"/>
      <c r="S2064" s="297"/>
      <c r="T2064" s="297"/>
      <c r="U2064" s="297"/>
      <c r="V2064" s="297"/>
      <c r="W2064" s="297"/>
      <c r="X2064" s="297"/>
      <c r="Y2064" s="297"/>
      <c r="Z2064" s="297"/>
      <c r="AA2064" s="297"/>
      <c r="AB2064" s="297"/>
    </row>
    <row r="2065" spans="1:28" ht="14.25">
      <c r="A2065" s="298" t="s">
        <v>4889</v>
      </c>
      <c r="B2065" s="294" t="s">
        <v>4890</v>
      </c>
      <c r="C2065" s="45" t="s">
        <v>4491</v>
      </c>
      <c r="D2065" s="45" t="s">
        <v>4671</v>
      </c>
      <c r="E2065" s="336">
        <v>43433</v>
      </c>
      <c r="F2065" s="294" t="s">
        <v>12700</v>
      </c>
      <c r="G2065" s="294" t="s">
        <v>271</v>
      </c>
      <c r="H2065" s="300" t="s">
        <v>223</v>
      </c>
      <c r="I2065" s="294" t="s">
        <v>226</v>
      </c>
      <c r="J2065" s="294" t="s">
        <v>12701</v>
      </c>
      <c r="K2065" s="294" t="s">
        <v>12702</v>
      </c>
      <c r="L2065" s="336">
        <v>43433</v>
      </c>
      <c r="M2065" s="294" t="s">
        <v>4659</v>
      </c>
      <c r="N2065" s="295" t="b">
        <f>IF(AND(OR(G2065:G3064=DATOS!C$8,G2065:G3064=DATOS!C$9),H2065:H3064=DATOS!B$4),ROW(G2065:G3064))</f>
        <v>0</v>
      </c>
      <c r="O2065" s="326" t="str">
        <f t="shared" ca="1" si="6"/>
        <v/>
      </c>
      <c r="P2065" s="296">
        <f t="shared" ca="1" si="7"/>
        <v>0</v>
      </c>
      <c r="Q2065" s="297"/>
      <c r="R2065" s="297"/>
      <c r="S2065" s="297"/>
      <c r="T2065" s="297"/>
      <c r="U2065" s="297"/>
      <c r="V2065" s="297"/>
      <c r="W2065" s="297"/>
      <c r="X2065" s="297"/>
      <c r="Y2065" s="297"/>
      <c r="Z2065" s="297"/>
      <c r="AA2065" s="297"/>
      <c r="AB2065" s="297"/>
    </row>
    <row r="2066" spans="1:28" ht="14.25">
      <c r="A2066" s="298" t="s">
        <v>12703</v>
      </c>
      <c r="B2066" s="294" t="s">
        <v>6254</v>
      </c>
      <c r="C2066" s="45" t="s">
        <v>216</v>
      </c>
      <c r="D2066" s="45" t="s">
        <v>4951</v>
      </c>
      <c r="E2066" s="299">
        <v>43435</v>
      </c>
      <c r="F2066" s="294" t="s">
        <v>4739</v>
      </c>
      <c r="G2066" s="294" t="s">
        <v>271</v>
      </c>
      <c r="H2066" s="300" t="s">
        <v>223</v>
      </c>
      <c r="I2066" s="294" t="s">
        <v>226</v>
      </c>
      <c r="J2066" s="295"/>
      <c r="K2066" s="294" t="s">
        <v>12704</v>
      </c>
      <c r="L2066" s="299">
        <v>43405</v>
      </c>
      <c r="M2066" s="294" t="s">
        <v>4956</v>
      </c>
      <c r="N2066" s="295" t="b">
        <f>IF(AND(OR(G2066:G3065=DATOS!C$8,G2066:G3065=DATOS!C$9),H2066:H3065=DATOS!B$4),ROW(G2066:G3065))</f>
        <v>0</v>
      </c>
      <c r="O2066" s="326" t="str">
        <f t="shared" ca="1" si="6"/>
        <v/>
      </c>
      <c r="P2066" s="296">
        <f t="shared" ca="1" si="7"/>
        <v>0</v>
      </c>
      <c r="Q2066" s="297"/>
      <c r="R2066" s="297"/>
      <c r="S2066" s="297"/>
      <c r="T2066" s="297"/>
      <c r="U2066" s="297"/>
      <c r="V2066" s="297"/>
      <c r="W2066" s="297"/>
      <c r="X2066" s="297"/>
      <c r="Y2066" s="297"/>
      <c r="Z2066" s="297"/>
      <c r="AA2066" s="297"/>
      <c r="AB2066" s="297"/>
    </row>
    <row r="2067" spans="1:28" ht="14.25">
      <c r="A2067" s="298" t="s">
        <v>12705</v>
      </c>
      <c r="B2067" s="294" t="s">
        <v>12706</v>
      </c>
      <c r="C2067" s="45" t="s">
        <v>263</v>
      </c>
      <c r="D2067" s="45" t="s">
        <v>4671</v>
      </c>
      <c r="E2067" s="299">
        <v>43435</v>
      </c>
      <c r="F2067" s="294" t="s">
        <v>4739</v>
      </c>
      <c r="G2067" s="294" t="s">
        <v>271</v>
      </c>
      <c r="H2067" s="300" t="s">
        <v>223</v>
      </c>
      <c r="I2067" s="294" t="s">
        <v>226</v>
      </c>
      <c r="J2067" s="294" t="s">
        <v>12707</v>
      </c>
      <c r="K2067" s="294" t="s">
        <v>12640</v>
      </c>
      <c r="L2067" s="299">
        <v>43435</v>
      </c>
      <c r="M2067" s="294" t="s">
        <v>4675</v>
      </c>
      <c r="N2067" s="295" t="b">
        <f>IF(AND(OR(G2067:G3066=DATOS!C$8,G2067:G3066=DATOS!C$9),H2067:H3066=DATOS!B$4),ROW(G2067:G3066))</f>
        <v>0</v>
      </c>
      <c r="O2067" s="326" t="str">
        <f t="shared" ca="1" si="6"/>
        <v/>
      </c>
      <c r="P2067" s="296">
        <f t="shared" ca="1" si="7"/>
        <v>0</v>
      </c>
      <c r="Q2067" s="297"/>
      <c r="R2067" s="297"/>
      <c r="S2067" s="297"/>
      <c r="T2067" s="297"/>
      <c r="U2067" s="297"/>
      <c r="V2067" s="297"/>
      <c r="W2067" s="297"/>
      <c r="X2067" s="297"/>
      <c r="Y2067" s="297"/>
      <c r="Z2067" s="297"/>
      <c r="AA2067" s="297"/>
      <c r="AB2067" s="297"/>
    </row>
    <row r="2068" spans="1:28" ht="14.25">
      <c r="A2068" s="298" t="s">
        <v>7106</v>
      </c>
      <c r="B2068" s="294" t="s">
        <v>7107</v>
      </c>
      <c r="C2068" s="45" t="s">
        <v>380</v>
      </c>
      <c r="D2068" s="45" t="s">
        <v>4671</v>
      </c>
      <c r="E2068" s="299">
        <v>43435</v>
      </c>
      <c r="F2068" s="294" t="s">
        <v>12708</v>
      </c>
      <c r="G2068" s="294" t="s">
        <v>384</v>
      </c>
      <c r="H2068" s="300" t="s">
        <v>223</v>
      </c>
      <c r="I2068" s="294" t="s">
        <v>226</v>
      </c>
      <c r="J2068" s="294" t="s">
        <v>12709</v>
      </c>
      <c r="K2068" s="294" t="s">
        <v>12710</v>
      </c>
      <c r="L2068" s="299">
        <v>43438</v>
      </c>
      <c r="M2068" s="294" t="s">
        <v>5132</v>
      </c>
      <c r="N2068" s="295" t="b">
        <f>IF(AND(OR(G2068:G3067=DATOS!C$8,G2068:G3067=DATOS!C$9),H2068:H3067=DATOS!B$4),ROW(G2068:G3067))</f>
        <v>0</v>
      </c>
      <c r="O2068" s="326" t="str">
        <f t="shared" ca="1" si="6"/>
        <v/>
      </c>
      <c r="P2068" s="296">
        <f t="shared" ca="1" si="7"/>
        <v>0</v>
      </c>
      <c r="Q2068" s="297"/>
      <c r="R2068" s="297"/>
      <c r="S2068" s="297"/>
      <c r="T2068" s="297"/>
      <c r="U2068" s="297"/>
      <c r="V2068" s="297"/>
      <c r="W2068" s="297"/>
      <c r="X2068" s="297"/>
      <c r="Y2068" s="297"/>
      <c r="Z2068" s="297"/>
      <c r="AA2068" s="297"/>
      <c r="AB2068" s="297"/>
    </row>
    <row r="2069" spans="1:28" ht="14.25">
      <c r="A2069" s="298" t="s">
        <v>5621</v>
      </c>
      <c r="B2069" s="294" t="s">
        <v>5622</v>
      </c>
      <c r="C2069" s="45" t="s">
        <v>216</v>
      </c>
      <c r="D2069" s="45" t="s">
        <v>4671</v>
      </c>
      <c r="E2069" s="299">
        <v>43435</v>
      </c>
      <c r="F2069" s="294" t="s">
        <v>4739</v>
      </c>
      <c r="G2069" s="294" t="s">
        <v>271</v>
      </c>
      <c r="H2069" s="300" t="s">
        <v>223</v>
      </c>
      <c r="I2069" s="294" t="s">
        <v>226</v>
      </c>
      <c r="J2069" s="294" t="s">
        <v>12712</v>
      </c>
      <c r="K2069" s="294" t="s">
        <v>12713</v>
      </c>
      <c r="L2069" s="299">
        <v>43435</v>
      </c>
      <c r="M2069" s="294" t="s">
        <v>4675</v>
      </c>
      <c r="N2069" s="295" t="b">
        <f>IF(AND(OR(G2069:G3068=DATOS!C$8,G2069:G3068=DATOS!C$9),H2069:H3068=DATOS!B$4),ROW(G2069:G3068))</f>
        <v>0</v>
      </c>
      <c r="O2069" s="326" t="str">
        <f t="shared" ca="1" si="6"/>
        <v/>
      </c>
      <c r="P2069" s="296">
        <f t="shared" ca="1" si="7"/>
        <v>0</v>
      </c>
      <c r="Q2069" s="297"/>
      <c r="R2069" s="297"/>
      <c r="S2069" s="297"/>
      <c r="T2069" s="297"/>
      <c r="U2069" s="297"/>
      <c r="V2069" s="297"/>
      <c r="W2069" s="297"/>
      <c r="X2069" s="297"/>
      <c r="Y2069" s="297"/>
      <c r="Z2069" s="297"/>
      <c r="AA2069" s="297"/>
      <c r="AB2069" s="297"/>
    </row>
    <row r="2070" spans="1:28" ht="14.25">
      <c r="A2070" s="298" t="s">
        <v>4889</v>
      </c>
      <c r="B2070" s="294" t="s">
        <v>4890</v>
      </c>
      <c r="C2070" s="45" t="s">
        <v>4491</v>
      </c>
      <c r="D2070" s="45" t="s">
        <v>4671</v>
      </c>
      <c r="E2070" s="299">
        <v>43436</v>
      </c>
      <c r="F2070" s="294" t="s">
        <v>5292</v>
      </c>
      <c r="G2070" s="294" t="s">
        <v>271</v>
      </c>
      <c r="H2070" s="300" t="s">
        <v>223</v>
      </c>
      <c r="I2070" s="294" t="s">
        <v>226</v>
      </c>
      <c r="J2070" s="294" t="s">
        <v>7808</v>
      </c>
      <c r="K2070" s="294" t="s">
        <v>12714</v>
      </c>
      <c r="L2070" s="299">
        <v>43436</v>
      </c>
      <c r="M2070" s="294" t="s">
        <v>4675</v>
      </c>
      <c r="N2070" s="295" t="b">
        <f>IF(AND(OR(G2070:G3069=DATOS!C$8,G2070:G3069=DATOS!C$9),H2070:H3069=DATOS!B$4),ROW(G2070:G3069))</f>
        <v>0</v>
      </c>
      <c r="O2070" s="326" t="str">
        <f t="shared" ca="1" si="6"/>
        <v/>
      </c>
      <c r="P2070" s="296">
        <f t="shared" ca="1" si="7"/>
        <v>0</v>
      </c>
      <c r="Q2070" s="297"/>
      <c r="R2070" s="297"/>
      <c r="S2070" s="297"/>
      <c r="T2070" s="297"/>
      <c r="U2070" s="297"/>
      <c r="V2070" s="297"/>
      <c r="W2070" s="297"/>
      <c r="X2070" s="297"/>
      <c r="Y2070" s="297"/>
      <c r="Z2070" s="297"/>
      <c r="AA2070" s="297"/>
      <c r="AB2070" s="297"/>
    </row>
    <row r="2071" spans="1:28" ht="14.25">
      <c r="A2071" s="298" t="s">
        <v>12718</v>
      </c>
      <c r="B2071" s="294" t="s">
        <v>8088</v>
      </c>
      <c r="C2071" s="45" t="s">
        <v>942</v>
      </c>
      <c r="D2071" s="45" t="s">
        <v>4667</v>
      </c>
      <c r="E2071" s="336">
        <v>43437</v>
      </c>
      <c r="F2071" s="294" t="s">
        <v>12719</v>
      </c>
      <c r="G2071" s="294" t="s">
        <v>384</v>
      </c>
      <c r="H2071" s="300" t="s">
        <v>223</v>
      </c>
      <c r="I2071" s="294" t="s">
        <v>226</v>
      </c>
      <c r="J2071" s="295"/>
      <c r="K2071" s="294" t="s">
        <v>8180</v>
      </c>
      <c r="L2071" s="336">
        <v>43447</v>
      </c>
      <c r="M2071" s="294" t="s">
        <v>389</v>
      </c>
      <c r="N2071" s="295" t="b">
        <f>IF(AND(OR(G2071:G3070=DATOS!C$8,G2071:G3070=DATOS!C$9),H2071:H3070=DATOS!B$4),ROW(G2071:G3070))</f>
        <v>0</v>
      </c>
      <c r="O2071" s="326" t="str">
        <f t="shared" ca="1" si="6"/>
        <v/>
      </c>
      <c r="P2071" s="296">
        <f t="shared" ca="1" si="7"/>
        <v>0</v>
      </c>
      <c r="Q2071" s="297"/>
      <c r="R2071" s="297"/>
      <c r="S2071" s="297"/>
      <c r="T2071" s="297"/>
      <c r="U2071" s="297"/>
      <c r="V2071" s="297"/>
      <c r="W2071" s="297"/>
      <c r="X2071" s="297"/>
      <c r="Y2071" s="297"/>
      <c r="Z2071" s="297"/>
      <c r="AA2071" s="297"/>
      <c r="AB2071" s="297"/>
    </row>
    <row r="2072" spans="1:28" ht="14.25">
      <c r="A2072" s="298" t="s">
        <v>12721</v>
      </c>
      <c r="B2072" s="294" t="s">
        <v>12722</v>
      </c>
      <c r="C2072" s="45" t="s">
        <v>624</v>
      </c>
      <c r="D2072" s="45" t="s">
        <v>4667</v>
      </c>
      <c r="E2072" s="336">
        <v>43438</v>
      </c>
      <c r="F2072" s="294" t="s">
        <v>4730</v>
      </c>
      <c r="G2072" s="294" t="s">
        <v>483</v>
      </c>
      <c r="H2072" s="300" t="s">
        <v>223</v>
      </c>
      <c r="I2072" s="294" t="s">
        <v>226</v>
      </c>
      <c r="J2072" s="295"/>
      <c r="K2072" s="294" t="s">
        <v>12723</v>
      </c>
      <c r="L2072" s="336">
        <v>43446</v>
      </c>
      <c r="M2072" s="294" t="s">
        <v>4652</v>
      </c>
      <c r="N2072" s="295" t="b">
        <f>IF(AND(OR(G2072:G3071=DATOS!C$8,G2072:G3071=DATOS!C$9),H2072:H3071=DATOS!B$4),ROW(G2072:G3071))</f>
        <v>0</v>
      </c>
      <c r="O2072" s="326" t="str">
        <f t="shared" ca="1" si="6"/>
        <v/>
      </c>
      <c r="P2072" s="296">
        <f t="shared" ca="1" si="7"/>
        <v>0</v>
      </c>
      <c r="Q2072" s="297"/>
      <c r="R2072" s="297"/>
      <c r="S2072" s="297"/>
      <c r="T2072" s="297"/>
      <c r="U2072" s="297"/>
      <c r="V2072" s="297"/>
      <c r="W2072" s="297"/>
      <c r="X2072" s="297"/>
      <c r="Y2072" s="297"/>
      <c r="Z2072" s="297"/>
      <c r="AA2072" s="297"/>
      <c r="AB2072" s="297"/>
    </row>
    <row r="2073" spans="1:28" ht="14.25">
      <c r="A2073" s="298" t="s">
        <v>11116</v>
      </c>
      <c r="B2073" s="294" t="s">
        <v>11117</v>
      </c>
      <c r="C2073" s="45" t="s">
        <v>216</v>
      </c>
      <c r="D2073" s="45" t="s">
        <v>4667</v>
      </c>
      <c r="E2073" s="336">
        <v>43438</v>
      </c>
      <c r="F2073" s="294" t="s">
        <v>12725</v>
      </c>
      <c r="G2073" s="294" t="s">
        <v>271</v>
      </c>
      <c r="H2073" s="300" t="s">
        <v>223</v>
      </c>
      <c r="I2073" s="294" t="s">
        <v>226</v>
      </c>
      <c r="J2073" s="294" t="s">
        <v>5824</v>
      </c>
      <c r="K2073" s="294" t="s">
        <v>12726</v>
      </c>
      <c r="L2073" s="336">
        <v>43456</v>
      </c>
      <c r="M2073" s="294" t="s">
        <v>4675</v>
      </c>
      <c r="N2073" s="295" t="b">
        <f>IF(AND(OR(G2073:G3072=DATOS!C$8,G2073:G3072=DATOS!C$9),H2073:H3072=DATOS!B$4),ROW(G2073:G3072))</f>
        <v>0</v>
      </c>
      <c r="O2073" s="326" t="str">
        <f t="shared" ca="1" si="6"/>
        <v/>
      </c>
      <c r="P2073" s="296">
        <f t="shared" ca="1" si="7"/>
        <v>0</v>
      </c>
      <c r="Q2073" s="297"/>
      <c r="R2073" s="297"/>
      <c r="S2073" s="297"/>
      <c r="T2073" s="297"/>
      <c r="U2073" s="297"/>
      <c r="V2073" s="297"/>
      <c r="W2073" s="297"/>
      <c r="X2073" s="297"/>
      <c r="Y2073" s="297"/>
      <c r="Z2073" s="297"/>
      <c r="AA2073" s="297"/>
      <c r="AB2073" s="297"/>
    </row>
    <row r="2074" spans="1:28" ht="14.25">
      <c r="A2074" s="298" t="s">
        <v>11545</v>
      </c>
      <c r="B2074" s="294" t="s">
        <v>4947</v>
      </c>
      <c r="C2074" s="45" t="s">
        <v>624</v>
      </c>
      <c r="D2074" s="45" t="s">
        <v>4687</v>
      </c>
      <c r="E2074" s="299">
        <v>43439</v>
      </c>
      <c r="F2074" s="294" t="s">
        <v>5360</v>
      </c>
      <c r="G2074" s="294" t="s">
        <v>114</v>
      </c>
      <c r="H2074" s="300" t="s">
        <v>223</v>
      </c>
      <c r="I2074" s="294" t="s">
        <v>226</v>
      </c>
      <c r="J2074" s="295"/>
      <c r="K2074" s="295"/>
      <c r="L2074" s="295"/>
      <c r="M2074" s="295"/>
      <c r="N2074" s="295" t="b">
        <f>IF(AND(OR(G2074:G3073=DATOS!C$8,G2074:G3073=DATOS!C$9),H2074:H3073=DATOS!B$4),ROW(G2074:G3073))</f>
        <v>0</v>
      </c>
      <c r="O2074" s="326" t="str">
        <f t="shared" ca="1" si="6"/>
        <v/>
      </c>
      <c r="P2074" s="296">
        <f t="shared" ca="1" si="7"/>
        <v>0</v>
      </c>
      <c r="Q2074" s="297"/>
      <c r="R2074" s="297"/>
      <c r="S2074" s="297"/>
      <c r="T2074" s="297"/>
      <c r="U2074" s="297"/>
      <c r="V2074" s="297"/>
      <c r="W2074" s="297"/>
      <c r="X2074" s="297"/>
      <c r="Y2074" s="297"/>
      <c r="Z2074" s="297"/>
      <c r="AA2074" s="297"/>
      <c r="AB2074" s="297"/>
    </row>
    <row r="2075" spans="1:28" ht="14.25">
      <c r="A2075" s="298" t="s">
        <v>12730</v>
      </c>
      <c r="B2075" s="294" t="s">
        <v>450</v>
      </c>
      <c r="C2075" s="45" t="s">
        <v>216</v>
      </c>
      <c r="D2075" s="45" t="s">
        <v>4687</v>
      </c>
      <c r="E2075" s="299">
        <v>43439</v>
      </c>
      <c r="F2075" s="294" t="s">
        <v>12731</v>
      </c>
      <c r="G2075" s="294" t="s">
        <v>384</v>
      </c>
      <c r="H2075" s="300" t="s">
        <v>223</v>
      </c>
      <c r="I2075" s="294" t="s">
        <v>226</v>
      </c>
      <c r="J2075" s="295"/>
      <c r="K2075" s="295"/>
      <c r="L2075" s="295"/>
      <c r="M2075" s="295"/>
      <c r="N2075" s="295" t="b">
        <f>IF(AND(OR(G2075:G3074=DATOS!C$8,G2075:G3074=DATOS!C$9),H2075:H3074=DATOS!B$4),ROW(G2075:G3074))</f>
        <v>0</v>
      </c>
      <c r="O2075" s="326" t="str">
        <f t="shared" ca="1" si="6"/>
        <v/>
      </c>
      <c r="P2075" s="296">
        <f t="shared" ca="1" si="7"/>
        <v>0</v>
      </c>
      <c r="Q2075" s="297"/>
      <c r="R2075" s="297"/>
      <c r="S2075" s="297"/>
      <c r="T2075" s="297"/>
      <c r="U2075" s="297"/>
      <c r="V2075" s="297"/>
      <c r="W2075" s="297"/>
      <c r="X2075" s="297"/>
      <c r="Y2075" s="297"/>
      <c r="Z2075" s="297"/>
      <c r="AA2075" s="297"/>
      <c r="AB2075" s="297"/>
    </row>
    <row r="2076" spans="1:28" ht="14.25">
      <c r="A2076" s="298" t="s">
        <v>12733</v>
      </c>
      <c r="B2076" s="294" t="s">
        <v>12734</v>
      </c>
      <c r="C2076" s="45" t="s">
        <v>478</v>
      </c>
      <c r="D2076" s="45" t="s">
        <v>4667</v>
      </c>
      <c r="E2076" s="299">
        <v>43439</v>
      </c>
      <c r="F2076" s="294" t="s">
        <v>12735</v>
      </c>
      <c r="G2076" s="294" t="s">
        <v>384</v>
      </c>
      <c r="H2076" s="300" t="s">
        <v>118</v>
      </c>
      <c r="I2076" s="294" t="s">
        <v>226</v>
      </c>
      <c r="J2076" s="295"/>
      <c r="K2076" s="295"/>
      <c r="L2076" s="295"/>
      <c r="M2076" s="295"/>
      <c r="N2076" s="295">
        <f>IF(AND(OR(G2076:G3075=DATOS!C$8,G2076:G3075=DATOS!C$9),H2076:H3075=DATOS!B$4),ROW(G2076:G3075))</f>
        <v>2076</v>
      </c>
      <c r="O2076" s="326" t="str">
        <f t="shared" ca="1" si="6"/>
        <v>SEG</v>
      </c>
      <c r="P2076" s="296">
        <f t="shared" ca="1" si="7"/>
        <v>398</v>
      </c>
      <c r="Q2076" s="297"/>
      <c r="R2076" s="297"/>
      <c r="S2076" s="297"/>
      <c r="T2076" s="297"/>
      <c r="U2076" s="297"/>
      <c r="V2076" s="297"/>
      <c r="W2076" s="297"/>
      <c r="X2076" s="297"/>
      <c r="Y2076" s="297"/>
      <c r="Z2076" s="297"/>
      <c r="AA2076" s="297"/>
      <c r="AB2076" s="297"/>
    </row>
    <row r="2077" spans="1:28" ht="14.25">
      <c r="A2077" s="298" t="s">
        <v>7456</v>
      </c>
      <c r="B2077" s="294" t="s">
        <v>4879</v>
      </c>
      <c r="C2077" s="45" t="s">
        <v>624</v>
      </c>
      <c r="D2077" s="45" t="s">
        <v>4671</v>
      </c>
      <c r="E2077" s="299">
        <v>43439</v>
      </c>
      <c r="F2077" s="294" t="s">
        <v>3161</v>
      </c>
      <c r="G2077" s="294" t="s">
        <v>271</v>
      </c>
      <c r="H2077" s="300" t="s">
        <v>223</v>
      </c>
      <c r="I2077" s="294" t="s">
        <v>226</v>
      </c>
      <c r="J2077" s="294" t="s">
        <v>11230</v>
      </c>
      <c r="K2077" s="294" t="s">
        <v>12736</v>
      </c>
      <c r="L2077" s="299">
        <v>43439</v>
      </c>
      <c r="M2077" s="294" t="s">
        <v>4675</v>
      </c>
      <c r="N2077" s="295" t="b">
        <f>IF(AND(OR(G2077:G3076=DATOS!C$8,G2077:G3076=DATOS!C$9),H2077:H3076=DATOS!B$4),ROW(G2077:G3076))</f>
        <v>0</v>
      </c>
      <c r="O2077" s="326" t="str">
        <f t="shared" ca="1" si="6"/>
        <v/>
      </c>
      <c r="P2077" s="296">
        <f t="shared" ca="1" si="7"/>
        <v>0</v>
      </c>
      <c r="Q2077" s="297"/>
      <c r="R2077" s="297"/>
      <c r="S2077" s="297"/>
      <c r="T2077" s="297"/>
      <c r="U2077" s="297"/>
      <c r="V2077" s="297"/>
      <c r="W2077" s="297"/>
      <c r="X2077" s="297"/>
      <c r="Y2077" s="297"/>
      <c r="Z2077" s="297"/>
      <c r="AA2077" s="297"/>
      <c r="AB2077" s="297"/>
    </row>
    <row r="2078" spans="1:28" ht="14.25">
      <c r="A2078" s="298" t="s">
        <v>5531</v>
      </c>
      <c r="B2078" s="294" t="s">
        <v>5532</v>
      </c>
      <c r="C2078" s="45" t="s">
        <v>4655</v>
      </c>
      <c r="D2078" s="45" t="s">
        <v>4671</v>
      </c>
      <c r="E2078" s="299">
        <v>43439</v>
      </c>
      <c r="F2078" s="294" t="s">
        <v>3161</v>
      </c>
      <c r="G2078" s="294" t="s">
        <v>271</v>
      </c>
      <c r="H2078" s="300" t="s">
        <v>223</v>
      </c>
      <c r="I2078" s="294" t="s">
        <v>226</v>
      </c>
      <c r="J2078" s="294" t="s">
        <v>11230</v>
      </c>
      <c r="K2078" s="294" t="s">
        <v>12739</v>
      </c>
      <c r="L2078" s="299">
        <v>43439</v>
      </c>
      <c r="M2078" s="294" t="s">
        <v>4675</v>
      </c>
      <c r="N2078" s="295" t="b">
        <f>IF(AND(OR(G2078:G3077=DATOS!C$8,G2078:G3077=DATOS!C$9),H2078:H3077=DATOS!B$4),ROW(G2078:G3077))</f>
        <v>0</v>
      </c>
      <c r="O2078" s="326" t="str">
        <f t="shared" ca="1" si="6"/>
        <v/>
      </c>
      <c r="P2078" s="296">
        <f t="shared" ca="1" si="7"/>
        <v>0</v>
      </c>
      <c r="Q2078" s="297"/>
      <c r="R2078" s="297"/>
      <c r="S2078" s="297"/>
      <c r="T2078" s="297"/>
      <c r="U2078" s="297"/>
      <c r="V2078" s="297"/>
      <c r="W2078" s="297"/>
      <c r="X2078" s="297"/>
      <c r="Y2078" s="297"/>
      <c r="Z2078" s="297"/>
      <c r="AA2078" s="297"/>
      <c r="AB2078" s="297"/>
    </row>
    <row r="2079" spans="1:28" ht="14.25">
      <c r="A2079" s="298" t="s">
        <v>12740</v>
      </c>
      <c r="B2079" s="350" t="s">
        <v>5738</v>
      </c>
      <c r="C2079" s="45" t="s">
        <v>898</v>
      </c>
      <c r="D2079" s="45" t="s">
        <v>4667</v>
      </c>
      <c r="E2079" s="299">
        <v>43440</v>
      </c>
      <c r="F2079" s="294" t="s">
        <v>12741</v>
      </c>
      <c r="G2079" s="294" t="s">
        <v>114</v>
      </c>
      <c r="H2079" s="300" t="s">
        <v>118</v>
      </c>
      <c r="I2079" s="294" t="s">
        <v>226</v>
      </c>
      <c r="J2079" s="295"/>
      <c r="K2079" s="295"/>
      <c r="L2079" s="295"/>
      <c r="M2079" s="295"/>
      <c r="N2079" s="295" t="b">
        <f>IF(AND(OR(G2079:G3079=DATOS!C$8,G2079:G3079=DATOS!C$9),H2079:H3079=DATOS!B$4),ROW(G2079:G3079))</f>
        <v>0</v>
      </c>
      <c r="O2079" s="326" t="str">
        <f t="shared" ca="1" si="6"/>
        <v>SEG</v>
      </c>
      <c r="P2079" s="296">
        <f t="shared" ca="1" si="7"/>
        <v>397</v>
      </c>
      <c r="Q2079" s="297"/>
      <c r="R2079" s="297"/>
      <c r="S2079" s="297"/>
      <c r="T2079" s="297"/>
      <c r="U2079" s="297"/>
      <c r="V2079" s="297"/>
      <c r="W2079" s="297"/>
      <c r="X2079" s="297"/>
      <c r="Y2079" s="297"/>
      <c r="Z2079" s="297"/>
      <c r="AA2079" s="297"/>
      <c r="AB2079" s="297"/>
    </row>
    <row r="2080" spans="1:28" ht="14.25">
      <c r="A2080" s="298" t="s">
        <v>6657</v>
      </c>
      <c r="B2080" s="294" t="s">
        <v>5495</v>
      </c>
      <c r="C2080" s="45" t="s">
        <v>942</v>
      </c>
      <c r="D2080" s="45" t="s">
        <v>4671</v>
      </c>
      <c r="E2080" s="299">
        <v>43440</v>
      </c>
      <c r="F2080" s="294" t="s">
        <v>4739</v>
      </c>
      <c r="G2080" s="294" t="s">
        <v>271</v>
      </c>
      <c r="H2080" s="300" t="s">
        <v>223</v>
      </c>
      <c r="I2080" s="294" t="s">
        <v>226</v>
      </c>
      <c r="J2080" s="294" t="s">
        <v>12744</v>
      </c>
      <c r="K2080" s="294" t="s">
        <v>12745</v>
      </c>
      <c r="L2080" s="299">
        <v>43440</v>
      </c>
      <c r="M2080" s="294" t="s">
        <v>4675</v>
      </c>
      <c r="N2080" s="295" t="b">
        <f>IF(AND(OR(G2080:G3080=DATOS!C$8,G2080:G3080=DATOS!C$9),H2080:H3080=DATOS!B$4),ROW(G2080:G3080))</f>
        <v>0</v>
      </c>
      <c r="O2080" s="326" t="str">
        <f t="shared" ca="1" si="6"/>
        <v/>
      </c>
      <c r="P2080" s="296">
        <f t="shared" ca="1" si="7"/>
        <v>0</v>
      </c>
      <c r="Q2080" s="297"/>
      <c r="R2080" s="297"/>
      <c r="S2080" s="297"/>
      <c r="T2080" s="297"/>
      <c r="U2080" s="297"/>
      <c r="V2080" s="297"/>
      <c r="W2080" s="297"/>
      <c r="X2080" s="297"/>
      <c r="Y2080" s="297"/>
      <c r="Z2080" s="297"/>
      <c r="AA2080" s="297"/>
      <c r="AB2080" s="297"/>
    </row>
    <row r="2081" spans="1:28" ht="14.25">
      <c r="A2081" s="298" t="s">
        <v>12748</v>
      </c>
      <c r="B2081" s="294" t="s">
        <v>12749</v>
      </c>
      <c r="C2081" s="45" t="s">
        <v>898</v>
      </c>
      <c r="D2081" s="45" t="s">
        <v>4687</v>
      </c>
      <c r="E2081" s="299">
        <v>43440</v>
      </c>
      <c r="F2081" s="294" t="s">
        <v>12741</v>
      </c>
      <c r="G2081" s="294" t="s">
        <v>114</v>
      </c>
      <c r="H2081" s="300" t="s">
        <v>223</v>
      </c>
      <c r="I2081" s="294" t="s">
        <v>226</v>
      </c>
      <c r="J2081" s="295"/>
      <c r="K2081" s="294" t="s">
        <v>12750</v>
      </c>
      <c r="L2081" s="299">
        <v>43440</v>
      </c>
      <c r="M2081" s="294" t="s">
        <v>4741</v>
      </c>
      <c r="N2081" s="295" t="b">
        <f>IF(AND(OR(G2081:G3081=DATOS!C$8,G2081:G3081=DATOS!C$9),H2081:H3081=DATOS!B$4),ROW(G2081:G3081))</f>
        <v>0</v>
      </c>
      <c r="O2081" s="326" t="str">
        <f t="shared" ca="1" si="6"/>
        <v/>
      </c>
      <c r="P2081" s="296">
        <f t="shared" ca="1" si="7"/>
        <v>0</v>
      </c>
      <c r="Q2081" s="297"/>
      <c r="R2081" s="297"/>
      <c r="S2081" s="297"/>
      <c r="T2081" s="297"/>
      <c r="U2081" s="297"/>
      <c r="V2081" s="297"/>
      <c r="W2081" s="297"/>
      <c r="X2081" s="297"/>
      <c r="Y2081" s="297"/>
      <c r="Z2081" s="297"/>
      <c r="AA2081" s="297"/>
      <c r="AB2081" s="297"/>
    </row>
    <row r="2082" spans="1:28" ht="14.25">
      <c r="A2082" s="298" t="s">
        <v>12292</v>
      </c>
      <c r="B2082" s="294" t="s">
        <v>4660</v>
      </c>
      <c r="C2082" s="45" t="s">
        <v>4661</v>
      </c>
      <c r="D2082" s="45" t="s">
        <v>4667</v>
      </c>
      <c r="E2082" s="299">
        <v>43440</v>
      </c>
      <c r="F2082" s="294" t="s">
        <v>12751</v>
      </c>
      <c r="G2082" s="294" t="s">
        <v>362</v>
      </c>
      <c r="H2082" s="300" t="s">
        <v>223</v>
      </c>
      <c r="I2082" s="294" t="s">
        <v>226</v>
      </c>
      <c r="J2082" s="295"/>
      <c r="K2082" s="295"/>
      <c r="L2082" s="295"/>
      <c r="M2082" s="295"/>
      <c r="N2082" s="295" t="b">
        <f>IF(AND(OR(G2082:G3082=DATOS!C$8,G2082:G3082=DATOS!C$9),H2082:H3082=DATOS!B$4),ROW(G2082:G3082))</f>
        <v>0</v>
      </c>
      <c r="O2082" s="326" t="str">
        <f t="shared" ca="1" si="6"/>
        <v/>
      </c>
      <c r="P2082" s="296">
        <f t="shared" ca="1" si="7"/>
        <v>0</v>
      </c>
      <c r="Q2082" s="297"/>
      <c r="R2082" s="297"/>
      <c r="S2082" s="297"/>
      <c r="T2082" s="297"/>
      <c r="U2082" s="297"/>
      <c r="V2082" s="297"/>
      <c r="W2082" s="297"/>
      <c r="X2082" s="297"/>
      <c r="Y2082" s="297"/>
      <c r="Z2082" s="297"/>
      <c r="AA2082" s="297"/>
      <c r="AB2082" s="297"/>
    </row>
    <row r="2083" spans="1:28" ht="14.25">
      <c r="A2083" s="298" t="s">
        <v>12752</v>
      </c>
      <c r="B2083" s="294" t="s">
        <v>12753</v>
      </c>
      <c r="C2083" s="45" t="s">
        <v>216</v>
      </c>
      <c r="D2083" s="45" t="s">
        <v>4687</v>
      </c>
      <c r="E2083" s="299">
        <v>43440</v>
      </c>
      <c r="F2083" s="294" t="s">
        <v>5941</v>
      </c>
      <c r="G2083" s="294" t="s">
        <v>114</v>
      </c>
      <c r="H2083" s="300" t="s">
        <v>223</v>
      </c>
      <c r="I2083" s="294" t="s">
        <v>226</v>
      </c>
      <c r="J2083" s="295"/>
      <c r="K2083" s="295"/>
      <c r="L2083" s="295"/>
      <c r="M2083" s="295"/>
      <c r="N2083" s="295" t="b">
        <f>IF(AND(OR(G2083:G3083=DATOS!C$8,G2083:G3083=DATOS!C$9),H2083:H3083=DATOS!B$4),ROW(G2083:G3083))</f>
        <v>0</v>
      </c>
      <c r="O2083" s="326" t="str">
        <f t="shared" ca="1" si="6"/>
        <v/>
      </c>
      <c r="P2083" s="296">
        <f t="shared" ca="1" si="7"/>
        <v>0</v>
      </c>
      <c r="Q2083" s="297"/>
      <c r="R2083" s="297"/>
      <c r="S2083" s="297"/>
      <c r="T2083" s="297"/>
      <c r="U2083" s="297"/>
      <c r="V2083" s="297"/>
      <c r="W2083" s="297"/>
      <c r="X2083" s="297"/>
      <c r="Y2083" s="297"/>
      <c r="Z2083" s="297"/>
      <c r="AA2083" s="297"/>
      <c r="AB2083" s="297"/>
    </row>
    <row r="2084" spans="1:28" ht="14.25">
      <c r="A2084" s="298" t="s">
        <v>4665</v>
      </c>
      <c r="B2084" s="294" t="s">
        <v>4666</v>
      </c>
      <c r="C2084" s="45" t="s">
        <v>624</v>
      </c>
      <c r="D2084" s="45" t="s">
        <v>4671</v>
      </c>
      <c r="E2084" s="299">
        <v>43440</v>
      </c>
      <c r="F2084" s="294" t="s">
        <v>6276</v>
      </c>
      <c r="G2084" s="294" t="s">
        <v>271</v>
      </c>
      <c r="H2084" s="300" t="s">
        <v>223</v>
      </c>
      <c r="I2084" s="294" t="s">
        <v>226</v>
      </c>
      <c r="J2084" s="294" t="s">
        <v>12757</v>
      </c>
      <c r="K2084" s="294" t="s">
        <v>12758</v>
      </c>
      <c r="L2084" s="299">
        <v>43443</v>
      </c>
      <c r="M2084" s="294" t="s">
        <v>4675</v>
      </c>
      <c r="N2084" s="295" t="b">
        <f>IF(AND(OR(G2084:G3084=DATOS!C$8,G2084:G3084=DATOS!C$9),H2084:H3084=DATOS!B$4),ROW(G2084:G3084))</f>
        <v>0</v>
      </c>
      <c r="O2084" s="326" t="str">
        <f t="shared" ca="1" si="6"/>
        <v/>
      </c>
      <c r="P2084" s="296">
        <f t="shared" ca="1" si="7"/>
        <v>0</v>
      </c>
      <c r="Q2084" s="297"/>
      <c r="R2084" s="297"/>
      <c r="S2084" s="297"/>
      <c r="T2084" s="297"/>
      <c r="U2084" s="297"/>
      <c r="V2084" s="297"/>
      <c r="W2084" s="297"/>
      <c r="X2084" s="297"/>
      <c r="Y2084" s="297"/>
      <c r="Z2084" s="297"/>
      <c r="AA2084" s="297"/>
      <c r="AB2084" s="297"/>
    </row>
    <row r="2085" spans="1:28" ht="14.25">
      <c r="A2085" s="298" t="s">
        <v>7806</v>
      </c>
      <c r="B2085" s="294" t="s">
        <v>7807</v>
      </c>
      <c r="C2085" s="45" t="s">
        <v>624</v>
      </c>
      <c r="D2085" s="45" t="s">
        <v>4671</v>
      </c>
      <c r="E2085" s="299">
        <v>43440</v>
      </c>
      <c r="F2085" s="294" t="s">
        <v>5292</v>
      </c>
      <c r="G2085" s="294" t="s">
        <v>114</v>
      </c>
      <c r="H2085" s="300" t="s">
        <v>223</v>
      </c>
      <c r="I2085" s="294" t="s">
        <v>226</v>
      </c>
      <c r="J2085" s="294" t="s">
        <v>12760</v>
      </c>
      <c r="K2085" s="294" t="s">
        <v>12761</v>
      </c>
      <c r="L2085" s="299">
        <v>43440</v>
      </c>
      <c r="M2085" s="294" t="s">
        <v>4675</v>
      </c>
      <c r="N2085" s="295" t="b">
        <f>IF(AND(OR(G2085:G3085=DATOS!C$8,G2085:G3085=DATOS!C$9),H2085:H3085=DATOS!B$4),ROW(G2085:G3085))</f>
        <v>0</v>
      </c>
      <c r="O2085" s="326" t="str">
        <f t="shared" ca="1" si="6"/>
        <v/>
      </c>
      <c r="P2085" s="296">
        <f t="shared" ca="1" si="7"/>
        <v>0</v>
      </c>
      <c r="Q2085" s="297"/>
      <c r="R2085" s="297"/>
      <c r="S2085" s="297"/>
      <c r="T2085" s="297"/>
      <c r="U2085" s="297"/>
      <c r="V2085" s="297"/>
      <c r="W2085" s="297"/>
      <c r="X2085" s="297"/>
      <c r="Y2085" s="297"/>
      <c r="Z2085" s="297"/>
      <c r="AA2085" s="297"/>
      <c r="AB2085" s="297"/>
    </row>
    <row r="2086" spans="1:28" ht="14.25">
      <c r="A2086" s="298" t="s">
        <v>12762</v>
      </c>
      <c r="B2086" s="294" t="s">
        <v>8174</v>
      </c>
      <c r="C2086" s="45" t="s">
        <v>216</v>
      </c>
      <c r="D2086" s="45" t="s">
        <v>4671</v>
      </c>
      <c r="E2086" s="299">
        <v>43440</v>
      </c>
      <c r="F2086" s="294" t="s">
        <v>5292</v>
      </c>
      <c r="G2086" s="294" t="s">
        <v>114</v>
      </c>
      <c r="H2086" s="300" t="s">
        <v>223</v>
      </c>
      <c r="I2086" s="294" t="s">
        <v>226</v>
      </c>
      <c r="J2086" s="294" t="s">
        <v>12763</v>
      </c>
      <c r="K2086" s="294" t="s">
        <v>12764</v>
      </c>
      <c r="L2086" s="299">
        <v>43441</v>
      </c>
      <c r="M2086" s="294" t="s">
        <v>4675</v>
      </c>
      <c r="N2086" s="295" t="b">
        <f>IF(AND(OR(G2086:G3086=DATOS!C$8,G2086:G3086=DATOS!C$9),H2086:H3086=DATOS!B$4),ROW(G2086:G3086))</f>
        <v>0</v>
      </c>
      <c r="O2086" s="326" t="str">
        <f t="shared" ca="1" si="6"/>
        <v/>
      </c>
      <c r="P2086" s="296">
        <f t="shared" ca="1" si="7"/>
        <v>0</v>
      </c>
      <c r="Q2086" s="297"/>
      <c r="R2086" s="297"/>
      <c r="S2086" s="297"/>
      <c r="T2086" s="297"/>
      <c r="U2086" s="297"/>
      <c r="V2086" s="297"/>
      <c r="W2086" s="297"/>
      <c r="X2086" s="297"/>
      <c r="Y2086" s="297"/>
      <c r="Z2086" s="297"/>
      <c r="AA2086" s="297"/>
      <c r="AB2086" s="297"/>
    </row>
    <row r="2087" spans="1:28" ht="14.25">
      <c r="A2087" s="298" t="s">
        <v>12767</v>
      </c>
      <c r="B2087" s="294" t="s">
        <v>10651</v>
      </c>
      <c r="C2087" s="45" t="s">
        <v>5086</v>
      </c>
      <c r="D2087" s="45" t="s">
        <v>4667</v>
      </c>
      <c r="E2087" s="299">
        <v>43441</v>
      </c>
      <c r="F2087" s="294" t="s">
        <v>5292</v>
      </c>
      <c r="G2087" s="294" t="s">
        <v>114</v>
      </c>
      <c r="H2087" s="300" t="s">
        <v>223</v>
      </c>
      <c r="I2087" s="294" t="s">
        <v>226</v>
      </c>
      <c r="J2087" s="295"/>
      <c r="K2087" s="295"/>
      <c r="L2087" s="295"/>
      <c r="M2087" s="295"/>
      <c r="N2087" s="295" t="b">
        <f>IF(AND(OR(G2087:G3087=DATOS!C$8,G2087:G3087=DATOS!C$9),H2087:H3087=DATOS!B$4),ROW(G2087:G3087))</f>
        <v>0</v>
      </c>
      <c r="O2087" s="326" t="str">
        <f t="shared" ca="1" si="6"/>
        <v/>
      </c>
      <c r="P2087" s="296">
        <f t="shared" ca="1" si="7"/>
        <v>0</v>
      </c>
      <c r="Q2087" s="297"/>
      <c r="R2087" s="297"/>
      <c r="S2087" s="297"/>
      <c r="T2087" s="297"/>
      <c r="U2087" s="297"/>
      <c r="V2087" s="297"/>
      <c r="W2087" s="297"/>
      <c r="X2087" s="297"/>
      <c r="Y2087" s="297"/>
      <c r="Z2087" s="297"/>
      <c r="AA2087" s="297"/>
      <c r="AB2087" s="297"/>
    </row>
    <row r="2088" spans="1:28" ht="14.25">
      <c r="A2088" s="298" t="s">
        <v>5290</v>
      </c>
      <c r="B2088" s="294" t="s">
        <v>4837</v>
      </c>
      <c r="C2088" s="45" t="s">
        <v>216</v>
      </c>
      <c r="D2088" s="45" t="s">
        <v>4687</v>
      </c>
      <c r="E2088" s="299">
        <v>43441</v>
      </c>
      <c r="F2088" s="294" t="s">
        <v>5992</v>
      </c>
      <c r="G2088" s="294" t="s">
        <v>271</v>
      </c>
      <c r="H2088" s="300" t="s">
        <v>223</v>
      </c>
      <c r="I2088" s="294" t="s">
        <v>226</v>
      </c>
      <c r="J2088" s="295"/>
      <c r="K2088" s="295"/>
      <c r="L2088" s="295"/>
      <c r="M2088" s="295"/>
      <c r="N2088" s="295" t="b">
        <f>IF(AND(OR(G2088:G3088=DATOS!C$8,G2088:G3088=DATOS!C$9),H2088:H3088=DATOS!B$4),ROW(G2088:G3088))</f>
        <v>0</v>
      </c>
      <c r="O2088" s="326" t="str">
        <f t="shared" ca="1" si="6"/>
        <v/>
      </c>
      <c r="P2088" s="296">
        <f t="shared" ca="1" si="7"/>
        <v>0</v>
      </c>
      <c r="Q2088" s="297"/>
      <c r="R2088" s="297"/>
      <c r="S2088" s="297"/>
      <c r="T2088" s="297"/>
      <c r="U2088" s="297"/>
      <c r="V2088" s="297"/>
      <c r="W2088" s="297"/>
      <c r="X2088" s="297"/>
      <c r="Y2088" s="297"/>
      <c r="Z2088" s="297"/>
      <c r="AA2088" s="297"/>
      <c r="AB2088" s="297"/>
    </row>
    <row r="2089" spans="1:28" ht="14.25">
      <c r="A2089" s="298" t="s">
        <v>5856</v>
      </c>
      <c r="B2089" s="294" t="s">
        <v>5857</v>
      </c>
      <c r="C2089" s="45" t="s">
        <v>478</v>
      </c>
      <c r="D2089" s="45" t="s">
        <v>4667</v>
      </c>
      <c r="E2089" s="299">
        <v>43441</v>
      </c>
      <c r="F2089" s="294" t="s">
        <v>5163</v>
      </c>
      <c r="G2089" s="294" t="s">
        <v>384</v>
      </c>
      <c r="H2089" s="300" t="s">
        <v>223</v>
      </c>
      <c r="I2089" s="294" t="s">
        <v>226</v>
      </c>
      <c r="J2089" s="295"/>
      <c r="K2089" s="294" t="s">
        <v>12770</v>
      </c>
      <c r="L2089" s="336">
        <v>43446</v>
      </c>
      <c r="M2089" s="294" t="s">
        <v>4659</v>
      </c>
      <c r="N2089" s="295" t="b">
        <f>IF(AND(OR(G2089:G3089=DATOS!C$8,G2089:G3089=DATOS!C$9),H2089:H3089=DATOS!B$4),ROW(G2089:G3089))</f>
        <v>0</v>
      </c>
      <c r="O2089" s="326" t="str">
        <f t="shared" ca="1" si="6"/>
        <v/>
      </c>
      <c r="P2089" s="296">
        <f t="shared" ca="1" si="7"/>
        <v>0</v>
      </c>
      <c r="Q2089" s="297"/>
      <c r="R2089" s="297"/>
      <c r="S2089" s="297"/>
      <c r="T2089" s="297"/>
      <c r="U2089" s="297"/>
      <c r="V2089" s="297"/>
      <c r="W2089" s="297"/>
      <c r="X2089" s="297"/>
      <c r="Y2089" s="297"/>
      <c r="Z2089" s="297"/>
      <c r="AA2089" s="297"/>
      <c r="AB2089" s="297"/>
    </row>
    <row r="2090" spans="1:28" ht="14.25">
      <c r="A2090" s="298" t="s">
        <v>5826</v>
      </c>
      <c r="B2090" s="294" t="s">
        <v>5827</v>
      </c>
      <c r="C2090" s="45" t="s">
        <v>5325</v>
      </c>
      <c r="D2090" s="45" t="s">
        <v>4687</v>
      </c>
      <c r="E2090" s="299">
        <v>43441</v>
      </c>
      <c r="F2090" s="294" t="s">
        <v>5728</v>
      </c>
      <c r="G2090" s="294" t="s">
        <v>114</v>
      </c>
      <c r="H2090" s="300" t="s">
        <v>223</v>
      </c>
      <c r="I2090" s="294" t="s">
        <v>226</v>
      </c>
      <c r="J2090" s="294" t="s">
        <v>4842</v>
      </c>
      <c r="K2090" s="294" t="s">
        <v>12774</v>
      </c>
      <c r="L2090" s="295"/>
      <c r="M2090" s="295"/>
      <c r="N2090" s="295" t="b">
        <f>IF(AND(OR(G2090:G3090=DATOS!C$8,G2090:G3090=DATOS!C$9),H2090:H3090=DATOS!B$4),ROW(G2090:G3090))</f>
        <v>0</v>
      </c>
      <c r="O2090" s="326" t="str">
        <f t="shared" ca="1" si="6"/>
        <v/>
      </c>
      <c r="P2090" s="296">
        <f t="shared" ca="1" si="7"/>
        <v>0</v>
      </c>
      <c r="Q2090" s="297"/>
      <c r="R2090" s="297"/>
      <c r="S2090" s="297"/>
      <c r="T2090" s="297"/>
      <c r="U2090" s="297"/>
      <c r="V2090" s="297"/>
      <c r="W2090" s="297"/>
      <c r="X2090" s="297"/>
      <c r="Y2090" s="297"/>
      <c r="Z2090" s="297"/>
      <c r="AA2090" s="297"/>
      <c r="AB2090" s="297"/>
    </row>
    <row r="2091" spans="1:28" ht="14.25">
      <c r="A2091" s="298" t="s">
        <v>5156</v>
      </c>
      <c r="B2091" s="294" t="s">
        <v>5157</v>
      </c>
      <c r="C2091" s="45" t="s">
        <v>90</v>
      </c>
      <c r="D2091" s="45" t="s">
        <v>4671</v>
      </c>
      <c r="E2091" s="299">
        <v>43441</v>
      </c>
      <c r="F2091" s="294" t="s">
        <v>12777</v>
      </c>
      <c r="G2091" s="294" t="s">
        <v>222</v>
      </c>
      <c r="H2091" s="300" t="s">
        <v>223</v>
      </c>
      <c r="I2091" s="294" t="s">
        <v>226</v>
      </c>
      <c r="J2091" s="294" t="s">
        <v>12778</v>
      </c>
      <c r="K2091" s="294" t="s">
        <v>12779</v>
      </c>
      <c r="L2091" s="299">
        <v>43441</v>
      </c>
      <c r="M2091" s="294" t="s">
        <v>4675</v>
      </c>
      <c r="N2091" s="295" t="b">
        <f>IF(AND(OR(G2091:G3091=DATOS!C$8,G2091:G3091=DATOS!C$9),H2091:H3091=DATOS!B$4),ROW(G2091:G3091))</f>
        <v>0</v>
      </c>
      <c r="O2091" s="326" t="str">
        <f t="shared" ca="1" si="6"/>
        <v/>
      </c>
      <c r="P2091" s="296">
        <f t="shared" ca="1" si="7"/>
        <v>0</v>
      </c>
      <c r="Q2091" s="297"/>
      <c r="R2091" s="297"/>
      <c r="S2091" s="297"/>
      <c r="T2091" s="297"/>
      <c r="U2091" s="297"/>
      <c r="V2091" s="297"/>
      <c r="W2091" s="297"/>
      <c r="X2091" s="297"/>
      <c r="Y2091" s="297"/>
      <c r="Z2091" s="297"/>
      <c r="AA2091" s="297"/>
      <c r="AB2091" s="297"/>
    </row>
    <row r="2092" spans="1:28" ht="14.25">
      <c r="A2092" s="298" t="s">
        <v>4720</v>
      </c>
      <c r="B2092" s="294" t="s">
        <v>4721</v>
      </c>
      <c r="C2092" s="45" t="s">
        <v>4716</v>
      </c>
      <c r="D2092" s="45" t="s">
        <v>4671</v>
      </c>
      <c r="E2092" s="299">
        <v>43441</v>
      </c>
      <c r="F2092" s="294" t="s">
        <v>6051</v>
      </c>
      <c r="G2092" s="294" t="s">
        <v>222</v>
      </c>
      <c r="H2092" s="300" t="s">
        <v>223</v>
      </c>
      <c r="I2092" s="294" t="s">
        <v>226</v>
      </c>
      <c r="J2092" s="294" t="s">
        <v>4842</v>
      </c>
      <c r="K2092" s="294" t="s">
        <v>12783</v>
      </c>
      <c r="L2092" s="299">
        <v>43441</v>
      </c>
      <c r="M2092" s="294" t="s">
        <v>4675</v>
      </c>
      <c r="N2092" s="295" t="b">
        <f>IF(AND(OR(G2092:G3092=DATOS!C$8,G2092:G3092=DATOS!C$9),H2092:H3092=DATOS!B$4),ROW(G2092:G3092))</f>
        <v>0</v>
      </c>
      <c r="O2092" s="326" t="str">
        <f t="shared" ca="1" si="6"/>
        <v/>
      </c>
      <c r="P2092" s="296">
        <f t="shared" ca="1" si="7"/>
        <v>0</v>
      </c>
      <c r="Q2092" s="297"/>
      <c r="R2092" s="297"/>
      <c r="S2092" s="297"/>
      <c r="T2092" s="297"/>
      <c r="U2092" s="297"/>
      <c r="V2092" s="297"/>
      <c r="W2092" s="297"/>
      <c r="X2092" s="297"/>
      <c r="Y2092" s="297"/>
      <c r="Z2092" s="297"/>
      <c r="AA2092" s="297"/>
      <c r="AB2092" s="297"/>
    </row>
    <row r="2093" spans="1:28" ht="14.25">
      <c r="A2093" s="298" t="s">
        <v>12785</v>
      </c>
      <c r="B2093" s="294" t="s">
        <v>4835</v>
      </c>
      <c r="C2093" s="45" t="s">
        <v>4491</v>
      </c>
      <c r="D2093" s="45" t="s">
        <v>4667</v>
      </c>
      <c r="E2093" s="299">
        <v>43442</v>
      </c>
      <c r="F2093" s="294" t="s">
        <v>6051</v>
      </c>
      <c r="G2093" s="294" t="s">
        <v>222</v>
      </c>
      <c r="H2093" s="300" t="s">
        <v>223</v>
      </c>
      <c r="I2093" s="294" t="s">
        <v>226</v>
      </c>
      <c r="J2093" s="295"/>
      <c r="K2093" s="295"/>
      <c r="L2093" s="295"/>
      <c r="M2093" s="295"/>
      <c r="N2093" s="295" t="b">
        <f>IF(AND(OR(G2093:G3093=DATOS!C$8,G2093:G3093=DATOS!C$9),H2093:H3093=DATOS!B$4),ROW(G2093:G3093))</f>
        <v>0</v>
      </c>
      <c r="O2093" s="326" t="str">
        <f t="shared" ca="1" si="6"/>
        <v/>
      </c>
      <c r="P2093" s="296">
        <f t="shared" ca="1" si="7"/>
        <v>0</v>
      </c>
      <c r="Q2093" s="297"/>
      <c r="R2093" s="297"/>
      <c r="S2093" s="297"/>
      <c r="T2093" s="297"/>
      <c r="U2093" s="297"/>
      <c r="V2093" s="297"/>
      <c r="W2093" s="297"/>
      <c r="X2093" s="297"/>
      <c r="Y2093" s="297"/>
      <c r="Z2093" s="297"/>
      <c r="AA2093" s="297"/>
      <c r="AB2093" s="297"/>
    </row>
    <row r="2094" spans="1:28" ht="14.25">
      <c r="A2094" s="298" t="s">
        <v>12759</v>
      </c>
      <c r="B2094" s="294" t="s">
        <v>5026</v>
      </c>
      <c r="C2094" s="45" t="s">
        <v>216</v>
      </c>
      <c r="D2094" s="45" t="s">
        <v>4667</v>
      </c>
      <c r="E2094" s="299">
        <v>43442</v>
      </c>
      <c r="F2094" s="294" t="s">
        <v>1301</v>
      </c>
      <c r="G2094" s="294" t="s">
        <v>271</v>
      </c>
      <c r="H2094" s="300" t="s">
        <v>223</v>
      </c>
      <c r="I2094" s="294" t="s">
        <v>226</v>
      </c>
      <c r="J2094" s="295"/>
      <c r="K2094" s="295"/>
      <c r="L2094" s="295"/>
      <c r="M2094" s="295"/>
      <c r="N2094" s="295" t="b">
        <f>IF(AND(OR(G2094:G3094=DATOS!C$8,G2094:G3094=DATOS!C$9),H2094:H3094=DATOS!B$4),ROW(G2094:G3094))</f>
        <v>0</v>
      </c>
      <c r="O2094" s="326" t="str">
        <f t="shared" ca="1" si="6"/>
        <v/>
      </c>
      <c r="P2094" s="296">
        <f t="shared" ca="1" si="7"/>
        <v>0</v>
      </c>
      <c r="Q2094" s="297"/>
      <c r="R2094" s="297"/>
      <c r="S2094" s="297"/>
      <c r="T2094" s="297"/>
      <c r="U2094" s="297"/>
      <c r="V2094" s="297"/>
      <c r="W2094" s="297"/>
      <c r="X2094" s="297"/>
      <c r="Y2094" s="297"/>
      <c r="Z2094" s="297"/>
      <c r="AA2094" s="297"/>
      <c r="AB2094" s="297"/>
    </row>
    <row r="2095" spans="1:28" ht="14.25">
      <c r="A2095" s="298" t="s">
        <v>5679</v>
      </c>
      <c r="B2095" s="294" t="s">
        <v>8166</v>
      </c>
      <c r="C2095" s="45" t="s">
        <v>263</v>
      </c>
      <c r="D2095" s="45" t="s">
        <v>4671</v>
      </c>
      <c r="E2095" s="299">
        <v>43442</v>
      </c>
      <c r="F2095" s="294" t="s">
        <v>12789</v>
      </c>
      <c r="G2095" s="294" t="s">
        <v>271</v>
      </c>
      <c r="H2095" s="300" t="s">
        <v>223</v>
      </c>
      <c r="I2095" s="294" t="s">
        <v>226</v>
      </c>
      <c r="J2095" s="294" t="s">
        <v>12791</v>
      </c>
      <c r="K2095" s="294" t="s">
        <v>12792</v>
      </c>
      <c r="L2095" s="299">
        <v>43442</v>
      </c>
      <c r="M2095" s="294" t="s">
        <v>4675</v>
      </c>
      <c r="N2095" s="295" t="b">
        <f>IF(AND(OR(G2095:G3095=DATOS!C$8,G2095:G3095=DATOS!C$9),H2095:H3095=DATOS!B$4),ROW(G2095:G3095))</f>
        <v>0</v>
      </c>
      <c r="O2095" s="326" t="str">
        <f t="shared" ca="1" si="6"/>
        <v/>
      </c>
      <c r="P2095" s="296">
        <f t="shared" ca="1" si="7"/>
        <v>0</v>
      </c>
      <c r="Q2095" s="297"/>
      <c r="R2095" s="297"/>
      <c r="S2095" s="297"/>
      <c r="T2095" s="297"/>
      <c r="U2095" s="297"/>
      <c r="V2095" s="297"/>
      <c r="W2095" s="297"/>
      <c r="X2095" s="297"/>
      <c r="Y2095" s="297"/>
      <c r="Z2095" s="297"/>
      <c r="AA2095" s="297"/>
      <c r="AB2095" s="297"/>
    </row>
    <row r="2096" spans="1:28" ht="14.25">
      <c r="A2096" s="298" t="s">
        <v>12795</v>
      </c>
      <c r="B2096" s="294" t="s">
        <v>339</v>
      </c>
      <c r="C2096" s="45" t="s">
        <v>4661</v>
      </c>
      <c r="D2096" s="45" t="s">
        <v>4687</v>
      </c>
      <c r="E2096" s="299">
        <v>43442</v>
      </c>
      <c r="F2096" s="294" t="s">
        <v>12796</v>
      </c>
      <c r="G2096" s="294" t="s">
        <v>362</v>
      </c>
      <c r="H2096" s="300" t="s">
        <v>223</v>
      </c>
      <c r="I2096" s="294" t="s">
        <v>226</v>
      </c>
      <c r="J2096" s="295"/>
      <c r="K2096" s="295"/>
      <c r="L2096" s="295"/>
      <c r="M2096" s="295"/>
      <c r="N2096" s="295" t="b">
        <f>IF(AND(OR(G2096:G3096=DATOS!C$8,G2096:G3096=DATOS!C$9),H2096:H3096=DATOS!B$4),ROW(G2096:G3096))</f>
        <v>0</v>
      </c>
      <c r="O2096" s="326" t="str">
        <f t="shared" ca="1" si="6"/>
        <v/>
      </c>
      <c r="P2096" s="296">
        <f t="shared" ca="1" si="7"/>
        <v>0</v>
      </c>
      <c r="Q2096" s="297"/>
      <c r="R2096" s="297"/>
      <c r="S2096" s="297"/>
      <c r="T2096" s="297"/>
      <c r="U2096" s="297"/>
      <c r="V2096" s="297"/>
      <c r="W2096" s="297"/>
      <c r="X2096" s="297"/>
      <c r="Y2096" s="297"/>
      <c r="Z2096" s="297"/>
      <c r="AA2096" s="297"/>
      <c r="AB2096" s="297"/>
    </row>
    <row r="2097" spans="1:28" ht="14.25">
      <c r="A2097" s="298" t="s">
        <v>12730</v>
      </c>
      <c r="B2097" s="294" t="s">
        <v>450</v>
      </c>
      <c r="C2097" s="45" t="s">
        <v>216</v>
      </c>
      <c r="D2097" s="45" t="s">
        <v>4671</v>
      </c>
      <c r="E2097" s="299">
        <v>43442</v>
      </c>
      <c r="F2097" s="294" t="s">
        <v>12798</v>
      </c>
      <c r="G2097" s="294" t="s">
        <v>114</v>
      </c>
      <c r="H2097" s="300" t="s">
        <v>223</v>
      </c>
      <c r="I2097" s="294" t="s">
        <v>226</v>
      </c>
      <c r="J2097" s="294" t="s">
        <v>4696</v>
      </c>
      <c r="K2097" s="294" t="s">
        <v>12799</v>
      </c>
      <c r="L2097" s="299">
        <v>43442</v>
      </c>
      <c r="M2097" s="294" t="s">
        <v>4675</v>
      </c>
      <c r="N2097" s="295" t="b">
        <f>IF(AND(OR(G2097:G3097=DATOS!C$8,G2097:G3097=DATOS!C$9),H2097:H3097=DATOS!B$4),ROW(G2097:G3097))</f>
        <v>0</v>
      </c>
      <c r="O2097" s="326" t="str">
        <f t="shared" ca="1" si="6"/>
        <v/>
      </c>
      <c r="P2097" s="296">
        <f t="shared" ca="1" si="7"/>
        <v>0</v>
      </c>
      <c r="Q2097" s="297"/>
      <c r="R2097" s="297"/>
      <c r="S2097" s="297"/>
      <c r="T2097" s="297"/>
      <c r="U2097" s="297"/>
      <c r="V2097" s="297"/>
      <c r="W2097" s="297"/>
      <c r="X2097" s="297"/>
      <c r="Y2097" s="297"/>
      <c r="Z2097" s="297"/>
      <c r="AA2097" s="297"/>
      <c r="AB2097" s="297"/>
    </row>
    <row r="2098" spans="1:28" ht="14.25">
      <c r="A2098" s="298" t="s">
        <v>7078</v>
      </c>
      <c r="B2098" s="294" t="s">
        <v>11087</v>
      </c>
      <c r="C2098" s="45" t="s">
        <v>4661</v>
      </c>
      <c r="D2098" s="45" t="s">
        <v>4687</v>
      </c>
      <c r="E2098" s="299">
        <v>43442</v>
      </c>
      <c r="F2098" s="294" t="s">
        <v>12796</v>
      </c>
      <c r="G2098" s="294" t="s">
        <v>362</v>
      </c>
      <c r="H2098" s="300" t="s">
        <v>223</v>
      </c>
      <c r="I2098" s="294" t="s">
        <v>226</v>
      </c>
      <c r="J2098" s="295"/>
      <c r="K2098" s="295"/>
      <c r="L2098" s="295"/>
      <c r="M2098" s="295"/>
      <c r="N2098" s="295" t="b">
        <f>IF(AND(OR(G2098:G3098=DATOS!C$8,G2098:G3098=DATOS!C$9),H2098:H3098=DATOS!B$4),ROW(G2098:G3098))</f>
        <v>0</v>
      </c>
      <c r="O2098" s="326" t="str">
        <f t="shared" ca="1" si="6"/>
        <v/>
      </c>
      <c r="P2098" s="296">
        <f t="shared" ca="1" si="7"/>
        <v>0</v>
      </c>
      <c r="Q2098" s="297"/>
      <c r="R2098" s="297"/>
      <c r="S2098" s="297"/>
      <c r="T2098" s="297"/>
      <c r="U2098" s="297"/>
      <c r="V2098" s="297"/>
      <c r="W2098" s="297"/>
      <c r="X2098" s="297"/>
      <c r="Y2098" s="297"/>
      <c r="Z2098" s="297"/>
      <c r="AA2098" s="297"/>
      <c r="AB2098" s="297"/>
    </row>
    <row r="2099" spans="1:28" ht="14.25">
      <c r="A2099" s="301" t="s">
        <v>12801</v>
      </c>
      <c r="B2099" s="294" t="s">
        <v>12802</v>
      </c>
      <c r="C2099" s="45" t="s">
        <v>478</v>
      </c>
      <c r="D2099" s="45" t="s">
        <v>4671</v>
      </c>
      <c r="E2099" s="299">
        <v>43442</v>
      </c>
      <c r="F2099" s="294" t="s">
        <v>6051</v>
      </c>
      <c r="G2099" s="294" t="s">
        <v>222</v>
      </c>
      <c r="H2099" s="300" t="s">
        <v>223</v>
      </c>
      <c r="I2099" s="294" t="s">
        <v>226</v>
      </c>
      <c r="J2099" s="294" t="s">
        <v>10642</v>
      </c>
      <c r="K2099" s="294" t="s">
        <v>12803</v>
      </c>
      <c r="L2099" s="299">
        <v>43442</v>
      </c>
      <c r="M2099" s="294" t="s">
        <v>4675</v>
      </c>
      <c r="N2099" s="295" t="b">
        <f>IF(AND(OR(G2099:G3099=DATOS!C$8,G2099:G3099=DATOS!C$9),H2099:H3099=DATOS!B$4),ROW(G2099:G3099))</f>
        <v>0</v>
      </c>
      <c r="O2099" s="326" t="str">
        <f t="shared" ca="1" si="6"/>
        <v/>
      </c>
      <c r="P2099" s="296">
        <f t="shared" ca="1" si="7"/>
        <v>0</v>
      </c>
      <c r="Q2099" s="297"/>
      <c r="R2099" s="297"/>
      <c r="S2099" s="297"/>
      <c r="T2099" s="297"/>
      <c r="U2099" s="297"/>
      <c r="V2099" s="297"/>
      <c r="W2099" s="297"/>
      <c r="X2099" s="297"/>
      <c r="Y2099" s="297"/>
      <c r="Z2099" s="297"/>
      <c r="AA2099" s="297"/>
      <c r="AB2099" s="297"/>
    </row>
    <row r="2100" spans="1:28" ht="14.25">
      <c r="A2100" s="298" t="s">
        <v>12806</v>
      </c>
      <c r="B2100" s="294" t="s">
        <v>12807</v>
      </c>
      <c r="C2100" s="45" t="s">
        <v>216</v>
      </c>
      <c r="D2100" s="45" t="s">
        <v>4671</v>
      </c>
      <c r="E2100" s="299">
        <v>43442</v>
      </c>
      <c r="F2100" s="294" t="s">
        <v>12808</v>
      </c>
      <c r="G2100" s="294" t="s">
        <v>271</v>
      </c>
      <c r="H2100" s="300" t="s">
        <v>223</v>
      </c>
      <c r="I2100" s="294" t="s">
        <v>226</v>
      </c>
      <c r="J2100" s="294" t="s">
        <v>12809</v>
      </c>
      <c r="K2100" s="294" t="s">
        <v>12810</v>
      </c>
      <c r="L2100" s="294" t="s">
        <v>12811</v>
      </c>
      <c r="M2100" s="294" t="s">
        <v>4675</v>
      </c>
      <c r="N2100" s="295" t="b">
        <f>IF(AND(OR(G2100:G3100=DATOS!C$8,G2100:G3100=DATOS!C$9),H2100:H3100=DATOS!B$4),ROW(G2100:G3100))</f>
        <v>0</v>
      </c>
      <c r="O2100" s="326" t="str">
        <f t="shared" ca="1" si="6"/>
        <v/>
      </c>
      <c r="P2100" s="296">
        <f t="shared" ca="1" si="7"/>
        <v>0</v>
      </c>
      <c r="Q2100" s="297"/>
      <c r="R2100" s="297"/>
      <c r="S2100" s="297"/>
      <c r="T2100" s="297"/>
      <c r="U2100" s="297"/>
      <c r="V2100" s="297"/>
      <c r="W2100" s="297"/>
      <c r="X2100" s="297"/>
      <c r="Y2100" s="297"/>
      <c r="Z2100" s="297"/>
      <c r="AA2100" s="297"/>
      <c r="AB2100" s="297"/>
    </row>
    <row r="2101" spans="1:28" ht="14.25">
      <c r="A2101" s="298" t="s">
        <v>5621</v>
      </c>
      <c r="B2101" s="294" t="s">
        <v>5622</v>
      </c>
      <c r="C2101" s="45" t="s">
        <v>216</v>
      </c>
      <c r="D2101" s="45" t="s">
        <v>4671</v>
      </c>
      <c r="E2101" s="299">
        <v>43442</v>
      </c>
      <c r="F2101" s="294" t="s">
        <v>4739</v>
      </c>
      <c r="G2101" s="294" t="s">
        <v>271</v>
      </c>
      <c r="H2101" s="300" t="s">
        <v>223</v>
      </c>
      <c r="I2101" s="294" t="s">
        <v>226</v>
      </c>
      <c r="J2101" s="294" t="s">
        <v>11230</v>
      </c>
      <c r="K2101" s="294" t="s">
        <v>12814</v>
      </c>
      <c r="L2101" s="299">
        <v>43442</v>
      </c>
      <c r="M2101" s="294" t="s">
        <v>4675</v>
      </c>
      <c r="N2101" s="295" t="b">
        <f>IF(AND(OR(G2101:G3101=DATOS!C$8,G2101:G3101=DATOS!C$9),H2101:H3101=DATOS!B$4),ROW(G2101:G3101))</f>
        <v>0</v>
      </c>
      <c r="O2101" s="326" t="str">
        <f t="shared" ca="1" si="6"/>
        <v/>
      </c>
      <c r="P2101" s="296">
        <f t="shared" ca="1" si="7"/>
        <v>0</v>
      </c>
      <c r="Q2101" s="297"/>
      <c r="R2101" s="297"/>
      <c r="S2101" s="297"/>
      <c r="T2101" s="297"/>
      <c r="U2101" s="297"/>
      <c r="V2101" s="297"/>
      <c r="W2101" s="297"/>
      <c r="X2101" s="297"/>
      <c r="Y2101" s="297"/>
      <c r="Z2101" s="297"/>
      <c r="AA2101" s="297"/>
      <c r="AB2101" s="297"/>
    </row>
    <row r="2102" spans="1:28" ht="14.25">
      <c r="A2102" s="298" t="s">
        <v>12730</v>
      </c>
      <c r="B2102" s="294" t="s">
        <v>450</v>
      </c>
      <c r="C2102" s="45" t="s">
        <v>216</v>
      </c>
      <c r="D2102" s="45" t="s">
        <v>4671</v>
      </c>
      <c r="E2102" s="299">
        <v>43442</v>
      </c>
      <c r="F2102" s="294" t="s">
        <v>12816</v>
      </c>
      <c r="G2102" s="294" t="s">
        <v>114</v>
      </c>
      <c r="H2102" s="300" t="s">
        <v>223</v>
      </c>
      <c r="I2102" s="294" t="s">
        <v>226</v>
      </c>
      <c r="J2102" s="294" t="s">
        <v>12817</v>
      </c>
      <c r="K2102" s="294" t="s">
        <v>12818</v>
      </c>
      <c r="L2102" s="336">
        <v>43444</v>
      </c>
      <c r="M2102" s="294" t="s">
        <v>4659</v>
      </c>
      <c r="N2102" s="295" t="b">
        <f>IF(AND(OR(G2102:G3102=DATOS!C$8,G2102:G3102=DATOS!C$9),H2102:H3102=DATOS!B$4),ROW(G2102:G3102))</f>
        <v>0</v>
      </c>
      <c r="O2102" s="326" t="str">
        <f t="shared" ca="1" si="6"/>
        <v/>
      </c>
      <c r="P2102" s="296">
        <f t="shared" ca="1" si="7"/>
        <v>0</v>
      </c>
      <c r="Q2102" s="297"/>
      <c r="R2102" s="297"/>
      <c r="S2102" s="297"/>
      <c r="T2102" s="297"/>
      <c r="U2102" s="297"/>
      <c r="V2102" s="297"/>
      <c r="W2102" s="297"/>
      <c r="X2102" s="297"/>
      <c r="Y2102" s="297"/>
      <c r="Z2102" s="297"/>
      <c r="AA2102" s="297"/>
      <c r="AB2102" s="297"/>
    </row>
    <row r="2103" spans="1:28" ht="14.25">
      <c r="A2103" s="298" t="s">
        <v>12820</v>
      </c>
      <c r="B2103" s="294" t="s">
        <v>4830</v>
      </c>
      <c r="C2103" s="45" t="s">
        <v>360</v>
      </c>
      <c r="D2103" s="45" t="s">
        <v>4667</v>
      </c>
      <c r="E2103" s="336">
        <v>43444</v>
      </c>
      <c r="F2103" s="294" t="s">
        <v>1301</v>
      </c>
      <c r="G2103" s="294" t="s">
        <v>271</v>
      </c>
      <c r="H2103" s="300" t="s">
        <v>118</v>
      </c>
      <c r="I2103" s="294" t="s">
        <v>226</v>
      </c>
      <c r="J2103" s="295"/>
      <c r="K2103" s="295"/>
      <c r="L2103" s="295"/>
      <c r="M2103" s="295"/>
      <c r="N2103" s="295" t="b">
        <f>IF(AND(OR(G2103:G3103=DATOS!C$8,G2103:G3103=DATOS!C$9),H2103:H3103=DATOS!B$4),ROW(G2103:G3103))</f>
        <v>0</v>
      </c>
      <c r="O2103" s="326" t="str">
        <f t="shared" ca="1" si="6"/>
        <v>SEG</v>
      </c>
      <c r="P2103" s="296">
        <f t="shared" ca="1" si="7"/>
        <v>393</v>
      </c>
      <c r="Q2103" s="297"/>
      <c r="R2103" s="297"/>
      <c r="S2103" s="297"/>
      <c r="T2103" s="297"/>
      <c r="U2103" s="297"/>
      <c r="V2103" s="297"/>
      <c r="W2103" s="297"/>
      <c r="X2103" s="297"/>
      <c r="Y2103" s="297"/>
      <c r="Z2103" s="297"/>
      <c r="AA2103" s="297"/>
      <c r="AB2103" s="297"/>
    </row>
    <row r="2104" spans="1:28" ht="14.25">
      <c r="A2104" s="298" t="s">
        <v>355</v>
      </c>
      <c r="B2104" s="294" t="s">
        <v>358</v>
      </c>
      <c r="C2104" s="45" t="s">
        <v>360</v>
      </c>
      <c r="D2104" s="45" t="s">
        <v>4667</v>
      </c>
      <c r="E2104" s="336">
        <v>43444</v>
      </c>
      <c r="F2104" s="294" t="s">
        <v>1301</v>
      </c>
      <c r="G2104" s="294" t="s">
        <v>271</v>
      </c>
      <c r="H2104" s="300" t="s">
        <v>118</v>
      </c>
      <c r="I2104" s="294" t="s">
        <v>226</v>
      </c>
      <c r="J2104" s="295"/>
      <c r="K2104" s="295"/>
      <c r="L2104" s="295"/>
      <c r="M2104" s="295"/>
      <c r="N2104" s="295" t="b">
        <f>IF(AND(OR(G2104:G3104=DATOS!C$8,G2104:G3104=DATOS!C$9),H2104:H3104=DATOS!B$4),ROW(G2104:G3104))</f>
        <v>0</v>
      </c>
      <c r="O2104" s="326" t="str">
        <f t="shared" ca="1" si="6"/>
        <v>SEG</v>
      </c>
      <c r="P2104" s="296">
        <f t="shared" ca="1" si="7"/>
        <v>393</v>
      </c>
      <c r="Q2104" s="297"/>
      <c r="R2104" s="297"/>
      <c r="S2104" s="297"/>
      <c r="T2104" s="297"/>
      <c r="U2104" s="297"/>
      <c r="V2104" s="297"/>
      <c r="W2104" s="297"/>
      <c r="X2104" s="297"/>
      <c r="Y2104" s="297"/>
      <c r="Z2104" s="297"/>
      <c r="AA2104" s="297"/>
      <c r="AB2104" s="297"/>
    </row>
    <row r="2105" spans="1:28" ht="14.25">
      <c r="A2105" s="298" t="s">
        <v>5773</v>
      </c>
      <c r="B2105" s="294" t="s">
        <v>5774</v>
      </c>
      <c r="C2105" s="45" t="s">
        <v>942</v>
      </c>
      <c r="D2105" s="45" t="s">
        <v>4667</v>
      </c>
      <c r="E2105" s="336">
        <v>43444</v>
      </c>
      <c r="F2105" s="294" t="s">
        <v>12821</v>
      </c>
      <c r="G2105" s="294" t="s">
        <v>114</v>
      </c>
      <c r="H2105" s="300" t="s">
        <v>223</v>
      </c>
      <c r="I2105" s="294" t="s">
        <v>226</v>
      </c>
      <c r="J2105" s="295"/>
      <c r="K2105" s="295"/>
      <c r="L2105" s="295"/>
      <c r="M2105" s="295"/>
      <c r="N2105" s="295" t="b">
        <f>IF(AND(OR(G2105:G3105=DATOS!C$8,G2105:G3105=DATOS!C$9),H2105:H3105=DATOS!B$4),ROW(G2105:G3105))</f>
        <v>0</v>
      </c>
      <c r="O2105" s="326" t="str">
        <f t="shared" ca="1" si="6"/>
        <v/>
      </c>
      <c r="P2105" s="296">
        <f t="shared" ca="1" si="7"/>
        <v>0</v>
      </c>
      <c r="Q2105" s="297"/>
      <c r="R2105" s="297"/>
      <c r="S2105" s="297"/>
      <c r="T2105" s="297"/>
      <c r="U2105" s="297"/>
      <c r="V2105" s="297"/>
      <c r="W2105" s="297"/>
      <c r="X2105" s="297"/>
      <c r="Y2105" s="297"/>
      <c r="Z2105" s="297"/>
      <c r="AA2105" s="297"/>
      <c r="AB2105" s="297"/>
    </row>
    <row r="2106" spans="1:28" ht="14.25">
      <c r="A2106" s="298" t="s">
        <v>7792</v>
      </c>
      <c r="B2106" s="294" t="s">
        <v>8934</v>
      </c>
      <c r="C2106" s="45" t="s">
        <v>216</v>
      </c>
      <c r="D2106" s="45" t="s">
        <v>4671</v>
      </c>
      <c r="E2106" s="336">
        <v>43444</v>
      </c>
      <c r="F2106" s="294" t="s">
        <v>5881</v>
      </c>
      <c r="G2106" s="294" t="s">
        <v>271</v>
      </c>
      <c r="H2106" s="300" t="s">
        <v>223</v>
      </c>
      <c r="I2106" s="294" t="s">
        <v>226</v>
      </c>
      <c r="J2106" s="294" t="s">
        <v>12824</v>
      </c>
      <c r="K2106" s="294" t="s">
        <v>12825</v>
      </c>
      <c r="L2106" s="336">
        <v>43450</v>
      </c>
      <c r="M2106" s="294" t="s">
        <v>4675</v>
      </c>
      <c r="N2106" s="295" t="b">
        <f>IF(AND(OR(G2106:G3106=DATOS!C$8,G2106:G3106=DATOS!C$9),H2106:H3106=DATOS!B$4),ROW(G2106:G3106))</f>
        <v>0</v>
      </c>
      <c r="O2106" s="326" t="str">
        <f t="shared" ca="1" si="6"/>
        <v/>
      </c>
      <c r="P2106" s="296">
        <f t="shared" ca="1" si="7"/>
        <v>0</v>
      </c>
      <c r="Q2106" s="297"/>
      <c r="R2106" s="297"/>
      <c r="S2106" s="297"/>
      <c r="T2106" s="297"/>
      <c r="U2106" s="297"/>
      <c r="V2106" s="297"/>
      <c r="W2106" s="297"/>
      <c r="X2106" s="297"/>
      <c r="Y2106" s="297"/>
      <c r="Z2106" s="297"/>
      <c r="AA2106" s="297"/>
      <c r="AB2106" s="297"/>
    </row>
    <row r="2107" spans="1:28" ht="14.25">
      <c r="A2107" s="298" t="s">
        <v>11201</v>
      </c>
      <c r="B2107" s="294" t="s">
        <v>9241</v>
      </c>
      <c r="C2107" s="45" t="s">
        <v>478</v>
      </c>
      <c r="D2107" s="45" t="s">
        <v>4671</v>
      </c>
      <c r="E2107" s="336">
        <v>43444</v>
      </c>
      <c r="F2107" s="294" t="s">
        <v>12826</v>
      </c>
      <c r="G2107" s="294" t="s">
        <v>384</v>
      </c>
      <c r="H2107" s="300" t="s">
        <v>223</v>
      </c>
      <c r="I2107" s="294" t="s">
        <v>226</v>
      </c>
      <c r="J2107" s="294" t="s">
        <v>12827</v>
      </c>
      <c r="K2107" s="294" t="s">
        <v>12828</v>
      </c>
      <c r="L2107" s="336">
        <v>43446</v>
      </c>
      <c r="M2107" s="294" t="s">
        <v>4675</v>
      </c>
      <c r="N2107" s="295" t="b">
        <f>IF(AND(OR(G2107:G3107=DATOS!C$8,G2107:G3107=DATOS!C$9),H2107:H3107=DATOS!B$4),ROW(G2107:G3107))</f>
        <v>0</v>
      </c>
      <c r="O2107" s="326" t="str">
        <f t="shared" ca="1" si="6"/>
        <v/>
      </c>
      <c r="P2107" s="296">
        <f t="shared" ca="1" si="7"/>
        <v>0</v>
      </c>
      <c r="Q2107" s="297"/>
      <c r="R2107" s="297"/>
      <c r="S2107" s="297"/>
      <c r="T2107" s="297"/>
      <c r="U2107" s="297"/>
      <c r="V2107" s="297"/>
      <c r="W2107" s="297"/>
      <c r="X2107" s="297"/>
      <c r="Y2107" s="297"/>
      <c r="Z2107" s="297"/>
      <c r="AA2107" s="297"/>
      <c r="AB2107" s="297"/>
    </row>
    <row r="2108" spans="1:28" ht="14.25">
      <c r="A2108" s="298" t="s">
        <v>5998</v>
      </c>
      <c r="B2108" s="294" t="s">
        <v>5999</v>
      </c>
      <c r="C2108" s="45" t="s">
        <v>216</v>
      </c>
      <c r="D2108" s="45" t="s">
        <v>4647</v>
      </c>
      <c r="E2108" s="336">
        <v>43445</v>
      </c>
      <c r="F2108" s="294" t="s">
        <v>12832</v>
      </c>
      <c r="G2108" s="294" t="s">
        <v>384</v>
      </c>
      <c r="H2108" s="300" t="s">
        <v>223</v>
      </c>
      <c r="I2108" s="294" t="s">
        <v>226</v>
      </c>
      <c r="J2108" s="294" t="s">
        <v>12833</v>
      </c>
      <c r="K2108" s="294" t="s">
        <v>12834</v>
      </c>
      <c r="L2108" s="336">
        <v>43447</v>
      </c>
      <c r="M2108" s="294" t="s">
        <v>5132</v>
      </c>
      <c r="N2108" s="295" t="b">
        <f>IF(AND(OR(G2108:G3108=DATOS!C$8,G2108:G3108=DATOS!C$9),H2108:H3108=DATOS!B$4),ROW(G2108:G3108))</f>
        <v>0</v>
      </c>
      <c r="O2108" s="326" t="str">
        <f t="shared" ca="1" si="6"/>
        <v/>
      </c>
      <c r="P2108" s="296">
        <f t="shared" ca="1" si="7"/>
        <v>0</v>
      </c>
      <c r="Q2108" s="297"/>
      <c r="R2108" s="297"/>
      <c r="S2108" s="297"/>
      <c r="T2108" s="297"/>
      <c r="U2108" s="297"/>
      <c r="V2108" s="297"/>
      <c r="W2108" s="297"/>
      <c r="X2108" s="297"/>
      <c r="Y2108" s="297"/>
      <c r="Z2108" s="297"/>
      <c r="AA2108" s="297"/>
      <c r="AB2108" s="297"/>
    </row>
    <row r="2109" spans="1:28" ht="14.25">
      <c r="A2109" s="298" t="s">
        <v>777</v>
      </c>
      <c r="B2109" s="294" t="s">
        <v>4660</v>
      </c>
      <c r="C2109" s="45" t="s">
        <v>4661</v>
      </c>
      <c r="D2109" s="45" t="s">
        <v>4671</v>
      </c>
      <c r="E2109" s="336">
        <v>43445</v>
      </c>
      <c r="F2109" s="294" t="s">
        <v>4739</v>
      </c>
      <c r="G2109" s="294" t="s">
        <v>271</v>
      </c>
      <c r="H2109" s="300" t="s">
        <v>223</v>
      </c>
      <c r="I2109" s="294" t="s">
        <v>226</v>
      </c>
      <c r="J2109" s="294" t="s">
        <v>12835</v>
      </c>
      <c r="K2109" s="294" t="s">
        <v>12836</v>
      </c>
      <c r="L2109" s="336">
        <v>43445</v>
      </c>
      <c r="M2109" s="294" t="s">
        <v>4675</v>
      </c>
      <c r="N2109" s="295" t="b">
        <f>IF(AND(OR(G2109:G3109=DATOS!C$8,G2109:G3109=DATOS!C$9),H2109:H3109=DATOS!B$4),ROW(G2109:G3109))</f>
        <v>0</v>
      </c>
      <c r="O2109" s="326" t="str">
        <f t="shared" ca="1" si="6"/>
        <v/>
      </c>
      <c r="P2109" s="296">
        <f t="shared" ca="1" si="7"/>
        <v>0</v>
      </c>
      <c r="Q2109" s="297"/>
      <c r="R2109" s="297"/>
      <c r="S2109" s="297"/>
      <c r="T2109" s="297"/>
      <c r="U2109" s="297"/>
      <c r="V2109" s="297"/>
      <c r="W2109" s="297"/>
      <c r="X2109" s="297"/>
      <c r="Y2109" s="297"/>
      <c r="Z2109" s="297"/>
      <c r="AA2109" s="297"/>
      <c r="AB2109" s="297"/>
    </row>
    <row r="2110" spans="1:28" ht="14.25">
      <c r="A2110" s="298" t="s">
        <v>4782</v>
      </c>
      <c r="B2110" s="294" t="s">
        <v>4783</v>
      </c>
      <c r="C2110" s="45" t="s">
        <v>4784</v>
      </c>
      <c r="D2110" s="45" t="s">
        <v>4667</v>
      </c>
      <c r="E2110" s="336">
        <v>43445</v>
      </c>
      <c r="F2110" s="294" t="s">
        <v>12837</v>
      </c>
      <c r="G2110" s="294" t="s">
        <v>114</v>
      </c>
      <c r="H2110" s="300" t="s">
        <v>118</v>
      </c>
      <c r="I2110" s="294" t="s">
        <v>226</v>
      </c>
      <c r="J2110" s="295"/>
      <c r="K2110" s="295"/>
      <c r="L2110" s="295"/>
      <c r="M2110" s="295"/>
      <c r="N2110" s="295" t="b">
        <f>IF(AND(OR(G2110:G3110=DATOS!C$8,G2110:G3110=DATOS!C$9),H2110:H3110=DATOS!B$4),ROW(G2110:G3110))</f>
        <v>0</v>
      </c>
      <c r="O2110" s="326" t="str">
        <f t="shared" ca="1" si="6"/>
        <v>SEG</v>
      </c>
      <c r="P2110" s="296">
        <f t="shared" ca="1" si="7"/>
        <v>392</v>
      </c>
      <c r="Q2110" s="297"/>
      <c r="R2110" s="297"/>
      <c r="S2110" s="297"/>
      <c r="T2110" s="297"/>
      <c r="U2110" s="297"/>
      <c r="V2110" s="297"/>
      <c r="W2110" s="297"/>
      <c r="X2110" s="297"/>
      <c r="Y2110" s="297"/>
      <c r="Z2110" s="297"/>
      <c r="AA2110" s="297"/>
      <c r="AB2110" s="297"/>
    </row>
    <row r="2111" spans="1:28" ht="14.25">
      <c r="A2111" s="298" t="s">
        <v>6905</v>
      </c>
      <c r="B2111" s="294" t="s">
        <v>5084</v>
      </c>
      <c r="C2111" s="45" t="s">
        <v>5086</v>
      </c>
      <c r="D2111" s="45" t="s">
        <v>4667</v>
      </c>
      <c r="E2111" s="336">
        <v>43446</v>
      </c>
      <c r="F2111" s="294" t="s">
        <v>1301</v>
      </c>
      <c r="G2111" s="294" t="s">
        <v>271</v>
      </c>
      <c r="H2111" s="300" t="s">
        <v>223</v>
      </c>
      <c r="I2111" s="294" t="s">
        <v>226</v>
      </c>
      <c r="J2111" s="295"/>
      <c r="K2111" s="295"/>
      <c r="L2111" s="295"/>
      <c r="M2111" s="295"/>
      <c r="N2111" s="295" t="b">
        <f>IF(AND(OR(G2111:G3111=DATOS!C$8,G2111:G3111=DATOS!C$9),H2111:H3111=DATOS!B$4),ROW(G2111:G3111))</f>
        <v>0</v>
      </c>
      <c r="O2111" s="326" t="str">
        <f t="shared" ca="1" si="6"/>
        <v/>
      </c>
      <c r="P2111" s="296">
        <f t="shared" ca="1" si="7"/>
        <v>0</v>
      </c>
      <c r="Q2111" s="297"/>
      <c r="R2111" s="297"/>
      <c r="S2111" s="297"/>
      <c r="T2111" s="297"/>
      <c r="U2111" s="297"/>
      <c r="V2111" s="297"/>
      <c r="W2111" s="297"/>
      <c r="X2111" s="297"/>
      <c r="Y2111" s="297"/>
      <c r="Z2111" s="297"/>
      <c r="AA2111" s="297"/>
      <c r="AB2111" s="297"/>
    </row>
    <row r="2112" spans="1:28" ht="14.25">
      <c r="A2112" s="298" t="s">
        <v>12840</v>
      </c>
      <c r="B2112" s="294" t="s">
        <v>12753</v>
      </c>
      <c r="C2112" s="45" t="s">
        <v>216</v>
      </c>
      <c r="D2112" s="45" t="s">
        <v>4647</v>
      </c>
      <c r="E2112" s="336">
        <v>43446</v>
      </c>
      <c r="F2112" s="294" t="s">
        <v>4710</v>
      </c>
      <c r="G2112" s="294" t="s">
        <v>114</v>
      </c>
      <c r="H2112" s="300" t="s">
        <v>223</v>
      </c>
      <c r="I2112" s="294" t="s">
        <v>226</v>
      </c>
      <c r="J2112" s="294" t="s">
        <v>4787</v>
      </c>
      <c r="K2112" s="294" t="s">
        <v>12841</v>
      </c>
      <c r="L2112" s="336">
        <v>43448</v>
      </c>
      <c r="M2112" s="294" t="s">
        <v>4652</v>
      </c>
      <c r="N2112" s="295" t="b">
        <f>IF(AND(OR(G2112:G3112=DATOS!C$8,G2112:G3112=DATOS!C$9),H2112:H3112=DATOS!B$4),ROW(G2112:G3112))</f>
        <v>0</v>
      </c>
      <c r="O2112" s="326" t="str">
        <f t="shared" ca="1" si="6"/>
        <v/>
      </c>
      <c r="P2112" s="296">
        <f t="shared" ca="1" si="7"/>
        <v>0</v>
      </c>
      <c r="Q2112" s="297"/>
      <c r="R2112" s="297"/>
      <c r="S2112" s="297"/>
      <c r="T2112" s="297"/>
      <c r="U2112" s="297"/>
      <c r="V2112" s="297"/>
      <c r="W2112" s="297"/>
      <c r="X2112" s="297"/>
      <c r="Y2112" s="297"/>
      <c r="Z2112" s="297"/>
      <c r="AA2112" s="297"/>
      <c r="AB2112" s="297"/>
    </row>
    <row r="2113" spans="1:28" ht="14.25">
      <c r="A2113" s="298" t="s">
        <v>12843</v>
      </c>
      <c r="B2113" s="294" t="s">
        <v>12088</v>
      </c>
      <c r="C2113" s="45" t="s">
        <v>216</v>
      </c>
      <c r="D2113" s="45" t="s">
        <v>4671</v>
      </c>
      <c r="E2113" s="336">
        <v>43446</v>
      </c>
      <c r="F2113" s="294" t="s">
        <v>9126</v>
      </c>
      <c r="G2113" s="294" t="s">
        <v>384</v>
      </c>
      <c r="H2113" s="300" t="s">
        <v>223</v>
      </c>
      <c r="I2113" s="294" t="s">
        <v>226</v>
      </c>
      <c r="J2113" s="294" t="s">
        <v>12844</v>
      </c>
      <c r="K2113" s="294" t="s">
        <v>4869</v>
      </c>
      <c r="L2113" s="336">
        <v>43446</v>
      </c>
      <c r="M2113" s="294" t="s">
        <v>5132</v>
      </c>
      <c r="N2113" s="295" t="b">
        <f>IF(AND(OR(G2113:G3113=DATOS!C$8,G2113:G3113=DATOS!C$9),H2113:H3113=DATOS!B$4),ROW(G2113:G3113))</f>
        <v>0</v>
      </c>
      <c r="O2113" s="326" t="str">
        <f t="shared" ca="1" si="6"/>
        <v/>
      </c>
      <c r="P2113" s="296">
        <f t="shared" ca="1" si="7"/>
        <v>0</v>
      </c>
      <c r="Q2113" s="297"/>
      <c r="R2113" s="297"/>
      <c r="S2113" s="297"/>
      <c r="T2113" s="297"/>
      <c r="U2113" s="297"/>
      <c r="V2113" s="297"/>
      <c r="W2113" s="297"/>
      <c r="X2113" s="297"/>
      <c r="Y2113" s="297"/>
      <c r="Z2113" s="297"/>
      <c r="AA2113" s="297"/>
      <c r="AB2113" s="297"/>
    </row>
    <row r="2114" spans="1:28" ht="14.25">
      <c r="A2114" s="298" t="s">
        <v>12846</v>
      </c>
      <c r="B2114" s="294" t="s">
        <v>7978</v>
      </c>
      <c r="C2114" s="45" t="s">
        <v>263</v>
      </c>
      <c r="D2114" s="45" t="s">
        <v>4647</v>
      </c>
      <c r="E2114" s="336">
        <v>43447</v>
      </c>
      <c r="F2114" s="294" t="s">
        <v>4696</v>
      </c>
      <c r="G2114" s="294" t="s">
        <v>114</v>
      </c>
      <c r="H2114" s="300" t="s">
        <v>223</v>
      </c>
      <c r="I2114" s="294" t="s">
        <v>226</v>
      </c>
      <c r="J2114" s="294" t="s">
        <v>12847</v>
      </c>
      <c r="K2114" s="294" t="s">
        <v>12848</v>
      </c>
      <c r="L2114" s="336">
        <v>43447</v>
      </c>
      <c r="M2114" s="294" t="s">
        <v>4652</v>
      </c>
      <c r="N2114" s="295" t="b">
        <f>IF(AND(OR(G2114:G3114=DATOS!C$8,G2114:G3114=DATOS!C$9),H2114:H3114=DATOS!B$4),ROW(G2114:G3114))</f>
        <v>0</v>
      </c>
      <c r="O2114" s="326" t="str">
        <f t="shared" ca="1" si="6"/>
        <v/>
      </c>
      <c r="P2114" s="296">
        <f t="shared" ca="1" si="7"/>
        <v>0</v>
      </c>
      <c r="Q2114" s="297"/>
      <c r="R2114" s="297"/>
      <c r="S2114" s="297"/>
      <c r="T2114" s="297"/>
      <c r="U2114" s="297"/>
      <c r="V2114" s="297"/>
      <c r="W2114" s="297"/>
      <c r="X2114" s="297"/>
      <c r="Y2114" s="297"/>
      <c r="Z2114" s="297"/>
      <c r="AA2114" s="297"/>
      <c r="AB2114" s="297"/>
    </row>
    <row r="2115" spans="1:28" ht="14.25">
      <c r="A2115" s="298" t="s">
        <v>4878</v>
      </c>
      <c r="B2115" s="294" t="s">
        <v>4879</v>
      </c>
      <c r="C2115" s="45" t="s">
        <v>624</v>
      </c>
      <c r="D2115" s="45" t="s">
        <v>4687</v>
      </c>
      <c r="E2115" s="336">
        <v>43447</v>
      </c>
      <c r="F2115" s="294" t="s">
        <v>1301</v>
      </c>
      <c r="G2115" s="294" t="s">
        <v>271</v>
      </c>
      <c r="H2115" s="300" t="s">
        <v>223</v>
      </c>
      <c r="I2115" s="294" t="s">
        <v>226</v>
      </c>
      <c r="J2115" s="295"/>
      <c r="K2115" s="294" t="s">
        <v>4918</v>
      </c>
      <c r="L2115" s="336">
        <v>43447</v>
      </c>
      <c r="M2115" s="295"/>
      <c r="N2115" s="295" t="b">
        <f>IF(AND(OR(G2115:G3115=DATOS!C$8,G2115:G3115=DATOS!C$9),H2115:H3115=DATOS!B$4),ROW(G2115:G3115))</f>
        <v>0</v>
      </c>
      <c r="O2115" s="326" t="str">
        <f t="shared" ca="1" si="6"/>
        <v/>
      </c>
      <c r="P2115" s="296">
        <f t="shared" ca="1" si="7"/>
        <v>0</v>
      </c>
      <c r="Q2115" s="297"/>
      <c r="R2115" s="297"/>
      <c r="S2115" s="297"/>
      <c r="T2115" s="297"/>
      <c r="U2115" s="297"/>
      <c r="V2115" s="297"/>
      <c r="W2115" s="297"/>
      <c r="X2115" s="297"/>
      <c r="Y2115" s="297"/>
      <c r="Z2115" s="297"/>
      <c r="AA2115" s="297"/>
      <c r="AB2115" s="297"/>
    </row>
    <row r="2116" spans="1:28" ht="14.25">
      <c r="A2116" s="298" t="s">
        <v>6529</v>
      </c>
      <c r="B2116" s="294" t="s">
        <v>5517</v>
      </c>
      <c r="C2116" s="45" t="s">
        <v>478</v>
      </c>
      <c r="D2116" s="45" t="s">
        <v>4671</v>
      </c>
      <c r="E2116" s="336">
        <v>43447</v>
      </c>
      <c r="F2116" s="294" t="s">
        <v>4739</v>
      </c>
      <c r="G2116" s="294" t="s">
        <v>271</v>
      </c>
      <c r="H2116" s="300" t="s">
        <v>223</v>
      </c>
      <c r="I2116" s="294" t="s">
        <v>226</v>
      </c>
      <c r="J2116" s="294" t="s">
        <v>12851</v>
      </c>
      <c r="K2116" s="294" t="s">
        <v>11702</v>
      </c>
      <c r="L2116" s="336">
        <v>43448</v>
      </c>
      <c r="M2116" s="294" t="s">
        <v>4675</v>
      </c>
      <c r="N2116" s="295" t="b">
        <f>IF(AND(OR(G2116:G3116=DATOS!C$8,G2116:G3116=DATOS!C$9),H2116:H3116=DATOS!B$4),ROW(G2116:G3116))</f>
        <v>0</v>
      </c>
      <c r="O2116" s="326" t="str">
        <f t="shared" ca="1" si="6"/>
        <v/>
      </c>
      <c r="P2116" s="296">
        <f t="shared" ca="1" si="7"/>
        <v>0</v>
      </c>
      <c r="Q2116" s="297"/>
      <c r="R2116" s="297"/>
      <c r="S2116" s="297"/>
      <c r="T2116" s="297"/>
      <c r="U2116" s="297"/>
      <c r="V2116" s="297"/>
      <c r="W2116" s="297"/>
      <c r="X2116" s="297"/>
      <c r="Y2116" s="297"/>
      <c r="Z2116" s="297"/>
      <c r="AA2116" s="297"/>
      <c r="AB2116" s="297"/>
    </row>
    <row r="2117" spans="1:28" ht="14.25">
      <c r="A2117" s="298" t="s">
        <v>12853</v>
      </c>
      <c r="B2117" s="294" t="s">
        <v>12854</v>
      </c>
      <c r="C2117" s="45" t="s">
        <v>216</v>
      </c>
      <c r="D2117" s="45" t="s">
        <v>4647</v>
      </c>
      <c r="E2117" s="336">
        <v>43448</v>
      </c>
      <c r="F2117" s="294" t="s">
        <v>12855</v>
      </c>
      <c r="G2117" s="294" t="s">
        <v>114</v>
      </c>
      <c r="H2117" s="300" t="s">
        <v>223</v>
      </c>
      <c r="I2117" s="294" t="s">
        <v>226</v>
      </c>
      <c r="J2117" s="294" t="s">
        <v>12856</v>
      </c>
      <c r="K2117" s="294" t="s">
        <v>12857</v>
      </c>
      <c r="L2117" s="461">
        <v>43460</v>
      </c>
      <c r="M2117" s="294" t="s">
        <v>4652</v>
      </c>
      <c r="N2117" s="295" t="b">
        <f>IF(AND(OR(G2117:G3117=DATOS!C$8,G2117:G3117=DATOS!C$9),H2117:H3117=DATOS!B$4),ROW(G2117:G3117))</f>
        <v>0</v>
      </c>
      <c r="O2117" s="326" t="str">
        <f t="shared" ca="1" si="6"/>
        <v/>
      </c>
      <c r="P2117" s="296">
        <f t="shared" ca="1" si="7"/>
        <v>0</v>
      </c>
      <c r="Q2117" s="297"/>
      <c r="R2117" s="297"/>
      <c r="S2117" s="297"/>
      <c r="T2117" s="297"/>
      <c r="U2117" s="297"/>
      <c r="V2117" s="297"/>
      <c r="W2117" s="297"/>
      <c r="X2117" s="297"/>
      <c r="Y2117" s="297"/>
      <c r="Z2117" s="297"/>
      <c r="AA2117" s="297"/>
      <c r="AB2117" s="297"/>
    </row>
    <row r="2118" spans="1:28" ht="14.25">
      <c r="A2118" s="298" t="s">
        <v>5145</v>
      </c>
      <c r="B2118" s="294" t="s">
        <v>5146</v>
      </c>
      <c r="C2118" s="45" t="s">
        <v>5325</v>
      </c>
      <c r="D2118" s="45" t="s">
        <v>4647</v>
      </c>
      <c r="E2118" s="336">
        <v>43448</v>
      </c>
      <c r="F2118" s="294" t="s">
        <v>12861</v>
      </c>
      <c r="G2118" s="294" t="s">
        <v>114</v>
      </c>
      <c r="H2118" s="300" t="s">
        <v>223</v>
      </c>
      <c r="I2118" s="294" t="s">
        <v>226</v>
      </c>
      <c r="J2118" s="294" t="s">
        <v>12862</v>
      </c>
      <c r="K2118" s="294" t="s">
        <v>12863</v>
      </c>
      <c r="L2118" s="336">
        <v>43448</v>
      </c>
      <c r="M2118" s="294" t="s">
        <v>4652</v>
      </c>
      <c r="N2118" s="295" t="b">
        <f>IF(AND(OR(G2118:G3118=DATOS!C$8,G2118:G3118=DATOS!C$9),H2118:H3118=DATOS!B$4),ROW(G2118:G3118))</f>
        <v>0</v>
      </c>
      <c r="O2118" s="326" t="str">
        <f t="shared" ca="1" si="6"/>
        <v/>
      </c>
      <c r="P2118" s="296">
        <f t="shared" ca="1" si="7"/>
        <v>0</v>
      </c>
      <c r="Q2118" s="297"/>
      <c r="R2118" s="297"/>
      <c r="S2118" s="297"/>
      <c r="T2118" s="297"/>
      <c r="U2118" s="297"/>
      <c r="V2118" s="297"/>
      <c r="W2118" s="297"/>
      <c r="X2118" s="297"/>
      <c r="Y2118" s="297"/>
      <c r="Z2118" s="297"/>
      <c r="AA2118" s="297"/>
      <c r="AB2118" s="297"/>
    </row>
    <row r="2119" spans="1:28" ht="14.25">
      <c r="A2119" s="298" t="s">
        <v>12864</v>
      </c>
      <c r="B2119" s="294" t="s">
        <v>12865</v>
      </c>
      <c r="C2119" s="45" t="s">
        <v>4817</v>
      </c>
      <c r="D2119" s="45" t="s">
        <v>4647</v>
      </c>
      <c r="E2119" s="336">
        <v>43447</v>
      </c>
      <c r="F2119" s="294" t="s">
        <v>2612</v>
      </c>
      <c r="G2119" s="294" t="s">
        <v>114</v>
      </c>
      <c r="H2119" s="300" t="s">
        <v>223</v>
      </c>
      <c r="I2119" s="294" t="s">
        <v>226</v>
      </c>
      <c r="J2119" s="294" t="s">
        <v>12867</v>
      </c>
      <c r="K2119" s="294" t="s">
        <v>12868</v>
      </c>
      <c r="L2119" s="336">
        <v>43448</v>
      </c>
      <c r="M2119" s="294" t="s">
        <v>4652</v>
      </c>
      <c r="N2119" s="295" t="b">
        <f>IF(AND(OR(G2119:G3119=DATOS!C$8,G2119:G3119=DATOS!C$9),H2119:H3119=DATOS!B$4),ROW(G2119:G3119))</f>
        <v>0</v>
      </c>
      <c r="O2119" s="326" t="str">
        <f t="shared" ca="1" si="6"/>
        <v/>
      </c>
      <c r="P2119" s="296">
        <f t="shared" ca="1" si="7"/>
        <v>0</v>
      </c>
      <c r="Q2119" s="297"/>
      <c r="R2119" s="297"/>
      <c r="S2119" s="297"/>
      <c r="T2119" s="297"/>
      <c r="U2119" s="297"/>
      <c r="V2119" s="297"/>
      <c r="W2119" s="297"/>
      <c r="X2119" s="297"/>
      <c r="Y2119" s="297"/>
      <c r="Z2119" s="297"/>
      <c r="AA2119" s="297"/>
      <c r="AB2119" s="297"/>
    </row>
    <row r="2120" spans="1:28" ht="14.25">
      <c r="A2120" s="298" t="s">
        <v>5826</v>
      </c>
      <c r="B2120" s="294" t="s">
        <v>5827</v>
      </c>
      <c r="C2120" s="45" t="s">
        <v>5325</v>
      </c>
      <c r="D2120" s="45" t="s">
        <v>4647</v>
      </c>
      <c r="E2120" s="336">
        <v>43448</v>
      </c>
      <c r="F2120" s="294" t="s">
        <v>4683</v>
      </c>
      <c r="G2120" s="294" t="s">
        <v>114</v>
      </c>
      <c r="H2120" s="300" t="s">
        <v>223</v>
      </c>
      <c r="I2120" s="294" t="s">
        <v>226</v>
      </c>
      <c r="J2120" s="294" t="s">
        <v>10642</v>
      </c>
      <c r="K2120" s="294" t="s">
        <v>12870</v>
      </c>
      <c r="L2120" s="336">
        <v>43448</v>
      </c>
      <c r="M2120" s="294" t="s">
        <v>4652</v>
      </c>
      <c r="N2120" s="295" t="b">
        <f>IF(AND(OR(G2120:G3120=DATOS!C$8,G2120:G3120=DATOS!C$9),H2120:H3120=DATOS!B$4),ROW(G2120:G3120))</f>
        <v>0</v>
      </c>
      <c r="O2120" s="326" t="str">
        <f t="shared" ca="1" si="6"/>
        <v/>
      </c>
      <c r="P2120" s="296">
        <f t="shared" ca="1" si="7"/>
        <v>0</v>
      </c>
      <c r="Q2120" s="297"/>
      <c r="R2120" s="297"/>
      <c r="S2120" s="297"/>
      <c r="T2120" s="297"/>
      <c r="U2120" s="297"/>
      <c r="V2120" s="297"/>
      <c r="W2120" s="297"/>
      <c r="X2120" s="297"/>
      <c r="Y2120" s="297"/>
      <c r="Z2120" s="297"/>
      <c r="AA2120" s="297"/>
      <c r="AB2120" s="297"/>
    </row>
    <row r="2121" spans="1:28" ht="14.25">
      <c r="A2121" s="298" t="s">
        <v>5646</v>
      </c>
      <c r="B2121" s="294" t="s">
        <v>5098</v>
      </c>
      <c r="C2121" s="45" t="s">
        <v>380</v>
      </c>
      <c r="D2121" s="45" t="s">
        <v>4671</v>
      </c>
      <c r="E2121" s="336">
        <v>43448</v>
      </c>
      <c r="F2121" s="294" t="s">
        <v>5163</v>
      </c>
      <c r="G2121" s="294" t="s">
        <v>384</v>
      </c>
      <c r="H2121" s="300" t="s">
        <v>223</v>
      </c>
      <c r="I2121" s="294" t="s">
        <v>226</v>
      </c>
      <c r="J2121" s="294" t="s">
        <v>2701</v>
      </c>
      <c r="K2121" s="294" t="s">
        <v>4808</v>
      </c>
      <c r="L2121" s="336">
        <v>43461</v>
      </c>
      <c r="M2121" s="294" t="s">
        <v>389</v>
      </c>
      <c r="N2121" s="295" t="b">
        <f>IF(AND(OR(G2121:G3121=DATOS!C$8,G2121:G3121=DATOS!C$9),H2121:H3121=DATOS!B$4),ROW(G2121:G3121))</f>
        <v>0</v>
      </c>
      <c r="O2121" s="326" t="str">
        <f t="shared" ca="1" si="6"/>
        <v/>
      </c>
      <c r="P2121" s="296">
        <f t="shared" ca="1" si="7"/>
        <v>0</v>
      </c>
      <c r="Q2121" s="297"/>
      <c r="R2121" s="297"/>
      <c r="S2121" s="297"/>
      <c r="T2121" s="297"/>
      <c r="U2121" s="297"/>
      <c r="V2121" s="297"/>
      <c r="W2121" s="297"/>
      <c r="X2121" s="297"/>
      <c r="Y2121" s="297"/>
      <c r="Z2121" s="297"/>
      <c r="AA2121" s="297"/>
      <c r="AB2121" s="297"/>
    </row>
    <row r="2122" spans="1:28" ht="14.25">
      <c r="A2122" s="298" t="s">
        <v>7686</v>
      </c>
      <c r="B2122" s="294" t="s">
        <v>4960</v>
      </c>
      <c r="C2122" s="45" t="s">
        <v>624</v>
      </c>
      <c r="D2122" s="45" t="s">
        <v>4687</v>
      </c>
      <c r="E2122" s="336">
        <v>43448</v>
      </c>
      <c r="F2122" s="294" t="s">
        <v>5728</v>
      </c>
      <c r="G2122" s="294" t="s">
        <v>362</v>
      </c>
      <c r="H2122" s="300" t="s">
        <v>223</v>
      </c>
      <c r="I2122" s="294" t="s">
        <v>226</v>
      </c>
      <c r="J2122" s="294" t="s">
        <v>12874</v>
      </c>
      <c r="K2122" s="294" t="s">
        <v>12863</v>
      </c>
      <c r="L2122" s="295"/>
      <c r="M2122" s="295"/>
      <c r="N2122" s="295" t="b">
        <f>IF(AND(OR(G2122:G3122=DATOS!C$8,G2122:G3122=DATOS!C$9),H2122:H3122=DATOS!B$4),ROW(G2122:G3122))</f>
        <v>0</v>
      </c>
      <c r="O2122" s="326" t="str">
        <f t="shared" ca="1" si="6"/>
        <v/>
      </c>
      <c r="P2122" s="296">
        <f t="shared" ca="1" si="7"/>
        <v>0</v>
      </c>
      <c r="Q2122" s="297"/>
      <c r="R2122" s="297"/>
      <c r="S2122" s="297"/>
      <c r="T2122" s="297"/>
      <c r="U2122" s="297"/>
      <c r="V2122" s="297"/>
      <c r="W2122" s="297"/>
      <c r="X2122" s="297"/>
      <c r="Y2122" s="297"/>
      <c r="Z2122" s="297"/>
      <c r="AA2122" s="297"/>
      <c r="AB2122" s="297"/>
    </row>
    <row r="2123" spans="1:28" ht="14.25">
      <c r="A2123" s="298" t="s">
        <v>5621</v>
      </c>
      <c r="B2123" s="309" t="s">
        <v>5622</v>
      </c>
      <c r="C2123" s="45" t="s">
        <v>216</v>
      </c>
      <c r="D2123" s="45" t="s">
        <v>4671</v>
      </c>
      <c r="E2123" s="336">
        <v>43448</v>
      </c>
      <c r="F2123" s="294" t="s">
        <v>4739</v>
      </c>
      <c r="G2123" s="294" t="s">
        <v>271</v>
      </c>
      <c r="H2123" s="300" t="s">
        <v>223</v>
      </c>
      <c r="I2123" s="294" t="s">
        <v>226</v>
      </c>
      <c r="J2123" s="294" t="s">
        <v>12877</v>
      </c>
      <c r="K2123" s="294" t="s">
        <v>12878</v>
      </c>
      <c r="L2123" s="336">
        <v>43450</v>
      </c>
      <c r="M2123" s="294" t="s">
        <v>4675</v>
      </c>
      <c r="N2123" s="295" t="b">
        <f>IF(AND(OR(G2123:G3123=DATOS!C$8,G2123:G3123=DATOS!C$9),H2123:H3123=DATOS!B$4),ROW(G2123:G3123))</f>
        <v>0</v>
      </c>
      <c r="O2123" s="326" t="str">
        <f t="shared" ca="1" si="6"/>
        <v/>
      </c>
      <c r="P2123" s="296">
        <f t="shared" ca="1" si="7"/>
        <v>0</v>
      </c>
      <c r="Q2123" s="297"/>
      <c r="R2123" s="297"/>
      <c r="S2123" s="297"/>
      <c r="T2123" s="297"/>
      <c r="U2123" s="297"/>
      <c r="V2123" s="297"/>
      <c r="W2123" s="297"/>
      <c r="X2123" s="297"/>
      <c r="Y2123" s="297"/>
      <c r="Z2123" s="297"/>
      <c r="AA2123" s="297"/>
      <c r="AB2123" s="297"/>
    </row>
    <row r="2124" spans="1:28" ht="14.25">
      <c r="A2124" s="298" t="s">
        <v>12880</v>
      </c>
      <c r="B2124" s="294" t="s">
        <v>662</v>
      </c>
      <c r="C2124" s="45" t="s">
        <v>5325</v>
      </c>
      <c r="D2124" s="45" t="s">
        <v>4687</v>
      </c>
      <c r="E2124" s="336">
        <v>43448</v>
      </c>
      <c r="F2124" s="294" t="s">
        <v>4739</v>
      </c>
      <c r="G2124" s="294" t="s">
        <v>271</v>
      </c>
      <c r="H2124" s="300" t="s">
        <v>223</v>
      </c>
      <c r="I2124" s="294" t="s">
        <v>226</v>
      </c>
      <c r="J2124" s="295"/>
      <c r="K2124" s="295"/>
      <c r="L2124" s="295"/>
      <c r="M2124" s="295"/>
      <c r="N2124" s="295" t="b">
        <f>IF(AND(OR(G2124:G3124=DATOS!C$8,G2124:G3124=DATOS!C$9),H2124:H3124=DATOS!B$4),ROW(G2124:G3124))</f>
        <v>0</v>
      </c>
      <c r="O2124" s="326" t="str">
        <f t="shared" ca="1" si="6"/>
        <v/>
      </c>
      <c r="P2124" s="296">
        <f t="shared" ca="1" si="7"/>
        <v>0</v>
      </c>
      <c r="Q2124" s="297"/>
      <c r="R2124" s="297"/>
      <c r="S2124" s="297"/>
      <c r="T2124" s="297"/>
      <c r="U2124" s="297"/>
      <c r="V2124" s="297"/>
      <c r="W2124" s="297"/>
      <c r="X2124" s="297"/>
      <c r="Y2124" s="297"/>
      <c r="Z2124" s="297"/>
      <c r="AA2124" s="297"/>
      <c r="AB2124" s="297"/>
    </row>
    <row r="2125" spans="1:28" ht="14.25">
      <c r="A2125" s="298" t="s">
        <v>7826</v>
      </c>
      <c r="B2125" s="294" t="s">
        <v>11045</v>
      </c>
      <c r="C2125" s="45" t="s">
        <v>898</v>
      </c>
      <c r="D2125" s="45" t="s">
        <v>4647</v>
      </c>
      <c r="E2125" s="336">
        <v>43449</v>
      </c>
      <c r="F2125" s="294" t="s">
        <v>12881</v>
      </c>
      <c r="G2125" s="294" t="s">
        <v>114</v>
      </c>
      <c r="H2125" s="300" t="s">
        <v>118</v>
      </c>
      <c r="I2125" s="294" t="s">
        <v>226</v>
      </c>
      <c r="J2125" s="294" t="s">
        <v>12883</v>
      </c>
      <c r="K2125" s="295"/>
      <c r="L2125" s="295"/>
      <c r="M2125" s="295"/>
      <c r="N2125" s="295" t="b">
        <f>IF(AND(OR(G2125:G3125=DATOS!C$8,G2125:G3125=DATOS!C$9),H2125:H3125=DATOS!B$4),ROW(G2125:G3125))</f>
        <v>0</v>
      </c>
      <c r="O2125" s="326" t="str">
        <f t="shared" ca="1" si="6"/>
        <v>SEG</v>
      </c>
      <c r="P2125" s="296">
        <f t="shared" ca="1" si="7"/>
        <v>388</v>
      </c>
      <c r="Q2125" s="297"/>
      <c r="R2125" s="297"/>
      <c r="S2125" s="297"/>
      <c r="T2125" s="297"/>
      <c r="U2125" s="297"/>
      <c r="V2125" s="297"/>
      <c r="W2125" s="297"/>
      <c r="X2125" s="297"/>
      <c r="Y2125" s="297"/>
      <c r="Z2125" s="297"/>
      <c r="AA2125" s="297"/>
      <c r="AB2125" s="297"/>
    </row>
    <row r="2126" spans="1:28" ht="14.25">
      <c r="A2126" s="298" t="s">
        <v>12886</v>
      </c>
      <c r="B2126" s="294" t="s">
        <v>9114</v>
      </c>
      <c r="C2126" s="45" t="s">
        <v>4726</v>
      </c>
      <c r="D2126" s="45" t="s">
        <v>4647</v>
      </c>
      <c r="E2126" s="336">
        <v>43449</v>
      </c>
      <c r="F2126" s="294" t="s">
        <v>7172</v>
      </c>
      <c r="G2126" s="294" t="s">
        <v>114</v>
      </c>
      <c r="H2126" s="300" t="s">
        <v>223</v>
      </c>
      <c r="I2126" s="294" t="s">
        <v>226</v>
      </c>
      <c r="J2126" s="294" t="s">
        <v>4698</v>
      </c>
      <c r="K2126" s="294" t="s">
        <v>12888</v>
      </c>
      <c r="L2126" s="336">
        <v>43449</v>
      </c>
      <c r="M2126" s="294" t="s">
        <v>4652</v>
      </c>
      <c r="N2126" s="295" t="b">
        <f>IF(AND(OR(G2126:G3126=DATOS!C$8,G2126:G3126=DATOS!C$9),H2126:H3126=DATOS!B$4),ROW(G2126:G3126))</f>
        <v>0</v>
      </c>
      <c r="O2126" s="326" t="str">
        <f t="shared" ca="1" si="6"/>
        <v/>
      </c>
      <c r="P2126" s="296">
        <f t="shared" ca="1" si="7"/>
        <v>0</v>
      </c>
      <c r="Q2126" s="297"/>
      <c r="R2126" s="297"/>
      <c r="S2126" s="297"/>
      <c r="T2126" s="297"/>
      <c r="U2126" s="297"/>
      <c r="V2126" s="297"/>
      <c r="W2126" s="297"/>
      <c r="X2126" s="297"/>
      <c r="Y2126" s="297"/>
      <c r="Z2126" s="297"/>
      <c r="AA2126" s="297"/>
      <c r="AB2126" s="297"/>
    </row>
    <row r="2127" spans="1:28" ht="14.25">
      <c r="A2127" s="298" t="s">
        <v>12889</v>
      </c>
      <c r="B2127" s="294" t="s">
        <v>12890</v>
      </c>
      <c r="C2127" s="45" t="s">
        <v>216</v>
      </c>
      <c r="D2127" s="45" t="s">
        <v>4951</v>
      </c>
      <c r="E2127" s="336">
        <v>43449</v>
      </c>
      <c r="F2127" s="294" t="s">
        <v>481</v>
      </c>
      <c r="G2127" s="294" t="s">
        <v>483</v>
      </c>
      <c r="H2127" s="300" t="s">
        <v>223</v>
      </c>
      <c r="I2127" s="294" t="s">
        <v>226</v>
      </c>
      <c r="J2127" s="294" t="s">
        <v>12891</v>
      </c>
      <c r="K2127" s="294" t="s">
        <v>12892</v>
      </c>
      <c r="L2127" s="336">
        <v>43455</v>
      </c>
      <c r="M2127" s="294" t="s">
        <v>389</v>
      </c>
      <c r="N2127" s="295" t="b">
        <f>IF(AND(OR(G2127:G3127=DATOS!C$8,G2127:G3127=DATOS!C$9),H2127:H3127=DATOS!B$4),ROW(G2127:G3127))</f>
        <v>0</v>
      </c>
      <c r="O2127" s="326" t="str">
        <f t="shared" ca="1" si="6"/>
        <v/>
      </c>
      <c r="P2127" s="296">
        <f t="shared" ca="1" si="7"/>
        <v>0</v>
      </c>
      <c r="Q2127" s="297"/>
      <c r="R2127" s="297"/>
      <c r="S2127" s="297"/>
      <c r="T2127" s="297"/>
      <c r="U2127" s="297"/>
      <c r="V2127" s="297"/>
      <c r="W2127" s="297"/>
      <c r="X2127" s="297"/>
      <c r="Y2127" s="297"/>
      <c r="Z2127" s="297"/>
      <c r="AA2127" s="297"/>
      <c r="AB2127" s="297"/>
    </row>
    <row r="2128" spans="1:28" ht="14.25">
      <c r="A2128" s="298" t="s">
        <v>5365</v>
      </c>
      <c r="B2128" s="294" t="s">
        <v>5366</v>
      </c>
      <c r="C2128" s="45" t="s">
        <v>5367</v>
      </c>
      <c r="D2128" s="45" t="s">
        <v>4671</v>
      </c>
      <c r="E2128" s="336">
        <v>43450</v>
      </c>
      <c r="F2128" s="294" t="s">
        <v>512</v>
      </c>
      <c r="G2128" s="294" t="s">
        <v>114</v>
      </c>
      <c r="H2128" s="300" t="s">
        <v>223</v>
      </c>
      <c r="I2128" s="294" t="s">
        <v>226</v>
      </c>
      <c r="J2128" s="294" t="s">
        <v>12895</v>
      </c>
      <c r="K2128" s="294" t="s">
        <v>12896</v>
      </c>
      <c r="L2128" s="336">
        <v>43450</v>
      </c>
      <c r="M2128" s="294" t="s">
        <v>4675</v>
      </c>
      <c r="N2128" s="295" t="b">
        <f>IF(AND(OR(G2128:G3128=DATOS!C$8,G2128:G3128=DATOS!C$9),H2128:H3128=DATOS!B$4),ROW(G2128:G3128))</f>
        <v>0</v>
      </c>
      <c r="O2128" s="326" t="str">
        <f t="shared" ca="1" si="6"/>
        <v/>
      </c>
      <c r="P2128" s="296">
        <f t="shared" ca="1" si="7"/>
        <v>0</v>
      </c>
      <c r="Q2128" s="297"/>
      <c r="R2128" s="297"/>
      <c r="S2128" s="297"/>
      <c r="T2128" s="297"/>
      <c r="U2128" s="297"/>
      <c r="V2128" s="297"/>
      <c r="W2128" s="297"/>
      <c r="X2128" s="297"/>
      <c r="Y2128" s="297"/>
      <c r="Z2128" s="297"/>
      <c r="AA2128" s="297"/>
      <c r="AB2128" s="297"/>
    </row>
    <row r="2129" spans="1:28" ht="14.25">
      <c r="A2129" s="298" t="s">
        <v>12897</v>
      </c>
      <c r="B2129" s="294" t="s">
        <v>5409</v>
      </c>
      <c r="C2129" s="45" t="s">
        <v>624</v>
      </c>
      <c r="D2129" s="45" t="s">
        <v>4667</v>
      </c>
      <c r="E2129" s="336">
        <v>43451</v>
      </c>
      <c r="F2129" s="294" t="s">
        <v>2521</v>
      </c>
      <c r="G2129" s="294" t="s">
        <v>384</v>
      </c>
      <c r="H2129" s="300" t="s">
        <v>223</v>
      </c>
      <c r="I2129" s="294" t="s">
        <v>226</v>
      </c>
      <c r="J2129" s="294" t="s">
        <v>12899</v>
      </c>
      <c r="K2129" s="294" t="s">
        <v>12900</v>
      </c>
      <c r="L2129" s="336">
        <v>43451</v>
      </c>
      <c r="M2129" s="294" t="s">
        <v>389</v>
      </c>
      <c r="N2129" s="295" t="b">
        <f>IF(AND(OR(G2129:G3129=DATOS!C$8,G2129:G3129=DATOS!C$9),H2129:H3129=DATOS!B$4),ROW(G2129:G3129))</f>
        <v>0</v>
      </c>
      <c r="O2129" s="326" t="str">
        <f t="shared" ca="1" si="6"/>
        <v/>
      </c>
      <c r="P2129" s="296">
        <f t="shared" ca="1" si="7"/>
        <v>0</v>
      </c>
      <c r="Q2129" s="297"/>
      <c r="R2129" s="297"/>
      <c r="S2129" s="297"/>
      <c r="T2129" s="297"/>
      <c r="U2129" s="297"/>
      <c r="V2129" s="297"/>
      <c r="W2129" s="297"/>
      <c r="X2129" s="297"/>
      <c r="Y2129" s="297"/>
      <c r="Z2129" s="297"/>
      <c r="AA2129" s="297"/>
      <c r="AB2129" s="297"/>
    </row>
    <row r="2130" spans="1:28" ht="14.25">
      <c r="A2130" s="298" t="s">
        <v>9930</v>
      </c>
      <c r="B2130" s="294" t="s">
        <v>8672</v>
      </c>
      <c r="C2130" s="45" t="s">
        <v>5086</v>
      </c>
      <c r="D2130" s="45" t="s">
        <v>4667</v>
      </c>
      <c r="E2130" s="336">
        <v>43451</v>
      </c>
      <c r="F2130" s="294" t="s">
        <v>12901</v>
      </c>
      <c r="G2130" s="294" t="s">
        <v>114</v>
      </c>
      <c r="H2130" s="300" t="s">
        <v>118</v>
      </c>
      <c r="I2130" s="294" t="s">
        <v>226</v>
      </c>
      <c r="J2130" s="295"/>
      <c r="K2130" s="295"/>
      <c r="L2130" s="295"/>
      <c r="M2130" s="295"/>
      <c r="N2130" s="295" t="b">
        <f>IF(AND(OR(G2130:G3130=DATOS!C$8,G2130:G3130=DATOS!C$9),H2130:H3130=DATOS!B$4),ROW(G2130:G3130))</f>
        <v>0</v>
      </c>
      <c r="O2130" s="326" t="str">
        <f t="shared" ca="1" si="6"/>
        <v>SEG</v>
      </c>
      <c r="P2130" s="296">
        <f t="shared" ca="1" si="7"/>
        <v>386</v>
      </c>
      <c r="Q2130" s="297"/>
      <c r="R2130" s="297"/>
      <c r="S2130" s="297"/>
      <c r="T2130" s="297"/>
      <c r="U2130" s="297"/>
      <c r="V2130" s="297"/>
      <c r="W2130" s="297"/>
      <c r="X2130" s="297"/>
      <c r="Y2130" s="297"/>
      <c r="Z2130" s="297"/>
      <c r="AA2130" s="297"/>
      <c r="AB2130" s="297"/>
    </row>
    <row r="2131" spans="1:28" ht="14.25">
      <c r="A2131" s="298" t="s">
        <v>11545</v>
      </c>
      <c r="B2131" s="294" t="s">
        <v>4947</v>
      </c>
      <c r="C2131" s="45" t="s">
        <v>624</v>
      </c>
      <c r="D2131" s="45" t="s">
        <v>4667</v>
      </c>
      <c r="E2131" s="336">
        <v>43451</v>
      </c>
      <c r="F2131" s="294" t="s">
        <v>5360</v>
      </c>
      <c r="G2131" s="294" t="s">
        <v>362</v>
      </c>
      <c r="H2131" s="300" t="s">
        <v>118</v>
      </c>
      <c r="I2131" s="294" t="s">
        <v>226</v>
      </c>
      <c r="J2131" s="295"/>
      <c r="K2131" s="295"/>
      <c r="L2131" s="295"/>
      <c r="M2131" s="295"/>
      <c r="N2131" s="295" t="b">
        <f>IF(AND(OR(G2131:G3131=DATOS!C$8,G2131:G3131=DATOS!C$9),H2131:H3131=DATOS!B$4),ROW(G2131:G3131))</f>
        <v>0</v>
      </c>
      <c r="O2131" s="326" t="str">
        <f t="shared" ca="1" si="6"/>
        <v>SEG</v>
      </c>
      <c r="P2131" s="296">
        <f t="shared" ca="1" si="7"/>
        <v>386</v>
      </c>
      <c r="Q2131" s="297"/>
      <c r="R2131" s="297"/>
      <c r="S2131" s="297"/>
      <c r="T2131" s="297"/>
      <c r="U2131" s="297"/>
      <c r="V2131" s="297"/>
      <c r="W2131" s="297"/>
      <c r="X2131" s="297"/>
      <c r="Y2131" s="297"/>
      <c r="Z2131" s="297"/>
      <c r="AA2131" s="297"/>
      <c r="AB2131" s="297"/>
    </row>
    <row r="2132" spans="1:28" ht="14.25">
      <c r="A2132" s="298" t="s">
        <v>12905</v>
      </c>
      <c r="B2132" s="294" t="s">
        <v>8591</v>
      </c>
      <c r="C2132" s="45" t="s">
        <v>5631</v>
      </c>
      <c r="D2132" s="45" t="s">
        <v>4667</v>
      </c>
      <c r="E2132" s="336">
        <v>43451</v>
      </c>
      <c r="F2132" s="294" t="s">
        <v>1301</v>
      </c>
      <c r="G2132" s="294" t="s">
        <v>271</v>
      </c>
      <c r="H2132" s="300" t="s">
        <v>223</v>
      </c>
      <c r="I2132" s="294" t="s">
        <v>226</v>
      </c>
      <c r="J2132" s="294" t="s">
        <v>12908</v>
      </c>
      <c r="K2132" s="294" t="s">
        <v>12909</v>
      </c>
      <c r="L2132" s="336">
        <v>43456</v>
      </c>
      <c r="M2132" s="294" t="s">
        <v>4652</v>
      </c>
      <c r="N2132" s="295" t="b">
        <f>IF(AND(OR(G2132:G3132=DATOS!C$8,G2132:G3132=DATOS!C$9),H2132:H3132=DATOS!B$4),ROW(G2132:G3132))</f>
        <v>0</v>
      </c>
      <c r="O2132" s="326" t="str">
        <f t="shared" ca="1" si="6"/>
        <v/>
      </c>
      <c r="P2132" s="296">
        <f t="shared" ca="1" si="7"/>
        <v>0</v>
      </c>
      <c r="Q2132" s="297"/>
      <c r="R2132" s="297"/>
      <c r="S2132" s="297"/>
      <c r="T2132" s="297"/>
      <c r="U2132" s="297"/>
      <c r="V2132" s="297"/>
      <c r="W2132" s="297"/>
      <c r="X2132" s="297"/>
      <c r="Y2132" s="297"/>
      <c r="Z2132" s="297"/>
      <c r="AA2132" s="297"/>
      <c r="AB2132" s="297"/>
    </row>
    <row r="2133" spans="1:28" ht="14.25">
      <c r="A2133" s="298" t="s">
        <v>12910</v>
      </c>
      <c r="B2133" s="294" t="s">
        <v>10323</v>
      </c>
      <c r="C2133" s="45" t="s">
        <v>5302</v>
      </c>
      <c r="D2133" s="45" t="s">
        <v>4779</v>
      </c>
      <c r="E2133" s="336">
        <v>43451</v>
      </c>
      <c r="F2133" s="294" t="s">
        <v>481</v>
      </c>
      <c r="G2133" s="294" t="s">
        <v>483</v>
      </c>
      <c r="H2133" s="300" t="s">
        <v>118</v>
      </c>
      <c r="I2133" s="294" t="s">
        <v>226</v>
      </c>
      <c r="J2133" s="294" t="s">
        <v>12913</v>
      </c>
      <c r="K2133" s="295"/>
      <c r="L2133" s="295"/>
      <c r="M2133" s="295"/>
      <c r="N2133" s="295">
        <f>IF(AND(OR(G2133:G3133=DATOS!C$8,G2133:G3133=DATOS!C$9),H2133:H3133=DATOS!B$4),ROW(G2133:G3133))</f>
        <v>2133</v>
      </c>
      <c r="O2133" s="326" t="str">
        <f t="shared" ca="1" si="6"/>
        <v>SEG</v>
      </c>
      <c r="P2133" s="296">
        <f t="shared" ca="1" si="7"/>
        <v>386</v>
      </c>
      <c r="Q2133" s="297"/>
      <c r="R2133" s="297"/>
      <c r="S2133" s="297"/>
      <c r="T2133" s="297"/>
      <c r="U2133" s="297"/>
      <c r="V2133" s="297"/>
      <c r="W2133" s="297"/>
      <c r="X2133" s="297"/>
      <c r="Y2133" s="297"/>
      <c r="Z2133" s="297"/>
      <c r="AA2133" s="297"/>
      <c r="AB2133" s="297"/>
    </row>
    <row r="2134" spans="1:28" ht="14.25">
      <c r="A2134" s="298" t="s">
        <v>12916</v>
      </c>
      <c r="B2134" s="294" t="s">
        <v>6806</v>
      </c>
      <c r="C2134" s="45" t="s">
        <v>263</v>
      </c>
      <c r="D2134" s="45" t="s">
        <v>4667</v>
      </c>
      <c r="E2134" s="336">
        <v>43451</v>
      </c>
      <c r="F2134" s="294" t="s">
        <v>12917</v>
      </c>
      <c r="G2134" s="294" t="s">
        <v>384</v>
      </c>
      <c r="H2134" s="300" t="s">
        <v>223</v>
      </c>
      <c r="I2134" s="294" t="s">
        <v>226</v>
      </c>
      <c r="J2134" s="294" t="s">
        <v>12919</v>
      </c>
      <c r="K2134" s="294" t="s">
        <v>6478</v>
      </c>
      <c r="L2134" s="336">
        <v>43456</v>
      </c>
      <c r="M2134" s="294" t="s">
        <v>389</v>
      </c>
      <c r="N2134" s="295" t="b">
        <f>IF(AND(OR(G2134:G3134=DATOS!C$8,G2134:G3134=DATOS!C$9),H2134:H3134=DATOS!B$4),ROW(G2134:G3134))</f>
        <v>0</v>
      </c>
      <c r="O2134" s="326" t="str">
        <f t="shared" ca="1" si="6"/>
        <v/>
      </c>
      <c r="P2134" s="296">
        <f t="shared" ca="1" si="7"/>
        <v>0</v>
      </c>
      <c r="Q2134" s="297"/>
      <c r="R2134" s="297"/>
      <c r="S2134" s="297"/>
      <c r="T2134" s="297"/>
      <c r="U2134" s="297"/>
      <c r="V2134" s="297"/>
      <c r="W2134" s="297"/>
      <c r="X2134" s="297"/>
      <c r="Y2134" s="297"/>
      <c r="Z2134" s="297"/>
      <c r="AA2134" s="297"/>
      <c r="AB2134" s="297"/>
    </row>
    <row r="2135" spans="1:28" ht="14.25">
      <c r="A2135" s="298" t="s">
        <v>12655</v>
      </c>
      <c r="B2135" s="294" t="s">
        <v>5400</v>
      </c>
      <c r="C2135" s="45" t="s">
        <v>4746</v>
      </c>
      <c r="D2135" s="45" t="s">
        <v>4667</v>
      </c>
      <c r="E2135" s="336">
        <v>43451</v>
      </c>
      <c r="F2135" s="294" t="s">
        <v>12921</v>
      </c>
      <c r="G2135" s="294" t="s">
        <v>114</v>
      </c>
      <c r="H2135" s="300" t="s">
        <v>118</v>
      </c>
      <c r="I2135" s="294" t="s">
        <v>226</v>
      </c>
      <c r="J2135" s="295"/>
      <c r="K2135" s="295"/>
      <c r="L2135" s="295"/>
      <c r="M2135" s="295"/>
      <c r="N2135" s="295" t="b">
        <f>IF(AND(OR(G2135:G3135=DATOS!C$8,G2135:G3135=DATOS!C$9),H2135:H3135=DATOS!B$4),ROW(G2135:G3135))</f>
        <v>0</v>
      </c>
      <c r="O2135" s="326" t="str">
        <f t="shared" ca="1" si="6"/>
        <v>SEG</v>
      </c>
      <c r="P2135" s="296">
        <f t="shared" ca="1" si="7"/>
        <v>386</v>
      </c>
      <c r="Q2135" s="297"/>
      <c r="R2135" s="297"/>
      <c r="S2135" s="297"/>
      <c r="T2135" s="297"/>
      <c r="U2135" s="297"/>
      <c r="V2135" s="297"/>
      <c r="W2135" s="297"/>
      <c r="X2135" s="297"/>
      <c r="Y2135" s="297"/>
      <c r="Z2135" s="297"/>
      <c r="AA2135" s="297"/>
      <c r="AB2135" s="297"/>
    </row>
    <row r="2136" spans="1:28" ht="14.25">
      <c r="A2136" s="298" t="s">
        <v>8030</v>
      </c>
      <c r="B2136" s="294" t="s">
        <v>7211</v>
      </c>
      <c r="C2136" s="45" t="s">
        <v>624</v>
      </c>
      <c r="D2136" s="45" t="s">
        <v>4667</v>
      </c>
      <c r="E2136" s="336">
        <v>43451</v>
      </c>
      <c r="F2136" s="294" t="s">
        <v>12921</v>
      </c>
      <c r="G2136" s="294" t="s">
        <v>271</v>
      </c>
      <c r="H2136" s="300" t="s">
        <v>223</v>
      </c>
      <c r="I2136" s="294" t="s">
        <v>226</v>
      </c>
      <c r="J2136" s="294" t="s">
        <v>12923</v>
      </c>
      <c r="K2136" s="294" t="s">
        <v>12924</v>
      </c>
      <c r="L2136" s="336">
        <v>43454</v>
      </c>
      <c r="M2136" s="294" t="s">
        <v>4675</v>
      </c>
      <c r="N2136" s="295" t="b">
        <f>IF(AND(OR(G2136:G3136=DATOS!C$8,G2136:G3136=DATOS!C$9),H2136:H3136=DATOS!B$4),ROW(G2136:G3136))</f>
        <v>0</v>
      </c>
      <c r="O2136" s="326" t="str">
        <f t="shared" ca="1" si="6"/>
        <v/>
      </c>
      <c r="P2136" s="296">
        <f t="shared" ca="1" si="7"/>
        <v>0</v>
      </c>
      <c r="Q2136" s="297"/>
      <c r="R2136" s="297"/>
      <c r="S2136" s="297"/>
      <c r="T2136" s="297"/>
      <c r="U2136" s="297"/>
      <c r="V2136" s="297"/>
      <c r="W2136" s="297"/>
      <c r="X2136" s="297"/>
      <c r="Y2136" s="297"/>
      <c r="Z2136" s="297"/>
      <c r="AA2136" s="297"/>
      <c r="AB2136" s="297"/>
    </row>
    <row r="2137" spans="1:28" ht="14.25">
      <c r="A2137" s="298" t="s">
        <v>12926</v>
      </c>
      <c r="B2137" s="294" t="s">
        <v>12927</v>
      </c>
      <c r="C2137" s="45" t="s">
        <v>5573</v>
      </c>
      <c r="D2137" s="45" t="s">
        <v>4687</v>
      </c>
      <c r="E2137" s="336">
        <v>43451</v>
      </c>
      <c r="F2137" s="294" t="s">
        <v>3161</v>
      </c>
      <c r="G2137" s="294" t="s">
        <v>271</v>
      </c>
      <c r="H2137" s="300" t="s">
        <v>223</v>
      </c>
      <c r="I2137" s="294" t="s">
        <v>226</v>
      </c>
      <c r="J2137" s="294" t="s">
        <v>5824</v>
      </c>
      <c r="K2137" s="294" t="s">
        <v>12928</v>
      </c>
      <c r="L2137" s="295"/>
      <c r="M2137" s="295"/>
      <c r="N2137" s="295" t="b">
        <f>IF(AND(OR(G2137:G3137=DATOS!C$8,G2137:G3137=DATOS!C$9),H2137:H3137=DATOS!B$4),ROW(G2137:G3137))</f>
        <v>0</v>
      </c>
      <c r="O2137" s="326" t="str">
        <f t="shared" ca="1" si="6"/>
        <v/>
      </c>
      <c r="P2137" s="296">
        <f t="shared" ca="1" si="7"/>
        <v>0</v>
      </c>
      <c r="Q2137" s="297"/>
      <c r="R2137" s="297"/>
      <c r="S2137" s="297"/>
      <c r="T2137" s="297"/>
      <c r="U2137" s="297"/>
      <c r="V2137" s="297"/>
      <c r="W2137" s="297"/>
      <c r="X2137" s="297"/>
      <c r="Y2137" s="297"/>
      <c r="Z2137" s="297"/>
      <c r="AA2137" s="297"/>
      <c r="AB2137" s="297"/>
    </row>
    <row r="2138" spans="1:28" ht="14.25">
      <c r="A2138" s="298" t="s">
        <v>10425</v>
      </c>
      <c r="B2138" s="294" t="s">
        <v>10426</v>
      </c>
      <c r="C2138" s="45" t="s">
        <v>4784</v>
      </c>
      <c r="D2138" s="45" t="s">
        <v>4647</v>
      </c>
      <c r="E2138" s="336">
        <v>43452</v>
      </c>
      <c r="F2138" s="294" t="s">
        <v>5556</v>
      </c>
      <c r="G2138" s="294" t="s">
        <v>222</v>
      </c>
      <c r="H2138" s="300" t="s">
        <v>223</v>
      </c>
      <c r="I2138" s="294" t="s">
        <v>226</v>
      </c>
      <c r="J2138" s="294" t="s">
        <v>12931</v>
      </c>
      <c r="K2138" s="294" t="s">
        <v>12933</v>
      </c>
      <c r="L2138" s="336">
        <v>43452</v>
      </c>
      <c r="M2138" s="294" t="s">
        <v>4652</v>
      </c>
      <c r="N2138" s="295" t="b">
        <f>IF(AND(OR(G2138:G3138=DATOS!C$8,G2138:G3138=DATOS!C$9),H2138:H3138=DATOS!B$4),ROW(G2138:G3138))</f>
        <v>0</v>
      </c>
      <c r="O2138" s="326" t="str">
        <f t="shared" ca="1" si="6"/>
        <v/>
      </c>
      <c r="P2138" s="296">
        <f t="shared" ca="1" si="7"/>
        <v>0</v>
      </c>
      <c r="Q2138" s="297"/>
      <c r="R2138" s="297"/>
      <c r="S2138" s="297"/>
      <c r="T2138" s="297"/>
      <c r="U2138" s="297"/>
      <c r="V2138" s="297"/>
      <c r="W2138" s="297"/>
      <c r="X2138" s="297"/>
      <c r="Y2138" s="297"/>
      <c r="Z2138" s="297"/>
      <c r="AA2138" s="297"/>
      <c r="AB2138" s="297"/>
    </row>
    <row r="2139" spans="1:28" ht="14.25">
      <c r="A2139" s="298" t="s">
        <v>12934</v>
      </c>
      <c r="B2139" s="294" t="s">
        <v>6254</v>
      </c>
      <c r="C2139" s="45" t="s">
        <v>216</v>
      </c>
      <c r="D2139" s="45" t="s">
        <v>4667</v>
      </c>
      <c r="E2139" s="336">
        <v>43452</v>
      </c>
      <c r="F2139" s="294" t="s">
        <v>4739</v>
      </c>
      <c r="G2139" s="294" t="s">
        <v>271</v>
      </c>
      <c r="H2139" s="300" t="s">
        <v>223</v>
      </c>
      <c r="I2139" s="294" t="s">
        <v>226</v>
      </c>
      <c r="J2139" s="295"/>
      <c r="K2139" s="295"/>
      <c r="L2139" s="295"/>
      <c r="M2139" s="295"/>
      <c r="N2139" s="295" t="b">
        <f>IF(AND(OR(G2139:G3139=DATOS!C$8,G2139:G3139=DATOS!C$9),H2139:H3139=DATOS!B$4),ROW(G2139:G3139))</f>
        <v>0</v>
      </c>
      <c r="O2139" s="326" t="str">
        <f t="shared" ca="1" si="6"/>
        <v/>
      </c>
      <c r="P2139" s="296">
        <f t="shared" ca="1" si="7"/>
        <v>0</v>
      </c>
      <c r="Q2139" s="297"/>
      <c r="R2139" s="297"/>
      <c r="S2139" s="297"/>
      <c r="T2139" s="297"/>
      <c r="U2139" s="297"/>
      <c r="V2139" s="297"/>
      <c r="W2139" s="297"/>
      <c r="X2139" s="297"/>
      <c r="Y2139" s="297"/>
      <c r="Z2139" s="297"/>
      <c r="AA2139" s="297"/>
      <c r="AB2139" s="297"/>
    </row>
    <row r="2140" spans="1:28" ht="14.25">
      <c r="A2140" s="298" t="s">
        <v>12937</v>
      </c>
      <c r="B2140" s="294" t="s">
        <v>622</v>
      </c>
      <c r="C2140" s="45" t="s">
        <v>624</v>
      </c>
      <c r="D2140" s="45" t="s">
        <v>4647</v>
      </c>
      <c r="E2140" s="336">
        <v>43452</v>
      </c>
      <c r="F2140" s="294" t="s">
        <v>5526</v>
      </c>
      <c r="G2140" s="294" t="s">
        <v>384</v>
      </c>
      <c r="H2140" s="300" t="s">
        <v>223</v>
      </c>
      <c r="I2140" s="294" t="s">
        <v>226</v>
      </c>
      <c r="J2140" s="294" t="s">
        <v>12938</v>
      </c>
      <c r="K2140" s="294" t="s">
        <v>4693</v>
      </c>
      <c r="L2140" s="336">
        <v>43453</v>
      </c>
      <c r="M2140" s="294" t="s">
        <v>389</v>
      </c>
      <c r="N2140" s="295" t="b">
        <f>IF(AND(OR(G2140:G3140=DATOS!C$8,G2140:G3140=DATOS!C$9),H2140:H3140=DATOS!B$4),ROW(G2140:G3140))</f>
        <v>0</v>
      </c>
      <c r="O2140" s="326" t="str">
        <f t="shared" ca="1" si="6"/>
        <v/>
      </c>
      <c r="P2140" s="296">
        <f t="shared" ca="1" si="7"/>
        <v>0</v>
      </c>
      <c r="Q2140" s="297"/>
      <c r="R2140" s="297"/>
      <c r="S2140" s="297"/>
      <c r="T2140" s="297"/>
      <c r="U2140" s="297"/>
      <c r="V2140" s="297"/>
      <c r="W2140" s="297"/>
      <c r="X2140" s="297"/>
      <c r="Y2140" s="297"/>
      <c r="Z2140" s="297"/>
      <c r="AA2140" s="297"/>
      <c r="AB2140" s="297"/>
    </row>
    <row r="2141" spans="1:28" ht="14.25">
      <c r="A2141" s="298" t="s">
        <v>5154</v>
      </c>
      <c r="B2141" s="294" t="s">
        <v>5155</v>
      </c>
      <c r="C2141" s="45" t="s">
        <v>478</v>
      </c>
      <c r="D2141" s="45" t="s">
        <v>4951</v>
      </c>
      <c r="E2141" s="336">
        <v>43452</v>
      </c>
      <c r="F2141" s="294" t="s">
        <v>5526</v>
      </c>
      <c r="G2141" s="294" t="s">
        <v>384</v>
      </c>
      <c r="H2141" s="300" t="s">
        <v>223</v>
      </c>
      <c r="I2141" s="294" t="s">
        <v>226</v>
      </c>
      <c r="J2141" s="294" t="s">
        <v>12941</v>
      </c>
      <c r="K2141" s="294" t="s">
        <v>12942</v>
      </c>
      <c r="L2141" s="336">
        <v>43460</v>
      </c>
      <c r="M2141" s="295"/>
      <c r="N2141" s="295" t="b">
        <f>IF(AND(OR(G2141:G3141=DATOS!C$8,G2141:G3141=DATOS!C$9),H2141:H3141=DATOS!B$4),ROW(G2141:G3141))</f>
        <v>0</v>
      </c>
      <c r="O2141" s="326" t="str">
        <f t="shared" ca="1" si="6"/>
        <v/>
      </c>
      <c r="P2141" s="296">
        <f t="shared" ca="1" si="7"/>
        <v>0</v>
      </c>
      <c r="Q2141" s="297"/>
      <c r="R2141" s="297"/>
      <c r="S2141" s="297"/>
      <c r="T2141" s="297"/>
      <c r="U2141" s="297"/>
      <c r="V2141" s="297"/>
      <c r="W2141" s="297"/>
      <c r="X2141" s="297"/>
      <c r="Y2141" s="297"/>
      <c r="Z2141" s="297"/>
      <c r="AA2141" s="297"/>
      <c r="AB2141" s="297"/>
    </row>
    <row r="2142" spans="1:28" ht="14.25">
      <c r="A2142" s="298" t="s">
        <v>10886</v>
      </c>
      <c r="B2142" s="294" t="s">
        <v>10354</v>
      </c>
      <c r="C2142" s="45" t="s">
        <v>216</v>
      </c>
      <c r="D2142" s="45" t="s">
        <v>4671</v>
      </c>
      <c r="E2142" s="336">
        <v>43452</v>
      </c>
      <c r="F2142" s="294" t="s">
        <v>5526</v>
      </c>
      <c r="G2142" s="294" t="s">
        <v>114</v>
      </c>
      <c r="H2142" s="300" t="s">
        <v>223</v>
      </c>
      <c r="I2142" s="294" t="s">
        <v>226</v>
      </c>
      <c r="J2142" s="294" t="s">
        <v>12945</v>
      </c>
      <c r="K2142" s="294" t="s">
        <v>12946</v>
      </c>
      <c r="L2142" s="336">
        <v>43452</v>
      </c>
      <c r="M2142" s="294" t="s">
        <v>4675</v>
      </c>
      <c r="N2142" s="295" t="b">
        <f>IF(AND(OR(G2142:G3142=DATOS!C$8,G2142:G3142=DATOS!C$9),H2142:H3142=DATOS!B$4),ROW(G2142:G3142))</f>
        <v>0</v>
      </c>
      <c r="O2142" s="326" t="str">
        <f t="shared" ca="1" si="6"/>
        <v/>
      </c>
      <c r="P2142" s="296">
        <f t="shared" ca="1" si="7"/>
        <v>0</v>
      </c>
      <c r="Q2142" s="297"/>
      <c r="R2142" s="297"/>
      <c r="S2142" s="297"/>
      <c r="T2142" s="297"/>
      <c r="U2142" s="297"/>
      <c r="V2142" s="297"/>
      <c r="W2142" s="297"/>
      <c r="X2142" s="297"/>
      <c r="Y2142" s="297"/>
      <c r="Z2142" s="297"/>
      <c r="AA2142" s="297"/>
      <c r="AB2142" s="297"/>
    </row>
    <row r="2143" spans="1:28" ht="14.25">
      <c r="A2143" s="298" t="s">
        <v>8678</v>
      </c>
      <c r="B2143" s="294" t="s">
        <v>4793</v>
      </c>
      <c r="C2143" s="45" t="s">
        <v>380</v>
      </c>
      <c r="D2143" s="45" t="s">
        <v>4667</v>
      </c>
      <c r="E2143" s="336">
        <v>43453</v>
      </c>
      <c r="F2143" s="294" t="s">
        <v>12949</v>
      </c>
      <c r="G2143" s="294" t="s">
        <v>114</v>
      </c>
      <c r="H2143" s="300" t="s">
        <v>118</v>
      </c>
      <c r="I2143" s="294" t="s">
        <v>226</v>
      </c>
      <c r="J2143" s="295"/>
      <c r="K2143" s="295"/>
      <c r="L2143" s="295"/>
      <c r="M2143" s="295"/>
      <c r="N2143" s="295" t="b">
        <f>IF(AND(OR(G2143:G3143=DATOS!C$8,G2143:G3143=DATOS!C$9),H2143:H3143=DATOS!B$4),ROW(G2143:G3143))</f>
        <v>0</v>
      </c>
      <c r="O2143" s="326" t="str">
        <f t="shared" ca="1" si="6"/>
        <v>SEG</v>
      </c>
      <c r="P2143" s="296">
        <f t="shared" ca="1" si="7"/>
        <v>384</v>
      </c>
      <c r="Q2143" s="297"/>
      <c r="R2143" s="297"/>
      <c r="S2143" s="297"/>
      <c r="T2143" s="297"/>
      <c r="U2143" s="297"/>
      <c r="V2143" s="297"/>
      <c r="W2143" s="297"/>
      <c r="X2143" s="297"/>
      <c r="Y2143" s="297"/>
      <c r="Z2143" s="297"/>
      <c r="AA2143" s="297"/>
      <c r="AB2143" s="297"/>
    </row>
    <row r="2144" spans="1:28" ht="14.25">
      <c r="A2144" s="298" t="s">
        <v>12951</v>
      </c>
      <c r="B2144" s="294" t="s">
        <v>9249</v>
      </c>
      <c r="C2144" s="45" t="s">
        <v>898</v>
      </c>
      <c r="D2144" s="45" t="s">
        <v>4667</v>
      </c>
      <c r="E2144" s="336">
        <v>43453</v>
      </c>
      <c r="F2144" s="294" t="s">
        <v>12953</v>
      </c>
      <c r="G2144" s="294" t="s">
        <v>114</v>
      </c>
      <c r="H2144" s="300" t="s">
        <v>223</v>
      </c>
      <c r="I2144" s="294" t="s">
        <v>226</v>
      </c>
      <c r="J2144" s="295"/>
      <c r="K2144" s="295"/>
      <c r="L2144" s="295"/>
      <c r="M2144" s="295"/>
      <c r="N2144" s="295" t="b">
        <f>IF(AND(OR(G2144:G3144=DATOS!C$8,G2144:G3144=DATOS!C$9),H2144:H3144=DATOS!B$4),ROW(G2144:G3144))</f>
        <v>0</v>
      </c>
      <c r="O2144" s="326" t="str">
        <f t="shared" ca="1" si="6"/>
        <v/>
      </c>
      <c r="P2144" s="296">
        <f t="shared" ca="1" si="7"/>
        <v>0</v>
      </c>
      <c r="Q2144" s="297"/>
      <c r="R2144" s="297"/>
      <c r="S2144" s="297"/>
      <c r="T2144" s="297"/>
      <c r="U2144" s="297"/>
      <c r="V2144" s="297"/>
      <c r="W2144" s="297"/>
      <c r="X2144" s="297"/>
      <c r="Y2144" s="297"/>
      <c r="Z2144" s="297"/>
      <c r="AA2144" s="297"/>
      <c r="AB2144" s="297"/>
    </row>
    <row r="2145" spans="1:28" ht="14.25">
      <c r="A2145" s="298" t="s">
        <v>4728</v>
      </c>
      <c r="B2145" s="294" t="s">
        <v>4729</v>
      </c>
      <c r="C2145" s="45" t="s">
        <v>624</v>
      </c>
      <c r="D2145" s="45" t="s">
        <v>4667</v>
      </c>
      <c r="E2145" s="336">
        <v>43453</v>
      </c>
      <c r="F2145" s="294" t="s">
        <v>1301</v>
      </c>
      <c r="G2145" s="294" t="s">
        <v>114</v>
      </c>
      <c r="H2145" s="300" t="s">
        <v>223</v>
      </c>
      <c r="I2145" s="294" t="s">
        <v>226</v>
      </c>
      <c r="J2145" s="295"/>
      <c r="K2145" s="295"/>
      <c r="L2145" s="295"/>
      <c r="M2145" s="295"/>
      <c r="N2145" s="295" t="b">
        <f>IF(AND(OR(G2145:G3145=DATOS!C$8,G2145:G3145=DATOS!C$9),H2145:H3145=DATOS!B$4),ROW(G2145:G3145))</f>
        <v>0</v>
      </c>
      <c r="O2145" s="326" t="str">
        <f t="shared" ca="1" si="6"/>
        <v/>
      </c>
      <c r="P2145" s="296">
        <f t="shared" ca="1" si="7"/>
        <v>0</v>
      </c>
      <c r="Q2145" s="297"/>
      <c r="R2145" s="297"/>
      <c r="S2145" s="297"/>
      <c r="T2145" s="297"/>
      <c r="U2145" s="297"/>
      <c r="V2145" s="297"/>
      <c r="W2145" s="297"/>
      <c r="X2145" s="297"/>
      <c r="Y2145" s="297"/>
      <c r="Z2145" s="297"/>
      <c r="AA2145" s="297"/>
      <c r="AB2145" s="297"/>
    </row>
    <row r="2146" spans="1:28" ht="14.25">
      <c r="A2146" s="298" t="s">
        <v>12604</v>
      </c>
      <c r="B2146" s="294" t="s">
        <v>5080</v>
      </c>
      <c r="C2146" s="45" t="s">
        <v>898</v>
      </c>
      <c r="D2146" s="45" t="s">
        <v>4671</v>
      </c>
      <c r="E2146" s="336">
        <v>43453</v>
      </c>
      <c r="F2146" s="294" t="s">
        <v>12954</v>
      </c>
      <c r="G2146" s="294" t="s">
        <v>384</v>
      </c>
      <c r="H2146" s="300" t="s">
        <v>118</v>
      </c>
      <c r="I2146" s="294" t="s">
        <v>226</v>
      </c>
      <c r="J2146" s="294" t="s">
        <v>12955</v>
      </c>
      <c r="K2146" s="295"/>
      <c r="L2146" s="295"/>
      <c r="M2146" s="295"/>
      <c r="N2146" s="295">
        <f>IF(AND(OR(G2146:G3147=DATOS!C$8,G2146:G3147=DATOS!C$9),H2146:H3147=DATOS!B$4),ROW(G2146:G3147))</f>
        <v>2146</v>
      </c>
      <c r="O2146" s="326" t="str">
        <f t="shared" ca="1" si="6"/>
        <v>SEG</v>
      </c>
      <c r="P2146" s="296">
        <f t="shared" ca="1" si="7"/>
        <v>384</v>
      </c>
      <c r="Q2146" s="297"/>
      <c r="R2146" s="297"/>
      <c r="S2146" s="297"/>
      <c r="T2146" s="297"/>
      <c r="U2146" s="297"/>
      <c r="V2146" s="297"/>
      <c r="W2146" s="297"/>
      <c r="X2146" s="297"/>
      <c r="Y2146" s="297"/>
      <c r="Z2146" s="297"/>
      <c r="AA2146" s="297"/>
      <c r="AB2146" s="297"/>
    </row>
    <row r="2147" spans="1:28" ht="14.25">
      <c r="A2147" s="298" t="s">
        <v>7802</v>
      </c>
      <c r="B2147" s="294" t="s">
        <v>6414</v>
      </c>
      <c r="C2147" s="45" t="s">
        <v>5086</v>
      </c>
      <c r="D2147" s="45" t="s">
        <v>4647</v>
      </c>
      <c r="E2147" s="336">
        <v>43453</v>
      </c>
      <c r="F2147" s="294" t="s">
        <v>4930</v>
      </c>
      <c r="G2147" s="294" t="s">
        <v>384</v>
      </c>
      <c r="H2147" s="300" t="s">
        <v>223</v>
      </c>
      <c r="I2147" s="294" t="s">
        <v>273</v>
      </c>
      <c r="J2147" s="294" t="s">
        <v>12956</v>
      </c>
      <c r="K2147" s="294" t="s">
        <v>4854</v>
      </c>
      <c r="L2147" s="299">
        <v>43472</v>
      </c>
      <c r="M2147" s="294" t="s">
        <v>5576</v>
      </c>
      <c r="N2147" s="295" t="b">
        <f>IF(AND(OR(G2147:G3148=DATOS!C$8,G2147:G3148=DATOS!C$9),H2147:H3148=DATOS!B$4),ROW(G2147:G3148))</f>
        <v>0</v>
      </c>
      <c r="O2147" s="326" t="str">
        <f t="shared" ca="1" si="6"/>
        <v/>
      </c>
      <c r="P2147" s="296">
        <f t="shared" ca="1" si="7"/>
        <v>0</v>
      </c>
      <c r="Q2147" s="297"/>
      <c r="R2147" s="297"/>
      <c r="S2147" s="297"/>
      <c r="T2147" s="297"/>
      <c r="U2147" s="297"/>
      <c r="V2147" s="297"/>
      <c r="W2147" s="297"/>
      <c r="X2147" s="297"/>
      <c r="Y2147" s="297"/>
      <c r="Z2147" s="297"/>
      <c r="AA2147" s="297"/>
      <c r="AB2147" s="297"/>
    </row>
    <row r="2148" spans="1:28" ht="14.25">
      <c r="A2148" s="298" t="s">
        <v>4880</v>
      </c>
      <c r="B2148" s="294" t="s">
        <v>4881</v>
      </c>
      <c r="C2148" s="45" t="s">
        <v>4655</v>
      </c>
      <c r="D2148" s="45" t="s">
        <v>4647</v>
      </c>
      <c r="E2148" s="336">
        <v>43453</v>
      </c>
      <c r="F2148" s="294" t="s">
        <v>1301</v>
      </c>
      <c r="G2148" s="294" t="s">
        <v>271</v>
      </c>
      <c r="H2148" s="300" t="s">
        <v>223</v>
      </c>
      <c r="I2148" s="294" t="s">
        <v>226</v>
      </c>
      <c r="J2148" s="294" t="s">
        <v>12958</v>
      </c>
      <c r="K2148" s="294" t="s">
        <v>12959</v>
      </c>
      <c r="L2148" s="336">
        <v>43454</v>
      </c>
      <c r="M2148" s="294" t="s">
        <v>4652</v>
      </c>
      <c r="N2148" s="295" t="b">
        <f>IF(AND(OR(G2148:G3149=DATOS!C$8,G2148:G3149=DATOS!C$9),H2148:H3149=DATOS!B$4),ROW(G2148:G3149))</f>
        <v>0</v>
      </c>
      <c r="O2148" s="326" t="str">
        <f t="shared" ca="1" si="6"/>
        <v/>
      </c>
      <c r="P2148" s="296">
        <f t="shared" ca="1" si="7"/>
        <v>0</v>
      </c>
      <c r="Q2148" s="297"/>
      <c r="R2148" s="297"/>
      <c r="S2148" s="297"/>
      <c r="T2148" s="297"/>
      <c r="U2148" s="297"/>
      <c r="V2148" s="297"/>
      <c r="W2148" s="297"/>
      <c r="X2148" s="297"/>
      <c r="Y2148" s="297"/>
      <c r="Z2148" s="297"/>
      <c r="AA2148" s="297"/>
      <c r="AB2148" s="297"/>
    </row>
    <row r="2149" spans="1:28" ht="14.25">
      <c r="A2149" s="298" t="s">
        <v>12960</v>
      </c>
      <c r="B2149" s="294" t="s">
        <v>12961</v>
      </c>
      <c r="C2149" s="45" t="s">
        <v>263</v>
      </c>
      <c r="D2149" s="45" t="s">
        <v>4671</v>
      </c>
      <c r="E2149" s="336">
        <v>43453</v>
      </c>
      <c r="F2149" s="294" t="s">
        <v>1301</v>
      </c>
      <c r="G2149" s="294" t="s">
        <v>271</v>
      </c>
      <c r="H2149" s="300" t="s">
        <v>223</v>
      </c>
      <c r="I2149" s="294" t="s">
        <v>226</v>
      </c>
      <c r="J2149" s="294" t="s">
        <v>12963</v>
      </c>
      <c r="K2149" s="294" t="s">
        <v>4723</v>
      </c>
      <c r="L2149" s="336">
        <v>43453</v>
      </c>
      <c r="M2149" s="294" t="s">
        <v>4675</v>
      </c>
      <c r="N2149" s="295" t="b">
        <f>IF(AND(OR(G2149:G3150=DATOS!C$8,G2149:G3150=DATOS!C$9),H2149:H3150=DATOS!B$4),ROW(G2149:G3150))</f>
        <v>0</v>
      </c>
      <c r="O2149" s="326" t="str">
        <f t="shared" ca="1" si="6"/>
        <v/>
      </c>
      <c r="P2149" s="296">
        <f t="shared" ca="1" si="7"/>
        <v>0</v>
      </c>
      <c r="Q2149" s="297"/>
      <c r="R2149" s="297"/>
      <c r="S2149" s="297"/>
      <c r="T2149" s="297"/>
      <c r="U2149" s="297"/>
      <c r="V2149" s="297"/>
      <c r="W2149" s="297"/>
      <c r="X2149" s="297"/>
      <c r="Y2149" s="297"/>
      <c r="Z2149" s="297"/>
      <c r="AA2149" s="297"/>
      <c r="AB2149" s="297"/>
    </row>
    <row r="2150" spans="1:28" ht="14.25">
      <c r="A2150" s="298" t="s">
        <v>4720</v>
      </c>
      <c r="B2150" s="350" t="s">
        <v>4721</v>
      </c>
      <c r="C2150" s="45" t="s">
        <v>4716</v>
      </c>
      <c r="D2150" s="45" t="s">
        <v>4687</v>
      </c>
      <c r="E2150" s="336">
        <v>43453</v>
      </c>
      <c r="F2150" s="294" t="s">
        <v>1301</v>
      </c>
      <c r="G2150" s="294" t="s">
        <v>271</v>
      </c>
      <c r="H2150" s="300" t="s">
        <v>118</v>
      </c>
      <c r="I2150" s="294" t="s">
        <v>226</v>
      </c>
      <c r="J2150" s="294" t="s">
        <v>12969</v>
      </c>
      <c r="K2150" s="295"/>
      <c r="L2150" s="295"/>
      <c r="M2150" s="295"/>
      <c r="N2150" s="295" t="b">
        <f>IF(AND(OR(G2150:G3151=DATOS!C$8,G2150:G3151=DATOS!C$9),H2150:H3151=DATOS!B$4),ROW(G2150:G3151))</f>
        <v>0</v>
      </c>
      <c r="O2150" s="326" t="str">
        <f t="shared" ca="1" si="6"/>
        <v>SEG</v>
      </c>
      <c r="P2150" s="296">
        <f t="shared" ca="1" si="7"/>
        <v>384</v>
      </c>
      <c r="Q2150" s="297"/>
      <c r="R2150" s="297"/>
      <c r="S2150" s="297"/>
      <c r="T2150" s="297"/>
      <c r="U2150" s="297"/>
      <c r="V2150" s="297"/>
      <c r="W2150" s="297"/>
      <c r="X2150" s="297"/>
      <c r="Y2150" s="297"/>
      <c r="Z2150" s="297"/>
      <c r="AA2150" s="297"/>
      <c r="AB2150" s="297"/>
    </row>
    <row r="2151" spans="1:28" ht="14.25">
      <c r="A2151" s="298" t="s">
        <v>9765</v>
      </c>
      <c r="B2151" s="294" t="s">
        <v>9766</v>
      </c>
      <c r="C2151" s="45" t="s">
        <v>4655</v>
      </c>
      <c r="D2151" s="45" t="s">
        <v>4671</v>
      </c>
      <c r="E2151" s="336">
        <v>43453</v>
      </c>
      <c r="F2151" s="294" t="s">
        <v>1301</v>
      </c>
      <c r="G2151" s="294" t="s">
        <v>271</v>
      </c>
      <c r="H2151" s="300" t="s">
        <v>223</v>
      </c>
      <c r="I2151" s="294" t="s">
        <v>226</v>
      </c>
      <c r="J2151" s="294" t="s">
        <v>4739</v>
      </c>
      <c r="K2151" s="294" t="s">
        <v>4707</v>
      </c>
      <c r="L2151" s="336">
        <v>43453</v>
      </c>
      <c r="M2151" s="294" t="s">
        <v>4675</v>
      </c>
      <c r="N2151" s="295" t="b">
        <f>IF(AND(OR(G2151:G3152=DATOS!C$8,G2151:G3152=DATOS!C$9),H2151:H3152=DATOS!B$4),ROW(G2151:G3152))</f>
        <v>0</v>
      </c>
      <c r="O2151" s="326" t="str">
        <f t="shared" ca="1" si="6"/>
        <v/>
      </c>
      <c r="P2151" s="296">
        <f t="shared" ca="1" si="7"/>
        <v>0</v>
      </c>
      <c r="Q2151" s="297"/>
      <c r="R2151" s="297"/>
      <c r="S2151" s="297"/>
      <c r="T2151" s="297"/>
      <c r="U2151" s="297"/>
      <c r="V2151" s="297"/>
      <c r="W2151" s="297"/>
      <c r="X2151" s="297"/>
      <c r="Y2151" s="297"/>
      <c r="Z2151" s="297"/>
      <c r="AA2151" s="297"/>
      <c r="AB2151" s="297"/>
    </row>
    <row r="2152" spans="1:28" ht="14.25">
      <c r="A2152" s="298" t="s">
        <v>9611</v>
      </c>
      <c r="B2152" s="294" t="s">
        <v>4909</v>
      </c>
      <c r="C2152" s="45" t="s">
        <v>216</v>
      </c>
      <c r="D2152" s="45" t="s">
        <v>4671</v>
      </c>
      <c r="E2152" s="336">
        <v>43453</v>
      </c>
      <c r="F2152" s="294" t="s">
        <v>4794</v>
      </c>
      <c r="G2152" s="294" t="s">
        <v>114</v>
      </c>
      <c r="H2152" s="300" t="s">
        <v>223</v>
      </c>
      <c r="I2152" s="294" t="s">
        <v>226</v>
      </c>
      <c r="J2152" s="294" t="s">
        <v>12971</v>
      </c>
      <c r="K2152" s="294" t="s">
        <v>12972</v>
      </c>
      <c r="L2152" s="336">
        <v>43453</v>
      </c>
      <c r="M2152" s="294" t="s">
        <v>4675</v>
      </c>
      <c r="N2152" s="295" t="b">
        <f>IF(AND(OR(G2152:G3153=DATOS!C$8,G2152:G3153=DATOS!C$9),H2152:H3153=DATOS!B$4),ROW(G2152:G3153))</f>
        <v>0</v>
      </c>
      <c r="O2152" s="326" t="str">
        <f t="shared" ca="1" si="6"/>
        <v/>
      </c>
      <c r="P2152" s="296">
        <f t="shared" ca="1" si="7"/>
        <v>0</v>
      </c>
      <c r="Q2152" s="297"/>
      <c r="R2152" s="297"/>
      <c r="S2152" s="297"/>
      <c r="T2152" s="297"/>
      <c r="U2152" s="297"/>
      <c r="V2152" s="297"/>
      <c r="W2152" s="297"/>
      <c r="X2152" s="297"/>
      <c r="Y2152" s="297"/>
      <c r="Z2152" s="297"/>
      <c r="AA2152" s="297"/>
      <c r="AB2152" s="297"/>
    </row>
    <row r="2153" spans="1:28" ht="14.25">
      <c r="A2153" s="298" t="s">
        <v>5630</v>
      </c>
      <c r="B2153" s="294" t="s">
        <v>5632</v>
      </c>
      <c r="C2153" s="45" t="s">
        <v>263</v>
      </c>
      <c r="D2153" s="45" t="s">
        <v>4647</v>
      </c>
      <c r="E2153" s="336">
        <v>43454</v>
      </c>
      <c r="F2153" s="294" t="s">
        <v>1301</v>
      </c>
      <c r="G2153" s="294" t="s">
        <v>271</v>
      </c>
      <c r="H2153" s="300" t="s">
        <v>223</v>
      </c>
      <c r="I2153" s="294" t="s">
        <v>226</v>
      </c>
      <c r="J2153" s="294" t="s">
        <v>12973</v>
      </c>
      <c r="K2153" s="294" t="s">
        <v>12974</v>
      </c>
      <c r="L2153" s="336">
        <v>43454</v>
      </c>
      <c r="M2153" s="294" t="s">
        <v>4675</v>
      </c>
      <c r="N2153" s="295" t="b">
        <f>IF(AND(OR(G2153:G3154=DATOS!C$8,G2153:G3154=DATOS!C$9),H2153:H3154=DATOS!B$4),ROW(G2153:G3154))</f>
        <v>0</v>
      </c>
      <c r="O2153" s="326" t="str">
        <f t="shared" ca="1" si="6"/>
        <v/>
      </c>
      <c r="P2153" s="296">
        <f t="shared" ca="1" si="7"/>
        <v>0</v>
      </c>
      <c r="Q2153" s="297"/>
      <c r="R2153" s="297"/>
      <c r="S2153" s="297"/>
      <c r="T2153" s="297"/>
      <c r="U2153" s="297"/>
      <c r="V2153" s="297"/>
      <c r="W2153" s="297"/>
      <c r="X2153" s="297"/>
      <c r="Y2153" s="297"/>
      <c r="Z2153" s="297"/>
      <c r="AA2153" s="297"/>
      <c r="AB2153" s="297"/>
    </row>
    <row r="2154" spans="1:28" ht="14.25">
      <c r="A2154" s="298" t="s">
        <v>2674</v>
      </c>
      <c r="B2154" s="294" t="s">
        <v>4936</v>
      </c>
      <c r="C2154" s="45" t="s">
        <v>216</v>
      </c>
      <c r="D2154" s="45" t="s">
        <v>4951</v>
      </c>
      <c r="E2154" s="336">
        <v>43454</v>
      </c>
      <c r="F2154" s="294" t="s">
        <v>12977</v>
      </c>
      <c r="G2154" s="294" t="s">
        <v>114</v>
      </c>
      <c r="H2154" s="300" t="s">
        <v>223</v>
      </c>
      <c r="I2154" s="294" t="s">
        <v>226</v>
      </c>
      <c r="J2154" s="295"/>
      <c r="K2154" s="346" t="s">
        <v>12978</v>
      </c>
      <c r="L2154" s="336">
        <v>43454</v>
      </c>
      <c r="M2154" s="294" t="s">
        <v>4956</v>
      </c>
      <c r="N2154" s="295" t="b">
        <f>IF(AND(OR(G2154:G3155=DATOS!C$8,G2154:G3155=DATOS!C$9),H2154:H3155=DATOS!B$4),ROW(G2154:G3155))</f>
        <v>0</v>
      </c>
      <c r="O2154" s="326" t="str">
        <f t="shared" ca="1" si="6"/>
        <v/>
      </c>
      <c r="P2154" s="296">
        <f t="shared" ca="1" si="7"/>
        <v>0</v>
      </c>
      <c r="Q2154" s="297"/>
      <c r="R2154" s="297"/>
      <c r="S2154" s="297"/>
      <c r="T2154" s="297"/>
      <c r="U2154" s="297"/>
      <c r="V2154" s="297"/>
      <c r="W2154" s="297"/>
      <c r="X2154" s="297"/>
      <c r="Y2154" s="297"/>
      <c r="Z2154" s="297"/>
      <c r="AA2154" s="297"/>
      <c r="AB2154" s="297"/>
    </row>
    <row r="2155" spans="1:28" ht="14.25">
      <c r="A2155" s="298" t="s">
        <v>11442</v>
      </c>
      <c r="B2155" s="294" t="s">
        <v>12980</v>
      </c>
      <c r="C2155" s="45" t="s">
        <v>380</v>
      </c>
      <c r="D2155" s="45" t="s">
        <v>4671</v>
      </c>
      <c r="E2155" s="336">
        <v>43454</v>
      </c>
      <c r="F2155" s="294" t="s">
        <v>4794</v>
      </c>
      <c r="G2155" s="294" t="s">
        <v>114</v>
      </c>
      <c r="H2155" s="300" t="s">
        <v>223</v>
      </c>
      <c r="I2155" s="294" t="s">
        <v>226</v>
      </c>
      <c r="J2155" s="294" t="s">
        <v>12981</v>
      </c>
      <c r="K2155" s="462" t="s">
        <v>4797</v>
      </c>
      <c r="L2155" s="336">
        <v>43454</v>
      </c>
      <c r="M2155" s="294" t="s">
        <v>4675</v>
      </c>
      <c r="N2155" s="295" t="b">
        <f>IF(AND(OR(G2155:G3156=DATOS!C$8,G2155:G3156=DATOS!C$9),H2155:H3156=DATOS!B$4),ROW(G2155:G3156))</f>
        <v>0</v>
      </c>
      <c r="O2155" s="326" t="str">
        <f t="shared" ca="1" si="6"/>
        <v/>
      </c>
      <c r="P2155" s="296">
        <f t="shared" ca="1" si="7"/>
        <v>0</v>
      </c>
      <c r="Q2155" s="297"/>
      <c r="R2155" s="297"/>
      <c r="S2155" s="297"/>
      <c r="T2155" s="297"/>
      <c r="U2155" s="297"/>
      <c r="V2155" s="297"/>
      <c r="W2155" s="297"/>
      <c r="X2155" s="297"/>
      <c r="Y2155" s="297"/>
      <c r="Z2155" s="297"/>
      <c r="AA2155" s="297"/>
      <c r="AB2155" s="297"/>
    </row>
    <row r="2156" spans="1:28" ht="14.25">
      <c r="A2156" s="298" t="s">
        <v>12983</v>
      </c>
      <c r="B2156" s="294" t="s">
        <v>4916</v>
      </c>
      <c r="C2156" s="45" t="s">
        <v>4655</v>
      </c>
      <c r="D2156" s="45" t="s">
        <v>4671</v>
      </c>
      <c r="E2156" s="336">
        <v>43454</v>
      </c>
      <c r="F2156" s="294" t="s">
        <v>4794</v>
      </c>
      <c r="G2156" s="294" t="s">
        <v>114</v>
      </c>
      <c r="H2156" s="300" t="s">
        <v>223</v>
      </c>
      <c r="I2156" s="294" t="s">
        <v>226</v>
      </c>
      <c r="J2156" s="294" t="s">
        <v>12985</v>
      </c>
      <c r="K2156" s="294" t="s">
        <v>12986</v>
      </c>
      <c r="L2156" s="336">
        <v>43454</v>
      </c>
      <c r="M2156" s="294" t="s">
        <v>4675</v>
      </c>
      <c r="N2156" s="295" t="b">
        <f>IF(AND(OR(G2156:G3157=DATOS!C$8,G2156:G3157=DATOS!C$9),H2156:H3157=DATOS!B$4),ROW(G2156:G3157))</f>
        <v>0</v>
      </c>
      <c r="O2156" s="326" t="str">
        <f t="shared" ca="1" si="6"/>
        <v/>
      </c>
      <c r="P2156" s="296">
        <f t="shared" ca="1" si="7"/>
        <v>0</v>
      </c>
      <c r="Q2156" s="297"/>
      <c r="R2156" s="297"/>
      <c r="S2156" s="297"/>
      <c r="T2156" s="297"/>
      <c r="U2156" s="297"/>
      <c r="V2156" s="297"/>
      <c r="W2156" s="297"/>
      <c r="X2156" s="297"/>
      <c r="Y2156" s="297"/>
      <c r="Z2156" s="297"/>
      <c r="AA2156" s="297"/>
      <c r="AB2156" s="297"/>
    </row>
    <row r="2157" spans="1:28" ht="14.25">
      <c r="A2157" s="298" t="s">
        <v>12989</v>
      </c>
      <c r="B2157" s="294" t="s">
        <v>7713</v>
      </c>
      <c r="C2157" s="45" t="s">
        <v>624</v>
      </c>
      <c r="D2157" s="45" t="s">
        <v>4671</v>
      </c>
      <c r="E2157" s="336">
        <v>43455</v>
      </c>
      <c r="F2157" s="294" t="s">
        <v>4739</v>
      </c>
      <c r="G2157" s="294" t="s">
        <v>271</v>
      </c>
      <c r="H2157" s="300" t="s">
        <v>223</v>
      </c>
      <c r="I2157" s="294" t="s">
        <v>226</v>
      </c>
      <c r="J2157" s="294" t="s">
        <v>4998</v>
      </c>
      <c r="K2157" s="294" t="s">
        <v>12991</v>
      </c>
      <c r="L2157" s="336">
        <v>43455</v>
      </c>
      <c r="M2157" s="294" t="s">
        <v>4675</v>
      </c>
      <c r="N2157" s="295" t="b">
        <f>IF(AND(OR(G2157:G3158=DATOS!C$8,G2157:G3158=DATOS!C$9),H2157:H3158=DATOS!B$4),ROW(G2157:G3158))</f>
        <v>0</v>
      </c>
      <c r="O2157" s="326" t="str">
        <f t="shared" ca="1" si="6"/>
        <v/>
      </c>
      <c r="P2157" s="296">
        <f t="shared" ca="1" si="7"/>
        <v>0</v>
      </c>
      <c r="Q2157" s="297"/>
      <c r="R2157" s="297"/>
      <c r="S2157" s="297"/>
      <c r="T2157" s="297"/>
      <c r="U2157" s="297"/>
      <c r="V2157" s="297"/>
      <c r="W2157" s="297"/>
      <c r="X2157" s="297"/>
      <c r="Y2157" s="297"/>
      <c r="Z2157" s="297"/>
      <c r="AA2157" s="297"/>
      <c r="AB2157" s="297"/>
    </row>
    <row r="2158" spans="1:28" ht="14.25">
      <c r="A2158" s="298" t="s">
        <v>12495</v>
      </c>
      <c r="B2158" s="294" t="s">
        <v>7601</v>
      </c>
      <c r="C2158" s="45" t="s">
        <v>701</v>
      </c>
      <c r="D2158" s="45" t="s">
        <v>4671</v>
      </c>
      <c r="E2158" s="336">
        <v>43455</v>
      </c>
      <c r="F2158" s="294" t="s">
        <v>5237</v>
      </c>
      <c r="G2158" s="294" t="s">
        <v>271</v>
      </c>
      <c r="H2158" s="300" t="s">
        <v>223</v>
      </c>
      <c r="I2158" s="294" t="s">
        <v>226</v>
      </c>
      <c r="J2158" s="294" t="s">
        <v>4673</v>
      </c>
      <c r="K2158" s="294" t="s">
        <v>12994</v>
      </c>
      <c r="L2158" s="336">
        <v>43458</v>
      </c>
      <c r="M2158" s="294" t="s">
        <v>4675</v>
      </c>
      <c r="N2158" s="295" t="b">
        <f>IF(AND(OR(G2158:G3159=DATOS!C$8,G2158:G3159=DATOS!C$9),H2158:H3159=DATOS!B$4),ROW(G2158:G3159))</f>
        <v>0</v>
      </c>
      <c r="O2158" s="326" t="str">
        <f t="shared" ca="1" si="6"/>
        <v/>
      </c>
      <c r="P2158" s="296">
        <f t="shared" ca="1" si="7"/>
        <v>0</v>
      </c>
      <c r="Q2158" s="297"/>
      <c r="R2158" s="297"/>
      <c r="S2158" s="297"/>
      <c r="T2158" s="297"/>
      <c r="U2158" s="297"/>
      <c r="V2158" s="297"/>
      <c r="W2158" s="297"/>
      <c r="X2158" s="297"/>
      <c r="Y2158" s="297"/>
      <c r="Z2158" s="297"/>
      <c r="AA2158" s="297"/>
      <c r="AB2158" s="297"/>
    </row>
    <row r="2159" spans="1:28" ht="14.25">
      <c r="A2159" s="298" t="s">
        <v>12996</v>
      </c>
      <c r="B2159" s="294" t="s">
        <v>9574</v>
      </c>
      <c r="C2159" s="45" t="s">
        <v>5086</v>
      </c>
      <c r="D2159" s="45" t="s">
        <v>4671</v>
      </c>
      <c r="E2159" s="336">
        <v>43455</v>
      </c>
      <c r="F2159" s="294" t="s">
        <v>4820</v>
      </c>
      <c r="G2159" s="294" t="s">
        <v>114</v>
      </c>
      <c r="H2159" s="300" t="s">
        <v>118</v>
      </c>
      <c r="I2159" s="294" t="s">
        <v>226</v>
      </c>
      <c r="J2159" s="294" t="s">
        <v>12998</v>
      </c>
      <c r="K2159" s="295"/>
      <c r="L2159" s="295"/>
      <c r="M2159" s="294"/>
      <c r="N2159" s="295" t="b">
        <f>IF(AND(OR(G2159:G3160=DATOS!C$8,G2159:G3160=DATOS!C$9),H2159:H3160=DATOS!B$4),ROW(G2159:G3160))</f>
        <v>0</v>
      </c>
      <c r="O2159" s="326" t="str">
        <f t="shared" ca="1" si="6"/>
        <v>SEG</v>
      </c>
      <c r="P2159" s="296">
        <f t="shared" ca="1" si="7"/>
        <v>382</v>
      </c>
      <c r="Q2159" s="297"/>
      <c r="R2159" s="297"/>
      <c r="S2159" s="297"/>
      <c r="T2159" s="297"/>
      <c r="U2159" s="297"/>
      <c r="V2159" s="297"/>
      <c r="W2159" s="297"/>
      <c r="X2159" s="297"/>
      <c r="Y2159" s="297"/>
      <c r="Z2159" s="297"/>
      <c r="AA2159" s="297"/>
      <c r="AB2159" s="297"/>
    </row>
    <row r="2160" spans="1:28" ht="14.25">
      <c r="A2160" s="298" t="s">
        <v>5623</v>
      </c>
      <c r="B2160" s="294" t="s">
        <v>5624</v>
      </c>
      <c r="C2160" s="45" t="s">
        <v>624</v>
      </c>
      <c r="D2160" s="45" t="s">
        <v>4671</v>
      </c>
      <c r="E2160" s="336">
        <v>43456</v>
      </c>
      <c r="F2160" s="294" t="s">
        <v>4739</v>
      </c>
      <c r="G2160" s="294" t="s">
        <v>271</v>
      </c>
      <c r="H2160" s="300" t="s">
        <v>223</v>
      </c>
      <c r="I2160" s="294" t="s">
        <v>226</v>
      </c>
      <c r="J2160" s="294" t="s">
        <v>13001</v>
      </c>
      <c r="K2160" s="294" t="s">
        <v>13002</v>
      </c>
      <c r="L2160" s="336">
        <v>43455</v>
      </c>
      <c r="M2160" s="294" t="s">
        <v>4675</v>
      </c>
      <c r="N2160" s="295" t="b">
        <f>IF(AND(OR(G2160:G3161=DATOS!C$8,G2160:G3161=DATOS!C$9),H2160:H3161=DATOS!B$4),ROW(G2160:G3161))</f>
        <v>0</v>
      </c>
      <c r="O2160" s="326" t="str">
        <f t="shared" ca="1" si="6"/>
        <v/>
      </c>
      <c r="P2160" s="296">
        <f t="shared" ca="1" si="7"/>
        <v>0</v>
      </c>
      <c r="Q2160" s="297"/>
      <c r="R2160" s="297"/>
      <c r="S2160" s="297"/>
      <c r="T2160" s="297"/>
      <c r="U2160" s="297"/>
      <c r="V2160" s="297"/>
      <c r="W2160" s="297"/>
      <c r="X2160" s="297"/>
      <c r="Y2160" s="297"/>
      <c r="Z2160" s="297"/>
      <c r="AA2160" s="297"/>
      <c r="AB2160" s="297"/>
    </row>
    <row r="2161" spans="1:28" ht="14.25">
      <c r="A2161" s="298" t="s">
        <v>7550</v>
      </c>
      <c r="B2161" s="294" t="s">
        <v>13007</v>
      </c>
      <c r="C2161" s="45" t="s">
        <v>216</v>
      </c>
      <c r="D2161" s="45" t="s">
        <v>4671</v>
      </c>
      <c r="E2161" s="336">
        <v>43456</v>
      </c>
      <c r="F2161" s="294" t="s">
        <v>4739</v>
      </c>
      <c r="G2161" s="294" t="s">
        <v>271</v>
      </c>
      <c r="H2161" s="300" t="s">
        <v>223</v>
      </c>
      <c r="I2161" s="294" t="s">
        <v>226</v>
      </c>
      <c r="J2161" s="294" t="s">
        <v>4998</v>
      </c>
      <c r="K2161" s="294" t="s">
        <v>13002</v>
      </c>
      <c r="L2161" s="336">
        <v>43456</v>
      </c>
      <c r="M2161" s="294" t="s">
        <v>4675</v>
      </c>
      <c r="N2161" s="295" t="b">
        <f>IF(AND(OR(G2161:G3162=DATOS!C$8,G2161:G3162=DATOS!C$9),H2161:H3162=DATOS!B$4),ROW(G2161:G3162))</f>
        <v>0</v>
      </c>
      <c r="O2161" s="326" t="str">
        <f t="shared" ca="1" si="6"/>
        <v/>
      </c>
      <c r="P2161" s="296">
        <f t="shared" ca="1" si="7"/>
        <v>0</v>
      </c>
      <c r="Q2161" s="297"/>
      <c r="R2161" s="297"/>
      <c r="S2161" s="297"/>
      <c r="T2161" s="297"/>
      <c r="U2161" s="297"/>
      <c r="V2161" s="297"/>
      <c r="W2161" s="297"/>
      <c r="X2161" s="297"/>
      <c r="Y2161" s="297"/>
      <c r="Z2161" s="297"/>
      <c r="AA2161" s="297"/>
      <c r="AB2161" s="297"/>
    </row>
    <row r="2162" spans="1:28" ht="14.25">
      <c r="A2162" s="298" t="s">
        <v>5311</v>
      </c>
      <c r="B2162" s="294" t="s">
        <v>261</v>
      </c>
      <c r="C2162" s="45" t="s">
        <v>263</v>
      </c>
      <c r="D2162" s="45" t="s">
        <v>4671</v>
      </c>
      <c r="E2162" s="336">
        <v>43456</v>
      </c>
      <c r="F2162" s="294" t="s">
        <v>5237</v>
      </c>
      <c r="G2162" s="294" t="s">
        <v>271</v>
      </c>
      <c r="H2162" s="300" t="s">
        <v>223</v>
      </c>
      <c r="I2162" s="294" t="s">
        <v>226</v>
      </c>
      <c r="J2162" s="294" t="s">
        <v>4673</v>
      </c>
      <c r="K2162" s="294" t="s">
        <v>13013</v>
      </c>
      <c r="L2162" s="336">
        <v>43460</v>
      </c>
      <c r="M2162" s="294" t="s">
        <v>4675</v>
      </c>
      <c r="N2162" s="295" t="b">
        <f>IF(AND(OR(G2162:G3163=DATOS!C$8,G2162:G3163=DATOS!C$9),H2162:H3163=DATOS!B$4),ROW(G2162:G3163))</f>
        <v>0</v>
      </c>
      <c r="O2162" s="326" t="str">
        <f t="shared" ca="1" si="6"/>
        <v/>
      </c>
      <c r="P2162" s="296">
        <f t="shared" ca="1" si="7"/>
        <v>0</v>
      </c>
      <c r="Q2162" s="297"/>
      <c r="R2162" s="297"/>
      <c r="S2162" s="297"/>
      <c r="T2162" s="297"/>
      <c r="U2162" s="297"/>
      <c r="V2162" s="297"/>
      <c r="W2162" s="297"/>
      <c r="X2162" s="297"/>
      <c r="Y2162" s="297"/>
      <c r="Z2162" s="297"/>
      <c r="AA2162" s="297"/>
      <c r="AB2162" s="297"/>
    </row>
    <row r="2163" spans="1:28" ht="14.25">
      <c r="A2163" s="298" t="s">
        <v>13015</v>
      </c>
      <c r="B2163" s="294" t="s">
        <v>13016</v>
      </c>
      <c r="C2163" s="45" t="s">
        <v>942</v>
      </c>
      <c r="D2163" s="45" t="s">
        <v>4647</v>
      </c>
      <c r="E2163" s="294" t="s">
        <v>13017</v>
      </c>
      <c r="F2163" s="294" t="s">
        <v>4804</v>
      </c>
      <c r="G2163" s="294" t="s">
        <v>114</v>
      </c>
      <c r="H2163" s="300" t="s">
        <v>223</v>
      </c>
      <c r="I2163" s="294" t="s">
        <v>226</v>
      </c>
      <c r="J2163" s="294" t="s">
        <v>13018</v>
      </c>
      <c r="K2163" s="294" t="s">
        <v>13019</v>
      </c>
      <c r="L2163" s="336">
        <v>43456</v>
      </c>
      <c r="M2163" s="294" t="s">
        <v>4652</v>
      </c>
      <c r="N2163" s="295" t="b">
        <f>IF(AND(OR(G2163:G3164=DATOS!C$8,G2163:G3164=DATOS!C$9),H2163:H3164=DATOS!B$4),ROW(G2163:G3164))</f>
        <v>0</v>
      </c>
      <c r="O2163" s="326" t="e">
        <f t="shared" ca="1" si="6"/>
        <v>#VALUE!</v>
      </c>
      <c r="P2163" s="296" t="e">
        <f t="shared" ca="1" si="7"/>
        <v>#VALUE!</v>
      </c>
      <c r="Q2163" s="297"/>
      <c r="R2163" s="297"/>
      <c r="S2163" s="297"/>
      <c r="T2163" s="297"/>
      <c r="U2163" s="297"/>
      <c r="V2163" s="297"/>
      <c r="W2163" s="297"/>
      <c r="X2163" s="297"/>
      <c r="Y2163" s="297"/>
      <c r="Z2163" s="297"/>
      <c r="AA2163" s="297"/>
      <c r="AB2163" s="297"/>
    </row>
    <row r="2164" spans="1:28" ht="14.25">
      <c r="A2164" s="298" t="s">
        <v>12703</v>
      </c>
      <c r="B2164" s="294" t="s">
        <v>6408</v>
      </c>
      <c r="C2164" s="45" t="s">
        <v>216</v>
      </c>
      <c r="D2164" s="45" t="s">
        <v>4671</v>
      </c>
      <c r="E2164" s="336">
        <v>43456</v>
      </c>
      <c r="F2164" s="294" t="s">
        <v>4739</v>
      </c>
      <c r="G2164" s="294" t="s">
        <v>271</v>
      </c>
      <c r="H2164" s="300" t="s">
        <v>223</v>
      </c>
      <c r="I2164" s="294" t="s">
        <v>226</v>
      </c>
      <c r="J2164" s="294" t="s">
        <v>13021</v>
      </c>
      <c r="K2164" s="294" t="s">
        <v>13022</v>
      </c>
      <c r="L2164" s="336">
        <v>43456</v>
      </c>
      <c r="M2164" s="294" t="s">
        <v>4675</v>
      </c>
      <c r="N2164" s="295" t="b">
        <f>IF(AND(OR(G2164:G3165=DATOS!C$8,G2164:G3165=DATOS!C$9),H2164:H3165=DATOS!B$4),ROW(G2164:G3165))</f>
        <v>0</v>
      </c>
      <c r="O2164" s="326" t="str">
        <f t="shared" ca="1" si="6"/>
        <v/>
      </c>
      <c r="P2164" s="296">
        <f t="shared" ca="1" si="7"/>
        <v>0</v>
      </c>
      <c r="Q2164" s="297"/>
      <c r="R2164" s="297"/>
      <c r="S2164" s="297"/>
      <c r="T2164" s="297"/>
      <c r="U2164" s="297"/>
      <c r="V2164" s="297"/>
      <c r="W2164" s="297"/>
      <c r="X2164" s="297"/>
      <c r="Y2164" s="297"/>
      <c r="Z2164" s="297"/>
      <c r="AA2164" s="297"/>
      <c r="AB2164" s="297"/>
    </row>
    <row r="2165" spans="1:28" ht="14.25">
      <c r="A2165" s="298" t="s">
        <v>4914</v>
      </c>
      <c r="B2165" s="294" t="s">
        <v>4916</v>
      </c>
      <c r="C2165" s="45" t="s">
        <v>4655</v>
      </c>
      <c r="D2165" s="45" t="s">
        <v>4647</v>
      </c>
      <c r="E2165" s="336">
        <v>43458</v>
      </c>
      <c r="F2165" s="294" t="s">
        <v>13023</v>
      </c>
      <c r="G2165" s="294" t="s">
        <v>271</v>
      </c>
      <c r="H2165" s="300" t="s">
        <v>223</v>
      </c>
      <c r="I2165" s="294" t="s">
        <v>226</v>
      </c>
      <c r="J2165" s="294" t="s">
        <v>13024</v>
      </c>
      <c r="K2165" s="294" t="s">
        <v>13025</v>
      </c>
      <c r="L2165" s="336">
        <v>43458</v>
      </c>
      <c r="M2165" s="294" t="s">
        <v>4652</v>
      </c>
      <c r="N2165" s="295" t="b">
        <f>IF(AND(OR(G2165:G3166=DATOS!C$8,G2165:G3166=DATOS!C$9),H2165:H3166=DATOS!B$4),ROW(G2165:G3166))</f>
        <v>0</v>
      </c>
      <c r="O2165" s="326" t="str">
        <f t="shared" ca="1" si="6"/>
        <v/>
      </c>
      <c r="P2165" s="296">
        <f t="shared" ca="1" si="7"/>
        <v>0</v>
      </c>
      <c r="Q2165" s="297"/>
      <c r="R2165" s="297"/>
      <c r="S2165" s="297"/>
      <c r="T2165" s="297"/>
      <c r="U2165" s="297"/>
      <c r="V2165" s="297"/>
      <c r="W2165" s="297"/>
      <c r="X2165" s="297"/>
      <c r="Y2165" s="297"/>
      <c r="Z2165" s="297"/>
      <c r="AA2165" s="297"/>
      <c r="AB2165" s="297"/>
    </row>
    <row r="2166" spans="1:28" ht="14.25">
      <c r="A2166" s="298" t="s">
        <v>13027</v>
      </c>
      <c r="B2166" s="294" t="s">
        <v>5517</v>
      </c>
      <c r="C2166" s="45" t="s">
        <v>478</v>
      </c>
      <c r="D2166" s="45" t="s">
        <v>4671</v>
      </c>
      <c r="E2166" s="336">
        <v>43458</v>
      </c>
      <c r="F2166" s="294" t="s">
        <v>5292</v>
      </c>
      <c r="G2166" s="294" t="s">
        <v>114</v>
      </c>
      <c r="H2166" s="300" t="s">
        <v>223</v>
      </c>
      <c r="I2166" s="294" t="s">
        <v>226</v>
      </c>
      <c r="J2166" s="294" t="s">
        <v>13029</v>
      </c>
      <c r="K2166" s="294" t="s">
        <v>13030</v>
      </c>
      <c r="L2166" s="336">
        <v>43458</v>
      </c>
      <c r="M2166" s="294" t="s">
        <v>4675</v>
      </c>
      <c r="N2166" s="295" t="b">
        <f>IF(AND(OR(G2166:G3167=DATOS!C$8,G2166:G3167=DATOS!C$9),H2166:H3167=DATOS!B$4),ROW(G2166:G3167))</f>
        <v>0</v>
      </c>
      <c r="O2166" s="326" t="str">
        <f t="shared" ca="1" si="6"/>
        <v/>
      </c>
      <c r="P2166" s="296">
        <f t="shared" ca="1" si="7"/>
        <v>0</v>
      </c>
      <c r="Q2166" s="297"/>
      <c r="R2166" s="297"/>
      <c r="S2166" s="297"/>
      <c r="T2166" s="297"/>
      <c r="U2166" s="297"/>
      <c r="V2166" s="297"/>
      <c r="W2166" s="297"/>
      <c r="X2166" s="297"/>
      <c r="Y2166" s="297"/>
      <c r="Z2166" s="297"/>
      <c r="AA2166" s="297"/>
      <c r="AB2166" s="297"/>
    </row>
    <row r="2167" spans="1:28" ht="14.25">
      <c r="A2167" s="298" t="s">
        <v>10031</v>
      </c>
      <c r="B2167" s="294" t="s">
        <v>4950</v>
      </c>
      <c r="C2167" s="45" t="s">
        <v>263</v>
      </c>
      <c r="D2167" s="45" t="s">
        <v>4647</v>
      </c>
      <c r="E2167" s="336">
        <v>43460</v>
      </c>
      <c r="F2167" s="294" t="s">
        <v>5526</v>
      </c>
      <c r="G2167" s="294" t="s">
        <v>384</v>
      </c>
      <c r="H2167" s="300" t="s">
        <v>223</v>
      </c>
      <c r="I2167" s="294" t="s">
        <v>126</v>
      </c>
      <c r="J2167" s="294" t="s">
        <v>13033</v>
      </c>
      <c r="K2167" s="294" t="s">
        <v>5948</v>
      </c>
      <c r="L2167" s="336">
        <v>43463</v>
      </c>
      <c r="M2167" s="294" t="s">
        <v>389</v>
      </c>
      <c r="N2167" s="295" t="b">
        <f>IF(AND(OR(G2167:G3168=DATOS!C$8,G2167:G3168=DATOS!C$9),H2167:H3168=DATOS!B$4),ROW(G2167:G3168))</f>
        <v>0</v>
      </c>
      <c r="O2167" s="326" t="str">
        <f t="shared" ca="1" si="6"/>
        <v/>
      </c>
      <c r="P2167" s="296">
        <f t="shared" ca="1" si="7"/>
        <v>0</v>
      </c>
      <c r="Q2167" s="297"/>
      <c r="R2167" s="297"/>
      <c r="S2167" s="297"/>
      <c r="T2167" s="297"/>
      <c r="U2167" s="297"/>
      <c r="V2167" s="297"/>
      <c r="W2167" s="297"/>
      <c r="X2167" s="297"/>
      <c r="Y2167" s="297"/>
      <c r="Z2167" s="297"/>
      <c r="AA2167" s="297"/>
      <c r="AB2167" s="297"/>
    </row>
    <row r="2168" spans="1:28" ht="14.25">
      <c r="A2168" s="298" t="s">
        <v>13034</v>
      </c>
      <c r="B2168" s="294" t="s">
        <v>10861</v>
      </c>
      <c r="C2168" s="45" t="s">
        <v>4655</v>
      </c>
      <c r="D2168" s="45" t="s">
        <v>4667</v>
      </c>
      <c r="E2168" s="336">
        <v>43460</v>
      </c>
      <c r="F2168" s="294" t="s">
        <v>5181</v>
      </c>
      <c r="G2168" s="294" t="s">
        <v>222</v>
      </c>
      <c r="H2168" s="300" t="s">
        <v>223</v>
      </c>
      <c r="I2168" s="294" t="s">
        <v>226</v>
      </c>
      <c r="J2168" s="295"/>
      <c r="K2168" s="295"/>
      <c r="L2168" s="295"/>
      <c r="M2168" s="295"/>
      <c r="N2168" s="295" t="b">
        <f>IF(AND(OR(G2168:G3169=DATOS!C$8,G2168:G3169=DATOS!C$9),H2168:H3169=DATOS!B$4),ROW(G2168:G3169))</f>
        <v>0</v>
      </c>
      <c r="O2168" s="326" t="str">
        <f t="shared" ca="1" si="6"/>
        <v/>
      </c>
      <c r="P2168" s="296">
        <f t="shared" ca="1" si="7"/>
        <v>0</v>
      </c>
      <c r="Q2168" s="297"/>
      <c r="R2168" s="297"/>
      <c r="S2168" s="297"/>
      <c r="T2168" s="297"/>
      <c r="U2168" s="297"/>
      <c r="V2168" s="297"/>
      <c r="W2168" s="297"/>
      <c r="X2168" s="297"/>
      <c r="Y2168" s="297"/>
      <c r="Z2168" s="297"/>
      <c r="AA2168" s="297"/>
      <c r="AB2168" s="297"/>
    </row>
    <row r="2169" spans="1:28" ht="14.25">
      <c r="A2169" s="298" t="s">
        <v>8054</v>
      </c>
      <c r="B2169" s="294" t="s">
        <v>8055</v>
      </c>
      <c r="C2169" s="45" t="s">
        <v>414</v>
      </c>
      <c r="D2169" s="45" t="s">
        <v>4671</v>
      </c>
      <c r="E2169" s="336">
        <v>43460</v>
      </c>
      <c r="F2169" s="294" t="s">
        <v>5292</v>
      </c>
      <c r="G2169" s="294" t="s">
        <v>114</v>
      </c>
      <c r="H2169" s="300" t="s">
        <v>223</v>
      </c>
      <c r="I2169" s="294" t="s">
        <v>226</v>
      </c>
      <c r="J2169" s="294" t="s">
        <v>13038</v>
      </c>
      <c r="K2169" s="294" t="s">
        <v>13039</v>
      </c>
      <c r="L2169" s="336">
        <v>43460</v>
      </c>
      <c r="M2169" s="294" t="s">
        <v>4675</v>
      </c>
      <c r="N2169" s="295" t="b">
        <f>IF(AND(OR(G2169:G3170=DATOS!C$8,G2169:G3170=DATOS!C$9),H2169:H3170=DATOS!B$4),ROW(G2169:G3170))</f>
        <v>0</v>
      </c>
      <c r="O2169" s="326" t="str">
        <f t="shared" ca="1" si="6"/>
        <v/>
      </c>
      <c r="P2169" s="296">
        <f t="shared" ca="1" si="7"/>
        <v>0</v>
      </c>
      <c r="Q2169" s="297"/>
      <c r="R2169" s="297"/>
      <c r="S2169" s="297"/>
      <c r="T2169" s="297"/>
      <c r="U2169" s="297"/>
      <c r="V2169" s="297"/>
      <c r="W2169" s="297"/>
      <c r="X2169" s="297"/>
      <c r="Y2169" s="297"/>
      <c r="Z2169" s="297"/>
      <c r="AA2169" s="297"/>
      <c r="AB2169" s="297"/>
    </row>
    <row r="2170" spans="1:28" ht="14.25">
      <c r="A2170" s="298" t="s">
        <v>13040</v>
      </c>
      <c r="B2170" s="294" t="s">
        <v>13041</v>
      </c>
      <c r="C2170" s="45" t="s">
        <v>898</v>
      </c>
      <c r="D2170" s="45" t="s">
        <v>4687</v>
      </c>
      <c r="E2170" s="336">
        <v>43460</v>
      </c>
      <c r="F2170" s="294" t="s">
        <v>6543</v>
      </c>
      <c r="G2170" s="294" t="s">
        <v>222</v>
      </c>
      <c r="H2170" s="300" t="s">
        <v>223</v>
      </c>
      <c r="I2170" s="294" t="s">
        <v>226</v>
      </c>
      <c r="J2170" s="294" t="s">
        <v>13042</v>
      </c>
      <c r="K2170" s="294" t="s">
        <v>13043</v>
      </c>
      <c r="L2170" s="336">
        <v>43460</v>
      </c>
      <c r="M2170" s="294" t="s">
        <v>4741</v>
      </c>
      <c r="N2170" s="295" t="b">
        <f>IF(AND(OR(G2170:G3171=DATOS!C$8,G2170:G3171=DATOS!C$9),H2170:H3171=DATOS!B$4),ROW(G2170:G3171))</f>
        <v>0</v>
      </c>
      <c r="O2170" s="326" t="str">
        <f t="shared" ca="1" si="6"/>
        <v/>
      </c>
      <c r="P2170" s="296">
        <f t="shared" ca="1" si="7"/>
        <v>0</v>
      </c>
      <c r="Q2170" s="297"/>
      <c r="R2170" s="297"/>
      <c r="S2170" s="297"/>
      <c r="T2170" s="297"/>
      <c r="U2170" s="297"/>
      <c r="V2170" s="297"/>
      <c r="W2170" s="297"/>
      <c r="X2170" s="297"/>
      <c r="Y2170" s="297"/>
      <c r="Z2170" s="297"/>
      <c r="AA2170" s="297"/>
      <c r="AB2170" s="297"/>
    </row>
    <row r="2171" spans="1:28" ht="14.25">
      <c r="A2171" s="298" t="s">
        <v>13047</v>
      </c>
      <c r="B2171" s="294" t="s">
        <v>9397</v>
      </c>
      <c r="C2171" s="45" t="s">
        <v>4746</v>
      </c>
      <c r="D2171" s="45" t="s">
        <v>4671</v>
      </c>
      <c r="E2171" s="336">
        <v>43460</v>
      </c>
      <c r="F2171" s="294" t="s">
        <v>6928</v>
      </c>
      <c r="G2171" s="294" t="s">
        <v>271</v>
      </c>
      <c r="H2171" s="300" t="s">
        <v>223</v>
      </c>
      <c r="I2171" s="294" t="s">
        <v>226</v>
      </c>
      <c r="J2171" s="294" t="s">
        <v>4673</v>
      </c>
      <c r="K2171" s="294" t="s">
        <v>13048</v>
      </c>
      <c r="L2171" s="336">
        <v>43463</v>
      </c>
      <c r="M2171" s="294" t="s">
        <v>4675</v>
      </c>
      <c r="N2171" s="295" t="b">
        <f>IF(AND(OR(G2171:G3172=DATOS!C$8,G2171:G3172=DATOS!C$9),H2171:H3172=DATOS!B$4),ROW(G2171:G3172))</f>
        <v>0</v>
      </c>
      <c r="O2171" s="326" t="str">
        <f t="shared" ca="1" si="6"/>
        <v/>
      </c>
      <c r="P2171" s="296">
        <f t="shared" ca="1" si="7"/>
        <v>0</v>
      </c>
      <c r="Q2171" s="297"/>
      <c r="R2171" s="297"/>
      <c r="S2171" s="297"/>
      <c r="T2171" s="297"/>
      <c r="U2171" s="297"/>
      <c r="V2171" s="297"/>
      <c r="W2171" s="297"/>
      <c r="X2171" s="297"/>
      <c r="Y2171" s="297"/>
      <c r="Z2171" s="297"/>
      <c r="AA2171" s="297"/>
      <c r="AB2171" s="297"/>
    </row>
    <row r="2172" spans="1:28" ht="14.25">
      <c r="A2172" s="298" t="s">
        <v>8329</v>
      </c>
      <c r="B2172" s="294" t="s">
        <v>8306</v>
      </c>
      <c r="C2172" s="45" t="s">
        <v>4491</v>
      </c>
      <c r="D2172" s="45" t="s">
        <v>4951</v>
      </c>
      <c r="E2172" s="336">
        <v>43460</v>
      </c>
      <c r="F2172" s="294" t="s">
        <v>13050</v>
      </c>
      <c r="G2172" s="294" t="s">
        <v>114</v>
      </c>
      <c r="H2172" s="300" t="s">
        <v>223</v>
      </c>
      <c r="I2172" s="294" t="s">
        <v>226</v>
      </c>
      <c r="J2172" s="295"/>
      <c r="K2172" s="294" t="s">
        <v>13051</v>
      </c>
      <c r="L2172" s="336">
        <v>43462</v>
      </c>
      <c r="M2172" s="294" t="s">
        <v>4956</v>
      </c>
      <c r="N2172" s="295" t="b">
        <f>IF(AND(OR(G2172:G3173=DATOS!C$8,G2172:G3173=DATOS!C$9),H2172:H3173=DATOS!B$4),ROW(G2172:G3173))</f>
        <v>0</v>
      </c>
      <c r="O2172" s="326" t="str">
        <f t="shared" ca="1" si="6"/>
        <v/>
      </c>
      <c r="P2172" s="296">
        <f t="shared" ca="1" si="7"/>
        <v>0</v>
      </c>
      <c r="Q2172" s="297"/>
      <c r="R2172" s="297"/>
      <c r="S2172" s="297"/>
      <c r="T2172" s="297"/>
      <c r="U2172" s="297"/>
      <c r="V2172" s="297"/>
      <c r="W2172" s="297"/>
      <c r="X2172" s="297"/>
      <c r="Y2172" s="297"/>
      <c r="Z2172" s="297"/>
      <c r="AA2172" s="297"/>
      <c r="AB2172" s="297"/>
    </row>
    <row r="2173" spans="1:28" ht="14.25">
      <c r="A2173" s="298" t="s">
        <v>8966</v>
      </c>
      <c r="B2173" s="294" t="s">
        <v>8968</v>
      </c>
      <c r="C2173" s="45" t="s">
        <v>4655</v>
      </c>
      <c r="D2173" s="45" t="s">
        <v>4671</v>
      </c>
      <c r="E2173" s="336">
        <v>43460</v>
      </c>
      <c r="F2173" s="294" t="s">
        <v>3161</v>
      </c>
      <c r="G2173" s="294" t="s">
        <v>271</v>
      </c>
      <c r="H2173" s="300" t="s">
        <v>223</v>
      </c>
      <c r="I2173" s="294" t="s">
        <v>226</v>
      </c>
      <c r="J2173" s="294" t="s">
        <v>13054</v>
      </c>
      <c r="K2173" s="294" t="s">
        <v>13002</v>
      </c>
      <c r="L2173" s="336">
        <v>43460</v>
      </c>
      <c r="M2173" s="294" t="s">
        <v>4675</v>
      </c>
      <c r="N2173" s="295" t="b">
        <f>IF(AND(OR(G2173:G3174=DATOS!C$8,G2173:G3174=DATOS!C$9),H2173:H3174=DATOS!B$4),ROW(G2173:G3174))</f>
        <v>0</v>
      </c>
      <c r="O2173" s="326" t="str">
        <f t="shared" ca="1" si="6"/>
        <v/>
      </c>
      <c r="P2173" s="296">
        <f t="shared" ca="1" si="7"/>
        <v>0</v>
      </c>
      <c r="Q2173" s="297"/>
      <c r="R2173" s="297"/>
      <c r="S2173" s="297"/>
      <c r="T2173" s="297"/>
      <c r="U2173" s="297"/>
      <c r="V2173" s="297"/>
      <c r="W2173" s="297"/>
      <c r="X2173" s="297"/>
      <c r="Y2173" s="297"/>
      <c r="Z2173" s="297"/>
      <c r="AA2173" s="297"/>
      <c r="AB2173" s="297"/>
    </row>
    <row r="2174" spans="1:28" ht="14.25">
      <c r="A2174" s="298" t="s">
        <v>13057</v>
      </c>
      <c r="B2174" s="294" t="s">
        <v>10649</v>
      </c>
      <c r="C2174" s="45" t="s">
        <v>414</v>
      </c>
      <c r="D2174" s="45" t="s">
        <v>4687</v>
      </c>
      <c r="E2174" s="336">
        <v>43460</v>
      </c>
      <c r="F2174" s="294" t="s">
        <v>3161</v>
      </c>
      <c r="G2174" s="294" t="s">
        <v>271</v>
      </c>
      <c r="H2174" s="300" t="s">
        <v>223</v>
      </c>
      <c r="I2174" s="294" t="s">
        <v>226</v>
      </c>
      <c r="J2174" s="294"/>
      <c r="K2174" s="295"/>
      <c r="L2174" s="295"/>
      <c r="M2174" s="295"/>
      <c r="N2174" s="295" t="b">
        <f>IF(AND(OR(G2174:G3175=DATOS!C$8,G2174:G3175=DATOS!C$9),H2174:H3175=DATOS!B$4),ROW(G2174:G3175))</f>
        <v>0</v>
      </c>
      <c r="O2174" s="326" t="str">
        <f t="shared" ca="1" si="6"/>
        <v/>
      </c>
      <c r="P2174" s="296">
        <f t="shared" ca="1" si="7"/>
        <v>0</v>
      </c>
      <c r="Q2174" s="297"/>
      <c r="R2174" s="297"/>
      <c r="S2174" s="297"/>
      <c r="T2174" s="297"/>
      <c r="U2174" s="297"/>
      <c r="V2174" s="297"/>
      <c r="W2174" s="297"/>
      <c r="X2174" s="297"/>
      <c r="Y2174" s="297"/>
      <c r="Z2174" s="297"/>
      <c r="AA2174" s="297"/>
      <c r="AB2174" s="297"/>
    </row>
    <row r="2175" spans="1:28" ht="14.25">
      <c r="A2175" s="298" t="s">
        <v>13058</v>
      </c>
      <c r="B2175" s="294" t="s">
        <v>5940</v>
      </c>
      <c r="C2175" s="45" t="s">
        <v>4746</v>
      </c>
      <c r="D2175" s="45" t="s">
        <v>4667</v>
      </c>
      <c r="E2175" s="336">
        <v>43461</v>
      </c>
      <c r="F2175" s="294" t="s">
        <v>13059</v>
      </c>
      <c r="G2175" s="294" t="s">
        <v>384</v>
      </c>
      <c r="H2175" s="300" t="s">
        <v>223</v>
      </c>
      <c r="I2175" s="294" t="s">
        <v>226</v>
      </c>
      <c r="J2175" s="295"/>
      <c r="K2175" s="294" t="s">
        <v>4995</v>
      </c>
      <c r="L2175" s="299">
        <v>43469</v>
      </c>
      <c r="M2175" s="294" t="s">
        <v>389</v>
      </c>
      <c r="N2175" s="295" t="b">
        <f>IF(AND(OR(G2175:G3176=DATOS!C$8,G2175:G3176=DATOS!C$9),H2175:H3176=DATOS!B$4),ROW(G2175:G3176))</f>
        <v>0</v>
      </c>
      <c r="O2175" s="326" t="str">
        <f t="shared" ca="1" si="6"/>
        <v/>
      </c>
      <c r="P2175" s="296">
        <f t="shared" ca="1" si="7"/>
        <v>0</v>
      </c>
      <c r="Q2175" s="297"/>
      <c r="R2175" s="297"/>
      <c r="S2175" s="297"/>
      <c r="T2175" s="297"/>
      <c r="U2175" s="297"/>
      <c r="V2175" s="297"/>
      <c r="W2175" s="297"/>
      <c r="X2175" s="297"/>
      <c r="Y2175" s="297"/>
      <c r="Z2175" s="297"/>
      <c r="AA2175" s="297"/>
      <c r="AB2175" s="297"/>
    </row>
    <row r="2176" spans="1:28" ht="14.25">
      <c r="A2176" s="298" t="s">
        <v>13060</v>
      </c>
      <c r="B2176" s="294" t="s">
        <v>6602</v>
      </c>
      <c r="C2176" s="45" t="s">
        <v>4661</v>
      </c>
      <c r="D2176" s="45" t="s">
        <v>4667</v>
      </c>
      <c r="E2176" s="336">
        <v>43461</v>
      </c>
      <c r="F2176" s="294" t="s">
        <v>13061</v>
      </c>
      <c r="G2176" s="294" t="s">
        <v>114</v>
      </c>
      <c r="H2176" s="300" t="s">
        <v>118</v>
      </c>
      <c r="I2176" s="294" t="s">
        <v>226</v>
      </c>
      <c r="J2176" s="295"/>
      <c r="K2176" s="295"/>
      <c r="L2176" s="295"/>
      <c r="M2176" s="295"/>
      <c r="N2176" s="295" t="b">
        <f>IF(AND(OR(G2176:G3177=DATOS!C$8,G2176:G3177=DATOS!C$9),H2176:H3177=DATOS!B$4),ROW(G2176:G3177))</f>
        <v>0</v>
      </c>
      <c r="O2176" s="326" t="str">
        <f t="shared" ca="1" si="6"/>
        <v>SEG</v>
      </c>
      <c r="P2176" s="296">
        <f t="shared" ca="1" si="7"/>
        <v>376</v>
      </c>
      <c r="Q2176" s="297"/>
      <c r="R2176" s="297"/>
      <c r="S2176" s="297"/>
      <c r="T2176" s="297"/>
      <c r="U2176" s="297"/>
      <c r="V2176" s="297"/>
      <c r="W2176" s="297"/>
      <c r="X2176" s="297"/>
      <c r="Y2176" s="297"/>
      <c r="Z2176" s="297"/>
      <c r="AA2176" s="297"/>
      <c r="AB2176" s="297"/>
    </row>
    <row r="2177" spans="1:28" ht="14.25">
      <c r="A2177" s="298" t="s">
        <v>5445</v>
      </c>
      <c r="B2177" s="294" t="s">
        <v>5446</v>
      </c>
      <c r="C2177" s="45" t="s">
        <v>942</v>
      </c>
      <c r="D2177" s="45" t="s">
        <v>4667</v>
      </c>
      <c r="E2177" s="336">
        <v>43461</v>
      </c>
      <c r="F2177" s="294" t="s">
        <v>13062</v>
      </c>
      <c r="G2177" s="294" t="s">
        <v>384</v>
      </c>
      <c r="H2177" s="300" t="s">
        <v>223</v>
      </c>
      <c r="I2177" s="294" t="s">
        <v>226</v>
      </c>
      <c r="J2177" s="295"/>
      <c r="K2177" s="295"/>
      <c r="L2177" s="336">
        <v>43462</v>
      </c>
      <c r="M2177" s="294" t="s">
        <v>389</v>
      </c>
      <c r="N2177" s="295" t="b">
        <f>IF(AND(OR(G2177:G3178=DATOS!C$8,G2177:G3178=DATOS!C$9),H2177:H3178=DATOS!B$4),ROW(G2177:G3178))</f>
        <v>0</v>
      </c>
      <c r="O2177" s="326" t="str">
        <f t="shared" ca="1" si="6"/>
        <v/>
      </c>
      <c r="P2177" s="296">
        <f t="shared" ca="1" si="7"/>
        <v>0</v>
      </c>
      <c r="Q2177" s="297"/>
      <c r="R2177" s="297"/>
      <c r="S2177" s="297"/>
      <c r="T2177" s="297"/>
      <c r="U2177" s="297"/>
      <c r="V2177" s="297"/>
      <c r="W2177" s="297"/>
      <c r="X2177" s="297"/>
      <c r="Y2177" s="297"/>
      <c r="Z2177" s="297"/>
      <c r="AA2177" s="297"/>
      <c r="AB2177" s="297"/>
    </row>
    <row r="2178" spans="1:28" ht="14.25">
      <c r="A2178" s="298" t="s">
        <v>10160</v>
      </c>
      <c r="B2178" s="294" t="s">
        <v>6043</v>
      </c>
      <c r="C2178" s="45" t="s">
        <v>216</v>
      </c>
      <c r="D2178" s="45" t="s">
        <v>4687</v>
      </c>
      <c r="E2178" s="336">
        <v>43461</v>
      </c>
      <c r="F2178" s="294" t="s">
        <v>5992</v>
      </c>
      <c r="G2178" s="294" t="s">
        <v>271</v>
      </c>
      <c r="H2178" s="300" t="s">
        <v>118</v>
      </c>
      <c r="I2178" s="294" t="s">
        <v>226</v>
      </c>
      <c r="J2178" s="295"/>
      <c r="K2178" s="295"/>
      <c r="L2178" s="295"/>
      <c r="M2178" s="295"/>
      <c r="N2178" s="295" t="b">
        <f>IF(AND(OR(G2178:G3179=DATOS!C$8,G2178:G3179=DATOS!C$9),H2178:H3179=DATOS!B$4),ROW(G2178:G3179))</f>
        <v>0</v>
      </c>
      <c r="O2178" s="326" t="str">
        <f t="shared" ca="1" si="6"/>
        <v>SEG</v>
      </c>
      <c r="P2178" s="296">
        <f t="shared" ca="1" si="7"/>
        <v>376</v>
      </c>
      <c r="Q2178" s="297"/>
      <c r="R2178" s="297"/>
      <c r="S2178" s="297"/>
      <c r="T2178" s="297"/>
      <c r="U2178" s="297"/>
      <c r="V2178" s="297"/>
      <c r="W2178" s="297"/>
      <c r="X2178" s="297"/>
      <c r="Y2178" s="297"/>
      <c r="Z2178" s="297"/>
      <c r="AA2178" s="297"/>
      <c r="AB2178" s="297"/>
    </row>
    <row r="2179" spans="1:28" ht="14.25">
      <c r="A2179" s="298" t="s">
        <v>8253</v>
      </c>
      <c r="B2179" s="294" t="s">
        <v>8254</v>
      </c>
      <c r="C2179" s="45" t="s">
        <v>263</v>
      </c>
      <c r="D2179" s="45" t="s">
        <v>4687</v>
      </c>
      <c r="E2179" s="336">
        <v>43461</v>
      </c>
      <c r="F2179" s="294" t="s">
        <v>13066</v>
      </c>
      <c r="G2179" s="294" t="s">
        <v>384</v>
      </c>
      <c r="H2179" s="300" t="s">
        <v>118</v>
      </c>
      <c r="I2179" s="294" t="s">
        <v>226</v>
      </c>
      <c r="J2179" s="295"/>
      <c r="K2179" s="295"/>
      <c r="L2179" s="295"/>
      <c r="M2179" s="295"/>
      <c r="N2179" s="295">
        <f>IF(AND(OR(G2179:G3180=DATOS!C$8,G2179:G3180=DATOS!C$9),H2179:H3180=DATOS!B$4),ROW(G2179:G3180))</f>
        <v>2179</v>
      </c>
      <c r="O2179" s="326" t="str">
        <f t="shared" ca="1" si="6"/>
        <v>SEG</v>
      </c>
      <c r="P2179" s="296">
        <f t="shared" ca="1" si="7"/>
        <v>376</v>
      </c>
      <c r="Q2179" s="297"/>
      <c r="R2179" s="297"/>
      <c r="S2179" s="297"/>
      <c r="T2179" s="297"/>
      <c r="U2179" s="297"/>
      <c r="V2179" s="297"/>
      <c r="W2179" s="297"/>
      <c r="X2179" s="297"/>
      <c r="Y2179" s="297"/>
      <c r="Z2179" s="297"/>
      <c r="AA2179" s="297"/>
      <c r="AB2179" s="297"/>
    </row>
    <row r="2180" spans="1:28" ht="14.25">
      <c r="A2180" s="298" t="s">
        <v>13070</v>
      </c>
      <c r="B2180" s="294" t="s">
        <v>5816</v>
      </c>
      <c r="C2180" s="45" t="s">
        <v>942</v>
      </c>
      <c r="D2180" s="45" t="s">
        <v>4667</v>
      </c>
      <c r="E2180" s="336">
        <v>43462</v>
      </c>
      <c r="F2180" s="294" t="s">
        <v>4710</v>
      </c>
      <c r="G2180" s="294" t="s">
        <v>114</v>
      </c>
      <c r="H2180" s="300" t="s">
        <v>118</v>
      </c>
      <c r="I2180" s="294" t="s">
        <v>226</v>
      </c>
      <c r="J2180" s="295"/>
      <c r="K2180" s="295"/>
      <c r="L2180" s="295"/>
      <c r="M2180" s="295"/>
      <c r="N2180" s="295" t="b">
        <f>IF(AND(OR(G2180:G3181=DATOS!C$8,G2180:G3181=DATOS!C$9),H2180:H3181=DATOS!B$4),ROW(G2180:G3181))</f>
        <v>0</v>
      </c>
      <c r="O2180" s="326" t="str">
        <f t="shared" ca="1" si="6"/>
        <v>SEG</v>
      </c>
      <c r="P2180" s="296">
        <f t="shared" ca="1" si="7"/>
        <v>375</v>
      </c>
      <c r="Q2180" s="297"/>
      <c r="R2180" s="297"/>
      <c r="S2180" s="297"/>
      <c r="T2180" s="297"/>
      <c r="U2180" s="297"/>
      <c r="V2180" s="297"/>
      <c r="W2180" s="297"/>
      <c r="X2180" s="297"/>
      <c r="Y2180" s="297"/>
      <c r="Z2180" s="297"/>
      <c r="AA2180" s="297"/>
      <c r="AB2180" s="297"/>
    </row>
    <row r="2181" spans="1:28" ht="14.25">
      <c r="A2181" s="298" t="s">
        <v>12840</v>
      </c>
      <c r="B2181" s="294" t="s">
        <v>12753</v>
      </c>
      <c r="C2181" s="45" t="s">
        <v>216</v>
      </c>
      <c r="D2181" s="45" t="s">
        <v>4647</v>
      </c>
      <c r="E2181" s="336">
        <v>43462</v>
      </c>
      <c r="F2181" s="294" t="s">
        <v>6802</v>
      </c>
      <c r="G2181" s="294" t="s">
        <v>384</v>
      </c>
      <c r="H2181" s="300" t="s">
        <v>223</v>
      </c>
      <c r="I2181" s="294" t="s">
        <v>226</v>
      </c>
      <c r="J2181" s="294" t="s">
        <v>13073</v>
      </c>
      <c r="K2181" s="294" t="s">
        <v>13074</v>
      </c>
      <c r="L2181" s="336">
        <v>43463</v>
      </c>
      <c r="M2181" s="294" t="s">
        <v>389</v>
      </c>
      <c r="N2181" s="295" t="b">
        <f>IF(AND(OR(G2181:G3182=DATOS!C$8,G2181:G3182=DATOS!C$9),H2181:H3182=DATOS!B$4),ROW(G2181:G3182))</f>
        <v>0</v>
      </c>
      <c r="O2181" s="326" t="str">
        <f t="shared" ca="1" si="6"/>
        <v/>
      </c>
      <c r="P2181" s="296">
        <f t="shared" ca="1" si="7"/>
        <v>0</v>
      </c>
      <c r="Q2181" s="297"/>
      <c r="R2181" s="297"/>
      <c r="S2181" s="297"/>
      <c r="T2181" s="297"/>
      <c r="U2181" s="297"/>
      <c r="V2181" s="297"/>
      <c r="W2181" s="297"/>
      <c r="X2181" s="297"/>
      <c r="Y2181" s="297"/>
      <c r="Z2181" s="297"/>
      <c r="AA2181" s="297"/>
      <c r="AB2181" s="297"/>
    </row>
    <row r="2182" spans="1:28" ht="14.25">
      <c r="A2182" s="298" t="s">
        <v>5923</v>
      </c>
      <c r="B2182" s="294" t="s">
        <v>5827</v>
      </c>
      <c r="C2182" s="45" t="s">
        <v>5325</v>
      </c>
      <c r="D2182" s="45" t="s">
        <v>4671</v>
      </c>
      <c r="E2182" s="336">
        <v>43462</v>
      </c>
      <c r="F2182" s="294" t="s">
        <v>4739</v>
      </c>
      <c r="G2182" s="294" t="s">
        <v>271</v>
      </c>
      <c r="H2182" s="300" t="s">
        <v>223</v>
      </c>
      <c r="I2182" s="294" t="s">
        <v>226</v>
      </c>
      <c r="J2182" s="294" t="s">
        <v>13075</v>
      </c>
      <c r="K2182" s="294" t="s">
        <v>13076</v>
      </c>
      <c r="L2182" s="336">
        <v>43462</v>
      </c>
      <c r="M2182" s="294" t="s">
        <v>4659</v>
      </c>
      <c r="N2182" s="295" t="b">
        <f>IF(AND(OR(G2182:G3183=DATOS!C$8,G2182:G3183=DATOS!C$9),H2182:H3183=DATOS!B$4),ROW(G2182:G3183))</f>
        <v>0</v>
      </c>
      <c r="O2182" s="326" t="str">
        <f t="shared" ca="1" si="6"/>
        <v/>
      </c>
      <c r="P2182" s="296">
        <f t="shared" ca="1" si="7"/>
        <v>0</v>
      </c>
      <c r="Q2182" s="297"/>
      <c r="R2182" s="297"/>
      <c r="S2182" s="297"/>
      <c r="T2182" s="297"/>
      <c r="U2182" s="297"/>
      <c r="V2182" s="297"/>
      <c r="W2182" s="297"/>
      <c r="X2182" s="297"/>
      <c r="Y2182" s="297"/>
      <c r="Z2182" s="297"/>
      <c r="AA2182" s="297"/>
      <c r="AB2182" s="297"/>
    </row>
    <row r="2183" spans="1:28" ht="14.25">
      <c r="A2183" s="298" t="s">
        <v>13078</v>
      </c>
      <c r="B2183" s="294" t="s">
        <v>12088</v>
      </c>
      <c r="C2183" s="45" t="s">
        <v>216</v>
      </c>
      <c r="D2183" s="45" t="s">
        <v>4671</v>
      </c>
      <c r="E2183" s="336">
        <v>43462</v>
      </c>
      <c r="F2183" s="294" t="s">
        <v>4739</v>
      </c>
      <c r="G2183" s="294" t="s">
        <v>271</v>
      </c>
      <c r="H2183" s="300" t="s">
        <v>223</v>
      </c>
      <c r="I2183" s="294" t="s">
        <v>226</v>
      </c>
      <c r="J2183" s="294" t="s">
        <v>4706</v>
      </c>
      <c r="K2183" s="294" t="s">
        <v>13079</v>
      </c>
      <c r="L2183" s="336">
        <v>43462</v>
      </c>
      <c r="M2183" s="294" t="s">
        <v>4675</v>
      </c>
      <c r="N2183" s="295" t="b">
        <f>IF(AND(OR(G2183:G3184=DATOS!C$8,G2183:G3184=DATOS!C$9),H2183:H3184=DATOS!B$4),ROW(G2183:G3184))</f>
        <v>0</v>
      </c>
      <c r="O2183" s="326" t="str">
        <f t="shared" ca="1" si="6"/>
        <v/>
      </c>
      <c r="P2183" s="296">
        <f t="shared" ca="1" si="7"/>
        <v>0</v>
      </c>
      <c r="Q2183" s="297"/>
      <c r="R2183" s="297"/>
      <c r="S2183" s="297"/>
      <c r="T2183" s="297"/>
      <c r="U2183" s="297"/>
      <c r="V2183" s="297"/>
      <c r="W2183" s="297"/>
      <c r="X2183" s="297"/>
      <c r="Y2183" s="297"/>
      <c r="Z2183" s="297"/>
      <c r="AA2183" s="297"/>
      <c r="AB2183" s="297"/>
    </row>
    <row r="2184" spans="1:28" ht="14.25">
      <c r="A2184" s="298" t="s">
        <v>6814</v>
      </c>
      <c r="B2184" s="294" t="s">
        <v>6011</v>
      </c>
      <c r="C2184" s="45" t="s">
        <v>216</v>
      </c>
      <c r="D2184" s="45" t="s">
        <v>4671</v>
      </c>
      <c r="E2184" s="336">
        <v>43462</v>
      </c>
      <c r="F2184" s="294" t="s">
        <v>4739</v>
      </c>
      <c r="G2184" s="294" t="s">
        <v>271</v>
      </c>
      <c r="H2184" s="300" t="s">
        <v>223</v>
      </c>
      <c r="I2184" s="294" t="s">
        <v>226</v>
      </c>
      <c r="J2184" s="294" t="s">
        <v>4706</v>
      </c>
      <c r="K2184" s="294" t="s">
        <v>13079</v>
      </c>
      <c r="L2184" s="336">
        <v>43462</v>
      </c>
      <c r="M2184" s="294" t="s">
        <v>4675</v>
      </c>
      <c r="N2184" s="295" t="b">
        <f>IF(AND(OR(G2184:G3185=DATOS!C$8,G2184:G3185=DATOS!C$9),H2184:H3185=DATOS!B$4),ROW(G2184:G3185))</f>
        <v>0</v>
      </c>
      <c r="O2184" s="326" t="str">
        <f t="shared" ca="1" si="6"/>
        <v/>
      </c>
      <c r="P2184" s="296">
        <f t="shared" ca="1" si="7"/>
        <v>0</v>
      </c>
      <c r="Q2184" s="297"/>
      <c r="R2184" s="297"/>
      <c r="S2184" s="297"/>
      <c r="T2184" s="297"/>
      <c r="U2184" s="297"/>
      <c r="V2184" s="297"/>
      <c r="W2184" s="297"/>
      <c r="X2184" s="297"/>
      <c r="Y2184" s="297"/>
      <c r="Z2184" s="297"/>
      <c r="AA2184" s="297"/>
      <c r="AB2184" s="297"/>
    </row>
    <row r="2185" spans="1:28" ht="14.25">
      <c r="A2185" s="298" t="s">
        <v>6618</v>
      </c>
      <c r="B2185" s="294" t="s">
        <v>6619</v>
      </c>
      <c r="C2185" s="45" t="s">
        <v>4655</v>
      </c>
      <c r="D2185" s="45" t="s">
        <v>4671</v>
      </c>
      <c r="E2185" s="336">
        <v>43462</v>
      </c>
      <c r="F2185" s="294" t="s">
        <v>4739</v>
      </c>
      <c r="G2185" s="294" t="s">
        <v>271</v>
      </c>
      <c r="H2185" s="300" t="s">
        <v>223</v>
      </c>
      <c r="I2185" s="294" t="s">
        <v>226</v>
      </c>
      <c r="J2185" s="294" t="s">
        <v>13085</v>
      </c>
      <c r="K2185" s="294" t="s">
        <v>13086</v>
      </c>
      <c r="L2185" s="336">
        <v>43462</v>
      </c>
      <c r="M2185" s="294" t="s">
        <v>4675</v>
      </c>
      <c r="N2185" s="295" t="b">
        <f>IF(AND(OR(G2185:G3186=DATOS!C$8,G2185:G3186=DATOS!C$9),H2185:H3186=DATOS!B$4),ROW(G2185:G3186))</f>
        <v>0</v>
      </c>
      <c r="O2185" s="326" t="str">
        <f t="shared" ca="1" si="6"/>
        <v/>
      </c>
      <c r="P2185" s="296">
        <f t="shared" ca="1" si="7"/>
        <v>0</v>
      </c>
      <c r="Q2185" s="297"/>
      <c r="R2185" s="297"/>
      <c r="S2185" s="297"/>
      <c r="T2185" s="297"/>
      <c r="U2185" s="297"/>
      <c r="V2185" s="297"/>
      <c r="W2185" s="297"/>
      <c r="X2185" s="297"/>
      <c r="Y2185" s="297"/>
      <c r="Z2185" s="297"/>
      <c r="AA2185" s="297"/>
      <c r="AB2185" s="297"/>
    </row>
    <row r="2186" spans="1:28" ht="14.25">
      <c r="A2186" s="298" t="s">
        <v>13088</v>
      </c>
      <c r="B2186" s="294" t="s">
        <v>4994</v>
      </c>
      <c r="C2186" s="45" t="s">
        <v>4655</v>
      </c>
      <c r="D2186" s="45" t="s">
        <v>4647</v>
      </c>
      <c r="E2186" s="336">
        <v>43463</v>
      </c>
      <c r="F2186" s="294" t="s">
        <v>13089</v>
      </c>
      <c r="G2186" s="294" t="s">
        <v>114</v>
      </c>
      <c r="H2186" s="300" t="s">
        <v>223</v>
      </c>
      <c r="I2186" s="294" t="s">
        <v>226</v>
      </c>
      <c r="J2186" s="294" t="s">
        <v>9939</v>
      </c>
      <c r="K2186" s="294" t="s">
        <v>13090</v>
      </c>
      <c r="L2186" s="336">
        <v>43463</v>
      </c>
      <c r="M2186" s="294" t="s">
        <v>4652</v>
      </c>
      <c r="N2186" s="295" t="b">
        <f>IF(AND(OR(G2186:G3187=DATOS!C$8,G2186:G3187=DATOS!C$9),H2186:H3187=DATOS!B$4),ROW(G2186:G3187))</f>
        <v>0</v>
      </c>
      <c r="O2186" s="326" t="str">
        <f t="shared" ca="1" si="6"/>
        <v/>
      </c>
      <c r="P2186" s="296">
        <f t="shared" ca="1" si="7"/>
        <v>0</v>
      </c>
      <c r="Q2186" s="297"/>
      <c r="R2186" s="297"/>
      <c r="S2186" s="297"/>
      <c r="T2186" s="297"/>
      <c r="U2186" s="297"/>
      <c r="V2186" s="297"/>
      <c r="W2186" s="297"/>
      <c r="X2186" s="297"/>
      <c r="Y2186" s="297"/>
      <c r="Z2186" s="297"/>
      <c r="AA2186" s="297"/>
      <c r="AB2186" s="297"/>
    </row>
    <row r="2187" spans="1:28" ht="14.25">
      <c r="A2187" s="298" t="s">
        <v>13091</v>
      </c>
      <c r="B2187" s="294" t="s">
        <v>13092</v>
      </c>
      <c r="C2187" s="45" t="s">
        <v>942</v>
      </c>
      <c r="D2187" s="45" t="s">
        <v>4647</v>
      </c>
      <c r="E2187" s="336">
        <v>43463</v>
      </c>
      <c r="F2187" s="294" t="s">
        <v>13093</v>
      </c>
      <c r="G2187" s="294" t="s">
        <v>114</v>
      </c>
      <c r="H2187" s="300" t="s">
        <v>223</v>
      </c>
      <c r="I2187" s="294" t="s">
        <v>226</v>
      </c>
      <c r="J2187" s="295"/>
      <c r="K2187" s="294" t="s">
        <v>5158</v>
      </c>
      <c r="L2187" s="299">
        <v>43468</v>
      </c>
      <c r="M2187" s="295"/>
      <c r="N2187" s="295" t="b">
        <f>IF(AND(OR(G2187:G3188=DATOS!C$8,G2187:G3188=DATOS!C$9),H2187:H3188=DATOS!B$4),ROW(G2187:G3188))</f>
        <v>0</v>
      </c>
      <c r="O2187" s="326" t="str">
        <f t="shared" ca="1" si="6"/>
        <v/>
      </c>
      <c r="P2187" s="296">
        <f t="shared" ca="1" si="7"/>
        <v>0</v>
      </c>
      <c r="Q2187" s="297"/>
      <c r="R2187" s="297"/>
      <c r="S2187" s="297"/>
      <c r="T2187" s="297"/>
      <c r="U2187" s="297"/>
      <c r="V2187" s="297"/>
      <c r="W2187" s="297"/>
      <c r="X2187" s="297"/>
      <c r="Y2187" s="297"/>
      <c r="Z2187" s="297"/>
      <c r="AA2187" s="297"/>
      <c r="AB2187" s="297"/>
    </row>
    <row r="2188" spans="1:28" ht="14.25">
      <c r="A2188" s="298" t="s">
        <v>12546</v>
      </c>
      <c r="B2188" s="294" t="s">
        <v>12547</v>
      </c>
      <c r="C2188" s="45" t="s">
        <v>12636</v>
      </c>
      <c r="D2188" s="45" t="s">
        <v>4671</v>
      </c>
      <c r="E2188" s="336">
        <v>43463</v>
      </c>
      <c r="F2188" s="294" t="s">
        <v>5292</v>
      </c>
      <c r="G2188" s="294" t="s">
        <v>114</v>
      </c>
      <c r="H2188" s="300" t="s">
        <v>223</v>
      </c>
      <c r="I2188" s="294" t="s">
        <v>226</v>
      </c>
      <c r="J2188" s="294" t="s">
        <v>13095</v>
      </c>
      <c r="K2188" s="294" t="s">
        <v>4797</v>
      </c>
      <c r="L2188" s="336">
        <v>43463</v>
      </c>
      <c r="M2188" s="294" t="s">
        <v>4675</v>
      </c>
      <c r="N2188" s="295" t="b">
        <f>IF(AND(OR(G2188:G3189=DATOS!C$8,G2188:G3189=DATOS!C$9),H2188:H3189=DATOS!B$4),ROW(G2188:G3189))</f>
        <v>0</v>
      </c>
      <c r="O2188" s="326" t="str">
        <f t="shared" ca="1" si="6"/>
        <v/>
      </c>
      <c r="P2188" s="296">
        <f t="shared" ca="1" si="7"/>
        <v>0</v>
      </c>
      <c r="Q2188" s="297"/>
      <c r="R2188" s="297"/>
      <c r="S2188" s="297"/>
      <c r="T2188" s="297"/>
      <c r="U2188" s="297"/>
      <c r="V2188" s="297"/>
      <c r="W2188" s="297"/>
      <c r="X2188" s="297"/>
      <c r="Y2188" s="297"/>
      <c r="Z2188" s="297"/>
      <c r="AA2188" s="297"/>
      <c r="AB2188" s="297"/>
    </row>
    <row r="2189" spans="1:28" ht="14.25">
      <c r="A2189" s="298" t="s">
        <v>13098</v>
      </c>
      <c r="B2189" s="294" t="s">
        <v>4835</v>
      </c>
      <c r="C2189" s="45" t="s">
        <v>4491</v>
      </c>
      <c r="D2189" s="45" t="s">
        <v>4647</v>
      </c>
      <c r="E2189" s="336">
        <v>43464</v>
      </c>
      <c r="F2189" s="294" t="s">
        <v>4696</v>
      </c>
      <c r="G2189" s="294" t="s">
        <v>114</v>
      </c>
      <c r="H2189" s="300" t="s">
        <v>223</v>
      </c>
      <c r="I2189" s="294" t="s">
        <v>226</v>
      </c>
      <c r="J2189" s="294" t="s">
        <v>13099</v>
      </c>
      <c r="K2189" s="294" t="s">
        <v>4698</v>
      </c>
      <c r="L2189" s="336">
        <v>43464</v>
      </c>
      <c r="M2189" s="294" t="s">
        <v>4652</v>
      </c>
      <c r="N2189" s="295" t="b">
        <f>IF(AND(OR(G2189:G3190=DATOS!C$8,G2189:G3190=DATOS!C$9),H2189:H3190=DATOS!B$4),ROW(G2189:G3190))</f>
        <v>0</v>
      </c>
      <c r="O2189" s="326" t="str">
        <f t="shared" ca="1" si="6"/>
        <v/>
      </c>
      <c r="P2189" s="296">
        <f t="shared" ca="1" si="7"/>
        <v>0</v>
      </c>
      <c r="Q2189" s="297"/>
      <c r="R2189" s="297"/>
      <c r="S2189" s="297"/>
      <c r="T2189" s="297"/>
      <c r="U2189" s="297"/>
      <c r="V2189" s="297"/>
      <c r="W2189" s="297"/>
      <c r="X2189" s="297"/>
      <c r="Y2189" s="297"/>
      <c r="Z2189" s="297"/>
      <c r="AA2189" s="297"/>
      <c r="AB2189" s="297"/>
    </row>
    <row r="2190" spans="1:28" ht="14.25">
      <c r="A2190" s="298" t="s">
        <v>4836</v>
      </c>
      <c r="B2190" s="294" t="s">
        <v>4837</v>
      </c>
      <c r="C2190" s="45" t="s">
        <v>216</v>
      </c>
      <c r="D2190" s="45" t="s">
        <v>4647</v>
      </c>
      <c r="E2190" s="336">
        <v>43464</v>
      </c>
      <c r="F2190" s="294" t="s">
        <v>4739</v>
      </c>
      <c r="G2190" s="294" t="s">
        <v>271</v>
      </c>
      <c r="H2190" s="300" t="s">
        <v>118</v>
      </c>
      <c r="I2190" s="294" t="s">
        <v>226</v>
      </c>
      <c r="J2190" s="294" t="s">
        <v>4874</v>
      </c>
      <c r="K2190" s="295"/>
      <c r="L2190" s="295"/>
      <c r="M2190" s="294"/>
      <c r="N2190" s="295" t="b">
        <f>IF(AND(OR(G2190:G3191=DATOS!C$8,G2190:G3191=DATOS!C$9),H2190:H3191=DATOS!B$4),ROW(G2190:G3191))</f>
        <v>0</v>
      </c>
      <c r="O2190" s="326" t="str">
        <f t="shared" ca="1" si="6"/>
        <v>SEG</v>
      </c>
      <c r="P2190" s="296">
        <f t="shared" ca="1" si="7"/>
        <v>373</v>
      </c>
      <c r="Q2190" s="297"/>
      <c r="R2190" s="297"/>
      <c r="S2190" s="297"/>
      <c r="T2190" s="297"/>
      <c r="U2190" s="297"/>
      <c r="V2190" s="297"/>
      <c r="W2190" s="297"/>
      <c r="X2190" s="297"/>
      <c r="Y2190" s="297"/>
      <c r="Z2190" s="297"/>
      <c r="AA2190" s="297"/>
      <c r="AB2190" s="297"/>
    </row>
    <row r="2191" spans="1:28" ht="14.25">
      <c r="A2191" s="298" t="s">
        <v>6633</v>
      </c>
      <c r="B2191" s="294" t="s">
        <v>6634</v>
      </c>
      <c r="C2191" s="45" t="s">
        <v>6371</v>
      </c>
      <c r="D2191" s="45" t="s">
        <v>4647</v>
      </c>
      <c r="E2191" s="336">
        <v>43464</v>
      </c>
      <c r="F2191" s="294" t="s">
        <v>4787</v>
      </c>
      <c r="G2191" s="294" t="s">
        <v>114</v>
      </c>
      <c r="H2191" s="300" t="s">
        <v>223</v>
      </c>
      <c r="I2191" s="294" t="s">
        <v>226</v>
      </c>
      <c r="J2191" s="294" t="s">
        <v>13104</v>
      </c>
      <c r="K2191" s="294" t="s">
        <v>13105</v>
      </c>
      <c r="L2191" s="336">
        <v>43464</v>
      </c>
      <c r="M2191" s="294" t="s">
        <v>4652</v>
      </c>
      <c r="N2191" s="295" t="b">
        <f>IF(AND(OR(G2191:G3192=DATOS!C$8,G2191:G3192=DATOS!C$9),H2191:H3192=DATOS!B$4),ROW(G2191:G3192))</f>
        <v>0</v>
      </c>
      <c r="O2191" s="326" t="str">
        <f t="shared" ca="1" si="6"/>
        <v/>
      </c>
      <c r="P2191" s="296">
        <f t="shared" ca="1" si="7"/>
        <v>0</v>
      </c>
      <c r="Q2191" s="297"/>
      <c r="R2191" s="297"/>
      <c r="S2191" s="297"/>
      <c r="T2191" s="297"/>
      <c r="U2191" s="297"/>
      <c r="V2191" s="297"/>
      <c r="W2191" s="297"/>
      <c r="X2191" s="297"/>
      <c r="Y2191" s="297"/>
      <c r="Z2191" s="297"/>
      <c r="AA2191" s="297"/>
      <c r="AB2191" s="297"/>
    </row>
    <row r="2192" spans="1:28" ht="14.25">
      <c r="A2192" s="298" t="s">
        <v>5052</v>
      </c>
      <c r="B2192" s="294" t="s">
        <v>13107</v>
      </c>
      <c r="C2192" s="45" t="s">
        <v>701</v>
      </c>
      <c r="D2192" s="45" t="s">
        <v>4647</v>
      </c>
      <c r="E2192" s="336">
        <v>43464</v>
      </c>
      <c r="F2192" s="294" t="s">
        <v>13108</v>
      </c>
      <c r="G2192" s="294" t="s">
        <v>114</v>
      </c>
      <c r="H2192" s="300" t="s">
        <v>223</v>
      </c>
      <c r="I2192" s="294" t="s">
        <v>226</v>
      </c>
      <c r="J2192" s="294" t="s">
        <v>13104</v>
      </c>
      <c r="K2192" s="294" t="s">
        <v>8932</v>
      </c>
      <c r="L2192" s="336">
        <v>43464</v>
      </c>
      <c r="M2192" s="294" t="s">
        <v>4652</v>
      </c>
      <c r="N2192" s="295" t="b">
        <f>IF(AND(OR(G2192:G3193=DATOS!C$8,G2192:G3193=DATOS!C$9),H2192:H3193=DATOS!B$4),ROW(G2192:G3193))</f>
        <v>0</v>
      </c>
      <c r="O2192" s="326" t="str">
        <f t="shared" ca="1" si="6"/>
        <v/>
      </c>
      <c r="P2192" s="296">
        <f t="shared" ca="1" si="7"/>
        <v>0</v>
      </c>
      <c r="Q2192" s="297"/>
      <c r="R2192" s="297"/>
      <c r="S2192" s="297"/>
      <c r="T2192" s="297"/>
      <c r="U2192" s="297"/>
      <c r="V2192" s="297"/>
      <c r="W2192" s="297"/>
      <c r="X2192" s="297"/>
      <c r="Y2192" s="297"/>
      <c r="Z2192" s="297"/>
      <c r="AA2192" s="297"/>
      <c r="AB2192" s="297"/>
    </row>
    <row r="2193" spans="1:28" ht="14.25">
      <c r="A2193" s="298" t="s">
        <v>13109</v>
      </c>
      <c r="B2193" s="294" t="s">
        <v>13110</v>
      </c>
      <c r="C2193" s="45" t="s">
        <v>216</v>
      </c>
      <c r="D2193" s="45" t="s">
        <v>4647</v>
      </c>
      <c r="E2193" s="336">
        <v>43464</v>
      </c>
      <c r="F2193" s="294" t="s">
        <v>13111</v>
      </c>
      <c r="G2193" s="294" t="s">
        <v>114</v>
      </c>
      <c r="H2193" s="300" t="s">
        <v>223</v>
      </c>
      <c r="I2193" s="294" t="s">
        <v>226</v>
      </c>
      <c r="J2193" s="294" t="s">
        <v>13112</v>
      </c>
      <c r="K2193" s="295"/>
      <c r="L2193" s="295"/>
      <c r="M2193" s="295"/>
      <c r="N2193" s="295" t="b">
        <f>IF(AND(OR(G2193:G3194=DATOS!C$8,G2193:G3194=DATOS!C$9),H2193:H3194=DATOS!B$4),ROW(G2193:G3194))</f>
        <v>0</v>
      </c>
      <c r="O2193" s="326" t="str">
        <f t="shared" ca="1" si="6"/>
        <v/>
      </c>
      <c r="P2193" s="296">
        <f t="shared" ca="1" si="7"/>
        <v>0</v>
      </c>
      <c r="Q2193" s="297"/>
      <c r="R2193" s="297"/>
      <c r="S2193" s="297"/>
      <c r="T2193" s="297"/>
      <c r="U2193" s="297"/>
      <c r="V2193" s="297"/>
      <c r="W2193" s="297"/>
      <c r="X2193" s="297"/>
      <c r="Y2193" s="297"/>
      <c r="Z2193" s="297"/>
      <c r="AA2193" s="297"/>
      <c r="AB2193" s="297"/>
    </row>
    <row r="2194" spans="1:28" ht="14.25">
      <c r="A2194" s="298" t="s">
        <v>12193</v>
      </c>
      <c r="B2194" s="294" t="s">
        <v>8178</v>
      </c>
      <c r="C2194" s="45" t="s">
        <v>4655</v>
      </c>
      <c r="D2194" s="45" t="s">
        <v>4671</v>
      </c>
      <c r="E2194" s="336">
        <v>43465</v>
      </c>
      <c r="F2194" s="294" t="s">
        <v>13114</v>
      </c>
      <c r="G2194" s="294" t="s">
        <v>114</v>
      </c>
      <c r="H2194" s="300" t="s">
        <v>223</v>
      </c>
      <c r="I2194" s="294" t="s">
        <v>226</v>
      </c>
      <c r="J2194" s="294" t="s">
        <v>5874</v>
      </c>
      <c r="K2194" s="294" t="s">
        <v>4895</v>
      </c>
      <c r="L2194" s="336">
        <v>43465</v>
      </c>
      <c r="M2194" s="294" t="s">
        <v>4675</v>
      </c>
      <c r="N2194" s="295" t="b">
        <f>IF(AND(OR(G2194:G3196=DATOS!C$8,G2194:G3196=DATOS!C$9),H2194:H3196=DATOS!B$4),ROW(G2194:G3196))</f>
        <v>0</v>
      </c>
      <c r="O2194" s="326" t="str">
        <f t="shared" ca="1" si="6"/>
        <v/>
      </c>
      <c r="P2194" s="296">
        <f t="shared" ca="1" si="7"/>
        <v>0</v>
      </c>
      <c r="Q2194" s="297"/>
      <c r="R2194" s="297"/>
      <c r="S2194" s="297"/>
      <c r="T2194" s="297"/>
      <c r="U2194" s="297"/>
      <c r="V2194" s="297"/>
      <c r="W2194" s="297"/>
      <c r="X2194" s="297"/>
      <c r="Y2194" s="297"/>
      <c r="Z2194" s="297"/>
      <c r="AA2194" s="297"/>
      <c r="AB2194" s="297"/>
    </row>
    <row r="2195" spans="1:28" ht="14.25">
      <c r="A2195" s="298" t="s">
        <v>13118</v>
      </c>
      <c r="B2195" s="294" t="s">
        <v>4725</v>
      </c>
      <c r="C2195" s="45" t="s">
        <v>4726</v>
      </c>
      <c r="D2195" s="45" t="s">
        <v>4667</v>
      </c>
      <c r="E2195" s="336">
        <v>43465</v>
      </c>
      <c r="F2195" s="294" t="s">
        <v>4710</v>
      </c>
      <c r="G2195" s="294" t="s">
        <v>114</v>
      </c>
      <c r="H2195" s="300" t="s">
        <v>223</v>
      </c>
      <c r="I2195" s="294" t="s">
        <v>226</v>
      </c>
      <c r="J2195" s="295"/>
      <c r="K2195" s="295"/>
      <c r="L2195" s="295"/>
      <c r="M2195" s="295"/>
      <c r="N2195" s="295" t="b">
        <f>IF(AND(OR(G2195:G3197=DATOS!C$8,G2195:G3197=DATOS!C$9),H2195:H3197=DATOS!B$4),ROW(G2195:G3197))</f>
        <v>0</v>
      </c>
      <c r="O2195" s="326" t="str">
        <f t="shared" ca="1" si="6"/>
        <v/>
      </c>
      <c r="P2195" s="296">
        <f t="shared" ca="1" si="7"/>
        <v>0</v>
      </c>
      <c r="Q2195" s="297"/>
      <c r="R2195" s="297"/>
      <c r="S2195" s="297"/>
      <c r="T2195" s="297"/>
      <c r="U2195" s="297"/>
      <c r="V2195" s="297"/>
      <c r="W2195" s="297"/>
      <c r="X2195" s="297"/>
      <c r="Y2195" s="297"/>
      <c r="Z2195" s="297"/>
      <c r="AA2195" s="297"/>
      <c r="AB2195" s="297"/>
    </row>
    <row r="2196" spans="1:28" ht="14.25">
      <c r="A2196" s="298" t="s">
        <v>9514</v>
      </c>
      <c r="B2196" s="294" t="s">
        <v>4994</v>
      </c>
      <c r="C2196" s="45" t="s">
        <v>4655</v>
      </c>
      <c r="D2196" s="45" t="s">
        <v>4667</v>
      </c>
      <c r="E2196" s="336">
        <v>43465</v>
      </c>
      <c r="F2196" s="294" t="s">
        <v>1301</v>
      </c>
      <c r="G2196" s="294" t="s">
        <v>271</v>
      </c>
      <c r="H2196" s="300" t="s">
        <v>223</v>
      </c>
      <c r="I2196" s="294" t="s">
        <v>226</v>
      </c>
      <c r="J2196" s="295"/>
      <c r="K2196" s="295"/>
      <c r="L2196" s="295"/>
      <c r="M2196" s="295"/>
      <c r="N2196" s="295" t="b">
        <f>IF(AND(OR(G2196:G3198=DATOS!C$8,G2196:G3198=DATOS!C$9),H2196:H3198=DATOS!B$4),ROW(G2196:G3198))</f>
        <v>0</v>
      </c>
      <c r="O2196" s="326" t="str">
        <f t="shared" ca="1" si="6"/>
        <v/>
      </c>
      <c r="P2196" s="296">
        <f t="shared" ca="1" si="7"/>
        <v>0</v>
      </c>
      <c r="Q2196" s="297"/>
      <c r="R2196" s="297"/>
      <c r="S2196" s="297"/>
      <c r="T2196" s="297"/>
      <c r="U2196" s="297"/>
      <c r="V2196" s="297"/>
      <c r="W2196" s="297"/>
      <c r="X2196" s="297"/>
      <c r="Y2196" s="297"/>
      <c r="Z2196" s="297"/>
      <c r="AA2196" s="297"/>
      <c r="AB2196" s="297"/>
    </row>
    <row r="2197" spans="1:28" ht="14.25">
      <c r="A2197" s="297"/>
      <c r="B2197" s="294"/>
      <c r="C2197" s="45"/>
      <c r="D2197" s="45"/>
      <c r="E2197" s="295"/>
      <c r="F2197" s="295"/>
      <c r="G2197" s="294"/>
      <c r="H2197" s="300"/>
      <c r="I2197" s="294"/>
      <c r="J2197" s="295"/>
      <c r="K2197" s="295"/>
      <c r="L2197" s="295"/>
      <c r="M2197" s="295"/>
      <c r="N2197" s="295" t="b">
        <f>IF(AND(OR(G2197:G3199=DATOS!C$8,G2197:G3199=DATOS!C$9),H2197:H3199=DATOS!B$4),ROW(G2197:G3199))</f>
        <v>0</v>
      </c>
      <c r="O2197" s="326" t="str">
        <f t="shared" ca="1" si="6"/>
        <v/>
      </c>
      <c r="P2197" s="296">
        <f t="shared" ca="1" si="7"/>
        <v>0</v>
      </c>
      <c r="Q2197" s="297"/>
      <c r="R2197" s="297"/>
      <c r="S2197" s="297"/>
      <c r="T2197" s="297"/>
      <c r="U2197" s="297"/>
      <c r="V2197" s="297"/>
      <c r="W2197" s="297"/>
      <c r="X2197" s="297"/>
      <c r="Y2197" s="297"/>
      <c r="Z2197" s="297"/>
      <c r="AA2197" s="297"/>
      <c r="AB2197" s="297"/>
    </row>
    <row r="2198" spans="1:28" ht="14.25">
      <c r="A2198" s="297"/>
      <c r="B2198" s="294"/>
      <c r="C2198" s="45"/>
      <c r="D2198" s="45"/>
      <c r="E2198" s="295"/>
      <c r="F2198" s="295"/>
      <c r="G2198" s="294"/>
      <c r="H2198" s="300"/>
      <c r="I2198" s="294"/>
      <c r="J2198" s="295"/>
      <c r="K2198" s="295"/>
      <c r="L2198" s="295"/>
      <c r="M2198" s="295"/>
      <c r="N2198" s="295" t="b">
        <f>IF(AND(OR(G2198:G3200=DATOS!C$8,G2198:G3200=DATOS!C$9),H2198:H3200=DATOS!B$4),ROW(G2198:G3200))</f>
        <v>0</v>
      </c>
      <c r="O2198" s="326" t="str">
        <f t="shared" ca="1" si="6"/>
        <v/>
      </c>
      <c r="P2198" s="296">
        <f t="shared" ca="1" si="7"/>
        <v>0</v>
      </c>
      <c r="Q2198" s="297"/>
      <c r="R2198" s="297"/>
      <c r="S2198" s="297"/>
      <c r="T2198" s="297"/>
      <c r="U2198" s="297"/>
      <c r="V2198" s="297"/>
      <c r="W2198" s="297"/>
      <c r="X2198" s="297"/>
      <c r="Y2198" s="297"/>
      <c r="Z2198" s="297"/>
      <c r="AA2198" s="297"/>
      <c r="AB2198" s="297"/>
    </row>
    <row r="2199" spans="1:28" ht="14.25">
      <c r="A2199" s="297"/>
      <c r="B2199" s="294"/>
      <c r="C2199" s="45"/>
      <c r="D2199" s="45"/>
      <c r="E2199" s="295"/>
      <c r="F2199" s="294" t="s">
        <v>13121</v>
      </c>
      <c r="G2199" s="294"/>
      <c r="H2199" s="300"/>
      <c r="I2199" s="294"/>
      <c r="J2199" s="295"/>
      <c r="K2199" s="295"/>
      <c r="L2199" s="295"/>
      <c r="M2199" s="295"/>
      <c r="N2199" s="295" t="b">
        <f>IF(AND(OR(G2199:G3201=DATOS!C$8,G2199:G3201=DATOS!C$9),H2199:H3201=DATOS!B$4),ROW(G2199:G3201))</f>
        <v>0</v>
      </c>
      <c r="O2199" s="326" t="str">
        <f t="shared" ca="1" si="6"/>
        <v/>
      </c>
      <c r="P2199" s="296">
        <f t="shared" ca="1" si="7"/>
        <v>0</v>
      </c>
      <c r="Q2199" s="297"/>
      <c r="R2199" s="297"/>
      <c r="S2199" s="297"/>
      <c r="T2199" s="297"/>
      <c r="U2199" s="297"/>
      <c r="V2199" s="297"/>
      <c r="W2199" s="297"/>
      <c r="X2199" s="297"/>
      <c r="Y2199" s="297"/>
      <c r="Z2199" s="297"/>
      <c r="AA2199" s="297"/>
      <c r="AB2199" s="297"/>
    </row>
    <row r="2200" spans="1:28" ht="14.25">
      <c r="A2200" s="297"/>
      <c r="B2200" s="294"/>
      <c r="C2200" s="45"/>
      <c r="D2200" s="45"/>
      <c r="E2200" s="295"/>
      <c r="F2200" s="295"/>
      <c r="G2200" s="294"/>
      <c r="H2200" s="300"/>
      <c r="I2200" s="294"/>
      <c r="J2200" s="295"/>
      <c r="K2200" s="295"/>
      <c r="L2200" s="295"/>
      <c r="M2200" s="295"/>
      <c r="N2200" s="295" t="b">
        <f>IF(AND(OR(G2200:G3202=DATOS!C$8,G2200:G3202=DATOS!C$9),H2200:H3202=DATOS!B$4),ROW(G2200:G3202))</f>
        <v>0</v>
      </c>
      <c r="O2200" s="326" t="str">
        <f t="shared" ca="1" si="6"/>
        <v/>
      </c>
      <c r="P2200" s="296">
        <f t="shared" ca="1" si="7"/>
        <v>0</v>
      </c>
      <c r="Q2200" s="297"/>
      <c r="R2200" s="297"/>
      <c r="S2200" s="297"/>
      <c r="T2200" s="297"/>
      <c r="U2200" s="297"/>
      <c r="V2200" s="297"/>
      <c r="W2200" s="297"/>
      <c r="X2200" s="297"/>
      <c r="Y2200" s="297"/>
      <c r="Z2200" s="297"/>
      <c r="AA2200" s="297"/>
      <c r="AB2200" s="297"/>
    </row>
    <row r="2201" spans="1:28" ht="14.25">
      <c r="A2201" s="297"/>
      <c r="B2201" s="294"/>
      <c r="C2201" s="45"/>
      <c r="D2201" s="45"/>
      <c r="E2201" s="295"/>
      <c r="F2201" s="295"/>
      <c r="G2201" s="294"/>
      <c r="H2201" s="300"/>
      <c r="I2201" s="294"/>
      <c r="J2201" s="295"/>
      <c r="K2201" s="295"/>
      <c r="L2201" s="295"/>
      <c r="M2201" s="295"/>
      <c r="N2201" s="295" t="b">
        <f>IF(AND(OR(G2201:G3203=DATOS!C$8,G2201:G3203=DATOS!C$9),H2201:H3203=DATOS!B$4),ROW(G2201:G3203))</f>
        <v>0</v>
      </c>
      <c r="O2201" s="326" t="str">
        <f t="shared" ca="1" si="6"/>
        <v/>
      </c>
      <c r="P2201" s="296">
        <f t="shared" ca="1" si="7"/>
        <v>0</v>
      </c>
      <c r="Q2201" s="297"/>
      <c r="R2201" s="297"/>
      <c r="S2201" s="297"/>
      <c r="T2201" s="297"/>
      <c r="U2201" s="297"/>
      <c r="V2201" s="297"/>
      <c r="W2201" s="297"/>
      <c r="X2201" s="297"/>
      <c r="Y2201" s="297"/>
      <c r="Z2201" s="297"/>
      <c r="AA2201" s="297"/>
      <c r="AB2201" s="297"/>
    </row>
    <row r="2202" spans="1:28" ht="14.25">
      <c r="A2202" s="297"/>
      <c r="B2202" s="294"/>
      <c r="C2202" s="45"/>
      <c r="D2202" s="45"/>
      <c r="E2202" s="295"/>
      <c r="F2202" s="295"/>
      <c r="G2202" s="294"/>
      <c r="H2202" s="300"/>
      <c r="I2202" s="294"/>
      <c r="J2202" s="295"/>
      <c r="K2202" s="295"/>
      <c r="L2202" s="295"/>
      <c r="M2202" s="295"/>
      <c r="N2202" s="295" t="b">
        <f>IF(AND(OR(G2202:G3204=DATOS!C$8,G2202:G3204=DATOS!C$9),H2202:H3204=DATOS!B$4),ROW(G2202:G3204))</f>
        <v>0</v>
      </c>
      <c r="O2202" s="326" t="str">
        <f t="shared" ca="1" si="6"/>
        <v/>
      </c>
      <c r="P2202" s="296">
        <f t="shared" ca="1" si="7"/>
        <v>0</v>
      </c>
      <c r="Q2202" s="297"/>
      <c r="R2202" s="297"/>
      <c r="S2202" s="297"/>
      <c r="T2202" s="297"/>
      <c r="U2202" s="297"/>
      <c r="V2202" s="297"/>
      <c r="W2202" s="297"/>
      <c r="X2202" s="297"/>
      <c r="Y2202" s="297"/>
      <c r="Z2202" s="297"/>
      <c r="AA2202" s="297"/>
      <c r="AB2202" s="297"/>
    </row>
    <row r="2203" spans="1:28" ht="14.25">
      <c r="A2203" s="297"/>
      <c r="B2203" s="294"/>
      <c r="C2203" s="45"/>
      <c r="D2203" s="45"/>
      <c r="E2203" s="295"/>
      <c r="F2203" s="295"/>
      <c r="G2203" s="294"/>
      <c r="H2203" s="300"/>
      <c r="I2203" s="294"/>
      <c r="J2203" s="295"/>
      <c r="K2203" s="295"/>
      <c r="L2203" s="295"/>
      <c r="M2203" s="295"/>
      <c r="N2203" s="295" t="b">
        <f>IF(AND(OR(G2203:G3205=DATOS!C$8,G2203:G3205=DATOS!C$9),H2203:H3205=DATOS!B$4),ROW(G2203:G3205))</f>
        <v>0</v>
      </c>
      <c r="O2203" s="326" t="str">
        <f t="shared" ca="1" si="6"/>
        <v/>
      </c>
      <c r="P2203" s="296">
        <f t="shared" ca="1" si="7"/>
        <v>0</v>
      </c>
      <c r="Q2203" s="297"/>
      <c r="R2203" s="297"/>
      <c r="S2203" s="297"/>
      <c r="T2203" s="297"/>
      <c r="U2203" s="297"/>
      <c r="V2203" s="297"/>
      <c r="W2203" s="297"/>
      <c r="X2203" s="297"/>
      <c r="Y2203" s="297"/>
      <c r="Z2203" s="297"/>
      <c r="AA2203" s="297"/>
      <c r="AB2203" s="297"/>
    </row>
    <row r="2204" spans="1:28" ht="14.25">
      <c r="A2204" s="297"/>
      <c r="B2204" s="294"/>
      <c r="C2204" s="45"/>
      <c r="D2204" s="45"/>
      <c r="E2204" s="295"/>
      <c r="F2204" s="295"/>
      <c r="G2204" s="294"/>
      <c r="H2204" s="300"/>
      <c r="I2204" s="294"/>
      <c r="J2204" s="295"/>
      <c r="K2204" s="295"/>
      <c r="L2204" s="295"/>
      <c r="M2204" s="295"/>
      <c r="N2204" s="295" t="b">
        <f>IF(AND(OR(G2204:G3206=DATOS!C$8,G2204:G3206=DATOS!C$9),H2204:H3206=DATOS!B$4),ROW(G2204:G3206))</f>
        <v>0</v>
      </c>
      <c r="O2204" s="326" t="str">
        <f t="shared" ca="1" si="6"/>
        <v/>
      </c>
      <c r="P2204" s="296">
        <f t="shared" ca="1" si="7"/>
        <v>0</v>
      </c>
      <c r="Q2204" s="297"/>
      <c r="R2204" s="297"/>
      <c r="S2204" s="297"/>
      <c r="T2204" s="297"/>
      <c r="U2204" s="297"/>
      <c r="V2204" s="297"/>
      <c r="W2204" s="297"/>
      <c r="X2204" s="297"/>
      <c r="Y2204" s="297"/>
      <c r="Z2204" s="297"/>
      <c r="AA2204" s="297"/>
      <c r="AB2204" s="297"/>
    </row>
    <row r="2205" spans="1:28" ht="14.25">
      <c r="A2205" s="297"/>
      <c r="B2205" s="294"/>
      <c r="C2205" s="45"/>
      <c r="D2205" s="45"/>
      <c r="E2205" s="295"/>
      <c r="F2205" s="295"/>
      <c r="G2205" s="294"/>
      <c r="H2205" s="300"/>
      <c r="I2205" s="294"/>
      <c r="J2205" s="295"/>
      <c r="K2205" s="295"/>
      <c r="L2205" s="295"/>
      <c r="M2205" s="295"/>
      <c r="N2205" s="295" t="b">
        <f>IF(AND(OR(G2205:G3207=DATOS!C$8,G2205:G3207=DATOS!C$9),H2205:H3207=DATOS!B$4),ROW(G2205:G3207))</f>
        <v>0</v>
      </c>
      <c r="O2205" s="326" t="str">
        <f t="shared" ca="1" si="6"/>
        <v/>
      </c>
      <c r="P2205" s="296">
        <f t="shared" ca="1" si="7"/>
        <v>0</v>
      </c>
      <c r="Q2205" s="297"/>
      <c r="R2205" s="297"/>
      <c r="S2205" s="297"/>
      <c r="T2205" s="297"/>
      <c r="U2205" s="297"/>
      <c r="V2205" s="297"/>
      <c r="W2205" s="297"/>
      <c r="X2205" s="297"/>
      <c r="Y2205" s="297"/>
      <c r="Z2205" s="297"/>
      <c r="AA2205" s="297"/>
      <c r="AB2205" s="297"/>
    </row>
    <row r="2206" spans="1:28" ht="14.25">
      <c r="A2206" s="297"/>
      <c r="B2206" s="294"/>
      <c r="C2206" s="45"/>
      <c r="D2206" s="45"/>
      <c r="E2206" s="295"/>
      <c r="F2206" s="295"/>
      <c r="G2206" s="294"/>
      <c r="H2206" s="300"/>
      <c r="I2206" s="294"/>
      <c r="J2206" s="295"/>
      <c r="K2206" s="295"/>
      <c r="L2206" s="295"/>
      <c r="M2206" s="295"/>
      <c r="N2206" s="295" t="b">
        <f>IF(AND(OR(G2206:G3208=DATOS!C$8,G2206:G3208=DATOS!C$9),H2206:H3208=DATOS!B$4),ROW(G2206:G3208))</f>
        <v>0</v>
      </c>
      <c r="O2206" s="326" t="str">
        <f t="shared" ca="1" si="6"/>
        <v/>
      </c>
      <c r="P2206" s="296">
        <f t="shared" ca="1" si="7"/>
        <v>0</v>
      </c>
      <c r="Q2206" s="297"/>
      <c r="R2206" s="297"/>
      <c r="S2206" s="297"/>
      <c r="T2206" s="297"/>
      <c r="U2206" s="297"/>
      <c r="V2206" s="297"/>
      <c r="W2206" s="297"/>
      <c r="X2206" s="297"/>
      <c r="Y2206" s="297"/>
      <c r="Z2206" s="297"/>
      <c r="AA2206" s="297"/>
      <c r="AB2206" s="297"/>
    </row>
    <row r="2207" spans="1:28" ht="14.25">
      <c r="A2207" s="297"/>
      <c r="B2207" s="294"/>
      <c r="C2207" s="45"/>
      <c r="D2207" s="45"/>
      <c r="E2207" s="295"/>
      <c r="F2207" s="295"/>
      <c r="G2207" s="294"/>
      <c r="H2207" s="300"/>
      <c r="I2207" s="294"/>
      <c r="J2207" s="295"/>
      <c r="K2207" s="295"/>
      <c r="L2207" s="295"/>
      <c r="M2207" s="295"/>
      <c r="N2207" s="295" t="b">
        <f>IF(AND(OR(G2207:G3209=DATOS!C$8,G2207:G3209=DATOS!C$9),H2207:H3209=DATOS!B$4),ROW(G2207:G3209))</f>
        <v>0</v>
      </c>
      <c r="O2207" s="326" t="str">
        <f t="shared" ca="1" si="6"/>
        <v/>
      </c>
      <c r="P2207" s="296">
        <f t="shared" ca="1" si="7"/>
        <v>0</v>
      </c>
      <c r="Q2207" s="297"/>
      <c r="R2207" s="297"/>
      <c r="S2207" s="297"/>
      <c r="T2207" s="297"/>
      <c r="U2207" s="297"/>
      <c r="V2207" s="297"/>
      <c r="W2207" s="297"/>
      <c r="X2207" s="297"/>
      <c r="Y2207" s="297"/>
      <c r="Z2207" s="297"/>
      <c r="AA2207" s="297"/>
      <c r="AB2207" s="297"/>
    </row>
    <row r="2208" spans="1:28" ht="14.25">
      <c r="A2208" s="297"/>
      <c r="B2208" s="294"/>
      <c r="C2208" s="45"/>
      <c r="D2208" s="45"/>
      <c r="E2208" s="295"/>
      <c r="F2208" s="295"/>
      <c r="G2208" s="294"/>
      <c r="H2208" s="300"/>
      <c r="I2208" s="294"/>
      <c r="J2208" s="295"/>
      <c r="K2208" s="295"/>
      <c r="L2208" s="295"/>
      <c r="M2208" s="295"/>
      <c r="N2208" s="295" t="b">
        <f>IF(AND(OR(G2208:G3210=DATOS!C$8,G2208:G3210=DATOS!C$9),H2208:H3210=DATOS!B$4),ROW(G2208:G3210))</f>
        <v>0</v>
      </c>
      <c r="O2208" s="326" t="str">
        <f t="shared" ca="1" si="6"/>
        <v/>
      </c>
      <c r="P2208" s="296">
        <f t="shared" ca="1" si="7"/>
        <v>0</v>
      </c>
      <c r="Q2208" s="297"/>
      <c r="R2208" s="297"/>
      <c r="S2208" s="297"/>
      <c r="T2208" s="297"/>
      <c r="U2208" s="297"/>
      <c r="V2208" s="297"/>
      <c r="W2208" s="297"/>
      <c r="X2208" s="297"/>
      <c r="Y2208" s="297"/>
      <c r="Z2208" s="297"/>
      <c r="AA2208" s="297"/>
      <c r="AB2208" s="297"/>
    </row>
    <row r="2209" spans="1:28" ht="14.25">
      <c r="A2209" s="297"/>
      <c r="B2209" s="294"/>
      <c r="C2209" s="45"/>
      <c r="D2209" s="45"/>
      <c r="E2209" s="295"/>
      <c r="F2209" s="295"/>
      <c r="G2209" s="294"/>
      <c r="H2209" s="300"/>
      <c r="I2209" s="294"/>
      <c r="J2209" s="295"/>
      <c r="K2209" s="295"/>
      <c r="L2209" s="295"/>
      <c r="M2209" s="295"/>
      <c r="N2209" s="295" t="b">
        <f>IF(AND(OR(G2209:G3211=DATOS!C$8,G2209:G3211=DATOS!C$9),H2209:H3211=DATOS!B$4),ROW(G2209:G3211))</f>
        <v>0</v>
      </c>
      <c r="O2209" s="326" t="str">
        <f t="shared" ca="1" si="6"/>
        <v/>
      </c>
      <c r="P2209" s="296">
        <f t="shared" ca="1" si="7"/>
        <v>0</v>
      </c>
      <c r="Q2209" s="297"/>
      <c r="R2209" s="297"/>
      <c r="S2209" s="297"/>
      <c r="T2209" s="297"/>
      <c r="U2209" s="297"/>
      <c r="V2209" s="297"/>
      <c r="W2209" s="297"/>
      <c r="X2209" s="297"/>
      <c r="Y2209" s="297"/>
      <c r="Z2209" s="297"/>
      <c r="AA2209" s="297"/>
      <c r="AB2209" s="297"/>
    </row>
    <row r="2210" spans="1:28" ht="14.25">
      <c r="A2210" s="297"/>
      <c r="B2210" s="294"/>
      <c r="C2210" s="45"/>
      <c r="D2210" s="45"/>
      <c r="E2210" s="295"/>
      <c r="F2210" s="295"/>
      <c r="G2210" s="294"/>
      <c r="H2210" s="300"/>
      <c r="I2210" s="294"/>
      <c r="J2210" s="295"/>
      <c r="K2210" s="295"/>
      <c r="L2210" s="295"/>
      <c r="M2210" s="295"/>
      <c r="N2210" s="295" t="b">
        <f>IF(AND(OR(G2210:G3212=DATOS!C$8,G2210:G3212=DATOS!C$9),H2210:H3212=DATOS!B$4),ROW(G2210:G3212))</f>
        <v>0</v>
      </c>
      <c r="O2210" s="326" t="str">
        <f t="shared" ca="1" si="6"/>
        <v/>
      </c>
      <c r="P2210" s="296">
        <f t="shared" ca="1" si="7"/>
        <v>0</v>
      </c>
      <c r="Q2210" s="297"/>
      <c r="R2210" s="297"/>
      <c r="S2210" s="297"/>
      <c r="T2210" s="297"/>
      <c r="U2210" s="297"/>
      <c r="V2210" s="297"/>
      <c r="W2210" s="297"/>
      <c r="X2210" s="297"/>
      <c r="Y2210" s="297"/>
      <c r="Z2210" s="297"/>
      <c r="AA2210" s="297"/>
      <c r="AB2210" s="297"/>
    </row>
    <row r="2211" spans="1:28" ht="14.25">
      <c r="A2211" s="297"/>
      <c r="B2211" s="294"/>
      <c r="C2211" s="45"/>
      <c r="D2211" s="45"/>
      <c r="E2211" s="295"/>
      <c r="F2211" s="295"/>
      <c r="G2211" s="294"/>
      <c r="H2211" s="300"/>
      <c r="I2211" s="294"/>
      <c r="J2211" s="295"/>
      <c r="K2211" s="295"/>
      <c r="L2211" s="295"/>
      <c r="M2211" s="295"/>
      <c r="N2211" s="295" t="b">
        <f>IF(AND(OR(G2211:G3213=DATOS!C$8,G2211:G3213=DATOS!C$9),H2211:H3213=DATOS!B$4),ROW(G2211:G3213))</f>
        <v>0</v>
      </c>
      <c r="O2211" s="326" t="str">
        <f t="shared" ca="1" si="6"/>
        <v/>
      </c>
      <c r="P2211" s="296">
        <f t="shared" ca="1" si="7"/>
        <v>0</v>
      </c>
      <c r="Q2211" s="297"/>
      <c r="R2211" s="297"/>
      <c r="S2211" s="297"/>
      <c r="T2211" s="297"/>
      <c r="U2211" s="297"/>
      <c r="V2211" s="297"/>
      <c r="W2211" s="297"/>
      <c r="X2211" s="297"/>
      <c r="Y2211" s="297"/>
      <c r="Z2211" s="297"/>
      <c r="AA2211" s="297"/>
      <c r="AB2211" s="297"/>
    </row>
    <row r="2212" spans="1:28" ht="14.25">
      <c r="A2212" s="297"/>
      <c r="B2212" s="294"/>
      <c r="C2212" s="45"/>
      <c r="D2212" s="45"/>
      <c r="E2212" s="295"/>
      <c r="F2212" s="295"/>
      <c r="G2212" s="294"/>
      <c r="H2212" s="300"/>
      <c r="I2212" s="294"/>
      <c r="J2212" s="295"/>
      <c r="K2212" s="295"/>
      <c r="L2212" s="295"/>
      <c r="M2212" s="295"/>
      <c r="N2212" s="295" t="b">
        <f>IF(AND(OR(G2212:G3214=DATOS!C$8,G2212:G3214=DATOS!C$9),H2212:H3214=DATOS!B$4),ROW(G2212:G3214))</f>
        <v>0</v>
      </c>
      <c r="O2212" s="326" t="str">
        <f t="shared" ca="1" si="6"/>
        <v/>
      </c>
      <c r="P2212" s="296">
        <f t="shared" ca="1" si="7"/>
        <v>0</v>
      </c>
      <c r="Q2212" s="297"/>
      <c r="R2212" s="297"/>
      <c r="S2212" s="297"/>
      <c r="T2212" s="297"/>
      <c r="U2212" s="297"/>
      <c r="V2212" s="297"/>
      <c r="W2212" s="297"/>
      <c r="X2212" s="297"/>
      <c r="Y2212" s="297"/>
      <c r="Z2212" s="297"/>
      <c r="AA2212" s="297"/>
      <c r="AB2212" s="297"/>
    </row>
    <row r="2213" spans="1:28" ht="14.25">
      <c r="A2213" s="297"/>
      <c r="B2213" s="294"/>
      <c r="C2213" s="45"/>
      <c r="D2213" s="45"/>
      <c r="E2213" s="295"/>
      <c r="F2213" s="295"/>
      <c r="G2213" s="294"/>
      <c r="H2213" s="300"/>
      <c r="I2213" s="294"/>
      <c r="J2213" s="295"/>
      <c r="K2213" s="295"/>
      <c r="L2213" s="295"/>
      <c r="M2213" s="295"/>
      <c r="N2213" s="295" t="b">
        <f>IF(AND(OR(G2213:G3215=DATOS!C$8,G2213:G3215=DATOS!C$9),H2213:H3215=DATOS!B$4),ROW(G2213:G3215))</f>
        <v>0</v>
      </c>
      <c r="O2213" s="326" t="str">
        <f t="shared" ca="1" si="6"/>
        <v/>
      </c>
      <c r="P2213" s="296">
        <f t="shared" ca="1" si="7"/>
        <v>0</v>
      </c>
      <c r="Q2213" s="297"/>
      <c r="R2213" s="297"/>
      <c r="S2213" s="297"/>
      <c r="T2213" s="297"/>
      <c r="U2213" s="297"/>
      <c r="V2213" s="297"/>
      <c r="W2213" s="297"/>
      <c r="X2213" s="297"/>
      <c r="Y2213" s="297"/>
      <c r="Z2213" s="297"/>
      <c r="AA2213" s="297"/>
      <c r="AB2213" s="297"/>
    </row>
    <row r="2214" spans="1:28" ht="14.25">
      <c r="A2214" s="297"/>
      <c r="B2214" s="294"/>
      <c r="C2214" s="45"/>
      <c r="D2214" s="45"/>
      <c r="E2214" s="295"/>
      <c r="F2214" s="295"/>
      <c r="G2214" s="294"/>
      <c r="H2214" s="300"/>
      <c r="I2214" s="294"/>
      <c r="J2214" s="295"/>
      <c r="K2214" s="295"/>
      <c r="L2214" s="295"/>
      <c r="M2214" s="295"/>
      <c r="N2214" s="295" t="b">
        <f>IF(AND(OR(G2214:G3216=DATOS!C$8,G2214:G3216=DATOS!C$9),H2214:H3216=DATOS!B$4),ROW(G2214:G3216))</f>
        <v>0</v>
      </c>
      <c r="O2214" s="326" t="str">
        <f t="shared" ca="1" si="6"/>
        <v/>
      </c>
      <c r="P2214" s="296">
        <f t="shared" ca="1" si="7"/>
        <v>0</v>
      </c>
      <c r="Q2214" s="297"/>
      <c r="R2214" s="297"/>
      <c r="S2214" s="297"/>
      <c r="T2214" s="297"/>
      <c r="U2214" s="297"/>
      <c r="V2214" s="297"/>
      <c r="W2214" s="297"/>
      <c r="X2214" s="297"/>
      <c r="Y2214" s="297"/>
      <c r="Z2214" s="297"/>
      <c r="AA2214" s="297"/>
      <c r="AB2214" s="297"/>
    </row>
    <row r="2215" spans="1:28" ht="14.25">
      <c r="A2215" s="297"/>
      <c r="B2215" s="294"/>
      <c r="C2215" s="45"/>
      <c r="D2215" s="45"/>
      <c r="E2215" s="295"/>
      <c r="F2215" s="295"/>
      <c r="G2215" s="294"/>
      <c r="H2215" s="300"/>
      <c r="I2215" s="294"/>
      <c r="J2215" s="295"/>
      <c r="K2215" s="295"/>
      <c r="L2215" s="295"/>
      <c r="M2215" s="295"/>
      <c r="N2215" s="295" t="b">
        <f>IF(AND(OR(G2215:G3217=DATOS!C$8,G2215:G3217=DATOS!C$9),H2215:H3217=DATOS!B$4),ROW(G2215:G3217))</f>
        <v>0</v>
      </c>
      <c r="O2215" s="326" t="str">
        <f t="shared" ca="1" si="6"/>
        <v/>
      </c>
      <c r="P2215" s="296">
        <f t="shared" ca="1" si="7"/>
        <v>0</v>
      </c>
      <c r="Q2215" s="297"/>
      <c r="R2215" s="297"/>
      <c r="S2215" s="297"/>
      <c r="T2215" s="297"/>
      <c r="U2215" s="297"/>
      <c r="V2215" s="297"/>
      <c r="W2215" s="297"/>
      <c r="X2215" s="297"/>
      <c r="Y2215" s="297"/>
      <c r="Z2215" s="297"/>
      <c r="AA2215" s="297"/>
      <c r="AB2215" s="297"/>
    </row>
    <row r="2216" spans="1:28" ht="14.25">
      <c r="A2216" s="297"/>
      <c r="B2216" s="294"/>
      <c r="C2216" s="45"/>
      <c r="D2216" s="45"/>
      <c r="E2216" s="295"/>
      <c r="F2216" s="295"/>
      <c r="G2216" s="294"/>
      <c r="H2216" s="300"/>
      <c r="I2216" s="294"/>
      <c r="J2216" s="295"/>
      <c r="K2216" s="295"/>
      <c r="L2216" s="295"/>
      <c r="M2216" s="295"/>
      <c r="N2216" s="295" t="b">
        <f>IF(AND(OR(G2216:G3218=DATOS!C$8,G2216:G3218=DATOS!C$9),H2216:H3218=DATOS!B$4),ROW(G2216:G3218))</f>
        <v>0</v>
      </c>
      <c r="O2216" s="326" t="str">
        <f t="shared" ca="1" si="6"/>
        <v/>
      </c>
      <c r="P2216" s="296">
        <f t="shared" ca="1" si="7"/>
        <v>0</v>
      </c>
      <c r="Q2216" s="297"/>
      <c r="R2216" s="297"/>
      <c r="S2216" s="297"/>
      <c r="T2216" s="297"/>
      <c r="U2216" s="297"/>
      <c r="V2216" s="297"/>
      <c r="W2216" s="297"/>
      <c r="X2216" s="297"/>
      <c r="Y2216" s="297"/>
      <c r="Z2216" s="297"/>
      <c r="AA2216" s="297"/>
      <c r="AB2216" s="297"/>
    </row>
    <row r="2217" spans="1:28" ht="14.25">
      <c r="A2217" s="297"/>
      <c r="B2217" s="294"/>
      <c r="C2217" s="45"/>
      <c r="D2217" s="45"/>
      <c r="E2217" s="295"/>
      <c r="F2217" s="295"/>
      <c r="G2217" s="294"/>
      <c r="H2217" s="300"/>
      <c r="I2217" s="294"/>
      <c r="J2217" s="295"/>
      <c r="K2217" s="295"/>
      <c r="L2217" s="295"/>
      <c r="M2217" s="295"/>
      <c r="N2217" s="295" t="b">
        <f>IF(AND(OR(G2217:G3219=DATOS!C$8,G2217:G3219=DATOS!C$9),H2217:H3219=DATOS!B$4),ROW(G2217:G3219))</f>
        <v>0</v>
      </c>
      <c r="O2217" s="326" t="str">
        <f t="shared" ca="1" si="6"/>
        <v/>
      </c>
      <c r="P2217" s="296">
        <f t="shared" ca="1" si="7"/>
        <v>0</v>
      </c>
      <c r="Q2217" s="297"/>
      <c r="R2217" s="297"/>
      <c r="S2217" s="297"/>
      <c r="T2217" s="297"/>
      <c r="U2217" s="297"/>
      <c r="V2217" s="297"/>
      <c r="W2217" s="297"/>
      <c r="X2217" s="297"/>
      <c r="Y2217" s="297"/>
      <c r="Z2217" s="297"/>
      <c r="AA2217" s="297"/>
      <c r="AB2217" s="297"/>
    </row>
    <row r="2218" spans="1:28" ht="14.25">
      <c r="A2218" s="297"/>
      <c r="B2218" s="294"/>
      <c r="C2218" s="45"/>
      <c r="D2218" s="45"/>
      <c r="E2218" s="295"/>
      <c r="F2218" s="295"/>
      <c r="G2218" s="294"/>
      <c r="H2218" s="300"/>
      <c r="I2218" s="294"/>
      <c r="J2218" s="295"/>
      <c r="K2218" s="295"/>
      <c r="L2218" s="295"/>
      <c r="M2218" s="295"/>
      <c r="N2218" s="295" t="b">
        <f>IF(AND(OR(G2218:G3220=DATOS!C$8,G2218:G3220=DATOS!C$9),H2218:H3220=DATOS!B$4),ROW(G2218:G3220))</f>
        <v>0</v>
      </c>
      <c r="O2218" s="326" t="str">
        <f t="shared" ca="1" si="6"/>
        <v/>
      </c>
      <c r="P2218" s="296">
        <f t="shared" ca="1" si="7"/>
        <v>0</v>
      </c>
      <c r="Q2218" s="297"/>
      <c r="R2218" s="297"/>
      <c r="S2218" s="297"/>
      <c r="T2218" s="297"/>
      <c r="U2218" s="297"/>
      <c r="V2218" s="297"/>
      <c r="W2218" s="297"/>
      <c r="X2218" s="297"/>
      <c r="Y2218" s="297"/>
      <c r="Z2218" s="297"/>
      <c r="AA2218" s="297"/>
      <c r="AB2218" s="297"/>
    </row>
    <row r="2219" spans="1:28" ht="14.25">
      <c r="A2219" s="297"/>
      <c r="B2219" s="294"/>
      <c r="C2219" s="45"/>
      <c r="D2219" s="45"/>
      <c r="E2219" s="295"/>
      <c r="F2219" s="295"/>
      <c r="G2219" s="294"/>
      <c r="H2219" s="300"/>
      <c r="I2219" s="294"/>
      <c r="J2219" s="295"/>
      <c r="K2219" s="295"/>
      <c r="L2219" s="295"/>
      <c r="M2219" s="295"/>
      <c r="N2219" s="295" t="b">
        <f>IF(AND(OR(G2219:G3221=DATOS!C$8,G2219:G3221=DATOS!C$9),H2219:H3221=DATOS!B$4),ROW(G2219:G3221))</f>
        <v>0</v>
      </c>
      <c r="O2219" s="326" t="str">
        <f t="shared" ca="1" si="6"/>
        <v/>
      </c>
      <c r="P2219" s="296">
        <f t="shared" ca="1" si="7"/>
        <v>0</v>
      </c>
      <c r="Q2219" s="297"/>
      <c r="R2219" s="297"/>
      <c r="S2219" s="297"/>
      <c r="T2219" s="297"/>
      <c r="U2219" s="297"/>
      <c r="V2219" s="297"/>
      <c r="W2219" s="297"/>
      <c r="X2219" s="297"/>
      <c r="Y2219" s="297"/>
      <c r="Z2219" s="297"/>
      <c r="AA2219" s="297"/>
      <c r="AB2219" s="297"/>
    </row>
    <row r="2220" spans="1:28" ht="14.25">
      <c r="A2220" s="297"/>
      <c r="B2220" s="294"/>
      <c r="C2220" s="45"/>
      <c r="D2220" s="45"/>
      <c r="E2220" s="295"/>
      <c r="F2220" s="295"/>
      <c r="G2220" s="294"/>
      <c r="H2220" s="300"/>
      <c r="I2220" s="294"/>
      <c r="J2220" s="295"/>
      <c r="K2220" s="295"/>
      <c r="L2220" s="295"/>
      <c r="M2220" s="295"/>
      <c r="N2220" s="295" t="b">
        <f>IF(AND(OR(G2220:G3222=DATOS!C$8,G2220:G3222=DATOS!C$9),H2220:H3222=DATOS!B$4),ROW(G2220:G3222))</f>
        <v>0</v>
      </c>
      <c r="O2220" s="326" t="str">
        <f t="shared" ca="1" si="6"/>
        <v/>
      </c>
      <c r="P2220" s="296">
        <f t="shared" ca="1" si="7"/>
        <v>0</v>
      </c>
      <c r="Q2220" s="297"/>
      <c r="R2220" s="297"/>
      <c r="S2220" s="297"/>
      <c r="T2220" s="297"/>
      <c r="U2220" s="297"/>
      <c r="V2220" s="297"/>
      <c r="W2220" s="297"/>
      <c r="X2220" s="297"/>
      <c r="Y2220" s="297"/>
      <c r="Z2220" s="297"/>
      <c r="AA2220" s="297"/>
      <c r="AB2220" s="297"/>
    </row>
    <row r="2221" spans="1:28" ht="14.25">
      <c r="A2221" s="297"/>
      <c r="B2221" s="294"/>
      <c r="C2221" s="45"/>
      <c r="D2221" s="45"/>
      <c r="E2221" s="295"/>
      <c r="F2221" s="295"/>
      <c r="G2221" s="294"/>
      <c r="H2221" s="300"/>
      <c r="I2221" s="294"/>
      <c r="J2221" s="295"/>
      <c r="K2221" s="295"/>
      <c r="L2221" s="295"/>
      <c r="M2221" s="295"/>
      <c r="N2221" s="295" t="b">
        <f>IF(AND(OR(G2221:G3223=DATOS!C$8,G2221:G3223=DATOS!C$9),H2221:H3223=DATOS!B$4),ROW(G2221:G3223))</f>
        <v>0</v>
      </c>
      <c r="O2221" s="326" t="str">
        <f t="shared" ca="1" si="6"/>
        <v/>
      </c>
      <c r="P2221" s="296">
        <f t="shared" ca="1" si="7"/>
        <v>0</v>
      </c>
      <c r="Q2221" s="297"/>
      <c r="R2221" s="297"/>
      <c r="S2221" s="297"/>
      <c r="T2221" s="297"/>
      <c r="U2221" s="297"/>
      <c r="V2221" s="297"/>
      <c r="W2221" s="297"/>
      <c r="X2221" s="297"/>
      <c r="Y2221" s="297"/>
      <c r="Z2221" s="297"/>
      <c r="AA2221" s="297"/>
      <c r="AB2221" s="297"/>
    </row>
    <row r="2222" spans="1:28" ht="14.25">
      <c r="A2222" s="297"/>
      <c r="B2222" s="294"/>
      <c r="C2222" s="45"/>
      <c r="D2222" s="45"/>
      <c r="E2222" s="295"/>
      <c r="F2222" s="295"/>
      <c r="G2222" s="294"/>
      <c r="H2222" s="300"/>
      <c r="I2222" s="294"/>
      <c r="J2222" s="295"/>
      <c r="K2222" s="295"/>
      <c r="L2222" s="295"/>
      <c r="M2222" s="295"/>
      <c r="N2222" s="295" t="b">
        <f>IF(AND(OR(G2222:G3224=DATOS!C$8,G2222:G3224=DATOS!C$9),H2222:H3224=DATOS!B$4),ROW(G2222:G3224))</f>
        <v>0</v>
      </c>
      <c r="O2222" s="326" t="str">
        <f t="shared" ca="1" si="6"/>
        <v/>
      </c>
      <c r="P2222" s="296">
        <f t="shared" ca="1" si="7"/>
        <v>0</v>
      </c>
      <c r="Q2222" s="297"/>
      <c r="R2222" s="297"/>
      <c r="S2222" s="297"/>
      <c r="T2222" s="297"/>
      <c r="U2222" s="297"/>
      <c r="V2222" s="297"/>
      <c r="W2222" s="297"/>
      <c r="X2222" s="297"/>
      <c r="Y2222" s="297"/>
      <c r="Z2222" s="297"/>
      <c r="AA2222" s="297"/>
      <c r="AB2222" s="297"/>
    </row>
    <row r="2223" spans="1:28" ht="14.25">
      <c r="A2223" s="297"/>
      <c r="B2223" s="294"/>
      <c r="C2223" s="45"/>
      <c r="D2223" s="45"/>
      <c r="E2223" s="295"/>
      <c r="F2223" s="295"/>
      <c r="G2223" s="294"/>
      <c r="H2223" s="300"/>
      <c r="I2223" s="294"/>
      <c r="J2223" s="295"/>
      <c r="K2223" s="295"/>
      <c r="L2223" s="295"/>
      <c r="M2223" s="295"/>
      <c r="N2223" s="295" t="b">
        <f>IF(AND(OR(G2223:G3225=DATOS!C$8,G2223:G3225=DATOS!C$9),H2223:H3225=DATOS!B$4),ROW(G2223:G3225))</f>
        <v>0</v>
      </c>
      <c r="O2223" s="326" t="str">
        <f t="shared" ca="1" si="6"/>
        <v/>
      </c>
      <c r="P2223" s="296">
        <f t="shared" ca="1" si="7"/>
        <v>0</v>
      </c>
      <c r="Q2223" s="297"/>
      <c r="R2223" s="297"/>
      <c r="S2223" s="297"/>
      <c r="T2223" s="297"/>
      <c r="U2223" s="297"/>
      <c r="V2223" s="297"/>
      <c r="W2223" s="297"/>
      <c r="X2223" s="297"/>
      <c r="Y2223" s="297"/>
      <c r="Z2223" s="297"/>
      <c r="AA2223" s="297"/>
      <c r="AB2223" s="297"/>
    </row>
    <row r="2224" spans="1:28" ht="14.25">
      <c r="A2224" s="297"/>
      <c r="B2224" s="294"/>
      <c r="C2224" s="45"/>
      <c r="D2224" s="45"/>
      <c r="E2224" s="295"/>
      <c r="F2224" s="295"/>
      <c r="G2224" s="294"/>
      <c r="H2224" s="300"/>
      <c r="I2224" s="294"/>
      <c r="J2224" s="295"/>
      <c r="K2224" s="295"/>
      <c r="L2224" s="295"/>
      <c r="M2224" s="295"/>
      <c r="N2224" s="295" t="b">
        <f>IF(AND(OR(G2224:G3226=DATOS!C$8,G2224:G3226=DATOS!C$9),H2224:H3226=DATOS!B$4),ROW(G2224:G3226))</f>
        <v>0</v>
      </c>
      <c r="O2224" s="326" t="str">
        <f t="shared" ca="1" si="6"/>
        <v/>
      </c>
      <c r="P2224" s="296">
        <f t="shared" ca="1" si="7"/>
        <v>0</v>
      </c>
      <c r="Q2224" s="297"/>
      <c r="R2224" s="297"/>
      <c r="S2224" s="297"/>
      <c r="T2224" s="297"/>
      <c r="U2224" s="297"/>
      <c r="V2224" s="297"/>
      <c r="W2224" s="297"/>
      <c r="X2224" s="297"/>
      <c r="Y2224" s="297"/>
      <c r="Z2224" s="297"/>
      <c r="AA2224" s="297"/>
      <c r="AB2224" s="297"/>
    </row>
    <row r="2225" spans="1:28" ht="14.25">
      <c r="A2225" s="297"/>
      <c r="B2225" s="294"/>
      <c r="C2225" s="45"/>
      <c r="D2225" s="45"/>
      <c r="E2225" s="295"/>
      <c r="F2225" s="295"/>
      <c r="G2225" s="294"/>
      <c r="H2225" s="300"/>
      <c r="I2225" s="294"/>
      <c r="J2225" s="295"/>
      <c r="K2225" s="295"/>
      <c r="L2225" s="295"/>
      <c r="M2225" s="295"/>
      <c r="N2225" s="295" t="b">
        <f>IF(AND(OR(G2225:G3227=DATOS!C$8,G2225:G3227=DATOS!C$9),H2225:H3227=DATOS!B$4),ROW(G2225:G3227))</f>
        <v>0</v>
      </c>
      <c r="O2225" s="326" t="str">
        <f t="shared" ca="1" si="6"/>
        <v/>
      </c>
      <c r="P2225" s="296">
        <f t="shared" ca="1" si="7"/>
        <v>0</v>
      </c>
      <c r="Q2225" s="297"/>
      <c r="R2225" s="297"/>
      <c r="S2225" s="297"/>
      <c r="T2225" s="297"/>
      <c r="U2225" s="297"/>
      <c r="V2225" s="297"/>
      <c r="W2225" s="297"/>
      <c r="X2225" s="297"/>
      <c r="Y2225" s="297"/>
      <c r="Z2225" s="297"/>
      <c r="AA2225" s="297"/>
      <c r="AB2225" s="297"/>
    </row>
    <row r="2226" spans="1:28" ht="14.25">
      <c r="A2226" s="297"/>
      <c r="B2226" s="294"/>
      <c r="C2226" s="45"/>
      <c r="D2226" s="45"/>
      <c r="E2226" s="295"/>
      <c r="F2226" s="295"/>
      <c r="G2226" s="294"/>
      <c r="H2226" s="300"/>
      <c r="I2226" s="294"/>
      <c r="J2226" s="295"/>
      <c r="K2226" s="295"/>
      <c r="L2226" s="295"/>
      <c r="M2226" s="295"/>
      <c r="N2226" s="295" t="b">
        <f>IF(AND(OR(G2226:G3228=DATOS!C$8,G2226:G3228=DATOS!C$9),H2226:H3228=DATOS!B$4),ROW(G2226:G3228))</f>
        <v>0</v>
      </c>
      <c r="O2226" s="326" t="str">
        <f t="shared" ca="1" si="6"/>
        <v/>
      </c>
      <c r="P2226" s="296">
        <f t="shared" ca="1" si="7"/>
        <v>0</v>
      </c>
      <c r="Q2226" s="297"/>
      <c r="R2226" s="297"/>
      <c r="S2226" s="297"/>
      <c r="T2226" s="297"/>
      <c r="U2226" s="297"/>
      <c r="V2226" s="297"/>
      <c r="W2226" s="297"/>
      <c r="X2226" s="297"/>
      <c r="Y2226" s="297"/>
      <c r="Z2226" s="297"/>
      <c r="AA2226" s="297"/>
      <c r="AB2226" s="297"/>
    </row>
    <row r="2227" spans="1:28" ht="14.25">
      <c r="A2227" s="297"/>
      <c r="B2227" s="294"/>
      <c r="C2227" s="45"/>
      <c r="D2227" s="45"/>
      <c r="E2227" s="295"/>
      <c r="F2227" s="295"/>
      <c r="G2227" s="294"/>
      <c r="H2227" s="300"/>
      <c r="I2227" s="294"/>
      <c r="J2227" s="295"/>
      <c r="K2227" s="295"/>
      <c r="L2227" s="295"/>
      <c r="M2227" s="295"/>
      <c r="N2227" s="295" t="b">
        <f>IF(AND(OR(G2227:G3229=DATOS!C$8,G2227:G3229=DATOS!C$9),H2227:H3229=DATOS!B$4),ROW(G2227:G3229))</f>
        <v>0</v>
      </c>
      <c r="O2227" s="326" t="str">
        <f t="shared" ca="1" si="6"/>
        <v/>
      </c>
      <c r="P2227" s="296">
        <f t="shared" ca="1" si="7"/>
        <v>0</v>
      </c>
      <c r="Q2227" s="297"/>
      <c r="R2227" s="297"/>
      <c r="S2227" s="297"/>
      <c r="T2227" s="297"/>
      <c r="U2227" s="297"/>
      <c r="V2227" s="297"/>
      <c r="W2227" s="297"/>
      <c r="X2227" s="297"/>
      <c r="Y2227" s="297"/>
      <c r="Z2227" s="297"/>
      <c r="AA2227" s="297"/>
      <c r="AB2227" s="297"/>
    </row>
    <row r="2228" spans="1:28" ht="14.25">
      <c r="A2228" s="297"/>
      <c r="B2228" s="294"/>
      <c r="C2228" s="45"/>
      <c r="D2228" s="45"/>
      <c r="E2228" s="295"/>
      <c r="F2228" s="295"/>
      <c r="G2228" s="294"/>
      <c r="H2228" s="300"/>
      <c r="I2228" s="294"/>
      <c r="J2228" s="295"/>
      <c r="K2228" s="295"/>
      <c r="L2228" s="295"/>
      <c r="M2228" s="295"/>
      <c r="N2228" s="295" t="b">
        <f>IF(AND(OR(G2228:G3230=DATOS!C$8,G2228:G3230=DATOS!C$9),H2228:H3230=DATOS!B$4),ROW(G2228:G3230))</f>
        <v>0</v>
      </c>
      <c r="O2228" s="326" t="str">
        <f t="shared" ca="1" si="6"/>
        <v/>
      </c>
      <c r="P2228" s="296">
        <f t="shared" ca="1" si="7"/>
        <v>0</v>
      </c>
      <c r="Q2228" s="297"/>
      <c r="R2228" s="297"/>
      <c r="S2228" s="297"/>
      <c r="T2228" s="297"/>
      <c r="U2228" s="297"/>
      <c r="V2228" s="297"/>
      <c r="W2228" s="297"/>
      <c r="X2228" s="297"/>
      <c r="Y2228" s="297"/>
      <c r="Z2228" s="297"/>
      <c r="AA2228" s="297"/>
      <c r="AB2228" s="297"/>
    </row>
    <row r="2229" spans="1:28" ht="14.25">
      <c r="A2229" s="297"/>
      <c r="B2229" s="294"/>
      <c r="C2229" s="45"/>
      <c r="D2229" s="45"/>
      <c r="E2229" s="295"/>
      <c r="F2229" s="295"/>
      <c r="G2229" s="294"/>
      <c r="H2229" s="300"/>
      <c r="I2229" s="294"/>
      <c r="J2229" s="295"/>
      <c r="K2229" s="295"/>
      <c r="L2229" s="295"/>
      <c r="M2229" s="295"/>
      <c r="N2229" s="295" t="b">
        <f>IF(AND(OR(G2229:G3231=DATOS!C$8,G2229:G3231=DATOS!C$9),H2229:H3231=DATOS!B$4),ROW(G2229:G3231))</f>
        <v>0</v>
      </c>
      <c r="O2229" s="326" t="str">
        <f t="shared" ca="1" si="6"/>
        <v/>
      </c>
      <c r="P2229" s="296">
        <f t="shared" ca="1" si="7"/>
        <v>0</v>
      </c>
      <c r="Q2229" s="297"/>
      <c r="R2229" s="297"/>
      <c r="S2229" s="297"/>
      <c r="T2229" s="297"/>
      <c r="U2229" s="297"/>
      <c r="V2229" s="297"/>
      <c r="W2229" s="297"/>
      <c r="X2229" s="297"/>
      <c r="Y2229" s="297"/>
      <c r="Z2229" s="297"/>
      <c r="AA2229" s="297"/>
      <c r="AB2229" s="297"/>
    </row>
    <row r="2230" spans="1:28" ht="14.25">
      <c r="A2230" s="297"/>
      <c r="B2230" s="294"/>
      <c r="C2230" s="45"/>
      <c r="D2230" s="45"/>
      <c r="E2230" s="295"/>
      <c r="F2230" s="295"/>
      <c r="G2230" s="294"/>
      <c r="H2230" s="300"/>
      <c r="I2230" s="294"/>
      <c r="J2230" s="295"/>
      <c r="K2230" s="295"/>
      <c r="L2230" s="295"/>
      <c r="M2230" s="295"/>
      <c r="N2230" s="295" t="b">
        <f>IF(AND(OR(G2230:G3232=DATOS!C$8,G2230:G3232=DATOS!C$9),H2230:H3232=DATOS!B$4),ROW(G2230:G3232))</f>
        <v>0</v>
      </c>
      <c r="O2230" s="326" t="str">
        <f t="shared" ca="1" si="6"/>
        <v/>
      </c>
      <c r="P2230" s="296">
        <f t="shared" ca="1" si="7"/>
        <v>0</v>
      </c>
      <c r="Q2230" s="297"/>
      <c r="R2230" s="297"/>
      <c r="S2230" s="297"/>
      <c r="T2230" s="297"/>
      <c r="U2230" s="297"/>
      <c r="V2230" s="297"/>
      <c r="W2230" s="297"/>
      <c r="X2230" s="297"/>
      <c r="Y2230" s="297"/>
      <c r="Z2230" s="297"/>
      <c r="AA2230" s="297"/>
      <c r="AB2230" s="297"/>
    </row>
    <row r="2231" spans="1:28" ht="14.25">
      <c r="A2231" s="297"/>
      <c r="B2231" s="294"/>
      <c r="C2231" s="45"/>
      <c r="D2231" s="45"/>
      <c r="E2231" s="295"/>
      <c r="F2231" s="295"/>
      <c r="G2231" s="294"/>
      <c r="H2231" s="300"/>
      <c r="I2231" s="294"/>
      <c r="J2231" s="295"/>
      <c r="K2231" s="295"/>
      <c r="L2231" s="295"/>
      <c r="M2231" s="295"/>
      <c r="N2231" s="295" t="b">
        <f>IF(AND(OR(G2231:G3233=DATOS!C$8,G2231:G3233=DATOS!C$9),H2231:H3233=DATOS!B$4),ROW(G2231:G3233))</f>
        <v>0</v>
      </c>
      <c r="O2231" s="326" t="str">
        <f t="shared" ca="1" si="6"/>
        <v/>
      </c>
      <c r="P2231" s="296">
        <f t="shared" ca="1" si="7"/>
        <v>0</v>
      </c>
      <c r="Q2231" s="297"/>
      <c r="R2231" s="297"/>
      <c r="S2231" s="297"/>
      <c r="T2231" s="297"/>
      <c r="U2231" s="297"/>
      <c r="V2231" s="297"/>
      <c r="W2231" s="297"/>
      <c r="X2231" s="297"/>
      <c r="Y2231" s="297"/>
      <c r="Z2231" s="297"/>
      <c r="AA2231" s="297"/>
      <c r="AB2231" s="297"/>
    </row>
    <row r="2232" spans="1:28" ht="14.25">
      <c r="A2232" s="297"/>
      <c r="B2232" s="294"/>
      <c r="C2232" s="45"/>
      <c r="D2232" s="45"/>
      <c r="E2232" s="295"/>
      <c r="F2232" s="295"/>
      <c r="G2232" s="294"/>
      <c r="H2232" s="300"/>
      <c r="I2232" s="294"/>
      <c r="J2232" s="295"/>
      <c r="K2232" s="295"/>
      <c r="L2232" s="295"/>
      <c r="M2232" s="295"/>
      <c r="N2232" s="295" t="b">
        <f>IF(AND(OR(G2232:G3234=DATOS!C$8,G2232:G3234=DATOS!C$9),H2232:H3234=DATOS!B$4),ROW(G2232:G3234))</f>
        <v>0</v>
      </c>
      <c r="O2232" s="326" t="str">
        <f t="shared" ca="1" si="6"/>
        <v/>
      </c>
      <c r="P2232" s="296">
        <f t="shared" ca="1" si="7"/>
        <v>0</v>
      </c>
      <c r="Q2232" s="297"/>
      <c r="R2232" s="297"/>
      <c r="S2232" s="297"/>
      <c r="T2232" s="297"/>
      <c r="U2232" s="297"/>
      <c r="V2232" s="297"/>
      <c r="W2232" s="297"/>
      <c r="X2232" s="297"/>
      <c r="Y2232" s="297"/>
      <c r="Z2232" s="297"/>
      <c r="AA2232" s="297"/>
      <c r="AB2232" s="297"/>
    </row>
    <row r="2233" spans="1:28" ht="14.25">
      <c r="A2233" s="297"/>
      <c r="B2233" s="294"/>
      <c r="C2233" s="45"/>
      <c r="D2233" s="45"/>
      <c r="E2233" s="295"/>
      <c r="F2233" s="295"/>
      <c r="G2233" s="294"/>
      <c r="H2233" s="300"/>
      <c r="I2233" s="294"/>
      <c r="J2233" s="295"/>
      <c r="K2233" s="295"/>
      <c r="L2233" s="295"/>
      <c r="M2233" s="295"/>
      <c r="N2233" s="295" t="b">
        <f>IF(AND(OR(G2233:G3235=DATOS!C$8,G2233:G3235=DATOS!C$9),H2233:H3235=DATOS!B$4),ROW(G2233:G3235))</f>
        <v>0</v>
      </c>
      <c r="O2233" s="326" t="str">
        <f t="shared" ca="1" si="6"/>
        <v/>
      </c>
      <c r="P2233" s="296">
        <f t="shared" ca="1" si="7"/>
        <v>0</v>
      </c>
      <c r="Q2233" s="297"/>
      <c r="R2233" s="297"/>
      <c r="S2233" s="297"/>
      <c r="T2233" s="297"/>
      <c r="U2233" s="297"/>
      <c r="V2233" s="297"/>
      <c r="W2233" s="297"/>
      <c r="X2233" s="297"/>
      <c r="Y2233" s="297"/>
      <c r="Z2233" s="297"/>
      <c r="AA2233" s="297"/>
      <c r="AB2233" s="297"/>
    </row>
    <row r="2234" spans="1:28" ht="14.25">
      <c r="A2234" s="297"/>
      <c r="B2234" s="294"/>
      <c r="C2234" s="45"/>
      <c r="D2234" s="45"/>
      <c r="E2234" s="295"/>
      <c r="F2234" s="295"/>
      <c r="G2234" s="294"/>
      <c r="H2234" s="300"/>
      <c r="I2234" s="294"/>
      <c r="J2234" s="295"/>
      <c r="K2234" s="295"/>
      <c r="L2234" s="295"/>
      <c r="M2234" s="295"/>
      <c r="N2234" s="295" t="b">
        <f>IF(AND(OR(G2234:G3236=DATOS!C$8,G2234:G3236=DATOS!C$9),H2234:H3236=DATOS!B$4),ROW(G2234:G3236))</f>
        <v>0</v>
      </c>
      <c r="O2234" s="326" t="str">
        <f t="shared" ca="1" si="6"/>
        <v/>
      </c>
      <c r="P2234" s="296">
        <f t="shared" ca="1" si="7"/>
        <v>0</v>
      </c>
      <c r="Q2234" s="297"/>
      <c r="R2234" s="297"/>
      <c r="S2234" s="297"/>
      <c r="T2234" s="297"/>
      <c r="U2234" s="297"/>
      <c r="V2234" s="297"/>
      <c r="W2234" s="297"/>
      <c r="X2234" s="297"/>
      <c r="Y2234" s="297"/>
      <c r="Z2234" s="297"/>
      <c r="AA2234" s="297"/>
      <c r="AB2234" s="297"/>
    </row>
    <row r="2235" spans="1:28" ht="14.25">
      <c r="A2235" s="297"/>
      <c r="B2235" s="294"/>
      <c r="C2235" s="45"/>
      <c r="D2235" s="45"/>
      <c r="E2235" s="295"/>
      <c r="F2235" s="295"/>
      <c r="G2235" s="294"/>
      <c r="H2235" s="300"/>
      <c r="I2235" s="294"/>
      <c r="J2235" s="295"/>
      <c r="K2235" s="295"/>
      <c r="L2235" s="295"/>
      <c r="M2235" s="295"/>
      <c r="N2235" s="295" t="b">
        <f>IF(AND(OR(G2235:G3237=DATOS!C$8,G2235:G3237=DATOS!C$9),H2235:H3237=DATOS!B$4),ROW(G2235:G3237))</f>
        <v>0</v>
      </c>
      <c r="O2235" s="326" t="str">
        <f t="shared" ca="1" si="6"/>
        <v/>
      </c>
      <c r="P2235" s="296">
        <f t="shared" ca="1" si="7"/>
        <v>0</v>
      </c>
      <c r="Q2235" s="297"/>
      <c r="R2235" s="297"/>
      <c r="S2235" s="297"/>
      <c r="T2235" s="297"/>
      <c r="U2235" s="297"/>
      <c r="V2235" s="297"/>
      <c r="W2235" s="297"/>
      <c r="X2235" s="297"/>
      <c r="Y2235" s="297"/>
      <c r="Z2235" s="297"/>
      <c r="AA2235" s="297"/>
      <c r="AB2235" s="297"/>
    </row>
    <row r="2236" spans="1:28" ht="14.25">
      <c r="A2236" s="297"/>
      <c r="B2236" s="294"/>
      <c r="C2236" s="45"/>
      <c r="D2236" s="45"/>
      <c r="E2236" s="295"/>
      <c r="F2236" s="295"/>
      <c r="G2236" s="294"/>
      <c r="H2236" s="300"/>
      <c r="I2236" s="294"/>
      <c r="J2236" s="295"/>
      <c r="K2236" s="295"/>
      <c r="L2236" s="295"/>
      <c r="M2236" s="295"/>
      <c r="N2236" s="295" t="b">
        <f>IF(AND(OR(G2236:G3238=DATOS!C$8,G2236:G3238=DATOS!C$9),H2236:H3238=DATOS!B$4),ROW(G2236:G3238))</f>
        <v>0</v>
      </c>
      <c r="O2236" s="326" t="str">
        <f t="shared" ca="1" si="6"/>
        <v/>
      </c>
      <c r="P2236" s="296">
        <f t="shared" ca="1" si="7"/>
        <v>0</v>
      </c>
      <c r="Q2236" s="297"/>
      <c r="R2236" s="297"/>
      <c r="S2236" s="297"/>
      <c r="T2236" s="297"/>
      <c r="U2236" s="297"/>
      <c r="V2236" s="297"/>
      <c r="W2236" s="297"/>
      <c r="X2236" s="297"/>
      <c r="Y2236" s="297"/>
      <c r="Z2236" s="297"/>
      <c r="AA2236" s="297"/>
      <c r="AB2236" s="297"/>
    </row>
    <row r="2237" spans="1:28" ht="14.25">
      <c r="A2237" s="297"/>
      <c r="B2237" s="294"/>
      <c r="C2237" s="45"/>
      <c r="D2237" s="45"/>
      <c r="E2237" s="295"/>
      <c r="F2237" s="295"/>
      <c r="G2237" s="294"/>
      <c r="H2237" s="300"/>
      <c r="I2237" s="294"/>
      <c r="J2237" s="295"/>
      <c r="K2237" s="295"/>
      <c r="L2237" s="295"/>
      <c r="M2237" s="295"/>
      <c r="N2237" s="295" t="b">
        <f>IF(AND(OR(G2237:G3239=DATOS!C$8,G2237:G3239=DATOS!C$9),H2237:H3239=DATOS!B$4),ROW(G2237:G3239))</f>
        <v>0</v>
      </c>
      <c r="O2237" s="326" t="str">
        <f t="shared" ca="1" si="6"/>
        <v/>
      </c>
      <c r="P2237" s="296">
        <f t="shared" ca="1" si="7"/>
        <v>0</v>
      </c>
      <c r="Q2237" s="297"/>
      <c r="R2237" s="297"/>
      <c r="S2237" s="297"/>
      <c r="T2237" s="297"/>
      <c r="U2237" s="297"/>
      <c r="V2237" s="297"/>
      <c r="W2237" s="297"/>
      <c r="X2237" s="297"/>
      <c r="Y2237" s="297"/>
      <c r="Z2237" s="297"/>
      <c r="AA2237" s="297"/>
      <c r="AB2237" s="297"/>
    </row>
    <row r="2238" spans="1:28" ht="14.25">
      <c r="A2238" s="297"/>
      <c r="B2238" s="294"/>
      <c r="C2238" s="45"/>
      <c r="D2238" s="45"/>
      <c r="E2238" s="295"/>
      <c r="F2238" s="295"/>
      <c r="G2238" s="294"/>
      <c r="H2238" s="300"/>
      <c r="I2238" s="294"/>
      <c r="J2238" s="295"/>
      <c r="K2238" s="295"/>
      <c r="L2238" s="295"/>
      <c r="M2238" s="295"/>
      <c r="N2238" s="295" t="b">
        <f>IF(AND(OR(G2238:G3240=DATOS!C$8,G2238:G3240=DATOS!C$9),H2238:H3240=DATOS!B$4),ROW(G2238:G3240))</f>
        <v>0</v>
      </c>
      <c r="O2238" s="326" t="str">
        <f t="shared" ca="1" si="6"/>
        <v/>
      </c>
      <c r="P2238" s="296">
        <f t="shared" ca="1" si="7"/>
        <v>0</v>
      </c>
      <c r="Q2238" s="297"/>
      <c r="R2238" s="297"/>
      <c r="S2238" s="297"/>
      <c r="T2238" s="297"/>
      <c r="U2238" s="297"/>
      <c r="V2238" s="297"/>
      <c r="W2238" s="297"/>
      <c r="X2238" s="297"/>
      <c r="Y2238" s="297"/>
      <c r="Z2238" s="297"/>
      <c r="AA2238" s="297"/>
      <c r="AB2238" s="297"/>
    </row>
    <row r="2239" spans="1:28" ht="14.25">
      <c r="A2239" s="297"/>
      <c r="B2239" s="294"/>
      <c r="C2239" s="45"/>
      <c r="D2239" s="45"/>
      <c r="E2239" s="295"/>
      <c r="F2239" s="295"/>
      <c r="G2239" s="294"/>
      <c r="H2239" s="300"/>
      <c r="I2239" s="294"/>
      <c r="J2239" s="295"/>
      <c r="K2239" s="295"/>
      <c r="L2239" s="295"/>
      <c r="M2239" s="295"/>
      <c r="N2239" s="295" t="b">
        <f>IF(AND(OR(G2239:G3241=DATOS!C$8,G2239:G3241=DATOS!C$9),H2239:H3241=DATOS!B$4),ROW(G2239:G3241))</f>
        <v>0</v>
      </c>
      <c r="O2239" s="326" t="str">
        <f t="shared" ca="1" si="6"/>
        <v/>
      </c>
      <c r="P2239" s="296">
        <f t="shared" ca="1" si="7"/>
        <v>0</v>
      </c>
      <c r="Q2239" s="297"/>
      <c r="R2239" s="297"/>
      <c r="S2239" s="297"/>
      <c r="T2239" s="297"/>
      <c r="U2239" s="297"/>
      <c r="V2239" s="297"/>
      <c r="W2239" s="297"/>
      <c r="X2239" s="297"/>
      <c r="Y2239" s="297"/>
      <c r="Z2239" s="297"/>
      <c r="AA2239" s="297"/>
      <c r="AB2239" s="297"/>
    </row>
    <row r="2240" spans="1:28" ht="14.25">
      <c r="A2240" s="297"/>
      <c r="B2240" s="294"/>
      <c r="C2240" s="45"/>
      <c r="D2240" s="45"/>
      <c r="E2240" s="295"/>
      <c r="F2240" s="295"/>
      <c r="G2240" s="294"/>
      <c r="H2240" s="300"/>
      <c r="I2240" s="294"/>
      <c r="J2240" s="295"/>
      <c r="K2240" s="295"/>
      <c r="L2240" s="295"/>
      <c r="M2240" s="295"/>
      <c r="N2240" s="295" t="b">
        <f>IF(AND(OR(G2240:G3242=DATOS!C$8,G2240:G3242=DATOS!C$9),H2240:H3242=DATOS!B$4),ROW(G2240:G3242))</f>
        <v>0</v>
      </c>
      <c r="O2240" s="326" t="str">
        <f t="shared" ca="1" si="6"/>
        <v/>
      </c>
      <c r="P2240" s="296">
        <f t="shared" ca="1" si="7"/>
        <v>0</v>
      </c>
      <c r="Q2240" s="297"/>
      <c r="R2240" s="297"/>
      <c r="S2240" s="297"/>
      <c r="T2240" s="297"/>
      <c r="U2240" s="297"/>
      <c r="V2240" s="297"/>
      <c r="W2240" s="297"/>
      <c r="X2240" s="297"/>
      <c r="Y2240" s="297"/>
      <c r="Z2240" s="297"/>
      <c r="AA2240" s="297"/>
      <c r="AB2240" s="297"/>
    </row>
    <row r="2241" spans="1:28" ht="14.25">
      <c r="A2241" s="297"/>
      <c r="B2241" s="294"/>
      <c r="C2241" s="45"/>
      <c r="D2241" s="45"/>
      <c r="E2241" s="295"/>
      <c r="F2241" s="295"/>
      <c r="G2241" s="294"/>
      <c r="H2241" s="300"/>
      <c r="I2241" s="294"/>
      <c r="J2241" s="295"/>
      <c r="K2241" s="295"/>
      <c r="L2241" s="295"/>
      <c r="M2241" s="295"/>
      <c r="N2241" s="295" t="b">
        <f>IF(AND(OR(G2241:G3243=DATOS!C$8,G2241:G3243=DATOS!C$9),H2241:H3243=DATOS!B$4),ROW(G2241:G3243))</f>
        <v>0</v>
      </c>
      <c r="O2241" s="326" t="str">
        <f t="shared" ca="1" si="6"/>
        <v/>
      </c>
      <c r="P2241" s="296">
        <f t="shared" ca="1" si="7"/>
        <v>0</v>
      </c>
      <c r="Q2241" s="297"/>
      <c r="R2241" s="297"/>
      <c r="S2241" s="297"/>
      <c r="T2241" s="297"/>
      <c r="U2241" s="297"/>
      <c r="V2241" s="297"/>
      <c r="W2241" s="297"/>
      <c r="X2241" s="297"/>
      <c r="Y2241" s="297"/>
      <c r="Z2241" s="297"/>
      <c r="AA2241" s="297"/>
      <c r="AB2241" s="297"/>
    </row>
    <row r="2242" spans="1:28" ht="14.25">
      <c r="A2242" s="297"/>
      <c r="B2242" s="294"/>
      <c r="C2242" s="45"/>
      <c r="D2242" s="45"/>
      <c r="E2242" s="295"/>
      <c r="F2242" s="295"/>
      <c r="G2242" s="294"/>
      <c r="H2242" s="300"/>
      <c r="I2242" s="294"/>
      <c r="J2242" s="295"/>
      <c r="K2242" s="295"/>
      <c r="L2242" s="295"/>
      <c r="M2242" s="295"/>
      <c r="N2242" s="295" t="b">
        <f>IF(AND(OR(G2242:G3244=DATOS!C$8,G2242:G3244=DATOS!C$9),H2242:H3244=DATOS!B$4),ROW(G2242:G3244))</f>
        <v>0</v>
      </c>
      <c r="O2242" s="326" t="str">
        <f t="shared" ca="1" si="6"/>
        <v/>
      </c>
      <c r="P2242" s="296">
        <f t="shared" ca="1" si="7"/>
        <v>0</v>
      </c>
      <c r="Q2242" s="297"/>
      <c r="R2242" s="297"/>
      <c r="S2242" s="297"/>
      <c r="T2242" s="297"/>
      <c r="U2242" s="297"/>
      <c r="V2242" s="297"/>
      <c r="W2242" s="297"/>
      <c r="X2242" s="297"/>
      <c r="Y2242" s="297"/>
      <c r="Z2242" s="297"/>
      <c r="AA2242" s="297"/>
      <c r="AB2242" s="297"/>
    </row>
    <row r="2243" spans="1:28" ht="14.25">
      <c r="A2243" s="297"/>
      <c r="B2243" s="294"/>
      <c r="C2243" s="45"/>
      <c r="D2243" s="45"/>
      <c r="E2243" s="295"/>
      <c r="F2243" s="295"/>
      <c r="G2243" s="294"/>
      <c r="H2243" s="300"/>
      <c r="I2243" s="294"/>
      <c r="J2243" s="295"/>
      <c r="K2243" s="295"/>
      <c r="L2243" s="295"/>
      <c r="M2243" s="295"/>
      <c r="N2243" s="295" t="b">
        <f>IF(AND(OR(G2243:G3245=DATOS!C$8,G2243:G3245=DATOS!C$9),H2243:H3245=DATOS!B$4),ROW(G2243:G3245))</f>
        <v>0</v>
      </c>
      <c r="O2243" s="326" t="str">
        <f t="shared" ca="1" si="6"/>
        <v/>
      </c>
      <c r="P2243" s="296">
        <f t="shared" ca="1" si="7"/>
        <v>0</v>
      </c>
      <c r="Q2243" s="297"/>
      <c r="R2243" s="297"/>
      <c r="S2243" s="297"/>
      <c r="T2243" s="297"/>
      <c r="U2243" s="297"/>
      <c r="V2243" s="297"/>
      <c r="W2243" s="297"/>
      <c r="X2243" s="297"/>
      <c r="Y2243" s="297"/>
      <c r="Z2243" s="297"/>
      <c r="AA2243" s="297"/>
      <c r="AB2243" s="297"/>
    </row>
    <row r="2244" spans="1:28" ht="14.25">
      <c r="A2244" s="297"/>
      <c r="B2244" s="294"/>
      <c r="C2244" s="45"/>
      <c r="D2244" s="45"/>
      <c r="E2244" s="295"/>
      <c r="F2244" s="295"/>
      <c r="G2244" s="294"/>
      <c r="H2244" s="300"/>
      <c r="I2244" s="294"/>
      <c r="J2244" s="295"/>
      <c r="K2244" s="295"/>
      <c r="L2244" s="295"/>
      <c r="M2244" s="295"/>
      <c r="N2244" s="295" t="b">
        <f>IF(AND(OR(G2244:G3246=DATOS!C$8,G2244:G3246=DATOS!C$9),H2244:H3246=DATOS!B$4),ROW(G2244:G3246))</f>
        <v>0</v>
      </c>
      <c r="O2244" s="326" t="str">
        <f t="shared" ca="1" si="6"/>
        <v/>
      </c>
      <c r="P2244" s="296">
        <f t="shared" ca="1" si="7"/>
        <v>0</v>
      </c>
      <c r="Q2244" s="297"/>
      <c r="R2244" s="297"/>
      <c r="S2244" s="297"/>
      <c r="T2244" s="297"/>
      <c r="U2244" s="297"/>
      <c r="V2244" s="297"/>
      <c r="W2244" s="297"/>
      <c r="X2244" s="297"/>
      <c r="Y2244" s="297"/>
      <c r="Z2244" s="297"/>
      <c r="AA2244" s="297"/>
      <c r="AB2244" s="297"/>
    </row>
    <row r="2245" spans="1:28" ht="14.25">
      <c r="A2245" s="297"/>
      <c r="B2245" s="294"/>
      <c r="C2245" s="45"/>
      <c r="D2245" s="45"/>
      <c r="E2245" s="295"/>
      <c r="F2245" s="295"/>
      <c r="G2245" s="294"/>
      <c r="H2245" s="300"/>
      <c r="I2245" s="294"/>
      <c r="J2245" s="295"/>
      <c r="K2245" s="295"/>
      <c r="L2245" s="295"/>
      <c r="M2245" s="295"/>
      <c r="N2245" s="295" t="b">
        <f>IF(AND(OR(G2245:G3247=DATOS!C$8,G2245:G3247=DATOS!C$9),H2245:H3247=DATOS!B$4),ROW(G2245:G3247))</f>
        <v>0</v>
      </c>
      <c r="O2245" s="326" t="str">
        <f t="shared" ca="1" si="6"/>
        <v/>
      </c>
      <c r="P2245" s="296">
        <f t="shared" ca="1" si="7"/>
        <v>0</v>
      </c>
      <c r="Q2245" s="297"/>
      <c r="R2245" s="297"/>
      <c r="S2245" s="297"/>
      <c r="T2245" s="297"/>
      <c r="U2245" s="297"/>
      <c r="V2245" s="297"/>
      <c r="W2245" s="297"/>
      <c r="X2245" s="297"/>
      <c r="Y2245" s="297"/>
      <c r="Z2245" s="297"/>
      <c r="AA2245" s="297"/>
      <c r="AB2245" s="297"/>
    </row>
    <row r="2246" spans="1:28" ht="14.25">
      <c r="A2246" s="297"/>
      <c r="B2246" s="294"/>
      <c r="C2246" s="45"/>
      <c r="D2246" s="45"/>
      <c r="E2246" s="295"/>
      <c r="F2246" s="295"/>
      <c r="G2246" s="294"/>
      <c r="H2246" s="300"/>
      <c r="I2246" s="294"/>
      <c r="J2246" s="295"/>
      <c r="K2246" s="295"/>
      <c r="L2246" s="295"/>
      <c r="M2246" s="295"/>
      <c r="N2246" s="295" t="b">
        <f>IF(AND(OR(G2246:G3248=DATOS!C$8,G2246:G3248=DATOS!C$9),H2246:H3248=DATOS!B$4),ROW(G2246:G3248))</f>
        <v>0</v>
      </c>
      <c r="O2246" s="326" t="str">
        <f t="shared" ca="1" si="6"/>
        <v/>
      </c>
      <c r="P2246" s="296">
        <f t="shared" ca="1" si="7"/>
        <v>0</v>
      </c>
      <c r="Q2246" s="297"/>
      <c r="R2246" s="297"/>
      <c r="S2246" s="297"/>
      <c r="T2246" s="297"/>
      <c r="U2246" s="297"/>
      <c r="V2246" s="297"/>
      <c r="W2246" s="297"/>
      <c r="X2246" s="297"/>
      <c r="Y2246" s="297"/>
      <c r="Z2246" s="297"/>
      <c r="AA2246" s="297"/>
      <c r="AB2246" s="297"/>
    </row>
    <row r="2247" spans="1:28" ht="14.25">
      <c r="A2247" s="297"/>
      <c r="B2247" s="294"/>
      <c r="C2247" s="45"/>
      <c r="D2247" s="45"/>
      <c r="E2247" s="295"/>
      <c r="F2247" s="295"/>
      <c r="G2247" s="294"/>
      <c r="H2247" s="300"/>
      <c r="I2247" s="294"/>
      <c r="J2247" s="295"/>
      <c r="K2247" s="295"/>
      <c r="L2247" s="295"/>
      <c r="M2247" s="295"/>
      <c r="N2247" s="295" t="b">
        <f>IF(AND(OR(G2247:G3249=DATOS!C$8,G2247:G3249=DATOS!C$9),H2247:H3249=DATOS!B$4),ROW(G2247:G3249))</f>
        <v>0</v>
      </c>
      <c r="O2247" s="326" t="str">
        <f t="shared" ca="1" si="6"/>
        <v/>
      </c>
      <c r="P2247" s="296">
        <f t="shared" ca="1" si="7"/>
        <v>0</v>
      </c>
      <c r="Q2247" s="297"/>
      <c r="R2247" s="297"/>
      <c r="S2247" s="297"/>
      <c r="T2247" s="297"/>
      <c r="U2247" s="297"/>
      <c r="V2247" s="297"/>
      <c r="W2247" s="297"/>
      <c r="X2247" s="297"/>
      <c r="Y2247" s="297"/>
      <c r="Z2247" s="297"/>
      <c r="AA2247" s="297"/>
      <c r="AB2247" s="297"/>
    </row>
    <row r="2248" spans="1:28" ht="14.25">
      <c r="A2248" s="297"/>
      <c r="B2248" s="294"/>
      <c r="C2248" s="45"/>
      <c r="D2248" s="45"/>
      <c r="E2248" s="295"/>
      <c r="F2248" s="295"/>
      <c r="G2248" s="294"/>
      <c r="H2248" s="300"/>
      <c r="I2248" s="294"/>
      <c r="J2248" s="295"/>
      <c r="K2248" s="295"/>
      <c r="L2248" s="295"/>
      <c r="M2248" s="295"/>
      <c r="N2248" s="295" t="b">
        <f>IF(AND(OR(G2248:G3250=DATOS!C$8,G2248:G3250=DATOS!C$9),H2248:H3250=DATOS!B$4),ROW(G2248:G3250))</f>
        <v>0</v>
      </c>
      <c r="O2248" s="326" t="str">
        <f t="shared" ca="1" si="6"/>
        <v/>
      </c>
      <c r="P2248" s="296">
        <f t="shared" ca="1" si="7"/>
        <v>0</v>
      </c>
      <c r="Q2248" s="297"/>
      <c r="R2248" s="297"/>
      <c r="S2248" s="297"/>
      <c r="T2248" s="297"/>
      <c r="U2248" s="297"/>
      <c r="V2248" s="297"/>
      <c r="W2248" s="297"/>
      <c r="X2248" s="297"/>
      <c r="Y2248" s="297"/>
      <c r="Z2248" s="297"/>
      <c r="AA2248" s="297"/>
      <c r="AB2248" s="297"/>
    </row>
    <row r="2249" spans="1:28" ht="14.25">
      <c r="A2249" s="297"/>
      <c r="B2249" s="294"/>
      <c r="C2249" s="45"/>
      <c r="D2249" s="45"/>
      <c r="E2249" s="295"/>
      <c r="F2249" s="295"/>
      <c r="G2249" s="294"/>
      <c r="H2249" s="300"/>
      <c r="I2249" s="294"/>
      <c r="J2249" s="295"/>
      <c r="K2249" s="295"/>
      <c r="L2249" s="295"/>
      <c r="M2249" s="295"/>
      <c r="N2249" s="295" t="b">
        <f>IF(AND(OR(G2249:G3251=DATOS!C$8,G2249:G3251=DATOS!C$9),H2249:H3251=DATOS!B$4),ROW(G2249:G3251))</f>
        <v>0</v>
      </c>
      <c r="O2249" s="326" t="str">
        <f t="shared" ca="1" si="6"/>
        <v/>
      </c>
      <c r="P2249" s="296">
        <f t="shared" ca="1" si="7"/>
        <v>0</v>
      </c>
      <c r="Q2249" s="297"/>
      <c r="R2249" s="297"/>
      <c r="S2249" s="297"/>
      <c r="T2249" s="297"/>
      <c r="U2249" s="297"/>
      <c r="V2249" s="297"/>
      <c r="W2249" s="297"/>
      <c r="X2249" s="297"/>
      <c r="Y2249" s="297"/>
      <c r="Z2249" s="297"/>
      <c r="AA2249" s="297"/>
      <c r="AB2249" s="297"/>
    </row>
    <row r="2250" spans="1:28" ht="14.25">
      <c r="A2250" s="297"/>
      <c r="B2250" s="294"/>
      <c r="C2250" s="45"/>
      <c r="D2250" s="45"/>
      <c r="E2250" s="295"/>
      <c r="F2250" s="295"/>
      <c r="G2250" s="294"/>
      <c r="H2250" s="300"/>
      <c r="I2250" s="294"/>
      <c r="J2250" s="295"/>
      <c r="K2250" s="295"/>
      <c r="L2250" s="295"/>
      <c r="M2250" s="295"/>
      <c r="N2250" s="295" t="b">
        <f>IF(AND(OR(G2250:G3252=DATOS!C$8,G2250:G3252=DATOS!C$9),H2250:H3252=DATOS!B$4),ROW(G2250:G3252))</f>
        <v>0</v>
      </c>
      <c r="O2250" s="326" t="str">
        <f t="shared" ca="1" si="6"/>
        <v/>
      </c>
      <c r="P2250" s="296">
        <f t="shared" ca="1" si="7"/>
        <v>0</v>
      </c>
      <c r="Q2250" s="297"/>
      <c r="R2250" s="297"/>
      <c r="S2250" s="297"/>
      <c r="T2250" s="297"/>
      <c r="U2250" s="297"/>
      <c r="V2250" s="297"/>
      <c r="W2250" s="297"/>
      <c r="X2250" s="297"/>
      <c r="Y2250" s="297"/>
      <c r="Z2250" s="297"/>
      <c r="AA2250" s="297"/>
      <c r="AB2250" s="297"/>
    </row>
    <row r="2251" spans="1:28" ht="14.25">
      <c r="A2251" s="297"/>
      <c r="B2251" s="294"/>
      <c r="C2251" s="45"/>
      <c r="D2251" s="45"/>
      <c r="E2251" s="295"/>
      <c r="F2251" s="295"/>
      <c r="G2251" s="294"/>
      <c r="H2251" s="300"/>
      <c r="I2251" s="294"/>
      <c r="J2251" s="295"/>
      <c r="K2251" s="295"/>
      <c r="L2251" s="295"/>
      <c r="M2251" s="295"/>
      <c r="N2251" s="295" t="b">
        <f>IF(AND(OR(G2251:G3253=DATOS!C$8,G2251:G3253=DATOS!C$9),H2251:H3253=DATOS!B$4),ROW(G2251:G3253))</f>
        <v>0</v>
      </c>
      <c r="O2251" s="326" t="str">
        <f t="shared" ca="1" si="6"/>
        <v/>
      </c>
      <c r="P2251" s="296">
        <f t="shared" ca="1" si="7"/>
        <v>0</v>
      </c>
      <c r="Q2251" s="297"/>
      <c r="R2251" s="297"/>
      <c r="S2251" s="297"/>
      <c r="T2251" s="297"/>
      <c r="U2251" s="297"/>
      <c r="V2251" s="297"/>
      <c r="W2251" s="297"/>
      <c r="X2251" s="297"/>
      <c r="Y2251" s="297"/>
      <c r="Z2251" s="297"/>
      <c r="AA2251" s="297"/>
      <c r="AB2251" s="297"/>
    </row>
    <row r="2252" spans="1:28" ht="14.25">
      <c r="A2252" s="297"/>
      <c r="B2252" s="294"/>
      <c r="C2252" s="45"/>
      <c r="D2252" s="45"/>
      <c r="E2252" s="295"/>
      <c r="F2252" s="295"/>
      <c r="G2252" s="294"/>
      <c r="H2252" s="300"/>
      <c r="I2252" s="294"/>
      <c r="J2252" s="295"/>
      <c r="K2252" s="295"/>
      <c r="L2252" s="295"/>
      <c r="M2252" s="295"/>
      <c r="N2252" s="295" t="b">
        <f>IF(AND(OR(G2252:G3254=DATOS!C$8,G2252:G3254=DATOS!C$9),H2252:H3254=DATOS!B$4),ROW(G2252:G3254))</f>
        <v>0</v>
      </c>
      <c r="O2252" s="326" t="str">
        <f t="shared" ca="1" si="6"/>
        <v/>
      </c>
      <c r="P2252" s="296">
        <f t="shared" ca="1" si="7"/>
        <v>0</v>
      </c>
      <c r="Q2252" s="297"/>
      <c r="R2252" s="297"/>
      <c r="S2252" s="297"/>
      <c r="T2252" s="297"/>
      <c r="U2252" s="297"/>
      <c r="V2252" s="297"/>
      <c r="W2252" s="297"/>
      <c r="X2252" s="297"/>
      <c r="Y2252" s="297"/>
      <c r="Z2252" s="297"/>
      <c r="AA2252" s="297"/>
      <c r="AB2252" s="297"/>
    </row>
    <row r="2253" spans="1:28" ht="14.25">
      <c r="A2253" s="297"/>
      <c r="B2253" s="294"/>
      <c r="C2253" s="45"/>
      <c r="D2253" s="45"/>
      <c r="E2253" s="295"/>
      <c r="F2253" s="295"/>
      <c r="G2253" s="294"/>
      <c r="H2253" s="300"/>
      <c r="I2253" s="294"/>
      <c r="J2253" s="295"/>
      <c r="K2253" s="295"/>
      <c r="L2253" s="295"/>
      <c r="M2253" s="295"/>
      <c r="N2253" s="295" t="b">
        <f>IF(AND(OR(G2253:G3255=DATOS!C$8,G2253:G3255=DATOS!C$9),H2253:H3255=DATOS!B$4),ROW(G2253:G3255))</f>
        <v>0</v>
      </c>
      <c r="O2253" s="326" t="str">
        <f t="shared" ca="1" si="6"/>
        <v/>
      </c>
      <c r="P2253" s="296">
        <f t="shared" ca="1" si="7"/>
        <v>0</v>
      </c>
      <c r="Q2253" s="297"/>
      <c r="R2253" s="297"/>
      <c r="S2253" s="297"/>
      <c r="T2253" s="297"/>
      <c r="U2253" s="297"/>
      <c r="V2253" s="297"/>
      <c r="W2253" s="297"/>
      <c r="X2253" s="297"/>
      <c r="Y2253" s="297"/>
      <c r="Z2253" s="297"/>
      <c r="AA2253" s="297"/>
      <c r="AB2253" s="297"/>
    </row>
    <row r="2254" spans="1:28" ht="14.25">
      <c r="A2254" s="297"/>
      <c r="B2254" s="294"/>
      <c r="C2254" s="45"/>
      <c r="D2254" s="45"/>
      <c r="E2254" s="295"/>
      <c r="F2254" s="295"/>
      <c r="G2254" s="294"/>
      <c r="H2254" s="300"/>
      <c r="I2254" s="294"/>
      <c r="J2254" s="295"/>
      <c r="K2254" s="295"/>
      <c r="L2254" s="295"/>
      <c r="M2254" s="295"/>
      <c r="N2254" s="295" t="b">
        <f>IF(AND(OR(G2254:G3256=DATOS!C$8,G2254:G3256=DATOS!C$9),H2254:H3256=DATOS!B$4),ROW(G2254:G3256))</f>
        <v>0</v>
      </c>
      <c r="O2254" s="326" t="str">
        <f t="shared" ca="1" si="6"/>
        <v/>
      </c>
      <c r="P2254" s="296">
        <f t="shared" ca="1" si="7"/>
        <v>0</v>
      </c>
      <c r="Q2254" s="297"/>
      <c r="R2254" s="297"/>
      <c r="S2254" s="297"/>
      <c r="T2254" s="297"/>
      <c r="U2254" s="297"/>
      <c r="V2254" s="297"/>
      <c r="W2254" s="297"/>
      <c r="X2254" s="297"/>
      <c r="Y2254" s="297"/>
      <c r="Z2254" s="297"/>
      <c r="AA2254" s="297"/>
      <c r="AB2254" s="297"/>
    </row>
    <row r="2255" spans="1:28" ht="14.25">
      <c r="A2255" s="297"/>
      <c r="B2255" s="294"/>
      <c r="C2255" s="45"/>
      <c r="D2255" s="45"/>
      <c r="E2255" s="295"/>
      <c r="F2255" s="295"/>
      <c r="G2255" s="294"/>
      <c r="H2255" s="300"/>
      <c r="I2255" s="294"/>
      <c r="J2255" s="295"/>
      <c r="K2255" s="295"/>
      <c r="L2255" s="295"/>
      <c r="M2255" s="295"/>
      <c r="N2255" s="295" t="b">
        <f>IF(AND(OR(G2255:G3257=DATOS!C$8,G2255:G3257=DATOS!C$9),H2255:H3257=DATOS!B$4),ROW(G2255:G3257))</f>
        <v>0</v>
      </c>
      <c r="O2255" s="326" t="str">
        <f t="shared" ca="1" si="6"/>
        <v/>
      </c>
      <c r="P2255" s="296">
        <f t="shared" ca="1" si="7"/>
        <v>0</v>
      </c>
      <c r="Q2255" s="297"/>
      <c r="R2255" s="297"/>
      <c r="S2255" s="297"/>
      <c r="T2255" s="297"/>
      <c r="U2255" s="297"/>
      <c r="V2255" s="297"/>
      <c r="W2255" s="297"/>
      <c r="X2255" s="297"/>
      <c r="Y2255" s="297"/>
      <c r="Z2255" s="297"/>
      <c r="AA2255" s="297"/>
      <c r="AB2255" s="297"/>
    </row>
    <row r="2256" spans="1:28" ht="14.25">
      <c r="A2256" s="297"/>
      <c r="B2256" s="294"/>
      <c r="C2256" s="45"/>
      <c r="D2256" s="45"/>
      <c r="E2256" s="295"/>
      <c r="F2256" s="295"/>
      <c r="G2256" s="294"/>
      <c r="H2256" s="300"/>
      <c r="I2256" s="294"/>
      <c r="J2256" s="295"/>
      <c r="K2256" s="295"/>
      <c r="L2256" s="295"/>
      <c r="M2256" s="295"/>
      <c r="N2256" s="295" t="b">
        <f>IF(AND(OR(G2256:G3258=DATOS!C$8,G2256:G3258=DATOS!C$9),H2256:H3258=DATOS!B$4),ROW(G2256:G3258))</f>
        <v>0</v>
      </c>
      <c r="O2256" s="326" t="str">
        <f t="shared" ca="1" si="6"/>
        <v/>
      </c>
      <c r="P2256" s="296">
        <f t="shared" ca="1" si="7"/>
        <v>0</v>
      </c>
      <c r="Q2256" s="297"/>
      <c r="R2256" s="297"/>
      <c r="S2256" s="297"/>
      <c r="T2256" s="297"/>
      <c r="U2256" s="297"/>
      <c r="V2256" s="297"/>
      <c r="W2256" s="297"/>
      <c r="X2256" s="297"/>
      <c r="Y2256" s="297"/>
      <c r="Z2256" s="297"/>
      <c r="AA2256" s="297"/>
      <c r="AB2256" s="297"/>
    </row>
    <row r="2257" spans="1:28" ht="14.25">
      <c r="A2257" s="297"/>
      <c r="B2257" s="294"/>
      <c r="C2257" s="45"/>
      <c r="D2257" s="45"/>
      <c r="E2257" s="295"/>
      <c r="F2257" s="295"/>
      <c r="G2257" s="294"/>
      <c r="H2257" s="300"/>
      <c r="I2257" s="294"/>
      <c r="J2257" s="295"/>
      <c r="K2257" s="295"/>
      <c r="L2257" s="295"/>
      <c r="M2257" s="295"/>
      <c r="N2257" s="295" t="b">
        <f>IF(AND(OR(G2257:G3259=DATOS!C$8,G2257:G3259=DATOS!C$9),H2257:H3259=DATOS!B$4),ROW(G2257:G3259))</f>
        <v>0</v>
      </c>
      <c r="O2257" s="326" t="str">
        <f t="shared" ca="1" si="6"/>
        <v/>
      </c>
      <c r="P2257" s="296">
        <f t="shared" ca="1" si="7"/>
        <v>0</v>
      </c>
      <c r="Q2257" s="297"/>
      <c r="R2257" s="297"/>
      <c r="S2257" s="297"/>
      <c r="T2257" s="297"/>
      <c r="U2257" s="297"/>
      <c r="V2257" s="297"/>
      <c r="W2257" s="297"/>
      <c r="X2257" s="297"/>
      <c r="Y2257" s="297"/>
      <c r="Z2257" s="297"/>
      <c r="AA2257" s="297"/>
      <c r="AB2257" s="297"/>
    </row>
    <row r="2258" spans="1:28" ht="14.25">
      <c r="A2258" s="297"/>
      <c r="B2258" s="294"/>
      <c r="C2258" s="45"/>
      <c r="D2258" s="45"/>
      <c r="E2258" s="295"/>
      <c r="F2258" s="295"/>
      <c r="G2258" s="294"/>
      <c r="H2258" s="300"/>
      <c r="I2258" s="294"/>
      <c r="J2258" s="295"/>
      <c r="K2258" s="295"/>
      <c r="L2258" s="295"/>
      <c r="M2258" s="295"/>
      <c r="N2258" s="295" t="b">
        <f>IF(AND(OR(G2258:G3260=DATOS!C$8,G2258:G3260=DATOS!C$9),H2258:H3260=DATOS!B$4),ROW(G2258:G3260))</f>
        <v>0</v>
      </c>
      <c r="O2258" s="326" t="str">
        <f t="shared" ca="1" si="6"/>
        <v/>
      </c>
      <c r="P2258" s="296">
        <f t="shared" ca="1" si="7"/>
        <v>0</v>
      </c>
      <c r="Q2258" s="297"/>
      <c r="R2258" s="297"/>
      <c r="S2258" s="297"/>
      <c r="T2258" s="297"/>
      <c r="U2258" s="297"/>
      <c r="V2258" s="297"/>
      <c r="W2258" s="297"/>
      <c r="X2258" s="297"/>
      <c r="Y2258" s="297"/>
      <c r="Z2258" s="297"/>
      <c r="AA2258" s="297"/>
      <c r="AB2258" s="297"/>
    </row>
    <row r="2259" spans="1:28" ht="14.25">
      <c r="A2259" s="297"/>
      <c r="B2259" s="294"/>
      <c r="C2259" s="45"/>
      <c r="D2259" s="45"/>
      <c r="E2259" s="295"/>
      <c r="F2259" s="295"/>
      <c r="G2259" s="294"/>
      <c r="H2259" s="300"/>
      <c r="I2259" s="294"/>
      <c r="J2259" s="295"/>
      <c r="K2259" s="295"/>
      <c r="L2259" s="295"/>
      <c r="M2259" s="295"/>
      <c r="N2259" s="295" t="b">
        <f>IF(AND(OR(G2259:G3261=DATOS!C$8,G2259:G3261=DATOS!C$9),H2259:H3261=DATOS!B$4),ROW(G2259:G3261))</f>
        <v>0</v>
      </c>
      <c r="O2259" s="326" t="str">
        <f t="shared" ca="1" si="6"/>
        <v/>
      </c>
      <c r="P2259" s="296">
        <f t="shared" ca="1" si="7"/>
        <v>0</v>
      </c>
      <c r="Q2259" s="297"/>
      <c r="R2259" s="297"/>
      <c r="S2259" s="297"/>
      <c r="T2259" s="297"/>
      <c r="U2259" s="297"/>
      <c r="V2259" s="297"/>
      <c r="W2259" s="297"/>
      <c r="X2259" s="297"/>
      <c r="Y2259" s="297"/>
      <c r="Z2259" s="297"/>
      <c r="AA2259" s="297"/>
      <c r="AB2259" s="297"/>
    </row>
    <row r="2260" spans="1:28" ht="14.25">
      <c r="A2260" s="297"/>
      <c r="B2260" s="294"/>
      <c r="C2260" s="45"/>
      <c r="D2260" s="45"/>
      <c r="E2260" s="295"/>
      <c r="F2260" s="295"/>
      <c r="G2260" s="294"/>
      <c r="H2260" s="300"/>
      <c r="I2260" s="294"/>
      <c r="J2260" s="295"/>
      <c r="K2260" s="295"/>
      <c r="L2260" s="295"/>
      <c r="M2260" s="295"/>
      <c r="N2260" s="295" t="b">
        <f>IF(AND(OR(G2260:G3262=DATOS!C$8,G2260:G3262=DATOS!C$9),H2260:H3262=DATOS!B$4),ROW(G2260:G3262))</f>
        <v>0</v>
      </c>
      <c r="O2260" s="326" t="str">
        <f t="shared" ca="1" si="6"/>
        <v/>
      </c>
      <c r="P2260" s="296">
        <f t="shared" ca="1" si="7"/>
        <v>0</v>
      </c>
      <c r="Q2260" s="297"/>
      <c r="R2260" s="297"/>
      <c r="S2260" s="297"/>
      <c r="T2260" s="297"/>
      <c r="U2260" s="297"/>
      <c r="V2260" s="297"/>
      <c r="W2260" s="297"/>
      <c r="X2260" s="297"/>
      <c r="Y2260" s="297"/>
      <c r="Z2260" s="297"/>
      <c r="AA2260" s="297"/>
      <c r="AB2260" s="297"/>
    </row>
    <row r="2261" spans="1:28" ht="14.25">
      <c r="A2261" s="297"/>
      <c r="B2261" s="294"/>
      <c r="C2261" s="45"/>
      <c r="D2261" s="45"/>
      <c r="E2261" s="295"/>
      <c r="F2261" s="295"/>
      <c r="G2261" s="294"/>
      <c r="H2261" s="300"/>
      <c r="I2261" s="294"/>
      <c r="J2261" s="295"/>
      <c r="K2261" s="295"/>
      <c r="L2261" s="295"/>
      <c r="M2261" s="295"/>
      <c r="N2261" s="295" t="b">
        <f>IF(AND(OR(G2261:G3263=DATOS!C$8,G2261:G3263=DATOS!C$9),H2261:H3263=DATOS!B$4),ROW(G2261:G3263))</f>
        <v>0</v>
      </c>
      <c r="O2261" s="326" t="str">
        <f t="shared" ca="1" si="6"/>
        <v/>
      </c>
      <c r="P2261" s="296">
        <f t="shared" ca="1" si="7"/>
        <v>0</v>
      </c>
      <c r="Q2261" s="297"/>
      <c r="R2261" s="297"/>
      <c r="S2261" s="297"/>
      <c r="T2261" s="297"/>
      <c r="U2261" s="297"/>
      <c r="V2261" s="297"/>
      <c r="W2261" s="297"/>
      <c r="X2261" s="297"/>
      <c r="Y2261" s="297"/>
      <c r="Z2261" s="297"/>
      <c r="AA2261" s="297"/>
      <c r="AB2261" s="297"/>
    </row>
    <row r="2262" spans="1:28" ht="14.25">
      <c r="A2262" s="297"/>
      <c r="B2262" s="294"/>
      <c r="C2262" s="45"/>
      <c r="D2262" s="45"/>
      <c r="E2262" s="295"/>
      <c r="F2262" s="295"/>
      <c r="G2262" s="294"/>
      <c r="H2262" s="300"/>
      <c r="I2262" s="294"/>
      <c r="J2262" s="295"/>
      <c r="K2262" s="295"/>
      <c r="L2262" s="295"/>
      <c r="M2262" s="295"/>
      <c r="N2262" s="295" t="b">
        <f>IF(AND(OR(G2262:G3264=DATOS!C$8,G2262:G3264=DATOS!C$9),H2262:H3264=DATOS!B$4),ROW(G2262:G3264))</f>
        <v>0</v>
      </c>
      <c r="O2262" s="326" t="str">
        <f t="shared" ca="1" si="6"/>
        <v/>
      </c>
      <c r="P2262" s="296">
        <f t="shared" ca="1" si="7"/>
        <v>0</v>
      </c>
      <c r="Q2262" s="297"/>
      <c r="R2262" s="297"/>
      <c r="S2262" s="297"/>
      <c r="T2262" s="297"/>
      <c r="U2262" s="297"/>
      <c r="V2262" s="297"/>
      <c r="W2262" s="297"/>
      <c r="X2262" s="297"/>
      <c r="Y2262" s="297"/>
      <c r="Z2262" s="297"/>
      <c r="AA2262" s="297"/>
      <c r="AB2262" s="297"/>
    </row>
    <row r="2263" spans="1:28" ht="14.25">
      <c r="A2263" s="297"/>
      <c r="B2263" s="294"/>
      <c r="C2263" s="45"/>
      <c r="D2263" s="45"/>
      <c r="E2263" s="295"/>
      <c r="F2263" s="295"/>
      <c r="G2263" s="294"/>
      <c r="H2263" s="300"/>
      <c r="I2263" s="294"/>
      <c r="J2263" s="295"/>
      <c r="K2263" s="295"/>
      <c r="L2263" s="295"/>
      <c r="M2263" s="295"/>
      <c r="N2263" s="295" t="b">
        <f>IF(AND(OR(G2263:G3265=DATOS!C$8,G2263:G3265=DATOS!C$9),H2263:H3265=DATOS!B$4),ROW(G2263:G3265))</f>
        <v>0</v>
      </c>
      <c r="O2263" s="326" t="str">
        <f t="shared" ca="1" si="6"/>
        <v/>
      </c>
      <c r="P2263" s="296">
        <f t="shared" ca="1" si="7"/>
        <v>0</v>
      </c>
      <c r="Q2263" s="297"/>
      <c r="R2263" s="297"/>
      <c r="S2263" s="297"/>
      <c r="T2263" s="297"/>
      <c r="U2263" s="297"/>
      <c r="V2263" s="297"/>
      <c r="W2263" s="297"/>
      <c r="X2263" s="297"/>
      <c r="Y2263" s="297"/>
      <c r="Z2263" s="297"/>
      <c r="AA2263" s="297"/>
      <c r="AB2263" s="297"/>
    </row>
    <row r="2264" spans="1:28" ht="14.25">
      <c r="A2264" s="297"/>
      <c r="B2264" s="294"/>
      <c r="C2264" s="45"/>
      <c r="D2264" s="45"/>
      <c r="E2264" s="295"/>
      <c r="F2264" s="295"/>
      <c r="G2264" s="294"/>
      <c r="H2264" s="300"/>
      <c r="I2264" s="294"/>
      <c r="J2264" s="295"/>
      <c r="K2264" s="295"/>
      <c r="L2264" s="295"/>
      <c r="M2264" s="295"/>
      <c r="N2264" s="295" t="b">
        <f>IF(AND(OR(G2264:G3266=DATOS!C$8,G2264:G3266=DATOS!C$9),H2264:H3266=DATOS!B$4),ROW(G2264:G3266))</f>
        <v>0</v>
      </c>
      <c r="O2264" s="326" t="str">
        <f t="shared" ca="1" si="6"/>
        <v/>
      </c>
      <c r="P2264" s="296">
        <f t="shared" ca="1" si="7"/>
        <v>0</v>
      </c>
      <c r="Q2264" s="297"/>
      <c r="R2264" s="297"/>
      <c r="S2264" s="297"/>
      <c r="T2264" s="297"/>
      <c r="U2264" s="297"/>
      <c r="V2264" s="297"/>
      <c r="W2264" s="297"/>
      <c r="X2264" s="297"/>
      <c r="Y2264" s="297"/>
      <c r="Z2264" s="297"/>
      <c r="AA2264" s="297"/>
      <c r="AB2264" s="297"/>
    </row>
    <row r="2265" spans="1:28" ht="14.25">
      <c r="A2265" s="297"/>
      <c r="B2265" s="294"/>
      <c r="C2265" s="45"/>
      <c r="D2265" s="45"/>
      <c r="E2265" s="295"/>
      <c r="F2265" s="295"/>
      <c r="G2265" s="294"/>
      <c r="H2265" s="300"/>
      <c r="I2265" s="294"/>
      <c r="J2265" s="295"/>
      <c r="K2265" s="295"/>
      <c r="L2265" s="295"/>
      <c r="M2265" s="295"/>
      <c r="N2265" s="295" t="b">
        <f>IF(AND(OR(G2265:G3267=DATOS!C$8,G2265:G3267=DATOS!C$9),H2265:H3267=DATOS!B$4),ROW(G2265:G3267))</f>
        <v>0</v>
      </c>
      <c r="O2265" s="326" t="str">
        <f t="shared" ca="1" si="6"/>
        <v/>
      </c>
      <c r="P2265" s="296">
        <f t="shared" ca="1" si="7"/>
        <v>0</v>
      </c>
      <c r="Q2265" s="297"/>
      <c r="R2265" s="297"/>
      <c r="S2265" s="297"/>
      <c r="T2265" s="297"/>
      <c r="U2265" s="297"/>
      <c r="V2265" s="297"/>
      <c r="W2265" s="297"/>
      <c r="X2265" s="297"/>
      <c r="Y2265" s="297"/>
      <c r="Z2265" s="297"/>
      <c r="AA2265" s="297"/>
      <c r="AB2265" s="297"/>
    </row>
    <row r="2266" spans="1:28" ht="14.25">
      <c r="A2266" s="297"/>
      <c r="B2266" s="294"/>
      <c r="C2266" s="45"/>
      <c r="D2266" s="45"/>
      <c r="E2266" s="295"/>
      <c r="F2266" s="295"/>
      <c r="G2266" s="294"/>
      <c r="H2266" s="300"/>
      <c r="I2266" s="294"/>
      <c r="J2266" s="295"/>
      <c r="K2266" s="295"/>
      <c r="L2266" s="295"/>
      <c r="M2266" s="295"/>
      <c r="N2266" s="295" t="b">
        <f>IF(AND(OR(G2266:G3268=DATOS!C$8,G2266:G3268=DATOS!C$9),H2266:H3268=DATOS!B$4),ROW(G2266:G3268))</f>
        <v>0</v>
      </c>
      <c r="O2266" s="326" t="str">
        <f t="shared" ca="1" si="6"/>
        <v/>
      </c>
      <c r="P2266" s="296">
        <f t="shared" ca="1" si="7"/>
        <v>0</v>
      </c>
      <c r="Q2266" s="297"/>
      <c r="R2266" s="297"/>
      <c r="S2266" s="297"/>
      <c r="T2266" s="297"/>
      <c r="U2266" s="297"/>
      <c r="V2266" s="297"/>
      <c r="W2266" s="297"/>
      <c r="X2266" s="297"/>
      <c r="Y2266" s="297"/>
      <c r="Z2266" s="297"/>
      <c r="AA2266" s="297"/>
      <c r="AB2266" s="297"/>
    </row>
    <row r="2267" spans="1:28" ht="14.25">
      <c r="A2267" s="297"/>
      <c r="B2267" s="294"/>
      <c r="C2267" s="45"/>
      <c r="D2267" s="45"/>
      <c r="E2267" s="295"/>
      <c r="F2267" s="295"/>
      <c r="G2267" s="294"/>
      <c r="H2267" s="300"/>
      <c r="I2267" s="294"/>
      <c r="J2267" s="295"/>
      <c r="K2267" s="295"/>
      <c r="L2267" s="295"/>
      <c r="M2267" s="295"/>
      <c r="N2267" s="295" t="b">
        <f>IF(AND(OR(G2267:G3269=DATOS!C$8,G2267:G3269=DATOS!C$9),H2267:H3269=DATOS!B$4),ROW(G2267:G3269))</f>
        <v>0</v>
      </c>
      <c r="O2267" s="326" t="str">
        <f t="shared" ca="1" si="6"/>
        <v/>
      </c>
      <c r="P2267" s="296">
        <f t="shared" ca="1" si="7"/>
        <v>0</v>
      </c>
      <c r="Q2267" s="297"/>
      <c r="R2267" s="297"/>
      <c r="S2267" s="297"/>
      <c r="T2267" s="297"/>
      <c r="U2267" s="297"/>
      <c r="V2267" s="297"/>
      <c r="W2267" s="297"/>
      <c r="X2267" s="297"/>
      <c r="Y2267" s="297"/>
      <c r="Z2267" s="297"/>
      <c r="AA2267" s="297"/>
      <c r="AB2267" s="297"/>
    </row>
    <row r="2268" spans="1:28" ht="14.25">
      <c r="A2268" s="297"/>
      <c r="B2268" s="294"/>
      <c r="C2268" s="45"/>
      <c r="D2268" s="45"/>
      <c r="E2268" s="295"/>
      <c r="F2268" s="295"/>
      <c r="G2268" s="294"/>
      <c r="H2268" s="300"/>
      <c r="I2268" s="294"/>
      <c r="J2268" s="295"/>
      <c r="K2268" s="295"/>
      <c r="L2268" s="295"/>
      <c r="M2268" s="295"/>
      <c r="N2268" s="295" t="b">
        <f>IF(AND(OR(G2268:G3270=DATOS!C$8,G2268:G3270=DATOS!C$9),H2268:H3270=DATOS!B$4),ROW(G2268:G3270))</f>
        <v>0</v>
      </c>
      <c r="O2268" s="326" t="str">
        <f t="shared" ca="1" si="6"/>
        <v/>
      </c>
      <c r="P2268" s="296">
        <f t="shared" ca="1" si="7"/>
        <v>0</v>
      </c>
      <c r="Q2268" s="297"/>
      <c r="R2268" s="297"/>
      <c r="S2268" s="297"/>
      <c r="T2268" s="297"/>
      <c r="U2268" s="297"/>
      <c r="V2268" s="297"/>
      <c r="W2268" s="297"/>
      <c r="X2268" s="297"/>
      <c r="Y2268" s="297"/>
      <c r="Z2268" s="297"/>
      <c r="AA2268" s="297"/>
      <c r="AB2268" s="297"/>
    </row>
    <row r="2269" spans="1:28" ht="14.25">
      <c r="A2269" s="297"/>
      <c r="B2269" s="294"/>
      <c r="C2269" s="45"/>
      <c r="D2269" s="45"/>
      <c r="E2269" s="295"/>
      <c r="F2269" s="295"/>
      <c r="G2269" s="294"/>
      <c r="H2269" s="300"/>
      <c r="I2269" s="294"/>
      <c r="J2269" s="295"/>
      <c r="K2269" s="295"/>
      <c r="L2269" s="295"/>
      <c r="M2269" s="295"/>
      <c r="N2269" s="295" t="b">
        <f>IF(AND(OR(G2269:G3271=DATOS!C$8,G2269:G3271=DATOS!C$9),H2269:H3271=DATOS!B$4),ROW(G2269:G3271))</f>
        <v>0</v>
      </c>
      <c r="O2269" s="326" t="str">
        <f t="shared" ca="1" si="6"/>
        <v/>
      </c>
      <c r="P2269" s="296">
        <f t="shared" ca="1" si="7"/>
        <v>0</v>
      </c>
      <c r="Q2269" s="297"/>
      <c r="R2269" s="297"/>
      <c r="S2269" s="297"/>
      <c r="T2269" s="297"/>
      <c r="U2269" s="297"/>
      <c r="V2269" s="297"/>
      <c r="W2269" s="297"/>
      <c r="X2269" s="297"/>
      <c r="Y2269" s="297"/>
      <c r="Z2269" s="297"/>
      <c r="AA2269" s="297"/>
      <c r="AB2269" s="297"/>
    </row>
    <row r="2270" spans="1:28" ht="14.25">
      <c r="A2270" s="297"/>
      <c r="B2270" s="294"/>
      <c r="C2270" s="45"/>
      <c r="D2270" s="45"/>
      <c r="E2270" s="295"/>
      <c r="F2270" s="295"/>
      <c r="G2270" s="294"/>
      <c r="H2270" s="300"/>
      <c r="I2270" s="294"/>
      <c r="J2270" s="295"/>
      <c r="K2270" s="295"/>
      <c r="L2270" s="295"/>
      <c r="M2270" s="295"/>
      <c r="N2270" s="295" t="b">
        <f>IF(AND(OR(G2270:G3272=DATOS!C$8,G2270:G3272=DATOS!C$9),H2270:H3272=DATOS!B$4),ROW(G2270:G3272))</f>
        <v>0</v>
      </c>
      <c r="O2270" s="326" t="str">
        <f t="shared" ca="1" si="6"/>
        <v/>
      </c>
      <c r="P2270" s="296">
        <f t="shared" ca="1" si="7"/>
        <v>0</v>
      </c>
      <c r="Q2270" s="297"/>
      <c r="R2270" s="297"/>
      <c r="S2270" s="297"/>
      <c r="T2270" s="297"/>
      <c r="U2270" s="297"/>
      <c r="V2270" s="297"/>
      <c r="W2270" s="297"/>
      <c r="X2270" s="297"/>
      <c r="Y2270" s="297"/>
      <c r="Z2270" s="297"/>
      <c r="AA2270" s="297"/>
      <c r="AB2270" s="297"/>
    </row>
    <row r="2271" spans="1:28" ht="14.25">
      <c r="A2271" s="297"/>
      <c r="B2271" s="294"/>
      <c r="C2271" s="45"/>
      <c r="D2271" s="45"/>
      <c r="E2271" s="295"/>
      <c r="F2271" s="295"/>
      <c r="G2271" s="294"/>
      <c r="H2271" s="300"/>
      <c r="I2271" s="294"/>
      <c r="J2271" s="295"/>
      <c r="K2271" s="295"/>
      <c r="L2271" s="295"/>
      <c r="M2271" s="295"/>
      <c r="N2271" s="295" t="b">
        <f>IF(AND(OR(G2271:G3273=DATOS!C$8,G2271:G3273=DATOS!C$9),H2271:H3273=DATOS!B$4),ROW(G2271:G3273))</f>
        <v>0</v>
      </c>
      <c r="O2271" s="326" t="str">
        <f t="shared" ca="1" si="6"/>
        <v/>
      </c>
      <c r="P2271" s="296">
        <f t="shared" ca="1" si="7"/>
        <v>0</v>
      </c>
      <c r="Q2271" s="297"/>
      <c r="R2271" s="297"/>
      <c r="S2271" s="297"/>
      <c r="T2271" s="297"/>
      <c r="U2271" s="297"/>
      <c r="V2271" s="297"/>
      <c r="W2271" s="297"/>
      <c r="X2271" s="297"/>
      <c r="Y2271" s="297"/>
      <c r="Z2271" s="297"/>
      <c r="AA2271" s="297"/>
      <c r="AB2271" s="297"/>
    </row>
    <row r="2272" spans="1:28" ht="14.25">
      <c r="A2272" s="297"/>
      <c r="B2272" s="294"/>
      <c r="C2272" s="45"/>
      <c r="D2272" s="45"/>
      <c r="E2272" s="295"/>
      <c r="F2272" s="295"/>
      <c r="G2272" s="294"/>
      <c r="H2272" s="300"/>
      <c r="I2272" s="294"/>
      <c r="J2272" s="295"/>
      <c r="K2272" s="295"/>
      <c r="L2272" s="295"/>
      <c r="M2272" s="295"/>
      <c r="N2272" s="295" t="b">
        <f>IF(AND(OR(G2272:G3274=DATOS!C$8,G2272:G3274=DATOS!C$9),H2272:H3274=DATOS!B$4),ROW(G2272:G3274))</f>
        <v>0</v>
      </c>
      <c r="O2272" s="326" t="str">
        <f t="shared" ca="1" si="6"/>
        <v/>
      </c>
      <c r="P2272" s="296">
        <f t="shared" ca="1" si="7"/>
        <v>0</v>
      </c>
      <c r="Q2272" s="297"/>
      <c r="R2272" s="297"/>
      <c r="S2272" s="297"/>
      <c r="T2272" s="297"/>
      <c r="U2272" s="297"/>
      <c r="V2272" s="297"/>
      <c r="W2272" s="297"/>
      <c r="X2272" s="297"/>
      <c r="Y2272" s="297"/>
      <c r="Z2272" s="297"/>
      <c r="AA2272" s="297"/>
      <c r="AB2272" s="297"/>
    </row>
    <row r="2273" spans="1:28" ht="14.25">
      <c r="A2273" s="297"/>
      <c r="B2273" s="294"/>
      <c r="C2273" s="45"/>
      <c r="D2273" s="45"/>
      <c r="E2273" s="295"/>
      <c r="F2273" s="295"/>
      <c r="G2273" s="294"/>
      <c r="H2273" s="300"/>
      <c r="I2273" s="294"/>
      <c r="J2273" s="295"/>
      <c r="K2273" s="295"/>
      <c r="L2273" s="295"/>
      <c r="M2273" s="295"/>
      <c r="N2273" s="295" t="b">
        <f>IF(AND(OR(G2273:G3275=DATOS!C$8,G2273:G3275=DATOS!C$9),H2273:H3275=DATOS!B$4),ROW(G2273:G3275))</f>
        <v>0</v>
      </c>
      <c r="O2273" s="326" t="str">
        <f t="shared" ca="1" si="6"/>
        <v/>
      </c>
      <c r="P2273" s="296">
        <f t="shared" ca="1" si="7"/>
        <v>0</v>
      </c>
      <c r="Q2273" s="297"/>
      <c r="R2273" s="297"/>
      <c r="S2273" s="297"/>
      <c r="T2273" s="297"/>
      <c r="U2273" s="297"/>
      <c r="V2273" s="297"/>
      <c r="W2273" s="297"/>
      <c r="X2273" s="297"/>
      <c r="Y2273" s="297"/>
      <c r="Z2273" s="297"/>
      <c r="AA2273" s="297"/>
      <c r="AB2273" s="297"/>
    </row>
    <row r="2274" spans="1:28" ht="14.25">
      <c r="A2274" s="297"/>
      <c r="B2274" s="294"/>
      <c r="C2274" s="45"/>
      <c r="D2274" s="45"/>
      <c r="E2274" s="295"/>
      <c r="F2274" s="295"/>
      <c r="G2274" s="294"/>
      <c r="H2274" s="300"/>
      <c r="I2274" s="294"/>
      <c r="J2274" s="295"/>
      <c r="K2274" s="295"/>
      <c r="L2274" s="295"/>
      <c r="M2274" s="295"/>
      <c r="N2274" s="295" t="b">
        <f>IF(AND(OR(G2274:G3276=DATOS!C$8,G2274:G3276=DATOS!C$9),H2274:H3276=DATOS!B$4),ROW(G2274:G3276))</f>
        <v>0</v>
      </c>
      <c r="O2274" s="326" t="str">
        <f t="shared" ca="1" si="6"/>
        <v/>
      </c>
      <c r="P2274" s="296">
        <f t="shared" ca="1" si="7"/>
        <v>0</v>
      </c>
      <c r="Q2274" s="297"/>
      <c r="R2274" s="297"/>
      <c r="S2274" s="297"/>
      <c r="T2274" s="297"/>
      <c r="U2274" s="297"/>
      <c r="V2274" s="297"/>
      <c r="W2274" s="297"/>
      <c r="X2274" s="297"/>
      <c r="Y2274" s="297"/>
      <c r="Z2274" s="297"/>
      <c r="AA2274" s="297"/>
      <c r="AB2274" s="297"/>
    </row>
    <row r="2275" spans="1:28" ht="14.25">
      <c r="A2275" s="297"/>
      <c r="B2275" s="294"/>
      <c r="C2275" s="45"/>
      <c r="D2275" s="45"/>
      <c r="E2275" s="295"/>
      <c r="F2275" s="295"/>
      <c r="G2275" s="294"/>
      <c r="H2275" s="300"/>
      <c r="I2275" s="294"/>
      <c r="J2275" s="295"/>
      <c r="K2275" s="295"/>
      <c r="L2275" s="295"/>
      <c r="M2275" s="295"/>
      <c r="N2275" s="295" t="b">
        <f>IF(AND(OR(G2275:G3277=DATOS!C$8,G2275:G3277=DATOS!C$9),H2275:H3277=DATOS!B$4),ROW(G2275:G3277))</f>
        <v>0</v>
      </c>
      <c r="O2275" s="326" t="str">
        <f t="shared" ca="1" si="6"/>
        <v/>
      </c>
      <c r="P2275" s="296">
        <f t="shared" ca="1" si="7"/>
        <v>0</v>
      </c>
      <c r="Q2275" s="297"/>
      <c r="R2275" s="297"/>
      <c r="S2275" s="297"/>
      <c r="T2275" s="297"/>
      <c r="U2275" s="297"/>
      <c r="V2275" s="297"/>
      <c r="W2275" s="297"/>
      <c r="X2275" s="297"/>
      <c r="Y2275" s="297"/>
      <c r="Z2275" s="297"/>
      <c r="AA2275" s="297"/>
      <c r="AB2275" s="297"/>
    </row>
    <row r="2276" spans="1:28" ht="14.25">
      <c r="A2276" s="297"/>
      <c r="B2276" s="294"/>
      <c r="C2276" s="45"/>
      <c r="D2276" s="45"/>
      <c r="E2276" s="295"/>
      <c r="F2276" s="295"/>
      <c r="G2276" s="294"/>
      <c r="H2276" s="300"/>
      <c r="I2276" s="294"/>
      <c r="J2276" s="295"/>
      <c r="K2276" s="295"/>
      <c r="L2276" s="295"/>
      <c r="M2276" s="295"/>
      <c r="N2276" s="295" t="b">
        <f>IF(AND(OR(G2276:G3278=DATOS!C$8,G2276:G3278=DATOS!C$9),H2276:H3278=DATOS!B$4),ROW(G2276:G3278))</f>
        <v>0</v>
      </c>
      <c r="O2276" s="326" t="str">
        <f t="shared" ca="1" si="6"/>
        <v/>
      </c>
      <c r="P2276" s="296">
        <f t="shared" ca="1" si="7"/>
        <v>0</v>
      </c>
      <c r="Q2276" s="297"/>
      <c r="R2276" s="297"/>
      <c r="S2276" s="297"/>
      <c r="T2276" s="297"/>
      <c r="U2276" s="297"/>
      <c r="V2276" s="297"/>
      <c r="W2276" s="297"/>
      <c r="X2276" s="297"/>
      <c r="Y2276" s="297"/>
      <c r="Z2276" s="297"/>
      <c r="AA2276" s="297"/>
      <c r="AB2276" s="297"/>
    </row>
    <row r="2277" spans="1:28" ht="14.25">
      <c r="A2277" s="297"/>
      <c r="B2277" s="294"/>
      <c r="C2277" s="45"/>
      <c r="D2277" s="45"/>
      <c r="E2277" s="295"/>
      <c r="F2277" s="295"/>
      <c r="G2277" s="294"/>
      <c r="H2277" s="300"/>
      <c r="I2277" s="294"/>
      <c r="J2277" s="295"/>
      <c r="K2277" s="295"/>
      <c r="L2277" s="295"/>
      <c r="M2277" s="295"/>
      <c r="N2277" s="295" t="b">
        <f>IF(AND(OR(G2277:G3279=DATOS!C$8,G2277:G3279=DATOS!C$9),H2277:H3279=DATOS!B$4),ROW(G2277:G3279))</f>
        <v>0</v>
      </c>
      <c r="O2277" s="326" t="str">
        <f t="shared" ca="1" si="6"/>
        <v/>
      </c>
      <c r="P2277" s="296">
        <f t="shared" ca="1" si="7"/>
        <v>0</v>
      </c>
      <c r="Q2277" s="297"/>
      <c r="R2277" s="297"/>
      <c r="S2277" s="297"/>
      <c r="T2277" s="297"/>
      <c r="U2277" s="297"/>
      <c r="V2277" s="297"/>
      <c r="W2277" s="297"/>
      <c r="X2277" s="297"/>
      <c r="Y2277" s="297"/>
      <c r="Z2277" s="297"/>
      <c r="AA2277" s="297"/>
      <c r="AB2277" s="297"/>
    </row>
    <row r="2278" spans="1:28" ht="14.25">
      <c r="A2278" s="297"/>
      <c r="B2278" s="294"/>
      <c r="C2278" s="45"/>
      <c r="D2278" s="45"/>
      <c r="E2278" s="295"/>
      <c r="F2278" s="295"/>
      <c r="G2278" s="294"/>
      <c r="H2278" s="300"/>
      <c r="I2278" s="294"/>
      <c r="J2278" s="295"/>
      <c r="K2278" s="295"/>
      <c r="L2278" s="295"/>
      <c r="M2278" s="295"/>
      <c r="N2278" s="295" t="b">
        <f>IF(AND(OR(G2278:G3280=DATOS!C$8,G2278:G3280=DATOS!C$9),H2278:H3280=DATOS!B$4),ROW(G2278:G3280))</f>
        <v>0</v>
      </c>
      <c r="O2278" s="326" t="str">
        <f t="shared" ca="1" si="6"/>
        <v/>
      </c>
      <c r="P2278" s="296">
        <f t="shared" ca="1" si="7"/>
        <v>0</v>
      </c>
      <c r="Q2278" s="297"/>
      <c r="R2278" s="297"/>
      <c r="S2278" s="297"/>
      <c r="T2278" s="297"/>
      <c r="U2278" s="297"/>
      <c r="V2278" s="297"/>
      <c r="W2278" s="297"/>
      <c r="X2278" s="297"/>
      <c r="Y2278" s="297"/>
      <c r="Z2278" s="297"/>
      <c r="AA2278" s="297"/>
      <c r="AB2278" s="297"/>
    </row>
    <row r="2279" spans="1:28" ht="14.25">
      <c r="A2279" s="297"/>
      <c r="B2279" s="294"/>
      <c r="C2279" s="45"/>
      <c r="D2279" s="45"/>
      <c r="E2279" s="295"/>
      <c r="F2279" s="295"/>
      <c r="G2279" s="294"/>
      <c r="H2279" s="300"/>
      <c r="I2279" s="294"/>
      <c r="J2279" s="295"/>
      <c r="K2279" s="295"/>
      <c r="L2279" s="295"/>
      <c r="M2279" s="295"/>
      <c r="N2279" s="295" t="b">
        <f>IF(AND(OR(G2279:G3281=DATOS!C$8,G2279:G3281=DATOS!C$9),H2279:H3281=DATOS!B$4),ROW(G2279:G3281))</f>
        <v>0</v>
      </c>
      <c r="O2279" s="326" t="str">
        <f t="shared" ca="1" si="6"/>
        <v/>
      </c>
      <c r="P2279" s="296">
        <f t="shared" ca="1" si="7"/>
        <v>0</v>
      </c>
      <c r="Q2279" s="297"/>
      <c r="R2279" s="297"/>
      <c r="S2279" s="297"/>
      <c r="T2279" s="297"/>
      <c r="U2279" s="297"/>
      <c r="V2279" s="297"/>
      <c r="W2279" s="297"/>
      <c r="X2279" s="297"/>
      <c r="Y2279" s="297"/>
      <c r="Z2279" s="297"/>
      <c r="AA2279" s="297"/>
      <c r="AB2279" s="297"/>
    </row>
    <row r="2280" spans="1:28" ht="14.25">
      <c r="A2280" s="297"/>
      <c r="B2280" s="294"/>
      <c r="C2280" s="45"/>
      <c r="D2280" s="45"/>
      <c r="E2280" s="295"/>
      <c r="F2280" s="295"/>
      <c r="G2280" s="294"/>
      <c r="H2280" s="300"/>
      <c r="I2280" s="294"/>
      <c r="J2280" s="295"/>
      <c r="K2280" s="295"/>
      <c r="L2280" s="295"/>
      <c r="M2280" s="295"/>
      <c r="N2280" s="295" t="b">
        <f>IF(AND(OR(G2280:G3282=DATOS!C$8,G2280:G3282=DATOS!C$9),H2280:H3282=DATOS!B$4),ROW(G2280:G3282))</f>
        <v>0</v>
      </c>
      <c r="O2280" s="326" t="str">
        <f t="shared" ca="1" si="6"/>
        <v/>
      </c>
      <c r="P2280" s="296">
        <f t="shared" ca="1" si="7"/>
        <v>0</v>
      </c>
      <c r="Q2280" s="297"/>
      <c r="R2280" s="297"/>
      <c r="S2280" s="297"/>
      <c r="T2280" s="297"/>
      <c r="U2280" s="297"/>
      <c r="V2280" s="297"/>
      <c r="W2280" s="297"/>
      <c r="X2280" s="297"/>
      <c r="Y2280" s="297"/>
      <c r="Z2280" s="297"/>
      <c r="AA2280" s="297"/>
      <c r="AB2280" s="297"/>
    </row>
    <row r="2281" spans="1:28" ht="14.25">
      <c r="A2281" s="297"/>
      <c r="B2281" s="294"/>
      <c r="C2281" s="45"/>
      <c r="D2281" s="45"/>
      <c r="E2281" s="295"/>
      <c r="F2281" s="295"/>
      <c r="G2281" s="294"/>
      <c r="H2281" s="300"/>
      <c r="I2281" s="294"/>
      <c r="J2281" s="295"/>
      <c r="K2281" s="295"/>
      <c r="L2281" s="295"/>
      <c r="M2281" s="295"/>
      <c r="N2281" s="295" t="b">
        <f>IF(AND(OR(G2281:G3283=DATOS!C$8,G2281:G3283=DATOS!C$9),H2281:H3283=DATOS!B$4),ROW(G2281:G3283))</f>
        <v>0</v>
      </c>
      <c r="O2281" s="326" t="str">
        <f t="shared" ca="1" si="6"/>
        <v/>
      </c>
      <c r="P2281" s="296">
        <f t="shared" ca="1" si="7"/>
        <v>0</v>
      </c>
      <c r="Q2281" s="297"/>
      <c r="R2281" s="297"/>
      <c r="S2281" s="297"/>
      <c r="T2281" s="297"/>
      <c r="U2281" s="297"/>
      <c r="V2281" s="297"/>
      <c r="W2281" s="297"/>
      <c r="X2281" s="297"/>
      <c r="Y2281" s="297"/>
      <c r="Z2281" s="297"/>
      <c r="AA2281" s="297"/>
      <c r="AB2281" s="297"/>
    </row>
    <row r="2282" spans="1:28" ht="14.25">
      <c r="A2282" s="297"/>
      <c r="B2282" s="294"/>
      <c r="C2282" s="45"/>
      <c r="D2282" s="45"/>
      <c r="E2282" s="295"/>
      <c r="F2282" s="295"/>
      <c r="G2282" s="294"/>
      <c r="H2282" s="300"/>
      <c r="I2282" s="294"/>
      <c r="J2282" s="295"/>
      <c r="K2282" s="295"/>
      <c r="L2282" s="295"/>
      <c r="M2282" s="295"/>
      <c r="N2282" s="295" t="b">
        <f>IF(AND(OR(G2282:G3284=DATOS!C$8,G2282:G3284=DATOS!C$9),H2282:H3284=DATOS!B$4),ROW(G2282:G3284))</f>
        <v>0</v>
      </c>
      <c r="O2282" s="326" t="str">
        <f t="shared" ca="1" si="6"/>
        <v/>
      </c>
      <c r="P2282" s="296">
        <f t="shared" ca="1" si="7"/>
        <v>0</v>
      </c>
      <c r="Q2282" s="297"/>
      <c r="R2282" s="297"/>
      <c r="S2282" s="297"/>
      <c r="T2282" s="297"/>
      <c r="U2282" s="297"/>
      <c r="V2282" s="297"/>
      <c r="W2282" s="297"/>
      <c r="X2282" s="297"/>
      <c r="Y2282" s="297"/>
      <c r="Z2282" s="297"/>
      <c r="AA2282" s="297"/>
      <c r="AB2282" s="297"/>
    </row>
    <row r="2283" spans="1:28" ht="14.25">
      <c r="A2283" s="297"/>
      <c r="B2283" s="294"/>
      <c r="C2283" s="45"/>
      <c r="D2283" s="45"/>
      <c r="E2283" s="295"/>
      <c r="F2283" s="295"/>
      <c r="G2283" s="294"/>
      <c r="H2283" s="300"/>
      <c r="I2283" s="294"/>
      <c r="J2283" s="295"/>
      <c r="K2283" s="295"/>
      <c r="L2283" s="295"/>
      <c r="M2283" s="295"/>
      <c r="N2283" s="295" t="b">
        <f>IF(AND(OR(G2283:G3285=DATOS!C$8,G2283:G3285=DATOS!C$9),H2283:H3285=DATOS!B$4),ROW(G2283:G3285))</f>
        <v>0</v>
      </c>
      <c r="O2283" s="326" t="str">
        <f t="shared" ca="1" si="6"/>
        <v/>
      </c>
      <c r="P2283" s="296">
        <f t="shared" ca="1" si="7"/>
        <v>0</v>
      </c>
      <c r="Q2283" s="297"/>
      <c r="R2283" s="297"/>
      <c r="S2283" s="297"/>
      <c r="T2283" s="297"/>
      <c r="U2283" s="297"/>
      <c r="V2283" s="297"/>
      <c r="W2283" s="297"/>
      <c r="X2283" s="297"/>
      <c r="Y2283" s="297"/>
      <c r="Z2283" s="297"/>
      <c r="AA2283" s="297"/>
      <c r="AB2283" s="297"/>
    </row>
    <row r="2284" spans="1:28" ht="14.25">
      <c r="A2284" s="297"/>
      <c r="B2284" s="294"/>
      <c r="C2284" s="45"/>
      <c r="D2284" s="45"/>
      <c r="E2284" s="295"/>
      <c r="F2284" s="295"/>
      <c r="G2284" s="294"/>
      <c r="H2284" s="300"/>
      <c r="I2284" s="294"/>
      <c r="J2284" s="295"/>
      <c r="K2284" s="295"/>
      <c r="L2284" s="295"/>
      <c r="M2284" s="295"/>
      <c r="N2284" s="295" t="b">
        <f>IF(AND(OR(G2284:G3286=DATOS!C$8,G2284:G3286=DATOS!C$9),H2284:H3286=DATOS!B$4),ROW(G2284:G3286))</f>
        <v>0</v>
      </c>
      <c r="O2284" s="326" t="str">
        <f t="shared" ca="1" si="6"/>
        <v/>
      </c>
      <c r="P2284" s="296">
        <f t="shared" ca="1" si="7"/>
        <v>0</v>
      </c>
      <c r="Q2284" s="297"/>
      <c r="R2284" s="297"/>
      <c r="S2284" s="297"/>
      <c r="T2284" s="297"/>
      <c r="U2284" s="297"/>
      <c r="V2284" s="297"/>
      <c r="W2284" s="297"/>
      <c r="X2284" s="297"/>
      <c r="Y2284" s="297"/>
      <c r="Z2284" s="297"/>
      <c r="AA2284" s="297"/>
      <c r="AB2284" s="297"/>
    </row>
    <row r="2285" spans="1:28" ht="14.25">
      <c r="A2285" s="297"/>
      <c r="B2285" s="294"/>
      <c r="C2285" s="45"/>
      <c r="D2285" s="45"/>
      <c r="E2285" s="295"/>
      <c r="F2285" s="295"/>
      <c r="G2285" s="294"/>
      <c r="H2285" s="300"/>
      <c r="I2285" s="294"/>
      <c r="J2285" s="295"/>
      <c r="K2285" s="295"/>
      <c r="L2285" s="295"/>
      <c r="M2285" s="295"/>
      <c r="N2285" s="295" t="b">
        <f>IF(AND(OR(G2285:G3287=DATOS!C$8,G2285:G3287=DATOS!C$9),H2285:H3287=DATOS!B$4),ROW(G2285:G3287))</f>
        <v>0</v>
      </c>
      <c r="O2285" s="326" t="str">
        <f t="shared" ca="1" si="6"/>
        <v/>
      </c>
      <c r="P2285" s="296">
        <f t="shared" ca="1" si="7"/>
        <v>0</v>
      </c>
      <c r="Q2285" s="297"/>
      <c r="R2285" s="297"/>
      <c r="S2285" s="297"/>
      <c r="T2285" s="297"/>
      <c r="U2285" s="297"/>
      <c r="V2285" s="297"/>
      <c r="W2285" s="297"/>
      <c r="X2285" s="297"/>
      <c r="Y2285" s="297"/>
      <c r="Z2285" s="297"/>
      <c r="AA2285" s="297"/>
      <c r="AB2285" s="297"/>
    </row>
    <row r="2286" spans="1:28" ht="14.25">
      <c r="A2286" s="297"/>
      <c r="B2286" s="294"/>
      <c r="C2286" s="45"/>
      <c r="D2286" s="45"/>
      <c r="E2286" s="295"/>
      <c r="F2286" s="295"/>
      <c r="G2286" s="294"/>
      <c r="H2286" s="300"/>
      <c r="I2286" s="294"/>
      <c r="J2286" s="295"/>
      <c r="K2286" s="295"/>
      <c r="L2286" s="295"/>
      <c r="M2286" s="295"/>
      <c r="N2286" s="295" t="b">
        <f>IF(AND(OR(G2286:G3288=DATOS!C$8,G2286:G3288=DATOS!C$9),H2286:H3288=DATOS!B$4),ROW(G2286:G3288))</f>
        <v>0</v>
      </c>
      <c r="O2286" s="326" t="str">
        <f t="shared" ca="1" si="6"/>
        <v/>
      </c>
      <c r="P2286" s="296">
        <f t="shared" ca="1" si="7"/>
        <v>0</v>
      </c>
      <c r="Q2286" s="297"/>
      <c r="R2286" s="297"/>
      <c r="S2286" s="297"/>
      <c r="T2286" s="297"/>
      <c r="U2286" s="297"/>
      <c r="V2286" s="297"/>
      <c r="W2286" s="297"/>
      <c r="X2286" s="297"/>
      <c r="Y2286" s="297"/>
      <c r="Z2286" s="297"/>
      <c r="AA2286" s="297"/>
      <c r="AB2286" s="297"/>
    </row>
    <row r="2287" spans="1:28" ht="14.25">
      <c r="A2287" s="297"/>
      <c r="B2287" s="294"/>
      <c r="C2287" s="45"/>
      <c r="D2287" s="45"/>
      <c r="E2287" s="295"/>
      <c r="F2287" s="295"/>
      <c r="G2287" s="294"/>
      <c r="H2287" s="300"/>
      <c r="I2287" s="294"/>
      <c r="J2287" s="295"/>
      <c r="K2287" s="295"/>
      <c r="L2287" s="295"/>
      <c r="M2287" s="295"/>
      <c r="N2287" s="295" t="b">
        <f>IF(AND(OR(G2287:G3289=DATOS!C$8,G2287:G3289=DATOS!C$9),H2287:H3289=DATOS!B$4),ROW(G2287:G3289))</f>
        <v>0</v>
      </c>
      <c r="O2287" s="326" t="str">
        <f t="shared" ca="1" si="6"/>
        <v/>
      </c>
      <c r="P2287" s="296">
        <f t="shared" ca="1" si="7"/>
        <v>0</v>
      </c>
      <c r="Q2287" s="297"/>
      <c r="R2287" s="297"/>
      <c r="S2287" s="297"/>
      <c r="T2287" s="297"/>
      <c r="U2287" s="297"/>
      <c r="V2287" s="297"/>
      <c r="W2287" s="297"/>
      <c r="X2287" s="297"/>
      <c r="Y2287" s="297"/>
      <c r="Z2287" s="297"/>
      <c r="AA2287" s="297"/>
      <c r="AB2287" s="297"/>
    </row>
    <row r="2288" spans="1:28" ht="14.25">
      <c r="A2288" s="297"/>
      <c r="B2288" s="294"/>
      <c r="C2288" s="45"/>
      <c r="D2288" s="45"/>
      <c r="E2288" s="295"/>
      <c r="F2288" s="295"/>
      <c r="G2288" s="294"/>
      <c r="H2288" s="300"/>
      <c r="I2288" s="294"/>
      <c r="J2288" s="295"/>
      <c r="K2288" s="295"/>
      <c r="L2288" s="295"/>
      <c r="M2288" s="295"/>
      <c r="N2288" s="295" t="b">
        <f>IF(AND(OR(G2288:G3290=DATOS!C$8,G2288:G3290=DATOS!C$9),H2288:H3290=DATOS!B$4),ROW(G2288:G3290))</f>
        <v>0</v>
      </c>
      <c r="O2288" s="326" t="str">
        <f t="shared" ca="1" si="6"/>
        <v/>
      </c>
      <c r="P2288" s="296">
        <f t="shared" ca="1" si="7"/>
        <v>0</v>
      </c>
      <c r="Q2288" s="297"/>
      <c r="R2288" s="297"/>
      <c r="S2288" s="297"/>
      <c r="T2288" s="297"/>
      <c r="U2288" s="297"/>
      <c r="V2288" s="297"/>
      <c r="W2288" s="297"/>
      <c r="X2288" s="297"/>
      <c r="Y2288" s="297"/>
      <c r="Z2288" s="297"/>
      <c r="AA2288" s="297"/>
      <c r="AB2288" s="297"/>
    </row>
    <row r="2289" spans="1:28" ht="14.25">
      <c r="A2289" s="297"/>
      <c r="B2289" s="294"/>
      <c r="C2289" s="45"/>
      <c r="D2289" s="45"/>
      <c r="E2289" s="295"/>
      <c r="F2289" s="295"/>
      <c r="G2289" s="294"/>
      <c r="H2289" s="300"/>
      <c r="I2289" s="294"/>
      <c r="J2289" s="295"/>
      <c r="K2289" s="295"/>
      <c r="L2289" s="295"/>
      <c r="M2289" s="295"/>
      <c r="N2289" s="295" t="b">
        <f>IF(AND(OR(G2289:G3291=DATOS!C$8,G2289:G3291=DATOS!C$9),H2289:H3291=DATOS!B$4),ROW(G2289:G3291))</f>
        <v>0</v>
      </c>
      <c r="O2289" s="326" t="str">
        <f t="shared" ca="1" si="6"/>
        <v/>
      </c>
      <c r="P2289" s="296">
        <f t="shared" ca="1" si="7"/>
        <v>0</v>
      </c>
      <c r="Q2289" s="297"/>
      <c r="R2289" s="297"/>
      <c r="S2289" s="297"/>
      <c r="T2289" s="297"/>
      <c r="U2289" s="297"/>
      <c r="V2289" s="297"/>
      <c r="W2289" s="297"/>
      <c r="X2289" s="297"/>
      <c r="Y2289" s="297"/>
      <c r="Z2289" s="297"/>
      <c r="AA2289" s="297"/>
      <c r="AB2289" s="297"/>
    </row>
    <row r="2290" spans="1:28" ht="14.25">
      <c r="A2290" s="297"/>
      <c r="B2290" s="294"/>
      <c r="C2290" s="45"/>
      <c r="D2290" s="45"/>
      <c r="E2290" s="295"/>
      <c r="F2290" s="295"/>
      <c r="G2290" s="294"/>
      <c r="H2290" s="300"/>
      <c r="I2290" s="294"/>
      <c r="J2290" s="295"/>
      <c r="K2290" s="295"/>
      <c r="L2290" s="295"/>
      <c r="M2290" s="295"/>
      <c r="N2290" s="295" t="b">
        <f>IF(AND(OR(G2290:G3292=DATOS!C$8,G2290:G3292=DATOS!C$9),H2290:H3292=DATOS!B$4),ROW(G2290:G3292))</f>
        <v>0</v>
      </c>
      <c r="O2290" s="326" t="str">
        <f t="shared" ca="1" si="6"/>
        <v/>
      </c>
      <c r="P2290" s="296">
        <f t="shared" ca="1" si="7"/>
        <v>0</v>
      </c>
      <c r="Q2290" s="297"/>
      <c r="R2290" s="297"/>
      <c r="S2290" s="297"/>
      <c r="T2290" s="297"/>
      <c r="U2290" s="297"/>
      <c r="V2290" s="297"/>
      <c r="W2290" s="297"/>
      <c r="X2290" s="297"/>
      <c r="Y2290" s="297"/>
      <c r="Z2290" s="297"/>
      <c r="AA2290" s="297"/>
      <c r="AB2290" s="297"/>
    </row>
    <row r="2291" spans="1:28" ht="14.25">
      <c r="A2291" s="297"/>
      <c r="B2291" s="294"/>
      <c r="C2291" s="45"/>
      <c r="D2291" s="45"/>
      <c r="E2291" s="295"/>
      <c r="F2291" s="295"/>
      <c r="G2291" s="294"/>
      <c r="H2291" s="300"/>
      <c r="I2291" s="294"/>
      <c r="J2291" s="295"/>
      <c r="K2291" s="295"/>
      <c r="L2291" s="295"/>
      <c r="M2291" s="295"/>
      <c r="N2291" s="295" t="b">
        <f>IF(AND(OR(G2291:G3293=DATOS!C$8,G2291:G3293=DATOS!C$9),H2291:H3293=DATOS!B$4),ROW(G2291:G3293))</f>
        <v>0</v>
      </c>
      <c r="O2291" s="326" t="str">
        <f t="shared" ca="1" si="6"/>
        <v/>
      </c>
      <c r="P2291" s="296">
        <f t="shared" ca="1" si="7"/>
        <v>0</v>
      </c>
      <c r="Q2291" s="297"/>
      <c r="R2291" s="297"/>
      <c r="S2291" s="297"/>
      <c r="T2291" s="297"/>
      <c r="U2291" s="297"/>
      <c r="V2291" s="297"/>
      <c r="W2291" s="297"/>
      <c r="X2291" s="297"/>
      <c r="Y2291" s="297"/>
      <c r="Z2291" s="297"/>
      <c r="AA2291" s="297"/>
      <c r="AB2291" s="297"/>
    </row>
    <row r="2292" spans="1:28" ht="14.25">
      <c r="A2292" s="297"/>
      <c r="B2292" s="294"/>
      <c r="C2292" s="45"/>
      <c r="D2292" s="45"/>
      <c r="E2292" s="295"/>
      <c r="F2292" s="295"/>
      <c r="G2292" s="294"/>
      <c r="H2292" s="300"/>
      <c r="I2292" s="294"/>
      <c r="J2292" s="295"/>
      <c r="K2292" s="295"/>
      <c r="L2292" s="295"/>
      <c r="M2292" s="295"/>
      <c r="N2292" s="295" t="b">
        <f>IF(AND(OR(G2292:G3294=DATOS!C$8,G2292:G3294=DATOS!C$9),H2292:H3294=DATOS!B$4),ROW(G2292:G3294))</f>
        <v>0</v>
      </c>
      <c r="O2292" s="326" t="str">
        <f t="shared" ca="1" si="6"/>
        <v/>
      </c>
      <c r="P2292" s="296">
        <f t="shared" ca="1" si="7"/>
        <v>0</v>
      </c>
      <c r="Q2292" s="297"/>
      <c r="R2292" s="297"/>
      <c r="S2292" s="297"/>
      <c r="T2292" s="297"/>
      <c r="U2292" s="297"/>
      <c r="V2292" s="297"/>
      <c r="W2292" s="297"/>
      <c r="X2292" s="297"/>
      <c r="Y2292" s="297"/>
      <c r="Z2292" s="297"/>
      <c r="AA2292" s="297"/>
      <c r="AB2292" s="297"/>
    </row>
    <row r="2293" spans="1:28" ht="14.25">
      <c r="A2293" s="297"/>
      <c r="B2293" s="294"/>
      <c r="C2293" s="45"/>
      <c r="D2293" s="45"/>
      <c r="E2293" s="295"/>
      <c r="F2293" s="295"/>
      <c r="G2293" s="294"/>
      <c r="H2293" s="300"/>
      <c r="I2293" s="294"/>
      <c r="J2293" s="295"/>
      <c r="K2293" s="295"/>
      <c r="L2293" s="295"/>
      <c r="M2293" s="295"/>
      <c r="N2293" s="295" t="b">
        <f>IF(AND(OR(G2293:G3295=DATOS!C$8,G2293:G3295=DATOS!C$9),H2293:H3295=DATOS!B$4),ROW(G2293:G3295))</f>
        <v>0</v>
      </c>
      <c r="O2293" s="326" t="str">
        <f t="shared" ca="1" si="6"/>
        <v/>
      </c>
      <c r="P2293" s="296">
        <f t="shared" ca="1" si="7"/>
        <v>0</v>
      </c>
      <c r="Q2293" s="297"/>
      <c r="R2293" s="297"/>
      <c r="S2293" s="297"/>
      <c r="T2293" s="297"/>
      <c r="U2293" s="297"/>
      <c r="V2293" s="297"/>
      <c r="W2293" s="297"/>
      <c r="X2293" s="297"/>
      <c r="Y2293" s="297"/>
      <c r="Z2293" s="297"/>
      <c r="AA2293" s="297"/>
      <c r="AB2293" s="297"/>
    </row>
    <row r="2294" spans="1:28" ht="14.25">
      <c r="A2294" s="297"/>
      <c r="B2294" s="294"/>
      <c r="C2294" s="45"/>
      <c r="D2294" s="45"/>
      <c r="E2294" s="295"/>
      <c r="F2294" s="295"/>
      <c r="G2294" s="294"/>
      <c r="H2294" s="300"/>
      <c r="I2294" s="294"/>
      <c r="J2294" s="295"/>
      <c r="K2294" s="295"/>
      <c r="L2294" s="295"/>
      <c r="M2294" s="295"/>
      <c r="N2294" s="295" t="b">
        <f>IF(AND(OR(G2294:G3296=DATOS!C$8,G2294:G3296=DATOS!C$9),H2294:H3296=DATOS!B$4),ROW(G2294:G3296))</f>
        <v>0</v>
      </c>
      <c r="O2294" s="326" t="str">
        <f t="shared" ca="1" si="6"/>
        <v/>
      </c>
      <c r="P2294" s="296">
        <f t="shared" ca="1" si="7"/>
        <v>0</v>
      </c>
      <c r="Q2294" s="297"/>
      <c r="R2294" s="297"/>
      <c r="S2294" s="297"/>
      <c r="T2294" s="297"/>
      <c r="U2294" s="297"/>
      <c r="V2294" s="297"/>
      <c r="W2294" s="297"/>
      <c r="X2294" s="297"/>
      <c r="Y2294" s="297"/>
      <c r="Z2294" s="297"/>
      <c r="AA2294" s="297"/>
      <c r="AB2294" s="297"/>
    </row>
    <row r="2295" spans="1:28" ht="14.25">
      <c r="A2295" s="297"/>
      <c r="B2295" s="294"/>
      <c r="C2295" s="45"/>
      <c r="D2295" s="45"/>
      <c r="E2295" s="295"/>
      <c r="F2295" s="295"/>
      <c r="G2295" s="294"/>
      <c r="H2295" s="300"/>
      <c r="I2295" s="294"/>
      <c r="J2295" s="295"/>
      <c r="K2295" s="295"/>
      <c r="L2295" s="295"/>
      <c r="M2295" s="295"/>
      <c r="N2295" s="295" t="b">
        <f>IF(AND(OR(G2295:G3297=DATOS!C$8,G2295:G3297=DATOS!C$9),H2295:H3297=DATOS!B$4),ROW(G2295:G3297))</f>
        <v>0</v>
      </c>
      <c r="O2295" s="326" t="str">
        <f t="shared" ca="1" si="6"/>
        <v/>
      </c>
      <c r="P2295" s="296">
        <f t="shared" ca="1" si="7"/>
        <v>0</v>
      </c>
      <c r="Q2295" s="297"/>
      <c r="R2295" s="297"/>
      <c r="S2295" s="297"/>
      <c r="T2295" s="297"/>
      <c r="U2295" s="297"/>
      <c r="V2295" s="297"/>
      <c r="W2295" s="297"/>
      <c r="X2295" s="297"/>
      <c r="Y2295" s="297"/>
      <c r="Z2295" s="297"/>
      <c r="AA2295" s="297"/>
      <c r="AB2295" s="297"/>
    </row>
    <row r="2296" spans="1:28" ht="14.25">
      <c r="A2296" s="297"/>
      <c r="B2296" s="294"/>
      <c r="C2296" s="45"/>
      <c r="D2296" s="45"/>
      <c r="E2296" s="295"/>
      <c r="F2296" s="295"/>
      <c r="G2296" s="294"/>
      <c r="H2296" s="300"/>
      <c r="I2296" s="294"/>
      <c r="J2296" s="295"/>
      <c r="K2296" s="295"/>
      <c r="L2296" s="295"/>
      <c r="M2296" s="295"/>
      <c r="N2296" s="295" t="b">
        <f>IF(AND(OR(G2296:G3298=DATOS!C$8,G2296:G3298=DATOS!C$9),H2296:H3298=DATOS!B$4),ROW(G2296:G3298))</f>
        <v>0</v>
      </c>
      <c r="O2296" s="326" t="str">
        <f t="shared" ca="1" si="6"/>
        <v/>
      </c>
      <c r="P2296" s="296">
        <f t="shared" ca="1" si="7"/>
        <v>0</v>
      </c>
      <c r="Q2296" s="297"/>
      <c r="R2296" s="297"/>
      <c r="S2296" s="297"/>
      <c r="T2296" s="297"/>
      <c r="U2296" s="297"/>
      <c r="V2296" s="297"/>
      <c r="W2296" s="297"/>
      <c r="X2296" s="297"/>
      <c r="Y2296" s="297"/>
      <c r="Z2296" s="297"/>
      <c r="AA2296" s="297"/>
      <c r="AB2296" s="297"/>
    </row>
    <row r="2297" spans="1:28" ht="14.25">
      <c r="A2297" s="297"/>
      <c r="B2297" s="294"/>
      <c r="C2297" s="45"/>
      <c r="D2297" s="45"/>
      <c r="E2297" s="295"/>
      <c r="F2297" s="295"/>
      <c r="G2297" s="294"/>
      <c r="H2297" s="300"/>
      <c r="I2297" s="294"/>
      <c r="J2297" s="295"/>
      <c r="K2297" s="295"/>
      <c r="L2297" s="295"/>
      <c r="M2297" s="295"/>
      <c r="N2297" s="295" t="b">
        <f>IF(AND(OR(G2297:G3299=DATOS!C$8,G2297:G3299=DATOS!C$9),H2297:H3299=DATOS!B$4),ROW(G2297:G3299))</f>
        <v>0</v>
      </c>
      <c r="O2297" s="326" t="str">
        <f t="shared" ca="1" si="6"/>
        <v/>
      </c>
      <c r="P2297" s="296">
        <f t="shared" ca="1" si="7"/>
        <v>0</v>
      </c>
      <c r="Q2297" s="297"/>
      <c r="R2297" s="297"/>
      <c r="S2297" s="297"/>
      <c r="T2297" s="297"/>
      <c r="U2297" s="297"/>
      <c r="V2297" s="297"/>
      <c r="W2297" s="297"/>
      <c r="X2297" s="297"/>
      <c r="Y2297" s="297"/>
      <c r="Z2297" s="297"/>
      <c r="AA2297" s="297"/>
      <c r="AB2297" s="297"/>
    </row>
    <row r="2298" spans="1:28" ht="14.25">
      <c r="A2298" s="297"/>
      <c r="B2298" s="294"/>
      <c r="C2298" s="45"/>
      <c r="D2298" s="45"/>
      <c r="E2298" s="295"/>
      <c r="F2298" s="295"/>
      <c r="G2298" s="294"/>
      <c r="H2298" s="300"/>
      <c r="I2298" s="294"/>
      <c r="J2298" s="295"/>
      <c r="K2298" s="295"/>
      <c r="L2298" s="295"/>
      <c r="M2298" s="295"/>
      <c r="N2298" s="295" t="b">
        <f>IF(AND(OR(G2298:G3300=DATOS!C$8,G2298:G3300=DATOS!C$9),H2298:H3300=DATOS!B$4),ROW(G2298:G3300))</f>
        <v>0</v>
      </c>
      <c r="O2298" s="326" t="str">
        <f t="shared" ca="1" si="6"/>
        <v/>
      </c>
      <c r="P2298" s="296">
        <f t="shared" ca="1" si="7"/>
        <v>0</v>
      </c>
      <c r="Q2298" s="297"/>
      <c r="R2298" s="297"/>
      <c r="S2298" s="297"/>
      <c r="T2298" s="297"/>
      <c r="U2298" s="297"/>
      <c r="V2298" s="297"/>
      <c r="W2298" s="297"/>
      <c r="X2298" s="297"/>
      <c r="Y2298" s="297"/>
      <c r="Z2298" s="297"/>
      <c r="AA2298" s="297"/>
      <c r="AB2298" s="297"/>
    </row>
    <row r="2299" spans="1:28" ht="14.25">
      <c r="A2299" s="297"/>
      <c r="B2299" s="294"/>
      <c r="C2299" s="45"/>
      <c r="D2299" s="45"/>
      <c r="E2299" s="295"/>
      <c r="F2299" s="295"/>
      <c r="G2299" s="294"/>
      <c r="H2299" s="300"/>
      <c r="I2299" s="294"/>
      <c r="J2299" s="295"/>
      <c r="K2299" s="295"/>
      <c r="L2299" s="295"/>
      <c r="M2299" s="295"/>
      <c r="N2299" s="295" t="b">
        <f>IF(AND(OR(G2299:G3301=DATOS!C$8,G2299:G3301=DATOS!C$9),H2299:H3301=DATOS!B$4),ROW(G2299:G3301))</f>
        <v>0</v>
      </c>
      <c r="O2299" s="326" t="str">
        <f t="shared" ca="1" si="6"/>
        <v/>
      </c>
      <c r="P2299" s="296">
        <f t="shared" ca="1" si="7"/>
        <v>0</v>
      </c>
      <c r="Q2299" s="297"/>
      <c r="R2299" s="297"/>
      <c r="S2299" s="297"/>
      <c r="T2299" s="297"/>
      <c r="U2299" s="297"/>
      <c r="V2299" s="297"/>
      <c r="W2299" s="297"/>
      <c r="X2299" s="297"/>
      <c r="Y2299" s="297"/>
      <c r="Z2299" s="297"/>
      <c r="AA2299" s="297"/>
      <c r="AB2299" s="297"/>
    </row>
    <row r="2300" spans="1:28" ht="14.25">
      <c r="A2300" s="297"/>
      <c r="B2300" s="294"/>
      <c r="C2300" s="45"/>
      <c r="D2300" s="45"/>
      <c r="E2300" s="295"/>
      <c r="F2300" s="295"/>
      <c r="G2300" s="294"/>
      <c r="H2300" s="300"/>
      <c r="I2300" s="294"/>
      <c r="J2300" s="295"/>
      <c r="K2300" s="295"/>
      <c r="L2300" s="295"/>
      <c r="M2300" s="295"/>
      <c r="N2300" s="295" t="b">
        <f>IF(AND(OR(G2300:G3302=DATOS!C$8,G2300:G3302=DATOS!C$9),H2300:H3302=DATOS!B$4),ROW(G2300:G3302))</f>
        <v>0</v>
      </c>
      <c r="O2300" s="326" t="str">
        <f t="shared" ca="1" si="6"/>
        <v/>
      </c>
      <c r="P2300" s="296">
        <f t="shared" ca="1" si="7"/>
        <v>0</v>
      </c>
      <c r="Q2300" s="297"/>
      <c r="R2300" s="297"/>
      <c r="S2300" s="297"/>
      <c r="T2300" s="297"/>
      <c r="U2300" s="297"/>
      <c r="V2300" s="297"/>
      <c r="W2300" s="297"/>
      <c r="X2300" s="297"/>
      <c r="Y2300" s="297"/>
      <c r="Z2300" s="297"/>
      <c r="AA2300" s="297"/>
      <c r="AB2300" s="297"/>
    </row>
    <row r="2301" spans="1:28" ht="14.25">
      <c r="A2301" s="297"/>
      <c r="B2301" s="294"/>
      <c r="C2301" s="45"/>
      <c r="D2301" s="45"/>
      <c r="E2301" s="295"/>
      <c r="F2301" s="295"/>
      <c r="G2301" s="294"/>
      <c r="H2301" s="300"/>
      <c r="I2301" s="294"/>
      <c r="J2301" s="295"/>
      <c r="K2301" s="295"/>
      <c r="L2301" s="295"/>
      <c r="M2301" s="295"/>
      <c r="N2301" s="295" t="b">
        <f>IF(AND(OR(G2301:G3303=DATOS!C$8,G2301:G3303=DATOS!C$9),H2301:H3303=DATOS!B$4),ROW(G2301:G3303))</f>
        <v>0</v>
      </c>
      <c r="O2301" s="326" t="str">
        <f t="shared" ca="1" si="6"/>
        <v/>
      </c>
      <c r="P2301" s="296">
        <f t="shared" ca="1" si="7"/>
        <v>0</v>
      </c>
      <c r="Q2301" s="297"/>
      <c r="R2301" s="297"/>
      <c r="S2301" s="297"/>
      <c r="T2301" s="297"/>
      <c r="U2301" s="297"/>
      <c r="V2301" s="297"/>
      <c r="W2301" s="297"/>
      <c r="X2301" s="297"/>
      <c r="Y2301" s="297"/>
      <c r="Z2301" s="297"/>
      <c r="AA2301" s="297"/>
      <c r="AB2301" s="297"/>
    </row>
    <row r="2302" spans="1:28" ht="14.25">
      <c r="A2302" s="297"/>
      <c r="B2302" s="294"/>
      <c r="C2302" s="45"/>
      <c r="D2302" s="45"/>
      <c r="E2302" s="295"/>
      <c r="F2302" s="295"/>
      <c r="G2302" s="294"/>
      <c r="H2302" s="300"/>
      <c r="I2302" s="294"/>
      <c r="J2302" s="295"/>
      <c r="K2302" s="295"/>
      <c r="L2302" s="295"/>
      <c r="M2302" s="295"/>
      <c r="N2302" s="295" t="b">
        <f>IF(AND(OR(G2302:G3304=DATOS!C$8,G2302:G3304=DATOS!C$9),H2302:H3304=DATOS!B$4),ROW(G2302:G3304))</f>
        <v>0</v>
      </c>
      <c r="O2302" s="326" t="str">
        <f t="shared" ca="1" si="6"/>
        <v/>
      </c>
      <c r="P2302" s="296">
        <f t="shared" ca="1" si="7"/>
        <v>0</v>
      </c>
      <c r="Q2302" s="297"/>
      <c r="R2302" s="297"/>
      <c r="S2302" s="297"/>
      <c r="T2302" s="297"/>
      <c r="U2302" s="297"/>
      <c r="V2302" s="297"/>
      <c r="W2302" s="297"/>
      <c r="X2302" s="297"/>
      <c r="Y2302" s="297"/>
      <c r="Z2302" s="297"/>
      <c r="AA2302" s="297"/>
      <c r="AB2302" s="297"/>
    </row>
    <row r="2303" spans="1:28" ht="14.25">
      <c r="A2303" s="297"/>
      <c r="B2303" s="294"/>
      <c r="C2303" s="45"/>
      <c r="D2303" s="45"/>
      <c r="E2303" s="295"/>
      <c r="F2303" s="295"/>
      <c r="G2303" s="294"/>
      <c r="H2303" s="300"/>
      <c r="I2303" s="294"/>
      <c r="J2303" s="295"/>
      <c r="K2303" s="295"/>
      <c r="L2303" s="295"/>
      <c r="M2303" s="295"/>
      <c r="N2303" s="295" t="b">
        <f>IF(AND(OR(G2303:G3305=DATOS!C$8,G2303:G3305=DATOS!C$9),H2303:H3305=DATOS!B$4),ROW(G2303:G3305))</f>
        <v>0</v>
      </c>
      <c r="O2303" s="326" t="str">
        <f t="shared" ca="1" si="6"/>
        <v/>
      </c>
      <c r="P2303" s="296">
        <f t="shared" ca="1" si="7"/>
        <v>0</v>
      </c>
      <c r="Q2303" s="297"/>
      <c r="R2303" s="297"/>
      <c r="S2303" s="297"/>
      <c r="T2303" s="297"/>
      <c r="U2303" s="297"/>
      <c r="V2303" s="297"/>
      <c r="W2303" s="297"/>
      <c r="X2303" s="297"/>
      <c r="Y2303" s="297"/>
      <c r="Z2303" s="297"/>
      <c r="AA2303" s="297"/>
      <c r="AB2303" s="297"/>
    </row>
    <row r="2304" spans="1:28" ht="14.25">
      <c r="A2304" s="297"/>
      <c r="B2304" s="294"/>
      <c r="C2304" s="45"/>
      <c r="D2304" s="45"/>
      <c r="E2304" s="295"/>
      <c r="F2304" s="295"/>
      <c r="G2304" s="294"/>
      <c r="H2304" s="300"/>
      <c r="I2304" s="294"/>
      <c r="J2304" s="295"/>
      <c r="K2304" s="295"/>
      <c r="L2304" s="295"/>
      <c r="M2304" s="295"/>
      <c r="N2304" s="295" t="b">
        <f>IF(AND(OR(G2304:G3306=DATOS!C$8,G2304:G3306=DATOS!C$9),H2304:H3306=DATOS!B$4),ROW(G2304:G3306))</f>
        <v>0</v>
      </c>
      <c r="O2304" s="326" t="str">
        <f t="shared" ca="1" si="6"/>
        <v/>
      </c>
      <c r="P2304" s="296">
        <f t="shared" ca="1" si="7"/>
        <v>0</v>
      </c>
      <c r="Q2304" s="297"/>
      <c r="R2304" s="297"/>
      <c r="S2304" s="297"/>
      <c r="T2304" s="297"/>
      <c r="U2304" s="297"/>
      <c r="V2304" s="297"/>
      <c r="W2304" s="297"/>
      <c r="X2304" s="297"/>
      <c r="Y2304" s="297"/>
      <c r="Z2304" s="297"/>
      <c r="AA2304" s="297"/>
      <c r="AB2304" s="297"/>
    </row>
    <row r="2305" spans="1:28" ht="14.25">
      <c r="A2305" s="297"/>
      <c r="B2305" s="294"/>
      <c r="C2305" s="45"/>
      <c r="D2305" s="45"/>
      <c r="E2305" s="295"/>
      <c r="F2305" s="295"/>
      <c r="G2305" s="294"/>
      <c r="H2305" s="300"/>
      <c r="I2305" s="294"/>
      <c r="J2305" s="295"/>
      <c r="K2305" s="295"/>
      <c r="L2305" s="295"/>
      <c r="M2305" s="295"/>
      <c r="N2305" s="295" t="b">
        <f>IF(AND(OR(G2305:G3307=DATOS!C$8,G2305:G3307=DATOS!C$9),H2305:H3307=DATOS!B$4),ROW(G2305:G3307))</f>
        <v>0</v>
      </c>
      <c r="O2305" s="326" t="str">
        <f t="shared" ca="1" si="6"/>
        <v/>
      </c>
      <c r="P2305" s="296">
        <f t="shared" ca="1" si="7"/>
        <v>0</v>
      </c>
      <c r="Q2305" s="297"/>
      <c r="R2305" s="297"/>
      <c r="S2305" s="297"/>
      <c r="T2305" s="297"/>
      <c r="U2305" s="297"/>
      <c r="V2305" s="297"/>
      <c r="W2305" s="297"/>
      <c r="X2305" s="297"/>
      <c r="Y2305" s="297"/>
      <c r="Z2305" s="297"/>
      <c r="AA2305" s="297"/>
      <c r="AB2305" s="297"/>
    </row>
    <row r="2306" spans="1:28" ht="14.25">
      <c r="A2306" s="297"/>
      <c r="B2306" s="294"/>
      <c r="C2306" s="45"/>
      <c r="D2306" s="45"/>
      <c r="E2306" s="295"/>
      <c r="F2306" s="295"/>
      <c r="G2306" s="294"/>
      <c r="H2306" s="300"/>
      <c r="I2306" s="294"/>
      <c r="J2306" s="295"/>
      <c r="K2306" s="295"/>
      <c r="L2306" s="295"/>
      <c r="M2306" s="295"/>
      <c r="N2306" s="295" t="b">
        <f>IF(AND(OR(G2306:G3308=DATOS!C$8,G2306:G3308=DATOS!C$9),H2306:H3308=DATOS!B$4),ROW(G2306:G3308))</f>
        <v>0</v>
      </c>
      <c r="O2306" s="326" t="str">
        <f t="shared" ca="1" si="6"/>
        <v/>
      </c>
      <c r="P2306" s="296">
        <f t="shared" ca="1" si="7"/>
        <v>0</v>
      </c>
      <c r="Q2306" s="297"/>
      <c r="R2306" s="297"/>
      <c r="S2306" s="297"/>
      <c r="T2306" s="297"/>
      <c r="U2306" s="297"/>
      <c r="V2306" s="297"/>
      <c r="W2306" s="297"/>
      <c r="X2306" s="297"/>
      <c r="Y2306" s="297"/>
      <c r="Z2306" s="297"/>
      <c r="AA2306" s="297"/>
      <c r="AB2306" s="297"/>
    </row>
    <row r="2307" spans="1:28" ht="14.25">
      <c r="A2307" s="297"/>
      <c r="B2307" s="294"/>
      <c r="C2307" s="45"/>
      <c r="D2307" s="45"/>
      <c r="E2307" s="295"/>
      <c r="F2307" s="295"/>
      <c r="G2307" s="294"/>
      <c r="H2307" s="300"/>
      <c r="I2307" s="294"/>
      <c r="J2307" s="295"/>
      <c r="K2307" s="295"/>
      <c r="L2307" s="295"/>
      <c r="M2307" s="295"/>
      <c r="N2307" s="295" t="b">
        <f>IF(AND(OR(G2307:G3309=DATOS!C$8,G2307:G3309=DATOS!C$9),H2307:H3309=DATOS!B$4),ROW(G2307:G3309))</f>
        <v>0</v>
      </c>
      <c r="O2307" s="326" t="str">
        <f t="shared" ca="1" si="6"/>
        <v/>
      </c>
      <c r="P2307" s="296">
        <f t="shared" ca="1" si="7"/>
        <v>0</v>
      </c>
      <c r="Q2307" s="297"/>
      <c r="R2307" s="297"/>
      <c r="S2307" s="297"/>
      <c r="T2307" s="297"/>
      <c r="U2307" s="297"/>
      <c r="V2307" s="297"/>
      <c r="W2307" s="297"/>
      <c r="X2307" s="297"/>
      <c r="Y2307" s="297"/>
      <c r="Z2307" s="297"/>
      <c r="AA2307" s="297"/>
      <c r="AB2307" s="297"/>
    </row>
    <row r="2308" spans="1:28" ht="14.25">
      <c r="A2308" s="297"/>
      <c r="B2308" s="294"/>
      <c r="C2308" s="45"/>
      <c r="D2308" s="45"/>
      <c r="E2308" s="295"/>
      <c r="F2308" s="295"/>
      <c r="G2308" s="294"/>
      <c r="H2308" s="300"/>
      <c r="I2308" s="294"/>
      <c r="J2308" s="295"/>
      <c r="K2308" s="295"/>
      <c r="L2308" s="295"/>
      <c r="M2308" s="295"/>
      <c r="N2308" s="295" t="b">
        <f>IF(AND(OR(G2308:G3310=DATOS!C$8,G2308:G3310=DATOS!C$9),H2308:H3310=DATOS!B$4),ROW(G2308:G3310))</f>
        <v>0</v>
      </c>
      <c r="O2308" s="326" t="str">
        <f t="shared" ca="1" si="6"/>
        <v/>
      </c>
      <c r="P2308" s="296">
        <f t="shared" ca="1" si="7"/>
        <v>0</v>
      </c>
      <c r="Q2308" s="297"/>
      <c r="R2308" s="297"/>
      <c r="S2308" s="297"/>
      <c r="T2308" s="297"/>
      <c r="U2308" s="297"/>
      <c r="V2308" s="297"/>
      <c r="W2308" s="297"/>
      <c r="X2308" s="297"/>
      <c r="Y2308" s="297"/>
      <c r="Z2308" s="297"/>
      <c r="AA2308" s="297"/>
      <c r="AB2308" s="297"/>
    </row>
    <row r="2309" spans="1:28" ht="14.25">
      <c r="A2309" s="297"/>
      <c r="B2309" s="294"/>
      <c r="C2309" s="45"/>
      <c r="D2309" s="45"/>
      <c r="E2309" s="295"/>
      <c r="F2309" s="295"/>
      <c r="G2309" s="294"/>
      <c r="H2309" s="300"/>
      <c r="I2309" s="294"/>
      <c r="J2309" s="295"/>
      <c r="K2309" s="295"/>
      <c r="L2309" s="295"/>
      <c r="M2309" s="295"/>
      <c r="N2309" s="295" t="b">
        <f>IF(AND(OR(G2309:G3311=DATOS!C$8,G2309:G3311=DATOS!C$9),H2309:H3311=DATOS!B$4),ROW(G2309:G3311))</f>
        <v>0</v>
      </c>
      <c r="O2309" s="326" t="str">
        <f t="shared" ca="1" si="6"/>
        <v/>
      </c>
      <c r="P2309" s="296">
        <f t="shared" ca="1" si="7"/>
        <v>0</v>
      </c>
      <c r="Q2309" s="297"/>
      <c r="R2309" s="297"/>
      <c r="S2309" s="297"/>
      <c r="T2309" s="297"/>
      <c r="U2309" s="297"/>
      <c r="V2309" s="297"/>
      <c r="W2309" s="297"/>
      <c r="X2309" s="297"/>
      <c r="Y2309" s="297"/>
      <c r="Z2309" s="297"/>
      <c r="AA2309" s="297"/>
      <c r="AB2309" s="297"/>
    </row>
    <row r="2310" spans="1:28" ht="14.25">
      <c r="A2310" s="297"/>
      <c r="B2310" s="294"/>
      <c r="C2310" s="45"/>
      <c r="D2310" s="45"/>
      <c r="E2310" s="295"/>
      <c r="F2310" s="295"/>
      <c r="G2310" s="294"/>
      <c r="H2310" s="300"/>
      <c r="I2310" s="294"/>
      <c r="J2310" s="295"/>
      <c r="K2310" s="295"/>
      <c r="L2310" s="295"/>
      <c r="M2310" s="295"/>
      <c r="N2310" s="295" t="b">
        <f>IF(AND(OR(G2310:G3312=DATOS!C$8,G2310:G3312=DATOS!C$9),H2310:H3312=DATOS!B$4),ROW(G2310:G3312))</f>
        <v>0</v>
      </c>
      <c r="O2310" s="326" t="str">
        <f t="shared" ca="1" si="6"/>
        <v/>
      </c>
      <c r="P2310" s="296">
        <f t="shared" ca="1" si="7"/>
        <v>0</v>
      </c>
      <c r="Q2310" s="297"/>
      <c r="R2310" s="297"/>
      <c r="S2310" s="297"/>
      <c r="T2310" s="297"/>
      <c r="U2310" s="297"/>
      <c r="V2310" s="297"/>
      <c r="W2310" s="297"/>
      <c r="X2310" s="297"/>
      <c r="Y2310" s="297"/>
      <c r="Z2310" s="297"/>
      <c r="AA2310" s="297"/>
      <c r="AB2310" s="297"/>
    </row>
    <row r="2311" spans="1:28" ht="14.25">
      <c r="A2311" s="297"/>
      <c r="B2311" s="294"/>
      <c r="C2311" s="45"/>
      <c r="D2311" s="45"/>
      <c r="E2311" s="295"/>
      <c r="F2311" s="295"/>
      <c r="G2311" s="294"/>
      <c r="H2311" s="300"/>
      <c r="I2311" s="294"/>
      <c r="J2311" s="295"/>
      <c r="K2311" s="295"/>
      <c r="L2311" s="295"/>
      <c r="M2311" s="295"/>
      <c r="N2311" s="295" t="b">
        <f>IF(AND(OR(G2311:G3313=DATOS!C$8,G2311:G3313=DATOS!C$9),H2311:H3313=DATOS!B$4),ROW(G2311:G3313))</f>
        <v>0</v>
      </c>
      <c r="O2311" s="326" t="str">
        <f t="shared" ca="1" si="6"/>
        <v/>
      </c>
      <c r="P2311" s="296">
        <f t="shared" ca="1" si="7"/>
        <v>0</v>
      </c>
      <c r="Q2311" s="297"/>
      <c r="R2311" s="297"/>
      <c r="S2311" s="297"/>
      <c r="T2311" s="297"/>
      <c r="U2311" s="297"/>
      <c r="V2311" s="297"/>
      <c r="W2311" s="297"/>
      <c r="X2311" s="297"/>
      <c r="Y2311" s="297"/>
      <c r="Z2311" s="297"/>
      <c r="AA2311" s="297"/>
      <c r="AB2311" s="297"/>
    </row>
    <row r="2312" spans="1:28" ht="14.25">
      <c r="A2312" s="297"/>
      <c r="B2312" s="294"/>
      <c r="C2312" s="45"/>
      <c r="D2312" s="45"/>
      <c r="E2312" s="295"/>
      <c r="F2312" s="295"/>
      <c r="G2312" s="294"/>
      <c r="H2312" s="300"/>
      <c r="I2312" s="294"/>
      <c r="J2312" s="295"/>
      <c r="K2312" s="295"/>
      <c r="L2312" s="295"/>
      <c r="M2312" s="295"/>
      <c r="N2312" s="295" t="b">
        <f>IF(AND(OR(G2312:G3314=DATOS!C$8,G2312:G3314=DATOS!C$9),H2312:H3314=DATOS!B$4),ROW(G2312:G3314))</f>
        <v>0</v>
      </c>
      <c r="O2312" s="326" t="str">
        <f t="shared" ca="1" si="6"/>
        <v/>
      </c>
      <c r="P2312" s="296">
        <f t="shared" ca="1" si="7"/>
        <v>0</v>
      </c>
      <c r="Q2312" s="297"/>
      <c r="R2312" s="297"/>
      <c r="S2312" s="297"/>
      <c r="T2312" s="297"/>
      <c r="U2312" s="297"/>
      <c r="V2312" s="297"/>
      <c r="W2312" s="297"/>
      <c r="X2312" s="297"/>
      <c r="Y2312" s="297"/>
      <c r="Z2312" s="297"/>
      <c r="AA2312" s="297"/>
      <c r="AB2312" s="297"/>
    </row>
    <row r="2313" spans="1:28" ht="14.25">
      <c r="A2313" s="297"/>
      <c r="B2313" s="294"/>
      <c r="C2313" s="45"/>
      <c r="D2313" s="45"/>
      <c r="E2313" s="295"/>
      <c r="F2313" s="295"/>
      <c r="G2313" s="294"/>
      <c r="H2313" s="300"/>
      <c r="I2313" s="294"/>
      <c r="J2313" s="295"/>
      <c r="K2313" s="295"/>
      <c r="L2313" s="295"/>
      <c r="M2313" s="295"/>
      <c r="N2313" s="295" t="b">
        <f>IF(AND(OR(G2313:G3315=DATOS!C$8,G2313:G3315=DATOS!C$9),H2313:H3315=DATOS!B$4),ROW(G2313:G3315))</f>
        <v>0</v>
      </c>
      <c r="O2313" s="326" t="str">
        <f t="shared" ca="1" si="6"/>
        <v/>
      </c>
      <c r="P2313" s="296">
        <f t="shared" ca="1" si="7"/>
        <v>0</v>
      </c>
      <c r="Q2313" s="297"/>
      <c r="R2313" s="297"/>
      <c r="S2313" s="297"/>
      <c r="T2313" s="297"/>
      <c r="U2313" s="297"/>
      <c r="V2313" s="297"/>
      <c r="W2313" s="297"/>
      <c r="X2313" s="297"/>
      <c r="Y2313" s="297"/>
      <c r="Z2313" s="297"/>
      <c r="AA2313" s="297"/>
      <c r="AB2313" s="297"/>
    </row>
    <row r="2314" spans="1:28" ht="14.25">
      <c r="A2314" s="297"/>
      <c r="B2314" s="294"/>
      <c r="C2314" s="45"/>
      <c r="D2314" s="45"/>
      <c r="E2314" s="295"/>
      <c r="F2314" s="295"/>
      <c r="G2314" s="294"/>
      <c r="H2314" s="300"/>
      <c r="I2314" s="294"/>
      <c r="J2314" s="295"/>
      <c r="K2314" s="295"/>
      <c r="L2314" s="295"/>
      <c r="M2314" s="295"/>
      <c r="N2314" s="295" t="b">
        <f>IF(AND(OR(G2314:G3316=DATOS!C$8,G2314:G3316=DATOS!C$9),H2314:H3316=DATOS!B$4),ROW(G2314:G3316))</f>
        <v>0</v>
      </c>
      <c r="O2314" s="326" t="str">
        <f t="shared" ca="1" si="6"/>
        <v/>
      </c>
      <c r="P2314" s="296">
        <f t="shared" ca="1" si="7"/>
        <v>0</v>
      </c>
      <c r="Q2314" s="297"/>
      <c r="R2314" s="297"/>
      <c r="S2314" s="297"/>
      <c r="T2314" s="297"/>
      <c r="U2314" s="297"/>
      <c r="V2314" s="297"/>
      <c r="W2314" s="297"/>
      <c r="X2314" s="297"/>
      <c r="Y2314" s="297"/>
      <c r="Z2314" s="297"/>
      <c r="AA2314" s="297"/>
      <c r="AB2314" s="297"/>
    </row>
    <row r="2315" spans="1:28" ht="14.25">
      <c r="A2315" s="297"/>
      <c r="B2315" s="294"/>
      <c r="C2315" s="45"/>
      <c r="D2315" s="45"/>
      <c r="E2315" s="295"/>
      <c r="F2315" s="295"/>
      <c r="G2315" s="294"/>
      <c r="H2315" s="300"/>
      <c r="I2315" s="294"/>
      <c r="J2315" s="295"/>
      <c r="K2315" s="295"/>
      <c r="L2315" s="295"/>
      <c r="M2315" s="295"/>
      <c r="N2315" s="295" t="b">
        <f>IF(AND(OR(G2315:G3317=DATOS!C$8,G2315:G3317=DATOS!C$9),H2315:H3317=DATOS!B$4),ROW(G2315:G3317))</f>
        <v>0</v>
      </c>
      <c r="O2315" s="326" t="str">
        <f t="shared" ca="1" si="6"/>
        <v/>
      </c>
      <c r="P2315" s="296">
        <f t="shared" ca="1" si="7"/>
        <v>0</v>
      </c>
      <c r="Q2315" s="297"/>
      <c r="R2315" s="297"/>
      <c r="S2315" s="297"/>
      <c r="T2315" s="297"/>
      <c r="U2315" s="297"/>
      <c r="V2315" s="297"/>
      <c r="W2315" s="297"/>
      <c r="X2315" s="297"/>
      <c r="Y2315" s="297"/>
      <c r="Z2315" s="297"/>
      <c r="AA2315" s="297"/>
      <c r="AB2315" s="297"/>
    </row>
    <row r="2316" spans="1:28" ht="14.25">
      <c r="A2316" s="297"/>
      <c r="B2316" s="294"/>
      <c r="C2316" s="45"/>
      <c r="D2316" s="45"/>
      <c r="E2316" s="295"/>
      <c r="F2316" s="295"/>
      <c r="G2316" s="294"/>
      <c r="H2316" s="300"/>
      <c r="I2316" s="294"/>
      <c r="J2316" s="295"/>
      <c r="K2316" s="295"/>
      <c r="L2316" s="295"/>
      <c r="M2316" s="295"/>
      <c r="N2316" s="295" t="b">
        <f>IF(AND(OR(G2316:G3318=DATOS!C$8,G2316:G3318=DATOS!C$9),H2316:H3318=DATOS!B$4),ROW(G2316:G3318))</f>
        <v>0</v>
      </c>
      <c r="O2316" s="326" t="str">
        <f t="shared" ca="1" si="6"/>
        <v/>
      </c>
      <c r="P2316" s="296">
        <f t="shared" ca="1" si="7"/>
        <v>0</v>
      </c>
      <c r="Q2316" s="297"/>
      <c r="R2316" s="297"/>
      <c r="S2316" s="297"/>
      <c r="T2316" s="297"/>
      <c r="U2316" s="297"/>
      <c r="V2316" s="297"/>
      <c r="W2316" s="297"/>
      <c r="X2316" s="297"/>
      <c r="Y2316" s="297"/>
      <c r="Z2316" s="297"/>
      <c r="AA2316" s="297"/>
      <c r="AB2316" s="297"/>
    </row>
    <row r="2317" spans="1:28" ht="14.25">
      <c r="A2317" s="297"/>
      <c r="B2317" s="294"/>
      <c r="C2317" s="45"/>
      <c r="D2317" s="45"/>
      <c r="E2317" s="295"/>
      <c r="F2317" s="295"/>
      <c r="G2317" s="294"/>
      <c r="H2317" s="300"/>
      <c r="I2317" s="294"/>
      <c r="J2317" s="295"/>
      <c r="K2317" s="295"/>
      <c r="L2317" s="295"/>
      <c r="M2317" s="295"/>
      <c r="N2317" s="295" t="b">
        <f>IF(AND(OR(G2317:G3319=DATOS!C$8,G2317:G3319=DATOS!C$9),H2317:H3319=DATOS!B$4),ROW(G2317:G3319))</f>
        <v>0</v>
      </c>
      <c r="O2317" s="326" t="str">
        <f t="shared" ca="1" si="6"/>
        <v/>
      </c>
      <c r="P2317" s="296">
        <f t="shared" ca="1" si="7"/>
        <v>0</v>
      </c>
      <c r="Q2317" s="297"/>
      <c r="R2317" s="297"/>
      <c r="S2317" s="297"/>
      <c r="T2317" s="297"/>
      <c r="U2317" s="297"/>
      <c r="V2317" s="297"/>
      <c r="W2317" s="297"/>
      <c r="X2317" s="297"/>
      <c r="Y2317" s="297"/>
      <c r="Z2317" s="297"/>
      <c r="AA2317" s="297"/>
      <c r="AB2317" s="297"/>
    </row>
    <row r="2318" spans="1:28" ht="14.25">
      <c r="A2318" s="297"/>
      <c r="B2318" s="294"/>
      <c r="C2318" s="45"/>
      <c r="D2318" s="45"/>
      <c r="E2318" s="295"/>
      <c r="F2318" s="295"/>
      <c r="G2318" s="294"/>
      <c r="H2318" s="300"/>
      <c r="I2318" s="294"/>
      <c r="J2318" s="295"/>
      <c r="K2318" s="295"/>
      <c r="L2318" s="295"/>
      <c r="M2318" s="295"/>
      <c r="N2318" s="295" t="b">
        <f>IF(AND(OR(G2318:G3320=DATOS!C$8,G2318:G3320=DATOS!C$9),H2318:H3320=DATOS!B$4),ROW(G2318:G3320))</f>
        <v>0</v>
      </c>
      <c r="O2318" s="326" t="str">
        <f t="shared" ca="1" si="6"/>
        <v/>
      </c>
      <c r="P2318" s="296">
        <f t="shared" ca="1" si="7"/>
        <v>0</v>
      </c>
      <c r="Q2318" s="297"/>
      <c r="R2318" s="297"/>
      <c r="S2318" s="297"/>
      <c r="T2318" s="297"/>
      <c r="U2318" s="297"/>
      <c r="V2318" s="297"/>
      <c r="W2318" s="297"/>
      <c r="X2318" s="297"/>
      <c r="Y2318" s="297"/>
      <c r="Z2318" s="297"/>
      <c r="AA2318" s="297"/>
      <c r="AB2318" s="297"/>
    </row>
    <row r="2319" spans="1:28" ht="14.25">
      <c r="A2319" s="297"/>
      <c r="B2319" s="294"/>
      <c r="C2319" s="45"/>
      <c r="D2319" s="45"/>
      <c r="E2319" s="295"/>
      <c r="F2319" s="295"/>
      <c r="G2319" s="294"/>
      <c r="H2319" s="300"/>
      <c r="I2319" s="294"/>
      <c r="J2319" s="295"/>
      <c r="K2319" s="295"/>
      <c r="L2319" s="295"/>
      <c r="M2319" s="295"/>
      <c r="N2319" s="295" t="b">
        <f>IF(AND(OR(G2319:G3321=DATOS!C$8,G2319:G3321=DATOS!C$9),H2319:H3321=DATOS!B$4),ROW(G2319:G3321))</f>
        <v>0</v>
      </c>
      <c r="O2319" s="326" t="str">
        <f t="shared" ca="1" si="6"/>
        <v/>
      </c>
      <c r="P2319" s="296">
        <f t="shared" ca="1" si="7"/>
        <v>0</v>
      </c>
      <c r="Q2319" s="297"/>
      <c r="R2319" s="297"/>
      <c r="S2319" s="297"/>
      <c r="T2319" s="297"/>
      <c r="U2319" s="297"/>
      <c r="V2319" s="297"/>
      <c r="W2319" s="297"/>
      <c r="X2319" s="297"/>
      <c r="Y2319" s="297"/>
      <c r="Z2319" s="297"/>
      <c r="AA2319" s="297"/>
      <c r="AB2319" s="297"/>
    </row>
    <row r="2320" spans="1:28" ht="14.25">
      <c r="A2320" s="297"/>
      <c r="B2320" s="294"/>
      <c r="C2320" s="45"/>
      <c r="D2320" s="45"/>
      <c r="E2320" s="295"/>
      <c r="F2320" s="295"/>
      <c r="G2320" s="294"/>
      <c r="H2320" s="300"/>
      <c r="I2320" s="294"/>
      <c r="J2320" s="295"/>
      <c r="K2320" s="295"/>
      <c r="L2320" s="295"/>
      <c r="M2320" s="295"/>
      <c r="N2320" s="295" t="b">
        <f>IF(AND(OR(G2320:G3322=DATOS!C$8,G2320:G3322=DATOS!C$9),H2320:H3322=DATOS!B$4),ROW(G2320:G3322))</f>
        <v>0</v>
      </c>
      <c r="O2320" s="326" t="str">
        <f t="shared" ca="1" si="6"/>
        <v/>
      </c>
      <c r="P2320" s="296">
        <f t="shared" ca="1" si="7"/>
        <v>0</v>
      </c>
      <c r="Q2320" s="297"/>
      <c r="R2320" s="297"/>
      <c r="S2320" s="297"/>
      <c r="T2320" s="297"/>
      <c r="U2320" s="297"/>
      <c r="V2320" s="297"/>
      <c r="W2320" s="297"/>
      <c r="X2320" s="297"/>
      <c r="Y2320" s="297"/>
      <c r="Z2320" s="297"/>
      <c r="AA2320" s="297"/>
      <c r="AB2320" s="297"/>
    </row>
    <row r="2321" spans="1:28" ht="14.25">
      <c r="A2321" s="297"/>
      <c r="B2321" s="294"/>
      <c r="C2321" s="45"/>
      <c r="D2321" s="45"/>
      <c r="E2321" s="295"/>
      <c r="F2321" s="295"/>
      <c r="G2321" s="294"/>
      <c r="H2321" s="300"/>
      <c r="I2321" s="294"/>
      <c r="J2321" s="295"/>
      <c r="K2321" s="295"/>
      <c r="L2321" s="295"/>
      <c r="M2321" s="295"/>
      <c r="N2321" s="295" t="b">
        <f>IF(AND(OR(G2321:G3323=DATOS!C$8,G2321:G3323=DATOS!C$9),H2321:H3323=DATOS!B$4),ROW(G2321:G3323))</f>
        <v>0</v>
      </c>
      <c r="O2321" s="326" t="str">
        <f t="shared" ca="1" si="6"/>
        <v/>
      </c>
      <c r="P2321" s="296">
        <f t="shared" ca="1" si="7"/>
        <v>0</v>
      </c>
      <c r="Q2321" s="297"/>
      <c r="R2321" s="297"/>
      <c r="S2321" s="297"/>
      <c r="T2321" s="297"/>
      <c r="U2321" s="297"/>
      <c r="V2321" s="297"/>
      <c r="W2321" s="297"/>
      <c r="X2321" s="297"/>
      <c r="Y2321" s="297"/>
      <c r="Z2321" s="297"/>
      <c r="AA2321" s="297"/>
      <c r="AB2321" s="297"/>
    </row>
    <row r="2322" spans="1:28" ht="14.25">
      <c r="A2322" s="297"/>
      <c r="B2322" s="294"/>
      <c r="C2322" s="45"/>
      <c r="D2322" s="45"/>
      <c r="E2322" s="295"/>
      <c r="F2322" s="295"/>
      <c r="G2322" s="294"/>
      <c r="H2322" s="300"/>
      <c r="I2322" s="294"/>
      <c r="J2322" s="295"/>
      <c r="K2322" s="295"/>
      <c r="L2322" s="295"/>
      <c r="M2322" s="295"/>
      <c r="N2322" s="295" t="b">
        <f>IF(AND(OR(G2322:G3324=DATOS!C$8,G2322:G3324=DATOS!C$9),H2322:H3324=DATOS!B$4),ROW(G2322:G3324))</f>
        <v>0</v>
      </c>
      <c r="O2322" s="326" t="str">
        <f t="shared" ca="1" si="6"/>
        <v/>
      </c>
      <c r="P2322" s="296">
        <f t="shared" ca="1" si="7"/>
        <v>0</v>
      </c>
      <c r="Q2322" s="297"/>
      <c r="R2322" s="297"/>
      <c r="S2322" s="297"/>
      <c r="T2322" s="297"/>
      <c r="U2322" s="297"/>
      <c r="V2322" s="297"/>
      <c r="W2322" s="297"/>
      <c r="X2322" s="297"/>
      <c r="Y2322" s="297"/>
      <c r="Z2322" s="297"/>
      <c r="AA2322" s="297"/>
      <c r="AB2322" s="297"/>
    </row>
    <row r="2323" spans="1:28" ht="14.25">
      <c r="A2323" s="297"/>
      <c r="B2323" s="294"/>
      <c r="C2323" s="45"/>
      <c r="D2323" s="45"/>
      <c r="E2323" s="295"/>
      <c r="F2323" s="295"/>
      <c r="G2323" s="294"/>
      <c r="H2323" s="300"/>
      <c r="I2323" s="294"/>
      <c r="J2323" s="295"/>
      <c r="K2323" s="295"/>
      <c r="L2323" s="295"/>
      <c r="M2323" s="295"/>
      <c r="N2323" s="295" t="b">
        <f>IF(AND(OR(G2323:G3325=DATOS!C$8,G2323:G3325=DATOS!C$9),H2323:H3325=DATOS!B$4),ROW(G2323:G3325))</f>
        <v>0</v>
      </c>
      <c r="O2323" s="326" t="str">
        <f t="shared" ca="1" si="6"/>
        <v/>
      </c>
      <c r="P2323" s="296">
        <f t="shared" ca="1" si="7"/>
        <v>0</v>
      </c>
      <c r="Q2323" s="297"/>
      <c r="R2323" s="297"/>
      <c r="S2323" s="297"/>
      <c r="T2323" s="297"/>
      <c r="U2323" s="297"/>
      <c r="V2323" s="297"/>
      <c r="W2323" s="297"/>
      <c r="X2323" s="297"/>
      <c r="Y2323" s="297"/>
      <c r="Z2323" s="297"/>
      <c r="AA2323" s="297"/>
      <c r="AB2323" s="297"/>
    </row>
    <row r="2324" spans="1:28" ht="14.25">
      <c r="A2324" s="297"/>
      <c r="B2324" s="294"/>
      <c r="C2324" s="45"/>
      <c r="D2324" s="45"/>
      <c r="E2324" s="295"/>
      <c r="F2324" s="295"/>
      <c r="G2324" s="294"/>
      <c r="H2324" s="300"/>
      <c r="I2324" s="294"/>
      <c r="J2324" s="295"/>
      <c r="K2324" s="295"/>
      <c r="L2324" s="295"/>
      <c r="M2324" s="295"/>
      <c r="N2324" s="295" t="b">
        <f>IF(AND(OR(G2324:G3326=DATOS!C$8,G2324:G3326=DATOS!C$9),H2324:H3326=DATOS!B$4),ROW(G2324:G3326))</f>
        <v>0</v>
      </c>
      <c r="O2324" s="326" t="str">
        <f t="shared" ca="1" si="6"/>
        <v/>
      </c>
      <c r="P2324" s="296">
        <f t="shared" ca="1" si="7"/>
        <v>0</v>
      </c>
      <c r="Q2324" s="297"/>
      <c r="R2324" s="297"/>
      <c r="S2324" s="297"/>
      <c r="T2324" s="297"/>
      <c r="U2324" s="297"/>
      <c r="V2324" s="297"/>
      <c r="W2324" s="297"/>
      <c r="X2324" s="297"/>
      <c r="Y2324" s="297"/>
      <c r="Z2324" s="297"/>
      <c r="AA2324" s="297"/>
      <c r="AB2324" s="297"/>
    </row>
    <row r="2325" spans="1:28" ht="14.25">
      <c r="A2325" s="297"/>
      <c r="B2325" s="294"/>
      <c r="C2325" s="45"/>
      <c r="D2325" s="45"/>
      <c r="E2325" s="295"/>
      <c r="F2325" s="295"/>
      <c r="G2325" s="294"/>
      <c r="H2325" s="300"/>
      <c r="I2325" s="294"/>
      <c r="J2325" s="295"/>
      <c r="K2325" s="295"/>
      <c r="L2325" s="295"/>
      <c r="M2325" s="295"/>
      <c r="N2325" s="295" t="b">
        <f>IF(AND(OR(G2325:G3327=DATOS!C$8,G2325:G3327=DATOS!C$9),H2325:H3327=DATOS!B$4),ROW(G2325:G3327))</f>
        <v>0</v>
      </c>
      <c r="O2325" s="326" t="str">
        <f t="shared" ca="1" si="6"/>
        <v/>
      </c>
      <c r="P2325" s="296">
        <f t="shared" ca="1" si="7"/>
        <v>0</v>
      </c>
      <c r="Q2325" s="297"/>
      <c r="R2325" s="297"/>
      <c r="S2325" s="297"/>
      <c r="T2325" s="297"/>
      <c r="U2325" s="297"/>
      <c r="V2325" s="297"/>
      <c r="W2325" s="297"/>
      <c r="X2325" s="297"/>
      <c r="Y2325" s="297"/>
      <c r="Z2325" s="297"/>
      <c r="AA2325" s="297"/>
      <c r="AB2325" s="297"/>
    </row>
    <row r="2326" spans="1:28" ht="14.25">
      <c r="A2326" s="297"/>
      <c r="B2326" s="294"/>
      <c r="C2326" s="45"/>
      <c r="D2326" s="45"/>
      <c r="E2326" s="295"/>
      <c r="F2326" s="295"/>
      <c r="G2326" s="294"/>
      <c r="H2326" s="300"/>
      <c r="I2326" s="294"/>
      <c r="J2326" s="295"/>
      <c r="K2326" s="295"/>
      <c r="L2326" s="295"/>
      <c r="M2326" s="295"/>
      <c r="N2326" s="295" t="b">
        <f>IF(AND(OR(G2326:G3328=DATOS!C$8,G2326:G3328=DATOS!C$9),H2326:H3328=DATOS!B$4),ROW(G2326:G3328))</f>
        <v>0</v>
      </c>
      <c r="O2326" s="326" t="str">
        <f t="shared" ca="1" si="6"/>
        <v/>
      </c>
      <c r="P2326" s="296">
        <f t="shared" ca="1" si="7"/>
        <v>0</v>
      </c>
      <c r="Q2326" s="297"/>
      <c r="R2326" s="297"/>
      <c r="S2326" s="297"/>
      <c r="T2326" s="297"/>
      <c r="U2326" s="297"/>
      <c r="V2326" s="297"/>
      <c r="W2326" s="297"/>
      <c r="X2326" s="297"/>
      <c r="Y2326" s="297"/>
      <c r="Z2326" s="297"/>
      <c r="AA2326" s="297"/>
      <c r="AB2326" s="297"/>
    </row>
    <row r="2327" spans="1:28" ht="14.25">
      <c r="A2327" s="297"/>
      <c r="B2327" s="294"/>
      <c r="C2327" s="45"/>
      <c r="D2327" s="45"/>
      <c r="E2327" s="295"/>
      <c r="F2327" s="295"/>
      <c r="G2327" s="294"/>
      <c r="H2327" s="300"/>
      <c r="I2327" s="294"/>
      <c r="J2327" s="295"/>
      <c r="K2327" s="295"/>
      <c r="L2327" s="295"/>
      <c r="M2327" s="295"/>
      <c r="N2327" s="295" t="b">
        <f>IF(AND(OR(G2327:G3329=DATOS!C$8,G2327:G3329=DATOS!C$9),H2327:H3329=DATOS!B$4),ROW(G2327:G3329))</f>
        <v>0</v>
      </c>
      <c r="O2327" s="326" t="str">
        <f t="shared" ca="1" si="6"/>
        <v/>
      </c>
      <c r="P2327" s="296">
        <f t="shared" ca="1" si="7"/>
        <v>0</v>
      </c>
      <c r="Q2327" s="297"/>
      <c r="R2327" s="297"/>
      <c r="S2327" s="297"/>
      <c r="T2327" s="297"/>
      <c r="U2327" s="297"/>
      <c r="V2327" s="297"/>
      <c r="W2327" s="297"/>
      <c r="X2327" s="297"/>
      <c r="Y2327" s="297"/>
      <c r="Z2327" s="297"/>
      <c r="AA2327" s="297"/>
      <c r="AB2327" s="297"/>
    </row>
    <row r="2328" spans="1:28" ht="14.25">
      <c r="A2328" s="297"/>
      <c r="B2328" s="294"/>
      <c r="C2328" s="45"/>
      <c r="D2328" s="45"/>
      <c r="E2328" s="295"/>
      <c r="F2328" s="295"/>
      <c r="G2328" s="294"/>
      <c r="H2328" s="300"/>
      <c r="I2328" s="294"/>
      <c r="J2328" s="295"/>
      <c r="K2328" s="295"/>
      <c r="L2328" s="295"/>
      <c r="M2328" s="295"/>
      <c r="N2328" s="295" t="b">
        <f>IF(AND(OR(G2328:G3330=DATOS!C$8,G2328:G3330=DATOS!C$9),H2328:H3330=DATOS!B$4),ROW(G2328:G3330))</f>
        <v>0</v>
      </c>
      <c r="O2328" s="326" t="str">
        <f t="shared" ca="1" si="6"/>
        <v/>
      </c>
      <c r="P2328" s="296">
        <f t="shared" ca="1" si="7"/>
        <v>0</v>
      </c>
      <c r="Q2328" s="297"/>
      <c r="R2328" s="297"/>
      <c r="S2328" s="297"/>
      <c r="T2328" s="297"/>
      <c r="U2328" s="297"/>
      <c r="V2328" s="297"/>
      <c r="W2328" s="297"/>
      <c r="X2328" s="297"/>
      <c r="Y2328" s="297"/>
      <c r="Z2328" s="297"/>
      <c r="AA2328" s="297"/>
      <c r="AB2328" s="297"/>
    </row>
    <row r="2329" spans="1:28" ht="14.25">
      <c r="A2329" s="297"/>
      <c r="B2329" s="294"/>
      <c r="C2329" s="45"/>
      <c r="D2329" s="45"/>
      <c r="E2329" s="295"/>
      <c r="F2329" s="295"/>
      <c r="G2329" s="294"/>
      <c r="H2329" s="300"/>
      <c r="I2329" s="294"/>
      <c r="J2329" s="295"/>
      <c r="K2329" s="295"/>
      <c r="L2329" s="295"/>
      <c r="M2329" s="295"/>
      <c r="N2329" s="295" t="b">
        <f>IF(AND(OR(G2329:G3331=DATOS!C$8,G2329:G3331=DATOS!C$9),H2329:H3331=DATOS!B$4),ROW(G2329:G3331))</f>
        <v>0</v>
      </c>
      <c r="O2329" s="326" t="str">
        <f t="shared" ca="1" si="6"/>
        <v/>
      </c>
      <c r="P2329" s="296">
        <f t="shared" ca="1" si="7"/>
        <v>0</v>
      </c>
      <c r="Q2329" s="297"/>
      <c r="R2329" s="297"/>
      <c r="S2329" s="297"/>
      <c r="T2329" s="297"/>
      <c r="U2329" s="297"/>
      <c r="V2329" s="297"/>
      <c r="W2329" s="297"/>
      <c r="X2329" s="297"/>
      <c r="Y2329" s="297"/>
      <c r="Z2329" s="297"/>
      <c r="AA2329" s="297"/>
      <c r="AB2329" s="297"/>
    </row>
    <row r="2330" spans="1:28" ht="14.25">
      <c r="A2330" s="297"/>
      <c r="B2330" s="294"/>
      <c r="C2330" s="45"/>
      <c r="D2330" s="45"/>
      <c r="E2330" s="295"/>
      <c r="F2330" s="295"/>
      <c r="G2330" s="294"/>
      <c r="H2330" s="300"/>
      <c r="I2330" s="294"/>
      <c r="J2330" s="295"/>
      <c r="K2330" s="295"/>
      <c r="L2330" s="295"/>
      <c r="M2330" s="295"/>
      <c r="N2330" s="295" t="b">
        <f>IF(AND(OR(G2330:G3332=DATOS!C$8,G2330:G3332=DATOS!C$9),H2330:H3332=DATOS!B$4),ROW(G2330:G3332))</f>
        <v>0</v>
      </c>
      <c r="O2330" s="326" t="str">
        <f t="shared" ca="1" si="6"/>
        <v/>
      </c>
      <c r="P2330" s="296">
        <f t="shared" ca="1" si="7"/>
        <v>0</v>
      </c>
      <c r="Q2330" s="297"/>
      <c r="R2330" s="297"/>
      <c r="S2330" s="297"/>
      <c r="T2330" s="297"/>
      <c r="U2330" s="297"/>
      <c r="V2330" s="297"/>
      <c r="W2330" s="297"/>
      <c r="X2330" s="297"/>
      <c r="Y2330" s="297"/>
      <c r="Z2330" s="297"/>
      <c r="AA2330" s="297"/>
      <c r="AB2330" s="297"/>
    </row>
    <row r="2331" spans="1:28" ht="14.25">
      <c r="A2331" s="297"/>
      <c r="B2331" s="294"/>
      <c r="C2331" s="45"/>
      <c r="D2331" s="45"/>
      <c r="E2331" s="295"/>
      <c r="F2331" s="295"/>
      <c r="G2331" s="294"/>
      <c r="H2331" s="300"/>
      <c r="I2331" s="294"/>
      <c r="J2331" s="295"/>
      <c r="K2331" s="295"/>
      <c r="L2331" s="295"/>
      <c r="M2331" s="295"/>
      <c r="N2331" s="295" t="b">
        <f>IF(AND(OR(G2331:G3333=DATOS!C$8,G2331:G3333=DATOS!C$9),H2331:H3333=DATOS!B$4),ROW(G2331:G3333))</f>
        <v>0</v>
      </c>
      <c r="O2331" s="326" t="str">
        <f t="shared" ca="1" si="6"/>
        <v/>
      </c>
      <c r="P2331" s="296">
        <f t="shared" ca="1" si="7"/>
        <v>0</v>
      </c>
      <c r="Q2331" s="297"/>
      <c r="R2331" s="297"/>
      <c r="S2331" s="297"/>
      <c r="T2331" s="297"/>
      <c r="U2331" s="297"/>
      <c r="V2331" s="297"/>
      <c r="W2331" s="297"/>
      <c r="X2331" s="297"/>
      <c r="Y2331" s="297"/>
      <c r="Z2331" s="297"/>
      <c r="AA2331" s="297"/>
      <c r="AB2331" s="297"/>
    </row>
    <row r="2332" spans="1:28" ht="14.25">
      <c r="A2332" s="297"/>
      <c r="B2332" s="294"/>
      <c r="C2332" s="45"/>
      <c r="D2332" s="45"/>
      <c r="E2332" s="295"/>
      <c r="F2332" s="295"/>
      <c r="G2332" s="294"/>
      <c r="H2332" s="300"/>
      <c r="I2332" s="294"/>
      <c r="J2332" s="295"/>
      <c r="K2332" s="295"/>
      <c r="L2332" s="295"/>
      <c r="M2332" s="295"/>
      <c r="N2332" s="295" t="b">
        <f>IF(AND(OR(G2332:G3334=DATOS!C$8,G2332:G3334=DATOS!C$9),H2332:H3334=DATOS!B$4),ROW(G2332:G3334))</f>
        <v>0</v>
      </c>
      <c r="O2332" s="326" t="str">
        <f t="shared" ca="1" si="6"/>
        <v/>
      </c>
      <c r="P2332" s="296">
        <f t="shared" ca="1" si="7"/>
        <v>0</v>
      </c>
      <c r="Q2332" s="297"/>
      <c r="R2332" s="297"/>
      <c r="S2332" s="297"/>
      <c r="T2332" s="297"/>
      <c r="U2332" s="297"/>
      <c r="V2332" s="297"/>
      <c r="W2332" s="297"/>
      <c r="X2332" s="297"/>
      <c r="Y2332" s="297"/>
      <c r="Z2332" s="297"/>
      <c r="AA2332" s="297"/>
      <c r="AB2332" s="297"/>
    </row>
    <row r="2333" spans="1:28" ht="14.25">
      <c r="A2333" s="297"/>
      <c r="B2333" s="294"/>
      <c r="C2333" s="45"/>
      <c r="D2333" s="45"/>
      <c r="E2333" s="295"/>
      <c r="F2333" s="295"/>
      <c r="G2333" s="294"/>
      <c r="H2333" s="300"/>
      <c r="I2333" s="294"/>
      <c r="J2333" s="295"/>
      <c r="K2333" s="295"/>
      <c r="L2333" s="295"/>
      <c r="M2333" s="295"/>
      <c r="N2333" s="295" t="b">
        <f>IF(AND(OR(G2333:G3335=DATOS!C$8,G2333:G3335=DATOS!C$9),H2333:H3335=DATOS!B$4),ROW(G2333:G3335))</f>
        <v>0</v>
      </c>
      <c r="O2333" s="326" t="str">
        <f t="shared" ca="1" si="6"/>
        <v/>
      </c>
      <c r="P2333" s="296">
        <f t="shared" ca="1" si="7"/>
        <v>0</v>
      </c>
      <c r="Q2333" s="297"/>
      <c r="R2333" s="297"/>
      <c r="S2333" s="297"/>
      <c r="T2333" s="297"/>
      <c r="U2333" s="297"/>
      <c r="V2333" s="297"/>
      <c r="W2333" s="297"/>
      <c r="X2333" s="297"/>
      <c r="Y2333" s="297"/>
      <c r="Z2333" s="297"/>
      <c r="AA2333" s="297"/>
      <c r="AB2333" s="297"/>
    </row>
    <row r="2334" spans="1:28" ht="14.25">
      <c r="A2334" s="297"/>
      <c r="B2334" s="294"/>
      <c r="C2334" s="45"/>
      <c r="D2334" s="45"/>
      <c r="E2334" s="295"/>
      <c r="F2334" s="295"/>
      <c r="G2334" s="294"/>
      <c r="H2334" s="300"/>
      <c r="I2334" s="294"/>
      <c r="J2334" s="295"/>
      <c r="K2334" s="295"/>
      <c r="L2334" s="295"/>
      <c r="M2334" s="295"/>
      <c r="N2334" s="295" t="b">
        <f>IF(AND(OR(G2334:G3336=DATOS!C$8,G2334:G3336=DATOS!C$9),H2334:H3336=DATOS!B$4),ROW(G2334:G3336))</f>
        <v>0</v>
      </c>
      <c r="O2334" s="326" t="str">
        <f t="shared" ca="1" si="6"/>
        <v/>
      </c>
      <c r="P2334" s="296">
        <f t="shared" ca="1" si="7"/>
        <v>0</v>
      </c>
      <c r="Q2334" s="297"/>
      <c r="R2334" s="297"/>
      <c r="S2334" s="297"/>
      <c r="T2334" s="297"/>
      <c r="U2334" s="297"/>
      <c r="V2334" s="297"/>
      <c r="W2334" s="297"/>
      <c r="X2334" s="297"/>
      <c r="Y2334" s="297"/>
      <c r="Z2334" s="297"/>
      <c r="AA2334" s="297"/>
      <c r="AB2334" s="297"/>
    </row>
    <row r="2335" spans="1:28" ht="14.25">
      <c r="A2335" s="297"/>
      <c r="B2335" s="294"/>
      <c r="C2335" s="45"/>
      <c r="D2335" s="45"/>
      <c r="E2335" s="295"/>
      <c r="F2335" s="295"/>
      <c r="G2335" s="294"/>
      <c r="H2335" s="300"/>
      <c r="I2335" s="294"/>
      <c r="J2335" s="295"/>
      <c r="K2335" s="295"/>
      <c r="L2335" s="295"/>
      <c r="M2335" s="295"/>
      <c r="N2335" s="295" t="b">
        <f>IF(AND(OR(G2335:G3337=DATOS!C$8,G2335:G3337=DATOS!C$9),H2335:H3337=DATOS!B$4),ROW(G2335:G3337))</f>
        <v>0</v>
      </c>
      <c r="O2335" s="326" t="str">
        <f t="shared" ca="1" si="6"/>
        <v/>
      </c>
      <c r="P2335" s="296">
        <f t="shared" ca="1" si="7"/>
        <v>0</v>
      </c>
      <c r="Q2335" s="297"/>
      <c r="R2335" s="297"/>
      <c r="S2335" s="297"/>
      <c r="T2335" s="297"/>
      <c r="U2335" s="297"/>
      <c r="V2335" s="297"/>
      <c r="W2335" s="297"/>
      <c r="X2335" s="297"/>
      <c r="Y2335" s="297"/>
      <c r="Z2335" s="297"/>
      <c r="AA2335" s="297"/>
      <c r="AB2335" s="297"/>
    </row>
    <row r="2336" spans="1:28" ht="14.25">
      <c r="A2336" s="297"/>
      <c r="B2336" s="294"/>
      <c r="C2336" s="45"/>
      <c r="D2336" s="45"/>
      <c r="E2336" s="295"/>
      <c r="F2336" s="295"/>
      <c r="G2336" s="294"/>
      <c r="H2336" s="300"/>
      <c r="I2336" s="294"/>
      <c r="J2336" s="295"/>
      <c r="K2336" s="295"/>
      <c r="L2336" s="295"/>
      <c r="M2336" s="295"/>
      <c r="N2336" s="295" t="b">
        <f>IF(AND(OR(G2336:G3338=DATOS!C$8,G2336:G3338=DATOS!C$9),H2336:H3338=DATOS!B$4),ROW(G2336:G3338))</f>
        <v>0</v>
      </c>
      <c r="O2336" s="326" t="str">
        <f t="shared" ca="1" si="6"/>
        <v/>
      </c>
      <c r="P2336" s="296">
        <f t="shared" ca="1" si="7"/>
        <v>0</v>
      </c>
      <c r="Q2336" s="297"/>
      <c r="R2336" s="297"/>
      <c r="S2336" s="297"/>
      <c r="T2336" s="297"/>
      <c r="U2336" s="297"/>
      <c r="V2336" s="297"/>
      <c r="W2336" s="297"/>
      <c r="X2336" s="297"/>
      <c r="Y2336" s="297"/>
      <c r="Z2336" s="297"/>
      <c r="AA2336" s="297"/>
      <c r="AB2336" s="297"/>
    </row>
    <row r="2337" spans="1:28" ht="14.25">
      <c r="A2337" s="297"/>
      <c r="B2337" s="294"/>
      <c r="C2337" s="45"/>
      <c r="D2337" s="45"/>
      <c r="E2337" s="295"/>
      <c r="F2337" s="295"/>
      <c r="G2337" s="294"/>
      <c r="H2337" s="300"/>
      <c r="I2337" s="294"/>
      <c r="J2337" s="295"/>
      <c r="K2337" s="295"/>
      <c r="L2337" s="295"/>
      <c r="M2337" s="295"/>
      <c r="N2337" s="295" t="b">
        <f>IF(AND(OR(G2337:G3339=DATOS!C$8,G2337:G3339=DATOS!C$9),H2337:H3339=DATOS!B$4),ROW(G2337:G3339))</f>
        <v>0</v>
      </c>
      <c r="O2337" s="326" t="str">
        <f t="shared" ca="1" si="6"/>
        <v/>
      </c>
      <c r="P2337" s="296">
        <f t="shared" ca="1" si="7"/>
        <v>0</v>
      </c>
      <c r="Q2337" s="297"/>
      <c r="R2337" s="297"/>
      <c r="S2337" s="297"/>
      <c r="T2337" s="297"/>
      <c r="U2337" s="297"/>
      <c r="V2337" s="297"/>
      <c r="W2337" s="297"/>
      <c r="X2337" s="297"/>
      <c r="Y2337" s="297"/>
      <c r="Z2337" s="297"/>
      <c r="AA2337" s="297"/>
      <c r="AB2337" s="297"/>
    </row>
    <row r="2338" spans="1:28" ht="14.25">
      <c r="A2338" s="297"/>
      <c r="B2338" s="294"/>
      <c r="C2338" s="45"/>
      <c r="D2338" s="45"/>
      <c r="E2338" s="295"/>
      <c r="F2338" s="295"/>
      <c r="G2338" s="294"/>
      <c r="H2338" s="300"/>
      <c r="I2338" s="294"/>
      <c r="J2338" s="295"/>
      <c r="K2338" s="295"/>
      <c r="L2338" s="295"/>
      <c r="M2338" s="295"/>
      <c r="N2338" s="295" t="b">
        <f>IF(AND(OR(G2338:G3340=DATOS!C$8,G2338:G3340=DATOS!C$9),H2338:H3340=DATOS!B$4),ROW(G2338:G3340))</f>
        <v>0</v>
      </c>
      <c r="O2338" s="326" t="str">
        <f t="shared" ca="1" si="6"/>
        <v/>
      </c>
      <c r="P2338" s="296">
        <f t="shared" ca="1" si="7"/>
        <v>0</v>
      </c>
      <c r="Q2338" s="297"/>
      <c r="R2338" s="297"/>
      <c r="S2338" s="297"/>
      <c r="T2338" s="297"/>
      <c r="U2338" s="297"/>
      <c r="V2338" s="297"/>
      <c r="W2338" s="297"/>
      <c r="X2338" s="297"/>
      <c r="Y2338" s="297"/>
      <c r="Z2338" s="297"/>
      <c r="AA2338" s="297"/>
      <c r="AB2338" s="297"/>
    </row>
    <row r="2339" spans="1:28" ht="14.25">
      <c r="A2339" s="297"/>
      <c r="B2339" s="294"/>
      <c r="C2339" s="45"/>
      <c r="D2339" s="45"/>
      <c r="E2339" s="295"/>
      <c r="F2339" s="295"/>
      <c r="G2339" s="294"/>
      <c r="H2339" s="300"/>
      <c r="I2339" s="294"/>
      <c r="J2339" s="295"/>
      <c r="K2339" s="295"/>
      <c r="L2339" s="295"/>
      <c r="M2339" s="295"/>
      <c r="N2339" s="295" t="b">
        <f>IF(AND(OR(G2339:G3341=DATOS!C$8,G2339:G3341=DATOS!C$9),H2339:H3341=DATOS!B$4),ROW(G2339:G3341))</f>
        <v>0</v>
      </c>
      <c r="O2339" s="326" t="str">
        <f t="shared" ca="1" si="6"/>
        <v/>
      </c>
      <c r="P2339" s="296">
        <f t="shared" ca="1" si="7"/>
        <v>0</v>
      </c>
      <c r="Q2339" s="297"/>
      <c r="R2339" s="297"/>
      <c r="S2339" s="297"/>
      <c r="T2339" s="297"/>
      <c r="U2339" s="297"/>
      <c r="V2339" s="297"/>
      <c r="W2339" s="297"/>
      <c r="X2339" s="297"/>
      <c r="Y2339" s="297"/>
      <c r="Z2339" s="297"/>
      <c r="AA2339" s="297"/>
      <c r="AB2339" s="297"/>
    </row>
    <row r="2340" spans="1:28" ht="14.25">
      <c r="A2340" s="297"/>
      <c r="B2340" s="294"/>
      <c r="C2340" s="45"/>
      <c r="D2340" s="45"/>
      <c r="E2340" s="295"/>
      <c r="F2340" s="295"/>
      <c r="G2340" s="294"/>
      <c r="H2340" s="300"/>
      <c r="I2340" s="294"/>
      <c r="J2340" s="295"/>
      <c r="K2340" s="295"/>
      <c r="L2340" s="295"/>
      <c r="M2340" s="295"/>
      <c r="N2340" s="295" t="b">
        <f>IF(AND(OR(G2340:G3342=DATOS!C$8,G2340:G3342=DATOS!C$9),H2340:H3342=DATOS!B$4),ROW(G2340:G3342))</f>
        <v>0</v>
      </c>
      <c r="O2340" s="326" t="str">
        <f t="shared" ca="1" si="6"/>
        <v/>
      </c>
      <c r="P2340" s="296">
        <f t="shared" ca="1" si="7"/>
        <v>0</v>
      </c>
      <c r="Q2340" s="297"/>
      <c r="R2340" s="297"/>
      <c r="S2340" s="297"/>
      <c r="T2340" s="297"/>
      <c r="U2340" s="297"/>
      <c r="V2340" s="297"/>
      <c r="W2340" s="297"/>
      <c r="X2340" s="297"/>
      <c r="Y2340" s="297"/>
      <c r="Z2340" s="297"/>
      <c r="AA2340" s="297"/>
      <c r="AB2340" s="297"/>
    </row>
    <row r="2341" spans="1:28" ht="14.25">
      <c r="A2341" s="297"/>
      <c r="B2341" s="294"/>
      <c r="C2341" s="45"/>
      <c r="D2341" s="45"/>
      <c r="E2341" s="295"/>
      <c r="F2341" s="295"/>
      <c r="G2341" s="294"/>
      <c r="H2341" s="300"/>
      <c r="I2341" s="294"/>
      <c r="J2341" s="295"/>
      <c r="K2341" s="295"/>
      <c r="L2341" s="295"/>
      <c r="M2341" s="295"/>
      <c r="N2341" s="295" t="b">
        <f>IF(AND(OR(G2341:G3343=DATOS!C$8,G2341:G3343=DATOS!C$9),H2341:H3343=DATOS!B$4),ROW(G2341:G3343))</f>
        <v>0</v>
      </c>
      <c r="O2341" s="326" t="str">
        <f t="shared" ca="1" si="6"/>
        <v/>
      </c>
      <c r="P2341" s="296">
        <f t="shared" ca="1" si="7"/>
        <v>0</v>
      </c>
      <c r="Q2341" s="297"/>
      <c r="R2341" s="297"/>
      <c r="S2341" s="297"/>
      <c r="T2341" s="297"/>
      <c r="U2341" s="297"/>
      <c r="V2341" s="297"/>
      <c r="W2341" s="297"/>
      <c r="X2341" s="297"/>
      <c r="Y2341" s="297"/>
      <c r="Z2341" s="297"/>
      <c r="AA2341" s="297"/>
      <c r="AB2341" s="297"/>
    </row>
    <row r="2342" spans="1:28" ht="14.25">
      <c r="A2342" s="297"/>
      <c r="B2342" s="294"/>
      <c r="C2342" s="45"/>
      <c r="D2342" s="45"/>
      <c r="E2342" s="295"/>
      <c r="F2342" s="295"/>
      <c r="G2342" s="294"/>
      <c r="H2342" s="300"/>
      <c r="I2342" s="294"/>
      <c r="J2342" s="295"/>
      <c r="K2342" s="295"/>
      <c r="L2342" s="295"/>
      <c r="M2342" s="295"/>
      <c r="N2342" s="295" t="b">
        <f>IF(AND(OR(G2342:G3344=DATOS!C$8,G2342:G3344=DATOS!C$9),H2342:H3344=DATOS!B$4),ROW(G2342:G3344))</f>
        <v>0</v>
      </c>
      <c r="O2342" s="326" t="str">
        <f t="shared" ca="1" si="6"/>
        <v/>
      </c>
      <c r="P2342" s="296">
        <f t="shared" ca="1" si="7"/>
        <v>0</v>
      </c>
      <c r="Q2342" s="297"/>
      <c r="R2342" s="297"/>
      <c r="S2342" s="297"/>
      <c r="T2342" s="297"/>
      <c r="U2342" s="297"/>
      <c r="V2342" s="297"/>
      <c r="W2342" s="297"/>
      <c r="X2342" s="297"/>
      <c r="Y2342" s="297"/>
      <c r="Z2342" s="297"/>
      <c r="AA2342" s="297"/>
      <c r="AB2342" s="297"/>
    </row>
    <row r="2343" spans="1:28" ht="14.25">
      <c r="A2343" s="297"/>
      <c r="B2343" s="294"/>
      <c r="C2343" s="45"/>
      <c r="D2343" s="45"/>
      <c r="E2343" s="295"/>
      <c r="F2343" s="295"/>
      <c r="G2343" s="294"/>
      <c r="H2343" s="300"/>
      <c r="I2343" s="294"/>
      <c r="J2343" s="295"/>
      <c r="K2343" s="295"/>
      <c r="L2343" s="295"/>
      <c r="M2343" s="295"/>
      <c r="N2343" s="295" t="b">
        <f>IF(AND(OR(G2343:G3345=DATOS!C$8,G2343:G3345=DATOS!C$9),H2343:H3345=DATOS!B$4),ROW(G2343:G3345))</f>
        <v>0</v>
      </c>
      <c r="O2343" s="326" t="str">
        <f t="shared" ca="1" si="6"/>
        <v/>
      </c>
      <c r="P2343" s="296">
        <f t="shared" ca="1" si="7"/>
        <v>0</v>
      </c>
      <c r="Q2343" s="297"/>
      <c r="R2343" s="297"/>
      <c r="S2343" s="297"/>
      <c r="T2343" s="297"/>
      <c r="U2343" s="297"/>
      <c r="V2343" s="297"/>
      <c r="W2343" s="297"/>
      <c r="X2343" s="297"/>
      <c r="Y2343" s="297"/>
      <c r="Z2343" s="297"/>
      <c r="AA2343" s="297"/>
      <c r="AB2343" s="297"/>
    </row>
    <row r="2344" spans="1:28" ht="14.25">
      <c r="A2344" s="297"/>
      <c r="B2344" s="294"/>
      <c r="C2344" s="45"/>
      <c r="D2344" s="45"/>
      <c r="E2344" s="295"/>
      <c r="F2344" s="295"/>
      <c r="G2344" s="294"/>
      <c r="H2344" s="300"/>
      <c r="I2344" s="294"/>
      <c r="J2344" s="295"/>
      <c r="K2344" s="295"/>
      <c r="L2344" s="295"/>
      <c r="M2344" s="295"/>
      <c r="N2344" s="295" t="b">
        <f>IF(AND(OR(G2344:G3346=DATOS!C$8,G2344:G3346=DATOS!C$9),H2344:H3346=DATOS!B$4),ROW(G2344:G3346))</f>
        <v>0</v>
      </c>
      <c r="O2344" s="326" t="str">
        <f t="shared" ca="1" si="6"/>
        <v/>
      </c>
      <c r="P2344" s="296">
        <f t="shared" ca="1" si="7"/>
        <v>0</v>
      </c>
      <c r="Q2344" s="297"/>
      <c r="R2344" s="297"/>
      <c r="S2344" s="297"/>
      <c r="T2344" s="297"/>
      <c r="U2344" s="297"/>
      <c r="V2344" s="297"/>
      <c r="W2344" s="297"/>
      <c r="X2344" s="297"/>
      <c r="Y2344" s="297"/>
      <c r="Z2344" s="297"/>
      <c r="AA2344" s="297"/>
      <c r="AB2344" s="297"/>
    </row>
    <row r="2345" spans="1:28" ht="14.25">
      <c r="A2345" s="297"/>
      <c r="B2345" s="294"/>
      <c r="C2345" s="45"/>
      <c r="D2345" s="45"/>
      <c r="E2345" s="295"/>
      <c r="F2345" s="295"/>
      <c r="G2345" s="294"/>
      <c r="H2345" s="300"/>
      <c r="I2345" s="294"/>
      <c r="J2345" s="295"/>
      <c r="K2345" s="295"/>
      <c r="L2345" s="295"/>
      <c r="M2345" s="295"/>
      <c r="N2345" s="295" t="b">
        <f>IF(AND(OR(G2345:G3347=DATOS!C$8,G2345:G3347=DATOS!C$9),H2345:H3347=DATOS!B$4),ROW(G2345:G3347))</f>
        <v>0</v>
      </c>
      <c r="O2345" s="326" t="str">
        <f t="shared" ca="1" si="6"/>
        <v/>
      </c>
      <c r="P2345" s="296">
        <f t="shared" ca="1" si="7"/>
        <v>0</v>
      </c>
      <c r="Q2345" s="297"/>
      <c r="R2345" s="297"/>
      <c r="S2345" s="297"/>
      <c r="T2345" s="297"/>
      <c r="U2345" s="297"/>
      <c r="V2345" s="297"/>
      <c r="W2345" s="297"/>
      <c r="X2345" s="297"/>
      <c r="Y2345" s="297"/>
      <c r="Z2345" s="297"/>
      <c r="AA2345" s="297"/>
      <c r="AB2345" s="297"/>
    </row>
    <row r="2346" spans="1:28" ht="14.25">
      <c r="A2346" s="297"/>
      <c r="B2346" s="294"/>
      <c r="C2346" s="45"/>
      <c r="D2346" s="45"/>
      <c r="E2346" s="295"/>
      <c r="F2346" s="295"/>
      <c r="G2346" s="294"/>
      <c r="H2346" s="300"/>
      <c r="I2346" s="294"/>
      <c r="J2346" s="295"/>
      <c r="K2346" s="295"/>
      <c r="L2346" s="295"/>
      <c r="M2346" s="295"/>
      <c r="N2346" s="295" t="b">
        <f>IF(AND(OR(G2346:G3348=DATOS!C$8,G2346:G3348=DATOS!C$9),H2346:H3348=DATOS!B$4),ROW(G2346:G3348))</f>
        <v>0</v>
      </c>
      <c r="O2346" s="326" t="str">
        <f t="shared" ca="1" si="6"/>
        <v/>
      </c>
      <c r="P2346" s="296">
        <f t="shared" ca="1" si="7"/>
        <v>0</v>
      </c>
      <c r="Q2346" s="297"/>
      <c r="R2346" s="297"/>
      <c r="S2346" s="297"/>
      <c r="T2346" s="297"/>
      <c r="U2346" s="297"/>
      <c r="V2346" s="297"/>
      <c r="W2346" s="297"/>
      <c r="X2346" s="297"/>
      <c r="Y2346" s="297"/>
      <c r="Z2346" s="297"/>
      <c r="AA2346" s="297"/>
      <c r="AB2346" s="297"/>
    </row>
    <row r="2347" spans="1:28" ht="14.25">
      <c r="A2347" s="297"/>
      <c r="B2347" s="294"/>
      <c r="C2347" s="45"/>
      <c r="D2347" s="45"/>
      <c r="E2347" s="295"/>
      <c r="F2347" s="295"/>
      <c r="G2347" s="294"/>
      <c r="H2347" s="300"/>
      <c r="I2347" s="294"/>
      <c r="J2347" s="295"/>
      <c r="K2347" s="295"/>
      <c r="L2347" s="295"/>
      <c r="M2347" s="295"/>
      <c r="N2347" s="295" t="b">
        <f>IF(AND(OR(G2347:G3349=DATOS!C$8,G2347:G3349=DATOS!C$9),H2347:H3349=DATOS!B$4),ROW(G2347:G3349))</f>
        <v>0</v>
      </c>
      <c r="O2347" s="326" t="str">
        <f t="shared" ca="1" si="6"/>
        <v/>
      </c>
      <c r="P2347" s="296">
        <f t="shared" ca="1" si="7"/>
        <v>0</v>
      </c>
      <c r="Q2347" s="297"/>
      <c r="R2347" s="297"/>
      <c r="S2347" s="297"/>
      <c r="T2347" s="297"/>
      <c r="U2347" s="297"/>
      <c r="V2347" s="297"/>
      <c r="W2347" s="297"/>
      <c r="X2347" s="297"/>
      <c r="Y2347" s="297"/>
      <c r="Z2347" s="297"/>
      <c r="AA2347" s="297"/>
      <c r="AB2347" s="297"/>
    </row>
    <row r="2348" spans="1:28" ht="14.25">
      <c r="A2348" s="297"/>
      <c r="B2348" s="294"/>
      <c r="C2348" s="45"/>
      <c r="D2348" s="45"/>
      <c r="E2348" s="295"/>
      <c r="F2348" s="295"/>
      <c r="G2348" s="294"/>
      <c r="H2348" s="300"/>
      <c r="I2348" s="294"/>
      <c r="J2348" s="295"/>
      <c r="K2348" s="295"/>
      <c r="L2348" s="295"/>
      <c r="M2348" s="295"/>
      <c r="N2348" s="295" t="b">
        <f>IF(AND(OR(G2348:G3350=DATOS!C$8,G2348:G3350=DATOS!C$9),H2348:H3350=DATOS!B$4),ROW(G2348:G3350))</f>
        <v>0</v>
      </c>
      <c r="O2348" s="326" t="str">
        <f t="shared" ca="1" si="6"/>
        <v/>
      </c>
      <c r="P2348" s="296">
        <f t="shared" ca="1" si="7"/>
        <v>0</v>
      </c>
      <c r="Q2348" s="297"/>
      <c r="R2348" s="297"/>
      <c r="S2348" s="297"/>
      <c r="T2348" s="297"/>
      <c r="U2348" s="297"/>
      <c r="V2348" s="297"/>
      <c r="W2348" s="297"/>
      <c r="X2348" s="297"/>
      <c r="Y2348" s="297"/>
      <c r="Z2348" s="297"/>
      <c r="AA2348" s="297"/>
      <c r="AB2348" s="297"/>
    </row>
    <row r="2349" spans="1:28" ht="14.25">
      <c r="A2349" s="297"/>
      <c r="B2349" s="294"/>
      <c r="C2349" s="45"/>
      <c r="D2349" s="45"/>
      <c r="E2349" s="295"/>
      <c r="F2349" s="295"/>
      <c r="G2349" s="294"/>
      <c r="H2349" s="300"/>
      <c r="I2349" s="294"/>
      <c r="J2349" s="295"/>
      <c r="K2349" s="295"/>
      <c r="L2349" s="295"/>
      <c r="M2349" s="295"/>
      <c r="N2349" s="295" t="b">
        <f>IF(AND(OR(G2349:G3351=DATOS!C$8,G2349:G3351=DATOS!C$9),H2349:H3351=DATOS!B$4),ROW(G2349:G3351))</f>
        <v>0</v>
      </c>
      <c r="O2349" s="326" t="str">
        <f t="shared" ca="1" si="6"/>
        <v/>
      </c>
      <c r="P2349" s="296">
        <f t="shared" ca="1" si="7"/>
        <v>0</v>
      </c>
      <c r="Q2349" s="297"/>
      <c r="R2349" s="297"/>
      <c r="S2349" s="297"/>
      <c r="T2349" s="297"/>
      <c r="U2349" s="297"/>
      <c r="V2349" s="297"/>
      <c r="W2349" s="297"/>
      <c r="X2349" s="297"/>
      <c r="Y2349" s="297"/>
      <c r="Z2349" s="297"/>
      <c r="AA2349" s="297"/>
      <c r="AB2349" s="297"/>
    </row>
    <row r="2350" spans="1:28" ht="14.25">
      <c r="A2350" s="297"/>
      <c r="B2350" s="294"/>
      <c r="C2350" s="45"/>
      <c r="D2350" s="45"/>
      <c r="E2350" s="295"/>
      <c r="F2350" s="295"/>
      <c r="G2350" s="294"/>
      <c r="H2350" s="300"/>
      <c r="I2350" s="294"/>
      <c r="J2350" s="295"/>
      <c r="K2350" s="295"/>
      <c r="L2350" s="295"/>
      <c r="M2350" s="295"/>
      <c r="N2350" s="295" t="b">
        <f>IF(AND(OR(G2350:G3352=DATOS!C$8,G2350:G3352=DATOS!C$9),H2350:H3352=DATOS!B$4),ROW(G2350:G3352))</f>
        <v>0</v>
      </c>
      <c r="O2350" s="326" t="str">
        <f t="shared" ca="1" si="6"/>
        <v/>
      </c>
      <c r="P2350" s="296">
        <f t="shared" ca="1" si="7"/>
        <v>0</v>
      </c>
      <c r="Q2350" s="297"/>
      <c r="R2350" s="297"/>
      <c r="S2350" s="297"/>
      <c r="T2350" s="297"/>
      <c r="U2350" s="297"/>
      <c r="V2350" s="297"/>
      <c r="W2350" s="297"/>
      <c r="X2350" s="297"/>
      <c r="Y2350" s="297"/>
      <c r="Z2350" s="297"/>
      <c r="AA2350" s="297"/>
      <c r="AB2350" s="297"/>
    </row>
    <row r="2351" spans="1:28" ht="14.25">
      <c r="A2351" s="297"/>
      <c r="B2351" s="294"/>
      <c r="C2351" s="45"/>
      <c r="D2351" s="45"/>
      <c r="E2351" s="295"/>
      <c r="F2351" s="295"/>
      <c r="G2351" s="294"/>
      <c r="H2351" s="300"/>
      <c r="I2351" s="294"/>
      <c r="J2351" s="295"/>
      <c r="K2351" s="295"/>
      <c r="L2351" s="295"/>
      <c r="M2351" s="295"/>
      <c r="N2351" s="295" t="b">
        <f>IF(AND(OR(G2351:G3353=DATOS!C$8,G2351:G3353=DATOS!C$9),H2351:H3353=DATOS!B$4),ROW(G2351:G3353))</f>
        <v>0</v>
      </c>
      <c r="O2351" s="326" t="str">
        <f t="shared" ca="1" si="6"/>
        <v/>
      </c>
      <c r="P2351" s="296">
        <f t="shared" ca="1" si="7"/>
        <v>0</v>
      </c>
      <c r="Q2351" s="297"/>
      <c r="R2351" s="297"/>
      <c r="S2351" s="297"/>
      <c r="T2351" s="297"/>
      <c r="U2351" s="297"/>
      <c r="V2351" s="297"/>
      <c r="W2351" s="297"/>
      <c r="X2351" s="297"/>
      <c r="Y2351" s="297"/>
      <c r="Z2351" s="297"/>
      <c r="AA2351" s="297"/>
      <c r="AB2351" s="297"/>
    </row>
    <row r="2352" spans="1:28" ht="14.25">
      <c r="A2352" s="297"/>
      <c r="B2352" s="294"/>
      <c r="C2352" s="45"/>
      <c r="D2352" s="45"/>
      <c r="E2352" s="295"/>
      <c r="F2352" s="295"/>
      <c r="G2352" s="294"/>
      <c r="H2352" s="300"/>
      <c r="I2352" s="294"/>
      <c r="J2352" s="295"/>
      <c r="K2352" s="295"/>
      <c r="L2352" s="295"/>
      <c r="M2352" s="295"/>
      <c r="N2352" s="295" t="b">
        <f>IF(AND(OR(G2352:G3354=DATOS!C$8,G2352:G3354=DATOS!C$9),H2352:H3354=DATOS!B$4),ROW(G2352:G3354))</f>
        <v>0</v>
      </c>
      <c r="O2352" s="326" t="str">
        <f t="shared" ca="1" si="6"/>
        <v/>
      </c>
      <c r="P2352" s="296">
        <f t="shared" ca="1" si="7"/>
        <v>0</v>
      </c>
      <c r="Q2352" s="297"/>
      <c r="R2352" s="297"/>
      <c r="S2352" s="297"/>
      <c r="T2352" s="297"/>
      <c r="U2352" s="297"/>
      <c r="V2352" s="297"/>
      <c r="W2352" s="297"/>
      <c r="X2352" s="297"/>
      <c r="Y2352" s="297"/>
      <c r="Z2352" s="297"/>
      <c r="AA2352" s="297"/>
      <c r="AB2352" s="297"/>
    </row>
    <row r="2353" spans="1:28" ht="14.25">
      <c r="A2353" s="297"/>
      <c r="B2353" s="294"/>
      <c r="C2353" s="45"/>
      <c r="D2353" s="45"/>
      <c r="E2353" s="295"/>
      <c r="F2353" s="295"/>
      <c r="G2353" s="294"/>
      <c r="H2353" s="300"/>
      <c r="I2353" s="294"/>
      <c r="J2353" s="295"/>
      <c r="K2353" s="295"/>
      <c r="L2353" s="295"/>
      <c r="M2353" s="295"/>
      <c r="N2353" s="295" t="b">
        <f>IF(AND(OR(G2353:G3355=DATOS!C$8,G2353:G3355=DATOS!C$9),H2353:H3355=DATOS!B$4),ROW(G2353:G3355))</f>
        <v>0</v>
      </c>
      <c r="O2353" s="326" t="str">
        <f t="shared" ca="1" si="6"/>
        <v/>
      </c>
      <c r="P2353" s="296">
        <f t="shared" ca="1" si="7"/>
        <v>0</v>
      </c>
      <c r="Q2353" s="297"/>
      <c r="R2353" s="297"/>
      <c r="S2353" s="297"/>
      <c r="T2353" s="297"/>
      <c r="U2353" s="297"/>
      <c r="V2353" s="297"/>
      <c r="W2353" s="297"/>
      <c r="X2353" s="297"/>
      <c r="Y2353" s="297"/>
      <c r="Z2353" s="297"/>
      <c r="AA2353" s="297"/>
      <c r="AB2353" s="297"/>
    </row>
    <row r="2354" spans="1:28" ht="14.25">
      <c r="A2354" s="297"/>
      <c r="B2354" s="294"/>
      <c r="C2354" s="45"/>
      <c r="D2354" s="45"/>
      <c r="E2354" s="295"/>
      <c r="F2354" s="295"/>
      <c r="G2354" s="294"/>
      <c r="H2354" s="300"/>
      <c r="I2354" s="294"/>
      <c r="J2354" s="295"/>
      <c r="K2354" s="295"/>
      <c r="L2354" s="295"/>
      <c r="M2354" s="295"/>
      <c r="N2354" s="295" t="b">
        <f>IF(AND(OR(G2354:G3356=DATOS!C$8,G2354:G3356=DATOS!C$9),H2354:H3356=DATOS!B$4),ROW(G2354:G3356))</f>
        <v>0</v>
      </c>
      <c r="O2354" s="326" t="str">
        <f t="shared" ca="1" si="6"/>
        <v/>
      </c>
      <c r="P2354" s="296">
        <f t="shared" ca="1" si="7"/>
        <v>0</v>
      </c>
      <c r="Q2354" s="297"/>
      <c r="R2354" s="297"/>
      <c r="S2354" s="297"/>
      <c r="T2354" s="297"/>
      <c r="U2354" s="297"/>
      <c r="V2354" s="297"/>
      <c r="W2354" s="297"/>
      <c r="X2354" s="297"/>
      <c r="Y2354" s="297"/>
      <c r="Z2354" s="297"/>
      <c r="AA2354" s="297"/>
      <c r="AB2354" s="297"/>
    </row>
    <row r="2355" spans="1:28" ht="14.25">
      <c r="A2355" s="297"/>
      <c r="B2355" s="294"/>
      <c r="C2355" s="45"/>
      <c r="D2355" s="45"/>
      <c r="E2355" s="295"/>
      <c r="F2355" s="295"/>
      <c r="G2355" s="294"/>
      <c r="H2355" s="300"/>
      <c r="I2355" s="294"/>
      <c r="J2355" s="295"/>
      <c r="K2355" s="295"/>
      <c r="L2355" s="295"/>
      <c r="M2355" s="295"/>
      <c r="N2355" s="295" t="b">
        <f>IF(AND(OR(G2355:G3357=DATOS!C$8,G2355:G3357=DATOS!C$9),H2355:H3357=DATOS!B$4),ROW(G2355:G3357))</f>
        <v>0</v>
      </c>
      <c r="O2355" s="326" t="str">
        <f t="shared" ca="1" si="6"/>
        <v/>
      </c>
      <c r="P2355" s="296">
        <f t="shared" ca="1" si="7"/>
        <v>0</v>
      </c>
      <c r="Q2355" s="297"/>
      <c r="R2355" s="297"/>
      <c r="S2355" s="297"/>
      <c r="T2355" s="297"/>
      <c r="U2355" s="297"/>
      <c r="V2355" s="297"/>
      <c r="W2355" s="297"/>
      <c r="X2355" s="297"/>
      <c r="Y2355" s="297"/>
      <c r="Z2355" s="297"/>
      <c r="AA2355" s="297"/>
      <c r="AB2355" s="297"/>
    </row>
    <row r="2356" spans="1:28" ht="14.25">
      <c r="A2356" s="297"/>
      <c r="B2356" s="294"/>
      <c r="C2356" s="45"/>
      <c r="D2356" s="45"/>
      <c r="E2356" s="295"/>
      <c r="F2356" s="295"/>
      <c r="G2356" s="294"/>
      <c r="H2356" s="300"/>
      <c r="I2356" s="294"/>
      <c r="J2356" s="295"/>
      <c r="K2356" s="295"/>
      <c r="L2356" s="295"/>
      <c r="M2356" s="295"/>
      <c r="N2356" s="295" t="b">
        <f>IF(AND(OR(G2356:G3358=DATOS!C$8,G2356:G3358=DATOS!C$9),H2356:H3358=DATOS!B$4),ROW(G2356:G3358))</f>
        <v>0</v>
      </c>
      <c r="O2356" s="326" t="str">
        <f t="shared" ca="1" si="6"/>
        <v/>
      </c>
      <c r="P2356" s="296">
        <f t="shared" ca="1" si="7"/>
        <v>0</v>
      </c>
      <c r="Q2356" s="297"/>
      <c r="R2356" s="297"/>
      <c r="S2356" s="297"/>
      <c r="T2356" s="297"/>
      <c r="U2356" s="297"/>
      <c r="V2356" s="297"/>
      <c r="W2356" s="297"/>
      <c r="X2356" s="297"/>
      <c r="Y2356" s="297"/>
      <c r="Z2356" s="297"/>
      <c r="AA2356" s="297"/>
      <c r="AB2356" s="297"/>
    </row>
    <row r="2357" spans="1:28" ht="14.25">
      <c r="A2357" s="297"/>
      <c r="B2357" s="294"/>
      <c r="C2357" s="45"/>
      <c r="D2357" s="45"/>
      <c r="E2357" s="295"/>
      <c r="F2357" s="295"/>
      <c r="G2357" s="294"/>
      <c r="H2357" s="300"/>
      <c r="I2357" s="294"/>
      <c r="J2357" s="295"/>
      <c r="K2357" s="295"/>
      <c r="L2357" s="295"/>
      <c r="M2357" s="295"/>
      <c r="N2357" s="295" t="b">
        <f>IF(AND(OR(G2357:G3359=DATOS!C$8,G2357:G3359=DATOS!C$9),H2357:H3359=DATOS!B$4),ROW(G2357:G3359))</f>
        <v>0</v>
      </c>
      <c r="O2357" s="326" t="str">
        <f t="shared" ca="1" si="6"/>
        <v/>
      </c>
      <c r="P2357" s="296">
        <f t="shared" ca="1" si="7"/>
        <v>0</v>
      </c>
      <c r="Q2357" s="297"/>
      <c r="R2357" s="297"/>
      <c r="S2357" s="297"/>
      <c r="T2357" s="297"/>
      <c r="U2357" s="297"/>
      <c r="V2357" s="297"/>
      <c r="W2357" s="297"/>
      <c r="X2357" s="297"/>
      <c r="Y2357" s="297"/>
      <c r="Z2357" s="297"/>
      <c r="AA2357" s="297"/>
      <c r="AB2357" s="297"/>
    </row>
    <row r="2358" spans="1:28" ht="14.25">
      <c r="A2358" s="297"/>
      <c r="B2358" s="294"/>
      <c r="C2358" s="45"/>
      <c r="D2358" s="45"/>
      <c r="E2358" s="295"/>
      <c r="F2358" s="295"/>
      <c r="G2358" s="294"/>
      <c r="H2358" s="300"/>
      <c r="I2358" s="294"/>
      <c r="J2358" s="295"/>
      <c r="K2358" s="295"/>
      <c r="L2358" s="295"/>
      <c r="M2358" s="295"/>
      <c r="N2358" s="295" t="b">
        <f>IF(AND(OR(G2358:G3360=DATOS!C$8,G2358:G3360=DATOS!C$9),H2358:H3360=DATOS!B$4),ROW(G2358:G3360))</f>
        <v>0</v>
      </c>
      <c r="O2358" s="326" t="str">
        <f t="shared" ca="1" si="6"/>
        <v/>
      </c>
      <c r="P2358" s="296">
        <f t="shared" ca="1" si="7"/>
        <v>0</v>
      </c>
      <c r="Q2358" s="297"/>
      <c r="R2358" s="297"/>
      <c r="S2358" s="297"/>
      <c r="T2358" s="297"/>
      <c r="U2358" s="297"/>
      <c r="V2358" s="297"/>
      <c r="W2358" s="297"/>
      <c r="X2358" s="297"/>
      <c r="Y2358" s="297"/>
      <c r="Z2358" s="297"/>
      <c r="AA2358" s="297"/>
      <c r="AB2358" s="297"/>
    </row>
    <row r="2359" spans="1:28" ht="14.25">
      <c r="A2359" s="297"/>
      <c r="B2359" s="294"/>
      <c r="C2359" s="45"/>
      <c r="D2359" s="45"/>
      <c r="E2359" s="295"/>
      <c r="F2359" s="295"/>
      <c r="G2359" s="294"/>
      <c r="H2359" s="300"/>
      <c r="I2359" s="294"/>
      <c r="J2359" s="295"/>
      <c r="K2359" s="295"/>
      <c r="L2359" s="295"/>
      <c r="M2359" s="295"/>
      <c r="N2359" s="295" t="b">
        <f>IF(AND(OR(G2359:G3361=DATOS!C$8,G2359:G3361=DATOS!C$9),H2359:H3361=DATOS!B$4),ROW(G2359:G3361))</f>
        <v>0</v>
      </c>
      <c r="O2359" s="326" t="str">
        <f t="shared" ca="1" si="6"/>
        <v/>
      </c>
      <c r="P2359" s="296">
        <f t="shared" ca="1" si="7"/>
        <v>0</v>
      </c>
      <c r="Q2359" s="297"/>
      <c r="R2359" s="297"/>
      <c r="S2359" s="297"/>
      <c r="T2359" s="297"/>
      <c r="U2359" s="297"/>
      <c r="V2359" s="297"/>
      <c r="W2359" s="297"/>
      <c r="X2359" s="297"/>
      <c r="Y2359" s="297"/>
      <c r="Z2359" s="297"/>
      <c r="AA2359" s="297"/>
      <c r="AB2359" s="297"/>
    </row>
    <row r="2360" spans="1:28" ht="14.25">
      <c r="A2360" s="297"/>
      <c r="B2360" s="294"/>
      <c r="C2360" s="45"/>
      <c r="D2360" s="45"/>
      <c r="E2360" s="295"/>
      <c r="F2360" s="295"/>
      <c r="G2360" s="294"/>
      <c r="H2360" s="300"/>
      <c r="I2360" s="294"/>
      <c r="J2360" s="295"/>
      <c r="K2360" s="295"/>
      <c r="L2360" s="295"/>
      <c r="M2360" s="295"/>
      <c r="N2360" s="295" t="b">
        <f>IF(AND(OR(G2360:G3362=DATOS!C$8,G2360:G3362=DATOS!C$9),H2360:H3362=DATOS!B$4),ROW(G2360:G3362))</f>
        <v>0</v>
      </c>
      <c r="O2360" s="326" t="str">
        <f t="shared" ca="1" si="6"/>
        <v/>
      </c>
      <c r="P2360" s="296">
        <f t="shared" ca="1" si="7"/>
        <v>0</v>
      </c>
      <c r="Q2360" s="297"/>
      <c r="R2360" s="297"/>
      <c r="S2360" s="297"/>
      <c r="T2360" s="297"/>
      <c r="U2360" s="297"/>
      <c r="V2360" s="297"/>
      <c r="W2360" s="297"/>
      <c r="X2360" s="297"/>
      <c r="Y2360" s="297"/>
      <c r="Z2360" s="297"/>
      <c r="AA2360" s="297"/>
      <c r="AB2360" s="297"/>
    </row>
    <row r="2361" spans="1:28" ht="14.25">
      <c r="A2361" s="297"/>
      <c r="B2361" s="294"/>
      <c r="C2361" s="45"/>
      <c r="D2361" s="45"/>
      <c r="E2361" s="295"/>
      <c r="F2361" s="295"/>
      <c r="G2361" s="294"/>
      <c r="H2361" s="300"/>
      <c r="I2361" s="294"/>
      <c r="J2361" s="295"/>
      <c r="K2361" s="295"/>
      <c r="L2361" s="295"/>
      <c r="M2361" s="295"/>
      <c r="N2361" s="295" t="b">
        <f>IF(AND(OR(G2361:G3363=DATOS!C$8,G2361:G3363=DATOS!C$9),H2361:H3363=DATOS!B$4),ROW(G2361:G3363))</f>
        <v>0</v>
      </c>
      <c r="O2361" s="326" t="str">
        <f t="shared" ca="1" si="6"/>
        <v/>
      </c>
      <c r="P2361" s="296">
        <f t="shared" ca="1" si="7"/>
        <v>0</v>
      </c>
      <c r="Q2361" s="297"/>
      <c r="R2361" s="297"/>
      <c r="S2361" s="297"/>
      <c r="T2361" s="297"/>
      <c r="U2361" s="297"/>
      <c r="V2361" s="297"/>
      <c r="W2361" s="297"/>
      <c r="X2361" s="297"/>
      <c r="Y2361" s="297"/>
      <c r="Z2361" s="297"/>
      <c r="AA2361" s="297"/>
      <c r="AB2361" s="297"/>
    </row>
    <row r="2362" spans="1:28" ht="14.25">
      <c r="A2362" s="297"/>
      <c r="B2362" s="294"/>
      <c r="C2362" s="45"/>
      <c r="D2362" s="45"/>
      <c r="E2362" s="295"/>
      <c r="F2362" s="295"/>
      <c r="G2362" s="294"/>
      <c r="H2362" s="300"/>
      <c r="I2362" s="294"/>
      <c r="J2362" s="295"/>
      <c r="K2362" s="295"/>
      <c r="L2362" s="295"/>
      <c r="M2362" s="295"/>
      <c r="N2362" s="295" t="b">
        <f>IF(AND(OR(G2362:G3364=DATOS!C$8,G2362:G3364=DATOS!C$9),H2362:H3364=DATOS!B$4),ROW(G2362:G3364))</f>
        <v>0</v>
      </c>
      <c r="O2362" s="326" t="str">
        <f t="shared" ca="1" si="6"/>
        <v/>
      </c>
      <c r="P2362" s="296">
        <f t="shared" ca="1" si="7"/>
        <v>0</v>
      </c>
      <c r="Q2362" s="297"/>
      <c r="R2362" s="297"/>
      <c r="S2362" s="297"/>
      <c r="T2362" s="297"/>
      <c r="U2362" s="297"/>
      <c r="V2362" s="297"/>
      <c r="W2362" s="297"/>
      <c r="X2362" s="297"/>
      <c r="Y2362" s="297"/>
      <c r="Z2362" s="297"/>
      <c r="AA2362" s="297"/>
      <c r="AB2362" s="297"/>
    </row>
    <row r="2363" spans="1:28" ht="14.25">
      <c r="A2363" s="297"/>
      <c r="B2363" s="294"/>
      <c r="C2363" s="45"/>
      <c r="D2363" s="45"/>
      <c r="E2363" s="295"/>
      <c r="F2363" s="295"/>
      <c r="G2363" s="294"/>
      <c r="H2363" s="300"/>
      <c r="I2363" s="294"/>
      <c r="J2363" s="295"/>
      <c r="K2363" s="295"/>
      <c r="L2363" s="295"/>
      <c r="M2363" s="295"/>
      <c r="N2363" s="295" t="b">
        <f>IF(AND(OR(G2363:G3365=DATOS!C$8,G2363:G3365=DATOS!C$9),H2363:H3365=DATOS!B$4),ROW(G2363:G3365))</f>
        <v>0</v>
      </c>
      <c r="O2363" s="326" t="str">
        <f t="shared" ca="1" si="6"/>
        <v/>
      </c>
      <c r="P2363" s="296">
        <f t="shared" ca="1" si="7"/>
        <v>0</v>
      </c>
      <c r="Q2363" s="297"/>
      <c r="R2363" s="297"/>
      <c r="S2363" s="297"/>
      <c r="T2363" s="297"/>
      <c r="U2363" s="297"/>
      <c r="V2363" s="297"/>
      <c r="W2363" s="297"/>
      <c r="X2363" s="297"/>
      <c r="Y2363" s="297"/>
      <c r="Z2363" s="297"/>
      <c r="AA2363" s="297"/>
      <c r="AB2363" s="297"/>
    </row>
    <row r="2364" spans="1:28" ht="14.25">
      <c r="A2364" s="297"/>
      <c r="B2364" s="294"/>
      <c r="C2364" s="45"/>
      <c r="D2364" s="45"/>
      <c r="E2364" s="295"/>
      <c r="F2364" s="295"/>
      <c r="G2364" s="294"/>
      <c r="H2364" s="300"/>
      <c r="I2364" s="294"/>
      <c r="J2364" s="295"/>
      <c r="K2364" s="295"/>
      <c r="L2364" s="295"/>
      <c r="M2364" s="295"/>
      <c r="N2364" s="295" t="b">
        <f>IF(AND(OR(G2364:G3366=DATOS!C$8,G2364:G3366=DATOS!C$9),H2364:H3366=DATOS!B$4),ROW(G2364:G3366))</f>
        <v>0</v>
      </c>
      <c r="O2364" s="326" t="str">
        <f t="shared" ca="1" si="6"/>
        <v/>
      </c>
      <c r="P2364" s="296">
        <f t="shared" ca="1" si="7"/>
        <v>0</v>
      </c>
      <c r="Q2364" s="297"/>
      <c r="R2364" s="297"/>
      <c r="S2364" s="297"/>
      <c r="T2364" s="297"/>
      <c r="U2364" s="297"/>
      <c r="V2364" s="297"/>
      <c r="W2364" s="297"/>
      <c r="X2364" s="297"/>
      <c r="Y2364" s="297"/>
      <c r="Z2364" s="297"/>
      <c r="AA2364" s="297"/>
      <c r="AB2364" s="297"/>
    </row>
    <row r="2365" spans="1:28" ht="14.25">
      <c r="A2365" s="297"/>
      <c r="B2365" s="294"/>
      <c r="C2365" s="45"/>
      <c r="D2365" s="45"/>
      <c r="E2365" s="295"/>
      <c r="F2365" s="295"/>
      <c r="G2365" s="294"/>
      <c r="H2365" s="300"/>
      <c r="I2365" s="294"/>
      <c r="J2365" s="295"/>
      <c r="K2365" s="295"/>
      <c r="L2365" s="295"/>
      <c r="M2365" s="295"/>
      <c r="N2365" s="295" t="b">
        <f>IF(AND(OR(G2365:G3367=DATOS!C$8,G2365:G3367=DATOS!C$9),H2365:H3367=DATOS!B$4),ROW(G2365:G3367))</f>
        <v>0</v>
      </c>
      <c r="O2365" s="326" t="str">
        <f t="shared" ca="1" si="6"/>
        <v/>
      </c>
      <c r="P2365" s="296">
        <f t="shared" ca="1" si="7"/>
        <v>0</v>
      </c>
      <c r="Q2365" s="297"/>
      <c r="R2365" s="297"/>
      <c r="S2365" s="297"/>
      <c r="T2365" s="297"/>
      <c r="U2365" s="297"/>
      <c r="V2365" s="297"/>
      <c r="W2365" s="297"/>
      <c r="X2365" s="297"/>
      <c r="Y2365" s="297"/>
      <c r="Z2365" s="297"/>
      <c r="AA2365" s="297"/>
      <c r="AB2365" s="297"/>
    </row>
    <row r="2366" spans="1:28" ht="14.25">
      <c r="A2366" s="297"/>
      <c r="B2366" s="294"/>
      <c r="C2366" s="45"/>
      <c r="D2366" s="45"/>
      <c r="E2366" s="295"/>
      <c r="F2366" s="295"/>
      <c r="G2366" s="294"/>
      <c r="H2366" s="300"/>
      <c r="I2366" s="294"/>
      <c r="J2366" s="295"/>
      <c r="K2366" s="295"/>
      <c r="L2366" s="295"/>
      <c r="M2366" s="295"/>
      <c r="N2366" s="295" t="b">
        <f>IF(AND(OR(G2366:G3368=DATOS!C$8,G2366:G3368=DATOS!C$9),H2366:H3368=DATOS!B$4),ROW(G2366:G3368))</f>
        <v>0</v>
      </c>
      <c r="O2366" s="326" t="str">
        <f t="shared" ca="1" si="6"/>
        <v/>
      </c>
      <c r="P2366" s="296">
        <f t="shared" ca="1" si="7"/>
        <v>0</v>
      </c>
      <c r="Q2366" s="297"/>
      <c r="R2366" s="297"/>
      <c r="S2366" s="297"/>
      <c r="T2366" s="297"/>
      <c r="U2366" s="297"/>
      <c r="V2366" s="297"/>
      <c r="W2366" s="297"/>
      <c r="X2366" s="297"/>
      <c r="Y2366" s="297"/>
      <c r="Z2366" s="297"/>
      <c r="AA2366" s="297"/>
      <c r="AB2366" s="297"/>
    </row>
    <row r="2367" spans="1:28" ht="14.25">
      <c r="A2367" s="297"/>
      <c r="B2367" s="294"/>
      <c r="C2367" s="45"/>
      <c r="D2367" s="45"/>
      <c r="E2367" s="295"/>
      <c r="F2367" s="295"/>
      <c r="G2367" s="294"/>
      <c r="H2367" s="300"/>
      <c r="I2367" s="294"/>
      <c r="J2367" s="295"/>
      <c r="K2367" s="295"/>
      <c r="L2367" s="295"/>
      <c r="M2367" s="295"/>
      <c r="N2367" s="295" t="b">
        <f>IF(AND(OR(G2367:G3369=DATOS!C$8,G2367:G3369=DATOS!C$9),H2367:H3369=DATOS!B$4),ROW(G2367:G3369))</f>
        <v>0</v>
      </c>
      <c r="O2367" s="326" t="str">
        <f t="shared" ca="1" si="6"/>
        <v/>
      </c>
      <c r="P2367" s="296">
        <f t="shared" ca="1" si="7"/>
        <v>0</v>
      </c>
      <c r="Q2367" s="297"/>
      <c r="R2367" s="297"/>
      <c r="S2367" s="297"/>
      <c r="T2367" s="297"/>
      <c r="U2367" s="297"/>
      <c r="V2367" s="297"/>
      <c r="W2367" s="297"/>
      <c r="X2367" s="297"/>
      <c r="Y2367" s="297"/>
      <c r="Z2367" s="297"/>
      <c r="AA2367" s="297"/>
      <c r="AB2367" s="297"/>
    </row>
    <row r="2368" spans="1:28" ht="14.25">
      <c r="A2368" s="297"/>
      <c r="B2368" s="294"/>
      <c r="C2368" s="45"/>
      <c r="D2368" s="45"/>
      <c r="E2368" s="295"/>
      <c r="F2368" s="295"/>
      <c r="G2368" s="294"/>
      <c r="H2368" s="300"/>
      <c r="I2368" s="294"/>
      <c r="J2368" s="295"/>
      <c r="K2368" s="295"/>
      <c r="L2368" s="295"/>
      <c r="M2368" s="295"/>
      <c r="N2368" s="295" t="b">
        <f>IF(AND(OR(G2368:G3370=DATOS!C$8,G2368:G3370=DATOS!C$9),H2368:H3370=DATOS!B$4),ROW(G2368:G3370))</f>
        <v>0</v>
      </c>
      <c r="O2368" s="326" t="str">
        <f t="shared" ca="1" si="6"/>
        <v/>
      </c>
      <c r="P2368" s="296">
        <f t="shared" ca="1" si="7"/>
        <v>0</v>
      </c>
      <c r="Q2368" s="297"/>
      <c r="R2368" s="297"/>
      <c r="S2368" s="297"/>
      <c r="T2368" s="297"/>
      <c r="U2368" s="297"/>
      <c r="V2368" s="297"/>
      <c r="W2368" s="297"/>
      <c r="X2368" s="297"/>
      <c r="Y2368" s="297"/>
      <c r="Z2368" s="297"/>
      <c r="AA2368" s="297"/>
      <c r="AB2368" s="297"/>
    </row>
    <row r="2369" spans="1:28" ht="14.25">
      <c r="A2369" s="297"/>
      <c r="B2369" s="294"/>
      <c r="C2369" s="45"/>
      <c r="D2369" s="45"/>
      <c r="E2369" s="295"/>
      <c r="F2369" s="295"/>
      <c r="G2369" s="294"/>
      <c r="H2369" s="300"/>
      <c r="I2369" s="294"/>
      <c r="J2369" s="295"/>
      <c r="K2369" s="295"/>
      <c r="L2369" s="295"/>
      <c r="M2369" s="295"/>
      <c r="N2369" s="295" t="b">
        <f>IF(AND(OR(G2369:G3371=DATOS!C$8,G2369:G3371=DATOS!C$9),H2369:H3371=DATOS!B$4),ROW(G2369:G3371))</f>
        <v>0</v>
      </c>
      <c r="O2369" s="326" t="str">
        <f t="shared" ca="1" si="6"/>
        <v/>
      </c>
      <c r="P2369" s="296">
        <f t="shared" ca="1" si="7"/>
        <v>0</v>
      </c>
      <c r="Q2369" s="297"/>
      <c r="R2369" s="297"/>
      <c r="S2369" s="297"/>
      <c r="T2369" s="297"/>
      <c r="U2369" s="297"/>
      <c r="V2369" s="297"/>
      <c r="W2369" s="297"/>
      <c r="X2369" s="297"/>
      <c r="Y2369" s="297"/>
      <c r="Z2369" s="297"/>
      <c r="AA2369" s="297"/>
      <c r="AB2369" s="297"/>
    </row>
    <row r="2370" spans="1:28" ht="14.25">
      <c r="A2370" s="297"/>
      <c r="B2370" s="294"/>
      <c r="C2370" s="45"/>
      <c r="D2370" s="45"/>
      <c r="E2370" s="295"/>
      <c r="F2370" s="295"/>
      <c r="G2370" s="294"/>
      <c r="H2370" s="300"/>
      <c r="I2370" s="294"/>
      <c r="J2370" s="295"/>
      <c r="K2370" s="295"/>
      <c r="L2370" s="295"/>
      <c r="M2370" s="295"/>
      <c r="N2370" s="295" t="b">
        <f>IF(AND(OR(G2370:G3372=DATOS!C$8,G2370:G3372=DATOS!C$9),H2370:H3372=DATOS!B$4),ROW(G2370:G3372))</f>
        <v>0</v>
      </c>
      <c r="O2370" s="326" t="str">
        <f t="shared" ca="1" si="6"/>
        <v/>
      </c>
      <c r="P2370" s="296">
        <f t="shared" ca="1" si="7"/>
        <v>0</v>
      </c>
      <c r="Q2370" s="297"/>
      <c r="R2370" s="297"/>
      <c r="S2370" s="297"/>
      <c r="T2370" s="297"/>
      <c r="U2370" s="297"/>
      <c r="V2370" s="297"/>
      <c r="W2370" s="297"/>
      <c r="X2370" s="297"/>
      <c r="Y2370" s="297"/>
      <c r="Z2370" s="297"/>
      <c r="AA2370" s="297"/>
      <c r="AB2370" s="297"/>
    </row>
    <row r="2371" spans="1:28" ht="14.25">
      <c r="A2371" s="297"/>
      <c r="B2371" s="294"/>
      <c r="C2371" s="45"/>
      <c r="D2371" s="45"/>
      <c r="E2371" s="295"/>
      <c r="F2371" s="295"/>
      <c r="G2371" s="294"/>
      <c r="H2371" s="300"/>
      <c r="I2371" s="294"/>
      <c r="J2371" s="295"/>
      <c r="K2371" s="295"/>
      <c r="L2371" s="295"/>
      <c r="M2371" s="295"/>
      <c r="N2371" s="295" t="b">
        <f>IF(AND(OR(G2371:G3373=DATOS!C$8,G2371:G3373=DATOS!C$9),H2371:H3373=DATOS!B$4),ROW(G2371:G3373))</f>
        <v>0</v>
      </c>
      <c r="O2371" s="326" t="str">
        <f t="shared" ca="1" si="6"/>
        <v/>
      </c>
      <c r="P2371" s="296">
        <f t="shared" ca="1" si="7"/>
        <v>0</v>
      </c>
      <c r="Q2371" s="297"/>
      <c r="R2371" s="297"/>
      <c r="S2371" s="297"/>
      <c r="T2371" s="297"/>
      <c r="U2371" s="297"/>
      <c r="V2371" s="297"/>
      <c r="W2371" s="297"/>
      <c r="X2371" s="297"/>
      <c r="Y2371" s="297"/>
      <c r="Z2371" s="297"/>
      <c r="AA2371" s="297"/>
      <c r="AB2371" s="297"/>
    </row>
    <row r="2372" spans="1:28" ht="14.25">
      <c r="A2372" s="297"/>
      <c r="B2372" s="294"/>
      <c r="C2372" s="45"/>
      <c r="D2372" s="45"/>
      <c r="E2372" s="295"/>
      <c r="F2372" s="295"/>
      <c r="G2372" s="294"/>
      <c r="H2372" s="300"/>
      <c r="I2372" s="294"/>
      <c r="J2372" s="295"/>
      <c r="K2372" s="295"/>
      <c r="L2372" s="295"/>
      <c r="M2372" s="295"/>
      <c r="N2372" s="295" t="b">
        <f>IF(AND(OR(G2372:G3374=DATOS!C$8,G2372:G3374=DATOS!C$9),H2372:H3374=DATOS!B$4),ROW(G2372:G3374))</f>
        <v>0</v>
      </c>
      <c r="O2372" s="326" t="str">
        <f t="shared" ca="1" si="6"/>
        <v/>
      </c>
      <c r="P2372" s="296">
        <f t="shared" ca="1" si="7"/>
        <v>0</v>
      </c>
      <c r="Q2372" s="297"/>
      <c r="R2372" s="297"/>
      <c r="S2372" s="297"/>
      <c r="T2372" s="297"/>
      <c r="U2372" s="297"/>
      <c r="V2372" s="297"/>
      <c r="W2372" s="297"/>
      <c r="X2372" s="297"/>
      <c r="Y2372" s="297"/>
      <c r="Z2372" s="297"/>
      <c r="AA2372" s="297"/>
      <c r="AB2372" s="297"/>
    </row>
    <row r="2373" spans="1:28" ht="14.25">
      <c r="A2373" s="297"/>
      <c r="B2373" s="294"/>
      <c r="C2373" s="45"/>
      <c r="D2373" s="45"/>
      <c r="E2373" s="295"/>
      <c r="F2373" s="295"/>
      <c r="G2373" s="294"/>
      <c r="H2373" s="300"/>
      <c r="I2373" s="294"/>
      <c r="J2373" s="295"/>
      <c r="K2373" s="295"/>
      <c r="L2373" s="295"/>
      <c r="M2373" s="295"/>
      <c r="N2373" s="295" t="b">
        <f>IF(AND(OR(G2373:G3375=DATOS!C$8,G2373:G3375=DATOS!C$9),H2373:H3375=DATOS!B$4),ROW(G2373:G3375))</f>
        <v>0</v>
      </c>
      <c r="O2373" s="326" t="str">
        <f t="shared" ca="1" si="6"/>
        <v/>
      </c>
      <c r="P2373" s="296">
        <f t="shared" ca="1" si="7"/>
        <v>0</v>
      </c>
      <c r="Q2373" s="297"/>
      <c r="R2373" s="297"/>
      <c r="S2373" s="297"/>
      <c r="T2373" s="297"/>
      <c r="U2373" s="297"/>
      <c r="V2373" s="297"/>
      <c r="W2373" s="297"/>
      <c r="X2373" s="297"/>
      <c r="Y2373" s="297"/>
      <c r="Z2373" s="297"/>
      <c r="AA2373" s="297"/>
      <c r="AB2373" s="297"/>
    </row>
    <row r="2374" spans="1:28" ht="14.25">
      <c r="A2374" s="297"/>
      <c r="B2374" s="294"/>
      <c r="C2374" s="45"/>
      <c r="D2374" s="45"/>
      <c r="E2374" s="295"/>
      <c r="F2374" s="295"/>
      <c r="G2374" s="294"/>
      <c r="H2374" s="300"/>
      <c r="I2374" s="294"/>
      <c r="J2374" s="295"/>
      <c r="K2374" s="295"/>
      <c r="L2374" s="295"/>
      <c r="M2374" s="295"/>
      <c r="N2374" s="295" t="b">
        <f>IF(AND(OR(G2374:G3376=DATOS!C$8,G2374:G3376=DATOS!C$9),H2374:H3376=DATOS!B$4),ROW(G2374:G3376))</f>
        <v>0</v>
      </c>
      <c r="O2374" s="326" t="str">
        <f t="shared" ca="1" si="6"/>
        <v/>
      </c>
      <c r="P2374" s="296">
        <f t="shared" ca="1" si="7"/>
        <v>0</v>
      </c>
      <c r="Q2374" s="297"/>
      <c r="R2374" s="297"/>
      <c r="S2374" s="297"/>
      <c r="T2374" s="297"/>
      <c r="U2374" s="297"/>
      <c r="V2374" s="297"/>
      <c r="W2374" s="297"/>
      <c r="X2374" s="297"/>
      <c r="Y2374" s="297"/>
      <c r="Z2374" s="297"/>
      <c r="AA2374" s="297"/>
      <c r="AB2374" s="297"/>
    </row>
    <row r="2375" spans="1:28" ht="14.25">
      <c r="A2375" s="297"/>
      <c r="B2375" s="294"/>
      <c r="C2375" s="45"/>
      <c r="D2375" s="45"/>
      <c r="E2375" s="295"/>
      <c r="F2375" s="295"/>
      <c r="G2375" s="294"/>
      <c r="H2375" s="300"/>
      <c r="I2375" s="294"/>
      <c r="J2375" s="295"/>
      <c r="K2375" s="295"/>
      <c r="L2375" s="295"/>
      <c r="M2375" s="295"/>
      <c r="N2375" s="295" t="b">
        <f>IF(AND(OR(G2375:G3377=DATOS!C$8,G2375:G3377=DATOS!C$9),H2375:H3377=DATOS!B$4),ROW(G2375:G3377))</f>
        <v>0</v>
      </c>
      <c r="O2375" s="326" t="str">
        <f t="shared" ca="1" si="6"/>
        <v/>
      </c>
      <c r="P2375" s="296">
        <f t="shared" ca="1" si="7"/>
        <v>0</v>
      </c>
      <c r="Q2375" s="297"/>
      <c r="R2375" s="297"/>
      <c r="S2375" s="297"/>
      <c r="T2375" s="297"/>
      <c r="U2375" s="297"/>
      <c r="V2375" s="297"/>
      <c r="W2375" s="297"/>
      <c r="X2375" s="297"/>
      <c r="Y2375" s="297"/>
      <c r="Z2375" s="297"/>
      <c r="AA2375" s="297"/>
      <c r="AB2375" s="297"/>
    </row>
    <row r="2376" spans="1:28" ht="14.25">
      <c r="A2376" s="297"/>
      <c r="B2376" s="294"/>
      <c r="C2376" s="45"/>
      <c r="D2376" s="45"/>
      <c r="E2376" s="295"/>
      <c r="F2376" s="295"/>
      <c r="G2376" s="294"/>
      <c r="H2376" s="300"/>
      <c r="I2376" s="294"/>
      <c r="J2376" s="295"/>
      <c r="K2376" s="295"/>
      <c r="L2376" s="295"/>
      <c r="M2376" s="295"/>
      <c r="N2376" s="295" t="b">
        <f>IF(AND(OR(G2376:G3378=DATOS!C$8,G2376:G3378=DATOS!C$9),H2376:H3378=DATOS!B$4),ROW(G2376:G3378))</f>
        <v>0</v>
      </c>
      <c r="O2376" s="326" t="str">
        <f t="shared" ca="1" si="6"/>
        <v/>
      </c>
      <c r="P2376" s="296">
        <f t="shared" ca="1" si="7"/>
        <v>0</v>
      </c>
      <c r="Q2376" s="297"/>
      <c r="R2376" s="297"/>
      <c r="S2376" s="297"/>
      <c r="T2376" s="297"/>
      <c r="U2376" s="297"/>
      <c r="V2376" s="297"/>
      <c r="W2376" s="297"/>
      <c r="X2376" s="297"/>
      <c r="Y2376" s="297"/>
      <c r="Z2376" s="297"/>
      <c r="AA2376" s="297"/>
      <c r="AB2376" s="297"/>
    </row>
    <row r="2377" spans="1:28" ht="14.25">
      <c r="A2377" s="297"/>
      <c r="B2377" s="294"/>
      <c r="C2377" s="45"/>
      <c r="D2377" s="45"/>
      <c r="E2377" s="295"/>
      <c r="F2377" s="295"/>
      <c r="G2377" s="294"/>
      <c r="H2377" s="300"/>
      <c r="I2377" s="294"/>
      <c r="J2377" s="295"/>
      <c r="K2377" s="295"/>
      <c r="L2377" s="295"/>
      <c r="M2377" s="295"/>
      <c r="N2377" s="295" t="b">
        <f>IF(AND(OR(G2377:G3379=DATOS!C$8,G2377:G3379=DATOS!C$9),H2377:H3379=DATOS!B$4),ROW(G2377:G3379))</f>
        <v>0</v>
      </c>
      <c r="O2377" s="326" t="str">
        <f t="shared" ca="1" si="6"/>
        <v/>
      </c>
      <c r="P2377" s="296">
        <f t="shared" ca="1" si="7"/>
        <v>0</v>
      </c>
      <c r="Q2377" s="297"/>
      <c r="R2377" s="297"/>
      <c r="S2377" s="297"/>
      <c r="T2377" s="297"/>
      <c r="U2377" s="297"/>
      <c r="V2377" s="297"/>
      <c r="W2377" s="297"/>
      <c r="X2377" s="297"/>
      <c r="Y2377" s="297"/>
      <c r="Z2377" s="297"/>
      <c r="AA2377" s="297"/>
      <c r="AB2377" s="297"/>
    </row>
    <row r="2378" spans="1:28" ht="14.25">
      <c r="A2378" s="297"/>
      <c r="B2378" s="294"/>
      <c r="C2378" s="45"/>
      <c r="D2378" s="45"/>
      <c r="E2378" s="295"/>
      <c r="F2378" s="295"/>
      <c r="G2378" s="294"/>
      <c r="H2378" s="300"/>
      <c r="I2378" s="294"/>
      <c r="J2378" s="295"/>
      <c r="K2378" s="295"/>
      <c r="L2378" s="295"/>
      <c r="M2378" s="295"/>
      <c r="N2378" s="295" t="b">
        <f>IF(AND(OR(G2378:G3380=DATOS!C$8,G2378:G3380=DATOS!C$9),H2378:H3380=DATOS!B$4),ROW(G2378:G3380))</f>
        <v>0</v>
      </c>
      <c r="O2378" s="326" t="str">
        <f t="shared" ca="1" si="6"/>
        <v/>
      </c>
      <c r="P2378" s="296">
        <f t="shared" ca="1" si="7"/>
        <v>0</v>
      </c>
      <c r="Q2378" s="297"/>
      <c r="R2378" s="297"/>
      <c r="S2378" s="297"/>
      <c r="T2378" s="297"/>
      <c r="U2378" s="297"/>
      <c r="V2378" s="297"/>
      <c r="W2378" s="297"/>
      <c r="X2378" s="297"/>
      <c r="Y2378" s="297"/>
      <c r="Z2378" s="297"/>
      <c r="AA2378" s="297"/>
      <c r="AB2378" s="297"/>
    </row>
    <row r="2379" spans="1:28" ht="14.25">
      <c r="A2379" s="297"/>
      <c r="B2379" s="294"/>
      <c r="C2379" s="45"/>
      <c r="D2379" s="45"/>
      <c r="E2379" s="295"/>
      <c r="F2379" s="295"/>
      <c r="G2379" s="294"/>
      <c r="H2379" s="300"/>
      <c r="I2379" s="294"/>
      <c r="J2379" s="295"/>
      <c r="K2379" s="295"/>
      <c r="L2379" s="295"/>
      <c r="M2379" s="295"/>
      <c r="N2379" s="295" t="b">
        <f>IF(AND(OR(G2379:G3381=DATOS!C$8,G2379:G3381=DATOS!C$9),H2379:H3381=DATOS!B$4),ROW(G2379:G3381))</f>
        <v>0</v>
      </c>
      <c r="O2379" s="326" t="str">
        <f t="shared" ca="1" si="6"/>
        <v/>
      </c>
      <c r="P2379" s="296">
        <f t="shared" ca="1" si="7"/>
        <v>0</v>
      </c>
      <c r="Q2379" s="297"/>
      <c r="R2379" s="297"/>
      <c r="S2379" s="297"/>
      <c r="T2379" s="297"/>
      <c r="U2379" s="297"/>
      <c r="V2379" s="297"/>
      <c r="W2379" s="297"/>
      <c r="X2379" s="297"/>
      <c r="Y2379" s="297"/>
      <c r="Z2379" s="297"/>
      <c r="AA2379" s="297"/>
      <c r="AB2379" s="297"/>
    </row>
    <row r="2380" spans="1:28" ht="14.25">
      <c r="A2380" s="297"/>
      <c r="B2380" s="294"/>
      <c r="C2380" s="45"/>
      <c r="D2380" s="45"/>
      <c r="E2380" s="295"/>
      <c r="F2380" s="295"/>
      <c r="G2380" s="294"/>
      <c r="H2380" s="300"/>
      <c r="I2380" s="294"/>
      <c r="J2380" s="295"/>
      <c r="K2380" s="295"/>
      <c r="L2380" s="295"/>
      <c r="M2380" s="295"/>
      <c r="N2380" s="295" t="b">
        <f>IF(AND(OR(G2380:G3382=DATOS!C$8,G2380:G3382=DATOS!C$9),H2380:H3382=DATOS!B$4),ROW(G2380:G3382))</f>
        <v>0</v>
      </c>
      <c r="O2380" s="326" t="str">
        <f t="shared" ca="1" si="6"/>
        <v/>
      </c>
      <c r="P2380" s="296">
        <f t="shared" ca="1" si="7"/>
        <v>0</v>
      </c>
      <c r="Q2380" s="297"/>
      <c r="R2380" s="297"/>
      <c r="S2380" s="297"/>
      <c r="T2380" s="297"/>
      <c r="U2380" s="297"/>
      <c r="V2380" s="297"/>
      <c r="W2380" s="297"/>
      <c r="X2380" s="297"/>
      <c r="Y2380" s="297"/>
      <c r="Z2380" s="297"/>
      <c r="AA2380" s="297"/>
      <c r="AB2380" s="297"/>
    </row>
    <row r="2381" spans="1:28" ht="14.25">
      <c r="A2381" s="297"/>
      <c r="B2381" s="294"/>
      <c r="C2381" s="45"/>
      <c r="D2381" s="45"/>
      <c r="E2381" s="295"/>
      <c r="F2381" s="295"/>
      <c r="G2381" s="294"/>
      <c r="H2381" s="300"/>
      <c r="I2381" s="294"/>
      <c r="J2381" s="295"/>
      <c r="K2381" s="295"/>
      <c r="L2381" s="295"/>
      <c r="M2381" s="295"/>
      <c r="N2381" s="295" t="b">
        <f>IF(AND(OR(G2381:G3383=DATOS!C$8,G2381:G3383=DATOS!C$9),H2381:H3383=DATOS!B$4),ROW(G2381:G3383))</f>
        <v>0</v>
      </c>
      <c r="O2381" s="326" t="str">
        <f t="shared" ca="1" si="6"/>
        <v/>
      </c>
      <c r="P2381" s="296">
        <f t="shared" ca="1" si="7"/>
        <v>0</v>
      </c>
      <c r="Q2381" s="297"/>
      <c r="R2381" s="297"/>
      <c r="S2381" s="297"/>
      <c r="T2381" s="297"/>
      <c r="U2381" s="297"/>
      <c r="V2381" s="297"/>
      <c r="W2381" s="297"/>
      <c r="X2381" s="297"/>
      <c r="Y2381" s="297"/>
      <c r="Z2381" s="297"/>
      <c r="AA2381" s="297"/>
      <c r="AB2381" s="297"/>
    </row>
    <row r="2382" spans="1:28" ht="14.25">
      <c r="A2382" s="297"/>
      <c r="B2382" s="294"/>
      <c r="C2382" s="45"/>
      <c r="D2382" s="45"/>
      <c r="E2382" s="295"/>
      <c r="F2382" s="295"/>
      <c r="G2382" s="294"/>
      <c r="H2382" s="300"/>
      <c r="I2382" s="294"/>
      <c r="J2382" s="295"/>
      <c r="K2382" s="295"/>
      <c r="L2382" s="295"/>
      <c r="M2382" s="295"/>
      <c r="N2382" s="295"/>
      <c r="O2382" s="326"/>
      <c r="P2382" s="296"/>
      <c r="Q2382" s="297"/>
      <c r="R2382" s="297"/>
      <c r="S2382" s="297"/>
      <c r="T2382" s="297"/>
      <c r="U2382" s="297"/>
      <c r="V2382" s="297"/>
      <c r="W2382" s="297"/>
      <c r="X2382" s="297"/>
      <c r="Y2382" s="297"/>
      <c r="Z2382" s="297"/>
      <c r="AA2382" s="297"/>
      <c r="AB2382" s="297"/>
    </row>
    <row r="2383" spans="1:28" ht="14.25">
      <c r="A2383" s="297"/>
      <c r="B2383" s="294"/>
      <c r="C2383" s="45"/>
      <c r="D2383" s="45"/>
      <c r="E2383" s="295"/>
      <c r="F2383" s="295"/>
      <c r="G2383" s="294"/>
      <c r="H2383" s="300"/>
      <c r="I2383" s="294"/>
      <c r="J2383" s="295"/>
      <c r="K2383" s="295"/>
      <c r="L2383" s="295"/>
      <c r="M2383" s="295"/>
      <c r="N2383" s="295"/>
      <c r="O2383" s="326"/>
      <c r="P2383" s="296"/>
      <c r="Q2383" s="297"/>
      <c r="R2383" s="297"/>
      <c r="S2383" s="297"/>
      <c r="T2383" s="297"/>
      <c r="U2383" s="297"/>
      <c r="V2383" s="297"/>
      <c r="W2383" s="297"/>
      <c r="X2383" s="297"/>
      <c r="Y2383" s="297"/>
      <c r="Z2383" s="297"/>
      <c r="AA2383" s="297"/>
      <c r="AB2383" s="297"/>
    </row>
    <row r="2384" spans="1:28" ht="14.25">
      <c r="A2384" s="297"/>
      <c r="B2384" s="294"/>
      <c r="C2384" s="45"/>
      <c r="D2384" s="45"/>
      <c r="E2384" s="295"/>
      <c r="F2384" s="295"/>
      <c r="G2384" s="294"/>
      <c r="H2384" s="300"/>
      <c r="I2384" s="294"/>
      <c r="J2384" s="295"/>
      <c r="K2384" s="295"/>
      <c r="L2384" s="295"/>
      <c r="M2384" s="295"/>
      <c r="N2384" s="295"/>
      <c r="O2384" s="326"/>
      <c r="P2384" s="296"/>
      <c r="Q2384" s="297"/>
      <c r="R2384" s="297"/>
      <c r="S2384" s="297"/>
      <c r="T2384" s="297"/>
      <c r="U2384" s="297"/>
      <c r="V2384" s="297"/>
      <c r="W2384" s="297"/>
      <c r="X2384" s="297"/>
      <c r="Y2384" s="297"/>
      <c r="Z2384" s="297"/>
      <c r="AA2384" s="297"/>
      <c r="AB2384" s="297"/>
    </row>
    <row r="2385" spans="1:28" ht="14.25">
      <c r="A2385" s="297"/>
      <c r="B2385" s="294"/>
      <c r="C2385" s="45"/>
      <c r="D2385" s="45"/>
      <c r="E2385" s="295"/>
      <c r="F2385" s="295"/>
      <c r="G2385" s="294"/>
      <c r="H2385" s="300"/>
      <c r="I2385" s="294"/>
      <c r="J2385" s="295"/>
      <c r="K2385" s="295"/>
      <c r="L2385" s="295"/>
      <c r="M2385" s="295"/>
      <c r="N2385" s="295"/>
      <c r="O2385" s="326"/>
      <c r="P2385" s="296"/>
      <c r="Q2385" s="297"/>
      <c r="R2385" s="297"/>
      <c r="S2385" s="297"/>
      <c r="T2385" s="297"/>
      <c r="U2385" s="297"/>
      <c r="V2385" s="297"/>
      <c r="W2385" s="297"/>
      <c r="X2385" s="297"/>
      <c r="Y2385" s="297"/>
      <c r="Z2385" s="297"/>
      <c r="AA2385" s="297"/>
      <c r="AB2385" s="297"/>
    </row>
    <row r="2386" spans="1:28" ht="14.25">
      <c r="A2386" s="297"/>
      <c r="B2386" s="294"/>
      <c r="C2386" s="45"/>
      <c r="D2386" s="45"/>
      <c r="E2386" s="295"/>
      <c r="F2386" s="295"/>
      <c r="G2386" s="294"/>
      <c r="H2386" s="300"/>
      <c r="I2386" s="294"/>
      <c r="J2386" s="295"/>
      <c r="K2386" s="295"/>
      <c r="L2386" s="295"/>
      <c r="M2386" s="295"/>
      <c r="N2386" s="295"/>
      <c r="O2386" s="326"/>
      <c r="P2386" s="296"/>
      <c r="Q2386" s="297"/>
      <c r="R2386" s="297"/>
      <c r="S2386" s="297"/>
      <c r="T2386" s="297"/>
      <c r="U2386" s="297"/>
      <c r="V2386" s="297"/>
      <c r="W2386" s="297"/>
      <c r="X2386" s="297"/>
      <c r="Y2386" s="297"/>
      <c r="Z2386" s="297"/>
      <c r="AA2386" s="297"/>
      <c r="AB2386" s="297"/>
    </row>
    <row r="2387" spans="1:28" ht="14.25">
      <c r="A2387" s="297"/>
      <c r="B2387" s="294"/>
      <c r="C2387" s="45"/>
      <c r="D2387" s="45"/>
      <c r="E2387" s="295"/>
      <c r="F2387" s="295"/>
      <c r="G2387" s="294"/>
      <c r="H2387" s="300"/>
      <c r="I2387" s="294"/>
      <c r="J2387" s="295"/>
      <c r="K2387" s="295"/>
      <c r="L2387" s="295"/>
      <c r="M2387" s="295"/>
      <c r="N2387" s="295"/>
      <c r="O2387" s="326"/>
      <c r="P2387" s="296"/>
      <c r="Q2387" s="297"/>
      <c r="R2387" s="297"/>
      <c r="S2387" s="297"/>
      <c r="T2387" s="297"/>
      <c r="U2387" s="297"/>
      <c r="V2387" s="297"/>
      <c r="W2387" s="297"/>
      <c r="X2387" s="297"/>
      <c r="Y2387" s="297"/>
      <c r="Z2387" s="297"/>
      <c r="AA2387" s="297"/>
      <c r="AB2387" s="297"/>
    </row>
    <row r="2388" spans="1:28" ht="14.25">
      <c r="A2388" s="297"/>
      <c r="B2388" s="294"/>
      <c r="C2388" s="45"/>
      <c r="D2388" s="45"/>
      <c r="E2388" s="295"/>
      <c r="F2388" s="295"/>
      <c r="G2388" s="294"/>
      <c r="H2388" s="300"/>
      <c r="I2388" s="294"/>
      <c r="J2388" s="295"/>
      <c r="K2388" s="295"/>
      <c r="L2388" s="295"/>
      <c r="M2388" s="295"/>
      <c r="N2388" s="295"/>
      <c r="O2388" s="326"/>
      <c r="P2388" s="296"/>
      <c r="Q2388" s="297"/>
      <c r="R2388" s="297"/>
      <c r="S2388" s="297"/>
      <c r="T2388" s="297"/>
      <c r="U2388" s="297"/>
      <c r="V2388" s="297"/>
      <c r="W2388" s="297"/>
      <c r="X2388" s="297"/>
      <c r="Y2388" s="297"/>
      <c r="Z2388" s="297"/>
      <c r="AA2388" s="297"/>
      <c r="AB2388" s="297"/>
    </row>
    <row r="2389" spans="1:28" ht="14.25">
      <c r="A2389" s="297"/>
      <c r="B2389" s="295"/>
      <c r="C2389" s="45"/>
      <c r="D2389" s="45"/>
      <c r="E2389" s="295"/>
      <c r="F2389" s="295"/>
      <c r="G2389" s="294"/>
      <c r="H2389" s="300"/>
      <c r="I2389" s="294"/>
      <c r="J2389" s="295"/>
      <c r="K2389" s="295"/>
      <c r="L2389" s="295"/>
      <c r="M2389" s="295"/>
      <c r="N2389" s="295"/>
      <c r="O2389" s="326"/>
      <c r="P2389" s="296"/>
      <c r="Q2389" s="297"/>
      <c r="R2389" s="297"/>
      <c r="S2389" s="297"/>
      <c r="T2389" s="297"/>
      <c r="U2389" s="297"/>
      <c r="V2389" s="297"/>
      <c r="W2389" s="297"/>
      <c r="X2389" s="297"/>
      <c r="Y2389" s="297"/>
      <c r="Z2389" s="297"/>
      <c r="AA2389" s="297"/>
      <c r="AB2389" s="297"/>
    </row>
    <row r="2390" spans="1:28" ht="14.25">
      <c r="A2390" s="297"/>
      <c r="B2390" s="295"/>
      <c r="C2390" s="45"/>
      <c r="D2390" s="45"/>
      <c r="E2390" s="295"/>
      <c r="F2390" s="295"/>
      <c r="G2390" s="294"/>
      <c r="H2390" s="300"/>
      <c r="I2390" s="294"/>
      <c r="J2390" s="295"/>
      <c r="K2390" s="295"/>
      <c r="L2390" s="295"/>
      <c r="M2390" s="295"/>
      <c r="N2390" s="295"/>
      <c r="O2390" s="326"/>
      <c r="P2390" s="296"/>
      <c r="Q2390" s="297"/>
      <c r="R2390" s="297"/>
      <c r="S2390" s="297"/>
      <c r="T2390" s="297"/>
      <c r="U2390" s="297"/>
      <c r="V2390" s="297"/>
      <c r="W2390" s="297"/>
      <c r="X2390" s="297"/>
      <c r="Y2390" s="297"/>
      <c r="Z2390" s="297"/>
      <c r="AA2390" s="297"/>
      <c r="AB2390" s="297"/>
    </row>
    <row r="2391" spans="1:28" ht="14.25">
      <c r="A2391" s="297"/>
      <c r="B2391" s="295"/>
      <c r="C2391" s="45"/>
      <c r="D2391" s="45"/>
      <c r="E2391" s="295"/>
      <c r="F2391" s="295"/>
      <c r="G2391" s="294"/>
      <c r="H2391" s="300"/>
      <c r="I2391" s="294"/>
      <c r="J2391" s="295"/>
      <c r="K2391" s="295"/>
      <c r="L2391" s="295"/>
      <c r="M2391" s="295"/>
      <c r="N2391" s="295"/>
      <c r="O2391" s="326"/>
      <c r="P2391" s="296"/>
      <c r="Q2391" s="297"/>
      <c r="R2391" s="297"/>
      <c r="S2391" s="297"/>
      <c r="T2391" s="297"/>
      <c r="U2391" s="297"/>
      <c r="V2391" s="297"/>
      <c r="W2391" s="297"/>
      <c r="X2391" s="297"/>
      <c r="Y2391" s="297"/>
      <c r="Z2391" s="297"/>
      <c r="AA2391" s="297"/>
      <c r="AB2391" s="297"/>
    </row>
    <row r="2392" spans="1:28" ht="14.25">
      <c r="A2392" s="297"/>
      <c r="B2392" s="295"/>
      <c r="C2392" s="45"/>
      <c r="D2392" s="45"/>
      <c r="E2392" s="295"/>
      <c r="F2392" s="295"/>
      <c r="G2392" s="294"/>
      <c r="H2392" s="300"/>
      <c r="I2392" s="294"/>
      <c r="J2392" s="295"/>
      <c r="K2392" s="295"/>
      <c r="L2392" s="295"/>
      <c r="M2392" s="295"/>
      <c r="N2392" s="295"/>
      <c r="O2392" s="326"/>
      <c r="P2392" s="296"/>
      <c r="Q2392" s="297"/>
      <c r="R2392" s="297"/>
      <c r="S2392" s="297"/>
      <c r="T2392" s="297"/>
      <c r="U2392" s="297"/>
      <c r="V2392" s="297"/>
      <c r="W2392" s="297"/>
      <c r="X2392" s="297"/>
      <c r="Y2392" s="297"/>
      <c r="Z2392" s="297"/>
      <c r="AA2392" s="297"/>
      <c r="AB2392" s="297"/>
    </row>
    <row r="2393" spans="1:28" ht="14.25">
      <c r="A2393" s="297"/>
      <c r="B2393" s="295"/>
      <c r="C2393" s="45"/>
      <c r="D2393" s="45"/>
      <c r="E2393" s="295"/>
      <c r="F2393" s="295"/>
      <c r="G2393" s="294"/>
      <c r="H2393" s="300"/>
      <c r="I2393" s="294"/>
      <c r="J2393" s="295"/>
      <c r="K2393" s="295"/>
      <c r="L2393" s="295"/>
      <c r="M2393" s="295"/>
      <c r="N2393" s="295"/>
      <c r="O2393" s="326"/>
      <c r="P2393" s="296"/>
      <c r="Q2393" s="297"/>
      <c r="R2393" s="297"/>
      <c r="S2393" s="297"/>
      <c r="T2393" s="297"/>
      <c r="U2393" s="297"/>
      <c r="V2393" s="297"/>
      <c r="W2393" s="297"/>
      <c r="X2393" s="297"/>
      <c r="Y2393" s="297"/>
      <c r="Z2393" s="297"/>
      <c r="AA2393" s="297"/>
      <c r="AB2393" s="297"/>
    </row>
    <row r="2394" spans="1:28" ht="14.25">
      <c r="A2394" s="297"/>
      <c r="B2394" s="295"/>
      <c r="C2394" s="45"/>
      <c r="D2394" s="45"/>
      <c r="E2394" s="295"/>
      <c r="F2394" s="295"/>
      <c r="G2394" s="294"/>
      <c r="H2394" s="300"/>
      <c r="I2394" s="294"/>
      <c r="J2394" s="295"/>
      <c r="K2394" s="295"/>
      <c r="L2394" s="295"/>
      <c r="M2394" s="295"/>
      <c r="N2394" s="295"/>
      <c r="O2394" s="326"/>
      <c r="P2394" s="296"/>
      <c r="Q2394" s="297"/>
      <c r="R2394" s="297"/>
      <c r="S2394" s="297"/>
      <c r="T2394" s="297"/>
      <c r="U2394" s="297"/>
      <c r="V2394" s="297"/>
      <c r="W2394" s="297"/>
      <c r="X2394" s="297"/>
      <c r="Y2394" s="297"/>
      <c r="Z2394" s="297"/>
      <c r="AA2394" s="297"/>
      <c r="AB2394" s="297"/>
    </row>
    <row r="2395" spans="1:28" ht="14.25">
      <c r="A2395" s="297"/>
      <c r="B2395" s="295"/>
      <c r="C2395" s="45"/>
      <c r="D2395" s="45"/>
      <c r="E2395" s="295"/>
      <c r="F2395" s="295"/>
      <c r="G2395" s="294"/>
      <c r="H2395" s="300"/>
      <c r="I2395" s="294"/>
      <c r="J2395" s="295"/>
      <c r="K2395" s="295"/>
      <c r="L2395" s="295"/>
      <c r="M2395" s="295"/>
      <c r="N2395" s="295"/>
      <c r="O2395" s="326"/>
      <c r="P2395" s="296"/>
      <c r="Q2395" s="297"/>
      <c r="R2395" s="297"/>
      <c r="S2395" s="297"/>
      <c r="T2395" s="297"/>
      <c r="U2395" s="297"/>
      <c r="V2395" s="297"/>
      <c r="W2395" s="297"/>
      <c r="X2395" s="297"/>
      <c r="Y2395" s="297"/>
      <c r="Z2395" s="297"/>
      <c r="AA2395" s="297"/>
      <c r="AB2395" s="297"/>
    </row>
    <row r="2396" spans="1:28" ht="14.25">
      <c r="A2396" s="297"/>
      <c r="B2396" s="295"/>
      <c r="C2396" s="45"/>
      <c r="D2396" s="45"/>
      <c r="E2396" s="295"/>
      <c r="F2396" s="295"/>
      <c r="G2396" s="294"/>
      <c r="H2396" s="300"/>
      <c r="I2396" s="294"/>
      <c r="J2396" s="295"/>
      <c r="K2396" s="295"/>
      <c r="L2396" s="295"/>
      <c r="M2396" s="295"/>
      <c r="N2396" s="295"/>
      <c r="O2396" s="326"/>
      <c r="P2396" s="296"/>
      <c r="Q2396" s="297"/>
      <c r="R2396" s="297"/>
      <c r="S2396" s="297"/>
      <c r="T2396" s="297"/>
      <c r="U2396" s="297"/>
      <c r="V2396" s="297"/>
      <c r="W2396" s="297"/>
      <c r="X2396" s="297"/>
      <c r="Y2396" s="297"/>
      <c r="Z2396" s="297"/>
      <c r="AA2396" s="297"/>
      <c r="AB2396" s="297"/>
    </row>
    <row r="2397" spans="1:28" ht="14.25">
      <c r="A2397" s="297"/>
      <c r="B2397" s="295"/>
      <c r="C2397" s="45"/>
      <c r="D2397" s="45"/>
      <c r="E2397" s="295"/>
      <c r="F2397" s="295"/>
      <c r="G2397" s="294"/>
      <c r="H2397" s="300"/>
      <c r="I2397" s="294"/>
      <c r="J2397" s="295"/>
      <c r="K2397" s="295"/>
      <c r="L2397" s="295"/>
      <c r="M2397" s="295"/>
      <c r="N2397" s="295"/>
      <c r="O2397" s="326"/>
      <c r="P2397" s="296"/>
      <c r="Q2397" s="297"/>
      <c r="R2397" s="297"/>
      <c r="S2397" s="297"/>
      <c r="T2397" s="297"/>
      <c r="U2397" s="297"/>
      <c r="V2397" s="297"/>
      <c r="W2397" s="297"/>
      <c r="X2397" s="297"/>
      <c r="Y2397" s="297"/>
      <c r="Z2397" s="297"/>
      <c r="AA2397" s="297"/>
      <c r="AB2397" s="297"/>
    </row>
    <row r="2398" spans="1:28" ht="14.25">
      <c r="A2398" s="297"/>
      <c r="B2398" s="295"/>
      <c r="C2398" s="45"/>
      <c r="D2398" s="45"/>
      <c r="E2398" s="295"/>
      <c r="F2398" s="295"/>
      <c r="G2398" s="294"/>
      <c r="H2398" s="300"/>
      <c r="I2398" s="294"/>
      <c r="J2398" s="295"/>
      <c r="K2398" s="295"/>
      <c r="L2398" s="295"/>
      <c r="M2398" s="295"/>
      <c r="N2398" s="295"/>
      <c r="O2398" s="326"/>
      <c r="P2398" s="296"/>
      <c r="Q2398" s="297"/>
      <c r="R2398" s="297"/>
      <c r="S2398" s="297"/>
      <c r="T2398" s="297"/>
      <c r="U2398" s="297"/>
      <c r="V2398" s="297"/>
      <c r="W2398" s="297"/>
      <c r="X2398" s="297"/>
      <c r="Y2398" s="297"/>
      <c r="Z2398" s="297"/>
      <c r="AA2398" s="297"/>
      <c r="AB2398" s="297"/>
    </row>
    <row r="2399" spans="1:28" ht="14.25">
      <c r="A2399" s="297"/>
      <c r="B2399" s="295"/>
      <c r="C2399" s="45"/>
      <c r="D2399" s="45"/>
      <c r="E2399" s="295"/>
      <c r="F2399" s="295"/>
      <c r="G2399" s="294"/>
      <c r="H2399" s="300"/>
      <c r="I2399" s="294"/>
      <c r="J2399" s="295"/>
      <c r="K2399" s="295"/>
      <c r="L2399" s="295"/>
      <c r="M2399" s="295"/>
      <c r="N2399" s="295"/>
      <c r="O2399" s="326"/>
      <c r="P2399" s="296"/>
      <c r="Q2399" s="297"/>
      <c r="R2399" s="297"/>
      <c r="S2399" s="297"/>
      <c r="T2399" s="297"/>
      <c r="U2399" s="297"/>
      <c r="V2399" s="297"/>
      <c r="W2399" s="297"/>
      <c r="X2399" s="297"/>
      <c r="Y2399" s="297"/>
      <c r="Z2399" s="297"/>
      <c r="AA2399" s="297"/>
      <c r="AB2399" s="297"/>
    </row>
    <row r="2400" spans="1:28" ht="14.25">
      <c r="A2400" s="297"/>
      <c r="B2400" s="295"/>
      <c r="C2400" s="45"/>
      <c r="D2400" s="45"/>
      <c r="E2400" s="295"/>
      <c r="F2400" s="295"/>
      <c r="G2400" s="294"/>
      <c r="H2400" s="300"/>
      <c r="I2400" s="294"/>
      <c r="J2400" s="295"/>
      <c r="K2400" s="295"/>
      <c r="L2400" s="295"/>
      <c r="M2400" s="295"/>
      <c r="N2400" s="295"/>
      <c r="O2400" s="326"/>
      <c r="P2400" s="296"/>
      <c r="Q2400" s="297"/>
      <c r="R2400" s="297"/>
      <c r="S2400" s="297"/>
      <c r="T2400" s="297"/>
      <c r="U2400" s="297"/>
      <c r="V2400" s="297"/>
      <c r="W2400" s="297"/>
      <c r="X2400" s="297"/>
      <c r="Y2400" s="297"/>
      <c r="Z2400" s="297"/>
      <c r="AA2400" s="297"/>
      <c r="AB2400" s="297"/>
    </row>
    <row r="2401" spans="1:28" ht="14.25">
      <c r="A2401" s="297"/>
      <c r="B2401" s="295"/>
      <c r="C2401" s="45"/>
      <c r="D2401" s="45"/>
      <c r="E2401" s="295"/>
      <c r="F2401" s="295"/>
      <c r="G2401" s="294"/>
      <c r="H2401" s="300"/>
      <c r="I2401" s="294"/>
      <c r="J2401" s="295"/>
      <c r="K2401" s="295"/>
      <c r="L2401" s="295"/>
      <c r="M2401" s="295"/>
      <c r="N2401" s="295"/>
      <c r="O2401" s="326"/>
      <c r="P2401" s="296"/>
      <c r="Q2401" s="297"/>
      <c r="R2401" s="297"/>
      <c r="S2401" s="297"/>
      <c r="T2401" s="297"/>
      <c r="U2401" s="297"/>
      <c r="V2401" s="297"/>
      <c r="W2401" s="297"/>
      <c r="X2401" s="297"/>
      <c r="Y2401" s="297"/>
      <c r="Z2401" s="297"/>
      <c r="AA2401" s="297"/>
      <c r="AB2401" s="297"/>
    </row>
    <row r="2402" spans="1:28" ht="14.25">
      <c r="A2402" s="297"/>
      <c r="B2402" s="295"/>
      <c r="C2402" s="45"/>
      <c r="D2402" s="45"/>
      <c r="E2402" s="295"/>
      <c r="F2402" s="295"/>
      <c r="G2402" s="294"/>
      <c r="H2402" s="300"/>
      <c r="I2402" s="294"/>
      <c r="J2402" s="295"/>
      <c r="K2402" s="295"/>
      <c r="L2402" s="295"/>
      <c r="M2402" s="295"/>
      <c r="N2402" s="295"/>
      <c r="O2402" s="326"/>
      <c r="P2402" s="296"/>
      <c r="Q2402" s="297"/>
      <c r="R2402" s="297"/>
      <c r="S2402" s="297"/>
      <c r="T2402" s="297"/>
      <c r="U2402" s="297"/>
      <c r="V2402" s="297"/>
      <c r="W2402" s="297"/>
      <c r="X2402" s="297"/>
      <c r="Y2402" s="297"/>
      <c r="Z2402" s="297"/>
      <c r="AA2402" s="297"/>
      <c r="AB2402" s="297"/>
    </row>
    <row r="2403" spans="1:28" ht="14.25">
      <c r="A2403" s="297"/>
      <c r="B2403" s="295"/>
      <c r="C2403" s="45"/>
      <c r="D2403" s="45"/>
      <c r="E2403" s="295"/>
      <c r="F2403" s="295"/>
      <c r="G2403" s="294"/>
      <c r="H2403" s="300"/>
      <c r="I2403" s="294"/>
      <c r="J2403" s="295"/>
      <c r="K2403" s="295"/>
      <c r="L2403" s="295"/>
      <c r="M2403" s="295"/>
      <c r="N2403" s="295"/>
      <c r="O2403" s="326"/>
      <c r="P2403" s="296"/>
      <c r="Q2403" s="297"/>
      <c r="R2403" s="297"/>
      <c r="S2403" s="297"/>
      <c r="T2403" s="297"/>
      <c r="U2403" s="297"/>
      <c r="V2403" s="297"/>
      <c r="W2403" s="297"/>
      <c r="X2403" s="297"/>
      <c r="Y2403" s="297"/>
      <c r="Z2403" s="297"/>
      <c r="AA2403" s="297"/>
      <c r="AB2403" s="297"/>
    </row>
    <row r="2404" spans="1:28" ht="14.25">
      <c r="A2404" s="297"/>
      <c r="B2404" s="295"/>
      <c r="C2404" s="45"/>
      <c r="D2404" s="45"/>
      <c r="E2404" s="295"/>
      <c r="F2404" s="295"/>
      <c r="G2404" s="294"/>
      <c r="H2404" s="300"/>
      <c r="I2404" s="294"/>
      <c r="J2404" s="295"/>
      <c r="K2404" s="295"/>
      <c r="L2404" s="295"/>
      <c r="M2404" s="295"/>
      <c r="N2404" s="295"/>
      <c r="O2404" s="326"/>
      <c r="P2404" s="296"/>
      <c r="Q2404" s="297"/>
      <c r="R2404" s="297"/>
      <c r="S2404" s="297"/>
      <c r="T2404" s="297"/>
      <c r="U2404" s="297"/>
      <c r="V2404" s="297"/>
      <c r="W2404" s="297"/>
      <c r="X2404" s="297"/>
      <c r="Y2404" s="297"/>
      <c r="Z2404" s="297"/>
      <c r="AA2404" s="297"/>
      <c r="AB2404" s="297"/>
    </row>
    <row r="2405" spans="1:28" ht="14.25">
      <c r="A2405" s="297"/>
      <c r="B2405" s="295"/>
      <c r="C2405" s="45"/>
      <c r="D2405" s="45"/>
      <c r="E2405" s="295"/>
      <c r="F2405" s="295"/>
      <c r="G2405" s="294"/>
      <c r="H2405" s="300"/>
      <c r="I2405" s="294"/>
      <c r="J2405" s="295"/>
      <c r="K2405" s="295"/>
      <c r="L2405" s="295"/>
      <c r="M2405" s="295"/>
      <c r="N2405" s="295"/>
      <c r="O2405" s="326"/>
      <c r="P2405" s="296"/>
      <c r="Q2405" s="297"/>
      <c r="R2405" s="297"/>
      <c r="S2405" s="297"/>
      <c r="T2405" s="297"/>
      <c r="U2405" s="297"/>
      <c r="V2405" s="297"/>
      <c r="W2405" s="297"/>
      <c r="X2405" s="297"/>
      <c r="Y2405" s="297"/>
      <c r="Z2405" s="297"/>
      <c r="AA2405" s="297"/>
      <c r="AB2405" s="297"/>
    </row>
    <row r="2406" spans="1:28" ht="14.25">
      <c r="A2406" s="297"/>
      <c r="B2406" s="295"/>
      <c r="C2406" s="45"/>
      <c r="D2406" s="45"/>
      <c r="E2406" s="295"/>
      <c r="F2406" s="295"/>
      <c r="G2406" s="294"/>
      <c r="H2406" s="300"/>
      <c r="I2406" s="294"/>
      <c r="J2406" s="295"/>
      <c r="K2406" s="295"/>
      <c r="L2406" s="295"/>
      <c r="M2406" s="295"/>
      <c r="N2406" s="295"/>
      <c r="O2406" s="326"/>
      <c r="P2406" s="296"/>
      <c r="Q2406" s="297"/>
      <c r="R2406" s="297"/>
      <c r="S2406" s="297"/>
      <c r="T2406" s="297"/>
      <c r="U2406" s="297"/>
      <c r="V2406" s="297"/>
      <c r="W2406" s="297"/>
      <c r="X2406" s="297"/>
      <c r="Y2406" s="297"/>
      <c r="Z2406" s="297"/>
      <c r="AA2406" s="297"/>
      <c r="AB2406" s="297"/>
    </row>
    <row r="2407" spans="1:28" ht="14.25">
      <c r="A2407" s="297"/>
      <c r="B2407" s="295"/>
      <c r="C2407" s="45"/>
      <c r="D2407" s="45"/>
      <c r="E2407" s="295"/>
      <c r="F2407" s="295"/>
      <c r="G2407" s="294"/>
      <c r="H2407" s="300"/>
      <c r="I2407" s="294"/>
      <c r="J2407" s="295"/>
      <c r="K2407" s="295"/>
      <c r="L2407" s="295"/>
      <c r="M2407" s="295"/>
      <c r="N2407" s="295"/>
      <c r="O2407" s="326"/>
      <c r="P2407" s="296"/>
      <c r="Q2407" s="297"/>
      <c r="R2407" s="297"/>
      <c r="S2407" s="297"/>
      <c r="T2407" s="297"/>
      <c r="U2407" s="297"/>
      <c r="V2407" s="297"/>
      <c r="W2407" s="297"/>
      <c r="X2407" s="297"/>
      <c r="Y2407" s="297"/>
      <c r="Z2407" s="297"/>
      <c r="AA2407" s="297"/>
      <c r="AB2407" s="297"/>
    </row>
    <row r="2408" spans="1:28" ht="14.25">
      <c r="A2408" s="297"/>
      <c r="B2408" s="295"/>
      <c r="C2408" s="45"/>
      <c r="D2408" s="45"/>
      <c r="E2408" s="295"/>
      <c r="F2408" s="295"/>
      <c r="G2408" s="294"/>
      <c r="H2408" s="300"/>
      <c r="I2408" s="294"/>
      <c r="J2408" s="295"/>
      <c r="K2408" s="295"/>
      <c r="L2408" s="295"/>
      <c r="M2408" s="295"/>
      <c r="N2408" s="295"/>
      <c r="O2408" s="326"/>
      <c r="P2408" s="296"/>
      <c r="Q2408" s="297"/>
      <c r="R2408" s="297"/>
      <c r="S2408" s="297"/>
      <c r="T2408" s="297"/>
      <c r="U2408" s="297"/>
      <c r="V2408" s="297"/>
      <c r="W2408" s="297"/>
      <c r="X2408" s="297"/>
      <c r="Y2408" s="297"/>
      <c r="Z2408" s="297"/>
      <c r="AA2408" s="297"/>
      <c r="AB2408" s="297"/>
    </row>
    <row r="2409" spans="1:28" ht="14.25">
      <c r="A2409" s="297"/>
      <c r="B2409" s="295"/>
      <c r="C2409" s="45"/>
      <c r="D2409" s="45"/>
      <c r="E2409" s="295"/>
      <c r="F2409" s="295"/>
      <c r="G2409" s="294"/>
      <c r="H2409" s="300"/>
      <c r="I2409" s="294"/>
      <c r="J2409" s="295"/>
      <c r="K2409" s="295"/>
      <c r="L2409" s="295"/>
      <c r="M2409" s="295"/>
      <c r="N2409" s="295"/>
      <c r="O2409" s="326"/>
      <c r="P2409" s="296"/>
      <c r="Q2409" s="297"/>
      <c r="R2409" s="297"/>
      <c r="S2409" s="297"/>
      <c r="T2409" s="297"/>
      <c r="U2409" s="297"/>
      <c r="V2409" s="297"/>
      <c r="W2409" s="297"/>
      <c r="X2409" s="297"/>
      <c r="Y2409" s="297"/>
      <c r="Z2409" s="297"/>
      <c r="AA2409" s="297"/>
      <c r="AB2409" s="297"/>
    </row>
    <row r="2410" spans="1:28" ht="14.25">
      <c r="A2410" s="297"/>
      <c r="B2410" s="295"/>
      <c r="C2410" s="45"/>
      <c r="D2410" s="45"/>
      <c r="E2410" s="295"/>
      <c r="F2410" s="295"/>
      <c r="G2410" s="294"/>
      <c r="H2410" s="300"/>
      <c r="I2410" s="294"/>
      <c r="J2410" s="295"/>
      <c r="K2410" s="295"/>
      <c r="L2410" s="295"/>
      <c r="M2410" s="295"/>
      <c r="N2410" s="295"/>
      <c r="O2410" s="326"/>
      <c r="P2410" s="296"/>
      <c r="Q2410" s="297"/>
      <c r="R2410" s="297"/>
      <c r="S2410" s="297"/>
      <c r="T2410" s="297"/>
      <c r="U2410" s="297"/>
      <c r="V2410" s="297"/>
      <c r="W2410" s="297"/>
      <c r="X2410" s="297"/>
      <c r="Y2410" s="297"/>
      <c r="Z2410" s="297"/>
      <c r="AA2410" s="297"/>
      <c r="AB2410" s="297"/>
    </row>
    <row r="2411" spans="1:28" ht="14.25">
      <c r="A2411" s="297"/>
      <c r="B2411" s="295"/>
      <c r="C2411" s="45"/>
      <c r="D2411" s="45"/>
      <c r="E2411" s="295"/>
      <c r="F2411" s="295"/>
      <c r="G2411" s="294"/>
      <c r="H2411" s="300"/>
      <c r="I2411" s="294"/>
      <c r="J2411" s="295"/>
      <c r="K2411" s="295"/>
      <c r="L2411" s="295"/>
      <c r="M2411" s="295"/>
      <c r="N2411" s="295"/>
      <c r="O2411" s="326"/>
      <c r="P2411" s="296"/>
      <c r="Q2411" s="297"/>
      <c r="R2411" s="297"/>
      <c r="S2411" s="297"/>
      <c r="T2411" s="297"/>
      <c r="U2411" s="297"/>
      <c r="V2411" s="297"/>
      <c r="W2411" s="297"/>
      <c r="X2411" s="297"/>
      <c r="Y2411" s="297"/>
      <c r="Z2411" s="297"/>
      <c r="AA2411" s="297"/>
      <c r="AB2411" s="297"/>
    </row>
    <row r="2412" spans="1:28" ht="14.25">
      <c r="A2412" s="297"/>
      <c r="B2412" s="295"/>
      <c r="C2412" s="45"/>
      <c r="D2412" s="45"/>
      <c r="E2412" s="295"/>
      <c r="F2412" s="295"/>
      <c r="G2412" s="294"/>
      <c r="H2412" s="300"/>
      <c r="I2412" s="294"/>
      <c r="J2412" s="295"/>
      <c r="K2412" s="295"/>
      <c r="L2412" s="295"/>
      <c r="M2412" s="295"/>
      <c r="N2412" s="295"/>
      <c r="O2412" s="326"/>
      <c r="P2412" s="296"/>
      <c r="Q2412" s="297"/>
      <c r="R2412" s="297"/>
      <c r="S2412" s="297"/>
      <c r="T2412" s="297"/>
      <c r="U2412" s="297"/>
      <c r="V2412" s="297"/>
      <c r="W2412" s="297"/>
      <c r="X2412" s="297"/>
      <c r="Y2412" s="297"/>
      <c r="Z2412" s="297"/>
      <c r="AA2412" s="297"/>
      <c r="AB2412" s="297"/>
    </row>
    <row r="2413" spans="1:28" ht="14.25">
      <c r="A2413" s="297"/>
      <c r="B2413" s="295"/>
      <c r="C2413" s="45"/>
      <c r="D2413" s="45"/>
      <c r="E2413" s="295"/>
      <c r="F2413" s="295"/>
      <c r="G2413" s="294"/>
      <c r="H2413" s="300"/>
      <c r="I2413" s="294"/>
      <c r="J2413" s="295"/>
      <c r="K2413" s="295"/>
      <c r="L2413" s="295"/>
      <c r="M2413" s="295"/>
      <c r="N2413" s="295"/>
      <c r="O2413" s="326"/>
      <c r="P2413" s="296"/>
      <c r="Q2413" s="297"/>
      <c r="R2413" s="297"/>
      <c r="S2413" s="297"/>
      <c r="T2413" s="297"/>
      <c r="U2413" s="297"/>
      <c r="V2413" s="297"/>
      <c r="W2413" s="297"/>
      <c r="X2413" s="297"/>
      <c r="Y2413" s="297"/>
      <c r="Z2413" s="297"/>
      <c r="AA2413" s="297"/>
      <c r="AB2413" s="297"/>
    </row>
    <row r="2414" spans="1:28" ht="14.25">
      <c r="A2414" s="297"/>
      <c r="B2414" s="295"/>
      <c r="C2414" s="45"/>
      <c r="D2414" s="45"/>
      <c r="E2414" s="295"/>
      <c r="F2414" s="295"/>
      <c r="G2414" s="294"/>
      <c r="H2414" s="300"/>
      <c r="I2414" s="294"/>
      <c r="J2414" s="295"/>
      <c r="K2414" s="295"/>
      <c r="L2414" s="295"/>
      <c r="M2414" s="295"/>
      <c r="N2414" s="295"/>
      <c r="O2414" s="326"/>
      <c r="P2414" s="296"/>
      <c r="Q2414" s="297"/>
      <c r="R2414" s="297"/>
      <c r="S2414" s="297"/>
      <c r="T2414" s="297"/>
      <c r="U2414" s="297"/>
      <c r="V2414" s="297"/>
      <c r="W2414" s="297"/>
      <c r="X2414" s="297"/>
      <c r="Y2414" s="297"/>
      <c r="Z2414" s="297"/>
      <c r="AA2414" s="297"/>
      <c r="AB2414" s="297"/>
    </row>
    <row r="2415" spans="1:28" ht="14.25">
      <c r="A2415" s="297"/>
      <c r="B2415" s="295"/>
      <c r="C2415" s="45"/>
      <c r="D2415" s="45"/>
      <c r="E2415" s="295"/>
      <c r="F2415" s="295"/>
      <c r="G2415" s="294"/>
      <c r="H2415" s="300"/>
      <c r="I2415" s="294"/>
      <c r="J2415" s="295"/>
      <c r="K2415" s="295"/>
      <c r="L2415" s="295"/>
      <c r="M2415" s="295"/>
      <c r="N2415" s="295"/>
      <c r="O2415" s="326"/>
      <c r="P2415" s="296"/>
      <c r="Q2415" s="297"/>
      <c r="R2415" s="297"/>
      <c r="S2415" s="297"/>
      <c r="T2415" s="297"/>
      <c r="U2415" s="297"/>
      <c r="V2415" s="297"/>
      <c r="W2415" s="297"/>
      <c r="X2415" s="297"/>
      <c r="Y2415" s="297"/>
      <c r="Z2415" s="297"/>
      <c r="AA2415" s="297"/>
      <c r="AB2415" s="297"/>
    </row>
    <row r="2416" spans="1:28" ht="14.25">
      <c r="A2416" s="297"/>
      <c r="B2416" s="295"/>
      <c r="C2416" s="45"/>
      <c r="D2416" s="45"/>
      <c r="E2416" s="295"/>
      <c r="F2416" s="295"/>
      <c r="G2416" s="294"/>
      <c r="H2416" s="300"/>
      <c r="I2416" s="294"/>
      <c r="J2416" s="295"/>
      <c r="K2416" s="295"/>
      <c r="L2416" s="295"/>
      <c r="M2416" s="295"/>
      <c r="N2416" s="295"/>
      <c r="O2416" s="326"/>
      <c r="P2416" s="296"/>
      <c r="Q2416" s="297"/>
      <c r="R2416" s="297"/>
      <c r="S2416" s="297"/>
      <c r="T2416" s="297"/>
      <c r="U2416" s="297"/>
      <c r="V2416" s="297"/>
      <c r="W2416" s="297"/>
      <c r="X2416" s="297"/>
      <c r="Y2416" s="297"/>
      <c r="Z2416" s="297"/>
      <c r="AA2416" s="297"/>
      <c r="AB2416" s="297"/>
    </row>
    <row r="2417" spans="1:28" ht="14.25">
      <c r="A2417" s="297"/>
      <c r="B2417" s="295"/>
      <c r="C2417" s="45"/>
      <c r="D2417" s="45"/>
      <c r="E2417" s="295"/>
      <c r="F2417" s="295"/>
      <c r="G2417" s="294"/>
      <c r="H2417" s="300"/>
      <c r="I2417" s="294"/>
      <c r="J2417" s="295"/>
      <c r="K2417" s="295"/>
      <c r="L2417" s="295"/>
      <c r="M2417" s="295"/>
      <c r="N2417" s="295"/>
      <c r="O2417" s="326"/>
      <c r="P2417" s="296"/>
      <c r="Q2417" s="297"/>
      <c r="R2417" s="297"/>
      <c r="S2417" s="297"/>
      <c r="T2417" s="297"/>
      <c r="U2417" s="297"/>
      <c r="V2417" s="297"/>
      <c r="W2417" s="297"/>
      <c r="X2417" s="297"/>
      <c r="Y2417" s="297"/>
      <c r="Z2417" s="297"/>
      <c r="AA2417" s="297"/>
      <c r="AB2417" s="297"/>
    </row>
    <row r="2418" spans="1:28" ht="14.25">
      <c r="A2418" s="297"/>
      <c r="B2418" s="295"/>
      <c r="C2418" s="45"/>
      <c r="D2418" s="45"/>
      <c r="E2418" s="295"/>
      <c r="F2418" s="295"/>
      <c r="G2418" s="294"/>
      <c r="H2418" s="300"/>
      <c r="I2418" s="294"/>
      <c r="J2418" s="295"/>
      <c r="K2418" s="295"/>
      <c r="L2418" s="295"/>
      <c r="M2418" s="295"/>
      <c r="N2418" s="295"/>
      <c r="O2418" s="326"/>
      <c r="P2418" s="296"/>
      <c r="Q2418" s="297"/>
      <c r="R2418" s="297"/>
      <c r="S2418" s="297"/>
      <c r="T2418" s="297"/>
      <c r="U2418" s="297"/>
      <c r="V2418" s="297"/>
      <c r="W2418" s="297"/>
      <c r="X2418" s="297"/>
      <c r="Y2418" s="297"/>
      <c r="Z2418" s="297"/>
      <c r="AA2418" s="297"/>
      <c r="AB2418" s="297"/>
    </row>
    <row r="2419" spans="1:28" ht="14.25">
      <c r="A2419" s="297"/>
      <c r="B2419" s="295"/>
      <c r="C2419" s="45"/>
      <c r="D2419" s="45"/>
      <c r="E2419" s="295"/>
      <c r="F2419" s="295"/>
      <c r="G2419" s="294"/>
      <c r="H2419" s="300"/>
      <c r="I2419" s="294"/>
      <c r="J2419" s="295"/>
      <c r="K2419" s="295"/>
      <c r="L2419" s="295"/>
      <c r="M2419" s="295"/>
      <c r="N2419" s="295"/>
      <c r="O2419" s="326"/>
      <c r="P2419" s="296"/>
      <c r="Q2419" s="297"/>
      <c r="R2419" s="297"/>
      <c r="S2419" s="297"/>
      <c r="T2419" s="297"/>
      <c r="U2419" s="297"/>
      <c r="V2419" s="297"/>
      <c r="W2419" s="297"/>
      <c r="X2419" s="297"/>
      <c r="Y2419" s="297"/>
      <c r="Z2419" s="297"/>
      <c r="AA2419" s="297"/>
      <c r="AB2419" s="297"/>
    </row>
    <row r="2420" spans="1:28" ht="14.25">
      <c r="A2420" s="297"/>
      <c r="B2420" s="295"/>
      <c r="C2420" s="45"/>
      <c r="D2420" s="45"/>
      <c r="E2420" s="295"/>
      <c r="F2420" s="295"/>
      <c r="G2420" s="294"/>
      <c r="H2420" s="300"/>
      <c r="I2420" s="294"/>
      <c r="J2420" s="295"/>
      <c r="K2420" s="295"/>
      <c r="L2420" s="295"/>
      <c r="M2420" s="295"/>
      <c r="N2420" s="295"/>
      <c r="O2420" s="326"/>
      <c r="P2420" s="296"/>
      <c r="Q2420" s="297"/>
      <c r="R2420" s="297"/>
      <c r="S2420" s="297"/>
      <c r="T2420" s="297"/>
      <c r="U2420" s="297"/>
      <c r="V2420" s="297"/>
      <c r="W2420" s="297"/>
      <c r="X2420" s="297"/>
      <c r="Y2420" s="297"/>
      <c r="Z2420" s="297"/>
      <c r="AA2420" s="297"/>
      <c r="AB2420" s="297"/>
    </row>
    <row r="2421" spans="1:28" ht="14.25">
      <c r="A2421" s="297"/>
      <c r="B2421" s="295"/>
      <c r="C2421" s="45"/>
      <c r="D2421" s="45"/>
      <c r="E2421" s="295"/>
      <c r="F2421" s="295"/>
      <c r="G2421" s="294"/>
      <c r="H2421" s="300"/>
      <c r="I2421" s="294"/>
      <c r="J2421" s="295"/>
      <c r="K2421" s="295"/>
      <c r="L2421" s="295"/>
      <c r="M2421" s="295"/>
      <c r="N2421" s="295"/>
      <c r="O2421" s="326"/>
      <c r="P2421" s="296"/>
      <c r="Q2421" s="297"/>
      <c r="R2421" s="297"/>
      <c r="S2421" s="297"/>
      <c r="T2421" s="297"/>
      <c r="U2421" s="297"/>
      <c r="V2421" s="297"/>
      <c r="W2421" s="297"/>
      <c r="X2421" s="297"/>
      <c r="Y2421" s="297"/>
      <c r="Z2421" s="297"/>
      <c r="AA2421" s="297"/>
      <c r="AB2421" s="297"/>
    </row>
    <row r="2422" spans="1:28" ht="14.25">
      <c r="A2422" s="297"/>
      <c r="B2422" s="295"/>
      <c r="C2422" s="45"/>
      <c r="D2422" s="45"/>
      <c r="E2422" s="295"/>
      <c r="F2422" s="295"/>
      <c r="G2422" s="294"/>
      <c r="H2422" s="300"/>
      <c r="I2422" s="294"/>
      <c r="J2422" s="295"/>
      <c r="K2422" s="295"/>
      <c r="L2422" s="295"/>
      <c r="M2422" s="295"/>
      <c r="N2422" s="295"/>
      <c r="O2422" s="326"/>
      <c r="P2422" s="296"/>
      <c r="Q2422" s="297"/>
      <c r="R2422" s="297"/>
      <c r="S2422" s="297"/>
      <c r="T2422" s="297"/>
      <c r="U2422" s="297"/>
      <c r="V2422" s="297"/>
      <c r="W2422" s="297"/>
      <c r="X2422" s="297"/>
      <c r="Y2422" s="297"/>
      <c r="Z2422" s="297"/>
      <c r="AA2422" s="297"/>
      <c r="AB2422" s="297"/>
    </row>
    <row r="2423" spans="1:28" ht="14.25">
      <c r="A2423" s="297"/>
      <c r="B2423" s="295"/>
      <c r="C2423" s="45"/>
      <c r="D2423" s="45"/>
      <c r="E2423" s="295"/>
      <c r="F2423" s="295"/>
      <c r="G2423" s="294"/>
      <c r="H2423" s="300"/>
      <c r="I2423" s="294"/>
      <c r="J2423" s="295"/>
      <c r="K2423" s="295"/>
      <c r="L2423" s="295"/>
      <c r="M2423" s="295"/>
      <c r="N2423" s="295"/>
      <c r="O2423" s="326"/>
      <c r="P2423" s="296"/>
      <c r="Q2423" s="297"/>
      <c r="R2423" s="297"/>
      <c r="S2423" s="297"/>
      <c r="T2423" s="297"/>
      <c r="U2423" s="297"/>
      <c r="V2423" s="297"/>
      <c r="W2423" s="297"/>
      <c r="X2423" s="297"/>
      <c r="Y2423" s="297"/>
      <c r="Z2423" s="297"/>
      <c r="AA2423" s="297"/>
      <c r="AB2423" s="297"/>
    </row>
    <row r="2424" spans="1:28" ht="14.25">
      <c r="A2424" s="297"/>
      <c r="B2424" s="295"/>
      <c r="C2424" s="45"/>
      <c r="D2424" s="45"/>
      <c r="E2424" s="295"/>
      <c r="F2424" s="295"/>
      <c r="G2424" s="294"/>
      <c r="H2424" s="300"/>
      <c r="I2424" s="294"/>
      <c r="J2424" s="295"/>
      <c r="K2424" s="295"/>
      <c r="L2424" s="295"/>
      <c r="M2424" s="295"/>
      <c r="N2424" s="295"/>
      <c r="O2424" s="326"/>
      <c r="P2424" s="296"/>
      <c r="Q2424" s="297"/>
      <c r="R2424" s="297"/>
      <c r="S2424" s="297"/>
      <c r="T2424" s="297"/>
      <c r="U2424" s="297"/>
      <c r="V2424" s="297"/>
      <c r="W2424" s="297"/>
      <c r="X2424" s="297"/>
      <c r="Y2424" s="297"/>
      <c r="Z2424" s="297"/>
      <c r="AA2424" s="297"/>
      <c r="AB2424" s="297"/>
    </row>
    <row r="2425" spans="1:28" ht="14.25">
      <c r="A2425" s="297"/>
      <c r="B2425" s="295"/>
      <c r="C2425" s="45"/>
      <c r="D2425" s="45"/>
      <c r="E2425" s="295"/>
      <c r="F2425" s="295"/>
      <c r="G2425" s="294"/>
      <c r="H2425" s="300"/>
      <c r="I2425" s="294"/>
      <c r="J2425" s="295"/>
      <c r="K2425" s="295"/>
      <c r="L2425" s="295"/>
      <c r="M2425" s="295"/>
      <c r="N2425" s="295"/>
      <c r="O2425" s="326"/>
      <c r="P2425" s="296"/>
      <c r="Q2425" s="297"/>
      <c r="R2425" s="297"/>
      <c r="S2425" s="297"/>
      <c r="T2425" s="297"/>
      <c r="U2425" s="297"/>
      <c r="V2425" s="297"/>
      <c r="W2425" s="297"/>
      <c r="X2425" s="297"/>
      <c r="Y2425" s="297"/>
      <c r="Z2425" s="297"/>
      <c r="AA2425" s="297"/>
      <c r="AB2425" s="297"/>
    </row>
    <row r="2426" spans="1:28" ht="14.25">
      <c r="A2426" s="297"/>
      <c r="B2426" s="295"/>
      <c r="C2426" s="45"/>
      <c r="D2426" s="45"/>
      <c r="E2426" s="295"/>
      <c r="F2426" s="295"/>
      <c r="G2426" s="294"/>
      <c r="H2426" s="300"/>
      <c r="I2426" s="294"/>
      <c r="J2426" s="295"/>
      <c r="K2426" s="295"/>
      <c r="L2426" s="295"/>
      <c r="M2426" s="295"/>
      <c r="N2426" s="295"/>
      <c r="O2426" s="326"/>
      <c r="P2426" s="296"/>
      <c r="Q2426" s="297"/>
      <c r="R2426" s="297"/>
      <c r="S2426" s="297"/>
      <c r="T2426" s="297"/>
      <c r="U2426" s="297"/>
      <c r="V2426" s="297"/>
      <c r="W2426" s="297"/>
      <c r="X2426" s="297"/>
      <c r="Y2426" s="297"/>
      <c r="Z2426" s="297"/>
      <c r="AA2426" s="297"/>
      <c r="AB2426" s="297"/>
    </row>
    <row r="2427" spans="1:28" ht="14.25">
      <c r="A2427" s="297"/>
      <c r="B2427" s="295"/>
      <c r="C2427" s="45"/>
      <c r="D2427" s="45"/>
      <c r="E2427" s="295"/>
      <c r="F2427" s="295"/>
      <c r="G2427" s="294"/>
      <c r="H2427" s="300"/>
      <c r="I2427" s="294"/>
      <c r="J2427" s="295"/>
      <c r="K2427" s="295"/>
      <c r="L2427" s="295"/>
      <c r="M2427" s="295"/>
      <c r="N2427" s="295"/>
      <c r="O2427" s="326"/>
      <c r="P2427" s="296"/>
      <c r="Q2427" s="297"/>
      <c r="R2427" s="297"/>
      <c r="S2427" s="297"/>
      <c r="T2427" s="297"/>
      <c r="U2427" s="297"/>
      <c r="V2427" s="297"/>
      <c r="W2427" s="297"/>
      <c r="X2427" s="297"/>
      <c r="Y2427" s="297"/>
      <c r="Z2427" s="297"/>
      <c r="AA2427" s="297"/>
      <c r="AB2427" s="297"/>
    </row>
    <row r="2428" spans="1:28" ht="14.25">
      <c r="A2428" s="297"/>
      <c r="B2428" s="295"/>
      <c r="C2428" s="45"/>
      <c r="D2428" s="45"/>
      <c r="E2428" s="295"/>
      <c r="F2428" s="295"/>
      <c r="G2428" s="294"/>
      <c r="H2428" s="300"/>
      <c r="I2428" s="294"/>
      <c r="J2428" s="295"/>
      <c r="K2428" s="295"/>
      <c r="L2428" s="295"/>
      <c r="M2428" s="295"/>
      <c r="N2428" s="295"/>
      <c r="O2428" s="326"/>
      <c r="P2428" s="296"/>
      <c r="Q2428" s="297"/>
      <c r="R2428" s="297"/>
      <c r="S2428" s="297"/>
      <c r="T2428" s="297"/>
      <c r="U2428" s="297"/>
      <c r="V2428" s="297"/>
      <c r="W2428" s="297"/>
      <c r="X2428" s="297"/>
      <c r="Y2428" s="297"/>
      <c r="Z2428" s="297"/>
      <c r="AA2428" s="297"/>
      <c r="AB2428" s="297"/>
    </row>
    <row r="2429" spans="1:28" ht="14.25">
      <c r="A2429" s="297"/>
      <c r="B2429" s="295"/>
      <c r="C2429" s="45"/>
      <c r="D2429" s="45"/>
      <c r="E2429" s="295"/>
      <c r="F2429" s="295"/>
      <c r="G2429" s="294"/>
      <c r="H2429" s="300"/>
      <c r="I2429" s="294"/>
      <c r="J2429" s="295"/>
      <c r="K2429" s="295"/>
      <c r="L2429" s="295"/>
      <c r="M2429" s="295"/>
      <c r="N2429" s="295"/>
      <c r="O2429" s="326"/>
      <c r="P2429" s="296"/>
      <c r="Q2429" s="297"/>
      <c r="R2429" s="297"/>
      <c r="S2429" s="297"/>
      <c r="T2429" s="297"/>
      <c r="U2429" s="297"/>
      <c r="V2429" s="297"/>
      <c r="W2429" s="297"/>
      <c r="X2429" s="297"/>
      <c r="Y2429" s="297"/>
      <c r="Z2429" s="297"/>
      <c r="AA2429" s="297"/>
      <c r="AB2429" s="297"/>
    </row>
    <row r="2430" spans="1:28" ht="14.25">
      <c r="A2430" s="297"/>
      <c r="B2430" s="295"/>
      <c r="C2430" s="45"/>
      <c r="D2430" s="45"/>
      <c r="E2430" s="295"/>
      <c r="F2430" s="295"/>
      <c r="G2430" s="294"/>
      <c r="H2430" s="300"/>
      <c r="I2430" s="294"/>
      <c r="J2430" s="295"/>
      <c r="K2430" s="295"/>
      <c r="L2430" s="295"/>
      <c r="M2430" s="295"/>
      <c r="N2430" s="295"/>
      <c r="O2430" s="326"/>
      <c r="P2430" s="296"/>
      <c r="Q2430" s="297"/>
      <c r="R2430" s="297"/>
      <c r="S2430" s="297"/>
      <c r="T2430" s="297"/>
      <c r="U2430" s="297"/>
      <c r="V2430" s="297"/>
      <c r="W2430" s="297"/>
      <c r="X2430" s="297"/>
      <c r="Y2430" s="297"/>
      <c r="Z2430" s="297"/>
      <c r="AA2430" s="297"/>
      <c r="AB2430" s="297"/>
    </row>
    <row r="2431" spans="1:28" ht="14.25">
      <c r="A2431" s="297"/>
      <c r="B2431" s="295"/>
      <c r="C2431" s="45"/>
      <c r="D2431" s="45"/>
      <c r="E2431" s="295"/>
      <c r="F2431" s="295"/>
      <c r="G2431" s="294"/>
      <c r="H2431" s="300"/>
      <c r="I2431" s="294"/>
      <c r="J2431" s="295"/>
      <c r="K2431" s="295"/>
      <c r="L2431" s="295"/>
      <c r="M2431" s="295"/>
      <c r="N2431" s="295"/>
      <c r="O2431" s="326"/>
      <c r="P2431" s="296"/>
      <c r="Q2431" s="297"/>
      <c r="R2431" s="297"/>
      <c r="S2431" s="297"/>
      <c r="T2431" s="297"/>
      <c r="U2431" s="297"/>
      <c r="V2431" s="297"/>
      <c r="W2431" s="297"/>
      <c r="X2431" s="297"/>
      <c r="Y2431" s="297"/>
      <c r="Z2431" s="297"/>
      <c r="AA2431" s="297"/>
      <c r="AB2431" s="297"/>
    </row>
    <row r="2432" spans="1:28" ht="14.25">
      <c r="A2432" s="297"/>
      <c r="B2432" s="295"/>
      <c r="C2432" s="45"/>
      <c r="D2432" s="45"/>
      <c r="E2432" s="295"/>
      <c r="F2432" s="295"/>
      <c r="G2432" s="294"/>
      <c r="H2432" s="300"/>
      <c r="I2432" s="294"/>
      <c r="J2432" s="295"/>
      <c r="K2432" s="295"/>
      <c r="L2432" s="295"/>
      <c r="M2432" s="295"/>
      <c r="N2432" s="295"/>
      <c r="O2432" s="326"/>
      <c r="P2432" s="296"/>
      <c r="Q2432" s="297"/>
      <c r="R2432" s="297"/>
      <c r="S2432" s="297"/>
      <c r="T2432" s="297"/>
      <c r="U2432" s="297"/>
      <c r="V2432" s="297"/>
      <c r="W2432" s="297"/>
      <c r="X2432" s="297"/>
      <c r="Y2432" s="297"/>
      <c r="Z2432" s="297"/>
      <c r="AA2432" s="297"/>
      <c r="AB2432" s="297"/>
    </row>
    <row r="2433" spans="1:28" ht="14.25">
      <c r="A2433" s="297"/>
      <c r="B2433" s="295"/>
      <c r="C2433" s="45"/>
      <c r="D2433" s="45"/>
      <c r="E2433" s="295"/>
      <c r="F2433" s="295"/>
      <c r="G2433" s="294"/>
      <c r="H2433" s="300"/>
      <c r="I2433" s="294"/>
      <c r="J2433" s="295"/>
      <c r="K2433" s="295"/>
      <c r="L2433" s="295"/>
      <c r="M2433" s="295"/>
      <c r="N2433" s="295"/>
      <c r="O2433" s="326"/>
      <c r="P2433" s="296"/>
      <c r="Q2433" s="297"/>
      <c r="R2433" s="297"/>
      <c r="S2433" s="297"/>
      <c r="T2433" s="297"/>
      <c r="U2433" s="297"/>
      <c r="V2433" s="297"/>
      <c r="W2433" s="297"/>
      <c r="X2433" s="297"/>
      <c r="Y2433" s="297"/>
      <c r="Z2433" s="297"/>
      <c r="AA2433" s="297"/>
      <c r="AB2433" s="297"/>
    </row>
    <row r="2434" spans="1:28" ht="14.25">
      <c r="A2434" s="297"/>
      <c r="B2434" s="295"/>
      <c r="C2434" s="45"/>
      <c r="D2434" s="45"/>
      <c r="E2434" s="295"/>
      <c r="F2434" s="295"/>
      <c r="G2434" s="294"/>
      <c r="H2434" s="300"/>
      <c r="I2434" s="294"/>
      <c r="J2434" s="295"/>
      <c r="K2434" s="295"/>
      <c r="L2434" s="295"/>
      <c r="M2434" s="295"/>
      <c r="N2434" s="295"/>
      <c r="O2434" s="326"/>
      <c r="P2434" s="296"/>
      <c r="Q2434" s="297"/>
      <c r="R2434" s="297"/>
      <c r="S2434" s="297"/>
      <c r="T2434" s="297"/>
      <c r="U2434" s="297"/>
      <c r="V2434" s="297"/>
      <c r="W2434" s="297"/>
      <c r="X2434" s="297"/>
      <c r="Y2434" s="297"/>
      <c r="Z2434" s="297"/>
      <c r="AA2434" s="297"/>
      <c r="AB2434" s="297"/>
    </row>
    <row r="2435" spans="1:28" ht="14.25">
      <c r="A2435" s="297"/>
      <c r="B2435" s="295"/>
      <c r="C2435" s="45"/>
      <c r="D2435" s="45"/>
      <c r="E2435" s="295"/>
      <c r="F2435" s="295"/>
      <c r="G2435" s="294"/>
      <c r="H2435" s="300"/>
      <c r="I2435" s="294"/>
      <c r="J2435" s="295"/>
      <c r="K2435" s="295"/>
      <c r="L2435" s="295"/>
      <c r="M2435" s="295"/>
      <c r="N2435" s="295"/>
      <c r="O2435" s="326"/>
      <c r="P2435" s="296"/>
      <c r="Q2435" s="297"/>
      <c r="R2435" s="297"/>
      <c r="S2435" s="297"/>
      <c r="T2435" s="297"/>
      <c r="U2435" s="297"/>
      <c r="V2435" s="297"/>
      <c r="W2435" s="297"/>
      <c r="X2435" s="297"/>
      <c r="Y2435" s="297"/>
      <c r="Z2435" s="297"/>
      <c r="AA2435" s="297"/>
      <c r="AB2435" s="297"/>
    </row>
    <row r="2436" spans="1:28" ht="14.25">
      <c r="A2436" s="297"/>
      <c r="B2436" s="295"/>
      <c r="C2436" s="45"/>
      <c r="D2436" s="45"/>
      <c r="E2436" s="295"/>
      <c r="F2436" s="295"/>
      <c r="G2436" s="294"/>
      <c r="H2436" s="300"/>
      <c r="I2436" s="294"/>
      <c r="J2436" s="295"/>
      <c r="K2436" s="295"/>
      <c r="L2436" s="295"/>
      <c r="M2436" s="295"/>
      <c r="N2436" s="295"/>
      <c r="O2436" s="326"/>
      <c r="P2436" s="296"/>
      <c r="Q2436" s="297"/>
      <c r="R2436" s="297"/>
      <c r="S2436" s="297"/>
      <c r="T2436" s="297"/>
      <c r="U2436" s="297"/>
      <c r="V2436" s="297"/>
      <c r="W2436" s="297"/>
      <c r="X2436" s="297"/>
      <c r="Y2436" s="297"/>
      <c r="Z2436" s="297"/>
      <c r="AA2436" s="297"/>
      <c r="AB2436" s="297"/>
    </row>
    <row r="2437" spans="1:28" ht="14.25">
      <c r="A2437" s="297"/>
      <c r="B2437" s="295"/>
      <c r="C2437" s="45"/>
      <c r="D2437" s="45"/>
      <c r="E2437" s="295"/>
      <c r="F2437" s="295"/>
      <c r="G2437" s="294"/>
      <c r="H2437" s="300"/>
      <c r="I2437" s="294"/>
      <c r="J2437" s="295"/>
      <c r="K2437" s="295"/>
      <c r="L2437" s="295"/>
      <c r="M2437" s="295"/>
      <c r="N2437" s="295"/>
      <c r="O2437" s="326"/>
      <c r="P2437" s="296"/>
      <c r="Q2437" s="297"/>
      <c r="R2437" s="297"/>
      <c r="S2437" s="297"/>
      <c r="T2437" s="297"/>
      <c r="U2437" s="297"/>
      <c r="V2437" s="297"/>
      <c r="W2437" s="297"/>
      <c r="X2437" s="297"/>
      <c r="Y2437" s="297"/>
      <c r="Z2437" s="297"/>
      <c r="AA2437" s="297"/>
      <c r="AB2437" s="297"/>
    </row>
    <row r="2438" spans="1:28" ht="14.25">
      <c r="A2438" s="297"/>
      <c r="B2438" s="295"/>
      <c r="C2438" s="45"/>
      <c r="D2438" s="45"/>
      <c r="E2438" s="295"/>
      <c r="F2438" s="295"/>
      <c r="G2438" s="294"/>
      <c r="H2438" s="300"/>
      <c r="I2438" s="294"/>
      <c r="J2438" s="295"/>
      <c r="K2438" s="295"/>
      <c r="L2438" s="295"/>
      <c r="M2438" s="295"/>
      <c r="N2438" s="295"/>
      <c r="O2438" s="326"/>
      <c r="P2438" s="296"/>
      <c r="Q2438" s="297"/>
      <c r="R2438" s="297"/>
      <c r="S2438" s="297"/>
      <c r="T2438" s="297"/>
      <c r="U2438" s="297"/>
      <c r="V2438" s="297"/>
      <c r="W2438" s="297"/>
      <c r="X2438" s="297"/>
      <c r="Y2438" s="297"/>
      <c r="Z2438" s="297"/>
      <c r="AA2438" s="297"/>
      <c r="AB2438" s="297"/>
    </row>
    <row r="2439" spans="1:28" ht="14.25">
      <c r="A2439" s="297"/>
      <c r="B2439" s="295"/>
      <c r="C2439" s="45"/>
      <c r="D2439" s="45"/>
      <c r="E2439" s="295"/>
      <c r="F2439" s="295"/>
      <c r="G2439" s="294"/>
      <c r="H2439" s="300"/>
      <c r="I2439" s="294"/>
      <c r="J2439" s="295"/>
      <c r="K2439" s="295"/>
      <c r="L2439" s="295"/>
      <c r="M2439" s="295"/>
      <c r="N2439" s="295"/>
      <c r="O2439" s="326"/>
      <c r="P2439" s="296"/>
      <c r="Q2439" s="297"/>
      <c r="R2439" s="297"/>
      <c r="S2439" s="297"/>
      <c r="T2439" s="297"/>
      <c r="U2439" s="297"/>
      <c r="V2439" s="297"/>
      <c r="W2439" s="297"/>
      <c r="X2439" s="297"/>
      <c r="Y2439" s="297"/>
      <c r="Z2439" s="297"/>
      <c r="AA2439" s="297"/>
      <c r="AB2439" s="297"/>
    </row>
    <row r="2440" spans="1:28" ht="14.25">
      <c r="A2440" s="297"/>
      <c r="B2440" s="295"/>
      <c r="C2440" s="45"/>
      <c r="D2440" s="45"/>
      <c r="E2440" s="295"/>
      <c r="F2440" s="295"/>
      <c r="G2440" s="294"/>
      <c r="H2440" s="300"/>
      <c r="I2440" s="294"/>
      <c r="J2440" s="295"/>
      <c r="K2440" s="295"/>
      <c r="L2440" s="295"/>
      <c r="M2440" s="295"/>
      <c r="N2440" s="295"/>
      <c r="O2440" s="326"/>
      <c r="P2440" s="296"/>
      <c r="Q2440" s="297"/>
      <c r="R2440" s="297"/>
      <c r="S2440" s="297"/>
      <c r="T2440" s="297"/>
      <c r="U2440" s="297"/>
      <c r="V2440" s="297"/>
      <c r="W2440" s="297"/>
      <c r="X2440" s="297"/>
      <c r="Y2440" s="297"/>
      <c r="Z2440" s="297"/>
      <c r="AA2440" s="297"/>
      <c r="AB2440" s="297"/>
    </row>
    <row r="2441" spans="1:28" ht="14.25">
      <c r="A2441" s="297"/>
      <c r="B2441" s="295"/>
      <c r="C2441" s="45"/>
      <c r="D2441" s="45"/>
      <c r="E2441" s="295"/>
      <c r="F2441" s="295"/>
      <c r="G2441" s="294"/>
      <c r="H2441" s="300"/>
      <c r="I2441" s="294"/>
      <c r="J2441" s="295"/>
      <c r="K2441" s="295"/>
      <c r="L2441" s="295"/>
      <c r="M2441" s="295"/>
      <c r="N2441" s="295"/>
      <c r="O2441" s="326"/>
      <c r="P2441" s="296"/>
      <c r="Q2441" s="297"/>
      <c r="R2441" s="297"/>
      <c r="S2441" s="297"/>
      <c r="T2441" s="297"/>
      <c r="U2441" s="297"/>
      <c r="V2441" s="297"/>
      <c r="W2441" s="297"/>
      <c r="X2441" s="297"/>
      <c r="Y2441" s="297"/>
      <c r="Z2441" s="297"/>
      <c r="AA2441" s="297"/>
      <c r="AB2441" s="297"/>
    </row>
    <row r="2442" spans="1:28" ht="14.25">
      <c r="A2442" s="297"/>
      <c r="B2442" s="295"/>
      <c r="C2442" s="45"/>
      <c r="D2442" s="45"/>
      <c r="E2442" s="295"/>
      <c r="F2442" s="295"/>
      <c r="G2442" s="294"/>
      <c r="H2442" s="300"/>
      <c r="I2442" s="294"/>
      <c r="J2442" s="295"/>
      <c r="K2442" s="295"/>
      <c r="L2442" s="295"/>
      <c r="M2442" s="295"/>
      <c r="N2442" s="295"/>
      <c r="O2442" s="326"/>
      <c r="P2442" s="296"/>
      <c r="Q2442" s="297"/>
      <c r="R2442" s="297"/>
      <c r="S2442" s="297"/>
      <c r="T2442" s="297"/>
      <c r="U2442" s="297"/>
      <c r="V2442" s="297"/>
      <c r="W2442" s="297"/>
      <c r="X2442" s="297"/>
      <c r="Y2442" s="297"/>
      <c r="Z2442" s="297"/>
      <c r="AA2442" s="297"/>
      <c r="AB2442" s="297"/>
    </row>
    <row r="2443" spans="1:28" ht="14.25">
      <c r="A2443" s="297"/>
      <c r="B2443" s="295"/>
      <c r="C2443" s="45"/>
      <c r="D2443" s="45"/>
      <c r="E2443" s="295"/>
      <c r="F2443" s="295"/>
      <c r="G2443" s="294"/>
      <c r="H2443" s="300"/>
      <c r="I2443" s="294"/>
      <c r="J2443" s="295"/>
      <c r="K2443" s="295"/>
      <c r="L2443" s="295"/>
      <c r="M2443" s="295"/>
      <c r="N2443" s="295"/>
      <c r="O2443" s="326"/>
      <c r="P2443" s="296"/>
      <c r="Q2443" s="297"/>
      <c r="R2443" s="297"/>
      <c r="S2443" s="297"/>
      <c r="T2443" s="297"/>
      <c r="U2443" s="297"/>
      <c r="V2443" s="297"/>
      <c r="W2443" s="297"/>
      <c r="X2443" s="297"/>
      <c r="Y2443" s="297"/>
      <c r="Z2443" s="297"/>
      <c r="AA2443" s="297"/>
      <c r="AB2443" s="297"/>
    </row>
    <row r="2444" spans="1:28" ht="14.25">
      <c r="A2444" s="297"/>
      <c r="B2444" s="295"/>
      <c r="C2444" s="45"/>
      <c r="D2444" s="45"/>
      <c r="E2444" s="295"/>
      <c r="F2444" s="295"/>
      <c r="G2444" s="294"/>
      <c r="H2444" s="300"/>
      <c r="I2444" s="294"/>
      <c r="J2444" s="295"/>
      <c r="K2444" s="295"/>
      <c r="L2444" s="295"/>
      <c r="M2444" s="295"/>
      <c r="N2444" s="295"/>
      <c r="O2444" s="326"/>
      <c r="P2444" s="296"/>
      <c r="Q2444" s="297"/>
      <c r="R2444" s="297"/>
      <c r="S2444" s="297"/>
      <c r="T2444" s="297"/>
      <c r="U2444" s="297"/>
      <c r="V2444" s="297"/>
      <c r="W2444" s="297"/>
      <c r="X2444" s="297"/>
      <c r="Y2444" s="297"/>
      <c r="Z2444" s="297"/>
      <c r="AA2444" s="297"/>
      <c r="AB2444" s="297"/>
    </row>
    <row r="2445" spans="1:28" ht="14.25">
      <c r="A2445" s="297"/>
      <c r="B2445" s="295"/>
      <c r="C2445" s="45"/>
      <c r="D2445" s="45"/>
      <c r="E2445" s="295"/>
      <c r="F2445" s="295"/>
      <c r="G2445" s="294"/>
      <c r="H2445" s="300"/>
      <c r="I2445" s="294"/>
      <c r="J2445" s="295"/>
      <c r="K2445" s="295"/>
      <c r="L2445" s="295"/>
      <c r="M2445" s="295"/>
      <c r="N2445" s="295"/>
      <c r="O2445" s="326"/>
      <c r="P2445" s="296"/>
      <c r="Q2445" s="297"/>
      <c r="R2445" s="297"/>
      <c r="S2445" s="297"/>
      <c r="T2445" s="297"/>
      <c r="U2445" s="297"/>
      <c r="V2445" s="297"/>
      <c r="W2445" s="297"/>
      <c r="X2445" s="297"/>
      <c r="Y2445" s="297"/>
      <c r="Z2445" s="297"/>
      <c r="AA2445" s="297"/>
      <c r="AB2445" s="297"/>
    </row>
    <row r="2446" spans="1:28" ht="14.25">
      <c r="A2446" s="297"/>
      <c r="B2446" s="295"/>
      <c r="C2446" s="45"/>
      <c r="D2446" s="45"/>
      <c r="E2446" s="295"/>
      <c r="F2446" s="295"/>
      <c r="G2446" s="294"/>
      <c r="H2446" s="300"/>
      <c r="I2446" s="294"/>
      <c r="J2446" s="295"/>
      <c r="K2446" s="295"/>
      <c r="L2446" s="295"/>
      <c r="M2446" s="295"/>
      <c r="N2446" s="295"/>
      <c r="O2446" s="326"/>
      <c r="P2446" s="296"/>
      <c r="Q2446" s="297"/>
      <c r="R2446" s="297"/>
      <c r="S2446" s="297"/>
      <c r="T2446" s="297"/>
      <c r="U2446" s="297"/>
      <c r="V2446" s="297"/>
      <c r="W2446" s="297"/>
      <c r="X2446" s="297"/>
      <c r="Y2446" s="297"/>
      <c r="Z2446" s="297"/>
      <c r="AA2446" s="297"/>
      <c r="AB2446" s="297"/>
    </row>
    <row r="2447" spans="1:28" ht="14.25">
      <c r="A2447" s="297"/>
      <c r="B2447" s="295"/>
      <c r="C2447" s="45"/>
      <c r="D2447" s="45"/>
      <c r="E2447" s="295"/>
      <c r="F2447" s="295"/>
      <c r="G2447" s="294"/>
      <c r="H2447" s="300"/>
      <c r="I2447" s="294"/>
      <c r="J2447" s="295"/>
      <c r="K2447" s="295"/>
      <c r="L2447" s="295"/>
      <c r="M2447" s="295"/>
      <c r="N2447" s="295"/>
      <c r="O2447" s="326"/>
      <c r="P2447" s="296"/>
      <c r="Q2447" s="297"/>
      <c r="R2447" s="297"/>
      <c r="S2447" s="297"/>
      <c r="T2447" s="297"/>
      <c r="U2447" s="297"/>
      <c r="V2447" s="297"/>
      <c r="W2447" s="297"/>
      <c r="X2447" s="297"/>
      <c r="Y2447" s="297"/>
      <c r="Z2447" s="297"/>
      <c r="AA2447" s="297"/>
      <c r="AB2447" s="297"/>
    </row>
    <row r="2448" spans="1:28" ht="14.25">
      <c r="A2448" s="297"/>
      <c r="B2448" s="295"/>
      <c r="C2448" s="45"/>
      <c r="D2448" s="45"/>
      <c r="E2448" s="295"/>
      <c r="F2448" s="295"/>
      <c r="G2448" s="294"/>
      <c r="H2448" s="300"/>
      <c r="I2448" s="294"/>
      <c r="J2448" s="295"/>
      <c r="K2448" s="295"/>
      <c r="L2448" s="295"/>
      <c r="M2448" s="295"/>
      <c r="N2448" s="295"/>
      <c r="O2448" s="326"/>
      <c r="P2448" s="296"/>
      <c r="Q2448" s="297"/>
      <c r="R2448" s="297"/>
      <c r="S2448" s="297"/>
      <c r="T2448" s="297"/>
      <c r="U2448" s="297"/>
      <c r="V2448" s="297"/>
      <c r="W2448" s="297"/>
      <c r="X2448" s="297"/>
      <c r="Y2448" s="297"/>
      <c r="Z2448" s="297"/>
      <c r="AA2448" s="297"/>
      <c r="AB2448" s="297"/>
    </row>
    <row r="2449" spans="1:28" ht="14.25">
      <c r="A2449" s="297"/>
      <c r="B2449" s="295"/>
      <c r="C2449" s="45"/>
      <c r="D2449" s="45"/>
      <c r="E2449" s="295"/>
      <c r="F2449" s="295"/>
      <c r="G2449" s="294"/>
      <c r="H2449" s="300"/>
      <c r="I2449" s="294"/>
      <c r="J2449" s="295"/>
      <c r="K2449" s="295"/>
      <c r="L2449" s="295"/>
      <c r="M2449" s="295"/>
      <c r="N2449" s="295"/>
      <c r="O2449" s="326"/>
      <c r="P2449" s="296"/>
      <c r="Q2449" s="297"/>
      <c r="R2449" s="297"/>
      <c r="S2449" s="297"/>
      <c r="T2449" s="297"/>
      <c r="U2449" s="297"/>
      <c r="V2449" s="297"/>
      <c r="W2449" s="297"/>
      <c r="X2449" s="297"/>
      <c r="Y2449" s="297"/>
      <c r="Z2449" s="297"/>
      <c r="AA2449" s="297"/>
      <c r="AB2449" s="297"/>
    </row>
    <row r="2450" spans="1:28" ht="14.25">
      <c r="A2450" s="297"/>
      <c r="B2450" s="295"/>
      <c r="C2450" s="45"/>
      <c r="D2450" s="45"/>
      <c r="E2450" s="295"/>
      <c r="F2450" s="295"/>
      <c r="G2450" s="294"/>
      <c r="H2450" s="300"/>
      <c r="I2450" s="294"/>
      <c r="J2450" s="295"/>
      <c r="K2450" s="295"/>
      <c r="L2450" s="295"/>
      <c r="M2450" s="295"/>
      <c r="N2450" s="295"/>
      <c r="O2450" s="326"/>
      <c r="P2450" s="296"/>
      <c r="Q2450" s="297"/>
      <c r="R2450" s="297"/>
      <c r="S2450" s="297"/>
      <c r="T2450" s="297"/>
      <c r="U2450" s="297"/>
      <c r="V2450" s="297"/>
      <c r="W2450" s="297"/>
      <c r="X2450" s="297"/>
      <c r="Y2450" s="297"/>
      <c r="Z2450" s="297"/>
      <c r="AA2450" s="297"/>
      <c r="AB2450" s="297"/>
    </row>
    <row r="2451" spans="1:28" ht="14.25">
      <c r="A2451" s="297"/>
      <c r="B2451" s="295"/>
      <c r="C2451" s="45"/>
      <c r="D2451" s="45"/>
      <c r="E2451" s="295"/>
      <c r="F2451" s="295"/>
      <c r="G2451" s="294"/>
      <c r="H2451" s="300"/>
      <c r="I2451" s="294"/>
      <c r="J2451" s="295"/>
      <c r="K2451" s="295"/>
      <c r="L2451" s="295"/>
      <c r="M2451" s="295"/>
      <c r="N2451" s="295"/>
      <c r="O2451" s="326"/>
      <c r="P2451" s="296"/>
      <c r="Q2451" s="297"/>
      <c r="R2451" s="297"/>
      <c r="S2451" s="297"/>
      <c r="T2451" s="297"/>
      <c r="U2451" s="297"/>
      <c r="V2451" s="297"/>
      <c r="W2451" s="297"/>
      <c r="X2451" s="297"/>
      <c r="Y2451" s="297"/>
      <c r="Z2451" s="297"/>
      <c r="AA2451" s="297"/>
      <c r="AB2451" s="297"/>
    </row>
    <row r="2452" spans="1:28" ht="14.25">
      <c r="A2452" s="297"/>
      <c r="B2452" s="295"/>
      <c r="C2452" s="45"/>
      <c r="D2452" s="45"/>
      <c r="E2452" s="295"/>
      <c r="F2452" s="295"/>
      <c r="G2452" s="294"/>
      <c r="H2452" s="300"/>
      <c r="I2452" s="294"/>
      <c r="J2452" s="295"/>
      <c r="K2452" s="295"/>
      <c r="L2452" s="295"/>
      <c r="M2452" s="295"/>
      <c r="N2452" s="295"/>
      <c r="O2452" s="326"/>
      <c r="P2452" s="296"/>
      <c r="Q2452" s="297"/>
      <c r="R2452" s="297"/>
      <c r="S2452" s="297"/>
      <c r="T2452" s="297"/>
      <c r="U2452" s="297"/>
      <c r="V2452" s="297"/>
      <c r="W2452" s="297"/>
      <c r="X2452" s="297"/>
      <c r="Y2452" s="297"/>
      <c r="Z2452" s="297"/>
      <c r="AA2452" s="297"/>
      <c r="AB2452" s="297"/>
    </row>
    <row r="2453" spans="1:28" ht="14.25">
      <c r="A2453" s="297"/>
      <c r="B2453" s="295"/>
      <c r="C2453" s="45"/>
      <c r="D2453" s="45"/>
      <c r="E2453" s="295"/>
      <c r="F2453" s="295"/>
      <c r="G2453" s="294"/>
      <c r="H2453" s="300"/>
      <c r="I2453" s="294"/>
      <c r="J2453" s="295"/>
      <c r="K2453" s="295"/>
      <c r="L2453" s="295"/>
      <c r="M2453" s="295"/>
      <c r="N2453" s="295"/>
      <c r="O2453" s="326"/>
      <c r="P2453" s="296"/>
      <c r="Q2453" s="297"/>
      <c r="R2453" s="297"/>
      <c r="S2453" s="297"/>
      <c r="T2453" s="297"/>
      <c r="U2453" s="297"/>
      <c r="V2453" s="297"/>
      <c r="W2453" s="297"/>
      <c r="X2453" s="297"/>
      <c r="Y2453" s="297"/>
      <c r="Z2453" s="297"/>
      <c r="AA2453" s="297"/>
      <c r="AB2453" s="297"/>
    </row>
    <row r="2454" spans="1:28" ht="14.25">
      <c r="A2454" s="297"/>
      <c r="B2454" s="295"/>
      <c r="C2454" s="45"/>
      <c r="D2454" s="45"/>
      <c r="E2454" s="295"/>
      <c r="F2454" s="295"/>
      <c r="G2454" s="294"/>
      <c r="H2454" s="300"/>
      <c r="I2454" s="294"/>
      <c r="J2454" s="295"/>
      <c r="K2454" s="295"/>
      <c r="L2454" s="295"/>
      <c r="M2454" s="295"/>
      <c r="N2454" s="295"/>
      <c r="O2454" s="326"/>
      <c r="P2454" s="296"/>
      <c r="Q2454" s="297"/>
      <c r="R2454" s="297"/>
      <c r="S2454" s="297"/>
      <c r="T2454" s="297"/>
      <c r="U2454" s="297"/>
      <c r="V2454" s="297"/>
      <c r="W2454" s="297"/>
      <c r="X2454" s="297"/>
      <c r="Y2454" s="297"/>
      <c r="Z2454" s="297"/>
      <c r="AA2454" s="297"/>
      <c r="AB2454" s="297"/>
    </row>
    <row r="2455" spans="1:28" ht="14.25">
      <c r="A2455" s="297"/>
      <c r="B2455" s="295"/>
      <c r="C2455" s="45"/>
      <c r="D2455" s="45"/>
      <c r="E2455" s="295"/>
      <c r="F2455" s="295"/>
      <c r="G2455" s="294"/>
      <c r="H2455" s="300"/>
      <c r="I2455" s="294"/>
      <c r="J2455" s="295"/>
      <c r="K2455" s="295"/>
      <c r="L2455" s="295"/>
      <c r="M2455" s="295"/>
      <c r="N2455" s="295"/>
      <c r="O2455" s="326"/>
      <c r="P2455" s="296"/>
      <c r="Q2455" s="297"/>
      <c r="R2455" s="297"/>
      <c r="S2455" s="297"/>
      <c r="T2455" s="297"/>
      <c r="U2455" s="297"/>
      <c r="V2455" s="297"/>
      <c r="W2455" s="297"/>
      <c r="X2455" s="297"/>
      <c r="Y2455" s="297"/>
      <c r="Z2455" s="297"/>
      <c r="AA2455" s="297"/>
      <c r="AB2455" s="297"/>
    </row>
    <row r="2456" spans="1:28" ht="14.25">
      <c r="A2456" s="297"/>
      <c r="B2456" s="295"/>
      <c r="C2456" s="45"/>
      <c r="D2456" s="45"/>
      <c r="E2456" s="295"/>
      <c r="F2456" s="295"/>
      <c r="G2456" s="294"/>
      <c r="H2456" s="300"/>
      <c r="I2456" s="294"/>
      <c r="J2456" s="295"/>
      <c r="K2456" s="295"/>
      <c r="L2456" s="295"/>
      <c r="M2456" s="295"/>
      <c r="N2456" s="295"/>
      <c r="O2456" s="326"/>
      <c r="P2456" s="296"/>
      <c r="Q2456" s="297"/>
      <c r="R2456" s="297"/>
      <c r="S2456" s="297"/>
      <c r="T2456" s="297"/>
      <c r="U2456" s="297"/>
      <c r="V2456" s="297"/>
      <c r="W2456" s="297"/>
      <c r="X2456" s="297"/>
      <c r="Y2456" s="297"/>
      <c r="Z2456" s="297"/>
      <c r="AA2456" s="297"/>
      <c r="AB2456" s="297"/>
    </row>
    <row r="2457" spans="1:28" ht="14.25">
      <c r="A2457" s="297"/>
      <c r="B2457" s="295"/>
      <c r="C2457" s="45"/>
      <c r="D2457" s="45"/>
      <c r="E2457" s="295"/>
      <c r="F2457" s="295"/>
      <c r="G2457" s="294"/>
      <c r="H2457" s="300"/>
      <c r="I2457" s="294"/>
      <c r="J2457" s="295"/>
      <c r="K2457" s="295"/>
      <c r="L2457" s="295"/>
      <c r="M2457" s="295"/>
      <c r="N2457" s="295"/>
      <c r="O2457" s="326"/>
      <c r="P2457" s="296"/>
      <c r="Q2457" s="297"/>
      <c r="R2457" s="297"/>
      <c r="S2457" s="297"/>
      <c r="T2457" s="297"/>
      <c r="U2457" s="297"/>
      <c r="V2457" s="297"/>
      <c r="W2457" s="297"/>
      <c r="X2457" s="297"/>
      <c r="Y2457" s="297"/>
      <c r="Z2457" s="297"/>
      <c r="AA2457" s="297"/>
      <c r="AB2457" s="297"/>
    </row>
    <row r="2458" spans="1:28" ht="14.25">
      <c r="A2458" s="297"/>
      <c r="B2458" s="295"/>
      <c r="C2458" s="45"/>
      <c r="D2458" s="45"/>
      <c r="E2458" s="295"/>
      <c r="F2458" s="295"/>
      <c r="G2458" s="294"/>
      <c r="H2458" s="300"/>
      <c r="I2458" s="294"/>
      <c r="J2458" s="295"/>
      <c r="K2458" s="295"/>
      <c r="L2458" s="295"/>
      <c r="M2458" s="295"/>
      <c r="N2458" s="295"/>
      <c r="O2458" s="326"/>
      <c r="P2458" s="296"/>
      <c r="Q2458" s="297"/>
      <c r="R2458" s="297"/>
      <c r="S2458" s="297"/>
      <c r="T2458" s="297"/>
      <c r="U2458" s="297"/>
      <c r="V2458" s="297"/>
      <c r="W2458" s="297"/>
      <c r="X2458" s="297"/>
      <c r="Y2458" s="297"/>
      <c r="Z2458" s="297"/>
      <c r="AA2458" s="297"/>
      <c r="AB2458" s="297"/>
    </row>
    <row r="2459" spans="1:28" ht="14.25">
      <c r="A2459" s="297"/>
      <c r="B2459" s="295"/>
      <c r="C2459" s="45"/>
      <c r="D2459" s="45"/>
      <c r="E2459" s="295"/>
      <c r="F2459" s="295"/>
      <c r="G2459" s="294"/>
      <c r="H2459" s="300"/>
      <c r="I2459" s="294"/>
      <c r="J2459" s="295"/>
      <c r="K2459" s="295"/>
      <c r="L2459" s="295"/>
      <c r="M2459" s="295"/>
      <c r="N2459" s="295"/>
      <c r="O2459" s="326"/>
      <c r="P2459" s="296"/>
      <c r="Q2459" s="297"/>
      <c r="R2459" s="297"/>
      <c r="S2459" s="297"/>
      <c r="T2459" s="297"/>
      <c r="U2459" s="297"/>
      <c r="V2459" s="297"/>
      <c r="W2459" s="297"/>
      <c r="X2459" s="297"/>
      <c r="Y2459" s="297"/>
      <c r="Z2459" s="297"/>
      <c r="AA2459" s="297"/>
      <c r="AB2459" s="297"/>
    </row>
    <row r="2460" spans="1:28" ht="14.25">
      <c r="A2460" s="297"/>
      <c r="B2460" s="295"/>
      <c r="C2460" s="45"/>
      <c r="D2460" s="45"/>
      <c r="E2460" s="295"/>
      <c r="F2460" s="295"/>
      <c r="G2460" s="294"/>
      <c r="H2460" s="300"/>
      <c r="I2460" s="294"/>
      <c r="J2460" s="295"/>
      <c r="K2460" s="295"/>
      <c r="L2460" s="295"/>
      <c r="M2460" s="295"/>
      <c r="N2460" s="295"/>
      <c r="O2460" s="326"/>
      <c r="P2460" s="296"/>
      <c r="Q2460" s="297"/>
      <c r="R2460" s="297"/>
      <c r="S2460" s="297"/>
      <c r="T2460" s="297"/>
      <c r="U2460" s="297"/>
      <c r="V2460" s="297"/>
      <c r="W2460" s="297"/>
      <c r="X2460" s="297"/>
      <c r="Y2460" s="297"/>
      <c r="Z2460" s="297"/>
      <c r="AA2460" s="297"/>
      <c r="AB2460" s="297"/>
    </row>
    <row r="2461" spans="1:28" ht="14.25">
      <c r="A2461" s="297"/>
      <c r="B2461" s="295"/>
      <c r="C2461" s="45"/>
      <c r="D2461" s="45"/>
      <c r="E2461" s="295"/>
      <c r="F2461" s="295"/>
      <c r="G2461" s="294"/>
      <c r="H2461" s="300"/>
      <c r="I2461" s="294"/>
      <c r="J2461" s="295"/>
      <c r="K2461" s="295"/>
      <c r="L2461" s="295"/>
      <c r="M2461" s="295"/>
      <c r="N2461" s="295"/>
      <c r="O2461" s="326"/>
      <c r="P2461" s="296"/>
      <c r="Q2461" s="297"/>
      <c r="R2461" s="297"/>
      <c r="S2461" s="297"/>
      <c r="T2461" s="297"/>
      <c r="U2461" s="297"/>
      <c r="V2461" s="297"/>
      <c r="W2461" s="297"/>
      <c r="X2461" s="297"/>
      <c r="Y2461" s="297"/>
      <c r="Z2461" s="297"/>
      <c r="AA2461" s="297"/>
      <c r="AB2461" s="297"/>
    </row>
    <row r="2462" spans="1:28" ht="14.25">
      <c r="A2462" s="297"/>
      <c r="B2462" s="295"/>
      <c r="C2462" s="45"/>
      <c r="D2462" s="45"/>
      <c r="E2462" s="295"/>
      <c r="F2462" s="295"/>
      <c r="G2462" s="294"/>
      <c r="H2462" s="300"/>
      <c r="I2462" s="294"/>
      <c r="J2462" s="295"/>
      <c r="K2462" s="295"/>
      <c r="L2462" s="295"/>
      <c r="M2462" s="295"/>
      <c r="N2462" s="295"/>
      <c r="O2462" s="326"/>
      <c r="P2462" s="296"/>
      <c r="Q2462" s="297"/>
      <c r="R2462" s="297"/>
      <c r="S2462" s="297"/>
      <c r="T2462" s="297"/>
      <c r="U2462" s="297"/>
      <c r="V2462" s="297"/>
      <c r="W2462" s="297"/>
      <c r="X2462" s="297"/>
      <c r="Y2462" s="297"/>
      <c r="Z2462" s="297"/>
      <c r="AA2462" s="297"/>
      <c r="AB2462" s="297"/>
    </row>
    <row r="2463" spans="1:28" ht="14.25">
      <c r="A2463" s="297"/>
      <c r="B2463" s="295"/>
      <c r="C2463" s="45"/>
      <c r="D2463" s="45"/>
      <c r="E2463" s="295"/>
      <c r="F2463" s="295"/>
      <c r="G2463" s="294"/>
      <c r="H2463" s="300"/>
      <c r="I2463" s="294"/>
      <c r="J2463" s="295"/>
      <c r="K2463" s="295"/>
      <c r="L2463" s="295"/>
      <c r="M2463" s="295"/>
      <c r="N2463" s="295"/>
      <c r="O2463" s="326"/>
      <c r="P2463" s="296"/>
      <c r="Q2463" s="297"/>
      <c r="R2463" s="297"/>
      <c r="S2463" s="297"/>
      <c r="T2463" s="297"/>
      <c r="U2463" s="297"/>
      <c r="V2463" s="297"/>
      <c r="W2463" s="297"/>
      <c r="X2463" s="297"/>
      <c r="Y2463" s="297"/>
      <c r="Z2463" s="297"/>
      <c r="AA2463" s="297"/>
      <c r="AB2463" s="297"/>
    </row>
    <row r="2464" spans="1:28" ht="14.25">
      <c r="A2464" s="297"/>
      <c r="B2464" s="295"/>
      <c r="C2464" s="45"/>
      <c r="D2464" s="45"/>
      <c r="E2464" s="295"/>
      <c r="F2464" s="295"/>
      <c r="G2464" s="294"/>
      <c r="H2464" s="300"/>
      <c r="I2464" s="294"/>
      <c r="J2464" s="295"/>
      <c r="K2464" s="295"/>
      <c r="L2464" s="295"/>
      <c r="M2464" s="295"/>
      <c r="N2464" s="295"/>
      <c r="O2464" s="326"/>
      <c r="P2464" s="296"/>
      <c r="Q2464" s="297"/>
      <c r="R2464" s="297"/>
      <c r="S2464" s="297"/>
      <c r="T2464" s="297"/>
      <c r="U2464" s="297"/>
      <c r="V2464" s="297"/>
      <c r="W2464" s="297"/>
      <c r="X2464" s="297"/>
      <c r="Y2464" s="297"/>
      <c r="Z2464" s="297"/>
      <c r="AA2464" s="297"/>
      <c r="AB2464" s="297"/>
    </row>
    <row r="2465" spans="1:28" ht="14.25">
      <c r="A2465" s="297"/>
      <c r="B2465" s="295"/>
      <c r="C2465" s="45"/>
      <c r="D2465" s="45"/>
      <c r="E2465" s="295"/>
      <c r="F2465" s="295"/>
      <c r="G2465" s="294"/>
      <c r="H2465" s="300"/>
      <c r="I2465" s="294"/>
      <c r="J2465" s="295"/>
      <c r="K2465" s="295"/>
      <c r="L2465" s="295"/>
      <c r="M2465" s="295"/>
      <c r="N2465" s="295"/>
      <c r="O2465" s="326"/>
      <c r="P2465" s="296"/>
      <c r="Q2465" s="297"/>
      <c r="R2465" s="297"/>
      <c r="S2465" s="297"/>
      <c r="T2465" s="297"/>
      <c r="U2465" s="297"/>
      <c r="V2465" s="297"/>
      <c r="W2465" s="297"/>
      <c r="X2465" s="297"/>
      <c r="Y2465" s="297"/>
      <c r="Z2465" s="297"/>
      <c r="AA2465" s="297"/>
      <c r="AB2465" s="297"/>
    </row>
    <row r="2466" spans="1:28" ht="14.25">
      <c r="A2466" s="297"/>
      <c r="B2466" s="295"/>
      <c r="C2466" s="45"/>
      <c r="D2466" s="45"/>
      <c r="E2466" s="295"/>
      <c r="F2466" s="295"/>
      <c r="G2466" s="294"/>
      <c r="H2466" s="300"/>
      <c r="I2466" s="294"/>
      <c r="J2466" s="295"/>
      <c r="K2466" s="295"/>
      <c r="L2466" s="295"/>
      <c r="M2466" s="295"/>
      <c r="N2466" s="295"/>
      <c r="O2466" s="326"/>
      <c r="P2466" s="296"/>
      <c r="Q2466" s="297"/>
      <c r="R2466" s="297"/>
      <c r="S2466" s="297"/>
      <c r="T2466" s="297"/>
      <c r="U2466" s="297"/>
      <c r="V2466" s="297"/>
      <c r="W2466" s="297"/>
      <c r="X2466" s="297"/>
      <c r="Y2466" s="297"/>
      <c r="Z2466" s="297"/>
      <c r="AA2466" s="297"/>
      <c r="AB2466" s="297"/>
    </row>
    <row r="2467" spans="1:28" ht="14.25">
      <c r="A2467" s="297"/>
      <c r="B2467" s="295"/>
      <c r="C2467" s="45"/>
      <c r="D2467" s="45"/>
      <c r="E2467" s="295"/>
      <c r="F2467" s="295"/>
      <c r="G2467" s="294"/>
      <c r="H2467" s="300"/>
      <c r="I2467" s="294"/>
      <c r="J2467" s="295"/>
      <c r="K2467" s="295"/>
      <c r="L2467" s="295"/>
      <c r="M2467" s="295"/>
      <c r="N2467" s="295"/>
      <c r="O2467" s="326"/>
      <c r="P2467" s="296"/>
      <c r="Q2467" s="297"/>
      <c r="R2467" s="297"/>
      <c r="S2467" s="297"/>
      <c r="T2467" s="297"/>
      <c r="U2467" s="297"/>
      <c r="V2467" s="297"/>
      <c r="W2467" s="297"/>
      <c r="X2467" s="297"/>
      <c r="Y2467" s="297"/>
      <c r="Z2467" s="297"/>
      <c r="AA2467" s="297"/>
      <c r="AB2467" s="297"/>
    </row>
    <row r="2468" spans="1:28" ht="14.25">
      <c r="A2468" s="297"/>
      <c r="B2468" s="295"/>
      <c r="C2468" s="45"/>
      <c r="D2468" s="45"/>
      <c r="E2468" s="295"/>
      <c r="F2468" s="295"/>
      <c r="G2468" s="294"/>
      <c r="H2468" s="300"/>
      <c r="I2468" s="294"/>
      <c r="J2468" s="295"/>
      <c r="K2468" s="295"/>
      <c r="L2468" s="295"/>
      <c r="M2468" s="295"/>
      <c r="N2468" s="295"/>
      <c r="O2468" s="326"/>
      <c r="P2468" s="296"/>
      <c r="Q2468" s="297"/>
      <c r="R2468" s="297"/>
      <c r="S2468" s="297"/>
      <c r="T2468" s="297"/>
      <c r="U2468" s="297"/>
      <c r="V2468" s="297"/>
      <c r="W2468" s="297"/>
      <c r="X2468" s="297"/>
      <c r="Y2468" s="297"/>
      <c r="Z2468" s="297"/>
      <c r="AA2468" s="297"/>
      <c r="AB2468" s="297"/>
    </row>
    <row r="2469" spans="1:28" ht="14.25">
      <c r="A2469" s="297"/>
      <c r="B2469" s="295"/>
      <c r="C2469" s="45"/>
      <c r="D2469" s="45"/>
      <c r="E2469" s="295"/>
      <c r="F2469" s="295"/>
      <c r="G2469" s="294"/>
      <c r="H2469" s="300"/>
      <c r="I2469" s="294"/>
      <c r="J2469" s="295"/>
      <c r="K2469" s="295"/>
      <c r="L2469" s="295"/>
      <c r="M2469" s="295"/>
      <c r="N2469" s="295"/>
      <c r="O2469" s="326"/>
      <c r="P2469" s="296"/>
      <c r="Q2469" s="297"/>
      <c r="R2469" s="297"/>
      <c r="S2469" s="297"/>
      <c r="T2469" s="297"/>
      <c r="U2469" s="297"/>
      <c r="V2469" s="297"/>
      <c r="W2469" s="297"/>
      <c r="X2469" s="297"/>
      <c r="Y2469" s="297"/>
      <c r="Z2469" s="297"/>
      <c r="AA2469" s="297"/>
      <c r="AB2469" s="297"/>
    </row>
    <row r="2470" spans="1:28" ht="14.25">
      <c r="A2470" s="297"/>
      <c r="B2470" s="295"/>
      <c r="C2470" s="45"/>
      <c r="D2470" s="45"/>
      <c r="E2470" s="295"/>
      <c r="F2470" s="295"/>
      <c r="G2470" s="294"/>
      <c r="H2470" s="300"/>
      <c r="I2470" s="294"/>
      <c r="J2470" s="295"/>
      <c r="K2470" s="295"/>
      <c r="L2470" s="295"/>
      <c r="M2470" s="295"/>
      <c r="N2470" s="295"/>
      <c r="O2470" s="326"/>
      <c r="P2470" s="296"/>
      <c r="Q2470" s="297"/>
      <c r="R2470" s="297"/>
      <c r="S2470" s="297"/>
      <c r="T2470" s="297"/>
      <c r="U2470" s="297"/>
      <c r="V2470" s="297"/>
      <c r="W2470" s="297"/>
      <c r="X2470" s="297"/>
      <c r="Y2470" s="297"/>
      <c r="Z2470" s="297"/>
      <c r="AA2470" s="297"/>
      <c r="AB2470" s="297"/>
    </row>
    <row r="2471" spans="1:28" ht="14.25">
      <c r="A2471" s="297"/>
      <c r="B2471" s="295"/>
      <c r="C2471" s="45"/>
      <c r="D2471" s="45"/>
      <c r="E2471" s="295"/>
      <c r="F2471" s="295"/>
      <c r="G2471" s="294"/>
      <c r="H2471" s="300"/>
      <c r="I2471" s="294"/>
      <c r="J2471" s="295"/>
      <c r="K2471" s="295"/>
      <c r="L2471" s="295"/>
      <c r="M2471" s="295"/>
      <c r="N2471" s="295"/>
      <c r="O2471" s="326"/>
      <c r="P2471" s="296"/>
      <c r="Q2471" s="297"/>
      <c r="R2471" s="297"/>
      <c r="S2471" s="297"/>
      <c r="T2471" s="297"/>
      <c r="U2471" s="297"/>
      <c r="V2471" s="297"/>
      <c r="W2471" s="297"/>
      <c r="X2471" s="297"/>
      <c r="Y2471" s="297"/>
      <c r="Z2471" s="297"/>
      <c r="AA2471" s="297"/>
      <c r="AB2471" s="297"/>
    </row>
    <row r="2472" spans="1:28" ht="14.25">
      <c r="A2472" s="297"/>
      <c r="B2472" s="295"/>
      <c r="C2472" s="45"/>
      <c r="D2472" s="45"/>
      <c r="E2472" s="295"/>
      <c r="F2472" s="295"/>
      <c r="G2472" s="294"/>
      <c r="H2472" s="300"/>
      <c r="I2472" s="294"/>
      <c r="J2472" s="295"/>
      <c r="K2472" s="295"/>
      <c r="L2472" s="295"/>
      <c r="M2472" s="295"/>
      <c r="N2472" s="295"/>
      <c r="O2472" s="326"/>
      <c r="P2472" s="296"/>
      <c r="Q2472" s="297"/>
      <c r="R2472" s="297"/>
      <c r="S2472" s="297"/>
      <c r="T2472" s="297"/>
      <c r="U2472" s="297"/>
      <c r="V2472" s="297"/>
      <c r="W2472" s="297"/>
      <c r="X2472" s="297"/>
      <c r="Y2472" s="297"/>
      <c r="Z2472" s="297"/>
      <c r="AA2472" s="297"/>
      <c r="AB2472" s="297"/>
    </row>
    <row r="2473" spans="1:28" ht="14.25">
      <c r="A2473" s="297"/>
      <c r="B2473" s="295"/>
      <c r="C2473" s="45"/>
      <c r="D2473" s="45"/>
      <c r="E2473" s="295"/>
      <c r="F2473" s="295"/>
      <c r="G2473" s="294"/>
      <c r="H2473" s="300"/>
      <c r="I2473" s="294"/>
      <c r="J2473" s="295"/>
      <c r="K2473" s="295"/>
      <c r="L2473" s="295"/>
      <c r="M2473" s="295"/>
      <c r="N2473" s="295"/>
      <c r="O2473" s="326"/>
      <c r="P2473" s="296"/>
      <c r="Q2473" s="297"/>
      <c r="R2473" s="297"/>
      <c r="S2473" s="297"/>
      <c r="T2473" s="297"/>
      <c r="U2473" s="297"/>
      <c r="V2473" s="297"/>
      <c r="W2473" s="297"/>
      <c r="X2473" s="297"/>
      <c r="Y2473" s="297"/>
      <c r="Z2473" s="297"/>
      <c r="AA2473" s="297"/>
      <c r="AB2473" s="297"/>
    </row>
    <row r="2474" spans="1:28" ht="14.25">
      <c r="A2474" s="297"/>
      <c r="B2474" s="295"/>
      <c r="C2474" s="45"/>
      <c r="D2474" s="45"/>
      <c r="E2474" s="295"/>
      <c r="F2474" s="295"/>
      <c r="G2474" s="294"/>
      <c r="H2474" s="300"/>
      <c r="I2474" s="294"/>
      <c r="J2474" s="295"/>
      <c r="K2474" s="295"/>
      <c r="L2474" s="295"/>
      <c r="M2474" s="295"/>
      <c r="N2474" s="295"/>
      <c r="O2474" s="326"/>
      <c r="P2474" s="296"/>
      <c r="Q2474" s="297"/>
      <c r="R2474" s="297"/>
      <c r="S2474" s="297"/>
      <c r="T2474" s="297"/>
      <c r="U2474" s="297"/>
      <c r="V2474" s="297"/>
      <c r="W2474" s="297"/>
      <c r="X2474" s="297"/>
      <c r="Y2474" s="297"/>
      <c r="Z2474" s="297"/>
      <c r="AA2474" s="297"/>
      <c r="AB2474" s="297"/>
    </row>
    <row r="2475" spans="1:28" ht="14.25">
      <c r="A2475" s="297"/>
      <c r="B2475" s="295"/>
      <c r="C2475" s="45"/>
      <c r="D2475" s="45"/>
      <c r="E2475" s="295"/>
      <c r="F2475" s="295"/>
      <c r="G2475" s="294"/>
      <c r="H2475" s="300"/>
      <c r="I2475" s="294"/>
      <c r="J2475" s="295"/>
      <c r="K2475" s="295"/>
      <c r="L2475" s="295"/>
      <c r="M2475" s="295"/>
      <c r="N2475" s="295"/>
      <c r="O2475" s="326"/>
      <c r="P2475" s="296"/>
      <c r="Q2475" s="297"/>
      <c r="R2475" s="297"/>
      <c r="S2475" s="297"/>
      <c r="T2475" s="297"/>
      <c r="U2475" s="297"/>
      <c r="V2475" s="297"/>
      <c r="W2475" s="297"/>
      <c r="X2475" s="297"/>
      <c r="Y2475" s="297"/>
      <c r="Z2475" s="297"/>
      <c r="AA2475" s="297"/>
      <c r="AB2475" s="297"/>
    </row>
    <row r="2476" spans="1:28" ht="14.25">
      <c r="A2476" s="297"/>
      <c r="B2476" s="295"/>
      <c r="C2476" s="45"/>
      <c r="D2476" s="45"/>
      <c r="E2476" s="295"/>
      <c r="F2476" s="295"/>
      <c r="G2476" s="294"/>
      <c r="H2476" s="300"/>
      <c r="I2476" s="294"/>
      <c r="J2476" s="295"/>
      <c r="K2476" s="295"/>
      <c r="L2476" s="295"/>
      <c r="M2476" s="295"/>
      <c r="N2476" s="295"/>
      <c r="O2476" s="326"/>
      <c r="P2476" s="296"/>
      <c r="Q2476" s="297"/>
      <c r="R2476" s="297"/>
      <c r="S2476" s="297"/>
      <c r="T2476" s="297"/>
      <c r="U2476" s="297"/>
      <c r="V2476" s="297"/>
      <c r="W2476" s="297"/>
      <c r="X2476" s="297"/>
      <c r="Y2476" s="297"/>
      <c r="Z2476" s="297"/>
      <c r="AA2476" s="297"/>
      <c r="AB2476" s="297"/>
    </row>
    <row r="2477" spans="1:28" ht="14.25">
      <c r="A2477" s="297"/>
      <c r="B2477" s="295"/>
      <c r="C2477" s="45"/>
      <c r="D2477" s="45"/>
      <c r="E2477" s="295"/>
      <c r="F2477" s="295"/>
      <c r="G2477" s="294"/>
      <c r="H2477" s="300"/>
      <c r="I2477" s="294"/>
      <c r="J2477" s="295"/>
      <c r="K2477" s="295"/>
      <c r="L2477" s="295"/>
      <c r="M2477" s="295"/>
      <c r="N2477" s="295"/>
      <c r="O2477" s="326"/>
      <c r="P2477" s="296"/>
      <c r="Q2477" s="297"/>
      <c r="R2477" s="297"/>
      <c r="S2477" s="297"/>
      <c r="T2477" s="297"/>
      <c r="U2477" s="297"/>
      <c r="V2477" s="297"/>
      <c r="W2477" s="297"/>
      <c r="X2477" s="297"/>
      <c r="Y2477" s="297"/>
      <c r="Z2477" s="297"/>
      <c r="AA2477" s="297"/>
      <c r="AB2477" s="297"/>
    </row>
    <row r="2478" spans="1:28" ht="14.25">
      <c r="A2478" s="297"/>
      <c r="B2478" s="295"/>
      <c r="C2478" s="45"/>
      <c r="D2478" s="45"/>
      <c r="E2478" s="295"/>
      <c r="F2478" s="295"/>
      <c r="G2478" s="294"/>
      <c r="H2478" s="300"/>
      <c r="I2478" s="294"/>
      <c r="J2478" s="295"/>
      <c r="K2478" s="295"/>
      <c r="L2478" s="295"/>
      <c r="M2478" s="295"/>
      <c r="N2478" s="295"/>
      <c r="O2478" s="326"/>
      <c r="P2478" s="296"/>
      <c r="Q2478" s="297"/>
      <c r="R2478" s="297"/>
      <c r="S2478" s="297"/>
      <c r="T2478" s="297"/>
      <c r="U2478" s="297"/>
      <c r="V2478" s="297"/>
      <c r="W2478" s="297"/>
      <c r="X2478" s="297"/>
      <c r="Y2478" s="297"/>
      <c r="Z2478" s="297"/>
      <c r="AA2478" s="297"/>
      <c r="AB2478" s="297"/>
    </row>
    <row r="2479" spans="1:28" ht="14.25">
      <c r="A2479" s="297"/>
      <c r="B2479" s="295"/>
      <c r="C2479" s="45"/>
      <c r="D2479" s="45"/>
      <c r="E2479" s="295"/>
      <c r="F2479" s="295"/>
      <c r="G2479" s="294"/>
      <c r="H2479" s="300"/>
      <c r="I2479" s="294"/>
      <c r="J2479" s="295"/>
      <c r="K2479" s="295"/>
      <c r="L2479" s="295"/>
      <c r="M2479" s="295"/>
      <c r="N2479" s="295"/>
      <c r="O2479" s="326"/>
      <c r="P2479" s="296"/>
      <c r="Q2479" s="297"/>
      <c r="R2479" s="297"/>
      <c r="S2479" s="297"/>
      <c r="T2479" s="297"/>
      <c r="U2479" s="297"/>
      <c r="V2479" s="297"/>
      <c r="W2479" s="297"/>
      <c r="X2479" s="297"/>
      <c r="Y2479" s="297"/>
      <c r="Z2479" s="297"/>
      <c r="AA2479" s="297"/>
      <c r="AB2479" s="297"/>
    </row>
    <row r="2480" spans="1:28" ht="14.25">
      <c r="A2480" s="297"/>
      <c r="B2480" s="295"/>
      <c r="C2480" s="45"/>
      <c r="D2480" s="45"/>
      <c r="E2480" s="295"/>
      <c r="F2480" s="295"/>
      <c r="G2480" s="294"/>
      <c r="H2480" s="300"/>
      <c r="I2480" s="294"/>
      <c r="J2480" s="295"/>
      <c r="K2480" s="295"/>
      <c r="L2480" s="295"/>
      <c r="M2480" s="295"/>
      <c r="N2480" s="295"/>
      <c r="O2480" s="326"/>
      <c r="P2480" s="296"/>
      <c r="Q2480" s="297"/>
      <c r="R2480" s="297"/>
      <c r="S2480" s="297"/>
      <c r="T2480" s="297"/>
      <c r="U2480" s="297"/>
      <c r="V2480" s="297"/>
      <c r="W2480" s="297"/>
      <c r="X2480" s="297"/>
      <c r="Y2480" s="297"/>
      <c r="Z2480" s="297"/>
      <c r="AA2480" s="297"/>
      <c r="AB2480" s="297"/>
    </row>
    <row r="2481" spans="1:28" ht="14.25">
      <c r="A2481" s="297"/>
      <c r="B2481" s="295"/>
      <c r="C2481" s="45"/>
      <c r="D2481" s="45"/>
      <c r="E2481" s="295"/>
      <c r="F2481" s="295"/>
      <c r="G2481" s="294"/>
      <c r="H2481" s="300"/>
      <c r="I2481" s="294"/>
      <c r="J2481" s="295"/>
      <c r="K2481" s="295"/>
      <c r="L2481" s="295"/>
      <c r="M2481" s="295"/>
      <c r="N2481" s="295"/>
      <c r="O2481" s="326"/>
      <c r="P2481" s="296"/>
      <c r="Q2481" s="297"/>
      <c r="R2481" s="297"/>
      <c r="S2481" s="297"/>
      <c r="T2481" s="297"/>
      <c r="U2481" s="297"/>
      <c r="V2481" s="297"/>
      <c r="W2481" s="297"/>
      <c r="X2481" s="297"/>
      <c r="Y2481" s="297"/>
      <c r="Z2481" s="297"/>
      <c r="AA2481" s="297"/>
      <c r="AB2481" s="297"/>
    </row>
    <row r="2482" spans="1:28" ht="14.25">
      <c r="A2482" s="297"/>
      <c r="B2482" s="295"/>
      <c r="C2482" s="45"/>
      <c r="D2482" s="45"/>
      <c r="E2482" s="295"/>
      <c r="F2482" s="295"/>
      <c r="G2482" s="294"/>
      <c r="H2482" s="300"/>
      <c r="I2482" s="294"/>
      <c r="J2482" s="295"/>
      <c r="K2482" s="295"/>
      <c r="L2482" s="295"/>
      <c r="M2482" s="295"/>
      <c r="N2482" s="295"/>
      <c r="O2482" s="326"/>
      <c r="P2482" s="296"/>
      <c r="Q2482" s="297"/>
      <c r="R2482" s="297"/>
      <c r="S2482" s="297"/>
      <c r="T2482" s="297"/>
      <c r="U2482" s="297"/>
      <c r="V2482" s="297"/>
      <c r="W2482" s="297"/>
      <c r="X2482" s="297"/>
      <c r="Y2482" s="297"/>
      <c r="Z2482" s="297"/>
      <c r="AA2482" s="297"/>
      <c r="AB2482" s="297"/>
    </row>
    <row r="2483" spans="1:28" ht="14.25">
      <c r="A2483" s="297"/>
      <c r="B2483" s="295"/>
      <c r="C2483" s="45"/>
      <c r="D2483" s="45"/>
      <c r="E2483" s="295"/>
      <c r="F2483" s="295"/>
      <c r="G2483" s="294"/>
      <c r="H2483" s="300"/>
      <c r="I2483" s="294"/>
      <c r="J2483" s="295"/>
      <c r="K2483" s="295"/>
      <c r="L2483" s="295"/>
      <c r="M2483" s="295"/>
      <c r="N2483" s="295"/>
      <c r="O2483" s="326"/>
      <c r="P2483" s="296"/>
      <c r="Q2483" s="297"/>
      <c r="R2483" s="297"/>
      <c r="S2483" s="297"/>
      <c r="T2483" s="297"/>
      <c r="U2483" s="297"/>
      <c r="V2483" s="297"/>
      <c r="W2483" s="297"/>
      <c r="X2483" s="297"/>
      <c r="Y2483" s="297"/>
      <c r="Z2483" s="297"/>
      <c r="AA2483" s="297"/>
      <c r="AB2483" s="297"/>
    </row>
    <row r="2484" spans="1:28" ht="14.25">
      <c r="A2484" s="297"/>
      <c r="B2484" s="295"/>
      <c r="C2484" s="45"/>
      <c r="D2484" s="45"/>
      <c r="E2484" s="295"/>
      <c r="F2484" s="295"/>
      <c r="G2484" s="294"/>
      <c r="H2484" s="300"/>
      <c r="I2484" s="294"/>
      <c r="J2484" s="295"/>
      <c r="K2484" s="295"/>
      <c r="L2484" s="295"/>
      <c r="M2484" s="295"/>
      <c r="N2484" s="295"/>
      <c r="O2484" s="326"/>
      <c r="P2484" s="296"/>
      <c r="Q2484" s="297"/>
      <c r="R2484" s="297"/>
      <c r="S2484" s="297"/>
      <c r="T2484" s="297"/>
      <c r="U2484" s="297"/>
      <c r="V2484" s="297"/>
      <c r="W2484" s="297"/>
      <c r="X2484" s="297"/>
      <c r="Y2484" s="297"/>
      <c r="Z2484" s="297"/>
      <c r="AA2484" s="297"/>
      <c r="AB2484" s="297"/>
    </row>
    <row r="2485" spans="1:28" ht="14.25">
      <c r="A2485" s="297"/>
      <c r="B2485" s="295"/>
      <c r="C2485" s="45"/>
      <c r="D2485" s="45"/>
      <c r="E2485" s="295"/>
      <c r="F2485" s="295"/>
      <c r="G2485" s="294"/>
      <c r="H2485" s="300"/>
      <c r="I2485" s="294"/>
      <c r="J2485" s="295"/>
      <c r="K2485" s="295"/>
      <c r="L2485" s="295"/>
      <c r="M2485" s="295"/>
      <c r="N2485" s="295"/>
      <c r="O2485" s="326"/>
      <c r="P2485" s="296"/>
      <c r="Q2485" s="297"/>
      <c r="R2485" s="297"/>
      <c r="S2485" s="297"/>
      <c r="T2485" s="297"/>
      <c r="U2485" s="297"/>
      <c r="V2485" s="297"/>
      <c r="W2485" s="297"/>
      <c r="X2485" s="297"/>
      <c r="Y2485" s="297"/>
      <c r="Z2485" s="297"/>
      <c r="AA2485" s="297"/>
      <c r="AB2485" s="297"/>
    </row>
    <row r="2486" spans="1:28" ht="14.25">
      <c r="A2486" s="297"/>
      <c r="B2486" s="295"/>
      <c r="C2486" s="45"/>
      <c r="D2486" s="45"/>
      <c r="E2486" s="295"/>
      <c r="F2486" s="295"/>
      <c r="G2486" s="294"/>
      <c r="H2486" s="300"/>
      <c r="I2486" s="294"/>
      <c r="J2486" s="295"/>
      <c r="K2486" s="295"/>
      <c r="L2486" s="295"/>
      <c r="M2486" s="295"/>
      <c r="N2486" s="295"/>
      <c r="O2486" s="326"/>
      <c r="P2486" s="296"/>
      <c r="Q2486" s="297"/>
      <c r="R2486" s="297"/>
      <c r="S2486" s="297"/>
      <c r="T2486" s="297"/>
      <c r="U2486" s="297"/>
      <c r="V2486" s="297"/>
      <c r="W2486" s="297"/>
      <c r="X2486" s="297"/>
      <c r="Y2486" s="297"/>
      <c r="Z2486" s="297"/>
      <c r="AA2486" s="297"/>
      <c r="AB2486" s="297"/>
    </row>
    <row r="2487" spans="1:28" ht="14.25">
      <c r="A2487" s="297"/>
      <c r="B2487" s="295"/>
      <c r="C2487" s="45"/>
      <c r="D2487" s="45"/>
      <c r="E2487" s="295"/>
      <c r="F2487" s="295"/>
      <c r="G2487" s="294"/>
      <c r="H2487" s="300"/>
      <c r="I2487" s="294"/>
      <c r="J2487" s="295"/>
      <c r="K2487" s="295"/>
      <c r="L2487" s="295"/>
      <c r="M2487" s="295"/>
      <c r="N2487" s="295"/>
      <c r="O2487" s="326"/>
      <c r="P2487" s="296"/>
      <c r="Q2487" s="297"/>
      <c r="R2487" s="297"/>
      <c r="S2487" s="297"/>
      <c r="T2487" s="297"/>
      <c r="U2487" s="297"/>
      <c r="V2487" s="297"/>
      <c r="W2487" s="297"/>
      <c r="X2487" s="297"/>
      <c r="Y2487" s="297"/>
      <c r="Z2487" s="297"/>
      <c r="AA2487" s="297"/>
      <c r="AB2487" s="297"/>
    </row>
    <row r="2488" spans="1:28" ht="14.25">
      <c r="A2488" s="297"/>
      <c r="B2488" s="295"/>
      <c r="C2488" s="45"/>
      <c r="D2488" s="45"/>
      <c r="E2488" s="295"/>
      <c r="F2488" s="295"/>
      <c r="G2488" s="294"/>
      <c r="H2488" s="300"/>
      <c r="I2488" s="294"/>
      <c r="J2488" s="295"/>
      <c r="K2488" s="295"/>
      <c r="L2488" s="295"/>
      <c r="M2488" s="295"/>
      <c r="N2488" s="295"/>
      <c r="O2488" s="326"/>
      <c r="P2488" s="296"/>
      <c r="Q2488" s="297"/>
      <c r="R2488" s="297"/>
      <c r="S2488" s="297"/>
      <c r="T2488" s="297"/>
      <c r="U2488" s="297"/>
      <c r="V2488" s="297"/>
      <c r="W2488" s="297"/>
      <c r="X2488" s="297"/>
      <c r="Y2488" s="297"/>
      <c r="Z2488" s="297"/>
      <c r="AA2488" s="297"/>
      <c r="AB2488" s="297"/>
    </row>
    <row r="2489" spans="1:28" ht="14.25">
      <c r="A2489" s="297"/>
      <c r="B2489" s="295"/>
      <c r="C2489" s="45"/>
      <c r="D2489" s="45"/>
      <c r="E2489" s="295"/>
      <c r="F2489" s="295"/>
      <c r="G2489" s="294"/>
      <c r="H2489" s="300"/>
      <c r="I2489" s="294"/>
      <c r="J2489" s="295"/>
      <c r="K2489" s="295"/>
      <c r="L2489" s="295"/>
      <c r="M2489" s="295"/>
      <c r="N2489" s="295"/>
      <c r="O2489" s="326"/>
      <c r="P2489" s="296"/>
      <c r="Q2489" s="297"/>
      <c r="R2489" s="297"/>
      <c r="S2489" s="297"/>
      <c r="T2489" s="297"/>
      <c r="U2489" s="297"/>
      <c r="V2489" s="297"/>
      <c r="W2489" s="297"/>
      <c r="X2489" s="297"/>
      <c r="Y2489" s="297"/>
      <c r="Z2489" s="297"/>
      <c r="AA2489" s="297"/>
      <c r="AB2489" s="297"/>
    </row>
    <row r="2490" spans="1:28" ht="14.25">
      <c r="A2490" s="297"/>
      <c r="B2490" s="295"/>
      <c r="C2490" s="45"/>
      <c r="D2490" s="45"/>
      <c r="E2490" s="295"/>
      <c r="F2490" s="295"/>
      <c r="G2490" s="294"/>
      <c r="H2490" s="300"/>
      <c r="I2490" s="294"/>
      <c r="J2490" s="295"/>
      <c r="K2490" s="295"/>
      <c r="L2490" s="295"/>
      <c r="M2490" s="295"/>
      <c r="N2490" s="295"/>
      <c r="O2490" s="326"/>
      <c r="P2490" s="296"/>
      <c r="Q2490" s="297"/>
      <c r="R2490" s="297"/>
      <c r="S2490" s="297"/>
      <c r="T2490" s="297"/>
      <c r="U2490" s="297"/>
      <c r="V2490" s="297"/>
      <c r="W2490" s="297"/>
      <c r="X2490" s="297"/>
      <c r="Y2490" s="297"/>
      <c r="Z2490" s="297"/>
      <c r="AA2490" s="297"/>
      <c r="AB2490" s="297"/>
    </row>
    <row r="2491" spans="1:28" ht="14.25">
      <c r="A2491" s="297"/>
      <c r="B2491" s="295"/>
      <c r="C2491" s="45"/>
      <c r="D2491" s="45"/>
      <c r="E2491" s="295"/>
      <c r="F2491" s="295"/>
      <c r="G2491" s="294"/>
      <c r="H2491" s="300"/>
      <c r="I2491" s="294"/>
      <c r="J2491" s="295"/>
      <c r="K2491" s="295"/>
      <c r="L2491" s="295"/>
      <c r="M2491" s="295"/>
      <c r="N2491" s="295"/>
      <c r="O2491" s="326"/>
      <c r="P2491" s="296"/>
      <c r="Q2491" s="297"/>
      <c r="R2491" s="297"/>
      <c r="S2491" s="297"/>
      <c r="T2491" s="297"/>
      <c r="U2491" s="297"/>
      <c r="V2491" s="297"/>
      <c r="W2491" s="297"/>
      <c r="X2491" s="297"/>
      <c r="Y2491" s="297"/>
      <c r="Z2491" s="297"/>
      <c r="AA2491" s="297"/>
      <c r="AB2491" s="297"/>
    </row>
    <row r="2492" spans="1:28" ht="14.25">
      <c r="A2492" s="297"/>
      <c r="B2492" s="295"/>
      <c r="C2492" s="45"/>
      <c r="D2492" s="45"/>
      <c r="E2492" s="295"/>
      <c r="F2492" s="295"/>
      <c r="G2492" s="294"/>
      <c r="H2492" s="300"/>
      <c r="I2492" s="294"/>
      <c r="J2492" s="295"/>
      <c r="K2492" s="295"/>
      <c r="L2492" s="295"/>
      <c r="M2492" s="295"/>
      <c r="N2492" s="295"/>
      <c r="O2492" s="326"/>
      <c r="P2492" s="296"/>
      <c r="Q2492" s="297"/>
      <c r="R2492" s="297"/>
      <c r="S2492" s="297"/>
      <c r="T2492" s="297"/>
      <c r="U2492" s="297"/>
      <c r="V2492" s="297"/>
      <c r="W2492" s="297"/>
      <c r="X2492" s="297"/>
      <c r="Y2492" s="297"/>
      <c r="Z2492" s="297"/>
      <c r="AA2492" s="297"/>
      <c r="AB2492" s="297"/>
    </row>
    <row r="2493" spans="1:28" ht="14.25">
      <c r="A2493" s="297"/>
      <c r="B2493" s="295"/>
      <c r="C2493" s="45"/>
      <c r="D2493" s="45"/>
      <c r="E2493" s="295"/>
      <c r="F2493" s="295"/>
      <c r="G2493" s="294"/>
      <c r="H2493" s="300"/>
      <c r="I2493" s="294"/>
      <c r="J2493" s="295"/>
      <c r="K2493" s="295"/>
      <c r="L2493" s="295"/>
      <c r="M2493" s="295"/>
      <c r="N2493" s="295"/>
      <c r="O2493" s="326"/>
      <c r="P2493" s="296"/>
      <c r="Q2493" s="297"/>
      <c r="R2493" s="297"/>
      <c r="S2493" s="297"/>
      <c r="T2493" s="297"/>
      <c r="U2493" s="297"/>
      <c r="V2493" s="297"/>
      <c r="W2493" s="297"/>
      <c r="X2493" s="297"/>
      <c r="Y2493" s="297"/>
      <c r="Z2493" s="297"/>
      <c r="AA2493" s="297"/>
      <c r="AB2493" s="297"/>
    </row>
    <row r="2494" spans="1:28" ht="14.25">
      <c r="A2494" s="297"/>
      <c r="B2494" s="295"/>
      <c r="C2494" s="45"/>
      <c r="D2494" s="45"/>
      <c r="E2494" s="295"/>
      <c r="F2494" s="295"/>
      <c r="G2494" s="294"/>
      <c r="H2494" s="300"/>
      <c r="I2494" s="294"/>
      <c r="J2494" s="295"/>
      <c r="K2494" s="295"/>
      <c r="L2494" s="295"/>
      <c r="M2494" s="295"/>
      <c r="N2494" s="295"/>
      <c r="O2494" s="326"/>
      <c r="P2494" s="296"/>
      <c r="Q2494" s="297"/>
      <c r="R2494" s="297"/>
      <c r="S2494" s="297"/>
      <c r="T2494" s="297"/>
      <c r="U2494" s="297"/>
      <c r="V2494" s="297"/>
      <c r="W2494" s="297"/>
      <c r="X2494" s="297"/>
      <c r="Y2494" s="297"/>
      <c r="Z2494" s="297"/>
      <c r="AA2494" s="297"/>
      <c r="AB2494" s="297"/>
    </row>
    <row r="2495" spans="1:28" ht="14.25">
      <c r="A2495" s="297"/>
      <c r="B2495" s="295"/>
      <c r="C2495" s="45"/>
      <c r="D2495" s="45"/>
      <c r="E2495" s="295"/>
      <c r="F2495" s="295"/>
      <c r="G2495" s="294"/>
      <c r="H2495" s="300"/>
      <c r="I2495" s="294"/>
      <c r="J2495" s="295"/>
      <c r="K2495" s="295"/>
      <c r="L2495" s="295"/>
      <c r="M2495" s="295"/>
      <c r="N2495" s="295"/>
      <c r="O2495" s="326"/>
      <c r="P2495" s="296"/>
      <c r="Q2495" s="297"/>
      <c r="R2495" s="297"/>
      <c r="S2495" s="297"/>
      <c r="T2495" s="297"/>
      <c r="U2495" s="297"/>
      <c r="V2495" s="297"/>
      <c r="W2495" s="297"/>
      <c r="X2495" s="297"/>
      <c r="Y2495" s="297"/>
      <c r="Z2495" s="297"/>
      <c r="AA2495" s="297"/>
      <c r="AB2495" s="297"/>
    </row>
    <row r="2496" spans="1:28" ht="14.25">
      <c r="A2496" s="297"/>
      <c r="B2496" s="295"/>
      <c r="C2496" s="45"/>
      <c r="D2496" s="45"/>
      <c r="E2496" s="295"/>
      <c r="F2496" s="295"/>
      <c r="G2496" s="294"/>
      <c r="H2496" s="300"/>
      <c r="I2496" s="294"/>
      <c r="J2496" s="295"/>
      <c r="K2496" s="295"/>
      <c r="L2496" s="295"/>
      <c r="M2496" s="295"/>
      <c r="N2496" s="295"/>
      <c r="O2496" s="326"/>
      <c r="P2496" s="296"/>
      <c r="Q2496" s="297"/>
      <c r="R2496" s="297"/>
      <c r="S2496" s="297"/>
      <c r="T2496" s="297"/>
      <c r="U2496" s="297"/>
      <c r="V2496" s="297"/>
      <c r="W2496" s="297"/>
      <c r="X2496" s="297"/>
      <c r="Y2496" s="297"/>
      <c r="Z2496" s="297"/>
      <c r="AA2496" s="297"/>
      <c r="AB2496" s="297"/>
    </row>
    <row r="2497" spans="1:28" ht="14.25">
      <c r="A2497" s="297"/>
      <c r="B2497" s="295"/>
      <c r="C2497" s="45"/>
      <c r="D2497" s="45"/>
      <c r="E2497" s="295"/>
      <c r="F2497" s="295"/>
      <c r="G2497" s="294"/>
      <c r="H2497" s="300"/>
      <c r="I2497" s="294"/>
      <c r="J2497" s="295"/>
      <c r="K2497" s="295"/>
      <c r="L2497" s="295"/>
      <c r="M2497" s="295"/>
      <c r="N2497" s="295"/>
      <c r="O2497" s="326"/>
      <c r="P2497" s="296"/>
      <c r="Q2497" s="297"/>
      <c r="R2497" s="297"/>
      <c r="S2497" s="297"/>
      <c r="T2497" s="297"/>
      <c r="U2497" s="297"/>
      <c r="V2497" s="297"/>
      <c r="W2497" s="297"/>
      <c r="X2497" s="297"/>
      <c r="Y2497" s="297"/>
      <c r="Z2497" s="297"/>
      <c r="AA2497" s="297"/>
      <c r="AB2497" s="297"/>
    </row>
    <row r="2498" spans="1:28" ht="14.25">
      <c r="A2498" s="297"/>
      <c r="B2498" s="295"/>
      <c r="C2498" s="45"/>
      <c r="D2498" s="45"/>
      <c r="E2498" s="295"/>
      <c r="F2498" s="295"/>
      <c r="G2498" s="294"/>
      <c r="H2498" s="300"/>
      <c r="I2498" s="294"/>
      <c r="J2498" s="295"/>
      <c r="K2498" s="295"/>
      <c r="L2498" s="295"/>
      <c r="M2498" s="295"/>
      <c r="N2498" s="295"/>
      <c r="O2498" s="326"/>
      <c r="P2498" s="296"/>
      <c r="Q2498" s="297"/>
      <c r="R2498" s="297"/>
      <c r="S2498" s="297"/>
      <c r="T2498" s="297"/>
      <c r="U2498" s="297"/>
      <c r="V2498" s="297"/>
      <c r="W2498" s="297"/>
      <c r="X2498" s="297"/>
      <c r="Y2498" s="297"/>
      <c r="Z2498" s="297"/>
      <c r="AA2498" s="297"/>
      <c r="AB2498" s="297"/>
    </row>
    <row r="2499" spans="1:28" ht="14.25">
      <c r="A2499" s="297"/>
      <c r="B2499" s="295"/>
      <c r="C2499" s="45"/>
      <c r="D2499" s="45"/>
      <c r="E2499" s="295"/>
      <c r="F2499" s="295"/>
      <c r="G2499" s="294"/>
      <c r="H2499" s="300"/>
      <c r="I2499" s="294"/>
      <c r="J2499" s="295"/>
      <c r="K2499" s="295"/>
      <c r="L2499" s="295"/>
      <c r="M2499" s="295"/>
      <c r="N2499" s="295"/>
      <c r="O2499" s="326"/>
      <c r="P2499" s="296"/>
      <c r="Q2499" s="297"/>
      <c r="R2499" s="297"/>
      <c r="S2499" s="297"/>
      <c r="T2499" s="297"/>
      <c r="U2499" s="297"/>
      <c r="V2499" s="297"/>
      <c r="W2499" s="297"/>
      <c r="X2499" s="297"/>
      <c r="Y2499" s="297"/>
      <c r="Z2499" s="297"/>
      <c r="AA2499" s="297"/>
      <c r="AB2499" s="297"/>
    </row>
    <row r="2500" spans="1:28" ht="14.25">
      <c r="A2500" s="297"/>
      <c r="B2500" s="295"/>
      <c r="C2500" s="45"/>
      <c r="D2500" s="45"/>
      <c r="E2500" s="295"/>
      <c r="F2500" s="295"/>
      <c r="G2500" s="294"/>
      <c r="H2500" s="300"/>
      <c r="I2500" s="294"/>
      <c r="J2500" s="295"/>
      <c r="K2500" s="295"/>
      <c r="L2500" s="295"/>
      <c r="M2500" s="295"/>
      <c r="N2500" s="295"/>
      <c r="O2500" s="326"/>
      <c r="P2500" s="296"/>
      <c r="Q2500" s="297"/>
      <c r="R2500" s="297"/>
      <c r="S2500" s="297"/>
      <c r="T2500" s="297"/>
      <c r="U2500" s="297"/>
      <c r="V2500" s="297"/>
      <c r="W2500" s="297"/>
      <c r="X2500" s="297"/>
      <c r="Y2500" s="297"/>
      <c r="Z2500" s="297"/>
      <c r="AA2500" s="297"/>
      <c r="AB2500" s="297"/>
    </row>
    <row r="2501" spans="1:28" ht="14.25">
      <c r="A2501" s="297"/>
      <c r="B2501" s="295"/>
      <c r="C2501" s="45"/>
      <c r="D2501" s="45"/>
      <c r="E2501" s="295"/>
      <c r="F2501" s="295"/>
      <c r="G2501" s="294"/>
      <c r="H2501" s="300"/>
      <c r="I2501" s="294"/>
      <c r="J2501" s="295"/>
      <c r="K2501" s="295"/>
      <c r="L2501" s="295"/>
      <c r="M2501" s="295"/>
      <c r="N2501" s="295"/>
      <c r="O2501" s="326"/>
      <c r="P2501" s="296"/>
      <c r="Q2501" s="297"/>
      <c r="R2501" s="297"/>
      <c r="S2501" s="297"/>
      <c r="T2501" s="297"/>
      <c r="U2501" s="297"/>
      <c r="V2501" s="297"/>
      <c r="W2501" s="297"/>
      <c r="X2501" s="297"/>
      <c r="Y2501" s="297"/>
      <c r="Z2501" s="297"/>
      <c r="AA2501" s="297"/>
      <c r="AB2501" s="297"/>
    </row>
    <row r="2502" spans="1:28" ht="14.25">
      <c r="A2502" s="297"/>
      <c r="B2502" s="295"/>
      <c r="C2502" s="45"/>
      <c r="D2502" s="45"/>
      <c r="E2502" s="295"/>
      <c r="F2502" s="295"/>
      <c r="G2502" s="294"/>
      <c r="H2502" s="300"/>
      <c r="I2502" s="294"/>
      <c r="J2502" s="295"/>
      <c r="K2502" s="295"/>
      <c r="L2502" s="295"/>
      <c r="M2502" s="295"/>
      <c r="N2502" s="295"/>
      <c r="O2502" s="326"/>
      <c r="P2502" s="296"/>
      <c r="Q2502" s="297"/>
      <c r="R2502" s="297"/>
      <c r="S2502" s="297"/>
      <c r="T2502" s="297"/>
      <c r="U2502" s="297"/>
      <c r="V2502" s="297"/>
      <c r="W2502" s="297"/>
      <c r="X2502" s="297"/>
      <c r="Y2502" s="297"/>
      <c r="Z2502" s="297"/>
      <c r="AA2502" s="297"/>
      <c r="AB2502" s="297"/>
    </row>
    <row r="2503" spans="1:28" ht="14.25">
      <c r="A2503" s="297"/>
      <c r="B2503" s="295"/>
      <c r="C2503" s="45"/>
      <c r="D2503" s="45"/>
      <c r="E2503" s="295"/>
      <c r="F2503" s="295"/>
      <c r="G2503" s="294"/>
      <c r="H2503" s="300"/>
      <c r="I2503" s="294"/>
      <c r="J2503" s="295"/>
      <c r="K2503" s="295"/>
      <c r="L2503" s="295"/>
      <c r="M2503" s="295"/>
      <c r="N2503" s="295"/>
      <c r="O2503" s="326"/>
      <c r="P2503" s="296"/>
      <c r="Q2503" s="297"/>
      <c r="R2503" s="297"/>
      <c r="S2503" s="297"/>
      <c r="T2503" s="297"/>
      <c r="U2503" s="297"/>
      <c r="V2503" s="297"/>
      <c r="W2503" s="297"/>
      <c r="X2503" s="297"/>
      <c r="Y2503" s="297"/>
      <c r="Z2503" s="297"/>
      <c r="AA2503" s="297"/>
      <c r="AB2503" s="297"/>
    </row>
    <row r="2504" spans="1:28" ht="14.25">
      <c r="A2504" s="297"/>
      <c r="B2504" s="295"/>
      <c r="C2504" s="45"/>
      <c r="D2504" s="45"/>
      <c r="E2504" s="295"/>
      <c r="F2504" s="295"/>
      <c r="G2504" s="294"/>
      <c r="H2504" s="300"/>
      <c r="I2504" s="294"/>
      <c r="J2504" s="295"/>
      <c r="K2504" s="295"/>
      <c r="L2504" s="295"/>
      <c r="M2504" s="295"/>
      <c r="N2504" s="295"/>
      <c r="O2504" s="326"/>
      <c r="P2504" s="296"/>
      <c r="Q2504" s="297"/>
      <c r="R2504" s="297"/>
      <c r="S2504" s="297"/>
      <c r="T2504" s="297"/>
      <c r="U2504" s="297"/>
      <c r="V2504" s="297"/>
      <c r="W2504" s="297"/>
      <c r="X2504" s="297"/>
      <c r="Y2504" s="297"/>
      <c r="Z2504" s="297"/>
      <c r="AA2504" s="297"/>
      <c r="AB2504" s="297"/>
    </row>
    <row r="2505" spans="1:28" ht="14.25">
      <c r="A2505" s="297"/>
      <c r="B2505" s="295"/>
      <c r="C2505" s="45"/>
      <c r="D2505" s="45"/>
      <c r="E2505" s="295"/>
      <c r="F2505" s="295"/>
      <c r="G2505" s="294"/>
      <c r="H2505" s="300"/>
      <c r="I2505" s="294"/>
      <c r="J2505" s="295"/>
      <c r="K2505" s="295"/>
      <c r="L2505" s="295"/>
      <c r="M2505" s="295"/>
      <c r="N2505" s="295"/>
      <c r="O2505" s="326"/>
      <c r="P2505" s="296"/>
      <c r="Q2505" s="297"/>
      <c r="R2505" s="297"/>
      <c r="S2505" s="297"/>
      <c r="T2505" s="297"/>
      <c r="U2505" s="297"/>
      <c r="V2505" s="297"/>
      <c r="W2505" s="297"/>
      <c r="X2505" s="297"/>
      <c r="Y2505" s="297"/>
      <c r="Z2505" s="297"/>
      <c r="AA2505" s="297"/>
      <c r="AB2505" s="297"/>
    </row>
    <row r="2506" spans="1:28" ht="14.25">
      <c r="A2506" s="297"/>
      <c r="B2506" s="295"/>
      <c r="C2506" s="45"/>
      <c r="D2506" s="45"/>
      <c r="E2506" s="295"/>
      <c r="F2506" s="295"/>
      <c r="G2506" s="294"/>
      <c r="H2506" s="300"/>
      <c r="I2506" s="294"/>
      <c r="J2506" s="295"/>
      <c r="K2506" s="295"/>
      <c r="L2506" s="295"/>
      <c r="M2506" s="295"/>
      <c r="N2506" s="295"/>
      <c r="O2506" s="326"/>
      <c r="P2506" s="296"/>
      <c r="Q2506" s="297"/>
      <c r="R2506" s="297"/>
      <c r="S2506" s="297"/>
      <c r="T2506" s="297"/>
      <c r="U2506" s="297"/>
      <c r="V2506" s="297"/>
      <c r="W2506" s="297"/>
      <c r="X2506" s="297"/>
      <c r="Y2506" s="297"/>
      <c r="Z2506" s="297"/>
      <c r="AA2506" s="297"/>
      <c r="AB2506" s="297"/>
    </row>
    <row r="2507" spans="1:28" ht="14.25">
      <c r="A2507" s="297"/>
      <c r="B2507" s="295"/>
      <c r="C2507" s="45"/>
      <c r="D2507" s="45"/>
      <c r="E2507" s="295"/>
      <c r="F2507" s="295"/>
      <c r="G2507" s="294"/>
      <c r="H2507" s="300"/>
      <c r="I2507" s="294"/>
      <c r="J2507" s="295"/>
      <c r="K2507" s="295"/>
      <c r="L2507" s="295"/>
      <c r="M2507" s="295"/>
      <c r="N2507" s="295"/>
      <c r="O2507" s="326"/>
      <c r="P2507" s="296"/>
      <c r="Q2507" s="297"/>
      <c r="R2507" s="297"/>
      <c r="S2507" s="297"/>
      <c r="T2507" s="297"/>
      <c r="U2507" s="297"/>
      <c r="V2507" s="297"/>
      <c r="W2507" s="297"/>
      <c r="X2507" s="297"/>
      <c r="Y2507" s="297"/>
      <c r="Z2507" s="297"/>
      <c r="AA2507" s="297"/>
      <c r="AB2507" s="297"/>
    </row>
    <row r="2508" spans="1:28" ht="14.25">
      <c r="A2508" s="297"/>
      <c r="B2508" s="295"/>
      <c r="C2508" s="45"/>
      <c r="D2508" s="45"/>
      <c r="E2508" s="295"/>
      <c r="F2508" s="295"/>
      <c r="G2508" s="294"/>
      <c r="H2508" s="300"/>
      <c r="I2508" s="294"/>
      <c r="J2508" s="295"/>
      <c r="K2508" s="295"/>
      <c r="L2508" s="295"/>
      <c r="M2508" s="295"/>
      <c r="N2508" s="295"/>
      <c r="O2508" s="326"/>
      <c r="P2508" s="296"/>
      <c r="Q2508" s="297"/>
      <c r="R2508" s="297"/>
      <c r="S2508" s="297"/>
      <c r="T2508" s="297"/>
      <c r="U2508" s="297"/>
      <c r="V2508" s="297"/>
      <c r="W2508" s="297"/>
      <c r="X2508" s="297"/>
      <c r="Y2508" s="297"/>
      <c r="Z2508" s="297"/>
      <c r="AA2508" s="297"/>
      <c r="AB2508" s="297"/>
    </row>
    <row r="2509" spans="1:28" ht="14.25">
      <c r="A2509" s="297"/>
      <c r="B2509" s="295"/>
      <c r="C2509" s="45"/>
      <c r="D2509" s="45"/>
      <c r="E2509" s="295"/>
      <c r="F2509" s="295"/>
      <c r="G2509" s="294"/>
      <c r="H2509" s="300"/>
      <c r="I2509" s="294"/>
      <c r="J2509" s="295"/>
      <c r="K2509" s="295"/>
      <c r="L2509" s="295"/>
      <c r="M2509" s="295"/>
      <c r="N2509" s="295"/>
      <c r="O2509" s="326"/>
      <c r="P2509" s="296"/>
      <c r="Q2509" s="297"/>
      <c r="R2509" s="297"/>
      <c r="S2509" s="297"/>
      <c r="T2509" s="297"/>
      <c r="U2509" s="297"/>
      <c r="V2509" s="297"/>
      <c r="W2509" s="297"/>
      <c r="X2509" s="297"/>
      <c r="Y2509" s="297"/>
      <c r="Z2509" s="297"/>
      <c r="AA2509" s="297"/>
      <c r="AB2509" s="297"/>
    </row>
    <row r="2510" spans="1:28" ht="14.25">
      <c r="A2510" s="297"/>
      <c r="B2510" s="295"/>
      <c r="C2510" s="45"/>
      <c r="D2510" s="45"/>
      <c r="E2510" s="295"/>
      <c r="F2510" s="295"/>
      <c r="G2510" s="294"/>
      <c r="H2510" s="300"/>
      <c r="I2510" s="294"/>
      <c r="J2510" s="295"/>
      <c r="K2510" s="295"/>
      <c r="L2510" s="295"/>
      <c r="M2510" s="295"/>
      <c r="N2510" s="295"/>
      <c r="O2510" s="326"/>
      <c r="P2510" s="296"/>
      <c r="Q2510" s="297"/>
      <c r="R2510" s="297"/>
      <c r="S2510" s="297"/>
      <c r="T2510" s="297"/>
      <c r="U2510" s="297"/>
      <c r="V2510" s="297"/>
      <c r="W2510" s="297"/>
      <c r="X2510" s="297"/>
      <c r="Y2510" s="297"/>
      <c r="Z2510" s="297"/>
      <c r="AA2510" s="297"/>
      <c r="AB2510" s="297"/>
    </row>
    <row r="2511" spans="1:28" ht="14.25">
      <c r="A2511" s="297"/>
      <c r="B2511" s="295"/>
      <c r="C2511" s="45"/>
      <c r="D2511" s="45"/>
      <c r="E2511" s="295"/>
      <c r="F2511" s="295"/>
      <c r="G2511" s="294"/>
      <c r="H2511" s="300"/>
      <c r="I2511" s="294"/>
      <c r="J2511" s="295"/>
      <c r="K2511" s="295"/>
      <c r="L2511" s="295"/>
      <c r="M2511" s="295"/>
      <c r="N2511" s="295"/>
      <c r="O2511" s="326"/>
      <c r="P2511" s="296"/>
      <c r="Q2511" s="297"/>
      <c r="R2511" s="297"/>
      <c r="S2511" s="297"/>
      <c r="T2511" s="297"/>
      <c r="U2511" s="297"/>
      <c r="V2511" s="297"/>
      <c r="W2511" s="297"/>
      <c r="X2511" s="297"/>
      <c r="Y2511" s="297"/>
      <c r="Z2511" s="297"/>
      <c r="AA2511" s="297"/>
      <c r="AB2511" s="297"/>
    </row>
    <row r="2512" spans="1:28" ht="14.25">
      <c r="A2512" s="297"/>
      <c r="B2512" s="295"/>
      <c r="C2512" s="45"/>
      <c r="D2512" s="45"/>
      <c r="E2512" s="295"/>
      <c r="F2512" s="295"/>
      <c r="G2512" s="294"/>
      <c r="H2512" s="300"/>
      <c r="I2512" s="294"/>
      <c r="J2512" s="295"/>
      <c r="K2512" s="295"/>
      <c r="L2512" s="295"/>
      <c r="M2512" s="295"/>
      <c r="N2512" s="295"/>
      <c r="O2512" s="326"/>
      <c r="P2512" s="296"/>
      <c r="Q2512" s="297"/>
      <c r="R2512" s="297"/>
      <c r="S2512" s="297"/>
      <c r="T2512" s="297"/>
      <c r="U2512" s="297"/>
      <c r="V2512" s="297"/>
      <c r="W2512" s="297"/>
      <c r="X2512" s="297"/>
      <c r="Y2512" s="297"/>
      <c r="Z2512" s="297"/>
      <c r="AA2512" s="297"/>
      <c r="AB2512" s="297"/>
    </row>
    <row r="2513" spans="1:28" ht="14.25">
      <c r="A2513" s="297"/>
      <c r="B2513" s="295"/>
      <c r="C2513" s="45"/>
      <c r="D2513" s="45"/>
      <c r="E2513" s="295"/>
      <c r="F2513" s="295"/>
      <c r="G2513" s="294"/>
      <c r="H2513" s="300"/>
      <c r="I2513" s="294"/>
      <c r="J2513" s="295"/>
      <c r="K2513" s="295"/>
      <c r="L2513" s="295"/>
      <c r="M2513" s="295"/>
      <c r="N2513" s="295"/>
      <c r="O2513" s="326"/>
      <c r="P2513" s="296"/>
      <c r="Q2513" s="297"/>
      <c r="R2513" s="297"/>
      <c r="S2513" s="297"/>
      <c r="T2513" s="297"/>
      <c r="U2513" s="297"/>
      <c r="V2513" s="297"/>
      <c r="W2513" s="297"/>
      <c r="X2513" s="297"/>
      <c r="Y2513" s="297"/>
      <c r="Z2513" s="297"/>
      <c r="AA2513" s="297"/>
      <c r="AB2513" s="297"/>
    </row>
    <row r="2514" spans="1:28" ht="14.25">
      <c r="A2514" s="297"/>
      <c r="B2514" s="295"/>
      <c r="C2514" s="45"/>
      <c r="D2514" s="45"/>
      <c r="E2514" s="295"/>
      <c r="F2514" s="295"/>
      <c r="G2514" s="294"/>
      <c r="H2514" s="300"/>
      <c r="I2514" s="294"/>
      <c r="J2514" s="295"/>
      <c r="K2514" s="295"/>
      <c r="L2514" s="295"/>
      <c r="M2514" s="295"/>
      <c r="N2514" s="295"/>
      <c r="O2514" s="326"/>
      <c r="P2514" s="296"/>
      <c r="Q2514" s="297"/>
      <c r="R2514" s="297"/>
      <c r="S2514" s="297"/>
      <c r="T2514" s="297"/>
      <c r="U2514" s="297"/>
      <c r="V2514" s="297"/>
      <c r="W2514" s="297"/>
      <c r="X2514" s="297"/>
      <c r="Y2514" s="297"/>
      <c r="Z2514" s="297"/>
      <c r="AA2514" s="297"/>
      <c r="AB2514" s="297"/>
    </row>
    <row r="2515" spans="1:28" ht="14.25">
      <c r="A2515" s="297"/>
      <c r="B2515" s="295"/>
      <c r="C2515" s="45"/>
      <c r="D2515" s="45"/>
      <c r="E2515" s="295"/>
      <c r="F2515" s="295"/>
      <c r="G2515" s="294"/>
      <c r="H2515" s="300"/>
      <c r="I2515" s="294"/>
      <c r="J2515" s="295"/>
      <c r="K2515" s="295"/>
      <c r="L2515" s="295"/>
      <c r="M2515" s="295"/>
      <c r="N2515" s="295"/>
      <c r="O2515" s="326"/>
      <c r="P2515" s="296"/>
      <c r="Q2515" s="297"/>
      <c r="R2515" s="297"/>
      <c r="S2515" s="297"/>
      <c r="T2515" s="297"/>
      <c r="U2515" s="297"/>
      <c r="V2515" s="297"/>
      <c r="W2515" s="297"/>
      <c r="X2515" s="297"/>
      <c r="Y2515" s="297"/>
      <c r="Z2515" s="297"/>
      <c r="AA2515" s="297"/>
      <c r="AB2515" s="297"/>
    </row>
    <row r="2516" spans="1:28" ht="14.25">
      <c r="A2516" s="297"/>
      <c r="B2516" s="295"/>
      <c r="C2516" s="45"/>
      <c r="D2516" s="45"/>
      <c r="E2516" s="295"/>
      <c r="F2516" s="295"/>
      <c r="G2516" s="294"/>
      <c r="H2516" s="300"/>
      <c r="I2516" s="294"/>
      <c r="J2516" s="295"/>
      <c r="K2516" s="295"/>
      <c r="L2516" s="295"/>
      <c r="M2516" s="295"/>
      <c r="N2516" s="295"/>
      <c r="O2516" s="326"/>
      <c r="P2516" s="296"/>
      <c r="Q2516" s="297"/>
      <c r="R2516" s="297"/>
      <c r="S2516" s="297"/>
      <c r="T2516" s="297"/>
      <c r="U2516" s="297"/>
      <c r="V2516" s="297"/>
      <c r="W2516" s="297"/>
      <c r="X2516" s="297"/>
      <c r="Y2516" s="297"/>
      <c r="Z2516" s="297"/>
      <c r="AA2516" s="297"/>
      <c r="AB2516" s="297"/>
    </row>
    <row r="2517" spans="1:28" ht="14.25">
      <c r="A2517" s="297"/>
      <c r="B2517" s="295"/>
      <c r="C2517" s="45"/>
      <c r="D2517" s="45"/>
      <c r="E2517" s="295"/>
      <c r="F2517" s="295"/>
      <c r="G2517" s="294"/>
      <c r="H2517" s="300"/>
      <c r="I2517" s="294"/>
      <c r="J2517" s="295"/>
      <c r="K2517" s="295"/>
      <c r="L2517" s="295"/>
      <c r="M2517" s="295"/>
      <c r="N2517" s="295"/>
      <c r="O2517" s="326"/>
      <c r="P2517" s="296"/>
      <c r="Q2517" s="297"/>
      <c r="R2517" s="297"/>
      <c r="S2517" s="297"/>
      <c r="T2517" s="297"/>
      <c r="U2517" s="297"/>
      <c r="V2517" s="297"/>
      <c r="W2517" s="297"/>
      <c r="X2517" s="297"/>
      <c r="Y2517" s="297"/>
      <c r="Z2517" s="297"/>
      <c r="AA2517" s="297"/>
      <c r="AB2517" s="297"/>
    </row>
    <row r="2518" spans="1:28" ht="14.25">
      <c r="A2518" s="297"/>
      <c r="B2518" s="295"/>
      <c r="C2518" s="45"/>
      <c r="D2518" s="45"/>
      <c r="E2518" s="295"/>
      <c r="F2518" s="295"/>
      <c r="G2518" s="294"/>
      <c r="H2518" s="300"/>
      <c r="I2518" s="294"/>
      <c r="J2518" s="295"/>
      <c r="K2518" s="295"/>
      <c r="L2518" s="295"/>
      <c r="M2518" s="295"/>
      <c r="N2518" s="295"/>
      <c r="O2518" s="326"/>
      <c r="P2518" s="296"/>
      <c r="Q2518" s="297"/>
      <c r="R2518" s="297"/>
      <c r="S2518" s="297"/>
      <c r="T2518" s="297"/>
      <c r="U2518" s="297"/>
      <c r="V2518" s="297"/>
      <c r="W2518" s="297"/>
      <c r="X2518" s="297"/>
      <c r="Y2518" s="297"/>
      <c r="Z2518" s="297"/>
      <c r="AA2518" s="297"/>
      <c r="AB2518" s="297"/>
    </row>
    <row r="2519" spans="1:28" ht="14.25">
      <c r="A2519" s="297"/>
      <c r="B2519" s="295"/>
      <c r="C2519" s="45"/>
      <c r="D2519" s="45"/>
      <c r="E2519" s="295"/>
      <c r="F2519" s="295"/>
      <c r="G2519" s="294"/>
      <c r="H2519" s="300"/>
      <c r="I2519" s="294"/>
      <c r="J2519" s="295"/>
      <c r="K2519" s="295"/>
      <c r="L2519" s="295"/>
      <c r="M2519" s="295"/>
      <c r="N2519" s="295"/>
      <c r="O2519" s="326"/>
      <c r="P2519" s="296"/>
      <c r="Q2519" s="297"/>
      <c r="R2519" s="297"/>
      <c r="S2519" s="297"/>
      <c r="T2519" s="297"/>
      <c r="U2519" s="297"/>
      <c r="V2519" s="297"/>
      <c r="W2519" s="297"/>
      <c r="X2519" s="297"/>
      <c r="Y2519" s="297"/>
      <c r="Z2519" s="297"/>
      <c r="AA2519" s="297"/>
      <c r="AB2519" s="297"/>
    </row>
    <row r="2520" spans="1:28" ht="14.25">
      <c r="A2520" s="297"/>
      <c r="B2520" s="295"/>
      <c r="C2520" s="45"/>
      <c r="D2520" s="45"/>
      <c r="E2520" s="295"/>
      <c r="F2520" s="295"/>
      <c r="G2520" s="294"/>
      <c r="H2520" s="300"/>
      <c r="I2520" s="294"/>
      <c r="J2520" s="295"/>
      <c r="K2520" s="295"/>
      <c r="L2520" s="295"/>
      <c r="M2520" s="295"/>
      <c r="N2520" s="295"/>
      <c r="O2520" s="326"/>
      <c r="P2520" s="296"/>
      <c r="Q2520" s="297"/>
      <c r="R2520" s="297"/>
      <c r="S2520" s="297"/>
      <c r="T2520" s="297"/>
      <c r="U2520" s="297"/>
      <c r="V2520" s="297"/>
      <c r="W2520" s="297"/>
      <c r="X2520" s="297"/>
      <c r="Y2520" s="297"/>
      <c r="Z2520" s="297"/>
      <c r="AA2520" s="297"/>
      <c r="AB2520" s="297"/>
    </row>
    <row r="2521" spans="1:28" ht="14.25">
      <c r="A2521" s="297"/>
      <c r="B2521" s="295"/>
      <c r="C2521" s="45"/>
      <c r="D2521" s="45"/>
      <c r="E2521" s="295"/>
      <c r="F2521" s="295"/>
      <c r="G2521" s="294"/>
      <c r="H2521" s="300"/>
      <c r="I2521" s="294"/>
      <c r="J2521" s="295"/>
      <c r="K2521" s="295"/>
      <c r="L2521" s="295"/>
      <c r="M2521" s="295"/>
      <c r="N2521" s="295"/>
      <c r="O2521" s="326"/>
      <c r="P2521" s="296"/>
      <c r="Q2521" s="297"/>
      <c r="R2521" s="297"/>
      <c r="S2521" s="297"/>
      <c r="T2521" s="297"/>
      <c r="U2521" s="297"/>
      <c r="V2521" s="297"/>
      <c r="W2521" s="297"/>
      <c r="X2521" s="297"/>
      <c r="Y2521" s="297"/>
      <c r="Z2521" s="297"/>
      <c r="AA2521" s="297"/>
      <c r="AB2521" s="297"/>
    </row>
    <row r="2522" spans="1:28" ht="14.25">
      <c r="A2522" s="297"/>
      <c r="B2522" s="295"/>
      <c r="C2522" s="45"/>
      <c r="D2522" s="45"/>
      <c r="E2522" s="295"/>
      <c r="F2522" s="295"/>
      <c r="G2522" s="294"/>
      <c r="H2522" s="300"/>
      <c r="I2522" s="294"/>
      <c r="J2522" s="295"/>
      <c r="K2522" s="295"/>
      <c r="L2522" s="295"/>
      <c r="M2522" s="295"/>
      <c r="N2522" s="295"/>
      <c r="O2522" s="326"/>
      <c r="P2522" s="296"/>
      <c r="Q2522" s="297"/>
      <c r="R2522" s="297"/>
      <c r="S2522" s="297"/>
      <c r="T2522" s="297"/>
      <c r="U2522" s="297"/>
      <c r="V2522" s="297"/>
      <c r="W2522" s="297"/>
      <c r="X2522" s="297"/>
      <c r="Y2522" s="297"/>
      <c r="Z2522" s="297"/>
      <c r="AA2522" s="297"/>
      <c r="AB2522" s="297"/>
    </row>
    <row r="2523" spans="1:28" ht="14.25">
      <c r="A2523" s="297"/>
      <c r="B2523" s="295"/>
      <c r="C2523" s="45"/>
      <c r="D2523" s="45"/>
      <c r="E2523" s="295"/>
      <c r="F2523" s="295"/>
      <c r="G2523" s="294"/>
      <c r="H2523" s="300"/>
      <c r="I2523" s="294"/>
      <c r="J2523" s="295"/>
      <c r="K2523" s="295"/>
      <c r="L2523" s="295"/>
      <c r="M2523" s="295"/>
      <c r="N2523" s="295"/>
      <c r="O2523" s="326"/>
      <c r="P2523" s="296"/>
      <c r="Q2523" s="297"/>
      <c r="R2523" s="297"/>
      <c r="S2523" s="297"/>
      <c r="T2523" s="297"/>
      <c r="U2523" s="297"/>
      <c r="V2523" s="297"/>
      <c r="W2523" s="297"/>
      <c r="X2523" s="297"/>
      <c r="Y2523" s="297"/>
      <c r="Z2523" s="297"/>
      <c r="AA2523" s="297"/>
      <c r="AB2523" s="297"/>
    </row>
    <row r="2524" spans="1:28" ht="14.25">
      <c r="A2524" s="297"/>
      <c r="B2524" s="295"/>
      <c r="C2524" s="45"/>
      <c r="D2524" s="45"/>
      <c r="E2524" s="295"/>
      <c r="F2524" s="295"/>
      <c r="G2524" s="294"/>
      <c r="H2524" s="300"/>
      <c r="I2524" s="294"/>
      <c r="J2524" s="295"/>
      <c r="K2524" s="295"/>
      <c r="L2524" s="295"/>
      <c r="M2524" s="295"/>
      <c r="N2524" s="295"/>
      <c r="O2524" s="326"/>
      <c r="P2524" s="296"/>
      <c r="Q2524" s="297"/>
      <c r="R2524" s="297"/>
      <c r="S2524" s="297"/>
      <c r="T2524" s="297"/>
      <c r="U2524" s="297"/>
      <c r="V2524" s="297"/>
      <c r="W2524" s="297"/>
      <c r="X2524" s="297"/>
      <c r="Y2524" s="297"/>
      <c r="Z2524" s="297"/>
      <c r="AA2524" s="297"/>
      <c r="AB2524" s="297"/>
    </row>
    <row r="2525" spans="1:28" ht="14.25">
      <c r="A2525" s="297"/>
      <c r="B2525" s="295"/>
      <c r="C2525" s="45"/>
      <c r="D2525" s="45"/>
      <c r="E2525" s="295"/>
      <c r="F2525" s="295"/>
      <c r="G2525" s="294"/>
      <c r="H2525" s="300"/>
      <c r="I2525" s="294"/>
      <c r="J2525" s="295"/>
      <c r="K2525" s="295"/>
      <c r="L2525" s="295"/>
      <c r="M2525" s="295"/>
      <c r="N2525" s="295"/>
      <c r="O2525" s="326"/>
      <c r="P2525" s="296"/>
      <c r="Q2525" s="297"/>
      <c r="R2525" s="297"/>
      <c r="S2525" s="297"/>
      <c r="T2525" s="297"/>
      <c r="U2525" s="297"/>
      <c r="V2525" s="297"/>
      <c r="W2525" s="297"/>
      <c r="X2525" s="297"/>
      <c r="Y2525" s="297"/>
      <c r="Z2525" s="297"/>
      <c r="AA2525" s="297"/>
      <c r="AB2525" s="297"/>
    </row>
    <row r="2526" spans="1:28" ht="14.25">
      <c r="A2526" s="297"/>
      <c r="B2526" s="295"/>
      <c r="C2526" s="45"/>
      <c r="D2526" s="45"/>
      <c r="E2526" s="295"/>
      <c r="F2526" s="295"/>
      <c r="G2526" s="294"/>
      <c r="H2526" s="300"/>
      <c r="I2526" s="294"/>
      <c r="J2526" s="295"/>
      <c r="K2526" s="295"/>
      <c r="L2526" s="295"/>
      <c r="M2526" s="295"/>
      <c r="N2526" s="295"/>
      <c r="O2526" s="326"/>
      <c r="P2526" s="296"/>
      <c r="Q2526" s="297"/>
      <c r="R2526" s="297"/>
      <c r="S2526" s="297"/>
      <c r="T2526" s="297"/>
      <c r="U2526" s="297"/>
      <c r="V2526" s="297"/>
      <c r="W2526" s="297"/>
      <c r="X2526" s="297"/>
      <c r="Y2526" s="297"/>
      <c r="Z2526" s="297"/>
      <c r="AA2526" s="297"/>
      <c r="AB2526" s="297"/>
    </row>
    <row r="2527" spans="1:28" ht="14.25">
      <c r="A2527" s="297"/>
      <c r="B2527" s="295"/>
      <c r="C2527" s="45"/>
      <c r="D2527" s="45"/>
      <c r="E2527" s="295"/>
      <c r="F2527" s="295"/>
      <c r="G2527" s="294"/>
      <c r="H2527" s="300"/>
      <c r="I2527" s="294"/>
      <c r="J2527" s="295"/>
      <c r="K2527" s="295"/>
      <c r="L2527" s="295"/>
      <c r="M2527" s="295"/>
      <c r="N2527" s="295"/>
      <c r="O2527" s="326"/>
      <c r="P2527" s="296"/>
      <c r="Q2527" s="297"/>
      <c r="R2527" s="297"/>
      <c r="S2527" s="297"/>
      <c r="T2527" s="297"/>
      <c r="U2527" s="297"/>
      <c r="V2527" s="297"/>
      <c r="W2527" s="297"/>
      <c r="X2527" s="297"/>
      <c r="Y2527" s="297"/>
      <c r="Z2527" s="297"/>
      <c r="AA2527" s="297"/>
      <c r="AB2527" s="297"/>
    </row>
    <row r="2528" spans="1:28" ht="14.25">
      <c r="A2528" s="297"/>
      <c r="B2528" s="295"/>
      <c r="C2528" s="45"/>
      <c r="D2528" s="45"/>
      <c r="E2528" s="295"/>
      <c r="F2528" s="295"/>
      <c r="G2528" s="294"/>
      <c r="H2528" s="300"/>
      <c r="I2528" s="294"/>
      <c r="J2528" s="295"/>
      <c r="K2528" s="295"/>
      <c r="L2528" s="295"/>
      <c r="M2528" s="295"/>
      <c r="N2528" s="295"/>
      <c r="O2528" s="326"/>
      <c r="P2528" s="296"/>
      <c r="Q2528" s="297"/>
      <c r="R2528" s="297"/>
      <c r="S2528" s="297"/>
      <c r="T2528" s="297"/>
      <c r="U2528" s="297"/>
      <c r="V2528" s="297"/>
      <c r="W2528" s="297"/>
      <c r="X2528" s="297"/>
      <c r="Y2528" s="297"/>
      <c r="Z2528" s="297"/>
      <c r="AA2528" s="297"/>
      <c r="AB2528" s="297"/>
    </row>
    <row r="2529" spans="1:28" ht="14.25">
      <c r="A2529" s="297"/>
      <c r="B2529" s="295"/>
      <c r="C2529" s="45"/>
      <c r="D2529" s="45"/>
      <c r="E2529" s="295"/>
      <c r="F2529" s="295"/>
      <c r="G2529" s="294"/>
      <c r="H2529" s="300"/>
      <c r="I2529" s="294"/>
      <c r="J2529" s="295"/>
      <c r="K2529" s="295"/>
      <c r="L2529" s="295"/>
      <c r="M2529" s="295"/>
      <c r="N2529" s="295"/>
      <c r="O2529" s="326"/>
      <c r="P2529" s="296"/>
      <c r="Q2529" s="297"/>
      <c r="R2529" s="297"/>
      <c r="S2529" s="297"/>
      <c r="T2529" s="297"/>
      <c r="U2529" s="297"/>
      <c r="V2529" s="297"/>
      <c r="W2529" s="297"/>
      <c r="X2529" s="297"/>
      <c r="Y2529" s="297"/>
      <c r="Z2529" s="297"/>
      <c r="AA2529" s="297"/>
      <c r="AB2529" s="297"/>
    </row>
    <row r="2530" spans="1:28" ht="14.25">
      <c r="A2530" s="297"/>
      <c r="B2530" s="295"/>
      <c r="C2530" s="45"/>
      <c r="D2530" s="45"/>
      <c r="E2530" s="295"/>
      <c r="F2530" s="295"/>
      <c r="G2530" s="294"/>
      <c r="H2530" s="300"/>
      <c r="I2530" s="294"/>
      <c r="J2530" s="295"/>
      <c r="K2530" s="295"/>
      <c r="L2530" s="295"/>
      <c r="M2530" s="295"/>
      <c r="N2530" s="295"/>
      <c r="O2530" s="326"/>
      <c r="P2530" s="296"/>
      <c r="Q2530" s="297"/>
      <c r="R2530" s="297"/>
      <c r="S2530" s="297"/>
      <c r="T2530" s="297"/>
      <c r="U2530" s="297"/>
      <c r="V2530" s="297"/>
      <c r="W2530" s="297"/>
      <c r="X2530" s="297"/>
      <c r="Y2530" s="297"/>
      <c r="Z2530" s="297"/>
      <c r="AA2530" s="297"/>
      <c r="AB2530" s="297"/>
    </row>
    <row r="2531" spans="1:28" ht="14.25">
      <c r="A2531" s="297"/>
      <c r="B2531" s="295"/>
      <c r="C2531" s="45"/>
      <c r="D2531" s="45"/>
      <c r="E2531" s="295"/>
      <c r="F2531" s="295"/>
      <c r="G2531" s="294"/>
      <c r="H2531" s="300"/>
      <c r="I2531" s="294"/>
      <c r="J2531" s="295"/>
      <c r="K2531" s="295"/>
      <c r="L2531" s="295"/>
      <c r="M2531" s="295"/>
      <c r="N2531" s="295"/>
      <c r="O2531" s="326"/>
      <c r="P2531" s="296"/>
      <c r="Q2531" s="297"/>
      <c r="R2531" s="297"/>
      <c r="S2531" s="297"/>
      <c r="T2531" s="297"/>
      <c r="U2531" s="297"/>
      <c r="V2531" s="297"/>
      <c r="W2531" s="297"/>
      <c r="X2531" s="297"/>
      <c r="Y2531" s="297"/>
      <c r="Z2531" s="297"/>
      <c r="AA2531" s="297"/>
      <c r="AB2531" s="297"/>
    </row>
    <row r="2532" spans="1:28" ht="14.25">
      <c r="A2532" s="297"/>
      <c r="B2532" s="295"/>
      <c r="C2532" s="45"/>
      <c r="D2532" s="45"/>
      <c r="E2532" s="295"/>
      <c r="F2532" s="295"/>
      <c r="G2532" s="294"/>
      <c r="H2532" s="300"/>
      <c r="I2532" s="294"/>
      <c r="J2532" s="295"/>
      <c r="K2532" s="295"/>
      <c r="L2532" s="295"/>
      <c r="M2532" s="295"/>
      <c r="N2532" s="295"/>
      <c r="O2532" s="326"/>
      <c r="P2532" s="296"/>
      <c r="Q2532" s="297"/>
      <c r="R2532" s="297"/>
      <c r="S2532" s="297"/>
      <c r="T2532" s="297"/>
      <c r="U2532" s="297"/>
      <c r="V2532" s="297"/>
      <c r="W2532" s="297"/>
      <c r="X2532" s="297"/>
      <c r="Y2532" s="297"/>
      <c r="Z2532" s="297"/>
      <c r="AA2532" s="297"/>
      <c r="AB2532" s="297"/>
    </row>
    <row r="2533" spans="1:28" ht="14.25">
      <c r="A2533" s="297"/>
      <c r="B2533" s="295"/>
      <c r="C2533" s="45"/>
      <c r="D2533" s="45"/>
      <c r="E2533" s="295"/>
      <c r="F2533" s="295"/>
      <c r="G2533" s="294"/>
      <c r="H2533" s="300"/>
      <c r="I2533" s="294"/>
      <c r="J2533" s="295"/>
      <c r="K2533" s="295"/>
      <c r="L2533" s="295"/>
      <c r="M2533" s="295"/>
      <c r="N2533" s="295"/>
      <c r="O2533" s="326"/>
      <c r="P2533" s="296"/>
      <c r="Q2533" s="297"/>
      <c r="R2533" s="297"/>
      <c r="S2533" s="297"/>
      <c r="T2533" s="297"/>
      <c r="U2533" s="297"/>
      <c r="V2533" s="297"/>
      <c r="W2533" s="297"/>
      <c r="X2533" s="297"/>
      <c r="Y2533" s="297"/>
      <c r="Z2533" s="297"/>
      <c r="AA2533" s="297"/>
      <c r="AB2533" s="297"/>
    </row>
    <row r="2534" spans="1:28" ht="14.25">
      <c r="A2534" s="297"/>
      <c r="B2534" s="295"/>
      <c r="C2534" s="45"/>
      <c r="D2534" s="45"/>
      <c r="E2534" s="295"/>
      <c r="F2534" s="295"/>
      <c r="G2534" s="294"/>
      <c r="H2534" s="300"/>
      <c r="I2534" s="294"/>
      <c r="J2534" s="295"/>
      <c r="K2534" s="295"/>
      <c r="L2534" s="295"/>
      <c r="M2534" s="295"/>
      <c r="N2534" s="295"/>
      <c r="O2534" s="326"/>
      <c r="P2534" s="296"/>
      <c r="Q2534" s="297"/>
      <c r="R2534" s="297"/>
      <c r="S2534" s="297"/>
      <c r="T2534" s="297"/>
      <c r="U2534" s="297"/>
      <c r="V2534" s="297"/>
      <c r="W2534" s="297"/>
      <c r="X2534" s="297"/>
      <c r="Y2534" s="297"/>
      <c r="Z2534" s="297"/>
      <c r="AA2534" s="297"/>
      <c r="AB2534" s="297"/>
    </row>
    <row r="2535" spans="1:28" ht="14.25">
      <c r="A2535" s="297"/>
      <c r="B2535" s="295"/>
      <c r="C2535" s="45"/>
      <c r="D2535" s="45"/>
      <c r="E2535" s="295"/>
      <c r="F2535" s="295"/>
      <c r="G2535" s="294"/>
      <c r="H2535" s="300"/>
      <c r="I2535" s="294"/>
      <c r="J2535" s="295"/>
      <c r="K2535" s="295"/>
      <c r="L2535" s="295"/>
      <c r="M2535" s="295"/>
      <c r="N2535" s="295"/>
      <c r="O2535" s="326"/>
      <c r="P2535" s="296"/>
      <c r="Q2535" s="297"/>
      <c r="R2535" s="297"/>
      <c r="S2535" s="297"/>
      <c r="T2535" s="297"/>
      <c r="U2535" s="297"/>
      <c r="V2535" s="297"/>
      <c r="W2535" s="297"/>
      <c r="X2535" s="297"/>
      <c r="Y2535" s="297"/>
      <c r="Z2535" s="297"/>
      <c r="AA2535" s="297"/>
      <c r="AB2535" s="297"/>
    </row>
    <row r="2536" spans="1:28" ht="14.25">
      <c r="A2536" s="297"/>
      <c r="B2536" s="295"/>
      <c r="C2536" s="45"/>
      <c r="D2536" s="45"/>
      <c r="E2536" s="295"/>
      <c r="F2536" s="295"/>
      <c r="G2536" s="294"/>
      <c r="H2536" s="300"/>
      <c r="I2536" s="294"/>
      <c r="J2536" s="295"/>
      <c r="K2536" s="295"/>
      <c r="L2536" s="295"/>
      <c r="M2536" s="295"/>
      <c r="N2536" s="295"/>
      <c r="O2536" s="326"/>
      <c r="P2536" s="296"/>
      <c r="Q2536" s="297"/>
      <c r="R2536" s="297"/>
      <c r="S2536" s="297"/>
      <c r="T2536" s="297"/>
      <c r="U2536" s="297"/>
      <c r="V2536" s="297"/>
      <c r="W2536" s="297"/>
      <c r="X2536" s="297"/>
      <c r="Y2536" s="297"/>
      <c r="Z2536" s="297"/>
      <c r="AA2536" s="297"/>
      <c r="AB2536" s="297"/>
    </row>
    <row r="2537" spans="1:28" ht="14.25">
      <c r="A2537" s="297"/>
      <c r="B2537" s="295"/>
      <c r="C2537" s="45"/>
      <c r="D2537" s="45"/>
      <c r="E2537" s="295"/>
      <c r="F2537" s="295"/>
      <c r="G2537" s="294"/>
      <c r="H2537" s="300"/>
      <c r="I2537" s="294"/>
      <c r="J2537" s="295"/>
      <c r="K2537" s="295"/>
      <c r="L2537" s="295"/>
      <c r="M2537" s="295"/>
      <c r="N2537" s="295"/>
      <c r="O2537" s="326"/>
      <c r="P2537" s="296"/>
      <c r="Q2537" s="297"/>
      <c r="R2537" s="297"/>
      <c r="S2537" s="297"/>
      <c r="T2537" s="297"/>
      <c r="U2537" s="297"/>
      <c r="V2537" s="297"/>
      <c r="W2537" s="297"/>
      <c r="X2537" s="297"/>
      <c r="Y2537" s="297"/>
      <c r="Z2537" s="297"/>
      <c r="AA2537" s="297"/>
      <c r="AB2537" s="297"/>
    </row>
    <row r="2538" spans="1:28" ht="14.25">
      <c r="A2538" s="297"/>
      <c r="B2538" s="295"/>
      <c r="C2538" s="45"/>
      <c r="D2538" s="45"/>
      <c r="E2538" s="295"/>
      <c r="F2538" s="295"/>
      <c r="G2538" s="294"/>
      <c r="H2538" s="300"/>
      <c r="I2538" s="294"/>
      <c r="J2538" s="295"/>
      <c r="K2538" s="295"/>
      <c r="L2538" s="295"/>
      <c r="M2538" s="295"/>
      <c r="N2538" s="295"/>
      <c r="O2538" s="326"/>
      <c r="P2538" s="296"/>
      <c r="Q2538" s="297"/>
      <c r="R2538" s="297"/>
      <c r="S2538" s="297"/>
      <c r="T2538" s="297"/>
      <c r="U2538" s="297"/>
      <c r="V2538" s="297"/>
      <c r="W2538" s="297"/>
      <c r="X2538" s="297"/>
      <c r="Y2538" s="297"/>
      <c r="Z2538" s="297"/>
      <c r="AA2538" s="297"/>
      <c r="AB2538" s="297"/>
    </row>
    <row r="2539" spans="1:28" ht="14.25">
      <c r="A2539" s="297"/>
      <c r="B2539" s="295"/>
      <c r="C2539" s="45"/>
      <c r="D2539" s="45"/>
      <c r="E2539" s="295"/>
      <c r="F2539" s="295"/>
      <c r="G2539" s="294"/>
      <c r="H2539" s="300"/>
      <c r="I2539" s="294"/>
      <c r="J2539" s="295"/>
      <c r="K2539" s="295"/>
      <c r="L2539" s="295"/>
      <c r="M2539" s="295"/>
      <c r="N2539" s="295"/>
      <c r="O2539" s="326"/>
      <c r="P2539" s="296"/>
      <c r="Q2539" s="297"/>
      <c r="R2539" s="297"/>
      <c r="S2539" s="297"/>
      <c r="T2539" s="297"/>
      <c r="U2539" s="297"/>
      <c r="V2539" s="297"/>
      <c r="W2539" s="297"/>
      <c r="X2539" s="297"/>
      <c r="Y2539" s="297"/>
      <c r="Z2539" s="297"/>
      <c r="AA2539" s="297"/>
      <c r="AB2539" s="297"/>
    </row>
    <row r="2540" spans="1:28" ht="14.25">
      <c r="A2540" s="297"/>
      <c r="B2540" s="295"/>
      <c r="C2540" s="45"/>
      <c r="D2540" s="45"/>
      <c r="E2540" s="295"/>
      <c r="F2540" s="295"/>
      <c r="G2540" s="294"/>
      <c r="H2540" s="300"/>
      <c r="I2540" s="294"/>
      <c r="J2540" s="295"/>
      <c r="K2540" s="295"/>
      <c r="L2540" s="295"/>
      <c r="M2540" s="295"/>
      <c r="N2540" s="295"/>
      <c r="O2540" s="326"/>
      <c r="P2540" s="296"/>
      <c r="Q2540" s="297"/>
      <c r="R2540" s="297"/>
      <c r="S2540" s="297"/>
      <c r="T2540" s="297"/>
      <c r="U2540" s="297"/>
      <c r="V2540" s="297"/>
      <c r="W2540" s="297"/>
      <c r="X2540" s="297"/>
      <c r="Y2540" s="297"/>
      <c r="Z2540" s="297"/>
      <c r="AA2540" s="297"/>
      <c r="AB2540" s="297"/>
    </row>
    <row r="2541" spans="1:28" ht="14.25">
      <c r="A2541" s="297"/>
      <c r="B2541" s="295"/>
      <c r="C2541" s="45"/>
      <c r="D2541" s="45"/>
      <c r="E2541" s="295"/>
      <c r="F2541" s="295"/>
      <c r="G2541" s="294"/>
      <c r="H2541" s="300"/>
      <c r="I2541" s="294"/>
      <c r="J2541" s="295"/>
      <c r="K2541" s="295"/>
      <c r="L2541" s="295"/>
      <c r="M2541" s="295"/>
      <c r="N2541" s="295"/>
      <c r="O2541" s="326"/>
      <c r="P2541" s="296"/>
      <c r="Q2541" s="297"/>
      <c r="R2541" s="297"/>
      <c r="S2541" s="297"/>
      <c r="T2541" s="297"/>
      <c r="U2541" s="297"/>
      <c r="V2541" s="297"/>
      <c r="W2541" s="297"/>
      <c r="X2541" s="297"/>
      <c r="Y2541" s="297"/>
      <c r="Z2541" s="297"/>
      <c r="AA2541" s="297"/>
      <c r="AB2541" s="297"/>
    </row>
    <row r="2542" spans="1:28" ht="14.25">
      <c r="A2542" s="297"/>
      <c r="B2542" s="295"/>
      <c r="C2542" s="45"/>
      <c r="D2542" s="45"/>
      <c r="E2542" s="295"/>
      <c r="F2542" s="295"/>
      <c r="G2542" s="294"/>
      <c r="H2542" s="300"/>
      <c r="I2542" s="294"/>
      <c r="J2542" s="295"/>
      <c r="K2542" s="295"/>
      <c r="L2542" s="295"/>
      <c r="M2542" s="295"/>
      <c r="N2542" s="295"/>
      <c r="O2542" s="326"/>
      <c r="P2542" s="296"/>
      <c r="Q2542" s="297"/>
      <c r="R2542" s="297"/>
      <c r="S2542" s="297"/>
      <c r="T2542" s="297"/>
      <c r="U2542" s="297"/>
      <c r="V2542" s="297"/>
      <c r="W2542" s="297"/>
      <c r="X2542" s="297"/>
      <c r="Y2542" s="297"/>
      <c r="Z2542" s="297"/>
      <c r="AA2542" s="297"/>
      <c r="AB2542" s="297"/>
    </row>
    <row r="2543" spans="1:28" ht="14.25">
      <c r="A2543" s="297"/>
      <c r="B2543" s="295"/>
      <c r="C2543" s="45"/>
      <c r="D2543" s="45"/>
      <c r="E2543" s="295"/>
      <c r="F2543" s="295"/>
      <c r="G2543" s="294"/>
      <c r="H2543" s="300"/>
      <c r="I2543" s="294"/>
      <c r="J2543" s="295"/>
      <c r="K2543" s="295"/>
      <c r="L2543" s="295"/>
      <c r="M2543" s="295"/>
      <c r="N2543" s="295"/>
      <c r="O2543" s="326"/>
      <c r="P2543" s="296"/>
      <c r="Q2543" s="297"/>
      <c r="R2543" s="297"/>
      <c r="S2543" s="297"/>
      <c r="T2543" s="297"/>
      <c r="U2543" s="297"/>
      <c r="V2543" s="297"/>
      <c r="W2543" s="297"/>
      <c r="X2543" s="297"/>
      <c r="Y2543" s="297"/>
      <c r="Z2543" s="297"/>
      <c r="AA2543" s="297"/>
      <c r="AB2543" s="297"/>
    </row>
    <row r="2544" spans="1:28" ht="14.25">
      <c r="A2544" s="297"/>
      <c r="B2544" s="295"/>
      <c r="C2544" s="45"/>
      <c r="D2544" s="45"/>
      <c r="E2544" s="295"/>
      <c r="F2544" s="295"/>
      <c r="G2544" s="294"/>
      <c r="H2544" s="300"/>
      <c r="I2544" s="294"/>
      <c r="J2544" s="295"/>
      <c r="K2544" s="295"/>
      <c r="L2544" s="295"/>
      <c r="M2544" s="295"/>
      <c r="N2544" s="295"/>
      <c r="O2544" s="326"/>
      <c r="P2544" s="296"/>
      <c r="Q2544" s="297"/>
      <c r="R2544" s="297"/>
      <c r="S2544" s="297"/>
      <c r="T2544" s="297"/>
      <c r="U2544" s="297"/>
      <c r="V2544" s="297"/>
      <c r="W2544" s="297"/>
      <c r="X2544" s="297"/>
      <c r="Y2544" s="297"/>
      <c r="Z2544" s="297"/>
      <c r="AA2544" s="297"/>
      <c r="AB2544" s="297"/>
    </row>
    <row r="2545" spans="1:28" ht="14.25">
      <c r="A2545" s="297"/>
      <c r="B2545" s="295"/>
      <c r="C2545" s="45"/>
      <c r="D2545" s="45"/>
      <c r="E2545" s="295"/>
      <c r="F2545" s="295"/>
      <c r="G2545" s="294"/>
      <c r="H2545" s="300"/>
      <c r="I2545" s="294"/>
      <c r="J2545" s="295"/>
      <c r="K2545" s="295"/>
      <c r="L2545" s="295"/>
      <c r="M2545" s="295"/>
      <c r="N2545" s="295"/>
      <c r="O2545" s="326"/>
      <c r="P2545" s="296"/>
      <c r="Q2545" s="297"/>
      <c r="R2545" s="297"/>
      <c r="S2545" s="297"/>
      <c r="T2545" s="297"/>
      <c r="U2545" s="297"/>
      <c r="V2545" s="297"/>
      <c r="W2545" s="297"/>
      <c r="X2545" s="297"/>
      <c r="Y2545" s="297"/>
      <c r="Z2545" s="297"/>
      <c r="AA2545" s="297"/>
      <c r="AB2545" s="297"/>
    </row>
    <row r="2546" spans="1:28" ht="14.25">
      <c r="A2546" s="297"/>
      <c r="B2546" s="295"/>
      <c r="C2546" s="45"/>
      <c r="D2546" s="45"/>
      <c r="E2546" s="295"/>
      <c r="F2546" s="295"/>
      <c r="G2546" s="294"/>
      <c r="H2546" s="300"/>
      <c r="I2546" s="294"/>
      <c r="J2546" s="295"/>
      <c r="K2546" s="295"/>
      <c r="L2546" s="295"/>
      <c r="M2546" s="295"/>
      <c r="N2546" s="295"/>
      <c r="O2546" s="326"/>
      <c r="P2546" s="296"/>
      <c r="Q2546" s="297"/>
      <c r="R2546" s="297"/>
      <c r="S2546" s="297"/>
      <c r="T2546" s="297"/>
      <c r="U2546" s="297"/>
      <c r="V2546" s="297"/>
      <c r="W2546" s="297"/>
      <c r="X2546" s="297"/>
      <c r="Y2546" s="297"/>
      <c r="Z2546" s="297"/>
      <c r="AA2546" s="297"/>
      <c r="AB2546" s="297"/>
    </row>
    <row r="2547" spans="1:28" ht="14.25">
      <c r="A2547" s="297"/>
      <c r="B2547" s="295"/>
      <c r="C2547" s="45"/>
      <c r="D2547" s="45"/>
      <c r="E2547" s="295"/>
      <c r="F2547" s="295"/>
      <c r="G2547" s="294"/>
      <c r="H2547" s="300"/>
      <c r="I2547" s="294"/>
      <c r="J2547" s="295"/>
      <c r="K2547" s="295"/>
      <c r="L2547" s="295"/>
      <c r="M2547" s="295"/>
      <c r="N2547" s="295"/>
      <c r="O2547" s="326"/>
      <c r="P2547" s="296"/>
      <c r="Q2547" s="297"/>
      <c r="R2547" s="297"/>
      <c r="S2547" s="297"/>
      <c r="T2547" s="297"/>
      <c r="U2547" s="297"/>
      <c r="V2547" s="297"/>
      <c r="W2547" s="297"/>
      <c r="X2547" s="297"/>
      <c r="Y2547" s="297"/>
      <c r="Z2547" s="297"/>
      <c r="AA2547" s="297"/>
      <c r="AB2547" s="297"/>
    </row>
    <row r="2548" spans="1:28" ht="14.25">
      <c r="A2548" s="297"/>
      <c r="B2548" s="295"/>
      <c r="C2548" s="45"/>
      <c r="D2548" s="45"/>
      <c r="E2548" s="295"/>
      <c r="F2548" s="295"/>
      <c r="G2548" s="294"/>
      <c r="H2548" s="300"/>
      <c r="I2548" s="294"/>
      <c r="J2548" s="295"/>
      <c r="K2548" s="295"/>
      <c r="L2548" s="295"/>
      <c r="M2548" s="295"/>
      <c r="N2548" s="295"/>
      <c r="O2548" s="326"/>
      <c r="P2548" s="296"/>
      <c r="Q2548" s="297"/>
      <c r="R2548" s="297"/>
      <c r="S2548" s="297"/>
      <c r="T2548" s="297"/>
      <c r="U2548" s="297"/>
      <c r="V2548" s="297"/>
      <c r="W2548" s="297"/>
      <c r="X2548" s="297"/>
      <c r="Y2548" s="297"/>
      <c r="Z2548" s="297"/>
      <c r="AA2548" s="297"/>
      <c r="AB2548" s="297"/>
    </row>
    <row r="2549" spans="1:28" ht="14.25">
      <c r="A2549" s="297"/>
      <c r="B2549" s="295"/>
      <c r="C2549" s="45"/>
      <c r="D2549" s="45"/>
      <c r="E2549" s="295"/>
      <c r="F2549" s="295"/>
      <c r="G2549" s="294"/>
      <c r="H2549" s="300"/>
      <c r="I2549" s="294"/>
      <c r="J2549" s="295"/>
      <c r="K2549" s="295"/>
      <c r="L2549" s="295"/>
      <c r="M2549" s="295"/>
      <c r="N2549" s="295"/>
      <c r="O2549" s="326"/>
      <c r="P2549" s="296"/>
      <c r="Q2549" s="297"/>
      <c r="R2549" s="297"/>
      <c r="S2549" s="297"/>
      <c r="T2549" s="297"/>
      <c r="U2549" s="297"/>
      <c r="V2549" s="297"/>
      <c r="W2549" s="297"/>
      <c r="X2549" s="297"/>
      <c r="Y2549" s="297"/>
      <c r="Z2549" s="297"/>
      <c r="AA2549" s="297"/>
      <c r="AB2549" s="297"/>
    </row>
    <row r="2550" spans="1:28" ht="14.25">
      <c r="A2550" s="297"/>
      <c r="B2550" s="295"/>
      <c r="C2550" s="45"/>
      <c r="D2550" s="45"/>
      <c r="E2550" s="295"/>
      <c r="F2550" s="295"/>
      <c r="G2550" s="294"/>
      <c r="H2550" s="300"/>
      <c r="I2550" s="294"/>
      <c r="J2550" s="295"/>
      <c r="K2550" s="295"/>
      <c r="L2550" s="295"/>
      <c r="M2550" s="295"/>
      <c r="N2550" s="295"/>
      <c r="O2550" s="326"/>
      <c r="P2550" s="296"/>
      <c r="Q2550" s="297"/>
      <c r="R2550" s="297"/>
      <c r="S2550" s="297"/>
      <c r="T2550" s="297"/>
      <c r="U2550" s="297"/>
      <c r="V2550" s="297"/>
      <c r="W2550" s="297"/>
      <c r="X2550" s="297"/>
      <c r="Y2550" s="297"/>
      <c r="Z2550" s="297"/>
      <c r="AA2550" s="297"/>
      <c r="AB2550" s="297"/>
    </row>
    <row r="2551" spans="1:28" ht="14.25">
      <c r="A2551" s="297"/>
      <c r="B2551" s="295"/>
      <c r="C2551" s="45"/>
      <c r="D2551" s="45"/>
      <c r="E2551" s="295"/>
      <c r="F2551" s="295"/>
      <c r="G2551" s="294"/>
      <c r="H2551" s="300"/>
      <c r="I2551" s="294"/>
      <c r="J2551" s="295"/>
      <c r="K2551" s="295"/>
      <c r="L2551" s="295"/>
      <c r="M2551" s="295"/>
      <c r="N2551" s="295"/>
      <c r="O2551" s="326"/>
      <c r="P2551" s="296"/>
      <c r="Q2551" s="297"/>
      <c r="R2551" s="297"/>
      <c r="S2551" s="297"/>
      <c r="T2551" s="297"/>
      <c r="U2551" s="297"/>
      <c r="V2551" s="297"/>
      <c r="W2551" s="297"/>
      <c r="X2551" s="297"/>
      <c r="Y2551" s="297"/>
      <c r="Z2551" s="297"/>
      <c r="AA2551" s="297"/>
      <c r="AB2551" s="297"/>
    </row>
    <row r="2552" spans="1:28" ht="14.25">
      <c r="A2552" s="297"/>
      <c r="B2552" s="295"/>
      <c r="C2552" s="45"/>
      <c r="D2552" s="45"/>
      <c r="E2552" s="295"/>
      <c r="F2552" s="295"/>
      <c r="G2552" s="294"/>
      <c r="H2552" s="300"/>
      <c r="I2552" s="294"/>
      <c r="J2552" s="295"/>
      <c r="K2552" s="295"/>
      <c r="L2552" s="295"/>
      <c r="M2552" s="295"/>
      <c r="N2552" s="295"/>
      <c r="O2552" s="326"/>
      <c r="P2552" s="296"/>
      <c r="Q2552" s="297"/>
      <c r="R2552" s="297"/>
      <c r="S2552" s="297"/>
      <c r="T2552" s="297"/>
      <c r="U2552" s="297"/>
      <c r="V2552" s="297"/>
      <c r="W2552" s="297"/>
      <c r="X2552" s="297"/>
      <c r="Y2552" s="297"/>
      <c r="Z2552" s="297"/>
      <c r="AA2552" s="297"/>
      <c r="AB2552" s="297"/>
    </row>
    <row r="2553" spans="1:28" ht="14.25">
      <c r="A2553" s="297"/>
      <c r="B2553" s="295"/>
      <c r="C2553" s="45"/>
      <c r="D2553" s="45"/>
      <c r="E2553" s="295"/>
      <c r="F2553" s="295"/>
      <c r="G2553" s="294"/>
      <c r="H2553" s="300"/>
      <c r="I2553" s="294"/>
      <c r="J2553" s="295"/>
      <c r="K2553" s="295"/>
      <c r="L2553" s="295"/>
      <c r="M2553" s="295"/>
      <c r="N2553" s="295"/>
      <c r="O2553" s="326"/>
      <c r="P2553" s="296"/>
      <c r="Q2553" s="297"/>
      <c r="R2553" s="297"/>
      <c r="S2553" s="297"/>
      <c r="T2553" s="297"/>
      <c r="U2553" s="297"/>
      <c r="V2553" s="297"/>
      <c r="W2553" s="297"/>
      <c r="X2553" s="297"/>
      <c r="Y2553" s="297"/>
      <c r="Z2553" s="297"/>
      <c r="AA2553" s="297"/>
      <c r="AB2553" s="297"/>
    </row>
    <row r="2554" spans="1:28" ht="14.25">
      <c r="A2554" s="297"/>
      <c r="B2554" s="295"/>
      <c r="C2554" s="45"/>
      <c r="D2554" s="45"/>
      <c r="E2554" s="295"/>
      <c r="F2554" s="295"/>
      <c r="G2554" s="294"/>
      <c r="H2554" s="300"/>
      <c r="I2554" s="294"/>
      <c r="J2554" s="295"/>
      <c r="K2554" s="295"/>
      <c r="L2554" s="295"/>
      <c r="M2554" s="295"/>
      <c r="N2554" s="295"/>
      <c r="O2554" s="326"/>
      <c r="P2554" s="296"/>
      <c r="Q2554" s="297"/>
      <c r="R2554" s="297"/>
      <c r="S2554" s="297"/>
      <c r="T2554" s="297"/>
      <c r="U2554" s="297"/>
      <c r="V2554" s="297"/>
      <c r="W2554" s="297"/>
      <c r="X2554" s="297"/>
      <c r="Y2554" s="297"/>
      <c r="Z2554" s="297"/>
      <c r="AA2554" s="297"/>
      <c r="AB2554" s="297"/>
    </row>
    <row r="2555" spans="1:28" ht="14.25">
      <c r="A2555" s="297"/>
      <c r="B2555" s="295"/>
      <c r="C2555" s="45"/>
      <c r="D2555" s="45"/>
      <c r="E2555" s="295"/>
      <c r="F2555" s="295"/>
      <c r="G2555" s="294"/>
      <c r="H2555" s="300"/>
      <c r="I2555" s="294"/>
      <c r="J2555" s="295"/>
      <c r="K2555" s="295"/>
      <c r="L2555" s="295"/>
      <c r="M2555" s="295"/>
      <c r="N2555" s="295"/>
      <c r="O2555" s="326"/>
      <c r="P2555" s="296"/>
      <c r="Q2555" s="297"/>
      <c r="R2555" s="297"/>
      <c r="S2555" s="297"/>
      <c r="T2555" s="297"/>
      <c r="U2555" s="297"/>
      <c r="V2555" s="297"/>
      <c r="W2555" s="297"/>
      <c r="X2555" s="297"/>
      <c r="Y2555" s="297"/>
      <c r="Z2555" s="297"/>
      <c r="AA2555" s="297"/>
      <c r="AB2555" s="297"/>
    </row>
    <row r="2556" spans="1:28" ht="14.25">
      <c r="A2556" s="297"/>
      <c r="B2556" s="295"/>
      <c r="C2556" s="45"/>
      <c r="D2556" s="45"/>
      <c r="E2556" s="295"/>
      <c r="F2556" s="295"/>
      <c r="G2556" s="294"/>
      <c r="H2556" s="300"/>
      <c r="I2556" s="294"/>
      <c r="J2556" s="295"/>
      <c r="K2556" s="295"/>
      <c r="L2556" s="295"/>
      <c r="M2556" s="295"/>
      <c r="N2556" s="295"/>
      <c r="O2556" s="326"/>
      <c r="P2556" s="296"/>
      <c r="Q2556" s="297"/>
      <c r="R2556" s="297"/>
      <c r="S2556" s="297"/>
      <c r="T2556" s="297"/>
      <c r="U2556" s="297"/>
      <c r="V2556" s="297"/>
      <c r="W2556" s="297"/>
      <c r="X2556" s="297"/>
      <c r="Y2556" s="297"/>
      <c r="Z2556" s="297"/>
      <c r="AA2556" s="297"/>
      <c r="AB2556" s="297"/>
    </row>
    <row r="2557" spans="1:28" ht="14.25">
      <c r="A2557" s="297"/>
      <c r="B2557" s="295"/>
      <c r="C2557" s="45"/>
      <c r="D2557" s="45"/>
      <c r="E2557" s="295"/>
      <c r="F2557" s="295"/>
      <c r="G2557" s="294"/>
      <c r="H2557" s="300"/>
      <c r="I2557" s="294"/>
      <c r="J2557" s="295"/>
      <c r="K2557" s="295"/>
      <c r="L2557" s="295"/>
      <c r="M2557" s="295"/>
      <c r="N2557" s="295"/>
      <c r="O2557" s="326"/>
      <c r="P2557" s="296"/>
      <c r="Q2557" s="297"/>
      <c r="R2557" s="297"/>
      <c r="S2557" s="297"/>
      <c r="T2557" s="297"/>
      <c r="U2557" s="297"/>
      <c r="V2557" s="297"/>
      <c r="W2557" s="297"/>
      <c r="X2557" s="297"/>
      <c r="Y2557" s="297"/>
      <c r="Z2557" s="297"/>
      <c r="AA2557" s="297"/>
      <c r="AB2557" s="297"/>
    </row>
    <row r="2558" spans="1:28" ht="14.25">
      <c r="A2558" s="297"/>
      <c r="B2558" s="295"/>
      <c r="C2558" s="45"/>
      <c r="D2558" s="45"/>
      <c r="E2558" s="295"/>
      <c r="F2558" s="295"/>
      <c r="G2558" s="294"/>
      <c r="H2558" s="300"/>
      <c r="I2558" s="294"/>
      <c r="J2558" s="295"/>
      <c r="K2558" s="295"/>
      <c r="L2558" s="295"/>
      <c r="M2558" s="295"/>
      <c r="N2558" s="295"/>
      <c r="O2558" s="326"/>
      <c r="P2558" s="296"/>
      <c r="Q2558" s="297"/>
      <c r="R2558" s="297"/>
      <c r="S2558" s="297"/>
      <c r="T2558" s="297"/>
      <c r="U2558" s="297"/>
      <c r="V2558" s="297"/>
      <c r="W2558" s="297"/>
      <c r="X2558" s="297"/>
      <c r="Y2558" s="297"/>
      <c r="Z2558" s="297"/>
      <c r="AA2558" s="297"/>
      <c r="AB2558" s="297"/>
    </row>
    <row r="2559" spans="1:28" ht="14.25">
      <c r="A2559" s="297"/>
      <c r="B2559" s="295"/>
      <c r="C2559" s="45"/>
      <c r="D2559" s="45"/>
      <c r="E2559" s="295"/>
      <c r="F2559" s="295"/>
      <c r="G2559" s="294"/>
      <c r="H2559" s="300"/>
      <c r="I2559" s="294"/>
      <c r="J2559" s="295"/>
      <c r="K2559" s="295"/>
      <c r="L2559" s="295"/>
      <c r="M2559" s="295"/>
      <c r="N2559" s="295"/>
      <c r="O2559" s="326"/>
      <c r="P2559" s="296"/>
      <c r="Q2559" s="297"/>
      <c r="R2559" s="297"/>
      <c r="S2559" s="297"/>
      <c r="T2559" s="297"/>
      <c r="U2559" s="297"/>
      <c r="V2559" s="297"/>
      <c r="W2559" s="297"/>
      <c r="X2559" s="297"/>
      <c r="Y2559" s="297"/>
      <c r="Z2559" s="297"/>
      <c r="AA2559" s="297"/>
      <c r="AB2559" s="297"/>
    </row>
    <row r="2560" spans="1:28" ht="14.25">
      <c r="A2560" s="297"/>
      <c r="B2560" s="295"/>
      <c r="C2560" s="45"/>
      <c r="D2560" s="45"/>
      <c r="E2560" s="295"/>
      <c r="F2560" s="295"/>
      <c r="G2560" s="294"/>
      <c r="H2560" s="300"/>
      <c r="I2560" s="294"/>
      <c r="J2560" s="295"/>
      <c r="K2560" s="295"/>
      <c r="L2560" s="295"/>
      <c r="M2560" s="295"/>
      <c r="N2560" s="295"/>
      <c r="O2560" s="326"/>
      <c r="P2560" s="296"/>
      <c r="Q2560" s="297"/>
      <c r="R2560" s="297"/>
      <c r="S2560" s="297"/>
      <c r="T2560" s="297"/>
      <c r="U2560" s="297"/>
      <c r="V2560" s="297"/>
      <c r="W2560" s="297"/>
      <c r="X2560" s="297"/>
      <c r="Y2560" s="297"/>
      <c r="Z2560" s="297"/>
      <c r="AA2560" s="297"/>
      <c r="AB2560" s="297"/>
    </row>
    <row r="2561" spans="1:28" ht="14.25">
      <c r="A2561" s="297"/>
      <c r="B2561" s="295"/>
      <c r="C2561" s="45"/>
      <c r="D2561" s="45"/>
      <c r="E2561" s="295"/>
      <c r="F2561" s="295"/>
      <c r="G2561" s="294"/>
      <c r="H2561" s="300"/>
      <c r="I2561" s="294"/>
      <c r="J2561" s="295"/>
      <c r="K2561" s="295"/>
      <c r="L2561" s="295"/>
      <c r="M2561" s="295"/>
      <c r="N2561" s="295"/>
      <c r="O2561" s="326"/>
      <c r="P2561" s="296"/>
      <c r="Q2561" s="297"/>
      <c r="R2561" s="297"/>
      <c r="S2561" s="297"/>
      <c r="T2561" s="297"/>
      <c r="U2561" s="297"/>
      <c r="V2561" s="297"/>
      <c r="W2561" s="297"/>
      <c r="X2561" s="297"/>
      <c r="Y2561" s="297"/>
      <c r="Z2561" s="297"/>
      <c r="AA2561" s="297"/>
      <c r="AB2561" s="297"/>
    </row>
    <row r="2562" spans="1:28" ht="14.25">
      <c r="A2562" s="297"/>
      <c r="B2562" s="295"/>
      <c r="C2562" s="45"/>
      <c r="D2562" s="45"/>
      <c r="E2562" s="295"/>
      <c r="F2562" s="295"/>
      <c r="G2562" s="294"/>
      <c r="H2562" s="300"/>
      <c r="I2562" s="294"/>
      <c r="J2562" s="295"/>
      <c r="K2562" s="295"/>
      <c r="L2562" s="295"/>
      <c r="M2562" s="295"/>
      <c r="N2562" s="295"/>
      <c r="O2562" s="326"/>
      <c r="P2562" s="296"/>
      <c r="Q2562" s="297"/>
      <c r="R2562" s="297"/>
      <c r="S2562" s="297"/>
      <c r="T2562" s="297"/>
      <c r="U2562" s="297"/>
      <c r="V2562" s="297"/>
      <c r="W2562" s="297"/>
      <c r="X2562" s="297"/>
      <c r="Y2562" s="297"/>
      <c r="Z2562" s="297"/>
      <c r="AA2562" s="297"/>
      <c r="AB2562" s="297"/>
    </row>
    <row r="2563" spans="1:28" ht="14.25">
      <c r="A2563" s="297"/>
      <c r="B2563" s="295"/>
      <c r="C2563" s="45"/>
      <c r="D2563" s="45"/>
      <c r="E2563" s="295"/>
      <c r="F2563" s="295"/>
      <c r="G2563" s="294"/>
      <c r="H2563" s="300"/>
      <c r="I2563" s="294"/>
      <c r="J2563" s="295"/>
      <c r="K2563" s="295"/>
      <c r="L2563" s="295"/>
      <c r="M2563" s="295"/>
      <c r="N2563" s="295"/>
      <c r="O2563" s="326"/>
      <c r="P2563" s="296"/>
      <c r="Q2563" s="297"/>
      <c r="R2563" s="297"/>
      <c r="S2563" s="297"/>
      <c r="T2563" s="297"/>
      <c r="U2563" s="297"/>
      <c r="V2563" s="297"/>
      <c r="W2563" s="297"/>
      <c r="X2563" s="297"/>
      <c r="Y2563" s="297"/>
      <c r="Z2563" s="297"/>
      <c r="AA2563" s="297"/>
      <c r="AB2563" s="297"/>
    </row>
    <row r="2564" spans="1:28" ht="14.25">
      <c r="A2564" s="297"/>
      <c r="B2564" s="295"/>
      <c r="C2564" s="45"/>
      <c r="D2564" s="45"/>
      <c r="E2564" s="295"/>
      <c r="F2564" s="295"/>
      <c r="G2564" s="294"/>
      <c r="H2564" s="300"/>
      <c r="I2564" s="294"/>
      <c r="J2564" s="295"/>
      <c r="K2564" s="295"/>
      <c r="L2564" s="295"/>
      <c r="M2564" s="295"/>
      <c r="N2564" s="295"/>
      <c r="O2564" s="326"/>
      <c r="P2564" s="296"/>
      <c r="Q2564" s="297"/>
      <c r="R2564" s="297"/>
      <c r="S2564" s="297"/>
      <c r="T2564" s="297"/>
      <c r="U2564" s="297"/>
      <c r="V2564" s="297"/>
      <c r="W2564" s="297"/>
      <c r="X2564" s="297"/>
      <c r="Y2564" s="297"/>
      <c r="Z2564" s="297"/>
      <c r="AA2564" s="297"/>
      <c r="AB2564" s="297"/>
    </row>
    <row r="2565" spans="1:28" ht="14.25">
      <c r="A2565" s="297"/>
      <c r="B2565" s="295"/>
      <c r="C2565" s="45"/>
      <c r="D2565" s="45"/>
      <c r="E2565" s="295"/>
      <c r="F2565" s="295"/>
      <c r="G2565" s="294"/>
      <c r="H2565" s="300"/>
      <c r="I2565" s="294"/>
      <c r="J2565" s="295"/>
      <c r="K2565" s="295"/>
      <c r="L2565" s="295"/>
      <c r="M2565" s="295"/>
      <c r="N2565" s="295"/>
      <c r="O2565" s="326"/>
      <c r="P2565" s="296"/>
      <c r="Q2565" s="297"/>
      <c r="R2565" s="297"/>
      <c r="S2565" s="297"/>
      <c r="T2565" s="297"/>
      <c r="U2565" s="297"/>
      <c r="V2565" s="297"/>
      <c r="W2565" s="297"/>
      <c r="X2565" s="297"/>
      <c r="Y2565" s="297"/>
      <c r="Z2565" s="297"/>
      <c r="AA2565" s="297"/>
      <c r="AB2565" s="297"/>
    </row>
    <row r="2566" spans="1:28" ht="14.25">
      <c r="A2566" s="297"/>
      <c r="B2566" s="295"/>
      <c r="C2566" s="45"/>
      <c r="D2566" s="45"/>
      <c r="E2566" s="295"/>
      <c r="F2566" s="295"/>
      <c r="G2566" s="294"/>
      <c r="H2566" s="300"/>
      <c r="I2566" s="294"/>
      <c r="J2566" s="295"/>
      <c r="K2566" s="295"/>
      <c r="L2566" s="295"/>
      <c r="M2566" s="295"/>
      <c r="N2566" s="295"/>
      <c r="O2566" s="326"/>
      <c r="P2566" s="296"/>
      <c r="Q2566" s="297"/>
      <c r="R2566" s="297"/>
      <c r="S2566" s="297"/>
      <c r="T2566" s="297"/>
      <c r="U2566" s="297"/>
      <c r="V2566" s="297"/>
      <c r="W2566" s="297"/>
      <c r="X2566" s="297"/>
      <c r="Y2566" s="297"/>
      <c r="Z2566" s="297"/>
      <c r="AA2566" s="297"/>
      <c r="AB2566" s="297"/>
    </row>
    <row r="2567" spans="1:28" ht="14.25">
      <c r="A2567" s="297"/>
      <c r="B2567" s="295"/>
      <c r="C2567" s="45"/>
      <c r="D2567" s="45"/>
      <c r="E2567" s="295"/>
      <c r="F2567" s="295"/>
      <c r="G2567" s="294"/>
      <c r="H2567" s="300"/>
      <c r="I2567" s="294"/>
      <c r="J2567" s="295"/>
      <c r="K2567" s="295"/>
      <c r="L2567" s="295"/>
      <c r="M2567" s="295"/>
      <c r="N2567" s="295"/>
      <c r="O2567" s="326"/>
      <c r="P2567" s="296"/>
      <c r="Q2567" s="297"/>
      <c r="R2567" s="297"/>
      <c r="S2567" s="297"/>
      <c r="T2567" s="297"/>
      <c r="U2567" s="297"/>
      <c r="V2567" s="297"/>
      <c r="W2567" s="297"/>
      <c r="X2567" s="297"/>
      <c r="Y2567" s="297"/>
      <c r="Z2567" s="297"/>
      <c r="AA2567" s="297"/>
      <c r="AB2567" s="297"/>
    </row>
    <row r="2568" spans="1:28" ht="14.25">
      <c r="A2568" s="297"/>
      <c r="B2568" s="295"/>
      <c r="C2568" s="45"/>
      <c r="D2568" s="45"/>
      <c r="E2568" s="295"/>
      <c r="F2568" s="295"/>
      <c r="G2568" s="294"/>
      <c r="H2568" s="300"/>
      <c r="I2568" s="294"/>
      <c r="J2568" s="295"/>
      <c r="K2568" s="295"/>
      <c r="L2568" s="295"/>
      <c r="M2568" s="295"/>
      <c r="N2568" s="295"/>
      <c r="O2568" s="326"/>
      <c r="P2568" s="296"/>
      <c r="Q2568" s="297"/>
      <c r="R2568" s="297"/>
      <c r="S2568" s="297"/>
      <c r="T2568" s="297"/>
      <c r="U2568" s="297"/>
      <c r="V2568" s="297"/>
      <c r="W2568" s="297"/>
      <c r="X2568" s="297"/>
      <c r="Y2568" s="297"/>
      <c r="Z2568" s="297"/>
      <c r="AA2568" s="297"/>
      <c r="AB2568" s="297"/>
    </row>
    <row r="2569" spans="1:28" ht="14.25">
      <c r="A2569" s="297"/>
      <c r="B2569" s="295"/>
      <c r="C2569" s="45"/>
      <c r="D2569" s="45"/>
      <c r="E2569" s="295"/>
      <c r="F2569" s="295"/>
      <c r="G2569" s="294"/>
      <c r="H2569" s="300"/>
      <c r="I2569" s="294"/>
      <c r="J2569" s="295"/>
      <c r="K2569" s="295"/>
      <c r="L2569" s="295"/>
      <c r="M2569" s="295"/>
      <c r="N2569" s="295"/>
      <c r="O2569" s="326"/>
      <c r="P2569" s="296"/>
      <c r="Q2569" s="297"/>
      <c r="R2569" s="297"/>
      <c r="S2569" s="297"/>
      <c r="T2569" s="297"/>
      <c r="U2569" s="297"/>
      <c r="V2569" s="297"/>
      <c r="W2569" s="297"/>
      <c r="X2569" s="297"/>
      <c r="Y2569" s="297"/>
      <c r="Z2569" s="297"/>
      <c r="AA2569" s="297"/>
      <c r="AB2569" s="297"/>
    </row>
    <row r="2570" spans="1:28" ht="14.25">
      <c r="A2570" s="297"/>
      <c r="B2570" s="295"/>
      <c r="C2570" s="45"/>
      <c r="D2570" s="45"/>
      <c r="E2570" s="295"/>
      <c r="F2570" s="295"/>
      <c r="G2570" s="294"/>
      <c r="H2570" s="300"/>
      <c r="I2570" s="294"/>
      <c r="J2570" s="295"/>
      <c r="K2570" s="295"/>
      <c r="L2570" s="295"/>
      <c r="M2570" s="295"/>
      <c r="N2570" s="295"/>
      <c r="O2570" s="326"/>
      <c r="P2570" s="296"/>
      <c r="Q2570" s="297"/>
      <c r="R2570" s="297"/>
      <c r="S2570" s="297"/>
      <c r="T2570" s="297"/>
      <c r="U2570" s="297"/>
      <c r="V2570" s="297"/>
      <c r="W2570" s="297"/>
      <c r="X2570" s="297"/>
      <c r="Y2570" s="297"/>
      <c r="Z2570" s="297"/>
      <c r="AA2570" s="297"/>
      <c r="AB2570" s="297"/>
    </row>
    <row r="2571" spans="1:28" ht="14.25">
      <c r="A2571" s="297"/>
      <c r="B2571" s="295"/>
      <c r="C2571" s="45"/>
      <c r="D2571" s="45"/>
      <c r="E2571" s="295"/>
      <c r="F2571" s="295"/>
      <c r="G2571" s="294"/>
      <c r="H2571" s="300"/>
      <c r="I2571" s="294"/>
      <c r="J2571" s="295"/>
      <c r="K2571" s="295"/>
      <c r="L2571" s="295"/>
      <c r="M2571" s="295"/>
      <c r="N2571" s="295"/>
      <c r="O2571" s="326"/>
      <c r="P2571" s="296"/>
      <c r="Q2571" s="297"/>
      <c r="R2571" s="297"/>
      <c r="S2571" s="297"/>
      <c r="T2571" s="297"/>
      <c r="U2571" s="297"/>
      <c r="V2571" s="297"/>
      <c r="W2571" s="297"/>
      <c r="X2571" s="297"/>
      <c r="Y2571" s="297"/>
      <c r="Z2571" s="297"/>
      <c r="AA2571" s="297"/>
      <c r="AB2571" s="297"/>
    </row>
    <row r="2572" spans="1:28" ht="14.25">
      <c r="A2572" s="297"/>
      <c r="B2572" s="295"/>
      <c r="C2572" s="45"/>
      <c r="D2572" s="45"/>
      <c r="E2572" s="295"/>
      <c r="F2572" s="295"/>
      <c r="G2572" s="294"/>
      <c r="H2572" s="300"/>
      <c r="I2572" s="294"/>
      <c r="J2572" s="295"/>
      <c r="K2572" s="295"/>
      <c r="L2572" s="295"/>
      <c r="M2572" s="295"/>
      <c r="N2572" s="295"/>
      <c r="O2572" s="326"/>
      <c r="P2572" s="296"/>
      <c r="Q2572" s="297"/>
      <c r="R2572" s="297"/>
      <c r="S2572" s="297"/>
      <c r="T2572" s="297"/>
      <c r="U2572" s="297"/>
      <c r="V2572" s="297"/>
      <c r="W2572" s="297"/>
      <c r="X2572" s="297"/>
      <c r="Y2572" s="297"/>
      <c r="Z2572" s="297"/>
      <c r="AA2572" s="297"/>
      <c r="AB2572" s="297"/>
    </row>
    <row r="2573" spans="1:28" ht="14.25">
      <c r="A2573" s="297"/>
      <c r="B2573" s="295"/>
      <c r="C2573" s="45"/>
      <c r="D2573" s="45"/>
      <c r="E2573" s="295"/>
      <c r="F2573" s="295"/>
      <c r="G2573" s="294"/>
      <c r="H2573" s="300"/>
      <c r="I2573" s="294"/>
      <c r="J2573" s="295"/>
      <c r="K2573" s="295"/>
      <c r="L2573" s="295"/>
      <c r="M2573" s="295"/>
      <c r="N2573" s="295"/>
      <c r="O2573" s="326"/>
      <c r="P2573" s="296"/>
      <c r="Q2573" s="297"/>
      <c r="R2573" s="297"/>
      <c r="S2573" s="297"/>
      <c r="T2573" s="297"/>
      <c r="U2573" s="297"/>
      <c r="V2573" s="297"/>
      <c r="W2573" s="297"/>
      <c r="X2573" s="297"/>
      <c r="Y2573" s="297"/>
      <c r="Z2573" s="297"/>
      <c r="AA2573" s="297"/>
      <c r="AB2573" s="297"/>
    </row>
    <row r="2574" spans="1:28" ht="14.25">
      <c r="A2574" s="297"/>
      <c r="B2574" s="295"/>
      <c r="C2574" s="45"/>
      <c r="D2574" s="45"/>
      <c r="E2574" s="295"/>
      <c r="F2574" s="295"/>
      <c r="G2574" s="294"/>
      <c r="H2574" s="300"/>
      <c r="I2574" s="294"/>
      <c r="J2574" s="295"/>
      <c r="K2574" s="295"/>
      <c r="L2574" s="295"/>
      <c r="M2574" s="295"/>
      <c r="N2574" s="295"/>
      <c r="O2574" s="326"/>
      <c r="P2574" s="296"/>
      <c r="Q2574" s="297"/>
      <c r="R2574" s="297"/>
      <c r="S2574" s="297"/>
      <c r="T2574" s="297"/>
      <c r="U2574" s="297"/>
      <c r="V2574" s="297"/>
      <c r="W2574" s="297"/>
      <c r="X2574" s="297"/>
      <c r="Y2574" s="297"/>
      <c r="Z2574" s="297"/>
      <c r="AA2574" s="297"/>
      <c r="AB2574" s="297"/>
    </row>
    <row r="2575" spans="1:28" ht="14.25">
      <c r="A2575" s="297"/>
      <c r="B2575" s="295"/>
      <c r="C2575" s="45"/>
      <c r="D2575" s="45"/>
      <c r="E2575" s="295"/>
      <c r="F2575" s="295"/>
      <c r="G2575" s="294"/>
      <c r="H2575" s="300"/>
      <c r="I2575" s="294"/>
      <c r="J2575" s="295"/>
      <c r="K2575" s="295"/>
      <c r="L2575" s="295"/>
      <c r="M2575" s="295"/>
      <c r="N2575" s="295"/>
      <c r="O2575" s="326"/>
      <c r="P2575" s="296"/>
      <c r="Q2575" s="297"/>
      <c r="R2575" s="297"/>
      <c r="S2575" s="297"/>
      <c r="T2575" s="297"/>
      <c r="U2575" s="297"/>
      <c r="V2575" s="297"/>
      <c r="W2575" s="297"/>
      <c r="X2575" s="297"/>
      <c r="Y2575" s="297"/>
      <c r="Z2575" s="297"/>
      <c r="AA2575" s="297"/>
      <c r="AB2575" s="297"/>
    </row>
    <row r="2576" spans="1:28" ht="14.25">
      <c r="A2576" s="297"/>
      <c r="B2576" s="295"/>
      <c r="C2576" s="45"/>
      <c r="D2576" s="45"/>
      <c r="E2576" s="295"/>
      <c r="F2576" s="295"/>
      <c r="G2576" s="294"/>
      <c r="H2576" s="300"/>
      <c r="I2576" s="294"/>
      <c r="J2576" s="295"/>
      <c r="K2576" s="295"/>
      <c r="L2576" s="295"/>
      <c r="M2576" s="295"/>
      <c r="N2576" s="295"/>
      <c r="O2576" s="326"/>
      <c r="P2576" s="296"/>
      <c r="Q2576" s="297"/>
      <c r="R2576" s="297"/>
      <c r="S2576" s="297"/>
      <c r="T2576" s="297"/>
      <c r="U2576" s="297"/>
      <c r="V2576" s="297"/>
      <c r="W2576" s="297"/>
      <c r="X2576" s="297"/>
      <c r="Y2576" s="297"/>
      <c r="Z2576" s="297"/>
      <c r="AA2576" s="297"/>
      <c r="AB2576" s="297"/>
    </row>
    <row r="2577" spans="1:28" ht="14.25">
      <c r="A2577" s="297"/>
      <c r="B2577" s="295"/>
      <c r="C2577" s="45"/>
      <c r="D2577" s="45"/>
      <c r="E2577" s="295"/>
      <c r="F2577" s="295"/>
      <c r="G2577" s="294"/>
      <c r="H2577" s="300"/>
      <c r="I2577" s="294"/>
      <c r="J2577" s="295"/>
      <c r="K2577" s="295"/>
      <c r="L2577" s="295"/>
      <c r="M2577" s="295"/>
      <c r="N2577" s="295"/>
      <c r="O2577" s="326"/>
      <c r="P2577" s="296"/>
      <c r="Q2577" s="297"/>
      <c r="R2577" s="297"/>
      <c r="S2577" s="297"/>
      <c r="T2577" s="297"/>
      <c r="U2577" s="297"/>
      <c r="V2577" s="297"/>
      <c r="W2577" s="297"/>
      <c r="X2577" s="297"/>
      <c r="Y2577" s="297"/>
      <c r="Z2577" s="297"/>
      <c r="AA2577" s="297"/>
      <c r="AB2577" s="297"/>
    </row>
    <row r="2578" spans="1:28" ht="14.25">
      <c r="A2578" s="297"/>
      <c r="B2578" s="295"/>
      <c r="C2578" s="45"/>
      <c r="D2578" s="45"/>
      <c r="E2578" s="295"/>
      <c r="F2578" s="295"/>
      <c r="G2578" s="294"/>
      <c r="H2578" s="300"/>
      <c r="I2578" s="294"/>
      <c r="J2578" s="295"/>
      <c r="K2578" s="295"/>
      <c r="L2578" s="295"/>
      <c r="M2578" s="295"/>
      <c r="N2578" s="295"/>
      <c r="O2578" s="326"/>
      <c r="P2578" s="296"/>
      <c r="Q2578" s="297"/>
      <c r="R2578" s="297"/>
      <c r="S2578" s="297"/>
      <c r="T2578" s="297"/>
      <c r="U2578" s="297"/>
      <c r="V2578" s="297"/>
      <c r="W2578" s="297"/>
      <c r="X2578" s="297"/>
      <c r="Y2578" s="297"/>
      <c r="Z2578" s="297"/>
      <c r="AA2578" s="297"/>
      <c r="AB2578" s="297"/>
    </row>
    <row r="2579" spans="1:28" ht="14.25">
      <c r="A2579" s="297"/>
      <c r="B2579" s="295"/>
      <c r="C2579" s="45"/>
      <c r="D2579" s="45"/>
      <c r="E2579" s="295"/>
      <c r="F2579" s="295"/>
      <c r="G2579" s="294"/>
      <c r="H2579" s="300"/>
      <c r="I2579" s="294"/>
      <c r="J2579" s="295"/>
      <c r="K2579" s="295"/>
      <c r="L2579" s="295"/>
      <c r="M2579" s="295"/>
      <c r="N2579" s="295"/>
      <c r="O2579" s="326"/>
      <c r="P2579" s="296"/>
      <c r="Q2579" s="297"/>
      <c r="R2579" s="297"/>
      <c r="S2579" s="297"/>
      <c r="T2579" s="297"/>
      <c r="U2579" s="297"/>
      <c r="V2579" s="297"/>
      <c r="W2579" s="297"/>
      <c r="X2579" s="297"/>
      <c r="Y2579" s="297"/>
      <c r="Z2579" s="297"/>
      <c r="AA2579" s="297"/>
      <c r="AB2579" s="297"/>
    </row>
    <row r="2580" spans="1:28" ht="14.25">
      <c r="A2580" s="297"/>
      <c r="B2580" s="295"/>
      <c r="C2580" s="45"/>
      <c r="D2580" s="45"/>
      <c r="E2580" s="295"/>
      <c r="F2580" s="295"/>
      <c r="G2580" s="294"/>
      <c r="H2580" s="300"/>
      <c r="I2580" s="294"/>
      <c r="J2580" s="295"/>
      <c r="K2580" s="295"/>
      <c r="L2580" s="295"/>
      <c r="M2580" s="295"/>
      <c r="N2580" s="295"/>
      <c r="O2580" s="326"/>
      <c r="P2580" s="296"/>
      <c r="Q2580" s="297"/>
      <c r="R2580" s="297"/>
      <c r="S2580" s="297"/>
      <c r="T2580" s="297"/>
      <c r="U2580" s="297"/>
      <c r="V2580" s="297"/>
      <c r="W2580" s="297"/>
      <c r="X2580" s="297"/>
      <c r="Y2580" s="297"/>
      <c r="Z2580" s="297"/>
      <c r="AA2580" s="297"/>
      <c r="AB2580" s="297"/>
    </row>
    <row r="2581" spans="1:28" ht="14.25">
      <c r="A2581" s="297"/>
      <c r="B2581" s="295"/>
      <c r="C2581" s="45"/>
      <c r="D2581" s="45"/>
      <c r="E2581" s="295"/>
      <c r="F2581" s="295"/>
      <c r="G2581" s="294"/>
      <c r="H2581" s="300"/>
      <c r="I2581" s="294"/>
      <c r="J2581" s="295"/>
      <c r="K2581" s="295"/>
      <c r="L2581" s="295"/>
      <c r="M2581" s="295"/>
      <c r="N2581" s="295"/>
      <c r="O2581" s="326"/>
      <c r="P2581" s="296"/>
      <c r="Q2581" s="297"/>
      <c r="R2581" s="297"/>
      <c r="S2581" s="297"/>
      <c r="T2581" s="297"/>
      <c r="U2581" s="297"/>
      <c r="V2581" s="297"/>
      <c r="W2581" s="297"/>
      <c r="X2581" s="297"/>
      <c r="Y2581" s="297"/>
      <c r="Z2581" s="297"/>
      <c r="AA2581" s="297"/>
      <c r="AB2581" s="297"/>
    </row>
    <row r="2582" spans="1:28" ht="14.25">
      <c r="A2582" s="297"/>
      <c r="B2582" s="295"/>
      <c r="C2582" s="45"/>
      <c r="D2582" s="45"/>
      <c r="E2582" s="295"/>
      <c r="F2582" s="295"/>
      <c r="G2582" s="294"/>
      <c r="H2582" s="300"/>
      <c r="I2582" s="294"/>
      <c r="J2582" s="295"/>
      <c r="K2582" s="295"/>
      <c r="L2582" s="295"/>
      <c r="M2582" s="295"/>
      <c r="N2582" s="295"/>
      <c r="O2582" s="326"/>
      <c r="P2582" s="296"/>
      <c r="Q2582" s="297"/>
      <c r="R2582" s="297"/>
      <c r="S2582" s="297"/>
      <c r="T2582" s="297"/>
      <c r="U2582" s="297"/>
      <c r="V2582" s="297"/>
      <c r="W2582" s="297"/>
      <c r="X2582" s="297"/>
      <c r="Y2582" s="297"/>
      <c r="Z2582" s="297"/>
      <c r="AA2582" s="297"/>
      <c r="AB2582" s="297"/>
    </row>
    <row r="2583" spans="1:28" ht="14.25">
      <c r="A2583" s="297"/>
      <c r="B2583" s="295"/>
      <c r="C2583" s="45"/>
      <c r="D2583" s="45"/>
      <c r="E2583" s="295"/>
      <c r="F2583" s="295"/>
      <c r="G2583" s="294"/>
      <c r="H2583" s="300"/>
      <c r="I2583" s="294"/>
      <c r="J2583" s="295"/>
      <c r="K2583" s="295"/>
      <c r="L2583" s="295"/>
      <c r="M2583" s="295"/>
      <c r="N2583" s="295"/>
      <c r="O2583" s="326"/>
      <c r="P2583" s="296"/>
      <c r="Q2583" s="297"/>
      <c r="R2583" s="297"/>
      <c r="S2583" s="297"/>
      <c r="T2583" s="297"/>
      <c r="U2583" s="297"/>
      <c r="V2583" s="297"/>
      <c r="W2583" s="297"/>
      <c r="X2583" s="297"/>
      <c r="Y2583" s="297"/>
      <c r="Z2583" s="297"/>
      <c r="AA2583" s="297"/>
      <c r="AB2583" s="297"/>
    </row>
    <row r="2584" spans="1:28" ht="14.25">
      <c r="A2584" s="297"/>
      <c r="B2584" s="295"/>
      <c r="C2584" s="45"/>
      <c r="D2584" s="45"/>
      <c r="E2584" s="295"/>
      <c r="F2584" s="295"/>
      <c r="G2584" s="294"/>
      <c r="H2584" s="300"/>
      <c r="I2584" s="294"/>
      <c r="J2584" s="295"/>
      <c r="K2584" s="295"/>
      <c r="L2584" s="295"/>
      <c r="M2584" s="295"/>
      <c r="N2584" s="295"/>
      <c r="O2584" s="326"/>
      <c r="P2584" s="296"/>
      <c r="Q2584" s="297"/>
      <c r="R2584" s="297"/>
      <c r="S2584" s="297"/>
      <c r="T2584" s="297"/>
      <c r="U2584" s="297"/>
      <c r="V2584" s="297"/>
      <c r="W2584" s="297"/>
      <c r="X2584" s="297"/>
      <c r="Y2584" s="297"/>
      <c r="Z2584" s="297"/>
      <c r="AA2584" s="297"/>
      <c r="AB2584" s="297"/>
    </row>
    <row r="2585" spans="1:28" ht="14.25">
      <c r="A2585" s="297"/>
      <c r="B2585" s="295"/>
      <c r="C2585" s="45"/>
      <c r="D2585" s="45"/>
      <c r="E2585" s="295"/>
      <c r="F2585" s="295"/>
      <c r="G2585" s="294"/>
      <c r="H2585" s="300"/>
      <c r="I2585" s="294"/>
      <c r="J2585" s="295"/>
      <c r="K2585" s="295"/>
      <c r="L2585" s="295"/>
      <c r="M2585" s="295"/>
      <c r="N2585" s="295"/>
      <c r="O2585" s="326"/>
      <c r="P2585" s="296"/>
      <c r="Q2585" s="297"/>
      <c r="R2585" s="297"/>
      <c r="S2585" s="297"/>
      <c r="T2585" s="297"/>
      <c r="U2585" s="297"/>
      <c r="V2585" s="297"/>
      <c r="W2585" s="297"/>
      <c r="X2585" s="297"/>
      <c r="Y2585" s="297"/>
      <c r="Z2585" s="297"/>
      <c r="AA2585" s="297"/>
      <c r="AB2585" s="297"/>
    </row>
    <row r="2586" spans="1:28" ht="14.25">
      <c r="A2586" s="297"/>
      <c r="B2586" s="295"/>
      <c r="C2586" s="45"/>
      <c r="D2586" s="45"/>
      <c r="E2586" s="295"/>
      <c r="F2586" s="295"/>
      <c r="G2586" s="294"/>
      <c r="H2586" s="300"/>
      <c r="I2586" s="294"/>
      <c r="J2586" s="295"/>
      <c r="K2586" s="295"/>
      <c r="L2586" s="295"/>
      <c r="M2586" s="295"/>
      <c r="N2586" s="295"/>
      <c r="O2586" s="326"/>
      <c r="P2586" s="296"/>
      <c r="Q2586" s="297"/>
      <c r="R2586" s="297"/>
      <c r="S2586" s="297"/>
      <c r="T2586" s="297"/>
      <c r="U2586" s="297"/>
      <c r="V2586" s="297"/>
      <c r="W2586" s="297"/>
      <c r="X2586" s="297"/>
      <c r="Y2586" s="297"/>
      <c r="Z2586" s="297"/>
      <c r="AA2586" s="297"/>
      <c r="AB2586" s="297"/>
    </row>
    <row r="2587" spans="1:28" ht="14.25">
      <c r="A2587" s="297"/>
      <c r="B2587" s="295"/>
      <c r="C2587" s="45"/>
      <c r="D2587" s="45"/>
      <c r="E2587" s="295"/>
      <c r="F2587" s="295"/>
      <c r="G2587" s="294"/>
      <c r="H2587" s="300"/>
      <c r="I2587" s="294"/>
      <c r="J2587" s="295"/>
      <c r="K2587" s="295"/>
      <c r="L2587" s="295"/>
      <c r="M2587" s="295"/>
      <c r="N2587" s="295"/>
      <c r="O2587" s="326"/>
      <c r="P2587" s="296"/>
      <c r="Q2587" s="297"/>
      <c r="R2587" s="297"/>
      <c r="S2587" s="297"/>
      <c r="T2587" s="297"/>
      <c r="U2587" s="297"/>
      <c r="V2587" s="297"/>
      <c r="W2587" s="297"/>
      <c r="X2587" s="297"/>
      <c r="Y2587" s="297"/>
      <c r="Z2587" s="297"/>
      <c r="AA2587" s="297"/>
      <c r="AB2587" s="297"/>
    </row>
    <row r="2588" spans="1:28" ht="14.25">
      <c r="A2588" s="297"/>
      <c r="B2588" s="295"/>
      <c r="C2588" s="45"/>
      <c r="D2588" s="45"/>
      <c r="E2588" s="295"/>
      <c r="F2588" s="295"/>
      <c r="G2588" s="294"/>
      <c r="H2588" s="300"/>
      <c r="I2588" s="294"/>
      <c r="J2588" s="295"/>
      <c r="K2588" s="295"/>
      <c r="L2588" s="295"/>
      <c r="M2588" s="295"/>
      <c r="N2588" s="295"/>
      <c r="O2588" s="326"/>
      <c r="P2588" s="296"/>
      <c r="Q2588" s="297"/>
      <c r="R2588" s="297"/>
      <c r="S2588" s="297"/>
      <c r="T2588" s="297"/>
      <c r="U2588" s="297"/>
      <c r="V2588" s="297"/>
      <c r="W2588" s="297"/>
      <c r="X2588" s="297"/>
      <c r="Y2588" s="297"/>
      <c r="Z2588" s="297"/>
      <c r="AA2588" s="297"/>
      <c r="AB2588" s="297"/>
    </row>
    <row r="2589" spans="1:28" ht="14.25">
      <c r="A2589" s="297"/>
      <c r="B2589" s="295"/>
      <c r="C2589" s="45"/>
      <c r="D2589" s="45"/>
      <c r="E2589" s="295"/>
      <c r="F2589" s="295"/>
      <c r="G2589" s="294"/>
      <c r="H2589" s="300"/>
      <c r="I2589" s="294"/>
      <c r="J2589" s="295"/>
      <c r="K2589" s="295"/>
      <c r="L2589" s="295"/>
      <c r="M2589" s="295"/>
      <c r="N2589" s="295"/>
      <c r="O2589" s="326"/>
      <c r="P2589" s="296"/>
      <c r="Q2589" s="297"/>
      <c r="R2589" s="297"/>
      <c r="S2589" s="297"/>
      <c r="T2589" s="297"/>
      <c r="U2589" s="297"/>
      <c r="V2589" s="297"/>
      <c r="W2589" s="297"/>
      <c r="X2589" s="297"/>
      <c r="Y2589" s="297"/>
      <c r="Z2589" s="297"/>
      <c r="AA2589" s="297"/>
      <c r="AB2589" s="297"/>
    </row>
    <row r="2590" spans="1:28" ht="14.25">
      <c r="A2590" s="297"/>
      <c r="B2590" s="295"/>
      <c r="C2590" s="45"/>
      <c r="D2590" s="45"/>
      <c r="E2590" s="295"/>
      <c r="F2590" s="295"/>
      <c r="G2590" s="294"/>
      <c r="H2590" s="300"/>
      <c r="I2590" s="294"/>
      <c r="J2590" s="295"/>
      <c r="K2590" s="295"/>
      <c r="L2590" s="295"/>
      <c r="M2590" s="295"/>
      <c r="N2590" s="295"/>
      <c r="O2590" s="326"/>
      <c r="P2590" s="296"/>
      <c r="Q2590" s="297"/>
      <c r="R2590" s="297"/>
      <c r="S2590" s="297"/>
      <c r="T2590" s="297"/>
      <c r="U2590" s="297"/>
      <c r="V2590" s="297"/>
      <c r="W2590" s="297"/>
      <c r="X2590" s="297"/>
      <c r="Y2590" s="297"/>
      <c r="Z2590" s="297"/>
      <c r="AA2590" s="297"/>
      <c r="AB2590" s="297"/>
    </row>
    <row r="2591" spans="1:28" ht="14.25">
      <c r="A2591" s="297"/>
      <c r="B2591" s="295"/>
      <c r="C2591" s="45"/>
      <c r="D2591" s="45"/>
      <c r="E2591" s="295"/>
      <c r="F2591" s="295"/>
      <c r="G2591" s="294"/>
      <c r="H2591" s="300"/>
      <c r="I2591" s="294"/>
      <c r="J2591" s="295"/>
      <c r="K2591" s="295"/>
      <c r="L2591" s="295"/>
      <c r="M2591" s="295"/>
      <c r="N2591" s="295"/>
      <c r="O2591" s="326"/>
      <c r="P2591" s="296"/>
      <c r="Q2591" s="297"/>
      <c r="R2591" s="297"/>
      <c r="S2591" s="297"/>
      <c r="T2591" s="297"/>
      <c r="U2591" s="297"/>
      <c r="V2591" s="297"/>
      <c r="W2591" s="297"/>
      <c r="X2591" s="297"/>
      <c r="Y2591" s="297"/>
      <c r="Z2591" s="297"/>
      <c r="AA2591" s="297"/>
      <c r="AB2591" s="297"/>
    </row>
    <row r="2592" spans="1:28" ht="14.25">
      <c r="A2592" s="297"/>
      <c r="B2592" s="295"/>
      <c r="C2592" s="45"/>
      <c r="D2592" s="45"/>
      <c r="E2592" s="295"/>
      <c r="F2592" s="295"/>
      <c r="G2592" s="294"/>
      <c r="H2592" s="300"/>
      <c r="I2592" s="294"/>
      <c r="J2592" s="295"/>
      <c r="K2592" s="295"/>
      <c r="L2592" s="295"/>
      <c r="M2592" s="295"/>
      <c r="N2592" s="295"/>
      <c r="O2592" s="326"/>
      <c r="P2592" s="296"/>
      <c r="Q2592" s="297"/>
      <c r="R2592" s="297"/>
      <c r="S2592" s="297"/>
      <c r="T2592" s="297"/>
      <c r="U2592" s="297"/>
      <c r="V2592" s="297"/>
      <c r="W2592" s="297"/>
      <c r="X2592" s="297"/>
      <c r="Y2592" s="297"/>
      <c r="Z2592" s="297"/>
      <c r="AA2592" s="297"/>
      <c r="AB2592" s="297"/>
    </row>
    <row r="2593" spans="1:28" ht="14.25">
      <c r="A2593" s="297"/>
      <c r="B2593" s="295"/>
      <c r="C2593" s="45"/>
      <c r="D2593" s="45"/>
      <c r="E2593" s="295"/>
      <c r="F2593" s="295"/>
      <c r="G2593" s="294"/>
      <c r="H2593" s="300"/>
      <c r="I2593" s="294"/>
      <c r="J2593" s="295"/>
      <c r="K2593" s="295"/>
      <c r="L2593" s="295"/>
      <c r="M2593" s="295"/>
      <c r="N2593" s="295"/>
      <c r="O2593" s="326"/>
      <c r="P2593" s="296"/>
      <c r="Q2593" s="297"/>
      <c r="R2593" s="297"/>
      <c r="S2593" s="297"/>
      <c r="T2593" s="297"/>
      <c r="U2593" s="297"/>
      <c r="V2593" s="297"/>
      <c r="W2593" s="297"/>
      <c r="X2593" s="297"/>
      <c r="Y2593" s="297"/>
      <c r="Z2593" s="297"/>
      <c r="AA2593" s="297"/>
      <c r="AB2593" s="297"/>
    </row>
    <row r="2594" spans="1:28" ht="14.25">
      <c r="A2594" s="297"/>
      <c r="B2594" s="295"/>
      <c r="C2594" s="45"/>
      <c r="D2594" s="45"/>
      <c r="E2594" s="295"/>
      <c r="F2594" s="295"/>
      <c r="G2594" s="294"/>
      <c r="H2594" s="300"/>
      <c r="I2594" s="294"/>
      <c r="J2594" s="295"/>
      <c r="K2594" s="295"/>
      <c r="L2594" s="295"/>
      <c r="M2594" s="295"/>
      <c r="N2594" s="295"/>
      <c r="O2594" s="326"/>
      <c r="P2594" s="296"/>
      <c r="Q2594" s="297"/>
      <c r="R2594" s="297"/>
      <c r="S2594" s="297"/>
      <c r="T2594" s="297"/>
      <c r="U2594" s="297"/>
      <c r="V2594" s="297"/>
      <c r="W2594" s="297"/>
      <c r="X2594" s="297"/>
      <c r="Y2594" s="297"/>
      <c r="Z2594" s="297"/>
      <c r="AA2594" s="297"/>
      <c r="AB2594" s="297"/>
    </row>
    <row r="2595" spans="1:28" ht="14.25">
      <c r="A2595" s="297"/>
      <c r="B2595" s="295"/>
      <c r="C2595" s="45"/>
      <c r="D2595" s="45"/>
      <c r="E2595" s="295"/>
      <c r="F2595" s="295"/>
      <c r="G2595" s="294"/>
      <c r="H2595" s="300"/>
      <c r="I2595" s="294"/>
      <c r="J2595" s="295"/>
      <c r="K2595" s="295"/>
      <c r="L2595" s="295"/>
      <c r="M2595" s="295"/>
      <c r="N2595" s="295"/>
      <c r="O2595" s="326"/>
      <c r="P2595" s="296"/>
      <c r="Q2595" s="297"/>
      <c r="R2595" s="297"/>
      <c r="S2595" s="297"/>
      <c r="T2595" s="297"/>
      <c r="U2595" s="297"/>
      <c r="V2595" s="297"/>
      <c r="W2595" s="297"/>
      <c r="X2595" s="297"/>
      <c r="Y2595" s="297"/>
      <c r="Z2595" s="297"/>
      <c r="AA2595" s="297"/>
      <c r="AB2595" s="297"/>
    </row>
    <row r="2596" spans="1:28" ht="14.25">
      <c r="A2596" s="297"/>
      <c r="B2596" s="295"/>
      <c r="C2596" s="45"/>
      <c r="D2596" s="45"/>
      <c r="E2596" s="295"/>
      <c r="F2596" s="295"/>
      <c r="G2596" s="294"/>
      <c r="H2596" s="300"/>
      <c r="I2596" s="294"/>
      <c r="J2596" s="295"/>
      <c r="K2596" s="295"/>
      <c r="L2596" s="295"/>
      <c r="M2596" s="295"/>
      <c r="N2596" s="295"/>
      <c r="O2596" s="326"/>
      <c r="P2596" s="296"/>
      <c r="Q2596" s="297"/>
      <c r="R2596" s="297"/>
      <c r="S2596" s="297"/>
      <c r="T2596" s="297"/>
      <c r="U2596" s="297"/>
      <c r="V2596" s="297"/>
      <c r="W2596" s="297"/>
      <c r="X2596" s="297"/>
      <c r="Y2596" s="297"/>
      <c r="Z2596" s="297"/>
      <c r="AA2596" s="297"/>
      <c r="AB2596" s="297"/>
    </row>
    <row r="2597" spans="1:28" ht="14.25">
      <c r="A2597" s="297"/>
      <c r="B2597" s="295"/>
      <c r="C2597" s="45"/>
      <c r="D2597" s="45"/>
      <c r="E2597" s="295"/>
      <c r="F2597" s="295"/>
      <c r="G2597" s="294"/>
      <c r="H2597" s="300"/>
      <c r="I2597" s="294"/>
      <c r="J2597" s="295"/>
      <c r="K2597" s="295"/>
      <c r="L2597" s="295"/>
      <c r="M2597" s="295"/>
      <c r="N2597" s="295"/>
      <c r="O2597" s="326"/>
      <c r="P2597" s="296"/>
      <c r="Q2597" s="297"/>
      <c r="R2597" s="297"/>
      <c r="S2597" s="297"/>
      <c r="T2597" s="297"/>
      <c r="U2597" s="297"/>
      <c r="V2597" s="297"/>
      <c r="W2597" s="297"/>
      <c r="X2597" s="297"/>
      <c r="Y2597" s="297"/>
      <c r="Z2597" s="297"/>
      <c r="AA2597" s="297"/>
      <c r="AB2597" s="297"/>
    </row>
    <row r="2598" spans="1:28" ht="14.25">
      <c r="A2598" s="297"/>
      <c r="B2598" s="295"/>
      <c r="C2598" s="45"/>
      <c r="D2598" s="45"/>
      <c r="E2598" s="295"/>
      <c r="F2598" s="295"/>
      <c r="G2598" s="294"/>
      <c r="H2598" s="300"/>
      <c r="I2598" s="294"/>
      <c r="J2598" s="295"/>
      <c r="K2598" s="295"/>
      <c r="L2598" s="295"/>
      <c r="M2598" s="295"/>
      <c r="N2598" s="295"/>
      <c r="O2598" s="326"/>
      <c r="P2598" s="296"/>
      <c r="Q2598" s="297"/>
      <c r="R2598" s="297"/>
      <c r="S2598" s="297"/>
      <c r="T2598" s="297"/>
      <c r="U2598" s="297"/>
      <c r="V2598" s="297"/>
      <c r="W2598" s="297"/>
      <c r="X2598" s="297"/>
      <c r="Y2598" s="297"/>
      <c r="Z2598" s="297"/>
      <c r="AA2598" s="297"/>
      <c r="AB2598" s="297"/>
    </row>
    <row r="2599" spans="1:28" ht="14.25">
      <c r="A2599" s="297"/>
      <c r="B2599" s="295"/>
      <c r="C2599" s="45"/>
      <c r="D2599" s="45"/>
      <c r="E2599" s="295"/>
      <c r="F2599" s="295"/>
      <c r="G2599" s="294"/>
      <c r="H2599" s="300"/>
      <c r="I2599" s="294"/>
      <c r="J2599" s="295"/>
      <c r="K2599" s="295"/>
      <c r="L2599" s="295"/>
      <c r="M2599" s="295"/>
      <c r="N2599" s="295"/>
      <c r="O2599" s="326"/>
      <c r="P2599" s="296"/>
      <c r="Q2599" s="297"/>
      <c r="R2599" s="297"/>
      <c r="S2599" s="297"/>
      <c r="T2599" s="297"/>
      <c r="U2599" s="297"/>
      <c r="V2599" s="297"/>
      <c r="W2599" s="297"/>
      <c r="X2599" s="297"/>
      <c r="Y2599" s="297"/>
      <c r="Z2599" s="297"/>
      <c r="AA2599" s="297"/>
      <c r="AB2599" s="297"/>
    </row>
    <row r="2600" spans="1:28" ht="14.25">
      <c r="A2600" s="297"/>
      <c r="B2600" s="295"/>
      <c r="C2600" s="45"/>
      <c r="D2600" s="45"/>
      <c r="E2600" s="295"/>
      <c r="F2600" s="295"/>
      <c r="G2600" s="294"/>
      <c r="H2600" s="300"/>
      <c r="I2600" s="294"/>
      <c r="J2600" s="295"/>
      <c r="K2600" s="295"/>
      <c r="L2600" s="295"/>
      <c r="M2600" s="295"/>
      <c r="N2600" s="295"/>
      <c r="O2600" s="326"/>
      <c r="P2600" s="296"/>
      <c r="Q2600" s="297"/>
      <c r="R2600" s="297"/>
      <c r="S2600" s="297"/>
      <c r="T2600" s="297"/>
      <c r="U2600" s="297"/>
      <c r="V2600" s="297"/>
      <c r="W2600" s="297"/>
      <c r="X2600" s="297"/>
      <c r="Y2600" s="297"/>
      <c r="Z2600" s="297"/>
      <c r="AA2600" s="297"/>
      <c r="AB2600" s="297"/>
    </row>
    <row r="2601" spans="1:28" ht="14.25">
      <c r="A2601" s="297"/>
      <c r="B2601" s="295"/>
      <c r="C2601" s="45"/>
      <c r="D2601" s="45"/>
      <c r="E2601" s="295"/>
      <c r="F2601" s="295"/>
      <c r="G2601" s="294"/>
      <c r="H2601" s="300"/>
      <c r="I2601" s="294"/>
      <c r="J2601" s="295"/>
      <c r="K2601" s="295"/>
      <c r="L2601" s="295"/>
      <c r="M2601" s="295"/>
      <c r="N2601" s="295"/>
      <c r="O2601" s="326"/>
      <c r="P2601" s="296"/>
      <c r="Q2601" s="297"/>
      <c r="R2601" s="297"/>
      <c r="S2601" s="297"/>
      <c r="T2601" s="297"/>
      <c r="U2601" s="297"/>
      <c r="V2601" s="297"/>
      <c r="W2601" s="297"/>
      <c r="X2601" s="297"/>
      <c r="Y2601" s="297"/>
      <c r="Z2601" s="297"/>
      <c r="AA2601" s="297"/>
      <c r="AB2601" s="297"/>
    </row>
    <row r="2602" spans="1:28" ht="14.25">
      <c r="A2602" s="297"/>
      <c r="B2602" s="295"/>
      <c r="C2602" s="45"/>
      <c r="D2602" s="45"/>
      <c r="E2602" s="295"/>
      <c r="F2602" s="295"/>
      <c r="G2602" s="294"/>
      <c r="H2602" s="300"/>
      <c r="I2602" s="294"/>
      <c r="J2602" s="295"/>
      <c r="K2602" s="295"/>
      <c r="L2602" s="295"/>
      <c r="M2602" s="295"/>
      <c r="N2602" s="295"/>
      <c r="O2602" s="326"/>
      <c r="P2602" s="296"/>
      <c r="Q2602" s="297"/>
      <c r="R2602" s="297"/>
      <c r="S2602" s="297"/>
      <c r="T2602" s="297"/>
      <c r="U2602" s="297"/>
      <c r="V2602" s="297"/>
      <c r="W2602" s="297"/>
      <c r="X2602" s="297"/>
      <c r="Y2602" s="297"/>
      <c r="Z2602" s="297"/>
      <c r="AA2602" s="297"/>
      <c r="AB2602" s="297"/>
    </row>
    <row r="2603" spans="1:28" ht="14.25">
      <c r="A2603" s="297"/>
      <c r="B2603" s="295"/>
      <c r="C2603" s="45"/>
      <c r="D2603" s="45"/>
      <c r="E2603" s="295"/>
      <c r="F2603" s="295"/>
      <c r="G2603" s="294"/>
      <c r="H2603" s="300"/>
      <c r="I2603" s="294"/>
      <c r="J2603" s="295"/>
      <c r="K2603" s="295"/>
      <c r="L2603" s="295"/>
      <c r="M2603" s="295"/>
      <c r="N2603" s="295"/>
      <c r="O2603" s="326"/>
      <c r="P2603" s="296"/>
      <c r="Q2603" s="297"/>
      <c r="R2603" s="297"/>
      <c r="S2603" s="297"/>
      <c r="T2603" s="297"/>
      <c r="U2603" s="297"/>
      <c r="V2603" s="297"/>
      <c r="W2603" s="297"/>
      <c r="X2603" s="297"/>
      <c r="Y2603" s="297"/>
      <c r="Z2603" s="297"/>
      <c r="AA2603" s="297"/>
      <c r="AB2603" s="297"/>
    </row>
    <row r="2604" spans="1:28" ht="14.25">
      <c r="A2604" s="297"/>
      <c r="B2604" s="295"/>
      <c r="C2604" s="45"/>
      <c r="D2604" s="45"/>
      <c r="E2604" s="295"/>
      <c r="F2604" s="295"/>
      <c r="G2604" s="294"/>
      <c r="H2604" s="300"/>
      <c r="I2604" s="294"/>
      <c r="J2604" s="295"/>
      <c r="K2604" s="295"/>
      <c r="L2604" s="295"/>
      <c r="M2604" s="295"/>
      <c r="N2604" s="295"/>
      <c r="O2604" s="326"/>
      <c r="P2604" s="296"/>
      <c r="Q2604" s="297"/>
      <c r="R2604" s="297"/>
      <c r="S2604" s="297"/>
      <c r="T2604" s="297"/>
      <c r="U2604" s="297"/>
      <c r="V2604" s="297"/>
      <c r="W2604" s="297"/>
      <c r="X2604" s="297"/>
      <c r="Y2604" s="297"/>
      <c r="Z2604" s="297"/>
      <c r="AA2604" s="297"/>
      <c r="AB2604" s="297"/>
    </row>
    <row r="2605" spans="1:28" ht="14.25">
      <c r="A2605" s="297"/>
      <c r="B2605" s="295"/>
      <c r="C2605" s="45"/>
      <c r="D2605" s="45"/>
      <c r="E2605" s="295"/>
      <c r="F2605" s="295"/>
      <c r="G2605" s="294"/>
      <c r="H2605" s="300"/>
      <c r="I2605" s="294"/>
      <c r="J2605" s="295"/>
      <c r="K2605" s="295"/>
      <c r="L2605" s="295"/>
      <c r="M2605" s="295"/>
      <c r="N2605" s="295"/>
      <c r="O2605" s="326"/>
      <c r="P2605" s="296"/>
      <c r="Q2605" s="297"/>
      <c r="R2605" s="297"/>
      <c r="S2605" s="297"/>
      <c r="T2605" s="297"/>
      <c r="U2605" s="297"/>
      <c r="V2605" s="297"/>
      <c r="W2605" s="297"/>
      <c r="X2605" s="297"/>
      <c r="Y2605" s="297"/>
      <c r="Z2605" s="297"/>
      <c r="AA2605" s="297"/>
      <c r="AB2605" s="297"/>
    </row>
    <row r="2606" spans="1:28" ht="14.25">
      <c r="A2606" s="297"/>
      <c r="B2606" s="295"/>
      <c r="C2606" s="45"/>
      <c r="D2606" s="45"/>
      <c r="E2606" s="295"/>
      <c r="F2606" s="295"/>
      <c r="G2606" s="294"/>
      <c r="H2606" s="300"/>
      <c r="I2606" s="294"/>
      <c r="J2606" s="295"/>
      <c r="K2606" s="295"/>
      <c r="L2606" s="295"/>
      <c r="M2606" s="295"/>
      <c r="N2606" s="295"/>
      <c r="O2606" s="326"/>
      <c r="P2606" s="296"/>
      <c r="Q2606" s="297"/>
      <c r="R2606" s="297"/>
      <c r="S2606" s="297"/>
      <c r="T2606" s="297"/>
      <c r="U2606" s="297"/>
      <c r="V2606" s="297"/>
      <c r="W2606" s="297"/>
      <c r="X2606" s="297"/>
      <c r="Y2606" s="297"/>
      <c r="Z2606" s="297"/>
      <c r="AA2606" s="297"/>
      <c r="AB2606" s="297"/>
    </row>
    <row r="2607" spans="1:28" ht="14.25">
      <c r="A2607" s="297"/>
      <c r="B2607" s="295"/>
      <c r="C2607" s="45"/>
      <c r="D2607" s="45"/>
      <c r="E2607" s="295"/>
      <c r="F2607" s="295"/>
      <c r="G2607" s="294"/>
      <c r="H2607" s="300"/>
      <c r="I2607" s="294"/>
      <c r="J2607" s="295"/>
      <c r="K2607" s="295"/>
      <c r="L2607" s="295"/>
      <c r="M2607" s="295"/>
      <c r="N2607" s="295"/>
      <c r="O2607" s="326"/>
      <c r="P2607" s="296"/>
      <c r="Q2607" s="297"/>
      <c r="R2607" s="297"/>
      <c r="S2607" s="297"/>
      <c r="T2607" s="297"/>
      <c r="U2607" s="297"/>
      <c r="V2607" s="297"/>
      <c r="W2607" s="297"/>
      <c r="X2607" s="297"/>
      <c r="Y2607" s="297"/>
      <c r="Z2607" s="297"/>
      <c r="AA2607" s="297"/>
      <c r="AB2607" s="297"/>
    </row>
    <row r="2608" spans="1:28" ht="14.25">
      <c r="A2608" s="297"/>
      <c r="B2608" s="295"/>
      <c r="C2608" s="45"/>
      <c r="D2608" s="45"/>
      <c r="E2608" s="295"/>
      <c r="F2608" s="295"/>
      <c r="G2608" s="294"/>
      <c r="H2608" s="300"/>
      <c r="I2608" s="294"/>
      <c r="J2608" s="295"/>
      <c r="K2608" s="295"/>
      <c r="L2608" s="295"/>
      <c r="M2608" s="295"/>
      <c r="N2608" s="295"/>
      <c r="O2608" s="326"/>
      <c r="P2608" s="296"/>
      <c r="Q2608" s="297"/>
      <c r="R2608" s="297"/>
      <c r="S2608" s="297"/>
      <c r="T2608" s="297"/>
      <c r="U2608" s="297"/>
      <c r="V2608" s="297"/>
      <c r="W2608" s="297"/>
      <c r="X2608" s="297"/>
      <c r="Y2608" s="297"/>
      <c r="Z2608" s="297"/>
      <c r="AA2608" s="297"/>
      <c r="AB2608" s="297"/>
    </row>
    <row r="2609" spans="1:28" ht="14.25">
      <c r="A2609" s="297"/>
      <c r="B2609" s="295"/>
      <c r="C2609" s="45"/>
      <c r="D2609" s="45"/>
      <c r="E2609" s="295"/>
      <c r="F2609" s="295"/>
      <c r="G2609" s="294"/>
      <c r="H2609" s="300"/>
      <c r="I2609" s="294"/>
      <c r="J2609" s="295"/>
      <c r="K2609" s="295"/>
      <c r="L2609" s="295"/>
      <c r="M2609" s="295"/>
      <c r="N2609" s="295"/>
      <c r="O2609" s="326"/>
      <c r="P2609" s="296"/>
      <c r="Q2609" s="297"/>
      <c r="R2609" s="297"/>
      <c r="S2609" s="297"/>
      <c r="T2609" s="297"/>
      <c r="U2609" s="297"/>
      <c r="V2609" s="297"/>
      <c r="W2609" s="297"/>
      <c r="X2609" s="297"/>
      <c r="Y2609" s="297"/>
      <c r="Z2609" s="297"/>
      <c r="AA2609" s="297"/>
      <c r="AB2609" s="297"/>
    </row>
    <row r="2610" spans="1:28" ht="14.25">
      <c r="A2610" s="297"/>
      <c r="B2610" s="295"/>
      <c r="C2610" s="45"/>
      <c r="D2610" s="45"/>
      <c r="E2610" s="295"/>
      <c r="F2610" s="295"/>
      <c r="G2610" s="294"/>
      <c r="H2610" s="300"/>
      <c r="I2610" s="294"/>
      <c r="J2610" s="295"/>
      <c r="K2610" s="295"/>
      <c r="L2610" s="295"/>
      <c r="M2610" s="295"/>
      <c r="N2610" s="295"/>
      <c r="O2610" s="326"/>
      <c r="P2610" s="296"/>
      <c r="Q2610" s="297"/>
      <c r="R2610" s="297"/>
      <c r="S2610" s="297"/>
      <c r="T2610" s="297"/>
      <c r="U2610" s="297"/>
      <c r="V2610" s="297"/>
      <c r="W2610" s="297"/>
      <c r="X2610" s="297"/>
      <c r="Y2610" s="297"/>
      <c r="Z2610" s="297"/>
      <c r="AA2610" s="297"/>
      <c r="AB2610" s="297"/>
    </row>
    <row r="2611" spans="1:28" ht="14.25">
      <c r="A2611" s="297"/>
      <c r="B2611" s="295"/>
      <c r="C2611" s="45"/>
      <c r="D2611" s="45"/>
      <c r="E2611" s="295"/>
      <c r="F2611" s="295"/>
      <c r="G2611" s="294"/>
      <c r="H2611" s="300"/>
      <c r="I2611" s="294"/>
      <c r="J2611" s="295"/>
      <c r="K2611" s="295"/>
      <c r="L2611" s="295"/>
      <c r="M2611" s="295"/>
      <c r="N2611" s="295"/>
      <c r="O2611" s="326"/>
      <c r="P2611" s="296"/>
      <c r="Q2611" s="297"/>
      <c r="R2611" s="297"/>
      <c r="S2611" s="297"/>
      <c r="T2611" s="297"/>
      <c r="U2611" s="297"/>
      <c r="V2611" s="297"/>
      <c r="W2611" s="297"/>
      <c r="X2611" s="297"/>
      <c r="Y2611" s="297"/>
      <c r="Z2611" s="297"/>
      <c r="AA2611" s="297"/>
      <c r="AB2611" s="297"/>
    </row>
    <row r="2612" spans="1:28" ht="14.25">
      <c r="A2612" s="297"/>
      <c r="B2612" s="295"/>
      <c r="C2612" s="45"/>
      <c r="D2612" s="45"/>
      <c r="E2612" s="295"/>
      <c r="F2612" s="295"/>
      <c r="G2612" s="294"/>
      <c r="H2612" s="300"/>
      <c r="I2612" s="294"/>
      <c r="J2612" s="295"/>
      <c r="K2612" s="295"/>
      <c r="L2612" s="295"/>
      <c r="M2612" s="295"/>
      <c r="N2612" s="295"/>
      <c r="O2612" s="326"/>
      <c r="P2612" s="296"/>
      <c r="Q2612" s="297"/>
      <c r="R2612" s="297"/>
      <c r="S2612" s="297"/>
      <c r="T2612" s="297"/>
      <c r="U2612" s="297"/>
      <c r="V2612" s="297"/>
      <c r="W2612" s="297"/>
      <c r="X2612" s="297"/>
      <c r="Y2612" s="297"/>
      <c r="Z2612" s="297"/>
      <c r="AA2612" s="297"/>
      <c r="AB2612" s="297"/>
    </row>
    <row r="2613" spans="1:28" ht="14.25">
      <c r="A2613" s="297"/>
      <c r="B2613" s="295"/>
      <c r="C2613" s="45"/>
      <c r="D2613" s="45"/>
      <c r="E2613" s="295"/>
      <c r="F2613" s="295"/>
      <c r="G2613" s="294"/>
      <c r="H2613" s="300"/>
      <c r="I2613" s="294"/>
      <c r="J2613" s="295"/>
      <c r="K2613" s="295"/>
      <c r="L2613" s="295"/>
      <c r="M2613" s="295"/>
      <c r="N2613" s="295"/>
      <c r="O2613" s="326"/>
      <c r="P2613" s="296"/>
      <c r="Q2613" s="297"/>
      <c r="R2613" s="297"/>
      <c r="S2613" s="297"/>
      <c r="T2613" s="297"/>
      <c r="U2613" s="297"/>
      <c r="V2613" s="297"/>
      <c r="W2613" s="297"/>
      <c r="X2613" s="297"/>
      <c r="Y2613" s="297"/>
      <c r="Z2613" s="297"/>
      <c r="AA2613" s="297"/>
      <c r="AB2613" s="297"/>
    </row>
    <row r="2614" spans="1:28" ht="14.25">
      <c r="A2614" s="297"/>
      <c r="B2614" s="295"/>
      <c r="C2614" s="45"/>
      <c r="D2614" s="45"/>
      <c r="E2614" s="295"/>
      <c r="F2614" s="295"/>
      <c r="G2614" s="294"/>
      <c r="H2614" s="300"/>
      <c r="I2614" s="294"/>
      <c r="J2614" s="295"/>
      <c r="K2614" s="295"/>
      <c r="L2614" s="295"/>
      <c r="M2614" s="295"/>
      <c r="N2614" s="295"/>
      <c r="O2614" s="326"/>
      <c r="P2614" s="296"/>
      <c r="Q2614" s="297"/>
      <c r="R2614" s="297"/>
      <c r="S2614" s="297"/>
      <c r="T2614" s="297"/>
      <c r="U2614" s="297"/>
      <c r="V2614" s="297"/>
      <c r="W2614" s="297"/>
      <c r="X2614" s="297"/>
      <c r="Y2614" s="297"/>
      <c r="Z2614" s="297"/>
      <c r="AA2614" s="297"/>
      <c r="AB2614" s="297"/>
    </row>
    <row r="2615" spans="1:28" ht="14.25">
      <c r="A2615" s="297"/>
      <c r="B2615" s="295"/>
      <c r="C2615" s="45"/>
      <c r="D2615" s="45"/>
      <c r="E2615" s="295"/>
      <c r="F2615" s="295"/>
      <c r="G2615" s="294"/>
      <c r="H2615" s="300"/>
      <c r="I2615" s="294"/>
      <c r="J2615" s="295"/>
      <c r="K2615" s="295"/>
      <c r="L2615" s="295"/>
      <c r="M2615" s="295"/>
      <c r="N2615" s="295"/>
      <c r="O2615" s="326"/>
      <c r="P2615" s="296"/>
      <c r="Q2615" s="297"/>
      <c r="R2615" s="297"/>
      <c r="S2615" s="297"/>
      <c r="T2615" s="297"/>
      <c r="U2615" s="297"/>
      <c r="V2615" s="297"/>
      <c r="W2615" s="297"/>
      <c r="X2615" s="297"/>
      <c r="Y2615" s="297"/>
      <c r="Z2615" s="297"/>
      <c r="AA2615" s="297"/>
      <c r="AB2615" s="297"/>
    </row>
    <row r="2616" spans="1:28" ht="14.25">
      <c r="A2616" s="297"/>
      <c r="B2616" s="295"/>
      <c r="C2616" s="45"/>
      <c r="D2616" s="45"/>
      <c r="E2616" s="295"/>
      <c r="F2616" s="295"/>
      <c r="G2616" s="294"/>
      <c r="H2616" s="300"/>
      <c r="I2616" s="294"/>
      <c r="J2616" s="295"/>
      <c r="K2616" s="295"/>
      <c r="L2616" s="295"/>
      <c r="M2616" s="295"/>
      <c r="N2616" s="295"/>
      <c r="O2616" s="326"/>
      <c r="P2616" s="296"/>
      <c r="Q2616" s="297"/>
      <c r="R2616" s="297"/>
      <c r="S2616" s="297"/>
      <c r="T2616" s="297"/>
      <c r="U2616" s="297"/>
      <c r="V2616" s="297"/>
      <c r="W2616" s="297"/>
      <c r="X2616" s="297"/>
      <c r="Y2616" s="297"/>
      <c r="Z2616" s="297"/>
      <c r="AA2616" s="297"/>
      <c r="AB2616" s="297"/>
    </row>
    <row r="2617" spans="1:28" ht="14.25">
      <c r="A2617" s="297"/>
      <c r="B2617" s="295"/>
      <c r="C2617" s="45"/>
      <c r="D2617" s="45"/>
      <c r="E2617" s="295"/>
      <c r="F2617" s="295"/>
      <c r="G2617" s="294"/>
      <c r="H2617" s="300"/>
      <c r="I2617" s="294"/>
      <c r="J2617" s="295"/>
      <c r="K2617" s="295"/>
      <c r="L2617" s="295"/>
      <c r="M2617" s="295"/>
      <c r="N2617" s="295"/>
      <c r="O2617" s="326"/>
      <c r="P2617" s="296"/>
      <c r="Q2617" s="297"/>
      <c r="R2617" s="297"/>
      <c r="S2617" s="297"/>
      <c r="T2617" s="297"/>
      <c r="U2617" s="297"/>
      <c r="V2617" s="297"/>
      <c r="W2617" s="297"/>
      <c r="X2617" s="297"/>
      <c r="Y2617" s="297"/>
      <c r="Z2617" s="297"/>
      <c r="AA2617" s="297"/>
      <c r="AB2617" s="297"/>
    </row>
    <row r="2618" spans="1:28" ht="14.25">
      <c r="A2618" s="297"/>
      <c r="B2618" s="295"/>
      <c r="C2618" s="45"/>
      <c r="D2618" s="45"/>
      <c r="E2618" s="295"/>
      <c r="F2618" s="295"/>
      <c r="G2618" s="294"/>
      <c r="H2618" s="300"/>
      <c r="I2618" s="294"/>
      <c r="J2618" s="295"/>
      <c r="K2618" s="295"/>
      <c r="L2618" s="295"/>
      <c r="M2618" s="295"/>
      <c r="N2618" s="295"/>
      <c r="O2618" s="326"/>
      <c r="P2618" s="296"/>
      <c r="Q2618" s="297"/>
      <c r="R2618" s="297"/>
      <c r="S2618" s="297"/>
      <c r="T2618" s="297"/>
      <c r="U2618" s="297"/>
      <c r="V2618" s="297"/>
      <c r="W2618" s="297"/>
      <c r="X2618" s="297"/>
      <c r="Y2618" s="297"/>
      <c r="Z2618" s="297"/>
      <c r="AA2618" s="297"/>
      <c r="AB2618" s="297"/>
    </row>
    <row r="2619" spans="1:28" ht="14.25">
      <c r="A2619" s="297"/>
      <c r="B2619" s="295"/>
      <c r="C2619" s="45"/>
      <c r="D2619" s="45"/>
      <c r="E2619" s="295"/>
      <c r="F2619" s="295"/>
      <c r="G2619" s="294"/>
      <c r="H2619" s="300"/>
      <c r="I2619" s="294"/>
      <c r="J2619" s="295"/>
      <c r="K2619" s="295"/>
      <c r="L2619" s="295"/>
      <c r="M2619" s="295"/>
      <c r="N2619" s="295"/>
      <c r="O2619" s="326"/>
      <c r="P2619" s="296"/>
      <c r="Q2619" s="297"/>
      <c r="R2619" s="297"/>
      <c r="S2619" s="297"/>
      <c r="T2619" s="297"/>
      <c r="U2619" s="297"/>
      <c r="V2619" s="297"/>
      <c r="W2619" s="297"/>
      <c r="X2619" s="297"/>
      <c r="Y2619" s="297"/>
      <c r="Z2619" s="297"/>
      <c r="AA2619" s="297"/>
      <c r="AB2619" s="297"/>
    </row>
    <row r="2620" spans="1:28" ht="14.25">
      <c r="A2620" s="297"/>
      <c r="B2620" s="295"/>
      <c r="C2620" s="45"/>
      <c r="D2620" s="45"/>
      <c r="E2620" s="295"/>
      <c r="F2620" s="295"/>
      <c r="G2620" s="294"/>
      <c r="H2620" s="300"/>
      <c r="I2620" s="294"/>
      <c r="J2620" s="295"/>
      <c r="K2620" s="295"/>
      <c r="L2620" s="295"/>
      <c r="M2620" s="295"/>
      <c r="N2620" s="295"/>
      <c r="O2620" s="326"/>
      <c r="P2620" s="296"/>
      <c r="Q2620" s="297"/>
      <c r="R2620" s="297"/>
      <c r="S2620" s="297"/>
      <c r="T2620" s="297"/>
      <c r="U2620" s="297"/>
      <c r="V2620" s="297"/>
      <c r="W2620" s="297"/>
      <c r="X2620" s="297"/>
      <c r="Y2620" s="297"/>
      <c r="Z2620" s="297"/>
      <c r="AA2620" s="297"/>
      <c r="AB2620" s="297"/>
    </row>
    <row r="2621" spans="1:28" ht="14.25">
      <c r="A2621" s="297"/>
      <c r="B2621" s="295"/>
      <c r="C2621" s="45"/>
      <c r="D2621" s="45"/>
      <c r="E2621" s="295"/>
      <c r="F2621" s="295"/>
      <c r="G2621" s="294"/>
      <c r="H2621" s="300"/>
      <c r="I2621" s="294"/>
      <c r="J2621" s="295"/>
      <c r="K2621" s="295"/>
      <c r="L2621" s="295"/>
      <c r="M2621" s="295"/>
      <c r="N2621" s="295"/>
      <c r="O2621" s="326"/>
      <c r="P2621" s="296"/>
      <c r="Q2621" s="297"/>
      <c r="R2621" s="297"/>
      <c r="S2621" s="297"/>
      <c r="T2621" s="297"/>
      <c r="U2621" s="297"/>
      <c r="V2621" s="297"/>
      <c r="W2621" s="297"/>
      <c r="X2621" s="297"/>
      <c r="Y2621" s="297"/>
      <c r="Z2621" s="297"/>
      <c r="AA2621" s="297"/>
      <c r="AB2621" s="297"/>
    </row>
    <row r="2622" spans="1:28" ht="14.25">
      <c r="A2622" s="297"/>
      <c r="B2622" s="295"/>
      <c r="C2622" s="45"/>
      <c r="D2622" s="45"/>
      <c r="E2622" s="295"/>
      <c r="F2622" s="295"/>
      <c r="G2622" s="294"/>
      <c r="H2622" s="300"/>
      <c r="I2622" s="294"/>
      <c r="J2622" s="295"/>
      <c r="K2622" s="295"/>
      <c r="L2622" s="295"/>
      <c r="M2622" s="295"/>
      <c r="N2622" s="295"/>
      <c r="O2622" s="326"/>
      <c r="P2622" s="296"/>
      <c r="Q2622" s="297"/>
      <c r="R2622" s="297"/>
      <c r="S2622" s="297"/>
      <c r="T2622" s="297"/>
      <c r="U2622" s="297"/>
      <c r="V2622" s="297"/>
      <c r="W2622" s="297"/>
      <c r="X2622" s="297"/>
      <c r="Y2622" s="297"/>
      <c r="Z2622" s="297"/>
      <c r="AA2622" s="297"/>
      <c r="AB2622" s="297"/>
    </row>
    <row r="2623" spans="1:28" ht="14.25">
      <c r="A2623" s="297"/>
      <c r="B2623" s="295"/>
      <c r="C2623" s="45"/>
      <c r="D2623" s="45"/>
      <c r="E2623" s="295"/>
      <c r="F2623" s="295"/>
      <c r="G2623" s="294"/>
      <c r="H2623" s="300"/>
      <c r="I2623" s="294"/>
      <c r="J2623" s="295"/>
      <c r="K2623" s="295"/>
      <c r="L2623" s="295"/>
      <c r="M2623" s="295"/>
      <c r="N2623" s="295"/>
      <c r="O2623" s="326"/>
      <c r="P2623" s="296"/>
      <c r="Q2623" s="297"/>
      <c r="R2623" s="297"/>
      <c r="S2623" s="297"/>
      <c r="T2623" s="297"/>
      <c r="U2623" s="297"/>
      <c r="V2623" s="297"/>
      <c r="W2623" s="297"/>
      <c r="X2623" s="297"/>
      <c r="Y2623" s="297"/>
      <c r="Z2623" s="297"/>
      <c r="AA2623" s="297"/>
      <c r="AB2623" s="297"/>
    </row>
    <row r="2624" spans="1:28" ht="14.25">
      <c r="A2624" s="297"/>
      <c r="B2624" s="295"/>
      <c r="C2624" s="45"/>
      <c r="D2624" s="45"/>
      <c r="E2624" s="295"/>
      <c r="F2624" s="295"/>
      <c r="G2624" s="294"/>
      <c r="H2624" s="300"/>
      <c r="I2624" s="294"/>
      <c r="J2624" s="295"/>
      <c r="K2624" s="295"/>
      <c r="L2624" s="295"/>
      <c r="M2624" s="295"/>
      <c r="N2624" s="295"/>
      <c r="O2624" s="326"/>
      <c r="P2624" s="296"/>
      <c r="Q2624" s="297"/>
      <c r="R2624" s="297"/>
      <c r="S2624" s="297"/>
      <c r="T2624" s="297"/>
      <c r="U2624" s="297"/>
      <c r="V2624" s="297"/>
      <c r="W2624" s="297"/>
      <c r="X2624" s="297"/>
      <c r="Y2624" s="297"/>
      <c r="Z2624" s="297"/>
      <c r="AA2624" s="297"/>
      <c r="AB2624" s="297"/>
    </row>
    <row r="2625" spans="1:28" ht="14.25">
      <c r="A2625" s="297"/>
      <c r="B2625" s="295"/>
      <c r="C2625" s="45"/>
      <c r="D2625" s="45"/>
      <c r="E2625" s="295"/>
      <c r="F2625" s="295"/>
      <c r="G2625" s="294"/>
      <c r="H2625" s="300"/>
      <c r="I2625" s="294"/>
      <c r="J2625" s="295"/>
      <c r="K2625" s="295"/>
      <c r="L2625" s="295"/>
      <c r="M2625" s="295"/>
      <c r="N2625" s="295"/>
      <c r="O2625" s="326"/>
      <c r="P2625" s="296"/>
      <c r="Q2625" s="297"/>
      <c r="R2625" s="297"/>
      <c r="S2625" s="297"/>
      <c r="T2625" s="297"/>
      <c r="U2625" s="297"/>
      <c r="V2625" s="297"/>
      <c r="W2625" s="297"/>
      <c r="X2625" s="297"/>
      <c r="Y2625" s="297"/>
      <c r="Z2625" s="297"/>
      <c r="AA2625" s="297"/>
      <c r="AB2625" s="297"/>
    </row>
    <row r="2626" spans="1:28" ht="14.25">
      <c r="A2626" s="297"/>
      <c r="B2626" s="295"/>
      <c r="C2626" s="45"/>
      <c r="D2626" s="45"/>
      <c r="E2626" s="295"/>
      <c r="F2626" s="295"/>
      <c r="G2626" s="294"/>
      <c r="H2626" s="300"/>
      <c r="I2626" s="294"/>
      <c r="J2626" s="295"/>
      <c r="K2626" s="295"/>
      <c r="L2626" s="295"/>
      <c r="M2626" s="295"/>
      <c r="N2626" s="295"/>
      <c r="O2626" s="326"/>
      <c r="P2626" s="296"/>
      <c r="Q2626" s="297"/>
      <c r="R2626" s="297"/>
      <c r="S2626" s="297"/>
      <c r="T2626" s="297"/>
      <c r="U2626" s="297"/>
      <c r="V2626" s="297"/>
      <c r="W2626" s="297"/>
      <c r="X2626" s="297"/>
      <c r="Y2626" s="297"/>
      <c r="Z2626" s="297"/>
      <c r="AA2626" s="297"/>
      <c r="AB2626" s="297"/>
    </row>
    <row r="2627" spans="1:28" ht="14.25">
      <c r="A2627" s="297"/>
      <c r="B2627" s="295"/>
      <c r="C2627" s="45"/>
      <c r="D2627" s="45"/>
      <c r="E2627" s="295"/>
      <c r="F2627" s="295"/>
      <c r="G2627" s="294"/>
      <c r="H2627" s="300"/>
      <c r="I2627" s="294"/>
      <c r="J2627" s="295"/>
      <c r="K2627" s="295"/>
      <c r="L2627" s="295"/>
      <c r="M2627" s="295"/>
      <c r="N2627" s="295"/>
      <c r="O2627" s="326"/>
      <c r="P2627" s="296"/>
      <c r="Q2627" s="297"/>
      <c r="R2627" s="297"/>
      <c r="S2627" s="297"/>
      <c r="T2627" s="297"/>
      <c r="U2627" s="297"/>
      <c r="V2627" s="297"/>
      <c r="W2627" s="297"/>
      <c r="X2627" s="297"/>
      <c r="Y2627" s="297"/>
      <c r="Z2627" s="297"/>
      <c r="AA2627" s="297"/>
      <c r="AB2627" s="297"/>
    </row>
    <row r="2628" spans="1:28" ht="14.25">
      <c r="A2628" s="297"/>
      <c r="B2628" s="295"/>
      <c r="C2628" s="45"/>
      <c r="D2628" s="45"/>
      <c r="E2628" s="295"/>
      <c r="F2628" s="295"/>
      <c r="G2628" s="294"/>
      <c r="H2628" s="300"/>
      <c r="I2628" s="294"/>
      <c r="J2628" s="295"/>
      <c r="K2628" s="295"/>
      <c r="L2628" s="295"/>
      <c r="M2628" s="295"/>
      <c r="N2628" s="295"/>
      <c r="O2628" s="326"/>
      <c r="P2628" s="296"/>
      <c r="Q2628" s="297"/>
      <c r="R2628" s="297"/>
      <c r="S2628" s="297"/>
      <c r="T2628" s="297"/>
      <c r="U2628" s="297"/>
      <c r="V2628" s="297"/>
      <c r="W2628" s="297"/>
      <c r="X2628" s="297"/>
      <c r="Y2628" s="297"/>
      <c r="Z2628" s="297"/>
      <c r="AA2628" s="297"/>
      <c r="AB2628" s="297"/>
    </row>
    <row r="2629" spans="1:28" ht="14.25">
      <c r="A2629" s="297"/>
      <c r="B2629" s="295"/>
      <c r="C2629" s="45"/>
      <c r="D2629" s="45"/>
      <c r="E2629" s="295"/>
      <c r="F2629" s="295"/>
      <c r="G2629" s="294"/>
      <c r="H2629" s="300"/>
      <c r="I2629" s="294"/>
      <c r="J2629" s="295"/>
      <c r="K2629" s="295"/>
      <c r="L2629" s="295"/>
      <c r="M2629" s="295"/>
      <c r="N2629" s="295"/>
      <c r="O2629" s="326"/>
      <c r="P2629" s="296"/>
      <c r="Q2629" s="297"/>
      <c r="R2629" s="297"/>
      <c r="S2629" s="297"/>
      <c r="T2629" s="297"/>
      <c r="U2629" s="297"/>
      <c r="V2629" s="297"/>
      <c r="W2629" s="297"/>
      <c r="X2629" s="297"/>
      <c r="Y2629" s="297"/>
      <c r="Z2629" s="297"/>
      <c r="AA2629" s="297"/>
      <c r="AB2629" s="297"/>
    </row>
    <row r="2630" spans="1:28" ht="14.25">
      <c r="A2630" s="297"/>
      <c r="B2630" s="295"/>
      <c r="C2630" s="45"/>
      <c r="D2630" s="45"/>
      <c r="E2630" s="295"/>
      <c r="F2630" s="295"/>
      <c r="G2630" s="294"/>
      <c r="H2630" s="300"/>
      <c r="I2630" s="294"/>
      <c r="J2630" s="295"/>
      <c r="K2630" s="295"/>
      <c r="L2630" s="295"/>
      <c r="M2630" s="295"/>
      <c r="N2630" s="295"/>
      <c r="O2630" s="326"/>
      <c r="P2630" s="296"/>
      <c r="Q2630" s="297"/>
      <c r="R2630" s="297"/>
      <c r="S2630" s="297"/>
      <c r="T2630" s="297"/>
      <c r="U2630" s="297"/>
      <c r="V2630" s="297"/>
      <c r="W2630" s="297"/>
      <c r="X2630" s="297"/>
      <c r="Y2630" s="297"/>
      <c r="Z2630" s="297"/>
      <c r="AA2630" s="297"/>
      <c r="AB2630" s="297"/>
    </row>
    <row r="2631" spans="1:28" ht="14.25">
      <c r="A2631" s="297"/>
      <c r="B2631" s="295"/>
      <c r="C2631" s="45"/>
      <c r="D2631" s="45"/>
      <c r="E2631" s="295"/>
      <c r="F2631" s="295"/>
      <c r="G2631" s="294"/>
      <c r="H2631" s="300"/>
      <c r="I2631" s="294"/>
      <c r="J2631" s="295"/>
      <c r="K2631" s="295"/>
      <c r="L2631" s="295"/>
      <c r="M2631" s="295"/>
      <c r="N2631" s="295"/>
      <c r="O2631" s="326"/>
      <c r="P2631" s="296"/>
      <c r="Q2631" s="297"/>
      <c r="R2631" s="297"/>
      <c r="S2631" s="297"/>
      <c r="T2631" s="297"/>
      <c r="U2631" s="297"/>
      <c r="V2631" s="297"/>
      <c r="W2631" s="297"/>
      <c r="X2631" s="297"/>
      <c r="Y2631" s="297"/>
      <c r="Z2631" s="297"/>
      <c r="AA2631" s="297"/>
      <c r="AB2631" s="297"/>
    </row>
    <row r="2632" spans="1:28" ht="14.25">
      <c r="A2632" s="297"/>
      <c r="B2632" s="295"/>
      <c r="C2632" s="45"/>
      <c r="D2632" s="45"/>
      <c r="E2632" s="295"/>
      <c r="F2632" s="295"/>
      <c r="G2632" s="294"/>
      <c r="H2632" s="300"/>
      <c r="I2632" s="294"/>
      <c r="J2632" s="295"/>
      <c r="K2632" s="295"/>
      <c r="L2632" s="295"/>
      <c r="M2632" s="295"/>
      <c r="N2632" s="295"/>
      <c r="O2632" s="326"/>
      <c r="P2632" s="296"/>
      <c r="Q2632" s="297"/>
      <c r="R2632" s="297"/>
      <c r="S2632" s="297"/>
      <c r="T2632" s="297"/>
      <c r="U2632" s="297"/>
      <c r="V2632" s="297"/>
      <c r="W2632" s="297"/>
      <c r="X2632" s="297"/>
      <c r="Y2632" s="297"/>
      <c r="Z2632" s="297"/>
      <c r="AA2632" s="297"/>
      <c r="AB2632" s="297"/>
    </row>
    <row r="2633" spans="1:28" ht="14.25">
      <c r="A2633" s="297"/>
      <c r="B2633" s="295"/>
      <c r="C2633" s="45"/>
      <c r="D2633" s="45"/>
      <c r="E2633" s="295"/>
      <c r="F2633" s="295"/>
      <c r="G2633" s="294"/>
      <c r="H2633" s="300"/>
      <c r="I2633" s="294"/>
      <c r="J2633" s="295"/>
      <c r="K2633" s="295"/>
      <c r="L2633" s="295"/>
      <c r="M2633" s="295"/>
      <c r="N2633" s="295"/>
      <c r="O2633" s="326"/>
      <c r="P2633" s="296"/>
      <c r="Q2633" s="297"/>
      <c r="R2633" s="297"/>
      <c r="S2633" s="297"/>
      <c r="T2633" s="297"/>
      <c r="U2633" s="297"/>
      <c r="V2633" s="297"/>
      <c r="W2633" s="297"/>
      <c r="X2633" s="297"/>
      <c r="Y2633" s="297"/>
      <c r="Z2633" s="297"/>
      <c r="AA2633" s="297"/>
      <c r="AB2633" s="297"/>
    </row>
    <row r="2634" spans="1:28" ht="14.25">
      <c r="A2634" s="297"/>
      <c r="B2634" s="295"/>
      <c r="C2634" s="45"/>
      <c r="D2634" s="45"/>
      <c r="E2634" s="295"/>
      <c r="F2634" s="295"/>
      <c r="G2634" s="294"/>
      <c r="H2634" s="300"/>
      <c r="I2634" s="294"/>
      <c r="J2634" s="295"/>
      <c r="K2634" s="295"/>
      <c r="L2634" s="295"/>
      <c r="M2634" s="295"/>
      <c r="N2634" s="295"/>
      <c r="O2634" s="326"/>
      <c r="P2634" s="296"/>
      <c r="Q2634" s="297"/>
      <c r="R2634" s="297"/>
      <c r="S2634" s="297"/>
      <c r="T2634" s="297"/>
      <c r="U2634" s="297"/>
      <c r="V2634" s="297"/>
      <c r="W2634" s="297"/>
      <c r="X2634" s="297"/>
      <c r="Y2634" s="297"/>
      <c r="Z2634" s="297"/>
      <c r="AA2634" s="297"/>
      <c r="AB2634" s="297"/>
    </row>
    <row r="2635" spans="1:28" ht="14.25">
      <c r="A2635" s="297"/>
      <c r="B2635" s="295"/>
      <c r="C2635" s="45"/>
      <c r="D2635" s="45"/>
      <c r="E2635" s="295"/>
      <c r="F2635" s="295"/>
      <c r="G2635" s="294"/>
      <c r="H2635" s="300"/>
      <c r="I2635" s="294"/>
      <c r="J2635" s="295"/>
      <c r="K2635" s="295"/>
      <c r="L2635" s="295"/>
      <c r="M2635" s="295"/>
      <c r="N2635" s="295"/>
      <c r="O2635" s="326"/>
      <c r="P2635" s="296"/>
      <c r="Q2635" s="297"/>
      <c r="R2635" s="297"/>
      <c r="S2635" s="297"/>
      <c r="T2635" s="297"/>
      <c r="U2635" s="297"/>
      <c r="V2635" s="297"/>
      <c r="W2635" s="297"/>
      <c r="X2635" s="297"/>
      <c r="Y2635" s="297"/>
      <c r="Z2635" s="297"/>
      <c r="AA2635" s="297"/>
      <c r="AB2635" s="297"/>
    </row>
    <row r="2636" spans="1:28" ht="14.25">
      <c r="A2636" s="297"/>
      <c r="B2636" s="295"/>
      <c r="C2636" s="45"/>
      <c r="D2636" s="45"/>
      <c r="E2636" s="295"/>
      <c r="F2636" s="295"/>
      <c r="G2636" s="294"/>
      <c r="H2636" s="300"/>
      <c r="I2636" s="294"/>
      <c r="J2636" s="295"/>
      <c r="K2636" s="295"/>
      <c r="L2636" s="295"/>
      <c r="M2636" s="295"/>
      <c r="N2636" s="295"/>
      <c r="O2636" s="326"/>
      <c r="P2636" s="296"/>
      <c r="Q2636" s="297"/>
      <c r="R2636" s="297"/>
      <c r="S2636" s="297"/>
      <c r="T2636" s="297"/>
      <c r="U2636" s="297"/>
      <c r="V2636" s="297"/>
      <c r="W2636" s="297"/>
      <c r="X2636" s="297"/>
      <c r="Y2636" s="297"/>
      <c r="Z2636" s="297"/>
      <c r="AA2636" s="297"/>
      <c r="AB2636" s="297"/>
    </row>
    <row r="2637" spans="1:28" ht="14.25">
      <c r="A2637" s="297"/>
      <c r="B2637" s="295"/>
      <c r="C2637" s="45"/>
      <c r="D2637" s="45"/>
      <c r="E2637" s="295"/>
      <c r="F2637" s="295"/>
      <c r="G2637" s="294"/>
      <c r="H2637" s="300"/>
      <c r="I2637" s="294"/>
      <c r="J2637" s="295"/>
      <c r="K2637" s="295"/>
      <c r="L2637" s="295"/>
      <c r="M2637" s="295"/>
      <c r="N2637" s="295"/>
      <c r="O2637" s="326"/>
      <c r="P2637" s="296"/>
      <c r="Q2637" s="297"/>
      <c r="R2637" s="297"/>
      <c r="S2637" s="297"/>
      <c r="T2637" s="297"/>
      <c r="U2637" s="297"/>
      <c r="V2637" s="297"/>
      <c r="W2637" s="297"/>
      <c r="X2637" s="297"/>
      <c r="Y2637" s="297"/>
      <c r="Z2637" s="297"/>
      <c r="AA2637" s="297"/>
      <c r="AB2637" s="297"/>
    </row>
    <row r="2638" spans="1:28" ht="14.25">
      <c r="A2638" s="297"/>
      <c r="B2638" s="295"/>
      <c r="C2638" s="45"/>
      <c r="D2638" s="45"/>
      <c r="E2638" s="295"/>
      <c r="F2638" s="295"/>
      <c r="G2638" s="294"/>
      <c r="H2638" s="300"/>
      <c r="I2638" s="294"/>
      <c r="J2638" s="295"/>
      <c r="K2638" s="295"/>
      <c r="L2638" s="295"/>
      <c r="M2638" s="295"/>
      <c r="N2638" s="295"/>
      <c r="O2638" s="326"/>
      <c r="P2638" s="296"/>
      <c r="Q2638" s="297"/>
      <c r="R2638" s="297"/>
      <c r="S2638" s="297"/>
      <c r="T2638" s="297"/>
      <c r="U2638" s="297"/>
      <c r="V2638" s="297"/>
      <c r="W2638" s="297"/>
      <c r="X2638" s="297"/>
      <c r="Y2638" s="297"/>
      <c r="Z2638" s="297"/>
      <c r="AA2638" s="297"/>
      <c r="AB2638" s="297"/>
    </row>
    <row r="2639" spans="1:28" ht="14.25">
      <c r="A2639" s="297"/>
      <c r="B2639" s="295"/>
      <c r="C2639" s="45"/>
      <c r="D2639" s="45"/>
      <c r="E2639" s="295"/>
      <c r="F2639" s="295"/>
      <c r="G2639" s="294"/>
      <c r="H2639" s="300"/>
      <c r="I2639" s="294"/>
      <c r="J2639" s="295"/>
      <c r="K2639" s="295"/>
      <c r="L2639" s="295"/>
      <c r="M2639" s="295"/>
      <c r="N2639" s="295"/>
      <c r="O2639" s="326"/>
      <c r="P2639" s="296"/>
      <c r="Q2639" s="297"/>
      <c r="R2639" s="297"/>
      <c r="S2639" s="297"/>
      <c r="T2639" s="297"/>
      <c r="U2639" s="297"/>
      <c r="V2639" s="297"/>
      <c r="W2639" s="297"/>
      <c r="X2639" s="297"/>
      <c r="Y2639" s="297"/>
      <c r="Z2639" s="297"/>
      <c r="AA2639" s="297"/>
      <c r="AB2639" s="297"/>
    </row>
    <row r="2640" spans="1:28" ht="14.25">
      <c r="A2640" s="297"/>
      <c r="B2640" s="295"/>
      <c r="C2640" s="45"/>
      <c r="D2640" s="45"/>
      <c r="E2640" s="295"/>
      <c r="F2640" s="295"/>
      <c r="G2640" s="294"/>
      <c r="H2640" s="300"/>
      <c r="I2640" s="294"/>
      <c r="J2640" s="295"/>
      <c r="K2640" s="295"/>
      <c r="L2640" s="295"/>
      <c r="M2640" s="295"/>
      <c r="N2640" s="295"/>
      <c r="O2640" s="326"/>
      <c r="P2640" s="296"/>
      <c r="Q2640" s="297"/>
      <c r="R2640" s="297"/>
      <c r="S2640" s="297"/>
      <c r="T2640" s="297"/>
      <c r="U2640" s="297"/>
      <c r="V2640" s="297"/>
      <c r="W2640" s="297"/>
      <c r="X2640" s="297"/>
      <c r="Y2640" s="297"/>
      <c r="Z2640" s="297"/>
      <c r="AA2640" s="297"/>
      <c r="AB2640" s="297"/>
    </row>
    <row r="2641" spans="1:28" ht="14.25">
      <c r="A2641" s="297"/>
      <c r="B2641" s="295"/>
      <c r="C2641" s="45"/>
      <c r="D2641" s="45"/>
      <c r="E2641" s="295"/>
      <c r="F2641" s="295"/>
      <c r="G2641" s="294"/>
      <c r="H2641" s="300"/>
      <c r="I2641" s="294"/>
      <c r="J2641" s="295"/>
      <c r="K2641" s="295"/>
      <c r="L2641" s="295"/>
      <c r="M2641" s="295"/>
      <c r="N2641" s="295"/>
      <c r="O2641" s="326"/>
      <c r="P2641" s="296"/>
      <c r="Q2641" s="297"/>
      <c r="R2641" s="297"/>
      <c r="S2641" s="297"/>
      <c r="T2641" s="297"/>
      <c r="U2641" s="297"/>
      <c r="V2641" s="297"/>
      <c r="W2641" s="297"/>
      <c r="X2641" s="297"/>
      <c r="Y2641" s="297"/>
      <c r="Z2641" s="297"/>
      <c r="AA2641" s="297"/>
      <c r="AB2641" s="297"/>
    </row>
    <row r="2642" spans="1:28" ht="14.25">
      <c r="A2642" s="297"/>
      <c r="B2642" s="295"/>
      <c r="C2642" s="45"/>
      <c r="D2642" s="45"/>
      <c r="E2642" s="295"/>
      <c r="F2642" s="295"/>
      <c r="G2642" s="294"/>
      <c r="H2642" s="300"/>
      <c r="I2642" s="294"/>
      <c r="J2642" s="295"/>
      <c r="K2642" s="295"/>
      <c r="L2642" s="295"/>
      <c r="M2642" s="295"/>
      <c r="N2642" s="295"/>
      <c r="O2642" s="326"/>
      <c r="P2642" s="296"/>
      <c r="Q2642" s="297"/>
      <c r="R2642" s="297"/>
      <c r="S2642" s="297"/>
      <c r="T2642" s="297"/>
      <c r="U2642" s="297"/>
      <c r="V2642" s="297"/>
      <c r="W2642" s="297"/>
      <c r="X2642" s="297"/>
      <c r="Y2642" s="297"/>
      <c r="Z2642" s="297"/>
      <c r="AA2642" s="297"/>
      <c r="AB2642" s="297"/>
    </row>
    <row r="2643" spans="1:28" ht="14.25">
      <c r="A2643" s="297"/>
      <c r="B2643" s="295"/>
      <c r="C2643" s="45"/>
      <c r="D2643" s="45"/>
      <c r="E2643" s="295"/>
      <c r="F2643" s="295"/>
      <c r="G2643" s="294"/>
      <c r="H2643" s="300"/>
      <c r="I2643" s="294"/>
      <c r="J2643" s="295"/>
      <c r="K2643" s="295"/>
      <c r="L2643" s="295"/>
      <c r="M2643" s="295"/>
      <c r="N2643" s="295"/>
      <c r="O2643" s="326"/>
      <c r="P2643" s="296"/>
      <c r="Q2643" s="297"/>
      <c r="R2643" s="297"/>
      <c r="S2643" s="297"/>
      <c r="T2643" s="297"/>
      <c r="U2643" s="297"/>
      <c r="V2643" s="297"/>
      <c r="W2643" s="297"/>
      <c r="X2643" s="297"/>
      <c r="Y2643" s="297"/>
      <c r="Z2643" s="297"/>
      <c r="AA2643" s="297"/>
      <c r="AB2643" s="297"/>
    </row>
    <row r="2644" spans="1:28" ht="14.25">
      <c r="A2644" s="297"/>
      <c r="B2644" s="295"/>
      <c r="C2644" s="45"/>
      <c r="D2644" s="45"/>
      <c r="E2644" s="295"/>
      <c r="F2644" s="295"/>
      <c r="G2644" s="294"/>
      <c r="H2644" s="300"/>
      <c r="I2644" s="294"/>
      <c r="J2644" s="295"/>
      <c r="K2644" s="295"/>
      <c r="L2644" s="295"/>
      <c r="M2644" s="295"/>
      <c r="N2644" s="295"/>
      <c r="O2644" s="326"/>
      <c r="P2644" s="296"/>
      <c r="Q2644" s="297"/>
      <c r="R2644" s="297"/>
      <c r="S2644" s="297"/>
      <c r="T2644" s="297"/>
      <c r="U2644" s="297"/>
      <c r="V2644" s="297"/>
      <c r="W2644" s="297"/>
      <c r="X2644" s="297"/>
      <c r="Y2644" s="297"/>
      <c r="Z2644" s="297"/>
      <c r="AA2644" s="297"/>
      <c r="AB2644" s="297"/>
    </row>
    <row r="2645" spans="1:28" ht="14.25">
      <c r="A2645" s="297"/>
      <c r="B2645" s="295"/>
      <c r="C2645" s="45"/>
      <c r="D2645" s="45"/>
      <c r="E2645" s="295"/>
      <c r="F2645" s="295"/>
      <c r="G2645" s="294"/>
      <c r="H2645" s="300"/>
      <c r="I2645" s="294"/>
      <c r="J2645" s="295"/>
      <c r="K2645" s="295"/>
      <c r="L2645" s="295"/>
      <c r="M2645" s="295"/>
      <c r="N2645" s="295"/>
      <c r="O2645" s="326"/>
      <c r="P2645" s="296"/>
      <c r="Q2645" s="297"/>
      <c r="R2645" s="297"/>
      <c r="S2645" s="297"/>
      <c r="T2645" s="297"/>
      <c r="U2645" s="297"/>
      <c r="V2645" s="297"/>
      <c r="W2645" s="297"/>
      <c r="X2645" s="297"/>
      <c r="Y2645" s="297"/>
      <c r="Z2645" s="297"/>
      <c r="AA2645" s="297"/>
      <c r="AB2645" s="297"/>
    </row>
    <row r="2646" spans="1:28" ht="14.25">
      <c r="A2646" s="297"/>
      <c r="B2646" s="295"/>
      <c r="C2646" s="45"/>
      <c r="D2646" s="45"/>
      <c r="E2646" s="295"/>
      <c r="F2646" s="295"/>
      <c r="G2646" s="294"/>
      <c r="H2646" s="300"/>
      <c r="I2646" s="294"/>
      <c r="J2646" s="295"/>
      <c r="K2646" s="295"/>
      <c r="L2646" s="295"/>
      <c r="M2646" s="295"/>
      <c r="N2646" s="295"/>
      <c r="O2646" s="326"/>
      <c r="P2646" s="296"/>
      <c r="Q2646" s="297"/>
      <c r="R2646" s="297"/>
      <c r="S2646" s="297"/>
      <c r="T2646" s="297"/>
      <c r="U2646" s="297"/>
      <c r="V2646" s="297"/>
      <c r="W2646" s="297"/>
      <c r="X2646" s="297"/>
      <c r="Y2646" s="297"/>
      <c r="Z2646" s="297"/>
      <c r="AA2646" s="297"/>
      <c r="AB2646" s="297"/>
    </row>
    <row r="2647" spans="1:28" ht="14.25">
      <c r="A2647" s="297"/>
      <c r="B2647" s="295"/>
      <c r="C2647" s="45"/>
      <c r="D2647" s="45"/>
      <c r="E2647" s="295"/>
      <c r="F2647" s="295"/>
      <c r="G2647" s="294"/>
      <c r="H2647" s="300"/>
      <c r="I2647" s="294"/>
      <c r="J2647" s="295"/>
      <c r="K2647" s="295"/>
      <c r="L2647" s="295"/>
      <c r="M2647" s="295"/>
      <c r="N2647" s="295"/>
      <c r="O2647" s="326"/>
      <c r="P2647" s="296"/>
      <c r="Q2647" s="297"/>
      <c r="R2647" s="297"/>
      <c r="S2647" s="297"/>
      <c r="T2647" s="297"/>
      <c r="U2647" s="297"/>
      <c r="V2647" s="297"/>
      <c r="W2647" s="297"/>
      <c r="X2647" s="297"/>
      <c r="Y2647" s="297"/>
      <c r="Z2647" s="297"/>
      <c r="AA2647" s="297"/>
      <c r="AB2647" s="297"/>
    </row>
    <row r="2648" spans="1:28" ht="14.25">
      <c r="A2648" s="297"/>
      <c r="B2648" s="295"/>
      <c r="C2648" s="45"/>
      <c r="D2648" s="45"/>
      <c r="E2648" s="295"/>
      <c r="F2648" s="295"/>
      <c r="G2648" s="294"/>
      <c r="H2648" s="300"/>
      <c r="I2648" s="294"/>
      <c r="J2648" s="295"/>
      <c r="K2648" s="295"/>
      <c r="L2648" s="295"/>
      <c r="M2648" s="295"/>
      <c r="N2648" s="295"/>
      <c r="O2648" s="326"/>
      <c r="P2648" s="296"/>
      <c r="Q2648" s="297"/>
      <c r="R2648" s="297"/>
      <c r="S2648" s="297"/>
      <c r="T2648" s="297"/>
      <c r="U2648" s="297"/>
      <c r="V2648" s="297"/>
      <c r="W2648" s="297"/>
      <c r="X2648" s="297"/>
      <c r="Y2648" s="297"/>
      <c r="Z2648" s="297"/>
      <c r="AA2648" s="297"/>
      <c r="AB2648" s="297"/>
    </row>
    <row r="2649" spans="1:28" ht="14.25">
      <c r="A2649" s="297"/>
      <c r="B2649" s="295"/>
      <c r="C2649" s="45"/>
      <c r="D2649" s="45"/>
      <c r="E2649" s="295"/>
      <c r="F2649" s="295"/>
      <c r="G2649" s="294"/>
      <c r="H2649" s="300"/>
      <c r="I2649" s="294"/>
      <c r="J2649" s="295"/>
      <c r="K2649" s="295"/>
      <c r="L2649" s="295"/>
      <c r="M2649" s="295"/>
      <c r="N2649" s="295"/>
      <c r="O2649" s="326"/>
      <c r="P2649" s="296"/>
      <c r="Q2649" s="297"/>
      <c r="R2649" s="297"/>
      <c r="S2649" s="297"/>
      <c r="T2649" s="297"/>
      <c r="U2649" s="297"/>
      <c r="V2649" s="297"/>
      <c r="W2649" s="297"/>
      <c r="X2649" s="297"/>
      <c r="Y2649" s="297"/>
      <c r="Z2649" s="297"/>
      <c r="AA2649" s="297"/>
      <c r="AB2649" s="297"/>
    </row>
    <row r="2650" spans="1:28" ht="14.25">
      <c r="A2650" s="297"/>
      <c r="B2650" s="295"/>
      <c r="C2650" s="45"/>
      <c r="D2650" s="45"/>
      <c r="E2650" s="295"/>
      <c r="F2650" s="295"/>
      <c r="G2650" s="294"/>
      <c r="H2650" s="300"/>
      <c r="I2650" s="294"/>
      <c r="J2650" s="295"/>
      <c r="K2650" s="295"/>
      <c r="L2650" s="295"/>
      <c r="M2650" s="295"/>
      <c r="N2650" s="295"/>
      <c r="O2650" s="326"/>
      <c r="P2650" s="296"/>
      <c r="Q2650" s="297"/>
      <c r="R2650" s="297"/>
      <c r="S2650" s="297"/>
      <c r="T2650" s="297"/>
      <c r="U2650" s="297"/>
      <c r="V2650" s="297"/>
      <c r="W2650" s="297"/>
      <c r="X2650" s="297"/>
      <c r="Y2650" s="297"/>
      <c r="Z2650" s="297"/>
      <c r="AA2650" s="297"/>
      <c r="AB2650" s="297"/>
    </row>
    <row r="2651" spans="1:28" ht="14.25">
      <c r="A2651" s="297"/>
      <c r="B2651" s="295"/>
      <c r="C2651" s="45"/>
      <c r="D2651" s="45"/>
      <c r="E2651" s="295"/>
      <c r="F2651" s="295"/>
      <c r="G2651" s="294"/>
      <c r="H2651" s="300"/>
      <c r="I2651" s="294"/>
      <c r="J2651" s="295"/>
      <c r="K2651" s="295"/>
      <c r="L2651" s="295"/>
      <c r="M2651" s="295"/>
      <c r="N2651" s="295"/>
      <c r="O2651" s="326"/>
      <c r="P2651" s="296"/>
      <c r="Q2651" s="297"/>
      <c r="R2651" s="297"/>
      <c r="S2651" s="297"/>
      <c r="T2651" s="297"/>
      <c r="U2651" s="297"/>
      <c r="V2651" s="297"/>
      <c r="W2651" s="297"/>
      <c r="X2651" s="297"/>
      <c r="Y2651" s="297"/>
      <c r="Z2651" s="297"/>
      <c r="AA2651" s="297"/>
      <c r="AB2651" s="297"/>
    </row>
    <row r="2652" spans="1:28" ht="14.25">
      <c r="A2652" s="297"/>
      <c r="B2652" s="295"/>
      <c r="C2652" s="45"/>
      <c r="D2652" s="45"/>
      <c r="E2652" s="295"/>
      <c r="F2652" s="295"/>
      <c r="G2652" s="294"/>
      <c r="H2652" s="300"/>
      <c r="I2652" s="294"/>
      <c r="J2652" s="295"/>
      <c r="K2652" s="295"/>
      <c r="L2652" s="295"/>
      <c r="M2652" s="295"/>
      <c r="N2652" s="295"/>
      <c r="O2652" s="326"/>
      <c r="P2652" s="296"/>
      <c r="Q2652" s="297"/>
      <c r="R2652" s="297"/>
      <c r="S2652" s="297"/>
      <c r="T2652" s="297"/>
      <c r="U2652" s="297"/>
      <c r="V2652" s="297"/>
      <c r="W2652" s="297"/>
      <c r="X2652" s="297"/>
      <c r="Y2652" s="297"/>
      <c r="Z2652" s="297"/>
      <c r="AA2652" s="297"/>
      <c r="AB2652" s="297"/>
    </row>
    <row r="2653" spans="1:28" ht="14.25">
      <c r="A2653" s="297"/>
      <c r="B2653" s="295"/>
      <c r="C2653" s="45"/>
      <c r="D2653" s="45"/>
      <c r="E2653" s="295"/>
      <c r="F2653" s="295"/>
      <c r="G2653" s="294"/>
      <c r="H2653" s="300"/>
      <c r="I2653" s="294"/>
      <c r="J2653" s="295"/>
      <c r="K2653" s="295"/>
      <c r="L2653" s="295"/>
      <c r="M2653" s="295"/>
      <c r="N2653" s="295"/>
      <c r="O2653" s="326"/>
      <c r="P2653" s="296"/>
      <c r="Q2653" s="297"/>
      <c r="R2653" s="297"/>
      <c r="S2653" s="297"/>
      <c r="T2653" s="297"/>
      <c r="U2653" s="297"/>
      <c r="V2653" s="297"/>
      <c r="W2653" s="297"/>
      <c r="X2653" s="297"/>
      <c r="Y2653" s="297"/>
      <c r="Z2653" s="297"/>
      <c r="AA2653" s="297"/>
      <c r="AB2653" s="297"/>
    </row>
    <row r="2654" spans="1:28" ht="14.25">
      <c r="A2654" s="297"/>
      <c r="B2654" s="295"/>
      <c r="C2654" s="45"/>
      <c r="D2654" s="45"/>
      <c r="E2654" s="295"/>
      <c r="F2654" s="295"/>
      <c r="G2654" s="294"/>
      <c r="H2654" s="300"/>
      <c r="I2654" s="294"/>
      <c r="J2654" s="295"/>
      <c r="K2654" s="295"/>
      <c r="L2654" s="295"/>
      <c r="M2654" s="295"/>
      <c r="N2654" s="295"/>
      <c r="O2654" s="326"/>
      <c r="P2654" s="296"/>
      <c r="Q2654" s="297"/>
      <c r="R2654" s="297"/>
      <c r="S2654" s="297"/>
      <c r="T2654" s="297"/>
      <c r="U2654" s="297"/>
      <c r="V2654" s="297"/>
      <c r="W2654" s="297"/>
      <c r="X2654" s="297"/>
      <c r="Y2654" s="297"/>
      <c r="Z2654" s="297"/>
      <c r="AA2654" s="297"/>
      <c r="AB2654" s="297"/>
    </row>
    <row r="2655" spans="1:28" ht="14.25">
      <c r="A2655" s="297"/>
      <c r="B2655" s="295"/>
      <c r="C2655" s="45"/>
      <c r="D2655" s="45"/>
      <c r="E2655" s="295"/>
      <c r="F2655" s="295"/>
      <c r="G2655" s="294"/>
      <c r="H2655" s="300"/>
      <c r="I2655" s="294"/>
      <c r="J2655" s="295"/>
      <c r="K2655" s="295"/>
      <c r="L2655" s="295"/>
      <c r="M2655" s="295"/>
      <c r="N2655" s="295"/>
      <c r="O2655" s="326"/>
      <c r="P2655" s="296"/>
      <c r="Q2655" s="297"/>
      <c r="R2655" s="297"/>
      <c r="S2655" s="297"/>
      <c r="T2655" s="297"/>
      <c r="U2655" s="297"/>
      <c r="V2655" s="297"/>
      <c r="W2655" s="297"/>
      <c r="X2655" s="297"/>
      <c r="Y2655" s="297"/>
      <c r="Z2655" s="297"/>
      <c r="AA2655" s="297"/>
      <c r="AB2655" s="297"/>
    </row>
    <row r="2656" spans="1:28" ht="14.25">
      <c r="A2656" s="297"/>
      <c r="B2656" s="295"/>
      <c r="C2656" s="45"/>
      <c r="D2656" s="45"/>
      <c r="E2656" s="295"/>
      <c r="F2656" s="295"/>
      <c r="G2656" s="294"/>
      <c r="H2656" s="300"/>
      <c r="I2656" s="294"/>
      <c r="J2656" s="295"/>
      <c r="K2656" s="295"/>
      <c r="L2656" s="295"/>
      <c r="M2656" s="295"/>
      <c r="N2656" s="295"/>
      <c r="O2656" s="326"/>
      <c r="P2656" s="296"/>
      <c r="Q2656" s="297"/>
      <c r="R2656" s="297"/>
      <c r="S2656" s="297"/>
      <c r="T2656" s="297"/>
      <c r="U2656" s="297"/>
      <c r="V2656" s="297"/>
      <c r="W2656" s="297"/>
      <c r="X2656" s="297"/>
      <c r="Y2656" s="297"/>
      <c r="Z2656" s="297"/>
      <c r="AA2656" s="297"/>
      <c r="AB2656" s="297"/>
    </row>
    <row r="2657" spans="1:28" ht="14.25">
      <c r="A2657" s="297"/>
      <c r="B2657" s="295"/>
      <c r="C2657" s="45"/>
      <c r="D2657" s="45"/>
      <c r="E2657" s="295"/>
      <c r="F2657" s="295"/>
      <c r="G2657" s="294"/>
      <c r="H2657" s="300"/>
      <c r="I2657" s="294"/>
      <c r="J2657" s="295"/>
      <c r="K2657" s="295"/>
      <c r="L2657" s="295"/>
      <c r="M2657" s="295"/>
      <c r="N2657" s="295"/>
      <c r="O2657" s="326"/>
      <c r="P2657" s="296"/>
      <c r="Q2657" s="297"/>
      <c r="R2657" s="297"/>
      <c r="S2657" s="297"/>
      <c r="T2657" s="297"/>
      <c r="U2657" s="297"/>
      <c r="V2657" s="297"/>
      <c r="W2657" s="297"/>
      <c r="X2657" s="297"/>
      <c r="Y2657" s="297"/>
      <c r="Z2657" s="297"/>
      <c r="AA2657" s="297"/>
      <c r="AB2657" s="297"/>
    </row>
    <row r="2658" spans="1:28" ht="14.25">
      <c r="A2658" s="297"/>
      <c r="B2658" s="295"/>
      <c r="C2658" s="45"/>
      <c r="D2658" s="45"/>
      <c r="E2658" s="295"/>
      <c r="F2658" s="295"/>
      <c r="G2658" s="294"/>
      <c r="H2658" s="300"/>
      <c r="I2658" s="294"/>
      <c r="J2658" s="295"/>
      <c r="K2658" s="295"/>
      <c r="L2658" s="295"/>
      <c r="M2658" s="295"/>
      <c r="N2658" s="295"/>
      <c r="O2658" s="326"/>
      <c r="P2658" s="296"/>
      <c r="Q2658" s="297"/>
      <c r="R2658" s="297"/>
      <c r="S2658" s="297"/>
      <c r="T2658" s="297"/>
      <c r="U2658" s="297"/>
      <c r="V2658" s="297"/>
      <c r="W2658" s="297"/>
      <c r="X2658" s="297"/>
      <c r="Y2658" s="297"/>
      <c r="Z2658" s="297"/>
      <c r="AA2658" s="297"/>
      <c r="AB2658" s="297"/>
    </row>
    <row r="2659" spans="1:28" ht="14.25">
      <c r="A2659" s="297"/>
      <c r="B2659" s="295"/>
      <c r="C2659" s="45"/>
      <c r="D2659" s="45"/>
      <c r="E2659" s="295"/>
      <c r="F2659" s="295"/>
      <c r="G2659" s="294"/>
      <c r="H2659" s="300"/>
      <c r="I2659" s="294"/>
      <c r="J2659" s="295"/>
      <c r="K2659" s="295"/>
      <c r="L2659" s="295"/>
      <c r="M2659" s="295"/>
      <c r="N2659" s="295"/>
      <c r="O2659" s="326"/>
      <c r="P2659" s="296"/>
      <c r="Q2659" s="297"/>
      <c r="R2659" s="297"/>
      <c r="S2659" s="297"/>
      <c r="T2659" s="297"/>
      <c r="U2659" s="297"/>
      <c r="V2659" s="297"/>
      <c r="W2659" s="297"/>
      <c r="X2659" s="297"/>
      <c r="Y2659" s="297"/>
      <c r="Z2659" s="297"/>
      <c r="AA2659" s="297"/>
      <c r="AB2659" s="297"/>
    </row>
    <row r="2660" spans="1:28" ht="14.25">
      <c r="A2660" s="297"/>
      <c r="B2660" s="295"/>
      <c r="C2660" s="45"/>
      <c r="D2660" s="45"/>
      <c r="E2660" s="295"/>
      <c r="F2660" s="295"/>
      <c r="G2660" s="294"/>
      <c r="H2660" s="300"/>
      <c r="I2660" s="294"/>
      <c r="J2660" s="295"/>
      <c r="K2660" s="295"/>
      <c r="L2660" s="295"/>
      <c r="M2660" s="295"/>
      <c r="N2660" s="295"/>
      <c r="O2660" s="326"/>
      <c r="P2660" s="296"/>
      <c r="Q2660" s="297"/>
      <c r="R2660" s="297"/>
      <c r="S2660" s="297"/>
      <c r="T2660" s="297"/>
      <c r="U2660" s="297"/>
      <c r="V2660" s="297"/>
      <c r="W2660" s="297"/>
      <c r="X2660" s="297"/>
      <c r="Y2660" s="297"/>
      <c r="Z2660" s="297"/>
      <c r="AA2660" s="297"/>
      <c r="AB2660" s="297"/>
    </row>
    <row r="2661" spans="1:28" ht="14.25">
      <c r="A2661" s="297"/>
      <c r="B2661" s="295"/>
      <c r="C2661" s="45"/>
      <c r="D2661" s="45"/>
      <c r="E2661" s="295"/>
      <c r="F2661" s="295"/>
      <c r="G2661" s="294"/>
      <c r="H2661" s="300"/>
      <c r="I2661" s="294"/>
      <c r="J2661" s="295"/>
      <c r="K2661" s="295"/>
      <c r="L2661" s="295"/>
      <c r="M2661" s="295"/>
      <c r="N2661" s="295"/>
      <c r="O2661" s="326"/>
      <c r="P2661" s="296"/>
      <c r="Q2661" s="297"/>
      <c r="R2661" s="297"/>
      <c r="S2661" s="297"/>
      <c r="T2661" s="297"/>
      <c r="U2661" s="297"/>
      <c r="V2661" s="297"/>
      <c r="W2661" s="297"/>
      <c r="X2661" s="297"/>
      <c r="Y2661" s="297"/>
      <c r="Z2661" s="297"/>
      <c r="AA2661" s="297"/>
      <c r="AB2661" s="297"/>
    </row>
    <row r="2662" spans="1:28" ht="14.25">
      <c r="A2662" s="297"/>
      <c r="B2662" s="295"/>
      <c r="C2662" s="45"/>
      <c r="D2662" s="45"/>
      <c r="E2662" s="295"/>
      <c r="F2662" s="295"/>
      <c r="G2662" s="294"/>
      <c r="H2662" s="300"/>
      <c r="I2662" s="294"/>
      <c r="J2662" s="295"/>
      <c r="K2662" s="295"/>
      <c r="L2662" s="295"/>
      <c r="M2662" s="295"/>
      <c r="N2662" s="295"/>
      <c r="O2662" s="326"/>
      <c r="P2662" s="296"/>
      <c r="Q2662" s="297"/>
      <c r="R2662" s="297"/>
      <c r="S2662" s="297"/>
      <c r="T2662" s="297"/>
      <c r="U2662" s="297"/>
      <c r="V2662" s="297"/>
      <c r="W2662" s="297"/>
      <c r="X2662" s="297"/>
      <c r="Y2662" s="297"/>
      <c r="Z2662" s="297"/>
      <c r="AA2662" s="297"/>
      <c r="AB2662" s="297"/>
    </row>
    <row r="2663" spans="1:28" ht="14.25">
      <c r="A2663" s="297"/>
      <c r="B2663" s="295"/>
      <c r="C2663" s="45"/>
      <c r="D2663" s="45"/>
      <c r="E2663" s="295"/>
      <c r="F2663" s="295"/>
      <c r="G2663" s="294"/>
      <c r="H2663" s="300"/>
      <c r="I2663" s="294"/>
      <c r="J2663" s="295"/>
      <c r="K2663" s="295"/>
      <c r="L2663" s="295"/>
      <c r="M2663" s="295"/>
      <c r="N2663" s="295"/>
      <c r="O2663" s="326"/>
      <c r="P2663" s="296"/>
      <c r="Q2663" s="297"/>
      <c r="R2663" s="297"/>
      <c r="S2663" s="297"/>
      <c r="T2663" s="297"/>
      <c r="U2663" s="297"/>
      <c r="V2663" s="297"/>
      <c r="W2663" s="297"/>
      <c r="X2663" s="297"/>
      <c r="Y2663" s="297"/>
      <c r="Z2663" s="297"/>
      <c r="AA2663" s="297"/>
      <c r="AB2663" s="297"/>
    </row>
    <row r="2664" spans="1:28" ht="14.25">
      <c r="A2664" s="297"/>
      <c r="B2664" s="295"/>
      <c r="C2664" s="45"/>
      <c r="D2664" s="45"/>
      <c r="E2664" s="295"/>
      <c r="F2664" s="295"/>
      <c r="G2664" s="294"/>
      <c r="H2664" s="300"/>
      <c r="I2664" s="294"/>
      <c r="J2664" s="295"/>
      <c r="K2664" s="295"/>
      <c r="L2664" s="295"/>
      <c r="M2664" s="295"/>
      <c r="N2664" s="295"/>
      <c r="O2664" s="326"/>
      <c r="P2664" s="296"/>
      <c r="Q2664" s="297"/>
      <c r="R2664" s="297"/>
      <c r="S2664" s="297"/>
      <c r="T2664" s="297"/>
      <c r="U2664" s="297"/>
      <c r="V2664" s="297"/>
      <c r="W2664" s="297"/>
      <c r="X2664" s="297"/>
      <c r="Y2664" s="297"/>
      <c r="Z2664" s="297"/>
      <c r="AA2664" s="297"/>
      <c r="AB2664" s="297"/>
    </row>
    <row r="2665" spans="1:28" ht="14.25">
      <c r="A2665" s="297"/>
      <c r="B2665" s="295"/>
      <c r="C2665" s="45"/>
      <c r="D2665" s="45"/>
      <c r="E2665" s="295"/>
      <c r="F2665" s="295"/>
      <c r="G2665" s="294"/>
      <c r="H2665" s="300"/>
      <c r="I2665" s="294"/>
      <c r="J2665" s="295"/>
      <c r="K2665" s="295"/>
      <c r="L2665" s="295"/>
      <c r="M2665" s="295"/>
      <c r="N2665" s="295"/>
      <c r="O2665" s="326"/>
      <c r="P2665" s="296"/>
      <c r="Q2665" s="297"/>
      <c r="R2665" s="297"/>
      <c r="S2665" s="297"/>
      <c r="T2665" s="297"/>
      <c r="U2665" s="297"/>
      <c r="V2665" s="297"/>
      <c r="W2665" s="297"/>
      <c r="X2665" s="297"/>
      <c r="Y2665" s="297"/>
      <c r="Z2665" s="297"/>
      <c r="AA2665" s="297"/>
      <c r="AB2665" s="297"/>
    </row>
    <row r="2666" spans="1:28" ht="14.25">
      <c r="A2666" s="297"/>
      <c r="B2666" s="295"/>
      <c r="C2666" s="45"/>
      <c r="D2666" s="45"/>
      <c r="E2666" s="295"/>
      <c r="F2666" s="295"/>
      <c r="G2666" s="294"/>
      <c r="H2666" s="300"/>
      <c r="I2666" s="294"/>
      <c r="J2666" s="295"/>
      <c r="K2666" s="295"/>
      <c r="L2666" s="295"/>
      <c r="M2666" s="295"/>
      <c r="N2666" s="295"/>
      <c r="O2666" s="326"/>
      <c r="P2666" s="296"/>
      <c r="Q2666" s="297"/>
      <c r="R2666" s="297"/>
      <c r="S2666" s="297"/>
      <c r="T2666" s="297"/>
      <c r="U2666" s="297"/>
      <c r="V2666" s="297"/>
      <c r="W2666" s="297"/>
      <c r="X2666" s="297"/>
      <c r="Y2666" s="297"/>
      <c r="Z2666" s="297"/>
      <c r="AA2666" s="297"/>
      <c r="AB2666" s="297"/>
    </row>
    <row r="2667" spans="1:28" ht="14.25">
      <c r="A2667" s="297"/>
      <c r="B2667" s="295"/>
      <c r="C2667" s="45"/>
      <c r="D2667" s="45"/>
      <c r="E2667" s="295"/>
      <c r="F2667" s="295"/>
      <c r="G2667" s="294"/>
      <c r="H2667" s="300"/>
      <c r="I2667" s="294"/>
      <c r="J2667" s="295"/>
      <c r="K2667" s="295"/>
      <c r="L2667" s="295"/>
      <c r="M2667" s="295"/>
      <c r="N2667" s="295"/>
      <c r="O2667" s="326"/>
      <c r="P2667" s="296"/>
      <c r="Q2667" s="297"/>
      <c r="R2667" s="297"/>
      <c r="S2667" s="297"/>
      <c r="T2667" s="297"/>
      <c r="U2667" s="297"/>
      <c r="V2667" s="297"/>
      <c r="W2667" s="297"/>
      <c r="X2667" s="297"/>
      <c r="Y2667" s="297"/>
      <c r="Z2667" s="297"/>
      <c r="AA2667" s="297"/>
      <c r="AB2667" s="297"/>
    </row>
    <row r="2668" spans="1:28" ht="14.25">
      <c r="A2668" s="297"/>
      <c r="B2668" s="295"/>
      <c r="C2668" s="45"/>
      <c r="D2668" s="45"/>
      <c r="E2668" s="295"/>
      <c r="F2668" s="295"/>
      <c r="G2668" s="294"/>
      <c r="H2668" s="300"/>
      <c r="I2668" s="294"/>
      <c r="J2668" s="295"/>
      <c r="K2668" s="295"/>
      <c r="L2668" s="295"/>
      <c r="M2668" s="295"/>
      <c r="N2668" s="295"/>
      <c r="O2668" s="326"/>
      <c r="P2668" s="296"/>
      <c r="Q2668" s="297"/>
      <c r="R2668" s="297"/>
      <c r="S2668" s="297"/>
      <c r="T2668" s="297"/>
      <c r="U2668" s="297"/>
      <c r="V2668" s="297"/>
      <c r="W2668" s="297"/>
      <c r="X2668" s="297"/>
      <c r="Y2668" s="297"/>
      <c r="Z2668" s="297"/>
      <c r="AA2668" s="297"/>
      <c r="AB2668" s="297"/>
    </row>
    <row r="2669" spans="1:28" ht="14.25">
      <c r="A2669" s="297"/>
      <c r="B2669" s="295"/>
      <c r="C2669" s="45"/>
      <c r="D2669" s="45"/>
      <c r="E2669" s="295"/>
      <c r="F2669" s="295"/>
      <c r="G2669" s="294"/>
      <c r="H2669" s="300"/>
      <c r="I2669" s="294"/>
      <c r="J2669" s="295"/>
      <c r="K2669" s="295"/>
      <c r="L2669" s="295"/>
      <c r="M2669" s="295"/>
      <c r="N2669" s="295"/>
      <c r="O2669" s="326"/>
      <c r="P2669" s="296"/>
      <c r="Q2669" s="297"/>
      <c r="R2669" s="297"/>
      <c r="S2669" s="297"/>
      <c r="T2669" s="297"/>
      <c r="U2669" s="297"/>
      <c r="V2669" s="297"/>
      <c r="W2669" s="297"/>
      <c r="X2669" s="297"/>
      <c r="Y2669" s="297"/>
      <c r="Z2669" s="297"/>
      <c r="AA2669" s="297"/>
      <c r="AB2669" s="297"/>
    </row>
    <row r="2670" spans="1:28" ht="14.25">
      <c r="A2670" s="297"/>
      <c r="B2670" s="295"/>
      <c r="C2670" s="45"/>
      <c r="D2670" s="45"/>
      <c r="E2670" s="295"/>
      <c r="F2670" s="295"/>
      <c r="G2670" s="294"/>
      <c r="H2670" s="300"/>
      <c r="I2670" s="294"/>
      <c r="J2670" s="295"/>
      <c r="K2670" s="295"/>
      <c r="L2670" s="295"/>
      <c r="M2670" s="295"/>
      <c r="N2670" s="295"/>
      <c r="O2670" s="326"/>
      <c r="P2670" s="296"/>
      <c r="Q2670" s="297"/>
      <c r="R2670" s="297"/>
      <c r="S2670" s="297"/>
      <c r="T2670" s="297"/>
      <c r="U2670" s="297"/>
      <c r="V2670" s="297"/>
      <c r="W2670" s="297"/>
      <c r="X2670" s="297"/>
      <c r="Y2670" s="297"/>
      <c r="Z2670" s="297"/>
      <c r="AA2670" s="297"/>
      <c r="AB2670" s="297"/>
    </row>
    <row r="2671" spans="1:28" ht="14.25">
      <c r="A2671" s="297"/>
      <c r="B2671" s="295"/>
      <c r="C2671" s="45"/>
      <c r="D2671" s="45"/>
      <c r="E2671" s="295"/>
      <c r="F2671" s="295"/>
      <c r="G2671" s="294"/>
      <c r="H2671" s="300"/>
      <c r="I2671" s="294"/>
      <c r="J2671" s="295"/>
      <c r="K2671" s="295"/>
      <c r="L2671" s="295"/>
      <c r="M2671" s="295"/>
      <c r="N2671" s="295"/>
      <c r="O2671" s="326"/>
      <c r="P2671" s="296"/>
      <c r="Q2671" s="297"/>
      <c r="R2671" s="297"/>
      <c r="S2671" s="297"/>
      <c r="T2671" s="297"/>
      <c r="U2671" s="297"/>
      <c r="V2671" s="297"/>
      <c r="W2671" s="297"/>
      <c r="X2671" s="297"/>
      <c r="Y2671" s="297"/>
      <c r="Z2671" s="297"/>
      <c r="AA2671" s="297"/>
      <c r="AB2671" s="297"/>
    </row>
    <row r="2672" spans="1:28" ht="14.25">
      <c r="A2672" s="297"/>
      <c r="B2672" s="295"/>
      <c r="C2672" s="45"/>
      <c r="D2672" s="45"/>
      <c r="E2672" s="295"/>
      <c r="F2672" s="295"/>
      <c r="G2672" s="294"/>
      <c r="H2672" s="300"/>
      <c r="I2672" s="294"/>
      <c r="J2672" s="295"/>
      <c r="K2672" s="295"/>
      <c r="L2672" s="295"/>
      <c r="M2672" s="295"/>
      <c r="N2672" s="295"/>
      <c r="O2672" s="326"/>
      <c r="P2672" s="296"/>
      <c r="Q2672" s="297"/>
      <c r="R2672" s="297"/>
      <c r="S2672" s="297"/>
      <c r="T2672" s="297"/>
      <c r="U2672" s="297"/>
      <c r="V2672" s="297"/>
      <c r="W2672" s="297"/>
      <c r="X2672" s="297"/>
      <c r="Y2672" s="297"/>
      <c r="Z2672" s="297"/>
      <c r="AA2672" s="297"/>
      <c r="AB2672" s="297"/>
    </row>
    <row r="2673" spans="1:28" ht="14.25">
      <c r="A2673" s="297"/>
      <c r="B2673" s="295"/>
      <c r="C2673" s="45"/>
      <c r="D2673" s="45"/>
      <c r="E2673" s="295"/>
      <c r="F2673" s="295"/>
      <c r="G2673" s="294"/>
      <c r="H2673" s="300"/>
      <c r="I2673" s="294"/>
      <c r="J2673" s="295"/>
      <c r="K2673" s="295"/>
      <c r="L2673" s="295"/>
      <c r="M2673" s="295"/>
      <c r="N2673" s="295"/>
      <c r="O2673" s="326"/>
      <c r="P2673" s="296"/>
      <c r="Q2673" s="297"/>
      <c r="R2673" s="297"/>
      <c r="S2673" s="297"/>
      <c r="T2673" s="297"/>
      <c r="U2673" s="297"/>
      <c r="V2673" s="297"/>
      <c r="W2673" s="297"/>
      <c r="X2673" s="297"/>
      <c r="Y2673" s="297"/>
      <c r="Z2673" s="297"/>
      <c r="AA2673" s="297"/>
      <c r="AB2673" s="297"/>
    </row>
    <row r="2674" spans="1:28" ht="14.25">
      <c r="A2674" s="297"/>
      <c r="B2674" s="295"/>
      <c r="C2674" s="45"/>
      <c r="D2674" s="45"/>
      <c r="E2674" s="295"/>
      <c r="F2674" s="295"/>
      <c r="G2674" s="294"/>
      <c r="H2674" s="300"/>
      <c r="I2674" s="294"/>
      <c r="J2674" s="295"/>
      <c r="K2674" s="295"/>
      <c r="L2674" s="295"/>
      <c r="M2674" s="295"/>
      <c r="N2674" s="295"/>
      <c r="O2674" s="326"/>
      <c r="P2674" s="296"/>
      <c r="Q2674" s="297"/>
      <c r="R2674" s="297"/>
      <c r="S2674" s="297"/>
      <c r="T2674" s="297"/>
      <c r="U2674" s="297"/>
      <c r="V2674" s="297"/>
      <c r="W2674" s="297"/>
      <c r="X2674" s="297"/>
      <c r="Y2674" s="297"/>
      <c r="Z2674" s="297"/>
      <c r="AA2674" s="297"/>
      <c r="AB2674" s="297"/>
    </row>
    <row r="2675" spans="1:28" ht="14.25">
      <c r="A2675" s="297"/>
      <c r="B2675" s="295"/>
      <c r="C2675" s="45"/>
      <c r="D2675" s="45"/>
      <c r="E2675" s="295"/>
      <c r="F2675" s="295"/>
      <c r="G2675" s="294"/>
      <c r="H2675" s="300"/>
      <c r="I2675" s="294"/>
      <c r="J2675" s="295"/>
      <c r="K2675" s="295"/>
      <c r="L2675" s="295"/>
      <c r="M2675" s="295"/>
      <c r="N2675" s="295"/>
      <c r="O2675" s="326"/>
      <c r="P2675" s="296"/>
      <c r="Q2675" s="297"/>
      <c r="R2675" s="297"/>
      <c r="S2675" s="297"/>
      <c r="T2675" s="297"/>
      <c r="U2675" s="297"/>
      <c r="V2675" s="297"/>
      <c r="W2675" s="297"/>
      <c r="X2675" s="297"/>
      <c r="Y2675" s="297"/>
      <c r="Z2675" s="297"/>
      <c r="AA2675" s="297"/>
      <c r="AB2675" s="297"/>
    </row>
    <row r="2676" spans="1:28" ht="14.25">
      <c r="A2676" s="297"/>
      <c r="B2676" s="295"/>
      <c r="C2676" s="45"/>
      <c r="D2676" s="45"/>
      <c r="E2676" s="295"/>
      <c r="F2676" s="295"/>
      <c r="G2676" s="294"/>
      <c r="H2676" s="300"/>
      <c r="I2676" s="294"/>
      <c r="J2676" s="295"/>
      <c r="K2676" s="295"/>
      <c r="L2676" s="295"/>
      <c r="M2676" s="295"/>
      <c r="N2676" s="295"/>
      <c r="O2676" s="326"/>
      <c r="P2676" s="296"/>
      <c r="Q2676" s="297"/>
      <c r="R2676" s="297"/>
      <c r="S2676" s="297"/>
      <c r="T2676" s="297"/>
      <c r="U2676" s="297"/>
      <c r="V2676" s="297"/>
      <c r="W2676" s="297"/>
      <c r="X2676" s="297"/>
      <c r="Y2676" s="297"/>
      <c r="Z2676" s="297"/>
      <c r="AA2676" s="297"/>
      <c r="AB2676" s="297"/>
    </row>
    <row r="2677" spans="1:28" ht="14.25">
      <c r="A2677" s="297"/>
      <c r="B2677" s="295"/>
      <c r="C2677" s="45"/>
      <c r="D2677" s="45"/>
      <c r="E2677" s="295"/>
      <c r="F2677" s="295"/>
      <c r="G2677" s="294"/>
      <c r="H2677" s="300"/>
      <c r="I2677" s="294"/>
      <c r="J2677" s="295"/>
      <c r="K2677" s="295"/>
      <c r="L2677" s="295"/>
      <c r="M2677" s="295"/>
      <c r="N2677" s="295"/>
      <c r="O2677" s="326"/>
      <c r="P2677" s="296"/>
      <c r="Q2677" s="297"/>
      <c r="R2677" s="297"/>
      <c r="S2677" s="297"/>
      <c r="T2677" s="297"/>
      <c r="U2677" s="297"/>
      <c r="V2677" s="297"/>
      <c r="W2677" s="297"/>
      <c r="X2677" s="297"/>
      <c r="Y2677" s="297"/>
      <c r="Z2677" s="297"/>
      <c r="AA2677" s="297"/>
      <c r="AB2677" s="297"/>
    </row>
    <row r="2678" spans="1:28" ht="14.25">
      <c r="A2678" s="297"/>
      <c r="B2678" s="295"/>
      <c r="C2678" s="45"/>
      <c r="D2678" s="45"/>
      <c r="E2678" s="295"/>
      <c r="F2678" s="295"/>
      <c r="G2678" s="294"/>
      <c r="H2678" s="300"/>
      <c r="I2678" s="294"/>
      <c r="J2678" s="295"/>
      <c r="K2678" s="295"/>
      <c r="L2678" s="295"/>
      <c r="M2678" s="295"/>
      <c r="N2678" s="295"/>
      <c r="O2678" s="326"/>
      <c r="P2678" s="296"/>
      <c r="Q2678" s="297"/>
      <c r="R2678" s="297"/>
      <c r="S2678" s="297"/>
      <c r="T2678" s="297"/>
      <c r="U2678" s="297"/>
      <c r="V2678" s="297"/>
      <c r="W2678" s="297"/>
      <c r="X2678" s="297"/>
      <c r="Y2678" s="297"/>
      <c r="Z2678" s="297"/>
      <c r="AA2678" s="297"/>
      <c r="AB2678" s="297"/>
    </row>
    <row r="2679" spans="1:28" ht="14.25">
      <c r="A2679" s="297"/>
      <c r="B2679" s="295"/>
      <c r="C2679" s="45"/>
      <c r="D2679" s="45"/>
      <c r="E2679" s="295"/>
      <c r="F2679" s="295"/>
      <c r="G2679" s="294"/>
      <c r="H2679" s="300"/>
      <c r="I2679" s="294"/>
      <c r="J2679" s="295"/>
      <c r="K2679" s="295"/>
      <c r="L2679" s="295"/>
      <c r="M2679" s="295"/>
      <c r="N2679" s="295"/>
      <c r="O2679" s="326"/>
      <c r="P2679" s="296"/>
      <c r="Q2679" s="297"/>
      <c r="R2679" s="297"/>
      <c r="S2679" s="297"/>
      <c r="T2679" s="297"/>
      <c r="U2679" s="297"/>
      <c r="V2679" s="297"/>
      <c r="W2679" s="297"/>
      <c r="X2679" s="297"/>
      <c r="Y2679" s="297"/>
      <c r="Z2679" s="297"/>
      <c r="AA2679" s="297"/>
      <c r="AB2679" s="297"/>
    </row>
    <row r="2680" spans="1:28" ht="14.25">
      <c r="A2680" s="297"/>
      <c r="B2680" s="295"/>
      <c r="C2680" s="45"/>
      <c r="D2680" s="45"/>
      <c r="E2680" s="295"/>
      <c r="F2680" s="295"/>
      <c r="G2680" s="294"/>
      <c r="H2680" s="300"/>
      <c r="I2680" s="294"/>
      <c r="J2680" s="295"/>
      <c r="K2680" s="295"/>
      <c r="L2680" s="295"/>
      <c r="M2680" s="295"/>
      <c r="N2680" s="295"/>
      <c r="O2680" s="326"/>
      <c r="P2680" s="296"/>
      <c r="Q2680" s="297"/>
      <c r="R2680" s="297"/>
      <c r="S2680" s="297"/>
      <c r="T2680" s="297"/>
      <c r="U2680" s="297"/>
      <c r="V2680" s="297"/>
      <c r="W2680" s="297"/>
      <c r="X2680" s="297"/>
      <c r="Y2680" s="297"/>
      <c r="Z2680" s="297"/>
      <c r="AA2680" s="297"/>
      <c r="AB2680" s="297"/>
    </row>
    <row r="2681" spans="1:28" ht="14.25">
      <c r="A2681" s="297"/>
      <c r="B2681" s="295"/>
      <c r="C2681" s="45"/>
      <c r="D2681" s="45"/>
      <c r="E2681" s="295"/>
      <c r="F2681" s="295"/>
      <c r="G2681" s="294"/>
      <c r="H2681" s="300"/>
      <c r="I2681" s="294"/>
      <c r="J2681" s="295"/>
      <c r="K2681" s="295"/>
      <c r="L2681" s="295"/>
      <c r="M2681" s="295"/>
      <c r="N2681" s="295"/>
      <c r="O2681" s="326"/>
      <c r="P2681" s="296"/>
      <c r="Q2681" s="297"/>
      <c r="R2681" s="297"/>
      <c r="S2681" s="297"/>
      <c r="T2681" s="297"/>
      <c r="U2681" s="297"/>
      <c r="V2681" s="297"/>
      <c r="W2681" s="297"/>
      <c r="X2681" s="297"/>
      <c r="Y2681" s="297"/>
      <c r="Z2681" s="297"/>
      <c r="AA2681" s="297"/>
      <c r="AB2681" s="297"/>
    </row>
    <row r="2682" spans="1:28" ht="14.25">
      <c r="A2682" s="297"/>
      <c r="B2682" s="295"/>
      <c r="C2682" s="45"/>
      <c r="D2682" s="45"/>
      <c r="E2682" s="295"/>
      <c r="F2682" s="295"/>
      <c r="G2682" s="294"/>
      <c r="H2682" s="300"/>
      <c r="I2682" s="294"/>
      <c r="J2682" s="295"/>
      <c r="K2682" s="295"/>
      <c r="L2682" s="295"/>
      <c r="M2682" s="295"/>
      <c r="N2682" s="295"/>
      <c r="O2682" s="326"/>
      <c r="P2682" s="296"/>
      <c r="Q2682" s="297"/>
      <c r="R2682" s="297"/>
      <c r="S2682" s="297"/>
      <c r="T2682" s="297"/>
      <c r="U2682" s="297"/>
      <c r="V2682" s="297"/>
      <c r="W2682" s="297"/>
      <c r="X2682" s="297"/>
      <c r="Y2682" s="297"/>
      <c r="Z2682" s="297"/>
      <c r="AA2682" s="297"/>
      <c r="AB2682" s="297"/>
    </row>
    <row r="2683" spans="1:28" ht="14.25">
      <c r="A2683" s="297"/>
      <c r="B2683" s="295"/>
      <c r="C2683" s="45"/>
      <c r="D2683" s="45"/>
      <c r="E2683" s="295"/>
      <c r="F2683" s="295"/>
      <c r="G2683" s="294"/>
      <c r="H2683" s="300"/>
      <c r="I2683" s="294"/>
      <c r="J2683" s="295"/>
      <c r="K2683" s="295"/>
      <c r="L2683" s="295"/>
      <c r="M2683" s="295"/>
      <c r="N2683" s="295"/>
      <c r="O2683" s="326"/>
      <c r="P2683" s="296"/>
      <c r="Q2683" s="297"/>
      <c r="R2683" s="297"/>
      <c r="S2683" s="297"/>
      <c r="T2683" s="297"/>
      <c r="U2683" s="297"/>
      <c r="V2683" s="297"/>
      <c r="W2683" s="297"/>
      <c r="X2683" s="297"/>
      <c r="Y2683" s="297"/>
      <c r="Z2683" s="297"/>
      <c r="AA2683" s="297"/>
      <c r="AB2683" s="297"/>
    </row>
    <row r="2684" spans="1:28" ht="14.25">
      <c r="A2684" s="297"/>
      <c r="B2684" s="295"/>
      <c r="C2684" s="45"/>
      <c r="D2684" s="45"/>
      <c r="E2684" s="295"/>
      <c r="F2684" s="295"/>
      <c r="G2684" s="294"/>
      <c r="H2684" s="300"/>
      <c r="I2684" s="294"/>
      <c r="J2684" s="295"/>
      <c r="K2684" s="295"/>
      <c r="L2684" s="295"/>
      <c r="M2684" s="295"/>
      <c r="N2684" s="295"/>
      <c r="O2684" s="326"/>
      <c r="P2684" s="296"/>
      <c r="Q2684" s="297"/>
      <c r="R2684" s="297"/>
      <c r="S2684" s="297"/>
      <c r="T2684" s="297"/>
      <c r="U2684" s="297"/>
      <c r="V2684" s="297"/>
      <c r="W2684" s="297"/>
      <c r="X2684" s="297"/>
      <c r="Y2684" s="297"/>
      <c r="Z2684" s="297"/>
      <c r="AA2684" s="297"/>
      <c r="AB2684" s="297"/>
    </row>
    <row r="2685" spans="1:28" ht="14.25">
      <c r="A2685" s="297"/>
      <c r="B2685" s="295"/>
      <c r="C2685" s="45"/>
      <c r="D2685" s="45"/>
      <c r="E2685" s="295"/>
      <c r="F2685" s="295"/>
      <c r="G2685" s="294"/>
      <c r="H2685" s="300"/>
      <c r="I2685" s="294"/>
      <c r="J2685" s="295"/>
      <c r="K2685" s="295"/>
      <c r="L2685" s="295"/>
      <c r="M2685" s="295"/>
      <c r="N2685" s="295"/>
      <c r="O2685" s="326"/>
      <c r="P2685" s="296"/>
      <c r="Q2685" s="297"/>
      <c r="R2685" s="297"/>
      <c r="S2685" s="297"/>
      <c r="T2685" s="297"/>
      <c r="U2685" s="297"/>
      <c r="V2685" s="297"/>
      <c r="W2685" s="297"/>
      <c r="X2685" s="297"/>
      <c r="Y2685" s="297"/>
      <c r="Z2685" s="297"/>
      <c r="AA2685" s="297"/>
      <c r="AB2685" s="297"/>
    </row>
    <row r="2686" spans="1:28" ht="14.25">
      <c r="A2686" s="297"/>
      <c r="B2686" s="295"/>
      <c r="C2686" s="45"/>
      <c r="D2686" s="45"/>
      <c r="E2686" s="295"/>
      <c r="F2686" s="295"/>
      <c r="G2686" s="294"/>
      <c r="H2686" s="300"/>
      <c r="I2686" s="294"/>
      <c r="J2686" s="295"/>
      <c r="K2686" s="295"/>
      <c r="L2686" s="295"/>
      <c r="M2686" s="295"/>
      <c r="N2686" s="295"/>
      <c r="O2686" s="326"/>
      <c r="P2686" s="296"/>
      <c r="Q2686" s="297"/>
      <c r="R2686" s="297"/>
      <c r="S2686" s="297"/>
      <c r="T2686" s="297"/>
      <c r="U2686" s="297"/>
      <c r="V2686" s="297"/>
      <c r="W2686" s="297"/>
      <c r="X2686" s="297"/>
      <c r="Y2686" s="297"/>
      <c r="Z2686" s="297"/>
      <c r="AA2686" s="297"/>
      <c r="AB2686" s="297"/>
    </row>
    <row r="2687" spans="1:28" ht="14.25">
      <c r="A2687" s="297"/>
      <c r="B2687" s="295"/>
      <c r="C2687" s="45"/>
      <c r="D2687" s="45"/>
      <c r="E2687" s="295"/>
      <c r="F2687" s="295"/>
      <c r="G2687" s="294"/>
      <c r="H2687" s="300"/>
      <c r="I2687" s="294"/>
      <c r="J2687" s="295"/>
      <c r="K2687" s="295"/>
      <c r="L2687" s="295"/>
      <c r="M2687" s="295"/>
      <c r="N2687" s="295"/>
      <c r="O2687" s="326"/>
      <c r="P2687" s="296"/>
      <c r="Q2687" s="297"/>
      <c r="R2687" s="297"/>
      <c r="S2687" s="297"/>
      <c r="T2687" s="297"/>
      <c r="U2687" s="297"/>
      <c r="V2687" s="297"/>
      <c r="W2687" s="297"/>
      <c r="X2687" s="297"/>
      <c r="Y2687" s="297"/>
      <c r="Z2687" s="297"/>
      <c r="AA2687" s="297"/>
      <c r="AB2687" s="297"/>
    </row>
    <row r="2688" spans="1:28" ht="14.25">
      <c r="A2688" s="297"/>
      <c r="B2688" s="295"/>
      <c r="C2688" s="45"/>
      <c r="D2688" s="45"/>
      <c r="E2688" s="295"/>
      <c r="F2688" s="295"/>
      <c r="G2688" s="294"/>
      <c r="H2688" s="300"/>
      <c r="I2688" s="294"/>
      <c r="J2688" s="295"/>
      <c r="K2688" s="295"/>
      <c r="L2688" s="295"/>
      <c r="M2688" s="295"/>
      <c r="N2688" s="295"/>
      <c r="O2688" s="326"/>
      <c r="P2688" s="296"/>
      <c r="Q2688" s="297"/>
      <c r="R2688" s="297"/>
      <c r="S2688" s="297"/>
      <c r="T2688" s="297"/>
      <c r="U2688" s="297"/>
      <c r="V2688" s="297"/>
      <c r="W2688" s="297"/>
      <c r="X2688" s="297"/>
      <c r="Y2688" s="297"/>
      <c r="Z2688" s="297"/>
      <c r="AA2688" s="297"/>
      <c r="AB2688" s="297"/>
    </row>
    <row r="2689" spans="1:28" ht="14.25">
      <c r="A2689" s="297"/>
      <c r="B2689" s="295"/>
      <c r="C2689" s="45"/>
      <c r="D2689" s="45"/>
      <c r="E2689" s="295"/>
      <c r="F2689" s="295"/>
      <c r="G2689" s="294"/>
      <c r="H2689" s="300"/>
      <c r="I2689" s="294"/>
      <c r="J2689" s="295"/>
      <c r="K2689" s="295"/>
      <c r="L2689" s="295"/>
      <c r="M2689" s="295"/>
      <c r="N2689" s="295"/>
      <c r="O2689" s="326"/>
      <c r="P2689" s="296"/>
      <c r="Q2689" s="297"/>
      <c r="R2689" s="297"/>
      <c r="S2689" s="297"/>
      <c r="T2689" s="297"/>
      <c r="U2689" s="297"/>
      <c r="V2689" s="297"/>
      <c r="W2689" s="297"/>
      <c r="X2689" s="297"/>
      <c r="Y2689" s="297"/>
      <c r="Z2689" s="297"/>
      <c r="AA2689" s="297"/>
      <c r="AB2689" s="297"/>
    </row>
    <row r="2690" spans="1:28" ht="14.25">
      <c r="A2690" s="297"/>
      <c r="B2690" s="295"/>
      <c r="C2690" s="45"/>
      <c r="D2690" s="45"/>
      <c r="E2690" s="295"/>
      <c r="F2690" s="295"/>
      <c r="G2690" s="294"/>
      <c r="H2690" s="300"/>
      <c r="I2690" s="294"/>
      <c r="J2690" s="295"/>
      <c r="K2690" s="295"/>
      <c r="L2690" s="295"/>
      <c r="M2690" s="295"/>
      <c r="N2690" s="295"/>
      <c r="O2690" s="326"/>
      <c r="P2690" s="296"/>
      <c r="Q2690" s="297"/>
      <c r="R2690" s="297"/>
      <c r="S2690" s="297"/>
      <c r="T2690" s="297"/>
      <c r="U2690" s="297"/>
      <c r="V2690" s="297"/>
      <c r="W2690" s="297"/>
      <c r="X2690" s="297"/>
      <c r="Y2690" s="297"/>
      <c r="Z2690" s="297"/>
      <c r="AA2690" s="297"/>
      <c r="AB2690" s="297"/>
    </row>
    <row r="2691" spans="1:28" ht="14.25">
      <c r="A2691" s="297"/>
      <c r="B2691" s="295"/>
      <c r="C2691" s="45"/>
      <c r="D2691" s="45"/>
      <c r="E2691" s="295"/>
      <c r="F2691" s="295"/>
      <c r="G2691" s="294"/>
      <c r="H2691" s="300"/>
      <c r="I2691" s="294"/>
      <c r="J2691" s="295"/>
      <c r="K2691" s="295"/>
      <c r="L2691" s="295"/>
      <c r="M2691" s="295"/>
      <c r="N2691" s="295"/>
      <c r="O2691" s="326"/>
      <c r="P2691" s="296"/>
      <c r="Q2691" s="297"/>
      <c r="R2691" s="297"/>
      <c r="S2691" s="297"/>
      <c r="T2691" s="297"/>
      <c r="U2691" s="297"/>
      <c r="V2691" s="297"/>
      <c r="W2691" s="297"/>
      <c r="X2691" s="297"/>
      <c r="Y2691" s="297"/>
      <c r="Z2691" s="297"/>
      <c r="AA2691" s="297"/>
      <c r="AB2691" s="297"/>
    </row>
    <row r="2692" spans="1:28" ht="14.25">
      <c r="A2692" s="297"/>
      <c r="B2692" s="295"/>
      <c r="C2692" s="45"/>
      <c r="D2692" s="45"/>
      <c r="E2692" s="295"/>
      <c r="F2692" s="295"/>
      <c r="G2692" s="294"/>
      <c r="H2692" s="300"/>
      <c r="I2692" s="294"/>
      <c r="J2692" s="295"/>
      <c r="K2692" s="295"/>
      <c r="L2692" s="295"/>
      <c r="M2692" s="295"/>
      <c r="N2692" s="295"/>
      <c r="O2692" s="326"/>
      <c r="P2692" s="296"/>
      <c r="Q2692" s="297"/>
      <c r="R2692" s="297"/>
      <c r="S2692" s="297"/>
      <c r="T2692" s="297"/>
      <c r="U2692" s="297"/>
      <c r="V2692" s="297"/>
      <c r="W2692" s="297"/>
      <c r="X2692" s="297"/>
      <c r="Y2692" s="297"/>
      <c r="Z2692" s="297"/>
      <c r="AA2692" s="297"/>
      <c r="AB2692" s="297"/>
    </row>
    <row r="2693" spans="1:28" ht="14.25">
      <c r="A2693" s="297"/>
      <c r="B2693" s="295"/>
      <c r="C2693" s="45"/>
      <c r="D2693" s="45"/>
      <c r="E2693" s="295"/>
      <c r="F2693" s="295"/>
      <c r="G2693" s="294"/>
      <c r="H2693" s="300"/>
      <c r="I2693" s="294"/>
      <c r="J2693" s="295"/>
      <c r="K2693" s="295"/>
      <c r="L2693" s="295"/>
      <c r="M2693" s="295"/>
      <c r="N2693" s="295"/>
      <c r="O2693" s="326"/>
      <c r="P2693" s="296"/>
      <c r="Q2693" s="297"/>
      <c r="R2693" s="297"/>
      <c r="S2693" s="297"/>
      <c r="T2693" s="297"/>
      <c r="U2693" s="297"/>
      <c r="V2693" s="297"/>
      <c r="W2693" s="297"/>
      <c r="X2693" s="297"/>
      <c r="Y2693" s="297"/>
      <c r="Z2693" s="297"/>
      <c r="AA2693" s="297"/>
      <c r="AB2693" s="297"/>
    </row>
    <row r="2694" spans="1:28" ht="14.25">
      <c r="A2694" s="297"/>
      <c r="B2694" s="295"/>
      <c r="C2694" s="45"/>
      <c r="D2694" s="45"/>
      <c r="E2694" s="295"/>
      <c r="F2694" s="295"/>
      <c r="G2694" s="294"/>
      <c r="H2694" s="300"/>
      <c r="I2694" s="294"/>
      <c r="J2694" s="295"/>
      <c r="K2694" s="295"/>
      <c r="L2694" s="295"/>
      <c r="M2694" s="295"/>
      <c r="N2694" s="295"/>
      <c r="O2694" s="326"/>
      <c r="P2694" s="296"/>
      <c r="Q2694" s="297"/>
      <c r="R2694" s="297"/>
      <c r="S2694" s="297"/>
      <c r="T2694" s="297"/>
      <c r="U2694" s="297"/>
      <c r="V2694" s="297"/>
      <c r="W2694" s="297"/>
      <c r="X2694" s="297"/>
      <c r="Y2694" s="297"/>
      <c r="Z2694" s="297"/>
      <c r="AA2694" s="297"/>
      <c r="AB2694" s="297"/>
    </row>
    <row r="2695" spans="1:28" ht="14.25">
      <c r="A2695" s="297"/>
      <c r="B2695" s="295"/>
      <c r="C2695" s="45"/>
      <c r="D2695" s="45"/>
      <c r="E2695" s="295"/>
      <c r="F2695" s="295"/>
      <c r="G2695" s="294"/>
      <c r="H2695" s="300"/>
      <c r="I2695" s="294"/>
      <c r="J2695" s="295"/>
      <c r="K2695" s="295"/>
      <c r="L2695" s="295"/>
      <c r="M2695" s="295"/>
      <c r="N2695" s="295"/>
      <c r="O2695" s="326"/>
      <c r="P2695" s="296"/>
      <c r="Q2695" s="297"/>
      <c r="R2695" s="297"/>
      <c r="S2695" s="297"/>
      <c r="T2695" s="297"/>
      <c r="U2695" s="297"/>
      <c r="V2695" s="297"/>
      <c r="W2695" s="297"/>
      <c r="X2695" s="297"/>
      <c r="Y2695" s="297"/>
      <c r="Z2695" s="297"/>
      <c r="AA2695" s="297"/>
      <c r="AB2695" s="297"/>
    </row>
    <row r="2696" spans="1:28" ht="14.25">
      <c r="A2696" s="297"/>
      <c r="B2696" s="295"/>
      <c r="C2696" s="45"/>
      <c r="D2696" s="45"/>
      <c r="E2696" s="295"/>
      <c r="F2696" s="295"/>
      <c r="G2696" s="294"/>
      <c r="H2696" s="300"/>
      <c r="I2696" s="294"/>
      <c r="J2696" s="295"/>
      <c r="K2696" s="295"/>
      <c r="L2696" s="295"/>
      <c r="M2696" s="295"/>
      <c r="N2696" s="295"/>
      <c r="O2696" s="326"/>
      <c r="P2696" s="296"/>
      <c r="Q2696" s="297"/>
      <c r="R2696" s="297"/>
      <c r="S2696" s="297"/>
      <c r="T2696" s="297"/>
      <c r="U2696" s="297"/>
      <c r="V2696" s="297"/>
      <c r="W2696" s="297"/>
      <c r="X2696" s="297"/>
      <c r="Y2696" s="297"/>
      <c r="Z2696" s="297"/>
      <c r="AA2696" s="297"/>
      <c r="AB2696" s="297"/>
    </row>
    <row r="2697" spans="1:28" ht="14.25">
      <c r="A2697" s="297"/>
      <c r="B2697" s="295"/>
      <c r="C2697" s="45"/>
      <c r="D2697" s="45"/>
      <c r="E2697" s="295"/>
      <c r="F2697" s="295"/>
      <c r="G2697" s="294"/>
      <c r="H2697" s="300"/>
      <c r="I2697" s="294"/>
      <c r="J2697" s="295"/>
      <c r="K2697" s="295"/>
      <c r="L2697" s="295"/>
      <c r="M2697" s="295"/>
      <c r="N2697" s="295"/>
      <c r="O2697" s="326"/>
      <c r="P2697" s="296"/>
      <c r="Q2697" s="297"/>
      <c r="R2697" s="297"/>
      <c r="S2697" s="297"/>
      <c r="T2697" s="297"/>
      <c r="U2697" s="297"/>
      <c r="V2697" s="297"/>
      <c r="W2697" s="297"/>
      <c r="X2697" s="297"/>
      <c r="Y2697" s="297"/>
      <c r="Z2697" s="297"/>
      <c r="AA2697" s="297"/>
      <c r="AB2697" s="297"/>
    </row>
    <row r="2698" spans="1:28" ht="14.25">
      <c r="A2698" s="297"/>
      <c r="B2698" s="295"/>
      <c r="C2698" s="45"/>
      <c r="D2698" s="45"/>
      <c r="E2698" s="295"/>
      <c r="F2698" s="295"/>
      <c r="G2698" s="294"/>
      <c r="H2698" s="300"/>
      <c r="I2698" s="294"/>
      <c r="J2698" s="295"/>
      <c r="K2698" s="295"/>
      <c r="L2698" s="295"/>
      <c r="M2698" s="295"/>
      <c r="N2698" s="295"/>
      <c r="O2698" s="326"/>
      <c r="P2698" s="296"/>
      <c r="Q2698" s="297"/>
      <c r="R2698" s="297"/>
      <c r="S2698" s="297"/>
      <c r="T2698" s="297"/>
      <c r="U2698" s="297"/>
      <c r="V2698" s="297"/>
      <c r="W2698" s="297"/>
      <c r="X2698" s="297"/>
      <c r="Y2698" s="297"/>
      <c r="Z2698" s="297"/>
      <c r="AA2698" s="297"/>
      <c r="AB2698" s="297"/>
    </row>
    <row r="2699" spans="1:28" ht="14.25">
      <c r="A2699" s="297"/>
      <c r="B2699" s="295"/>
      <c r="C2699" s="45"/>
      <c r="D2699" s="45"/>
      <c r="E2699" s="295"/>
      <c r="F2699" s="295"/>
      <c r="G2699" s="294"/>
      <c r="H2699" s="300"/>
      <c r="I2699" s="294"/>
      <c r="J2699" s="295"/>
      <c r="K2699" s="295"/>
      <c r="L2699" s="295"/>
      <c r="M2699" s="295"/>
      <c r="N2699" s="295"/>
      <c r="O2699" s="326"/>
      <c r="P2699" s="296"/>
      <c r="Q2699" s="297"/>
      <c r="R2699" s="297"/>
      <c r="S2699" s="297"/>
      <c r="T2699" s="297"/>
      <c r="U2699" s="297"/>
      <c r="V2699" s="297"/>
      <c r="W2699" s="297"/>
      <c r="X2699" s="297"/>
      <c r="Y2699" s="297"/>
      <c r="Z2699" s="297"/>
      <c r="AA2699" s="297"/>
      <c r="AB2699" s="297"/>
    </row>
    <row r="2700" spans="1:28" ht="14.25">
      <c r="A2700" s="297"/>
      <c r="B2700" s="295"/>
      <c r="C2700" s="45"/>
      <c r="D2700" s="45"/>
      <c r="E2700" s="295"/>
      <c r="F2700" s="295"/>
      <c r="G2700" s="294"/>
      <c r="H2700" s="300"/>
      <c r="I2700" s="294"/>
      <c r="J2700" s="295"/>
      <c r="K2700" s="295"/>
      <c r="L2700" s="295"/>
      <c r="M2700" s="295"/>
      <c r="N2700" s="295"/>
      <c r="O2700" s="326"/>
      <c r="P2700" s="296"/>
      <c r="Q2700" s="297"/>
      <c r="R2700" s="297"/>
      <c r="S2700" s="297"/>
      <c r="T2700" s="297"/>
      <c r="U2700" s="297"/>
      <c r="V2700" s="297"/>
      <c r="W2700" s="297"/>
      <c r="X2700" s="297"/>
      <c r="Y2700" s="297"/>
      <c r="Z2700" s="297"/>
      <c r="AA2700" s="297"/>
      <c r="AB2700" s="297"/>
    </row>
    <row r="2701" spans="1:28" ht="14.25">
      <c r="A2701" s="297"/>
      <c r="B2701" s="295"/>
      <c r="C2701" s="45"/>
      <c r="D2701" s="45"/>
      <c r="E2701" s="295"/>
      <c r="F2701" s="295"/>
      <c r="G2701" s="294"/>
      <c r="H2701" s="300"/>
      <c r="I2701" s="294"/>
      <c r="J2701" s="295"/>
      <c r="K2701" s="295"/>
      <c r="L2701" s="295"/>
      <c r="M2701" s="295"/>
      <c r="N2701" s="295"/>
      <c r="O2701" s="326"/>
      <c r="P2701" s="296"/>
      <c r="Q2701" s="297"/>
      <c r="R2701" s="297"/>
      <c r="S2701" s="297"/>
      <c r="T2701" s="297"/>
      <c r="U2701" s="297"/>
      <c r="V2701" s="297"/>
      <c r="W2701" s="297"/>
      <c r="X2701" s="297"/>
      <c r="Y2701" s="297"/>
      <c r="Z2701" s="297"/>
      <c r="AA2701" s="297"/>
      <c r="AB2701" s="297"/>
    </row>
    <row r="2702" spans="1:28" ht="14.25">
      <c r="A2702" s="297"/>
      <c r="B2702" s="295"/>
      <c r="C2702" s="45"/>
      <c r="D2702" s="45"/>
      <c r="E2702" s="295"/>
      <c r="F2702" s="295"/>
      <c r="G2702" s="294"/>
      <c r="H2702" s="300"/>
      <c r="I2702" s="294"/>
      <c r="J2702" s="295"/>
      <c r="K2702" s="295"/>
      <c r="L2702" s="295"/>
      <c r="M2702" s="295"/>
      <c r="N2702" s="295"/>
      <c r="O2702" s="326"/>
      <c r="P2702" s="296"/>
      <c r="Q2702" s="297"/>
      <c r="R2702" s="297"/>
      <c r="S2702" s="297"/>
      <c r="T2702" s="297"/>
      <c r="U2702" s="297"/>
      <c r="V2702" s="297"/>
      <c r="W2702" s="297"/>
      <c r="X2702" s="297"/>
      <c r="Y2702" s="297"/>
      <c r="Z2702" s="297"/>
      <c r="AA2702" s="297"/>
      <c r="AB2702" s="297"/>
    </row>
    <row r="2703" spans="1:28" ht="14.25">
      <c r="A2703" s="297"/>
      <c r="B2703" s="295"/>
      <c r="C2703" s="45"/>
      <c r="D2703" s="45"/>
      <c r="E2703" s="295"/>
      <c r="F2703" s="295"/>
      <c r="G2703" s="294"/>
      <c r="H2703" s="300"/>
      <c r="I2703" s="294"/>
      <c r="J2703" s="295"/>
      <c r="K2703" s="295"/>
      <c r="L2703" s="295"/>
      <c r="M2703" s="295"/>
      <c r="N2703" s="295"/>
      <c r="O2703" s="326"/>
      <c r="P2703" s="296"/>
      <c r="Q2703" s="297"/>
      <c r="R2703" s="297"/>
      <c r="S2703" s="297"/>
      <c r="T2703" s="297"/>
      <c r="U2703" s="297"/>
      <c r="V2703" s="297"/>
      <c r="W2703" s="297"/>
      <c r="X2703" s="297"/>
      <c r="Y2703" s="297"/>
      <c r="Z2703" s="297"/>
      <c r="AA2703" s="297"/>
      <c r="AB2703" s="297"/>
    </row>
    <row r="2704" spans="1:28" ht="14.25">
      <c r="A2704" s="297"/>
      <c r="B2704" s="295"/>
      <c r="C2704" s="45"/>
      <c r="D2704" s="45"/>
      <c r="E2704" s="295"/>
      <c r="F2704" s="295"/>
      <c r="G2704" s="294"/>
      <c r="H2704" s="300"/>
      <c r="I2704" s="294"/>
      <c r="J2704" s="295"/>
      <c r="K2704" s="295"/>
      <c r="L2704" s="295"/>
      <c r="M2704" s="295"/>
      <c r="N2704" s="295"/>
      <c r="O2704" s="326"/>
      <c r="P2704" s="296"/>
      <c r="Q2704" s="297"/>
      <c r="R2704" s="297"/>
      <c r="S2704" s="297"/>
      <c r="T2704" s="297"/>
      <c r="U2704" s="297"/>
      <c r="V2704" s="297"/>
      <c r="W2704" s="297"/>
      <c r="X2704" s="297"/>
      <c r="Y2704" s="297"/>
      <c r="Z2704" s="297"/>
      <c r="AA2704" s="297"/>
      <c r="AB2704" s="297"/>
    </row>
    <row r="2705" spans="1:28" ht="14.25">
      <c r="A2705" s="297"/>
      <c r="B2705" s="295"/>
      <c r="C2705" s="45"/>
      <c r="D2705" s="45"/>
      <c r="E2705" s="295"/>
      <c r="F2705" s="295"/>
      <c r="G2705" s="294"/>
      <c r="H2705" s="300"/>
      <c r="I2705" s="294"/>
      <c r="J2705" s="295"/>
      <c r="K2705" s="295"/>
      <c r="L2705" s="295"/>
      <c r="M2705" s="295"/>
      <c r="N2705" s="295"/>
      <c r="O2705" s="326"/>
      <c r="P2705" s="296"/>
      <c r="Q2705" s="297"/>
      <c r="R2705" s="297"/>
      <c r="S2705" s="297"/>
      <c r="T2705" s="297"/>
      <c r="U2705" s="297"/>
      <c r="V2705" s="297"/>
      <c r="W2705" s="297"/>
      <c r="X2705" s="297"/>
      <c r="Y2705" s="297"/>
      <c r="Z2705" s="297"/>
      <c r="AA2705" s="297"/>
      <c r="AB2705" s="297"/>
    </row>
    <row r="2706" spans="1:28" ht="14.25">
      <c r="A2706" s="297"/>
      <c r="B2706" s="295"/>
      <c r="C2706" s="45"/>
      <c r="D2706" s="45"/>
      <c r="E2706" s="295"/>
      <c r="F2706" s="295"/>
      <c r="G2706" s="294"/>
      <c r="H2706" s="300"/>
      <c r="I2706" s="294"/>
      <c r="J2706" s="295"/>
      <c r="K2706" s="295"/>
      <c r="L2706" s="295"/>
      <c r="M2706" s="295"/>
      <c r="N2706" s="295"/>
      <c r="O2706" s="326"/>
      <c r="P2706" s="296"/>
      <c r="Q2706" s="297"/>
      <c r="R2706" s="297"/>
      <c r="S2706" s="297"/>
      <c r="T2706" s="297"/>
      <c r="U2706" s="297"/>
      <c r="V2706" s="297"/>
      <c r="W2706" s="297"/>
      <c r="X2706" s="297"/>
      <c r="Y2706" s="297"/>
      <c r="Z2706" s="297"/>
      <c r="AA2706" s="297"/>
      <c r="AB2706" s="297"/>
    </row>
    <row r="2707" spans="1:28" ht="14.25">
      <c r="A2707" s="297"/>
      <c r="B2707" s="295"/>
      <c r="C2707" s="45"/>
      <c r="D2707" s="45"/>
      <c r="E2707" s="295"/>
      <c r="F2707" s="295"/>
      <c r="G2707" s="294"/>
      <c r="H2707" s="300"/>
      <c r="I2707" s="294"/>
      <c r="J2707" s="295"/>
      <c r="K2707" s="295"/>
      <c r="L2707" s="295"/>
      <c r="M2707" s="295"/>
      <c r="N2707" s="295"/>
      <c r="O2707" s="326"/>
      <c r="P2707" s="296"/>
      <c r="Q2707" s="297"/>
      <c r="R2707" s="297"/>
      <c r="S2707" s="297"/>
      <c r="T2707" s="297"/>
      <c r="U2707" s="297"/>
      <c r="V2707" s="297"/>
      <c r="W2707" s="297"/>
      <c r="X2707" s="297"/>
      <c r="Y2707" s="297"/>
      <c r="Z2707" s="297"/>
      <c r="AA2707" s="297"/>
      <c r="AB2707" s="297"/>
    </row>
    <row r="2708" spans="1:28" ht="14.25">
      <c r="A2708" s="297"/>
      <c r="B2708" s="295"/>
      <c r="C2708" s="45"/>
      <c r="D2708" s="45"/>
      <c r="E2708" s="295"/>
      <c r="F2708" s="295"/>
      <c r="G2708" s="294"/>
      <c r="H2708" s="300"/>
      <c r="I2708" s="294"/>
      <c r="J2708" s="295"/>
      <c r="K2708" s="295"/>
      <c r="L2708" s="295"/>
      <c r="M2708" s="295"/>
      <c r="N2708" s="295"/>
      <c r="O2708" s="326"/>
      <c r="P2708" s="296"/>
      <c r="Q2708" s="297"/>
      <c r="R2708" s="297"/>
      <c r="S2708" s="297"/>
      <c r="T2708" s="297"/>
      <c r="U2708" s="297"/>
      <c r="V2708" s="297"/>
      <c r="W2708" s="297"/>
      <c r="X2708" s="297"/>
      <c r="Y2708" s="297"/>
      <c r="Z2708" s="297"/>
      <c r="AA2708" s="297"/>
      <c r="AB2708" s="297"/>
    </row>
    <row r="2709" spans="1:28" ht="14.25">
      <c r="A2709" s="297"/>
      <c r="B2709" s="295"/>
      <c r="C2709" s="45"/>
      <c r="D2709" s="45"/>
      <c r="E2709" s="295"/>
      <c r="F2709" s="295"/>
      <c r="G2709" s="294"/>
      <c r="H2709" s="300"/>
      <c r="I2709" s="294"/>
      <c r="J2709" s="295"/>
      <c r="K2709" s="295"/>
      <c r="L2709" s="295"/>
      <c r="M2709" s="295"/>
      <c r="N2709" s="295"/>
      <c r="O2709" s="326"/>
      <c r="P2709" s="296"/>
      <c r="Q2709" s="297"/>
      <c r="R2709" s="297"/>
      <c r="S2709" s="297"/>
      <c r="T2709" s="297"/>
      <c r="U2709" s="297"/>
      <c r="V2709" s="297"/>
      <c r="W2709" s="297"/>
      <c r="X2709" s="297"/>
      <c r="Y2709" s="297"/>
      <c r="Z2709" s="297"/>
      <c r="AA2709" s="297"/>
      <c r="AB2709" s="297"/>
    </row>
    <row r="2710" spans="1:28" ht="14.25">
      <c r="A2710" s="297"/>
      <c r="B2710" s="295"/>
      <c r="C2710" s="45"/>
      <c r="D2710" s="45"/>
      <c r="E2710" s="295"/>
      <c r="F2710" s="295"/>
      <c r="G2710" s="294"/>
      <c r="H2710" s="300"/>
      <c r="I2710" s="294"/>
      <c r="J2710" s="295"/>
      <c r="K2710" s="295"/>
      <c r="L2710" s="295"/>
      <c r="M2710" s="295"/>
      <c r="N2710" s="295"/>
      <c r="O2710" s="326"/>
      <c r="P2710" s="296"/>
      <c r="Q2710" s="297"/>
      <c r="R2710" s="297"/>
      <c r="S2710" s="297"/>
      <c r="T2710" s="297"/>
      <c r="U2710" s="297"/>
      <c r="V2710" s="297"/>
      <c r="W2710" s="297"/>
      <c r="X2710" s="297"/>
      <c r="Y2710" s="297"/>
      <c r="Z2710" s="297"/>
      <c r="AA2710" s="297"/>
      <c r="AB2710" s="297"/>
    </row>
    <row r="2711" spans="1:28" ht="14.25">
      <c r="A2711" s="297"/>
      <c r="B2711" s="295"/>
      <c r="C2711" s="45"/>
      <c r="D2711" s="45"/>
      <c r="E2711" s="295"/>
      <c r="F2711" s="295"/>
      <c r="G2711" s="294"/>
      <c r="H2711" s="300"/>
      <c r="I2711" s="294"/>
      <c r="J2711" s="295"/>
      <c r="K2711" s="295"/>
      <c r="L2711" s="295"/>
      <c r="M2711" s="295"/>
      <c r="N2711" s="295"/>
      <c r="O2711" s="326"/>
      <c r="P2711" s="296"/>
      <c r="Q2711" s="297"/>
      <c r="R2711" s="297"/>
      <c r="S2711" s="297"/>
      <c r="T2711" s="297"/>
      <c r="U2711" s="297"/>
      <c r="V2711" s="297"/>
      <c r="W2711" s="297"/>
      <c r="X2711" s="297"/>
      <c r="Y2711" s="297"/>
      <c r="Z2711" s="297"/>
      <c r="AA2711" s="297"/>
      <c r="AB2711" s="297"/>
    </row>
    <row r="2712" spans="1:28" ht="14.25">
      <c r="A2712" s="297"/>
      <c r="B2712" s="295"/>
      <c r="C2712" s="45"/>
      <c r="D2712" s="45"/>
      <c r="E2712" s="295"/>
      <c r="F2712" s="295"/>
      <c r="G2712" s="294"/>
      <c r="H2712" s="300"/>
      <c r="I2712" s="294"/>
      <c r="J2712" s="295"/>
      <c r="K2712" s="295"/>
      <c r="L2712" s="295"/>
      <c r="M2712" s="295"/>
      <c r="N2712" s="295"/>
      <c r="O2712" s="326"/>
      <c r="P2712" s="296"/>
      <c r="Q2712" s="297"/>
      <c r="R2712" s="297"/>
      <c r="S2712" s="297"/>
      <c r="T2712" s="297"/>
      <c r="U2712" s="297"/>
      <c r="V2712" s="297"/>
      <c r="W2712" s="297"/>
      <c r="X2712" s="297"/>
      <c r="Y2712" s="297"/>
      <c r="Z2712" s="297"/>
      <c r="AA2712" s="297"/>
      <c r="AB2712" s="297"/>
    </row>
    <row r="2713" spans="1:28" ht="14.25">
      <c r="A2713" s="297"/>
      <c r="B2713" s="295"/>
      <c r="C2713" s="45"/>
      <c r="D2713" s="45"/>
      <c r="E2713" s="295"/>
      <c r="F2713" s="295"/>
      <c r="G2713" s="294"/>
      <c r="H2713" s="300"/>
      <c r="I2713" s="294"/>
      <c r="J2713" s="295"/>
      <c r="K2713" s="295"/>
      <c r="L2713" s="295"/>
      <c r="M2713" s="295"/>
      <c r="N2713" s="295"/>
      <c r="O2713" s="326"/>
      <c r="P2713" s="296"/>
      <c r="Q2713" s="297"/>
      <c r="R2713" s="297"/>
      <c r="S2713" s="297"/>
      <c r="T2713" s="297"/>
      <c r="U2713" s="297"/>
      <c r="V2713" s="297"/>
      <c r="W2713" s="297"/>
      <c r="X2713" s="297"/>
      <c r="Y2713" s="297"/>
      <c r="Z2713" s="297"/>
      <c r="AA2713" s="297"/>
      <c r="AB2713" s="297"/>
    </row>
    <row r="2714" spans="1:28" ht="14.25">
      <c r="A2714" s="297"/>
      <c r="B2714" s="295"/>
      <c r="C2714" s="45"/>
      <c r="D2714" s="45"/>
      <c r="E2714" s="295"/>
      <c r="F2714" s="295"/>
      <c r="G2714" s="294"/>
      <c r="H2714" s="300"/>
      <c r="I2714" s="294"/>
      <c r="J2714" s="295"/>
      <c r="K2714" s="295"/>
      <c r="L2714" s="295"/>
      <c r="M2714" s="295"/>
      <c r="N2714" s="295"/>
      <c r="O2714" s="326"/>
      <c r="P2714" s="296"/>
      <c r="Q2714" s="297"/>
      <c r="R2714" s="297"/>
      <c r="S2714" s="297"/>
      <c r="T2714" s="297"/>
      <c r="U2714" s="297"/>
      <c r="V2714" s="297"/>
      <c r="W2714" s="297"/>
      <c r="X2714" s="297"/>
      <c r="Y2714" s="297"/>
      <c r="Z2714" s="297"/>
      <c r="AA2714" s="297"/>
      <c r="AB2714" s="297"/>
    </row>
    <row r="2715" spans="1:28" ht="14.25">
      <c r="A2715" s="297"/>
      <c r="B2715" s="295"/>
      <c r="C2715" s="45"/>
      <c r="D2715" s="45"/>
      <c r="E2715" s="295"/>
      <c r="F2715" s="295"/>
      <c r="G2715" s="294"/>
      <c r="H2715" s="300"/>
      <c r="I2715" s="294"/>
      <c r="J2715" s="295"/>
      <c r="K2715" s="295"/>
      <c r="L2715" s="295"/>
      <c r="M2715" s="295"/>
      <c r="N2715" s="295"/>
      <c r="O2715" s="326"/>
      <c r="P2715" s="296"/>
      <c r="Q2715" s="297"/>
      <c r="R2715" s="297"/>
      <c r="S2715" s="297"/>
      <c r="T2715" s="297"/>
      <c r="U2715" s="297"/>
      <c r="V2715" s="297"/>
      <c r="W2715" s="297"/>
      <c r="X2715" s="297"/>
      <c r="Y2715" s="297"/>
      <c r="Z2715" s="297"/>
      <c r="AA2715" s="297"/>
      <c r="AB2715" s="297"/>
    </row>
    <row r="2716" spans="1:28" ht="14.25">
      <c r="A2716" s="297"/>
      <c r="B2716" s="295"/>
      <c r="C2716" s="45"/>
      <c r="D2716" s="45"/>
      <c r="E2716" s="295"/>
      <c r="F2716" s="295"/>
      <c r="G2716" s="294"/>
      <c r="H2716" s="300"/>
      <c r="I2716" s="294"/>
      <c r="J2716" s="295"/>
      <c r="K2716" s="295"/>
      <c r="L2716" s="295"/>
      <c r="M2716" s="295"/>
      <c r="N2716" s="295"/>
      <c r="O2716" s="326"/>
      <c r="P2716" s="296"/>
      <c r="Q2716" s="297"/>
      <c r="R2716" s="297"/>
      <c r="S2716" s="297"/>
      <c r="T2716" s="297"/>
      <c r="U2716" s="297"/>
      <c r="V2716" s="297"/>
      <c r="W2716" s="297"/>
      <c r="X2716" s="297"/>
      <c r="Y2716" s="297"/>
      <c r="Z2716" s="297"/>
      <c r="AA2716" s="297"/>
      <c r="AB2716" s="297"/>
    </row>
    <row r="2717" spans="1:28" ht="14.25">
      <c r="A2717" s="297"/>
      <c r="B2717" s="295"/>
      <c r="C2717" s="45"/>
      <c r="D2717" s="45"/>
      <c r="E2717" s="295"/>
      <c r="F2717" s="295"/>
      <c r="G2717" s="294"/>
      <c r="H2717" s="300"/>
      <c r="I2717" s="294"/>
      <c r="J2717" s="295"/>
      <c r="K2717" s="295"/>
      <c r="L2717" s="295"/>
      <c r="M2717" s="295"/>
      <c r="N2717" s="295"/>
      <c r="O2717" s="326"/>
      <c r="P2717" s="296"/>
      <c r="Q2717" s="297"/>
      <c r="R2717" s="297"/>
      <c r="S2717" s="297"/>
      <c r="T2717" s="297"/>
      <c r="U2717" s="297"/>
      <c r="V2717" s="297"/>
      <c r="W2717" s="297"/>
      <c r="X2717" s="297"/>
      <c r="Y2717" s="297"/>
      <c r="Z2717" s="297"/>
      <c r="AA2717" s="297"/>
      <c r="AB2717" s="297"/>
    </row>
    <row r="2718" spans="1:28" ht="14.25">
      <c r="A2718" s="297"/>
      <c r="B2718" s="295"/>
      <c r="C2718" s="45"/>
      <c r="D2718" s="45"/>
      <c r="E2718" s="295"/>
      <c r="F2718" s="295"/>
      <c r="G2718" s="294"/>
      <c r="H2718" s="300"/>
      <c r="I2718" s="294"/>
      <c r="J2718" s="295"/>
      <c r="K2718" s="295"/>
      <c r="L2718" s="295"/>
      <c r="M2718" s="295"/>
      <c r="N2718" s="295"/>
      <c r="O2718" s="326"/>
      <c r="P2718" s="296"/>
      <c r="Q2718" s="297"/>
      <c r="R2718" s="297"/>
      <c r="S2718" s="297"/>
      <c r="T2718" s="297"/>
      <c r="U2718" s="297"/>
      <c r="V2718" s="297"/>
      <c r="W2718" s="297"/>
      <c r="X2718" s="297"/>
      <c r="Y2718" s="297"/>
      <c r="Z2718" s="297"/>
      <c r="AA2718" s="297"/>
      <c r="AB2718" s="297"/>
    </row>
    <row r="2719" spans="1:28" ht="14.25">
      <c r="A2719" s="297"/>
      <c r="B2719" s="295"/>
      <c r="C2719" s="45"/>
      <c r="D2719" s="45"/>
      <c r="E2719" s="295"/>
      <c r="F2719" s="295"/>
      <c r="G2719" s="294"/>
      <c r="H2719" s="300"/>
      <c r="I2719" s="294"/>
      <c r="J2719" s="295"/>
      <c r="K2719" s="295"/>
      <c r="L2719" s="295"/>
      <c r="M2719" s="295"/>
      <c r="N2719" s="295"/>
      <c r="O2719" s="326"/>
      <c r="P2719" s="296"/>
      <c r="Q2719" s="297"/>
      <c r="R2719" s="297"/>
      <c r="S2719" s="297"/>
      <c r="T2719" s="297"/>
      <c r="U2719" s="297"/>
      <c r="V2719" s="297"/>
      <c r="W2719" s="297"/>
      <c r="X2719" s="297"/>
      <c r="Y2719" s="297"/>
      <c r="Z2719" s="297"/>
      <c r="AA2719" s="297"/>
      <c r="AB2719" s="297"/>
    </row>
    <row r="2720" spans="1:28" ht="14.25">
      <c r="A2720" s="297"/>
      <c r="B2720" s="295"/>
      <c r="C2720" s="45"/>
      <c r="D2720" s="45"/>
      <c r="E2720" s="295"/>
      <c r="F2720" s="295"/>
      <c r="G2720" s="294"/>
      <c r="H2720" s="300"/>
      <c r="I2720" s="294"/>
      <c r="J2720" s="295"/>
      <c r="K2720" s="295"/>
      <c r="L2720" s="295"/>
      <c r="M2720" s="295"/>
      <c r="N2720" s="295"/>
      <c r="O2720" s="326"/>
      <c r="P2720" s="296"/>
      <c r="Q2720" s="297"/>
      <c r="R2720" s="297"/>
      <c r="S2720" s="297"/>
      <c r="T2720" s="297"/>
      <c r="U2720" s="297"/>
      <c r="V2720" s="297"/>
      <c r="W2720" s="297"/>
      <c r="X2720" s="297"/>
      <c r="Y2720" s="297"/>
      <c r="Z2720" s="297"/>
      <c r="AA2720" s="297"/>
      <c r="AB2720" s="297"/>
    </row>
    <row r="2721" spans="1:28" ht="14.25">
      <c r="A2721" s="297"/>
      <c r="B2721" s="295"/>
      <c r="C2721" s="45"/>
      <c r="D2721" s="45"/>
      <c r="E2721" s="295"/>
      <c r="F2721" s="295"/>
      <c r="G2721" s="294"/>
      <c r="H2721" s="300"/>
      <c r="I2721" s="294"/>
      <c r="J2721" s="295"/>
      <c r="K2721" s="295"/>
      <c r="L2721" s="295"/>
      <c r="M2721" s="295"/>
      <c r="N2721" s="295"/>
      <c r="O2721" s="326"/>
      <c r="P2721" s="296"/>
      <c r="Q2721" s="297"/>
      <c r="R2721" s="297"/>
      <c r="S2721" s="297"/>
      <c r="T2721" s="297"/>
      <c r="U2721" s="297"/>
      <c r="V2721" s="297"/>
      <c r="W2721" s="297"/>
      <c r="X2721" s="297"/>
      <c r="Y2721" s="297"/>
      <c r="Z2721" s="297"/>
      <c r="AA2721" s="297"/>
      <c r="AB2721" s="297"/>
    </row>
    <row r="2722" spans="1:28" ht="14.25">
      <c r="A2722" s="297"/>
      <c r="B2722" s="295"/>
      <c r="C2722" s="45"/>
      <c r="D2722" s="45"/>
      <c r="E2722" s="295"/>
      <c r="F2722" s="295"/>
      <c r="G2722" s="294"/>
      <c r="H2722" s="300"/>
      <c r="I2722" s="294"/>
      <c r="J2722" s="295"/>
      <c r="K2722" s="295"/>
      <c r="L2722" s="295"/>
      <c r="M2722" s="295"/>
      <c r="N2722" s="295"/>
      <c r="O2722" s="326"/>
      <c r="P2722" s="296"/>
      <c r="Q2722" s="297"/>
      <c r="R2722" s="297"/>
      <c r="S2722" s="297"/>
      <c r="T2722" s="297"/>
      <c r="U2722" s="297"/>
      <c r="V2722" s="297"/>
      <c r="W2722" s="297"/>
      <c r="X2722" s="297"/>
      <c r="Y2722" s="297"/>
      <c r="Z2722" s="297"/>
      <c r="AA2722" s="297"/>
      <c r="AB2722" s="297"/>
    </row>
    <row r="2723" spans="1:28" ht="14.25">
      <c r="A2723" s="297"/>
      <c r="B2723" s="295"/>
      <c r="C2723" s="45"/>
      <c r="D2723" s="45"/>
      <c r="E2723" s="295"/>
      <c r="F2723" s="295"/>
      <c r="G2723" s="294"/>
      <c r="H2723" s="300"/>
      <c r="I2723" s="294"/>
      <c r="J2723" s="295"/>
      <c r="K2723" s="295"/>
      <c r="L2723" s="295"/>
      <c r="M2723" s="295"/>
      <c r="N2723" s="295"/>
      <c r="O2723" s="326"/>
      <c r="P2723" s="296"/>
      <c r="Q2723" s="297"/>
      <c r="R2723" s="297"/>
      <c r="S2723" s="297"/>
      <c r="T2723" s="297"/>
      <c r="U2723" s="297"/>
      <c r="V2723" s="297"/>
      <c r="W2723" s="297"/>
      <c r="X2723" s="297"/>
      <c r="Y2723" s="297"/>
      <c r="Z2723" s="297"/>
      <c r="AA2723" s="297"/>
      <c r="AB2723" s="297"/>
    </row>
    <row r="2724" spans="1:28" ht="14.25">
      <c r="A2724" s="297"/>
      <c r="B2724" s="295"/>
      <c r="C2724" s="45"/>
      <c r="D2724" s="45"/>
      <c r="E2724" s="295"/>
      <c r="F2724" s="295"/>
      <c r="G2724" s="294"/>
      <c r="H2724" s="300"/>
      <c r="I2724" s="294"/>
      <c r="J2724" s="295"/>
      <c r="K2724" s="295"/>
      <c r="L2724" s="295"/>
      <c r="M2724" s="295"/>
      <c r="N2724" s="295"/>
      <c r="O2724" s="326"/>
      <c r="P2724" s="296"/>
      <c r="Q2724" s="297"/>
      <c r="R2724" s="297"/>
      <c r="S2724" s="297"/>
      <c r="T2724" s="297"/>
      <c r="U2724" s="297"/>
      <c r="V2724" s="297"/>
      <c r="W2724" s="297"/>
      <c r="X2724" s="297"/>
      <c r="Y2724" s="297"/>
      <c r="Z2724" s="297"/>
      <c r="AA2724" s="297"/>
      <c r="AB2724" s="297"/>
    </row>
    <row r="2725" spans="1:28" ht="14.25">
      <c r="A2725" s="297"/>
      <c r="B2725" s="295"/>
      <c r="C2725" s="45"/>
      <c r="D2725" s="45"/>
      <c r="E2725" s="295"/>
      <c r="F2725" s="295"/>
      <c r="G2725" s="294"/>
      <c r="H2725" s="300"/>
      <c r="I2725" s="294"/>
      <c r="J2725" s="295"/>
      <c r="K2725" s="295"/>
      <c r="L2725" s="295"/>
      <c r="M2725" s="295"/>
      <c r="N2725" s="295"/>
      <c r="O2725" s="326"/>
      <c r="P2725" s="296"/>
      <c r="Q2725" s="297"/>
      <c r="R2725" s="297"/>
      <c r="S2725" s="297"/>
      <c r="T2725" s="297"/>
      <c r="U2725" s="297"/>
      <c r="V2725" s="297"/>
      <c r="W2725" s="297"/>
      <c r="X2725" s="297"/>
      <c r="Y2725" s="297"/>
      <c r="Z2725" s="297"/>
      <c r="AA2725" s="297"/>
      <c r="AB2725" s="297"/>
    </row>
    <row r="2726" spans="1:28" ht="14.25">
      <c r="A2726" s="297"/>
      <c r="B2726" s="295"/>
      <c r="C2726" s="45"/>
      <c r="D2726" s="45"/>
      <c r="E2726" s="295"/>
      <c r="F2726" s="295"/>
      <c r="G2726" s="294"/>
      <c r="H2726" s="300"/>
      <c r="I2726" s="294"/>
      <c r="J2726" s="295"/>
      <c r="K2726" s="295"/>
      <c r="L2726" s="295"/>
      <c r="M2726" s="295"/>
      <c r="N2726" s="295"/>
      <c r="O2726" s="326"/>
      <c r="P2726" s="296"/>
      <c r="Q2726" s="297"/>
      <c r="R2726" s="297"/>
      <c r="S2726" s="297"/>
      <c r="T2726" s="297"/>
      <c r="U2726" s="297"/>
      <c r="V2726" s="297"/>
      <c r="W2726" s="297"/>
      <c r="X2726" s="297"/>
      <c r="Y2726" s="297"/>
      <c r="Z2726" s="297"/>
      <c r="AA2726" s="297"/>
      <c r="AB2726" s="297"/>
    </row>
    <row r="2727" spans="1:28" ht="14.25">
      <c r="A2727" s="297"/>
      <c r="B2727" s="295"/>
      <c r="C2727" s="45"/>
      <c r="D2727" s="45"/>
      <c r="E2727" s="295"/>
      <c r="F2727" s="295"/>
      <c r="G2727" s="294"/>
      <c r="H2727" s="300"/>
      <c r="I2727" s="294"/>
      <c r="J2727" s="295"/>
      <c r="K2727" s="295"/>
      <c r="L2727" s="295"/>
      <c r="M2727" s="295"/>
      <c r="N2727" s="295"/>
      <c r="O2727" s="326"/>
      <c r="P2727" s="296"/>
      <c r="Q2727" s="297"/>
      <c r="R2727" s="297"/>
      <c r="S2727" s="297"/>
      <c r="T2727" s="297"/>
      <c r="U2727" s="297"/>
      <c r="V2727" s="297"/>
      <c r="W2727" s="297"/>
      <c r="X2727" s="297"/>
      <c r="Y2727" s="297"/>
      <c r="Z2727" s="297"/>
      <c r="AA2727" s="297"/>
      <c r="AB2727" s="297"/>
    </row>
    <row r="2728" spans="1:28" ht="14.25">
      <c r="A2728" s="297"/>
      <c r="B2728" s="295"/>
      <c r="C2728" s="45"/>
      <c r="D2728" s="45"/>
      <c r="E2728" s="295"/>
      <c r="F2728" s="295"/>
      <c r="G2728" s="294"/>
      <c r="H2728" s="300"/>
      <c r="I2728" s="294"/>
      <c r="J2728" s="295"/>
      <c r="K2728" s="295"/>
      <c r="L2728" s="295"/>
      <c r="M2728" s="295"/>
      <c r="N2728" s="295"/>
      <c r="O2728" s="326"/>
      <c r="P2728" s="296"/>
      <c r="Q2728" s="297"/>
      <c r="R2728" s="297"/>
      <c r="S2728" s="297"/>
      <c r="T2728" s="297"/>
      <c r="U2728" s="297"/>
      <c r="V2728" s="297"/>
      <c r="W2728" s="297"/>
      <c r="X2728" s="297"/>
      <c r="Y2728" s="297"/>
      <c r="Z2728" s="297"/>
      <c r="AA2728" s="297"/>
      <c r="AB2728" s="297"/>
    </row>
    <row r="2729" spans="1:28" ht="14.25">
      <c r="A2729" s="297"/>
      <c r="B2729" s="295"/>
      <c r="C2729" s="45"/>
      <c r="D2729" s="45"/>
      <c r="E2729" s="295"/>
      <c r="F2729" s="295"/>
      <c r="G2729" s="294"/>
      <c r="H2729" s="300"/>
      <c r="I2729" s="294"/>
      <c r="J2729" s="295"/>
      <c r="K2729" s="295"/>
      <c r="L2729" s="295"/>
      <c r="M2729" s="295"/>
      <c r="N2729" s="295"/>
      <c r="O2729" s="326"/>
      <c r="P2729" s="296"/>
      <c r="Q2729" s="297"/>
      <c r="R2729" s="297"/>
      <c r="S2729" s="297"/>
      <c r="T2729" s="297"/>
      <c r="U2729" s="297"/>
      <c r="V2729" s="297"/>
      <c r="W2729" s="297"/>
      <c r="X2729" s="297"/>
      <c r="Y2729" s="297"/>
      <c r="Z2729" s="297"/>
      <c r="AA2729" s="297"/>
      <c r="AB2729" s="297"/>
    </row>
    <row r="2730" spans="1:28" ht="14.25">
      <c r="A2730" s="297"/>
      <c r="B2730" s="295"/>
      <c r="C2730" s="45"/>
      <c r="D2730" s="45"/>
      <c r="E2730" s="295"/>
      <c r="F2730" s="295"/>
      <c r="G2730" s="294"/>
      <c r="H2730" s="300"/>
      <c r="I2730" s="294"/>
      <c r="J2730" s="295"/>
      <c r="K2730" s="295"/>
      <c r="L2730" s="295"/>
      <c r="M2730" s="295"/>
      <c r="N2730" s="295"/>
      <c r="O2730" s="326"/>
      <c r="P2730" s="296"/>
      <c r="Q2730" s="297"/>
      <c r="R2730" s="297"/>
      <c r="S2730" s="297"/>
      <c r="T2730" s="297"/>
      <c r="U2730" s="297"/>
      <c r="V2730" s="297"/>
      <c r="W2730" s="297"/>
      <c r="X2730" s="297"/>
      <c r="Y2730" s="297"/>
      <c r="Z2730" s="297"/>
      <c r="AA2730" s="297"/>
      <c r="AB2730" s="297"/>
    </row>
    <row r="2731" spans="1:28" ht="14.25">
      <c r="A2731" s="297"/>
      <c r="B2731" s="295"/>
      <c r="C2731" s="45"/>
      <c r="D2731" s="45"/>
      <c r="E2731" s="295"/>
      <c r="F2731" s="295"/>
      <c r="G2731" s="294"/>
      <c r="H2731" s="300"/>
      <c r="I2731" s="294"/>
      <c r="J2731" s="295"/>
      <c r="K2731" s="295"/>
      <c r="L2731" s="295"/>
      <c r="M2731" s="295"/>
      <c r="N2731" s="295"/>
      <c r="O2731" s="326"/>
      <c r="P2731" s="296"/>
      <c r="Q2731" s="297"/>
      <c r="R2731" s="297"/>
      <c r="S2731" s="297"/>
      <c r="T2731" s="297"/>
      <c r="U2731" s="297"/>
      <c r="V2731" s="297"/>
      <c r="W2731" s="297"/>
      <c r="X2731" s="297"/>
      <c r="Y2731" s="297"/>
      <c r="Z2731" s="297"/>
      <c r="AA2731" s="297"/>
      <c r="AB2731" s="297"/>
    </row>
    <row r="2732" spans="1:28" ht="14.25">
      <c r="A2732" s="297"/>
      <c r="B2732" s="295"/>
      <c r="C2732" s="45"/>
      <c r="D2732" s="45"/>
      <c r="E2732" s="295"/>
      <c r="F2732" s="295"/>
      <c r="G2732" s="294"/>
      <c r="H2732" s="300"/>
      <c r="I2732" s="294"/>
      <c r="J2732" s="295"/>
      <c r="K2732" s="295"/>
      <c r="L2732" s="295"/>
      <c r="M2732" s="295"/>
      <c r="N2732" s="295"/>
      <c r="O2732" s="326"/>
      <c r="P2732" s="296"/>
      <c r="Q2732" s="297"/>
      <c r="R2732" s="297"/>
      <c r="S2732" s="297"/>
      <c r="T2732" s="297"/>
      <c r="U2732" s="297"/>
      <c r="V2732" s="297"/>
      <c r="W2732" s="297"/>
      <c r="X2732" s="297"/>
      <c r="Y2732" s="297"/>
      <c r="Z2732" s="297"/>
      <c r="AA2732" s="297"/>
      <c r="AB2732" s="297"/>
    </row>
    <row r="2733" spans="1:28" ht="14.25">
      <c r="A2733" s="297"/>
      <c r="B2733" s="295"/>
      <c r="C2733" s="45"/>
      <c r="D2733" s="45"/>
      <c r="E2733" s="295"/>
      <c r="F2733" s="295"/>
      <c r="G2733" s="294"/>
      <c r="H2733" s="300"/>
      <c r="I2733" s="294"/>
      <c r="J2733" s="295"/>
      <c r="K2733" s="295"/>
      <c r="L2733" s="295"/>
      <c r="M2733" s="295"/>
      <c r="N2733" s="295"/>
      <c r="O2733" s="326"/>
      <c r="P2733" s="296"/>
      <c r="Q2733" s="297"/>
      <c r="R2733" s="297"/>
      <c r="S2733" s="297"/>
      <c r="T2733" s="297"/>
      <c r="U2733" s="297"/>
      <c r="V2733" s="297"/>
      <c r="W2733" s="297"/>
      <c r="X2733" s="297"/>
      <c r="Y2733" s="297"/>
      <c r="Z2733" s="297"/>
      <c r="AA2733" s="297"/>
      <c r="AB2733" s="297"/>
    </row>
    <row r="2734" spans="1:28" ht="14.25">
      <c r="A2734" s="297"/>
      <c r="B2734" s="295"/>
      <c r="C2734" s="45"/>
      <c r="D2734" s="45"/>
      <c r="E2734" s="295"/>
      <c r="F2734" s="295"/>
      <c r="G2734" s="294"/>
      <c r="H2734" s="300"/>
      <c r="I2734" s="294"/>
      <c r="J2734" s="295"/>
      <c r="K2734" s="295"/>
      <c r="L2734" s="295"/>
      <c r="M2734" s="295"/>
      <c r="N2734" s="295"/>
      <c r="O2734" s="326"/>
      <c r="P2734" s="296"/>
      <c r="Q2734" s="297"/>
      <c r="R2734" s="297"/>
      <c r="S2734" s="297"/>
      <c r="T2734" s="297"/>
      <c r="U2734" s="297"/>
      <c r="V2734" s="297"/>
      <c r="W2734" s="297"/>
      <c r="X2734" s="297"/>
      <c r="Y2734" s="297"/>
      <c r="Z2734" s="297"/>
      <c r="AA2734" s="297"/>
      <c r="AB2734" s="297"/>
    </row>
    <row r="2735" spans="1:28" ht="14.25">
      <c r="A2735" s="297"/>
      <c r="B2735" s="295"/>
      <c r="C2735" s="45"/>
      <c r="D2735" s="45"/>
      <c r="E2735" s="295"/>
      <c r="F2735" s="295"/>
      <c r="G2735" s="294"/>
      <c r="H2735" s="300"/>
      <c r="I2735" s="294"/>
      <c r="J2735" s="295"/>
      <c r="K2735" s="295"/>
      <c r="L2735" s="295"/>
      <c r="M2735" s="295"/>
      <c r="N2735" s="295"/>
      <c r="O2735" s="326"/>
      <c r="P2735" s="296"/>
      <c r="Q2735" s="297"/>
      <c r="R2735" s="297"/>
      <c r="S2735" s="297"/>
      <c r="T2735" s="297"/>
      <c r="U2735" s="297"/>
      <c r="V2735" s="297"/>
      <c r="W2735" s="297"/>
      <c r="X2735" s="297"/>
      <c r="Y2735" s="297"/>
      <c r="Z2735" s="297"/>
      <c r="AA2735" s="297"/>
      <c r="AB2735" s="297"/>
    </row>
    <row r="2736" spans="1:28" ht="14.25">
      <c r="A2736" s="297"/>
      <c r="B2736" s="295"/>
      <c r="C2736" s="45"/>
      <c r="D2736" s="45"/>
      <c r="E2736" s="295"/>
      <c r="F2736" s="295"/>
      <c r="G2736" s="294"/>
      <c r="H2736" s="300"/>
      <c r="I2736" s="294"/>
      <c r="J2736" s="295"/>
      <c r="K2736" s="295"/>
      <c r="L2736" s="295"/>
      <c r="M2736" s="295"/>
      <c r="N2736" s="295"/>
      <c r="O2736" s="326"/>
      <c r="P2736" s="296"/>
      <c r="Q2736" s="297"/>
      <c r="R2736" s="297"/>
      <c r="S2736" s="297"/>
      <c r="T2736" s="297"/>
      <c r="U2736" s="297"/>
      <c r="V2736" s="297"/>
      <c r="W2736" s="297"/>
      <c r="X2736" s="297"/>
      <c r="Y2736" s="297"/>
      <c r="Z2736" s="297"/>
      <c r="AA2736" s="297"/>
      <c r="AB2736" s="297"/>
    </row>
    <row r="2737" spans="1:28" ht="14.25">
      <c r="A2737" s="297"/>
      <c r="B2737" s="295"/>
      <c r="C2737" s="45"/>
      <c r="D2737" s="45"/>
      <c r="E2737" s="295"/>
      <c r="F2737" s="295"/>
      <c r="G2737" s="294"/>
      <c r="H2737" s="300"/>
      <c r="I2737" s="294"/>
      <c r="J2737" s="295"/>
      <c r="K2737" s="295"/>
      <c r="L2737" s="295"/>
      <c r="M2737" s="295"/>
      <c r="N2737" s="295"/>
      <c r="O2737" s="326"/>
      <c r="P2737" s="296"/>
      <c r="Q2737" s="297"/>
      <c r="R2737" s="297"/>
      <c r="S2737" s="297"/>
      <c r="T2737" s="297"/>
      <c r="U2737" s="297"/>
      <c r="V2737" s="297"/>
      <c r="W2737" s="297"/>
      <c r="X2737" s="297"/>
      <c r="Y2737" s="297"/>
      <c r="Z2737" s="297"/>
      <c r="AA2737" s="297"/>
      <c r="AB2737" s="297"/>
    </row>
    <row r="2738" spans="1:28" ht="14.25">
      <c r="A2738" s="297"/>
      <c r="B2738" s="295"/>
      <c r="C2738" s="45"/>
      <c r="D2738" s="45"/>
      <c r="E2738" s="295"/>
      <c r="F2738" s="295"/>
      <c r="G2738" s="294"/>
      <c r="H2738" s="300"/>
      <c r="I2738" s="294"/>
      <c r="J2738" s="295"/>
      <c r="K2738" s="295"/>
      <c r="L2738" s="295"/>
      <c r="M2738" s="295"/>
      <c r="N2738" s="295"/>
      <c r="O2738" s="326"/>
      <c r="P2738" s="296"/>
      <c r="Q2738" s="297"/>
      <c r="R2738" s="297"/>
      <c r="S2738" s="297"/>
      <c r="T2738" s="297"/>
      <c r="U2738" s="297"/>
      <c r="V2738" s="297"/>
      <c r="W2738" s="297"/>
      <c r="X2738" s="297"/>
      <c r="Y2738" s="297"/>
      <c r="Z2738" s="297"/>
      <c r="AA2738" s="297"/>
      <c r="AB2738" s="297"/>
    </row>
    <row r="2739" spans="1:28" ht="14.25">
      <c r="A2739" s="297"/>
      <c r="B2739" s="295"/>
      <c r="C2739" s="45"/>
      <c r="D2739" s="45"/>
      <c r="E2739" s="295"/>
      <c r="F2739" s="295"/>
      <c r="G2739" s="294"/>
      <c r="H2739" s="300"/>
      <c r="I2739" s="294"/>
      <c r="J2739" s="295"/>
      <c r="K2739" s="295"/>
      <c r="L2739" s="295"/>
      <c r="M2739" s="295"/>
      <c r="N2739" s="295"/>
      <c r="O2739" s="326"/>
      <c r="P2739" s="296"/>
      <c r="Q2739" s="297"/>
      <c r="R2739" s="297"/>
      <c r="S2739" s="297"/>
      <c r="T2739" s="297"/>
      <c r="U2739" s="297"/>
      <c r="V2739" s="297"/>
      <c r="W2739" s="297"/>
      <c r="X2739" s="297"/>
      <c r="Y2739" s="297"/>
      <c r="Z2739" s="297"/>
      <c r="AA2739" s="297"/>
      <c r="AB2739" s="297"/>
    </row>
    <row r="2740" spans="1:28" ht="14.25">
      <c r="A2740" s="297"/>
      <c r="B2740" s="295"/>
      <c r="C2740" s="45"/>
      <c r="D2740" s="45"/>
      <c r="E2740" s="295"/>
      <c r="F2740" s="295"/>
      <c r="G2740" s="294"/>
      <c r="H2740" s="300"/>
      <c r="I2740" s="294"/>
      <c r="J2740" s="295"/>
      <c r="K2740" s="295"/>
      <c r="L2740" s="295"/>
      <c r="M2740" s="295"/>
      <c r="N2740" s="295"/>
      <c r="O2740" s="326"/>
      <c r="P2740" s="296"/>
      <c r="Q2740" s="297"/>
      <c r="R2740" s="297"/>
      <c r="S2740" s="297"/>
      <c r="T2740" s="297"/>
      <c r="U2740" s="297"/>
      <c r="V2740" s="297"/>
      <c r="W2740" s="297"/>
      <c r="X2740" s="297"/>
      <c r="Y2740" s="297"/>
      <c r="Z2740" s="297"/>
      <c r="AA2740" s="297"/>
      <c r="AB2740" s="297"/>
    </row>
    <row r="2741" spans="1:28" ht="14.25">
      <c r="A2741" s="297"/>
      <c r="B2741" s="295"/>
      <c r="C2741" s="45"/>
      <c r="D2741" s="45"/>
      <c r="E2741" s="295"/>
      <c r="F2741" s="295"/>
      <c r="G2741" s="294"/>
      <c r="H2741" s="300"/>
      <c r="I2741" s="294"/>
      <c r="J2741" s="295"/>
      <c r="K2741" s="295"/>
      <c r="L2741" s="295"/>
      <c r="M2741" s="295"/>
      <c r="N2741" s="295"/>
      <c r="O2741" s="326"/>
      <c r="P2741" s="296"/>
      <c r="Q2741" s="297"/>
      <c r="R2741" s="297"/>
      <c r="S2741" s="297"/>
      <c r="T2741" s="297"/>
      <c r="U2741" s="297"/>
      <c r="V2741" s="297"/>
      <c r="W2741" s="297"/>
      <c r="X2741" s="297"/>
      <c r="Y2741" s="297"/>
      <c r="Z2741" s="297"/>
      <c r="AA2741" s="297"/>
      <c r="AB2741" s="297"/>
    </row>
    <row r="2742" spans="1:28" ht="14.25">
      <c r="A2742" s="297"/>
      <c r="B2742" s="295"/>
      <c r="C2742" s="45"/>
      <c r="D2742" s="45"/>
      <c r="E2742" s="295"/>
      <c r="F2742" s="295"/>
      <c r="G2742" s="294"/>
      <c r="H2742" s="300"/>
      <c r="I2742" s="294"/>
      <c r="J2742" s="295"/>
      <c r="K2742" s="295"/>
      <c r="L2742" s="295"/>
      <c r="M2742" s="295"/>
      <c r="N2742" s="295"/>
      <c r="O2742" s="326"/>
      <c r="P2742" s="296"/>
      <c r="Q2742" s="297"/>
      <c r="R2742" s="297"/>
      <c r="S2742" s="297"/>
      <c r="T2742" s="297"/>
      <c r="U2742" s="297"/>
      <c r="V2742" s="297"/>
      <c r="W2742" s="297"/>
      <c r="X2742" s="297"/>
      <c r="Y2742" s="297"/>
      <c r="Z2742" s="297"/>
      <c r="AA2742" s="297"/>
      <c r="AB2742" s="297"/>
    </row>
    <row r="2743" spans="1:28" ht="14.25">
      <c r="A2743" s="297"/>
      <c r="B2743" s="295"/>
      <c r="C2743" s="45"/>
      <c r="D2743" s="45"/>
      <c r="E2743" s="295"/>
      <c r="F2743" s="295"/>
      <c r="G2743" s="294"/>
      <c r="H2743" s="300"/>
      <c r="I2743" s="294"/>
      <c r="J2743" s="295"/>
      <c r="K2743" s="295"/>
      <c r="L2743" s="295"/>
      <c r="M2743" s="295"/>
      <c r="N2743" s="295"/>
      <c r="O2743" s="326"/>
      <c r="P2743" s="296"/>
      <c r="Q2743" s="297"/>
      <c r="R2743" s="297"/>
      <c r="S2743" s="297"/>
      <c r="T2743" s="297"/>
      <c r="U2743" s="297"/>
      <c r="V2743" s="297"/>
      <c r="W2743" s="297"/>
      <c r="X2743" s="297"/>
      <c r="Y2743" s="297"/>
      <c r="Z2743" s="297"/>
      <c r="AA2743" s="297"/>
      <c r="AB2743" s="297"/>
    </row>
    <row r="2744" spans="1:28" ht="14.25">
      <c r="A2744" s="297"/>
      <c r="B2744" s="295"/>
      <c r="C2744" s="45"/>
      <c r="D2744" s="45"/>
      <c r="E2744" s="295"/>
      <c r="F2744" s="295"/>
      <c r="G2744" s="294"/>
      <c r="H2744" s="300"/>
      <c r="I2744" s="294"/>
      <c r="J2744" s="295"/>
      <c r="K2744" s="295"/>
      <c r="L2744" s="295"/>
      <c r="M2744" s="295"/>
      <c r="N2744" s="295"/>
      <c r="O2744" s="326"/>
      <c r="P2744" s="296"/>
      <c r="Q2744" s="297"/>
      <c r="R2744" s="297"/>
      <c r="S2744" s="297"/>
      <c r="T2744" s="297"/>
      <c r="U2744" s="297"/>
      <c r="V2744" s="297"/>
      <c r="W2744" s="297"/>
      <c r="X2744" s="297"/>
      <c r="Y2744" s="297"/>
      <c r="Z2744" s="297"/>
      <c r="AA2744" s="297"/>
      <c r="AB2744" s="297"/>
    </row>
    <row r="2745" spans="1:28" ht="14.25">
      <c r="A2745" s="297"/>
      <c r="B2745" s="295"/>
      <c r="C2745" s="45"/>
      <c r="D2745" s="45"/>
      <c r="E2745" s="295"/>
      <c r="F2745" s="295"/>
      <c r="G2745" s="294"/>
      <c r="H2745" s="300"/>
      <c r="I2745" s="294"/>
      <c r="J2745" s="295"/>
      <c r="K2745" s="295"/>
      <c r="L2745" s="295"/>
      <c r="M2745" s="295"/>
      <c r="N2745" s="295"/>
      <c r="O2745" s="326"/>
      <c r="P2745" s="296"/>
      <c r="Q2745" s="297"/>
      <c r="R2745" s="297"/>
      <c r="S2745" s="297"/>
      <c r="T2745" s="297"/>
      <c r="U2745" s="297"/>
      <c r="V2745" s="297"/>
      <c r="W2745" s="297"/>
      <c r="X2745" s="297"/>
      <c r="Y2745" s="297"/>
      <c r="Z2745" s="297"/>
      <c r="AA2745" s="297"/>
      <c r="AB2745" s="297"/>
    </row>
    <row r="2746" spans="1:28" ht="14.25">
      <c r="A2746" s="297"/>
      <c r="B2746" s="295"/>
      <c r="C2746" s="45"/>
      <c r="D2746" s="45"/>
      <c r="E2746" s="295"/>
      <c r="F2746" s="295"/>
      <c r="G2746" s="294"/>
      <c r="H2746" s="300"/>
      <c r="I2746" s="294"/>
      <c r="J2746" s="295"/>
      <c r="K2746" s="295"/>
      <c r="L2746" s="295"/>
      <c r="M2746" s="295"/>
      <c r="N2746" s="295"/>
      <c r="O2746" s="326"/>
      <c r="P2746" s="296"/>
      <c r="Q2746" s="297"/>
      <c r="R2746" s="297"/>
      <c r="S2746" s="297"/>
      <c r="T2746" s="297"/>
      <c r="U2746" s="297"/>
      <c r="V2746" s="297"/>
      <c r="W2746" s="297"/>
      <c r="X2746" s="297"/>
      <c r="Y2746" s="297"/>
      <c r="Z2746" s="297"/>
      <c r="AA2746" s="297"/>
      <c r="AB2746" s="297"/>
    </row>
    <row r="2747" spans="1:28" ht="14.25">
      <c r="A2747" s="297"/>
      <c r="B2747" s="295"/>
      <c r="C2747" s="45"/>
      <c r="D2747" s="45"/>
      <c r="E2747" s="295"/>
      <c r="F2747" s="295"/>
      <c r="G2747" s="294"/>
      <c r="H2747" s="300"/>
      <c r="I2747" s="294"/>
      <c r="J2747" s="295"/>
      <c r="K2747" s="295"/>
      <c r="L2747" s="295"/>
      <c r="M2747" s="295"/>
      <c r="N2747" s="295"/>
      <c r="O2747" s="326"/>
      <c r="P2747" s="296"/>
      <c r="Q2747" s="297"/>
      <c r="R2747" s="297"/>
      <c r="S2747" s="297"/>
      <c r="T2747" s="297"/>
      <c r="U2747" s="297"/>
      <c r="V2747" s="297"/>
      <c r="W2747" s="297"/>
      <c r="X2747" s="297"/>
      <c r="Y2747" s="297"/>
      <c r="Z2747" s="297"/>
      <c r="AA2747" s="297"/>
      <c r="AB2747" s="297"/>
    </row>
    <row r="2748" spans="1:28" ht="14.25">
      <c r="A2748" s="297"/>
      <c r="B2748" s="295"/>
      <c r="C2748" s="45"/>
      <c r="D2748" s="45"/>
      <c r="E2748" s="295"/>
      <c r="F2748" s="295"/>
      <c r="G2748" s="294"/>
      <c r="H2748" s="300"/>
      <c r="I2748" s="294"/>
      <c r="J2748" s="295"/>
      <c r="K2748" s="295"/>
      <c r="L2748" s="295"/>
      <c r="M2748" s="295"/>
      <c r="N2748" s="295"/>
      <c r="O2748" s="326"/>
      <c r="P2748" s="296"/>
      <c r="Q2748" s="297"/>
      <c r="R2748" s="297"/>
      <c r="S2748" s="297"/>
      <c r="T2748" s="297"/>
      <c r="U2748" s="297"/>
      <c r="V2748" s="297"/>
      <c r="W2748" s="297"/>
      <c r="X2748" s="297"/>
      <c r="Y2748" s="297"/>
      <c r="Z2748" s="297"/>
      <c r="AA2748" s="297"/>
      <c r="AB2748" s="297"/>
    </row>
    <row r="2749" spans="1:28" ht="14.25">
      <c r="A2749" s="297"/>
      <c r="B2749" s="295"/>
      <c r="C2749" s="45"/>
      <c r="D2749" s="45"/>
      <c r="E2749" s="295"/>
      <c r="F2749" s="295"/>
      <c r="G2749" s="294"/>
      <c r="H2749" s="300"/>
      <c r="I2749" s="294"/>
      <c r="J2749" s="295"/>
      <c r="K2749" s="295"/>
      <c r="L2749" s="295"/>
      <c r="M2749" s="295"/>
      <c r="N2749" s="295"/>
      <c r="O2749" s="326"/>
      <c r="P2749" s="296"/>
      <c r="Q2749" s="297"/>
      <c r="R2749" s="297"/>
      <c r="S2749" s="297"/>
      <c r="T2749" s="297"/>
      <c r="U2749" s="297"/>
      <c r="V2749" s="297"/>
      <c r="W2749" s="297"/>
      <c r="X2749" s="297"/>
      <c r="Y2749" s="297"/>
      <c r="Z2749" s="297"/>
      <c r="AA2749" s="297"/>
      <c r="AB2749" s="297"/>
    </row>
    <row r="2750" spans="1:28" ht="14.25">
      <c r="A2750" s="297"/>
      <c r="B2750" s="295"/>
      <c r="C2750" s="45"/>
      <c r="D2750" s="45"/>
      <c r="E2750" s="295"/>
      <c r="F2750" s="295"/>
      <c r="G2750" s="294"/>
      <c r="H2750" s="300"/>
      <c r="I2750" s="294"/>
      <c r="J2750" s="295"/>
      <c r="K2750" s="295"/>
      <c r="L2750" s="295"/>
      <c r="M2750" s="295"/>
      <c r="N2750" s="295"/>
      <c r="O2750" s="326"/>
      <c r="P2750" s="296"/>
      <c r="Q2750" s="297"/>
      <c r="R2750" s="297"/>
      <c r="S2750" s="297"/>
      <c r="T2750" s="297"/>
      <c r="U2750" s="297"/>
      <c r="V2750" s="297"/>
      <c r="W2750" s="297"/>
      <c r="X2750" s="297"/>
      <c r="Y2750" s="297"/>
      <c r="Z2750" s="297"/>
      <c r="AA2750" s="297"/>
      <c r="AB2750" s="297"/>
    </row>
    <row r="2751" spans="1:28" ht="14.25">
      <c r="A2751" s="297"/>
      <c r="B2751" s="295"/>
      <c r="C2751" s="45"/>
      <c r="D2751" s="45"/>
      <c r="E2751" s="295"/>
      <c r="F2751" s="295"/>
      <c r="G2751" s="294"/>
      <c r="H2751" s="300"/>
      <c r="I2751" s="294"/>
      <c r="J2751" s="295"/>
      <c r="K2751" s="295"/>
      <c r="L2751" s="295"/>
      <c r="M2751" s="295"/>
      <c r="N2751" s="295"/>
      <c r="O2751" s="326"/>
      <c r="P2751" s="296"/>
      <c r="Q2751" s="297"/>
      <c r="R2751" s="297"/>
      <c r="S2751" s="297"/>
      <c r="T2751" s="297"/>
      <c r="U2751" s="297"/>
      <c r="V2751" s="297"/>
      <c r="W2751" s="297"/>
      <c r="X2751" s="297"/>
      <c r="Y2751" s="297"/>
      <c r="Z2751" s="297"/>
      <c r="AA2751" s="297"/>
      <c r="AB2751" s="297"/>
    </row>
    <row r="2752" spans="1:28" ht="14.25">
      <c r="A2752" s="297"/>
      <c r="B2752" s="295"/>
      <c r="C2752" s="45"/>
      <c r="D2752" s="45"/>
      <c r="E2752" s="295"/>
      <c r="F2752" s="295"/>
      <c r="G2752" s="294"/>
      <c r="H2752" s="300"/>
      <c r="I2752" s="294"/>
      <c r="J2752" s="295"/>
      <c r="K2752" s="295"/>
      <c r="L2752" s="295"/>
      <c r="M2752" s="295"/>
      <c r="N2752" s="295"/>
      <c r="O2752" s="326"/>
      <c r="P2752" s="296"/>
      <c r="Q2752" s="297"/>
      <c r="R2752" s="297"/>
      <c r="S2752" s="297"/>
      <c r="T2752" s="297"/>
      <c r="U2752" s="297"/>
      <c r="V2752" s="297"/>
      <c r="W2752" s="297"/>
      <c r="X2752" s="297"/>
      <c r="Y2752" s="297"/>
      <c r="Z2752" s="297"/>
      <c r="AA2752" s="297"/>
      <c r="AB2752" s="297"/>
    </row>
    <row r="2753" spans="1:28" ht="14.25">
      <c r="A2753" s="297"/>
      <c r="B2753" s="295"/>
      <c r="C2753" s="45"/>
      <c r="D2753" s="45"/>
      <c r="E2753" s="295"/>
      <c r="F2753" s="295"/>
      <c r="G2753" s="294"/>
      <c r="H2753" s="300"/>
      <c r="I2753" s="294"/>
      <c r="J2753" s="295"/>
      <c r="K2753" s="295"/>
      <c r="L2753" s="295"/>
      <c r="M2753" s="295"/>
      <c r="N2753" s="295"/>
      <c r="O2753" s="326"/>
      <c r="P2753" s="296"/>
      <c r="Q2753" s="297"/>
      <c r="R2753" s="297"/>
      <c r="S2753" s="297"/>
      <c r="T2753" s="297"/>
      <c r="U2753" s="297"/>
      <c r="V2753" s="297"/>
      <c r="W2753" s="297"/>
      <c r="X2753" s="297"/>
      <c r="Y2753" s="297"/>
      <c r="Z2753" s="297"/>
      <c r="AA2753" s="297"/>
      <c r="AB2753" s="297"/>
    </row>
    <row r="2754" spans="1:28" ht="14.25">
      <c r="A2754" s="297"/>
      <c r="B2754" s="295"/>
      <c r="C2754" s="45"/>
      <c r="D2754" s="45"/>
      <c r="E2754" s="295"/>
      <c r="F2754" s="295"/>
      <c r="G2754" s="294"/>
      <c r="H2754" s="300"/>
      <c r="I2754" s="294"/>
      <c r="J2754" s="295"/>
      <c r="K2754" s="295"/>
      <c r="L2754" s="295"/>
      <c r="M2754" s="295"/>
      <c r="N2754" s="295"/>
      <c r="O2754" s="326"/>
      <c r="P2754" s="296"/>
      <c r="Q2754" s="297"/>
      <c r="R2754" s="297"/>
      <c r="S2754" s="297"/>
      <c r="T2754" s="297"/>
      <c r="U2754" s="297"/>
      <c r="V2754" s="297"/>
      <c r="W2754" s="297"/>
      <c r="X2754" s="297"/>
      <c r="Y2754" s="297"/>
      <c r="Z2754" s="297"/>
      <c r="AA2754" s="297"/>
      <c r="AB2754" s="297"/>
    </row>
    <row r="2755" spans="1:28" ht="14.25">
      <c r="A2755" s="297"/>
      <c r="B2755" s="295"/>
      <c r="C2755" s="45"/>
      <c r="D2755" s="45"/>
      <c r="E2755" s="295"/>
      <c r="F2755" s="295"/>
      <c r="G2755" s="294"/>
      <c r="H2755" s="300"/>
      <c r="I2755" s="294"/>
      <c r="J2755" s="295"/>
      <c r="K2755" s="295"/>
      <c r="L2755" s="295"/>
      <c r="M2755" s="295"/>
      <c r="N2755" s="295"/>
      <c r="O2755" s="326"/>
      <c r="P2755" s="296"/>
      <c r="Q2755" s="297"/>
      <c r="R2755" s="297"/>
      <c r="S2755" s="297"/>
      <c r="T2755" s="297"/>
      <c r="U2755" s="297"/>
      <c r="V2755" s="297"/>
      <c r="W2755" s="297"/>
      <c r="X2755" s="297"/>
      <c r="Y2755" s="297"/>
      <c r="Z2755" s="297"/>
      <c r="AA2755" s="297"/>
      <c r="AB2755" s="297"/>
    </row>
    <row r="2756" spans="1:28" ht="14.25">
      <c r="A2756" s="297"/>
      <c r="B2756" s="295"/>
      <c r="C2756" s="45"/>
      <c r="D2756" s="45"/>
      <c r="E2756" s="295"/>
      <c r="F2756" s="295"/>
      <c r="G2756" s="294"/>
      <c r="H2756" s="300"/>
      <c r="I2756" s="294"/>
      <c r="J2756" s="295"/>
      <c r="K2756" s="295"/>
      <c r="L2756" s="295"/>
      <c r="M2756" s="295"/>
      <c r="N2756" s="295"/>
      <c r="O2756" s="326"/>
      <c r="P2756" s="296"/>
      <c r="Q2756" s="297"/>
      <c r="R2756" s="297"/>
      <c r="S2756" s="297"/>
      <c r="T2756" s="297"/>
      <c r="U2756" s="297"/>
      <c r="V2756" s="297"/>
      <c r="W2756" s="297"/>
      <c r="X2756" s="297"/>
      <c r="Y2756" s="297"/>
      <c r="Z2756" s="297"/>
      <c r="AA2756" s="297"/>
      <c r="AB2756" s="297"/>
    </row>
    <row r="2757" spans="1:28" ht="14.25">
      <c r="A2757" s="297"/>
      <c r="B2757" s="295"/>
      <c r="C2757" s="45"/>
      <c r="D2757" s="45"/>
      <c r="E2757" s="295"/>
      <c r="F2757" s="295"/>
      <c r="G2757" s="294"/>
      <c r="H2757" s="300"/>
      <c r="I2757" s="294"/>
      <c r="J2757" s="295"/>
      <c r="K2757" s="295"/>
      <c r="L2757" s="295"/>
      <c r="M2757" s="295"/>
      <c r="N2757" s="295"/>
      <c r="O2757" s="326"/>
      <c r="P2757" s="296"/>
      <c r="Q2757" s="297"/>
      <c r="R2757" s="297"/>
      <c r="S2757" s="297"/>
      <c r="T2757" s="297"/>
      <c r="U2757" s="297"/>
      <c r="V2757" s="297"/>
      <c r="W2757" s="297"/>
      <c r="X2757" s="297"/>
      <c r="Y2757" s="297"/>
      <c r="Z2757" s="297"/>
      <c r="AA2757" s="297"/>
      <c r="AB2757" s="297"/>
    </row>
    <row r="2758" spans="1:28" ht="14.25">
      <c r="A2758" s="297"/>
      <c r="B2758" s="295"/>
      <c r="C2758" s="45"/>
      <c r="D2758" s="45"/>
      <c r="E2758" s="295"/>
      <c r="F2758" s="295"/>
      <c r="G2758" s="294"/>
      <c r="H2758" s="300"/>
      <c r="I2758" s="294"/>
      <c r="J2758" s="295"/>
      <c r="K2758" s="295"/>
      <c r="L2758" s="295"/>
      <c r="M2758" s="295"/>
      <c r="N2758" s="295"/>
      <c r="O2758" s="326"/>
      <c r="P2758" s="296"/>
      <c r="Q2758" s="297"/>
      <c r="R2758" s="297"/>
      <c r="S2758" s="297"/>
      <c r="T2758" s="297"/>
      <c r="U2758" s="297"/>
      <c r="V2758" s="297"/>
      <c r="W2758" s="297"/>
      <c r="X2758" s="297"/>
      <c r="Y2758" s="297"/>
      <c r="Z2758" s="297"/>
      <c r="AA2758" s="297"/>
      <c r="AB2758" s="297"/>
    </row>
    <row r="2759" spans="1:28" ht="14.25">
      <c r="A2759" s="297"/>
      <c r="B2759" s="295"/>
      <c r="C2759" s="45"/>
      <c r="D2759" s="45"/>
      <c r="E2759" s="295"/>
      <c r="F2759" s="295"/>
      <c r="G2759" s="294"/>
      <c r="H2759" s="300"/>
      <c r="I2759" s="294"/>
      <c r="J2759" s="295"/>
      <c r="K2759" s="295"/>
      <c r="L2759" s="295"/>
      <c r="M2759" s="295"/>
      <c r="N2759" s="295"/>
      <c r="O2759" s="326"/>
      <c r="P2759" s="296"/>
      <c r="Q2759" s="297"/>
      <c r="R2759" s="297"/>
      <c r="S2759" s="297"/>
      <c r="T2759" s="297"/>
      <c r="U2759" s="297"/>
      <c r="V2759" s="297"/>
      <c r="W2759" s="297"/>
      <c r="X2759" s="297"/>
      <c r="Y2759" s="297"/>
      <c r="Z2759" s="297"/>
      <c r="AA2759" s="297"/>
      <c r="AB2759" s="297"/>
    </row>
    <row r="2760" spans="1:28" ht="14.25">
      <c r="A2760" s="297"/>
      <c r="B2760" s="295"/>
      <c r="C2760" s="45"/>
      <c r="D2760" s="45"/>
      <c r="E2760" s="295"/>
      <c r="F2760" s="295"/>
      <c r="G2760" s="294"/>
      <c r="H2760" s="300"/>
      <c r="I2760" s="294"/>
      <c r="J2760" s="295"/>
      <c r="K2760" s="295"/>
      <c r="L2760" s="295"/>
      <c r="M2760" s="295"/>
      <c r="N2760" s="295"/>
      <c r="O2760" s="326"/>
      <c r="P2760" s="296"/>
      <c r="Q2760" s="297"/>
      <c r="R2760" s="297"/>
      <c r="S2760" s="297"/>
      <c r="T2760" s="297"/>
      <c r="U2760" s="297"/>
      <c r="V2760" s="297"/>
      <c r="W2760" s="297"/>
      <c r="X2760" s="297"/>
      <c r="Y2760" s="297"/>
      <c r="Z2760" s="297"/>
      <c r="AA2760" s="297"/>
      <c r="AB2760" s="297"/>
    </row>
    <row r="2761" spans="1:28" ht="14.25">
      <c r="A2761" s="297"/>
      <c r="B2761" s="295"/>
      <c r="C2761" s="45"/>
      <c r="D2761" s="45"/>
      <c r="E2761" s="295"/>
      <c r="F2761" s="295"/>
      <c r="G2761" s="294"/>
      <c r="H2761" s="300"/>
      <c r="I2761" s="294"/>
      <c r="J2761" s="295"/>
      <c r="K2761" s="295"/>
      <c r="L2761" s="295"/>
      <c r="M2761" s="295"/>
      <c r="N2761" s="295"/>
      <c r="O2761" s="326"/>
      <c r="P2761" s="296"/>
      <c r="Q2761" s="297"/>
      <c r="R2761" s="297"/>
      <c r="S2761" s="297"/>
      <c r="T2761" s="297"/>
      <c r="U2761" s="297"/>
      <c r="V2761" s="297"/>
      <c r="W2761" s="297"/>
      <c r="X2761" s="297"/>
      <c r="Y2761" s="297"/>
      <c r="Z2761" s="297"/>
      <c r="AA2761" s="297"/>
      <c r="AB2761" s="297"/>
    </row>
    <row r="2762" spans="1:28" ht="14.25">
      <c r="A2762" s="297"/>
      <c r="B2762" s="295"/>
      <c r="C2762" s="45"/>
      <c r="D2762" s="45"/>
      <c r="E2762" s="295"/>
      <c r="F2762" s="295"/>
      <c r="G2762" s="294"/>
      <c r="H2762" s="300"/>
      <c r="I2762" s="294"/>
      <c r="J2762" s="295"/>
      <c r="K2762" s="295"/>
      <c r="L2762" s="295"/>
      <c r="M2762" s="295"/>
      <c r="N2762" s="295"/>
      <c r="O2762" s="326"/>
      <c r="P2762" s="296"/>
      <c r="Q2762" s="297"/>
      <c r="R2762" s="297"/>
      <c r="S2762" s="297"/>
      <c r="T2762" s="297"/>
      <c r="U2762" s="297"/>
      <c r="V2762" s="297"/>
      <c r="W2762" s="297"/>
      <c r="X2762" s="297"/>
      <c r="Y2762" s="297"/>
      <c r="Z2762" s="297"/>
      <c r="AA2762" s="297"/>
      <c r="AB2762" s="297"/>
    </row>
    <row r="2763" spans="1:28" ht="14.25">
      <c r="A2763" s="297"/>
      <c r="B2763" s="295"/>
      <c r="C2763" s="45"/>
      <c r="D2763" s="45"/>
      <c r="E2763" s="295"/>
      <c r="F2763" s="295"/>
      <c r="G2763" s="294"/>
      <c r="H2763" s="300"/>
      <c r="I2763" s="294"/>
      <c r="J2763" s="295"/>
      <c r="K2763" s="295"/>
      <c r="L2763" s="295"/>
      <c r="M2763" s="295"/>
      <c r="N2763" s="295"/>
      <c r="O2763" s="326"/>
      <c r="P2763" s="296"/>
      <c r="Q2763" s="297"/>
      <c r="R2763" s="297"/>
      <c r="S2763" s="297"/>
      <c r="T2763" s="297"/>
      <c r="U2763" s="297"/>
      <c r="V2763" s="297"/>
      <c r="W2763" s="297"/>
      <c r="X2763" s="297"/>
      <c r="Y2763" s="297"/>
      <c r="Z2763" s="297"/>
      <c r="AA2763" s="297"/>
      <c r="AB2763" s="297"/>
    </row>
    <row r="2764" spans="1:28" ht="14.25">
      <c r="A2764" s="297"/>
      <c r="B2764" s="295"/>
      <c r="C2764" s="45"/>
      <c r="D2764" s="45"/>
      <c r="E2764" s="295"/>
      <c r="F2764" s="295"/>
      <c r="G2764" s="294"/>
      <c r="H2764" s="300"/>
      <c r="I2764" s="294"/>
      <c r="J2764" s="295"/>
      <c r="K2764" s="295"/>
      <c r="L2764" s="295"/>
      <c r="M2764" s="295"/>
      <c r="N2764" s="295"/>
      <c r="O2764" s="326"/>
      <c r="P2764" s="296"/>
      <c r="Q2764" s="297"/>
      <c r="R2764" s="297"/>
      <c r="S2764" s="297"/>
      <c r="T2764" s="297"/>
      <c r="U2764" s="297"/>
      <c r="V2764" s="297"/>
      <c r="W2764" s="297"/>
      <c r="X2764" s="297"/>
      <c r="Y2764" s="297"/>
      <c r="Z2764" s="297"/>
      <c r="AA2764" s="297"/>
      <c r="AB2764" s="297"/>
    </row>
    <row r="2765" spans="1:28" ht="14.25">
      <c r="A2765" s="297"/>
      <c r="B2765" s="295"/>
      <c r="C2765" s="45"/>
      <c r="D2765" s="45"/>
      <c r="E2765" s="295"/>
      <c r="F2765" s="295"/>
      <c r="G2765" s="294"/>
      <c r="H2765" s="300"/>
      <c r="I2765" s="294"/>
      <c r="J2765" s="295"/>
      <c r="K2765" s="295"/>
      <c r="L2765" s="295"/>
      <c r="M2765" s="295"/>
      <c r="N2765" s="295"/>
      <c r="O2765" s="326"/>
      <c r="P2765" s="296"/>
      <c r="Q2765" s="297"/>
      <c r="R2765" s="297"/>
      <c r="S2765" s="297"/>
      <c r="T2765" s="297"/>
      <c r="U2765" s="297"/>
      <c r="V2765" s="297"/>
      <c r="W2765" s="297"/>
      <c r="X2765" s="297"/>
      <c r="Y2765" s="297"/>
      <c r="Z2765" s="297"/>
      <c r="AA2765" s="297"/>
      <c r="AB2765" s="297"/>
    </row>
    <row r="2766" spans="1:28" ht="14.25">
      <c r="A2766" s="297"/>
      <c r="B2766" s="295"/>
      <c r="C2766" s="45"/>
      <c r="D2766" s="45"/>
      <c r="E2766" s="295"/>
      <c r="F2766" s="295"/>
      <c r="G2766" s="294"/>
      <c r="H2766" s="300"/>
      <c r="I2766" s="294"/>
      <c r="J2766" s="295"/>
      <c r="K2766" s="295"/>
      <c r="L2766" s="295"/>
      <c r="M2766" s="295"/>
      <c r="N2766" s="295"/>
      <c r="O2766" s="326"/>
      <c r="P2766" s="296"/>
      <c r="Q2766" s="297"/>
      <c r="R2766" s="297"/>
      <c r="S2766" s="297"/>
      <c r="T2766" s="297"/>
      <c r="U2766" s="297"/>
      <c r="V2766" s="297"/>
      <c r="W2766" s="297"/>
      <c r="X2766" s="297"/>
      <c r="Y2766" s="297"/>
      <c r="Z2766" s="297"/>
      <c r="AA2766" s="297"/>
      <c r="AB2766" s="297"/>
    </row>
    <row r="2767" spans="1:28" ht="14.25">
      <c r="A2767" s="297"/>
      <c r="B2767" s="295"/>
      <c r="C2767" s="45"/>
      <c r="D2767" s="45"/>
      <c r="E2767" s="295"/>
      <c r="F2767" s="295"/>
      <c r="G2767" s="294"/>
      <c r="H2767" s="300"/>
      <c r="I2767" s="294"/>
      <c r="J2767" s="295"/>
      <c r="K2767" s="295"/>
      <c r="L2767" s="295"/>
      <c r="M2767" s="295"/>
      <c r="N2767" s="295"/>
      <c r="O2767" s="326"/>
      <c r="P2767" s="296"/>
      <c r="Q2767" s="297"/>
      <c r="R2767" s="297"/>
      <c r="S2767" s="297"/>
      <c r="T2767" s="297"/>
      <c r="U2767" s="297"/>
      <c r="V2767" s="297"/>
      <c r="W2767" s="297"/>
      <c r="X2767" s="297"/>
      <c r="Y2767" s="297"/>
      <c r="Z2767" s="297"/>
      <c r="AA2767" s="297"/>
      <c r="AB2767" s="297"/>
    </row>
    <row r="2768" spans="1:28" ht="14.25">
      <c r="A2768" s="297"/>
      <c r="B2768" s="295"/>
      <c r="C2768" s="45"/>
      <c r="D2768" s="45"/>
      <c r="E2768" s="295"/>
      <c r="F2768" s="295"/>
      <c r="G2768" s="294"/>
      <c r="H2768" s="300"/>
      <c r="I2768" s="294"/>
      <c r="J2768" s="295"/>
      <c r="K2768" s="295"/>
      <c r="L2768" s="295"/>
      <c r="M2768" s="295"/>
      <c r="N2768" s="295"/>
      <c r="O2768" s="326"/>
      <c r="P2768" s="296"/>
      <c r="Q2768" s="297"/>
      <c r="R2768" s="297"/>
      <c r="S2768" s="297"/>
      <c r="T2768" s="297"/>
      <c r="U2768" s="297"/>
      <c r="V2768" s="297"/>
      <c r="W2768" s="297"/>
      <c r="X2768" s="297"/>
      <c r="Y2768" s="297"/>
      <c r="Z2768" s="297"/>
      <c r="AA2768" s="297"/>
      <c r="AB2768" s="297"/>
    </row>
    <row r="2769" spans="1:28" ht="14.25">
      <c r="A2769" s="297"/>
      <c r="B2769" s="295"/>
      <c r="C2769" s="45"/>
      <c r="D2769" s="45"/>
      <c r="E2769" s="295"/>
      <c r="F2769" s="295"/>
      <c r="G2769" s="294"/>
      <c r="H2769" s="300"/>
      <c r="I2769" s="294"/>
      <c r="J2769" s="295"/>
      <c r="K2769" s="295"/>
      <c r="L2769" s="295"/>
      <c r="M2769" s="295"/>
      <c r="N2769" s="295"/>
      <c r="O2769" s="326"/>
      <c r="P2769" s="296"/>
      <c r="Q2769" s="297"/>
      <c r="R2769" s="297"/>
      <c r="S2769" s="297"/>
      <c r="T2769" s="297"/>
      <c r="U2769" s="297"/>
      <c r="V2769" s="297"/>
      <c r="W2769" s="297"/>
      <c r="X2769" s="297"/>
      <c r="Y2769" s="297"/>
      <c r="Z2769" s="297"/>
      <c r="AA2769" s="297"/>
      <c r="AB2769" s="297"/>
    </row>
    <row r="2770" spans="1:28" ht="14.25">
      <c r="A2770" s="297"/>
      <c r="B2770" s="295"/>
      <c r="C2770" s="45"/>
      <c r="D2770" s="45"/>
      <c r="E2770" s="295"/>
      <c r="F2770" s="295"/>
      <c r="G2770" s="294"/>
      <c r="H2770" s="300"/>
      <c r="I2770" s="294"/>
      <c r="J2770" s="295"/>
      <c r="K2770" s="295"/>
      <c r="L2770" s="295"/>
      <c r="M2770" s="295"/>
      <c r="N2770" s="295"/>
      <c r="O2770" s="326"/>
      <c r="P2770" s="296"/>
      <c r="Q2770" s="297"/>
      <c r="R2770" s="297"/>
      <c r="S2770" s="297"/>
      <c r="T2770" s="297"/>
      <c r="U2770" s="297"/>
      <c r="V2770" s="297"/>
      <c r="W2770" s="297"/>
      <c r="X2770" s="297"/>
      <c r="Y2770" s="297"/>
      <c r="Z2770" s="297"/>
      <c r="AA2770" s="297"/>
      <c r="AB2770" s="297"/>
    </row>
    <row r="2771" spans="1:28" ht="14.25">
      <c r="A2771" s="297"/>
      <c r="B2771" s="295"/>
      <c r="C2771" s="45"/>
      <c r="D2771" s="45"/>
      <c r="E2771" s="295"/>
      <c r="F2771" s="295"/>
      <c r="G2771" s="294"/>
      <c r="H2771" s="300"/>
      <c r="I2771" s="294"/>
      <c r="J2771" s="295"/>
      <c r="K2771" s="295"/>
      <c r="L2771" s="295"/>
      <c r="M2771" s="295"/>
      <c r="N2771" s="295"/>
      <c r="O2771" s="326"/>
      <c r="P2771" s="296"/>
      <c r="Q2771" s="297"/>
      <c r="R2771" s="297"/>
      <c r="S2771" s="297"/>
      <c r="T2771" s="297"/>
      <c r="U2771" s="297"/>
      <c r="V2771" s="297"/>
      <c r="W2771" s="297"/>
      <c r="X2771" s="297"/>
      <c r="Y2771" s="297"/>
      <c r="Z2771" s="297"/>
      <c r="AA2771" s="297"/>
      <c r="AB2771" s="297"/>
    </row>
    <row r="2772" spans="1:28" ht="14.25">
      <c r="A2772" s="297"/>
      <c r="B2772" s="295"/>
      <c r="C2772" s="45"/>
      <c r="D2772" s="45"/>
      <c r="E2772" s="295"/>
      <c r="F2772" s="295"/>
      <c r="G2772" s="294"/>
      <c r="H2772" s="300"/>
      <c r="I2772" s="294"/>
      <c r="J2772" s="295"/>
      <c r="K2772" s="295"/>
      <c r="L2772" s="295"/>
      <c r="M2772" s="295"/>
      <c r="N2772" s="295"/>
      <c r="O2772" s="326"/>
      <c r="P2772" s="296"/>
      <c r="Q2772" s="297"/>
      <c r="R2772" s="297"/>
      <c r="S2772" s="297"/>
      <c r="T2772" s="297"/>
      <c r="U2772" s="297"/>
      <c r="V2772" s="297"/>
      <c r="W2772" s="297"/>
      <c r="X2772" s="297"/>
      <c r="Y2772" s="297"/>
      <c r="Z2772" s="297"/>
      <c r="AA2772" s="297"/>
      <c r="AB2772" s="297"/>
    </row>
    <row r="2773" spans="1:28" ht="14.25">
      <c r="A2773" s="297"/>
      <c r="B2773" s="295"/>
      <c r="C2773" s="45"/>
      <c r="D2773" s="45"/>
      <c r="E2773" s="295"/>
      <c r="F2773" s="295"/>
      <c r="G2773" s="294"/>
      <c r="H2773" s="300"/>
      <c r="I2773" s="294"/>
      <c r="J2773" s="295"/>
      <c r="K2773" s="295"/>
      <c r="L2773" s="295"/>
      <c r="M2773" s="295"/>
      <c r="N2773" s="295"/>
      <c r="O2773" s="326"/>
      <c r="P2773" s="296"/>
      <c r="Q2773" s="297"/>
      <c r="R2773" s="297"/>
      <c r="S2773" s="297"/>
      <c r="T2773" s="297"/>
      <c r="U2773" s="297"/>
      <c r="V2773" s="297"/>
      <c r="W2773" s="297"/>
      <c r="X2773" s="297"/>
      <c r="Y2773" s="297"/>
      <c r="Z2773" s="297"/>
      <c r="AA2773" s="297"/>
      <c r="AB2773" s="297"/>
    </row>
    <row r="2774" spans="1:28" ht="14.25">
      <c r="A2774" s="297"/>
      <c r="B2774" s="295"/>
      <c r="C2774" s="45"/>
      <c r="D2774" s="45"/>
      <c r="E2774" s="295"/>
      <c r="F2774" s="295"/>
      <c r="G2774" s="294"/>
      <c r="H2774" s="300"/>
      <c r="I2774" s="294"/>
      <c r="J2774" s="295"/>
      <c r="K2774" s="295"/>
      <c r="L2774" s="295"/>
      <c r="M2774" s="295"/>
      <c r="N2774" s="295"/>
      <c r="O2774" s="326"/>
      <c r="P2774" s="296"/>
      <c r="Q2774" s="297"/>
      <c r="R2774" s="297"/>
      <c r="S2774" s="297"/>
      <c r="T2774" s="297"/>
      <c r="U2774" s="297"/>
      <c r="V2774" s="297"/>
      <c r="W2774" s="297"/>
      <c r="X2774" s="297"/>
      <c r="Y2774" s="297"/>
      <c r="Z2774" s="297"/>
      <c r="AA2774" s="297"/>
      <c r="AB2774" s="297"/>
    </row>
    <row r="2775" spans="1:28" ht="14.25">
      <c r="A2775" s="297"/>
      <c r="B2775" s="295"/>
      <c r="C2775" s="45"/>
      <c r="D2775" s="45"/>
      <c r="E2775" s="295"/>
      <c r="F2775" s="295"/>
      <c r="G2775" s="294"/>
      <c r="H2775" s="300"/>
      <c r="I2775" s="294"/>
      <c r="J2775" s="295"/>
      <c r="K2775" s="295"/>
      <c r="L2775" s="295"/>
      <c r="M2775" s="295"/>
      <c r="N2775" s="295"/>
      <c r="O2775" s="326"/>
      <c r="P2775" s="296"/>
      <c r="Q2775" s="297"/>
      <c r="R2775" s="297"/>
      <c r="S2775" s="297"/>
      <c r="T2775" s="297"/>
      <c r="U2775" s="297"/>
      <c r="V2775" s="297"/>
      <c r="W2775" s="297"/>
      <c r="X2775" s="297"/>
      <c r="Y2775" s="297"/>
      <c r="Z2775" s="297"/>
      <c r="AA2775" s="297"/>
      <c r="AB2775" s="297"/>
    </row>
    <row r="2776" spans="1:28" ht="14.25">
      <c r="A2776" s="297"/>
      <c r="B2776" s="295"/>
      <c r="C2776" s="45"/>
      <c r="D2776" s="45"/>
      <c r="E2776" s="295"/>
      <c r="F2776" s="295"/>
      <c r="G2776" s="294"/>
      <c r="H2776" s="300"/>
      <c r="I2776" s="294"/>
      <c r="J2776" s="295"/>
      <c r="K2776" s="295"/>
      <c r="L2776" s="295"/>
      <c r="M2776" s="295"/>
      <c r="N2776" s="295"/>
      <c r="O2776" s="326"/>
      <c r="P2776" s="296"/>
      <c r="Q2776" s="297"/>
      <c r="R2776" s="297"/>
      <c r="S2776" s="297"/>
      <c r="T2776" s="297"/>
      <c r="U2776" s="297"/>
      <c r="V2776" s="297"/>
      <c r="W2776" s="297"/>
      <c r="X2776" s="297"/>
      <c r="Y2776" s="297"/>
      <c r="Z2776" s="297"/>
      <c r="AA2776" s="297"/>
      <c r="AB2776" s="297"/>
    </row>
    <row r="2777" spans="1:28" ht="14.25">
      <c r="A2777" s="297"/>
      <c r="B2777" s="295"/>
      <c r="C2777" s="45"/>
      <c r="D2777" s="45"/>
      <c r="E2777" s="295"/>
      <c r="F2777" s="295"/>
      <c r="G2777" s="294"/>
      <c r="H2777" s="300"/>
      <c r="I2777" s="294"/>
      <c r="J2777" s="295"/>
      <c r="K2777" s="295"/>
      <c r="L2777" s="295"/>
      <c r="M2777" s="295"/>
      <c r="N2777" s="295"/>
      <c r="O2777" s="326"/>
      <c r="P2777" s="296"/>
      <c r="Q2777" s="297"/>
      <c r="R2777" s="297"/>
      <c r="S2777" s="297"/>
      <c r="T2777" s="297"/>
      <c r="U2777" s="297"/>
      <c r="V2777" s="297"/>
      <c r="W2777" s="297"/>
      <c r="X2777" s="297"/>
      <c r="Y2777" s="297"/>
      <c r="Z2777" s="297"/>
      <c r="AA2777" s="297"/>
      <c r="AB2777" s="297"/>
    </row>
    <row r="2778" spans="1:28" ht="14.25">
      <c r="A2778" s="297"/>
      <c r="B2778" s="295"/>
      <c r="C2778" s="45"/>
      <c r="D2778" s="45"/>
      <c r="E2778" s="295"/>
      <c r="F2778" s="295"/>
      <c r="G2778" s="294"/>
      <c r="H2778" s="300"/>
      <c r="I2778" s="294"/>
      <c r="J2778" s="295"/>
      <c r="K2778" s="295"/>
      <c r="L2778" s="295"/>
      <c r="M2778" s="295"/>
      <c r="N2778" s="295"/>
      <c r="O2778" s="326"/>
      <c r="P2778" s="296"/>
      <c r="Q2778" s="297"/>
      <c r="R2778" s="297"/>
      <c r="S2778" s="297"/>
      <c r="T2778" s="297"/>
      <c r="U2778" s="297"/>
      <c r="V2778" s="297"/>
      <c r="W2778" s="297"/>
      <c r="X2778" s="297"/>
      <c r="Y2778" s="297"/>
      <c r="Z2778" s="297"/>
      <c r="AA2778" s="297"/>
      <c r="AB2778" s="297"/>
    </row>
    <row r="2779" spans="1:28" ht="14.25">
      <c r="A2779" s="297"/>
      <c r="B2779" s="295"/>
      <c r="C2779" s="45"/>
      <c r="D2779" s="45"/>
      <c r="E2779" s="295"/>
      <c r="F2779" s="295"/>
      <c r="G2779" s="294"/>
      <c r="H2779" s="300"/>
      <c r="I2779" s="294"/>
      <c r="J2779" s="295"/>
      <c r="K2779" s="295"/>
      <c r="L2779" s="295"/>
      <c r="M2779" s="295"/>
      <c r="N2779" s="295"/>
      <c r="O2779" s="326"/>
      <c r="P2779" s="296"/>
      <c r="Q2779" s="297"/>
      <c r="R2779" s="297"/>
      <c r="S2779" s="297"/>
      <c r="T2779" s="297"/>
      <c r="U2779" s="297"/>
      <c r="V2779" s="297"/>
      <c r="W2779" s="297"/>
      <c r="X2779" s="297"/>
      <c r="Y2779" s="297"/>
      <c r="Z2779" s="297"/>
      <c r="AA2779" s="297"/>
      <c r="AB2779" s="297"/>
    </row>
    <row r="2780" spans="1:28" ht="14.25">
      <c r="A2780" s="297"/>
      <c r="B2780" s="295"/>
      <c r="C2780" s="45"/>
      <c r="D2780" s="45"/>
      <c r="E2780" s="295"/>
      <c r="F2780" s="295"/>
      <c r="G2780" s="294"/>
      <c r="H2780" s="300"/>
      <c r="I2780" s="294"/>
      <c r="J2780" s="295"/>
      <c r="K2780" s="295"/>
      <c r="L2780" s="295"/>
      <c r="M2780" s="295"/>
      <c r="N2780" s="295"/>
      <c r="O2780" s="326"/>
      <c r="P2780" s="296"/>
      <c r="Q2780" s="297"/>
      <c r="R2780" s="297"/>
      <c r="S2780" s="297"/>
      <c r="T2780" s="297"/>
      <c r="U2780" s="297"/>
      <c r="V2780" s="297"/>
      <c r="W2780" s="297"/>
      <c r="X2780" s="297"/>
      <c r="Y2780" s="297"/>
      <c r="Z2780" s="297"/>
      <c r="AA2780" s="297"/>
      <c r="AB2780" s="297"/>
    </row>
    <row r="2781" spans="1:28" ht="14.25">
      <c r="A2781" s="297"/>
      <c r="B2781" s="295"/>
      <c r="C2781" s="45"/>
      <c r="D2781" s="45"/>
      <c r="E2781" s="295"/>
      <c r="F2781" s="295"/>
      <c r="G2781" s="294"/>
      <c r="H2781" s="300"/>
      <c r="I2781" s="294"/>
      <c r="J2781" s="295"/>
      <c r="K2781" s="295"/>
      <c r="L2781" s="295"/>
      <c r="M2781" s="295"/>
      <c r="N2781" s="295"/>
      <c r="O2781" s="326"/>
      <c r="P2781" s="296"/>
      <c r="Q2781" s="297"/>
      <c r="R2781" s="297"/>
      <c r="S2781" s="297"/>
      <c r="T2781" s="297"/>
      <c r="U2781" s="297"/>
      <c r="V2781" s="297"/>
      <c r="W2781" s="297"/>
      <c r="X2781" s="297"/>
      <c r="Y2781" s="297"/>
      <c r="Z2781" s="297"/>
      <c r="AA2781" s="297"/>
      <c r="AB2781" s="297"/>
    </row>
    <row r="2782" spans="1:28" ht="14.25">
      <c r="A2782" s="297"/>
      <c r="B2782" s="295"/>
      <c r="C2782" s="45"/>
      <c r="D2782" s="45"/>
      <c r="E2782" s="295"/>
      <c r="F2782" s="295"/>
      <c r="G2782" s="294"/>
      <c r="H2782" s="300"/>
      <c r="I2782" s="294"/>
      <c r="J2782" s="295"/>
      <c r="K2782" s="295"/>
      <c r="L2782" s="295"/>
      <c r="M2782" s="295"/>
      <c r="N2782" s="295"/>
      <c r="O2782" s="326"/>
      <c r="P2782" s="296"/>
      <c r="Q2782" s="297"/>
      <c r="R2782" s="297"/>
      <c r="S2782" s="297"/>
      <c r="T2782" s="297"/>
      <c r="U2782" s="297"/>
      <c r="V2782" s="297"/>
      <c r="W2782" s="297"/>
      <c r="X2782" s="297"/>
      <c r="Y2782" s="297"/>
      <c r="Z2782" s="297"/>
      <c r="AA2782" s="297"/>
      <c r="AB2782" s="297"/>
    </row>
    <row r="2783" spans="1:28" ht="14.25">
      <c r="A2783" s="297"/>
      <c r="B2783" s="295"/>
      <c r="C2783" s="45"/>
      <c r="D2783" s="45"/>
      <c r="E2783" s="295"/>
      <c r="F2783" s="295"/>
      <c r="G2783" s="294"/>
      <c r="H2783" s="300"/>
      <c r="I2783" s="294"/>
      <c r="J2783" s="295"/>
      <c r="K2783" s="295"/>
      <c r="L2783" s="295"/>
      <c r="M2783" s="295"/>
      <c r="N2783" s="295"/>
      <c r="O2783" s="326"/>
      <c r="P2783" s="296"/>
      <c r="Q2783" s="297"/>
      <c r="R2783" s="297"/>
      <c r="S2783" s="297"/>
      <c r="T2783" s="297"/>
      <c r="U2783" s="297"/>
      <c r="V2783" s="297"/>
      <c r="W2783" s="297"/>
      <c r="X2783" s="297"/>
      <c r="Y2783" s="297"/>
      <c r="Z2783" s="297"/>
      <c r="AA2783" s="297"/>
      <c r="AB2783" s="297"/>
    </row>
    <row r="2784" spans="1:28" ht="14.25">
      <c r="A2784" s="297"/>
      <c r="B2784" s="295"/>
      <c r="C2784" s="45"/>
      <c r="D2784" s="45"/>
      <c r="E2784" s="295"/>
      <c r="F2784" s="295"/>
      <c r="G2784" s="294"/>
      <c r="H2784" s="300"/>
      <c r="I2784" s="294"/>
      <c r="J2784" s="295"/>
      <c r="K2784" s="295"/>
      <c r="L2784" s="295"/>
      <c r="M2784" s="295"/>
      <c r="N2784" s="295"/>
      <c r="O2784" s="326"/>
      <c r="P2784" s="296"/>
      <c r="Q2784" s="297"/>
      <c r="R2784" s="297"/>
      <c r="S2784" s="297"/>
      <c r="T2784" s="297"/>
      <c r="U2784" s="297"/>
      <c r="V2784" s="297"/>
      <c r="W2784" s="297"/>
      <c r="X2784" s="297"/>
      <c r="Y2784" s="297"/>
      <c r="Z2784" s="297"/>
      <c r="AA2784" s="297"/>
      <c r="AB2784" s="297"/>
    </row>
    <row r="2785" spans="1:28" ht="14.25">
      <c r="A2785" s="297"/>
      <c r="B2785" s="295"/>
      <c r="C2785" s="45"/>
      <c r="D2785" s="45"/>
      <c r="E2785" s="295"/>
      <c r="F2785" s="295"/>
      <c r="G2785" s="294"/>
      <c r="H2785" s="300"/>
      <c r="I2785" s="294"/>
      <c r="J2785" s="295"/>
      <c r="K2785" s="295"/>
      <c r="L2785" s="295"/>
      <c r="M2785" s="295"/>
      <c r="N2785" s="295"/>
      <c r="O2785" s="326"/>
      <c r="P2785" s="296"/>
      <c r="Q2785" s="297"/>
      <c r="R2785" s="297"/>
      <c r="S2785" s="297"/>
      <c r="T2785" s="297"/>
      <c r="U2785" s="297"/>
      <c r="V2785" s="297"/>
      <c r="W2785" s="297"/>
      <c r="X2785" s="297"/>
      <c r="Y2785" s="297"/>
      <c r="Z2785" s="297"/>
      <c r="AA2785" s="297"/>
      <c r="AB2785" s="297"/>
    </row>
    <row r="2786" spans="1:28" ht="14.25">
      <c r="A2786" s="297"/>
      <c r="B2786" s="295"/>
      <c r="C2786" s="45"/>
      <c r="D2786" s="45"/>
      <c r="E2786" s="295"/>
      <c r="F2786" s="295"/>
      <c r="G2786" s="294"/>
      <c r="H2786" s="300"/>
      <c r="I2786" s="294"/>
      <c r="J2786" s="295"/>
      <c r="K2786" s="295"/>
      <c r="L2786" s="295"/>
      <c r="M2786" s="295"/>
      <c r="N2786" s="295"/>
      <c r="O2786" s="326"/>
      <c r="P2786" s="296"/>
      <c r="Q2786" s="297"/>
      <c r="R2786" s="297"/>
      <c r="S2786" s="297"/>
      <c r="T2786" s="297"/>
      <c r="U2786" s="297"/>
      <c r="V2786" s="297"/>
      <c r="W2786" s="297"/>
      <c r="X2786" s="297"/>
      <c r="Y2786" s="297"/>
      <c r="Z2786" s="297"/>
      <c r="AA2786" s="297"/>
      <c r="AB2786" s="297"/>
    </row>
    <row r="2787" spans="1:28" ht="14.25">
      <c r="A2787" s="297"/>
      <c r="B2787" s="295"/>
      <c r="C2787" s="45"/>
      <c r="D2787" s="45"/>
      <c r="E2787" s="295"/>
      <c r="F2787" s="295"/>
      <c r="G2787" s="294"/>
      <c r="H2787" s="300"/>
      <c r="I2787" s="294"/>
      <c r="J2787" s="295"/>
      <c r="K2787" s="295"/>
      <c r="L2787" s="295"/>
      <c r="M2787" s="295"/>
      <c r="N2787" s="295"/>
      <c r="O2787" s="326"/>
      <c r="P2787" s="296"/>
      <c r="Q2787" s="297"/>
      <c r="R2787" s="297"/>
      <c r="S2787" s="297"/>
      <c r="T2787" s="297"/>
      <c r="U2787" s="297"/>
      <c r="V2787" s="297"/>
      <c r="W2787" s="297"/>
      <c r="X2787" s="297"/>
      <c r="Y2787" s="297"/>
      <c r="Z2787" s="297"/>
      <c r="AA2787" s="297"/>
      <c r="AB2787" s="297"/>
    </row>
    <row r="2788" spans="1:28" ht="14.25">
      <c r="A2788" s="297"/>
      <c r="B2788" s="295"/>
      <c r="C2788" s="45"/>
      <c r="D2788" s="45"/>
      <c r="E2788" s="295"/>
      <c r="F2788" s="295"/>
      <c r="G2788" s="294"/>
      <c r="H2788" s="300"/>
      <c r="I2788" s="294"/>
      <c r="J2788" s="295"/>
      <c r="K2788" s="295"/>
      <c r="L2788" s="295"/>
      <c r="M2788" s="295"/>
      <c r="N2788" s="295"/>
      <c r="O2788" s="326"/>
      <c r="P2788" s="296"/>
      <c r="Q2788" s="297"/>
      <c r="R2788" s="297"/>
      <c r="S2788" s="297"/>
      <c r="T2788" s="297"/>
      <c r="U2788" s="297"/>
      <c r="V2788" s="297"/>
      <c r="W2788" s="297"/>
      <c r="X2788" s="297"/>
      <c r="Y2788" s="297"/>
      <c r="Z2788" s="297"/>
      <c r="AA2788" s="297"/>
      <c r="AB2788" s="297"/>
    </row>
    <row r="2789" spans="1:28" ht="14.25">
      <c r="A2789" s="297"/>
      <c r="B2789" s="295"/>
      <c r="C2789" s="45"/>
      <c r="D2789" s="45"/>
      <c r="E2789" s="295"/>
      <c r="F2789" s="295"/>
      <c r="G2789" s="294"/>
      <c r="H2789" s="300"/>
      <c r="I2789" s="294"/>
      <c r="J2789" s="295"/>
      <c r="K2789" s="295"/>
      <c r="L2789" s="295"/>
      <c r="M2789" s="295"/>
      <c r="N2789" s="295"/>
      <c r="O2789" s="326"/>
      <c r="P2789" s="296"/>
      <c r="Q2789" s="297"/>
      <c r="R2789" s="297"/>
      <c r="S2789" s="297"/>
      <c r="T2789" s="297"/>
      <c r="U2789" s="297"/>
      <c r="V2789" s="297"/>
      <c r="W2789" s="297"/>
      <c r="X2789" s="297"/>
      <c r="Y2789" s="297"/>
      <c r="Z2789" s="297"/>
      <c r="AA2789" s="297"/>
      <c r="AB2789" s="297"/>
    </row>
    <row r="2790" spans="1:28" ht="14.25">
      <c r="A2790" s="297"/>
      <c r="B2790" s="295"/>
      <c r="C2790" s="45"/>
      <c r="D2790" s="45"/>
      <c r="E2790" s="295"/>
      <c r="F2790" s="295"/>
      <c r="G2790" s="294"/>
      <c r="H2790" s="300"/>
      <c r="I2790" s="294"/>
      <c r="J2790" s="295"/>
      <c r="K2790" s="295"/>
      <c r="L2790" s="295"/>
      <c r="M2790" s="295"/>
      <c r="N2790" s="295"/>
      <c r="O2790" s="326"/>
      <c r="P2790" s="296"/>
      <c r="Q2790" s="297"/>
      <c r="R2790" s="297"/>
      <c r="S2790" s="297"/>
      <c r="T2790" s="297"/>
      <c r="U2790" s="297"/>
      <c r="V2790" s="297"/>
      <c r="W2790" s="297"/>
      <c r="X2790" s="297"/>
      <c r="Y2790" s="297"/>
      <c r="Z2790" s="297"/>
      <c r="AA2790" s="297"/>
      <c r="AB2790" s="297"/>
    </row>
    <row r="2791" spans="1:28" ht="14.25">
      <c r="A2791" s="297"/>
      <c r="B2791" s="295"/>
      <c r="C2791" s="45"/>
      <c r="D2791" s="45"/>
      <c r="E2791" s="295"/>
      <c r="F2791" s="295"/>
      <c r="G2791" s="294"/>
      <c r="H2791" s="300"/>
      <c r="I2791" s="294"/>
      <c r="J2791" s="295"/>
      <c r="K2791" s="295"/>
      <c r="L2791" s="295"/>
      <c r="M2791" s="295"/>
      <c r="N2791" s="295"/>
      <c r="O2791" s="326"/>
      <c r="P2791" s="296"/>
      <c r="Q2791" s="297"/>
      <c r="R2791" s="297"/>
      <c r="S2791" s="297"/>
      <c r="T2791" s="297"/>
      <c r="U2791" s="297"/>
      <c r="V2791" s="297"/>
      <c r="W2791" s="297"/>
      <c r="X2791" s="297"/>
      <c r="Y2791" s="297"/>
      <c r="Z2791" s="297"/>
      <c r="AA2791" s="297"/>
      <c r="AB2791" s="297"/>
    </row>
    <row r="2792" spans="1:28" ht="14.25">
      <c r="A2792" s="297"/>
      <c r="B2792" s="295"/>
      <c r="C2792" s="45"/>
      <c r="D2792" s="45"/>
      <c r="E2792" s="295"/>
      <c r="F2792" s="295"/>
      <c r="G2792" s="294"/>
      <c r="H2792" s="300"/>
      <c r="I2792" s="294"/>
      <c r="J2792" s="295"/>
      <c r="K2792" s="295"/>
      <c r="L2792" s="295"/>
      <c r="M2792" s="295"/>
      <c r="N2792" s="295"/>
      <c r="O2792" s="326"/>
      <c r="P2792" s="296"/>
      <c r="Q2792" s="297"/>
      <c r="R2792" s="297"/>
      <c r="S2792" s="297"/>
      <c r="T2792" s="297"/>
      <c r="U2792" s="297"/>
      <c r="V2792" s="297"/>
      <c r="W2792" s="297"/>
      <c r="X2792" s="297"/>
      <c r="Y2792" s="297"/>
      <c r="Z2792" s="297"/>
      <c r="AA2792" s="297"/>
      <c r="AB2792" s="297"/>
    </row>
    <row r="2793" spans="1:28" ht="14.25">
      <c r="A2793" s="297"/>
      <c r="B2793" s="295"/>
      <c r="C2793" s="45"/>
      <c r="D2793" s="45"/>
      <c r="E2793" s="295"/>
      <c r="F2793" s="295"/>
      <c r="G2793" s="294"/>
      <c r="H2793" s="300"/>
      <c r="I2793" s="294"/>
      <c r="J2793" s="295"/>
      <c r="K2793" s="295"/>
      <c r="L2793" s="295"/>
      <c r="M2793" s="295"/>
      <c r="N2793" s="295"/>
      <c r="O2793" s="326"/>
      <c r="P2793" s="296"/>
      <c r="Q2793" s="297"/>
      <c r="R2793" s="297"/>
      <c r="S2793" s="297"/>
      <c r="T2793" s="297"/>
      <c r="U2793" s="297"/>
      <c r="V2793" s="297"/>
      <c r="W2793" s="297"/>
      <c r="X2793" s="297"/>
      <c r="Y2793" s="297"/>
      <c r="Z2793" s="297"/>
      <c r="AA2793" s="297"/>
      <c r="AB2793" s="297"/>
    </row>
    <row r="2794" spans="1:28" ht="14.25">
      <c r="A2794" s="297"/>
      <c r="B2794" s="295"/>
      <c r="C2794" s="45"/>
      <c r="D2794" s="45"/>
      <c r="E2794" s="295"/>
      <c r="F2794" s="295"/>
      <c r="G2794" s="294"/>
      <c r="H2794" s="300"/>
      <c r="I2794" s="294"/>
      <c r="J2794" s="295"/>
      <c r="K2794" s="295"/>
      <c r="L2794" s="295"/>
      <c r="M2794" s="295"/>
      <c r="N2794" s="295"/>
      <c r="O2794" s="326"/>
      <c r="P2794" s="296"/>
      <c r="Q2794" s="297"/>
      <c r="R2794" s="297"/>
      <c r="S2794" s="297"/>
      <c r="T2794" s="297"/>
      <c r="U2794" s="297"/>
      <c r="V2794" s="297"/>
      <c r="W2794" s="297"/>
      <c r="X2794" s="297"/>
      <c r="Y2794" s="297"/>
      <c r="Z2794" s="297"/>
      <c r="AA2794" s="297"/>
      <c r="AB2794" s="297"/>
    </row>
    <row r="2795" spans="1:28" ht="14.25">
      <c r="A2795" s="297"/>
      <c r="B2795" s="295"/>
      <c r="C2795" s="45"/>
      <c r="D2795" s="45"/>
      <c r="E2795" s="295"/>
      <c r="F2795" s="295"/>
      <c r="G2795" s="294"/>
      <c r="H2795" s="300"/>
      <c r="I2795" s="294"/>
      <c r="J2795" s="295"/>
      <c r="K2795" s="295"/>
      <c r="L2795" s="295"/>
      <c r="M2795" s="295"/>
      <c r="N2795" s="295"/>
      <c r="O2795" s="326"/>
      <c r="P2795" s="296"/>
      <c r="Q2795" s="297"/>
      <c r="R2795" s="297"/>
      <c r="S2795" s="297"/>
      <c r="T2795" s="297"/>
      <c r="U2795" s="297"/>
      <c r="V2795" s="297"/>
      <c r="W2795" s="297"/>
      <c r="X2795" s="297"/>
      <c r="Y2795" s="297"/>
      <c r="Z2795" s="297"/>
      <c r="AA2795" s="297"/>
      <c r="AB2795" s="297"/>
    </row>
    <row r="2796" spans="1:28" ht="14.25">
      <c r="A2796" s="297"/>
      <c r="B2796" s="295"/>
      <c r="C2796" s="45"/>
      <c r="D2796" s="45"/>
      <c r="E2796" s="295"/>
      <c r="F2796" s="295"/>
      <c r="G2796" s="294"/>
      <c r="H2796" s="300"/>
      <c r="I2796" s="294"/>
      <c r="J2796" s="295"/>
      <c r="K2796" s="295"/>
      <c r="L2796" s="295"/>
      <c r="M2796" s="295"/>
      <c r="N2796" s="295"/>
      <c r="O2796" s="326"/>
      <c r="P2796" s="296"/>
      <c r="Q2796" s="297"/>
      <c r="R2796" s="297"/>
      <c r="S2796" s="297"/>
      <c r="T2796" s="297"/>
      <c r="U2796" s="297"/>
      <c r="V2796" s="297"/>
      <c r="W2796" s="297"/>
      <c r="X2796" s="297"/>
      <c r="Y2796" s="297"/>
      <c r="Z2796" s="297"/>
      <c r="AA2796" s="297"/>
      <c r="AB2796" s="297"/>
    </row>
    <row r="2797" spans="1:28" ht="14.25">
      <c r="A2797" s="297"/>
      <c r="B2797" s="295"/>
      <c r="C2797" s="45"/>
      <c r="D2797" s="45"/>
      <c r="E2797" s="295"/>
      <c r="F2797" s="295"/>
      <c r="G2797" s="294"/>
      <c r="H2797" s="300"/>
      <c r="I2797" s="294"/>
      <c r="J2797" s="295"/>
      <c r="K2797" s="295"/>
      <c r="L2797" s="295"/>
      <c r="M2797" s="295"/>
      <c r="N2797" s="295"/>
      <c r="O2797" s="326"/>
      <c r="P2797" s="296"/>
      <c r="Q2797" s="297"/>
      <c r="R2797" s="297"/>
      <c r="S2797" s="297"/>
      <c r="T2797" s="297"/>
      <c r="U2797" s="297"/>
      <c r="V2797" s="297"/>
      <c r="W2797" s="297"/>
      <c r="X2797" s="297"/>
      <c r="Y2797" s="297"/>
      <c r="Z2797" s="297"/>
      <c r="AA2797" s="297"/>
      <c r="AB2797" s="297"/>
    </row>
    <row r="2798" spans="1:28" ht="14.25">
      <c r="A2798" s="297"/>
      <c r="B2798" s="295"/>
      <c r="C2798" s="45"/>
      <c r="D2798" s="45"/>
      <c r="E2798" s="295"/>
      <c r="F2798" s="295"/>
      <c r="G2798" s="294"/>
      <c r="H2798" s="300"/>
      <c r="I2798" s="294"/>
      <c r="J2798" s="295"/>
      <c r="K2798" s="295"/>
      <c r="L2798" s="295"/>
      <c r="M2798" s="295"/>
      <c r="N2798" s="295"/>
      <c r="O2798" s="326"/>
      <c r="P2798" s="296"/>
      <c r="Q2798" s="297"/>
      <c r="R2798" s="297"/>
      <c r="S2798" s="297"/>
      <c r="T2798" s="297"/>
      <c r="U2798" s="297"/>
      <c r="V2798" s="297"/>
      <c r="W2798" s="297"/>
      <c r="X2798" s="297"/>
      <c r="Y2798" s="297"/>
      <c r="Z2798" s="297"/>
      <c r="AA2798" s="297"/>
      <c r="AB2798" s="297"/>
    </row>
    <row r="2799" spans="1:28" ht="14.25">
      <c r="A2799" s="297"/>
      <c r="B2799" s="295"/>
      <c r="C2799" s="45"/>
      <c r="D2799" s="45"/>
      <c r="E2799" s="295"/>
      <c r="F2799" s="295"/>
      <c r="G2799" s="294"/>
      <c r="H2799" s="300"/>
      <c r="I2799" s="294"/>
      <c r="J2799" s="295"/>
      <c r="K2799" s="295"/>
      <c r="L2799" s="295"/>
      <c r="M2799" s="295"/>
      <c r="N2799" s="295"/>
      <c r="O2799" s="326"/>
      <c r="P2799" s="296"/>
      <c r="Q2799" s="297"/>
      <c r="R2799" s="297"/>
      <c r="S2799" s="297"/>
      <c r="T2799" s="297"/>
      <c r="U2799" s="297"/>
      <c r="V2799" s="297"/>
      <c r="W2799" s="297"/>
      <c r="X2799" s="297"/>
      <c r="Y2799" s="297"/>
      <c r="Z2799" s="297"/>
      <c r="AA2799" s="297"/>
      <c r="AB2799" s="297"/>
    </row>
    <row r="2800" spans="1:28" ht="14.25">
      <c r="A2800" s="297"/>
      <c r="B2800" s="295"/>
      <c r="C2800" s="45"/>
      <c r="D2800" s="45"/>
      <c r="E2800" s="295"/>
      <c r="F2800" s="295"/>
      <c r="G2800" s="294"/>
      <c r="H2800" s="300"/>
      <c r="I2800" s="294"/>
      <c r="J2800" s="295"/>
      <c r="K2800" s="295"/>
      <c r="L2800" s="295"/>
      <c r="M2800" s="295"/>
      <c r="N2800" s="295"/>
      <c r="O2800" s="326"/>
      <c r="P2800" s="296"/>
      <c r="Q2800" s="297"/>
      <c r="R2800" s="297"/>
      <c r="S2800" s="297"/>
      <c r="T2800" s="297"/>
      <c r="U2800" s="297"/>
      <c r="V2800" s="297"/>
      <c r="W2800" s="297"/>
      <c r="X2800" s="297"/>
      <c r="Y2800" s="297"/>
      <c r="Z2800" s="297"/>
      <c r="AA2800" s="297"/>
      <c r="AB2800" s="297"/>
    </row>
    <row r="2801" spans="1:28" ht="14.25">
      <c r="A2801" s="297"/>
      <c r="B2801" s="295"/>
      <c r="C2801" s="45"/>
      <c r="D2801" s="45"/>
      <c r="E2801" s="295"/>
      <c r="F2801" s="295"/>
      <c r="G2801" s="294"/>
      <c r="H2801" s="300"/>
      <c r="I2801" s="294"/>
      <c r="J2801" s="295"/>
      <c r="K2801" s="295"/>
      <c r="L2801" s="295"/>
      <c r="M2801" s="295"/>
      <c r="N2801" s="295"/>
      <c r="O2801" s="326"/>
      <c r="P2801" s="296"/>
      <c r="Q2801" s="297"/>
      <c r="R2801" s="297"/>
      <c r="S2801" s="297"/>
      <c r="T2801" s="297"/>
      <c r="U2801" s="297"/>
      <c r="V2801" s="297"/>
      <c r="W2801" s="297"/>
      <c r="X2801" s="297"/>
      <c r="Y2801" s="297"/>
      <c r="Z2801" s="297"/>
      <c r="AA2801" s="297"/>
      <c r="AB2801" s="297"/>
    </row>
    <row r="2802" spans="1:28" ht="14.25">
      <c r="A2802" s="297"/>
      <c r="B2802" s="295"/>
      <c r="C2802" s="45"/>
      <c r="D2802" s="45"/>
      <c r="E2802" s="295"/>
      <c r="F2802" s="295"/>
      <c r="G2802" s="294"/>
      <c r="H2802" s="300"/>
      <c r="I2802" s="294"/>
      <c r="J2802" s="295"/>
      <c r="K2802" s="295"/>
      <c r="L2802" s="295"/>
      <c r="M2802" s="295"/>
      <c r="N2802" s="295"/>
      <c r="O2802" s="326"/>
      <c r="P2802" s="296"/>
      <c r="Q2802" s="297"/>
      <c r="R2802" s="297"/>
      <c r="S2802" s="297"/>
      <c r="T2802" s="297"/>
      <c r="U2802" s="297"/>
      <c r="V2802" s="297"/>
      <c r="W2802" s="297"/>
      <c r="X2802" s="297"/>
      <c r="Y2802" s="297"/>
      <c r="Z2802" s="297"/>
      <c r="AA2802" s="297"/>
      <c r="AB2802" s="297"/>
    </row>
    <row r="2803" spans="1:28" ht="14.25">
      <c r="A2803" s="297"/>
      <c r="B2803" s="295"/>
      <c r="C2803" s="45"/>
      <c r="D2803" s="45"/>
      <c r="E2803" s="295"/>
      <c r="F2803" s="295"/>
      <c r="G2803" s="294"/>
      <c r="H2803" s="300"/>
      <c r="I2803" s="294"/>
      <c r="J2803" s="295"/>
      <c r="K2803" s="295"/>
      <c r="L2803" s="295"/>
      <c r="M2803" s="295"/>
      <c r="N2803" s="295"/>
      <c r="O2803" s="326"/>
      <c r="P2803" s="296"/>
      <c r="Q2803" s="297"/>
      <c r="R2803" s="297"/>
      <c r="S2803" s="297"/>
      <c r="T2803" s="297"/>
      <c r="U2803" s="297"/>
      <c r="V2803" s="297"/>
      <c r="W2803" s="297"/>
      <c r="X2803" s="297"/>
      <c r="Y2803" s="297"/>
      <c r="Z2803" s="297"/>
      <c r="AA2803" s="297"/>
      <c r="AB2803" s="297"/>
    </row>
    <row r="2804" spans="1:28" ht="14.25">
      <c r="A2804" s="297"/>
      <c r="B2804" s="295"/>
      <c r="C2804" s="45"/>
      <c r="D2804" s="45"/>
      <c r="E2804" s="295"/>
      <c r="F2804" s="295"/>
      <c r="G2804" s="294"/>
      <c r="H2804" s="300"/>
      <c r="I2804" s="294"/>
      <c r="J2804" s="295"/>
      <c r="K2804" s="295"/>
      <c r="L2804" s="295"/>
      <c r="M2804" s="295"/>
      <c r="N2804" s="295"/>
      <c r="O2804" s="326"/>
      <c r="P2804" s="296"/>
      <c r="Q2804" s="297"/>
      <c r="R2804" s="297"/>
      <c r="S2804" s="297"/>
      <c r="T2804" s="297"/>
      <c r="U2804" s="297"/>
      <c r="V2804" s="297"/>
      <c r="W2804" s="297"/>
      <c r="X2804" s="297"/>
      <c r="Y2804" s="297"/>
      <c r="Z2804" s="297"/>
      <c r="AA2804" s="297"/>
      <c r="AB2804" s="297"/>
    </row>
    <row r="2805" spans="1:28" ht="14.25">
      <c r="A2805" s="297"/>
      <c r="B2805" s="295"/>
      <c r="C2805" s="45"/>
      <c r="D2805" s="45"/>
      <c r="E2805" s="295"/>
      <c r="F2805" s="295"/>
      <c r="G2805" s="294"/>
      <c r="H2805" s="300"/>
      <c r="I2805" s="294"/>
      <c r="J2805" s="295"/>
      <c r="K2805" s="295"/>
      <c r="L2805" s="295"/>
      <c r="M2805" s="295"/>
      <c r="N2805" s="295"/>
      <c r="O2805" s="326"/>
      <c r="P2805" s="296"/>
      <c r="Q2805" s="297"/>
      <c r="R2805" s="297"/>
      <c r="S2805" s="297"/>
      <c r="T2805" s="297"/>
      <c r="U2805" s="297"/>
      <c r="V2805" s="297"/>
      <c r="W2805" s="297"/>
      <c r="X2805" s="297"/>
      <c r="Y2805" s="297"/>
      <c r="Z2805" s="297"/>
      <c r="AA2805" s="297"/>
      <c r="AB2805" s="297"/>
    </row>
    <row r="2806" spans="1:28" ht="14.25">
      <c r="A2806" s="297"/>
      <c r="B2806" s="295"/>
      <c r="C2806" s="45"/>
      <c r="D2806" s="45"/>
      <c r="E2806" s="295"/>
      <c r="F2806" s="295"/>
      <c r="G2806" s="294"/>
      <c r="H2806" s="300"/>
      <c r="I2806" s="294"/>
      <c r="J2806" s="295"/>
      <c r="K2806" s="295"/>
      <c r="L2806" s="295"/>
      <c r="M2806" s="295"/>
      <c r="N2806" s="295"/>
      <c r="O2806" s="326"/>
      <c r="P2806" s="296"/>
      <c r="Q2806" s="297"/>
      <c r="R2806" s="297"/>
      <c r="S2806" s="297"/>
      <c r="T2806" s="297"/>
      <c r="U2806" s="297"/>
      <c r="V2806" s="297"/>
      <c r="W2806" s="297"/>
      <c r="X2806" s="297"/>
      <c r="Y2806" s="297"/>
      <c r="Z2806" s="297"/>
      <c r="AA2806" s="297"/>
      <c r="AB2806" s="297"/>
    </row>
    <row r="2807" spans="1:28" ht="14.25">
      <c r="A2807" s="297"/>
      <c r="B2807" s="295"/>
      <c r="C2807" s="45"/>
      <c r="D2807" s="45"/>
      <c r="E2807" s="295"/>
      <c r="F2807" s="295"/>
      <c r="G2807" s="294"/>
      <c r="H2807" s="300"/>
      <c r="I2807" s="294"/>
      <c r="J2807" s="295"/>
      <c r="K2807" s="295"/>
      <c r="L2807" s="295"/>
      <c r="M2807" s="295"/>
      <c r="N2807" s="295"/>
      <c r="O2807" s="326"/>
      <c r="P2807" s="296"/>
      <c r="Q2807" s="297"/>
      <c r="R2807" s="297"/>
      <c r="S2807" s="297"/>
      <c r="T2807" s="297"/>
      <c r="U2807" s="297"/>
      <c r="V2807" s="297"/>
      <c r="W2807" s="297"/>
      <c r="X2807" s="297"/>
      <c r="Y2807" s="297"/>
      <c r="Z2807" s="297"/>
      <c r="AA2807" s="297"/>
      <c r="AB2807" s="297"/>
    </row>
    <row r="2808" spans="1:28" ht="14.25">
      <c r="A2808" s="297"/>
      <c r="B2808" s="295"/>
      <c r="C2808" s="45"/>
      <c r="D2808" s="45"/>
      <c r="E2808" s="295"/>
      <c r="F2808" s="295"/>
      <c r="G2808" s="294"/>
      <c r="H2808" s="300"/>
      <c r="I2808" s="294"/>
      <c r="J2808" s="295"/>
      <c r="K2808" s="295"/>
      <c r="L2808" s="295"/>
      <c r="M2808" s="295"/>
      <c r="N2808" s="295"/>
      <c r="O2808" s="326"/>
      <c r="P2808" s="296"/>
      <c r="Q2808" s="297"/>
      <c r="R2808" s="297"/>
      <c r="S2808" s="297"/>
      <c r="T2808" s="297"/>
      <c r="U2808" s="297"/>
      <c r="V2808" s="297"/>
      <c r="W2808" s="297"/>
      <c r="X2808" s="297"/>
      <c r="Y2808" s="297"/>
      <c r="Z2808" s="297"/>
      <c r="AA2808" s="297"/>
      <c r="AB2808" s="297"/>
    </row>
    <row r="2809" spans="1:28" ht="14.25">
      <c r="A2809" s="297"/>
      <c r="B2809" s="295"/>
      <c r="C2809" s="45"/>
      <c r="D2809" s="45"/>
      <c r="E2809" s="295"/>
      <c r="F2809" s="295"/>
      <c r="G2809" s="294"/>
      <c r="H2809" s="300"/>
      <c r="I2809" s="294"/>
      <c r="J2809" s="295"/>
      <c r="K2809" s="295"/>
      <c r="L2809" s="295"/>
      <c r="M2809" s="295"/>
      <c r="N2809" s="295"/>
      <c r="O2809" s="326"/>
      <c r="P2809" s="296"/>
      <c r="Q2809" s="297"/>
      <c r="R2809" s="297"/>
      <c r="S2809" s="297"/>
      <c r="T2809" s="297"/>
      <c r="U2809" s="297"/>
      <c r="V2809" s="297"/>
      <c r="W2809" s="297"/>
      <c r="X2809" s="297"/>
      <c r="Y2809" s="297"/>
      <c r="Z2809" s="297"/>
      <c r="AA2809" s="297"/>
      <c r="AB2809" s="297"/>
    </row>
    <row r="2810" spans="1:28" ht="14.25">
      <c r="A2810" s="297"/>
      <c r="B2810" s="295"/>
      <c r="C2810" s="45"/>
      <c r="D2810" s="45"/>
      <c r="E2810" s="295"/>
      <c r="F2810" s="295"/>
      <c r="G2810" s="294"/>
      <c r="H2810" s="300"/>
      <c r="I2810" s="294"/>
      <c r="J2810" s="295"/>
      <c r="K2810" s="295"/>
      <c r="L2810" s="295"/>
      <c r="M2810" s="295"/>
      <c r="N2810" s="295"/>
      <c r="O2810" s="326"/>
      <c r="P2810" s="296"/>
      <c r="Q2810" s="297"/>
      <c r="R2810" s="297"/>
      <c r="S2810" s="297"/>
      <c r="T2810" s="297"/>
      <c r="U2810" s="297"/>
      <c r="V2810" s="297"/>
      <c r="W2810" s="297"/>
      <c r="X2810" s="297"/>
      <c r="Y2810" s="297"/>
      <c r="Z2810" s="297"/>
      <c r="AA2810" s="297"/>
      <c r="AB2810" s="297"/>
    </row>
    <row r="2811" spans="1:28" ht="14.25">
      <c r="A2811" s="297"/>
      <c r="B2811" s="295"/>
      <c r="C2811" s="45"/>
      <c r="D2811" s="45"/>
      <c r="E2811" s="295"/>
      <c r="F2811" s="295"/>
      <c r="G2811" s="294"/>
      <c r="H2811" s="300"/>
      <c r="I2811" s="294"/>
      <c r="J2811" s="295"/>
      <c r="K2811" s="295"/>
      <c r="L2811" s="295"/>
      <c r="M2811" s="295"/>
      <c r="N2811" s="295"/>
      <c r="O2811" s="326"/>
      <c r="P2811" s="296"/>
      <c r="Q2811" s="297"/>
      <c r="R2811" s="297"/>
      <c r="S2811" s="297"/>
      <c r="T2811" s="297"/>
      <c r="U2811" s="297"/>
      <c r="V2811" s="297"/>
      <c r="W2811" s="297"/>
      <c r="X2811" s="297"/>
      <c r="Y2811" s="297"/>
      <c r="Z2811" s="297"/>
      <c r="AA2811" s="297"/>
      <c r="AB2811" s="297"/>
    </row>
    <row r="2812" spans="1:28" ht="14.25">
      <c r="A2812" s="297"/>
      <c r="B2812" s="295"/>
      <c r="C2812" s="45"/>
      <c r="D2812" s="45"/>
      <c r="E2812" s="295"/>
      <c r="F2812" s="295"/>
      <c r="G2812" s="294"/>
      <c r="H2812" s="300"/>
      <c r="I2812" s="294"/>
      <c r="J2812" s="295"/>
      <c r="K2812" s="295"/>
      <c r="L2812" s="295"/>
      <c r="M2812" s="295"/>
      <c r="N2812" s="295"/>
      <c r="O2812" s="326"/>
      <c r="P2812" s="296"/>
      <c r="Q2812" s="297"/>
      <c r="R2812" s="297"/>
      <c r="S2812" s="297"/>
      <c r="T2812" s="297"/>
      <c r="U2812" s="297"/>
      <c r="V2812" s="297"/>
      <c r="W2812" s="297"/>
      <c r="X2812" s="297"/>
      <c r="Y2812" s="297"/>
      <c r="Z2812" s="297"/>
      <c r="AA2812" s="297"/>
      <c r="AB2812" s="297"/>
    </row>
    <row r="2813" spans="1:28" ht="14.25">
      <c r="A2813" s="297"/>
      <c r="B2813" s="295"/>
      <c r="C2813" s="45"/>
      <c r="D2813" s="45"/>
      <c r="E2813" s="295"/>
      <c r="F2813" s="295"/>
      <c r="G2813" s="294"/>
      <c r="H2813" s="300"/>
      <c r="I2813" s="294"/>
      <c r="J2813" s="295"/>
      <c r="K2813" s="295"/>
      <c r="L2813" s="295"/>
      <c r="M2813" s="295"/>
      <c r="N2813" s="295"/>
      <c r="O2813" s="326"/>
      <c r="P2813" s="296"/>
      <c r="Q2813" s="297"/>
      <c r="R2813" s="297"/>
      <c r="S2813" s="297"/>
      <c r="T2813" s="297"/>
      <c r="U2813" s="297"/>
      <c r="V2813" s="297"/>
      <c r="W2813" s="297"/>
      <c r="X2813" s="297"/>
      <c r="Y2813" s="297"/>
      <c r="Z2813" s="297"/>
      <c r="AA2813" s="297"/>
      <c r="AB2813" s="297"/>
    </row>
    <row r="2814" spans="1:28" ht="14.25">
      <c r="A2814" s="297"/>
      <c r="B2814" s="295"/>
      <c r="C2814" s="45"/>
      <c r="D2814" s="45"/>
      <c r="E2814" s="295"/>
      <c r="F2814" s="295"/>
      <c r="G2814" s="294"/>
      <c r="H2814" s="300"/>
      <c r="I2814" s="294"/>
      <c r="J2814" s="295"/>
      <c r="K2814" s="295"/>
      <c r="L2814" s="295"/>
      <c r="M2814" s="295"/>
      <c r="N2814" s="295"/>
      <c r="O2814" s="326"/>
      <c r="P2814" s="296"/>
      <c r="Q2814" s="297"/>
      <c r="R2814" s="297"/>
      <c r="S2814" s="297"/>
      <c r="T2814" s="297"/>
      <c r="U2814" s="297"/>
      <c r="V2814" s="297"/>
      <c r="W2814" s="297"/>
      <c r="X2814" s="297"/>
      <c r="Y2814" s="297"/>
      <c r="Z2814" s="297"/>
      <c r="AA2814" s="297"/>
      <c r="AB2814" s="297"/>
    </row>
    <row r="2815" spans="1:28" ht="14.25">
      <c r="A2815" s="297"/>
      <c r="B2815" s="295"/>
      <c r="C2815" s="45"/>
      <c r="D2815" s="45"/>
      <c r="E2815" s="295"/>
      <c r="F2815" s="295"/>
      <c r="G2815" s="294"/>
      <c r="H2815" s="300"/>
      <c r="I2815" s="294"/>
      <c r="J2815" s="295"/>
      <c r="K2815" s="295"/>
      <c r="L2815" s="295"/>
      <c r="M2815" s="295"/>
      <c r="N2815" s="295"/>
      <c r="O2815" s="326"/>
      <c r="P2815" s="296"/>
      <c r="Q2815" s="297"/>
      <c r="R2815" s="297"/>
      <c r="S2815" s="297"/>
      <c r="T2815" s="297"/>
      <c r="U2815" s="297"/>
      <c r="V2815" s="297"/>
      <c r="W2815" s="297"/>
      <c r="X2815" s="297"/>
      <c r="Y2815" s="297"/>
      <c r="Z2815" s="297"/>
      <c r="AA2815" s="297"/>
      <c r="AB2815" s="297"/>
    </row>
    <row r="2816" spans="1:28" ht="14.25">
      <c r="A2816" s="297"/>
      <c r="B2816" s="295"/>
      <c r="C2816" s="45"/>
      <c r="D2816" s="45"/>
      <c r="E2816" s="295"/>
      <c r="F2816" s="295"/>
      <c r="G2816" s="294"/>
      <c r="H2816" s="300"/>
      <c r="I2816" s="294"/>
      <c r="J2816" s="295"/>
      <c r="K2816" s="295"/>
      <c r="L2816" s="295"/>
      <c r="M2816" s="295"/>
      <c r="N2816" s="295"/>
      <c r="O2816" s="326"/>
      <c r="P2816" s="296"/>
      <c r="Q2816" s="297"/>
      <c r="R2816" s="297"/>
      <c r="S2816" s="297"/>
      <c r="T2816" s="297"/>
      <c r="U2816" s="297"/>
      <c r="V2816" s="297"/>
      <c r="W2816" s="297"/>
      <c r="X2816" s="297"/>
      <c r="Y2816" s="297"/>
      <c r="Z2816" s="297"/>
      <c r="AA2816" s="297"/>
      <c r="AB2816" s="297"/>
    </row>
    <row r="2817" spans="1:28" ht="14.25">
      <c r="A2817" s="297"/>
      <c r="B2817" s="295"/>
      <c r="C2817" s="45"/>
      <c r="D2817" s="45"/>
      <c r="E2817" s="295"/>
      <c r="F2817" s="295"/>
      <c r="G2817" s="294"/>
      <c r="H2817" s="300"/>
      <c r="I2817" s="294"/>
      <c r="J2817" s="295"/>
      <c r="K2817" s="295"/>
      <c r="L2817" s="295"/>
      <c r="M2817" s="295"/>
      <c r="N2817" s="295"/>
      <c r="O2817" s="326"/>
      <c r="P2817" s="296"/>
      <c r="Q2817" s="297"/>
      <c r="R2817" s="297"/>
      <c r="S2817" s="297"/>
      <c r="T2817" s="297"/>
      <c r="U2817" s="297"/>
      <c r="V2817" s="297"/>
      <c r="W2817" s="297"/>
      <c r="X2817" s="297"/>
      <c r="Y2817" s="297"/>
      <c r="Z2817" s="297"/>
      <c r="AA2817" s="297"/>
      <c r="AB2817" s="297"/>
    </row>
    <row r="2818" spans="1:28" ht="14.25">
      <c r="A2818" s="297"/>
      <c r="B2818" s="295"/>
      <c r="C2818" s="45"/>
      <c r="D2818" s="45"/>
      <c r="E2818" s="295"/>
      <c r="F2818" s="295"/>
      <c r="G2818" s="294"/>
      <c r="H2818" s="300"/>
      <c r="I2818" s="294"/>
      <c r="J2818" s="295"/>
      <c r="K2818" s="295"/>
      <c r="L2818" s="295"/>
      <c r="M2818" s="295"/>
      <c r="N2818" s="295"/>
      <c r="O2818" s="326"/>
      <c r="P2818" s="296"/>
      <c r="Q2818" s="297"/>
      <c r="R2818" s="297"/>
      <c r="S2818" s="297"/>
      <c r="T2818" s="297"/>
      <c r="U2818" s="297"/>
      <c r="V2818" s="297"/>
      <c r="W2818" s="297"/>
      <c r="X2818" s="297"/>
      <c r="Y2818" s="297"/>
      <c r="Z2818" s="297"/>
      <c r="AA2818" s="297"/>
      <c r="AB2818" s="297"/>
    </row>
    <row r="2819" spans="1:28" ht="14.25">
      <c r="A2819" s="297"/>
      <c r="B2819" s="295"/>
      <c r="C2819" s="45"/>
      <c r="D2819" s="45"/>
      <c r="E2819" s="295"/>
      <c r="F2819" s="295"/>
      <c r="G2819" s="294"/>
      <c r="H2819" s="300"/>
      <c r="I2819" s="294"/>
      <c r="J2819" s="295"/>
      <c r="K2819" s="295"/>
      <c r="L2819" s="295"/>
      <c r="M2819" s="295"/>
      <c r="N2819" s="295"/>
      <c r="O2819" s="326"/>
      <c r="P2819" s="296"/>
      <c r="Q2819" s="297"/>
      <c r="R2819" s="297"/>
      <c r="S2819" s="297"/>
      <c r="T2819" s="297"/>
      <c r="U2819" s="297"/>
      <c r="V2819" s="297"/>
      <c r="W2819" s="297"/>
      <c r="X2819" s="297"/>
      <c r="Y2819" s="297"/>
      <c r="Z2819" s="297"/>
      <c r="AA2819" s="297"/>
      <c r="AB2819" s="297"/>
    </row>
    <row r="2820" spans="1:28" ht="14.25">
      <c r="A2820" s="297"/>
      <c r="B2820" s="295"/>
      <c r="C2820" s="45"/>
      <c r="D2820" s="45"/>
      <c r="E2820" s="295"/>
      <c r="F2820" s="295"/>
      <c r="G2820" s="294"/>
      <c r="H2820" s="300"/>
      <c r="I2820" s="294"/>
      <c r="J2820" s="295"/>
      <c r="K2820" s="295"/>
      <c r="L2820" s="295"/>
      <c r="M2820" s="295"/>
      <c r="N2820" s="295"/>
      <c r="O2820" s="326"/>
      <c r="P2820" s="296"/>
      <c r="Q2820" s="297"/>
      <c r="R2820" s="297"/>
      <c r="S2820" s="297"/>
      <c r="T2820" s="297"/>
      <c r="U2820" s="297"/>
      <c r="V2820" s="297"/>
      <c r="W2820" s="297"/>
      <c r="X2820" s="297"/>
      <c r="Y2820" s="297"/>
      <c r="Z2820" s="297"/>
      <c r="AA2820" s="297"/>
      <c r="AB2820" s="297"/>
    </row>
    <row r="2821" spans="1:28" ht="14.25">
      <c r="A2821" s="297"/>
      <c r="B2821" s="295"/>
      <c r="C2821" s="45"/>
      <c r="D2821" s="45"/>
      <c r="E2821" s="295"/>
      <c r="F2821" s="295"/>
      <c r="G2821" s="294"/>
      <c r="H2821" s="300"/>
      <c r="I2821" s="294"/>
      <c r="J2821" s="295"/>
      <c r="K2821" s="295"/>
      <c r="L2821" s="295"/>
      <c r="M2821" s="295"/>
      <c r="N2821" s="295"/>
      <c r="O2821" s="326"/>
      <c r="P2821" s="296"/>
      <c r="Q2821" s="297"/>
      <c r="R2821" s="297"/>
      <c r="S2821" s="297"/>
      <c r="T2821" s="297"/>
      <c r="U2821" s="297"/>
      <c r="V2821" s="297"/>
      <c r="W2821" s="297"/>
      <c r="X2821" s="297"/>
      <c r="Y2821" s="297"/>
      <c r="Z2821" s="297"/>
      <c r="AA2821" s="297"/>
      <c r="AB2821" s="297"/>
    </row>
    <row r="2822" spans="1:28" ht="14.25">
      <c r="A2822" s="297"/>
      <c r="B2822" s="295"/>
      <c r="C2822" s="45"/>
      <c r="D2822" s="45"/>
      <c r="E2822" s="295"/>
      <c r="F2822" s="295"/>
      <c r="G2822" s="294"/>
      <c r="H2822" s="300"/>
      <c r="I2822" s="294"/>
      <c r="J2822" s="295"/>
      <c r="K2822" s="295"/>
      <c r="L2822" s="295"/>
      <c r="M2822" s="295"/>
      <c r="N2822" s="295"/>
      <c r="O2822" s="326"/>
      <c r="P2822" s="296"/>
      <c r="Q2822" s="297"/>
      <c r="R2822" s="297"/>
      <c r="S2822" s="297"/>
      <c r="T2822" s="297"/>
      <c r="U2822" s="297"/>
      <c r="V2822" s="297"/>
      <c r="W2822" s="297"/>
      <c r="X2822" s="297"/>
      <c r="Y2822" s="297"/>
      <c r="Z2822" s="297"/>
      <c r="AA2822" s="297"/>
      <c r="AB2822" s="297"/>
    </row>
    <row r="2823" spans="1:28" ht="14.25">
      <c r="A2823" s="297"/>
      <c r="B2823" s="295"/>
      <c r="C2823" s="45"/>
      <c r="D2823" s="45"/>
      <c r="E2823" s="295"/>
      <c r="F2823" s="295"/>
      <c r="G2823" s="294"/>
      <c r="H2823" s="300"/>
      <c r="I2823" s="294"/>
      <c r="J2823" s="295"/>
      <c r="K2823" s="295"/>
      <c r="L2823" s="295"/>
      <c r="M2823" s="295"/>
      <c r="N2823" s="295"/>
      <c r="O2823" s="326"/>
      <c r="P2823" s="296"/>
      <c r="Q2823" s="297"/>
      <c r="R2823" s="297"/>
      <c r="S2823" s="297"/>
      <c r="T2823" s="297"/>
      <c r="U2823" s="297"/>
      <c r="V2823" s="297"/>
      <c r="W2823" s="297"/>
      <c r="X2823" s="297"/>
      <c r="Y2823" s="297"/>
      <c r="Z2823" s="297"/>
      <c r="AA2823" s="297"/>
      <c r="AB2823" s="297"/>
    </row>
    <row r="2824" spans="1:28" ht="14.25">
      <c r="A2824" s="297"/>
      <c r="B2824" s="295"/>
      <c r="C2824" s="45"/>
      <c r="D2824" s="45"/>
      <c r="E2824" s="295"/>
      <c r="F2824" s="295"/>
      <c r="G2824" s="294"/>
      <c r="H2824" s="300"/>
      <c r="I2824" s="294"/>
      <c r="J2824" s="295"/>
      <c r="K2824" s="295"/>
      <c r="L2824" s="295"/>
      <c r="M2824" s="295"/>
      <c r="N2824" s="295"/>
      <c r="O2824" s="326"/>
      <c r="P2824" s="296"/>
      <c r="Q2824" s="297"/>
      <c r="R2824" s="297"/>
      <c r="S2824" s="297"/>
      <c r="T2824" s="297"/>
      <c r="U2824" s="297"/>
      <c r="V2824" s="297"/>
      <c r="W2824" s="297"/>
      <c r="X2824" s="297"/>
      <c r="Y2824" s="297"/>
      <c r="Z2824" s="297"/>
      <c r="AA2824" s="297"/>
      <c r="AB2824" s="297"/>
    </row>
    <row r="2825" spans="1:28" ht="14.25">
      <c r="A2825" s="297"/>
      <c r="B2825" s="295"/>
      <c r="C2825" s="45"/>
      <c r="D2825" s="45"/>
      <c r="E2825" s="295"/>
      <c r="F2825" s="295"/>
      <c r="G2825" s="294"/>
      <c r="H2825" s="300"/>
      <c r="I2825" s="294"/>
      <c r="J2825" s="295"/>
      <c r="K2825" s="295"/>
      <c r="L2825" s="295"/>
      <c r="M2825" s="295"/>
      <c r="N2825" s="295"/>
      <c r="O2825" s="326"/>
      <c r="P2825" s="296"/>
      <c r="Q2825" s="297"/>
      <c r="R2825" s="297"/>
      <c r="S2825" s="297"/>
      <c r="T2825" s="297"/>
      <c r="U2825" s="297"/>
      <c r="V2825" s="297"/>
      <c r="W2825" s="297"/>
      <c r="X2825" s="297"/>
      <c r="Y2825" s="297"/>
      <c r="Z2825" s="297"/>
      <c r="AA2825" s="297"/>
      <c r="AB2825" s="297"/>
    </row>
    <row r="2826" spans="1:28" ht="14.25">
      <c r="A2826" s="297"/>
      <c r="B2826" s="295"/>
      <c r="C2826" s="45"/>
      <c r="D2826" s="45"/>
      <c r="E2826" s="295"/>
      <c r="F2826" s="295"/>
      <c r="G2826" s="294"/>
      <c r="H2826" s="300"/>
      <c r="I2826" s="294"/>
      <c r="J2826" s="295"/>
      <c r="K2826" s="295"/>
      <c r="L2826" s="295"/>
      <c r="M2826" s="295"/>
      <c r="N2826" s="295"/>
      <c r="O2826" s="326"/>
      <c r="P2826" s="296"/>
      <c r="Q2826" s="297"/>
      <c r="R2826" s="297"/>
      <c r="S2826" s="297"/>
      <c r="T2826" s="297"/>
      <c r="U2826" s="297"/>
      <c r="V2826" s="297"/>
      <c r="W2826" s="297"/>
      <c r="X2826" s="297"/>
      <c r="Y2826" s="297"/>
      <c r="Z2826" s="297"/>
      <c r="AA2826" s="297"/>
      <c r="AB2826" s="297"/>
    </row>
    <row r="2827" spans="1:28" ht="14.25">
      <c r="A2827" s="297"/>
      <c r="B2827" s="295"/>
      <c r="C2827" s="45"/>
      <c r="D2827" s="45"/>
      <c r="E2827" s="295"/>
      <c r="F2827" s="295"/>
      <c r="G2827" s="294"/>
      <c r="H2827" s="300"/>
      <c r="I2827" s="294"/>
      <c r="J2827" s="295"/>
      <c r="K2827" s="295"/>
      <c r="L2827" s="295"/>
      <c r="M2827" s="295"/>
      <c r="N2827" s="295"/>
      <c r="O2827" s="326"/>
      <c r="P2827" s="296"/>
      <c r="Q2827" s="297"/>
      <c r="R2827" s="297"/>
      <c r="S2827" s="297"/>
      <c r="T2827" s="297"/>
      <c r="U2827" s="297"/>
      <c r="V2827" s="297"/>
      <c r="W2827" s="297"/>
      <c r="X2827" s="297"/>
      <c r="Y2827" s="297"/>
      <c r="Z2827" s="297"/>
      <c r="AA2827" s="297"/>
      <c r="AB2827" s="297"/>
    </row>
    <row r="2828" spans="1:28" ht="14.25">
      <c r="A2828" s="297"/>
      <c r="B2828" s="295"/>
      <c r="C2828" s="45"/>
      <c r="D2828" s="45"/>
      <c r="E2828" s="295"/>
      <c r="F2828" s="295"/>
      <c r="G2828" s="294"/>
      <c r="H2828" s="300"/>
      <c r="I2828" s="294"/>
      <c r="J2828" s="295"/>
      <c r="K2828" s="295"/>
      <c r="L2828" s="295"/>
      <c r="M2828" s="295"/>
      <c r="N2828" s="295"/>
      <c r="O2828" s="326"/>
      <c r="P2828" s="296"/>
      <c r="Q2828" s="297"/>
      <c r="R2828" s="297"/>
      <c r="S2828" s="297"/>
      <c r="T2828" s="297"/>
      <c r="U2828" s="297"/>
      <c r="V2828" s="297"/>
      <c r="W2828" s="297"/>
      <c r="X2828" s="297"/>
      <c r="Y2828" s="297"/>
      <c r="Z2828" s="297"/>
      <c r="AA2828" s="297"/>
      <c r="AB2828" s="297"/>
    </row>
    <row r="2829" spans="1:28" ht="14.25">
      <c r="A2829" s="297"/>
      <c r="B2829" s="295"/>
      <c r="C2829" s="45"/>
      <c r="D2829" s="45"/>
      <c r="E2829" s="295"/>
      <c r="F2829" s="295"/>
      <c r="G2829" s="294"/>
      <c r="H2829" s="300"/>
      <c r="I2829" s="294"/>
      <c r="J2829" s="295"/>
      <c r="K2829" s="295"/>
      <c r="L2829" s="295"/>
      <c r="M2829" s="295"/>
      <c r="N2829" s="295"/>
      <c r="O2829" s="326"/>
      <c r="P2829" s="296"/>
      <c r="Q2829" s="297"/>
      <c r="R2829" s="297"/>
      <c r="S2829" s="297"/>
      <c r="T2829" s="297"/>
      <c r="U2829" s="297"/>
      <c r="V2829" s="297"/>
      <c r="W2829" s="297"/>
      <c r="X2829" s="297"/>
      <c r="Y2829" s="297"/>
      <c r="Z2829" s="297"/>
      <c r="AA2829" s="297"/>
      <c r="AB2829" s="297"/>
    </row>
    <row r="2830" spans="1:28" ht="14.25">
      <c r="A2830" s="297"/>
      <c r="B2830" s="295"/>
      <c r="C2830" s="45"/>
      <c r="D2830" s="45"/>
      <c r="E2830" s="295"/>
      <c r="F2830" s="295"/>
      <c r="G2830" s="294"/>
      <c r="H2830" s="300"/>
      <c r="I2830" s="294"/>
      <c r="J2830" s="295"/>
      <c r="K2830" s="295"/>
      <c r="L2830" s="295"/>
      <c r="M2830" s="295"/>
      <c r="N2830" s="295"/>
      <c r="O2830" s="326"/>
      <c r="P2830" s="296"/>
      <c r="Q2830" s="297"/>
      <c r="R2830" s="297"/>
      <c r="S2830" s="297"/>
      <c r="T2830" s="297"/>
      <c r="U2830" s="297"/>
      <c r="V2830" s="297"/>
      <c r="W2830" s="297"/>
      <c r="X2830" s="297"/>
      <c r="Y2830" s="297"/>
      <c r="Z2830" s="297"/>
      <c r="AA2830" s="297"/>
      <c r="AB2830" s="297"/>
    </row>
    <row r="2831" spans="1:28" ht="14.25">
      <c r="A2831" s="297"/>
      <c r="B2831" s="295"/>
      <c r="C2831" s="45"/>
      <c r="D2831" s="45"/>
      <c r="E2831" s="295"/>
      <c r="F2831" s="295"/>
      <c r="G2831" s="294"/>
      <c r="H2831" s="300"/>
      <c r="I2831" s="294"/>
      <c r="J2831" s="295"/>
      <c r="K2831" s="295"/>
      <c r="L2831" s="295"/>
      <c r="M2831" s="295"/>
      <c r="N2831" s="295"/>
      <c r="O2831" s="326"/>
      <c r="P2831" s="296"/>
      <c r="Q2831" s="297"/>
      <c r="R2831" s="297"/>
      <c r="S2831" s="297"/>
      <c r="T2831" s="297"/>
      <c r="U2831" s="297"/>
      <c r="V2831" s="297"/>
      <c r="W2831" s="297"/>
      <c r="X2831" s="297"/>
      <c r="Y2831" s="297"/>
      <c r="Z2831" s="297"/>
      <c r="AA2831" s="297"/>
      <c r="AB2831" s="297"/>
    </row>
    <row r="2832" spans="1:28" ht="14.25">
      <c r="A2832" s="297"/>
      <c r="B2832" s="295"/>
      <c r="C2832" s="45"/>
      <c r="D2832" s="45"/>
      <c r="E2832" s="295"/>
      <c r="F2832" s="295"/>
      <c r="G2832" s="294"/>
      <c r="H2832" s="300"/>
      <c r="I2832" s="294"/>
      <c r="J2832" s="295"/>
      <c r="K2832" s="295"/>
      <c r="L2832" s="295"/>
      <c r="M2832" s="295"/>
      <c r="N2832" s="295"/>
      <c r="O2832" s="326"/>
      <c r="P2832" s="296"/>
      <c r="Q2832" s="297"/>
      <c r="R2832" s="297"/>
      <c r="S2832" s="297"/>
      <c r="T2832" s="297"/>
      <c r="U2832" s="297"/>
      <c r="V2832" s="297"/>
      <c r="W2832" s="297"/>
      <c r="X2832" s="297"/>
      <c r="Y2832" s="297"/>
      <c r="Z2832" s="297"/>
      <c r="AA2832" s="297"/>
      <c r="AB2832" s="297"/>
    </row>
    <row r="2833" spans="1:28" ht="14.25">
      <c r="A2833" s="297"/>
      <c r="B2833" s="295"/>
      <c r="C2833" s="45"/>
      <c r="D2833" s="45"/>
      <c r="E2833" s="295"/>
      <c r="F2833" s="295"/>
      <c r="G2833" s="294"/>
      <c r="H2833" s="300"/>
      <c r="I2833" s="294"/>
      <c r="J2833" s="295"/>
      <c r="K2833" s="295"/>
      <c r="L2833" s="295"/>
      <c r="M2833" s="295"/>
      <c r="N2833" s="295"/>
      <c r="O2833" s="326"/>
      <c r="P2833" s="296"/>
      <c r="Q2833" s="297"/>
      <c r="R2833" s="297"/>
      <c r="S2833" s="297"/>
      <c r="T2833" s="297"/>
      <c r="U2833" s="297"/>
      <c r="V2833" s="297"/>
      <c r="W2833" s="297"/>
      <c r="X2833" s="297"/>
      <c r="Y2833" s="297"/>
      <c r="Z2833" s="297"/>
      <c r="AA2833" s="297"/>
      <c r="AB2833" s="297"/>
    </row>
    <row r="2834" spans="1:28" ht="14.25">
      <c r="A2834" s="297"/>
      <c r="B2834" s="295"/>
      <c r="C2834" s="45"/>
      <c r="D2834" s="45"/>
      <c r="E2834" s="295"/>
      <c r="F2834" s="295"/>
      <c r="G2834" s="294"/>
      <c r="H2834" s="300"/>
      <c r="I2834" s="294"/>
      <c r="J2834" s="295"/>
      <c r="K2834" s="295"/>
      <c r="L2834" s="295"/>
      <c r="M2834" s="295"/>
      <c r="N2834" s="295"/>
      <c r="O2834" s="326"/>
      <c r="P2834" s="296"/>
      <c r="Q2834" s="297"/>
      <c r="R2834" s="297"/>
      <c r="S2834" s="297"/>
      <c r="T2834" s="297"/>
      <c r="U2834" s="297"/>
      <c r="V2834" s="297"/>
      <c r="W2834" s="297"/>
      <c r="X2834" s="297"/>
      <c r="Y2834" s="297"/>
      <c r="Z2834" s="297"/>
      <c r="AA2834" s="297"/>
      <c r="AB2834" s="297"/>
    </row>
    <row r="2835" spans="1:28" ht="14.25">
      <c r="A2835" s="297"/>
      <c r="B2835" s="295"/>
      <c r="C2835" s="45"/>
      <c r="D2835" s="45"/>
      <c r="E2835" s="295"/>
      <c r="F2835" s="295"/>
      <c r="G2835" s="294"/>
      <c r="H2835" s="300"/>
      <c r="I2835" s="294"/>
      <c r="J2835" s="295"/>
      <c r="K2835" s="295"/>
      <c r="L2835" s="295"/>
      <c r="M2835" s="295"/>
      <c r="N2835" s="295"/>
      <c r="O2835" s="326"/>
      <c r="P2835" s="296"/>
      <c r="Q2835" s="297"/>
      <c r="R2835" s="297"/>
      <c r="S2835" s="297"/>
      <c r="T2835" s="297"/>
      <c r="U2835" s="297"/>
      <c r="V2835" s="297"/>
      <c r="W2835" s="297"/>
      <c r="X2835" s="297"/>
      <c r="Y2835" s="297"/>
      <c r="Z2835" s="297"/>
      <c r="AA2835" s="297"/>
      <c r="AB2835" s="297"/>
    </row>
    <row r="2836" spans="1:28" ht="14.25">
      <c r="A2836" s="297"/>
      <c r="B2836" s="295"/>
      <c r="C2836" s="45"/>
      <c r="D2836" s="45"/>
      <c r="E2836" s="295"/>
      <c r="F2836" s="295"/>
      <c r="G2836" s="294"/>
      <c r="H2836" s="300"/>
      <c r="I2836" s="294"/>
      <c r="J2836" s="295"/>
      <c r="K2836" s="295"/>
      <c r="L2836" s="295"/>
      <c r="M2836" s="295"/>
      <c r="N2836" s="295"/>
      <c r="O2836" s="326"/>
      <c r="P2836" s="296"/>
      <c r="Q2836" s="297"/>
      <c r="R2836" s="297"/>
      <c r="S2836" s="297"/>
      <c r="T2836" s="297"/>
      <c r="U2836" s="297"/>
      <c r="V2836" s="297"/>
      <c r="W2836" s="297"/>
      <c r="X2836" s="297"/>
      <c r="Y2836" s="297"/>
      <c r="Z2836" s="297"/>
      <c r="AA2836" s="297"/>
      <c r="AB2836" s="297"/>
    </row>
    <row r="2837" spans="1:28" ht="14.25">
      <c r="A2837" s="297"/>
      <c r="B2837" s="295"/>
      <c r="C2837" s="45"/>
      <c r="D2837" s="45"/>
      <c r="E2837" s="295"/>
      <c r="F2837" s="295"/>
      <c r="G2837" s="294"/>
      <c r="H2837" s="300"/>
      <c r="I2837" s="294"/>
      <c r="J2837" s="295"/>
      <c r="K2837" s="295"/>
      <c r="L2837" s="295"/>
      <c r="M2837" s="295"/>
      <c r="N2837" s="295"/>
      <c r="O2837" s="326"/>
      <c r="P2837" s="296"/>
      <c r="Q2837" s="297"/>
      <c r="R2837" s="297"/>
      <c r="S2837" s="297"/>
      <c r="T2837" s="297"/>
      <c r="U2837" s="297"/>
      <c r="V2837" s="297"/>
      <c r="W2837" s="297"/>
      <c r="X2837" s="297"/>
      <c r="Y2837" s="297"/>
      <c r="Z2837" s="297"/>
      <c r="AA2837" s="297"/>
      <c r="AB2837" s="297"/>
    </row>
    <row r="2838" spans="1:28" ht="14.25">
      <c r="A2838" s="297"/>
      <c r="B2838" s="295"/>
      <c r="C2838" s="45"/>
      <c r="D2838" s="45"/>
      <c r="E2838" s="295"/>
      <c r="F2838" s="295"/>
      <c r="G2838" s="294"/>
      <c r="H2838" s="300"/>
      <c r="I2838" s="294"/>
      <c r="J2838" s="295"/>
      <c r="K2838" s="295"/>
      <c r="L2838" s="295"/>
      <c r="M2838" s="295"/>
      <c r="N2838" s="295"/>
      <c r="O2838" s="326"/>
      <c r="P2838" s="296"/>
      <c r="Q2838" s="297"/>
      <c r="R2838" s="297"/>
      <c r="S2838" s="297"/>
      <c r="T2838" s="297"/>
      <c r="U2838" s="297"/>
      <c r="V2838" s="297"/>
      <c r="W2838" s="297"/>
      <c r="X2838" s="297"/>
      <c r="Y2838" s="297"/>
      <c r="Z2838" s="297"/>
      <c r="AA2838" s="297"/>
      <c r="AB2838" s="297"/>
    </row>
    <row r="2839" spans="1:28" ht="14.25">
      <c r="A2839" s="297"/>
      <c r="B2839" s="295"/>
      <c r="C2839" s="45"/>
      <c r="D2839" s="45"/>
      <c r="E2839" s="295"/>
      <c r="F2839" s="295"/>
      <c r="G2839" s="294"/>
      <c r="H2839" s="300"/>
      <c r="I2839" s="294"/>
      <c r="J2839" s="295"/>
      <c r="K2839" s="295"/>
      <c r="L2839" s="295"/>
      <c r="M2839" s="295"/>
      <c r="N2839" s="295"/>
      <c r="O2839" s="326"/>
      <c r="P2839" s="296"/>
      <c r="Q2839" s="297"/>
      <c r="R2839" s="297"/>
      <c r="S2839" s="297"/>
      <c r="T2839" s="297"/>
      <c r="U2839" s="297"/>
      <c r="V2839" s="297"/>
      <c r="W2839" s="297"/>
      <c r="X2839" s="297"/>
      <c r="Y2839" s="297"/>
      <c r="Z2839" s="297"/>
      <c r="AA2839" s="297"/>
      <c r="AB2839" s="297"/>
    </row>
    <row r="2840" spans="1:28" ht="14.25">
      <c r="A2840" s="297"/>
      <c r="B2840" s="295"/>
      <c r="C2840" s="45"/>
      <c r="D2840" s="45"/>
      <c r="E2840" s="295"/>
      <c r="F2840" s="295"/>
      <c r="G2840" s="294"/>
      <c r="H2840" s="300"/>
      <c r="I2840" s="294"/>
      <c r="J2840" s="295"/>
      <c r="K2840" s="295"/>
      <c r="L2840" s="295"/>
      <c r="M2840" s="295"/>
      <c r="N2840" s="295"/>
      <c r="O2840" s="326"/>
      <c r="P2840" s="296"/>
      <c r="Q2840" s="297"/>
      <c r="R2840" s="297"/>
      <c r="S2840" s="297"/>
      <c r="T2840" s="297"/>
      <c r="U2840" s="297"/>
      <c r="V2840" s="297"/>
      <c r="W2840" s="297"/>
      <c r="X2840" s="297"/>
      <c r="Y2840" s="297"/>
      <c r="Z2840" s="297"/>
      <c r="AA2840" s="297"/>
      <c r="AB2840" s="297"/>
    </row>
    <row r="2841" spans="1:28" ht="14.25">
      <c r="A2841" s="297"/>
      <c r="B2841" s="295"/>
      <c r="C2841" s="45"/>
      <c r="D2841" s="45"/>
      <c r="E2841" s="295"/>
      <c r="F2841" s="295"/>
      <c r="G2841" s="294"/>
      <c r="H2841" s="300"/>
      <c r="I2841" s="294"/>
      <c r="J2841" s="295"/>
      <c r="K2841" s="295"/>
      <c r="L2841" s="295"/>
      <c r="M2841" s="295"/>
      <c r="N2841" s="295"/>
      <c r="O2841" s="326"/>
      <c r="P2841" s="296"/>
      <c r="Q2841" s="297"/>
      <c r="R2841" s="297"/>
      <c r="S2841" s="297"/>
      <c r="T2841" s="297"/>
      <c r="U2841" s="297"/>
      <c r="V2841" s="297"/>
      <c r="W2841" s="297"/>
      <c r="X2841" s="297"/>
      <c r="Y2841" s="297"/>
      <c r="Z2841" s="297"/>
      <c r="AA2841" s="297"/>
      <c r="AB2841" s="297"/>
    </row>
    <row r="2842" spans="1:28" ht="14.25">
      <c r="A2842" s="297"/>
      <c r="B2842" s="295"/>
      <c r="C2842" s="45"/>
      <c r="D2842" s="45"/>
      <c r="E2842" s="295"/>
      <c r="F2842" s="295"/>
      <c r="G2842" s="294"/>
      <c r="H2842" s="300"/>
      <c r="I2842" s="294"/>
      <c r="J2842" s="295"/>
      <c r="K2842" s="295"/>
      <c r="L2842" s="295"/>
      <c r="M2842" s="295"/>
      <c r="N2842" s="295"/>
      <c r="O2842" s="326"/>
      <c r="P2842" s="296"/>
      <c r="Q2842" s="297"/>
      <c r="R2842" s="297"/>
      <c r="S2842" s="297"/>
      <c r="T2842" s="297"/>
      <c r="U2842" s="297"/>
      <c r="V2842" s="297"/>
      <c r="W2842" s="297"/>
      <c r="X2842" s="297"/>
      <c r="Y2842" s="297"/>
      <c r="Z2842" s="297"/>
      <c r="AA2842" s="297"/>
      <c r="AB2842" s="297"/>
    </row>
    <row r="2843" spans="1:28" ht="14.25">
      <c r="A2843" s="297"/>
      <c r="B2843" s="295"/>
      <c r="C2843" s="45"/>
      <c r="D2843" s="45"/>
      <c r="E2843" s="295"/>
      <c r="F2843" s="295"/>
      <c r="G2843" s="294"/>
      <c r="H2843" s="300"/>
      <c r="I2843" s="294"/>
      <c r="J2843" s="295"/>
      <c r="K2843" s="295"/>
      <c r="L2843" s="295"/>
      <c r="M2843" s="295"/>
      <c r="N2843" s="295"/>
      <c r="O2843" s="326"/>
      <c r="P2843" s="296"/>
      <c r="Q2843" s="297"/>
      <c r="R2843" s="297"/>
      <c r="S2843" s="297"/>
      <c r="T2843" s="297"/>
      <c r="U2843" s="297"/>
      <c r="V2843" s="297"/>
      <c r="W2843" s="297"/>
      <c r="X2843" s="297"/>
      <c r="Y2843" s="297"/>
      <c r="Z2843" s="297"/>
      <c r="AA2843" s="297"/>
      <c r="AB2843" s="297"/>
    </row>
    <row r="2844" spans="1:28" ht="14.25">
      <c r="A2844" s="297"/>
      <c r="B2844" s="295"/>
      <c r="C2844" s="45"/>
      <c r="D2844" s="45"/>
      <c r="E2844" s="295"/>
      <c r="F2844" s="295"/>
      <c r="G2844" s="294"/>
      <c r="H2844" s="300"/>
      <c r="I2844" s="294"/>
      <c r="J2844" s="295"/>
      <c r="K2844" s="295"/>
      <c r="L2844" s="295"/>
      <c r="M2844" s="295"/>
      <c r="N2844" s="295"/>
      <c r="O2844" s="326"/>
      <c r="P2844" s="296"/>
      <c r="Q2844" s="297"/>
      <c r="R2844" s="297"/>
      <c r="S2844" s="297"/>
      <c r="T2844" s="297"/>
      <c r="U2844" s="297"/>
      <c r="V2844" s="297"/>
      <c r="W2844" s="297"/>
      <c r="X2844" s="297"/>
      <c r="Y2844" s="297"/>
      <c r="Z2844" s="297"/>
      <c r="AA2844" s="297"/>
      <c r="AB2844" s="297"/>
    </row>
    <row r="2845" spans="1:28" ht="14.25">
      <c r="A2845" s="297"/>
      <c r="B2845" s="295"/>
      <c r="C2845" s="45"/>
      <c r="D2845" s="45"/>
      <c r="E2845" s="295"/>
      <c r="F2845" s="295"/>
      <c r="G2845" s="294"/>
      <c r="H2845" s="300"/>
      <c r="I2845" s="294"/>
      <c r="J2845" s="295"/>
      <c r="K2845" s="295"/>
      <c r="L2845" s="295"/>
      <c r="M2845" s="295"/>
      <c r="N2845" s="295"/>
      <c r="O2845" s="326"/>
      <c r="P2845" s="296"/>
      <c r="Q2845" s="297"/>
      <c r="R2845" s="297"/>
      <c r="S2845" s="297"/>
      <c r="T2845" s="297"/>
      <c r="U2845" s="297"/>
      <c r="V2845" s="297"/>
      <c r="W2845" s="297"/>
      <c r="X2845" s="297"/>
      <c r="Y2845" s="297"/>
      <c r="Z2845" s="297"/>
      <c r="AA2845" s="297"/>
      <c r="AB2845" s="297"/>
    </row>
    <row r="2846" spans="1:28" ht="14.25">
      <c r="A2846" s="297"/>
      <c r="B2846" s="295"/>
      <c r="C2846" s="45"/>
      <c r="D2846" s="45"/>
      <c r="E2846" s="295"/>
      <c r="F2846" s="295"/>
      <c r="G2846" s="294"/>
      <c r="H2846" s="300"/>
      <c r="I2846" s="294"/>
      <c r="J2846" s="295"/>
      <c r="K2846" s="295"/>
      <c r="L2846" s="295"/>
      <c r="M2846" s="295"/>
      <c r="N2846" s="295"/>
      <c r="O2846" s="326"/>
      <c r="P2846" s="296"/>
      <c r="Q2846" s="297"/>
      <c r="R2846" s="297"/>
      <c r="S2846" s="297"/>
      <c r="T2846" s="297"/>
      <c r="U2846" s="297"/>
      <c r="V2846" s="297"/>
      <c r="W2846" s="297"/>
      <c r="X2846" s="297"/>
      <c r="Y2846" s="297"/>
      <c r="Z2846" s="297"/>
      <c r="AA2846" s="297"/>
      <c r="AB2846" s="297"/>
    </row>
    <row r="2847" spans="1:28" ht="14.25">
      <c r="A2847" s="297"/>
      <c r="B2847" s="295"/>
      <c r="C2847" s="45"/>
      <c r="D2847" s="45"/>
      <c r="E2847" s="295"/>
      <c r="F2847" s="295"/>
      <c r="G2847" s="294"/>
      <c r="H2847" s="300"/>
      <c r="I2847" s="294"/>
      <c r="J2847" s="295"/>
      <c r="K2847" s="295"/>
      <c r="L2847" s="295"/>
      <c r="M2847" s="295"/>
      <c r="N2847" s="295"/>
      <c r="O2847" s="326"/>
      <c r="P2847" s="296"/>
      <c r="Q2847" s="297"/>
      <c r="R2847" s="297"/>
      <c r="S2847" s="297"/>
      <c r="T2847" s="297"/>
      <c r="U2847" s="297"/>
      <c r="V2847" s="297"/>
      <c r="W2847" s="297"/>
      <c r="X2847" s="297"/>
      <c r="Y2847" s="297"/>
      <c r="Z2847" s="297"/>
      <c r="AA2847" s="297"/>
      <c r="AB2847" s="297"/>
    </row>
    <row r="2848" spans="1:28" ht="14.25">
      <c r="A2848" s="297"/>
      <c r="B2848" s="295"/>
      <c r="C2848" s="45"/>
      <c r="D2848" s="45"/>
      <c r="E2848" s="295"/>
      <c r="F2848" s="295"/>
      <c r="G2848" s="294"/>
      <c r="H2848" s="300"/>
      <c r="I2848" s="294"/>
      <c r="J2848" s="295"/>
      <c r="K2848" s="295"/>
      <c r="L2848" s="295"/>
      <c r="M2848" s="295"/>
      <c r="N2848" s="295"/>
      <c r="O2848" s="326"/>
      <c r="P2848" s="296"/>
      <c r="Q2848" s="297"/>
      <c r="R2848" s="297"/>
      <c r="S2848" s="297"/>
      <c r="T2848" s="297"/>
      <c r="U2848" s="297"/>
      <c r="V2848" s="297"/>
      <c r="W2848" s="297"/>
      <c r="X2848" s="297"/>
      <c r="Y2848" s="297"/>
      <c r="Z2848" s="297"/>
      <c r="AA2848" s="297"/>
      <c r="AB2848" s="297"/>
    </row>
    <row r="2849" spans="1:28" ht="14.25">
      <c r="A2849" s="297"/>
      <c r="B2849" s="295"/>
      <c r="C2849" s="45"/>
      <c r="D2849" s="45"/>
      <c r="E2849" s="295"/>
      <c r="F2849" s="295"/>
      <c r="G2849" s="294"/>
      <c r="H2849" s="300"/>
      <c r="I2849" s="294"/>
      <c r="J2849" s="295"/>
      <c r="K2849" s="295"/>
      <c r="L2849" s="295"/>
      <c r="M2849" s="295"/>
      <c r="N2849" s="295"/>
      <c r="O2849" s="326"/>
      <c r="P2849" s="296"/>
      <c r="Q2849" s="297"/>
      <c r="R2849" s="297"/>
      <c r="S2849" s="297"/>
      <c r="T2849" s="297"/>
      <c r="U2849" s="297"/>
      <c r="V2849" s="297"/>
      <c r="W2849" s="297"/>
      <c r="X2849" s="297"/>
      <c r="Y2849" s="297"/>
      <c r="Z2849" s="297"/>
      <c r="AA2849" s="297"/>
      <c r="AB2849" s="297"/>
    </row>
    <row r="2850" spans="1:28" ht="14.25">
      <c r="A2850" s="297"/>
      <c r="B2850" s="295"/>
      <c r="C2850" s="45"/>
      <c r="D2850" s="45"/>
      <c r="E2850" s="295"/>
      <c r="F2850" s="295"/>
      <c r="G2850" s="294"/>
      <c r="H2850" s="300"/>
      <c r="I2850" s="294"/>
      <c r="J2850" s="295"/>
      <c r="K2850" s="295"/>
      <c r="L2850" s="295"/>
      <c r="M2850" s="295"/>
      <c r="N2850" s="295"/>
      <c r="O2850" s="326"/>
      <c r="P2850" s="296"/>
      <c r="Q2850" s="297"/>
      <c r="R2850" s="297"/>
      <c r="S2850" s="297"/>
      <c r="T2850" s="297"/>
      <c r="U2850" s="297"/>
      <c r="V2850" s="297"/>
      <c r="W2850" s="297"/>
      <c r="X2850" s="297"/>
      <c r="Y2850" s="297"/>
      <c r="Z2850" s="297"/>
      <c r="AA2850" s="297"/>
      <c r="AB2850" s="297"/>
    </row>
    <row r="2851" spans="1:28" ht="14.25">
      <c r="A2851" s="297"/>
      <c r="B2851" s="295"/>
      <c r="C2851" s="45"/>
      <c r="D2851" s="45"/>
      <c r="E2851" s="295"/>
      <c r="F2851" s="295"/>
      <c r="G2851" s="294"/>
      <c r="H2851" s="300"/>
      <c r="I2851" s="294"/>
      <c r="J2851" s="295"/>
      <c r="K2851" s="295"/>
      <c r="L2851" s="295"/>
      <c r="M2851" s="295"/>
      <c r="N2851" s="295"/>
      <c r="O2851" s="326"/>
      <c r="P2851" s="296"/>
      <c r="Q2851" s="297"/>
      <c r="R2851" s="297"/>
      <c r="S2851" s="297"/>
      <c r="T2851" s="297"/>
      <c r="U2851" s="297"/>
      <c r="V2851" s="297"/>
      <c r="W2851" s="297"/>
      <c r="X2851" s="297"/>
      <c r="Y2851" s="297"/>
      <c r="Z2851" s="297"/>
      <c r="AA2851" s="297"/>
      <c r="AB2851" s="297"/>
    </row>
    <row r="2852" spans="1:28" ht="14.25">
      <c r="A2852" s="297"/>
      <c r="B2852" s="295"/>
      <c r="C2852" s="45"/>
      <c r="D2852" s="45"/>
      <c r="E2852" s="295"/>
      <c r="F2852" s="295"/>
      <c r="G2852" s="294"/>
      <c r="H2852" s="300"/>
      <c r="I2852" s="294"/>
      <c r="J2852" s="295"/>
      <c r="K2852" s="295"/>
      <c r="L2852" s="295"/>
      <c r="M2852" s="295"/>
      <c r="N2852" s="295"/>
      <c r="O2852" s="326"/>
      <c r="P2852" s="296"/>
      <c r="Q2852" s="297"/>
      <c r="R2852" s="297"/>
      <c r="S2852" s="297"/>
      <c r="T2852" s="297"/>
      <c r="U2852" s="297"/>
      <c r="V2852" s="297"/>
      <c r="W2852" s="297"/>
      <c r="X2852" s="297"/>
      <c r="Y2852" s="297"/>
      <c r="Z2852" s="297"/>
      <c r="AA2852" s="297"/>
      <c r="AB2852" s="297"/>
    </row>
    <row r="2853" spans="1:28" ht="14.25">
      <c r="A2853" s="297"/>
      <c r="B2853" s="295"/>
      <c r="C2853" s="45"/>
      <c r="D2853" s="45"/>
      <c r="E2853" s="295"/>
      <c r="F2853" s="295"/>
      <c r="G2853" s="294"/>
      <c r="H2853" s="300"/>
      <c r="I2853" s="294"/>
      <c r="J2853" s="295"/>
      <c r="K2853" s="295"/>
      <c r="L2853" s="295"/>
      <c r="M2853" s="295"/>
      <c r="N2853" s="295"/>
      <c r="O2853" s="326"/>
      <c r="P2853" s="296"/>
      <c r="Q2853" s="297"/>
      <c r="R2853" s="297"/>
      <c r="S2853" s="297"/>
      <c r="T2853" s="297"/>
      <c r="U2853" s="297"/>
      <c r="V2853" s="297"/>
      <c r="W2853" s="297"/>
      <c r="X2853" s="297"/>
      <c r="Y2853" s="297"/>
      <c r="Z2853" s="297"/>
      <c r="AA2853" s="297"/>
      <c r="AB2853" s="297"/>
    </row>
    <row r="2854" spans="1:28" ht="14.25">
      <c r="A2854" s="297"/>
      <c r="B2854" s="295"/>
      <c r="C2854" s="45"/>
      <c r="D2854" s="45"/>
      <c r="E2854" s="295"/>
      <c r="F2854" s="295"/>
      <c r="G2854" s="294"/>
      <c r="H2854" s="300"/>
      <c r="I2854" s="294"/>
      <c r="J2854" s="295"/>
      <c r="K2854" s="295"/>
      <c r="L2854" s="295"/>
      <c r="M2854" s="295"/>
      <c r="N2854" s="295"/>
      <c r="O2854" s="326"/>
      <c r="P2854" s="296"/>
      <c r="Q2854" s="297"/>
      <c r="R2854" s="297"/>
      <c r="S2854" s="297"/>
      <c r="T2854" s="297"/>
      <c r="U2854" s="297"/>
      <c r="V2854" s="297"/>
      <c r="W2854" s="297"/>
      <c r="X2854" s="297"/>
      <c r="Y2854" s="297"/>
      <c r="Z2854" s="297"/>
      <c r="AA2854" s="297"/>
      <c r="AB2854" s="297"/>
    </row>
    <row r="2855" spans="1:28" ht="14.25">
      <c r="A2855" s="297"/>
      <c r="B2855" s="295"/>
      <c r="C2855" s="45"/>
      <c r="D2855" s="45"/>
      <c r="E2855" s="295"/>
      <c r="F2855" s="295"/>
      <c r="G2855" s="294"/>
      <c r="H2855" s="300"/>
      <c r="I2855" s="294"/>
      <c r="J2855" s="295"/>
      <c r="K2855" s="295"/>
      <c r="L2855" s="295"/>
      <c r="M2855" s="295"/>
      <c r="N2855" s="295"/>
      <c r="O2855" s="326"/>
      <c r="P2855" s="296"/>
      <c r="Q2855" s="297"/>
      <c r="R2855" s="297"/>
      <c r="S2855" s="297"/>
      <c r="T2855" s="297"/>
      <c r="U2855" s="297"/>
      <c r="V2855" s="297"/>
      <c r="W2855" s="297"/>
      <c r="X2855" s="297"/>
      <c r="Y2855" s="297"/>
      <c r="Z2855" s="297"/>
      <c r="AA2855" s="297"/>
      <c r="AB2855" s="297"/>
    </row>
    <row r="2856" spans="1:28" ht="14.25">
      <c r="A2856" s="297"/>
      <c r="B2856" s="295"/>
      <c r="C2856" s="45"/>
      <c r="D2856" s="45"/>
      <c r="E2856" s="295"/>
      <c r="F2856" s="295"/>
      <c r="G2856" s="294"/>
      <c r="H2856" s="300"/>
      <c r="I2856" s="294"/>
      <c r="J2856" s="295"/>
      <c r="K2856" s="295"/>
      <c r="L2856" s="295"/>
      <c r="M2856" s="295"/>
      <c r="N2856" s="295"/>
      <c r="O2856" s="326"/>
      <c r="P2856" s="296"/>
      <c r="Q2856" s="297"/>
      <c r="R2856" s="297"/>
      <c r="S2856" s="297"/>
      <c r="T2856" s="297"/>
      <c r="U2856" s="297"/>
      <c r="V2856" s="297"/>
      <c r="W2856" s="297"/>
      <c r="X2856" s="297"/>
      <c r="Y2856" s="297"/>
      <c r="Z2856" s="297"/>
      <c r="AA2856" s="297"/>
      <c r="AB2856" s="297"/>
    </row>
    <row r="2857" spans="1:28" ht="14.25">
      <c r="A2857" s="297"/>
      <c r="B2857" s="295"/>
      <c r="C2857" s="45"/>
      <c r="D2857" s="45"/>
      <c r="E2857" s="295"/>
      <c r="F2857" s="295"/>
      <c r="G2857" s="294"/>
      <c r="H2857" s="300"/>
      <c r="I2857" s="294"/>
      <c r="J2857" s="295"/>
      <c r="K2857" s="295"/>
      <c r="L2857" s="295"/>
      <c r="M2857" s="295"/>
      <c r="N2857" s="295"/>
      <c r="O2857" s="326"/>
      <c r="P2857" s="296"/>
      <c r="Q2857" s="297"/>
      <c r="R2857" s="297"/>
      <c r="S2857" s="297"/>
      <c r="T2857" s="297"/>
      <c r="U2857" s="297"/>
      <c r="V2857" s="297"/>
      <c r="W2857" s="297"/>
      <c r="X2857" s="297"/>
      <c r="Y2857" s="297"/>
      <c r="Z2857" s="297"/>
      <c r="AA2857" s="297"/>
      <c r="AB2857" s="297"/>
    </row>
    <row r="2858" spans="1:28" ht="14.25">
      <c r="A2858" s="297"/>
      <c r="B2858" s="295"/>
      <c r="C2858" s="45"/>
      <c r="D2858" s="45"/>
      <c r="E2858" s="295"/>
      <c r="F2858" s="295"/>
      <c r="G2858" s="294"/>
      <c r="H2858" s="300"/>
      <c r="I2858" s="294"/>
      <c r="J2858" s="295"/>
      <c r="K2858" s="295"/>
      <c r="L2858" s="295"/>
      <c r="M2858" s="295"/>
      <c r="N2858" s="295"/>
      <c r="O2858" s="326"/>
      <c r="P2858" s="296"/>
      <c r="Q2858" s="297"/>
      <c r="R2858" s="297"/>
      <c r="S2858" s="297"/>
      <c r="T2858" s="297"/>
      <c r="U2858" s="297"/>
      <c r="V2858" s="297"/>
      <c r="W2858" s="297"/>
      <c r="X2858" s="297"/>
      <c r="Y2858" s="297"/>
      <c r="Z2858" s="297"/>
      <c r="AA2858" s="297"/>
      <c r="AB2858" s="297"/>
    </row>
    <row r="2859" spans="1:28" ht="14.25">
      <c r="A2859" s="297"/>
      <c r="B2859" s="295"/>
      <c r="C2859" s="45"/>
      <c r="D2859" s="45"/>
      <c r="E2859" s="295"/>
      <c r="F2859" s="295"/>
      <c r="G2859" s="294"/>
      <c r="H2859" s="300"/>
      <c r="I2859" s="294"/>
      <c r="J2859" s="295"/>
      <c r="K2859" s="295"/>
      <c r="L2859" s="295"/>
      <c r="M2859" s="295"/>
      <c r="N2859" s="295"/>
      <c r="O2859" s="326"/>
      <c r="P2859" s="296"/>
      <c r="Q2859" s="297"/>
      <c r="R2859" s="297"/>
      <c r="S2859" s="297"/>
      <c r="T2859" s="297"/>
      <c r="U2859" s="297"/>
      <c r="V2859" s="297"/>
      <c r="W2859" s="297"/>
      <c r="X2859" s="297"/>
      <c r="Y2859" s="297"/>
      <c r="Z2859" s="297"/>
      <c r="AA2859" s="297"/>
      <c r="AB2859" s="297"/>
    </row>
    <row r="2860" spans="1:28" ht="14.25">
      <c r="A2860" s="297"/>
      <c r="B2860" s="295"/>
      <c r="C2860" s="45"/>
      <c r="D2860" s="45"/>
      <c r="E2860" s="295"/>
      <c r="F2860" s="295"/>
      <c r="G2860" s="294"/>
      <c r="H2860" s="300"/>
      <c r="I2860" s="294"/>
      <c r="J2860" s="295"/>
      <c r="K2860" s="295"/>
      <c r="L2860" s="295"/>
      <c r="M2860" s="295"/>
      <c r="N2860" s="295"/>
      <c r="O2860" s="326"/>
      <c r="P2860" s="296"/>
      <c r="Q2860" s="297"/>
      <c r="R2860" s="297"/>
      <c r="S2860" s="297"/>
      <c r="T2860" s="297"/>
      <c r="U2860" s="297"/>
      <c r="V2860" s="297"/>
      <c r="W2860" s="297"/>
      <c r="X2860" s="297"/>
      <c r="Y2860" s="297"/>
      <c r="Z2860" s="297"/>
      <c r="AA2860" s="297"/>
      <c r="AB2860" s="297"/>
    </row>
    <row r="2861" spans="1:28" ht="14.25">
      <c r="A2861" s="297"/>
      <c r="B2861" s="295"/>
      <c r="C2861" s="45"/>
      <c r="D2861" s="45"/>
      <c r="E2861" s="295"/>
      <c r="F2861" s="295"/>
      <c r="G2861" s="294"/>
      <c r="H2861" s="300"/>
      <c r="I2861" s="294"/>
      <c r="J2861" s="295"/>
      <c r="K2861" s="295"/>
      <c r="L2861" s="295"/>
      <c r="M2861" s="295"/>
      <c r="N2861" s="295"/>
      <c r="O2861" s="326"/>
      <c r="P2861" s="296"/>
      <c r="Q2861" s="297"/>
      <c r="R2861" s="297"/>
      <c r="S2861" s="297"/>
      <c r="T2861" s="297"/>
      <c r="U2861" s="297"/>
      <c r="V2861" s="297"/>
      <c r="W2861" s="297"/>
      <c r="X2861" s="297"/>
      <c r="Y2861" s="297"/>
      <c r="Z2861" s="297"/>
      <c r="AA2861" s="297"/>
      <c r="AB2861" s="297"/>
    </row>
    <row r="2862" spans="1:28" ht="14.25">
      <c r="A2862" s="297"/>
      <c r="B2862" s="295"/>
      <c r="C2862" s="45"/>
      <c r="D2862" s="45"/>
      <c r="E2862" s="295"/>
      <c r="F2862" s="295"/>
      <c r="G2862" s="294"/>
      <c r="H2862" s="300"/>
      <c r="I2862" s="294"/>
      <c r="J2862" s="295"/>
      <c r="K2862" s="295"/>
      <c r="L2862" s="295"/>
      <c r="M2862" s="295"/>
      <c r="N2862" s="295"/>
      <c r="O2862" s="326"/>
      <c r="P2862" s="296"/>
      <c r="Q2862" s="297"/>
      <c r="R2862" s="297"/>
      <c r="S2862" s="297"/>
      <c r="T2862" s="297"/>
      <c r="U2862" s="297"/>
      <c r="V2862" s="297"/>
      <c r="W2862" s="297"/>
      <c r="X2862" s="297"/>
      <c r="Y2862" s="297"/>
      <c r="Z2862" s="297"/>
      <c r="AA2862" s="297"/>
      <c r="AB2862" s="297"/>
    </row>
    <row r="2863" spans="1:28" ht="14.25">
      <c r="A2863" s="297"/>
      <c r="B2863" s="295"/>
      <c r="C2863" s="45"/>
      <c r="D2863" s="45"/>
      <c r="E2863" s="295"/>
      <c r="F2863" s="295"/>
      <c r="G2863" s="294"/>
      <c r="H2863" s="300"/>
      <c r="I2863" s="294"/>
      <c r="J2863" s="295"/>
      <c r="K2863" s="295"/>
      <c r="L2863" s="295"/>
      <c r="M2863" s="295"/>
      <c r="N2863" s="295"/>
      <c r="O2863" s="326"/>
      <c r="P2863" s="296"/>
      <c r="Q2863" s="297"/>
      <c r="R2863" s="297"/>
      <c r="S2863" s="297"/>
      <c r="T2863" s="297"/>
      <c r="U2863" s="297"/>
      <c r="V2863" s="297"/>
      <c r="W2863" s="297"/>
      <c r="X2863" s="297"/>
      <c r="Y2863" s="297"/>
      <c r="Z2863" s="297"/>
      <c r="AA2863" s="297"/>
      <c r="AB2863" s="297"/>
    </row>
    <row r="2864" spans="1:28" ht="14.25">
      <c r="A2864" s="297"/>
      <c r="B2864" s="295"/>
      <c r="C2864" s="45"/>
      <c r="D2864" s="45"/>
      <c r="E2864" s="295"/>
      <c r="F2864" s="295"/>
      <c r="G2864" s="294"/>
      <c r="H2864" s="300"/>
      <c r="I2864" s="294"/>
      <c r="J2864" s="295"/>
      <c r="K2864" s="295"/>
      <c r="L2864" s="295"/>
      <c r="M2864" s="295"/>
      <c r="N2864" s="295"/>
      <c r="O2864" s="326"/>
      <c r="P2864" s="296"/>
      <c r="Q2864" s="297"/>
      <c r="R2864" s="297"/>
      <c r="S2864" s="297"/>
      <c r="T2864" s="297"/>
      <c r="U2864" s="297"/>
      <c r="V2864" s="297"/>
      <c r="W2864" s="297"/>
      <c r="X2864" s="297"/>
      <c r="Y2864" s="297"/>
      <c r="Z2864" s="297"/>
      <c r="AA2864" s="297"/>
      <c r="AB2864" s="297"/>
    </row>
    <row r="2865" spans="1:28" ht="14.25">
      <c r="A2865" s="297"/>
      <c r="B2865" s="295"/>
      <c r="C2865" s="45"/>
      <c r="D2865" s="45"/>
      <c r="E2865" s="295"/>
      <c r="F2865" s="295"/>
      <c r="G2865" s="294"/>
      <c r="H2865" s="300"/>
      <c r="I2865" s="294"/>
      <c r="J2865" s="295"/>
      <c r="K2865" s="295"/>
      <c r="L2865" s="295"/>
      <c r="M2865" s="295"/>
      <c r="N2865" s="295"/>
      <c r="O2865" s="326"/>
      <c r="P2865" s="296"/>
      <c r="Q2865" s="297"/>
      <c r="R2865" s="297"/>
      <c r="S2865" s="297"/>
      <c r="T2865" s="297"/>
      <c r="U2865" s="297"/>
      <c r="V2865" s="297"/>
      <c r="W2865" s="297"/>
      <c r="X2865" s="297"/>
      <c r="Y2865" s="297"/>
      <c r="Z2865" s="297"/>
      <c r="AA2865" s="297"/>
      <c r="AB2865" s="297"/>
    </row>
    <row r="2866" spans="1:28" ht="14.25">
      <c r="A2866" s="297"/>
      <c r="B2866" s="295"/>
      <c r="C2866" s="45"/>
      <c r="D2866" s="45"/>
      <c r="E2866" s="295"/>
      <c r="F2866" s="295"/>
      <c r="G2866" s="294"/>
      <c r="H2866" s="300"/>
      <c r="I2866" s="294"/>
      <c r="J2866" s="295"/>
      <c r="K2866" s="295"/>
      <c r="L2866" s="295"/>
      <c r="M2866" s="295"/>
      <c r="N2866" s="295"/>
      <c r="O2866" s="326"/>
      <c r="P2866" s="296"/>
      <c r="Q2866" s="297"/>
      <c r="R2866" s="297"/>
      <c r="S2866" s="297"/>
      <c r="T2866" s="297"/>
      <c r="U2866" s="297"/>
      <c r="V2866" s="297"/>
      <c r="W2866" s="297"/>
      <c r="X2866" s="297"/>
      <c r="Y2866" s="297"/>
      <c r="Z2866" s="297"/>
      <c r="AA2866" s="297"/>
      <c r="AB2866" s="297"/>
    </row>
    <row r="2867" spans="1:28" ht="14.25">
      <c r="A2867" s="297"/>
      <c r="B2867" s="295"/>
      <c r="C2867" s="45"/>
      <c r="D2867" s="45"/>
      <c r="E2867" s="295"/>
      <c r="F2867" s="295"/>
      <c r="G2867" s="294"/>
      <c r="H2867" s="300"/>
      <c r="I2867" s="294"/>
      <c r="J2867" s="295"/>
      <c r="K2867" s="295"/>
      <c r="L2867" s="295"/>
      <c r="M2867" s="295"/>
      <c r="N2867" s="295"/>
      <c r="O2867" s="326"/>
      <c r="P2867" s="296"/>
      <c r="Q2867" s="297"/>
      <c r="R2867" s="297"/>
      <c r="S2867" s="297"/>
      <c r="T2867" s="297"/>
      <c r="U2867" s="297"/>
      <c r="V2867" s="297"/>
      <c r="W2867" s="297"/>
      <c r="X2867" s="297"/>
      <c r="Y2867" s="297"/>
      <c r="Z2867" s="297"/>
      <c r="AA2867" s="297"/>
      <c r="AB2867" s="297"/>
    </row>
    <row r="2868" spans="1:28" ht="14.25">
      <c r="A2868" s="297"/>
      <c r="B2868" s="295"/>
      <c r="C2868" s="45"/>
      <c r="D2868" s="45"/>
      <c r="E2868" s="295"/>
      <c r="F2868" s="295"/>
      <c r="G2868" s="294"/>
      <c r="H2868" s="300"/>
      <c r="I2868" s="294"/>
      <c r="J2868" s="295"/>
      <c r="K2868" s="295"/>
      <c r="L2868" s="295"/>
      <c r="M2868" s="295"/>
      <c r="N2868" s="295"/>
      <c r="O2868" s="326"/>
      <c r="P2868" s="296"/>
      <c r="Q2868" s="297"/>
      <c r="R2868" s="297"/>
      <c r="S2868" s="297"/>
      <c r="T2868" s="297"/>
      <c r="U2868" s="297"/>
      <c r="V2868" s="297"/>
      <c r="W2868" s="297"/>
      <c r="X2868" s="297"/>
      <c r="Y2868" s="297"/>
      <c r="Z2868" s="297"/>
      <c r="AA2868" s="297"/>
      <c r="AB2868" s="297"/>
    </row>
    <row r="2869" spans="1:28" ht="14.25">
      <c r="A2869" s="297"/>
      <c r="B2869" s="295"/>
      <c r="C2869" s="45"/>
      <c r="D2869" s="45"/>
      <c r="E2869" s="295"/>
      <c r="F2869" s="295"/>
      <c r="G2869" s="294"/>
      <c r="H2869" s="300"/>
      <c r="I2869" s="294"/>
      <c r="J2869" s="295"/>
      <c r="K2869" s="295"/>
      <c r="L2869" s="295"/>
      <c r="M2869" s="295"/>
      <c r="N2869" s="295"/>
      <c r="O2869" s="326"/>
      <c r="P2869" s="296"/>
      <c r="Q2869" s="297"/>
      <c r="R2869" s="297"/>
      <c r="S2869" s="297"/>
      <c r="T2869" s="297"/>
      <c r="U2869" s="297"/>
      <c r="V2869" s="297"/>
      <c r="W2869" s="297"/>
      <c r="X2869" s="297"/>
      <c r="Y2869" s="297"/>
      <c r="Z2869" s="297"/>
      <c r="AA2869" s="297"/>
      <c r="AB2869" s="297"/>
    </row>
    <row r="2870" spans="1:28" ht="14.25">
      <c r="A2870" s="297"/>
      <c r="B2870" s="295"/>
      <c r="C2870" s="45"/>
      <c r="D2870" s="45"/>
      <c r="E2870" s="295"/>
      <c r="F2870" s="295"/>
      <c r="G2870" s="294"/>
      <c r="H2870" s="300"/>
      <c r="I2870" s="294"/>
      <c r="J2870" s="295"/>
      <c r="K2870" s="295"/>
      <c r="L2870" s="295"/>
      <c r="M2870" s="295"/>
      <c r="N2870" s="295"/>
      <c r="O2870" s="326"/>
      <c r="P2870" s="296"/>
      <c r="Q2870" s="297"/>
      <c r="R2870" s="297"/>
      <c r="S2870" s="297"/>
      <c r="T2870" s="297"/>
      <c r="U2870" s="297"/>
      <c r="V2870" s="297"/>
      <c r="W2870" s="297"/>
      <c r="X2870" s="297"/>
      <c r="Y2870" s="297"/>
      <c r="Z2870" s="297"/>
      <c r="AA2870" s="297"/>
      <c r="AB2870" s="297"/>
    </row>
    <row r="2871" spans="1:28" ht="14.25">
      <c r="A2871" s="297"/>
      <c r="B2871" s="295"/>
      <c r="C2871" s="45"/>
      <c r="D2871" s="45"/>
      <c r="E2871" s="295"/>
      <c r="F2871" s="295"/>
      <c r="G2871" s="294"/>
      <c r="H2871" s="300"/>
      <c r="I2871" s="294"/>
      <c r="J2871" s="295"/>
      <c r="K2871" s="295"/>
      <c r="L2871" s="295"/>
      <c r="M2871" s="295"/>
      <c r="N2871" s="295"/>
      <c r="O2871" s="326"/>
      <c r="P2871" s="296"/>
      <c r="Q2871" s="297"/>
      <c r="R2871" s="297"/>
      <c r="S2871" s="297"/>
      <c r="T2871" s="297"/>
      <c r="U2871" s="297"/>
      <c r="V2871" s="297"/>
      <c r="W2871" s="297"/>
      <c r="X2871" s="297"/>
      <c r="Y2871" s="297"/>
      <c r="Z2871" s="297"/>
      <c r="AA2871" s="297"/>
      <c r="AB2871" s="297"/>
    </row>
    <row r="2872" spans="1:28" ht="14.25">
      <c r="A2872" s="297"/>
      <c r="B2872" s="295"/>
      <c r="C2872" s="45"/>
      <c r="D2872" s="45"/>
      <c r="E2872" s="295"/>
      <c r="F2872" s="295"/>
      <c r="G2872" s="294"/>
      <c r="H2872" s="300"/>
      <c r="I2872" s="294"/>
      <c r="J2872" s="295"/>
      <c r="K2872" s="295"/>
      <c r="L2872" s="295"/>
      <c r="M2872" s="295"/>
      <c r="N2872" s="295"/>
      <c r="O2872" s="326"/>
      <c r="P2872" s="296"/>
      <c r="Q2872" s="297"/>
      <c r="R2872" s="297"/>
      <c r="S2872" s="297"/>
      <c r="T2872" s="297"/>
      <c r="U2872" s="297"/>
      <c r="V2872" s="297"/>
      <c r="W2872" s="297"/>
      <c r="X2872" s="297"/>
      <c r="Y2872" s="297"/>
      <c r="Z2872" s="297"/>
      <c r="AA2872" s="297"/>
      <c r="AB2872" s="297"/>
    </row>
    <row r="2873" spans="1:28" ht="14.25">
      <c r="A2873" s="297"/>
      <c r="B2873" s="295"/>
      <c r="C2873" s="45"/>
      <c r="D2873" s="45"/>
      <c r="E2873" s="295"/>
      <c r="F2873" s="295"/>
      <c r="G2873" s="294"/>
      <c r="H2873" s="300"/>
      <c r="I2873" s="294"/>
      <c r="J2873" s="295"/>
      <c r="K2873" s="295"/>
      <c r="L2873" s="295"/>
      <c r="M2873" s="295"/>
      <c r="N2873" s="295"/>
      <c r="O2873" s="326"/>
      <c r="P2873" s="296"/>
      <c r="Q2873" s="297"/>
      <c r="R2873" s="297"/>
      <c r="S2873" s="297"/>
      <c r="T2873" s="297"/>
      <c r="U2873" s="297"/>
      <c r="V2873" s="297"/>
      <c r="W2873" s="297"/>
      <c r="X2873" s="297"/>
      <c r="Y2873" s="297"/>
      <c r="Z2873" s="297"/>
      <c r="AA2873" s="297"/>
      <c r="AB2873" s="297"/>
    </row>
    <row r="2874" spans="1:28" ht="14.25">
      <c r="A2874" s="297"/>
      <c r="B2874" s="295"/>
      <c r="C2874" s="45"/>
      <c r="D2874" s="45"/>
      <c r="E2874" s="295"/>
      <c r="F2874" s="295"/>
      <c r="G2874" s="294"/>
      <c r="H2874" s="300"/>
      <c r="I2874" s="294"/>
      <c r="J2874" s="295"/>
      <c r="K2874" s="295"/>
      <c r="L2874" s="295"/>
      <c r="M2874" s="295"/>
      <c r="N2874" s="295"/>
      <c r="O2874" s="326"/>
      <c r="P2874" s="296"/>
      <c r="Q2874" s="297"/>
      <c r="R2874" s="297"/>
      <c r="S2874" s="297"/>
      <c r="T2874" s="297"/>
      <c r="U2874" s="297"/>
      <c r="V2874" s="297"/>
      <c r="W2874" s="297"/>
      <c r="X2874" s="297"/>
      <c r="Y2874" s="297"/>
      <c r="Z2874" s="297"/>
      <c r="AA2874" s="297"/>
      <c r="AB2874" s="297"/>
    </row>
    <row r="2875" spans="1:28" ht="14.25">
      <c r="A2875" s="297"/>
      <c r="B2875" s="295"/>
      <c r="C2875" s="45"/>
      <c r="D2875" s="45"/>
      <c r="E2875" s="295"/>
      <c r="F2875" s="295"/>
      <c r="G2875" s="294"/>
      <c r="H2875" s="300"/>
      <c r="I2875" s="294"/>
      <c r="J2875" s="295"/>
      <c r="K2875" s="295"/>
      <c r="L2875" s="295"/>
      <c r="M2875" s="295"/>
      <c r="N2875" s="295"/>
      <c r="O2875" s="326"/>
      <c r="P2875" s="296"/>
      <c r="Q2875" s="297"/>
      <c r="R2875" s="297"/>
      <c r="S2875" s="297"/>
      <c r="T2875" s="297"/>
      <c r="U2875" s="297"/>
      <c r="V2875" s="297"/>
      <c r="W2875" s="297"/>
      <c r="X2875" s="297"/>
      <c r="Y2875" s="297"/>
      <c r="Z2875" s="297"/>
      <c r="AA2875" s="297"/>
      <c r="AB2875" s="297"/>
    </row>
    <row r="2876" spans="1:28" ht="14.25">
      <c r="A2876" s="297"/>
      <c r="B2876" s="295"/>
      <c r="C2876" s="45"/>
      <c r="D2876" s="45"/>
      <c r="E2876" s="295"/>
      <c r="F2876" s="295"/>
      <c r="G2876" s="294"/>
      <c r="H2876" s="300"/>
      <c r="I2876" s="294"/>
      <c r="J2876" s="295"/>
      <c r="K2876" s="295"/>
      <c r="L2876" s="295"/>
      <c r="M2876" s="295"/>
      <c r="N2876" s="295"/>
      <c r="O2876" s="326"/>
      <c r="P2876" s="296"/>
      <c r="Q2876" s="297"/>
      <c r="R2876" s="297"/>
      <c r="S2876" s="297"/>
      <c r="T2876" s="297"/>
      <c r="U2876" s="297"/>
      <c r="V2876" s="297"/>
      <c r="W2876" s="297"/>
      <c r="X2876" s="297"/>
      <c r="Y2876" s="297"/>
      <c r="Z2876" s="297"/>
      <c r="AA2876" s="297"/>
      <c r="AB2876" s="297"/>
    </row>
    <row r="2877" spans="1:28" ht="14.25">
      <c r="A2877" s="297"/>
      <c r="B2877" s="295"/>
      <c r="C2877" s="45"/>
      <c r="D2877" s="45"/>
      <c r="E2877" s="295"/>
      <c r="F2877" s="295"/>
      <c r="G2877" s="294"/>
      <c r="H2877" s="300"/>
      <c r="I2877" s="294"/>
      <c r="J2877" s="295"/>
      <c r="K2877" s="295"/>
      <c r="L2877" s="295"/>
      <c r="M2877" s="295"/>
      <c r="N2877" s="295"/>
      <c r="O2877" s="326"/>
      <c r="P2877" s="296"/>
      <c r="Q2877" s="297"/>
      <c r="R2877" s="297"/>
      <c r="S2877" s="297"/>
      <c r="T2877" s="297"/>
      <c r="U2877" s="297"/>
      <c r="V2877" s="297"/>
      <c r="W2877" s="297"/>
      <c r="X2877" s="297"/>
      <c r="Y2877" s="297"/>
      <c r="Z2877" s="297"/>
      <c r="AA2877" s="297"/>
      <c r="AB2877" s="297"/>
    </row>
    <row r="2878" spans="1:28" ht="14.25">
      <c r="A2878" s="297"/>
      <c r="B2878" s="295"/>
      <c r="C2878" s="45"/>
      <c r="D2878" s="45"/>
      <c r="E2878" s="295"/>
      <c r="F2878" s="295"/>
      <c r="G2878" s="294"/>
      <c r="H2878" s="300"/>
      <c r="I2878" s="294"/>
      <c r="J2878" s="295"/>
      <c r="K2878" s="295"/>
      <c r="L2878" s="295"/>
      <c r="M2878" s="295"/>
      <c r="N2878" s="295"/>
      <c r="O2878" s="326"/>
      <c r="P2878" s="296"/>
      <c r="Q2878" s="297"/>
      <c r="R2878" s="297"/>
      <c r="S2878" s="297"/>
      <c r="T2878" s="297"/>
      <c r="U2878" s="297"/>
      <c r="V2878" s="297"/>
      <c r="W2878" s="297"/>
      <c r="X2878" s="297"/>
      <c r="Y2878" s="297"/>
      <c r="Z2878" s="297"/>
      <c r="AA2878" s="297"/>
      <c r="AB2878" s="297"/>
    </row>
    <row r="2879" spans="1:28" ht="14.25">
      <c r="A2879" s="297"/>
      <c r="B2879" s="295"/>
      <c r="C2879" s="45"/>
      <c r="D2879" s="45"/>
      <c r="E2879" s="295"/>
      <c r="F2879" s="295"/>
      <c r="G2879" s="294"/>
      <c r="H2879" s="300"/>
      <c r="I2879" s="294"/>
      <c r="J2879" s="295"/>
      <c r="K2879" s="295"/>
      <c r="L2879" s="295"/>
      <c r="M2879" s="295"/>
      <c r="N2879" s="295"/>
      <c r="O2879" s="326"/>
      <c r="P2879" s="296"/>
      <c r="Q2879" s="297"/>
      <c r="R2879" s="297"/>
      <c r="S2879" s="297"/>
      <c r="T2879" s="297"/>
      <c r="U2879" s="297"/>
      <c r="V2879" s="297"/>
      <c r="W2879" s="297"/>
      <c r="X2879" s="297"/>
      <c r="Y2879" s="297"/>
      <c r="Z2879" s="297"/>
      <c r="AA2879" s="297"/>
      <c r="AB2879" s="297"/>
    </row>
    <row r="2880" spans="1:28" ht="14.25">
      <c r="A2880" s="297"/>
      <c r="B2880" s="295"/>
      <c r="C2880" s="45"/>
      <c r="D2880" s="45"/>
      <c r="E2880" s="295"/>
      <c r="F2880" s="295"/>
      <c r="G2880" s="294"/>
      <c r="H2880" s="300"/>
      <c r="I2880" s="294"/>
      <c r="J2880" s="295"/>
      <c r="K2880" s="295"/>
      <c r="L2880" s="295"/>
      <c r="M2880" s="295"/>
      <c r="N2880" s="295"/>
      <c r="O2880" s="326"/>
      <c r="P2880" s="296"/>
      <c r="Q2880" s="297"/>
      <c r="R2880" s="297"/>
      <c r="S2880" s="297"/>
      <c r="T2880" s="297"/>
      <c r="U2880" s="297"/>
      <c r="V2880" s="297"/>
      <c r="W2880" s="297"/>
      <c r="X2880" s="297"/>
      <c r="Y2880" s="297"/>
      <c r="Z2880" s="297"/>
      <c r="AA2880" s="297"/>
      <c r="AB2880" s="297"/>
    </row>
    <row r="2881" spans="1:28" ht="14.25">
      <c r="A2881" s="297"/>
      <c r="B2881" s="295"/>
      <c r="C2881" s="45"/>
      <c r="D2881" s="45"/>
      <c r="E2881" s="295"/>
      <c r="F2881" s="295"/>
      <c r="G2881" s="294"/>
      <c r="H2881" s="300"/>
      <c r="I2881" s="294"/>
      <c r="J2881" s="295"/>
      <c r="K2881" s="295"/>
      <c r="L2881" s="295"/>
      <c r="M2881" s="295"/>
      <c r="N2881" s="295"/>
      <c r="O2881" s="326"/>
      <c r="P2881" s="296"/>
      <c r="Q2881" s="297"/>
      <c r="R2881" s="297"/>
      <c r="S2881" s="297"/>
      <c r="T2881" s="297"/>
      <c r="U2881" s="297"/>
      <c r="V2881" s="297"/>
      <c r="W2881" s="297"/>
      <c r="X2881" s="297"/>
      <c r="Y2881" s="297"/>
      <c r="Z2881" s="297"/>
      <c r="AA2881" s="297"/>
      <c r="AB2881" s="297"/>
    </row>
    <row r="2882" spans="1:28" ht="14.25">
      <c r="A2882" s="297"/>
      <c r="B2882" s="295"/>
      <c r="C2882" s="45"/>
      <c r="D2882" s="45"/>
      <c r="E2882" s="295"/>
      <c r="F2882" s="295"/>
      <c r="G2882" s="294"/>
      <c r="H2882" s="300"/>
      <c r="I2882" s="294"/>
      <c r="J2882" s="295"/>
      <c r="K2882" s="295"/>
      <c r="L2882" s="295"/>
      <c r="M2882" s="295"/>
      <c r="N2882" s="295"/>
      <c r="O2882" s="326"/>
      <c r="P2882" s="296"/>
      <c r="Q2882" s="297"/>
      <c r="R2882" s="297"/>
      <c r="S2882" s="297"/>
      <c r="T2882" s="297"/>
      <c r="U2882" s="297"/>
      <c r="V2882" s="297"/>
      <c r="W2882" s="297"/>
      <c r="X2882" s="297"/>
      <c r="Y2882" s="297"/>
      <c r="Z2882" s="297"/>
      <c r="AA2882" s="297"/>
      <c r="AB2882" s="297"/>
    </row>
    <row r="2883" spans="1:28" ht="14.25">
      <c r="A2883" s="297"/>
      <c r="B2883" s="295"/>
      <c r="C2883" s="45"/>
      <c r="D2883" s="45"/>
      <c r="E2883" s="295"/>
      <c r="F2883" s="295"/>
      <c r="G2883" s="294"/>
      <c r="H2883" s="300"/>
      <c r="I2883" s="294"/>
      <c r="J2883" s="295"/>
      <c r="K2883" s="295"/>
      <c r="L2883" s="295"/>
      <c r="M2883" s="295"/>
      <c r="N2883" s="295"/>
      <c r="O2883" s="326"/>
      <c r="P2883" s="296"/>
      <c r="Q2883" s="297"/>
      <c r="R2883" s="297"/>
      <c r="S2883" s="297"/>
      <c r="T2883" s="297"/>
      <c r="U2883" s="297"/>
      <c r="V2883" s="297"/>
      <c r="W2883" s="297"/>
      <c r="X2883" s="297"/>
      <c r="Y2883" s="297"/>
      <c r="Z2883" s="297"/>
      <c r="AA2883" s="297"/>
      <c r="AB2883" s="297"/>
    </row>
    <row r="2884" spans="1:28" ht="14.25">
      <c r="A2884" s="297"/>
      <c r="B2884" s="295"/>
      <c r="C2884" s="45"/>
      <c r="D2884" s="45"/>
      <c r="E2884" s="295"/>
      <c r="F2884" s="295"/>
      <c r="G2884" s="294"/>
      <c r="H2884" s="300"/>
      <c r="I2884" s="294"/>
      <c r="J2884" s="295"/>
      <c r="K2884" s="295"/>
      <c r="L2884" s="295"/>
      <c r="M2884" s="295"/>
      <c r="N2884" s="295"/>
      <c r="O2884" s="326"/>
      <c r="P2884" s="296"/>
      <c r="Q2884" s="297"/>
      <c r="R2884" s="297"/>
      <c r="S2884" s="297"/>
      <c r="T2884" s="297"/>
      <c r="U2884" s="297"/>
      <c r="V2884" s="297"/>
      <c r="W2884" s="297"/>
      <c r="X2884" s="297"/>
      <c r="Y2884" s="297"/>
      <c r="Z2884" s="297"/>
      <c r="AA2884" s="297"/>
      <c r="AB2884" s="297"/>
    </row>
    <row r="2885" spans="1:28" ht="14.25">
      <c r="A2885" s="297"/>
      <c r="B2885" s="295"/>
      <c r="C2885" s="45"/>
      <c r="D2885" s="45"/>
      <c r="E2885" s="295"/>
      <c r="F2885" s="295"/>
      <c r="G2885" s="294"/>
      <c r="H2885" s="300"/>
      <c r="I2885" s="294"/>
      <c r="J2885" s="295"/>
      <c r="K2885" s="295"/>
      <c r="L2885" s="295"/>
      <c r="M2885" s="295"/>
      <c r="N2885" s="295"/>
      <c r="O2885" s="326"/>
      <c r="P2885" s="296"/>
      <c r="Q2885" s="297"/>
      <c r="R2885" s="297"/>
      <c r="S2885" s="297"/>
      <c r="T2885" s="297"/>
      <c r="U2885" s="297"/>
      <c r="V2885" s="297"/>
      <c r="W2885" s="297"/>
      <c r="X2885" s="297"/>
      <c r="Y2885" s="297"/>
      <c r="Z2885" s="297"/>
      <c r="AA2885" s="297"/>
      <c r="AB2885" s="297"/>
    </row>
    <row r="2886" spans="1:28" ht="14.25">
      <c r="A2886" s="297"/>
      <c r="B2886" s="295"/>
      <c r="C2886" s="45"/>
      <c r="D2886" s="45"/>
      <c r="E2886" s="295"/>
      <c r="F2886" s="295"/>
      <c r="G2886" s="294"/>
      <c r="H2886" s="300"/>
      <c r="I2886" s="294"/>
      <c r="J2886" s="295"/>
      <c r="K2886" s="295"/>
      <c r="L2886" s="295"/>
      <c r="M2886" s="295"/>
      <c r="N2886" s="295"/>
      <c r="O2886" s="326"/>
      <c r="P2886" s="296"/>
      <c r="Q2886" s="297"/>
      <c r="R2886" s="297"/>
      <c r="S2886" s="297"/>
      <c r="T2886" s="297"/>
      <c r="U2886" s="297"/>
      <c r="V2886" s="297"/>
      <c r="W2886" s="297"/>
      <c r="X2886" s="297"/>
      <c r="Y2886" s="297"/>
      <c r="Z2886" s="297"/>
      <c r="AA2886" s="297"/>
      <c r="AB2886" s="297"/>
    </row>
    <row r="2887" spans="1:28" ht="14.25">
      <c r="A2887" s="297"/>
      <c r="B2887" s="295"/>
      <c r="C2887" s="45"/>
      <c r="D2887" s="45"/>
      <c r="E2887" s="295"/>
      <c r="F2887" s="295"/>
      <c r="G2887" s="294"/>
      <c r="H2887" s="300"/>
      <c r="I2887" s="294"/>
      <c r="J2887" s="295"/>
      <c r="K2887" s="295"/>
      <c r="L2887" s="295"/>
      <c r="M2887" s="295"/>
      <c r="N2887" s="295"/>
      <c r="O2887" s="326"/>
      <c r="P2887" s="296"/>
      <c r="Q2887" s="297"/>
      <c r="R2887" s="297"/>
      <c r="S2887" s="297"/>
      <c r="T2887" s="297"/>
      <c r="U2887" s="297"/>
      <c r="V2887" s="297"/>
      <c r="W2887" s="297"/>
      <c r="X2887" s="297"/>
      <c r="Y2887" s="297"/>
      <c r="Z2887" s="297"/>
      <c r="AA2887" s="297"/>
      <c r="AB2887" s="297"/>
    </row>
    <row r="2888" spans="1:28" ht="14.25">
      <c r="A2888" s="297"/>
      <c r="B2888" s="295"/>
      <c r="C2888" s="45"/>
      <c r="D2888" s="45"/>
      <c r="E2888" s="295"/>
      <c r="F2888" s="295"/>
      <c r="G2888" s="294"/>
      <c r="H2888" s="300"/>
      <c r="I2888" s="294"/>
      <c r="J2888" s="295"/>
      <c r="K2888" s="295"/>
      <c r="L2888" s="295"/>
      <c r="M2888" s="295"/>
      <c r="N2888" s="295"/>
      <c r="O2888" s="326"/>
      <c r="P2888" s="296"/>
      <c r="Q2888" s="297"/>
      <c r="R2888" s="297"/>
      <c r="S2888" s="297"/>
      <c r="T2888" s="297"/>
      <c r="U2888" s="297"/>
      <c r="V2888" s="297"/>
      <c r="W2888" s="297"/>
      <c r="X2888" s="297"/>
      <c r="Y2888" s="297"/>
      <c r="Z2888" s="297"/>
      <c r="AA2888" s="297"/>
      <c r="AB2888" s="297"/>
    </row>
    <row r="2889" spans="1:28" ht="14.25">
      <c r="A2889" s="297"/>
      <c r="B2889" s="295"/>
      <c r="C2889" s="45"/>
      <c r="D2889" s="45"/>
      <c r="E2889" s="295"/>
      <c r="F2889" s="295"/>
      <c r="G2889" s="294"/>
      <c r="H2889" s="300"/>
      <c r="I2889" s="294"/>
      <c r="J2889" s="295"/>
      <c r="K2889" s="295"/>
      <c r="L2889" s="295"/>
      <c r="M2889" s="295"/>
      <c r="N2889" s="295"/>
      <c r="O2889" s="326"/>
      <c r="P2889" s="296"/>
      <c r="Q2889" s="297"/>
      <c r="R2889" s="297"/>
      <c r="S2889" s="297"/>
      <c r="T2889" s="297"/>
      <c r="U2889" s="297"/>
      <c r="V2889" s="297"/>
      <c r="W2889" s="297"/>
      <c r="X2889" s="297"/>
      <c r="Y2889" s="297"/>
      <c r="Z2889" s="297"/>
      <c r="AA2889" s="297"/>
      <c r="AB2889" s="297"/>
    </row>
    <row r="2890" spans="1:28" ht="14.25">
      <c r="A2890" s="297"/>
      <c r="B2890" s="295"/>
      <c r="C2890" s="45"/>
      <c r="D2890" s="45"/>
      <c r="E2890" s="295"/>
      <c r="F2890" s="295"/>
      <c r="G2890" s="294"/>
      <c r="H2890" s="300"/>
      <c r="I2890" s="294"/>
      <c r="J2890" s="295"/>
      <c r="K2890" s="295"/>
      <c r="L2890" s="295"/>
      <c r="M2890" s="295"/>
      <c r="N2890" s="295"/>
      <c r="O2890" s="326"/>
      <c r="P2890" s="296"/>
      <c r="Q2890" s="297"/>
      <c r="R2890" s="297"/>
      <c r="S2890" s="297"/>
      <c r="T2890" s="297"/>
      <c r="U2890" s="297"/>
      <c r="V2890" s="297"/>
      <c r="W2890" s="297"/>
      <c r="X2890" s="297"/>
      <c r="Y2890" s="297"/>
      <c r="Z2890" s="297"/>
      <c r="AA2890" s="297"/>
      <c r="AB2890" s="297"/>
    </row>
    <row r="2891" spans="1:28" ht="14.25">
      <c r="A2891" s="297"/>
      <c r="B2891" s="295"/>
      <c r="C2891" s="45"/>
      <c r="D2891" s="45"/>
      <c r="E2891" s="295"/>
      <c r="F2891" s="295"/>
      <c r="G2891" s="294"/>
      <c r="H2891" s="300"/>
      <c r="I2891" s="294"/>
      <c r="J2891" s="295"/>
      <c r="K2891" s="295"/>
      <c r="L2891" s="295"/>
      <c r="M2891" s="295"/>
      <c r="N2891" s="295"/>
      <c r="O2891" s="326"/>
      <c r="P2891" s="296"/>
      <c r="Q2891" s="297"/>
      <c r="R2891" s="297"/>
      <c r="S2891" s="297"/>
      <c r="T2891" s="297"/>
      <c r="U2891" s="297"/>
      <c r="V2891" s="297"/>
      <c r="W2891" s="297"/>
      <c r="X2891" s="297"/>
      <c r="Y2891" s="297"/>
      <c r="Z2891" s="297"/>
      <c r="AA2891" s="297"/>
      <c r="AB2891" s="297"/>
    </row>
    <row r="2892" spans="1:28" ht="14.25">
      <c r="A2892" s="297"/>
      <c r="B2892" s="295"/>
      <c r="C2892" s="45"/>
      <c r="D2892" s="45"/>
      <c r="E2892" s="295"/>
      <c r="F2892" s="295"/>
      <c r="G2892" s="294"/>
      <c r="H2892" s="300"/>
      <c r="I2892" s="294"/>
      <c r="J2892" s="295"/>
      <c r="K2892" s="295"/>
      <c r="L2892" s="295"/>
      <c r="M2892" s="295"/>
      <c r="N2892" s="295"/>
      <c r="O2892" s="326"/>
      <c r="P2892" s="296"/>
      <c r="Q2892" s="297"/>
      <c r="R2892" s="297"/>
      <c r="S2892" s="297"/>
      <c r="T2892" s="297"/>
      <c r="U2892" s="297"/>
      <c r="V2892" s="297"/>
      <c r="W2892" s="297"/>
      <c r="X2892" s="297"/>
      <c r="Y2892" s="297"/>
      <c r="Z2892" s="297"/>
      <c r="AA2892" s="297"/>
      <c r="AB2892" s="297"/>
    </row>
    <row r="2893" spans="1:28" ht="14.25">
      <c r="A2893" s="297"/>
      <c r="B2893" s="295"/>
      <c r="C2893" s="45"/>
      <c r="D2893" s="45"/>
      <c r="E2893" s="295"/>
      <c r="F2893" s="295"/>
      <c r="G2893" s="294"/>
      <c r="H2893" s="300"/>
      <c r="I2893" s="294"/>
      <c r="J2893" s="295"/>
      <c r="K2893" s="295"/>
      <c r="L2893" s="295"/>
      <c r="M2893" s="295"/>
      <c r="N2893" s="295"/>
      <c r="O2893" s="326"/>
      <c r="P2893" s="296"/>
      <c r="Q2893" s="297"/>
      <c r="R2893" s="297"/>
      <c r="S2893" s="297"/>
      <c r="T2893" s="297"/>
      <c r="U2893" s="297"/>
      <c r="V2893" s="297"/>
      <c r="W2893" s="297"/>
      <c r="X2893" s="297"/>
      <c r="Y2893" s="297"/>
      <c r="Z2893" s="297"/>
      <c r="AA2893" s="297"/>
      <c r="AB2893" s="297"/>
    </row>
    <row r="2894" spans="1:28" ht="14.25">
      <c r="A2894" s="297"/>
      <c r="B2894" s="295"/>
      <c r="C2894" s="45"/>
      <c r="D2894" s="45"/>
      <c r="E2894" s="295"/>
      <c r="F2894" s="295"/>
      <c r="G2894" s="294"/>
      <c r="H2894" s="300"/>
      <c r="I2894" s="294"/>
      <c r="J2894" s="295"/>
      <c r="K2894" s="295"/>
      <c r="L2894" s="295"/>
      <c r="M2894" s="295"/>
      <c r="N2894" s="295"/>
      <c r="O2894" s="326"/>
      <c r="P2894" s="296"/>
      <c r="Q2894" s="297"/>
      <c r="R2894" s="297"/>
      <c r="S2894" s="297"/>
      <c r="T2894" s="297"/>
      <c r="U2894" s="297"/>
      <c r="V2894" s="297"/>
      <c r="W2894" s="297"/>
      <c r="X2894" s="297"/>
      <c r="Y2894" s="297"/>
      <c r="Z2894" s="297"/>
      <c r="AA2894" s="297"/>
      <c r="AB2894" s="297"/>
    </row>
    <row r="2895" spans="1:28" ht="14.25">
      <c r="A2895" s="297"/>
      <c r="B2895" s="295"/>
      <c r="C2895" s="45"/>
      <c r="D2895" s="45"/>
      <c r="E2895" s="295"/>
      <c r="F2895" s="295"/>
      <c r="G2895" s="294"/>
      <c r="H2895" s="300"/>
      <c r="I2895" s="294"/>
      <c r="J2895" s="295"/>
      <c r="K2895" s="295"/>
      <c r="L2895" s="295"/>
      <c r="M2895" s="295"/>
      <c r="N2895" s="295"/>
      <c r="O2895" s="326"/>
      <c r="P2895" s="296"/>
      <c r="Q2895" s="297"/>
      <c r="R2895" s="297"/>
      <c r="S2895" s="297"/>
      <c r="T2895" s="297"/>
      <c r="U2895" s="297"/>
      <c r="V2895" s="297"/>
      <c r="W2895" s="297"/>
      <c r="X2895" s="297"/>
      <c r="Y2895" s="297"/>
      <c r="Z2895" s="297"/>
      <c r="AA2895" s="297"/>
      <c r="AB2895" s="297"/>
    </row>
    <row r="2896" spans="1:28" ht="14.25">
      <c r="A2896" s="297"/>
      <c r="B2896" s="295"/>
      <c r="C2896" s="45"/>
      <c r="D2896" s="45"/>
      <c r="E2896" s="295"/>
      <c r="F2896" s="295"/>
      <c r="G2896" s="294"/>
      <c r="H2896" s="300"/>
      <c r="I2896" s="294"/>
      <c r="J2896" s="295"/>
      <c r="K2896" s="295"/>
      <c r="L2896" s="295"/>
      <c r="M2896" s="295"/>
      <c r="N2896" s="295"/>
      <c r="O2896" s="326"/>
      <c r="P2896" s="296"/>
      <c r="Q2896" s="297"/>
      <c r="R2896" s="297"/>
      <c r="S2896" s="297"/>
      <c r="T2896" s="297"/>
      <c r="U2896" s="297"/>
      <c r="V2896" s="297"/>
      <c r="W2896" s="297"/>
      <c r="X2896" s="297"/>
      <c r="Y2896" s="297"/>
      <c r="Z2896" s="297"/>
      <c r="AA2896" s="297"/>
      <c r="AB2896" s="297"/>
    </row>
    <row r="2897" spans="1:28" ht="14.25">
      <c r="A2897" s="297"/>
      <c r="B2897" s="295"/>
      <c r="C2897" s="45"/>
      <c r="D2897" s="45"/>
      <c r="E2897" s="295"/>
      <c r="F2897" s="295"/>
      <c r="G2897" s="294"/>
      <c r="H2897" s="300"/>
      <c r="I2897" s="294"/>
      <c r="J2897" s="295"/>
      <c r="K2897" s="295"/>
      <c r="L2897" s="295"/>
      <c r="M2897" s="295"/>
      <c r="N2897" s="295"/>
      <c r="O2897" s="326"/>
      <c r="P2897" s="296"/>
      <c r="Q2897" s="297"/>
      <c r="R2897" s="297"/>
      <c r="S2897" s="297"/>
      <c r="T2897" s="297"/>
      <c r="U2897" s="297"/>
      <c r="V2897" s="297"/>
      <c r="W2897" s="297"/>
      <c r="X2897" s="297"/>
      <c r="Y2897" s="297"/>
      <c r="Z2897" s="297"/>
      <c r="AA2897" s="297"/>
      <c r="AB2897" s="297"/>
    </row>
    <row r="2898" spans="1:28" ht="14.25">
      <c r="A2898" s="297"/>
      <c r="B2898" s="295"/>
      <c r="C2898" s="45"/>
      <c r="D2898" s="45"/>
      <c r="E2898" s="295"/>
      <c r="F2898" s="295"/>
      <c r="G2898" s="294"/>
      <c r="H2898" s="300"/>
      <c r="I2898" s="294"/>
      <c r="J2898" s="295"/>
      <c r="K2898" s="295"/>
      <c r="L2898" s="295"/>
      <c r="M2898" s="295"/>
      <c r="N2898" s="295"/>
      <c r="O2898" s="326"/>
      <c r="P2898" s="296"/>
      <c r="Q2898" s="297"/>
      <c r="R2898" s="297"/>
      <c r="S2898" s="297"/>
      <c r="T2898" s="297"/>
      <c r="U2898" s="297"/>
      <c r="V2898" s="297"/>
      <c r="W2898" s="297"/>
      <c r="X2898" s="297"/>
      <c r="Y2898" s="297"/>
      <c r="Z2898" s="297"/>
      <c r="AA2898" s="297"/>
      <c r="AB2898" s="297"/>
    </row>
    <row r="2899" spans="1:28" ht="14.25">
      <c r="A2899" s="297"/>
      <c r="B2899" s="295"/>
      <c r="C2899" s="45"/>
      <c r="D2899" s="45"/>
      <c r="E2899" s="295"/>
      <c r="F2899" s="295"/>
      <c r="G2899" s="294"/>
      <c r="H2899" s="300"/>
      <c r="I2899" s="294"/>
      <c r="J2899" s="295"/>
      <c r="K2899" s="295"/>
      <c r="L2899" s="295"/>
      <c r="M2899" s="295"/>
      <c r="N2899" s="295"/>
      <c r="O2899" s="326"/>
      <c r="P2899" s="296"/>
      <c r="Q2899" s="297"/>
      <c r="R2899" s="297"/>
      <c r="S2899" s="297"/>
      <c r="T2899" s="297"/>
      <c r="U2899" s="297"/>
      <c r="V2899" s="297"/>
      <c r="W2899" s="297"/>
      <c r="X2899" s="297"/>
      <c r="Y2899" s="297"/>
      <c r="Z2899" s="297"/>
      <c r="AA2899" s="297"/>
      <c r="AB2899" s="297"/>
    </row>
    <row r="2900" spans="1:28" ht="14.25">
      <c r="A2900" s="297"/>
      <c r="B2900" s="295"/>
      <c r="C2900" s="45"/>
      <c r="D2900" s="45"/>
      <c r="E2900" s="295"/>
      <c r="F2900" s="295"/>
      <c r="G2900" s="294"/>
      <c r="H2900" s="300"/>
      <c r="I2900" s="294"/>
      <c r="J2900" s="295"/>
      <c r="K2900" s="295"/>
      <c r="L2900" s="295"/>
      <c r="M2900" s="295"/>
      <c r="N2900" s="295"/>
      <c r="O2900" s="326"/>
      <c r="P2900" s="296"/>
      <c r="Q2900" s="297"/>
      <c r="R2900" s="297"/>
      <c r="S2900" s="297"/>
      <c r="T2900" s="297"/>
      <c r="U2900" s="297"/>
      <c r="V2900" s="297"/>
      <c r="W2900" s="297"/>
      <c r="X2900" s="297"/>
      <c r="Y2900" s="297"/>
      <c r="Z2900" s="297"/>
      <c r="AA2900" s="297"/>
      <c r="AB2900" s="297"/>
    </row>
    <row r="2901" spans="1:28" ht="14.25">
      <c r="A2901" s="297"/>
      <c r="B2901" s="295"/>
      <c r="C2901" s="45"/>
      <c r="D2901" s="45"/>
      <c r="E2901" s="295"/>
      <c r="F2901" s="295"/>
      <c r="G2901" s="294"/>
      <c r="H2901" s="300"/>
      <c r="I2901" s="294"/>
      <c r="J2901" s="295"/>
      <c r="K2901" s="295"/>
      <c r="L2901" s="295"/>
      <c r="M2901" s="295"/>
      <c r="N2901" s="295"/>
      <c r="O2901" s="326"/>
      <c r="P2901" s="296"/>
      <c r="Q2901" s="297"/>
      <c r="R2901" s="297"/>
      <c r="S2901" s="297"/>
      <c r="T2901" s="297"/>
      <c r="U2901" s="297"/>
      <c r="V2901" s="297"/>
      <c r="W2901" s="297"/>
      <c r="X2901" s="297"/>
      <c r="Y2901" s="297"/>
      <c r="Z2901" s="297"/>
      <c r="AA2901" s="297"/>
      <c r="AB2901" s="297"/>
    </row>
    <row r="2902" spans="1:28" ht="14.25">
      <c r="A2902" s="297"/>
      <c r="B2902" s="295"/>
      <c r="C2902" s="45"/>
      <c r="D2902" s="45"/>
      <c r="E2902" s="295"/>
      <c r="F2902" s="295"/>
      <c r="G2902" s="294"/>
      <c r="H2902" s="300"/>
      <c r="I2902" s="294"/>
      <c r="J2902" s="295"/>
      <c r="K2902" s="295"/>
      <c r="L2902" s="295"/>
      <c r="M2902" s="295"/>
      <c r="N2902" s="295"/>
      <c r="O2902" s="326"/>
      <c r="P2902" s="296"/>
      <c r="Q2902" s="297"/>
      <c r="R2902" s="297"/>
      <c r="S2902" s="297"/>
      <c r="T2902" s="297"/>
      <c r="U2902" s="297"/>
      <c r="V2902" s="297"/>
      <c r="W2902" s="297"/>
      <c r="X2902" s="297"/>
      <c r="Y2902" s="297"/>
      <c r="Z2902" s="297"/>
      <c r="AA2902" s="297"/>
      <c r="AB2902" s="297"/>
    </row>
    <row r="2903" spans="1:28" ht="14.25">
      <c r="A2903" s="297"/>
      <c r="B2903" s="295"/>
      <c r="C2903" s="45"/>
      <c r="D2903" s="45"/>
      <c r="E2903" s="295"/>
      <c r="F2903" s="295"/>
      <c r="G2903" s="294"/>
      <c r="H2903" s="300"/>
      <c r="I2903" s="294"/>
      <c r="J2903" s="295"/>
      <c r="K2903" s="295"/>
      <c r="L2903" s="295"/>
      <c r="M2903" s="295"/>
      <c r="N2903" s="295"/>
      <c r="O2903" s="326"/>
      <c r="P2903" s="296"/>
      <c r="Q2903" s="297"/>
      <c r="R2903" s="297"/>
      <c r="S2903" s="297"/>
      <c r="T2903" s="297"/>
      <c r="U2903" s="297"/>
      <c r="V2903" s="297"/>
      <c r="W2903" s="297"/>
      <c r="X2903" s="297"/>
      <c r="Y2903" s="297"/>
      <c r="Z2903" s="297"/>
      <c r="AA2903" s="297"/>
      <c r="AB2903" s="297"/>
    </row>
    <row r="2904" spans="1:28" ht="14.25">
      <c r="A2904" s="297"/>
      <c r="B2904" s="295"/>
      <c r="C2904" s="45"/>
      <c r="D2904" s="45"/>
      <c r="E2904" s="295"/>
      <c r="F2904" s="295"/>
      <c r="G2904" s="294"/>
      <c r="H2904" s="300"/>
      <c r="I2904" s="294"/>
      <c r="J2904" s="295"/>
      <c r="K2904" s="295"/>
      <c r="L2904" s="295"/>
      <c r="M2904" s="295"/>
      <c r="N2904" s="295"/>
      <c r="O2904" s="326"/>
      <c r="P2904" s="296"/>
      <c r="Q2904" s="297"/>
      <c r="R2904" s="297"/>
      <c r="S2904" s="297"/>
      <c r="T2904" s="297"/>
      <c r="U2904" s="297"/>
      <c r="V2904" s="297"/>
      <c r="W2904" s="297"/>
      <c r="X2904" s="297"/>
      <c r="Y2904" s="297"/>
      <c r="Z2904" s="297"/>
      <c r="AA2904" s="297"/>
      <c r="AB2904" s="297"/>
    </row>
    <row r="2905" spans="1:28" ht="14.25">
      <c r="A2905" s="297"/>
      <c r="B2905" s="295"/>
      <c r="C2905" s="45"/>
      <c r="D2905" s="45"/>
      <c r="E2905" s="295"/>
      <c r="F2905" s="295"/>
      <c r="G2905" s="294"/>
      <c r="H2905" s="300"/>
      <c r="I2905" s="294"/>
      <c r="J2905" s="295"/>
      <c r="K2905" s="295"/>
      <c r="L2905" s="295"/>
      <c r="M2905" s="295"/>
      <c r="N2905" s="295"/>
      <c r="O2905" s="326"/>
      <c r="P2905" s="296"/>
      <c r="Q2905" s="297"/>
      <c r="R2905" s="297"/>
      <c r="S2905" s="297"/>
      <c r="T2905" s="297"/>
      <c r="U2905" s="297"/>
      <c r="V2905" s="297"/>
      <c r="W2905" s="297"/>
      <c r="X2905" s="297"/>
      <c r="Y2905" s="297"/>
      <c r="Z2905" s="297"/>
      <c r="AA2905" s="297"/>
      <c r="AB2905" s="297"/>
    </row>
    <row r="2906" spans="1:28" ht="14.25">
      <c r="A2906" s="297"/>
      <c r="B2906" s="295"/>
      <c r="C2906" s="45"/>
      <c r="D2906" s="45"/>
      <c r="E2906" s="295"/>
      <c r="F2906" s="295"/>
      <c r="G2906" s="294"/>
      <c r="H2906" s="300"/>
      <c r="I2906" s="294"/>
      <c r="J2906" s="295"/>
      <c r="K2906" s="295"/>
      <c r="L2906" s="295"/>
      <c r="M2906" s="295"/>
      <c r="N2906" s="295"/>
      <c r="O2906" s="326"/>
      <c r="P2906" s="296"/>
      <c r="Q2906" s="297"/>
      <c r="R2906" s="297"/>
      <c r="S2906" s="297"/>
      <c r="T2906" s="297"/>
      <c r="U2906" s="297"/>
      <c r="V2906" s="297"/>
      <c r="W2906" s="297"/>
      <c r="X2906" s="297"/>
      <c r="Y2906" s="297"/>
      <c r="Z2906" s="297"/>
      <c r="AA2906" s="297"/>
      <c r="AB2906" s="297"/>
    </row>
    <row r="2907" spans="1:28" ht="14.25">
      <c r="A2907" s="297"/>
      <c r="B2907" s="295"/>
      <c r="C2907" s="45"/>
      <c r="D2907" s="45"/>
      <c r="E2907" s="295"/>
      <c r="F2907" s="295"/>
      <c r="G2907" s="294"/>
      <c r="H2907" s="300"/>
      <c r="I2907" s="294"/>
      <c r="J2907" s="295"/>
      <c r="K2907" s="295"/>
      <c r="L2907" s="295"/>
      <c r="M2907" s="295"/>
      <c r="N2907" s="295"/>
      <c r="O2907" s="326"/>
      <c r="P2907" s="296"/>
      <c r="Q2907" s="297"/>
      <c r="R2907" s="297"/>
      <c r="S2907" s="297"/>
      <c r="T2907" s="297"/>
      <c r="U2907" s="297"/>
      <c r="V2907" s="297"/>
      <c r="W2907" s="297"/>
      <c r="X2907" s="297"/>
      <c r="Y2907" s="297"/>
      <c r="Z2907" s="297"/>
      <c r="AA2907" s="297"/>
      <c r="AB2907" s="297"/>
    </row>
    <row r="2908" spans="1:28" ht="14.25">
      <c r="A2908" s="297"/>
      <c r="B2908" s="295"/>
      <c r="C2908" s="45"/>
      <c r="D2908" s="45"/>
      <c r="E2908" s="295"/>
      <c r="F2908" s="295"/>
      <c r="G2908" s="294"/>
      <c r="H2908" s="300"/>
      <c r="I2908" s="294"/>
      <c r="J2908" s="295"/>
      <c r="K2908" s="295"/>
      <c r="L2908" s="295"/>
      <c r="M2908" s="295"/>
      <c r="N2908" s="295"/>
      <c r="O2908" s="326"/>
      <c r="P2908" s="296"/>
      <c r="Q2908" s="297"/>
      <c r="R2908" s="297"/>
      <c r="S2908" s="297"/>
      <c r="T2908" s="297"/>
      <c r="U2908" s="297"/>
      <c r="V2908" s="297"/>
      <c r="W2908" s="297"/>
      <c r="X2908" s="297"/>
      <c r="Y2908" s="297"/>
      <c r="Z2908" s="297"/>
      <c r="AA2908" s="297"/>
      <c r="AB2908" s="297"/>
    </row>
    <row r="2909" spans="1:28" ht="14.25">
      <c r="A2909" s="297"/>
      <c r="B2909" s="295"/>
      <c r="C2909" s="45"/>
      <c r="D2909" s="45"/>
      <c r="E2909" s="295"/>
      <c r="F2909" s="295"/>
      <c r="G2909" s="294"/>
      <c r="H2909" s="300"/>
      <c r="I2909" s="294"/>
      <c r="J2909" s="295"/>
      <c r="K2909" s="295"/>
      <c r="L2909" s="295"/>
      <c r="M2909" s="295"/>
      <c r="N2909" s="295"/>
      <c r="O2909" s="326"/>
      <c r="P2909" s="296"/>
      <c r="Q2909" s="297"/>
      <c r="R2909" s="297"/>
      <c r="S2909" s="297"/>
      <c r="T2909" s="297"/>
      <c r="U2909" s="297"/>
      <c r="V2909" s="297"/>
      <c r="W2909" s="297"/>
      <c r="X2909" s="297"/>
      <c r="Y2909" s="297"/>
      <c r="Z2909" s="297"/>
      <c r="AA2909" s="297"/>
      <c r="AB2909" s="297"/>
    </row>
    <row r="2910" spans="1:28" ht="14.25">
      <c r="A2910" s="297"/>
      <c r="B2910" s="295"/>
      <c r="C2910" s="45"/>
      <c r="D2910" s="45"/>
      <c r="E2910" s="295"/>
      <c r="F2910" s="295"/>
      <c r="G2910" s="294"/>
      <c r="H2910" s="300"/>
      <c r="I2910" s="294"/>
      <c r="J2910" s="295"/>
      <c r="K2910" s="295"/>
      <c r="L2910" s="295"/>
      <c r="M2910" s="295"/>
      <c r="N2910" s="295"/>
      <c r="O2910" s="326"/>
      <c r="P2910" s="296"/>
      <c r="Q2910" s="297"/>
      <c r="R2910" s="297"/>
      <c r="S2910" s="297"/>
      <c r="T2910" s="297"/>
      <c r="U2910" s="297"/>
      <c r="V2910" s="297"/>
      <c r="W2910" s="297"/>
      <c r="X2910" s="297"/>
      <c r="Y2910" s="297"/>
      <c r="Z2910" s="297"/>
      <c r="AA2910" s="297"/>
      <c r="AB2910" s="297"/>
    </row>
    <row r="2911" spans="1:28" ht="14.25">
      <c r="A2911" s="297"/>
      <c r="B2911" s="295"/>
      <c r="C2911" s="45"/>
      <c r="D2911" s="45"/>
      <c r="E2911" s="295"/>
      <c r="F2911" s="295"/>
      <c r="G2911" s="294"/>
      <c r="H2911" s="300"/>
      <c r="I2911" s="294"/>
      <c r="J2911" s="295"/>
      <c r="K2911" s="295"/>
      <c r="L2911" s="295"/>
      <c r="M2911" s="295"/>
      <c r="N2911" s="295"/>
      <c r="O2911" s="326"/>
      <c r="P2911" s="296"/>
      <c r="Q2911" s="297"/>
      <c r="R2911" s="297"/>
      <c r="S2911" s="297"/>
      <c r="T2911" s="297"/>
      <c r="U2911" s="297"/>
      <c r="V2911" s="297"/>
      <c r="W2911" s="297"/>
      <c r="X2911" s="297"/>
      <c r="Y2911" s="297"/>
      <c r="Z2911" s="297"/>
      <c r="AA2911" s="297"/>
      <c r="AB2911" s="297"/>
    </row>
    <row r="2912" spans="1:28" ht="14.25">
      <c r="A2912" s="297"/>
      <c r="B2912" s="295"/>
      <c r="C2912" s="45"/>
      <c r="D2912" s="45"/>
      <c r="E2912" s="295"/>
      <c r="F2912" s="295"/>
      <c r="G2912" s="294"/>
      <c r="H2912" s="300"/>
      <c r="I2912" s="294"/>
      <c r="J2912" s="295"/>
      <c r="K2912" s="295"/>
      <c r="L2912" s="295"/>
      <c r="M2912" s="295"/>
      <c r="N2912" s="295"/>
      <c r="O2912" s="326"/>
      <c r="P2912" s="296"/>
      <c r="Q2912" s="297"/>
      <c r="R2912" s="297"/>
      <c r="S2912" s="297"/>
      <c r="T2912" s="297"/>
      <c r="U2912" s="297"/>
      <c r="V2912" s="297"/>
      <c r="W2912" s="297"/>
      <c r="X2912" s="297"/>
      <c r="Y2912" s="297"/>
      <c r="Z2912" s="297"/>
      <c r="AA2912" s="297"/>
      <c r="AB2912" s="297"/>
    </row>
    <row r="2913" spans="1:28" ht="14.25">
      <c r="A2913" s="297"/>
      <c r="B2913" s="295"/>
      <c r="C2913" s="45"/>
      <c r="D2913" s="45"/>
      <c r="E2913" s="295"/>
      <c r="F2913" s="295"/>
      <c r="G2913" s="294"/>
      <c r="H2913" s="300"/>
      <c r="I2913" s="294"/>
      <c r="J2913" s="295"/>
      <c r="K2913" s="295"/>
      <c r="L2913" s="295"/>
      <c r="M2913" s="295"/>
      <c r="N2913" s="295"/>
      <c r="O2913" s="326"/>
      <c r="P2913" s="296"/>
      <c r="Q2913" s="297"/>
      <c r="R2913" s="297"/>
      <c r="S2913" s="297"/>
      <c r="T2913" s="297"/>
      <c r="U2913" s="297"/>
      <c r="V2913" s="297"/>
      <c r="W2913" s="297"/>
      <c r="X2913" s="297"/>
      <c r="Y2913" s="297"/>
      <c r="Z2913" s="297"/>
      <c r="AA2913" s="297"/>
      <c r="AB2913" s="297"/>
    </row>
    <row r="2914" spans="1:28" ht="14.25">
      <c r="A2914" s="297"/>
      <c r="B2914" s="295"/>
      <c r="C2914" s="45"/>
      <c r="D2914" s="45"/>
      <c r="E2914" s="295"/>
      <c r="F2914" s="295"/>
      <c r="G2914" s="294"/>
      <c r="H2914" s="300"/>
      <c r="I2914" s="294"/>
      <c r="J2914" s="295"/>
      <c r="K2914" s="295"/>
      <c r="L2914" s="295"/>
      <c r="M2914" s="295"/>
      <c r="N2914" s="295"/>
      <c r="O2914" s="326"/>
      <c r="P2914" s="296"/>
      <c r="Q2914" s="297"/>
      <c r="R2914" s="297"/>
      <c r="S2914" s="297"/>
      <c r="T2914" s="297"/>
      <c r="U2914" s="297"/>
      <c r="V2914" s="297"/>
      <c r="W2914" s="297"/>
      <c r="X2914" s="297"/>
      <c r="Y2914" s="297"/>
      <c r="Z2914" s="297"/>
      <c r="AA2914" s="297"/>
      <c r="AB2914" s="297"/>
    </row>
    <row r="2915" spans="1:28" ht="14.25">
      <c r="A2915" s="297"/>
      <c r="B2915" s="295"/>
      <c r="C2915" s="45"/>
      <c r="D2915" s="45"/>
      <c r="E2915" s="295"/>
      <c r="F2915" s="295"/>
      <c r="G2915" s="294"/>
      <c r="H2915" s="300"/>
      <c r="I2915" s="294"/>
      <c r="J2915" s="295"/>
      <c r="K2915" s="295"/>
      <c r="L2915" s="295"/>
      <c r="M2915" s="295"/>
      <c r="N2915" s="295"/>
      <c r="O2915" s="326"/>
      <c r="P2915" s="296"/>
      <c r="Q2915" s="297"/>
      <c r="R2915" s="297"/>
      <c r="S2915" s="297"/>
      <c r="T2915" s="297"/>
      <c r="U2915" s="297"/>
      <c r="V2915" s="297"/>
      <c r="W2915" s="297"/>
      <c r="X2915" s="297"/>
      <c r="Y2915" s="297"/>
      <c r="Z2915" s="297"/>
      <c r="AA2915" s="297"/>
      <c r="AB2915" s="297"/>
    </row>
    <row r="2916" spans="1:28" ht="14.25">
      <c r="A2916" s="297"/>
      <c r="B2916" s="295"/>
      <c r="C2916" s="45"/>
      <c r="D2916" s="45"/>
      <c r="E2916" s="295"/>
      <c r="F2916" s="295"/>
      <c r="G2916" s="294"/>
      <c r="H2916" s="300"/>
      <c r="I2916" s="294"/>
      <c r="J2916" s="295"/>
      <c r="K2916" s="295"/>
      <c r="L2916" s="295"/>
      <c r="M2916" s="295"/>
      <c r="N2916" s="295"/>
      <c r="O2916" s="326"/>
      <c r="P2916" s="296"/>
      <c r="Q2916" s="297"/>
      <c r="R2916" s="297"/>
      <c r="S2916" s="297"/>
      <c r="T2916" s="297"/>
      <c r="U2916" s="297"/>
      <c r="V2916" s="297"/>
      <c r="W2916" s="297"/>
      <c r="X2916" s="297"/>
      <c r="Y2916" s="297"/>
      <c r="Z2916" s="297"/>
      <c r="AA2916" s="297"/>
      <c r="AB2916" s="297"/>
    </row>
    <row r="2917" spans="1:28" ht="14.25">
      <c r="A2917" s="297"/>
      <c r="B2917" s="295"/>
      <c r="C2917" s="45"/>
      <c r="D2917" s="45"/>
      <c r="E2917" s="295"/>
      <c r="F2917" s="295"/>
      <c r="G2917" s="294"/>
      <c r="H2917" s="300"/>
      <c r="I2917" s="294"/>
      <c r="J2917" s="295"/>
      <c r="K2917" s="295"/>
      <c r="L2917" s="295"/>
      <c r="M2917" s="295"/>
      <c r="N2917" s="295"/>
      <c r="O2917" s="326"/>
      <c r="P2917" s="296"/>
      <c r="Q2917" s="297"/>
      <c r="R2917" s="297"/>
      <c r="S2917" s="297"/>
      <c r="T2917" s="297"/>
      <c r="U2917" s="297"/>
      <c r="V2917" s="297"/>
      <c r="W2917" s="297"/>
      <c r="X2917" s="297"/>
      <c r="Y2917" s="297"/>
      <c r="Z2917" s="297"/>
      <c r="AA2917" s="297"/>
      <c r="AB2917" s="297"/>
    </row>
    <row r="2918" spans="1:28" ht="14.25">
      <c r="A2918" s="297"/>
      <c r="B2918" s="295"/>
      <c r="C2918" s="45"/>
      <c r="D2918" s="45"/>
      <c r="E2918" s="295"/>
      <c r="F2918" s="295"/>
      <c r="G2918" s="294"/>
      <c r="H2918" s="300"/>
      <c r="I2918" s="294"/>
      <c r="J2918" s="295"/>
      <c r="K2918" s="295"/>
      <c r="L2918" s="295"/>
      <c r="M2918" s="295"/>
      <c r="N2918" s="295"/>
      <c r="O2918" s="326"/>
      <c r="P2918" s="296"/>
      <c r="Q2918" s="297"/>
      <c r="R2918" s="297"/>
      <c r="S2918" s="297"/>
      <c r="T2918" s="297"/>
      <c r="U2918" s="297"/>
      <c r="V2918" s="297"/>
      <c r="W2918" s="297"/>
      <c r="X2918" s="297"/>
      <c r="Y2918" s="297"/>
      <c r="Z2918" s="297"/>
      <c r="AA2918" s="297"/>
      <c r="AB2918" s="297"/>
    </row>
    <row r="2919" spans="1:28" ht="14.25">
      <c r="A2919" s="297"/>
      <c r="B2919" s="295"/>
      <c r="C2919" s="45"/>
      <c r="D2919" s="45"/>
      <c r="E2919" s="295"/>
      <c r="F2919" s="295"/>
      <c r="G2919" s="294"/>
      <c r="H2919" s="300"/>
      <c r="I2919" s="294"/>
      <c r="J2919" s="295"/>
      <c r="K2919" s="295"/>
      <c r="L2919" s="295"/>
      <c r="M2919" s="295"/>
      <c r="N2919" s="295"/>
      <c r="O2919" s="326"/>
      <c r="P2919" s="296"/>
      <c r="Q2919" s="297"/>
      <c r="R2919" s="297"/>
      <c r="S2919" s="297"/>
      <c r="T2919" s="297"/>
      <c r="U2919" s="297"/>
      <c r="V2919" s="297"/>
      <c r="W2919" s="297"/>
      <c r="X2919" s="297"/>
      <c r="Y2919" s="297"/>
      <c r="Z2919" s="297"/>
      <c r="AA2919" s="297"/>
      <c r="AB2919" s="297"/>
    </row>
    <row r="2920" spans="1:28" ht="14.25">
      <c r="A2920" s="297"/>
      <c r="B2920" s="295"/>
      <c r="C2920" s="45"/>
      <c r="D2920" s="45"/>
      <c r="E2920" s="295"/>
      <c r="F2920" s="295"/>
      <c r="G2920" s="294"/>
      <c r="H2920" s="300"/>
      <c r="I2920" s="294"/>
      <c r="J2920" s="295"/>
      <c r="K2920" s="295"/>
      <c r="L2920" s="295"/>
      <c r="M2920" s="295"/>
      <c r="N2920" s="295"/>
      <c r="O2920" s="326"/>
      <c r="P2920" s="296"/>
      <c r="Q2920" s="297"/>
      <c r="R2920" s="297"/>
      <c r="S2920" s="297"/>
      <c r="T2920" s="297"/>
      <c r="U2920" s="297"/>
      <c r="V2920" s="297"/>
      <c r="W2920" s="297"/>
      <c r="X2920" s="297"/>
      <c r="Y2920" s="297"/>
      <c r="Z2920" s="297"/>
      <c r="AA2920" s="297"/>
      <c r="AB2920" s="297"/>
    </row>
    <row r="2921" spans="1:28" ht="14.25">
      <c r="A2921" s="297"/>
      <c r="B2921" s="295"/>
      <c r="C2921" s="45"/>
      <c r="D2921" s="45"/>
      <c r="E2921" s="295"/>
      <c r="F2921" s="295"/>
      <c r="G2921" s="294"/>
      <c r="H2921" s="300"/>
      <c r="I2921" s="294"/>
      <c r="J2921" s="295"/>
      <c r="K2921" s="295"/>
      <c r="L2921" s="295"/>
      <c r="M2921" s="295"/>
      <c r="N2921" s="295"/>
      <c r="O2921" s="326"/>
      <c r="P2921" s="296"/>
      <c r="Q2921" s="297"/>
      <c r="R2921" s="297"/>
      <c r="S2921" s="297"/>
      <c r="T2921" s="297"/>
      <c r="U2921" s="297"/>
      <c r="V2921" s="297"/>
      <c r="W2921" s="297"/>
      <c r="X2921" s="297"/>
      <c r="Y2921" s="297"/>
      <c r="Z2921" s="297"/>
      <c r="AA2921" s="297"/>
      <c r="AB2921" s="297"/>
    </row>
    <row r="2922" spans="1:28" ht="14.25">
      <c r="A2922" s="297"/>
      <c r="B2922" s="295"/>
      <c r="C2922" s="45"/>
      <c r="D2922" s="45"/>
      <c r="E2922" s="295"/>
      <c r="F2922" s="295"/>
      <c r="G2922" s="294"/>
      <c r="H2922" s="300"/>
      <c r="I2922" s="294"/>
      <c r="J2922" s="295"/>
      <c r="K2922" s="295"/>
      <c r="L2922" s="295"/>
      <c r="M2922" s="295"/>
      <c r="N2922" s="295"/>
      <c r="O2922" s="326"/>
      <c r="P2922" s="296"/>
      <c r="Q2922" s="297"/>
      <c r="R2922" s="297"/>
      <c r="S2922" s="297"/>
      <c r="T2922" s="297"/>
      <c r="U2922" s="297"/>
      <c r="V2922" s="297"/>
      <c r="W2922" s="297"/>
      <c r="X2922" s="297"/>
      <c r="Y2922" s="297"/>
      <c r="Z2922" s="297"/>
      <c r="AA2922" s="297"/>
      <c r="AB2922" s="297"/>
    </row>
    <row r="2923" spans="1:28" ht="14.25">
      <c r="A2923" s="297"/>
      <c r="B2923" s="295"/>
      <c r="C2923" s="45"/>
      <c r="D2923" s="45"/>
      <c r="E2923" s="295"/>
      <c r="F2923" s="295"/>
      <c r="G2923" s="294"/>
      <c r="H2923" s="300"/>
      <c r="I2923" s="294"/>
      <c r="J2923" s="295"/>
      <c r="K2923" s="295"/>
      <c r="L2923" s="295"/>
      <c r="M2923" s="295"/>
      <c r="N2923" s="295"/>
      <c r="O2923" s="326"/>
      <c r="P2923" s="296"/>
      <c r="Q2923" s="297"/>
      <c r="R2923" s="297"/>
      <c r="S2923" s="297"/>
      <c r="T2923" s="297"/>
      <c r="U2923" s="297"/>
      <c r="V2923" s="297"/>
      <c r="W2923" s="297"/>
      <c r="X2923" s="297"/>
      <c r="Y2923" s="297"/>
      <c r="Z2923" s="297"/>
      <c r="AA2923" s="297"/>
      <c r="AB2923" s="297"/>
    </row>
    <row r="2924" spans="1:28" ht="14.25">
      <c r="A2924" s="297"/>
      <c r="B2924" s="295"/>
      <c r="C2924" s="45"/>
      <c r="D2924" s="45"/>
      <c r="E2924" s="295"/>
      <c r="F2924" s="295"/>
      <c r="G2924" s="294"/>
      <c r="H2924" s="300"/>
      <c r="I2924" s="294"/>
      <c r="J2924" s="295"/>
      <c r="K2924" s="295"/>
      <c r="L2924" s="295"/>
      <c r="M2924" s="295"/>
      <c r="N2924" s="295"/>
      <c r="O2924" s="326"/>
      <c r="P2924" s="296"/>
      <c r="Q2924" s="297"/>
      <c r="R2924" s="297"/>
      <c r="S2924" s="297"/>
      <c r="T2924" s="297"/>
      <c r="U2924" s="297"/>
      <c r="V2924" s="297"/>
      <c r="W2924" s="297"/>
      <c r="X2924" s="297"/>
      <c r="Y2924" s="297"/>
      <c r="Z2924" s="297"/>
      <c r="AA2924" s="297"/>
      <c r="AB2924" s="297"/>
    </row>
    <row r="2925" spans="1:28" ht="14.25">
      <c r="A2925" s="297"/>
      <c r="B2925" s="295"/>
      <c r="C2925" s="45"/>
      <c r="D2925" s="45"/>
      <c r="E2925" s="295"/>
      <c r="F2925" s="295"/>
      <c r="G2925" s="294"/>
      <c r="H2925" s="300"/>
      <c r="I2925" s="294"/>
      <c r="J2925" s="295"/>
      <c r="K2925" s="295"/>
      <c r="L2925" s="295"/>
      <c r="M2925" s="295"/>
      <c r="N2925" s="295"/>
      <c r="O2925" s="326"/>
      <c r="P2925" s="296"/>
      <c r="Q2925" s="297"/>
      <c r="R2925" s="297"/>
      <c r="S2925" s="297"/>
      <c r="T2925" s="297"/>
      <c r="U2925" s="297"/>
      <c r="V2925" s="297"/>
      <c r="W2925" s="297"/>
      <c r="X2925" s="297"/>
      <c r="Y2925" s="297"/>
      <c r="Z2925" s="297"/>
      <c r="AA2925" s="297"/>
      <c r="AB2925" s="297"/>
    </row>
    <row r="2926" spans="1:28" ht="14.25">
      <c r="A2926" s="297"/>
      <c r="B2926" s="295"/>
      <c r="C2926" s="45"/>
      <c r="D2926" s="45"/>
      <c r="E2926" s="295"/>
      <c r="F2926" s="295"/>
      <c r="G2926" s="294"/>
      <c r="H2926" s="300"/>
      <c r="I2926" s="294"/>
      <c r="J2926" s="295"/>
      <c r="K2926" s="295"/>
      <c r="L2926" s="295"/>
      <c r="M2926" s="295"/>
      <c r="N2926" s="295"/>
      <c r="O2926" s="326"/>
      <c r="P2926" s="296"/>
      <c r="Q2926" s="297"/>
      <c r="R2926" s="297"/>
      <c r="S2926" s="297"/>
      <c r="T2926" s="297"/>
      <c r="U2926" s="297"/>
      <c r="V2926" s="297"/>
      <c r="W2926" s="297"/>
      <c r="X2926" s="297"/>
      <c r="Y2926" s="297"/>
      <c r="Z2926" s="297"/>
      <c r="AA2926" s="297"/>
      <c r="AB2926" s="297"/>
    </row>
    <row r="2927" spans="1:28" ht="14.25">
      <c r="A2927" s="297"/>
      <c r="B2927" s="295"/>
      <c r="C2927" s="45"/>
      <c r="D2927" s="45"/>
      <c r="E2927" s="295"/>
      <c r="F2927" s="295"/>
      <c r="G2927" s="294"/>
      <c r="H2927" s="300"/>
      <c r="I2927" s="294"/>
      <c r="J2927" s="295"/>
      <c r="K2927" s="295"/>
      <c r="L2927" s="295"/>
      <c r="M2927" s="295"/>
      <c r="N2927" s="295"/>
      <c r="O2927" s="326"/>
      <c r="P2927" s="296"/>
      <c r="Q2927" s="297"/>
      <c r="R2927" s="297"/>
      <c r="S2927" s="297"/>
      <c r="T2927" s="297"/>
      <c r="U2927" s="297"/>
      <c r="V2927" s="297"/>
      <c r="W2927" s="297"/>
      <c r="X2927" s="297"/>
      <c r="Y2927" s="297"/>
      <c r="Z2927" s="297"/>
      <c r="AA2927" s="297"/>
      <c r="AB2927" s="297"/>
    </row>
    <row r="2928" spans="1:28" ht="14.25">
      <c r="A2928" s="297"/>
      <c r="B2928" s="295"/>
      <c r="C2928" s="45"/>
      <c r="D2928" s="45"/>
      <c r="E2928" s="295"/>
      <c r="F2928" s="295"/>
      <c r="G2928" s="294"/>
      <c r="H2928" s="300"/>
      <c r="I2928" s="294"/>
      <c r="J2928" s="295"/>
      <c r="K2928" s="295"/>
      <c r="L2928" s="295"/>
      <c r="M2928" s="295"/>
      <c r="N2928" s="295"/>
      <c r="O2928" s="326"/>
      <c r="P2928" s="296"/>
      <c r="Q2928" s="297"/>
      <c r="R2928" s="297"/>
      <c r="S2928" s="297"/>
      <c r="T2928" s="297"/>
      <c r="U2928" s="297"/>
      <c r="V2928" s="297"/>
      <c r="W2928" s="297"/>
      <c r="X2928" s="297"/>
      <c r="Y2928" s="297"/>
      <c r="Z2928" s="297"/>
      <c r="AA2928" s="297"/>
      <c r="AB2928" s="297"/>
    </row>
    <row r="2929" spans="1:28" ht="14.25">
      <c r="A2929" s="297"/>
      <c r="B2929" s="295"/>
      <c r="C2929" s="45"/>
      <c r="D2929" s="45"/>
      <c r="E2929" s="295"/>
      <c r="F2929" s="295"/>
      <c r="G2929" s="294"/>
      <c r="H2929" s="300"/>
      <c r="I2929" s="294"/>
      <c r="J2929" s="295"/>
      <c r="K2929" s="295"/>
      <c r="L2929" s="295"/>
      <c r="M2929" s="295"/>
      <c r="N2929" s="295"/>
      <c r="O2929" s="326"/>
      <c r="P2929" s="296"/>
      <c r="Q2929" s="297"/>
      <c r="R2929" s="297"/>
      <c r="S2929" s="297"/>
      <c r="T2929" s="297"/>
      <c r="U2929" s="297"/>
      <c r="V2929" s="297"/>
      <c r="W2929" s="297"/>
      <c r="X2929" s="297"/>
      <c r="Y2929" s="297"/>
      <c r="Z2929" s="297"/>
      <c r="AA2929" s="297"/>
      <c r="AB2929" s="297"/>
    </row>
    <row r="2930" spans="1:28" ht="14.25">
      <c r="A2930" s="297"/>
      <c r="B2930" s="295"/>
      <c r="C2930" s="45"/>
      <c r="D2930" s="45"/>
      <c r="E2930" s="295"/>
      <c r="F2930" s="295"/>
      <c r="G2930" s="294"/>
      <c r="H2930" s="300"/>
      <c r="I2930" s="294"/>
      <c r="J2930" s="295"/>
      <c r="K2930" s="295"/>
      <c r="L2930" s="295"/>
      <c r="M2930" s="295"/>
      <c r="N2930" s="295"/>
      <c r="O2930" s="326"/>
      <c r="P2930" s="296"/>
      <c r="Q2930" s="297"/>
      <c r="R2930" s="297"/>
      <c r="S2930" s="297"/>
      <c r="T2930" s="297"/>
      <c r="U2930" s="297"/>
      <c r="V2930" s="297"/>
      <c r="W2930" s="297"/>
      <c r="X2930" s="297"/>
      <c r="Y2930" s="297"/>
      <c r="Z2930" s="297"/>
      <c r="AA2930" s="297"/>
      <c r="AB2930" s="297"/>
    </row>
    <row r="2931" spans="1:28" ht="14.25">
      <c r="A2931" s="297"/>
      <c r="B2931" s="295"/>
      <c r="C2931" s="45"/>
      <c r="D2931" s="45"/>
      <c r="E2931" s="295"/>
      <c r="F2931" s="295"/>
      <c r="G2931" s="294"/>
      <c r="H2931" s="300"/>
      <c r="I2931" s="294"/>
      <c r="J2931" s="295"/>
      <c r="K2931" s="295"/>
      <c r="L2931" s="295"/>
      <c r="M2931" s="295"/>
      <c r="N2931" s="295"/>
      <c r="O2931" s="326"/>
      <c r="P2931" s="296"/>
      <c r="Q2931" s="297"/>
      <c r="R2931" s="297"/>
      <c r="S2931" s="297"/>
      <c r="T2931" s="297"/>
      <c r="U2931" s="297"/>
      <c r="V2931" s="297"/>
      <c r="W2931" s="297"/>
      <c r="X2931" s="297"/>
      <c r="Y2931" s="297"/>
      <c r="Z2931" s="297"/>
      <c r="AA2931" s="297"/>
      <c r="AB2931" s="297"/>
    </row>
    <row r="2932" spans="1:28" ht="14.25">
      <c r="A2932" s="297"/>
      <c r="B2932" s="295"/>
      <c r="C2932" s="45"/>
      <c r="D2932" s="45"/>
      <c r="E2932" s="295"/>
      <c r="F2932" s="295"/>
      <c r="G2932" s="294"/>
      <c r="H2932" s="300"/>
      <c r="I2932" s="294"/>
      <c r="J2932" s="295"/>
      <c r="K2932" s="295"/>
      <c r="L2932" s="295"/>
      <c r="M2932" s="295"/>
      <c r="N2932" s="295"/>
      <c r="O2932" s="326"/>
      <c r="P2932" s="296"/>
      <c r="Q2932" s="297"/>
      <c r="R2932" s="297"/>
      <c r="S2932" s="297"/>
      <c r="T2932" s="297"/>
      <c r="U2932" s="297"/>
      <c r="V2932" s="297"/>
      <c r="W2932" s="297"/>
      <c r="X2932" s="297"/>
      <c r="Y2932" s="297"/>
      <c r="Z2932" s="297"/>
      <c r="AA2932" s="297"/>
      <c r="AB2932" s="297"/>
    </row>
    <row r="2933" spans="1:28" ht="14.25">
      <c r="A2933" s="297"/>
      <c r="B2933" s="295"/>
      <c r="C2933" s="45"/>
      <c r="D2933" s="45"/>
      <c r="E2933" s="295"/>
      <c r="F2933" s="295"/>
      <c r="G2933" s="294"/>
      <c r="H2933" s="300"/>
      <c r="I2933" s="294"/>
      <c r="J2933" s="295"/>
      <c r="K2933" s="295"/>
      <c r="L2933" s="295"/>
      <c r="M2933" s="295"/>
      <c r="N2933" s="295"/>
      <c r="O2933" s="326"/>
      <c r="P2933" s="296"/>
      <c r="Q2933" s="297"/>
      <c r="R2933" s="297"/>
      <c r="S2933" s="297"/>
      <c r="T2933" s="297"/>
      <c r="U2933" s="297"/>
      <c r="V2933" s="297"/>
      <c r="W2933" s="297"/>
      <c r="X2933" s="297"/>
      <c r="Y2933" s="297"/>
      <c r="Z2933" s="297"/>
      <c r="AA2933" s="297"/>
      <c r="AB2933" s="297"/>
    </row>
    <row r="2934" spans="1:28" ht="14.25">
      <c r="A2934" s="297"/>
      <c r="B2934" s="295"/>
      <c r="C2934" s="45"/>
      <c r="D2934" s="45"/>
      <c r="E2934" s="295"/>
      <c r="F2934" s="295"/>
      <c r="G2934" s="294"/>
      <c r="H2934" s="300"/>
      <c r="I2934" s="294"/>
      <c r="J2934" s="295"/>
      <c r="K2934" s="295"/>
      <c r="L2934" s="295"/>
      <c r="M2934" s="295"/>
      <c r="N2934" s="295"/>
      <c r="O2934" s="326"/>
      <c r="P2934" s="296"/>
      <c r="Q2934" s="297"/>
      <c r="R2934" s="297"/>
      <c r="S2934" s="297"/>
      <c r="T2934" s="297"/>
      <c r="U2934" s="297"/>
      <c r="V2934" s="297"/>
      <c r="W2934" s="297"/>
      <c r="X2934" s="297"/>
      <c r="Y2934" s="297"/>
      <c r="Z2934" s="297"/>
      <c r="AA2934" s="297"/>
      <c r="AB2934" s="297"/>
    </row>
    <row r="2935" spans="1:28" ht="14.25">
      <c r="A2935" s="297"/>
      <c r="B2935" s="295"/>
      <c r="C2935" s="45"/>
      <c r="D2935" s="45"/>
      <c r="E2935" s="295"/>
      <c r="F2935" s="295"/>
      <c r="G2935" s="294"/>
      <c r="H2935" s="300"/>
      <c r="I2935" s="294"/>
      <c r="J2935" s="295"/>
      <c r="K2935" s="295"/>
      <c r="L2935" s="295"/>
      <c r="M2935" s="295"/>
      <c r="N2935" s="295"/>
      <c r="O2935" s="326"/>
      <c r="P2935" s="296"/>
      <c r="Q2935" s="297"/>
      <c r="R2935" s="297"/>
      <c r="S2935" s="297"/>
      <c r="T2935" s="297"/>
      <c r="U2935" s="297"/>
      <c r="V2935" s="297"/>
      <c r="W2935" s="297"/>
      <c r="X2935" s="297"/>
      <c r="Y2935" s="297"/>
      <c r="Z2935" s="297"/>
      <c r="AA2935" s="297"/>
      <c r="AB2935" s="297"/>
    </row>
    <row r="2936" spans="1:28" ht="14.25">
      <c r="A2936" s="297"/>
      <c r="B2936" s="295"/>
      <c r="C2936" s="45"/>
      <c r="D2936" s="45"/>
      <c r="E2936" s="295"/>
      <c r="F2936" s="295"/>
      <c r="G2936" s="294"/>
      <c r="H2936" s="300"/>
      <c r="I2936" s="294"/>
      <c r="J2936" s="295"/>
      <c r="K2936" s="295"/>
      <c r="L2936" s="295"/>
      <c r="M2936" s="295"/>
      <c r="N2936" s="295"/>
      <c r="O2936" s="326"/>
      <c r="P2936" s="296"/>
      <c r="Q2936" s="297"/>
      <c r="R2936" s="297"/>
      <c r="S2936" s="297"/>
      <c r="T2936" s="297"/>
      <c r="U2936" s="297"/>
      <c r="V2936" s="297"/>
      <c r="W2936" s="297"/>
      <c r="X2936" s="297"/>
      <c r="Y2936" s="297"/>
      <c r="Z2936" s="297"/>
      <c r="AA2936" s="297"/>
      <c r="AB2936" s="297"/>
    </row>
    <row r="2937" spans="1:28" ht="14.25">
      <c r="A2937" s="297"/>
      <c r="B2937" s="295"/>
      <c r="C2937" s="45"/>
      <c r="D2937" s="45"/>
      <c r="E2937" s="295"/>
      <c r="F2937" s="295"/>
      <c r="G2937" s="294"/>
      <c r="H2937" s="300"/>
      <c r="I2937" s="294"/>
      <c r="J2937" s="295"/>
      <c r="K2937" s="295"/>
      <c r="L2937" s="295"/>
      <c r="M2937" s="295"/>
      <c r="N2937" s="295"/>
      <c r="O2937" s="326"/>
      <c r="P2937" s="296"/>
      <c r="Q2937" s="297"/>
      <c r="R2937" s="297"/>
      <c r="S2937" s="297"/>
      <c r="T2937" s="297"/>
      <c r="U2937" s="297"/>
      <c r="V2937" s="297"/>
      <c r="W2937" s="297"/>
      <c r="X2937" s="297"/>
      <c r="Y2937" s="297"/>
      <c r="Z2937" s="297"/>
      <c r="AA2937" s="297"/>
      <c r="AB2937" s="297"/>
    </row>
    <row r="2938" spans="1:28" ht="14.25">
      <c r="A2938" s="297"/>
      <c r="B2938" s="295"/>
      <c r="C2938" s="45"/>
      <c r="D2938" s="45"/>
      <c r="E2938" s="295"/>
      <c r="F2938" s="295"/>
      <c r="G2938" s="294"/>
      <c r="H2938" s="300"/>
      <c r="I2938" s="294"/>
      <c r="J2938" s="295"/>
      <c r="K2938" s="295"/>
      <c r="L2938" s="295"/>
      <c r="M2938" s="295"/>
      <c r="N2938" s="295"/>
      <c r="O2938" s="326"/>
      <c r="P2938" s="296"/>
      <c r="Q2938" s="297"/>
      <c r="R2938" s="297"/>
      <c r="S2938" s="297"/>
      <c r="T2938" s="297"/>
      <c r="U2938" s="297"/>
      <c r="V2938" s="297"/>
      <c r="W2938" s="297"/>
      <c r="X2938" s="297"/>
      <c r="Y2938" s="297"/>
      <c r="Z2938" s="297"/>
      <c r="AA2938" s="297"/>
      <c r="AB2938" s="297"/>
    </row>
    <row r="2939" spans="1:28" ht="14.25">
      <c r="A2939" s="297"/>
      <c r="B2939" s="295"/>
      <c r="C2939" s="45"/>
      <c r="D2939" s="45"/>
      <c r="E2939" s="295"/>
      <c r="F2939" s="295"/>
      <c r="G2939" s="294"/>
      <c r="H2939" s="300"/>
      <c r="I2939" s="294"/>
      <c r="J2939" s="295"/>
      <c r="K2939" s="295"/>
      <c r="L2939" s="295"/>
      <c r="M2939" s="295"/>
      <c r="N2939" s="295"/>
      <c r="O2939" s="326"/>
      <c r="P2939" s="296"/>
      <c r="Q2939" s="297"/>
      <c r="R2939" s="297"/>
      <c r="S2939" s="297"/>
      <c r="T2939" s="297"/>
      <c r="U2939" s="297"/>
      <c r="V2939" s="297"/>
      <c r="W2939" s="297"/>
      <c r="X2939" s="297"/>
      <c r="Y2939" s="297"/>
      <c r="Z2939" s="297"/>
      <c r="AA2939" s="297"/>
      <c r="AB2939" s="297"/>
    </row>
    <row r="2940" spans="1:28" ht="14.25">
      <c r="A2940" s="297"/>
      <c r="B2940" s="295"/>
      <c r="C2940" s="45"/>
      <c r="D2940" s="45"/>
      <c r="E2940" s="295"/>
      <c r="F2940" s="295"/>
      <c r="G2940" s="294"/>
      <c r="H2940" s="300"/>
      <c r="I2940" s="294"/>
      <c r="J2940" s="295"/>
      <c r="K2940" s="295"/>
      <c r="L2940" s="295"/>
      <c r="M2940" s="295"/>
      <c r="N2940" s="295"/>
      <c r="O2940" s="326"/>
      <c r="P2940" s="296"/>
      <c r="Q2940" s="297"/>
      <c r="R2940" s="297"/>
      <c r="S2940" s="297"/>
      <c r="T2940" s="297"/>
      <c r="U2940" s="297"/>
      <c r="V2940" s="297"/>
      <c r="W2940" s="297"/>
      <c r="X2940" s="297"/>
      <c r="Y2940" s="297"/>
      <c r="Z2940" s="297"/>
      <c r="AA2940" s="297"/>
      <c r="AB2940" s="297"/>
    </row>
    <row r="2941" spans="1:28" ht="14.25">
      <c r="A2941" s="297"/>
      <c r="B2941" s="295"/>
      <c r="C2941" s="45"/>
      <c r="D2941" s="45"/>
      <c r="E2941" s="295"/>
      <c r="F2941" s="295"/>
      <c r="G2941" s="294"/>
      <c r="H2941" s="300"/>
      <c r="I2941" s="294"/>
      <c r="J2941" s="295"/>
      <c r="K2941" s="295"/>
      <c r="L2941" s="295"/>
      <c r="M2941" s="295"/>
      <c r="N2941" s="295"/>
      <c r="O2941" s="326"/>
      <c r="P2941" s="296"/>
      <c r="Q2941" s="297"/>
      <c r="R2941" s="297"/>
      <c r="S2941" s="297"/>
      <c r="T2941" s="297"/>
      <c r="U2941" s="297"/>
      <c r="V2941" s="297"/>
      <c r="W2941" s="297"/>
      <c r="X2941" s="297"/>
      <c r="Y2941" s="297"/>
      <c r="Z2941" s="297"/>
      <c r="AA2941" s="297"/>
      <c r="AB2941" s="297"/>
    </row>
    <row r="2942" spans="1:28" ht="14.25">
      <c r="A2942" s="297"/>
      <c r="B2942" s="295"/>
      <c r="C2942" s="45"/>
      <c r="D2942" s="45"/>
      <c r="E2942" s="295"/>
      <c r="F2942" s="295"/>
      <c r="G2942" s="294"/>
      <c r="H2942" s="300"/>
      <c r="I2942" s="294"/>
      <c r="J2942" s="295"/>
      <c r="K2942" s="295"/>
      <c r="L2942" s="295"/>
      <c r="M2942" s="295"/>
      <c r="N2942" s="295"/>
      <c r="O2942" s="326"/>
      <c r="P2942" s="296"/>
      <c r="Q2942" s="297"/>
      <c r="R2942" s="297"/>
      <c r="S2942" s="297"/>
      <c r="T2942" s="297"/>
      <c r="U2942" s="297"/>
      <c r="V2942" s="297"/>
      <c r="W2942" s="297"/>
      <c r="X2942" s="297"/>
      <c r="Y2942" s="297"/>
      <c r="Z2942" s="297"/>
      <c r="AA2942" s="297"/>
      <c r="AB2942" s="297"/>
    </row>
  </sheetData>
  <autoFilter ref="A1:AB2381"/>
  <mergeCells count="2">
    <mergeCell ref="P395:R395"/>
    <mergeCell ref="T395:U395"/>
  </mergeCells>
  <conditionalFormatting sqref="A1592">
    <cfRule type="expression" dxfId="11" priority="1">
      <formula>#REF!=3</formula>
    </cfRule>
  </conditionalFormatting>
  <conditionalFormatting sqref="A1592">
    <cfRule type="expression" dxfId="10" priority="2">
      <formula>#REF!&gt;=4</formula>
    </cfRule>
  </conditionalFormatting>
  <conditionalFormatting sqref="B1560">
    <cfRule type="cellIs" dxfId="9" priority="3" operator="equal">
      <formula>2</formula>
    </cfRule>
  </conditionalFormatting>
  <conditionalFormatting sqref="A1560:A1591 A1593:A2942">
    <cfRule type="expression" dxfId="8" priority="4">
      <formula>P1560=3</formula>
    </cfRule>
  </conditionalFormatting>
  <conditionalFormatting sqref="A1560:A1591 A1593:A2942">
    <cfRule type="expression" dxfId="7" priority="5">
      <formula>P1560&gt;=4</formula>
    </cfRule>
  </conditionalFormatting>
  <conditionalFormatting sqref="A18">
    <cfRule type="notContainsBlanks" dxfId="6" priority="6">
      <formula>LEN(TRIM(A18))&gt;0</formula>
    </cfRule>
  </conditionalFormatting>
  <conditionalFormatting sqref="D2049">
    <cfRule type="notContainsBlanks" dxfId="5" priority="7">
      <formula>LEN(TRIM(D2049))&gt;0</formula>
    </cfRule>
  </conditionalFormatting>
  <conditionalFormatting sqref="B2196">
    <cfRule type="notContainsBlanks" dxfId="4" priority="8">
      <formula>LEN(TRIM(B2196))&gt;0</formula>
    </cfRule>
  </conditionalFormatting>
  <dataValidations count="2">
    <dataValidation type="custom" allowBlank="1" showDropDown="1" sqref="A1:A1385 A1387:A1571 A1580 A1586:A1604 A1606:A2942">
      <formula1>COUNTIF($A:$A,A)&lt;2</formula1>
    </dataValidation>
    <dataValidation type="custom" allowBlank="1" showDropDown="1" showInputMessage="1" showErrorMessage="1" prompt="&quot;CLIENTE EN SEGUIMIETO O EN ESPERA DE VISITA&quot;, POR FAVOR VERIFICAR" sqref="B1585:B1696 B2066:B2070 B2072:B2388">
      <formula1>COUNTIFS(B$1559:B$3979,B1585,H$1559:H$3979,"&lt;&gt;SOLUCIONADO")&lt;2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27">
        <x14:dataValidation type="list" allowBlank="1">
          <x14:formula1>
            <xm:f>DATOS!$C$3:$C$6</xm:f>
          </x14:formula1>
          <xm:sqref>G84 G87 G104:G106 G111:G112 G128 G138 G155:G156 G169 G185:G186 G201:G202 G208 G399:G400</xm:sqref>
        </x14:dataValidation>
        <x14:dataValidation type="list" allowBlank="1">
          <x14:formula1>
            <xm:f>DATOS!$D$3:$D$20</xm:f>
          </x14:formula1>
          <xm:sqref>D2066:D2070 D2072:D2493</xm:sqref>
        </x14:dataValidation>
        <x14:dataValidation type="list" allowBlank="1">
          <x14:formula1>
            <xm:f>DATOS!$B$3:$B$4</xm:f>
          </x14:formula1>
          <xm:sqref>H2:H30 H33 H35:H36 H38 H40 H59 H63:H66 H68:H84 H87:H131 H133:H1113 H1115:H1117 H1119:H1170 H1174:H1203</xm:sqref>
        </x14:dataValidation>
        <x14:dataValidation type="list" allowBlank="1">
          <x14:formula1>
            <xm:f>DATOS!$B$3:$B$5</xm:f>
          </x14:formula1>
          <xm:sqref>H1114 H1118 H1171:H1173 H1204:H1333 G1334:H1334 H1335:H1451 G1452:H1452 H1453:H1537 G1538:H1538 H1539:H2942</xm:sqref>
        </x14:dataValidation>
        <x14:dataValidation type="list" allowBlank="1">
          <x14:formula1>
            <xm:f>DATOS!$C$3:$C$7</xm:f>
          </x14:formula1>
          <xm:sqref>G2:G83 G85 G88:G103 G107:G110 G113:G127 G129:G137 G139:G154 G157:G168 G170:G184 G187:G200 G203:G207 G209:G398 G401:G1333 G1335:G1385 G1387:G1391 G1393:G1451 G1453:G1537 G1539:G1559</xm:sqref>
        </x14:dataValidation>
        <x14:dataValidation type="list" allowBlank="1">
          <x14:formula1>
            <xm:f>DATOS!$D$3:$D$9</xm:f>
          </x14:formula1>
          <xm:sqref>D4 D539 D579:D587 D589:D590 D593:D615 D617:D639 D641:D742 D745:D771 D773:D800 D802:D859 D861:D1016 D1415:D1442 D1454 D1670 D1681:D1682 D1684 D1897 D1917 D1941:D1945</xm:sqref>
        </x14:dataValidation>
        <x14:dataValidation type="list" allowBlank="1">
          <x14:formula1>
            <xm:f>DATOS!$D$3:$D$6</xm:f>
          </x14:formula1>
          <xm:sqref>D32</xm:sqref>
        </x14:dataValidation>
        <x14:dataValidation type="list" allowBlank="1">
          <x14:formula1>
            <xm:f>DATOS!$E$3:$E$43</xm:f>
          </x14:formula1>
          <xm:sqref>C2:C8 C11:C27 C30 C33 C35:C36 C38 C40 C57 C59 C63:C76 C78:C84 C87:C89 C91:C108 C110:C112 C114:C126 C128:C131 C133:C136 C138:C141 C143:C149 C153:C159 C161:C162 C164:C169 C171:C175 C177:C179 C181:C186 C188:C190 C193:C196 C198:C202 C205:C211 C213:C217 C219:C223 C225:C226 C228:C233 C235:C240 C242:C243 C245:C1217</xm:sqref>
        </x14:dataValidation>
        <x14:dataValidation type="list" allowBlank="1">
          <x14:formula1>
            <xm:f>DATOS!$D$3:$D$8</xm:f>
          </x14:formula1>
          <xm:sqref>D241 D244</xm:sqref>
        </x14:dataValidation>
        <x14:dataValidation type="list" allowBlank="1">
          <x14:formula1>
            <xm:f>DATOS!$B$3:$B$4</xm:f>
          </x14:formula1>
          <xm:sqref>H32</xm:sqref>
        </x14:dataValidation>
        <x14:dataValidation type="list" allowBlank="1">
          <x14:formula1>
            <xm:f>DATOS!$E$3:$E$43</xm:f>
          </x14:formula1>
          <xm:sqref>C31 C34 C37 C41:C43 C45:C56 C58 C60:C62 C85:C86 C132</xm:sqref>
        </x14:dataValidation>
        <x14:dataValidation type="list" allowBlank="1">
          <x14:formula1>
            <xm:f>DATOS!$D$3:$D$6</xm:f>
          </x14:formula1>
          <xm:sqref>D39 D44</xm:sqref>
        </x14:dataValidation>
        <x14:dataValidation type="list" allowBlank="1">
          <x14:formula1>
            <xm:f>DATOS!$D$3:$D$6</xm:f>
          </x14:formula1>
          <xm:sqref>D2:D3 D5:D30 D33 D35:D36 D38 D40 D57 D59 D63:D84 D87:D131 D133:D148 D150:D215 D219:D240 D242:D243 D245:D307 D309:D538 D540:D578 D588 D591:D592 D616 D640 D743:D744 D772 D801 D860</xm:sqref>
        </x14:dataValidation>
        <x14:dataValidation type="list" allowBlank="1">
          <x14:formula1>
            <xm:f>DATOS!$E$3:$E$46</xm:f>
          </x14:formula1>
          <xm:sqref>C9:C10 C28:C29 C77 C90 C109 C113 C127 C137 C142 C150:C152 C160 C163 C170 C176 C180 C187 C191:C192 C197 C203:C204 C212 C218 C224 C227</xm:sqref>
        </x14:dataValidation>
        <x14:dataValidation type="list" allowBlank="1">
          <x14:formula1>
            <xm:f>DATOS!$D$3:$D$14</xm:f>
          </x14:formula1>
          <xm:sqref>D1443:D1453 D1455:D1669 D1671:D1676</xm:sqref>
        </x14:dataValidation>
        <x14:dataValidation type="list" allowBlank="1">
          <x14:formula1>
            <xm:f>DATOS!$E$3:$E$43</xm:f>
          </x14:formula1>
          <xm:sqref>C39 C44</xm:sqref>
        </x14:dataValidation>
        <x14:dataValidation type="list" allowBlank="1">
          <x14:formula1>
            <xm:f>DATOS!$B$3:$B$4</xm:f>
          </x14:formula1>
          <xm:sqref>H31 H34 H37 H41:H43 H45:H56 H58 H60:H62 H67 H85:H86 H132</xm:sqref>
        </x14:dataValidation>
        <x14:dataValidation type="list" allowBlank="1">
          <x14:formula1>
            <xm:f>DATOS!$E$3:$E$43</xm:f>
          </x14:formula1>
          <xm:sqref>C32</xm:sqref>
        </x14:dataValidation>
        <x14:dataValidation type="list" allowBlank="1">
          <x14:formula1>
            <xm:f>DATOS!$C$3:$C$6</xm:f>
          </x14:formula1>
          <xm:sqref>G86</xm:sqref>
        </x14:dataValidation>
        <x14:dataValidation type="list" allowBlank="1">
          <x14:formula1>
            <xm:f>DATOS!$B$3:$B$4</xm:f>
          </x14:formula1>
          <xm:sqref>H39 H44</xm:sqref>
        </x14:dataValidation>
        <x14:dataValidation type="list" allowBlank="1">
          <x14:formula1>
            <xm:f>DATOS!$F$3:$F$6</xm:f>
          </x14:formula1>
          <xm:sqref>I2:I284 I289 I295:I298 I319:I322 I327:I336 I340 I342:I345 I347:I355 I357:I741 I743:I2942</xm:sqref>
        </x14:dataValidation>
        <x14:dataValidation type="list" allowBlank="1">
          <x14:formula1>
            <xm:f>DATOS!$E$3:$E$48</xm:f>
          </x14:formula1>
          <xm:sqref>C234 C241 C244 C1218:C2942</xm:sqref>
        </x14:dataValidation>
        <x14:dataValidation type="list" allowBlank="1">
          <x14:formula1>
            <xm:f>DATOS!$D$3:$D$13</xm:f>
          </x14:formula1>
          <xm:sqref>D1017:D1414</xm:sqref>
        </x14:dataValidation>
        <x14:dataValidation type="list" allowBlank="1">
          <x14:formula1>
            <xm:f>DATOS!$D$3:$D$6</xm:f>
          </x14:formula1>
          <xm:sqref>D31 D34 D37 D41:D43 D45:D56 D58 D60:D62 D85:D86 D132</xm:sqref>
        </x14:dataValidation>
        <x14:dataValidation type="list" allowBlank="1">
          <x14:formula1>
            <xm:f>DATOS!$C$3:$C$9</xm:f>
          </x14:formula1>
          <xm:sqref>A1386 G1386 G1560:G2942</xm:sqref>
        </x14:dataValidation>
        <x14:dataValidation type="list" allowBlank="1">
          <x14:formula1>
            <xm:f>DATOS!$C$3:$C$8</xm:f>
          </x14:formula1>
          <xm:sqref>G1392</xm:sqref>
        </x14:dataValidation>
        <x14:dataValidation type="list" allowBlank="1">
          <x14:formula1>
            <xm:f>DATOS!$D$3:$D$16</xm:f>
          </x14:formula1>
          <xm:sqref>D1677:D1680 D1683 D1685:D1896 D1898:D1916 D1918:D1940 D1946:D2065 D2071 D2494:D2942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24"/>
  <sheetViews>
    <sheetView workbookViewId="0"/>
  </sheetViews>
  <sheetFormatPr baseColWidth="10" defaultColWidth="14.42578125" defaultRowHeight="15.75" customHeight="1"/>
  <cols>
    <col min="1" max="1" width="6.85546875" customWidth="1"/>
    <col min="2" max="2" width="25.85546875" customWidth="1"/>
    <col min="3" max="3" width="37.28515625" customWidth="1"/>
    <col min="4" max="5" width="23" customWidth="1"/>
    <col min="6" max="6" width="10.42578125" customWidth="1"/>
    <col min="7" max="7" width="63.28515625" customWidth="1"/>
    <col min="8" max="8" width="16" customWidth="1"/>
    <col min="9" max="9" width="25.28515625" customWidth="1"/>
    <col min="10" max="10" width="49.140625" customWidth="1"/>
    <col min="11" max="11" width="18.7109375" customWidth="1"/>
    <col min="12" max="12" width="19.7109375" customWidth="1"/>
  </cols>
  <sheetData>
    <row r="1" spans="1:13" ht="12.75">
      <c r="A1" s="407" t="s">
        <v>11480</v>
      </c>
      <c r="B1" s="408" t="s">
        <v>2</v>
      </c>
      <c r="C1" s="9" t="s">
        <v>3</v>
      </c>
      <c r="D1" s="409" t="s">
        <v>11487</v>
      </c>
      <c r="E1" s="7" t="s">
        <v>5</v>
      </c>
      <c r="F1" s="410" t="s">
        <v>40</v>
      </c>
      <c r="G1" s="410" t="s">
        <v>11493</v>
      </c>
      <c r="H1" s="411" t="s">
        <v>11494</v>
      </c>
      <c r="I1" s="10" t="s">
        <v>8</v>
      </c>
      <c r="J1" s="412" t="s">
        <v>11497</v>
      </c>
      <c r="K1" s="412" t="s">
        <v>11499</v>
      </c>
      <c r="L1" s="413" t="s">
        <v>11500</v>
      </c>
    </row>
    <row r="2" spans="1:13" ht="12.75">
      <c r="A2" s="285"/>
      <c r="B2" s="414" t="s">
        <v>11501</v>
      </c>
      <c r="C2" s="415">
        <v>7879185438</v>
      </c>
      <c r="D2" s="416"/>
      <c r="E2" s="416" t="s">
        <v>4798</v>
      </c>
      <c r="F2" s="417">
        <v>43087</v>
      </c>
      <c r="G2" s="416" t="s">
        <v>11506</v>
      </c>
      <c r="H2" s="415" t="s">
        <v>114</v>
      </c>
      <c r="I2" s="415" t="s">
        <v>223</v>
      </c>
      <c r="J2" s="320" t="s">
        <v>11509</v>
      </c>
      <c r="K2" s="320" t="s">
        <v>389</v>
      </c>
    </row>
    <row r="3" spans="1:13" ht="12.75">
      <c r="A3" s="285"/>
      <c r="B3" s="414" t="s">
        <v>11511</v>
      </c>
      <c r="C3" s="415" t="s">
        <v>11512</v>
      </c>
      <c r="D3" s="416"/>
      <c r="E3" s="416" t="s">
        <v>4798</v>
      </c>
      <c r="F3" s="417">
        <v>43087</v>
      </c>
      <c r="G3" s="416" t="s">
        <v>11506</v>
      </c>
      <c r="H3" s="415" t="s">
        <v>114</v>
      </c>
      <c r="I3" s="415" t="s">
        <v>223</v>
      </c>
      <c r="J3" s="320" t="s">
        <v>11513</v>
      </c>
      <c r="K3" s="320" t="s">
        <v>389</v>
      </c>
    </row>
    <row r="4" spans="1:13" ht="12.75">
      <c r="A4" s="285"/>
      <c r="B4" s="414" t="s">
        <v>5466</v>
      </c>
      <c r="C4" s="415" t="s">
        <v>11515</v>
      </c>
      <c r="D4" s="416"/>
      <c r="E4" s="416" t="s">
        <v>4798</v>
      </c>
      <c r="F4" s="417">
        <v>43087</v>
      </c>
      <c r="G4" s="416" t="s">
        <v>11516</v>
      </c>
      <c r="H4" s="415" t="s">
        <v>114</v>
      </c>
      <c r="I4" s="415" t="s">
        <v>223</v>
      </c>
      <c r="J4" s="416" t="s">
        <v>11518</v>
      </c>
      <c r="K4" s="320" t="s">
        <v>4841</v>
      </c>
    </row>
    <row r="5" spans="1:13" ht="12.75">
      <c r="A5" s="285"/>
      <c r="B5" s="414" t="s">
        <v>8796</v>
      </c>
      <c r="C5" s="415" t="s">
        <v>11519</v>
      </c>
      <c r="D5" s="416"/>
      <c r="E5" s="416" t="s">
        <v>4798</v>
      </c>
      <c r="F5" s="417">
        <v>43087</v>
      </c>
      <c r="G5" s="416" t="s">
        <v>11522</v>
      </c>
      <c r="H5" s="415" t="s">
        <v>114</v>
      </c>
      <c r="I5" s="415" t="s">
        <v>223</v>
      </c>
      <c r="J5" s="358" t="s">
        <v>11523</v>
      </c>
      <c r="K5" s="398" t="s">
        <v>389</v>
      </c>
    </row>
    <row r="6" spans="1:13" ht="12.75">
      <c r="A6" s="285"/>
      <c r="B6" s="414" t="s">
        <v>11524</v>
      </c>
      <c r="C6" s="415" t="s">
        <v>11525</v>
      </c>
      <c r="D6" s="416"/>
      <c r="E6" s="416" t="s">
        <v>4798</v>
      </c>
      <c r="F6" s="417">
        <v>43087</v>
      </c>
      <c r="G6" s="416" t="s">
        <v>5163</v>
      </c>
      <c r="H6" s="415" t="s">
        <v>222</v>
      </c>
      <c r="I6" s="415" t="s">
        <v>223</v>
      </c>
      <c r="J6" s="320" t="s">
        <v>4808</v>
      </c>
      <c r="K6" s="418" t="s">
        <v>4841</v>
      </c>
    </row>
    <row r="7" spans="1:13" ht="12.75">
      <c r="A7" s="285"/>
      <c r="B7" s="414" t="s">
        <v>8417</v>
      </c>
      <c r="C7" s="415" t="s">
        <v>11527</v>
      </c>
      <c r="D7" s="416"/>
      <c r="E7" s="416" t="s">
        <v>4798</v>
      </c>
      <c r="F7" s="417">
        <v>43087</v>
      </c>
      <c r="G7" s="416" t="s">
        <v>5163</v>
      </c>
      <c r="H7" s="415" t="s">
        <v>222</v>
      </c>
      <c r="I7" s="415" t="s">
        <v>223</v>
      </c>
      <c r="J7" s="312" t="s">
        <v>4808</v>
      </c>
      <c r="K7" s="320" t="s">
        <v>4841</v>
      </c>
    </row>
    <row r="8" spans="1:13" ht="12.75">
      <c r="A8" s="285"/>
      <c r="B8" s="419" t="s">
        <v>11531</v>
      </c>
      <c r="C8" s="420"/>
      <c r="D8" s="416"/>
      <c r="E8" s="416" t="s">
        <v>4789</v>
      </c>
      <c r="F8" s="417">
        <v>43087</v>
      </c>
      <c r="G8" s="416" t="s">
        <v>11533</v>
      </c>
      <c r="H8" s="415" t="s">
        <v>222</v>
      </c>
      <c r="I8" s="415" t="s">
        <v>223</v>
      </c>
    </row>
    <row r="9" spans="1:13" ht="12.75">
      <c r="A9" s="285"/>
      <c r="B9" s="414" t="s">
        <v>11534</v>
      </c>
      <c r="C9" s="420"/>
      <c r="D9" s="416"/>
      <c r="E9" s="416" t="s">
        <v>4798</v>
      </c>
      <c r="F9" s="417">
        <v>43087</v>
      </c>
      <c r="G9" s="416" t="s">
        <v>4780</v>
      </c>
      <c r="H9" s="415" t="s">
        <v>271</v>
      </c>
      <c r="I9" s="415" t="s">
        <v>118</v>
      </c>
    </row>
    <row r="10" spans="1:13" ht="12.75">
      <c r="A10" s="285"/>
      <c r="B10" s="414" t="s">
        <v>11537</v>
      </c>
      <c r="C10" s="415" t="s">
        <v>11538</v>
      </c>
      <c r="D10" s="416"/>
      <c r="E10" s="416" t="s">
        <v>4798</v>
      </c>
      <c r="F10" s="417">
        <v>43088</v>
      </c>
      <c r="G10" s="416" t="s">
        <v>5003</v>
      </c>
      <c r="H10" s="415" t="s">
        <v>114</v>
      </c>
      <c r="I10" s="415" t="s">
        <v>223</v>
      </c>
      <c r="J10" s="320" t="s">
        <v>11539</v>
      </c>
      <c r="K10" s="320" t="s">
        <v>5567</v>
      </c>
    </row>
    <row r="11" spans="1:13" ht="12.75">
      <c r="A11" s="285"/>
      <c r="B11" s="414" t="s">
        <v>11540</v>
      </c>
      <c r="C11" s="415" t="s">
        <v>11541</v>
      </c>
      <c r="D11" s="416"/>
      <c r="E11" s="416" t="s">
        <v>4647</v>
      </c>
      <c r="F11" s="417">
        <v>43088</v>
      </c>
      <c r="G11" s="416" t="s">
        <v>11544</v>
      </c>
      <c r="H11" s="415" t="s">
        <v>114</v>
      </c>
      <c r="I11" s="415" t="s">
        <v>223</v>
      </c>
    </row>
    <row r="12" spans="1:13" ht="12.75">
      <c r="A12" s="285"/>
      <c r="B12" s="414" t="s">
        <v>11545</v>
      </c>
      <c r="C12" s="415" t="s">
        <v>11546</v>
      </c>
      <c r="D12" s="416"/>
      <c r="E12" s="416" t="s">
        <v>4798</v>
      </c>
      <c r="F12" s="417">
        <v>43088</v>
      </c>
      <c r="G12" s="416" t="s">
        <v>11547</v>
      </c>
      <c r="H12" s="415" t="s">
        <v>114</v>
      </c>
      <c r="I12" s="415" t="s">
        <v>223</v>
      </c>
      <c r="J12" s="320" t="s">
        <v>11548</v>
      </c>
    </row>
    <row r="13" spans="1:13" ht="12.75">
      <c r="A13" s="285"/>
      <c r="B13" s="414" t="s">
        <v>4870</v>
      </c>
      <c r="C13" s="415" t="s">
        <v>11549</v>
      </c>
      <c r="D13" s="416"/>
      <c r="E13" s="416" t="s">
        <v>4798</v>
      </c>
      <c r="F13" s="417">
        <v>43088</v>
      </c>
      <c r="G13" s="416" t="s">
        <v>6903</v>
      </c>
      <c r="H13" s="415" t="s">
        <v>114</v>
      </c>
      <c r="I13" s="415" t="s">
        <v>223</v>
      </c>
      <c r="J13" s="320" t="s">
        <v>11551</v>
      </c>
    </row>
    <row r="14" spans="1:13" ht="25.5">
      <c r="A14" s="285"/>
      <c r="B14" s="414" t="s">
        <v>5646</v>
      </c>
      <c r="C14" s="415" t="s">
        <v>11552</v>
      </c>
      <c r="D14" s="416"/>
      <c r="E14" s="416" t="s">
        <v>4798</v>
      </c>
      <c r="F14" s="417">
        <v>43088</v>
      </c>
      <c r="G14" s="416" t="s">
        <v>5003</v>
      </c>
      <c r="H14" s="415" t="s">
        <v>114</v>
      </c>
      <c r="I14" s="415" t="s">
        <v>118</v>
      </c>
      <c r="J14" s="421" t="s">
        <v>11555</v>
      </c>
      <c r="K14" s="422"/>
      <c r="L14" s="422"/>
      <c r="M14" s="422"/>
    </row>
    <row r="15" spans="1:13" ht="12.75">
      <c r="A15" s="285"/>
      <c r="B15" s="414" t="s">
        <v>4884</v>
      </c>
      <c r="C15" s="415" t="s">
        <v>11556</v>
      </c>
      <c r="D15" s="416"/>
      <c r="E15" s="416" t="s">
        <v>4798</v>
      </c>
      <c r="F15" s="417">
        <v>43088</v>
      </c>
      <c r="G15" s="416" t="s">
        <v>11557</v>
      </c>
      <c r="H15" s="415" t="s">
        <v>114</v>
      </c>
      <c r="I15" s="415" t="s">
        <v>223</v>
      </c>
    </row>
    <row r="16" spans="1:13" ht="12.75">
      <c r="A16" s="285"/>
      <c r="B16" s="414" t="s">
        <v>11559</v>
      </c>
      <c r="C16" s="415">
        <v>7872215724</v>
      </c>
      <c r="D16" s="416"/>
      <c r="E16" s="416" t="s">
        <v>4798</v>
      </c>
      <c r="F16" s="417">
        <v>43088</v>
      </c>
      <c r="G16" s="416" t="s">
        <v>11560</v>
      </c>
      <c r="H16" s="415" t="s">
        <v>114</v>
      </c>
      <c r="I16" s="415" t="s">
        <v>223</v>
      </c>
      <c r="J16" s="320" t="s">
        <v>11562</v>
      </c>
    </row>
    <row r="17" spans="1:12" ht="12.75">
      <c r="A17" s="285"/>
      <c r="B17" s="414" t="s">
        <v>11563</v>
      </c>
      <c r="C17" s="164">
        <v>7874703869</v>
      </c>
      <c r="D17" s="416"/>
      <c r="E17" s="416" t="s">
        <v>4647</v>
      </c>
      <c r="F17" s="417">
        <v>43088</v>
      </c>
      <c r="G17" s="416" t="s">
        <v>9662</v>
      </c>
      <c r="H17" s="415" t="s">
        <v>114</v>
      </c>
      <c r="I17" s="415" t="s">
        <v>223</v>
      </c>
    </row>
    <row r="18" spans="1:12" ht="12.75">
      <c r="A18" s="285"/>
      <c r="B18" s="414" t="s">
        <v>11564</v>
      </c>
      <c r="C18" s="415" t="s">
        <v>11565</v>
      </c>
      <c r="D18" s="416"/>
      <c r="E18" s="416" t="s">
        <v>4798</v>
      </c>
      <c r="F18" s="417">
        <v>43088</v>
      </c>
      <c r="G18" s="416" t="s">
        <v>5003</v>
      </c>
      <c r="H18" s="415" t="s">
        <v>114</v>
      </c>
      <c r="I18" s="415" t="s">
        <v>223</v>
      </c>
      <c r="J18" s="320" t="s">
        <v>11566</v>
      </c>
      <c r="K18" s="320" t="s">
        <v>5567</v>
      </c>
    </row>
    <row r="19" spans="1:12" ht="12.75">
      <c r="A19" s="285"/>
      <c r="B19" s="414" t="s">
        <v>7381</v>
      </c>
      <c r="C19" s="415" t="s">
        <v>11567</v>
      </c>
      <c r="D19" s="416"/>
      <c r="E19" s="416" t="s">
        <v>4798</v>
      </c>
      <c r="F19" s="417">
        <v>43088</v>
      </c>
      <c r="G19" s="416" t="s">
        <v>11569</v>
      </c>
      <c r="H19" s="415" t="s">
        <v>114</v>
      </c>
      <c r="I19" s="415" t="s">
        <v>118</v>
      </c>
    </row>
    <row r="20" spans="1:12" ht="12.75">
      <c r="A20" s="285"/>
      <c r="B20" s="414" t="s">
        <v>4848</v>
      </c>
      <c r="C20" s="415" t="s">
        <v>11571</v>
      </c>
      <c r="D20" s="416"/>
      <c r="E20" s="416" t="s">
        <v>4647</v>
      </c>
      <c r="F20" s="423">
        <v>43088</v>
      </c>
      <c r="G20" s="416" t="s">
        <v>11573</v>
      </c>
      <c r="H20" s="415" t="s">
        <v>114</v>
      </c>
      <c r="I20" s="415" t="s">
        <v>118</v>
      </c>
    </row>
    <row r="21" spans="1:12" ht="12.75">
      <c r="A21" s="285"/>
      <c r="B21" s="414" t="s">
        <v>11559</v>
      </c>
      <c r="C21" s="415">
        <v>7872215724</v>
      </c>
      <c r="D21" s="416"/>
      <c r="E21" s="416" t="s">
        <v>4647</v>
      </c>
      <c r="F21" s="417">
        <v>43088</v>
      </c>
      <c r="G21" s="416" t="s">
        <v>11575</v>
      </c>
      <c r="H21" s="415" t="s">
        <v>222</v>
      </c>
      <c r="I21" s="415" t="s">
        <v>118</v>
      </c>
    </row>
    <row r="22" spans="1:12" ht="12.75">
      <c r="A22" s="285"/>
      <c r="B22" s="414" t="s">
        <v>11578</v>
      </c>
      <c r="C22" s="415">
        <v>7875195586</v>
      </c>
      <c r="D22" s="416"/>
      <c r="E22" s="416" t="s">
        <v>4647</v>
      </c>
      <c r="F22" s="417">
        <v>43088</v>
      </c>
      <c r="G22" s="280" t="s">
        <v>11580</v>
      </c>
      <c r="H22" s="415" t="s">
        <v>271</v>
      </c>
      <c r="I22" s="415" t="s">
        <v>118</v>
      </c>
    </row>
    <row r="23" spans="1:12" ht="12.75">
      <c r="A23" s="285"/>
      <c r="B23" s="414" t="s">
        <v>11581</v>
      </c>
      <c r="C23" s="415">
        <v>7875525007</v>
      </c>
      <c r="D23" s="416"/>
      <c r="E23" s="416" t="s">
        <v>4798</v>
      </c>
      <c r="F23" s="417">
        <v>43088</v>
      </c>
      <c r="G23" s="416" t="s">
        <v>11583</v>
      </c>
      <c r="H23" s="415" t="s">
        <v>271</v>
      </c>
      <c r="I23" s="415" t="s">
        <v>118</v>
      </c>
    </row>
    <row r="24" spans="1:12" ht="12.75">
      <c r="A24" s="285"/>
      <c r="B24" s="414" t="s">
        <v>11584</v>
      </c>
      <c r="C24" s="420"/>
      <c r="D24" s="416"/>
      <c r="E24" s="416" t="s">
        <v>4647</v>
      </c>
      <c r="F24" s="423">
        <v>43089</v>
      </c>
      <c r="G24" s="416" t="s">
        <v>11586</v>
      </c>
      <c r="H24" s="415" t="s">
        <v>114</v>
      </c>
      <c r="I24" s="415" t="s">
        <v>118</v>
      </c>
    </row>
    <row r="25" spans="1:12" ht="12.75">
      <c r="B25" s="419" t="s">
        <v>5735</v>
      </c>
      <c r="C25" s="280">
        <v>7874125651</v>
      </c>
      <c r="D25" s="416"/>
      <c r="E25" s="416" t="s">
        <v>4798</v>
      </c>
      <c r="F25" s="423">
        <v>43089</v>
      </c>
      <c r="G25" s="416" t="s">
        <v>11587</v>
      </c>
      <c r="H25" s="415" t="s">
        <v>114</v>
      </c>
      <c r="I25" s="415" t="s">
        <v>223</v>
      </c>
      <c r="J25" s="320" t="s">
        <v>4969</v>
      </c>
    </row>
    <row r="26" spans="1:12" ht="12.75">
      <c r="B26" s="419" t="s">
        <v>5036</v>
      </c>
      <c r="C26" s="280">
        <v>7876378883</v>
      </c>
      <c r="D26" s="416"/>
      <c r="E26" s="416" t="s">
        <v>4798</v>
      </c>
      <c r="F26" s="423">
        <v>43089</v>
      </c>
      <c r="G26" s="416" t="s">
        <v>4794</v>
      </c>
      <c r="H26" s="415" t="s">
        <v>114</v>
      </c>
      <c r="I26" s="415" t="s">
        <v>223</v>
      </c>
    </row>
    <row r="27" spans="1:12" ht="12.75">
      <c r="B27" s="419" t="s">
        <v>11593</v>
      </c>
      <c r="C27" s="84">
        <v>7879837749</v>
      </c>
      <c r="D27" s="416"/>
      <c r="E27" s="416" t="s">
        <v>4789</v>
      </c>
      <c r="F27" s="423">
        <v>43089</v>
      </c>
      <c r="G27" s="416" t="s">
        <v>11594</v>
      </c>
      <c r="H27" s="415" t="s">
        <v>114</v>
      </c>
      <c r="I27" s="415" t="s">
        <v>223</v>
      </c>
      <c r="J27" s="320" t="s">
        <v>11595</v>
      </c>
      <c r="K27" s="320" t="s">
        <v>389</v>
      </c>
      <c r="L27" s="320" t="s">
        <v>11596</v>
      </c>
    </row>
    <row r="28" spans="1:12" ht="25.5">
      <c r="B28" s="419" t="s">
        <v>6044</v>
      </c>
      <c r="C28" s="280" t="s">
        <v>11597</v>
      </c>
      <c r="D28" s="416"/>
      <c r="E28" s="416" t="s">
        <v>4789</v>
      </c>
      <c r="F28" s="423">
        <v>43089</v>
      </c>
      <c r="G28" s="416" t="s">
        <v>11598</v>
      </c>
      <c r="H28" s="415" t="s">
        <v>114</v>
      </c>
      <c r="I28" s="415" t="s">
        <v>118</v>
      </c>
      <c r="L28" s="320" t="s">
        <v>11600</v>
      </c>
    </row>
    <row r="29" spans="1:12" ht="12.75">
      <c r="B29" s="419" t="s">
        <v>11601</v>
      </c>
      <c r="C29" s="280" t="s">
        <v>11602</v>
      </c>
      <c r="D29" s="416"/>
      <c r="E29" s="416" t="s">
        <v>4789</v>
      </c>
      <c r="F29" s="423">
        <v>43089</v>
      </c>
      <c r="G29" s="416" t="s">
        <v>11606</v>
      </c>
      <c r="H29" s="415" t="s">
        <v>114</v>
      </c>
      <c r="I29" s="415" t="s">
        <v>118</v>
      </c>
      <c r="L29" s="320" t="s">
        <v>11607</v>
      </c>
    </row>
    <row r="30" spans="1:12" ht="25.5">
      <c r="B30" s="419" t="s">
        <v>11608</v>
      </c>
      <c r="C30" s="424" t="s">
        <v>11609</v>
      </c>
      <c r="D30" s="416"/>
      <c r="E30" s="416" t="s">
        <v>4789</v>
      </c>
      <c r="F30" s="423">
        <v>43089</v>
      </c>
      <c r="G30" s="416" t="s">
        <v>11611</v>
      </c>
      <c r="H30" s="415" t="s">
        <v>114</v>
      </c>
      <c r="I30" s="415" t="s">
        <v>118</v>
      </c>
      <c r="L30" s="320" t="s">
        <v>11612</v>
      </c>
    </row>
    <row r="31" spans="1:12" ht="12.75">
      <c r="B31" s="419" t="s">
        <v>11614</v>
      </c>
      <c r="C31" s="280">
        <v>7873997264</v>
      </c>
      <c r="D31" s="416"/>
      <c r="E31" s="416" t="s">
        <v>4789</v>
      </c>
      <c r="F31" s="423">
        <v>43089</v>
      </c>
      <c r="G31" s="416" t="s">
        <v>11616</v>
      </c>
      <c r="H31" s="415" t="s">
        <v>114</v>
      </c>
      <c r="I31" s="415" t="s">
        <v>118</v>
      </c>
      <c r="L31" s="320" t="s">
        <v>11617</v>
      </c>
    </row>
    <row r="32" spans="1:12" ht="12.75">
      <c r="B32" s="419" t="s">
        <v>11618</v>
      </c>
      <c r="C32" s="164">
        <v>7873149507</v>
      </c>
      <c r="D32" s="416"/>
      <c r="E32" s="416" t="s">
        <v>4647</v>
      </c>
      <c r="F32" s="423">
        <v>43089</v>
      </c>
      <c r="G32" s="425"/>
      <c r="H32" s="415" t="s">
        <v>114</v>
      </c>
      <c r="I32" s="415" t="s">
        <v>118</v>
      </c>
    </row>
    <row r="33" spans="2:12" ht="12.75">
      <c r="B33" s="419" t="s">
        <v>11622</v>
      </c>
      <c r="C33" s="280" t="s">
        <v>11623</v>
      </c>
      <c r="D33" s="416"/>
      <c r="E33" s="416" t="s">
        <v>4647</v>
      </c>
      <c r="F33" s="423">
        <v>43089</v>
      </c>
      <c r="G33" s="416" t="s">
        <v>11626</v>
      </c>
      <c r="H33" s="415" t="s">
        <v>114</v>
      </c>
      <c r="I33" s="415" t="s">
        <v>118</v>
      </c>
      <c r="L33" s="320" t="s">
        <v>11627</v>
      </c>
    </row>
    <row r="34" spans="2:12" ht="12.75">
      <c r="B34" s="419" t="s">
        <v>11628</v>
      </c>
      <c r="C34" s="164" t="s">
        <v>11629</v>
      </c>
      <c r="D34" s="416"/>
      <c r="E34" s="164" t="s">
        <v>4647</v>
      </c>
      <c r="F34" s="423">
        <v>43089</v>
      </c>
      <c r="G34" s="416" t="s">
        <v>11506</v>
      </c>
      <c r="H34" s="415" t="s">
        <v>114</v>
      </c>
      <c r="I34" s="415" t="s">
        <v>118</v>
      </c>
      <c r="L34" s="320" t="s">
        <v>11630</v>
      </c>
    </row>
    <row r="35" spans="2:12" ht="12.75">
      <c r="B35" s="419" t="s">
        <v>4865</v>
      </c>
      <c r="C35" s="280" t="s">
        <v>11632</v>
      </c>
      <c r="D35" s="416"/>
      <c r="E35" s="416" t="s">
        <v>4647</v>
      </c>
      <c r="F35" s="423">
        <v>43089</v>
      </c>
      <c r="G35" s="416" t="s">
        <v>11636</v>
      </c>
      <c r="H35" s="415" t="s">
        <v>114</v>
      </c>
      <c r="I35" s="415" t="s">
        <v>118</v>
      </c>
      <c r="L35" s="320" t="s">
        <v>11637</v>
      </c>
    </row>
    <row r="36" spans="2:12" ht="25.5">
      <c r="B36" s="419" t="s">
        <v>11638</v>
      </c>
      <c r="C36" s="280" t="s">
        <v>11640</v>
      </c>
      <c r="D36" s="416"/>
      <c r="E36" s="416" t="s">
        <v>4789</v>
      </c>
      <c r="F36" s="423">
        <v>43089</v>
      </c>
      <c r="G36" s="416" t="s">
        <v>11641</v>
      </c>
      <c r="H36" s="415" t="s">
        <v>114</v>
      </c>
      <c r="I36" s="415" t="s">
        <v>118</v>
      </c>
      <c r="L36" s="320" t="s">
        <v>11642</v>
      </c>
    </row>
    <row r="37" spans="2:12" ht="12.75">
      <c r="B37" s="419" t="s">
        <v>11643</v>
      </c>
      <c r="C37" s="280">
        <v>7872438417</v>
      </c>
      <c r="D37" s="416"/>
      <c r="E37" s="416" t="s">
        <v>4789</v>
      </c>
      <c r="F37" s="423">
        <v>43089</v>
      </c>
      <c r="G37" s="416" t="s">
        <v>11644</v>
      </c>
      <c r="H37" s="415" t="s">
        <v>222</v>
      </c>
      <c r="I37" s="415" t="s">
        <v>118</v>
      </c>
      <c r="L37" s="320" t="s">
        <v>11645</v>
      </c>
    </row>
    <row r="38" spans="2:12" ht="12.75">
      <c r="B38" s="419" t="s">
        <v>5263</v>
      </c>
      <c r="C38" s="280" t="s">
        <v>11646</v>
      </c>
      <c r="D38" s="416"/>
      <c r="E38" s="416" t="s">
        <v>4789</v>
      </c>
      <c r="F38" s="423">
        <v>43089</v>
      </c>
      <c r="G38" s="416" t="s">
        <v>11647</v>
      </c>
      <c r="H38" s="415" t="s">
        <v>222</v>
      </c>
      <c r="I38" s="415" t="s">
        <v>118</v>
      </c>
      <c r="L38" s="320" t="s">
        <v>11648</v>
      </c>
    </row>
    <row r="39" spans="2:12" ht="12.75">
      <c r="B39" s="426" t="s">
        <v>5082</v>
      </c>
      <c r="C39" s="164">
        <v>7873149507</v>
      </c>
      <c r="D39" s="416"/>
      <c r="E39" s="416" t="s">
        <v>4647</v>
      </c>
      <c r="F39" s="423">
        <v>43089</v>
      </c>
      <c r="G39" s="416" t="s">
        <v>11650</v>
      </c>
      <c r="H39" s="415" t="s">
        <v>222</v>
      </c>
      <c r="I39" s="415" t="s">
        <v>118</v>
      </c>
      <c r="L39" s="320" t="s">
        <v>11651</v>
      </c>
    </row>
    <row r="40" spans="2:12" ht="12.75">
      <c r="B40" s="419" t="s">
        <v>11652</v>
      </c>
      <c r="C40" s="280" t="s">
        <v>11653</v>
      </c>
      <c r="D40" s="416"/>
      <c r="E40" s="416" t="s">
        <v>4789</v>
      </c>
      <c r="F40" s="423">
        <v>43089</v>
      </c>
      <c r="G40" s="416" t="s">
        <v>11654</v>
      </c>
      <c r="H40" s="415" t="s">
        <v>222</v>
      </c>
      <c r="I40" s="415" t="s">
        <v>223</v>
      </c>
      <c r="L40" s="320" t="s">
        <v>11655</v>
      </c>
    </row>
    <row r="41" spans="2:12" ht="12.75">
      <c r="B41" s="419" t="s">
        <v>11656</v>
      </c>
      <c r="C41" s="427"/>
      <c r="D41" s="416"/>
      <c r="E41" s="416" t="s">
        <v>4798</v>
      </c>
      <c r="F41" s="423">
        <v>43089</v>
      </c>
      <c r="G41" s="416" t="s">
        <v>4768</v>
      </c>
      <c r="H41" s="415" t="s">
        <v>271</v>
      </c>
      <c r="I41" s="415" t="s">
        <v>118</v>
      </c>
      <c r="L41" s="320"/>
    </row>
    <row r="42" spans="2:12" ht="25.5">
      <c r="B42" s="419" t="s">
        <v>5890</v>
      </c>
      <c r="C42" s="280">
        <v>7873489857</v>
      </c>
      <c r="D42" s="416"/>
      <c r="E42" s="416" t="s">
        <v>4798</v>
      </c>
      <c r="F42" s="423">
        <v>43090</v>
      </c>
      <c r="G42" s="416" t="s">
        <v>11660</v>
      </c>
      <c r="H42" s="415" t="s">
        <v>114</v>
      </c>
      <c r="I42" s="415" t="s">
        <v>118</v>
      </c>
    </row>
    <row r="43" spans="2:12" ht="12.75">
      <c r="B43" s="419" t="s">
        <v>11661</v>
      </c>
      <c r="C43" s="280" t="s">
        <v>11538</v>
      </c>
      <c r="D43" s="416"/>
      <c r="E43" s="416" t="s">
        <v>4647</v>
      </c>
      <c r="F43" s="423">
        <v>43090</v>
      </c>
      <c r="G43" s="416" t="s">
        <v>11663</v>
      </c>
      <c r="H43" s="415" t="s">
        <v>114</v>
      </c>
      <c r="I43" s="415" t="s">
        <v>223</v>
      </c>
      <c r="J43" s="320" t="s">
        <v>402</v>
      </c>
      <c r="K43" s="320" t="s">
        <v>5567</v>
      </c>
      <c r="L43" s="320" t="s">
        <v>11665</v>
      </c>
    </row>
    <row r="44" spans="2:12" ht="12.75">
      <c r="B44" s="419" t="s">
        <v>5290</v>
      </c>
      <c r="C44" s="280" t="s">
        <v>11666</v>
      </c>
      <c r="D44" s="416"/>
      <c r="E44" s="416" t="s">
        <v>4647</v>
      </c>
      <c r="F44" s="423">
        <v>43090</v>
      </c>
      <c r="G44" s="416" t="s">
        <v>11668</v>
      </c>
      <c r="H44" s="415" t="s">
        <v>114</v>
      </c>
      <c r="I44" s="428" t="s">
        <v>223</v>
      </c>
      <c r="L44" s="320" t="s">
        <v>11670</v>
      </c>
    </row>
    <row r="45" spans="2:12" ht="16.5" customHeight="1">
      <c r="B45" s="419" t="s">
        <v>11540</v>
      </c>
      <c r="C45" s="280" t="s">
        <v>11541</v>
      </c>
      <c r="D45" s="416"/>
      <c r="E45" s="416" t="s">
        <v>4798</v>
      </c>
      <c r="F45" s="423">
        <v>43090</v>
      </c>
      <c r="G45" s="416" t="s">
        <v>11674</v>
      </c>
      <c r="H45" s="415" t="s">
        <v>114</v>
      </c>
      <c r="I45" s="415" t="s">
        <v>223</v>
      </c>
    </row>
    <row r="46" spans="2:12" ht="12.75">
      <c r="B46" s="419" t="s">
        <v>4765</v>
      </c>
      <c r="C46" s="280">
        <v>7875525007</v>
      </c>
      <c r="D46" s="416"/>
      <c r="E46" s="416" t="s">
        <v>4647</v>
      </c>
      <c r="F46" s="423">
        <v>43090</v>
      </c>
      <c r="G46" s="416" t="s">
        <v>11677</v>
      </c>
      <c r="H46" s="415" t="s">
        <v>114</v>
      </c>
      <c r="I46" s="415" t="s">
        <v>223</v>
      </c>
      <c r="L46" s="320" t="s">
        <v>11678</v>
      </c>
    </row>
    <row r="47" spans="2:12" ht="12.75">
      <c r="B47" s="419" t="s">
        <v>7564</v>
      </c>
      <c r="C47" s="280" t="s">
        <v>11679</v>
      </c>
      <c r="D47" s="416"/>
      <c r="E47" s="416" t="s">
        <v>4798</v>
      </c>
      <c r="F47" s="423">
        <v>43090</v>
      </c>
      <c r="G47" s="416" t="s">
        <v>481</v>
      </c>
      <c r="H47" s="415" t="s">
        <v>114</v>
      </c>
      <c r="I47" s="415" t="s">
        <v>118</v>
      </c>
    </row>
    <row r="48" spans="2:12" ht="12.75">
      <c r="B48" s="419" t="s">
        <v>11680</v>
      </c>
      <c r="C48" s="427"/>
      <c r="D48" s="416"/>
      <c r="E48" s="416" t="s">
        <v>4798</v>
      </c>
      <c r="F48" s="423">
        <v>43090</v>
      </c>
      <c r="G48" s="416" t="s">
        <v>11682</v>
      </c>
      <c r="H48" s="415" t="s">
        <v>114</v>
      </c>
      <c r="I48" s="415" t="s">
        <v>223</v>
      </c>
    </row>
    <row r="49" spans="1:12" ht="12.75">
      <c r="B49" s="419" t="s">
        <v>8577</v>
      </c>
      <c r="C49" s="280" t="s">
        <v>11565</v>
      </c>
      <c r="D49" s="416"/>
      <c r="E49" s="416" t="s">
        <v>4798</v>
      </c>
      <c r="F49" s="423">
        <v>43090</v>
      </c>
      <c r="G49" s="416" t="s">
        <v>11688</v>
      </c>
      <c r="H49" s="415" t="s">
        <v>114</v>
      </c>
      <c r="I49" s="415" t="s">
        <v>118</v>
      </c>
    </row>
    <row r="50" spans="1:12" ht="12.75">
      <c r="B50" s="419" t="s">
        <v>11689</v>
      </c>
      <c r="C50" s="280" t="s">
        <v>11690</v>
      </c>
      <c r="D50" s="416"/>
      <c r="E50" s="416" t="s">
        <v>4789</v>
      </c>
      <c r="F50" s="423">
        <v>43090</v>
      </c>
      <c r="G50" s="416" t="s">
        <v>11691</v>
      </c>
      <c r="H50" s="415" t="s">
        <v>114</v>
      </c>
      <c r="I50" s="415" t="s">
        <v>118</v>
      </c>
      <c r="L50" s="320" t="s">
        <v>11692</v>
      </c>
    </row>
    <row r="51" spans="1:12" ht="25.5">
      <c r="B51" s="419" t="s">
        <v>4844</v>
      </c>
      <c r="C51" s="280" t="s">
        <v>11693</v>
      </c>
      <c r="D51" s="416"/>
      <c r="E51" s="416" t="s">
        <v>4789</v>
      </c>
      <c r="F51" s="423">
        <v>43090</v>
      </c>
      <c r="G51" s="416" t="s">
        <v>11694</v>
      </c>
      <c r="H51" s="415" t="s">
        <v>114</v>
      </c>
      <c r="I51" s="415" t="s">
        <v>118</v>
      </c>
      <c r="L51" s="320" t="s">
        <v>11696</v>
      </c>
    </row>
    <row r="52" spans="1:12" ht="12.75">
      <c r="B52" s="419" t="s">
        <v>11698</v>
      </c>
      <c r="C52" s="280" t="s">
        <v>11699</v>
      </c>
      <c r="D52" s="416"/>
      <c r="E52" s="416" t="s">
        <v>4789</v>
      </c>
      <c r="F52" s="423">
        <v>43090</v>
      </c>
      <c r="G52" s="416" t="s">
        <v>11701</v>
      </c>
      <c r="H52" s="415" t="s">
        <v>114</v>
      </c>
      <c r="I52" s="415" t="s">
        <v>223</v>
      </c>
      <c r="L52" s="320" t="s">
        <v>11704</v>
      </c>
    </row>
    <row r="53" spans="1:12" ht="25.5">
      <c r="B53" s="419" t="s">
        <v>6504</v>
      </c>
      <c r="C53" s="280" t="s">
        <v>11705</v>
      </c>
      <c r="D53" s="416"/>
      <c r="E53" s="416" t="s">
        <v>4789</v>
      </c>
      <c r="F53" s="423">
        <v>43090</v>
      </c>
      <c r="G53" s="416" t="s">
        <v>11706</v>
      </c>
      <c r="H53" s="415" t="s">
        <v>114</v>
      </c>
      <c r="I53" s="415" t="s">
        <v>118</v>
      </c>
      <c r="L53" s="320" t="s">
        <v>11707</v>
      </c>
    </row>
    <row r="54" spans="1:12" ht="12.75">
      <c r="B54" s="419" t="s">
        <v>11708</v>
      </c>
      <c r="C54" s="280" t="s">
        <v>11709</v>
      </c>
      <c r="D54" s="416"/>
      <c r="E54" s="416" t="s">
        <v>4789</v>
      </c>
      <c r="F54" s="423">
        <v>43090</v>
      </c>
      <c r="G54" s="416" t="s">
        <v>11710</v>
      </c>
      <c r="H54" s="415" t="s">
        <v>114</v>
      </c>
      <c r="I54" s="415" t="s">
        <v>118</v>
      </c>
      <c r="L54" s="320" t="s">
        <v>11711</v>
      </c>
    </row>
    <row r="55" spans="1:12" ht="12.75">
      <c r="A55" s="320" t="s">
        <v>5076</v>
      </c>
      <c r="B55" s="419" t="s">
        <v>7634</v>
      </c>
      <c r="C55" s="280">
        <v>7875326072</v>
      </c>
      <c r="D55" s="416"/>
      <c r="E55" s="416" t="s">
        <v>4647</v>
      </c>
      <c r="F55" s="423">
        <v>43090</v>
      </c>
      <c r="G55" s="416" t="s">
        <v>11712</v>
      </c>
      <c r="H55" s="415" t="s">
        <v>114</v>
      </c>
      <c r="I55" s="415" t="s">
        <v>223</v>
      </c>
      <c r="L55" s="320" t="s">
        <v>11714</v>
      </c>
    </row>
    <row r="56" spans="1:12" ht="12.75">
      <c r="B56" s="419" t="s">
        <v>6347</v>
      </c>
      <c r="C56" s="280" t="s">
        <v>11715</v>
      </c>
      <c r="D56" s="416"/>
      <c r="E56" s="416" t="s">
        <v>4789</v>
      </c>
      <c r="F56" s="423">
        <v>43090</v>
      </c>
      <c r="G56" s="416" t="s">
        <v>11717</v>
      </c>
      <c r="H56" s="415" t="s">
        <v>222</v>
      </c>
      <c r="I56" s="415" t="s">
        <v>223</v>
      </c>
      <c r="L56" s="320" t="s">
        <v>11718</v>
      </c>
    </row>
    <row r="57" spans="1:12" ht="12.75">
      <c r="B57" s="419" t="s">
        <v>11719</v>
      </c>
      <c r="C57" s="427"/>
      <c r="D57" s="416"/>
      <c r="E57" s="416" t="s">
        <v>4789</v>
      </c>
      <c r="F57" s="423">
        <v>43090</v>
      </c>
      <c r="G57" s="416" t="s">
        <v>11720</v>
      </c>
      <c r="H57" s="415" t="s">
        <v>222</v>
      </c>
      <c r="I57" s="415" t="s">
        <v>223</v>
      </c>
      <c r="L57" s="320" t="s">
        <v>11721</v>
      </c>
    </row>
    <row r="58" spans="1:12" ht="12.75">
      <c r="B58" s="419" t="s">
        <v>11722</v>
      </c>
      <c r="C58" s="427"/>
      <c r="D58" s="416"/>
      <c r="E58" s="416" t="s">
        <v>4789</v>
      </c>
      <c r="F58" s="423">
        <v>43090</v>
      </c>
      <c r="G58" s="416" t="s">
        <v>11723</v>
      </c>
      <c r="H58" s="420"/>
      <c r="I58" s="420"/>
      <c r="L58" s="320" t="s">
        <v>11724</v>
      </c>
    </row>
    <row r="59" spans="1:12" ht="12.75">
      <c r="B59" s="429" t="s">
        <v>6098</v>
      </c>
      <c r="C59" s="184" t="s">
        <v>11726</v>
      </c>
      <c r="D59" s="416"/>
      <c r="E59" s="416" t="s">
        <v>4798</v>
      </c>
      <c r="F59" s="430">
        <v>43091</v>
      </c>
      <c r="G59" s="431" t="s">
        <v>4902</v>
      </c>
      <c r="H59" s="432" t="s">
        <v>4846</v>
      </c>
      <c r="I59" s="432" t="s">
        <v>223</v>
      </c>
    </row>
    <row r="60" spans="1:12" ht="12.75">
      <c r="B60" s="429" t="s">
        <v>7743</v>
      </c>
      <c r="C60" s="184" t="s">
        <v>11730</v>
      </c>
      <c r="D60" s="416"/>
      <c r="E60" s="416" t="s">
        <v>4798</v>
      </c>
      <c r="F60" s="430">
        <v>43091</v>
      </c>
      <c r="G60" s="431" t="s">
        <v>11732</v>
      </c>
      <c r="H60" s="432" t="s">
        <v>114</v>
      </c>
      <c r="I60" s="432" t="s">
        <v>223</v>
      </c>
    </row>
    <row r="61" spans="1:12" ht="12.75">
      <c r="B61" s="429" t="s">
        <v>6905</v>
      </c>
      <c r="C61" s="184">
        <v>7873149507</v>
      </c>
      <c r="D61" s="416"/>
      <c r="E61" s="416" t="s">
        <v>4798</v>
      </c>
      <c r="F61" s="430">
        <v>43091</v>
      </c>
      <c r="G61" s="431" t="s">
        <v>11732</v>
      </c>
      <c r="H61" s="432" t="s">
        <v>114</v>
      </c>
      <c r="I61" s="432" t="s">
        <v>223</v>
      </c>
      <c r="J61" s="320" t="s">
        <v>11734</v>
      </c>
    </row>
    <row r="62" spans="1:12" ht="12.75">
      <c r="B62" s="429" t="s">
        <v>11735</v>
      </c>
      <c r="C62" s="184" t="s">
        <v>11736</v>
      </c>
      <c r="D62" s="416"/>
      <c r="E62" s="416" t="s">
        <v>4798</v>
      </c>
      <c r="F62" s="430">
        <v>43091</v>
      </c>
      <c r="G62" s="431" t="s">
        <v>11738</v>
      </c>
      <c r="H62" s="432" t="s">
        <v>114</v>
      </c>
      <c r="I62" s="432" t="s">
        <v>223</v>
      </c>
      <c r="J62" s="320" t="s">
        <v>11739</v>
      </c>
    </row>
    <row r="63" spans="1:12" ht="12.75">
      <c r="B63" s="429" t="s">
        <v>5111</v>
      </c>
      <c r="C63" s="184" t="s">
        <v>11740</v>
      </c>
      <c r="D63" s="416"/>
      <c r="E63" s="416" t="s">
        <v>4798</v>
      </c>
      <c r="F63" s="430">
        <v>43091</v>
      </c>
      <c r="G63" s="431" t="s">
        <v>11742</v>
      </c>
      <c r="H63" s="432" t="s">
        <v>114</v>
      </c>
      <c r="I63" s="432" t="s">
        <v>223</v>
      </c>
      <c r="J63" s="320" t="s">
        <v>6978</v>
      </c>
    </row>
    <row r="64" spans="1:12" ht="12.75">
      <c r="B64" s="429" t="s">
        <v>5646</v>
      </c>
      <c r="C64" s="184" t="s">
        <v>11552</v>
      </c>
      <c r="D64" s="416"/>
      <c r="E64" s="416" t="s">
        <v>4798</v>
      </c>
      <c r="F64" s="430">
        <v>43091</v>
      </c>
      <c r="G64" s="431" t="s">
        <v>11743</v>
      </c>
      <c r="H64" s="432" t="s">
        <v>114</v>
      </c>
      <c r="I64" s="432" t="s">
        <v>118</v>
      </c>
      <c r="J64" s="320" t="s">
        <v>11744</v>
      </c>
    </row>
    <row r="65" spans="2:12" ht="12.75">
      <c r="B65" s="429" t="s">
        <v>5843</v>
      </c>
      <c r="C65" s="184" t="s">
        <v>11745</v>
      </c>
      <c r="D65" s="416"/>
      <c r="E65" s="416" t="s">
        <v>4647</v>
      </c>
      <c r="F65" s="430">
        <v>43091</v>
      </c>
      <c r="G65" s="431" t="s">
        <v>11747</v>
      </c>
      <c r="H65" s="432" t="s">
        <v>114</v>
      </c>
      <c r="I65" s="432" t="s">
        <v>118</v>
      </c>
      <c r="L65" s="320" t="s">
        <v>11749</v>
      </c>
    </row>
    <row r="66" spans="2:12" ht="12.75">
      <c r="B66" s="433" t="s">
        <v>11750</v>
      </c>
      <c r="C66" s="184">
        <v>9392073006</v>
      </c>
      <c r="D66" s="416"/>
      <c r="E66" s="416" t="s">
        <v>4647</v>
      </c>
      <c r="F66" s="430">
        <v>43091</v>
      </c>
      <c r="G66" s="434" t="s">
        <v>4710</v>
      </c>
      <c r="H66" s="432" t="s">
        <v>114</v>
      </c>
      <c r="I66" s="432" t="s">
        <v>118</v>
      </c>
      <c r="J66" s="320" t="s">
        <v>11753</v>
      </c>
      <c r="K66" s="320"/>
      <c r="L66" s="320" t="s">
        <v>11754</v>
      </c>
    </row>
    <row r="67" spans="2:12" ht="12.75">
      <c r="B67" s="429" t="s">
        <v>11601</v>
      </c>
      <c r="C67" s="184" t="s">
        <v>11602</v>
      </c>
      <c r="D67" s="416"/>
      <c r="E67" s="416" t="s">
        <v>4647</v>
      </c>
      <c r="F67" s="430">
        <v>43091</v>
      </c>
      <c r="G67" s="431" t="s">
        <v>11755</v>
      </c>
      <c r="H67" s="432" t="s">
        <v>114</v>
      </c>
      <c r="I67" s="432" t="s">
        <v>118</v>
      </c>
      <c r="J67" s="320" t="s">
        <v>11759</v>
      </c>
      <c r="L67" s="320" t="s">
        <v>11761</v>
      </c>
    </row>
    <row r="68" spans="2:12" ht="12.75">
      <c r="B68" s="429" t="s">
        <v>11762</v>
      </c>
      <c r="C68" s="184">
        <v>7876146675</v>
      </c>
      <c r="D68" s="416"/>
      <c r="E68" s="416" t="s">
        <v>4647</v>
      </c>
      <c r="F68" s="430">
        <v>43091</v>
      </c>
      <c r="G68" s="431" t="s">
        <v>11763</v>
      </c>
      <c r="H68" s="432" t="s">
        <v>114</v>
      </c>
      <c r="I68" s="432" t="s">
        <v>118</v>
      </c>
      <c r="L68" s="320" t="s">
        <v>11764</v>
      </c>
    </row>
    <row r="69" spans="2:12" ht="12.75">
      <c r="B69" s="429" t="s">
        <v>8887</v>
      </c>
      <c r="C69" s="184">
        <v>9392796775</v>
      </c>
      <c r="D69" s="416"/>
      <c r="E69" s="416" t="s">
        <v>4647</v>
      </c>
      <c r="F69" s="430">
        <v>43091</v>
      </c>
      <c r="G69" s="431" t="s">
        <v>11506</v>
      </c>
      <c r="H69" s="432" t="s">
        <v>114</v>
      </c>
      <c r="I69" s="432" t="s">
        <v>118</v>
      </c>
      <c r="L69" s="320" t="s">
        <v>11767</v>
      </c>
    </row>
    <row r="70" spans="2:12" ht="12.75">
      <c r="B70" s="429" t="s">
        <v>5154</v>
      </c>
      <c r="C70" s="184">
        <v>7876790371</v>
      </c>
      <c r="D70" s="416"/>
      <c r="E70" s="416" t="s">
        <v>4798</v>
      </c>
      <c r="F70" s="430">
        <v>43091</v>
      </c>
      <c r="G70" s="431" t="s">
        <v>11769</v>
      </c>
      <c r="H70" s="432" t="s">
        <v>114</v>
      </c>
      <c r="I70" s="432" t="s">
        <v>223</v>
      </c>
      <c r="J70" s="320" t="s">
        <v>11770</v>
      </c>
    </row>
    <row r="71" spans="2:12" ht="12.75">
      <c r="B71" s="429" t="s">
        <v>11772</v>
      </c>
      <c r="C71" s="184" t="s">
        <v>11773</v>
      </c>
      <c r="D71" s="416"/>
      <c r="E71" s="416" t="s">
        <v>4647</v>
      </c>
      <c r="F71" s="430">
        <v>43091</v>
      </c>
      <c r="G71" s="431" t="s">
        <v>11774</v>
      </c>
      <c r="H71" s="432" t="s">
        <v>114</v>
      </c>
      <c r="I71" s="432" t="s">
        <v>118</v>
      </c>
    </row>
    <row r="72" spans="2:12" ht="12.75">
      <c r="B72" s="429" t="s">
        <v>11775</v>
      </c>
      <c r="C72" s="184" t="s">
        <v>11776</v>
      </c>
      <c r="D72" s="416"/>
      <c r="E72" s="416" t="s">
        <v>4647</v>
      </c>
      <c r="F72" s="430">
        <v>43091</v>
      </c>
      <c r="G72" s="431" t="s">
        <v>7047</v>
      </c>
      <c r="H72" s="432" t="s">
        <v>222</v>
      </c>
      <c r="I72" s="432" t="s">
        <v>223</v>
      </c>
    </row>
    <row r="73" spans="2:12" ht="12.75">
      <c r="B73" s="429" t="s">
        <v>11777</v>
      </c>
      <c r="C73" s="184" t="s">
        <v>11778</v>
      </c>
      <c r="D73" s="416"/>
      <c r="E73" s="416" t="s">
        <v>4647</v>
      </c>
      <c r="F73" s="430">
        <v>43091</v>
      </c>
      <c r="G73" s="431" t="s">
        <v>7047</v>
      </c>
      <c r="H73" s="432" t="s">
        <v>222</v>
      </c>
      <c r="I73" s="432" t="s">
        <v>223</v>
      </c>
    </row>
    <row r="74" spans="2:12" ht="12.75">
      <c r="B74" s="429" t="s">
        <v>11779</v>
      </c>
      <c r="C74" s="184" t="s">
        <v>11780</v>
      </c>
      <c r="D74" s="416"/>
      <c r="E74" s="416" t="s">
        <v>4798</v>
      </c>
      <c r="F74" s="430">
        <v>43095</v>
      </c>
      <c r="G74" s="431" t="s">
        <v>4710</v>
      </c>
      <c r="H74" s="432" t="s">
        <v>114</v>
      </c>
      <c r="I74" s="432" t="s">
        <v>118</v>
      </c>
      <c r="J74" s="320" t="s">
        <v>11781</v>
      </c>
    </row>
    <row r="75" spans="2:12" ht="12.75">
      <c r="B75" s="429" t="s">
        <v>524</v>
      </c>
      <c r="C75" s="184" t="s">
        <v>11782</v>
      </c>
      <c r="D75" s="416"/>
      <c r="E75" s="416" t="s">
        <v>4798</v>
      </c>
      <c r="F75" s="430">
        <v>43095</v>
      </c>
      <c r="G75" s="431" t="s">
        <v>11784</v>
      </c>
      <c r="H75" s="432" t="s">
        <v>114</v>
      </c>
      <c r="I75" s="432" t="s">
        <v>118</v>
      </c>
    </row>
    <row r="76" spans="2:12" ht="12.75">
      <c r="B76" s="429" t="s">
        <v>5111</v>
      </c>
      <c r="C76" s="184" t="s">
        <v>11740</v>
      </c>
      <c r="D76" s="416"/>
      <c r="E76" s="416" t="s">
        <v>4798</v>
      </c>
      <c r="F76" s="430">
        <v>43095</v>
      </c>
      <c r="G76" s="431" t="s">
        <v>11788</v>
      </c>
      <c r="H76" s="432" t="s">
        <v>114</v>
      </c>
      <c r="I76" s="432" t="s">
        <v>223</v>
      </c>
      <c r="J76" s="320" t="s">
        <v>11789</v>
      </c>
    </row>
    <row r="77" spans="2:12" ht="12.75">
      <c r="B77" s="429" t="s">
        <v>11790</v>
      </c>
      <c r="C77" s="184" t="s">
        <v>11666</v>
      </c>
      <c r="D77" s="416"/>
      <c r="E77" s="416" t="s">
        <v>4647</v>
      </c>
      <c r="F77" s="430">
        <v>43095</v>
      </c>
      <c r="G77" s="431" t="s">
        <v>11792</v>
      </c>
      <c r="H77" s="432" t="s">
        <v>114</v>
      </c>
      <c r="I77" s="432" t="s">
        <v>223</v>
      </c>
    </row>
    <row r="78" spans="2:12" ht="12.75">
      <c r="B78" s="429" t="s">
        <v>7381</v>
      </c>
      <c r="C78" s="184" t="s">
        <v>11567</v>
      </c>
      <c r="D78" s="416"/>
      <c r="E78" s="416" t="s">
        <v>4647</v>
      </c>
      <c r="F78" s="430">
        <v>43095</v>
      </c>
      <c r="G78" s="431" t="s">
        <v>11796</v>
      </c>
      <c r="H78" s="432" t="s">
        <v>114</v>
      </c>
      <c r="I78" s="432" t="s">
        <v>223</v>
      </c>
    </row>
    <row r="79" spans="2:12" ht="12.75">
      <c r="B79" s="429" t="s">
        <v>5263</v>
      </c>
      <c r="C79" s="184" t="s">
        <v>11646</v>
      </c>
      <c r="D79" s="416"/>
      <c r="E79" s="416" t="s">
        <v>4798</v>
      </c>
      <c r="F79" s="430">
        <v>43095</v>
      </c>
      <c r="G79" s="431" t="s">
        <v>5224</v>
      </c>
      <c r="H79" s="432" t="s">
        <v>114</v>
      </c>
      <c r="I79" s="432" t="s">
        <v>223</v>
      </c>
      <c r="J79" s="320" t="s">
        <v>11799</v>
      </c>
    </row>
    <row r="80" spans="2:12" ht="12.75">
      <c r="B80" s="429" t="s">
        <v>9401</v>
      </c>
      <c r="C80" s="184">
        <v>9392234027</v>
      </c>
      <c r="D80" s="416"/>
      <c r="E80" s="416" t="s">
        <v>4798</v>
      </c>
      <c r="F80" s="430">
        <v>43095</v>
      </c>
      <c r="G80" s="431" t="s">
        <v>11800</v>
      </c>
      <c r="H80" s="432" t="s">
        <v>114</v>
      </c>
      <c r="I80" s="432" t="s">
        <v>223</v>
      </c>
      <c r="J80" s="320" t="s">
        <v>11801</v>
      </c>
      <c r="K80" s="320" t="s">
        <v>16</v>
      </c>
    </row>
    <row r="81" spans="2:11" ht="12.75">
      <c r="B81" s="429" t="s">
        <v>7686</v>
      </c>
      <c r="C81" s="184" t="s">
        <v>11802</v>
      </c>
      <c r="D81" s="416"/>
      <c r="E81" s="416" t="s">
        <v>4798</v>
      </c>
      <c r="F81" s="430">
        <v>43095</v>
      </c>
      <c r="G81" s="431" t="s">
        <v>4902</v>
      </c>
      <c r="H81" s="432" t="s">
        <v>222</v>
      </c>
      <c r="I81" s="432" t="s">
        <v>223</v>
      </c>
    </row>
    <row r="82" spans="2:11" ht="12.75">
      <c r="B82" s="429" t="s">
        <v>6929</v>
      </c>
      <c r="C82" s="184" t="s">
        <v>11805</v>
      </c>
      <c r="D82" s="416"/>
      <c r="E82" s="416" t="s">
        <v>4647</v>
      </c>
      <c r="F82" s="430">
        <v>43095</v>
      </c>
      <c r="G82" s="431" t="s">
        <v>11806</v>
      </c>
      <c r="H82" s="432" t="s">
        <v>222</v>
      </c>
      <c r="I82" s="432" t="s">
        <v>223</v>
      </c>
    </row>
    <row r="83" spans="2:11" ht="12.75">
      <c r="B83" s="429" t="s">
        <v>4836</v>
      </c>
      <c r="C83" s="184" t="s">
        <v>11666</v>
      </c>
      <c r="D83" s="416"/>
      <c r="E83" s="416" t="s">
        <v>4798</v>
      </c>
      <c r="F83" s="430">
        <v>43095</v>
      </c>
      <c r="G83" s="431" t="s">
        <v>4780</v>
      </c>
      <c r="H83" s="432" t="s">
        <v>271</v>
      </c>
      <c r="I83" s="432" t="s">
        <v>118</v>
      </c>
    </row>
    <row r="84" spans="2:11" ht="12.75">
      <c r="B84" s="429" t="s">
        <v>7039</v>
      </c>
      <c r="C84" s="184" t="s">
        <v>11809</v>
      </c>
      <c r="D84" s="416"/>
      <c r="E84" s="416" t="s">
        <v>4647</v>
      </c>
      <c r="F84" s="430">
        <v>43095</v>
      </c>
      <c r="G84" s="431" t="s">
        <v>6229</v>
      </c>
      <c r="H84" s="432" t="s">
        <v>271</v>
      </c>
      <c r="I84" s="432" t="s">
        <v>118</v>
      </c>
    </row>
    <row r="85" spans="2:11" ht="12.75">
      <c r="B85" s="429" t="s">
        <v>4870</v>
      </c>
      <c r="C85" s="184" t="s">
        <v>11549</v>
      </c>
      <c r="D85" s="416"/>
      <c r="E85" s="416" t="s">
        <v>4798</v>
      </c>
      <c r="F85" s="430">
        <v>43095</v>
      </c>
      <c r="G85" s="431" t="s">
        <v>4780</v>
      </c>
      <c r="H85" s="432" t="s">
        <v>271</v>
      </c>
      <c r="I85" s="432" t="s">
        <v>118</v>
      </c>
      <c r="J85" s="320" t="s">
        <v>11801</v>
      </c>
      <c r="K85" s="320" t="s">
        <v>16</v>
      </c>
    </row>
    <row r="86" spans="2:11" ht="12.75">
      <c r="B86" s="429" t="s">
        <v>4799</v>
      </c>
      <c r="C86" s="184" t="s">
        <v>11810</v>
      </c>
      <c r="D86" s="416"/>
      <c r="E86" s="416" t="s">
        <v>4798</v>
      </c>
      <c r="F86" s="430">
        <v>43096</v>
      </c>
      <c r="G86" s="431" t="s">
        <v>11800</v>
      </c>
      <c r="H86" s="432" t="s">
        <v>114</v>
      </c>
      <c r="I86" s="432" t="s">
        <v>223</v>
      </c>
      <c r="J86" s="320" t="s">
        <v>11801</v>
      </c>
      <c r="K86" s="320" t="s">
        <v>16</v>
      </c>
    </row>
    <row r="87" spans="2:11" ht="12.75">
      <c r="B87" s="429" t="s">
        <v>7686</v>
      </c>
      <c r="C87" s="184" t="s">
        <v>11802</v>
      </c>
      <c r="D87" s="416"/>
      <c r="E87" s="416" t="s">
        <v>4798</v>
      </c>
      <c r="F87" s="430">
        <v>43096</v>
      </c>
      <c r="G87" s="431" t="s">
        <v>11800</v>
      </c>
      <c r="H87" s="432" t="s">
        <v>114</v>
      </c>
      <c r="I87" s="432" t="s">
        <v>223</v>
      </c>
      <c r="J87" s="320" t="s">
        <v>11801</v>
      </c>
      <c r="K87" s="320" t="s">
        <v>16</v>
      </c>
    </row>
    <row r="88" spans="2:11" ht="12.75">
      <c r="B88" s="429" t="s">
        <v>7501</v>
      </c>
      <c r="C88" s="184" t="s">
        <v>11813</v>
      </c>
      <c r="D88" s="416"/>
      <c r="E88" s="416" t="s">
        <v>4798</v>
      </c>
      <c r="F88" s="430">
        <v>43096</v>
      </c>
      <c r="G88" s="431" t="s">
        <v>11814</v>
      </c>
      <c r="H88" s="432" t="s">
        <v>114</v>
      </c>
      <c r="I88" s="432" t="s">
        <v>223</v>
      </c>
      <c r="J88" s="320" t="s">
        <v>11815</v>
      </c>
    </row>
    <row r="89" spans="2:11" ht="12.75">
      <c r="B89" s="429" t="s">
        <v>9401</v>
      </c>
      <c r="C89" s="184">
        <v>9392234027</v>
      </c>
      <c r="D89" s="416"/>
      <c r="E89" s="416" t="s">
        <v>4798</v>
      </c>
      <c r="F89" s="430">
        <v>43096</v>
      </c>
      <c r="G89" s="431" t="s">
        <v>11800</v>
      </c>
      <c r="H89" s="432" t="s">
        <v>114</v>
      </c>
      <c r="I89" s="432" t="s">
        <v>223</v>
      </c>
      <c r="J89" s="320" t="s">
        <v>11801</v>
      </c>
      <c r="K89" s="320" t="s">
        <v>16</v>
      </c>
    </row>
    <row r="90" spans="2:11" ht="12.75">
      <c r="B90" s="429" t="s">
        <v>11601</v>
      </c>
      <c r="C90" s="184" t="s">
        <v>11602</v>
      </c>
      <c r="D90" s="416"/>
      <c r="E90" s="416" t="s">
        <v>4798</v>
      </c>
      <c r="F90" s="430">
        <v>43096</v>
      </c>
      <c r="G90" s="431" t="s">
        <v>11738</v>
      </c>
      <c r="H90" s="432" t="s">
        <v>114</v>
      </c>
      <c r="I90" s="432" t="s">
        <v>223</v>
      </c>
      <c r="J90" s="320" t="s">
        <v>11739</v>
      </c>
    </row>
    <row r="91" spans="2:11" ht="12.75">
      <c r="B91" s="429" t="s">
        <v>5075</v>
      </c>
      <c r="C91" s="184" t="s">
        <v>11819</v>
      </c>
      <c r="D91" s="416"/>
      <c r="E91" s="416" t="s">
        <v>4798</v>
      </c>
      <c r="F91" s="430">
        <v>43096</v>
      </c>
      <c r="G91" s="431" t="s">
        <v>5526</v>
      </c>
      <c r="H91" s="432" t="s">
        <v>114</v>
      </c>
      <c r="I91" s="432" t="s">
        <v>223</v>
      </c>
    </row>
    <row r="92" spans="2:11" ht="12.75">
      <c r="B92" s="429" t="s">
        <v>4836</v>
      </c>
      <c r="C92" s="184" t="s">
        <v>11666</v>
      </c>
      <c r="D92" s="416"/>
      <c r="E92" s="416" t="s">
        <v>4798</v>
      </c>
      <c r="F92" s="430">
        <v>43096</v>
      </c>
      <c r="G92" s="431" t="s">
        <v>11820</v>
      </c>
      <c r="H92" s="432" t="s">
        <v>114</v>
      </c>
      <c r="I92" s="432" t="s">
        <v>223</v>
      </c>
      <c r="J92" s="320" t="s">
        <v>11822</v>
      </c>
    </row>
    <row r="93" spans="2:11" ht="12.75">
      <c r="B93" s="429" t="s">
        <v>4878</v>
      </c>
      <c r="C93" s="184" t="s">
        <v>11823</v>
      </c>
      <c r="D93" s="416"/>
      <c r="E93" s="416" t="s">
        <v>4798</v>
      </c>
      <c r="F93" s="430">
        <v>43096</v>
      </c>
      <c r="G93" s="431" t="s">
        <v>11800</v>
      </c>
      <c r="H93" s="432" t="s">
        <v>114</v>
      </c>
      <c r="I93" s="432" t="s">
        <v>223</v>
      </c>
      <c r="J93" s="320" t="s">
        <v>11801</v>
      </c>
      <c r="K93" s="320" t="s">
        <v>16</v>
      </c>
    </row>
    <row r="94" spans="2:11" ht="12.75">
      <c r="B94" s="429" t="s">
        <v>10041</v>
      </c>
      <c r="C94" s="184">
        <v>7876436328</v>
      </c>
      <c r="D94" s="416"/>
      <c r="E94" s="416" t="s">
        <v>4798</v>
      </c>
      <c r="F94" s="430">
        <v>43096</v>
      </c>
      <c r="G94" s="431" t="s">
        <v>11826</v>
      </c>
      <c r="H94" s="432" t="s">
        <v>114</v>
      </c>
      <c r="I94" s="432" t="s">
        <v>223</v>
      </c>
    </row>
    <row r="95" spans="2:11" ht="12.75">
      <c r="B95" s="429" t="s">
        <v>5000</v>
      </c>
      <c r="C95" s="184" t="s">
        <v>11827</v>
      </c>
      <c r="D95" s="416"/>
      <c r="E95" s="416" t="s">
        <v>4647</v>
      </c>
      <c r="F95" s="430">
        <v>43096</v>
      </c>
      <c r="G95" s="431" t="s">
        <v>5526</v>
      </c>
      <c r="H95" s="432" t="s">
        <v>114</v>
      </c>
      <c r="I95" s="432" t="s">
        <v>223</v>
      </c>
      <c r="J95" s="320" t="s">
        <v>11830</v>
      </c>
    </row>
    <row r="96" spans="2:11" ht="12.75">
      <c r="B96" s="429" t="s">
        <v>6668</v>
      </c>
      <c r="C96" s="184" t="s">
        <v>11831</v>
      </c>
      <c r="D96" s="416"/>
      <c r="E96" s="416" t="s">
        <v>4798</v>
      </c>
      <c r="F96" s="430">
        <v>43096</v>
      </c>
      <c r="G96" s="431" t="s">
        <v>11834</v>
      </c>
      <c r="H96" s="432" t="s">
        <v>114</v>
      </c>
      <c r="I96" s="432" t="s">
        <v>223</v>
      </c>
      <c r="J96" s="320" t="s">
        <v>11835</v>
      </c>
    </row>
    <row r="97" spans="2:10" ht="12.75">
      <c r="B97" s="429" t="s">
        <v>5154</v>
      </c>
      <c r="C97" s="184">
        <v>7876790371</v>
      </c>
      <c r="D97" s="416"/>
      <c r="E97" s="416" t="s">
        <v>4798</v>
      </c>
      <c r="F97" s="430">
        <v>43096</v>
      </c>
      <c r="G97" s="431" t="s">
        <v>11838</v>
      </c>
      <c r="H97" s="432" t="s">
        <v>114</v>
      </c>
      <c r="I97" s="432" t="s">
        <v>223</v>
      </c>
      <c r="J97" s="320" t="s">
        <v>11839</v>
      </c>
    </row>
    <row r="98" spans="2:10" ht="12.75">
      <c r="B98" s="429" t="s">
        <v>7501</v>
      </c>
      <c r="C98" s="184" t="s">
        <v>11813</v>
      </c>
      <c r="D98" s="416"/>
      <c r="E98" s="416" t="s">
        <v>4647</v>
      </c>
      <c r="F98" s="430">
        <v>43096</v>
      </c>
      <c r="G98" s="431" t="s">
        <v>5526</v>
      </c>
      <c r="H98" s="432" t="s">
        <v>114</v>
      </c>
      <c r="I98" s="432" t="s">
        <v>223</v>
      </c>
    </row>
    <row r="99" spans="2:10" ht="12.75">
      <c r="B99" s="429" t="s">
        <v>4685</v>
      </c>
      <c r="C99" s="184" t="s">
        <v>11840</v>
      </c>
      <c r="D99" s="416"/>
      <c r="E99" s="416" t="s">
        <v>4647</v>
      </c>
      <c r="F99" s="430">
        <v>43096</v>
      </c>
      <c r="G99" s="431" t="s">
        <v>11842</v>
      </c>
      <c r="H99" s="432" t="s">
        <v>114</v>
      </c>
      <c r="I99" s="432" t="s">
        <v>118</v>
      </c>
    </row>
    <row r="100" spans="2:10" ht="12.75">
      <c r="B100" s="429" t="s">
        <v>678</v>
      </c>
      <c r="C100" s="184" t="s">
        <v>11843</v>
      </c>
      <c r="D100" s="416"/>
      <c r="E100" s="416" t="s">
        <v>4798</v>
      </c>
      <c r="F100" s="430">
        <v>43096</v>
      </c>
      <c r="G100" s="431" t="s">
        <v>11846</v>
      </c>
      <c r="H100" s="432" t="s">
        <v>222</v>
      </c>
      <c r="I100" s="432" t="s">
        <v>223</v>
      </c>
    </row>
    <row r="101" spans="2:10" ht="12.75">
      <c r="B101" s="429" t="s">
        <v>5777</v>
      </c>
      <c r="C101" s="184" t="s">
        <v>11849</v>
      </c>
      <c r="D101" s="416"/>
      <c r="E101" s="416" t="s">
        <v>4798</v>
      </c>
      <c r="F101" s="430">
        <v>43096</v>
      </c>
      <c r="G101" s="431" t="s">
        <v>4768</v>
      </c>
      <c r="H101" s="432" t="s">
        <v>271</v>
      </c>
      <c r="I101" s="432" t="s">
        <v>118</v>
      </c>
    </row>
    <row r="102" spans="2:10" ht="12.75">
      <c r="B102" s="429" t="s">
        <v>11581</v>
      </c>
      <c r="C102" s="184">
        <v>7875525007</v>
      </c>
      <c r="D102" s="416"/>
      <c r="E102" s="416" t="s">
        <v>4798</v>
      </c>
      <c r="F102" s="430">
        <v>43096</v>
      </c>
      <c r="G102" s="431" t="s">
        <v>11850</v>
      </c>
      <c r="H102" s="432" t="s">
        <v>271</v>
      </c>
      <c r="I102" s="432" t="s">
        <v>118</v>
      </c>
    </row>
    <row r="103" spans="2:10" ht="12.75">
      <c r="B103" s="429" t="s">
        <v>5200</v>
      </c>
      <c r="C103" s="184" t="s">
        <v>11776</v>
      </c>
      <c r="D103" s="416"/>
      <c r="E103" s="416" t="s">
        <v>4647</v>
      </c>
      <c r="F103" s="430">
        <v>43096</v>
      </c>
      <c r="G103" s="431" t="s">
        <v>11580</v>
      </c>
      <c r="H103" s="432" t="s">
        <v>271</v>
      </c>
      <c r="I103" s="432" t="s">
        <v>118</v>
      </c>
    </row>
    <row r="104" spans="2:10" ht="12.75">
      <c r="B104" s="429" t="s">
        <v>11854</v>
      </c>
      <c r="C104" s="184" t="s">
        <v>11855</v>
      </c>
      <c r="D104" s="416"/>
      <c r="E104" s="416" t="s">
        <v>4798</v>
      </c>
      <c r="F104" s="430">
        <v>43096</v>
      </c>
      <c r="G104" s="431" t="s">
        <v>11834</v>
      </c>
      <c r="H104" s="432" t="s">
        <v>271</v>
      </c>
      <c r="I104" s="432" t="s">
        <v>118</v>
      </c>
      <c r="J104" s="320" t="s">
        <v>11859</v>
      </c>
    </row>
    <row r="105" spans="2:10" ht="12.75">
      <c r="B105" s="429" t="s">
        <v>7895</v>
      </c>
      <c r="C105" s="184" t="s">
        <v>11860</v>
      </c>
      <c r="D105" s="416"/>
      <c r="E105" s="416" t="s">
        <v>4647</v>
      </c>
      <c r="F105" s="430">
        <v>43097</v>
      </c>
      <c r="G105" s="431" t="s">
        <v>11861</v>
      </c>
      <c r="H105" s="432" t="s">
        <v>4846</v>
      </c>
      <c r="I105" s="432" t="s">
        <v>223</v>
      </c>
    </row>
    <row r="106" spans="2:10" ht="12.75">
      <c r="B106" s="429" t="s">
        <v>4799</v>
      </c>
      <c r="C106" s="184" t="s">
        <v>11810</v>
      </c>
      <c r="D106" s="416"/>
      <c r="E106" s="416" t="s">
        <v>4798</v>
      </c>
      <c r="F106" s="430">
        <v>43097</v>
      </c>
      <c r="G106" s="431" t="s">
        <v>11862</v>
      </c>
      <c r="H106" s="432" t="s">
        <v>114</v>
      </c>
      <c r="I106" s="432" t="s">
        <v>223</v>
      </c>
      <c r="J106" s="320" t="s">
        <v>11863</v>
      </c>
    </row>
    <row r="107" spans="2:10" ht="12.75">
      <c r="B107" s="429" t="s">
        <v>11864</v>
      </c>
      <c r="C107" s="184" t="s">
        <v>11865</v>
      </c>
      <c r="D107" s="416"/>
      <c r="E107" s="416" t="s">
        <v>4798</v>
      </c>
      <c r="F107" s="430">
        <v>43097</v>
      </c>
      <c r="G107" s="431" t="s">
        <v>11867</v>
      </c>
      <c r="H107" s="432" t="s">
        <v>114</v>
      </c>
      <c r="I107" s="432" t="s">
        <v>118</v>
      </c>
    </row>
    <row r="108" spans="2:10" ht="12.75">
      <c r="B108" s="429" t="s">
        <v>6971</v>
      </c>
      <c r="C108" s="184">
        <v>7874083041</v>
      </c>
      <c r="D108" s="416"/>
      <c r="E108" s="416" t="s">
        <v>4798</v>
      </c>
      <c r="F108" s="430">
        <v>43097</v>
      </c>
      <c r="G108" s="431" t="s">
        <v>11869</v>
      </c>
      <c r="H108" s="432" t="s">
        <v>114</v>
      </c>
      <c r="I108" s="432" t="s">
        <v>223</v>
      </c>
      <c r="J108" s="320" t="s">
        <v>11863</v>
      </c>
    </row>
    <row r="109" spans="2:10" ht="12.75">
      <c r="B109" s="429" t="s">
        <v>5843</v>
      </c>
      <c r="C109" s="184" t="s">
        <v>11745</v>
      </c>
      <c r="D109" s="416"/>
      <c r="E109" s="416" t="s">
        <v>4798</v>
      </c>
      <c r="F109" s="430">
        <v>43097</v>
      </c>
      <c r="G109" s="431" t="s">
        <v>11870</v>
      </c>
      <c r="H109" s="432" t="s">
        <v>114</v>
      </c>
      <c r="I109" s="432" t="s">
        <v>118</v>
      </c>
    </row>
    <row r="110" spans="2:10" ht="12.75">
      <c r="B110" s="429" t="s">
        <v>11871</v>
      </c>
      <c r="C110" s="184" t="s">
        <v>11872</v>
      </c>
      <c r="D110" s="416"/>
      <c r="E110" s="416" t="s">
        <v>4798</v>
      </c>
      <c r="F110" s="430">
        <v>43097</v>
      </c>
      <c r="G110" s="431" t="s">
        <v>11873</v>
      </c>
      <c r="H110" s="432" t="s">
        <v>114</v>
      </c>
      <c r="I110" s="432" t="s">
        <v>118</v>
      </c>
    </row>
    <row r="111" spans="2:10" ht="12.75">
      <c r="B111" s="429" t="s">
        <v>11875</v>
      </c>
      <c r="C111" s="184" t="s">
        <v>11876</v>
      </c>
      <c r="D111" s="416"/>
      <c r="E111" s="416" t="s">
        <v>4798</v>
      </c>
      <c r="F111" s="430">
        <v>43097</v>
      </c>
      <c r="G111" s="431" t="s">
        <v>11878</v>
      </c>
      <c r="H111" s="432" t="s">
        <v>114</v>
      </c>
      <c r="I111" s="432" t="s">
        <v>118</v>
      </c>
      <c r="J111" s="320" t="s">
        <v>11880</v>
      </c>
    </row>
    <row r="112" spans="2:10" ht="12.75">
      <c r="B112" s="429" t="s">
        <v>6360</v>
      </c>
      <c r="C112" s="184">
        <v>7879022684</v>
      </c>
      <c r="D112" s="416"/>
      <c r="E112" s="416" t="s">
        <v>4798</v>
      </c>
      <c r="F112" s="430">
        <v>43097</v>
      </c>
      <c r="G112" s="431" t="s">
        <v>11881</v>
      </c>
      <c r="H112" s="432" t="s">
        <v>114</v>
      </c>
      <c r="I112" s="432" t="s">
        <v>118</v>
      </c>
      <c r="J112" s="320" t="s">
        <v>11882</v>
      </c>
    </row>
    <row r="113" spans="2:10" ht="12.75">
      <c r="B113" s="429" t="s">
        <v>4827</v>
      </c>
      <c r="C113" s="184">
        <v>9392724836</v>
      </c>
      <c r="D113" s="416"/>
      <c r="E113" s="416" t="s">
        <v>4798</v>
      </c>
      <c r="F113" s="430">
        <v>43097</v>
      </c>
      <c r="G113" s="431" t="s">
        <v>11883</v>
      </c>
      <c r="H113" s="432" t="s">
        <v>114</v>
      </c>
      <c r="I113" s="432" t="s">
        <v>223</v>
      </c>
    </row>
    <row r="114" spans="2:10" ht="12.75">
      <c r="B114" s="429" t="s">
        <v>11601</v>
      </c>
      <c r="C114" s="184" t="s">
        <v>11602</v>
      </c>
      <c r="D114" s="416"/>
      <c r="E114" s="416" t="s">
        <v>4798</v>
      </c>
      <c r="F114" s="430">
        <v>43097</v>
      </c>
      <c r="G114" s="431" t="s">
        <v>11886</v>
      </c>
      <c r="H114" s="432" t="s">
        <v>114</v>
      </c>
      <c r="I114" s="432" t="s">
        <v>223</v>
      </c>
      <c r="J114" s="320" t="s">
        <v>11888</v>
      </c>
    </row>
    <row r="115" spans="2:10" ht="12.75">
      <c r="B115" s="429" t="s">
        <v>5075</v>
      </c>
      <c r="C115" s="184" t="s">
        <v>11819</v>
      </c>
      <c r="D115" s="416"/>
      <c r="E115" s="416" t="s">
        <v>4798</v>
      </c>
      <c r="F115" s="430">
        <v>43097</v>
      </c>
      <c r="G115" s="431" t="s">
        <v>4768</v>
      </c>
      <c r="H115" s="432" t="s">
        <v>271</v>
      </c>
      <c r="I115" s="432" t="s">
        <v>223</v>
      </c>
      <c r="J115" s="320" t="s">
        <v>11890</v>
      </c>
    </row>
    <row r="116" spans="2:10" ht="12.75">
      <c r="B116" s="429" t="s">
        <v>5528</v>
      </c>
      <c r="C116" s="184" t="s">
        <v>11891</v>
      </c>
      <c r="D116" s="416"/>
      <c r="E116" s="416" t="s">
        <v>4798</v>
      </c>
      <c r="F116" s="430">
        <v>43097</v>
      </c>
      <c r="G116" s="431" t="s">
        <v>11892</v>
      </c>
      <c r="H116" s="432" t="s">
        <v>271</v>
      </c>
      <c r="I116" s="432" t="s">
        <v>223</v>
      </c>
    </row>
    <row r="117" spans="2:10" ht="12.75">
      <c r="B117" s="429" t="s">
        <v>5010</v>
      </c>
      <c r="C117" s="184" t="s">
        <v>11893</v>
      </c>
      <c r="D117" s="416"/>
      <c r="E117" s="416" t="s">
        <v>4647</v>
      </c>
      <c r="F117" s="430">
        <v>43097</v>
      </c>
      <c r="G117" s="431" t="s">
        <v>11894</v>
      </c>
      <c r="H117" s="432" t="s">
        <v>271</v>
      </c>
      <c r="I117" s="432" t="s">
        <v>118</v>
      </c>
    </row>
    <row r="118" spans="2:10" ht="12.75">
      <c r="B118" s="429" t="s">
        <v>11896</v>
      </c>
      <c r="C118" s="376" t="s">
        <v>11891</v>
      </c>
      <c r="D118" s="416"/>
      <c r="E118" s="416" t="s">
        <v>4647</v>
      </c>
      <c r="F118" s="430">
        <v>43097</v>
      </c>
      <c r="G118" s="431" t="s">
        <v>11900</v>
      </c>
      <c r="H118" s="432" t="s">
        <v>271</v>
      </c>
      <c r="I118" s="432" t="s">
        <v>223</v>
      </c>
    </row>
    <row r="119" spans="2:10" ht="12.75">
      <c r="B119" s="429" t="s">
        <v>11901</v>
      </c>
      <c r="C119" s="184" t="s">
        <v>11902</v>
      </c>
      <c r="D119" s="416"/>
      <c r="E119" s="416" t="s">
        <v>4798</v>
      </c>
      <c r="F119" s="430">
        <v>43098</v>
      </c>
      <c r="G119" s="431" t="s">
        <v>11904</v>
      </c>
      <c r="H119" s="432" t="s">
        <v>114</v>
      </c>
      <c r="I119" s="432" t="s">
        <v>223</v>
      </c>
      <c r="J119" s="320" t="s">
        <v>11905</v>
      </c>
    </row>
    <row r="120" spans="2:10" ht="12.75">
      <c r="B120" s="429" t="s">
        <v>11906</v>
      </c>
      <c r="C120" s="184" t="s">
        <v>11907</v>
      </c>
      <c r="D120" s="416"/>
      <c r="E120" s="416" t="s">
        <v>4798</v>
      </c>
      <c r="F120" s="430">
        <v>43098</v>
      </c>
      <c r="G120" s="431" t="s">
        <v>11908</v>
      </c>
      <c r="H120" s="432" t="s">
        <v>114</v>
      </c>
      <c r="I120" s="432" t="s">
        <v>223</v>
      </c>
      <c r="J120" s="320" t="s">
        <v>11909</v>
      </c>
    </row>
    <row r="121" spans="2:10" ht="15">
      <c r="B121" s="435" t="s">
        <v>5296</v>
      </c>
      <c r="C121" s="435">
        <v>7873997264</v>
      </c>
      <c r="D121" s="416"/>
      <c r="E121" s="416" t="s">
        <v>4647</v>
      </c>
      <c r="F121" s="430">
        <v>43098</v>
      </c>
      <c r="G121" s="431" t="s">
        <v>11774</v>
      </c>
      <c r="H121" s="432" t="s">
        <v>114</v>
      </c>
      <c r="I121" s="432" t="s">
        <v>223</v>
      </c>
      <c r="J121" s="320" t="s">
        <v>11915</v>
      </c>
    </row>
    <row r="122" spans="2:10" ht="12.75">
      <c r="B122" s="429" t="s">
        <v>4685</v>
      </c>
      <c r="C122" s="184" t="s">
        <v>11840</v>
      </c>
      <c r="D122" s="416"/>
      <c r="E122" s="416" t="s">
        <v>4647</v>
      </c>
      <c r="F122" s="430">
        <v>43098</v>
      </c>
      <c r="G122" s="431" t="s">
        <v>11916</v>
      </c>
      <c r="H122" s="432" t="s">
        <v>114</v>
      </c>
      <c r="I122" s="432" t="s">
        <v>118</v>
      </c>
    </row>
    <row r="123" spans="2:10" ht="12.75">
      <c r="B123" s="429" t="s">
        <v>8330</v>
      </c>
      <c r="C123" s="184" t="s">
        <v>11917</v>
      </c>
      <c r="D123" s="416"/>
      <c r="E123" s="416" t="s">
        <v>4798</v>
      </c>
      <c r="F123" s="430">
        <v>43098</v>
      </c>
      <c r="G123" s="431" t="s">
        <v>11919</v>
      </c>
      <c r="H123" s="432" t="s">
        <v>222</v>
      </c>
      <c r="I123" s="432" t="s">
        <v>223</v>
      </c>
    </row>
    <row r="124" spans="2:10" ht="12.75">
      <c r="B124" s="429" t="s">
        <v>11633</v>
      </c>
      <c r="C124" s="184" t="s">
        <v>11921</v>
      </c>
      <c r="D124" s="416"/>
      <c r="E124" s="416" t="s">
        <v>4798</v>
      </c>
      <c r="F124" s="430">
        <v>43098</v>
      </c>
      <c r="G124" s="431" t="s">
        <v>11924</v>
      </c>
      <c r="H124" s="432" t="s">
        <v>271</v>
      </c>
      <c r="I124" s="432" t="s">
        <v>118</v>
      </c>
    </row>
    <row r="125" spans="2:10" ht="12.75">
      <c r="B125" s="429" t="s">
        <v>11926</v>
      </c>
      <c r="C125" s="184" t="s">
        <v>11927</v>
      </c>
      <c r="D125" s="416"/>
      <c r="E125" s="416" t="s">
        <v>4647</v>
      </c>
      <c r="F125" s="430">
        <v>43098</v>
      </c>
      <c r="G125" s="431" t="s">
        <v>11928</v>
      </c>
      <c r="H125" s="432" t="s">
        <v>271</v>
      </c>
      <c r="I125" s="432" t="s">
        <v>223</v>
      </c>
    </row>
    <row r="126" spans="2:10" ht="12.75">
      <c r="B126" s="429" t="s">
        <v>5010</v>
      </c>
      <c r="C126" s="184" t="s">
        <v>11893</v>
      </c>
      <c r="D126" s="416"/>
      <c r="E126" s="416" t="s">
        <v>4798</v>
      </c>
      <c r="F126" s="430">
        <v>43098</v>
      </c>
      <c r="G126" s="431" t="s">
        <v>4768</v>
      </c>
      <c r="H126" s="432" t="s">
        <v>271</v>
      </c>
      <c r="I126" s="432" t="s">
        <v>118</v>
      </c>
    </row>
    <row r="127" spans="2:10" ht="12.75">
      <c r="B127" s="429" t="s">
        <v>7447</v>
      </c>
      <c r="C127" s="184">
        <v>9392724836</v>
      </c>
      <c r="D127" s="416"/>
      <c r="E127" s="416" t="s">
        <v>4647</v>
      </c>
      <c r="F127" s="430">
        <v>43098</v>
      </c>
      <c r="G127" s="431" t="s">
        <v>11930</v>
      </c>
      <c r="H127" s="432" t="s">
        <v>271</v>
      </c>
      <c r="I127" s="432" t="s">
        <v>118</v>
      </c>
    </row>
    <row r="128" spans="2:10" ht="12.75">
      <c r="B128" s="429" t="s">
        <v>7149</v>
      </c>
      <c r="C128" s="184"/>
      <c r="D128" s="416"/>
      <c r="E128" s="416"/>
      <c r="F128" s="436"/>
      <c r="G128" s="431"/>
      <c r="H128" s="432"/>
      <c r="I128" s="432"/>
    </row>
    <row r="129" spans="2:9" ht="12.75">
      <c r="B129" s="429"/>
      <c r="C129" s="184"/>
      <c r="D129" s="416"/>
      <c r="E129" s="416"/>
      <c r="F129" s="436"/>
      <c r="G129" s="431"/>
      <c r="H129" s="432"/>
      <c r="I129" s="432"/>
    </row>
    <row r="130" spans="2:9" ht="12.75">
      <c r="B130" s="429"/>
      <c r="C130" s="184"/>
      <c r="D130" s="416"/>
      <c r="E130" s="416"/>
      <c r="F130" s="436"/>
      <c r="G130" s="431"/>
      <c r="H130" s="432"/>
      <c r="I130" s="432"/>
    </row>
    <row r="131" spans="2:9" ht="12.75">
      <c r="B131" s="429"/>
      <c r="C131" s="184"/>
      <c r="D131" s="416"/>
      <c r="E131" s="416"/>
      <c r="F131" s="436"/>
      <c r="G131" s="431"/>
      <c r="H131" s="432"/>
      <c r="I131" s="432"/>
    </row>
    <row r="132" spans="2:9" ht="12.75">
      <c r="B132" s="429"/>
      <c r="C132" s="184"/>
      <c r="D132" s="416"/>
      <c r="E132" s="416"/>
      <c r="F132" s="436"/>
      <c r="G132" s="431"/>
      <c r="H132" s="432"/>
      <c r="I132" s="432"/>
    </row>
    <row r="133" spans="2:9" ht="12.75">
      <c r="B133" s="429"/>
      <c r="C133" s="184"/>
      <c r="D133" s="416"/>
      <c r="E133" s="416"/>
      <c r="F133" s="436"/>
      <c r="G133" s="431"/>
      <c r="H133" s="432"/>
      <c r="I133" s="432"/>
    </row>
    <row r="134" spans="2:9" ht="12.75">
      <c r="B134" s="429"/>
      <c r="C134" s="184"/>
      <c r="D134" s="416"/>
      <c r="E134" s="416"/>
      <c r="F134" s="436"/>
      <c r="G134" s="431"/>
      <c r="H134" s="432"/>
      <c r="I134" s="432"/>
    </row>
    <row r="135" spans="2:9" ht="12.75">
      <c r="B135" s="429"/>
      <c r="C135" s="184"/>
      <c r="D135" s="416"/>
      <c r="E135" s="416"/>
      <c r="F135" s="436"/>
      <c r="G135" s="431"/>
      <c r="H135" s="432"/>
      <c r="I135" s="432"/>
    </row>
    <row r="136" spans="2:9" ht="12.75">
      <c r="B136" s="429"/>
      <c r="C136" s="184"/>
      <c r="D136" s="425"/>
      <c r="E136" s="416"/>
      <c r="F136" s="436"/>
      <c r="G136" s="431"/>
      <c r="H136" s="432"/>
      <c r="I136" s="432"/>
    </row>
    <row r="137" spans="2:9" ht="12.75">
      <c r="B137" s="429"/>
      <c r="C137" s="184"/>
      <c r="D137" s="416"/>
      <c r="E137" s="416"/>
      <c r="F137" s="436"/>
      <c r="G137" s="431"/>
      <c r="H137" s="432"/>
      <c r="I137" s="432"/>
    </row>
    <row r="138" spans="2:9" ht="12.75">
      <c r="B138" s="429"/>
      <c r="C138" s="184"/>
      <c r="D138" s="425"/>
      <c r="E138" s="416"/>
      <c r="F138" s="436"/>
      <c r="G138" s="431"/>
      <c r="H138" s="432"/>
      <c r="I138" s="285"/>
    </row>
    <row r="139" spans="2:9" ht="12.75">
      <c r="B139" s="429"/>
      <c r="C139" s="184"/>
      <c r="D139" s="416"/>
      <c r="E139" s="416"/>
      <c r="F139" s="436"/>
      <c r="G139" s="431"/>
      <c r="H139" s="432"/>
      <c r="I139" s="432"/>
    </row>
    <row r="140" spans="2:9" ht="12.75">
      <c r="B140" s="429"/>
      <c r="C140" s="184"/>
      <c r="D140" s="416"/>
      <c r="E140" s="416"/>
      <c r="F140" s="436"/>
      <c r="G140" s="431"/>
      <c r="H140" s="432"/>
      <c r="I140" s="432"/>
    </row>
    <row r="141" spans="2:9" ht="12.75">
      <c r="B141" s="429"/>
      <c r="C141" s="184"/>
      <c r="D141" s="425"/>
      <c r="E141" s="416"/>
      <c r="F141" s="436"/>
      <c r="G141" s="431"/>
      <c r="H141" s="432"/>
      <c r="I141" s="432"/>
    </row>
    <row r="142" spans="2:9" ht="12.75">
      <c r="B142" s="429"/>
      <c r="C142" s="184"/>
      <c r="D142" s="45"/>
      <c r="E142" s="416"/>
      <c r="F142" s="436"/>
      <c r="G142" s="431"/>
      <c r="H142" s="432"/>
      <c r="I142" s="432"/>
    </row>
    <row r="143" spans="2:9" ht="12.75">
      <c r="B143" s="429"/>
      <c r="C143" s="184"/>
      <c r="D143" s="416"/>
      <c r="E143" s="416"/>
      <c r="F143" s="436"/>
      <c r="G143" s="431"/>
      <c r="H143" s="432"/>
      <c r="I143" s="432"/>
    </row>
    <row r="144" spans="2:9" ht="12.75">
      <c r="B144" s="429"/>
      <c r="C144" s="184"/>
      <c r="D144" s="425"/>
      <c r="E144" s="416"/>
      <c r="F144" s="436"/>
      <c r="G144" s="431"/>
      <c r="H144" s="432"/>
      <c r="I144" s="432"/>
    </row>
    <row r="145" spans="2:9" ht="12.75">
      <c r="B145" s="429"/>
      <c r="C145" s="184"/>
      <c r="D145" s="425"/>
      <c r="E145" s="416"/>
      <c r="F145" s="436"/>
      <c r="G145" s="431"/>
      <c r="H145" s="432"/>
      <c r="I145" s="432"/>
    </row>
    <row r="146" spans="2:9" ht="12.75">
      <c r="B146" s="429"/>
      <c r="C146" s="184"/>
      <c r="D146" s="425"/>
      <c r="E146" s="416"/>
      <c r="F146" s="436"/>
      <c r="G146" s="431"/>
      <c r="H146" s="432"/>
      <c r="I146" s="432"/>
    </row>
    <row r="147" spans="2:9" ht="12.75">
      <c r="B147" s="429"/>
      <c r="C147" s="184"/>
      <c r="D147" s="425"/>
      <c r="E147" s="416"/>
      <c r="F147" s="436"/>
      <c r="G147" s="431"/>
      <c r="H147" s="432"/>
      <c r="I147" s="432"/>
    </row>
    <row r="148" spans="2:9" ht="12.75">
      <c r="B148" s="429"/>
      <c r="C148" s="184"/>
      <c r="D148" s="425"/>
      <c r="E148" s="416"/>
      <c r="F148" s="436"/>
      <c r="G148" s="431"/>
      <c r="H148" s="432"/>
      <c r="I148" s="432"/>
    </row>
    <row r="149" spans="2:9" ht="12.75">
      <c r="B149" s="429"/>
      <c r="C149" s="184"/>
      <c r="D149" s="425"/>
      <c r="E149" s="416"/>
      <c r="F149" s="436"/>
      <c r="G149" s="431"/>
      <c r="H149" s="432"/>
      <c r="I149" s="432"/>
    </row>
    <row r="150" spans="2:9" ht="12.75">
      <c r="B150" s="429"/>
      <c r="C150" s="184"/>
      <c r="D150" s="425"/>
      <c r="E150" s="416"/>
      <c r="F150" s="436"/>
      <c r="G150" s="431"/>
      <c r="H150" s="432"/>
      <c r="I150" s="432"/>
    </row>
    <row r="151" spans="2:9" ht="12.75">
      <c r="B151" s="429"/>
      <c r="C151" s="184"/>
      <c r="D151" s="425"/>
      <c r="E151" s="416"/>
      <c r="F151" s="436"/>
      <c r="G151" s="431"/>
      <c r="H151" s="432"/>
      <c r="I151" s="432"/>
    </row>
    <row r="152" spans="2:9" ht="12.75">
      <c r="B152" s="429"/>
      <c r="C152" s="184"/>
      <c r="D152" s="425"/>
      <c r="E152" s="416"/>
      <c r="F152" s="436"/>
      <c r="G152" s="431"/>
      <c r="H152" s="432"/>
      <c r="I152" s="432"/>
    </row>
    <row r="153" spans="2:9" ht="12.75">
      <c r="B153" s="429"/>
      <c r="C153" s="184"/>
      <c r="D153" s="425"/>
      <c r="E153" s="416"/>
      <c r="F153" s="436"/>
      <c r="G153" s="431"/>
      <c r="H153" s="432"/>
      <c r="I153" s="432"/>
    </row>
    <row r="154" spans="2:9" ht="12.75">
      <c r="B154" s="429"/>
      <c r="C154" s="184"/>
      <c r="D154" s="425"/>
      <c r="E154" s="416"/>
      <c r="F154" s="436"/>
      <c r="G154" s="431"/>
      <c r="H154" s="432"/>
      <c r="I154" s="432"/>
    </row>
    <row r="155" spans="2:9" ht="12.75">
      <c r="B155" s="429"/>
      <c r="C155" s="184"/>
      <c r="D155" s="425"/>
      <c r="E155" s="416"/>
      <c r="F155" s="436"/>
      <c r="G155" s="431"/>
      <c r="H155" s="432"/>
      <c r="I155" s="432"/>
    </row>
    <row r="156" spans="2:9" ht="12.75">
      <c r="B156" s="429"/>
      <c r="C156" s="184"/>
      <c r="D156" s="425"/>
      <c r="E156" s="416"/>
      <c r="F156" s="436"/>
      <c r="G156" s="431"/>
      <c r="H156" s="432"/>
      <c r="I156" s="432"/>
    </row>
    <row r="157" spans="2:9" ht="12.75">
      <c r="B157" s="429"/>
      <c r="C157" s="184"/>
      <c r="D157" s="425"/>
      <c r="E157" s="416"/>
      <c r="F157" s="436"/>
      <c r="G157" s="431"/>
      <c r="H157" s="432"/>
      <c r="I157" s="432"/>
    </row>
    <row r="158" spans="2:9" ht="12.75">
      <c r="B158" s="429"/>
      <c r="C158" s="184"/>
      <c r="D158" s="425"/>
      <c r="E158" s="416"/>
      <c r="F158" s="436"/>
      <c r="G158" s="431"/>
      <c r="H158" s="432"/>
      <c r="I158" s="432"/>
    </row>
    <row r="159" spans="2:9" ht="12.75">
      <c r="B159" s="429"/>
      <c r="C159" s="184"/>
      <c r="D159" s="425"/>
      <c r="E159" s="416"/>
      <c r="F159" s="436"/>
      <c r="G159" s="431"/>
      <c r="H159" s="432"/>
      <c r="I159" s="432"/>
    </row>
    <row r="160" spans="2:9" ht="12.75">
      <c r="B160" s="429"/>
      <c r="C160" s="184"/>
      <c r="D160" s="425"/>
      <c r="E160" s="416"/>
      <c r="F160" s="436"/>
      <c r="G160" s="431"/>
      <c r="H160" s="432"/>
      <c r="I160" s="432"/>
    </row>
    <row r="161" spans="2:9" ht="12.75">
      <c r="B161" s="437"/>
      <c r="C161" s="186"/>
      <c r="D161" s="425"/>
      <c r="E161" s="425"/>
      <c r="F161" s="282"/>
      <c r="G161" s="438"/>
      <c r="H161" s="285"/>
      <c r="I161" s="285"/>
    </row>
    <row r="162" spans="2:9" ht="12.75">
      <c r="B162" s="437"/>
      <c r="C162" s="186"/>
      <c r="D162" s="425"/>
      <c r="E162" s="425"/>
      <c r="F162" s="282"/>
      <c r="G162" s="438"/>
      <c r="H162" s="285"/>
      <c r="I162" s="285"/>
    </row>
    <row r="163" spans="2:9" ht="12.75">
      <c r="B163" s="437"/>
      <c r="C163" s="186"/>
      <c r="D163" s="425"/>
      <c r="E163" s="425"/>
      <c r="F163" s="282"/>
      <c r="G163" s="438"/>
      <c r="H163" s="285"/>
      <c r="I163" s="285"/>
    </row>
    <row r="164" spans="2:9" ht="12.75">
      <c r="B164" s="437"/>
      <c r="C164" s="186"/>
      <c r="D164" s="425"/>
      <c r="E164" s="425"/>
      <c r="F164" s="282"/>
      <c r="G164" s="438"/>
      <c r="H164" s="285"/>
      <c r="I164" s="285"/>
    </row>
    <row r="165" spans="2:9" ht="12.75">
      <c r="B165" s="437"/>
      <c r="C165" s="186"/>
      <c r="D165" s="425"/>
      <c r="E165" s="425"/>
      <c r="F165" s="282"/>
      <c r="G165" s="438"/>
      <c r="H165" s="285"/>
      <c r="I165" s="285"/>
    </row>
    <row r="166" spans="2:9" ht="12.75">
      <c r="B166" s="437"/>
      <c r="C166" s="186"/>
      <c r="D166" s="425"/>
      <c r="E166" s="425"/>
      <c r="F166" s="282"/>
      <c r="G166" s="438"/>
      <c r="H166" s="285"/>
      <c r="I166" s="285"/>
    </row>
    <row r="167" spans="2:9" ht="12.75">
      <c r="B167" s="437"/>
      <c r="C167" s="186"/>
      <c r="D167" s="425"/>
      <c r="E167" s="425"/>
      <c r="F167" s="282"/>
      <c r="G167" s="438"/>
      <c r="H167" s="285"/>
      <c r="I167" s="285"/>
    </row>
    <row r="168" spans="2:9" ht="12.75">
      <c r="B168" s="437"/>
      <c r="C168" s="186"/>
      <c r="D168" s="425"/>
      <c r="E168" s="425"/>
      <c r="F168" s="282"/>
      <c r="G168" s="438"/>
      <c r="H168" s="285"/>
      <c r="I168" s="285"/>
    </row>
    <row r="169" spans="2:9" ht="12.75">
      <c r="B169" s="437"/>
      <c r="C169" s="186"/>
      <c r="D169" s="425"/>
      <c r="E169" s="425"/>
      <c r="F169" s="282"/>
      <c r="G169" s="438"/>
      <c r="H169" s="285"/>
      <c r="I169" s="285"/>
    </row>
    <row r="170" spans="2:9" ht="12.75">
      <c r="B170" s="437"/>
      <c r="C170" s="186"/>
      <c r="D170" s="425"/>
      <c r="E170" s="425"/>
      <c r="F170" s="282"/>
      <c r="G170" s="438"/>
      <c r="H170" s="285"/>
      <c r="I170" s="285"/>
    </row>
    <row r="171" spans="2:9" ht="12.75">
      <c r="B171" s="437"/>
      <c r="C171" s="186"/>
      <c r="D171" s="425"/>
      <c r="E171" s="425"/>
      <c r="F171" s="282"/>
      <c r="G171" s="438"/>
      <c r="H171" s="285"/>
      <c r="I171" s="285"/>
    </row>
    <row r="172" spans="2:9" ht="12.75">
      <c r="B172" s="437"/>
      <c r="C172" s="186"/>
      <c r="D172" s="425"/>
      <c r="E172" s="425"/>
      <c r="F172" s="282"/>
      <c r="G172" s="438"/>
      <c r="H172" s="285"/>
      <c r="I172" s="285"/>
    </row>
    <row r="173" spans="2:9" ht="12.75">
      <c r="B173" s="437"/>
      <c r="C173" s="186"/>
      <c r="D173" s="425"/>
      <c r="E173" s="425"/>
      <c r="F173" s="282"/>
      <c r="G173" s="438"/>
      <c r="H173" s="285"/>
      <c r="I173" s="285"/>
    </row>
    <row r="174" spans="2:9" ht="12.75">
      <c r="B174" s="437"/>
      <c r="C174" s="186"/>
      <c r="D174" s="425"/>
      <c r="E174" s="425"/>
      <c r="F174" s="282"/>
      <c r="G174" s="438"/>
      <c r="H174" s="285"/>
      <c r="I174" s="285"/>
    </row>
    <row r="175" spans="2:9" ht="12.75">
      <c r="B175" s="437"/>
      <c r="C175" s="186"/>
      <c r="D175" s="425"/>
      <c r="E175" s="425"/>
      <c r="F175" s="282"/>
      <c r="G175" s="438"/>
      <c r="H175" s="285"/>
      <c r="I175" s="285"/>
    </row>
    <row r="176" spans="2:9" ht="12.75">
      <c r="B176" s="437"/>
      <c r="C176" s="186"/>
      <c r="D176" s="425"/>
      <c r="E176" s="425"/>
      <c r="F176" s="282"/>
      <c r="G176" s="438"/>
      <c r="H176" s="285"/>
      <c r="I176" s="285"/>
    </row>
    <row r="177" spans="2:9" ht="12.75">
      <c r="B177" s="437"/>
      <c r="C177" s="186"/>
      <c r="D177" s="425"/>
      <c r="E177" s="425"/>
      <c r="F177" s="282"/>
      <c r="G177" s="438"/>
      <c r="H177" s="285"/>
      <c r="I177" s="285"/>
    </row>
    <row r="178" spans="2:9" ht="12.75">
      <c r="B178" s="437"/>
      <c r="C178" s="186"/>
      <c r="D178" s="425"/>
      <c r="E178" s="425"/>
      <c r="F178" s="282"/>
      <c r="G178" s="438"/>
      <c r="H178" s="285"/>
      <c r="I178" s="285"/>
    </row>
    <row r="179" spans="2:9" ht="12.75">
      <c r="B179" s="437"/>
      <c r="C179" s="186"/>
      <c r="D179" s="425"/>
      <c r="E179" s="425"/>
      <c r="F179" s="282"/>
      <c r="G179" s="438"/>
      <c r="H179" s="285"/>
      <c r="I179" s="285"/>
    </row>
    <row r="180" spans="2:9" ht="12.75">
      <c r="B180" s="437"/>
      <c r="C180" s="186"/>
      <c r="D180" s="425"/>
      <c r="E180" s="425"/>
      <c r="F180" s="282"/>
      <c r="G180" s="438"/>
      <c r="H180" s="285"/>
      <c r="I180" s="285"/>
    </row>
    <row r="181" spans="2:9" ht="12.75">
      <c r="B181" s="437"/>
      <c r="C181" s="186"/>
      <c r="D181" s="425"/>
      <c r="E181" s="425"/>
      <c r="F181" s="282"/>
      <c r="G181" s="438"/>
      <c r="H181" s="285"/>
      <c r="I181" s="285"/>
    </row>
    <row r="182" spans="2:9" ht="12.75">
      <c r="B182" s="437"/>
      <c r="C182" s="186"/>
      <c r="D182" s="425"/>
      <c r="E182" s="425"/>
      <c r="F182" s="282"/>
      <c r="G182" s="438"/>
      <c r="H182" s="285"/>
      <c r="I182" s="285"/>
    </row>
    <row r="183" spans="2:9" ht="12.75">
      <c r="B183" s="437"/>
      <c r="C183" s="186"/>
      <c r="D183" s="425"/>
      <c r="E183" s="425"/>
      <c r="F183" s="282"/>
      <c r="G183" s="438"/>
      <c r="H183" s="285"/>
      <c r="I183" s="285"/>
    </row>
    <row r="184" spans="2:9" ht="12.75">
      <c r="B184" s="437"/>
      <c r="C184" s="186"/>
      <c r="D184" s="425"/>
      <c r="E184" s="425"/>
      <c r="F184" s="282"/>
      <c r="G184" s="438"/>
      <c r="H184" s="285"/>
      <c r="I184" s="285"/>
    </row>
    <row r="185" spans="2:9" ht="12.75">
      <c r="B185" s="437"/>
      <c r="C185" s="186"/>
      <c r="D185" s="425"/>
      <c r="E185" s="425"/>
      <c r="F185" s="282"/>
      <c r="G185" s="438"/>
      <c r="H185" s="285"/>
      <c r="I185" s="285"/>
    </row>
    <row r="186" spans="2:9" ht="12.75">
      <c r="B186" s="437"/>
      <c r="C186" s="186"/>
      <c r="D186" s="425"/>
      <c r="E186" s="425"/>
      <c r="F186" s="282"/>
      <c r="G186" s="438"/>
      <c r="H186" s="285"/>
      <c r="I186" s="285"/>
    </row>
    <row r="187" spans="2:9" ht="12.75">
      <c r="B187" s="437"/>
      <c r="C187" s="186"/>
      <c r="D187" s="439"/>
      <c r="E187" s="439"/>
      <c r="G187" s="186"/>
    </row>
    <row r="188" spans="2:9" ht="12.75">
      <c r="B188" s="437"/>
      <c r="C188" s="186"/>
      <c r="D188" s="439"/>
      <c r="E188" s="439"/>
      <c r="G188" s="186"/>
    </row>
    <row r="189" spans="2:9" ht="12.75">
      <c r="B189" s="437"/>
      <c r="C189" s="186"/>
      <c r="D189" s="439"/>
      <c r="E189" s="439"/>
      <c r="G189" s="186"/>
    </row>
    <row r="190" spans="2:9" ht="12.75">
      <c r="B190" s="437"/>
      <c r="C190" s="186"/>
      <c r="D190" s="439"/>
      <c r="E190" s="439"/>
      <c r="G190" s="186"/>
    </row>
    <row r="191" spans="2:9" ht="12.75">
      <c r="B191" s="437"/>
      <c r="C191" s="186"/>
      <c r="D191" s="439"/>
      <c r="E191" s="439"/>
      <c r="G191" s="186"/>
    </row>
    <row r="192" spans="2:9" ht="12.75">
      <c r="B192" s="437"/>
      <c r="C192" s="186"/>
      <c r="D192" s="439"/>
      <c r="E192" s="439"/>
      <c r="G192" s="186"/>
    </row>
    <row r="193" spans="2:7" ht="12.75">
      <c r="B193" s="437"/>
      <c r="C193" s="186"/>
      <c r="D193" s="439"/>
      <c r="E193" s="439"/>
      <c r="G193" s="186"/>
    </row>
    <row r="194" spans="2:7" ht="12.75">
      <c r="B194" s="437"/>
      <c r="C194" s="186"/>
      <c r="D194" s="439"/>
      <c r="E194" s="439"/>
      <c r="G194" s="186"/>
    </row>
    <row r="195" spans="2:7" ht="12.75">
      <c r="B195" s="437"/>
      <c r="C195" s="186"/>
      <c r="D195" s="439"/>
      <c r="E195" s="439"/>
      <c r="G195" s="186"/>
    </row>
    <row r="196" spans="2:7" ht="12.75">
      <c r="B196" s="437"/>
      <c r="C196" s="186"/>
      <c r="D196" s="439"/>
      <c r="E196" s="439"/>
      <c r="G196" s="186"/>
    </row>
    <row r="197" spans="2:7" ht="12.75">
      <c r="B197" s="437"/>
      <c r="C197" s="186"/>
      <c r="D197" s="439"/>
      <c r="E197" s="439"/>
      <c r="G197" s="186"/>
    </row>
    <row r="198" spans="2:7" ht="12.75">
      <c r="B198" s="437"/>
      <c r="C198" s="186"/>
      <c r="D198" s="439"/>
      <c r="E198" s="439"/>
      <c r="G198" s="186"/>
    </row>
    <row r="199" spans="2:7" ht="12.75">
      <c r="B199" s="437"/>
      <c r="C199" s="186"/>
      <c r="D199" s="439"/>
      <c r="E199" s="439"/>
      <c r="G199" s="186"/>
    </row>
    <row r="200" spans="2:7" ht="12.75">
      <c r="B200" s="437"/>
      <c r="C200" s="186"/>
      <c r="D200" s="439"/>
      <c r="E200" s="439"/>
      <c r="G200" s="186"/>
    </row>
    <row r="201" spans="2:7" ht="12.75">
      <c r="B201" s="437"/>
      <c r="C201" s="186"/>
      <c r="D201" s="439"/>
      <c r="E201" s="439"/>
      <c r="G201" s="186"/>
    </row>
    <row r="202" spans="2:7" ht="12.75">
      <c r="B202" s="437"/>
      <c r="C202" s="186"/>
      <c r="D202" s="439"/>
      <c r="E202" s="439"/>
      <c r="G202" s="186"/>
    </row>
    <row r="203" spans="2:7" ht="12.75">
      <c r="B203" s="437"/>
      <c r="C203" s="186"/>
      <c r="D203" s="439"/>
      <c r="E203" s="439"/>
      <c r="G203" s="186"/>
    </row>
    <row r="204" spans="2:7" ht="12.75">
      <c r="B204" s="437"/>
      <c r="C204" s="186"/>
      <c r="D204" s="439"/>
      <c r="E204" s="439"/>
      <c r="G204" s="186"/>
    </row>
    <row r="205" spans="2:7" ht="12.75">
      <c r="B205" s="437"/>
      <c r="C205" s="186"/>
      <c r="D205" s="439"/>
      <c r="E205" s="439"/>
      <c r="G205" s="186"/>
    </row>
    <row r="206" spans="2:7" ht="12.75">
      <c r="B206" s="437"/>
      <c r="C206" s="186"/>
      <c r="D206" s="439"/>
      <c r="E206" s="439"/>
      <c r="G206" s="186"/>
    </row>
    <row r="207" spans="2:7" ht="12.75">
      <c r="B207" s="437"/>
      <c r="C207" s="186"/>
      <c r="D207" s="439"/>
      <c r="E207" s="439"/>
      <c r="G207" s="186"/>
    </row>
    <row r="208" spans="2:7" ht="12.75">
      <c r="B208" s="437"/>
      <c r="C208" s="186"/>
      <c r="D208" s="439"/>
      <c r="E208" s="439"/>
      <c r="G208" s="186"/>
    </row>
    <row r="209" spans="2:7" ht="12.75">
      <c r="B209" s="437"/>
      <c r="C209" s="186"/>
      <c r="D209" s="439"/>
      <c r="E209" s="439"/>
      <c r="G209" s="186"/>
    </row>
    <row r="210" spans="2:7" ht="12.75">
      <c r="B210" s="437"/>
      <c r="C210" s="186"/>
      <c r="D210" s="439"/>
      <c r="E210" s="439"/>
      <c r="G210" s="186"/>
    </row>
    <row r="211" spans="2:7" ht="12.75">
      <c r="B211" s="437"/>
      <c r="C211" s="186"/>
      <c r="D211" s="439"/>
      <c r="E211" s="439"/>
      <c r="G211" s="186"/>
    </row>
    <row r="212" spans="2:7" ht="12.75">
      <c r="B212" s="437"/>
      <c r="C212" s="186"/>
      <c r="D212" s="439"/>
      <c r="E212" s="439"/>
      <c r="G212" s="186"/>
    </row>
    <row r="213" spans="2:7" ht="12.75">
      <c r="B213" s="437"/>
      <c r="C213" s="186"/>
      <c r="D213" s="439"/>
      <c r="E213" s="439"/>
      <c r="G213" s="186"/>
    </row>
    <row r="214" spans="2:7" ht="12.75">
      <c r="B214" s="437"/>
      <c r="C214" s="186"/>
      <c r="D214" s="439"/>
      <c r="E214" s="439"/>
      <c r="G214" s="186"/>
    </row>
    <row r="215" spans="2:7" ht="12.75">
      <c r="B215" s="437"/>
      <c r="C215" s="186"/>
      <c r="D215" s="439"/>
      <c r="E215" s="439"/>
      <c r="G215" s="186"/>
    </row>
    <row r="216" spans="2:7" ht="12.75">
      <c r="B216" s="437"/>
      <c r="C216" s="186"/>
      <c r="D216" s="439"/>
      <c r="E216" s="439"/>
      <c r="G216" s="186"/>
    </row>
    <row r="217" spans="2:7" ht="12.75">
      <c r="B217" s="437"/>
      <c r="C217" s="186"/>
      <c r="D217" s="439"/>
      <c r="E217" s="439"/>
      <c r="G217" s="186"/>
    </row>
    <row r="218" spans="2:7" ht="12.75">
      <c r="B218" s="437"/>
      <c r="C218" s="186"/>
      <c r="D218" s="439"/>
      <c r="E218" s="439"/>
      <c r="G218" s="186"/>
    </row>
    <row r="219" spans="2:7" ht="12.75">
      <c r="B219" s="437"/>
      <c r="C219" s="186"/>
      <c r="D219" s="439"/>
      <c r="E219" s="439"/>
      <c r="G219" s="186"/>
    </row>
    <row r="220" spans="2:7" ht="12.75">
      <c r="B220" s="437"/>
      <c r="C220" s="186"/>
      <c r="D220" s="439"/>
      <c r="E220" s="439"/>
      <c r="G220" s="186"/>
    </row>
    <row r="221" spans="2:7" ht="12.75">
      <c r="B221" s="437"/>
      <c r="C221" s="186"/>
      <c r="D221" s="439"/>
      <c r="E221" s="439"/>
      <c r="G221" s="186"/>
    </row>
    <row r="222" spans="2:7" ht="12.75">
      <c r="B222" s="437"/>
      <c r="C222" s="186"/>
      <c r="D222" s="439"/>
      <c r="E222" s="439"/>
      <c r="G222" s="186"/>
    </row>
    <row r="223" spans="2:7" ht="12.75">
      <c r="B223" s="437"/>
      <c r="C223" s="186"/>
      <c r="D223" s="439"/>
      <c r="E223" s="439"/>
      <c r="G223" s="186"/>
    </row>
    <row r="224" spans="2:7" ht="12.75">
      <c r="B224" s="437"/>
      <c r="C224" s="186"/>
      <c r="D224" s="439"/>
      <c r="E224" s="439"/>
      <c r="G224" s="186"/>
    </row>
    <row r="225" spans="2:7" ht="12.75">
      <c r="B225" s="437"/>
      <c r="C225" s="186"/>
      <c r="D225" s="439"/>
      <c r="E225" s="439"/>
      <c r="G225" s="186"/>
    </row>
    <row r="226" spans="2:7" ht="12.75">
      <c r="B226" s="437"/>
      <c r="C226" s="186"/>
      <c r="D226" s="439"/>
      <c r="E226" s="439"/>
      <c r="G226" s="186"/>
    </row>
    <row r="227" spans="2:7" ht="12.75">
      <c r="B227" s="437"/>
      <c r="C227" s="186"/>
      <c r="D227" s="439"/>
      <c r="E227" s="439"/>
      <c r="G227" s="186"/>
    </row>
    <row r="228" spans="2:7" ht="12.75">
      <c r="B228" s="437"/>
      <c r="C228" s="186"/>
      <c r="D228" s="439"/>
      <c r="E228" s="439"/>
      <c r="G228" s="186"/>
    </row>
    <row r="229" spans="2:7" ht="12.75">
      <c r="B229" s="437"/>
      <c r="C229" s="186"/>
      <c r="D229" s="439"/>
      <c r="E229" s="439"/>
      <c r="G229" s="186"/>
    </row>
    <row r="230" spans="2:7" ht="12.75">
      <c r="B230" s="437"/>
      <c r="C230" s="186"/>
      <c r="D230" s="439"/>
      <c r="E230" s="439"/>
      <c r="G230" s="186"/>
    </row>
    <row r="231" spans="2:7" ht="12.75">
      <c r="B231" s="437"/>
      <c r="C231" s="186"/>
      <c r="D231" s="439"/>
      <c r="E231" s="439"/>
      <c r="G231" s="186"/>
    </row>
    <row r="232" spans="2:7" ht="12.75">
      <c r="B232" s="437"/>
      <c r="C232" s="186"/>
      <c r="D232" s="439"/>
      <c r="E232" s="439"/>
      <c r="G232" s="186"/>
    </row>
    <row r="233" spans="2:7" ht="12.75">
      <c r="B233" s="437"/>
      <c r="C233" s="186"/>
      <c r="D233" s="439"/>
      <c r="E233" s="439"/>
      <c r="G233" s="186"/>
    </row>
    <row r="234" spans="2:7" ht="12.75">
      <c r="B234" s="437"/>
      <c r="C234" s="186"/>
      <c r="D234" s="439"/>
      <c r="E234" s="439"/>
      <c r="G234" s="186"/>
    </row>
    <row r="235" spans="2:7" ht="12.75">
      <c r="B235" s="437"/>
      <c r="C235" s="186"/>
      <c r="D235" s="439"/>
      <c r="E235" s="439"/>
      <c r="G235" s="186"/>
    </row>
    <row r="236" spans="2:7" ht="12.75">
      <c r="B236" s="437"/>
      <c r="C236" s="186"/>
      <c r="D236" s="439"/>
      <c r="E236" s="439"/>
      <c r="G236" s="186"/>
    </row>
    <row r="237" spans="2:7" ht="12.75">
      <c r="B237" s="437"/>
      <c r="C237" s="186"/>
      <c r="D237" s="439"/>
      <c r="E237" s="439"/>
      <c r="G237" s="186"/>
    </row>
    <row r="238" spans="2:7" ht="12.75">
      <c r="B238" s="437"/>
      <c r="C238" s="186"/>
      <c r="D238" s="439"/>
      <c r="E238" s="439"/>
      <c r="G238" s="186"/>
    </row>
    <row r="239" spans="2:7" ht="12.75">
      <c r="B239" s="437"/>
      <c r="C239" s="186"/>
      <c r="D239" s="439"/>
      <c r="E239" s="439"/>
      <c r="G239" s="186"/>
    </row>
    <row r="240" spans="2:7" ht="12.75">
      <c r="B240" s="437"/>
      <c r="C240" s="186"/>
      <c r="D240" s="439"/>
      <c r="E240" s="439"/>
      <c r="G240" s="186"/>
    </row>
    <row r="241" spans="2:7" ht="12.75">
      <c r="B241" s="437"/>
      <c r="C241" s="186"/>
      <c r="D241" s="439"/>
      <c r="E241" s="439"/>
      <c r="G241" s="186"/>
    </row>
    <row r="242" spans="2:7" ht="12.75">
      <c r="B242" s="437"/>
      <c r="C242" s="186"/>
      <c r="D242" s="439"/>
      <c r="E242" s="439"/>
      <c r="G242" s="186"/>
    </row>
    <row r="243" spans="2:7" ht="12.75">
      <c r="B243" s="437"/>
      <c r="C243" s="186"/>
      <c r="D243" s="439"/>
      <c r="E243" s="439"/>
      <c r="G243" s="186"/>
    </row>
    <row r="244" spans="2:7" ht="12.75">
      <c r="B244" s="437"/>
      <c r="C244" s="186"/>
      <c r="D244" s="439"/>
      <c r="E244" s="439"/>
      <c r="G244" s="186"/>
    </row>
    <row r="245" spans="2:7" ht="12.75">
      <c r="B245" s="437"/>
      <c r="C245" s="186"/>
      <c r="D245" s="439"/>
      <c r="E245" s="439"/>
      <c r="G245" s="186"/>
    </row>
    <row r="246" spans="2:7" ht="12.75">
      <c r="B246" s="437"/>
      <c r="C246" s="186"/>
      <c r="D246" s="439"/>
      <c r="E246" s="439"/>
      <c r="G246" s="186"/>
    </row>
    <row r="247" spans="2:7" ht="12.75">
      <c r="B247" s="437"/>
      <c r="C247" s="186"/>
      <c r="D247" s="439"/>
      <c r="E247" s="439"/>
      <c r="G247" s="186"/>
    </row>
    <row r="248" spans="2:7" ht="12.75">
      <c r="B248" s="437"/>
      <c r="C248" s="186"/>
      <c r="D248" s="439"/>
      <c r="E248" s="439"/>
      <c r="G248" s="186"/>
    </row>
    <row r="249" spans="2:7" ht="12.75">
      <c r="B249" s="437"/>
      <c r="C249" s="186"/>
      <c r="D249" s="439"/>
      <c r="E249" s="439"/>
      <c r="G249" s="186"/>
    </row>
    <row r="250" spans="2:7" ht="12.75">
      <c r="B250" s="437"/>
      <c r="C250" s="186"/>
      <c r="D250" s="439"/>
      <c r="E250" s="439"/>
      <c r="G250" s="186"/>
    </row>
    <row r="251" spans="2:7" ht="12.75">
      <c r="B251" s="437"/>
      <c r="C251" s="186"/>
      <c r="D251" s="439"/>
      <c r="E251" s="439"/>
      <c r="G251" s="186"/>
    </row>
    <row r="252" spans="2:7" ht="12.75">
      <c r="B252" s="437"/>
      <c r="C252" s="186"/>
      <c r="D252" s="439"/>
      <c r="E252" s="439"/>
      <c r="G252" s="186"/>
    </row>
    <row r="253" spans="2:7" ht="12.75">
      <c r="B253" s="437"/>
      <c r="C253" s="186"/>
      <c r="D253" s="439"/>
      <c r="E253" s="439"/>
      <c r="G253" s="186"/>
    </row>
    <row r="254" spans="2:7" ht="12.75">
      <c r="B254" s="437"/>
      <c r="C254" s="186"/>
      <c r="D254" s="439"/>
      <c r="E254" s="439"/>
      <c r="G254" s="186"/>
    </row>
    <row r="255" spans="2:7" ht="12.75">
      <c r="B255" s="437"/>
      <c r="C255" s="186"/>
      <c r="D255" s="439"/>
      <c r="E255" s="439"/>
      <c r="G255" s="186"/>
    </row>
    <row r="256" spans="2:7" ht="12.75">
      <c r="B256" s="437"/>
      <c r="C256" s="186"/>
      <c r="D256" s="439"/>
      <c r="E256" s="439"/>
      <c r="G256" s="186"/>
    </row>
    <row r="257" spans="2:7" ht="12.75">
      <c r="B257" s="437"/>
      <c r="C257" s="186"/>
      <c r="D257" s="439"/>
      <c r="E257" s="439"/>
      <c r="G257" s="186"/>
    </row>
    <row r="258" spans="2:7" ht="12.75">
      <c r="B258" s="437"/>
      <c r="C258" s="186"/>
      <c r="D258" s="439"/>
      <c r="E258" s="439"/>
      <c r="G258" s="186"/>
    </row>
    <row r="259" spans="2:7" ht="12.75">
      <c r="B259" s="437"/>
      <c r="C259" s="186"/>
      <c r="D259" s="439"/>
      <c r="E259" s="439"/>
      <c r="G259" s="186"/>
    </row>
    <row r="260" spans="2:7" ht="12.75">
      <c r="B260" s="437"/>
      <c r="C260" s="186"/>
      <c r="D260" s="439"/>
      <c r="E260" s="439"/>
      <c r="G260" s="186"/>
    </row>
    <row r="261" spans="2:7" ht="12.75">
      <c r="B261" s="437"/>
      <c r="C261" s="186"/>
      <c r="D261" s="439"/>
      <c r="E261" s="439"/>
      <c r="G261" s="186"/>
    </row>
    <row r="262" spans="2:7" ht="12.75">
      <c r="B262" s="437"/>
      <c r="C262" s="186"/>
      <c r="D262" s="439"/>
      <c r="E262" s="439"/>
      <c r="G262" s="186"/>
    </row>
    <row r="263" spans="2:7" ht="12.75">
      <c r="B263" s="437"/>
      <c r="C263" s="186"/>
      <c r="D263" s="439"/>
      <c r="E263" s="439"/>
      <c r="G263" s="186"/>
    </row>
    <row r="264" spans="2:7" ht="12.75">
      <c r="B264" s="437"/>
      <c r="C264" s="186"/>
      <c r="D264" s="439"/>
      <c r="E264" s="439"/>
      <c r="G264" s="186"/>
    </row>
    <row r="265" spans="2:7" ht="12.75">
      <c r="B265" s="437"/>
      <c r="C265" s="186"/>
      <c r="D265" s="439"/>
      <c r="E265" s="439"/>
      <c r="G265" s="186"/>
    </row>
    <row r="266" spans="2:7" ht="12.75">
      <c r="B266" s="437"/>
      <c r="C266" s="186"/>
      <c r="D266" s="439"/>
      <c r="E266" s="439"/>
      <c r="G266" s="186"/>
    </row>
    <row r="267" spans="2:7" ht="12.75">
      <c r="B267" s="437"/>
      <c r="C267" s="186"/>
      <c r="D267" s="439"/>
      <c r="E267" s="439"/>
      <c r="G267" s="186"/>
    </row>
    <row r="268" spans="2:7" ht="12.75">
      <c r="B268" s="437"/>
      <c r="C268" s="186"/>
      <c r="D268" s="439"/>
      <c r="E268" s="439"/>
      <c r="G268" s="186"/>
    </row>
    <row r="269" spans="2:7" ht="12.75">
      <c r="B269" s="437"/>
      <c r="C269" s="186"/>
      <c r="D269" s="439"/>
      <c r="E269" s="439"/>
      <c r="G269" s="186"/>
    </row>
    <row r="270" spans="2:7" ht="12.75">
      <c r="B270" s="437"/>
      <c r="C270" s="186"/>
      <c r="D270" s="439"/>
      <c r="E270" s="439"/>
      <c r="G270" s="186"/>
    </row>
    <row r="271" spans="2:7" ht="12.75">
      <c r="B271" s="437"/>
      <c r="C271" s="186"/>
      <c r="D271" s="439"/>
      <c r="E271" s="439"/>
      <c r="G271" s="186"/>
    </row>
    <row r="272" spans="2:7" ht="12.75">
      <c r="B272" s="437"/>
      <c r="C272" s="186"/>
      <c r="D272" s="439"/>
      <c r="E272" s="439"/>
      <c r="G272" s="186"/>
    </row>
    <row r="273" spans="2:7" ht="12.75">
      <c r="B273" s="437"/>
      <c r="C273" s="186"/>
      <c r="D273" s="439"/>
      <c r="E273" s="439"/>
      <c r="G273" s="186"/>
    </row>
    <row r="274" spans="2:7" ht="12.75">
      <c r="B274" s="437"/>
      <c r="C274" s="186"/>
      <c r="D274" s="439"/>
      <c r="E274" s="439"/>
      <c r="G274" s="186"/>
    </row>
    <row r="275" spans="2:7" ht="12.75">
      <c r="B275" s="437"/>
      <c r="C275" s="186"/>
      <c r="D275" s="439"/>
      <c r="E275" s="439"/>
      <c r="G275" s="186"/>
    </row>
    <row r="276" spans="2:7" ht="12.75">
      <c r="B276" s="437"/>
      <c r="C276" s="186"/>
      <c r="D276" s="439"/>
      <c r="E276" s="439"/>
      <c r="G276" s="186"/>
    </row>
    <row r="277" spans="2:7" ht="12.75">
      <c r="B277" s="437"/>
      <c r="C277" s="186"/>
      <c r="D277" s="439"/>
      <c r="E277" s="439"/>
      <c r="G277" s="186"/>
    </row>
    <row r="278" spans="2:7" ht="12.75">
      <c r="B278" s="437"/>
      <c r="C278" s="186"/>
      <c r="D278" s="439"/>
      <c r="E278" s="439"/>
      <c r="G278" s="186"/>
    </row>
    <row r="279" spans="2:7" ht="12.75">
      <c r="B279" s="437"/>
      <c r="C279" s="186"/>
      <c r="D279" s="439"/>
      <c r="E279" s="439"/>
      <c r="G279" s="186"/>
    </row>
    <row r="280" spans="2:7" ht="12.75">
      <c r="B280" s="437"/>
      <c r="C280" s="186"/>
      <c r="D280" s="439"/>
      <c r="E280" s="439"/>
      <c r="G280" s="186"/>
    </row>
    <row r="281" spans="2:7" ht="12.75">
      <c r="B281" s="437"/>
      <c r="C281" s="186"/>
      <c r="D281" s="439"/>
      <c r="E281" s="439"/>
      <c r="G281" s="186"/>
    </row>
    <row r="282" spans="2:7" ht="12.75">
      <c r="B282" s="437"/>
      <c r="C282" s="186"/>
      <c r="D282" s="439"/>
      <c r="E282" s="439"/>
      <c r="G282" s="186"/>
    </row>
    <row r="283" spans="2:7" ht="12.75">
      <c r="B283" s="437"/>
      <c r="C283" s="186"/>
      <c r="D283" s="439"/>
      <c r="E283" s="439"/>
      <c r="G283" s="186"/>
    </row>
    <row r="284" spans="2:7" ht="12.75">
      <c r="B284" s="437"/>
      <c r="C284" s="186"/>
      <c r="D284" s="439"/>
      <c r="E284" s="439"/>
      <c r="G284" s="186"/>
    </row>
    <row r="285" spans="2:7" ht="12.75">
      <c r="B285" s="437"/>
      <c r="C285" s="186"/>
      <c r="D285" s="439"/>
      <c r="E285" s="439"/>
      <c r="G285" s="186"/>
    </row>
    <row r="286" spans="2:7" ht="12.75">
      <c r="B286" s="437"/>
      <c r="C286" s="186"/>
      <c r="D286" s="439"/>
      <c r="E286" s="439"/>
      <c r="G286" s="186"/>
    </row>
    <row r="287" spans="2:7" ht="12.75">
      <c r="B287" s="437"/>
      <c r="C287" s="186"/>
      <c r="D287" s="439"/>
      <c r="E287" s="439"/>
      <c r="G287" s="186"/>
    </row>
    <row r="288" spans="2:7" ht="12.75">
      <c r="B288" s="437"/>
      <c r="C288" s="186"/>
      <c r="D288" s="439"/>
      <c r="E288" s="439"/>
      <c r="G288" s="186"/>
    </row>
    <row r="289" spans="2:7" ht="12.75">
      <c r="B289" s="437"/>
      <c r="C289" s="186"/>
      <c r="D289" s="439"/>
      <c r="E289" s="439"/>
      <c r="G289" s="186"/>
    </row>
    <row r="290" spans="2:7" ht="12.75">
      <c r="B290" s="437"/>
      <c r="C290" s="186"/>
      <c r="D290" s="439"/>
      <c r="E290" s="439"/>
      <c r="G290" s="186"/>
    </row>
    <row r="291" spans="2:7" ht="12.75">
      <c r="B291" s="437"/>
      <c r="C291" s="186"/>
      <c r="D291" s="439"/>
      <c r="E291" s="439"/>
      <c r="G291" s="186"/>
    </row>
    <row r="292" spans="2:7" ht="12.75">
      <c r="B292" s="437"/>
      <c r="C292" s="186"/>
      <c r="D292" s="439"/>
      <c r="E292" s="439"/>
      <c r="G292" s="186"/>
    </row>
    <row r="293" spans="2:7" ht="12.75">
      <c r="B293" s="437"/>
      <c r="C293" s="186"/>
      <c r="D293" s="439"/>
      <c r="E293" s="439"/>
      <c r="G293" s="186"/>
    </row>
    <row r="294" spans="2:7" ht="12.75">
      <c r="B294" s="437"/>
      <c r="C294" s="186"/>
      <c r="D294" s="439"/>
      <c r="E294" s="439"/>
      <c r="G294" s="186"/>
    </row>
    <row r="295" spans="2:7" ht="12.75">
      <c r="B295" s="437"/>
      <c r="C295" s="186"/>
      <c r="D295" s="439"/>
      <c r="E295" s="439"/>
      <c r="G295" s="186"/>
    </row>
    <row r="296" spans="2:7" ht="12.75">
      <c r="B296" s="437"/>
      <c r="C296" s="186"/>
      <c r="D296" s="439"/>
      <c r="E296" s="439"/>
      <c r="G296" s="186"/>
    </row>
    <row r="297" spans="2:7" ht="12.75">
      <c r="B297" s="437"/>
      <c r="C297" s="186"/>
      <c r="D297" s="439"/>
      <c r="E297" s="439"/>
      <c r="G297" s="186"/>
    </row>
    <row r="298" spans="2:7" ht="12.75">
      <c r="B298" s="437"/>
      <c r="C298" s="186"/>
      <c r="D298" s="439"/>
      <c r="E298" s="439"/>
      <c r="G298" s="186"/>
    </row>
    <row r="299" spans="2:7" ht="12.75">
      <c r="B299" s="437"/>
      <c r="C299" s="186"/>
      <c r="D299" s="439"/>
      <c r="E299" s="439"/>
      <c r="G299" s="186"/>
    </row>
    <row r="300" spans="2:7" ht="12.75">
      <c r="B300" s="437"/>
      <c r="C300" s="186"/>
      <c r="D300" s="439"/>
      <c r="E300" s="439"/>
      <c r="G300" s="186"/>
    </row>
    <row r="301" spans="2:7" ht="12.75">
      <c r="B301" s="437"/>
      <c r="C301" s="186"/>
      <c r="D301" s="439"/>
      <c r="E301" s="439"/>
      <c r="G301" s="186"/>
    </row>
    <row r="302" spans="2:7" ht="12.75">
      <c r="B302" s="437"/>
      <c r="C302" s="186"/>
      <c r="D302" s="439"/>
      <c r="E302" s="439"/>
      <c r="G302" s="186"/>
    </row>
    <row r="303" spans="2:7" ht="12.75">
      <c r="B303" s="437"/>
      <c r="C303" s="186"/>
      <c r="D303" s="439"/>
      <c r="E303" s="439"/>
      <c r="G303" s="186"/>
    </row>
    <row r="304" spans="2:7" ht="12.75">
      <c r="B304" s="437"/>
      <c r="C304" s="186"/>
      <c r="D304" s="439"/>
      <c r="E304" s="439"/>
      <c r="G304" s="186"/>
    </row>
    <row r="305" spans="2:7" ht="12.75">
      <c r="B305" s="437"/>
      <c r="C305" s="186"/>
      <c r="D305" s="439"/>
      <c r="E305" s="439"/>
      <c r="G305" s="186"/>
    </row>
    <row r="306" spans="2:7" ht="12.75">
      <c r="B306" s="437"/>
      <c r="C306" s="186"/>
      <c r="D306" s="439"/>
      <c r="E306" s="439"/>
      <c r="G306" s="186"/>
    </row>
    <row r="307" spans="2:7" ht="12.75">
      <c r="B307" s="437"/>
      <c r="C307" s="186"/>
      <c r="D307" s="439"/>
      <c r="E307" s="439"/>
      <c r="G307" s="186"/>
    </row>
    <row r="308" spans="2:7" ht="12.75">
      <c r="B308" s="437"/>
      <c r="C308" s="186"/>
      <c r="D308" s="439"/>
      <c r="E308" s="439"/>
      <c r="G308" s="186"/>
    </row>
    <row r="309" spans="2:7" ht="12.75">
      <c r="B309" s="437"/>
      <c r="C309" s="186"/>
      <c r="D309" s="439"/>
      <c r="E309" s="439"/>
      <c r="G309" s="186"/>
    </row>
    <row r="310" spans="2:7" ht="12.75">
      <c r="B310" s="437"/>
      <c r="C310" s="186"/>
      <c r="D310" s="439"/>
      <c r="E310" s="439"/>
      <c r="G310" s="186"/>
    </row>
    <row r="311" spans="2:7" ht="12.75">
      <c r="B311" s="437"/>
      <c r="C311" s="186"/>
      <c r="D311" s="439"/>
      <c r="E311" s="439"/>
      <c r="G311" s="186"/>
    </row>
    <row r="312" spans="2:7" ht="12.75">
      <c r="B312" s="437"/>
      <c r="C312" s="186"/>
      <c r="D312" s="439"/>
      <c r="E312" s="439"/>
      <c r="G312" s="186"/>
    </row>
    <row r="313" spans="2:7" ht="12.75">
      <c r="B313" s="437"/>
      <c r="C313" s="186"/>
      <c r="D313" s="439"/>
      <c r="E313" s="439"/>
      <c r="G313" s="186"/>
    </row>
    <row r="314" spans="2:7" ht="12.75">
      <c r="B314" s="437"/>
      <c r="C314" s="186"/>
      <c r="D314" s="439"/>
      <c r="E314" s="439"/>
      <c r="G314" s="186"/>
    </row>
    <row r="315" spans="2:7" ht="12.75">
      <c r="B315" s="437"/>
      <c r="C315" s="186"/>
      <c r="D315" s="439"/>
      <c r="E315" s="439"/>
      <c r="G315" s="186"/>
    </row>
    <row r="316" spans="2:7" ht="12.75">
      <c r="B316" s="437"/>
      <c r="C316" s="186"/>
      <c r="D316" s="439"/>
      <c r="E316" s="439"/>
      <c r="G316" s="186"/>
    </row>
    <row r="317" spans="2:7" ht="12.75">
      <c r="B317" s="437"/>
      <c r="C317" s="186"/>
      <c r="D317" s="439"/>
      <c r="E317" s="439"/>
      <c r="G317" s="186"/>
    </row>
    <row r="318" spans="2:7" ht="12.75">
      <c r="B318" s="437"/>
      <c r="C318" s="186"/>
      <c r="D318" s="439"/>
      <c r="E318" s="439"/>
      <c r="G318" s="186"/>
    </row>
    <row r="319" spans="2:7" ht="12.75">
      <c r="B319" s="437"/>
      <c r="C319" s="186"/>
      <c r="D319" s="439"/>
      <c r="E319" s="439"/>
      <c r="G319" s="186"/>
    </row>
    <row r="320" spans="2:7" ht="12.75">
      <c r="B320" s="437"/>
      <c r="C320" s="186"/>
      <c r="D320" s="439"/>
      <c r="E320" s="439"/>
      <c r="G320" s="186"/>
    </row>
    <row r="321" spans="2:7" ht="12.75">
      <c r="B321" s="437"/>
      <c r="C321" s="186"/>
      <c r="D321" s="439"/>
      <c r="E321" s="439"/>
      <c r="G321" s="186"/>
    </row>
    <row r="322" spans="2:7" ht="12.75">
      <c r="B322" s="437"/>
      <c r="C322" s="186"/>
      <c r="D322" s="439"/>
      <c r="E322" s="439"/>
      <c r="G322" s="186"/>
    </row>
    <row r="323" spans="2:7" ht="12.75">
      <c r="B323" s="437"/>
      <c r="C323" s="186"/>
      <c r="D323" s="439"/>
      <c r="E323" s="439"/>
      <c r="G323" s="186"/>
    </row>
    <row r="324" spans="2:7" ht="12.75">
      <c r="B324" s="437"/>
      <c r="C324" s="186"/>
      <c r="D324" s="439"/>
      <c r="E324" s="439"/>
      <c r="G324" s="186"/>
    </row>
    <row r="325" spans="2:7" ht="12.75">
      <c r="B325" s="437"/>
      <c r="C325" s="186"/>
      <c r="D325" s="439"/>
      <c r="E325" s="439"/>
      <c r="G325" s="186"/>
    </row>
    <row r="326" spans="2:7" ht="12.75">
      <c r="B326" s="437"/>
      <c r="C326" s="186"/>
      <c r="D326" s="439"/>
      <c r="E326" s="439"/>
      <c r="G326" s="186"/>
    </row>
    <row r="327" spans="2:7" ht="12.75">
      <c r="B327" s="437"/>
      <c r="C327" s="186"/>
      <c r="D327" s="439"/>
      <c r="E327" s="439"/>
      <c r="G327" s="186"/>
    </row>
    <row r="328" spans="2:7" ht="12.75">
      <c r="B328" s="437"/>
      <c r="C328" s="186"/>
      <c r="D328" s="439"/>
      <c r="E328" s="439"/>
      <c r="G328" s="186"/>
    </row>
    <row r="329" spans="2:7" ht="12.75">
      <c r="B329" s="437"/>
      <c r="C329" s="186"/>
      <c r="D329" s="439"/>
      <c r="E329" s="439"/>
      <c r="G329" s="186"/>
    </row>
    <row r="330" spans="2:7" ht="12.75">
      <c r="B330" s="437"/>
      <c r="C330" s="186"/>
      <c r="D330" s="439"/>
      <c r="E330" s="439"/>
      <c r="G330" s="186"/>
    </row>
    <row r="331" spans="2:7" ht="12.75">
      <c r="B331" s="437"/>
      <c r="C331" s="186"/>
      <c r="D331" s="439"/>
      <c r="E331" s="439"/>
      <c r="G331" s="186"/>
    </row>
    <row r="332" spans="2:7" ht="12.75">
      <c r="B332" s="437"/>
      <c r="C332" s="186"/>
      <c r="D332" s="439"/>
      <c r="E332" s="439"/>
      <c r="G332" s="186"/>
    </row>
    <row r="333" spans="2:7" ht="12.75">
      <c r="B333" s="437"/>
      <c r="C333" s="186"/>
      <c r="D333" s="439"/>
      <c r="E333" s="439"/>
      <c r="G333" s="186"/>
    </row>
    <row r="334" spans="2:7" ht="12.75">
      <c r="B334" s="437"/>
      <c r="C334" s="186"/>
      <c r="D334" s="439"/>
      <c r="E334" s="439"/>
      <c r="G334" s="186"/>
    </row>
    <row r="335" spans="2:7" ht="12.75">
      <c r="B335" s="437"/>
      <c r="C335" s="186"/>
      <c r="D335" s="439"/>
      <c r="E335" s="439"/>
      <c r="G335" s="186"/>
    </row>
    <row r="336" spans="2:7" ht="12.75">
      <c r="B336" s="437"/>
      <c r="C336" s="186"/>
      <c r="D336" s="439"/>
      <c r="E336" s="439"/>
      <c r="G336" s="186"/>
    </row>
    <row r="337" spans="2:7" ht="12.75">
      <c r="B337" s="437"/>
      <c r="C337" s="186"/>
      <c r="D337" s="439"/>
      <c r="E337" s="439"/>
      <c r="G337" s="186"/>
    </row>
    <row r="338" spans="2:7" ht="12.75">
      <c r="B338" s="437"/>
      <c r="C338" s="186"/>
      <c r="D338" s="439"/>
      <c r="E338" s="439"/>
      <c r="G338" s="186"/>
    </row>
    <row r="339" spans="2:7" ht="12.75">
      <c r="B339" s="437"/>
      <c r="C339" s="186"/>
      <c r="D339" s="439"/>
      <c r="E339" s="439"/>
      <c r="G339" s="186"/>
    </row>
    <row r="340" spans="2:7" ht="12.75">
      <c r="B340" s="437"/>
      <c r="C340" s="186"/>
      <c r="D340" s="439"/>
      <c r="E340" s="439"/>
      <c r="G340" s="186"/>
    </row>
    <row r="341" spans="2:7" ht="12.75">
      <c r="B341" s="437"/>
      <c r="C341" s="186"/>
      <c r="D341" s="439"/>
      <c r="E341" s="439"/>
      <c r="G341" s="186"/>
    </row>
    <row r="342" spans="2:7" ht="12.75">
      <c r="B342" s="437"/>
      <c r="C342" s="186"/>
      <c r="D342" s="439"/>
      <c r="E342" s="439"/>
      <c r="G342" s="186"/>
    </row>
    <row r="343" spans="2:7" ht="12.75">
      <c r="B343" s="437"/>
      <c r="C343" s="186"/>
      <c r="D343" s="439"/>
      <c r="E343" s="439"/>
      <c r="G343" s="186"/>
    </row>
    <row r="344" spans="2:7" ht="12.75">
      <c r="B344" s="437"/>
      <c r="C344" s="186"/>
      <c r="D344" s="439"/>
      <c r="E344" s="439"/>
      <c r="G344" s="186"/>
    </row>
    <row r="345" spans="2:7" ht="12.75">
      <c r="B345" s="437"/>
      <c r="C345" s="186"/>
      <c r="D345" s="439"/>
      <c r="E345" s="439"/>
      <c r="G345" s="186"/>
    </row>
    <row r="346" spans="2:7" ht="12.75">
      <c r="B346" s="437"/>
      <c r="C346" s="186"/>
      <c r="D346" s="439"/>
      <c r="E346" s="439"/>
      <c r="G346" s="186"/>
    </row>
    <row r="347" spans="2:7" ht="12.75">
      <c r="B347" s="437"/>
      <c r="C347" s="186"/>
      <c r="D347" s="439"/>
      <c r="E347" s="439"/>
      <c r="G347" s="186"/>
    </row>
    <row r="348" spans="2:7" ht="12.75">
      <c r="B348" s="437"/>
      <c r="C348" s="186"/>
      <c r="D348" s="439"/>
      <c r="E348" s="439"/>
      <c r="G348" s="186"/>
    </row>
    <row r="349" spans="2:7" ht="12.75">
      <c r="B349" s="437"/>
      <c r="C349" s="186"/>
      <c r="D349" s="439"/>
      <c r="E349" s="439"/>
      <c r="G349" s="186"/>
    </row>
    <row r="350" spans="2:7" ht="12.75">
      <c r="B350" s="437"/>
      <c r="C350" s="186"/>
      <c r="D350" s="439"/>
      <c r="E350" s="439"/>
      <c r="G350" s="186"/>
    </row>
    <row r="351" spans="2:7" ht="12.75">
      <c r="B351" s="437"/>
      <c r="C351" s="186"/>
      <c r="D351" s="439"/>
      <c r="E351" s="439"/>
      <c r="G351" s="186"/>
    </row>
    <row r="352" spans="2:7" ht="12.75">
      <c r="B352" s="437"/>
      <c r="C352" s="186"/>
      <c r="D352" s="439"/>
      <c r="E352" s="439"/>
      <c r="G352" s="186"/>
    </row>
    <row r="353" spans="2:7" ht="12.75">
      <c r="B353" s="437"/>
      <c r="C353" s="186"/>
      <c r="D353" s="439"/>
      <c r="E353" s="439"/>
      <c r="G353" s="186"/>
    </row>
    <row r="354" spans="2:7" ht="12.75">
      <c r="B354" s="437"/>
      <c r="C354" s="186"/>
      <c r="D354" s="439"/>
      <c r="E354" s="439"/>
      <c r="G354" s="186"/>
    </row>
    <row r="355" spans="2:7" ht="12.75">
      <c r="B355" s="437"/>
      <c r="C355" s="186"/>
      <c r="D355" s="439"/>
      <c r="E355" s="439"/>
      <c r="G355" s="186"/>
    </row>
    <row r="356" spans="2:7" ht="12.75">
      <c r="B356" s="437"/>
      <c r="C356" s="186"/>
      <c r="D356" s="439"/>
      <c r="E356" s="439"/>
      <c r="G356" s="186"/>
    </row>
    <row r="357" spans="2:7" ht="12.75">
      <c r="B357" s="437"/>
      <c r="C357" s="186"/>
      <c r="D357" s="439"/>
      <c r="E357" s="439"/>
      <c r="G357" s="186"/>
    </row>
    <row r="358" spans="2:7" ht="12.75">
      <c r="B358" s="437"/>
      <c r="C358" s="186"/>
      <c r="D358" s="439"/>
      <c r="E358" s="439"/>
      <c r="G358" s="186"/>
    </row>
    <row r="359" spans="2:7" ht="12.75">
      <c r="B359" s="437"/>
      <c r="C359" s="186"/>
      <c r="D359" s="439"/>
      <c r="E359" s="439"/>
      <c r="G359" s="186"/>
    </row>
    <row r="360" spans="2:7" ht="12.75">
      <c r="B360" s="437"/>
      <c r="C360" s="186"/>
      <c r="D360" s="439"/>
      <c r="E360" s="439"/>
      <c r="G360" s="186"/>
    </row>
    <row r="361" spans="2:7" ht="12.75">
      <c r="B361" s="437"/>
      <c r="C361" s="186"/>
      <c r="D361" s="439"/>
      <c r="E361" s="439"/>
      <c r="G361" s="186"/>
    </row>
    <row r="362" spans="2:7" ht="12.75">
      <c r="B362" s="437"/>
      <c r="C362" s="186"/>
      <c r="D362" s="439"/>
      <c r="E362" s="439"/>
      <c r="G362" s="186"/>
    </row>
    <row r="363" spans="2:7" ht="12.75">
      <c r="B363" s="437"/>
      <c r="C363" s="186"/>
      <c r="D363" s="439"/>
      <c r="E363" s="439"/>
      <c r="G363" s="186"/>
    </row>
    <row r="364" spans="2:7" ht="12.75">
      <c r="B364" s="437"/>
      <c r="C364" s="186"/>
      <c r="D364" s="439"/>
      <c r="E364" s="439"/>
      <c r="G364" s="186"/>
    </row>
    <row r="365" spans="2:7" ht="12.75">
      <c r="B365" s="437"/>
      <c r="C365" s="186"/>
      <c r="D365" s="439"/>
      <c r="E365" s="439"/>
      <c r="G365" s="186"/>
    </row>
    <row r="366" spans="2:7" ht="12.75">
      <c r="B366" s="437"/>
      <c r="C366" s="186"/>
      <c r="D366" s="439"/>
      <c r="E366" s="439"/>
      <c r="G366" s="186"/>
    </row>
    <row r="367" spans="2:7" ht="12.75">
      <c r="B367" s="437"/>
      <c r="C367" s="186"/>
      <c r="D367" s="439"/>
      <c r="E367" s="439"/>
      <c r="G367" s="186"/>
    </row>
    <row r="368" spans="2:7" ht="12.75">
      <c r="B368" s="437"/>
      <c r="C368" s="186"/>
      <c r="D368" s="439"/>
      <c r="E368" s="439"/>
      <c r="G368" s="186"/>
    </row>
    <row r="369" spans="2:7" ht="12.75">
      <c r="B369" s="437"/>
      <c r="C369" s="186"/>
      <c r="D369" s="439"/>
      <c r="E369" s="439"/>
      <c r="G369" s="186"/>
    </row>
    <row r="370" spans="2:7" ht="12.75">
      <c r="B370" s="437"/>
      <c r="C370" s="186"/>
      <c r="D370" s="439"/>
      <c r="E370" s="439"/>
      <c r="G370" s="186"/>
    </row>
    <row r="371" spans="2:7" ht="12.75">
      <c r="B371" s="437"/>
      <c r="C371" s="186"/>
      <c r="D371" s="439"/>
      <c r="E371" s="439"/>
      <c r="G371" s="186"/>
    </row>
    <row r="372" spans="2:7" ht="12.75">
      <c r="B372" s="437"/>
      <c r="C372" s="186"/>
      <c r="D372" s="439"/>
      <c r="E372" s="439"/>
      <c r="G372" s="186"/>
    </row>
    <row r="373" spans="2:7" ht="12.75">
      <c r="B373" s="437"/>
      <c r="C373" s="186"/>
      <c r="D373" s="439"/>
      <c r="E373" s="439"/>
      <c r="G373" s="186"/>
    </row>
    <row r="374" spans="2:7" ht="12.75">
      <c r="B374" s="437"/>
      <c r="C374" s="186"/>
      <c r="D374" s="439"/>
      <c r="E374" s="439"/>
      <c r="G374" s="186"/>
    </row>
    <row r="375" spans="2:7" ht="12.75">
      <c r="B375" s="437"/>
      <c r="C375" s="186"/>
      <c r="D375" s="439"/>
      <c r="E375" s="439"/>
      <c r="G375" s="186"/>
    </row>
    <row r="376" spans="2:7" ht="12.75">
      <c r="B376" s="437"/>
      <c r="C376" s="186"/>
      <c r="D376" s="439"/>
      <c r="E376" s="439"/>
      <c r="G376" s="186"/>
    </row>
    <row r="377" spans="2:7" ht="12.75">
      <c r="B377" s="437"/>
      <c r="C377" s="186"/>
      <c r="D377" s="439"/>
      <c r="E377" s="439"/>
      <c r="G377" s="186"/>
    </row>
    <row r="378" spans="2:7" ht="12.75">
      <c r="B378" s="437"/>
      <c r="C378" s="186"/>
      <c r="D378" s="439"/>
      <c r="E378" s="439"/>
      <c r="G378" s="186"/>
    </row>
    <row r="379" spans="2:7" ht="12.75">
      <c r="B379" s="437"/>
      <c r="C379" s="186"/>
      <c r="D379" s="439"/>
      <c r="E379" s="439"/>
      <c r="G379" s="186"/>
    </row>
    <row r="380" spans="2:7" ht="12.75">
      <c r="B380" s="437"/>
      <c r="C380" s="186"/>
      <c r="D380" s="439"/>
      <c r="E380" s="439"/>
      <c r="G380" s="186"/>
    </row>
    <row r="381" spans="2:7" ht="12.75">
      <c r="B381" s="437"/>
      <c r="C381" s="186"/>
      <c r="D381" s="439"/>
      <c r="E381" s="439"/>
      <c r="G381" s="186"/>
    </row>
    <row r="382" spans="2:7" ht="12.75">
      <c r="B382" s="437"/>
      <c r="C382" s="186"/>
      <c r="D382" s="439"/>
      <c r="E382" s="439"/>
      <c r="G382" s="186"/>
    </row>
    <row r="383" spans="2:7" ht="12.75">
      <c r="B383" s="437"/>
      <c r="C383" s="186"/>
      <c r="D383" s="439"/>
      <c r="E383" s="439"/>
      <c r="G383" s="186"/>
    </row>
    <row r="384" spans="2:7" ht="12.75">
      <c r="B384" s="437"/>
      <c r="C384" s="186"/>
      <c r="D384" s="439"/>
      <c r="E384" s="439"/>
      <c r="G384" s="186"/>
    </row>
    <row r="385" spans="2:7" ht="12.75">
      <c r="B385" s="437"/>
      <c r="C385" s="186"/>
      <c r="D385" s="439"/>
      <c r="E385" s="439"/>
      <c r="G385" s="186"/>
    </row>
    <row r="386" spans="2:7" ht="12.75">
      <c r="B386" s="437"/>
      <c r="C386" s="186"/>
      <c r="D386" s="439"/>
      <c r="E386" s="439"/>
      <c r="G386" s="186"/>
    </row>
    <row r="387" spans="2:7" ht="12.75">
      <c r="B387" s="437"/>
      <c r="C387" s="186"/>
      <c r="D387" s="439"/>
      <c r="E387" s="439"/>
      <c r="G387" s="186"/>
    </row>
    <row r="388" spans="2:7" ht="12.75">
      <c r="B388" s="437"/>
      <c r="C388" s="186"/>
      <c r="D388" s="439"/>
      <c r="E388" s="439"/>
      <c r="G388" s="186"/>
    </row>
    <row r="389" spans="2:7" ht="12.75">
      <c r="B389" s="437"/>
      <c r="C389" s="186"/>
      <c r="D389" s="439"/>
      <c r="E389" s="439"/>
      <c r="G389" s="186"/>
    </row>
    <row r="390" spans="2:7" ht="12.75">
      <c r="B390" s="437"/>
      <c r="C390" s="186"/>
      <c r="D390" s="439"/>
      <c r="E390" s="439"/>
      <c r="G390" s="186"/>
    </row>
    <row r="391" spans="2:7" ht="12.75">
      <c r="B391" s="437"/>
      <c r="C391" s="186"/>
      <c r="D391" s="439"/>
      <c r="E391" s="439"/>
      <c r="G391" s="186"/>
    </row>
    <row r="392" spans="2:7" ht="12.75">
      <c r="B392" s="437"/>
      <c r="C392" s="186"/>
      <c r="D392" s="439"/>
      <c r="E392" s="439"/>
      <c r="G392" s="186"/>
    </row>
    <row r="393" spans="2:7" ht="12.75">
      <c r="B393" s="437"/>
      <c r="C393" s="186"/>
      <c r="D393" s="439"/>
      <c r="E393" s="439"/>
      <c r="G393" s="186"/>
    </row>
    <row r="394" spans="2:7" ht="12.75">
      <c r="B394" s="437"/>
      <c r="C394" s="186"/>
      <c r="D394" s="439"/>
      <c r="E394" s="439"/>
      <c r="G394" s="186"/>
    </row>
    <row r="395" spans="2:7" ht="12.75">
      <c r="B395" s="437"/>
      <c r="C395" s="186"/>
      <c r="D395" s="439"/>
      <c r="E395" s="439"/>
      <c r="G395" s="186"/>
    </row>
    <row r="396" spans="2:7" ht="12.75">
      <c r="B396" s="437"/>
      <c r="C396" s="186"/>
      <c r="D396" s="439"/>
      <c r="E396" s="439"/>
      <c r="G396" s="186"/>
    </row>
    <row r="397" spans="2:7" ht="12.75">
      <c r="B397" s="437"/>
      <c r="C397" s="186"/>
      <c r="D397" s="439"/>
      <c r="E397" s="439"/>
      <c r="G397" s="186"/>
    </row>
    <row r="398" spans="2:7" ht="12.75">
      <c r="B398" s="437"/>
      <c r="C398" s="186"/>
      <c r="D398" s="439"/>
      <c r="E398" s="439"/>
      <c r="G398" s="186"/>
    </row>
    <row r="399" spans="2:7" ht="12.75">
      <c r="B399" s="437"/>
      <c r="C399" s="186"/>
      <c r="D399" s="439"/>
      <c r="E399" s="439"/>
      <c r="G399" s="186"/>
    </row>
    <row r="400" spans="2:7" ht="12.75">
      <c r="B400" s="437"/>
      <c r="C400" s="186"/>
      <c r="D400" s="439"/>
      <c r="E400" s="439"/>
      <c r="G400" s="186"/>
    </row>
    <row r="401" spans="2:7" ht="12.75">
      <c r="B401" s="437"/>
      <c r="C401" s="186"/>
      <c r="D401" s="439"/>
      <c r="E401" s="439"/>
      <c r="G401" s="186"/>
    </row>
    <row r="402" spans="2:7" ht="12.75">
      <c r="B402" s="437"/>
      <c r="C402" s="186"/>
      <c r="D402" s="439"/>
      <c r="E402" s="439"/>
      <c r="G402" s="186"/>
    </row>
    <row r="403" spans="2:7" ht="12.75">
      <c r="B403" s="437"/>
      <c r="C403" s="186"/>
      <c r="D403" s="439"/>
      <c r="E403" s="439"/>
      <c r="G403" s="186"/>
    </row>
    <row r="404" spans="2:7" ht="12.75">
      <c r="B404" s="437"/>
      <c r="C404" s="186"/>
      <c r="D404" s="439"/>
      <c r="E404" s="439"/>
      <c r="G404" s="186"/>
    </row>
    <row r="405" spans="2:7" ht="12.75">
      <c r="B405" s="437"/>
      <c r="C405" s="186"/>
      <c r="D405" s="439"/>
      <c r="E405" s="439"/>
      <c r="G405" s="186"/>
    </row>
    <row r="406" spans="2:7" ht="12.75">
      <c r="B406" s="437"/>
      <c r="C406" s="186"/>
      <c r="D406" s="439"/>
      <c r="E406" s="439"/>
      <c r="G406" s="186"/>
    </row>
    <row r="407" spans="2:7" ht="12.75">
      <c r="B407" s="437"/>
      <c r="C407" s="186"/>
      <c r="D407" s="439"/>
      <c r="E407" s="439"/>
      <c r="G407" s="186"/>
    </row>
    <row r="408" spans="2:7" ht="12.75">
      <c r="B408" s="437"/>
      <c r="C408" s="186"/>
      <c r="D408" s="439"/>
      <c r="E408" s="439"/>
      <c r="G408" s="186"/>
    </row>
    <row r="409" spans="2:7" ht="12.75">
      <c r="B409" s="437"/>
      <c r="C409" s="186"/>
      <c r="D409" s="439"/>
      <c r="E409" s="439"/>
      <c r="G409" s="186"/>
    </row>
    <row r="410" spans="2:7" ht="12.75">
      <c r="B410" s="437"/>
      <c r="C410" s="186"/>
      <c r="D410" s="439"/>
      <c r="E410" s="439"/>
      <c r="G410" s="186"/>
    </row>
    <row r="411" spans="2:7" ht="12.75">
      <c r="B411" s="437"/>
      <c r="C411" s="186"/>
      <c r="D411" s="439"/>
      <c r="E411" s="439"/>
      <c r="G411" s="186"/>
    </row>
    <row r="412" spans="2:7" ht="12.75">
      <c r="B412" s="437"/>
      <c r="C412" s="186"/>
      <c r="D412" s="439"/>
      <c r="E412" s="439"/>
      <c r="G412" s="186"/>
    </row>
    <row r="413" spans="2:7" ht="12.75">
      <c r="B413" s="437"/>
      <c r="C413" s="186"/>
      <c r="D413" s="439"/>
      <c r="E413" s="439"/>
      <c r="G413" s="186"/>
    </row>
    <row r="414" spans="2:7" ht="12.75">
      <c r="B414" s="437"/>
      <c r="C414" s="186"/>
      <c r="D414" s="439"/>
      <c r="E414" s="439"/>
      <c r="G414" s="186"/>
    </row>
    <row r="415" spans="2:7" ht="12.75">
      <c r="B415" s="437"/>
      <c r="C415" s="186"/>
      <c r="D415" s="439"/>
      <c r="E415" s="439"/>
      <c r="G415" s="186"/>
    </row>
    <row r="416" spans="2:7" ht="12.75">
      <c r="B416" s="437"/>
      <c r="C416" s="186"/>
      <c r="D416" s="439"/>
      <c r="E416" s="439"/>
      <c r="G416" s="186"/>
    </row>
    <row r="417" spans="2:7" ht="12.75">
      <c r="B417" s="437"/>
      <c r="C417" s="186"/>
      <c r="D417" s="439"/>
      <c r="E417" s="439"/>
      <c r="G417" s="186"/>
    </row>
    <row r="418" spans="2:7" ht="12.75">
      <c r="B418" s="437"/>
      <c r="C418" s="186"/>
      <c r="D418" s="439"/>
      <c r="E418" s="439"/>
      <c r="G418" s="186"/>
    </row>
    <row r="419" spans="2:7" ht="12.75">
      <c r="B419" s="437"/>
      <c r="C419" s="186"/>
      <c r="D419" s="439"/>
      <c r="E419" s="439"/>
      <c r="G419" s="186"/>
    </row>
    <row r="420" spans="2:7" ht="12.75">
      <c r="B420" s="437"/>
      <c r="C420" s="186"/>
      <c r="D420" s="439"/>
      <c r="E420" s="439"/>
      <c r="G420" s="186"/>
    </row>
    <row r="421" spans="2:7" ht="12.75">
      <c r="B421" s="437"/>
      <c r="C421" s="186"/>
      <c r="D421" s="439"/>
      <c r="E421" s="439"/>
      <c r="G421" s="186"/>
    </row>
    <row r="422" spans="2:7" ht="12.75">
      <c r="B422" s="437"/>
      <c r="C422" s="186"/>
      <c r="D422" s="439"/>
      <c r="E422" s="439"/>
      <c r="G422" s="186"/>
    </row>
    <row r="423" spans="2:7" ht="12.75">
      <c r="B423" s="437"/>
      <c r="C423" s="186"/>
      <c r="D423" s="439"/>
      <c r="E423" s="439"/>
      <c r="G423" s="186"/>
    </row>
    <row r="424" spans="2:7" ht="12.75">
      <c r="B424" s="437"/>
      <c r="C424" s="186"/>
      <c r="D424" s="439"/>
      <c r="E424" s="439"/>
      <c r="G424" s="186"/>
    </row>
    <row r="425" spans="2:7" ht="12.75">
      <c r="B425" s="437"/>
      <c r="C425" s="186"/>
      <c r="D425" s="439"/>
      <c r="E425" s="439"/>
      <c r="G425" s="186"/>
    </row>
    <row r="426" spans="2:7" ht="12.75">
      <c r="B426" s="437"/>
      <c r="C426" s="186"/>
      <c r="D426" s="439"/>
      <c r="E426" s="439"/>
      <c r="G426" s="186"/>
    </row>
    <row r="427" spans="2:7" ht="12.75">
      <c r="B427" s="437"/>
      <c r="C427" s="186"/>
      <c r="D427" s="439"/>
      <c r="E427" s="439"/>
      <c r="G427" s="186"/>
    </row>
    <row r="428" spans="2:7" ht="12.75">
      <c r="B428" s="437"/>
      <c r="C428" s="186"/>
      <c r="D428" s="439"/>
      <c r="E428" s="439"/>
      <c r="G428" s="186"/>
    </row>
    <row r="429" spans="2:7" ht="12.75">
      <c r="B429" s="437"/>
      <c r="C429" s="186"/>
      <c r="D429" s="439"/>
      <c r="E429" s="439"/>
      <c r="G429" s="186"/>
    </row>
    <row r="430" spans="2:7" ht="12.75">
      <c r="B430" s="437"/>
      <c r="C430" s="186"/>
      <c r="D430" s="439"/>
      <c r="E430" s="439"/>
      <c r="G430" s="186"/>
    </row>
    <row r="431" spans="2:7" ht="12.75">
      <c r="B431" s="437"/>
      <c r="C431" s="186"/>
      <c r="D431" s="439"/>
      <c r="E431" s="439"/>
      <c r="G431" s="186"/>
    </row>
    <row r="432" spans="2:7" ht="12.75">
      <c r="B432" s="437"/>
      <c r="C432" s="186"/>
      <c r="D432" s="439"/>
      <c r="E432" s="439"/>
      <c r="G432" s="186"/>
    </row>
    <row r="433" spans="2:7" ht="12.75">
      <c r="B433" s="437"/>
      <c r="C433" s="186"/>
      <c r="D433" s="439"/>
      <c r="E433" s="439"/>
      <c r="G433" s="186"/>
    </row>
    <row r="434" spans="2:7" ht="12.75">
      <c r="B434" s="437"/>
      <c r="C434" s="186"/>
      <c r="D434" s="439"/>
      <c r="E434" s="439"/>
      <c r="G434" s="186"/>
    </row>
    <row r="435" spans="2:7" ht="12.75">
      <c r="B435" s="437"/>
      <c r="C435" s="186"/>
      <c r="D435" s="439"/>
      <c r="E435" s="439"/>
      <c r="G435" s="186"/>
    </row>
    <row r="436" spans="2:7" ht="12.75">
      <c r="B436" s="437"/>
      <c r="C436" s="186"/>
      <c r="D436" s="439"/>
      <c r="E436" s="439"/>
      <c r="G436" s="186"/>
    </row>
    <row r="437" spans="2:7" ht="12.75">
      <c r="B437" s="437"/>
      <c r="C437" s="186"/>
      <c r="D437" s="439"/>
      <c r="E437" s="439"/>
      <c r="G437" s="186"/>
    </row>
    <row r="438" spans="2:7" ht="12.75">
      <c r="B438" s="437"/>
      <c r="C438" s="186"/>
      <c r="D438" s="439"/>
      <c r="E438" s="439"/>
      <c r="G438" s="186"/>
    </row>
    <row r="439" spans="2:7" ht="12.75">
      <c r="B439" s="437"/>
      <c r="C439" s="186"/>
      <c r="D439" s="439"/>
      <c r="E439" s="439"/>
      <c r="G439" s="186"/>
    </row>
    <row r="440" spans="2:7" ht="12.75">
      <c r="B440" s="437"/>
      <c r="C440" s="186"/>
      <c r="D440" s="439"/>
      <c r="E440" s="439"/>
      <c r="G440" s="186"/>
    </row>
    <row r="441" spans="2:7" ht="12.75">
      <c r="B441" s="437"/>
      <c r="C441" s="186"/>
      <c r="D441" s="439"/>
      <c r="E441" s="439"/>
      <c r="G441" s="186"/>
    </row>
    <row r="442" spans="2:7" ht="12.75">
      <c r="B442" s="437"/>
      <c r="C442" s="186"/>
      <c r="D442" s="439"/>
      <c r="E442" s="439"/>
      <c r="G442" s="186"/>
    </row>
    <row r="443" spans="2:7" ht="12.75">
      <c r="B443" s="437"/>
      <c r="C443" s="186"/>
      <c r="D443" s="439"/>
      <c r="E443" s="439"/>
      <c r="G443" s="186"/>
    </row>
    <row r="444" spans="2:7" ht="12.75">
      <c r="B444" s="437"/>
      <c r="C444" s="186"/>
      <c r="D444" s="439"/>
      <c r="E444" s="439"/>
      <c r="G444" s="186"/>
    </row>
    <row r="445" spans="2:7" ht="12.75">
      <c r="B445" s="437"/>
      <c r="C445" s="186"/>
      <c r="D445" s="439"/>
      <c r="E445" s="439"/>
      <c r="G445" s="186"/>
    </row>
    <row r="446" spans="2:7" ht="12.75">
      <c r="B446" s="437"/>
      <c r="C446" s="186"/>
      <c r="D446" s="439"/>
      <c r="E446" s="439"/>
      <c r="G446" s="186"/>
    </row>
    <row r="447" spans="2:7" ht="12.75">
      <c r="B447" s="437"/>
      <c r="C447" s="186"/>
      <c r="D447" s="439"/>
      <c r="E447" s="439"/>
      <c r="G447" s="186"/>
    </row>
    <row r="448" spans="2:7" ht="12.75">
      <c r="B448" s="437"/>
      <c r="C448" s="186"/>
      <c r="D448" s="439"/>
      <c r="E448" s="439"/>
      <c r="G448" s="186"/>
    </row>
    <row r="449" spans="2:7" ht="12.75">
      <c r="B449" s="437"/>
      <c r="C449" s="186"/>
      <c r="D449" s="439"/>
      <c r="E449" s="439"/>
      <c r="G449" s="186"/>
    </row>
    <row r="450" spans="2:7" ht="12.75">
      <c r="B450" s="437"/>
      <c r="C450" s="186"/>
      <c r="D450" s="439"/>
      <c r="E450" s="439"/>
      <c r="G450" s="186"/>
    </row>
    <row r="451" spans="2:7" ht="12.75">
      <c r="B451" s="437"/>
      <c r="C451" s="186"/>
      <c r="D451" s="439"/>
      <c r="E451" s="439"/>
      <c r="G451" s="186"/>
    </row>
    <row r="452" spans="2:7" ht="12.75">
      <c r="B452" s="437"/>
      <c r="C452" s="186"/>
      <c r="D452" s="439"/>
      <c r="E452" s="439"/>
      <c r="G452" s="186"/>
    </row>
    <row r="453" spans="2:7" ht="12.75">
      <c r="B453" s="437"/>
      <c r="C453" s="186"/>
      <c r="D453" s="439"/>
      <c r="E453" s="439"/>
      <c r="G453" s="186"/>
    </row>
    <row r="454" spans="2:7" ht="12.75">
      <c r="B454" s="437"/>
      <c r="C454" s="186"/>
      <c r="D454" s="439"/>
      <c r="E454" s="439"/>
      <c r="G454" s="186"/>
    </row>
    <row r="455" spans="2:7" ht="12.75">
      <c r="B455" s="437"/>
      <c r="C455" s="186"/>
      <c r="D455" s="439"/>
      <c r="E455" s="439"/>
      <c r="G455" s="186"/>
    </row>
    <row r="456" spans="2:7" ht="12.75">
      <c r="B456" s="437"/>
      <c r="C456" s="186"/>
      <c r="D456" s="439"/>
      <c r="E456" s="439"/>
      <c r="G456" s="186"/>
    </row>
    <row r="457" spans="2:7" ht="12.75">
      <c r="B457" s="437"/>
      <c r="C457" s="186"/>
      <c r="D457" s="439"/>
      <c r="E457" s="439"/>
      <c r="G457" s="186"/>
    </row>
    <row r="458" spans="2:7" ht="12.75">
      <c r="B458" s="437"/>
      <c r="C458" s="186"/>
      <c r="D458" s="439"/>
      <c r="E458" s="439"/>
      <c r="G458" s="186"/>
    </row>
    <row r="459" spans="2:7" ht="12.75">
      <c r="B459" s="437"/>
      <c r="C459" s="186"/>
      <c r="D459" s="439"/>
      <c r="E459" s="439"/>
      <c r="G459" s="186"/>
    </row>
    <row r="460" spans="2:7" ht="12.75">
      <c r="B460" s="437"/>
      <c r="C460" s="186"/>
      <c r="D460" s="439"/>
      <c r="E460" s="439"/>
      <c r="G460" s="186"/>
    </row>
    <row r="461" spans="2:7" ht="12.75">
      <c r="B461" s="437"/>
      <c r="C461" s="186"/>
      <c r="D461" s="439"/>
      <c r="E461" s="439"/>
      <c r="G461" s="186"/>
    </row>
    <row r="462" spans="2:7" ht="12.75">
      <c r="B462" s="437"/>
      <c r="C462" s="186"/>
      <c r="D462" s="439"/>
      <c r="E462" s="439"/>
      <c r="G462" s="186"/>
    </row>
    <row r="463" spans="2:7" ht="12.75">
      <c r="B463" s="437"/>
      <c r="C463" s="186"/>
      <c r="D463" s="439"/>
      <c r="E463" s="439"/>
      <c r="G463" s="186"/>
    </row>
    <row r="464" spans="2:7" ht="12.75">
      <c r="B464" s="437"/>
      <c r="C464" s="186"/>
      <c r="D464" s="439"/>
      <c r="E464" s="439"/>
      <c r="G464" s="186"/>
    </row>
    <row r="465" spans="2:7" ht="12.75">
      <c r="B465" s="437"/>
      <c r="C465" s="186"/>
      <c r="D465" s="439"/>
      <c r="E465" s="439"/>
      <c r="G465" s="186"/>
    </row>
    <row r="466" spans="2:7" ht="12.75">
      <c r="B466" s="437"/>
      <c r="C466" s="186"/>
      <c r="D466" s="439"/>
      <c r="E466" s="439"/>
      <c r="G466" s="186"/>
    </row>
    <row r="467" spans="2:7" ht="12.75">
      <c r="B467" s="437"/>
      <c r="C467" s="186"/>
      <c r="D467" s="439"/>
      <c r="E467" s="439"/>
      <c r="G467" s="186"/>
    </row>
    <row r="468" spans="2:7" ht="12.75">
      <c r="B468" s="437"/>
      <c r="C468" s="186"/>
      <c r="D468" s="439"/>
      <c r="E468" s="439"/>
      <c r="G468" s="186"/>
    </row>
    <row r="469" spans="2:7" ht="12.75">
      <c r="B469" s="437"/>
      <c r="C469" s="186"/>
      <c r="D469" s="439"/>
      <c r="E469" s="439"/>
      <c r="G469" s="186"/>
    </row>
    <row r="470" spans="2:7" ht="12.75">
      <c r="B470" s="437"/>
      <c r="C470" s="186"/>
      <c r="D470" s="439"/>
      <c r="E470" s="439"/>
      <c r="G470" s="186"/>
    </row>
    <row r="471" spans="2:7" ht="12.75">
      <c r="B471" s="437"/>
      <c r="C471" s="186"/>
      <c r="D471" s="439"/>
      <c r="E471" s="439"/>
      <c r="G471" s="186"/>
    </row>
    <row r="472" spans="2:7" ht="12.75">
      <c r="B472" s="437"/>
      <c r="C472" s="186"/>
      <c r="D472" s="439"/>
      <c r="E472" s="439"/>
      <c r="G472" s="186"/>
    </row>
    <row r="473" spans="2:7" ht="12.75">
      <c r="B473" s="437"/>
      <c r="C473" s="186"/>
      <c r="D473" s="439"/>
      <c r="E473" s="439"/>
      <c r="G473" s="186"/>
    </row>
    <row r="474" spans="2:7" ht="12.75">
      <c r="B474" s="437"/>
      <c r="C474" s="186"/>
      <c r="D474" s="439"/>
      <c r="E474" s="439"/>
      <c r="G474" s="186"/>
    </row>
    <row r="475" spans="2:7" ht="12.75">
      <c r="B475" s="437"/>
      <c r="C475" s="186"/>
      <c r="D475" s="439"/>
      <c r="E475" s="439"/>
      <c r="G475" s="186"/>
    </row>
    <row r="476" spans="2:7" ht="12.75">
      <c r="B476" s="437"/>
      <c r="C476" s="186"/>
      <c r="D476" s="439"/>
      <c r="E476" s="439"/>
      <c r="G476" s="186"/>
    </row>
    <row r="477" spans="2:7" ht="12.75">
      <c r="B477" s="437"/>
      <c r="C477" s="186"/>
      <c r="D477" s="439"/>
      <c r="E477" s="439"/>
      <c r="G477" s="186"/>
    </row>
    <row r="478" spans="2:7" ht="12.75">
      <c r="B478" s="437"/>
      <c r="C478" s="186"/>
      <c r="D478" s="439"/>
      <c r="E478" s="439"/>
      <c r="G478" s="186"/>
    </row>
    <row r="479" spans="2:7" ht="12.75">
      <c r="B479" s="437"/>
      <c r="C479" s="186"/>
      <c r="D479" s="439"/>
      <c r="E479" s="439"/>
      <c r="G479" s="186"/>
    </row>
    <row r="480" spans="2:7" ht="12.75">
      <c r="B480" s="437"/>
      <c r="C480" s="186"/>
      <c r="D480" s="439"/>
      <c r="E480" s="439"/>
      <c r="G480" s="186"/>
    </row>
    <row r="481" spans="2:7" ht="12.75">
      <c r="B481" s="437"/>
      <c r="C481" s="186"/>
      <c r="D481" s="439"/>
      <c r="E481" s="439"/>
      <c r="G481" s="186"/>
    </row>
    <row r="482" spans="2:7" ht="12.75">
      <c r="B482" s="437"/>
      <c r="C482" s="186"/>
      <c r="D482" s="439"/>
      <c r="E482" s="439"/>
      <c r="G482" s="186"/>
    </row>
    <row r="483" spans="2:7" ht="12.75">
      <c r="B483" s="437"/>
      <c r="C483" s="186"/>
      <c r="D483" s="439"/>
      <c r="E483" s="439"/>
      <c r="G483" s="186"/>
    </row>
    <row r="484" spans="2:7" ht="12.75">
      <c r="B484" s="437"/>
      <c r="C484" s="186"/>
      <c r="D484" s="439"/>
      <c r="E484" s="439"/>
      <c r="G484" s="186"/>
    </row>
    <row r="485" spans="2:7" ht="12.75">
      <c r="B485" s="437"/>
      <c r="C485" s="186"/>
      <c r="D485" s="439"/>
      <c r="E485" s="439"/>
      <c r="G485" s="186"/>
    </row>
    <row r="486" spans="2:7" ht="12.75">
      <c r="B486" s="437"/>
      <c r="C486" s="186"/>
      <c r="D486" s="439"/>
      <c r="E486" s="439"/>
      <c r="G486" s="186"/>
    </row>
    <row r="487" spans="2:7" ht="12.75">
      <c r="B487" s="437"/>
      <c r="C487" s="186"/>
      <c r="D487" s="439"/>
      <c r="E487" s="439"/>
      <c r="G487" s="186"/>
    </row>
    <row r="488" spans="2:7" ht="12.75">
      <c r="B488" s="437"/>
      <c r="C488" s="186"/>
      <c r="D488" s="439"/>
      <c r="E488" s="439"/>
      <c r="G488" s="186"/>
    </row>
    <row r="489" spans="2:7" ht="12.75">
      <c r="B489" s="437"/>
      <c r="C489" s="186"/>
      <c r="D489" s="439"/>
      <c r="E489" s="439"/>
      <c r="G489" s="186"/>
    </row>
    <row r="490" spans="2:7" ht="12.75">
      <c r="B490" s="437"/>
      <c r="C490" s="186"/>
      <c r="D490" s="439"/>
      <c r="E490" s="439"/>
      <c r="G490" s="186"/>
    </row>
    <row r="491" spans="2:7" ht="12.75">
      <c r="B491" s="437"/>
      <c r="C491" s="186"/>
      <c r="D491" s="439"/>
      <c r="E491" s="439"/>
      <c r="G491" s="186"/>
    </row>
    <row r="492" spans="2:7" ht="12.75">
      <c r="B492" s="437"/>
      <c r="C492" s="186"/>
      <c r="D492" s="439"/>
      <c r="E492" s="439"/>
      <c r="G492" s="186"/>
    </row>
    <row r="493" spans="2:7" ht="12.75">
      <c r="B493" s="437"/>
      <c r="C493" s="186"/>
      <c r="D493" s="439"/>
      <c r="E493" s="439"/>
      <c r="G493" s="186"/>
    </row>
    <row r="494" spans="2:7" ht="12.75">
      <c r="B494" s="437"/>
      <c r="C494" s="186"/>
      <c r="D494" s="439"/>
      <c r="E494" s="439"/>
      <c r="G494" s="186"/>
    </row>
    <row r="495" spans="2:7" ht="12.75">
      <c r="B495" s="437"/>
      <c r="C495" s="186"/>
      <c r="D495" s="439"/>
      <c r="E495" s="439"/>
      <c r="G495" s="186"/>
    </row>
    <row r="496" spans="2:7" ht="12.75">
      <c r="B496" s="437"/>
      <c r="C496" s="186"/>
      <c r="D496" s="439"/>
      <c r="E496" s="439"/>
      <c r="G496" s="186"/>
    </row>
    <row r="497" spans="2:7" ht="12.75">
      <c r="B497" s="437"/>
      <c r="C497" s="186"/>
      <c r="D497" s="439"/>
      <c r="E497" s="439"/>
      <c r="G497" s="186"/>
    </row>
    <row r="498" spans="2:7" ht="12.75">
      <c r="B498" s="437"/>
      <c r="C498" s="186"/>
      <c r="D498" s="439"/>
      <c r="E498" s="439"/>
      <c r="G498" s="186"/>
    </row>
    <row r="499" spans="2:7" ht="12.75">
      <c r="B499" s="437"/>
      <c r="C499" s="186"/>
      <c r="D499" s="439"/>
      <c r="E499" s="439"/>
      <c r="G499" s="186"/>
    </row>
    <row r="500" spans="2:7" ht="12.75">
      <c r="B500" s="437"/>
      <c r="C500" s="186"/>
      <c r="D500" s="439"/>
      <c r="E500" s="439"/>
      <c r="G500" s="186"/>
    </row>
    <row r="501" spans="2:7" ht="12.75">
      <c r="B501" s="437"/>
      <c r="C501" s="186"/>
      <c r="D501" s="439"/>
      <c r="E501" s="439"/>
      <c r="G501" s="186"/>
    </row>
    <row r="502" spans="2:7" ht="12.75">
      <c r="B502" s="437"/>
      <c r="C502" s="186"/>
      <c r="D502" s="439"/>
      <c r="E502" s="439"/>
      <c r="G502" s="186"/>
    </row>
    <row r="503" spans="2:7" ht="12.75">
      <c r="B503" s="437"/>
      <c r="C503" s="186"/>
      <c r="D503" s="439"/>
      <c r="E503" s="439"/>
      <c r="G503" s="186"/>
    </row>
    <row r="504" spans="2:7" ht="12.75">
      <c r="B504" s="437"/>
      <c r="C504" s="186"/>
      <c r="D504" s="439"/>
      <c r="E504" s="439"/>
      <c r="G504" s="186"/>
    </row>
    <row r="505" spans="2:7" ht="12.75">
      <c r="B505" s="437"/>
      <c r="C505" s="186"/>
      <c r="D505" s="439"/>
      <c r="E505" s="439"/>
      <c r="G505" s="186"/>
    </row>
    <row r="506" spans="2:7" ht="12.75">
      <c r="B506" s="437"/>
      <c r="C506" s="186"/>
      <c r="D506" s="439"/>
      <c r="E506" s="439"/>
      <c r="G506" s="186"/>
    </row>
    <row r="507" spans="2:7" ht="12.75">
      <c r="B507" s="437"/>
      <c r="C507" s="186"/>
      <c r="D507" s="439"/>
      <c r="E507" s="439"/>
      <c r="G507" s="186"/>
    </row>
    <row r="508" spans="2:7" ht="12.75">
      <c r="B508" s="437"/>
      <c r="C508" s="186"/>
      <c r="D508" s="439"/>
      <c r="E508" s="439"/>
      <c r="G508" s="186"/>
    </row>
    <row r="509" spans="2:7" ht="12.75">
      <c r="B509" s="437"/>
      <c r="C509" s="186"/>
      <c r="D509" s="439"/>
      <c r="E509" s="439"/>
      <c r="G509" s="186"/>
    </row>
    <row r="510" spans="2:7" ht="12.75">
      <c r="B510" s="437"/>
      <c r="C510" s="186"/>
      <c r="D510" s="439"/>
      <c r="E510" s="439"/>
      <c r="G510" s="186"/>
    </row>
    <row r="511" spans="2:7" ht="12.75">
      <c r="B511" s="437"/>
      <c r="C511" s="186"/>
      <c r="D511" s="439"/>
      <c r="E511" s="439"/>
      <c r="G511" s="186"/>
    </row>
    <row r="512" spans="2:7" ht="12.75">
      <c r="B512" s="437"/>
      <c r="C512" s="186"/>
      <c r="D512" s="439"/>
      <c r="E512" s="439"/>
      <c r="G512" s="186"/>
    </row>
    <row r="513" spans="2:7" ht="12.75">
      <c r="B513" s="437"/>
      <c r="C513" s="186"/>
      <c r="D513" s="439"/>
      <c r="E513" s="439"/>
      <c r="G513" s="186"/>
    </row>
    <row r="514" spans="2:7" ht="12.75">
      <c r="B514" s="437"/>
      <c r="C514" s="186"/>
      <c r="D514" s="439"/>
      <c r="E514" s="439"/>
      <c r="G514" s="186"/>
    </row>
    <row r="515" spans="2:7" ht="12.75">
      <c r="B515" s="437"/>
      <c r="C515" s="186"/>
      <c r="D515" s="439"/>
      <c r="E515" s="439"/>
      <c r="G515" s="186"/>
    </row>
    <row r="516" spans="2:7" ht="12.75">
      <c r="B516" s="437"/>
      <c r="C516" s="186"/>
      <c r="D516" s="439"/>
      <c r="E516" s="439"/>
      <c r="G516" s="186"/>
    </row>
    <row r="517" spans="2:7" ht="12.75">
      <c r="B517" s="437"/>
      <c r="C517" s="186"/>
      <c r="D517" s="439"/>
      <c r="E517" s="439"/>
      <c r="G517" s="186"/>
    </row>
    <row r="518" spans="2:7" ht="12.75">
      <c r="B518" s="437"/>
      <c r="C518" s="186"/>
      <c r="D518" s="439"/>
      <c r="E518" s="439"/>
      <c r="G518" s="186"/>
    </row>
    <row r="519" spans="2:7" ht="12.75">
      <c r="B519" s="437"/>
      <c r="C519" s="186"/>
      <c r="D519" s="439"/>
      <c r="E519" s="439"/>
      <c r="G519" s="186"/>
    </row>
    <row r="520" spans="2:7" ht="12.75">
      <c r="B520" s="437"/>
      <c r="C520" s="186"/>
      <c r="D520" s="439"/>
      <c r="E520" s="439"/>
      <c r="G520" s="186"/>
    </row>
    <row r="521" spans="2:7" ht="12.75">
      <c r="B521" s="437"/>
      <c r="C521" s="186"/>
      <c r="D521" s="439"/>
      <c r="E521" s="439"/>
      <c r="G521" s="186"/>
    </row>
    <row r="522" spans="2:7" ht="12.75">
      <c r="B522" s="437"/>
      <c r="C522" s="186"/>
      <c r="D522" s="439"/>
      <c r="E522" s="439"/>
      <c r="G522" s="186"/>
    </row>
    <row r="523" spans="2:7" ht="12.75">
      <c r="B523" s="437"/>
      <c r="C523" s="186"/>
      <c r="D523" s="439"/>
      <c r="E523" s="439"/>
      <c r="G523" s="186"/>
    </row>
    <row r="524" spans="2:7" ht="12.75">
      <c r="B524" s="437"/>
      <c r="C524" s="186"/>
      <c r="D524" s="439"/>
      <c r="E524" s="439"/>
      <c r="G524" s="186"/>
    </row>
    <row r="525" spans="2:7" ht="12.75">
      <c r="B525" s="437"/>
      <c r="C525" s="186"/>
      <c r="D525" s="439"/>
      <c r="E525" s="439"/>
      <c r="G525" s="186"/>
    </row>
    <row r="526" spans="2:7" ht="12.75">
      <c r="B526" s="437"/>
      <c r="C526" s="186"/>
      <c r="D526" s="439"/>
      <c r="E526" s="439"/>
      <c r="G526" s="186"/>
    </row>
    <row r="527" spans="2:7" ht="12.75">
      <c r="B527" s="437"/>
      <c r="C527" s="186"/>
      <c r="D527" s="439"/>
      <c r="E527" s="439"/>
      <c r="G527" s="186"/>
    </row>
    <row r="528" spans="2:7" ht="12.75">
      <c r="B528" s="437"/>
      <c r="C528" s="186"/>
      <c r="D528" s="439"/>
      <c r="E528" s="439"/>
      <c r="G528" s="186"/>
    </row>
    <row r="529" spans="2:7" ht="12.75">
      <c r="B529" s="437"/>
      <c r="C529" s="186"/>
      <c r="D529" s="439"/>
      <c r="E529" s="439"/>
      <c r="G529" s="186"/>
    </row>
    <row r="530" spans="2:7" ht="12.75">
      <c r="B530" s="437"/>
      <c r="C530" s="186"/>
      <c r="D530" s="439"/>
      <c r="E530" s="439"/>
      <c r="G530" s="186"/>
    </row>
    <row r="531" spans="2:7" ht="12.75">
      <c r="B531" s="437"/>
      <c r="C531" s="186"/>
      <c r="D531" s="439"/>
      <c r="E531" s="439"/>
      <c r="G531" s="186"/>
    </row>
    <row r="532" spans="2:7" ht="12.75">
      <c r="B532" s="437"/>
      <c r="C532" s="186"/>
      <c r="D532" s="439"/>
      <c r="E532" s="439"/>
      <c r="G532" s="186"/>
    </row>
    <row r="533" spans="2:7" ht="12.75">
      <c r="B533" s="437"/>
      <c r="C533" s="186"/>
      <c r="D533" s="439"/>
      <c r="E533" s="439"/>
      <c r="G533" s="186"/>
    </row>
    <row r="534" spans="2:7" ht="12.75">
      <c r="B534" s="437"/>
      <c r="C534" s="186"/>
      <c r="D534" s="439"/>
      <c r="E534" s="439"/>
      <c r="G534" s="186"/>
    </row>
    <row r="535" spans="2:7" ht="12.75">
      <c r="B535" s="437"/>
      <c r="C535" s="186"/>
      <c r="D535" s="439"/>
      <c r="E535" s="439"/>
      <c r="G535" s="186"/>
    </row>
    <row r="536" spans="2:7" ht="12.75">
      <c r="B536" s="437"/>
      <c r="C536" s="186"/>
      <c r="D536" s="439"/>
      <c r="E536" s="439"/>
      <c r="G536" s="186"/>
    </row>
    <row r="537" spans="2:7" ht="12.75">
      <c r="B537" s="437"/>
      <c r="C537" s="186"/>
      <c r="D537" s="439"/>
      <c r="E537" s="439"/>
      <c r="G537" s="186"/>
    </row>
    <row r="538" spans="2:7" ht="12.75">
      <c r="B538" s="437"/>
      <c r="C538" s="186"/>
      <c r="D538" s="439"/>
      <c r="E538" s="439"/>
      <c r="G538" s="186"/>
    </row>
    <row r="539" spans="2:7" ht="12.75">
      <c r="B539" s="437"/>
      <c r="C539" s="186"/>
      <c r="D539" s="439"/>
      <c r="E539" s="439"/>
      <c r="G539" s="186"/>
    </row>
    <row r="540" spans="2:7" ht="12.75">
      <c r="B540" s="437"/>
      <c r="C540" s="186"/>
      <c r="D540" s="439"/>
      <c r="E540" s="439"/>
      <c r="G540" s="186"/>
    </row>
    <row r="541" spans="2:7" ht="12.75">
      <c r="B541" s="437"/>
      <c r="C541" s="186"/>
      <c r="D541" s="439"/>
      <c r="E541" s="439"/>
      <c r="G541" s="186"/>
    </row>
    <row r="542" spans="2:7" ht="12.75">
      <c r="B542" s="437"/>
      <c r="C542" s="186"/>
      <c r="D542" s="439"/>
      <c r="E542" s="439"/>
      <c r="G542" s="186"/>
    </row>
    <row r="543" spans="2:7" ht="12.75">
      <c r="B543" s="437"/>
      <c r="C543" s="186"/>
      <c r="D543" s="439"/>
      <c r="E543" s="439"/>
      <c r="G543" s="186"/>
    </row>
    <row r="544" spans="2:7" ht="12.75">
      <c r="B544" s="437"/>
      <c r="C544" s="186"/>
      <c r="D544" s="439"/>
      <c r="E544" s="439"/>
      <c r="G544" s="186"/>
    </row>
    <row r="545" spans="2:7" ht="12.75">
      <c r="B545" s="437"/>
      <c r="C545" s="186"/>
      <c r="D545" s="439"/>
      <c r="E545" s="439"/>
      <c r="G545" s="186"/>
    </row>
    <row r="546" spans="2:7" ht="12.75">
      <c r="B546" s="437"/>
      <c r="C546" s="186"/>
      <c r="D546" s="439"/>
      <c r="E546" s="439"/>
      <c r="G546" s="186"/>
    </row>
    <row r="547" spans="2:7" ht="12.75">
      <c r="B547" s="437"/>
      <c r="C547" s="186"/>
      <c r="D547" s="439"/>
      <c r="E547" s="439"/>
      <c r="G547" s="186"/>
    </row>
    <row r="548" spans="2:7" ht="12.75">
      <c r="B548" s="437"/>
      <c r="C548" s="186"/>
      <c r="D548" s="439"/>
      <c r="E548" s="439"/>
      <c r="G548" s="186"/>
    </row>
    <row r="549" spans="2:7" ht="12.75">
      <c r="B549" s="437"/>
      <c r="C549" s="186"/>
      <c r="D549" s="439"/>
      <c r="E549" s="439"/>
      <c r="G549" s="186"/>
    </row>
    <row r="550" spans="2:7" ht="12.75">
      <c r="B550" s="437"/>
      <c r="C550" s="186"/>
      <c r="D550" s="439"/>
      <c r="E550" s="439"/>
      <c r="G550" s="186"/>
    </row>
    <row r="551" spans="2:7" ht="12.75">
      <c r="B551" s="437"/>
      <c r="C551" s="186"/>
      <c r="D551" s="439"/>
      <c r="E551" s="439"/>
      <c r="G551" s="186"/>
    </row>
    <row r="552" spans="2:7" ht="12.75">
      <c r="B552" s="437"/>
      <c r="C552" s="186"/>
      <c r="D552" s="439"/>
      <c r="E552" s="439"/>
      <c r="G552" s="186"/>
    </row>
    <row r="553" spans="2:7" ht="12.75">
      <c r="B553" s="437"/>
      <c r="C553" s="186"/>
      <c r="D553" s="439"/>
      <c r="E553" s="439"/>
      <c r="G553" s="186"/>
    </row>
    <row r="554" spans="2:7" ht="12.75">
      <c r="B554" s="437"/>
      <c r="C554" s="186"/>
      <c r="D554" s="439"/>
      <c r="E554" s="439"/>
      <c r="G554" s="186"/>
    </row>
    <row r="555" spans="2:7" ht="12.75">
      <c r="B555" s="437"/>
      <c r="C555" s="186"/>
      <c r="D555" s="439"/>
      <c r="E555" s="439"/>
      <c r="G555" s="186"/>
    </row>
    <row r="556" spans="2:7" ht="12.75">
      <c r="B556" s="437"/>
      <c r="C556" s="186"/>
      <c r="D556" s="439"/>
      <c r="E556" s="439"/>
      <c r="G556" s="186"/>
    </row>
    <row r="557" spans="2:7" ht="12.75">
      <c r="B557" s="437"/>
      <c r="C557" s="186"/>
      <c r="D557" s="439"/>
      <c r="E557" s="439"/>
      <c r="G557" s="186"/>
    </row>
    <row r="558" spans="2:7" ht="12.75">
      <c r="B558" s="437"/>
      <c r="C558" s="186"/>
      <c r="D558" s="439"/>
      <c r="E558" s="439"/>
      <c r="G558" s="186"/>
    </row>
    <row r="559" spans="2:7" ht="12.75">
      <c r="B559" s="437"/>
      <c r="C559" s="186"/>
      <c r="D559" s="439"/>
      <c r="E559" s="439"/>
      <c r="G559" s="186"/>
    </row>
    <row r="560" spans="2:7" ht="12.75">
      <c r="B560" s="437"/>
      <c r="C560" s="186"/>
      <c r="D560" s="439"/>
      <c r="E560" s="439"/>
      <c r="G560" s="186"/>
    </row>
    <row r="561" spans="2:7" ht="12.75">
      <c r="B561" s="437"/>
      <c r="C561" s="186"/>
      <c r="D561" s="439"/>
      <c r="E561" s="439"/>
      <c r="G561" s="186"/>
    </row>
    <row r="562" spans="2:7" ht="12.75">
      <c r="B562" s="437"/>
      <c r="C562" s="186"/>
      <c r="D562" s="439"/>
      <c r="E562" s="439"/>
      <c r="G562" s="186"/>
    </row>
    <row r="563" spans="2:7" ht="12.75">
      <c r="B563" s="437"/>
      <c r="C563" s="186"/>
      <c r="D563" s="439"/>
      <c r="E563" s="439"/>
      <c r="G563" s="186"/>
    </row>
    <row r="564" spans="2:7" ht="12.75">
      <c r="B564" s="437"/>
      <c r="C564" s="186"/>
      <c r="D564" s="439"/>
      <c r="E564" s="439"/>
      <c r="G564" s="186"/>
    </row>
    <row r="565" spans="2:7" ht="12.75">
      <c r="B565" s="437"/>
      <c r="C565" s="186"/>
      <c r="D565" s="439"/>
      <c r="E565" s="439"/>
      <c r="G565" s="186"/>
    </row>
    <row r="566" spans="2:7" ht="12.75">
      <c r="B566" s="437"/>
      <c r="C566" s="186"/>
      <c r="D566" s="439"/>
      <c r="E566" s="439"/>
      <c r="G566" s="186"/>
    </row>
    <row r="567" spans="2:7" ht="12.75">
      <c r="B567" s="437"/>
      <c r="C567" s="186"/>
      <c r="D567" s="439"/>
      <c r="E567" s="439"/>
      <c r="G567" s="186"/>
    </row>
    <row r="568" spans="2:7" ht="12.75">
      <c r="B568" s="437"/>
      <c r="C568" s="186"/>
      <c r="D568" s="439"/>
      <c r="E568" s="439"/>
      <c r="G568" s="186"/>
    </row>
    <row r="569" spans="2:7" ht="12.75">
      <c r="B569" s="437"/>
      <c r="C569" s="186"/>
      <c r="D569" s="439"/>
      <c r="E569" s="439"/>
      <c r="G569" s="186"/>
    </row>
    <row r="570" spans="2:7" ht="12.75">
      <c r="B570" s="437"/>
      <c r="C570" s="186"/>
      <c r="D570" s="439"/>
      <c r="E570" s="439"/>
      <c r="G570" s="186"/>
    </row>
    <row r="571" spans="2:7" ht="12.75">
      <c r="B571" s="437"/>
      <c r="C571" s="186"/>
      <c r="D571" s="439"/>
      <c r="E571" s="439"/>
      <c r="G571" s="186"/>
    </row>
    <row r="572" spans="2:7" ht="12.75">
      <c r="B572" s="437"/>
      <c r="C572" s="186"/>
      <c r="D572" s="439"/>
      <c r="E572" s="439"/>
      <c r="G572" s="186"/>
    </row>
    <row r="573" spans="2:7" ht="12.75">
      <c r="B573" s="437"/>
      <c r="C573" s="186"/>
      <c r="D573" s="439"/>
      <c r="E573" s="439"/>
      <c r="G573" s="186"/>
    </row>
    <row r="574" spans="2:7" ht="12.75">
      <c r="B574" s="437"/>
      <c r="C574" s="186"/>
      <c r="D574" s="439"/>
      <c r="E574" s="439"/>
      <c r="G574" s="186"/>
    </row>
    <row r="575" spans="2:7" ht="12.75">
      <c r="B575" s="437"/>
      <c r="C575" s="186"/>
      <c r="D575" s="439"/>
      <c r="E575" s="439"/>
      <c r="G575" s="186"/>
    </row>
    <row r="576" spans="2:7" ht="12.75">
      <c r="B576" s="437"/>
      <c r="C576" s="186"/>
      <c r="D576" s="439"/>
      <c r="E576" s="439"/>
      <c r="G576" s="186"/>
    </row>
    <row r="577" spans="2:7" ht="12.75">
      <c r="B577" s="437"/>
      <c r="C577" s="186"/>
      <c r="D577" s="439"/>
      <c r="E577" s="439"/>
      <c r="G577" s="186"/>
    </row>
    <row r="578" spans="2:7" ht="12.75">
      <c r="B578" s="437"/>
      <c r="C578" s="186"/>
      <c r="D578" s="439"/>
      <c r="E578" s="439"/>
      <c r="G578" s="186"/>
    </row>
    <row r="579" spans="2:7" ht="12.75">
      <c r="B579" s="437"/>
      <c r="C579" s="186"/>
      <c r="D579" s="439"/>
      <c r="E579" s="439"/>
      <c r="G579" s="186"/>
    </row>
    <row r="580" spans="2:7" ht="12.75">
      <c r="B580" s="437"/>
      <c r="C580" s="186"/>
      <c r="D580" s="439"/>
      <c r="E580" s="439"/>
      <c r="G580" s="186"/>
    </row>
    <row r="581" spans="2:7" ht="12.75">
      <c r="B581" s="437"/>
      <c r="C581" s="186"/>
      <c r="D581" s="439"/>
      <c r="E581" s="439"/>
      <c r="G581" s="186"/>
    </row>
    <row r="582" spans="2:7" ht="12.75">
      <c r="B582" s="437"/>
      <c r="C582" s="186"/>
      <c r="D582" s="439"/>
      <c r="E582" s="439"/>
      <c r="G582" s="186"/>
    </row>
    <row r="583" spans="2:7" ht="12.75">
      <c r="B583" s="437"/>
      <c r="C583" s="186"/>
      <c r="D583" s="439"/>
      <c r="E583" s="439"/>
      <c r="G583" s="186"/>
    </row>
    <row r="584" spans="2:7" ht="12.75">
      <c r="B584" s="437"/>
      <c r="C584" s="186"/>
      <c r="D584" s="439"/>
      <c r="E584" s="439"/>
      <c r="G584" s="186"/>
    </row>
    <row r="585" spans="2:7" ht="12.75">
      <c r="B585" s="437"/>
      <c r="C585" s="186"/>
      <c r="D585" s="439"/>
      <c r="E585" s="439"/>
      <c r="G585" s="186"/>
    </row>
    <row r="586" spans="2:7" ht="12.75">
      <c r="B586" s="437"/>
      <c r="C586" s="186"/>
      <c r="D586" s="439"/>
      <c r="E586" s="439"/>
      <c r="G586" s="186"/>
    </row>
    <row r="587" spans="2:7" ht="12.75">
      <c r="B587" s="437"/>
      <c r="C587" s="186"/>
      <c r="D587" s="439"/>
      <c r="E587" s="439"/>
      <c r="G587" s="186"/>
    </row>
    <row r="588" spans="2:7" ht="12.75">
      <c r="B588" s="437"/>
      <c r="C588" s="186"/>
      <c r="D588" s="439"/>
      <c r="E588" s="439"/>
      <c r="G588" s="186"/>
    </row>
    <row r="589" spans="2:7" ht="12.75">
      <c r="B589" s="437"/>
      <c r="C589" s="186"/>
      <c r="D589" s="439"/>
      <c r="E589" s="439"/>
      <c r="G589" s="186"/>
    </row>
    <row r="590" spans="2:7" ht="12.75">
      <c r="B590" s="437"/>
      <c r="C590" s="186"/>
      <c r="D590" s="439"/>
      <c r="E590" s="439"/>
      <c r="G590" s="186"/>
    </row>
    <row r="591" spans="2:7" ht="12.75">
      <c r="B591" s="437"/>
      <c r="C591" s="186"/>
      <c r="D591" s="439"/>
      <c r="E591" s="439"/>
      <c r="G591" s="186"/>
    </row>
    <row r="592" spans="2:7" ht="12.75">
      <c r="B592" s="437"/>
      <c r="C592" s="186"/>
      <c r="D592" s="439"/>
      <c r="E592" s="439"/>
      <c r="G592" s="186"/>
    </row>
    <row r="593" spans="2:7" ht="12.75">
      <c r="B593" s="437"/>
      <c r="C593" s="186"/>
      <c r="D593" s="439"/>
      <c r="E593" s="439"/>
      <c r="G593" s="186"/>
    </row>
    <row r="594" spans="2:7" ht="12.75">
      <c r="B594" s="437"/>
      <c r="C594" s="186"/>
      <c r="D594" s="439"/>
      <c r="E594" s="439"/>
      <c r="G594" s="186"/>
    </row>
    <row r="595" spans="2:7" ht="12.75">
      <c r="B595" s="437"/>
      <c r="C595" s="186"/>
      <c r="D595" s="439"/>
      <c r="E595" s="439"/>
      <c r="G595" s="186"/>
    </row>
    <row r="596" spans="2:7" ht="12.75">
      <c r="B596" s="437"/>
      <c r="C596" s="186"/>
      <c r="D596" s="439"/>
      <c r="E596" s="439"/>
      <c r="G596" s="186"/>
    </row>
    <row r="597" spans="2:7" ht="12.75">
      <c r="B597" s="437"/>
      <c r="C597" s="186"/>
      <c r="D597" s="439"/>
      <c r="E597" s="439"/>
      <c r="G597" s="186"/>
    </row>
    <row r="598" spans="2:7" ht="12.75">
      <c r="B598" s="437"/>
      <c r="C598" s="186"/>
      <c r="D598" s="439"/>
      <c r="E598" s="439"/>
      <c r="G598" s="186"/>
    </row>
    <row r="599" spans="2:7" ht="12.75">
      <c r="B599" s="437"/>
      <c r="C599" s="186"/>
      <c r="D599" s="439"/>
      <c r="E599" s="439"/>
      <c r="G599" s="186"/>
    </row>
    <row r="600" spans="2:7" ht="12.75">
      <c r="B600" s="437"/>
      <c r="C600" s="186"/>
      <c r="D600" s="439"/>
      <c r="E600" s="439"/>
      <c r="G600" s="186"/>
    </row>
    <row r="601" spans="2:7" ht="12.75">
      <c r="B601" s="437"/>
      <c r="C601" s="186"/>
      <c r="D601" s="439"/>
      <c r="E601" s="439"/>
      <c r="G601" s="186"/>
    </row>
    <row r="602" spans="2:7" ht="12.75">
      <c r="B602" s="437"/>
      <c r="C602" s="186"/>
      <c r="D602" s="439"/>
      <c r="E602" s="439"/>
      <c r="G602" s="186"/>
    </row>
    <row r="603" spans="2:7" ht="12.75">
      <c r="B603" s="437"/>
      <c r="C603" s="186"/>
      <c r="D603" s="439"/>
      <c r="E603" s="439"/>
      <c r="G603" s="186"/>
    </row>
    <row r="604" spans="2:7" ht="12.75">
      <c r="B604" s="437"/>
      <c r="C604" s="186"/>
      <c r="D604" s="439"/>
      <c r="E604" s="439"/>
      <c r="G604" s="186"/>
    </row>
    <row r="605" spans="2:7" ht="12.75">
      <c r="B605" s="437"/>
      <c r="C605" s="186"/>
      <c r="D605" s="439"/>
      <c r="E605" s="439"/>
      <c r="G605" s="186"/>
    </row>
    <row r="606" spans="2:7" ht="12.75">
      <c r="B606" s="437"/>
      <c r="C606" s="186"/>
      <c r="D606" s="439"/>
      <c r="E606" s="439"/>
      <c r="G606" s="186"/>
    </row>
    <row r="607" spans="2:7" ht="12.75">
      <c r="B607" s="437"/>
      <c r="C607" s="186"/>
      <c r="D607" s="439"/>
      <c r="E607" s="439"/>
      <c r="G607" s="186"/>
    </row>
    <row r="608" spans="2:7" ht="12.75">
      <c r="B608" s="437"/>
      <c r="C608" s="186"/>
      <c r="D608" s="439"/>
      <c r="E608" s="439"/>
      <c r="G608" s="186"/>
    </row>
    <row r="609" spans="2:7" ht="12.75">
      <c r="B609" s="437"/>
      <c r="C609" s="186"/>
      <c r="D609" s="439"/>
      <c r="E609" s="439"/>
      <c r="G609" s="186"/>
    </row>
    <row r="610" spans="2:7" ht="12.75">
      <c r="B610" s="437"/>
      <c r="C610" s="186"/>
      <c r="D610" s="439"/>
      <c r="E610" s="439"/>
      <c r="G610" s="186"/>
    </row>
    <row r="611" spans="2:7" ht="12.75">
      <c r="B611" s="437"/>
      <c r="C611" s="186"/>
      <c r="D611" s="439"/>
      <c r="E611" s="439"/>
      <c r="G611" s="186"/>
    </row>
    <row r="612" spans="2:7" ht="12.75">
      <c r="B612" s="437"/>
      <c r="C612" s="186"/>
      <c r="D612" s="439"/>
      <c r="E612" s="439"/>
      <c r="G612" s="186"/>
    </row>
    <row r="613" spans="2:7" ht="12.75">
      <c r="B613" s="437"/>
      <c r="C613" s="186"/>
      <c r="D613" s="439"/>
      <c r="E613" s="439"/>
      <c r="G613" s="186"/>
    </row>
    <row r="614" spans="2:7" ht="12.75">
      <c r="B614" s="437"/>
      <c r="C614" s="186"/>
      <c r="D614" s="439"/>
      <c r="E614" s="439"/>
      <c r="G614" s="186"/>
    </row>
    <row r="615" spans="2:7" ht="12.75">
      <c r="B615" s="437"/>
      <c r="C615" s="186"/>
      <c r="D615" s="439"/>
      <c r="E615" s="439"/>
      <c r="G615" s="186"/>
    </row>
    <row r="616" spans="2:7" ht="12.75">
      <c r="B616" s="437"/>
      <c r="C616" s="186"/>
      <c r="D616" s="439"/>
      <c r="E616" s="439"/>
      <c r="G616" s="186"/>
    </row>
    <row r="617" spans="2:7" ht="12.75">
      <c r="B617" s="437"/>
      <c r="C617" s="186"/>
      <c r="D617" s="439"/>
      <c r="E617" s="439"/>
      <c r="G617" s="186"/>
    </row>
    <row r="618" spans="2:7" ht="12.75">
      <c r="B618" s="437"/>
      <c r="C618" s="186"/>
      <c r="D618" s="439"/>
      <c r="E618" s="439"/>
      <c r="G618" s="186"/>
    </row>
    <row r="619" spans="2:7" ht="12.75">
      <c r="B619" s="437"/>
      <c r="C619" s="186"/>
      <c r="D619" s="439"/>
      <c r="E619" s="439"/>
      <c r="G619" s="186"/>
    </row>
    <row r="620" spans="2:7" ht="12.75">
      <c r="B620" s="437"/>
      <c r="C620" s="186"/>
      <c r="D620" s="439"/>
      <c r="E620" s="439"/>
      <c r="G620" s="186"/>
    </row>
    <row r="621" spans="2:7" ht="12.75">
      <c r="B621" s="437"/>
      <c r="C621" s="186"/>
      <c r="D621" s="439"/>
      <c r="E621" s="439"/>
      <c r="G621" s="186"/>
    </row>
    <row r="622" spans="2:7" ht="12.75">
      <c r="B622" s="437"/>
      <c r="C622" s="186"/>
      <c r="D622" s="439"/>
      <c r="E622" s="439"/>
      <c r="G622" s="186"/>
    </row>
    <row r="623" spans="2:7" ht="12.75">
      <c r="B623" s="437"/>
      <c r="C623" s="186"/>
      <c r="D623" s="439"/>
      <c r="E623" s="439"/>
      <c r="G623" s="186"/>
    </row>
    <row r="624" spans="2:7" ht="12.75">
      <c r="B624" s="437"/>
      <c r="C624" s="186"/>
      <c r="D624" s="439"/>
      <c r="E624" s="439"/>
      <c r="G624" s="186"/>
    </row>
    <row r="625" spans="2:7" ht="12.75">
      <c r="B625" s="437"/>
      <c r="C625" s="186"/>
      <c r="D625" s="439"/>
      <c r="E625" s="439"/>
      <c r="G625" s="186"/>
    </row>
    <row r="626" spans="2:7" ht="12.75">
      <c r="B626" s="437"/>
      <c r="C626" s="186"/>
      <c r="D626" s="439"/>
      <c r="E626" s="439"/>
      <c r="G626" s="186"/>
    </row>
    <row r="627" spans="2:7" ht="12.75">
      <c r="B627" s="437"/>
      <c r="C627" s="186"/>
      <c r="D627" s="439"/>
      <c r="E627" s="439"/>
      <c r="G627" s="186"/>
    </row>
    <row r="628" spans="2:7" ht="12.75">
      <c r="B628" s="437"/>
      <c r="C628" s="186"/>
      <c r="D628" s="439"/>
      <c r="E628" s="439"/>
      <c r="G628" s="186"/>
    </row>
    <row r="629" spans="2:7" ht="12.75">
      <c r="B629" s="437"/>
      <c r="C629" s="186"/>
      <c r="D629" s="439"/>
      <c r="E629" s="439"/>
      <c r="G629" s="186"/>
    </row>
    <row r="630" spans="2:7" ht="12.75">
      <c r="B630" s="437"/>
      <c r="C630" s="186"/>
      <c r="D630" s="439"/>
      <c r="E630" s="439"/>
      <c r="G630" s="186"/>
    </row>
    <row r="631" spans="2:7" ht="12.75">
      <c r="B631" s="437"/>
      <c r="C631" s="186"/>
      <c r="D631" s="439"/>
      <c r="E631" s="439"/>
      <c r="G631" s="186"/>
    </row>
    <row r="632" spans="2:7" ht="12.75">
      <c r="B632" s="437"/>
      <c r="C632" s="186"/>
      <c r="D632" s="439"/>
      <c r="E632" s="439"/>
      <c r="G632" s="186"/>
    </row>
    <row r="633" spans="2:7" ht="12.75">
      <c r="B633" s="437"/>
      <c r="C633" s="186"/>
      <c r="D633" s="439"/>
      <c r="E633" s="439"/>
      <c r="G633" s="186"/>
    </row>
    <row r="634" spans="2:7" ht="12.75">
      <c r="B634" s="437"/>
      <c r="C634" s="186"/>
      <c r="D634" s="439"/>
      <c r="E634" s="439"/>
      <c r="G634" s="186"/>
    </row>
    <row r="635" spans="2:7" ht="12.75">
      <c r="B635" s="437"/>
      <c r="C635" s="186"/>
      <c r="D635" s="439"/>
      <c r="E635" s="439"/>
      <c r="G635" s="186"/>
    </row>
    <row r="636" spans="2:7" ht="12.75">
      <c r="B636" s="437"/>
      <c r="C636" s="186"/>
      <c r="D636" s="439"/>
      <c r="E636" s="439"/>
      <c r="G636" s="186"/>
    </row>
    <row r="637" spans="2:7" ht="12.75">
      <c r="B637" s="437"/>
      <c r="C637" s="186"/>
      <c r="D637" s="439"/>
      <c r="E637" s="439"/>
      <c r="G637" s="186"/>
    </row>
    <row r="638" spans="2:7" ht="12.75">
      <c r="B638" s="437"/>
      <c r="C638" s="186"/>
      <c r="D638" s="439"/>
      <c r="E638" s="439"/>
      <c r="G638" s="186"/>
    </row>
    <row r="639" spans="2:7" ht="12.75">
      <c r="B639" s="437"/>
      <c r="C639" s="186"/>
      <c r="D639" s="439"/>
      <c r="E639" s="439"/>
      <c r="G639" s="186"/>
    </row>
    <row r="640" spans="2:7" ht="12.75">
      <c r="B640" s="437"/>
      <c r="C640" s="186"/>
      <c r="D640" s="439"/>
      <c r="E640" s="439"/>
      <c r="G640" s="186"/>
    </row>
    <row r="641" spans="2:7" ht="12.75">
      <c r="B641" s="437"/>
      <c r="C641" s="186"/>
      <c r="D641" s="439"/>
      <c r="E641" s="439"/>
      <c r="G641" s="186"/>
    </row>
    <row r="642" spans="2:7" ht="12.75">
      <c r="B642" s="437"/>
      <c r="C642" s="186"/>
      <c r="D642" s="439"/>
      <c r="E642" s="439"/>
      <c r="G642" s="186"/>
    </row>
    <row r="643" spans="2:7" ht="12.75">
      <c r="B643" s="437"/>
      <c r="C643" s="186"/>
      <c r="D643" s="439"/>
      <c r="E643" s="439"/>
      <c r="G643" s="186"/>
    </row>
    <row r="644" spans="2:7" ht="12.75">
      <c r="B644" s="437"/>
      <c r="C644" s="186"/>
      <c r="D644" s="439"/>
      <c r="E644" s="439"/>
      <c r="G644" s="186"/>
    </row>
    <row r="645" spans="2:7" ht="12.75">
      <c r="B645" s="437"/>
      <c r="C645" s="186"/>
      <c r="D645" s="439"/>
      <c r="E645" s="439"/>
      <c r="G645" s="186"/>
    </row>
    <row r="646" spans="2:7" ht="12.75">
      <c r="B646" s="437"/>
      <c r="C646" s="186"/>
      <c r="D646" s="439"/>
      <c r="E646" s="439"/>
      <c r="G646" s="186"/>
    </row>
    <row r="647" spans="2:7" ht="12.75">
      <c r="B647" s="437"/>
      <c r="C647" s="186"/>
      <c r="D647" s="439"/>
      <c r="E647" s="439"/>
      <c r="G647" s="186"/>
    </row>
    <row r="648" spans="2:7" ht="12.75">
      <c r="B648" s="437"/>
      <c r="C648" s="186"/>
      <c r="D648" s="439"/>
      <c r="E648" s="439"/>
      <c r="G648" s="186"/>
    </row>
    <row r="649" spans="2:7" ht="12.75">
      <c r="B649" s="437"/>
      <c r="C649" s="186"/>
      <c r="D649" s="439"/>
      <c r="E649" s="439"/>
      <c r="G649" s="186"/>
    </row>
    <row r="650" spans="2:7" ht="12.75">
      <c r="B650" s="437"/>
      <c r="C650" s="186"/>
      <c r="D650" s="439"/>
      <c r="E650" s="439"/>
      <c r="G650" s="186"/>
    </row>
    <row r="651" spans="2:7" ht="12.75">
      <c r="B651" s="437"/>
      <c r="C651" s="186"/>
      <c r="D651" s="439"/>
      <c r="E651" s="439"/>
      <c r="G651" s="186"/>
    </row>
    <row r="652" spans="2:7" ht="12.75">
      <c r="B652" s="437"/>
      <c r="C652" s="186"/>
      <c r="D652" s="439"/>
      <c r="E652" s="439"/>
      <c r="G652" s="186"/>
    </row>
    <row r="653" spans="2:7" ht="12.75">
      <c r="B653" s="437"/>
      <c r="C653" s="186"/>
      <c r="D653" s="439"/>
      <c r="E653" s="439"/>
      <c r="G653" s="186"/>
    </row>
    <row r="654" spans="2:7" ht="12.75">
      <c r="B654" s="437"/>
      <c r="C654" s="186"/>
      <c r="D654" s="439"/>
      <c r="E654" s="439"/>
      <c r="G654" s="186"/>
    </row>
    <row r="655" spans="2:7" ht="12.75">
      <c r="B655" s="437"/>
      <c r="C655" s="186"/>
      <c r="D655" s="439"/>
      <c r="E655" s="439"/>
      <c r="G655" s="186"/>
    </row>
    <row r="656" spans="2:7" ht="12.75">
      <c r="B656" s="437"/>
      <c r="C656" s="186"/>
      <c r="D656" s="439"/>
      <c r="E656" s="439"/>
      <c r="G656" s="186"/>
    </row>
    <row r="657" spans="2:7" ht="12.75">
      <c r="B657" s="437"/>
      <c r="C657" s="186"/>
      <c r="D657" s="439"/>
      <c r="E657" s="439"/>
      <c r="G657" s="186"/>
    </row>
    <row r="658" spans="2:7" ht="12.75">
      <c r="B658" s="437"/>
      <c r="C658" s="186"/>
      <c r="D658" s="439"/>
      <c r="E658" s="439"/>
      <c r="G658" s="186"/>
    </row>
    <row r="659" spans="2:7" ht="12.75">
      <c r="B659" s="437"/>
      <c r="C659" s="186"/>
      <c r="D659" s="439"/>
      <c r="E659" s="439"/>
      <c r="G659" s="186"/>
    </row>
    <row r="660" spans="2:7" ht="12.75">
      <c r="B660" s="437"/>
      <c r="C660" s="186"/>
      <c r="D660" s="439"/>
      <c r="E660" s="439"/>
      <c r="G660" s="186"/>
    </row>
    <row r="661" spans="2:7" ht="12.75">
      <c r="B661" s="437"/>
      <c r="C661" s="186"/>
      <c r="D661" s="439"/>
      <c r="E661" s="439"/>
      <c r="G661" s="186"/>
    </row>
    <row r="662" spans="2:7" ht="12.75">
      <c r="B662" s="437"/>
      <c r="C662" s="186"/>
      <c r="D662" s="439"/>
      <c r="E662" s="439"/>
      <c r="G662" s="186"/>
    </row>
    <row r="663" spans="2:7" ht="12.75">
      <c r="B663" s="437"/>
      <c r="C663" s="186"/>
      <c r="D663" s="439"/>
      <c r="E663" s="439"/>
      <c r="G663" s="186"/>
    </row>
    <row r="664" spans="2:7" ht="12.75">
      <c r="B664" s="437"/>
      <c r="C664" s="186"/>
      <c r="D664" s="439"/>
      <c r="E664" s="439"/>
      <c r="G664" s="186"/>
    </row>
    <row r="665" spans="2:7" ht="12.75">
      <c r="B665" s="437"/>
      <c r="C665" s="186"/>
      <c r="D665" s="439"/>
      <c r="E665" s="439"/>
      <c r="G665" s="186"/>
    </row>
    <row r="666" spans="2:7" ht="12.75">
      <c r="B666" s="437"/>
      <c r="C666" s="186"/>
      <c r="D666" s="439"/>
      <c r="E666" s="439"/>
      <c r="G666" s="186"/>
    </row>
    <row r="667" spans="2:7" ht="12.75">
      <c r="B667" s="437"/>
      <c r="C667" s="186"/>
      <c r="D667" s="439"/>
      <c r="E667" s="439"/>
      <c r="G667" s="186"/>
    </row>
    <row r="668" spans="2:7" ht="12.75">
      <c r="B668" s="437"/>
      <c r="C668" s="186"/>
      <c r="D668" s="439"/>
      <c r="E668" s="439"/>
      <c r="G668" s="186"/>
    </row>
    <row r="669" spans="2:7" ht="12.75">
      <c r="B669" s="437"/>
      <c r="C669" s="186"/>
      <c r="D669" s="439"/>
      <c r="E669" s="439"/>
      <c r="G669" s="186"/>
    </row>
    <row r="670" spans="2:7" ht="12.75">
      <c r="B670" s="437"/>
      <c r="C670" s="186"/>
      <c r="D670" s="439"/>
      <c r="E670" s="439"/>
      <c r="G670" s="186"/>
    </row>
    <row r="671" spans="2:7" ht="12.75">
      <c r="B671" s="437"/>
      <c r="C671" s="186"/>
      <c r="D671" s="439"/>
      <c r="E671" s="439"/>
      <c r="G671" s="186"/>
    </row>
    <row r="672" spans="2:7" ht="12.75">
      <c r="B672" s="437"/>
      <c r="C672" s="186"/>
      <c r="D672" s="439"/>
      <c r="E672" s="439"/>
      <c r="G672" s="186"/>
    </row>
    <row r="673" spans="2:7" ht="12.75">
      <c r="B673" s="437"/>
      <c r="C673" s="186"/>
      <c r="D673" s="439"/>
      <c r="E673" s="439"/>
      <c r="G673" s="186"/>
    </row>
    <row r="674" spans="2:7" ht="12.75">
      <c r="B674" s="437"/>
      <c r="C674" s="186"/>
      <c r="D674" s="439"/>
      <c r="E674" s="439"/>
      <c r="G674" s="186"/>
    </row>
    <row r="675" spans="2:7" ht="12.75">
      <c r="B675" s="437"/>
      <c r="C675" s="186"/>
      <c r="D675" s="439"/>
      <c r="E675" s="439"/>
      <c r="G675" s="186"/>
    </row>
    <row r="676" spans="2:7" ht="12.75">
      <c r="B676" s="437"/>
      <c r="C676" s="186"/>
      <c r="D676" s="439"/>
      <c r="E676" s="439"/>
      <c r="G676" s="186"/>
    </row>
    <row r="677" spans="2:7" ht="12.75">
      <c r="B677" s="437"/>
      <c r="C677" s="186"/>
      <c r="D677" s="439"/>
      <c r="E677" s="439"/>
      <c r="G677" s="186"/>
    </row>
    <row r="678" spans="2:7" ht="12.75">
      <c r="B678" s="437"/>
      <c r="C678" s="186"/>
      <c r="D678" s="439"/>
      <c r="E678" s="439"/>
      <c r="G678" s="186"/>
    </row>
    <row r="679" spans="2:7" ht="12.75">
      <c r="B679" s="437"/>
      <c r="C679" s="186"/>
      <c r="D679" s="439"/>
      <c r="E679" s="439"/>
      <c r="G679" s="186"/>
    </row>
    <row r="680" spans="2:7" ht="12.75">
      <c r="B680" s="437"/>
      <c r="C680" s="186"/>
      <c r="D680" s="439"/>
      <c r="E680" s="439"/>
      <c r="G680" s="186"/>
    </row>
    <row r="681" spans="2:7" ht="12.75">
      <c r="B681" s="437"/>
      <c r="C681" s="186"/>
      <c r="D681" s="439"/>
      <c r="E681" s="439"/>
      <c r="G681" s="186"/>
    </row>
    <row r="682" spans="2:7" ht="12.75">
      <c r="B682" s="437"/>
      <c r="C682" s="186"/>
      <c r="D682" s="439"/>
      <c r="E682" s="439"/>
      <c r="G682" s="186"/>
    </row>
    <row r="683" spans="2:7" ht="12.75">
      <c r="B683" s="437"/>
      <c r="C683" s="186"/>
      <c r="D683" s="439"/>
      <c r="E683" s="439"/>
      <c r="G683" s="186"/>
    </row>
    <row r="684" spans="2:7" ht="12.75">
      <c r="B684" s="437"/>
      <c r="C684" s="186"/>
      <c r="D684" s="439"/>
      <c r="E684" s="439"/>
      <c r="G684" s="186"/>
    </row>
    <row r="685" spans="2:7" ht="12.75">
      <c r="B685" s="437"/>
      <c r="C685" s="186"/>
      <c r="D685" s="439"/>
      <c r="E685" s="439"/>
      <c r="G685" s="186"/>
    </row>
    <row r="686" spans="2:7" ht="12.75">
      <c r="B686" s="437"/>
      <c r="C686" s="186"/>
      <c r="D686" s="439"/>
      <c r="E686" s="439"/>
      <c r="G686" s="186"/>
    </row>
    <row r="687" spans="2:7" ht="12.75">
      <c r="B687" s="437"/>
      <c r="C687" s="186"/>
      <c r="D687" s="439"/>
      <c r="E687" s="439"/>
      <c r="G687" s="186"/>
    </row>
    <row r="688" spans="2:7" ht="12.75">
      <c r="B688" s="437"/>
      <c r="C688" s="186"/>
      <c r="D688" s="439"/>
      <c r="E688" s="439"/>
      <c r="G688" s="186"/>
    </row>
    <row r="689" spans="2:7" ht="12.75">
      <c r="B689" s="437"/>
      <c r="C689" s="186"/>
      <c r="D689" s="439"/>
      <c r="E689" s="439"/>
      <c r="G689" s="186"/>
    </row>
    <row r="690" spans="2:7" ht="12.75">
      <c r="B690" s="437"/>
      <c r="C690" s="186"/>
      <c r="D690" s="439"/>
      <c r="E690" s="439"/>
      <c r="G690" s="186"/>
    </row>
    <row r="691" spans="2:7" ht="12.75">
      <c r="B691" s="437"/>
      <c r="C691" s="186"/>
      <c r="D691" s="439"/>
      <c r="E691" s="439"/>
      <c r="G691" s="186"/>
    </row>
    <row r="692" spans="2:7" ht="12.75">
      <c r="B692" s="437"/>
      <c r="C692" s="186"/>
      <c r="D692" s="439"/>
      <c r="E692" s="439"/>
      <c r="G692" s="186"/>
    </row>
    <row r="693" spans="2:7" ht="12.75">
      <c r="B693" s="437"/>
      <c r="C693" s="186"/>
      <c r="D693" s="439"/>
      <c r="E693" s="439"/>
      <c r="G693" s="186"/>
    </row>
    <row r="694" spans="2:7" ht="12.75">
      <c r="B694" s="437"/>
      <c r="C694" s="186"/>
      <c r="D694" s="439"/>
      <c r="E694" s="439"/>
      <c r="G694" s="186"/>
    </row>
    <row r="695" spans="2:7" ht="12.75">
      <c r="B695" s="437"/>
      <c r="C695" s="186"/>
      <c r="D695" s="439"/>
      <c r="E695" s="439"/>
      <c r="G695" s="186"/>
    </row>
    <row r="696" spans="2:7" ht="12.75">
      <c r="B696" s="437"/>
      <c r="C696" s="186"/>
      <c r="D696" s="439"/>
      <c r="E696" s="439"/>
      <c r="G696" s="186"/>
    </row>
    <row r="697" spans="2:7" ht="12.75">
      <c r="B697" s="437"/>
      <c r="C697" s="186"/>
      <c r="D697" s="439"/>
      <c r="E697" s="439"/>
      <c r="G697" s="186"/>
    </row>
    <row r="698" spans="2:7" ht="12.75">
      <c r="B698" s="437"/>
      <c r="C698" s="186"/>
      <c r="D698" s="439"/>
      <c r="E698" s="439"/>
      <c r="G698" s="186"/>
    </row>
    <row r="699" spans="2:7" ht="12.75">
      <c r="B699" s="437"/>
      <c r="C699" s="186"/>
      <c r="D699" s="439"/>
      <c r="E699" s="439"/>
      <c r="G699" s="186"/>
    </row>
    <row r="700" spans="2:7" ht="12.75">
      <c r="B700" s="437"/>
      <c r="C700" s="186"/>
      <c r="D700" s="439"/>
      <c r="E700" s="439"/>
      <c r="G700" s="186"/>
    </row>
    <row r="701" spans="2:7" ht="12.75">
      <c r="B701" s="437"/>
      <c r="C701" s="186"/>
      <c r="D701" s="439"/>
      <c r="E701" s="439"/>
      <c r="G701" s="186"/>
    </row>
    <row r="702" spans="2:7" ht="12.75">
      <c r="B702" s="437"/>
      <c r="C702" s="186"/>
      <c r="D702" s="439"/>
      <c r="E702" s="439"/>
      <c r="G702" s="186"/>
    </row>
    <row r="703" spans="2:7" ht="12.75">
      <c r="B703" s="437"/>
      <c r="C703" s="186"/>
      <c r="D703" s="439"/>
      <c r="E703" s="439"/>
      <c r="G703" s="186"/>
    </row>
    <row r="704" spans="2:7" ht="12.75">
      <c r="B704" s="437"/>
      <c r="C704" s="186"/>
      <c r="D704" s="439"/>
      <c r="E704" s="439"/>
      <c r="G704" s="186"/>
    </row>
    <row r="705" spans="2:7" ht="12.75">
      <c r="B705" s="437"/>
      <c r="C705" s="186"/>
      <c r="D705" s="439"/>
      <c r="E705" s="439"/>
      <c r="G705" s="186"/>
    </row>
    <row r="706" spans="2:7" ht="12.75">
      <c r="B706" s="437"/>
      <c r="C706" s="186"/>
      <c r="D706" s="439"/>
      <c r="E706" s="439"/>
      <c r="G706" s="186"/>
    </row>
    <row r="707" spans="2:7" ht="12.75">
      <c r="B707" s="437"/>
      <c r="C707" s="186"/>
      <c r="D707" s="439"/>
      <c r="E707" s="439"/>
      <c r="G707" s="186"/>
    </row>
    <row r="708" spans="2:7" ht="12.75">
      <c r="B708" s="437"/>
      <c r="C708" s="186"/>
      <c r="D708" s="439"/>
      <c r="E708" s="439"/>
      <c r="G708" s="186"/>
    </row>
    <row r="709" spans="2:7" ht="12.75">
      <c r="B709" s="437"/>
      <c r="C709" s="186"/>
      <c r="D709" s="439"/>
      <c r="E709" s="439"/>
      <c r="G709" s="186"/>
    </row>
    <row r="710" spans="2:7" ht="12.75">
      <c r="B710" s="437"/>
      <c r="C710" s="186"/>
      <c r="D710" s="439"/>
      <c r="E710" s="439"/>
      <c r="G710" s="186"/>
    </row>
    <row r="711" spans="2:7" ht="12.75">
      <c r="B711" s="437"/>
      <c r="C711" s="186"/>
      <c r="D711" s="439"/>
      <c r="E711" s="439"/>
      <c r="G711" s="186"/>
    </row>
    <row r="712" spans="2:7" ht="12.75">
      <c r="B712" s="437"/>
      <c r="C712" s="186"/>
      <c r="D712" s="439"/>
      <c r="E712" s="439"/>
      <c r="G712" s="186"/>
    </row>
    <row r="713" spans="2:7" ht="12.75">
      <c r="B713" s="437"/>
      <c r="C713" s="186"/>
      <c r="D713" s="439"/>
      <c r="E713" s="439"/>
      <c r="G713" s="186"/>
    </row>
    <row r="714" spans="2:7" ht="12.75">
      <c r="B714" s="437"/>
      <c r="C714" s="186"/>
      <c r="D714" s="439"/>
      <c r="E714" s="439"/>
      <c r="G714" s="186"/>
    </row>
    <row r="715" spans="2:7" ht="12.75">
      <c r="B715" s="437"/>
      <c r="C715" s="186"/>
      <c r="D715" s="439"/>
      <c r="E715" s="439"/>
      <c r="G715" s="186"/>
    </row>
    <row r="716" spans="2:7" ht="12.75">
      <c r="B716" s="437"/>
      <c r="C716" s="186"/>
      <c r="D716" s="439"/>
      <c r="E716" s="439"/>
      <c r="G716" s="186"/>
    </row>
    <row r="717" spans="2:7" ht="12.75">
      <c r="B717" s="437"/>
      <c r="C717" s="186"/>
      <c r="D717" s="439"/>
      <c r="E717" s="439"/>
      <c r="G717" s="186"/>
    </row>
    <row r="718" spans="2:7" ht="12.75">
      <c r="B718" s="437"/>
      <c r="C718" s="186"/>
      <c r="D718" s="439"/>
      <c r="E718" s="439"/>
      <c r="G718" s="186"/>
    </row>
    <row r="719" spans="2:7" ht="12.75">
      <c r="B719" s="437"/>
      <c r="C719" s="186"/>
      <c r="D719" s="439"/>
      <c r="E719" s="439"/>
      <c r="G719" s="186"/>
    </row>
    <row r="720" spans="2:7" ht="12.75">
      <c r="B720" s="437"/>
      <c r="C720" s="186"/>
      <c r="D720" s="439"/>
      <c r="E720" s="439"/>
      <c r="G720" s="186"/>
    </row>
    <row r="721" spans="2:7" ht="12.75">
      <c r="B721" s="437"/>
      <c r="C721" s="186"/>
      <c r="D721" s="439"/>
      <c r="E721" s="439"/>
      <c r="G721" s="186"/>
    </row>
    <row r="722" spans="2:7" ht="12.75">
      <c r="B722" s="437"/>
      <c r="C722" s="186"/>
      <c r="D722" s="439"/>
      <c r="E722" s="439"/>
      <c r="G722" s="186"/>
    </row>
    <row r="723" spans="2:7" ht="12.75">
      <c r="B723" s="437"/>
      <c r="C723" s="186"/>
      <c r="D723" s="439"/>
      <c r="E723" s="439"/>
      <c r="G723" s="186"/>
    </row>
    <row r="724" spans="2:7" ht="12.75">
      <c r="B724" s="437"/>
      <c r="C724" s="186"/>
      <c r="D724" s="439"/>
      <c r="E724" s="439"/>
      <c r="G724" s="186"/>
    </row>
    <row r="725" spans="2:7" ht="12.75">
      <c r="B725" s="437"/>
      <c r="C725" s="186"/>
      <c r="D725" s="439"/>
      <c r="E725" s="439"/>
      <c r="G725" s="186"/>
    </row>
    <row r="726" spans="2:7" ht="12.75">
      <c r="B726" s="437"/>
      <c r="C726" s="186"/>
      <c r="D726" s="439"/>
      <c r="E726" s="439"/>
      <c r="G726" s="186"/>
    </row>
    <row r="727" spans="2:7" ht="12.75">
      <c r="B727" s="437"/>
      <c r="C727" s="186"/>
      <c r="D727" s="439"/>
      <c r="E727" s="439"/>
      <c r="G727" s="186"/>
    </row>
    <row r="728" spans="2:7" ht="12.75">
      <c r="B728" s="437"/>
      <c r="C728" s="186"/>
      <c r="D728" s="439"/>
      <c r="E728" s="439"/>
      <c r="G728" s="186"/>
    </row>
    <row r="729" spans="2:7" ht="12.75">
      <c r="B729" s="437"/>
      <c r="C729" s="186"/>
      <c r="D729" s="439"/>
      <c r="E729" s="439"/>
      <c r="G729" s="186"/>
    </row>
    <row r="730" spans="2:7" ht="12.75">
      <c r="B730" s="437"/>
      <c r="C730" s="186"/>
      <c r="D730" s="439"/>
      <c r="E730" s="439"/>
      <c r="G730" s="186"/>
    </row>
    <row r="731" spans="2:7" ht="12.75">
      <c r="B731" s="437"/>
      <c r="C731" s="186"/>
      <c r="D731" s="439"/>
      <c r="E731" s="439"/>
      <c r="G731" s="186"/>
    </row>
    <row r="732" spans="2:7" ht="12.75">
      <c r="B732" s="437"/>
      <c r="C732" s="186"/>
      <c r="D732" s="439"/>
      <c r="E732" s="439"/>
      <c r="G732" s="186"/>
    </row>
    <row r="733" spans="2:7" ht="12.75">
      <c r="B733" s="437"/>
      <c r="C733" s="186"/>
      <c r="D733" s="439"/>
      <c r="E733" s="439"/>
      <c r="G733" s="186"/>
    </row>
    <row r="734" spans="2:7" ht="12.75">
      <c r="B734" s="437"/>
      <c r="C734" s="186"/>
      <c r="D734" s="439"/>
      <c r="E734" s="439"/>
      <c r="G734" s="186"/>
    </row>
    <row r="735" spans="2:7" ht="12.75">
      <c r="B735" s="437"/>
      <c r="C735" s="186"/>
      <c r="D735" s="439"/>
      <c r="E735" s="439"/>
      <c r="G735" s="186"/>
    </row>
    <row r="736" spans="2:7" ht="12.75">
      <c r="B736" s="437"/>
      <c r="C736" s="186"/>
      <c r="D736" s="439"/>
      <c r="E736" s="439"/>
      <c r="G736" s="186"/>
    </row>
    <row r="737" spans="2:7" ht="12.75">
      <c r="B737" s="437"/>
      <c r="C737" s="186"/>
      <c r="D737" s="439"/>
      <c r="E737" s="439"/>
      <c r="G737" s="186"/>
    </row>
    <row r="738" spans="2:7" ht="12.75">
      <c r="B738" s="437"/>
      <c r="C738" s="186"/>
      <c r="D738" s="439"/>
      <c r="E738" s="439"/>
      <c r="G738" s="186"/>
    </row>
    <row r="739" spans="2:7" ht="12.75">
      <c r="B739" s="437"/>
      <c r="C739" s="186"/>
      <c r="D739" s="439"/>
      <c r="E739" s="439"/>
      <c r="G739" s="186"/>
    </row>
    <row r="740" spans="2:7" ht="12.75">
      <c r="B740" s="437"/>
      <c r="C740" s="186"/>
      <c r="D740" s="439"/>
      <c r="E740" s="439"/>
      <c r="G740" s="186"/>
    </row>
    <row r="741" spans="2:7" ht="12.75">
      <c r="B741" s="437"/>
      <c r="C741" s="186"/>
      <c r="D741" s="439"/>
      <c r="E741" s="439"/>
      <c r="G741" s="186"/>
    </row>
    <row r="742" spans="2:7" ht="12.75">
      <c r="B742" s="437"/>
      <c r="C742" s="186"/>
      <c r="D742" s="439"/>
      <c r="E742" s="439"/>
      <c r="G742" s="186"/>
    </row>
    <row r="743" spans="2:7" ht="12.75">
      <c r="B743" s="437"/>
      <c r="C743" s="186"/>
      <c r="D743" s="439"/>
      <c r="E743" s="439"/>
      <c r="G743" s="186"/>
    </row>
    <row r="744" spans="2:7" ht="12.75">
      <c r="B744" s="437"/>
      <c r="C744" s="186"/>
      <c r="D744" s="439"/>
      <c r="E744" s="439"/>
      <c r="G744" s="186"/>
    </row>
    <row r="745" spans="2:7" ht="12.75">
      <c r="B745" s="437"/>
      <c r="C745" s="186"/>
      <c r="D745" s="439"/>
      <c r="E745" s="439"/>
      <c r="G745" s="186"/>
    </row>
    <row r="746" spans="2:7" ht="12.75">
      <c r="B746" s="437"/>
      <c r="C746" s="186"/>
      <c r="D746" s="439"/>
      <c r="E746" s="439"/>
      <c r="G746" s="186"/>
    </row>
    <row r="747" spans="2:7" ht="12.75">
      <c r="B747" s="437"/>
      <c r="C747" s="186"/>
      <c r="D747" s="439"/>
      <c r="E747" s="439"/>
      <c r="G747" s="186"/>
    </row>
    <row r="748" spans="2:7" ht="12.75">
      <c r="B748" s="437"/>
      <c r="C748" s="186"/>
      <c r="D748" s="439"/>
      <c r="E748" s="439"/>
      <c r="G748" s="186"/>
    </row>
    <row r="749" spans="2:7" ht="12.75">
      <c r="B749" s="437"/>
      <c r="C749" s="186"/>
      <c r="D749" s="439"/>
      <c r="E749" s="439"/>
      <c r="G749" s="186"/>
    </row>
    <row r="750" spans="2:7" ht="12.75">
      <c r="B750" s="437"/>
      <c r="C750" s="186"/>
      <c r="D750" s="439"/>
      <c r="E750" s="439"/>
      <c r="G750" s="186"/>
    </row>
    <row r="751" spans="2:7" ht="12.75">
      <c r="B751" s="437"/>
      <c r="C751" s="186"/>
      <c r="D751" s="439"/>
      <c r="E751" s="439"/>
      <c r="G751" s="186"/>
    </row>
    <row r="752" spans="2:7" ht="12.75">
      <c r="B752" s="437"/>
      <c r="C752" s="186"/>
      <c r="D752" s="439"/>
      <c r="E752" s="439"/>
      <c r="G752" s="186"/>
    </row>
    <row r="753" spans="2:7" ht="12.75">
      <c r="B753" s="437"/>
      <c r="C753" s="186"/>
      <c r="D753" s="439"/>
      <c r="E753" s="439"/>
      <c r="G753" s="186"/>
    </row>
    <row r="754" spans="2:7" ht="12.75">
      <c r="B754" s="437"/>
      <c r="C754" s="186"/>
      <c r="D754" s="439"/>
      <c r="E754" s="439"/>
      <c r="G754" s="186"/>
    </row>
    <row r="755" spans="2:7" ht="12.75">
      <c r="B755" s="437"/>
      <c r="C755" s="186"/>
      <c r="D755" s="439"/>
      <c r="E755" s="439"/>
      <c r="G755" s="186"/>
    </row>
    <row r="756" spans="2:7" ht="12.75">
      <c r="B756" s="437"/>
      <c r="C756" s="186"/>
      <c r="D756" s="439"/>
      <c r="E756" s="439"/>
      <c r="G756" s="186"/>
    </row>
    <row r="757" spans="2:7" ht="12.75">
      <c r="B757" s="437"/>
      <c r="C757" s="186"/>
      <c r="D757" s="439"/>
      <c r="E757" s="439"/>
      <c r="G757" s="186"/>
    </row>
    <row r="758" spans="2:7" ht="12.75">
      <c r="B758" s="437"/>
      <c r="C758" s="186"/>
      <c r="D758" s="439"/>
      <c r="E758" s="439"/>
      <c r="G758" s="186"/>
    </row>
    <row r="759" spans="2:7" ht="12.75">
      <c r="B759" s="437"/>
      <c r="C759" s="186"/>
      <c r="D759" s="439"/>
      <c r="E759" s="439"/>
      <c r="G759" s="186"/>
    </row>
    <row r="760" spans="2:7" ht="12.75">
      <c r="B760" s="437"/>
      <c r="C760" s="186"/>
      <c r="D760" s="439"/>
      <c r="E760" s="439"/>
      <c r="G760" s="186"/>
    </row>
    <row r="761" spans="2:7" ht="12.75">
      <c r="B761" s="437"/>
      <c r="C761" s="186"/>
      <c r="D761" s="439"/>
      <c r="E761" s="439"/>
      <c r="G761" s="186"/>
    </row>
    <row r="762" spans="2:7" ht="12.75">
      <c r="B762" s="437"/>
      <c r="C762" s="186"/>
      <c r="D762" s="439"/>
      <c r="E762" s="439"/>
      <c r="G762" s="186"/>
    </row>
    <row r="763" spans="2:7" ht="12.75">
      <c r="B763" s="437"/>
      <c r="C763" s="186"/>
      <c r="D763" s="439"/>
      <c r="E763" s="439"/>
      <c r="G763" s="186"/>
    </row>
    <row r="764" spans="2:7" ht="12.75">
      <c r="B764" s="437"/>
      <c r="C764" s="186"/>
      <c r="D764" s="439"/>
      <c r="E764" s="439"/>
      <c r="G764" s="186"/>
    </row>
    <row r="765" spans="2:7" ht="12.75">
      <c r="B765" s="437"/>
      <c r="C765" s="186"/>
      <c r="D765" s="439"/>
      <c r="E765" s="439"/>
      <c r="G765" s="186"/>
    </row>
    <row r="766" spans="2:7" ht="12.75">
      <c r="B766" s="437"/>
      <c r="C766" s="186"/>
      <c r="D766" s="439"/>
      <c r="E766" s="439"/>
      <c r="G766" s="186"/>
    </row>
    <row r="767" spans="2:7" ht="12.75">
      <c r="B767" s="437"/>
      <c r="C767" s="186"/>
      <c r="D767" s="439"/>
      <c r="E767" s="439"/>
      <c r="G767" s="186"/>
    </row>
    <row r="768" spans="2:7" ht="12.75">
      <c r="B768" s="437"/>
      <c r="C768" s="186"/>
      <c r="D768" s="439"/>
      <c r="E768" s="439"/>
      <c r="G768" s="186"/>
    </row>
    <row r="769" spans="2:7" ht="12.75">
      <c r="B769" s="437"/>
      <c r="C769" s="186"/>
      <c r="D769" s="439"/>
      <c r="E769" s="439"/>
      <c r="G769" s="186"/>
    </row>
    <row r="770" spans="2:7" ht="12.75">
      <c r="B770" s="437"/>
      <c r="C770" s="186"/>
      <c r="D770" s="439"/>
      <c r="E770" s="439"/>
      <c r="G770" s="186"/>
    </row>
    <row r="771" spans="2:7" ht="12.75">
      <c r="B771" s="437"/>
      <c r="C771" s="186"/>
      <c r="D771" s="439"/>
      <c r="E771" s="439"/>
      <c r="G771" s="186"/>
    </row>
    <row r="772" spans="2:7" ht="12.75">
      <c r="B772" s="437"/>
      <c r="C772" s="186"/>
      <c r="D772" s="439"/>
      <c r="E772" s="439"/>
      <c r="G772" s="186"/>
    </row>
    <row r="773" spans="2:7" ht="12.75">
      <c r="B773" s="437"/>
      <c r="C773" s="186"/>
      <c r="D773" s="439"/>
      <c r="E773" s="439"/>
      <c r="G773" s="186"/>
    </row>
    <row r="774" spans="2:7" ht="12.75">
      <c r="B774" s="437"/>
      <c r="C774" s="186"/>
      <c r="D774" s="439"/>
      <c r="E774" s="439"/>
      <c r="G774" s="186"/>
    </row>
    <row r="775" spans="2:7" ht="12.75">
      <c r="B775" s="437"/>
      <c r="C775" s="186"/>
      <c r="D775" s="439"/>
      <c r="E775" s="439"/>
      <c r="G775" s="186"/>
    </row>
    <row r="776" spans="2:7" ht="12.75">
      <c r="B776" s="437"/>
      <c r="C776" s="186"/>
      <c r="D776" s="439"/>
      <c r="E776" s="439"/>
      <c r="G776" s="186"/>
    </row>
    <row r="777" spans="2:7" ht="12.75">
      <c r="B777" s="437"/>
      <c r="C777" s="186"/>
      <c r="D777" s="439"/>
      <c r="E777" s="439"/>
      <c r="G777" s="186"/>
    </row>
    <row r="778" spans="2:7" ht="12.75">
      <c r="B778" s="437"/>
      <c r="C778" s="186"/>
      <c r="D778" s="439"/>
      <c r="E778" s="439"/>
      <c r="G778" s="186"/>
    </row>
    <row r="779" spans="2:7" ht="12.75">
      <c r="B779" s="437"/>
      <c r="C779" s="186"/>
      <c r="D779" s="439"/>
      <c r="E779" s="439"/>
      <c r="G779" s="186"/>
    </row>
    <row r="780" spans="2:7" ht="12.75">
      <c r="B780" s="437"/>
      <c r="C780" s="186"/>
      <c r="D780" s="439"/>
      <c r="E780" s="439"/>
      <c r="G780" s="186"/>
    </row>
    <row r="781" spans="2:7" ht="12.75">
      <c r="B781" s="437"/>
      <c r="C781" s="186"/>
      <c r="D781" s="439"/>
      <c r="E781" s="439"/>
      <c r="G781" s="186"/>
    </row>
    <row r="782" spans="2:7" ht="12.75">
      <c r="B782" s="437"/>
      <c r="C782" s="186"/>
      <c r="D782" s="439"/>
      <c r="E782" s="439"/>
      <c r="G782" s="186"/>
    </row>
    <row r="783" spans="2:7" ht="12.75">
      <c r="B783" s="437"/>
      <c r="C783" s="186"/>
      <c r="D783" s="439"/>
      <c r="E783" s="439"/>
      <c r="G783" s="186"/>
    </row>
    <row r="784" spans="2:7" ht="12.75">
      <c r="B784" s="437"/>
      <c r="C784" s="186"/>
      <c r="D784" s="439"/>
      <c r="E784" s="439"/>
      <c r="G784" s="186"/>
    </row>
    <row r="785" spans="2:7" ht="12.75">
      <c r="B785" s="437"/>
      <c r="C785" s="186"/>
      <c r="D785" s="439"/>
      <c r="E785" s="439"/>
      <c r="G785" s="186"/>
    </row>
    <row r="786" spans="2:7" ht="12.75">
      <c r="B786" s="437"/>
      <c r="C786" s="186"/>
      <c r="D786" s="439"/>
      <c r="E786" s="439"/>
      <c r="G786" s="186"/>
    </row>
    <row r="787" spans="2:7" ht="12.75">
      <c r="B787" s="437"/>
      <c r="C787" s="186"/>
      <c r="D787" s="439"/>
      <c r="E787" s="439"/>
      <c r="G787" s="186"/>
    </row>
    <row r="788" spans="2:7" ht="12.75">
      <c r="B788" s="437"/>
      <c r="C788" s="186"/>
      <c r="D788" s="439"/>
      <c r="E788" s="439"/>
      <c r="G788" s="186"/>
    </row>
    <row r="789" spans="2:7" ht="12.75">
      <c r="B789" s="437"/>
      <c r="C789" s="186"/>
      <c r="D789" s="439"/>
      <c r="E789" s="439"/>
      <c r="G789" s="186"/>
    </row>
    <row r="790" spans="2:7" ht="12.75">
      <c r="B790" s="437"/>
      <c r="C790" s="186"/>
      <c r="D790" s="439"/>
      <c r="E790" s="439"/>
      <c r="G790" s="186"/>
    </row>
    <row r="791" spans="2:7" ht="12.75">
      <c r="B791" s="437"/>
      <c r="C791" s="186"/>
      <c r="D791" s="439"/>
      <c r="E791" s="439"/>
      <c r="G791" s="186"/>
    </row>
    <row r="792" spans="2:7" ht="12.75">
      <c r="B792" s="437"/>
      <c r="C792" s="186"/>
      <c r="D792" s="439"/>
      <c r="E792" s="439"/>
      <c r="G792" s="186"/>
    </row>
    <row r="793" spans="2:7" ht="12.75">
      <c r="B793" s="437"/>
      <c r="C793" s="186"/>
      <c r="D793" s="439"/>
      <c r="E793" s="439"/>
      <c r="G793" s="186"/>
    </row>
    <row r="794" spans="2:7" ht="12.75">
      <c r="B794" s="437"/>
      <c r="C794" s="186"/>
      <c r="D794" s="439"/>
      <c r="E794" s="439"/>
      <c r="G794" s="186"/>
    </row>
    <row r="795" spans="2:7" ht="12.75">
      <c r="B795" s="437"/>
      <c r="C795" s="186"/>
      <c r="D795" s="439"/>
      <c r="E795" s="439"/>
      <c r="G795" s="186"/>
    </row>
    <row r="796" spans="2:7" ht="12.75">
      <c r="B796" s="437"/>
      <c r="C796" s="186"/>
      <c r="D796" s="439"/>
      <c r="E796" s="439"/>
      <c r="G796" s="186"/>
    </row>
    <row r="797" spans="2:7" ht="12.75">
      <c r="B797" s="437"/>
      <c r="C797" s="186"/>
      <c r="D797" s="439"/>
      <c r="E797" s="439"/>
      <c r="G797" s="186"/>
    </row>
    <row r="798" spans="2:7" ht="12.75">
      <c r="B798" s="437"/>
      <c r="C798" s="186"/>
      <c r="D798" s="439"/>
      <c r="E798" s="439"/>
      <c r="G798" s="186"/>
    </row>
    <row r="799" spans="2:7" ht="12.75">
      <c r="B799" s="437"/>
      <c r="C799" s="186"/>
      <c r="D799" s="439"/>
      <c r="E799" s="439"/>
      <c r="G799" s="186"/>
    </row>
    <row r="800" spans="2:7" ht="12.75">
      <c r="B800" s="437"/>
      <c r="C800" s="186"/>
      <c r="D800" s="439"/>
      <c r="E800" s="439"/>
      <c r="G800" s="186"/>
    </row>
    <row r="801" spans="2:7" ht="12.75">
      <c r="B801" s="437"/>
      <c r="C801" s="186"/>
      <c r="D801" s="439"/>
      <c r="E801" s="439"/>
      <c r="G801" s="186"/>
    </row>
    <row r="802" spans="2:7" ht="12.75">
      <c r="B802" s="437"/>
      <c r="C802" s="186"/>
      <c r="D802" s="439"/>
      <c r="E802" s="439"/>
      <c r="G802" s="186"/>
    </row>
    <row r="803" spans="2:7" ht="12.75">
      <c r="B803" s="437"/>
      <c r="C803" s="186"/>
      <c r="D803" s="439"/>
      <c r="E803" s="439"/>
      <c r="G803" s="186"/>
    </row>
    <row r="804" spans="2:7" ht="12.75">
      <c r="B804" s="437"/>
      <c r="C804" s="186"/>
      <c r="D804" s="439"/>
      <c r="E804" s="439"/>
      <c r="G804" s="186"/>
    </row>
    <row r="805" spans="2:7" ht="12.75">
      <c r="B805" s="437"/>
      <c r="C805" s="186"/>
      <c r="D805" s="439"/>
      <c r="E805" s="439"/>
      <c r="G805" s="186"/>
    </row>
    <row r="806" spans="2:7" ht="12.75">
      <c r="B806" s="437"/>
      <c r="C806" s="186"/>
      <c r="D806" s="439"/>
      <c r="E806" s="439"/>
      <c r="G806" s="186"/>
    </row>
    <row r="807" spans="2:7" ht="12.75">
      <c r="B807" s="437"/>
      <c r="C807" s="186"/>
      <c r="D807" s="439"/>
      <c r="E807" s="439"/>
      <c r="G807" s="186"/>
    </row>
    <row r="808" spans="2:7" ht="12.75">
      <c r="B808" s="437"/>
      <c r="C808" s="186"/>
      <c r="D808" s="439"/>
      <c r="E808" s="439"/>
      <c r="G808" s="186"/>
    </row>
    <row r="809" spans="2:7" ht="12.75">
      <c r="B809" s="437"/>
      <c r="C809" s="186"/>
      <c r="D809" s="439"/>
      <c r="E809" s="439"/>
      <c r="G809" s="186"/>
    </row>
    <row r="810" spans="2:7" ht="12.75">
      <c r="B810" s="437"/>
      <c r="C810" s="186"/>
      <c r="D810" s="439"/>
      <c r="E810" s="439"/>
      <c r="G810" s="186"/>
    </row>
    <row r="811" spans="2:7" ht="12.75">
      <c r="B811" s="437"/>
      <c r="C811" s="186"/>
      <c r="D811" s="439"/>
      <c r="E811" s="439"/>
      <c r="G811" s="186"/>
    </row>
    <row r="812" spans="2:7" ht="12.75">
      <c r="B812" s="437"/>
      <c r="C812" s="186"/>
      <c r="D812" s="439"/>
      <c r="E812" s="439"/>
      <c r="G812" s="186"/>
    </row>
    <row r="813" spans="2:7" ht="12.75">
      <c r="B813" s="437"/>
      <c r="C813" s="186"/>
      <c r="D813" s="439"/>
      <c r="E813" s="439"/>
      <c r="G813" s="186"/>
    </row>
    <row r="814" spans="2:7" ht="12.75">
      <c r="B814" s="437"/>
      <c r="C814" s="186"/>
      <c r="D814" s="439"/>
      <c r="E814" s="439"/>
      <c r="G814" s="186"/>
    </row>
    <row r="815" spans="2:7" ht="12.75">
      <c r="B815" s="437"/>
      <c r="C815" s="186"/>
      <c r="D815" s="439"/>
      <c r="E815" s="439"/>
      <c r="G815" s="186"/>
    </row>
    <row r="816" spans="2:7" ht="12.75">
      <c r="B816" s="437"/>
      <c r="C816" s="186"/>
      <c r="D816" s="439"/>
      <c r="E816" s="439"/>
      <c r="G816" s="186"/>
    </row>
    <row r="817" spans="2:7" ht="12.75">
      <c r="B817" s="437"/>
      <c r="C817" s="186"/>
      <c r="D817" s="439"/>
      <c r="E817" s="439"/>
      <c r="G817" s="186"/>
    </row>
    <row r="818" spans="2:7" ht="12.75">
      <c r="B818" s="437"/>
      <c r="C818" s="186"/>
      <c r="D818" s="439"/>
      <c r="E818" s="439"/>
      <c r="G818" s="186"/>
    </row>
    <row r="819" spans="2:7" ht="12.75">
      <c r="B819" s="437"/>
      <c r="C819" s="186"/>
      <c r="D819" s="439"/>
      <c r="E819" s="439"/>
      <c r="G819" s="186"/>
    </row>
    <row r="820" spans="2:7" ht="12.75">
      <c r="B820" s="437"/>
      <c r="C820" s="186"/>
      <c r="D820" s="439"/>
      <c r="E820" s="439"/>
      <c r="G820" s="186"/>
    </row>
    <row r="821" spans="2:7" ht="12.75">
      <c r="B821" s="437"/>
      <c r="C821" s="186"/>
      <c r="D821" s="439"/>
      <c r="E821" s="439"/>
      <c r="G821" s="186"/>
    </row>
    <row r="822" spans="2:7" ht="12.75">
      <c r="B822" s="437"/>
      <c r="C822" s="186"/>
      <c r="D822" s="439"/>
      <c r="E822" s="439"/>
      <c r="G822" s="186"/>
    </row>
    <row r="823" spans="2:7" ht="12.75">
      <c r="B823" s="437"/>
      <c r="C823" s="186"/>
      <c r="D823" s="439"/>
      <c r="E823" s="439"/>
      <c r="G823" s="186"/>
    </row>
    <row r="824" spans="2:7" ht="12.75">
      <c r="B824" s="437"/>
      <c r="C824" s="186"/>
      <c r="D824" s="439"/>
      <c r="E824" s="439"/>
      <c r="G824" s="186"/>
    </row>
    <row r="825" spans="2:7" ht="12.75">
      <c r="B825" s="437"/>
      <c r="C825" s="186"/>
      <c r="D825" s="439"/>
      <c r="E825" s="439"/>
      <c r="G825" s="186"/>
    </row>
    <row r="826" spans="2:7" ht="12.75">
      <c r="B826" s="437"/>
      <c r="C826" s="186"/>
      <c r="D826" s="439"/>
      <c r="E826" s="439"/>
      <c r="G826" s="186"/>
    </row>
    <row r="827" spans="2:7" ht="12.75">
      <c r="B827" s="437"/>
      <c r="C827" s="186"/>
      <c r="D827" s="439"/>
      <c r="E827" s="439"/>
      <c r="G827" s="186"/>
    </row>
    <row r="828" spans="2:7" ht="12.75">
      <c r="B828" s="437"/>
      <c r="C828" s="186"/>
      <c r="D828" s="439"/>
      <c r="E828" s="439"/>
      <c r="G828" s="186"/>
    </row>
    <row r="829" spans="2:7" ht="12.75">
      <c r="B829" s="437"/>
      <c r="C829" s="186"/>
      <c r="D829" s="439"/>
      <c r="E829" s="439"/>
      <c r="G829" s="186"/>
    </row>
    <row r="830" spans="2:7" ht="12.75">
      <c r="B830" s="437"/>
      <c r="C830" s="186"/>
      <c r="D830" s="439"/>
      <c r="E830" s="439"/>
      <c r="G830" s="186"/>
    </row>
    <row r="831" spans="2:7" ht="12.75">
      <c r="B831" s="437"/>
      <c r="C831" s="186"/>
      <c r="D831" s="439"/>
      <c r="E831" s="439"/>
      <c r="G831" s="186"/>
    </row>
    <row r="832" spans="2:7" ht="12.75">
      <c r="B832" s="437"/>
      <c r="C832" s="186"/>
      <c r="D832" s="439"/>
      <c r="E832" s="439"/>
      <c r="G832" s="186"/>
    </row>
    <row r="833" spans="2:7" ht="12.75">
      <c r="B833" s="437"/>
      <c r="C833" s="186"/>
      <c r="D833" s="439"/>
      <c r="E833" s="439"/>
      <c r="G833" s="186"/>
    </row>
    <row r="834" spans="2:7" ht="12.75">
      <c r="B834" s="437"/>
      <c r="C834" s="186"/>
      <c r="D834" s="439"/>
      <c r="E834" s="439"/>
      <c r="G834" s="186"/>
    </row>
    <row r="835" spans="2:7" ht="12.75">
      <c r="B835" s="437"/>
      <c r="C835" s="186"/>
      <c r="D835" s="439"/>
      <c r="E835" s="439"/>
      <c r="G835" s="186"/>
    </row>
    <row r="836" spans="2:7" ht="12.75">
      <c r="B836" s="437"/>
      <c r="C836" s="186"/>
      <c r="D836" s="439"/>
      <c r="E836" s="439"/>
      <c r="G836" s="186"/>
    </row>
    <row r="837" spans="2:7" ht="12.75">
      <c r="B837" s="437"/>
      <c r="C837" s="186"/>
      <c r="D837" s="439"/>
      <c r="E837" s="439"/>
      <c r="G837" s="186"/>
    </row>
    <row r="838" spans="2:7" ht="12.75">
      <c r="B838" s="437"/>
      <c r="C838" s="186"/>
      <c r="D838" s="439"/>
      <c r="E838" s="439"/>
      <c r="G838" s="186"/>
    </row>
    <row r="839" spans="2:7" ht="12.75">
      <c r="B839" s="437"/>
      <c r="C839" s="186"/>
      <c r="D839" s="439"/>
      <c r="E839" s="439"/>
      <c r="G839" s="186"/>
    </row>
    <row r="840" spans="2:7" ht="12.75">
      <c r="B840" s="437"/>
      <c r="C840" s="186"/>
      <c r="D840" s="439"/>
      <c r="E840" s="439"/>
      <c r="G840" s="186"/>
    </row>
    <row r="841" spans="2:7" ht="12.75">
      <c r="B841" s="437"/>
      <c r="C841" s="186"/>
      <c r="D841" s="439"/>
      <c r="E841" s="439"/>
      <c r="G841" s="186"/>
    </row>
    <row r="842" spans="2:7" ht="12.75">
      <c r="B842" s="437"/>
      <c r="C842" s="186"/>
      <c r="D842" s="439"/>
      <c r="E842" s="439"/>
      <c r="G842" s="186"/>
    </row>
    <row r="843" spans="2:7" ht="12.75">
      <c r="B843" s="437"/>
      <c r="C843" s="186"/>
      <c r="D843" s="439"/>
      <c r="E843" s="439"/>
      <c r="G843" s="186"/>
    </row>
    <row r="844" spans="2:7" ht="12.75">
      <c r="B844" s="437"/>
      <c r="C844" s="186"/>
      <c r="D844" s="439"/>
      <c r="E844" s="439"/>
      <c r="G844" s="186"/>
    </row>
    <row r="845" spans="2:7" ht="12.75">
      <c r="B845" s="437"/>
      <c r="C845" s="186"/>
      <c r="D845" s="439"/>
      <c r="E845" s="439"/>
      <c r="G845" s="186"/>
    </row>
    <row r="846" spans="2:7" ht="12.75">
      <c r="B846" s="437"/>
      <c r="C846" s="186"/>
      <c r="D846" s="439"/>
      <c r="E846" s="439"/>
      <c r="G846" s="186"/>
    </row>
    <row r="847" spans="2:7" ht="12.75">
      <c r="B847" s="437"/>
      <c r="C847" s="186"/>
      <c r="D847" s="439"/>
      <c r="E847" s="439"/>
      <c r="G847" s="186"/>
    </row>
    <row r="848" spans="2:7" ht="12.75">
      <c r="B848" s="437"/>
      <c r="C848" s="186"/>
      <c r="D848" s="439"/>
      <c r="E848" s="439"/>
      <c r="G848" s="186"/>
    </row>
    <row r="849" spans="2:7" ht="12.75">
      <c r="B849" s="437"/>
      <c r="C849" s="186"/>
      <c r="D849" s="439"/>
      <c r="E849" s="439"/>
      <c r="G849" s="186"/>
    </row>
    <row r="850" spans="2:7" ht="12.75">
      <c r="B850" s="437"/>
      <c r="C850" s="186"/>
      <c r="D850" s="439"/>
      <c r="E850" s="439"/>
      <c r="G850" s="186"/>
    </row>
    <row r="851" spans="2:7" ht="12.75">
      <c r="B851" s="437"/>
      <c r="C851" s="186"/>
      <c r="D851" s="439"/>
      <c r="E851" s="439"/>
      <c r="G851" s="186"/>
    </row>
    <row r="852" spans="2:7" ht="12.75">
      <c r="B852" s="437"/>
      <c r="C852" s="186"/>
      <c r="D852" s="439"/>
      <c r="E852" s="439"/>
      <c r="G852" s="186"/>
    </row>
    <row r="853" spans="2:7" ht="12.75">
      <c r="B853" s="437"/>
      <c r="C853" s="186"/>
      <c r="D853" s="439"/>
      <c r="E853" s="439"/>
      <c r="G853" s="186"/>
    </row>
    <row r="854" spans="2:7" ht="12.75">
      <c r="B854" s="437"/>
      <c r="C854" s="186"/>
      <c r="D854" s="439"/>
      <c r="E854" s="439"/>
      <c r="G854" s="186"/>
    </row>
    <row r="855" spans="2:7" ht="12.75">
      <c r="B855" s="437"/>
      <c r="C855" s="186"/>
      <c r="D855" s="439"/>
      <c r="E855" s="439"/>
      <c r="G855" s="186"/>
    </row>
    <row r="856" spans="2:7" ht="12.75">
      <c r="B856" s="437"/>
      <c r="C856" s="186"/>
      <c r="D856" s="439"/>
      <c r="E856" s="439"/>
      <c r="G856" s="186"/>
    </row>
    <row r="857" spans="2:7" ht="12.75">
      <c r="B857" s="437"/>
      <c r="C857" s="186"/>
      <c r="D857" s="439"/>
      <c r="E857" s="439"/>
      <c r="G857" s="186"/>
    </row>
    <row r="858" spans="2:7" ht="12.75">
      <c r="B858" s="437"/>
      <c r="C858" s="186"/>
      <c r="D858" s="439"/>
      <c r="E858" s="439"/>
      <c r="G858" s="186"/>
    </row>
    <row r="859" spans="2:7" ht="12.75">
      <c r="B859" s="437"/>
      <c r="C859" s="186"/>
      <c r="D859" s="439"/>
      <c r="E859" s="439"/>
      <c r="G859" s="186"/>
    </row>
    <row r="860" spans="2:7" ht="12.75">
      <c r="B860" s="437"/>
      <c r="C860" s="186"/>
      <c r="D860" s="439"/>
      <c r="E860" s="439"/>
      <c r="G860" s="186"/>
    </row>
    <row r="861" spans="2:7" ht="12.75">
      <c r="B861" s="437"/>
      <c r="C861" s="186"/>
      <c r="D861" s="439"/>
      <c r="E861" s="439"/>
      <c r="G861" s="186"/>
    </row>
    <row r="862" spans="2:7" ht="12.75">
      <c r="B862" s="437"/>
      <c r="C862" s="186"/>
      <c r="D862" s="439"/>
      <c r="E862" s="439"/>
      <c r="G862" s="186"/>
    </row>
    <row r="863" spans="2:7" ht="12.75">
      <c r="B863" s="437"/>
      <c r="C863" s="186"/>
      <c r="D863" s="439"/>
      <c r="E863" s="439"/>
      <c r="G863" s="186"/>
    </row>
    <row r="864" spans="2:7" ht="12.75">
      <c r="B864" s="437"/>
      <c r="C864" s="186"/>
      <c r="D864" s="439"/>
      <c r="E864" s="439"/>
      <c r="G864" s="186"/>
    </row>
    <row r="865" spans="2:7" ht="12.75">
      <c r="B865" s="437"/>
      <c r="C865" s="186"/>
      <c r="D865" s="439"/>
      <c r="E865" s="439"/>
      <c r="G865" s="186"/>
    </row>
    <row r="866" spans="2:7" ht="12.75">
      <c r="B866" s="437"/>
      <c r="C866" s="186"/>
      <c r="D866" s="439"/>
      <c r="E866" s="439"/>
      <c r="G866" s="186"/>
    </row>
    <row r="867" spans="2:7" ht="12.75">
      <c r="B867" s="437"/>
      <c r="C867" s="186"/>
      <c r="D867" s="439"/>
      <c r="E867" s="439"/>
      <c r="G867" s="186"/>
    </row>
    <row r="868" spans="2:7" ht="12.75">
      <c r="B868" s="437"/>
      <c r="C868" s="186"/>
      <c r="D868" s="439"/>
      <c r="E868" s="439"/>
      <c r="G868" s="186"/>
    </row>
    <row r="869" spans="2:7" ht="12.75">
      <c r="B869" s="437"/>
      <c r="C869" s="186"/>
      <c r="D869" s="439"/>
      <c r="E869" s="439"/>
      <c r="G869" s="186"/>
    </row>
    <row r="870" spans="2:7" ht="12.75">
      <c r="B870" s="437"/>
      <c r="C870" s="186"/>
      <c r="D870" s="439"/>
      <c r="E870" s="439"/>
      <c r="G870" s="186"/>
    </row>
    <row r="871" spans="2:7" ht="12.75">
      <c r="B871" s="437"/>
      <c r="C871" s="186"/>
      <c r="D871" s="439"/>
      <c r="E871" s="439"/>
      <c r="G871" s="186"/>
    </row>
    <row r="872" spans="2:7" ht="12.75">
      <c r="B872" s="437"/>
      <c r="C872" s="186"/>
      <c r="D872" s="439"/>
      <c r="E872" s="439"/>
      <c r="G872" s="186"/>
    </row>
    <row r="873" spans="2:7" ht="12.75">
      <c r="B873" s="437"/>
      <c r="C873" s="186"/>
      <c r="D873" s="439"/>
      <c r="E873" s="439"/>
      <c r="G873" s="186"/>
    </row>
    <row r="874" spans="2:7" ht="12.75">
      <c r="B874" s="437"/>
      <c r="C874" s="186"/>
      <c r="D874" s="439"/>
      <c r="E874" s="439"/>
      <c r="G874" s="186"/>
    </row>
    <row r="875" spans="2:7" ht="12.75">
      <c r="B875" s="437"/>
      <c r="C875" s="186"/>
      <c r="D875" s="439"/>
      <c r="E875" s="439"/>
      <c r="G875" s="186"/>
    </row>
    <row r="876" spans="2:7" ht="12.75">
      <c r="B876" s="437"/>
      <c r="C876" s="186"/>
      <c r="D876" s="439"/>
      <c r="E876" s="439"/>
      <c r="G876" s="186"/>
    </row>
    <row r="877" spans="2:7" ht="12.75">
      <c r="B877" s="437"/>
      <c r="C877" s="186"/>
      <c r="D877" s="439"/>
      <c r="E877" s="439"/>
      <c r="G877" s="186"/>
    </row>
    <row r="878" spans="2:7" ht="12.75">
      <c r="B878" s="437"/>
      <c r="C878" s="186"/>
      <c r="D878" s="439"/>
      <c r="E878" s="439"/>
      <c r="G878" s="186"/>
    </row>
    <row r="879" spans="2:7" ht="12.75">
      <c r="B879" s="437"/>
      <c r="C879" s="186"/>
      <c r="D879" s="439"/>
      <c r="E879" s="439"/>
      <c r="G879" s="186"/>
    </row>
    <row r="880" spans="2:7" ht="12.75">
      <c r="B880" s="437"/>
      <c r="C880" s="186"/>
      <c r="D880" s="439"/>
      <c r="E880" s="439"/>
      <c r="G880" s="186"/>
    </row>
    <row r="881" spans="2:7" ht="12.75">
      <c r="B881" s="437"/>
      <c r="C881" s="186"/>
      <c r="D881" s="439"/>
      <c r="E881" s="439"/>
      <c r="G881" s="186"/>
    </row>
    <row r="882" spans="2:7" ht="12.75">
      <c r="B882" s="437"/>
      <c r="C882" s="186"/>
      <c r="D882" s="439"/>
      <c r="E882" s="439"/>
      <c r="G882" s="186"/>
    </row>
    <row r="883" spans="2:7" ht="12.75">
      <c r="B883" s="437"/>
      <c r="C883" s="186"/>
      <c r="D883" s="439"/>
      <c r="E883" s="439"/>
      <c r="G883" s="186"/>
    </row>
    <row r="884" spans="2:7" ht="12.75">
      <c r="B884" s="437"/>
      <c r="C884" s="186"/>
      <c r="D884" s="439"/>
      <c r="E884" s="439"/>
      <c r="G884" s="186"/>
    </row>
    <row r="885" spans="2:7" ht="12.75">
      <c r="B885" s="437"/>
      <c r="C885" s="186"/>
      <c r="D885" s="439"/>
      <c r="E885" s="439"/>
      <c r="G885" s="186"/>
    </row>
    <row r="886" spans="2:7" ht="12.75">
      <c r="B886" s="437"/>
      <c r="C886" s="186"/>
      <c r="D886" s="439"/>
      <c r="E886" s="439"/>
      <c r="G886" s="186"/>
    </row>
    <row r="887" spans="2:7" ht="12.75">
      <c r="B887" s="437"/>
      <c r="C887" s="186"/>
      <c r="D887" s="439"/>
      <c r="E887" s="439"/>
      <c r="G887" s="186"/>
    </row>
    <row r="888" spans="2:7" ht="12.75">
      <c r="B888" s="437"/>
      <c r="C888" s="186"/>
      <c r="D888" s="439"/>
      <c r="E888" s="439"/>
      <c r="G888" s="186"/>
    </row>
    <row r="889" spans="2:7" ht="12.75">
      <c r="B889" s="437"/>
      <c r="C889" s="186"/>
      <c r="D889" s="439"/>
      <c r="E889" s="439"/>
      <c r="G889" s="186"/>
    </row>
    <row r="890" spans="2:7" ht="12.75">
      <c r="B890" s="437"/>
      <c r="C890" s="186"/>
      <c r="D890" s="439"/>
      <c r="E890" s="439"/>
      <c r="G890" s="186"/>
    </row>
    <row r="891" spans="2:7" ht="12.75">
      <c r="B891" s="437"/>
      <c r="C891" s="186"/>
      <c r="D891" s="439"/>
      <c r="E891" s="439"/>
      <c r="G891" s="186"/>
    </row>
    <row r="892" spans="2:7" ht="12.75">
      <c r="B892" s="437"/>
      <c r="C892" s="186"/>
      <c r="D892" s="439"/>
      <c r="E892" s="439"/>
      <c r="G892" s="186"/>
    </row>
    <row r="893" spans="2:7" ht="12.75">
      <c r="B893" s="437"/>
      <c r="C893" s="186"/>
      <c r="D893" s="439"/>
      <c r="E893" s="439"/>
      <c r="G893" s="186"/>
    </row>
    <row r="894" spans="2:7" ht="12.75">
      <c r="B894" s="437"/>
      <c r="C894" s="186"/>
      <c r="D894" s="439"/>
      <c r="E894" s="439"/>
      <c r="G894" s="186"/>
    </row>
    <row r="895" spans="2:7" ht="12.75">
      <c r="B895" s="437"/>
      <c r="C895" s="186"/>
      <c r="D895" s="439"/>
      <c r="E895" s="439"/>
      <c r="G895" s="186"/>
    </row>
    <row r="896" spans="2:7" ht="12.75">
      <c r="B896" s="437"/>
      <c r="C896" s="186"/>
      <c r="D896" s="439"/>
      <c r="E896" s="439"/>
      <c r="G896" s="186"/>
    </row>
    <row r="897" spans="2:7" ht="12.75">
      <c r="B897" s="437"/>
      <c r="C897" s="186"/>
      <c r="D897" s="439"/>
      <c r="E897" s="439"/>
      <c r="G897" s="186"/>
    </row>
    <row r="898" spans="2:7" ht="12.75">
      <c r="B898" s="437"/>
      <c r="C898" s="186"/>
      <c r="D898" s="439"/>
      <c r="E898" s="439"/>
      <c r="G898" s="186"/>
    </row>
    <row r="899" spans="2:7" ht="12.75">
      <c r="B899" s="437"/>
      <c r="C899" s="186"/>
      <c r="D899" s="439"/>
      <c r="E899" s="439"/>
      <c r="G899" s="186"/>
    </row>
    <row r="900" spans="2:7" ht="12.75">
      <c r="B900" s="437"/>
      <c r="C900" s="186"/>
      <c r="D900" s="439"/>
      <c r="E900" s="439"/>
      <c r="G900" s="186"/>
    </row>
    <row r="901" spans="2:7" ht="12.75">
      <c r="B901" s="437"/>
      <c r="C901" s="186"/>
      <c r="D901" s="439"/>
      <c r="E901" s="439"/>
      <c r="G901" s="186"/>
    </row>
    <row r="902" spans="2:7" ht="12.75">
      <c r="B902" s="437"/>
      <c r="C902" s="186"/>
      <c r="D902" s="439"/>
      <c r="E902" s="439"/>
      <c r="G902" s="186"/>
    </row>
    <row r="903" spans="2:7" ht="12.75">
      <c r="B903" s="437"/>
      <c r="C903" s="186"/>
      <c r="D903" s="439"/>
      <c r="E903" s="439"/>
      <c r="G903" s="186"/>
    </row>
    <row r="904" spans="2:7" ht="12.75">
      <c r="B904" s="437"/>
      <c r="C904" s="186"/>
      <c r="D904" s="439"/>
      <c r="E904" s="439"/>
      <c r="G904" s="186"/>
    </row>
    <row r="905" spans="2:7" ht="12.75">
      <c r="B905" s="437"/>
      <c r="C905" s="186"/>
      <c r="D905" s="439"/>
      <c r="E905" s="439"/>
      <c r="G905" s="186"/>
    </row>
    <row r="906" spans="2:7" ht="12.75">
      <c r="B906" s="437"/>
      <c r="C906" s="186"/>
      <c r="D906" s="439"/>
      <c r="E906" s="439"/>
      <c r="G906" s="186"/>
    </row>
    <row r="907" spans="2:7" ht="12.75">
      <c r="B907" s="437"/>
      <c r="C907" s="186"/>
      <c r="D907" s="439"/>
      <c r="E907" s="439"/>
      <c r="G907" s="186"/>
    </row>
    <row r="908" spans="2:7" ht="12.75">
      <c r="B908" s="437"/>
      <c r="C908" s="186"/>
      <c r="D908" s="439"/>
      <c r="E908" s="439"/>
      <c r="G908" s="186"/>
    </row>
    <row r="909" spans="2:7" ht="12.75">
      <c r="B909" s="437"/>
      <c r="C909" s="186"/>
      <c r="D909" s="439"/>
      <c r="E909" s="439"/>
      <c r="G909" s="186"/>
    </row>
    <row r="910" spans="2:7" ht="12.75">
      <c r="B910" s="437"/>
      <c r="C910" s="186"/>
      <c r="D910" s="439"/>
      <c r="E910" s="439"/>
      <c r="G910" s="186"/>
    </row>
    <row r="911" spans="2:7" ht="12.75">
      <c r="B911" s="437"/>
      <c r="C911" s="186"/>
      <c r="D911" s="439"/>
      <c r="E911" s="439"/>
      <c r="G911" s="186"/>
    </row>
    <row r="912" spans="2:7" ht="12.75">
      <c r="B912" s="437"/>
      <c r="C912" s="186"/>
      <c r="D912" s="439"/>
      <c r="E912" s="439"/>
      <c r="G912" s="186"/>
    </row>
    <row r="913" spans="2:7" ht="12.75">
      <c r="B913" s="437"/>
      <c r="C913" s="186"/>
      <c r="D913" s="439"/>
      <c r="E913" s="439"/>
      <c r="G913" s="186"/>
    </row>
    <row r="914" spans="2:7" ht="12.75">
      <c r="B914" s="437"/>
      <c r="C914" s="186"/>
      <c r="D914" s="439"/>
      <c r="E914" s="439"/>
      <c r="G914" s="186"/>
    </row>
    <row r="915" spans="2:7" ht="12.75">
      <c r="B915" s="437"/>
      <c r="C915" s="186"/>
      <c r="D915" s="439"/>
      <c r="E915" s="439"/>
      <c r="G915" s="186"/>
    </row>
    <row r="916" spans="2:7" ht="12.75">
      <c r="B916" s="437"/>
      <c r="C916" s="186"/>
      <c r="D916" s="439"/>
      <c r="E916" s="439"/>
      <c r="G916" s="186"/>
    </row>
    <row r="917" spans="2:7" ht="12.75">
      <c r="B917" s="437"/>
      <c r="C917" s="186"/>
      <c r="D917" s="439"/>
      <c r="E917" s="439"/>
      <c r="G917" s="186"/>
    </row>
    <row r="918" spans="2:7" ht="12.75">
      <c r="B918" s="437"/>
      <c r="C918" s="186"/>
      <c r="D918" s="439"/>
      <c r="E918" s="439"/>
      <c r="G918" s="186"/>
    </row>
    <row r="919" spans="2:7" ht="12.75">
      <c r="B919" s="437"/>
      <c r="C919" s="186"/>
      <c r="D919" s="439"/>
      <c r="E919" s="439"/>
      <c r="G919" s="186"/>
    </row>
    <row r="920" spans="2:7" ht="12.75">
      <c r="B920" s="437"/>
      <c r="C920" s="186"/>
      <c r="D920" s="439"/>
      <c r="E920" s="439"/>
      <c r="G920" s="186"/>
    </row>
    <row r="921" spans="2:7" ht="12.75">
      <c r="B921" s="437"/>
      <c r="C921" s="186"/>
      <c r="D921" s="439"/>
      <c r="E921" s="439"/>
      <c r="G921" s="186"/>
    </row>
    <row r="922" spans="2:7" ht="12.75">
      <c r="B922" s="437"/>
      <c r="C922" s="186"/>
      <c r="D922" s="439"/>
      <c r="E922" s="439"/>
      <c r="G922" s="186"/>
    </row>
    <row r="923" spans="2:7" ht="12.75">
      <c r="B923" s="437"/>
      <c r="C923" s="186"/>
      <c r="D923" s="439"/>
      <c r="E923" s="439"/>
      <c r="G923" s="186"/>
    </row>
    <row r="924" spans="2:7" ht="12.75">
      <c r="B924" s="437"/>
      <c r="C924" s="186"/>
      <c r="D924" s="439"/>
      <c r="E924" s="439"/>
      <c r="G924" s="186"/>
    </row>
  </sheetData>
  <autoFilter ref="A1:L128"/>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DATOS!$C$3:$C$6</xm:f>
          </x14:formula1>
          <xm:sqref>H2:H186</xm:sqref>
        </x14:dataValidation>
        <x14:dataValidation type="list" allowBlank="1">
          <x14:formula1>
            <xm:f>DATOS!$B$3:$B$4</xm:f>
          </x14:formula1>
          <xm:sqref>I2:I186</xm:sqref>
        </x14:dataValidation>
        <x14:dataValidation type="list" allowBlank="1">
          <x14:formula1>
            <xm:f>DATOS!$D$3:$D$6</xm:f>
          </x14:formula1>
          <xm:sqref>D2:E4 E5 D6:E8 E9 D10:E13 E14 D15:E17 E18:E25 D26:E27 E28:E39 D40:E40 E41:E42 D43:E43 E44 D45:E46 E47 D48:E48 E49:E51 D52:E52 E53:E54 D55:E60 E61:E71 D72:E73 E74:E76 D77:E78 E79 D80:E82 E83:E85 D86:E87 E88 D89:E89 E90 D91:E91 E92 D93:E94 E95:E97 D98:E98 E99 D100:E100 E101:E104 D105:E106 E107 D108:E108 E109:E112 D113:E113 E114 D115:E116 E117 D118:E118 E119:E122 D123:E123 E124 D125:E125 E126:E134 D135:E136 E137 D138:E138 E139:E140 D141:E141 E142:E143 D144:E186</xm:sqref>
        </x14:dataValidation>
        <x14:dataValidation type="list" allowBlank="1">
          <x14:formula1>
            <xm:f>DATOS!$E$3:$E$43</xm:f>
          </x14:formula1>
          <xm:sqref>D5 D9 D14 D18:D25 D28:D39 D41:D42 D44 D47 D49:D51 D53:D54 D61:D71 D74:D76 D79 D83:D85 D88 D90 D92 D95:D97 D99 D101:D104 D107 D109:D112 D114 D117 D119:D122 D124 D126:D134 D137 D139:D140 D142:D143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670"/>
  <sheetViews>
    <sheetView workbookViewId="0"/>
  </sheetViews>
  <sheetFormatPr baseColWidth="10" defaultColWidth="14.42578125" defaultRowHeight="15.75" customHeight="1"/>
  <cols>
    <col min="1" max="1" width="7" customWidth="1"/>
    <col min="2" max="2" width="38.85546875" customWidth="1"/>
    <col min="3" max="3" width="24.85546875" customWidth="1"/>
    <col min="4" max="4" width="37" customWidth="1"/>
    <col min="5" max="5" width="41" customWidth="1"/>
    <col min="6" max="6" width="94" customWidth="1"/>
    <col min="7" max="7" width="43.140625" customWidth="1"/>
    <col min="8" max="24" width="10.7109375" customWidth="1"/>
  </cols>
  <sheetData>
    <row r="1" spans="1:24" ht="15.75" customHeight="1">
      <c r="A1" s="440"/>
      <c r="B1" s="441"/>
      <c r="C1" s="442"/>
      <c r="D1" s="440"/>
      <c r="E1" s="443"/>
      <c r="F1" s="440"/>
      <c r="G1" s="440"/>
      <c r="H1" s="440"/>
      <c r="I1" s="440"/>
      <c r="J1" s="440"/>
      <c r="K1" s="440"/>
      <c r="L1" s="440"/>
      <c r="M1" s="440"/>
      <c r="N1" s="440"/>
      <c r="O1" s="440"/>
      <c r="P1" s="440"/>
      <c r="Q1" s="440"/>
      <c r="R1" s="440"/>
      <c r="S1" s="440"/>
      <c r="T1" s="440"/>
      <c r="U1" s="440"/>
      <c r="V1" s="440"/>
      <c r="W1" s="440"/>
      <c r="X1" s="440"/>
    </row>
    <row r="2" spans="1:24" ht="15.75" customHeight="1">
      <c r="A2" s="444" t="s">
        <v>12066</v>
      </c>
      <c r="B2" s="445" t="s">
        <v>37</v>
      </c>
      <c r="C2" s="444" t="s">
        <v>12073</v>
      </c>
      <c r="D2" s="444" t="s">
        <v>12074</v>
      </c>
      <c r="E2" s="446" t="s">
        <v>40</v>
      </c>
      <c r="F2" s="444" t="s">
        <v>12077</v>
      </c>
      <c r="G2" s="444" t="s">
        <v>12079</v>
      </c>
      <c r="H2" s="447"/>
      <c r="I2" s="447"/>
      <c r="J2" s="447"/>
      <c r="K2" s="447"/>
      <c r="L2" s="447"/>
      <c r="M2" s="447"/>
      <c r="N2" s="447"/>
      <c r="O2" s="447"/>
      <c r="P2" s="447"/>
      <c r="Q2" s="447"/>
      <c r="R2" s="447"/>
      <c r="S2" s="447"/>
      <c r="T2" s="447"/>
      <c r="U2" s="447"/>
      <c r="V2" s="447"/>
      <c r="W2" s="447"/>
      <c r="X2" s="447"/>
    </row>
    <row r="3" spans="1:24" ht="15.75" customHeight="1">
      <c r="A3" s="448">
        <v>1</v>
      </c>
      <c r="B3" s="447" t="str">
        <f t="array" ref="B3">IFERROR(INDEX('2020'!A:A,MATCH(SMALL('2020'!$Q:$Q,1),'2020'!$Q:$Q,0),1),0)</f>
        <v>Rafael Lopez Serrano</v>
      </c>
      <c r="C3" s="447" t="str">
        <f t="array" ref="C3">IFERROR(INDEX('2020'!B:B,MATCH(SMALL('2020'!$Q:$Q,1),'2020'!$Q:$Q,0),1),0)</f>
        <v>10.35.0.135</v>
      </c>
      <c r="D3" s="447" t="str">
        <f t="array" ref="D3">IFERROR(INDEX('2020'!C:C,MATCH(SMALL('2020'!$Q:$Q,1),'2020'!$Q:$Q,0),1),0)</f>
        <v>Plaza Universidad</v>
      </c>
      <c r="E3" s="449">
        <f t="array" ref="E3">IFERROR(INDEX('2020'!E:E,MATCH(SMALL('2020'!$Q:$Q,1),'2020'!$Q:$Q,0),1),0)</f>
        <v>43833</v>
      </c>
      <c r="F3" s="447" t="str">
        <f t="array" ref="F3">IFERROR(INDEX('2020'!F:F,MATCH(SMALL('2020'!$Q:$Q,1),'2020'!$Q:$Q,0),1),0)</f>
        <v>Mudanza</v>
      </c>
      <c r="G3" s="447">
        <f t="shared" ref="G3:G25" ca="1" si="0">TODAY()-E3</f>
        <v>4</v>
      </c>
      <c r="H3" s="447"/>
      <c r="I3" s="447"/>
      <c r="J3" s="447"/>
      <c r="K3" s="447"/>
      <c r="L3" s="447"/>
      <c r="M3" s="447"/>
      <c r="N3" s="447"/>
      <c r="O3" s="447"/>
      <c r="P3" s="447"/>
      <c r="Q3" s="447"/>
      <c r="R3" s="447"/>
      <c r="S3" s="447"/>
      <c r="T3" s="447"/>
      <c r="U3" s="447"/>
      <c r="V3" s="447"/>
      <c r="W3" s="447"/>
      <c r="X3" s="447"/>
    </row>
    <row r="4" spans="1:24" ht="15.75" customHeight="1">
      <c r="A4" s="448">
        <v>2</v>
      </c>
      <c r="B4" s="447">
        <f t="array" ref="B4">IFERROR(INDEX('2020'!A:A,MATCH(SMALL('2020'!$Q:$Q,2),'2020'!$Q:$Q,0),1),0)</f>
        <v>0</v>
      </c>
      <c r="C4" s="447">
        <f t="array" ref="C4">IFERROR(INDEX('2020'!B:B,MATCH(SMALL('2020'!$Q:$Q,2),'2020'!$Q:$Q,0),1),0)</f>
        <v>0</v>
      </c>
      <c r="D4" s="447">
        <f t="array" ref="D4">IFERROR(INDEX('2020'!C:C,MATCH(SMALL('2020'!$Q:$Q,2),'2020'!$Q:$Q,0),1),0)</f>
        <v>0</v>
      </c>
      <c r="E4" s="449">
        <f t="array" ref="E4">IFERROR(INDEX('2020'!E:E,MATCH(SMALL('2020'!$Q:$Q,2),'2020'!$Q:$Q,0),1),0)</f>
        <v>0</v>
      </c>
      <c r="F4" s="447">
        <f t="array" ref="F4">IFERROR(INDEX('2020'!F:F,MATCH(SMALL('2020'!$Q:$Q,2),'2020'!$Q:$Q,0),1),0)</f>
        <v>0</v>
      </c>
      <c r="G4" s="447">
        <f t="shared" ca="1" si="0"/>
        <v>43837</v>
      </c>
      <c r="H4" s="447"/>
      <c r="I4" s="447"/>
      <c r="J4" s="447"/>
      <c r="K4" s="447"/>
      <c r="L4" s="447"/>
      <c r="M4" s="447"/>
      <c r="N4" s="447"/>
      <c r="O4" s="447"/>
      <c r="P4" s="447"/>
      <c r="Q4" s="447"/>
      <c r="R4" s="447"/>
      <c r="S4" s="447"/>
      <c r="T4" s="447"/>
      <c r="U4" s="447"/>
      <c r="V4" s="447"/>
      <c r="W4" s="447"/>
      <c r="X4" s="447"/>
    </row>
    <row r="5" spans="1:24" ht="15.75" customHeight="1">
      <c r="A5" s="450">
        <v>3</v>
      </c>
      <c r="B5" s="447">
        <f t="array" ref="B5">IFERROR(INDEX('2020'!A:A,MATCH(SMALL('2020'!$Q:$Q,3),'2020'!$Q:$Q,0),1),0)</f>
        <v>0</v>
      </c>
      <c r="C5" s="447">
        <f t="array" ref="C5">IFERROR(INDEX('2020'!B:B,MATCH(SMALL('2020'!$Q:$Q,3),'2020'!$Q:$Q,0),1),0)</f>
        <v>0</v>
      </c>
      <c r="D5" s="447">
        <f t="array" ref="D5">IFERROR(INDEX('2020'!C:C,MATCH(SMALL('2020'!$Q:$Q,3),'2020'!$Q:$Q,0),1),0)</f>
        <v>0</v>
      </c>
      <c r="E5" s="449">
        <f t="array" ref="E5">IFERROR(INDEX('2020'!E:E,MATCH(SMALL('2020'!$Q:$Q,3),'2020'!$Q:$Q,0),1),0)</f>
        <v>0</v>
      </c>
      <c r="F5" s="447">
        <f t="array" ref="F5">IFERROR(INDEX('2020'!F:F,MATCH(SMALL('2020'!$Q:$Q,3),'2020'!$Q:$Q,0),1),0)</f>
        <v>0</v>
      </c>
      <c r="G5" s="447">
        <f t="shared" ca="1" si="0"/>
        <v>43837</v>
      </c>
      <c r="H5" s="447"/>
      <c r="I5" s="447"/>
      <c r="J5" s="447"/>
      <c r="K5" s="447"/>
      <c r="L5" s="447"/>
      <c r="M5" s="447"/>
      <c r="N5" s="447"/>
      <c r="O5" s="447"/>
      <c r="P5" s="447"/>
      <c r="Q5" s="447"/>
      <c r="R5" s="447"/>
      <c r="S5" s="447"/>
      <c r="T5" s="447"/>
      <c r="U5" s="447"/>
      <c r="V5" s="447"/>
      <c r="W5" s="447"/>
      <c r="X5" s="447"/>
    </row>
    <row r="6" spans="1:24" ht="15.75" customHeight="1">
      <c r="A6" s="450">
        <v>4</v>
      </c>
      <c r="B6" s="447">
        <f t="array" ref="B6">IFERROR(INDEX('2020'!A:A,MATCH(SMALL('2020'!$Q:$Q,4),'2020'!$Q:$Q,0),1),0)</f>
        <v>0</v>
      </c>
      <c r="C6" s="447">
        <f t="array" ref="C6">IFERROR(INDEX('2020'!B:B,MATCH(SMALL('2020'!$Q:$Q,4),'2020'!$Q:$Q,0),1),0)</f>
        <v>0</v>
      </c>
      <c r="D6" s="447">
        <f t="array" ref="D6">IFERROR(INDEX('2020'!C:C,MATCH(SMALL('2020'!$Q:$Q,4),'2020'!$Q:$Q,0),1),0)</f>
        <v>0</v>
      </c>
      <c r="E6" s="449">
        <f t="array" ref="E6">IFERROR(INDEX('2020'!E:E,MATCH(SMALL('2020'!$Q:$Q,4),'2020'!$Q:$Q,0),1),0)</f>
        <v>0</v>
      </c>
      <c r="F6" s="447">
        <f t="array" ref="F6">IFERROR(INDEX('2020'!F:F,MATCH(SMALL('2020'!$Q:$Q,4),'2020'!$Q:$Q,0),1),0)</f>
        <v>0</v>
      </c>
      <c r="G6" s="447">
        <f t="shared" ca="1" si="0"/>
        <v>43837</v>
      </c>
      <c r="H6" s="447"/>
      <c r="I6" s="447"/>
      <c r="J6" s="447"/>
      <c r="K6" s="447"/>
      <c r="L6" s="447"/>
      <c r="M6" s="447"/>
      <c r="N6" s="447"/>
      <c r="O6" s="447"/>
      <c r="P6" s="447"/>
      <c r="Q6" s="447"/>
      <c r="R6" s="447"/>
      <c r="S6" s="447"/>
      <c r="T6" s="447"/>
      <c r="U6" s="447"/>
      <c r="V6" s="447"/>
      <c r="W6" s="447"/>
      <c r="X6" s="447"/>
    </row>
    <row r="7" spans="1:24" ht="15.75" customHeight="1">
      <c r="A7" s="450">
        <v>5</v>
      </c>
      <c r="B7" s="447">
        <f t="array" ref="B7">IFERROR(INDEX('2020'!A:A,MATCH(SMALL('2020'!$Q:$Q,5),'2020'!$Q:$Q,0),1),0)</f>
        <v>0</v>
      </c>
      <c r="C7" s="447">
        <f t="array" ref="C7">IFERROR(INDEX('2020'!B:B,MATCH(SMALL('2020'!$Q:$Q,5),'2020'!$Q:$Q,0),1),0)</f>
        <v>0</v>
      </c>
      <c r="D7" s="447">
        <f t="array" ref="D7">IFERROR(INDEX('2020'!C:C,MATCH(SMALL('2020'!$Q:$Q,5),'2020'!$Q:$Q,0),1),0)</f>
        <v>0</v>
      </c>
      <c r="E7" s="449">
        <f t="array" ref="E7">IFERROR(INDEX('2020'!E:E,MATCH(SMALL('2020'!$Q:$Q,5),'2020'!$Q:$Q,0),1),0)</f>
        <v>0</v>
      </c>
      <c r="F7" s="447">
        <f t="array" ref="F7">IFERROR(INDEX('2020'!F:F,MATCH(SMALL('2020'!$Q:$Q,5),'2020'!$Q:$Q,0),1),0)</f>
        <v>0</v>
      </c>
      <c r="G7" s="447">
        <f t="shared" ca="1" si="0"/>
        <v>43837</v>
      </c>
      <c r="H7" s="447"/>
      <c r="I7" s="447"/>
      <c r="J7" s="447"/>
      <c r="K7" s="447"/>
      <c r="L7" s="447"/>
      <c r="M7" s="447"/>
      <c r="N7" s="447"/>
      <c r="O7" s="447"/>
      <c r="P7" s="447"/>
      <c r="Q7" s="447"/>
      <c r="R7" s="447"/>
      <c r="S7" s="447"/>
      <c r="T7" s="447"/>
      <c r="U7" s="447"/>
      <c r="V7" s="447"/>
      <c r="W7" s="447"/>
      <c r="X7" s="447"/>
    </row>
    <row r="8" spans="1:24" ht="15.75" customHeight="1">
      <c r="A8" s="450">
        <v>6</v>
      </c>
      <c r="B8" s="447">
        <f t="array" ref="B8">IFERROR(INDEX('2020'!A:A,MATCH(SMALL('2020'!$Q:$Q,6),'2020'!$Q:$Q,0),1),0)</f>
        <v>0</v>
      </c>
      <c r="C8" s="447">
        <f t="array" ref="C8">IFERROR(INDEX('2020'!B:B,MATCH(SMALL('2020'!$Q:$Q,6),'2020'!$Q:$Q,0),1),0)</f>
        <v>0</v>
      </c>
      <c r="D8" s="447">
        <f t="array" ref="D8">IFERROR(INDEX('2020'!C:C,MATCH(SMALL('2020'!$Q:$Q,6),'2020'!$Q:$Q,0),1),0)</f>
        <v>0</v>
      </c>
      <c r="E8" s="449">
        <f t="array" ref="E8">IFERROR(INDEX('2020'!E:E,MATCH(SMALL('2020'!$Q:$Q,6),'2020'!$Q:$Q,0),1),0)</f>
        <v>0</v>
      </c>
      <c r="F8" s="447">
        <f t="array" ref="F8">IFERROR(INDEX('2020'!F:F,MATCH(SMALL('2020'!$Q:$Q,6),'2020'!$Q:$Q,0),1),0)</f>
        <v>0</v>
      </c>
      <c r="G8" s="447">
        <f t="shared" ca="1" si="0"/>
        <v>43837</v>
      </c>
      <c r="H8" s="447"/>
      <c r="I8" s="447"/>
      <c r="J8" s="447"/>
      <c r="K8" s="447"/>
      <c r="L8" s="447"/>
      <c r="M8" s="447"/>
      <c r="N8" s="447"/>
      <c r="O8" s="447"/>
      <c r="P8" s="447"/>
      <c r="Q8" s="447"/>
      <c r="R8" s="447"/>
      <c r="S8" s="447"/>
      <c r="T8" s="447"/>
      <c r="U8" s="447"/>
      <c r="V8" s="447"/>
      <c r="W8" s="447"/>
      <c r="X8" s="447"/>
    </row>
    <row r="9" spans="1:24" ht="15.75" customHeight="1">
      <c r="A9" s="450">
        <v>7</v>
      </c>
      <c r="B9" s="447">
        <f t="array" ref="B9">IFERROR(INDEX('2020'!A:A,MATCH(SMALL('2020'!$Q:$Q,7),'2020'!$Q:$Q,0),1),0)</f>
        <v>0</v>
      </c>
      <c r="C9" s="447">
        <f t="array" ref="C9">IFERROR(INDEX('2020'!B:B,MATCH(SMALL('2020'!$Q:$Q,7),'2020'!$Q:$Q,0),1),0)</f>
        <v>0</v>
      </c>
      <c r="D9" s="447">
        <f t="array" ref="D9">IFERROR(INDEX('2020'!C:C,MATCH(SMALL('2020'!$Q:$Q,7),'2020'!$Q:$Q,0),1),0)</f>
        <v>0</v>
      </c>
      <c r="E9" s="449">
        <f t="array" ref="E9">IFERROR(INDEX('2020'!E:E,MATCH(SMALL('2020'!$Q:$Q,7),'2020'!$Q:$Q,0),1),0)</f>
        <v>0</v>
      </c>
      <c r="F9" s="447">
        <f t="array" ref="F9">IFERROR(INDEX('2020'!F:F,MATCH(SMALL('2020'!$Q:$Q,7),'2020'!$Q:$Q,0),1),0)</f>
        <v>0</v>
      </c>
      <c r="G9" s="447">
        <f t="shared" ca="1" si="0"/>
        <v>43837</v>
      </c>
      <c r="H9" s="447"/>
      <c r="I9" s="447"/>
      <c r="J9" s="447"/>
      <c r="K9" s="447"/>
      <c r="L9" s="447"/>
      <c r="M9" s="447"/>
      <c r="N9" s="447"/>
      <c r="O9" s="447"/>
      <c r="P9" s="447"/>
      <c r="Q9" s="447"/>
      <c r="R9" s="447"/>
      <c r="S9" s="447"/>
      <c r="T9" s="447"/>
      <c r="U9" s="447"/>
      <c r="V9" s="447"/>
      <c r="W9" s="447"/>
      <c r="X9" s="447"/>
    </row>
    <row r="10" spans="1:24" ht="15.75" customHeight="1">
      <c r="A10" s="450">
        <v>8</v>
      </c>
      <c r="B10" s="447">
        <f t="array" ref="B10">IFERROR(INDEX('2020'!A:A,MATCH(SMALL('2020'!$Q:$Q,8),'2020'!$Q:$Q,0),1),0)</f>
        <v>0</v>
      </c>
      <c r="C10" s="447">
        <f t="array" ref="C10">IFERROR(INDEX('2020'!B:B,MATCH(SMALL('2020'!$Q:$Q,8),'2020'!$Q:$Q,0),1),0)</f>
        <v>0</v>
      </c>
      <c r="D10" s="447">
        <f t="array" ref="D10">IFERROR(INDEX('2020'!C:C,MATCH(SMALL('2020'!$Q:$Q,8),'2020'!$Q:$Q,0),1),0)</f>
        <v>0</v>
      </c>
      <c r="E10" s="449">
        <f t="array" ref="E10">IFERROR(INDEX('2020'!E:E,MATCH(SMALL('2020'!$Q:$Q,8),'2020'!$Q:$Q,0),1),0)</f>
        <v>0</v>
      </c>
      <c r="F10" s="447">
        <f t="array" ref="F10">IFERROR(INDEX('2020'!F:F,MATCH(SMALL('2020'!$Q:$Q,8),'2020'!$Q:$Q,0),1),0)</f>
        <v>0</v>
      </c>
      <c r="G10" s="447">
        <f t="shared" ca="1" si="0"/>
        <v>43837</v>
      </c>
      <c r="H10" s="447"/>
      <c r="I10" s="447"/>
      <c r="J10" s="447"/>
      <c r="K10" s="447"/>
      <c r="L10" s="447"/>
      <c r="M10" s="447"/>
      <c r="N10" s="447"/>
      <c r="O10" s="447"/>
      <c r="P10" s="447"/>
      <c r="Q10" s="447"/>
      <c r="R10" s="447"/>
      <c r="S10" s="447"/>
      <c r="T10" s="447"/>
      <c r="U10" s="447"/>
      <c r="V10" s="447"/>
      <c r="W10" s="447"/>
      <c r="X10" s="447"/>
    </row>
    <row r="11" spans="1:24" ht="15.75" customHeight="1">
      <c r="A11" s="450">
        <v>9</v>
      </c>
      <c r="B11" s="451">
        <f t="array" ref="B11">IFERROR(INDEX('2020'!A:A,MATCH(SMALL('2020'!$Q:$Q,9),'2020'!$Q:$Q,0),1),0)</f>
        <v>0</v>
      </c>
      <c r="C11" s="447">
        <f t="array" ref="C11">IFERROR(INDEX('2020'!B:B,MATCH(SMALL('2020'!$Q:$Q,9),'2020'!$Q:$Q,0),1),0)</f>
        <v>0</v>
      </c>
      <c r="D11" s="447">
        <f t="array" ref="D11">IFERROR(INDEX('2020'!C:C,MATCH(SMALL('2020'!$Q:$Q,9),'2020'!$Q:$Q,0),1),0)</f>
        <v>0</v>
      </c>
      <c r="E11" s="449">
        <f t="array" ref="E11">IFERROR(INDEX('2020'!E:E,MATCH(SMALL('2020'!$Q:$Q,9),'2020'!$Q:$Q,0),1),0)</f>
        <v>0</v>
      </c>
      <c r="F11" s="447">
        <f t="array" ref="F11">IFERROR(INDEX('2020'!F:F,MATCH(SMALL('2020'!$Q:$Q,9),'2020'!$Q:$Q,0),1),0)</f>
        <v>0</v>
      </c>
      <c r="G11" s="447">
        <f t="shared" ca="1" si="0"/>
        <v>43837</v>
      </c>
      <c r="H11" s="447"/>
      <c r="I11" s="447"/>
      <c r="J11" s="447"/>
      <c r="K11" s="447"/>
      <c r="L11" s="447"/>
      <c r="M11" s="447"/>
      <c r="N11" s="447"/>
      <c r="O11" s="447"/>
      <c r="P11" s="447"/>
      <c r="Q11" s="447"/>
      <c r="R11" s="447"/>
      <c r="S11" s="447"/>
      <c r="T11" s="447"/>
      <c r="U11" s="447"/>
      <c r="V11" s="447"/>
      <c r="W11" s="447"/>
      <c r="X11" s="447"/>
    </row>
    <row r="12" spans="1:24" ht="15.75" customHeight="1">
      <c r="A12" s="450">
        <v>10</v>
      </c>
      <c r="B12" s="447">
        <f t="array" ref="B12">IFERROR(INDEX('2020'!A:A,MATCH(SMALL('2020'!$Q:$Q,10),'2020'!$Q:$Q,0),1),0)</f>
        <v>0</v>
      </c>
      <c r="C12" s="447">
        <f t="array" ref="C12">IFERROR(INDEX('2020'!B:B,MATCH(SMALL('2020'!$Q:$Q,10),'2020'!$Q:$Q,0),1),0)</f>
        <v>0</v>
      </c>
      <c r="D12" s="447">
        <f t="array" ref="D12">IFERROR(INDEX('2020'!C:C,MATCH(SMALL('2020'!$Q:$Q,10),'2020'!$Q:$Q,0),1),0)</f>
        <v>0</v>
      </c>
      <c r="E12" s="449">
        <f t="array" ref="E12">IFERROR(INDEX('2020'!E:E,MATCH(SMALL('2020'!$Q:$Q,10),'2020'!$Q:$Q,0),1),0)</f>
        <v>0</v>
      </c>
      <c r="F12" s="447">
        <f t="array" ref="F12">IFERROR(INDEX('2020'!F:F,MATCH(SMALL('2020'!$Q:$Q,10),'2020'!$Q:$Q,0),1),0)</f>
        <v>0</v>
      </c>
      <c r="G12" s="447">
        <f t="shared" ca="1" si="0"/>
        <v>43837</v>
      </c>
      <c r="H12" s="447"/>
      <c r="I12" s="447"/>
      <c r="J12" s="447"/>
      <c r="K12" s="447"/>
      <c r="L12" s="447"/>
      <c r="M12" s="447"/>
      <c r="N12" s="447"/>
      <c r="O12" s="447"/>
      <c r="P12" s="447"/>
      <c r="Q12" s="447"/>
      <c r="R12" s="447"/>
      <c r="S12" s="447"/>
      <c r="T12" s="447"/>
      <c r="U12" s="447"/>
      <c r="V12" s="447"/>
      <c r="W12" s="447"/>
      <c r="X12" s="447"/>
    </row>
    <row r="13" spans="1:24" ht="15.75" customHeight="1">
      <c r="A13" s="450">
        <v>11</v>
      </c>
      <c r="B13" s="451">
        <f t="array" ref="B13">IFERROR(INDEX('2020'!A:A,MATCH(SMALL('2020'!$Q:$Q,11),'2020'!$Q:$Q,0),1),0)</f>
        <v>0</v>
      </c>
      <c r="C13" s="447">
        <f t="array" ref="C13">IFERROR(INDEX('2020'!B:B,MATCH(SMALL('2020'!$Q:$Q,11),'2020'!$Q:$Q,0),1),0)</f>
        <v>0</v>
      </c>
      <c r="D13" s="447">
        <f t="array" ref="D13">IFERROR(INDEX('2020'!C:C,MATCH(SMALL('2020'!$Q:$Q,11),'2020'!$Q:$Q,0),1),0)</f>
        <v>0</v>
      </c>
      <c r="E13" s="449">
        <f t="array" ref="E13">IFERROR(INDEX('2020'!E:E,MATCH(SMALL('2020'!$Q:$Q,11),'2020'!$Q:$Q,0),1),0)</f>
        <v>0</v>
      </c>
      <c r="F13" s="447">
        <f t="array" ref="F13">IFERROR(INDEX('2020'!F:F,MATCH(SMALL('2020'!$Q:$Q,11),'2020'!$Q:$Q,0),1),0)</f>
        <v>0</v>
      </c>
      <c r="G13" s="447">
        <f t="shared" ca="1" si="0"/>
        <v>43837</v>
      </c>
      <c r="H13" s="447"/>
      <c r="I13" s="447"/>
      <c r="J13" s="447"/>
      <c r="K13" s="447"/>
      <c r="L13" s="447"/>
      <c r="M13" s="447"/>
      <c r="N13" s="447"/>
      <c r="O13" s="447"/>
      <c r="P13" s="447"/>
      <c r="Q13" s="447"/>
      <c r="R13" s="447"/>
      <c r="S13" s="447"/>
      <c r="T13" s="447"/>
      <c r="U13" s="447"/>
      <c r="V13" s="447"/>
      <c r="W13" s="447"/>
      <c r="X13" s="447"/>
    </row>
    <row r="14" spans="1:24" ht="15.75" customHeight="1">
      <c r="A14" s="450">
        <v>12</v>
      </c>
      <c r="B14" s="451">
        <f t="array" ref="B14">IFERROR(INDEX('2020'!A:A,MATCH(SMALL('2020'!$Q:$Q,12),'2020'!$Q:$Q,0),1),0)</f>
        <v>0</v>
      </c>
      <c r="C14" s="447">
        <f t="array" ref="C14">IFERROR(INDEX('2020'!B:B,MATCH(SMALL('2020'!$Q:$Q,12),'2020'!$Q:$Q,0),1),0)</f>
        <v>0</v>
      </c>
      <c r="D14" s="447">
        <f t="array" ref="D14">IFERROR(INDEX('2020'!C:C,MATCH(SMALL('2020'!$Q:$Q,12),'2020'!$Q:$Q,0),1),0)</f>
        <v>0</v>
      </c>
      <c r="E14" s="449">
        <f t="array" ref="E14">IFERROR(INDEX('2020'!E:E,MATCH(SMALL('2020'!$Q:$Q,12),'2020'!$Q:$Q,0),1),0)</f>
        <v>0</v>
      </c>
      <c r="F14" s="447">
        <f t="array" ref="F14">IFERROR(INDEX('2020'!F:F,MATCH(SMALL('2020'!$Q:$Q,12),'2020'!$Q:$Q,0),1),0)</f>
        <v>0</v>
      </c>
      <c r="G14" s="447">
        <f t="shared" ca="1" si="0"/>
        <v>43837</v>
      </c>
      <c r="H14" s="447"/>
      <c r="I14" s="447"/>
      <c r="J14" s="447"/>
      <c r="K14" s="447"/>
      <c r="L14" s="447"/>
      <c r="M14" s="447"/>
      <c r="N14" s="447"/>
      <c r="O14" s="447"/>
      <c r="P14" s="447"/>
      <c r="Q14" s="447"/>
      <c r="R14" s="447"/>
      <c r="S14" s="447"/>
      <c r="T14" s="447"/>
      <c r="U14" s="447"/>
      <c r="V14" s="447"/>
      <c r="W14" s="447"/>
      <c r="X14" s="447"/>
    </row>
    <row r="15" spans="1:24" ht="15.75" customHeight="1">
      <c r="A15" s="450">
        <v>13</v>
      </c>
      <c r="B15" s="452">
        <f t="array" ref="B15">IFERROR(INDEX('2020'!A:A,MATCH(SMALL('2020'!$Q:$Q,13),'2020'!$Q:$Q,0),1),0)</f>
        <v>0</v>
      </c>
      <c r="C15" s="447">
        <f t="array" ref="C15">IFERROR(INDEX('2020'!B:B,MATCH(SMALL('2020'!$Q:$Q,13),'2020'!$Q:$Q,0),1),0)</f>
        <v>0</v>
      </c>
      <c r="D15" s="447">
        <f t="array" ref="D15">IFERROR(INDEX('2020'!C:C,MATCH(SMALL('2020'!$Q:$Q,13),'2020'!$Q:$Q,0),1),0)</f>
        <v>0</v>
      </c>
      <c r="E15" s="449">
        <f t="array" ref="E15">IFERROR(INDEX('2020'!E:E,MATCH(SMALL('2020'!$Q:$Q,13),'2020'!$Q:$Q,0),1),0)</f>
        <v>0</v>
      </c>
      <c r="F15" s="447">
        <f t="array" ref="F15">IFERROR(INDEX('2020'!F:F,MATCH(SMALL('2020'!$Q:$Q,13),'2020'!$Q:$Q,0),1),0)</f>
        <v>0</v>
      </c>
      <c r="G15" s="447">
        <f t="shared" ca="1" si="0"/>
        <v>43837</v>
      </c>
      <c r="H15" s="447"/>
      <c r="I15" s="447"/>
      <c r="J15" s="447"/>
      <c r="K15" s="447"/>
      <c r="L15" s="447"/>
      <c r="M15" s="447"/>
      <c r="N15" s="447"/>
      <c r="O15" s="447"/>
      <c r="P15" s="447"/>
      <c r="Q15" s="447"/>
      <c r="R15" s="447"/>
      <c r="S15" s="447"/>
      <c r="T15" s="447"/>
      <c r="U15" s="447"/>
      <c r="V15" s="447"/>
      <c r="W15" s="447"/>
      <c r="X15" s="447"/>
    </row>
    <row r="16" spans="1:24" ht="15.75" customHeight="1">
      <c r="A16" s="450">
        <v>14</v>
      </c>
      <c r="B16" s="447">
        <f t="array" ref="B16">IFERROR(INDEX('2020'!A:A,MATCH(SMALL('2020'!$Q:$Q,14),'2020'!$Q:$Q,0),1),0)</f>
        <v>0</v>
      </c>
      <c r="C16" s="447">
        <f t="array" ref="C16">IFERROR(INDEX('2020'!B:B,MATCH(SMALL('2020'!$Q:$Q,14),'2020'!$Q:$Q,0),1),0)</f>
        <v>0</v>
      </c>
      <c r="D16" s="447">
        <f t="array" ref="D16">IFERROR(INDEX('2020'!C:C,MATCH(SMALL('2020'!$Q:$Q,14),'2020'!$Q:$Q,0),1),0)</f>
        <v>0</v>
      </c>
      <c r="E16" s="449">
        <f t="array" ref="E16">IFERROR(INDEX('2020'!E:E,MATCH(SMALL('2020'!$Q:$Q,14),'2020'!$Q:$Q,0),1),0)</f>
        <v>0</v>
      </c>
      <c r="F16" s="447">
        <f t="array" ref="F16">IFERROR(INDEX('2020'!F:F,MATCH(SMALL('2020'!$Q:$Q,14),'2020'!$Q:$Q,0),1),0)</f>
        <v>0</v>
      </c>
      <c r="G16" s="447">
        <f t="shared" ca="1" si="0"/>
        <v>43837</v>
      </c>
      <c r="H16" s="447"/>
      <c r="I16" s="447"/>
      <c r="J16" s="447"/>
      <c r="K16" s="447"/>
      <c r="L16" s="447"/>
      <c r="M16" s="447"/>
      <c r="N16" s="447"/>
      <c r="O16" s="447"/>
      <c r="P16" s="447"/>
      <c r="Q16" s="447"/>
      <c r="R16" s="447"/>
      <c r="S16" s="447"/>
      <c r="T16" s="447"/>
      <c r="U16" s="447"/>
      <c r="V16" s="447"/>
      <c r="W16" s="447"/>
      <c r="X16" s="447"/>
    </row>
    <row r="17" spans="1:24" ht="15.75" customHeight="1">
      <c r="A17" s="448">
        <v>15</v>
      </c>
      <c r="B17" s="447">
        <f t="array" ref="B17">IFERROR(INDEX('2020'!A:A,MATCH(SMALL('2020'!$Q:$Q,15),'2020'!$Q:$Q,0),1),0)</f>
        <v>0</v>
      </c>
      <c r="C17" s="447">
        <f t="array" ref="C17">IFERROR(INDEX('2020'!B:B,MATCH(SMALL('2020'!$Q:$Q,15),'2020'!$Q:$Q,0),1),0)</f>
        <v>0</v>
      </c>
      <c r="D17" s="447">
        <f t="array" ref="D17">IFERROR(INDEX('2020'!C:C,MATCH(SMALL('2020'!$Q:$Q,15),'2020'!$Q:$Q,0),1),0)</f>
        <v>0</v>
      </c>
      <c r="E17" s="449">
        <f t="array" ref="E17">IFERROR(INDEX('2020'!E:E,MATCH(SMALL('2020'!$Q:$Q,15),'2020'!$Q:$Q,0),1),0)</f>
        <v>0</v>
      </c>
      <c r="F17" s="447">
        <f t="array" ref="F17">IFERROR(INDEX('2020'!F:F,MATCH(SMALL('2020'!$Q:$Q,15),'2020'!$Q:$Q,0),1),0)</f>
        <v>0</v>
      </c>
      <c r="G17" s="447">
        <f t="shared" ca="1" si="0"/>
        <v>43837</v>
      </c>
      <c r="H17" s="447"/>
      <c r="I17" s="447"/>
      <c r="J17" s="447"/>
      <c r="K17" s="447"/>
      <c r="L17" s="447"/>
      <c r="M17" s="447"/>
      <c r="N17" s="447"/>
      <c r="O17" s="447"/>
      <c r="P17" s="447"/>
      <c r="Q17" s="447"/>
      <c r="R17" s="447"/>
      <c r="S17" s="447"/>
      <c r="T17" s="447"/>
      <c r="U17" s="447"/>
      <c r="V17" s="447"/>
      <c r="W17" s="447"/>
      <c r="X17" s="447"/>
    </row>
    <row r="18" spans="1:24" ht="15.75" customHeight="1">
      <c r="A18" s="450">
        <v>16</v>
      </c>
      <c r="B18" s="447">
        <f t="array" ref="B18">IFERROR(INDEX('2020'!A:A,MATCH(SMALL('2020'!$Q:$Q,16),'2020'!$Q:$Q,0),1),0)</f>
        <v>0</v>
      </c>
      <c r="C18" s="447">
        <f t="array" ref="C18">IFERROR(INDEX('2020'!B:B,MATCH(SMALL('2020'!$Q:$Q,16),'2020'!$Q:$Q,0),1),0)</f>
        <v>0</v>
      </c>
      <c r="D18" s="447">
        <f t="array" ref="D18">IFERROR(INDEX('2020'!C:C,MATCH(SMALL('2020'!$Q:$Q,16),'2020'!$Q:$Q,0),1),0)</f>
        <v>0</v>
      </c>
      <c r="E18" s="449">
        <f t="array" ref="E18">IFERROR(INDEX('2020'!E:E,MATCH(SMALL('2020'!$Q:$Q,16),'2020'!$Q:$Q,0),1),0)</f>
        <v>0</v>
      </c>
      <c r="F18" s="447">
        <f t="array" ref="F18">IFERROR(INDEX('2020'!F:F,MATCH(SMALL('2020'!$Q:$Q,16),'2020'!$Q:$Q,0),1),0)</f>
        <v>0</v>
      </c>
      <c r="G18" s="447">
        <f t="shared" ca="1" si="0"/>
        <v>43837</v>
      </c>
      <c r="H18" s="447"/>
      <c r="I18" s="447"/>
      <c r="J18" s="447"/>
      <c r="K18" s="447"/>
      <c r="L18" s="447"/>
      <c r="M18" s="447"/>
      <c r="N18" s="447"/>
      <c r="O18" s="447"/>
      <c r="P18" s="447"/>
      <c r="Q18" s="447"/>
      <c r="R18" s="447"/>
      <c r="S18" s="447"/>
      <c r="T18" s="447"/>
      <c r="U18" s="447"/>
      <c r="V18" s="447"/>
      <c r="W18" s="447"/>
      <c r="X18" s="447"/>
    </row>
    <row r="19" spans="1:24" ht="15.75" customHeight="1">
      <c r="A19" s="448">
        <v>17</v>
      </c>
      <c r="B19" s="447">
        <f t="array" ref="B19">IFERROR(INDEX('2020'!A:A,MATCH(SMALL('2020'!$Q:$Q,17),'2020'!$Q:$Q,0),1),0)</f>
        <v>0</v>
      </c>
      <c r="C19" s="447">
        <f t="array" ref="C19">IFERROR(INDEX('2020'!B:B,MATCH(SMALL('2020'!$Q:$Q,17),'2020'!$Q:$Q,0),1),0)</f>
        <v>0</v>
      </c>
      <c r="D19" s="447">
        <f t="array" ref="D19">IFERROR(INDEX('2020'!C:C,MATCH(SMALL('2020'!$Q:$Q,17),'2020'!$Q:$Q,0),1),0)</f>
        <v>0</v>
      </c>
      <c r="E19" s="449">
        <f t="array" ref="E19">IFERROR(INDEX('2020'!E:E,MATCH(SMALL('2020'!$Q:$Q,17),'2020'!$Q:$Q,0),1),0)</f>
        <v>0</v>
      </c>
      <c r="F19" s="447">
        <f t="array" ref="F19">IFERROR(INDEX('2020'!F:F,MATCH(SMALL('2020'!$Q:$Q,17),'2020'!$Q:$Q,0),1),0)</f>
        <v>0</v>
      </c>
      <c r="G19" s="447">
        <f t="shared" ca="1" si="0"/>
        <v>43837</v>
      </c>
      <c r="H19" s="447"/>
      <c r="I19" s="447"/>
      <c r="J19" s="447"/>
      <c r="K19" s="447"/>
      <c r="L19" s="447"/>
      <c r="M19" s="447"/>
      <c r="N19" s="447"/>
      <c r="O19" s="447"/>
      <c r="P19" s="447"/>
      <c r="Q19" s="447"/>
      <c r="R19" s="447"/>
      <c r="S19" s="447"/>
      <c r="T19" s="447"/>
      <c r="U19" s="447"/>
      <c r="V19" s="447"/>
      <c r="W19" s="447"/>
      <c r="X19" s="447"/>
    </row>
    <row r="20" spans="1:24" ht="15.75" customHeight="1">
      <c r="A20" s="448">
        <v>18</v>
      </c>
      <c r="B20" s="447">
        <f t="array" ref="B20">IFERROR(INDEX('2020'!A:A,MATCH(SMALL('2020'!$Q:$Q,18),'2020'!$Q:$Q,0),1),0)</f>
        <v>0</v>
      </c>
      <c r="C20" s="447">
        <f t="array" ref="C20">IFERROR(INDEX('2020'!B:B,MATCH(SMALL('2020'!$Q:$Q,18),'2020'!$Q:$Q,0),1),0)</f>
        <v>0</v>
      </c>
      <c r="D20" s="447">
        <f t="array" ref="D20">IFERROR(INDEX('2020'!C:C,MATCH(SMALL('2020'!$Q:$Q,18),'2020'!$Q:$Q,0),1),0)</f>
        <v>0</v>
      </c>
      <c r="E20" s="449">
        <f t="array" ref="E20">IFERROR(INDEX('2020'!E:E,MATCH(SMALL('2020'!$Q:$Q,18),'2020'!$Q:$Q,0),1),0)</f>
        <v>0</v>
      </c>
      <c r="F20" s="447">
        <f t="array" ref="F20">IFERROR(INDEX('2020'!F:F,MATCH(SMALL('2020'!$Q:$Q,18),'2020'!$Q:$Q,0),1),0)</f>
        <v>0</v>
      </c>
      <c r="G20" s="447">
        <f t="shared" ca="1" si="0"/>
        <v>43837</v>
      </c>
      <c r="H20" s="447"/>
      <c r="I20" s="447"/>
      <c r="J20" s="447"/>
      <c r="K20" s="447"/>
      <c r="L20" s="447"/>
      <c r="M20" s="447"/>
      <c r="N20" s="447"/>
      <c r="O20" s="447"/>
      <c r="P20" s="447"/>
      <c r="Q20" s="447"/>
      <c r="R20" s="447"/>
      <c r="S20" s="447"/>
      <c r="T20" s="447"/>
      <c r="U20" s="447"/>
      <c r="V20" s="447"/>
      <c r="W20" s="447"/>
      <c r="X20" s="447"/>
    </row>
    <row r="21" spans="1:24" ht="15.75" customHeight="1">
      <c r="A21" s="448">
        <v>19</v>
      </c>
      <c r="B21" s="447">
        <f t="array" ref="B21">IFERROR(INDEX('2020'!A:A,MATCH(SMALL('2020'!$Q:$Q,19),'2020'!$Q:$Q,0),1),0)</f>
        <v>0</v>
      </c>
      <c r="C21" s="447">
        <f t="array" ref="C21">IFERROR(INDEX('2020'!B:B,MATCH(SMALL('2020'!$Q:$Q,19),'2020'!$Q:$Q,0),1),0)</f>
        <v>0</v>
      </c>
      <c r="D21" s="447">
        <f t="array" ref="D21">IFERROR(INDEX('2020'!C:C,MATCH(SMALL('2020'!$Q:$Q,19),'2020'!$Q:$Q,0),1),0)</f>
        <v>0</v>
      </c>
      <c r="E21" s="449">
        <f t="array" ref="E21">IFERROR(INDEX('2020'!E:E,MATCH(SMALL('2020'!$Q:$Q,19),'2020'!$Q:$Q,0),1),0)</f>
        <v>0</v>
      </c>
      <c r="F21" s="447">
        <f t="array" ref="F21">IFERROR(INDEX('2020'!F:F,MATCH(SMALL('2020'!$Q:$Q,19),'2020'!$Q:$Q,0),1),0)</f>
        <v>0</v>
      </c>
      <c r="G21" s="447">
        <f t="shared" ca="1" si="0"/>
        <v>43837</v>
      </c>
      <c r="H21" s="447"/>
      <c r="I21" s="447"/>
      <c r="J21" s="447"/>
      <c r="K21" s="447"/>
      <c r="L21" s="447"/>
      <c r="M21" s="447"/>
      <c r="N21" s="447"/>
      <c r="O21" s="447"/>
      <c r="P21" s="447"/>
      <c r="Q21" s="447"/>
      <c r="R21" s="447"/>
      <c r="S21" s="447"/>
      <c r="T21" s="447"/>
      <c r="U21" s="447"/>
      <c r="V21" s="447"/>
      <c r="W21" s="447"/>
      <c r="X21" s="447"/>
    </row>
    <row r="22" spans="1:24" ht="15.75" customHeight="1">
      <c r="A22" s="448">
        <v>20</v>
      </c>
      <c r="B22" s="447">
        <f t="array" ref="B22">IFERROR(INDEX('2020'!A:A,MATCH(SMALL('2020'!$Q:$Q,20),'2020'!$Q:$Q,0),1),0)</f>
        <v>0</v>
      </c>
      <c r="C22" s="447">
        <f t="array" ref="C22">IFERROR(INDEX('2020'!B:B,MATCH(SMALL('2020'!$Q:$Q,20),'2020'!$Q:$Q,0),1),0)</f>
        <v>0</v>
      </c>
      <c r="D22" s="447">
        <f t="array" ref="D22">IFERROR(INDEX('2020'!C:C,MATCH(SMALL('2020'!$Q:$Q,20),'2020'!$Q:$Q,0),1),0)</f>
        <v>0</v>
      </c>
      <c r="E22" s="449">
        <f t="array" ref="E22">IFERROR(INDEX('2020'!E:E,MATCH(SMALL('2020'!$Q:$Q,20),'2020'!$Q:$Q,0),1),0)</f>
        <v>0</v>
      </c>
      <c r="F22" s="447">
        <f t="array" ref="F22">IFERROR(INDEX('2020'!F:F,MATCH(SMALL('2020'!$Q:$Q,20),'2020'!$Q:$Q,0),1),0)</f>
        <v>0</v>
      </c>
      <c r="G22" s="447">
        <f t="shared" ca="1" si="0"/>
        <v>43837</v>
      </c>
      <c r="H22" s="447"/>
      <c r="I22" s="447"/>
      <c r="J22" s="447"/>
      <c r="K22" s="447"/>
      <c r="L22" s="447"/>
      <c r="M22" s="447"/>
      <c r="N22" s="447"/>
      <c r="O22" s="447"/>
      <c r="P22" s="447"/>
      <c r="Q22" s="447"/>
      <c r="R22" s="447"/>
      <c r="S22" s="447"/>
      <c r="T22" s="447"/>
      <c r="U22" s="447"/>
      <c r="V22" s="447"/>
      <c r="W22" s="447"/>
      <c r="X22" s="447"/>
    </row>
    <row r="23" spans="1:24" ht="15.75" customHeight="1">
      <c r="A23" s="448">
        <v>21</v>
      </c>
      <c r="B23" s="447">
        <f t="array" ref="B23">IFERROR(INDEX('2020'!A:A,MATCH(SMALL('2020'!$Q:$Q,21),'2020'!$Q:$Q,0),1),0)</f>
        <v>0</v>
      </c>
      <c r="C23" s="447">
        <f t="array" ref="C23">IFERROR(INDEX('2020'!B:B,MATCH(SMALL('2020'!$Q:$Q,21),'2020'!$Q:$Q,0),1),0)</f>
        <v>0</v>
      </c>
      <c r="D23" s="447">
        <f t="array" ref="D23">IFERROR(INDEX('2020'!C:C,MATCH(SMALL('2020'!$Q:$Q,21),'2020'!$Q:$Q,0),1),0)</f>
        <v>0</v>
      </c>
      <c r="E23" s="449">
        <f t="array" ref="E23">IFERROR(INDEX('2020'!E:E,MATCH(SMALL('2020'!$Q:$Q,21),'2020'!$Q:$Q,0),1),0)</f>
        <v>0</v>
      </c>
      <c r="F23" s="447">
        <f t="array" ref="F23">IFERROR(INDEX('2020'!F:F,MATCH(SMALL('2020'!$Q:$Q,21),'2020'!$Q:$Q,0),1),0)</f>
        <v>0</v>
      </c>
      <c r="G23" s="447">
        <f t="shared" ca="1" si="0"/>
        <v>43837</v>
      </c>
      <c r="H23" s="447"/>
      <c r="I23" s="447"/>
      <c r="J23" s="447"/>
      <c r="K23" s="447"/>
      <c r="L23" s="447"/>
      <c r="M23" s="447"/>
      <c r="N23" s="447"/>
      <c r="O23" s="447"/>
      <c r="P23" s="447"/>
      <c r="Q23" s="447"/>
      <c r="R23" s="447"/>
      <c r="S23" s="447"/>
      <c r="T23" s="447"/>
      <c r="U23" s="447"/>
      <c r="V23" s="447"/>
      <c r="W23" s="447"/>
      <c r="X23" s="447"/>
    </row>
    <row r="24" spans="1:24" ht="15.75" customHeight="1">
      <c r="A24" s="448">
        <v>22</v>
      </c>
      <c r="B24" s="447">
        <f t="array" ref="B24">IFERROR(INDEX('2020'!A:A,MATCH(SMALL('2020'!$Q:$Q,22),'2020'!$Q:$Q,0),1),0)</f>
        <v>0</v>
      </c>
      <c r="C24" s="447">
        <f t="array" ref="C24">IFERROR(INDEX('2020'!B:B,MATCH(SMALL('2020'!$Q:$Q,22),'2020'!$Q:$Q,0),1),0)</f>
        <v>0</v>
      </c>
      <c r="D24" s="447">
        <f t="array" ref="D24">IFERROR(INDEX('2020'!C:C,MATCH(SMALL('2020'!$Q:$Q,22),'2020'!$Q:$Q,0),1),0)</f>
        <v>0</v>
      </c>
      <c r="E24" s="449">
        <f t="array" ref="E24">IFERROR(INDEX('2020'!E:E,MATCH(SMALL('2020'!$Q:$Q,22),'2020'!$Q:$Q,0),1),0)</f>
        <v>0</v>
      </c>
      <c r="F24" s="447">
        <f t="array" ref="F24">IFERROR(INDEX('2020'!F:F,MATCH(SMALL('2020'!$Q:$Q,22),'2020'!$Q:$Q,0),1),0)</f>
        <v>0</v>
      </c>
      <c r="G24" s="447">
        <f t="shared" ca="1" si="0"/>
        <v>43837</v>
      </c>
      <c r="H24" s="447"/>
      <c r="I24" s="447"/>
      <c r="J24" s="447"/>
      <c r="K24" s="447"/>
      <c r="L24" s="447"/>
      <c r="M24" s="447"/>
      <c r="N24" s="447"/>
      <c r="O24" s="447"/>
      <c r="P24" s="447"/>
      <c r="Q24" s="447"/>
      <c r="R24" s="447"/>
      <c r="S24" s="447"/>
      <c r="T24" s="447"/>
      <c r="U24" s="447"/>
      <c r="V24" s="447"/>
      <c r="W24" s="447"/>
      <c r="X24" s="447"/>
    </row>
    <row r="25" spans="1:24" ht="15.75" customHeight="1">
      <c r="A25" s="448">
        <v>23</v>
      </c>
      <c r="B25" s="447">
        <f t="array" ref="B25">IFERROR(INDEX('2020'!A:A,MATCH(SMALL('2020'!$Q:$Q,23),'2020'!$Q:$Q,0),1),0)</f>
        <v>0</v>
      </c>
      <c r="C25" s="447">
        <f t="array" ref="C25">IFERROR(INDEX('2020'!B:B,MATCH(SMALL('2020'!$Q:$Q,23),'2020'!$Q:$Q,0),1),0)</f>
        <v>0</v>
      </c>
      <c r="D25" s="447">
        <f t="array" ref="D25">IFERROR(INDEX('2020'!C:C,MATCH(SMALL('2020'!$Q:$Q,23),'2020'!$Q:$Q,0),1),0)</f>
        <v>0</v>
      </c>
      <c r="E25" s="449">
        <f t="array" ref="E25">IFERROR(INDEX('2020'!E:E,MATCH(SMALL('2020'!$Q:$Q,23),'2020'!$Q:$Q,0),1),0)</f>
        <v>0</v>
      </c>
      <c r="F25" s="447">
        <f t="array" ref="F25">IFERROR(INDEX('2020'!F:F,MATCH(SMALL('2020'!$Q:$Q,23),'2020'!$Q:$Q,0),1),0)</f>
        <v>0</v>
      </c>
      <c r="G25" s="447">
        <f t="shared" ca="1" si="0"/>
        <v>43837</v>
      </c>
      <c r="H25" s="447"/>
      <c r="I25" s="447"/>
      <c r="J25" s="447"/>
      <c r="K25" s="447"/>
      <c r="L25" s="447"/>
      <c r="M25" s="447"/>
      <c r="N25" s="447"/>
      <c r="O25" s="447"/>
      <c r="P25" s="447"/>
      <c r="Q25" s="447"/>
      <c r="R25" s="447"/>
      <c r="S25" s="447"/>
      <c r="T25" s="447"/>
      <c r="U25" s="447"/>
      <c r="V25" s="447"/>
      <c r="W25" s="447"/>
      <c r="X25" s="447"/>
    </row>
    <row r="26" spans="1:24" ht="15.75" customHeight="1">
      <c r="A26" s="447"/>
      <c r="B26" s="447"/>
      <c r="C26" s="454"/>
      <c r="D26" s="447"/>
      <c r="E26" s="449"/>
      <c r="F26" s="447"/>
      <c r="G26" s="447"/>
      <c r="H26" s="447"/>
      <c r="I26" s="447"/>
      <c r="J26" s="447"/>
      <c r="K26" s="447"/>
      <c r="L26" s="447"/>
      <c r="M26" s="447"/>
      <c r="N26" s="447"/>
      <c r="O26" s="447"/>
      <c r="P26" s="447"/>
      <c r="Q26" s="447"/>
      <c r="R26" s="447"/>
      <c r="S26" s="447"/>
      <c r="T26" s="447"/>
      <c r="U26" s="447"/>
      <c r="V26" s="447"/>
      <c r="W26" s="447"/>
      <c r="X26" s="447"/>
    </row>
    <row r="27" spans="1:24" ht="15.75" customHeight="1">
      <c r="A27" s="447"/>
      <c r="B27" s="447"/>
      <c r="C27" s="454"/>
      <c r="D27" s="447"/>
      <c r="E27" s="449"/>
      <c r="F27" s="447"/>
      <c r="G27" s="447"/>
      <c r="H27" s="447"/>
      <c r="I27" s="447"/>
      <c r="J27" s="447"/>
      <c r="K27" s="447"/>
      <c r="L27" s="447"/>
      <c r="M27" s="447"/>
      <c r="N27" s="447"/>
      <c r="O27" s="447"/>
      <c r="P27" s="447"/>
      <c r="Q27" s="447"/>
      <c r="R27" s="447"/>
      <c r="S27" s="447"/>
      <c r="T27" s="447"/>
      <c r="U27" s="447"/>
      <c r="V27" s="447"/>
      <c r="W27" s="447"/>
      <c r="X27" s="447"/>
    </row>
    <row r="28" spans="1:24" ht="15.75" customHeight="1">
      <c r="A28" s="447"/>
      <c r="B28" s="447"/>
      <c r="C28" s="454"/>
      <c r="D28" s="447"/>
      <c r="E28" s="449"/>
      <c r="F28" s="447"/>
      <c r="G28" s="447"/>
      <c r="H28" s="447"/>
      <c r="I28" s="447"/>
      <c r="J28" s="447"/>
      <c r="K28" s="447"/>
      <c r="L28" s="447"/>
      <c r="M28" s="447"/>
      <c r="N28" s="447"/>
      <c r="O28" s="447"/>
      <c r="P28" s="447"/>
      <c r="Q28" s="447"/>
      <c r="R28" s="447"/>
      <c r="S28" s="447"/>
      <c r="T28" s="447"/>
      <c r="U28" s="447"/>
      <c r="V28" s="447"/>
      <c r="W28" s="447"/>
      <c r="X28" s="447"/>
    </row>
    <row r="29" spans="1:24" ht="15.75" customHeight="1">
      <c r="A29" s="447"/>
      <c r="B29" s="447"/>
      <c r="C29" s="454"/>
      <c r="D29" s="447"/>
      <c r="E29" s="449"/>
      <c r="F29" s="447"/>
      <c r="G29" s="447"/>
      <c r="H29" s="447"/>
      <c r="I29" s="447"/>
      <c r="J29" s="447"/>
      <c r="K29" s="447"/>
      <c r="L29" s="447"/>
      <c r="M29" s="447"/>
      <c r="N29" s="447"/>
      <c r="O29" s="447"/>
      <c r="P29" s="447"/>
      <c r="Q29" s="447"/>
      <c r="R29" s="447"/>
      <c r="S29" s="447"/>
      <c r="T29" s="447"/>
      <c r="U29" s="447"/>
      <c r="V29" s="447"/>
      <c r="W29" s="447"/>
      <c r="X29" s="447"/>
    </row>
    <row r="30" spans="1:24" ht="12.75">
      <c r="A30" s="447"/>
      <c r="B30" s="447"/>
      <c r="C30" s="454"/>
      <c r="D30" s="447"/>
      <c r="E30" s="449"/>
      <c r="F30" s="447"/>
      <c r="G30" s="447"/>
      <c r="H30" s="447"/>
      <c r="I30" s="447"/>
      <c r="J30" s="447"/>
      <c r="K30" s="447"/>
      <c r="L30" s="447"/>
      <c r="M30" s="447"/>
      <c r="N30" s="447"/>
      <c r="O30" s="447"/>
      <c r="P30" s="447"/>
      <c r="Q30" s="447"/>
      <c r="R30" s="447"/>
      <c r="S30" s="447"/>
      <c r="T30" s="447"/>
      <c r="U30" s="447"/>
      <c r="V30" s="447"/>
      <c r="W30" s="447"/>
      <c r="X30" s="447"/>
    </row>
    <row r="31" spans="1:24" ht="12.75">
      <c r="A31" s="447"/>
      <c r="B31" s="447"/>
      <c r="C31" s="454"/>
      <c r="D31" s="447"/>
      <c r="E31" s="449"/>
      <c r="F31" s="447"/>
      <c r="G31" s="447"/>
      <c r="H31" s="447"/>
      <c r="I31" s="447"/>
      <c r="J31" s="447"/>
      <c r="K31" s="447"/>
      <c r="L31" s="447"/>
      <c r="M31" s="447"/>
      <c r="N31" s="447"/>
      <c r="O31" s="447"/>
      <c r="P31" s="447"/>
      <c r="Q31" s="447"/>
      <c r="R31" s="447"/>
      <c r="S31" s="447"/>
      <c r="T31" s="447"/>
      <c r="U31" s="447"/>
      <c r="V31" s="447"/>
      <c r="W31" s="447"/>
      <c r="X31" s="447"/>
    </row>
    <row r="32" spans="1:24" ht="12.75">
      <c r="A32" s="447"/>
      <c r="B32" s="447"/>
      <c r="C32" s="454"/>
      <c r="D32" s="447"/>
      <c r="E32" s="449"/>
      <c r="F32" s="447"/>
      <c r="G32" s="447"/>
      <c r="H32" s="447"/>
      <c r="I32" s="447"/>
      <c r="J32" s="447"/>
      <c r="K32" s="447"/>
      <c r="L32" s="447"/>
      <c r="M32" s="447"/>
      <c r="N32" s="447"/>
      <c r="O32" s="447"/>
      <c r="P32" s="447"/>
      <c r="Q32" s="447"/>
      <c r="R32" s="447"/>
      <c r="S32" s="447"/>
      <c r="T32" s="447"/>
      <c r="U32" s="447"/>
      <c r="V32" s="447"/>
      <c r="W32" s="447"/>
      <c r="X32" s="447"/>
    </row>
    <row r="33" spans="1:24" ht="12.75">
      <c r="A33" s="447"/>
      <c r="B33" s="447"/>
      <c r="C33" s="454"/>
      <c r="D33" s="447"/>
      <c r="E33" s="449"/>
      <c r="F33" s="447"/>
      <c r="G33" s="447"/>
      <c r="H33" s="447"/>
      <c r="I33" s="447"/>
      <c r="J33" s="447"/>
      <c r="K33" s="447"/>
      <c r="L33" s="447"/>
      <c r="M33" s="447"/>
      <c r="N33" s="447"/>
      <c r="O33" s="447"/>
      <c r="P33" s="447"/>
      <c r="Q33" s="447"/>
      <c r="R33" s="447"/>
      <c r="S33" s="447"/>
      <c r="T33" s="447"/>
      <c r="U33" s="447"/>
      <c r="V33" s="447"/>
      <c r="W33" s="447"/>
      <c r="X33" s="447"/>
    </row>
    <row r="34" spans="1:24" ht="12.75">
      <c r="A34" s="447"/>
      <c r="B34" s="447"/>
      <c r="C34" s="454"/>
      <c r="D34" s="447"/>
      <c r="E34" s="449"/>
      <c r="F34" s="447"/>
      <c r="G34" s="447"/>
      <c r="H34" s="447"/>
      <c r="I34" s="447"/>
      <c r="J34" s="447"/>
      <c r="K34" s="447"/>
      <c r="L34" s="447"/>
      <c r="M34" s="447"/>
      <c r="N34" s="447"/>
      <c r="O34" s="447"/>
      <c r="P34" s="447"/>
      <c r="Q34" s="447"/>
      <c r="R34" s="447"/>
      <c r="S34" s="447"/>
      <c r="T34" s="447"/>
      <c r="U34" s="447"/>
      <c r="V34" s="447"/>
      <c r="W34" s="447"/>
      <c r="X34" s="447"/>
    </row>
    <row r="35" spans="1:24" ht="12.75">
      <c r="A35" s="447"/>
      <c r="B35" s="447"/>
      <c r="C35" s="454"/>
      <c r="D35" s="447"/>
      <c r="E35" s="449"/>
      <c r="F35" s="447"/>
      <c r="G35" s="447"/>
      <c r="H35" s="447"/>
      <c r="I35" s="447"/>
      <c r="J35" s="447"/>
      <c r="K35" s="447"/>
      <c r="L35" s="447"/>
      <c r="M35" s="447"/>
      <c r="N35" s="447"/>
      <c r="O35" s="447"/>
      <c r="P35" s="447"/>
      <c r="Q35" s="447"/>
      <c r="R35" s="447"/>
      <c r="S35" s="447"/>
      <c r="T35" s="447"/>
      <c r="U35" s="447"/>
      <c r="V35" s="447"/>
      <c r="W35" s="447"/>
      <c r="X35" s="447"/>
    </row>
    <row r="36" spans="1:24" ht="12.75">
      <c r="A36" s="447"/>
      <c r="B36" s="447"/>
      <c r="C36" s="454"/>
      <c r="D36" s="447"/>
      <c r="E36" s="449"/>
      <c r="F36" s="447"/>
      <c r="G36" s="447"/>
      <c r="H36" s="447"/>
      <c r="I36" s="447"/>
      <c r="J36" s="447"/>
      <c r="K36" s="447"/>
      <c r="L36" s="447"/>
      <c r="M36" s="447"/>
      <c r="N36" s="447"/>
      <c r="O36" s="447"/>
      <c r="P36" s="447"/>
      <c r="Q36" s="447"/>
      <c r="R36" s="447"/>
      <c r="S36" s="447"/>
      <c r="T36" s="447"/>
      <c r="U36" s="447"/>
      <c r="V36" s="447"/>
      <c r="W36" s="447"/>
      <c r="X36" s="447"/>
    </row>
    <row r="37" spans="1:24" ht="12.75">
      <c r="A37" s="447"/>
      <c r="B37" s="447"/>
      <c r="C37" s="454"/>
      <c r="D37" s="447"/>
      <c r="E37" s="449"/>
      <c r="F37" s="447"/>
      <c r="G37" s="447"/>
      <c r="H37" s="447"/>
      <c r="I37" s="447"/>
      <c r="J37" s="447"/>
      <c r="K37" s="447"/>
      <c r="L37" s="447"/>
      <c r="M37" s="447"/>
      <c r="N37" s="447"/>
      <c r="O37" s="447"/>
      <c r="P37" s="447"/>
      <c r="Q37" s="447"/>
      <c r="R37" s="447"/>
      <c r="S37" s="447"/>
      <c r="T37" s="447"/>
      <c r="U37" s="447"/>
      <c r="V37" s="447"/>
      <c r="W37" s="447"/>
      <c r="X37" s="447"/>
    </row>
    <row r="38" spans="1:24" ht="12.75">
      <c r="A38" s="447"/>
      <c r="B38" s="447"/>
      <c r="C38" s="454"/>
      <c r="D38" s="447"/>
      <c r="E38" s="449"/>
      <c r="F38" s="447"/>
      <c r="G38" s="447"/>
      <c r="H38" s="447"/>
      <c r="I38" s="447"/>
      <c r="J38" s="447"/>
      <c r="K38" s="447"/>
      <c r="L38" s="447"/>
      <c r="M38" s="447"/>
      <c r="N38" s="447"/>
      <c r="O38" s="447"/>
      <c r="P38" s="447"/>
      <c r="Q38" s="447"/>
      <c r="R38" s="447"/>
      <c r="S38" s="447"/>
      <c r="T38" s="447"/>
      <c r="U38" s="447"/>
      <c r="V38" s="447"/>
      <c r="W38" s="447"/>
      <c r="X38" s="447"/>
    </row>
    <row r="39" spans="1:24" ht="12.75">
      <c r="A39" s="447"/>
      <c r="B39" s="447"/>
      <c r="C39" s="454"/>
      <c r="D39" s="447"/>
      <c r="E39" s="449"/>
      <c r="F39" s="447"/>
      <c r="G39" s="447"/>
      <c r="H39" s="447"/>
      <c r="I39" s="447"/>
      <c r="J39" s="447"/>
      <c r="K39" s="447"/>
      <c r="L39" s="447"/>
      <c r="M39" s="447"/>
      <c r="N39" s="447"/>
      <c r="O39" s="447"/>
      <c r="P39" s="447"/>
      <c r="Q39" s="447"/>
      <c r="R39" s="447"/>
      <c r="S39" s="447"/>
      <c r="T39" s="447"/>
      <c r="U39" s="447"/>
      <c r="V39" s="447"/>
      <c r="W39" s="447"/>
      <c r="X39" s="447"/>
    </row>
    <row r="40" spans="1:24" ht="12.75">
      <c r="A40" s="447"/>
      <c r="B40" s="447"/>
      <c r="C40" s="454"/>
      <c r="D40" s="447"/>
      <c r="E40" s="449"/>
      <c r="F40" s="447"/>
      <c r="G40" s="447"/>
      <c r="H40" s="447"/>
      <c r="I40" s="447"/>
      <c r="J40" s="447"/>
      <c r="K40" s="447"/>
      <c r="L40" s="447"/>
      <c r="M40" s="447"/>
      <c r="N40" s="447"/>
      <c r="O40" s="447"/>
      <c r="P40" s="447"/>
      <c r="Q40" s="447"/>
      <c r="R40" s="447"/>
      <c r="S40" s="447"/>
      <c r="T40" s="447"/>
      <c r="U40" s="447"/>
      <c r="V40" s="447"/>
      <c r="W40" s="447"/>
      <c r="X40" s="447"/>
    </row>
    <row r="41" spans="1:24" ht="12.75">
      <c r="A41" s="447"/>
      <c r="B41" s="447"/>
      <c r="C41" s="454"/>
      <c r="D41" s="447"/>
      <c r="E41" s="449"/>
      <c r="F41" s="447"/>
      <c r="G41" s="447"/>
      <c r="H41" s="447"/>
      <c r="I41" s="447"/>
      <c r="J41" s="447"/>
      <c r="K41" s="447"/>
      <c r="L41" s="447"/>
      <c r="M41" s="447"/>
      <c r="N41" s="447"/>
      <c r="O41" s="447"/>
      <c r="P41" s="447"/>
      <c r="Q41" s="447"/>
      <c r="R41" s="447"/>
      <c r="S41" s="447"/>
      <c r="T41" s="447"/>
      <c r="U41" s="447"/>
      <c r="V41" s="447"/>
      <c r="W41" s="447"/>
      <c r="X41" s="447"/>
    </row>
    <row r="42" spans="1:24" ht="12.75">
      <c r="A42" s="447"/>
      <c r="B42" s="447"/>
      <c r="C42" s="454"/>
      <c r="D42" s="447"/>
      <c r="E42" s="449"/>
      <c r="F42" s="447"/>
      <c r="G42" s="447"/>
      <c r="H42" s="447"/>
      <c r="I42" s="447"/>
      <c r="J42" s="447"/>
      <c r="K42" s="447"/>
      <c r="L42" s="447"/>
      <c r="M42" s="447"/>
      <c r="N42" s="447"/>
      <c r="O42" s="447"/>
      <c r="P42" s="447"/>
      <c r="Q42" s="447"/>
      <c r="R42" s="447"/>
      <c r="S42" s="447"/>
      <c r="T42" s="447"/>
      <c r="U42" s="447"/>
      <c r="V42" s="447"/>
      <c r="W42" s="447"/>
      <c r="X42" s="447"/>
    </row>
    <row r="43" spans="1:24" ht="12.75">
      <c r="A43" s="447"/>
      <c r="B43" s="447"/>
      <c r="C43" s="454"/>
      <c r="D43" s="447"/>
      <c r="E43" s="449"/>
      <c r="F43" s="447"/>
      <c r="G43" s="447"/>
      <c r="H43" s="447"/>
      <c r="I43" s="447"/>
      <c r="J43" s="447"/>
      <c r="K43" s="447"/>
      <c r="L43" s="447"/>
      <c r="M43" s="447"/>
      <c r="N43" s="447"/>
      <c r="O43" s="447"/>
      <c r="P43" s="447"/>
      <c r="Q43" s="447"/>
      <c r="R43" s="447"/>
      <c r="S43" s="447"/>
      <c r="T43" s="447"/>
      <c r="U43" s="447"/>
      <c r="V43" s="447"/>
      <c r="W43" s="447"/>
      <c r="X43" s="447"/>
    </row>
    <row r="44" spans="1:24" ht="12.75">
      <c r="A44" s="447"/>
      <c r="B44" s="447"/>
      <c r="C44" s="454"/>
      <c r="D44" s="447"/>
      <c r="E44" s="449"/>
      <c r="F44" s="447"/>
      <c r="G44" s="447"/>
      <c r="H44" s="447"/>
      <c r="I44" s="447"/>
      <c r="J44" s="447"/>
      <c r="K44" s="447"/>
      <c r="L44" s="447"/>
      <c r="M44" s="447"/>
      <c r="N44" s="447"/>
      <c r="O44" s="447"/>
      <c r="P44" s="447"/>
      <c r="Q44" s="447"/>
      <c r="R44" s="447"/>
      <c r="S44" s="447"/>
      <c r="T44" s="447"/>
      <c r="U44" s="447"/>
      <c r="V44" s="447"/>
      <c r="W44" s="447"/>
      <c r="X44" s="447"/>
    </row>
    <row r="45" spans="1:24" ht="12.75">
      <c r="A45" s="447"/>
      <c r="B45" s="447"/>
      <c r="C45" s="454"/>
      <c r="D45" s="447"/>
      <c r="E45" s="449"/>
      <c r="F45" s="447"/>
      <c r="G45" s="447"/>
      <c r="H45" s="447"/>
      <c r="I45" s="447"/>
      <c r="J45" s="447"/>
      <c r="K45" s="447"/>
      <c r="L45" s="447"/>
      <c r="M45" s="447"/>
      <c r="N45" s="447"/>
      <c r="O45" s="447"/>
      <c r="P45" s="447"/>
      <c r="Q45" s="447"/>
      <c r="R45" s="447"/>
      <c r="S45" s="447"/>
      <c r="T45" s="447"/>
      <c r="U45" s="447"/>
      <c r="V45" s="447"/>
      <c r="W45" s="447"/>
      <c r="X45" s="447"/>
    </row>
    <row r="46" spans="1:24" ht="12.75">
      <c r="A46" s="447"/>
      <c r="B46" s="447"/>
      <c r="C46" s="454"/>
      <c r="D46" s="447"/>
      <c r="E46" s="449"/>
      <c r="F46" s="447"/>
      <c r="G46" s="447"/>
      <c r="H46" s="447"/>
      <c r="I46" s="447"/>
      <c r="J46" s="447"/>
      <c r="K46" s="447"/>
      <c r="L46" s="447"/>
      <c r="M46" s="447"/>
      <c r="N46" s="447"/>
      <c r="O46" s="447"/>
      <c r="P46" s="447"/>
      <c r="Q46" s="447"/>
      <c r="R46" s="447"/>
      <c r="S46" s="447"/>
      <c r="T46" s="447"/>
      <c r="U46" s="447"/>
      <c r="V46" s="447"/>
      <c r="W46" s="447"/>
      <c r="X46" s="447"/>
    </row>
    <row r="47" spans="1:24" ht="12.75">
      <c r="A47" s="447"/>
      <c r="B47" s="447"/>
      <c r="C47" s="454"/>
      <c r="D47" s="447"/>
      <c r="E47" s="449"/>
      <c r="F47" s="447"/>
      <c r="G47" s="447"/>
      <c r="H47" s="447"/>
      <c r="I47" s="447"/>
      <c r="J47" s="447"/>
      <c r="K47" s="447"/>
      <c r="L47" s="447"/>
      <c r="M47" s="447"/>
      <c r="N47" s="447"/>
      <c r="O47" s="447"/>
      <c r="P47" s="447"/>
      <c r="Q47" s="447"/>
      <c r="R47" s="447"/>
      <c r="S47" s="447"/>
      <c r="T47" s="447"/>
      <c r="U47" s="447"/>
      <c r="V47" s="447"/>
      <c r="W47" s="447"/>
      <c r="X47" s="447"/>
    </row>
    <row r="48" spans="1:24" ht="12.75">
      <c r="A48" s="447"/>
      <c r="B48" s="447"/>
      <c r="C48" s="454"/>
      <c r="D48" s="447"/>
      <c r="E48" s="449"/>
      <c r="F48" s="447"/>
      <c r="G48" s="447"/>
      <c r="H48" s="447"/>
      <c r="I48" s="447"/>
      <c r="J48" s="447"/>
      <c r="K48" s="447"/>
      <c r="L48" s="447"/>
      <c r="M48" s="447"/>
      <c r="N48" s="447"/>
      <c r="O48" s="447"/>
      <c r="P48" s="447"/>
      <c r="Q48" s="447"/>
      <c r="R48" s="447"/>
      <c r="S48" s="447"/>
      <c r="T48" s="447"/>
      <c r="U48" s="447"/>
      <c r="V48" s="447"/>
      <c r="W48" s="447"/>
      <c r="X48" s="447"/>
    </row>
    <row r="49" spans="1:24" ht="12.75">
      <c r="A49" s="447"/>
      <c r="B49" s="447"/>
      <c r="C49" s="454"/>
      <c r="D49" s="447"/>
      <c r="E49" s="449"/>
      <c r="F49" s="447"/>
      <c r="G49" s="447"/>
      <c r="H49" s="447"/>
      <c r="I49" s="447"/>
      <c r="J49" s="447"/>
      <c r="K49" s="447"/>
      <c r="L49" s="447"/>
      <c r="M49" s="447"/>
      <c r="N49" s="447"/>
      <c r="O49" s="447"/>
      <c r="P49" s="447"/>
      <c r="Q49" s="447"/>
      <c r="R49" s="447"/>
      <c r="S49" s="447"/>
      <c r="T49" s="447"/>
      <c r="U49" s="447"/>
      <c r="V49" s="447"/>
      <c r="W49" s="447"/>
      <c r="X49" s="447"/>
    </row>
    <row r="50" spans="1:24" ht="12.75">
      <c r="A50" s="447"/>
      <c r="B50" s="447"/>
      <c r="C50" s="454"/>
      <c r="D50" s="447"/>
      <c r="E50" s="449"/>
      <c r="F50" s="447"/>
      <c r="G50" s="447"/>
      <c r="H50" s="447"/>
      <c r="I50" s="447"/>
      <c r="J50" s="447"/>
      <c r="K50" s="447"/>
      <c r="L50" s="447"/>
      <c r="M50" s="447"/>
      <c r="N50" s="447"/>
      <c r="O50" s="447"/>
      <c r="P50" s="447"/>
      <c r="Q50" s="447"/>
      <c r="R50" s="447"/>
      <c r="S50" s="447"/>
      <c r="T50" s="447"/>
      <c r="U50" s="447"/>
      <c r="V50" s="447"/>
      <c r="W50" s="447"/>
      <c r="X50" s="447"/>
    </row>
    <row r="51" spans="1:24" ht="12.75">
      <c r="A51" s="447"/>
      <c r="B51" s="447"/>
      <c r="C51" s="454"/>
      <c r="D51" s="447"/>
      <c r="E51" s="449"/>
      <c r="F51" s="447"/>
      <c r="G51" s="447"/>
      <c r="H51" s="447"/>
      <c r="I51" s="447"/>
      <c r="J51" s="447"/>
      <c r="K51" s="447"/>
      <c r="L51" s="447"/>
      <c r="M51" s="447"/>
      <c r="N51" s="447"/>
      <c r="O51" s="447"/>
      <c r="P51" s="447"/>
      <c r="Q51" s="447"/>
      <c r="R51" s="447"/>
      <c r="S51" s="447"/>
      <c r="T51" s="447"/>
      <c r="U51" s="447"/>
      <c r="V51" s="447"/>
      <c r="W51" s="447"/>
      <c r="X51" s="447"/>
    </row>
    <row r="52" spans="1:24" ht="12.75">
      <c r="A52" s="447"/>
      <c r="B52" s="447"/>
      <c r="C52" s="454"/>
      <c r="D52" s="447"/>
      <c r="E52" s="449"/>
      <c r="F52" s="447"/>
      <c r="G52" s="447"/>
      <c r="H52" s="447"/>
      <c r="I52" s="447"/>
      <c r="J52" s="447"/>
      <c r="K52" s="447"/>
      <c r="L52" s="447"/>
      <c r="M52" s="447"/>
      <c r="N52" s="447"/>
      <c r="O52" s="447"/>
      <c r="P52" s="447"/>
      <c r="Q52" s="447"/>
      <c r="R52" s="447"/>
      <c r="S52" s="447"/>
      <c r="T52" s="447"/>
      <c r="U52" s="447"/>
      <c r="V52" s="447"/>
      <c r="W52" s="447"/>
      <c r="X52" s="447"/>
    </row>
    <row r="53" spans="1:24" ht="12.75">
      <c r="A53" s="447"/>
      <c r="B53" s="447"/>
      <c r="C53" s="454"/>
      <c r="D53" s="447"/>
      <c r="E53" s="449"/>
      <c r="F53" s="447"/>
      <c r="G53" s="447"/>
      <c r="H53" s="447"/>
      <c r="I53" s="447"/>
      <c r="J53" s="447"/>
      <c r="K53" s="447"/>
      <c r="L53" s="447"/>
      <c r="M53" s="447"/>
      <c r="N53" s="447"/>
      <c r="O53" s="447"/>
      <c r="P53" s="447"/>
      <c r="Q53" s="447"/>
      <c r="R53" s="447"/>
      <c r="S53" s="447"/>
      <c r="T53" s="447"/>
      <c r="U53" s="447"/>
      <c r="V53" s="447"/>
      <c r="W53" s="447"/>
      <c r="X53" s="447"/>
    </row>
    <row r="54" spans="1:24" ht="12.75">
      <c r="A54" s="447"/>
      <c r="B54" s="447"/>
      <c r="C54" s="454"/>
      <c r="D54" s="447"/>
      <c r="E54" s="449"/>
      <c r="F54" s="447"/>
      <c r="G54" s="447"/>
      <c r="H54" s="447"/>
      <c r="I54" s="447"/>
      <c r="J54" s="447"/>
      <c r="K54" s="447"/>
      <c r="L54" s="447"/>
      <c r="M54" s="447"/>
      <c r="N54" s="447"/>
      <c r="O54" s="447"/>
      <c r="P54" s="447"/>
      <c r="Q54" s="447"/>
      <c r="R54" s="447"/>
      <c r="S54" s="447"/>
      <c r="T54" s="447"/>
      <c r="U54" s="447"/>
      <c r="V54" s="447"/>
      <c r="W54" s="447"/>
      <c r="X54" s="447"/>
    </row>
    <row r="55" spans="1:24" ht="12.75">
      <c r="A55" s="447"/>
      <c r="B55" s="447"/>
      <c r="C55" s="454"/>
      <c r="D55" s="447"/>
      <c r="E55" s="449"/>
      <c r="F55" s="447"/>
      <c r="G55" s="447"/>
      <c r="H55" s="447"/>
      <c r="I55" s="447"/>
      <c r="J55" s="447"/>
      <c r="K55" s="447"/>
      <c r="L55" s="447"/>
      <c r="M55" s="447"/>
      <c r="N55" s="447"/>
      <c r="O55" s="447"/>
      <c r="P55" s="447"/>
      <c r="Q55" s="447"/>
      <c r="R55" s="447"/>
      <c r="S55" s="447"/>
      <c r="T55" s="447"/>
      <c r="U55" s="447"/>
      <c r="V55" s="447"/>
      <c r="W55" s="447"/>
      <c r="X55" s="447"/>
    </row>
    <row r="56" spans="1:24" ht="12.75">
      <c r="A56" s="447"/>
      <c r="B56" s="447"/>
      <c r="C56" s="454"/>
      <c r="D56" s="447"/>
      <c r="E56" s="449"/>
      <c r="F56" s="447"/>
      <c r="G56" s="447"/>
      <c r="H56" s="447"/>
      <c r="I56" s="447"/>
      <c r="J56" s="447"/>
      <c r="K56" s="447"/>
      <c r="L56" s="447"/>
      <c r="M56" s="447"/>
      <c r="N56" s="447"/>
      <c r="O56" s="447"/>
      <c r="P56" s="447"/>
      <c r="Q56" s="447"/>
      <c r="R56" s="447"/>
      <c r="S56" s="447"/>
      <c r="T56" s="447"/>
      <c r="U56" s="447"/>
      <c r="V56" s="447"/>
      <c r="W56" s="447"/>
      <c r="X56" s="447"/>
    </row>
    <row r="57" spans="1:24" ht="12.75">
      <c r="A57" s="447"/>
      <c r="B57" s="447"/>
      <c r="C57" s="454"/>
      <c r="D57" s="447"/>
      <c r="E57" s="449"/>
      <c r="F57" s="447"/>
      <c r="G57" s="447"/>
      <c r="H57" s="447"/>
      <c r="I57" s="447"/>
      <c r="J57" s="447"/>
      <c r="K57" s="447"/>
      <c r="L57" s="447"/>
      <c r="M57" s="447"/>
      <c r="N57" s="447"/>
      <c r="O57" s="447"/>
      <c r="P57" s="447"/>
      <c r="Q57" s="447"/>
      <c r="R57" s="447"/>
      <c r="S57" s="447"/>
      <c r="T57" s="447"/>
      <c r="U57" s="447"/>
      <c r="V57" s="447"/>
      <c r="W57" s="447"/>
      <c r="X57" s="447"/>
    </row>
    <row r="58" spans="1:24" ht="12.75">
      <c r="A58" s="447"/>
      <c r="B58" s="447"/>
      <c r="C58" s="454"/>
      <c r="D58" s="447"/>
      <c r="E58" s="449"/>
      <c r="F58" s="447"/>
      <c r="G58" s="447"/>
      <c r="H58" s="447"/>
      <c r="I58" s="447"/>
      <c r="J58" s="447"/>
      <c r="K58" s="447"/>
      <c r="L58" s="447"/>
      <c r="M58" s="447"/>
      <c r="N58" s="447"/>
      <c r="O58" s="447"/>
      <c r="P58" s="447"/>
      <c r="Q58" s="447"/>
      <c r="R58" s="447"/>
      <c r="S58" s="447"/>
      <c r="T58" s="447"/>
      <c r="U58" s="447"/>
      <c r="V58" s="447"/>
      <c r="W58" s="447"/>
      <c r="X58" s="447"/>
    </row>
    <row r="59" spans="1:24" ht="12.75">
      <c r="A59" s="447"/>
      <c r="B59" s="447"/>
      <c r="C59" s="454"/>
      <c r="D59" s="447"/>
      <c r="E59" s="449"/>
      <c r="F59" s="447"/>
      <c r="G59" s="447"/>
      <c r="H59" s="447"/>
      <c r="I59" s="447"/>
      <c r="J59" s="447"/>
      <c r="K59" s="447"/>
      <c r="L59" s="447"/>
      <c r="M59" s="447"/>
      <c r="N59" s="447"/>
      <c r="O59" s="447"/>
      <c r="P59" s="447"/>
      <c r="Q59" s="447"/>
      <c r="R59" s="447"/>
      <c r="S59" s="447"/>
      <c r="T59" s="447"/>
      <c r="U59" s="447"/>
      <c r="V59" s="447"/>
      <c r="W59" s="447"/>
      <c r="X59" s="447"/>
    </row>
    <row r="60" spans="1:24" ht="12.75">
      <c r="A60" s="447"/>
      <c r="B60" s="447"/>
      <c r="C60" s="454"/>
      <c r="D60" s="447"/>
      <c r="E60" s="449"/>
      <c r="F60" s="447"/>
      <c r="G60" s="447"/>
      <c r="H60" s="447"/>
      <c r="I60" s="447"/>
      <c r="J60" s="447"/>
      <c r="K60" s="447"/>
      <c r="L60" s="447"/>
      <c r="M60" s="447"/>
      <c r="N60" s="447"/>
      <c r="O60" s="447"/>
      <c r="P60" s="447"/>
      <c r="Q60" s="447"/>
      <c r="R60" s="447"/>
      <c r="S60" s="447"/>
      <c r="T60" s="447"/>
      <c r="U60" s="447"/>
      <c r="V60" s="447"/>
      <c r="W60" s="447"/>
      <c r="X60" s="447"/>
    </row>
    <row r="61" spans="1:24" ht="12.75">
      <c r="A61" s="447"/>
      <c r="B61" s="447"/>
      <c r="C61" s="454"/>
      <c r="D61" s="447"/>
      <c r="E61" s="449"/>
      <c r="F61" s="447"/>
      <c r="G61" s="447"/>
      <c r="H61" s="447"/>
      <c r="I61" s="447"/>
      <c r="J61" s="447"/>
      <c r="K61" s="447"/>
      <c r="L61" s="447"/>
      <c r="M61" s="447"/>
      <c r="N61" s="447"/>
      <c r="O61" s="447"/>
      <c r="P61" s="447"/>
      <c r="Q61" s="447"/>
      <c r="R61" s="447"/>
      <c r="S61" s="447"/>
      <c r="T61" s="447"/>
      <c r="U61" s="447"/>
      <c r="V61" s="447"/>
      <c r="W61" s="447"/>
      <c r="X61" s="447"/>
    </row>
    <row r="62" spans="1:24" ht="12.75">
      <c r="A62" s="447"/>
      <c r="B62" s="447"/>
      <c r="C62" s="454"/>
      <c r="D62" s="447"/>
      <c r="E62" s="449"/>
      <c r="F62" s="447"/>
      <c r="G62" s="447"/>
      <c r="H62" s="447"/>
      <c r="I62" s="447"/>
      <c r="J62" s="447"/>
      <c r="K62" s="447"/>
      <c r="L62" s="447"/>
      <c r="M62" s="447"/>
      <c r="N62" s="447"/>
      <c r="O62" s="447"/>
      <c r="P62" s="447"/>
      <c r="Q62" s="447"/>
      <c r="R62" s="447"/>
      <c r="S62" s="447"/>
      <c r="T62" s="447"/>
      <c r="U62" s="447"/>
      <c r="V62" s="447"/>
      <c r="W62" s="447"/>
      <c r="X62" s="447"/>
    </row>
    <row r="63" spans="1:24" ht="12.75">
      <c r="A63" s="447"/>
      <c r="B63" s="447"/>
      <c r="C63" s="454"/>
      <c r="D63" s="447"/>
      <c r="E63" s="449"/>
      <c r="F63" s="447"/>
      <c r="G63" s="447"/>
      <c r="H63" s="447"/>
      <c r="I63" s="447"/>
      <c r="J63" s="447"/>
      <c r="K63" s="447"/>
      <c r="L63" s="447"/>
      <c r="M63" s="447"/>
      <c r="N63" s="447"/>
      <c r="O63" s="447"/>
      <c r="P63" s="447"/>
      <c r="Q63" s="447"/>
      <c r="R63" s="447"/>
      <c r="S63" s="447"/>
      <c r="T63" s="447"/>
      <c r="U63" s="447"/>
      <c r="V63" s="447"/>
      <c r="W63" s="447"/>
      <c r="X63" s="447"/>
    </row>
    <row r="64" spans="1:24" ht="12.75">
      <c r="A64" s="447"/>
      <c r="B64" s="447"/>
      <c r="C64" s="454"/>
      <c r="D64" s="447"/>
      <c r="E64" s="449"/>
      <c r="F64" s="447"/>
      <c r="G64" s="447"/>
      <c r="H64" s="447"/>
      <c r="I64" s="447"/>
      <c r="J64" s="447"/>
      <c r="K64" s="447"/>
      <c r="L64" s="447"/>
      <c r="M64" s="447"/>
      <c r="N64" s="447"/>
      <c r="O64" s="447"/>
      <c r="P64" s="447"/>
      <c r="Q64" s="447"/>
      <c r="R64" s="447"/>
      <c r="S64" s="447"/>
      <c r="T64" s="447"/>
      <c r="U64" s="447"/>
      <c r="V64" s="447"/>
      <c r="W64" s="447"/>
      <c r="X64" s="447"/>
    </row>
    <row r="65" spans="1:24" ht="12.75">
      <c r="A65" s="447"/>
      <c r="B65" s="447"/>
      <c r="C65" s="454"/>
      <c r="D65" s="447"/>
      <c r="E65" s="449"/>
      <c r="F65" s="447"/>
      <c r="G65" s="447"/>
      <c r="H65" s="447"/>
      <c r="I65" s="447"/>
      <c r="J65" s="447"/>
      <c r="K65" s="447"/>
      <c r="L65" s="447"/>
      <c r="M65" s="447"/>
      <c r="N65" s="447"/>
      <c r="O65" s="447"/>
      <c r="P65" s="447"/>
      <c r="Q65" s="447"/>
      <c r="R65" s="447"/>
      <c r="S65" s="447"/>
      <c r="T65" s="447"/>
      <c r="U65" s="447"/>
      <c r="V65" s="447"/>
      <c r="W65" s="447"/>
      <c r="X65" s="447"/>
    </row>
    <row r="66" spans="1:24" ht="12.75">
      <c r="A66" s="447"/>
      <c r="B66" s="447"/>
      <c r="C66" s="454"/>
      <c r="D66" s="447"/>
      <c r="E66" s="449"/>
      <c r="F66" s="447"/>
      <c r="G66" s="447"/>
      <c r="H66" s="447"/>
      <c r="I66" s="447"/>
      <c r="J66" s="447"/>
      <c r="K66" s="447"/>
      <c r="L66" s="447"/>
      <c r="M66" s="447"/>
      <c r="N66" s="447"/>
      <c r="O66" s="447"/>
      <c r="P66" s="447"/>
      <c r="Q66" s="447"/>
      <c r="R66" s="447"/>
      <c r="S66" s="447"/>
      <c r="T66" s="447"/>
      <c r="U66" s="447"/>
      <c r="V66" s="447"/>
      <c r="W66" s="447"/>
      <c r="X66" s="447"/>
    </row>
    <row r="67" spans="1:24" ht="12.75">
      <c r="A67" s="447"/>
      <c r="B67" s="447"/>
      <c r="C67" s="454"/>
      <c r="D67" s="447"/>
      <c r="E67" s="449"/>
      <c r="F67" s="447"/>
      <c r="G67" s="447"/>
      <c r="H67" s="447"/>
      <c r="I67" s="447"/>
      <c r="J67" s="447"/>
      <c r="K67" s="447"/>
      <c r="L67" s="447"/>
      <c r="M67" s="447"/>
      <c r="N67" s="447"/>
      <c r="O67" s="447"/>
      <c r="P67" s="447"/>
      <c r="Q67" s="447"/>
      <c r="R67" s="447"/>
      <c r="S67" s="447"/>
      <c r="T67" s="447"/>
      <c r="U67" s="447"/>
      <c r="V67" s="447"/>
      <c r="W67" s="447"/>
      <c r="X67" s="447"/>
    </row>
    <row r="68" spans="1:24" ht="12.75">
      <c r="A68" s="447"/>
      <c r="B68" s="447"/>
      <c r="C68" s="454"/>
      <c r="D68" s="447"/>
      <c r="E68" s="449"/>
      <c r="F68" s="447"/>
      <c r="G68" s="447"/>
      <c r="H68" s="447"/>
      <c r="I68" s="447"/>
      <c r="J68" s="447"/>
      <c r="K68" s="447"/>
      <c r="L68" s="447"/>
      <c r="M68" s="447"/>
      <c r="N68" s="447"/>
      <c r="O68" s="447"/>
      <c r="P68" s="447"/>
      <c r="Q68" s="447"/>
      <c r="R68" s="447"/>
      <c r="S68" s="447"/>
      <c r="T68" s="447"/>
      <c r="U68" s="447"/>
      <c r="V68" s="447"/>
      <c r="W68" s="447"/>
      <c r="X68" s="447"/>
    </row>
    <row r="69" spans="1:24" ht="12.75">
      <c r="A69" s="447"/>
      <c r="B69" s="447"/>
      <c r="C69" s="454"/>
      <c r="D69" s="447"/>
      <c r="E69" s="449"/>
      <c r="F69" s="447"/>
      <c r="G69" s="447"/>
      <c r="H69" s="447"/>
      <c r="I69" s="447"/>
      <c r="J69" s="447"/>
      <c r="K69" s="447"/>
      <c r="L69" s="447"/>
      <c r="M69" s="447"/>
      <c r="N69" s="447"/>
      <c r="O69" s="447"/>
      <c r="P69" s="447"/>
      <c r="Q69" s="447"/>
      <c r="R69" s="447"/>
      <c r="S69" s="447"/>
      <c r="T69" s="447"/>
      <c r="U69" s="447"/>
      <c r="V69" s="447"/>
      <c r="W69" s="447"/>
      <c r="X69" s="447"/>
    </row>
    <row r="70" spans="1:24" ht="12.75">
      <c r="A70" s="447"/>
      <c r="B70" s="447"/>
      <c r="C70" s="454"/>
      <c r="D70" s="447"/>
      <c r="E70" s="449"/>
      <c r="F70" s="447"/>
      <c r="G70" s="447"/>
      <c r="H70" s="447"/>
      <c r="I70" s="447"/>
      <c r="J70" s="447"/>
      <c r="K70" s="447"/>
      <c r="L70" s="447"/>
      <c r="M70" s="447"/>
      <c r="N70" s="447"/>
      <c r="O70" s="447"/>
      <c r="P70" s="447"/>
      <c r="Q70" s="447"/>
      <c r="R70" s="447"/>
      <c r="S70" s="447"/>
      <c r="T70" s="447"/>
      <c r="U70" s="447"/>
      <c r="V70" s="447"/>
      <c r="W70" s="447"/>
      <c r="X70" s="447"/>
    </row>
    <row r="71" spans="1:24" ht="12.75">
      <c r="A71" s="447"/>
      <c r="B71" s="447"/>
      <c r="C71" s="454"/>
      <c r="D71" s="447"/>
      <c r="E71" s="449"/>
      <c r="F71" s="447"/>
      <c r="G71" s="447"/>
      <c r="H71" s="447"/>
      <c r="I71" s="447"/>
      <c r="J71" s="447"/>
      <c r="K71" s="447"/>
      <c r="L71" s="447"/>
      <c r="M71" s="447"/>
      <c r="N71" s="447"/>
      <c r="O71" s="447"/>
      <c r="P71" s="447"/>
      <c r="Q71" s="447"/>
      <c r="R71" s="447"/>
      <c r="S71" s="447"/>
      <c r="T71" s="447"/>
      <c r="U71" s="447"/>
      <c r="V71" s="447"/>
      <c r="W71" s="447"/>
      <c r="X71" s="447"/>
    </row>
    <row r="72" spans="1:24" ht="12.75">
      <c r="A72" s="447"/>
      <c r="B72" s="447"/>
      <c r="C72" s="454"/>
      <c r="D72" s="447"/>
      <c r="E72" s="449"/>
      <c r="F72" s="447"/>
      <c r="G72" s="447"/>
      <c r="H72" s="447"/>
      <c r="I72" s="447"/>
      <c r="J72" s="447"/>
      <c r="K72" s="447"/>
      <c r="L72" s="447"/>
      <c r="M72" s="447"/>
      <c r="N72" s="447"/>
      <c r="O72" s="447"/>
      <c r="P72" s="447"/>
      <c r="Q72" s="447"/>
      <c r="R72" s="447"/>
      <c r="S72" s="447"/>
      <c r="T72" s="447"/>
      <c r="U72" s="447"/>
      <c r="V72" s="447"/>
      <c r="W72" s="447"/>
      <c r="X72" s="447"/>
    </row>
    <row r="73" spans="1:24" ht="12.75">
      <c r="A73" s="447"/>
      <c r="B73" s="447"/>
      <c r="C73" s="454"/>
      <c r="D73" s="447"/>
      <c r="E73" s="449"/>
      <c r="F73" s="447"/>
      <c r="G73" s="447"/>
      <c r="H73" s="447"/>
      <c r="I73" s="447"/>
      <c r="J73" s="447"/>
      <c r="K73" s="447"/>
      <c r="L73" s="447"/>
      <c r="M73" s="447"/>
      <c r="N73" s="447"/>
      <c r="O73" s="447"/>
      <c r="P73" s="447"/>
      <c r="Q73" s="447"/>
      <c r="R73" s="447"/>
      <c r="S73" s="447"/>
      <c r="T73" s="447"/>
      <c r="U73" s="447"/>
      <c r="V73" s="447"/>
      <c r="W73" s="447"/>
      <c r="X73" s="447"/>
    </row>
    <row r="74" spans="1:24" ht="12.75">
      <c r="A74" s="447"/>
      <c r="B74" s="447"/>
      <c r="C74" s="454"/>
      <c r="D74" s="447"/>
      <c r="E74" s="449"/>
      <c r="F74" s="447"/>
      <c r="G74" s="447"/>
      <c r="H74" s="447"/>
      <c r="I74" s="447"/>
      <c r="J74" s="447"/>
      <c r="K74" s="447"/>
      <c r="L74" s="447"/>
      <c r="M74" s="447"/>
      <c r="N74" s="447"/>
      <c r="O74" s="447"/>
      <c r="P74" s="447"/>
      <c r="Q74" s="447"/>
      <c r="R74" s="447"/>
      <c r="S74" s="447"/>
      <c r="T74" s="447"/>
      <c r="U74" s="447"/>
      <c r="V74" s="447"/>
      <c r="W74" s="447"/>
      <c r="X74" s="447"/>
    </row>
    <row r="75" spans="1:24" ht="12.75">
      <c r="A75" s="447"/>
      <c r="B75" s="447"/>
      <c r="C75" s="454"/>
      <c r="D75" s="447"/>
      <c r="E75" s="449"/>
      <c r="F75" s="447"/>
      <c r="G75" s="447"/>
      <c r="H75" s="447"/>
      <c r="I75" s="447"/>
      <c r="J75" s="447"/>
      <c r="K75" s="447"/>
      <c r="L75" s="447"/>
      <c r="M75" s="447"/>
      <c r="N75" s="447"/>
      <c r="O75" s="447"/>
      <c r="P75" s="447"/>
      <c r="Q75" s="447"/>
      <c r="R75" s="447"/>
      <c r="S75" s="447"/>
      <c r="T75" s="447"/>
      <c r="U75" s="447"/>
      <c r="V75" s="447"/>
      <c r="W75" s="447"/>
      <c r="X75" s="447"/>
    </row>
    <row r="76" spans="1:24" ht="12.75">
      <c r="A76" s="447"/>
      <c r="B76" s="447"/>
      <c r="C76" s="454"/>
      <c r="D76" s="447"/>
      <c r="E76" s="449"/>
      <c r="F76" s="447"/>
      <c r="G76" s="447"/>
      <c r="H76" s="447"/>
      <c r="I76" s="447"/>
      <c r="J76" s="447"/>
      <c r="K76" s="447"/>
      <c r="L76" s="447"/>
      <c r="M76" s="447"/>
      <c r="N76" s="447"/>
      <c r="O76" s="447"/>
      <c r="P76" s="447"/>
      <c r="Q76" s="447"/>
      <c r="R76" s="447"/>
      <c r="S76" s="447"/>
      <c r="T76" s="447"/>
      <c r="U76" s="447"/>
      <c r="V76" s="447"/>
      <c r="W76" s="447"/>
      <c r="X76" s="447"/>
    </row>
    <row r="77" spans="1:24" ht="12.75">
      <c r="A77" s="447"/>
      <c r="B77" s="447"/>
      <c r="C77" s="454"/>
      <c r="D77" s="447"/>
      <c r="E77" s="449"/>
      <c r="F77" s="447"/>
      <c r="G77" s="447"/>
      <c r="H77" s="447"/>
      <c r="I77" s="447"/>
      <c r="J77" s="447"/>
      <c r="K77" s="447"/>
      <c r="L77" s="447"/>
      <c r="M77" s="447"/>
      <c r="N77" s="447"/>
      <c r="O77" s="447"/>
      <c r="P77" s="447"/>
      <c r="Q77" s="447"/>
      <c r="R77" s="447"/>
      <c r="S77" s="447"/>
      <c r="T77" s="447"/>
      <c r="U77" s="447"/>
      <c r="V77" s="447"/>
      <c r="W77" s="447"/>
      <c r="X77" s="447"/>
    </row>
    <row r="78" spans="1:24" ht="12.75">
      <c r="A78" s="447"/>
      <c r="B78" s="447"/>
      <c r="C78" s="454"/>
      <c r="D78" s="447"/>
      <c r="E78" s="449"/>
      <c r="F78" s="447"/>
      <c r="G78" s="447"/>
      <c r="H78" s="447"/>
      <c r="I78" s="447"/>
      <c r="J78" s="447"/>
      <c r="K78" s="447"/>
      <c r="L78" s="447"/>
      <c r="M78" s="447"/>
      <c r="N78" s="447"/>
      <c r="O78" s="447"/>
      <c r="P78" s="447"/>
      <c r="Q78" s="447"/>
      <c r="R78" s="447"/>
      <c r="S78" s="447"/>
      <c r="T78" s="447"/>
      <c r="U78" s="447"/>
      <c r="V78" s="447"/>
      <c r="W78" s="447"/>
      <c r="X78" s="447"/>
    </row>
    <row r="79" spans="1:24" ht="12.75">
      <c r="A79" s="447"/>
      <c r="B79" s="447"/>
      <c r="C79" s="454"/>
      <c r="D79" s="447"/>
      <c r="E79" s="449"/>
      <c r="F79" s="447"/>
      <c r="G79" s="447"/>
      <c r="H79" s="447"/>
      <c r="I79" s="447"/>
      <c r="J79" s="447"/>
      <c r="K79" s="447"/>
      <c r="L79" s="447"/>
      <c r="M79" s="447"/>
      <c r="N79" s="447"/>
      <c r="O79" s="447"/>
      <c r="P79" s="447"/>
      <c r="Q79" s="447"/>
      <c r="R79" s="447"/>
      <c r="S79" s="447"/>
      <c r="T79" s="447"/>
      <c r="U79" s="447"/>
      <c r="V79" s="447"/>
      <c r="W79" s="447"/>
      <c r="X79" s="447"/>
    </row>
    <row r="80" spans="1:24" ht="12.75">
      <c r="A80" s="447"/>
      <c r="B80" s="447"/>
      <c r="C80" s="454"/>
      <c r="D80" s="447"/>
      <c r="E80" s="449"/>
      <c r="F80" s="447"/>
      <c r="G80" s="447"/>
      <c r="H80" s="447"/>
      <c r="I80" s="447"/>
      <c r="J80" s="447"/>
      <c r="K80" s="447"/>
      <c r="L80" s="447"/>
      <c r="M80" s="447"/>
      <c r="N80" s="447"/>
      <c r="O80" s="447"/>
      <c r="P80" s="447"/>
      <c r="Q80" s="447"/>
      <c r="R80" s="447"/>
      <c r="S80" s="447"/>
      <c r="T80" s="447"/>
      <c r="U80" s="447"/>
      <c r="V80" s="447"/>
      <c r="W80" s="447"/>
      <c r="X80" s="447"/>
    </row>
    <row r="81" spans="1:24" ht="12.75">
      <c r="A81" s="447"/>
      <c r="B81" s="447"/>
      <c r="C81" s="454"/>
      <c r="D81" s="447"/>
      <c r="E81" s="449"/>
      <c r="F81" s="447"/>
      <c r="G81" s="447"/>
      <c r="H81" s="447"/>
      <c r="I81" s="447"/>
      <c r="J81" s="447"/>
      <c r="K81" s="447"/>
      <c r="L81" s="447"/>
      <c r="M81" s="447"/>
      <c r="N81" s="447"/>
      <c r="O81" s="447"/>
      <c r="P81" s="447"/>
      <c r="Q81" s="447"/>
      <c r="R81" s="447"/>
      <c r="S81" s="447"/>
      <c r="T81" s="447"/>
      <c r="U81" s="447"/>
      <c r="V81" s="447"/>
      <c r="W81" s="447"/>
      <c r="X81" s="447"/>
    </row>
    <row r="82" spans="1:24" ht="12.75">
      <c r="A82" s="447"/>
      <c r="B82" s="447"/>
      <c r="C82" s="454"/>
      <c r="D82" s="447"/>
      <c r="E82" s="449"/>
      <c r="F82" s="447"/>
      <c r="G82" s="447"/>
      <c r="H82" s="447"/>
      <c r="I82" s="447"/>
      <c r="J82" s="447"/>
      <c r="K82" s="447"/>
      <c r="L82" s="447"/>
      <c r="M82" s="447"/>
      <c r="N82" s="447"/>
      <c r="O82" s="447"/>
      <c r="P82" s="447"/>
      <c r="Q82" s="447"/>
      <c r="R82" s="447"/>
      <c r="S82" s="447"/>
      <c r="T82" s="447"/>
      <c r="U82" s="447"/>
      <c r="V82" s="447"/>
      <c r="W82" s="447"/>
      <c r="X82" s="447"/>
    </row>
    <row r="83" spans="1:24" ht="12.75">
      <c r="A83" s="447"/>
      <c r="B83" s="447"/>
      <c r="C83" s="454"/>
      <c r="D83" s="447"/>
      <c r="E83" s="449"/>
      <c r="F83" s="447"/>
      <c r="G83" s="447"/>
      <c r="H83" s="447"/>
      <c r="I83" s="447"/>
      <c r="J83" s="447"/>
      <c r="K83" s="447"/>
      <c r="L83" s="447"/>
      <c r="M83" s="447"/>
      <c r="N83" s="447"/>
      <c r="O83" s="447"/>
      <c r="P83" s="447"/>
      <c r="Q83" s="447"/>
      <c r="R83" s="447"/>
      <c r="S83" s="447"/>
      <c r="T83" s="447"/>
      <c r="U83" s="447"/>
      <c r="V83" s="447"/>
      <c r="W83" s="447"/>
      <c r="X83" s="447"/>
    </row>
    <row r="84" spans="1:24" ht="12.75">
      <c r="A84" s="447"/>
      <c r="B84" s="447"/>
      <c r="C84" s="454"/>
      <c r="D84" s="447"/>
      <c r="E84" s="449"/>
      <c r="F84" s="447"/>
      <c r="G84" s="447"/>
      <c r="H84" s="447"/>
      <c r="I84" s="447"/>
      <c r="J84" s="447"/>
      <c r="K84" s="447"/>
      <c r="L84" s="447"/>
      <c r="M84" s="447"/>
      <c r="N84" s="447"/>
      <c r="O84" s="447"/>
      <c r="P84" s="447"/>
      <c r="Q84" s="447"/>
      <c r="R84" s="447"/>
      <c r="S84" s="447"/>
      <c r="T84" s="447"/>
      <c r="U84" s="447"/>
      <c r="V84" s="447"/>
      <c r="W84" s="447"/>
      <c r="X84" s="447"/>
    </row>
    <row r="85" spans="1:24" ht="12.75">
      <c r="A85" s="447"/>
      <c r="B85" s="447"/>
      <c r="C85" s="454"/>
      <c r="D85" s="447"/>
      <c r="E85" s="449"/>
      <c r="F85" s="447"/>
      <c r="G85" s="447"/>
      <c r="H85" s="447"/>
      <c r="I85" s="447"/>
      <c r="J85" s="447"/>
      <c r="K85" s="447"/>
      <c r="L85" s="447"/>
      <c r="M85" s="447"/>
      <c r="N85" s="447"/>
      <c r="O85" s="447"/>
      <c r="P85" s="447"/>
      <c r="Q85" s="447"/>
      <c r="R85" s="447"/>
      <c r="S85" s="447"/>
      <c r="T85" s="447"/>
      <c r="U85" s="447"/>
      <c r="V85" s="447"/>
      <c r="W85" s="447"/>
      <c r="X85" s="447"/>
    </row>
    <row r="86" spans="1:24" ht="12.75">
      <c r="A86" s="447"/>
      <c r="B86" s="447"/>
      <c r="C86" s="454"/>
      <c r="D86" s="447"/>
      <c r="E86" s="449"/>
      <c r="F86" s="447"/>
      <c r="G86" s="447"/>
      <c r="H86" s="447"/>
      <c r="I86" s="447"/>
      <c r="J86" s="447"/>
      <c r="K86" s="447"/>
      <c r="L86" s="447"/>
      <c r="M86" s="447"/>
      <c r="N86" s="447"/>
      <c r="O86" s="447"/>
      <c r="P86" s="447"/>
      <c r="Q86" s="447"/>
      <c r="R86" s="447"/>
      <c r="S86" s="447"/>
      <c r="T86" s="447"/>
      <c r="U86" s="447"/>
      <c r="V86" s="447"/>
      <c r="W86" s="447"/>
      <c r="X86" s="447"/>
    </row>
    <row r="87" spans="1:24" ht="12.75">
      <c r="A87" s="447"/>
      <c r="B87" s="447"/>
      <c r="C87" s="454"/>
      <c r="D87" s="447"/>
      <c r="E87" s="449"/>
      <c r="F87" s="447"/>
      <c r="G87" s="447"/>
      <c r="H87" s="447"/>
      <c r="I87" s="447"/>
      <c r="J87" s="447"/>
      <c r="K87" s="447"/>
      <c r="L87" s="447"/>
      <c r="M87" s="447"/>
      <c r="N87" s="447"/>
      <c r="O87" s="447"/>
      <c r="P87" s="447"/>
      <c r="Q87" s="447"/>
      <c r="R87" s="447"/>
      <c r="S87" s="447"/>
      <c r="T87" s="447"/>
      <c r="U87" s="447"/>
      <c r="V87" s="447"/>
      <c r="W87" s="447"/>
      <c r="X87" s="447"/>
    </row>
    <row r="88" spans="1:24" ht="12.75">
      <c r="A88" s="447"/>
      <c r="B88" s="447"/>
      <c r="C88" s="454"/>
      <c r="D88" s="447"/>
      <c r="E88" s="449"/>
      <c r="F88" s="447"/>
      <c r="G88" s="447"/>
      <c r="H88" s="447"/>
      <c r="I88" s="447"/>
      <c r="J88" s="447"/>
      <c r="K88" s="447"/>
      <c r="L88" s="447"/>
      <c r="M88" s="447"/>
      <c r="N88" s="447"/>
      <c r="O88" s="447"/>
      <c r="P88" s="447"/>
      <c r="Q88" s="447"/>
      <c r="R88" s="447"/>
      <c r="S88" s="447"/>
      <c r="T88" s="447"/>
      <c r="U88" s="447"/>
      <c r="V88" s="447"/>
      <c r="W88" s="447"/>
      <c r="X88" s="447"/>
    </row>
    <row r="89" spans="1:24" ht="12.75">
      <c r="A89" s="447"/>
      <c r="B89" s="447"/>
      <c r="C89" s="454"/>
      <c r="D89" s="447"/>
      <c r="E89" s="449"/>
      <c r="F89" s="447"/>
      <c r="G89" s="447"/>
      <c r="H89" s="447"/>
      <c r="I89" s="447"/>
      <c r="J89" s="447"/>
      <c r="K89" s="447"/>
      <c r="L89" s="447"/>
      <c r="M89" s="447"/>
      <c r="N89" s="447"/>
      <c r="O89" s="447"/>
      <c r="P89" s="447"/>
      <c r="Q89" s="447"/>
      <c r="R89" s="447"/>
      <c r="S89" s="447"/>
      <c r="T89" s="447"/>
      <c r="U89" s="447"/>
      <c r="V89" s="447"/>
      <c r="W89" s="447"/>
      <c r="X89" s="447"/>
    </row>
    <row r="90" spans="1:24" ht="12.75">
      <c r="A90" s="447"/>
      <c r="B90" s="447"/>
      <c r="C90" s="454"/>
      <c r="D90" s="447"/>
      <c r="E90" s="449"/>
      <c r="F90" s="447"/>
      <c r="G90" s="447"/>
      <c r="H90" s="447"/>
      <c r="I90" s="447"/>
      <c r="J90" s="447"/>
      <c r="K90" s="447"/>
      <c r="L90" s="447"/>
      <c r="M90" s="447"/>
      <c r="N90" s="447"/>
      <c r="O90" s="447"/>
      <c r="P90" s="447"/>
      <c r="Q90" s="447"/>
      <c r="R90" s="447"/>
      <c r="S90" s="447"/>
      <c r="T90" s="447"/>
      <c r="U90" s="447"/>
      <c r="V90" s="447"/>
      <c r="W90" s="447"/>
      <c r="X90" s="447"/>
    </row>
    <row r="91" spans="1:24" ht="12.75">
      <c r="A91" s="447"/>
      <c r="B91" s="447"/>
      <c r="C91" s="454"/>
      <c r="D91" s="447"/>
      <c r="E91" s="449"/>
      <c r="F91" s="447"/>
      <c r="G91" s="447"/>
      <c r="H91" s="447"/>
      <c r="I91" s="447"/>
      <c r="J91" s="447"/>
      <c r="K91" s="447"/>
      <c r="L91" s="447"/>
      <c r="M91" s="447"/>
      <c r="N91" s="447"/>
      <c r="O91" s="447"/>
      <c r="P91" s="447"/>
      <c r="Q91" s="447"/>
      <c r="R91" s="447"/>
      <c r="S91" s="447"/>
      <c r="T91" s="447"/>
      <c r="U91" s="447"/>
      <c r="V91" s="447"/>
      <c r="W91" s="447"/>
      <c r="X91" s="447"/>
    </row>
    <row r="92" spans="1:24" ht="12.75">
      <c r="A92" s="447"/>
      <c r="B92" s="447"/>
      <c r="C92" s="454"/>
      <c r="D92" s="447"/>
      <c r="E92" s="449"/>
      <c r="F92" s="447"/>
      <c r="G92" s="447"/>
      <c r="H92" s="447"/>
      <c r="I92" s="447"/>
      <c r="J92" s="447"/>
      <c r="K92" s="447"/>
      <c r="L92" s="447"/>
      <c r="M92" s="447"/>
      <c r="N92" s="447"/>
      <c r="O92" s="447"/>
      <c r="P92" s="447"/>
      <c r="Q92" s="447"/>
      <c r="R92" s="447"/>
      <c r="S92" s="447"/>
      <c r="T92" s="447"/>
      <c r="U92" s="447"/>
      <c r="V92" s="447"/>
      <c r="W92" s="447"/>
      <c r="X92" s="447"/>
    </row>
    <row r="93" spans="1:24" ht="12.75">
      <c r="A93" s="447"/>
      <c r="B93" s="447"/>
      <c r="C93" s="454"/>
      <c r="D93" s="447"/>
      <c r="E93" s="449"/>
      <c r="F93" s="447"/>
      <c r="G93" s="447"/>
      <c r="H93" s="447"/>
      <c r="I93" s="447"/>
      <c r="J93" s="447"/>
      <c r="K93" s="447"/>
      <c r="L93" s="447"/>
      <c r="M93" s="447"/>
      <c r="N93" s="447"/>
      <c r="O93" s="447"/>
      <c r="P93" s="447"/>
      <c r="Q93" s="447"/>
      <c r="R93" s="447"/>
      <c r="S93" s="447"/>
      <c r="T93" s="447"/>
      <c r="U93" s="447"/>
      <c r="V93" s="447"/>
      <c r="W93" s="447"/>
      <c r="X93" s="447"/>
    </row>
    <row r="94" spans="1:24" ht="12.75">
      <c r="A94" s="447"/>
      <c r="B94" s="447"/>
      <c r="C94" s="454"/>
      <c r="D94" s="447"/>
      <c r="E94" s="449"/>
      <c r="F94" s="447"/>
      <c r="G94" s="447"/>
      <c r="H94" s="447"/>
      <c r="I94" s="447"/>
      <c r="J94" s="447"/>
      <c r="K94" s="447"/>
      <c r="L94" s="447"/>
      <c r="M94" s="447"/>
      <c r="N94" s="447"/>
      <c r="O94" s="447"/>
      <c r="P94" s="447"/>
      <c r="Q94" s="447"/>
      <c r="R94" s="447"/>
      <c r="S94" s="447"/>
      <c r="T94" s="447"/>
      <c r="U94" s="447"/>
      <c r="V94" s="447"/>
      <c r="W94" s="447"/>
      <c r="X94" s="447"/>
    </row>
    <row r="95" spans="1:24" ht="12.75">
      <c r="A95" s="447"/>
      <c r="B95" s="447"/>
      <c r="C95" s="454"/>
      <c r="D95" s="447"/>
      <c r="E95" s="449"/>
      <c r="F95" s="447"/>
      <c r="G95" s="447"/>
      <c r="H95" s="447"/>
      <c r="I95" s="447"/>
      <c r="J95" s="447"/>
      <c r="K95" s="447"/>
      <c r="L95" s="447"/>
      <c r="M95" s="447"/>
      <c r="N95" s="447"/>
      <c r="O95" s="447"/>
      <c r="P95" s="447"/>
      <c r="Q95" s="447"/>
      <c r="R95" s="447"/>
      <c r="S95" s="447"/>
      <c r="T95" s="447"/>
      <c r="U95" s="447"/>
      <c r="V95" s="447"/>
      <c r="W95" s="447"/>
      <c r="X95" s="447"/>
    </row>
    <row r="96" spans="1:24" ht="12.75">
      <c r="A96" s="447"/>
      <c r="B96" s="447"/>
      <c r="C96" s="454"/>
      <c r="D96" s="447"/>
      <c r="E96" s="449"/>
      <c r="F96" s="447"/>
      <c r="G96" s="447"/>
      <c r="H96" s="447"/>
      <c r="I96" s="447"/>
      <c r="J96" s="447"/>
      <c r="K96" s="447"/>
      <c r="L96" s="447"/>
      <c r="M96" s="447"/>
      <c r="N96" s="447"/>
      <c r="O96" s="447"/>
      <c r="P96" s="447"/>
      <c r="Q96" s="447"/>
      <c r="R96" s="447"/>
      <c r="S96" s="447"/>
      <c r="T96" s="447"/>
      <c r="U96" s="447"/>
      <c r="V96" s="447"/>
      <c r="W96" s="447"/>
      <c r="X96" s="447"/>
    </row>
    <row r="97" spans="1:24" ht="12.75">
      <c r="A97" s="447"/>
      <c r="B97" s="447"/>
      <c r="C97" s="454"/>
      <c r="D97" s="447"/>
      <c r="E97" s="449"/>
      <c r="F97" s="447"/>
      <c r="G97" s="447"/>
      <c r="H97" s="447"/>
      <c r="I97" s="447"/>
      <c r="J97" s="447"/>
      <c r="K97" s="447"/>
      <c r="L97" s="447"/>
      <c r="M97" s="447"/>
      <c r="N97" s="447"/>
      <c r="O97" s="447"/>
      <c r="P97" s="447"/>
      <c r="Q97" s="447"/>
      <c r="R97" s="447"/>
      <c r="S97" s="447"/>
      <c r="T97" s="447"/>
      <c r="U97" s="447"/>
      <c r="V97" s="447"/>
      <c r="W97" s="447"/>
      <c r="X97" s="447"/>
    </row>
    <row r="98" spans="1:24" ht="12.75">
      <c r="A98" s="447"/>
      <c r="B98" s="447"/>
      <c r="C98" s="454"/>
      <c r="D98" s="447"/>
      <c r="E98" s="449"/>
      <c r="F98" s="447"/>
      <c r="G98" s="447"/>
      <c r="H98" s="447"/>
      <c r="I98" s="447"/>
      <c r="J98" s="447"/>
      <c r="K98" s="447"/>
      <c r="L98" s="447"/>
      <c r="M98" s="447"/>
      <c r="N98" s="447"/>
      <c r="O98" s="447"/>
      <c r="P98" s="447"/>
      <c r="Q98" s="447"/>
      <c r="R98" s="447"/>
      <c r="S98" s="447"/>
      <c r="T98" s="447"/>
      <c r="U98" s="447"/>
      <c r="V98" s="447"/>
      <c r="W98" s="447"/>
      <c r="X98" s="447"/>
    </row>
    <row r="99" spans="1:24" ht="12.75">
      <c r="A99" s="447"/>
      <c r="B99" s="447"/>
      <c r="C99" s="454"/>
      <c r="D99" s="447"/>
      <c r="E99" s="449"/>
      <c r="F99" s="447"/>
      <c r="G99" s="447"/>
      <c r="H99" s="447"/>
      <c r="I99" s="447"/>
      <c r="J99" s="447"/>
      <c r="K99" s="447"/>
      <c r="L99" s="447"/>
      <c r="M99" s="447"/>
      <c r="N99" s="447"/>
      <c r="O99" s="447"/>
      <c r="P99" s="447"/>
      <c r="Q99" s="447"/>
      <c r="R99" s="447"/>
      <c r="S99" s="447"/>
      <c r="T99" s="447"/>
      <c r="U99" s="447"/>
      <c r="V99" s="447"/>
      <c r="W99" s="447"/>
      <c r="X99" s="447"/>
    </row>
    <row r="100" spans="1:24" ht="12.75">
      <c r="A100" s="447"/>
      <c r="B100" s="447"/>
      <c r="C100" s="454"/>
      <c r="D100" s="447"/>
      <c r="E100" s="449"/>
      <c r="F100" s="447"/>
      <c r="G100" s="447"/>
      <c r="H100" s="447"/>
      <c r="I100" s="447"/>
      <c r="J100" s="447"/>
      <c r="K100" s="447"/>
      <c r="L100" s="447"/>
      <c r="M100" s="447"/>
      <c r="N100" s="447"/>
      <c r="O100" s="447"/>
      <c r="P100" s="447"/>
      <c r="Q100" s="447"/>
      <c r="R100" s="447"/>
      <c r="S100" s="447"/>
      <c r="T100" s="447"/>
      <c r="U100" s="447"/>
      <c r="V100" s="447"/>
      <c r="W100" s="447"/>
      <c r="X100" s="447"/>
    </row>
    <row r="101" spans="1:24" ht="12.75">
      <c r="A101" s="447"/>
      <c r="B101" s="447"/>
      <c r="C101" s="454"/>
      <c r="D101" s="447"/>
      <c r="E101" s="449"/>
      <c r="F101" s="447"/>
      <c r="G101" s="447"/>
      <c r="H101" s="447"/>
      <c r="I101" s="447"/>
      <c r="J101" s="447"/>
      <c r="K101" s="447"/>
      <c r="L101" s="447"/>
      <c r="M101" s="447"/>
      <c r="N101" s="447"/>
      <c r="O101" s="447"/>
      <c r="P101" s="447"/>
      <c r="Q101" s="447"/>
      <c r="R101" s="447"/>
      <c r="S101" s="447"/>
      <c r="T101" s="447"/>
      <c r="U101" s="447"/>
      <c r="V101" s="447"/>
      <c r="W101" s="447"/>
      <c r="X101" s="447"/>
    </row>
    <row r="102" spans="1:24" ht="12.75">
      <c r="A102" s="447"/>
      <c r="B102" s="447"/>
      <c r="C102" s="454"/>
      <c r="D102" s="447"/>
      <c r="E102" s="449"/>
      <c r="F102" s="447"/>
      <c r="G102" s="447"/>
      <c r="H102" s="447"/>
      <c r="I102" s="447"/>
      <c r="J102" s="447"/>
      <c r="K102" s="447"/>
      <c r="L102" s="447"/>
      <c r="M102" s="447"/>
      <c r="N102" s="447"/>
      <c r="O102" s="447"/>
      <c r="P102" s="447"/>
      <c r="Q102" s="447"/>
      <c r="R102" s="447"/>
      <c r="S102" s="447"/>
      <c r="T102" s="447"/>
      <c r="U102" s="447"/>
      <c r="V102" s="447"/>
      <c r="W102" s="447"/>
      <c r="X102" s="447"/>
    </row>
    <row r="103" spans="1:24" ht="12.75">
      <c r="A103" s="447"/>
      <c r="B103" s="447"/>
      <c r="C103" s="454"/>
      <c r="D103" s="447"/>
      <c r="E103" s="449"/>
      <c r="F103" s="447"/>
      <c r="G103" s="447"/>
      <c r="H103" s="447"/>
      <c r="I103" s="447"/>
      <c r="J103" s="447"/>
      <c r="K103" s="447"/>
      <c r="L103" s="447"/>
      <c r="M103" s="447"/>
      <c r="N103" s="447"/>
      <c r="O103" s="447"/>
      <c r="P103" s="447"/>
      <c r="Q103" s="447"/>
      <c r="R103" s="447"/>
      <c r="S103" s="447"/>
      <c r="T103" s="447"/>
      <c r="U103" s="447"/>
      <c r="V103" s="447"/>
      <c r="W103" s="447"/>
      <c r="X103" s="447"/>
    </row>
    <row r="104" spans="1:24" ht="12.75">
      <c r="A104" s="447"/>
      <c r="B104" s="447"/>
      <c r="C104" s="454"/>
      <c r="D104" s="447"/>
      <c r="E104" s="449"/>
      <c r="F104" s="447"/>
      <c r="G104" s="447"/>
      <c r="H104" s="447"/>
      <c r="I104" s="447"/>
      <c r="J104" s="447"/>
      <c r="K104" s="447"/>
      <c r="L104" s="447"/>
      <c r="M104" s="447"/>
      <c r="N104" s="447"/>
      <c r="O104" s="447"/>
      <c r="P104" s="447"/>
      <c r="Q104" s="447"/>
      <c r="R104" s="447"/>
      <c r="S104" s="447"/>
      <c r="T104" s="447"/>
      <c r="U104" s="447"/>
      <c r="V104" s="447"/>
      <c r="W104" s="447"/>
      <c r="X104" s="447"/>
    </row>
    <row r="105" spans="1:24" ht="12.75">
      <c r="A105" s="447"/>
      <c r="B105" s="447"/>
      <c r="C105" s="454"/>
      <c r="D105" s="447"/>
      <c r="E105" s="449"/>
      <c r="F105" s="447"/>
      <c r="G105" s="447"/>
      <c r="H105" s="447"/>
      <c r="I105" s="447"/>
      <c r="J105" s="447"/>
      <c r="K105" s="447"/>
      <c r="L105" s="447"/>
      <c r="M105" s="447"/>
      <c r="N105" s="447"/>
      <c r="O105" s="447"/>
      <c r="P105" s="447"/>
      <c r="Q105" s="447"/>
      <c r="R105" s="447"/>
      <c r="S105" s="447"/>
      <c r="T105" s="447"/>
      <c r="U105" s="447"/>
      <c r="V105" s="447"/>
      <c r="W105" s="447"/>
      <c r="X105" s="447"/>
    </row>
    <row r="106" spans="1:24" ht="12.75">
      <c r="A106" s="447"/>
      <c r="B106" s="447"/>
      <c r="C106" s="454"/>
      <c r="D106" s="447"/>
      <c r="E106" s="449"/>
      <c r="F106" s="447"/>
      <c r="G106" s="447"/>
      <c r="H106" s="447"/>
      <c r="I106" s="447"/>
      <c r="J106" s="447"/>
      <c r="K106" s="447"/>
      <c r="L106" s="447"/>
      <c r="M106" s="447"/>
      <c r="N106" s="447"/>
      <c r="O106" s="447"/>
      <c r="P106" s="447"/>
      <c r="Q106" s="447"/>
      <c r="R106" s="447"/>
      <c r="S106" s="447"/>
      <c r="T106" s="447"/>
      <c r="U106" s="447"/>
      <c r="V106" s="447"/>
      <c r="W106" s="447"/>
      <c r="X106" s="447"/>
    </row>
    <row r="107" spans="1:24" ht="12.75">
      <c r="A107" s="447"/>
      <c r="B107" s="447"/>
      <c r="C107" s="454"/>
      <c r="D107" s="447"/>
      <c r="E107" s="449"/>
      <c r="F107" s="447"/>
      <c r="G107" s="447"/>
      <c r="H107" s="447"/>
      <c r="I107" s="447"/>
      <c r="J107" s="447"/>
      <c r="K107" s="447"/>
      <c r="L107" s="447"/>
      <c r="M107" s="447"/>
      <c r="N107" s="447"/>
      <c r="O107" s="447"/>
      <c r="P107" s="447"/>
      <c r="Q107" s="447"/>
      <c r="R107" s="447"/>
      <c r="S107" s="447"/>
      <c r="T107" s="447"/>
      <c r="U107" s="447"/>
      <c r="V107" s="447"/>
      <c r="W107" s="447"/>
      <c r="X107" s="447"/>
    </row>
    <row r="108" spans="1:24" ht="12.75">
      <c r="A108" s="447"/>
      <c r="B108" s="447"/>
      <c r="C108" s="454"/>
      <c r="D108" s="447"/>
      <c r="E108" s="449"/>
      <c r="F108" s="447"/>
      <c r="G108" s="447"/>
      <c r="H108" s="447"/>
      <c r="I108" s="447"/>
      <c r="J108" s="447"/>
      <c r="K108" s="447"/>
      <c r="L108" s="447"/>
      <c r="M108" s="447"/>
      <c r="N108" s="447"/>
      <c r="O108" s="447"/>
      <c r="P108" s="447"/>
      <c r="Q108" s="447"/>
      <c r="R108" s="447"/>
      <c r="S108" s="447"/>
      <c r="T108" s="447"/>
      <c r="U108" s="447"/>
      <c r="V108" s="447"/>
      <c r="W108" s="447"/>
      <c r="X108" s="447"/>
    </row>
    <row r="109" spans="1:24" ht="12.75">
      <c r="A109" s="447"/>
      <c r="B109" s="447"/>
      <c r="C109" s="454"/>
      <c r="D109" s="447"/>
      <c r="E109" s="449"/>
      <c r="F109" s="447"/>
      <c r="G109" s="447"/>
      <c r="H109" s="447"/>
      <c r="I109" s="447"/>
      <c r="J109" s="447"/>
      <c r="K109" s="447"/>
      <c r="L109" s="447"/>
      <c r="M109" s="447"/>
      <c r="N109" s="447"/>
      <c r="O109" s="447"/>
      <c r="P109" s="447"/>
      <c r="Q109" s="447"/>
      <c r="R109" s="447"/>
      <c r="S109" s="447"/>
      <c r="T109" s="447"/>
      <c r="U109" s="447"/>
      <c r="V109" s="447"/>
      <c r="W109" s="447"/>
      <c r="X109" s="447"/>
    </row>
    <row r="110" spans="1:24" ht="12.75">
      <c r="A110" s="447"/>
      <c r="B110" s="447"/>
      <c r="C110" s="454"/>
      <c r="D110" s="447"/>
      <c r="E110" s="449"/>
      <c r="F110" s="447"/>
      <c r="G110" s="447"/>
      <c r="H110" s="447"/>
      <c r="I110" s="447"/>
      <c r="J110" s="447"/>
      <c r="K110" s="447"/>
      <c r="L110" s="447"/>
      <c r="M110" s="447"/>
      <c r="N110" s="447"/>
      <c r="O110" s="447"/>
      <c r="P110" s="447"/>
      <c r="Q110" s="447"/>
      <c r="R110" s="447"/>
      <c r="S110" s="447"/>
      <c r="T110" s="447"/>
      <c r="U110" s="447"/>
      <c r="V110" s="447"/>
      <c r="W110" s="447"/>
      <c r="X110" s="447"/>
    </row>
    <row r="111" spans="1:24" ht="12.75">
      <c r="A111" s="447"/>
      <c r="B111" s="447"/>
      <c r="C111" s="454"/>
      <c r="D111" s="447"/>
      <c r="E111" s="449"/>
      <c r="F111" s="447"/>
      <c r="G111" s="447"/>
      <c r="H111" s="447"/>
      <c r="I111" s="447"/>
      <c r="J111" s="447"/>
      <c r="K111" s="447"/>
      <c r="L111" s="447"/>
      <c r="M111" s="447"/>
      <c r="N111" s="447"/>
      <c r="O111" s="447"/>
      <c r="P111" s="447"/>
      <c r="Q111" s="447"/>
      <c r="R111" s="447"/>
      <c r="S111" s="447"/>
      <c r="T111" s="447"/>
      <c r="U111" s="447"/>
      <c r="V111" s="447"/>
      <c r="W111" s="447"/>
      <c r="X111" s="447"/>
    </row>
    <row r="112" spans="1:24" ht="12.75">
      <c r="A112" s="447"/>
      <c r="B112" s="447"/>
      <c r="C112" s="454"/>
      <c r="D112" s="447"/>
      <c r="E112" s="449"/>
      <c r="F112" s="447"/>
      <c r="G112" s="447"/>
      <c r="H112" s="447"/>
      <c r="I112" s="447"/>
      <c r="J112" s="447"/>
      <c r="K112" s="447"/>
      <c r="L112" s="447"/>
      <c r="M112" s="447"/>
      <c r="N112" s="447"/>
      <c r="O112" s="447"/>
      <c r="P112" s="447"/>
      <c r="Q112" s="447"/>
      <c r="R112" s="447"/>
      <c r="S112" s="447"/>
      <c r="T112" s="447"/>
      <c r="U112" s="447"/>
      <c r="V112" s="447"/>
      <c r="W112" s="447"/>
      <c r="X112" s="447"/>
    </row>
    <row r="113" spans="1:24" ht="12.75">
      <c r="A113" s="447"/>
      <c r="B113" s="447"/>
      <c r="C113" s="454"/>
      <c r="D113" s="447"/>
      <c r="E113" s="449"/>
      <c r="F113" s="447"/>
      <c r="G113" s="447"/>
      <c r="H113" s="447"/>
      <c r="I113" s="447"/>
      <c r="J113" s="447"/>
      <c r="K113" s="447"/>
      <c r="L113" s="447"/>
      <c r="M113" s="447"/>
      <c r="N113" s="447"/>
      <c r="O113" s="447"/>
      <c r="P113" s="447"/>
      <c r="Q113" s="447"/>
      <c r="R113" s="447"/>
      <c r="S113" s="447"/>
      <c r="T113" s="447"/>
      <c r="U113" s="447"/>
      <c r="V113" s="447"/>
      <c r="W113" s="447"/>
      <c r="X113" s="447"/>
    </row>
    <row r="114" spans="1:24" ht="12.75">
      <c r="A114" s="447"/>
      <c r="B114" s="447"/>
      <c r="C114" s="454"/>
      <c r="D114" s="447"/>
      <c r="E114" s="449"/>
      <c r="F114" s="447"/>
      <c r="G114" s="447"/>
      <c r="H114" s="447"/>
      <c r="I114" s="447"/>
      <c r="J114" s="447"/>
      <c r="K114" s="447"/>
      <c r="L114" s="447"/>
      <c r="M114" s="447"/>
      <c r="N114" s="447"/>
      <c r="O114" s="447"/>
      <c r="P114" s="447"/>
      <c r="Q114" s="447"/>
      <c r="R114" s="447"/>
      <c r="S114" s="447"/>
      <c r="T114" s="447"/>
      <c r="U114" s="447"/>
      <c r="V114" s="447"/>
      <c r="W114" s="447"/>
      <c r="X114" s="447"/>
    </row>
    <row r="115" spans="1:24" ht="12.75">
      <c r="A115" s="447"/>
      <c r="B115" s="447"/>
      <c r="C115" s="454"/>
      <c r="D115" s="447"/>
      <c r="E115" s="449"/>
      <c r="F115" s="447"/>
      <c r="G115" s="447"/>
      <c r="H115" s="447"/>
      <c r="I115" s="447"/>
      <c r="J115" s="447"/>
      <c r="K115" s="447"/>
      <c r="L115" s="447"/>
      <c r="M115" s="447"/>
      <c r="N115" s="447"/>
      <c r="O115" s="447"/>
      <c r="P115" s="447"/>
      <c r="Q115" s="447"/>
      <c r="R115" s="447"/>
      <c r="S115" s="447"/>
      <c r="T115" s="447"/>
      <c r="U115" s="447"/>
      <c r="V115" s="447"/>
      <c r="W115" s="447"/>
      <c r="X115" s="447"/>
    </row>
    <row r="116" spans="1:24" ht="12.75">
      <c r="A116" s="447"/>
      <c r="B116" s="447"/>
      <c r="C116" s="454"/>
      <c r="D116" s="447"/>
      <c r="E116" s="449"/>
      <c r="F116" s="447"/>
      <c r="G116" s="447"/>
      <c r="H116" s="447"/>
      <c r="I116" s="447"/>
      <c r="J116" s="447"/>
      <c r="K116" s="447"/>
      <c r="L116" s="447"/>
      <c r="M116" s="447"/>
      <c r="N116" s="447"/>
      <c r="O116" s="447"/>
      <c r="P116" s="447"/>
      <c r="Q116" s="447"/>
      <c r="R116" s="447"/>
      <c r="S116" s="447"/>
      <c r="T116" s="447"/>
      <c r="U116" s="447"/>
      <c r="V116" s="447"/>
      <c r="W116" s="447"/>
      <c r="X116" s="447"/>
    </row>
    <row r="117" spans="1:24" ht="12.75">
      <c r="A117" s="447"/>
      <c r="B117" s="447"/>
      <c r="C117" s="454"/>
      <c r="D117" s="447"/>
      <c r="E117" s="449"/>
      <c r="F117" s="447"/>
      <c r="G117" s="447"/>
      <c r="H117" s="447"/>
      <c r="I117" s="447"/>
      <c r="J117" s="447"/>
      <c r="K117" s="447"/>
      <c r="L117" s="447"/>
      <c r="M117" s="447"/>
      <c r="N117" s="447"/>
      <c r="O117" s="447"/>
      <c r="P117" s="447"/>
      <c r="Q117" s="447"/>
      <c r="R117" s="447"/>
      <c r="S117" s="447"/>
      <c r="T117" s="447"/>
      <c r="U117" s="447"/>
      <c r="V117" s="447"/>
      <c r="W117" s="447"/>
      <c r="X117" s="447"/>
    </row>
    <row r="118" spans="1:24" ht="12.75">
      <c r="A118" s="447"/>
      <c r="B118" s="447"/>
      <c r="C118" s="454"/>
      <c r="D118" s="447"/>
      <c r="E118" s="449"/>
      <c r="F118" s="447"/>
      <c r="G118" s="447"/>
      <c r="H118" s="447"/>
      <c r="I118" s="447"/>
      <c r="J118" s="447"/>
      <c r="K118" s="447"/>
      <c r="L118" s="447"/>
      <c r="M118" s="447"/>
      <c r="N118" s="447"/>
      <c r="O118" s="447"/>
      <c r="P118" s="447"/>
      <c r="Q118" s="447"/>
      <c r="R118" s="447"/>
      <c r="S118" s="447"/>
      <c r="T118" s="447"/>
      <c r="U118" s="447"/>
      <c r="V118" s="447"/>
      <c r="W118" s="447"/>
      <c r="X118" s="447"/>
    </row>
    <row r="119" spans="1:24" ht="12.75">
      <c r="A119" s="447"/>
      <c r="B119" s="447"/>
      <c r="C119" s="454"/>
      <c r="D119" s="447"/>
      <c r="E119" s="449"/>
      <c r="F119" s="447"/>
      <c r="G119" s="447"/>
      <c r="H119" s="447"/>
      <c r="I119" s="447"/>
      <c r="J119" s="447"/>
      <c r="K119" s="447"/>
      <c r="L119" s="447"/>
      <c r="M119" s="447"/>
      <c r="N119" s="447"/>
      <c r="O119" s="447"/>
      <c r="P119" s="447"/>
      <c r="Q119" s="447"/>
      <c r="R119" s="447"/>
      <c r="S119" s="447"/>
      <c r="T119" s="447"/>
      <c r="U119" s="447"/>
      <c r="V119" s="447"/>
      <c r="W119" s="447"/>
      <c r="X119" s="447"/>
    </row>
    <row r="120" spans="1:24" ht="12.75">
      <c r="A120" s="447"/>
      <c r="B120" s="447"/>
      <c r="C120" s="454"/>
      <c r="D120" s="447"/>
      <c r="E120" s="449"/>
      <c r="F120" s="447"/>
      <c r="G120" s="447"/>
      <c r="H120" s="447"/>
      <c r="I120" s="447"/>
      <c r="J120" s="447"/>
      <c r="K120" s="447"/>
      <c r="L120" s="447"/>
      <c r="M120" s="447"/>
      <c r="N120" s="447"/>
      <c r="O120" s="447"/>
      <c r="P120" s="447"/>
      <c r="Q120" s="447"/>
      <c r="R120" s="447"/>
      <c r="S120" s="447"/>
      <c r="T120" s="447"/>
      <c r="U120" s="447"/>
      <c r="V120" s="447"/>
      <c r="W120" s="447"/>
      <c r="X120" s="447"/>
    </row>
    <row r="121" spans="1:24" ht="12.75">
      <c r="A121" s="447"/>
      <c r="B121" s="447"/>
      <c r="C121" s="454"/>
      <c r="D121" s="447"/>
      <c r="E121" s="449"/>
      <c r="F121" s="447"/>
      <c r="G121" s="447"/>
      <c r="H121" s="447"/>
      <c r="I121" s="447"/>
      <c r="J121" s="447"/>
      <c r="K121" s="447"/>
      <c r="L121" s="447"/>
      <c r="M121" s="447"/>
      <c r="N121" s="447"/>
      <c r="O121" s="447"/>
      <c r="P121" s="447"/>
      <c r="Q121" s="447"/>
      <c r="R121" s="447"/>
      <c r="S121" s="447"/>
      <c r="T121" s="447"/>
      <c r="U121" s="447"/>
      <c r="V121" s="447"/>
      <c r="W121" s="447"/>
      <c r="X121" s="447"/>
    </row>
    <row r="122" spans="1:24" ht="12.75">
      <c r="A122" s="447"/>
      <c r="B122" s="447"/>
      <c r="C122" s="454"/>
      <c r="D122" s="447"/>
      <c r="E122" s="449"/>
      <c r="F122" s="447"/>
      <c r="G122" s="447"/>
      <c r="H122" s="447"/>
      <c r="I122" s="447"/>
      <c r="J122" s="447"/>
      <c r="K122" s="447"/>
      <c r="L122" s="447"/>
      <c r="M122" s="447"/>
      <c r="N122" s="447"/>
      <c r="O122" s="447"/>
      <c r="P122" s="447"/>
      <c r="Q122" s="447"/>
      <c r="R122" s="447"/>
      <c r="S122" s="447"/>
      <c r="T122" s="447"/>
      <c r="U122" s="447"/>
      <c r="V122" s="447"/>
      <c r="W122" s="447"/>
      <c r="X122" s="447"/>
    </row>
    <row r="123" spans="1:24" ht="12.75">
      <c r="A123" s="447"/>
      <c r="B123" s="447"/>
      <c r="C123" s="454"/>
      <c r="D123" s="447"/>
      <c r="E123" s="449"/>
      <c r="F123" s="447"/>
      <c r="G123" s="447"/>
      <c r="H123" s="447"/>
      <c r="I123" s="447"/>
      <c r="J123" s="447"/>
      <c r="K123" s="447"/>
      <c r="L123" s="447"/>
      <c r="M123" s="447"/>
      <c r="N123" s="447"/>
      <c r="O123" s="447"/>
      <c r="P123" s="447"/>
      <c r="Q123" s="447"/>
      <c r="R123" s="447"/>
      <c r="S123" s="447"/>
      <c r="T123" s="447"/>
      <c r="U123" s="447"/>
      <c r="V123" s="447"/>
      <c r="W123" s="447"/>
      <c r="X123" s="447"/>
    </row>
    <row r="124" spans="1:24" ht="12.75">
      <c r="A124" s="447"/>
      <c r="B124" s="447"/>
      <c r="C124" s="454"/>
      <c r="D124" s="447"/>
      <c r="E124" s="449"/>
      <c r="F124" s="447"/>
      <c r="G124" s="447"/>
      <c r="H124" s="447"/>
      <c r="I124" s="447"/>
      <c r="J124" s="447"/>
      <c r="K124" s="447"/>
      <c r="L124" s="447"/>
      <c r="M124" s="447"/>
      <c r="N124" s="447"/>
      <c r="O124" s="447"/>
      <c r="P124" s="447"/>
      <c r="Q124" s="447"/>
      <c r="R124" s="447"/>
      <c r="S124" s="447"/>
      <c r="T124" s="447"/>
      <c r="U124" s="447"/>
      <c r="V124" s="447"/>
      <c r="W124" s="447"/>
      <c r="X124" s="447"/>
    </row>
    <row r="125" spans="1:24" ht="12.75">
      <c r="A125" s="447"/>
      <c r="B125" s="447"/>
      <c r="C125" s="454"/>
      <c r="D125" s="447"/>
      <c r="E125" s="449"/>
      <c r="F125" s="447"/>
      <c r="G125" s="447"/>
      <c r="H125" s="447"/>
      <c r="I125" s="447"/>
      <c r="J125" s="447"/>
      <c r="K125" s="447"/>
      <c r="L125" s="447"/>
      <c r="M125" s="447"/>
      <c r="N125" s="447"/>
      <c r="O125" s="447"/>
      <c r="P125" s="447"/>
      <c r="Q125" s="447"/>
      <c r="R125" s="447"/>
      <c r="S125" s="447"/>
      <c r="T125" s="447"/>
      <c r="U125" s="447"/>
      <c r="V125" s="447"/>
      <c r="W125" s="447"/>
      <c r="X125" s="447"/>
    </row>
    <row r="126" spans="1:24" ht="12.75">
      <c r="A126" s="447"/>
      <c r="B126" s="447"/>
      <c r="C126" s="454"/>
      <c r="D126" s="447"/>
      <c r="E126" s="449"/>
      <c r="F126" s="447"/>
      <c r="G126" s="447"/>
      <c r="H126" s="447"/>
      <c r="I126" s="447"/>
      <c r="J126" s="447"/>
      <c r="K126" s="447"/>
      <c r="L126" s="447"/>
      <c r="M126" s="447"/>
      <c r="N126" s="447"/>
      <c r="O126" s="447"/>
      <c r="P126" s="447"/>
      <c r="Q126" s="447"/>
      <c r="R126" s="447"/>
      <c r="S126" s="447"/>
      <c r="T126" s="447"/>
      <c r="U126" s="447"/>
      <c r="V126" s="447"/>
      <c r="W126" s="447"/>
      <c r="X126" s="447"/>
    </row>
    <row r="127" spans="1:24" ht="12.75">
      <c r="A127" s="447"/>
      <c r="B127" s="447"/>
      <c r="C127" s="454"/>
      <c r="D127" s="447"/>
      <c r="E127" s="449"/>
      <c r="F127" s="447"/>
      <c r="G127" s="447"/>
      <c r="H127" s="447"/>
      <c r="I127" s="447"/>
      <c r="J127" s="447"/>
      <c r="K127" s="447"/>
      <c r="L127" s="447"/>
      <c r="M127" s="447"/>
      <c r="N127" s="447"/>
      <c r="O127" s="447"/>
      <c r="P127" s="447"/>
      <c r="Q127" s="447"/>
      <c r="R127" s="447"/>
      <c r="S127" s="447"/>
      <c r="T127" s="447"/>
      <c r="U127" s="447"/>
      <c r="V127" s="447"/>
      <c r="W127" s="447"/>
      <c r="X127" s="447"/>
    </row>
    <row r="128" spans="1:24" ht="12.75">
      <c r="A128" s="447"/>
      <c r="B128" s="447"/>
      <c r="C128" s="454"/>
      <c r="D128" s="447"/>
      <c r="E128" s="449"/>
      <c r="F128" s="447"/>
      <c r="G128" s="447"/>
      <c r="H128" s="447"/>
      <c r="I128" s="447"/>
      <c r="J128" s="447"/>
      <c r="K128" s="447"/>
      <c r="L128" s="447"/>
      <c r="M128" s="447"/>
      <c r="N128" s="447"/>
      <c r="O128" s="447"/>
      <c r="P128" s="447"/>
      <c r="Q128" s="447"/>
      <c r="R128" s="447"/>
      <c r="S128" s="447"/>
      <c r="T128" s="447"/>
      <c r="U128" s="447"/>
      <c r="V128" s="447"/>
      <c r="W128" s="447"/>
      <c r="X128" s="447"/>
    </row>
    <row r="129" spans="1:24" ht="12.75">
      <c r="A129" s="447"/>
      <c r="B129" s="447"/>
      <c r="C129" s="454"/>
      <c r="D129" s="447"/>
      <c r="E129" s="449"/>
      <c r="F129" s="447"/>
      <c r="G129" s="447"/>
      <c r="H129" s="447"/>
      <c r="I129" s="447"/>
      <c r="J129" s="447"/>
      <c r="K129" s="447"/>
      <c r="L129" s="447"/>
      <c r="M129" s="447"/>
      <c r="N129" s="447"/>
      <c r="O129" s="447"/>
      <c r="P129" s="447"/>
      <c r="Q129" s="447"/>
      <c r="R129" s="447"/>
      <c r="S129" s="447"/>
      <c r="T129" s="447"/>
      <c r="U129" s="447"/>
      <c r="V129" s="447"/>
      <c r="W129" s="447"/>
      <c r="X129" s="447"/>
    </row>
    <row r="130" spans="1:24" ht="12.75">
      <c r="A130" s="447"/>
      <c r="B130" s="447"/>
      <c r="C130" s="454"/>
      <c r="D130" s="447"/>
      <c r="E130" s="449"/>
      <c r="F130" s="447"/>
      <c r="G130" s="447"/>
      <c r="H130" s="447"/>
      <c r="I130" s="447"/>
      <c r="J130" s="447"/>
      <c r="K130" s="447"/>
      <c r="L130" s="447"/>
      <c r="M130" s="447"/>
      <c r="N130" s="447"/>
      <c r="O130" s="447"/>
      <c r="P130" s="447"/>
      <c r="Q130" s="447"/>
      <c r="R130" s="447"/>
      <c r="S130" s="447"/>
      <c r="T130" s="447"/>
      <c r="U130" s="447"/>
      <c r="V130" s="447"/>
      <c r="W130" s="447"/>
      <c r="X130" s="447"/>
    </row>
    <row r="131" spans="1:24" ht="12.75">
      <c r="A131" s="447"/>
      <c r="B131" s="447"/>
      <c r="C131" s="454"/>
      <c r="D131" s="447"/>
      <c r="E131" s="449"/>
      <c r="F131" s="447"/>
      <c r="G131" s="447"/>
      <c r="H131" s="447"/>
      <c r="I131" s="447"/>
      <c r="J131" s="447"/>
      <c r="K131" s="447"/>
      <c r="L131" s="447"/>
      <c r="M131" s="447"/>
      <c r="N131" s="447"/>
      <c r="O131" s="447"/>
      <c r="P131" s="447"/>
      <c r="Q131" s="447"/>
      <c r="R131" s="447"/>
      <c r="S131" s="447"/>
      <c r="T131" s="447"/>
      <c r="U131" s="447"/>
      <c r="V131" s="447"/>
      <c r="W131" s="447"/>
      <c r="X131" s="447"/>
    </row>
    <row r="132" spans="1:24" ht="12.75">
      <c r="A132" s="447"/>
      <c r="B132" s="447"/>
      <c r="C132" s="454"/>
      <c r="D132" s="447"/>
      <c r="E132" s="449"/>
      <c r="F132" s="447"/>
      <c r="G132" s="447"/>
      <c r="H132" s="447"/>
      <c r="I132" s="447"/>
      <c r="J132" s="447"/>
      <c r="K132" s="447"/>
      <c r="L132" s="447"/>
      <c r="M132" s="447"/>
      <c r="N132" s="447"/>
      <c r="O132" s="447"/>
      <c r="P132" s="447"/>
      <c r="Q132" s="447"/>
      <c r="R132" s="447"/>
      <c r="S132" s="447"/>
      <c r="T132" s="447"/>
      <c r="U132" s="447"/>
      <c r="V132" s="447"/>
      <c r="W132" s="447"/>
      <c r="X132" s="447"/>
    </row>
    <row r="133" spans="1:24" ht="12.75">
      <c r="A133" s="447"/>
      <c r="B133" s="447"/>
      <c r="C133" s="454"/>
      <c r="D133" s="447"/>
      <c r="E133" s="449"/>
      <c r="F133" s="447"/>
      <c r="G133" s="447"/>
      <c r="H133" s="447"/>
      <c r="I133" s="447"/>
      <c r="J133" s="447"/>
      <c r="K133" s="447"/>
      <c r="L133" s="447"/>
      <c r="M133" s="447"/>
      <c r="N133" s="447"/>
      <c r="O133" s="447"/>
      <c r="P133" s="447"/>
      <c r="Q133" s="447"/>
      <c r="R133" s="447"/>
      <c r="S133" s="447"/>
      <c r="T133" s="447"/>
      <c r="U133" s="447"/>
      <c r="V133" s="447"/>
      <c r="W133" s="447"/>
      <c r="X133" s="447"/>
    </row>
    <row r="134" spans="1:24" ht="12.75">
      <c r="A134" s="447"/>
      <c r="B134" s="447"/>
      <c r="C134" s="454"/>
      <c r="D134" s="447"/>
      <c r="E134" s="449"/>
      <c r="F134" s="447"/>
      <c r="G134" s="447"/>
      <c r="H134" s="447"/>
      <c r="I134" s="447"/>
      <c r="J134" s="447"/>
      <c r="K134" s="447"/>
      <c r="L134" s="447"/>
      <c r="M134" s="447"/>
      <c r="N134" s="447"/>
      <c r="O134" s="447"/>
      <c r="P134" s="447"/>
      <c r="Q134" s="447"/>
      <c r="R134" s="447"/>
      <c r="S134" s="447"/>
      <c r="T134" s="447"/>
      <c r="U134" s="447"/>
      <c r="V134" s="447"/>
      <c r="W134" s="447"/>
      <c r="X134" s="447"/>
    </row>
    <row r="135" spans="1:24" ht="12.75">
      <c r="A135" s="447"/>
      <c r="B135" s="447"/>
      <c r="C135" s="454"/>
      <c r="D135" s="447"/>
      <c r="E135" s="449"/>
      <c r="F135" s="447"/>
      <c r="G135" s="447"/>
      <c r="H135" s="447"/>
      <c r="I135" s="447"/>
      <c r="J135" s="447"/>
      <c r="K135" s="447"/>
      <c r="L135" s="447"/>
      <c r="M135" s="447"/>
      <c r="N135" s="447"/>
      <c r="O135" s="447"/>
      <c r="P135" s="447"/>
      <c r="Q135" s="447"/>
      <c r="R135" s="447"/>
      <c r="S135" s="447"/>
      <c r="T135" s="447"/>
      <c r="U135" s="447"/>
      <c r="V135" s="447"/>
      <c r="W135" s="447"/>
      <c r="X135" s="447"/>
    </row>
    <row r="136" spans="1:24" ht="12.75">
      <c r="A136" s="447"/>
      <c r="B136" s="447"/>
      <c r="C136" s="454"/>
      <c r="D136" s="447"/>
      <c r="E136" s="449"/>
      <c r="F136" s="447"/>
      <c r="G136" s="447"/>
      <c r="H136" s="447"/>
      <c r="I136" s="447"/>
      <c r="J136" s="447"/>
      <c r="K136" s="447"/>
      <c r="L136" s="447"/>
      <c r="M136" s="447"/>
      <c r="N136" s="447"/>
      <c r="O136" s="447"/>
      <c r="P136" s="447"/>
      <c r="Q136" s="447"/>
      <c r="R136" s="447"/>
      <c r="S136" s="447"/>
      <c r="T136" s="447"/>
      <c r="U136" s="447"/>
      <c r="V136" s="447"/>
      <c r="W136" s="447"/>
      <c r="X136" s="447"/>
    </row>
    <row r="137" spans="1:24" ht="12.75">
      <c r="A137" s="447"/>
      <c r="B137" s="447"/>
      <c r="C137" s="454"/>
      <c r="D137" s="447"/>
      <c r="E137" s="449"/>
      <c r="F137" s="447"/>
      <c r="G137" s="447"/>
      <c r="H137" s="447"/>
      <c r="I137" s="447"/>
      <c r="J137" s="447"/>
      <c r="K137" s="447"/>
      <c r="L137" s="447"/>
      <c r="M137" s="447"/>
      <c r="N137" s="447"/>
      <c r="O137" s="447"/>
      <c r="P137" s="447"/>
      <c r="Q137" s="447"/>
      <c r="R137" s="447"/>
      <c r="S137" s="447"/>
      <c r="T137" s="447"/>
      <c r="U137" s="447"/>
      <c r="V137" s="447"/>
      <c r="W137" s="447"/>
      <c r="X137" s="447"/>
    </row>
    <row r="138" spans="1:24" ht="12.75">
      <c r="A138" s="447"/>
      <c r="B138" s="447"/>
      <c r="C138" s="454"/>
      <c r="D138" s="447"/>
      <c r="E138" s="449"/>
      <c r="F138" s="447"/>
      <c r="G138" s="447"/>
      <c r="H138" s="447"/>
      <c r="I138" s="447"/>
      <c r="J138" s="447"/>
      <c r="K138" s="447"/>
      <c r="L138" s="447"/>
      <c r="M138" s="447"/>
      <c r="N138" s="447"/>
      <c r="O138" s="447"/>
      <c r="P138" s="447"/>
      <c r="Q138" s="447"/>
      <c r="R138" s="447"/>
      <c r="S138" s="447"/>
      <c r="T138" s="447"/>
      <c r="U138" s="447"/>
      <c r="V138" s="447"/>
      <c r="W138" s="447"/>
      <c r="X138" s="447"/>
    </row>
    <row r="139" spans="1:24" ht="12.75">
      <c r="A139" s="447"/>
      <c r="B139" s="447"/>
      <c r="C139" s="454"/>
      <c r="D139" s="447"/>
      <c r="E139" s="449"/>
      <c r="F139" s="447"/>
      <c r="G139" s="447"/>
      <c r="H139" s="447"/>
      <c r="I139" s="447"/>
      <c r="J139" s="447"/>
      <c r="K139" s="447"/>
      <c r="L139" s="447"/>
      <c r="M139" s="447"/>
      <c r="N139" s="447"/>
      <c r="O139" s="447"/>
      <c r="P139" s="447"/>
      <c r="Q139" s="447"/>
      <c r="R139" s="447"/>
      <c r="S139" s="447"/>
      <c r="T139" s="447"/>
      <c r="U139" s="447"/>
      <c r="V139" s="447"/>
      <c r="W139" s="447"/>
      <c r="X139" s="447"/>
    </row>
    <row r="140" spans="1:24" ht="12.75">
      <c r="A140" s="447"/>
      <c r="B140" s="447"/>
      <c r="C140" s="454"/>
      <c r="D140" s="447"/>
      <c r="E140" s="449"/>
      <c r="F140" s="447"/>
      <c r="G140" s="447"/>
      <c r="H140" s="447"/>
      <c r="I140" s="447"/>
      <c r="J140" s="447"/>
      <c r="K140" s="447"/>
      <c r="L140" s="447"/>
      <c r="M140" s="447"/>
      <c r="N140" s="447"/>
      <c r="O140" s="447"/>
      <c r="P140" s="447"/>
      <c r="Q140" s="447"/>
      <c r="R140" s="447"/>
      <c r="S140" s="447"/>
      <c r="T140" s="447"/>
      <c r="U140" s="447"/>
      <c r="V140" s="447"/>
      <c r="W140" s="447"/>
      <c r="X140" s="447"/>
    </row>
    <row r="141" spans="1:24" ht="12.75">
      <c r="A141" s="447"/>
      <c r="B141" s="447"/>
      <c r="C141" s="454"/>
      <c r="D141" s="447"/>
      <c r="E141" s="449"/>
      <c r="F141" s="447"/>
      <c r="G141" s="447"/>
      <c r="H141" s="447"/>
      <c r="I141" s="447"/>
      <c r="J141" s="447"/>
      <c r="K141" s="447"/>
      <c r="L141" s="447"/>
      <c r="M141" s="447"/>
      <c r="N141" s="447"/>
      <c r="O141" s="447"/>
      <c r="P141" s="447"/>
      <c r="Q141" s="447"/>
      <c r="R141" s="447"/>
      <c r="S141" s="447"/>
      <c r="T141" s="447"/>
      <c r="U141" s="447"/>
      <c r="V141" s="447"/>
      <c r="W141" s="447"/>
      <c r="X141" s="447"/>
    </row>
    <row r="142" spans="1:24" ht="12.75">
      <c r="A142" s="447"/>
      <c r="B142" s="447"/>
      <c r="C142" s="454"/>
      <c r="D142" s="447"/>
      <c r="E142" s="449"/>
      <c r="F142" s="447"/>
      <c r="G142" s="447"/>
      <c r="H142" s="447"/>
      <c r="I142" s="447"/>
      <c r="J142" s="447"/>
      <c r="K142" s="447"/>
      <c r="L142" s="447"/>
      <c r="M142" s="447"/>
      <c r="N142" s="447"/>
      <c r="O142" s="447"/>
      <c r="P142" s="447"/>
      <c r="Q142" s="447"/>
      <c r="R142" s="447"/>
      <c r="S142" s="447"/>
      <c r="T142" s="447"/>
      <c r="U142" s="447"/>
      <c r="V142" s="447"/>
      <c r="W142" s="447"/>
      <c r="X142" s="447"/>
    </row>
    <row r="143" spans="1:24" ht="12.75">
      <c r="A143" s="447"/>
      <c r="B143" s="447"/>
      <c r="C143" s="454"/>
      <c r="D143" s="447"/>
      <c r="E143" s="449"/>
      <c r="F143" s="447"/>
      <c r="G143" s="447"/>
      <c r="H143" s="447"/>
      <c r="I143" s="447"/>
      <c r="J143" s="447"/>
      <c r="K143" s="447"/>
      <c r="L143" s="447"/>
      <c r="M143" s="447"/>
      <c r="N143" s="447"/>
      <c r="O143" s="447"/>
      <c r="P143" s="447"/>
      <c r="Q143" s="447"/>
      <c r="R143" s="447"/>
      <c r="S143" s="447"/>
      <c r="T143" s="447"/>
      <c r="U143" s="447"/>
      <c r="V143" s="447"/>
      <c r="W143" s="447"/>
      <c r="X143" s="447"/>
    </row>
    <row r="144" spans="1:24" ht="12.75">
      <c r="A144" s="447"/>
      <c r="B144" s="447"/>
      <c r="C144" s="454"/>
      <c r="D144" s="447"/>
      <c r="E144" s="449"/>
      <c r="F144" s="447"/>
      <c r="G144" s="447"/>
      <c r="H144" s="447"/>
      <c r="I144" s="447"/>
      <c r="J144" s="447"/>
      <c r="K144" s="447"/>
      <c r="L144" s="447"/>
      <c r="M144" s="447"/>
      <c r="N144" s="447"/>
      <c r="O144" s="447"/>
      <c r="P144" s="447"/>
      <c r="Q144" s="447"/>
      <c r="R144" s="447"/>
      <c r="S144" s="447"/>
      <c r="T144" s="447"/>
      <c r="U144" s="447"/>
      <c r="V144" s="447"/>
      <c r="W144" s="447"/>
      <c r="X144" s="447"/>
    </row>
    <row r="145" spans="1:24" ht="12.75">
      <c r="A145" s="447"/>
      <c r="B145" s="447"/>
      <c r="C145" s="454"/>
      <c r="D145" s="447"/>
      <c r="E145" s="449"/>
      <c r="F145" s="447"/>
      <c r="G145" s="447"/>
      <c r="H145" s="447"/>
      <c r="I145" s="447"/>
      <c r="J145" s="447"/>
      <c r="K145" s="447"/>
      <c r="L145" s="447"/>
      <c r="M145" s="447"/>
      <c r="N145" s="447"/>
      <c r="O145" s="447"/>
      <c r="P145" s="447"/>
      <c r="Q145" s="447"/>
      <c r="R145" s="447"/>
      <c r="S145" s="447"/>
      <c r="T145" s="447"/>
      <c r="U145" s="447"/>
      <c r="V145" s="447"/>
      <c r="W145" s="447"/>
      <c r="X145" s="447"/>
    </row>
    <row r="146" spans="1:24" ht="12.75">
      <c r="A146" s="447"/>
      <c r="B146" s="447"/>
      <c r="C146" s="454"/>
      <c r="D146" s="447"/>
      <c r="E146" s="449"/>
      <c r="F146" s="447"/>
      <c r="G146" s="447"/>
      <c r="H146" s="447"/>
      <c r="I146" s="447"/>
      <c r="J146" s="447"/>
      <c r="K146" s="447"/>
      <c r="L146" s="447"/>
      <c r="M146" s="447"/>
      <c r="N146" s="447"/>
      <c r="O146" s="447"/>
      <c r="P146" s="447"/>
      <c r="Q146" s="447"/>
      <c r="R146" s="447"/>
      <c r="S146" s="447"/>
      <c r="T146" s="447"/>
      <c r="U146" s="447"/>
      <c r="V146" s="447"/>
      <c r="W146" s="447"/>
      <c r="X146" s="447"/>
    </row>
    <row r="147" spans="1:24" ht="12.75">
      <c r="A147" s="447"/>
      <c r="B147" s="447"/>
      <c r="C147" s="454"/>
      <c r="D147" s="447"/>
      <c r="E147" s="449"/>
      <c r="F147" s="447"/>
      <c r="G147" s="447"/>
      <c r="H147" s="447"/>
      <c r="I147" s="447"/>
      <c r="J147" s="447"/>
      <c r="K147" s="447"/>
      <c r="L147" s="447"/>
      <c r="M147" s="447"/>
      <c r="N147" s="447"/>
      <c r="O147" s="447"/>
      <c r="P147" s="447"/>
      <c r="Q147" s="447"/>
      <c r="R147" s="447"/>
      <c r="S147" s="447"/>
      <c r="T147" s="447"/>
      <c r="U147" s="447"/>
      <c r="V147" s="447"/>
      <c r="W147" s="447"/>
      <c r="X147" s="447"/>
    </row>
    <row r="148" spans="1:24" ht="12.75">
      <c r="A148" s="447"/>
      <c r="B148" s="447"/>
      <c r="C148" s="454"/>
      <c r="D148" s="447"/>
      <c r="E148" s="449"/>
      <c r="F148" s="447"/>
      <c r="G148" s="447"/>
      <c r="H148" s="447"/>
      <c r="I148" s="447"/>
      <c r="J148" s="447"/>
      <c r="K148" s="447"/>
      <c r="L148" s="447"/>
      <c r="M148" s="447"/>
      <c r="N148" s="447"/>
      <c r="O148" s="447"/>
      <c r="P148" s="447"/>
      <c r="Q148" s="447"/>
      <c r="R148" s="447"/>
      <c r="S148" s="447"/>
      <c r="T148" s="447"/>
      <c r="U148" s="447"/>
      <c r="V148" s="447"/>
      <c r="W148" s="447"/>
      <c r="X148" s="447"/>
    </row>
    <row r="149" spans="1:24" ht="12.75">
      <c r="A149" s="447"/>
      <c r="B149" s="447"/>
      <c r="C149" s="454"/>
      <c r="D149" s="447"/>
      <c r="E149" s="449"/>
      <c r="F149" s="447"/>
      <c r="G149" s="447"/>
      <c r="H149" s="447"/>
      <c r="I149" s="447"/>
      <c r="J149" s="447"/>
      <c r="K149" s="447"/>
      <c r="L149" s="447"/>
      <c r="M149" s="447"/>
      <c r="N149" s="447"/>
      <c r="O149" s="447"/>
      <c r="P149" s="447"/>
      <c r="Q149" s="447"/>
      <c r="R149" s="447"/>
      <c r="S149" s="447"/>
      <c r="T149" s="447"/>
      <c r="U149" s="447"/>
      <c r="V149" s="447"/>
      <c r="W149" s="447"/>
      <c r="X149" s="447"/>
    </row>
    <row r="150" spans="1:24" ht="12.75">
      <c r="A150" s="447"/>
      <c r="B150" s="447"/>
      <c r="C150" s="454"/>
      <c r="D150" s="447"/>
      <c r="E150" s="449"/>
      <c r="F150" s="447"/>
      <c r="G150" s="447"/>
      <c r="H150" s="447"/>
      <c r="I150" s="447"/>
      <c r="J150" s="447"/>
      <c r="K150" s="447"/>
      <c r="L150" s="447"/>
      <c r="M150" s="447"/>
      <c r="N150" s="447"/>
      <c r="O150" s="447"/>
      <c r="P150" s="447"/>
      <c r="Q150" s="447"/>
      <c r="R150" s="447"/>
      <c r="S150" s="447"/>
      <c r="T150" s="447"/>
      <c r="U150" s="447"/>
      <c r="V150" s="447"/>
      <c r="W150" s="447"/>
      <c r="X150" s="447"/>
    </row>
    <row r="151" spans="1:24" ht="12.75">
      <c r="A151" s="447"/>
      <c r="B151" s="447"/>
      <c r="C151" s="454"/>
      <c r="D151" s="447"/>
      <c r="E151" s="449"/>
      <c r="F151" s="447"/>
      <c r="G151" s="447"/>
      <c r="H151" s="447"/>
      <c r="I151" s="447"/>
      <c r="J151" s="447"/>
      <c r="K151" s="447"/>
      <c r="L151" s="447"/>
      <c r="M151" s="447"/>
      <c r="N151" s="447"/>
      <c r="O151" s="447"/>
      <c r="P151" s="447"/>
      <c r="Q151" s="447"/>
      <c r="R151" s="447"/>
      <c r="S151" s="447"/>
      <c r="T151" s="447"/>
      <c r="U151" s="447"/>
      <c r="V151" s="447"/>
      <c r="W151" s="447"/>
      <c r="X151" s="447"/>
    </row>
    <row r="152" spans="1:24" ht="12.75">
      <c r="A152" s="447"/>
      <c r="B152" s="447"/>
      <c r="C152" s="454"/>
      <c r="D152" s="447"/>
      <c r="E152" s="449"/>
      <c r="F152" s="447"/>
      <c r="G152" s="447"/>
      <c r="H152" s="447"/>
      <c r="I152" s="447"/>
      <c r="J152" s="447"/>
      <c r="K152" s="447"/>
      <c r="L152" s="447"/>
      <c r="M152" s="447"/>
      <c r="N152" s="447"/>
      <c r="O152" s="447"/>
      <c r="P152" s="447"/>
      <c r="Q152" s="447"/>
      <c r="R152" s="447"/>
      <c r="S152" s="447"/>
      <c r="T152" s="447"/>
      <c r="U152" s="447"/>
      <c r="V152" s="447"/>
      <c r="W152" s="447"/>
      <c r="X152" s="447"/>
    </row>
    <row r="153" spans="1:24" ht="12.75">
      <c r="A153" s="447"/>
      <c r="B153" s="447"/>
      <c r="C153" s="454"/>
      <c r="D153" s="447"/>
      <c r="E153" s="449"/>
      <c r="F153" s="447"/>
      <c r="G153" s="447"/>
      <c r="H153" s="447"/>
      <c r="I153" s="447"/>
      <c r="J153" s="447"/>
      <c r="K153" s="447"/>
      <c r="L153" s="447"/>
      <c r="M153" s="447"/>
      <c r="N153" s="447"/>
      <c r="O153" s="447"/>
      <c r="P153" s="447"/>
      <c r="Q153" s="447"/>
      <c r="R153" s="447"/>
      <c r="S153" s="447"/>
      <c r="T153" s="447"/>
      <c r="U153" s="447"/>
      <c r="V153" s="447"/>
      <c r="W153" s="447"/>
      <c r="X153" s="447"/>
    </row>
    <row r="154" spans="1:24" ht="12.75">
      <c r="A154" s="447"/>
      <c r="B154" s="447"/>
      <c r="C154" s="454"/>
      <c r="D154" s="447"/>
      <c r="E154" s="449"/>
      <c r="F154" s="447"/>
      <c r="G154" s="447"/>
      <c r="H154" s="447"/>
      <c r="I154" s="447"/>
      <c r="J154" s="447"/>
      <c r="K154" s="447"/>
      <c r="L154" s="447"/>
      <c r="M154" s="447"/>
      <c r="N154" s="447"/>
      <c r="O154" s="447"/>
      <c r="P154" s="447"/>
      <c r="Q154" s="447"/>
      <c r="R154" s="447"/>
      <c r="S154" s="447"/>
      <c r="T154" s="447"/>
      <c r="U154" s="447"/>
      <c r="V154" s="447"/>
      <c r="W154" s="447"/>
      <c r="X154" s="447"/>
    </row>
    <row r="155" spans="1:24" ht="12.75">
      <c r="A155" s="447"/>
      <c r="B155" s="447"/>
      <c r="C155" s="454"/>
      <c r="D155" s="447"/>
      <c r="E155" s="449"/>
      <c r="F155" s="447"/>
      <c r="G155" s="447"/>
      <c r="H155" s="447"/>
      <c r="I155" s="447"/>
      <c r="J155" s="447"/>
      <c r="K155" s="447"/>
      <c r="L155" s="447"/>
      <c r="M155" s="447"/>
      <c r="N155" s="447"/>
      <c r="O155" s="447"/>
      <c r="P155" s="447"/>
      <c r="Q155" s="447"/>
      <c r="R155" s="447"/>
      <c r="S155" s="447"/>
      <c r="T155" s="447"/>
      <c r="U155" s="447"/>
      <c r="V155" s="447"/>
      <c r="W155" s="447"/>
      <c r="X155" s="447"/>
    </row>
    <row r="156" spans="1:24" ht="12.75">
      <c r="A156" s="447"/>
      <c r="B156" s="447"/>
      <c r="C156" s="454"/>
      <c r="D156" s="447"/>
      <c r="E156" s="449"/>
      <c r="F156" s="447"/>
      <c r="G156" s="447"/>
      <c r="H156" s="447"/>
      <c r="I156" s="447"/>
      <c r="J156" s="447"/>
      <c r="K156" s="447"/>
      <c r="L156" s="447"/>
      <c r="M156" s="447"/>
      <c r="N156" s="447"/>
      <c r="O156" s="447"/>
      <c r="P156" s="447"/>
      <c r="Q156" s="447"/>
      <c r="R156" s="447"/>
      <c r="S156" s="447"/>
      <c r="T156" s="447"/>
      <c r="U156" s="447"/>
      <c r="V156" s="447"/>
      <c r="W156" s="447"/>
      <c r="X156" s="447"/>
    </row>
    <row r="157" spans="1:24" ht="12.75">
      <c r="A157" s="447"/>
      <c r="B157" s="447"/>
      <c r="C157" s="454"/>
      <c r="D157" s="447"/>
      <c r="E157" s="449"/>
      <c r="F157" s="447"/>
      <c r="G157" s="447"/>
      <c r="H157" s="447"/>
      <c r="I157" s="447"/>
      <c r="J157" s="447"/>
      <c r="K157" s="447"/>
      <c r="L157" s="447"/>
      <c r="M157" s="447"/>
      <c r="N157" s="447"/>
      <c r="O157" s="447"/>
      <c r="P157" s="447"/>
      <c r="Q157" s="447"/>
      <c r="R157" s="447"/>
      <c r="S157" s="447"/>
      <c r="T157" s="447"/>
      <c r="U157" s="447"/>
      <c r="V157" s="447"/>
      <c r="W157" s="447"/>
      <c r="X157" s="447"/>
    </row>
    <row r="158" spans="1:24" ht="12.75">
      <c r="A158" s="447"/>
      <c r="B158" s="447"/>
      <c r="C158" s="454"/>
      <c r="D158" s="447"/>
      <c r="E158" s="449"/>
      <c r="F158" s="447"/>
      <c r="G158" s="447"/>
      <c r="H158" s="447"/>
      <c r="I158" s="447"/>
      <c r="J158" s="447"/>
      <c r="K158" s="447"/>
      <c r="L158" s="447"/>
      <c r="M158" s="447"/>
      <c r="N158" s="447"/>
      <c r="O158" s="447"/>
      <c r="P158" s="447"/>
      <c r="Q158" s="447"/>
      <c r="R158" s="447"/>
      <c r="S158" s="447"/>
      <c r="T158" s="447"/>
      <c r="U158" s="447"/>
      <c r="V158" s="447"/>
      <c r="W158" s="447"/>
      <c r="X158" s="447"/>
    </row>
    <row r="159" spans="1:24" ht="12.75">
      <c r="A159" s="447"/>
      <c r="B159" s="447"/>
      <c r="C159" s="454"/>
      <c r="D159" s="447"/>
      <c r="E159" s="449"/>
      <c r="F159" s="447"/>
      <c r="G159" s="447"/>
      <c r="H159" s="447"/>
      <c r="I159" s="447"/>
      <c r="J159" s="447"/>
      <c r="K159" s="447"/>
      <c r="L159" s="447"/>
      <c r="M159" s="447"/>
      <c r="N159" s="447"/>
      <c r="O159" s="447"/>
      <c r="P159" s="447"/>
      <c r="Q159" s="447"/>
      <c r="R159" s="447"/>
      <c r="S159" s="447"/>
      <c r="T159" s="447"/>
      <c r="U159" s="447"/>
      <c r="V159" s="447"/>
      <c r="W159" s="447"/>
      <c r="X159" s="447"/>
    </row>
    <row r="160" spans="1:24" ht="12.75">
      <c r="A160" s="447"/>
      <c r="B160" s="447"/>
      <c r="C160" s="454"/>
      <c r="D160" s="447"/>
      <c r="E160" s="449"/>
      <c r="F160" s="447"/>
      <c r="G160" s="447"/>
      <c r="H160" s="447"/>
      <c r="I160" s="447"/>
      <c r="J160" s="447"/>
      <c r="K160" s="447"/>
      <c r="L160" s="447"/>
      <c r="M160" s="447"/>
      <c r="N160" s="447"/>
      <c r="O160" s="447"/>
      <c r="P160" s="447"/>
      <c r="Q160" s="447"/>
      <c r="R160" s="447"/>
      <c r="S160" s="447"/>
      <c r="T160" s="447"/>
      <c r="U160" s="447"/>
      <c r="V160" s="447"/>
      <c r="W160" s="447"/>
      <c r="X160" s="447"/>
    </row>
    <row r="161" spans="1:24" ht="12.75">
      <c r="A161" s="447"/>
      <c r="B161" s="447"/>
      <c r="C161" s="454"/>
      <c r="D161" s="447"/>
      <c r="E161" s="449"/>
      <c r="F161" s="447"/>
      <c r="G161" s="447"/>
      <c r="H161" s="447"/>
      <c r="I161" s="447"/>
      <c r="J161" s="447"/>
      <c r="K161" s="447"/>
      <c r="L161" s="447"/>
      <c r="M161" s="447"/>
      <c r="N161" s="447"/>
      <c r="O161" s="447"/>
      <c r="P161" s="447"/>
      <c r="Q161" s="447"/>
      <c r="R161" s="447"/>
      <c r="S161" s="447"/>
      <c r="T161" s="447"/>
      <c r="U161" s="447"/>
      <c r="V161" s="447"/>
      <c r="W161" s="447"/>
      <c r="X161" s="447"/>
    </row>
    <row r="162" spans="1:24" ht="12.75">
      <c r="A162" s="447"/>
      <c r="B162" s="447"/>
      <c r="C162" s="454"/>
      <c r="D162" s="447"/>
      <c r="E162" s="449"/>
      <c r="F162" s="447"/>
      <c r="G162" s="447"/>
      <c r="H162" s="447"/>
      <c r="I162" s="447"/>
      <c r="J162" s="447"/>
      <c r="K162" s="447"/>
      <c r="L162" s="447"/>
      <c r="M162" s="447"/>
      <c r="N162" s="447"/>
      <c r="O162" s="447"/>
      <c r="P162" s="447"/>
      <c r="Q162" s="447"/>
      <c r="R162" s="447"/>
      <c r="S162" s="447"/>
      <c r="T162" s="447"/>
      <c r="U162" s="447"/>
      <c r="V162" s="447"/>
      <c r="W162" s="447"/>
      <c r="X162" s="447"/>
    </row>
    <row r="163" spans="1:24" ht="12.75">
      <c r="A163" s="447"/>
      <c r="B163" s="447"/>
      <c r="C163" s="454"/>
      <c r="D163" s="447"/>
      <c r="E163" s="449"/>
      <c r="F163" s="447"/>
      <c r="G163" s="447"/>
      <c r="H163" s="447"/>
      <c r="I163" s="447"/>
      <c r="J163" s="447"/>
      <c r="K163" s="447"/>
      <c r="L163" s="447"/>
      <c r="M163" s="447"/>
      <c r="N163" s="447"/>
      <c r="O163" s="447"/>
      <c r="P163" s="447"/>
      <c r="Q163" s="447"/>
      <c r="R163" s="447"/>
      <c r="S163" s="447"/>
      <c r="T163" s="447"/>
      <c r="U163" s="447"/>
      <c r="V163" s="447"/>
      <c r="W163" s="447"/>
      <c r="X163" s="447"/>
    </row>
    <row r="164" spans="1:24" ht="12.75">
      <c r="A164" s="447"/>
      <c r="B164" s="447"/>
      <c r="C164" s="454"/>
      <c r="D164" s="447"/>
      <c r="E164" s="449"/>
      <c r="F164" s="447"/>
      <c r="G164" s="447"/>
      <c r="H164" s="447"/>
      <c r="I164" s="447"/>
      <c r="J164" s="447"/>
      <c r="K164" s="447"/>
      <c r="L164" s="447"/>
      <c r="M164" s="447"/>
      <c r="N164" s="447"/>
      <c r="O164" s="447"/>
      <c r="P164" s="447"/>
      <c r="Q164" s="447"/>
      <c r="R164" s="447"/>
      <c r="S164" s="447"/>
      <c r="T164" s="447"/>
      <c r="U164" s="447"/>
      <c r="V164" s="447"/>
      <c r="W164" s="447"/>
      <c r="X164" s="447"/>
    </row>
    <row r="165" spans="1:24" ht="12.75">
      <c r="A165" s="447"/>
      <c r="B165" s="447"/>
      <c r="C165" s="454"/>
      <c r="D165" s="447"/>
      <c r="E165" s="449"/>
      <c r="F165" s="447"/>
      <c r="G165" s="447"/>
      <c r="H165" s="447"/>
      <c r="I165" s="447"/>
      <c r="J165" s="447"/>
      <c r="K165" s="447"/>
      <c r="L165" s="447"/>
      <c r="M165" s="447"/>
      <c r="N165" s="447"/>
      <c r="O165" s="447"/>
      <c r="P165" s="447"/>
      <c r="Q165" s="447"/>
      <c r="R165" s="447"/>
      <c r="S165" s="447"/>
      <c r="T165" s="447"/>
      <c r="U165" s="447"/>
      <c r="V165" s="447"/>
      <c r="W165" s="447"/>
      <c r="X165" s="447"/>
    </row>
    <row r="166" spans="1:24" ht="12.75">
      <c r="A166" s="447"/>
      <c r="B166" s="447"/>
      <c r="C166" s="454"/>
      <c r="D166" s="447"/>
      <c r="E166" s="449"/>
      <c r="F166" s="447"/>
      <c r="G166" s="447"/>
      <c r="H166" s="447"/>
      <c r="I166" s="447"/>
      <c r="J166" s="447"/>
      <c r="K166" s="447"/>
      <c r="L166" s="447"/>
      <c r="M166" s="447"/>
      <c r="N166" s="447"/>
      <c r="O166" s="447"/>
      <c r="P166" s="447"/>
      <c r="Q166" s="447"/>
      <c r="R166" s="447"/>
      <c r="S166" s="447"/>
      <c r="T166" s="447"/>
      <c r="U166" s="447"/>
      <c r="V166" s="447"/>
      <c r="W166" s="447"/>
      <c r="X166" s="447"/>
    </row>
    <row r="167" spans="1:24" ht="12.75">
      <c r="A167" s="447"/>
      <c r="B167" s="447"/>
      <c r="C167" s="454"/>
      <c r="D167" s="447"/>
      <c r="E167" s="449"/>
      <c r="F167" s="447"/>
      <c r="G167" s="447"/>
      <c r="H167" s="447"/>
      <c r="I167" s="447"/>
      <c r="J167" s="447"/>
      <c r="K167" s="447"/>
      <c r="L167" s="447"/>
      <c r="M167" s="447"/>
      <c r="N167" s="447"/>
      <c r="O167" s="447"/>
      <c r="P167" s="447"/>
      <c r="Q167" s="447"/>
      <c r="R167" s="447"/>
      <c r="S167" s="447"/>
      <c r="T167" s="447"/>
      <c r="U167" s="447"/>
      <c r="V167" s="447"/>
      <c r="W167" s="447"/>
      <c r="X167" s="447"/>
    </row>
    <row r="168" spans="1:24" ht="12.75">
      <c r="A168" s="447"/>
      <c r="B168" s="447"/>
      <c r="C168" s="454"/>
      <c r="D168" s="447"/>
      <c r="E168" s="449"/>
      <c r="F168" s="447"/>
      <c r="G168" s="447"/>
      <c r="H168" s="447"/>
      <c r="I168" s="447"/>
      <c r="J168" s="447"/>
      <c r="K168" s="447"/>
      <c r="L168" s="447"/>
      <c r="M168" s="447"/>
      <c r="N168" s="447"/>
      <c r="O168" s="447"/>
      <c r="P168" s="447"/>
      <c r="Q168" s="447"/>
      <c r="R168" s="447"/>
      <c r="S168" s="447"/>
      <c r="T168" s="447"/>
      <c r="U168" s="447"/>
      <c r="V168" s="447"/>
      <c r="W168" s="447"/>
      <c r="X168" s="447"/>
    </row>
    <row r="169" spans="1:24" ht="12.75">
      <c r="A169" s="447"/>
      <c r="B169" s="447"/>
      <c r="C169" s="454"/>
      <c r="D169" s="447"/>
      <c r="E169" s="449"/>
      <c r="F169" s="447"/>
      <c r="G169" s="447"/>
      <c r="H169" s="447"/>
      <c r="I169" s="447"/>
      <c r="J169" s="447"/>
      <c r="K169" s="447"/>
      <c r="L169" s="447"/>
      <c r="M169" s="447"/>
      <c r="N169" s="447"/>
      <c r="O169" s="447"/>
      <c r="P169" s="447"/>
      <c r="Q169" s="447"/>
      <c r="R169" s="447"/>
      <c r="S169" s="447"/>
      <c r="T169" s="447"/>
      <c r="U169" s="447"/>
      <c r="V169" s="447"/>
      <c r="W169" s="447"/>
      <c r="X169" s="447"/>
    </row>
    <row r="170" spans="1:24" ht="12.75">
      <c r="A170" s="447"/>
      <c r="B170" s="447"/>
      <c r="C170" s="454"/>
      <c r="D170" s="447"/>
      <c r="E170" s="449"/>
      <c r="F170" s="447"/>
      <c r="G170" s="447"/>
      <c r="H170" s="447"/>
      <c r="I170" s="447"/>
      <c r="J170" s="447"/>
      <c r="K170" s="447"/>
      <c r="L170" s="447"/>
      <c r="M170" s="447"/>
      <c r="N170" s="447"/>
      <c r="O170" s="447"/>
      <c r="P170" s="447"/>
      <c r="Q170" s="447"/>
      <c r="R170" s="447"/>
      <c r="S170" s="447"/>
      <c r="T170" s="447"/>
      <c r="U170" s="447"/>
      <c r="V170" s="447"/>
      <c r="W170" s="447"/>
      <c r="X170" s="447"/>
    </row>
    <row r="171" spans="1:24" ht="12.75">
      <c r="A171" s="447"/>
      <c r="B171" s="447"/>
      <c r="C171" s="454"/>
      <c r="D171" s="447"/>
      <c r="E171" s="449"/>
      <c r="F171" s="447"/>
      <c r="G171" s="447"/>
      <c r="H171" s="447"/>
      <c r="I171" s="447"/>
      <c r="J171" s="447"/>
      <c r="K171" s="447"/>
      <c r="L171" s="447"/>
      <c r="M171" s="447"/>
      <c r="N171" s="447"/>
      <c r="O171" s="447"/>
      <c r="P171" s="447"/>
      <c r="Q171" s="447"/>
      <c r="R171" s="447"/>
      <c r="S171" s="447"/>
      <c r="T171" s="447"/>
      <c r="U171" s="447"/>
      <c r="V171" s="447"/>
      <c r="W171" s="447"/>
      <c r="X171" s="447"/>
    </row>
    <row r="172" spans="1:24" ht="12.75">
      <c r="A172" s="447"/>
      <c r="B172" s="447"/>
      <c r="C172" s="454"/>
      <c r="D172" s="447"/>
      <c r="E172" s="449"/>
      <c r="F172" s="447"/>
      <c r="G172" s="447"/>
      <c r="H172" s="447"/>
      <c r="I172" s="447"/>
      <c r="J172" s="447"/>
      <c r="K172" s="447"/>
      <c r="L172" s="447"/>
      <c r="M172" s="447"/>
      <c r="N172" s="447"/>
      <c r="O172" s="447"/>
      <c r="P172" s="447"/>
      <c r="Q172" s="447"/>
      <c r="R172" s="447"/>
      <c r="S172" s="447"/>
      <c r="T172" s="447"/>
      <c r="U172" s="447"/>
      <c r="V172" s="447"/>
      <c r="W172" s="447"/>
      <c r="X172" s="447"/>
    </row>
    <row r="173" spans="1:24" ht="12.75">
      <c r="A173" s="447"/>
      <c r="B173" s="447"/>
      <c r="C173" s="454"/>
      <c r="D173" s="447"/>
      <c r="E173" s="449"/>
      <c r="F173" s="447"/>
      <c r="G173" s="447"/>
      <c r="H173" s="447"/>
      <c r="I173" s="447"/>
      <c r="J173" s="447"/>
      <c r="K173" s="447"/>
      <c r="L173" s="447"/>
      <c r="M173" s="447"/>
      <c r="N173" s="447"/>
      <c r="O173" s="447"/>
      <c r="P173" s="447"/>
      <c r="Q173" s="447"/>
      <c r="R173" s="447"/>
      <c r="S173" s="447"/>
      <c r="T173" s="447"/>
      <c r="U173" s="447"/>
      <c r="V173" s="447"/>
      <c r="W173" s="447"/>
      <c r="X173" s="447"/>
    </row>
    <row r="174" spans="1:24" ht="12.75">
      <c r="A174" s="447"/>
      <c r="B174" s="447"/>
      <c r="C174" s="454"/>
      <c r="D174" s="447"/>
      <c r="E174" s="449"/>
      <c r="F174" s="447"/>
      <c r="G174" s="447"/>
      <c r="H174" s="447"/>
      <c r="I174" s="447"/>
      <c r="J174" s="447"/>
      <c r="K174" s="447"/>
      <c r="L174" s="447"/>
      <c r="M174" s="447"/>
      <c r="N174" s="447"/>
      <c r="O174" s="447"/>
      <c r="P174" s="447"/>
      <c r="Q174" s="447"/>
      <c r="R174" s="447"/>
      <c r="S174" s="447"/>
      <c r="T174" s="447"/>
      <c r="U174" s="447"/>
      <c r="V174" s="447"/>
      <c r="W174" s="447"/>
      <c r="X174" s="447"/>
    </row>
    <row r="175" spans="1:24" ht="12.75">
      <c r="A175" s="447"/>
      <c r="B175" s="447"/>
      <c r="C175" s="454"/>
      <c r="D175" s="447"/>
      <c r="E175" s="449"/>
      <c r="F175" s="447"/>
      <c r="G175" s="447"/>
      <c r="H175" s="447"/>
      <c r="I175" s="447"/>
      <c r="J175" s="447"/>
      <c r="K175" s="447"/>
      <c r="L175" s="447"/>
      <c r="M175" s="447"/>
      <c r="N175" s="447"/>
      <c r="O175" s="447"/>
      <c r="P175" s="447"/>
      <c r="Q175" s="447"/>
      <c r="R175" s="447"/>
      <c r="S175" s="447"/>
      <c r="T175" s="447"/>
      <c r="U175" s="447"/>
      <c r="V175" s="447"/>
      <c r="W175" s="447"/>
      <c r="X175" s="447"/>
    </row>
    <row r="176" spans="1:24" ht="12.75">
      <c r="A176" s="447"/>
      <c r="B176" s="447"/>
      <c r="C176" s="454"/>
      <c r="D176" s="447"/>
      <c r="E176" s="449"/>
      <c r="F176" s="447"/>
      <c r="G176" s="447"/>
      <c r="H176" s="447"/>
      <c r="I176" s="447"/>
      <c r="J176" s="447"/>
      <c r="K176" s="447"/>
      <c r="L176" s="447"/>
      <c r="M176" s="447"/>
      <c r="N176" s="447"/>
      <c r="O176" s="447"/>
      <c r="P176" s="447"/>
      <c r="Q176" s="447"/>
      <c r="R176" s="447"/>
      <c r="S176" s="447"/>
      <c r="T176" s="447"/>
      <c r="U176" s="447"/>
      <c r="V176" s="447"/>
      <c r="W176" s="447"/>
      <c r="X176" s="447"/>
    </row>
    <row r="177" spans="1:24" ht="12.75">
      <c r="A177" s="447"/>
      <c r="B177" s="447"/>
      <c r="C177" s="454"/>
      <c r="D177" s="447"/>
      <c r="E177" s="449"/>
      <c r="F177" s="447"/>
      <c r="G177" s="447"/>
      <c r="H177" s="447"/>
      <c r="I177" s="447"/>
      <c r="J177" s="447"/>
      <c r="K177" s="447"/>
      <c r="L177" s="447"/>
      <c r="M177" s="447"/>
      <c r="N177" s="447"/>
      <c r="O177" s="447"/>
      <c r="P177" s="447"/>
      <c r="Q177" s="447"/>
      <c r="R177" s="447"/>
      <c r="S177" s="447"/>
      <c r="T177" s="447"/>
      <c r="U177" s="447"/>
      <c r="V177" s="447"/>
      <c r="W177" s="447"/>
      <c r="X177" s="447"/>
    </row>
    <row r="178" spans="1:24" ht="12.75">
      <c r="A178" s="447"/>
      <c r="B178" s="447"/>
      <c r="C178" s="454"/>
      <c r="D178" s="447"/>
      <c r="E178" s="449"/>
      <c r="F178" s="447"/>
      <c r="G178" s="447"/>
      <c r="H178" s="447"/>
      <c r="I178" s="447"/>
      <c r="J178" s="447"/>
      <c r="K178" s="447"/>
      <c r="L178" s="447"/>
      <c r="M178" s="447"/>
      <c r="N178" s="447"/>
      <c r="O178" s="447"/>
      <c r="P178" s="447"/>
      <c r="Q178" s="447"/>
      <c r="R178" s="447"/>
      <c r="S178" s="447"/>
      <c r="T178" s="447"/>
      <c r="U178" s="447"/>
      <c r="V178" s="447"/>
      <c r="W178" s="447"/>
      <c r="X178" s="447"/>
    </row>
    <row r="179" spans="1:24" ht="12.75">
      <c r="A179" s="447"/>
      <c r="B179" s="447"/>
      <c r="C179" s="454"/>
      <c r="D179" s="447"/>
      <c r="E179" s="449"/>
      <c r="F179" s="447"/>
      <c r="G179" s="447"/>
      <c r="H179" s="447"/>
      <c r="I179" s="447"/>
      <c r="J179" s="447"/>
      <c r="K179" s="447"/>
      <c r="L179" s="447"/>
      <c r="M179" s="447"/>
      <c r="N179" s="447"/>
      <c r="O179" s="447"/>
      <c r="P179" s="447"/>
      <c r="Q179" s="447"/>
      <c r="R179" s="447"/>
      <c r="S179" s="447"/>
      <c r="T179" s="447"/>
      <c r="U179" s="447"/>
      <c r="V179" s="447"/>
      <c r="W179" s="447"/>
      <c r="X179" s="447"/>
    </row>
    <row r="180" spans="1:24" ht="12.75">
      <c r="A180" s="447"/>
      <c r="B180" s="447"/>
      <c r="C180" s="454"/>
      <c r="D180" s="447"/>
      <c r="E180" s="449"/>
      <c r="F180" s="447"/>
      <c r="G180" s="447"/>
      <c r="H180" s="447"/>
      <c r="I180" s="447"/>
      <c r="J180" s="447"/>
      <c r="K180" s="447"/>
      <c r="L180" s="447"/>
      <c r="M180" s="447"/>
      <c r="N180" s="447"/>
      <c r="O180" s="447"/>
      <c r="P180" s="447"/>
      <c r="Q180" s="447"/>
      <c r="R180" s="447"/>
      <c r="S180" s="447"/>
      <c r="T180" s="447"/>
      <c r="U180" s="447"/>
      <c r="V180" s="447"/>
      <c r="W180" s="447"/>
      <c r="X180" s="447"/>
    </row>
    <row r="181" spans="1:24" ht="12.75">
      <c r="A181" s="447"/>
      <c r="B181" s="447"/>
      <c r="C181" s="454"/>
      <c r="D181" s="447"/>
      <c r="E181" s="449"/>
      <c r="F181" s="447"/>
      <c r="G181" s="447"/>
      <c r="H181" s="447"/>
      <c r="I181" s="447"/>
      <c r="J181" s="447"/>
      <c r="K181" s="447"/>
      <c r="L181" s="447"/>
      <c r="M181" s="447"/>
      <c r="N181" s="447"/>
      <c r="O181" s="447"/>
      <c r="P181" s="447"/>
      <c r="Q181" s="447"/>
      <c r="R181" s="447"/>
      <c r="S181" s="447"/>
      <c r="T181" s="447"/>
      <c r="U181" s="447"/>
      <c r="V181" s="447"/>
      <c r="W181" s="447"/>
      <c r="X181" s="447"/>
    </row>
    <row r="182" spans="1:24" ht="12.75">
      <c r="A182" s="447"/>
      <c r="B182" s="447"/>
      <c r="C182" s="454"/>
      <c r="D182" s="447"/>
      <c r="E182" s="449"/>
      <c r="F182" s="447"/>
      <c r="G182" s="447"/>
      <c r="H182" s="447"/>
      <c r="I182" s="447"/>
      <c r="J182" s="447"/>
      <c r="K182" s="447"/>
      <c r="L182" s="447"/>
      <c r="M182" s="447"/>
      <c r="N182" s="447"/>
      <c r="O182" s="447"/>
      <c r="P182" s="447"/>
      <c r="Q182" s="447"/>
      <c r="R182" s="447"/>
      <c r="S182" s="447"/>
      <c r="T182" s="447"/>
      <c r="U182" s="447"/>
      <c r="V182" s="447"/>
      <c r="W182" s="447"/>
      <c r="X182" s="447"/>
    </row>
    <row r="183" spans="1:24" ht="12.75">
      <c r="A183" s="447"/>
      <c r="B183" s="447"/>
      <c r="C183" s="454"/>
      <c r="D183" s="447"/>
      <c r="E183" s="449"/>
      <c r="F183" s="447"/>
      <c r="G183" s="447"/>
      <c r="H183" s="447"/>
      <c r="I183" s="447"/>
      <c r="J183" s="447"/>
      <c r="K183" s="447"/>
      <c r="L183" s="447"/>
      <c r="M183" s="447"/>
      <c r="N183" s="447"/>
      <c r="O183" s="447"/>
      <c r="P183" s="447"/>
      <c r="Q183" s="447"/>
      <c r="R183" s="447"/>
      <c r="S183" s="447"/>
      <c r="T183" s="447"/>
      <c r="U183" s="447"/>
      <c r="V183" s="447"/>
      <c r="W183" s="447"/>
      <c r="X183" s="447"/>
    </row>
    <row r="184" spans="1:24" ht="12.75">
      <c r="A184" s="447"/>
      <c r="B184" s="447"/>
      <c r="C184" s="454"/>
      <c r="D184" s="447"/>
      <c r="E184" s="449"/>
      <c r="F184" s="447"/>
      <c r="G184" s="447"/>
      <c r="H184" s="447"/>
      <c r="I184" s="447"/>
      <c r="J184" s="447"/>
      <c r="K184" s="447"/>
      <c r="L184" s="447"/>
      <c r="M184" s="447"/>
      <c r="N184" s="447"/>
      <c r="O184" s="447"/>
      <c r="P184" s="447"/>
      <c r="Q184" s="447"/>
      <c r="R184" s="447"/>
      <c r="S184" s="447"/>
      <c r="T184" s="447"/>
      <c r="U184" s="447"/>
      <c r="V184" s="447"/>
      <c r="W184" s="447"/>
      <c r="X184" s="447"/>
    </row>
    <row r="185" spans="1:24" ht="12.75">
      <c r="A185" s="447"/>
      <c r="B185" s="447"/>
      <c r="C185" s="454"/>
      <c r="D185" s="447"/>
      <c r="E185" s="449"/>
      <c r="F185" s="447"/>
      <c r="G185" s="447"/>
      <c r="H185" s="447"/>
      <c r="I185" s="447"/>
      <c r="J185" s="447"/>
      <c r="K185" s="447"/>
      <c r="L185" s="447"/>
      <c r="M185" s="447"/>
      <c r="N185" s="447"/>
      <c r="O185" s="447"/>
      <c r="P185" s="447"/>
      <c r="Q185" s="447"/>
      <c r="R185" s="447"/>
      <c r="S185" s="447"/>
      <c r="T185" s="447"/>
      <c r="U185" s="447"/>
      <c r="V185" s="447"/>
      <c r="W185" s="447"/>
      <c r="X185" s="447"/>
    </row>
    <row r="186" spans="1:24" ht="12.75">
      <c r="A186" s="447"/>
      <c r="B186" s="447"/>
      <c r="C186" s="454"/>
      <c r="D186" s="447"/>
      <c r="E186" s="449"/>
      <c r="F186" s="447"/>
      <c r="G186" s="447"/>
      <c r="H186" s="447"/>
      <c r="I186" s="447"/>
      <c r="J186" s="447"/>
      <c r="K186" s="447"/>
      <c r="L186" s="447"/>
      <c r="M186" s="447"/>
      <c r="N186" s="447"/>
      <c r="O186" s="447"/>
      <c r="P186" s="447"/>
      <c r="Q186" s="447"/>
      <c r="R186" s="447"/>
      <c r="S186" s="447"/>
      <c r="T186" s="447"/>
      <c r="U186" s="447"/>
      <c r="V186" s="447"/>
      <c r="W186" s="447"/>
      <c r="X186" s="447"/>
    </row>
    <row r="187" spans="1:24" ht="12.75">
      <c r="A187" s="447"/>
      <c r="B187" s="447"/>
      <c r="C187" s="454"/>
      <c r="D187" s="447"/>
      <c r="E187" s="449"/>
      <c r="F187" s="447"/>
      <c r="G187" s="447"/>
      <c r="H187" s="447"/>
      <c r="I187" s="447"/>
      <c r="J187" s="447"/>
      <c r="K187" s="447"/>
      <c r="L187" s="447"/>
      <c r="M187" s="447"/>
      <c r="N187" s="447"/>
      <c r="O187" s="447"/>
      <c r="P187" s="447"/>
      <c r="Q187" s="447"/>
      <c r="R187" s="447"/>
      <c r="S187" s="447"/>
      <c r="T187" s="447"/>
      <c r="U187" s="447"/>
      <c r="V187" s="447"/>
      <c r="W187" s="447"/>
      <c r="X187" s="447"/>
    </row>
    <row r="188" spans="1:24" ht="12.75">
      <c r="A188" s="447"/>
      <c r="B188" s="447"/>
      <c r="C188" s="454"/>
      <c r="D188" s="447"/>
      <c r="E188" s="449"/>
      <c r="F188" s="447"/>
      <c r="G188" s="447"/>
      <c r="H188" s="447"/>
      <c r="I188" s="447"/>
      <c r="J188" s="447"/>
      <c r="K188" s="447"/>
      <c r="L188" s="447"/>
      <c r="M188" s="447"/>
      <c r="N188" s="447"/>
      <c r="O188" s="447"/>
      <c r="P188" s="447"/>
      <c r="Q188" s="447"/>
      <c r="R188" s="447"/>
      <c r="S188" s="447"/>
      <c r="T188" s="447"/>
      <c r="U188" s="447"/>
      <c r="V188" s="447"/>
      <c r="W188" s="447"/>
      <c r="X188" s="447"/>
    </row>
    <row r="189" spans="1:24" ht="12.75">
      <c r="A189" s="447"/>
      <c r="B189" s="447"/>
      <c r="C189" s="454"/>
      <c r="D189" s="447"/>
      <c r="E189" s="449"/>
      <c r="F189" s="447"/>
      <c r="G189" s="447"/>
      <c r="H189" s="447"/>
      <c r="I189" s="447"/>
      <c r="J189" s="447"/>
      <c r="K189" s="447"/>
      <c r="L189" s="447"/>
      <c r="M189" s="447"/>
      <c r="N189" s="447"/>
      <c r="O189" s="447"/>
      <c r="P189" s="447"/>
      <c r="Q189" s="447"/>
      <c r="R189" s="447"/>
      <c r="S189" s="447"/>
      <c r="T189" s="447"/>
      <c r="U189" s="447"/>
      <c r="V189" s="447"/>
      <c r="W189" s="447"/>
      <c r="X189" s="447"/>
    </row>
    <row r="190" spans="1:24" ht="12.75">
      <c r="A190" s="447"/>
      <c r="B190" s="447"/>
      <c r="C190" s="454"/>
      <c r="D190" s="447"/>
      <c r="E190" s="449"/>
      <c r="F190" s="447"/>
      <c r="G190" s="447"/>
      <c r="H190" s="447"/>
      <c r="I190" s="447"/>
      <c r="J190" s="447"/>
      <c r="K190" s="447"/>
      <c r="L190" s="447"/>
      <c r="M190" s="447"/>
      <c r="N190" s="447"/>
      <c r="O190" s="447"/>
      <c r="P190" s="447"/>
      <c r="Q190" s="447"/>
      <c r="R190" s="447"/>
      <c r="S190" s="447"/>
      <c r="T190" s="447"/>
      <c r="U190" s="447"/>
      <c r="V190" s="447"/>
      <c r="W190" s="447"/>
      <c r="X190" s="447"/>
    </row>
    <row r="191" spans="1:24" ht="12.75">
      <c r="A191" s="447"/>
      <c r="B191" s="447"/>
      <c r="C191" s="454"/>
      <c r="D191" s="447"/>
      <c r="E191" s="449"/>
      <c r="F191" s="447"/>
      <c r="G191" s="447"/>
      <c r="H191" s="447"/>
      <c r="I191" s="447"/>
      <c r="J191" s="447"/>
      <c r="K191" s="447"/>
      <c r="L191" s="447"/>
      <c r="M191" s="447"/>
      <c r="N191" s="447"/>
      <c r="O191" s="447"/>
      <c r="P191" s="447"/>
      <c r="Q191" s="447"/>
      <c r="R191" s="447"/>
      <c r="S191" s="447"/>
      <c r="T191" s="447"/>
      <c r="U191" s="447"/>
      <c r="V191" s="447"/>
      <c r="W191" s="447"/>
      <c r="X191" s="447"/>
    </row>
    <row r="192" spans="1:24" ht="12.75">
      <c r="A192" s="447"/>
      <c r="B192" s="447"/>
      <c r="C192" s="454"/>
      <c r="D192" s="447"/>
      <c r="E192" s="449"/>
      <c r="F192" s="447"/>
      <c r="G192" s="447"/>
      <c r="H192" s="447"/>
      <c r="I192" s="447"/>
      <c r="J192" s="447"/>
      <c r="K192" s="447"/>
      <c r="L192" s="447"/>
      <c r="M192" s="447"/>
      <c r="N192" s="447"/>
      <c r="O192" s="447"/>
      <c r="P192" s="447"/>
      <c r="Q192" s="447"/>
      <c r="R192" s="447"/>
      <c r="S192" s="447"/>
      <c r="T192" s="447"/>
      <c r="U192" s="447"/>
      <c r="V192" s="447"/>
      <c r="W192" s="447"/>
      <c r="X192" s="447"/>
    </row>
    <row r="193" spans="1:24" ht="12.75">
      <c r="A193" s="447"/>
      <c r="B193" s="447"/>
      <c r="C193" s="454"/>
      <c r="D193" s="447"/>
      <c r="E193" s="449"/>
      <c r="F193" s="447"/>
      <c r="G193" s="447"/>
      <c r="H193" s="447"/>
      <c r="I193" s="447"/>
      <c r="J193" s="447"/>
      <c r="K193" s="447"/>
      <c r="L193" s="447"/>
      <c r="M193" s="447"/>
      <c r="N193" s="447"/>
      <c r="O193" s="447"/>
      <c r="P193" s="447"/>
      <c r="Q193" s="447"/>
      <c r="R193" s="447"/>
      <c r="S193" s="447"/>
      <c r="T193" s="447"/>
      <c r="U193" s="447"/>
      <c r="V193" s="447"/>
      <c r="W193" s="447"/>
      <c r="X193" s="447"/>
    </row>
    <row r="194" spans="1:24" ht="12.75">
      <c r="A194" s="447"/>
      <c r="B194" s="447"/>
      <c r="C194" s="454"/>
      <c r="D194" s="447"/>
      <c r="E194" s="449"/>
      <c r="F194" s="447"/>
      <c r="G194" s="447"/>
      <c r="H194" s="447"/>
      <c r="I194" s="447"/>
      <c r="J194" s="447"/>
      <c r="K194" s="447"/>
      <c r="L194" s="447"/>
      <c r="M194" s="447"/>
      <c r="N194" s="447"/>
      <c r="O194" s="447"/>
      <c r="P194" s="447"/>
      <c r="Q194" s="447"/>
      <c r="R194" s="447"/>
      <c r="S194" s="447"/>
      <c r="T194" s="447"/>
      <c r="U194" s="447"/>
      <c r="V194" s="447"/>
      <c r="W194" s="447"/>
      <c r="X194" s="447"/>
    </row>
    <row r="195" spans="1:24" ht="12.75">
      <c r="A195" s="447"/>
      <c r="B195" s="447"/>
      <c r="C195" s="454"/>
      <c r="D195" s="447"/>
      <c r="E195" s="449"/>
      <c r="F195" s="447"/>
      <c r="G195" s="447"/>
      <c r="H195" s="447"/>
      <c r="I195" s="447"/>
      <c r="J195" s="447"/>
      <c r="K195" s="447"/>
      <c r="L195" s="447"/>
      <c r="M195" s="447"/>
      <c r="N195" s="447"/>
      <c r="O195" s="447"/>
      <c r="P195" s="447"/>
      <c r="Q195" s="447"/>
      <c r="R195" s="447"/>
      <c r="S195" s="447"/>
      <c r="T195" s="447"/>
      <c r="U195" s="447"/>
      <c r="V195" s="447"/>
      <c r="W195" s="447"/>
      <c r="X195" s="447"/>
    </row>
    <row r="196" spans="1:24" ht="12.75">
      <c r="A196" s="447"/>
      <c r="B196" s="447"/>
      <c r="C196" s="454"/>
      <c r="D196" s="447"/>
      <c r="E196" s="449"/>
      <c r="F196" s="447"/>
      <c r="G196" s="447"/>
      <c r="H196" s="447"/>
      <c r="I196" s="447"/>
      <c r="J196" s="447"/>
      <c r="K196" s="447"/>
      <c r="L196" s="447"/>
      <c r="M196" s="447"/>
      <c r="N196" s="447"/>
      <c r="O196" s="447"/>
      <c r="P196" s="447"/>
      <c r="Q196" s="447"/>
      <c r="R196" s="447"/>
      <c r="S196" s="447"/>
      <c r="T196" s="447"/>
      <c r="U196" s="447"/>
      <c r="V196" s="447"/>
      <c r="W196" s="447"/>
      <c r="X196" s="447"/>
    </row>
    <row r="197" spans="1:24" ht="12.75">
      <c r="A197" s="447"/>
      <c r="B197" s="447"/>
      <c r="C197" s="454"/>
      <c r="D197" s="447"/>
      <c r="E197" s="449"/>
      <c r="F197" s="447"/>
      <c r="G197" s="447"/>
      <c r="H197" s="447"/>
      <c r="I197" s="447"/>
      <c r="J197" s="447"/>
      <c r="K197" s="447"/>
      <c r="L197" s="447"/>
      <c r="M197" s="447"/>
      <c r="N197" s="447"/>
      <c r="O197" s="447"/>
      <c r="P197" s="447"/>
      <c r="Q197" s="447"/>
      <c r="R197" s="447"/>
      <c r="S197" s="447"/>
      <c r="T197" s="447"/>
      <c r="U197" s="447"/>
      <c r="V197" s="447"/>
      <c r="W197" s="447"/>
      <c r="X197" s="447"/>
    </row>
    <row r="198" spans="1:24" ht="12.75">
      <c r="A198" s="447"/>
      <c r="B198" s="447"/>
      <c r="C198" s="454"/>
      <c r="D198" s="447"/>
      <c r="E198" s="449"/>
      <c r="F198" s="447"/>
      <c r="G198" s="447"/>
      <c r="H198" s="447"/>
      <c r="I198" s="447"/>
      <c r="J198" s="447"/>
      <c r="K198" s="447"/>
      <c r="L198" s="447"/>
      <c r="M198" s="447"/>
      <c r="N198" s="447"/>
      <c r="O198" s="447"/>
      <c r="P198" s="447"/>
      <c r="Q198" s="447"/>
      <c r="R198" s="447"/>
      <c r="S198" s="447"/>
      <c r="T198" s="447"/>
      <c r="U198" s="447"/>
      <c r="V198" s="447"/>
      <c r="W198" s="447"/>
      <c r="X198" s="447"/>
    </row>
    <row r="199" spans="1:24" ht="12.75">
      <c r="A199" s="447"/>
      <c r="B199" s="447"/>
      <c r="C199" s="454"/>
      <c r="D199" s="447"/>
      <c r="E199" s="449"/>
      <c r="F199" s="447"/>
      <c r="G199" s="447"/>
      <c r="H199" s="447"/>
      <c r="I199" s="447"/>
      <c r="J199" s="447"/>
      <c r="K199" s="447"/>
      <c r="L199" s="447"/>
      <c r="M199" s="447"/>
      <c r="N199" s="447"/>
      <c r="O199" s="447"/>
      <c r="P199" s="447"/>
      <c r="Q199" s="447"/>
      <c r="R199" s="447"/>
      <c r="S199" s="447"/>
      <c r="T199" s="447"/>
      <c r="U199" s="447"/>
      <c r="V199" s="447"/>
      <c r="W199" s="447"/>
      <c r="X199" s="447"/>
    </row>
    <row r="200" spans="1:24" ht="12.75">
      <c r="A200" s="447"/>
      <c r="B200" s="447"/>
      <c r="C200" s="454"/>
      <c r="D200" s="447"/>
      <c r="E200" s="449"/>
      <c r="F200" s="447"/>
      <c r="G200" s="447"/>
      <c r="H200" s="447"/>
      <c r="I200" s="447"/>
      <c r="J200" s="447"/>
      <c r="K200" s="447"/>
      <c r="L200" s="447"/>
      <c r="M200" s="447"/>
      <c r="N200" s="447"/>
      <c r="O200" s="447"/>
      <c r="P200" s="447"/>
      <c r="Q200" s="447"/>
      <c r="R200" s="447"/>
      <c r="S200" s="447"/>
      <c r="T200" s="447"/>
      <c r="U200" s="447"/>
      <c r="V200" s="447"/>
      <c r="W200" s="447"/>
      <c r="X200" s="447"/>
    </row>
    <row r="201" spans="1:24" ht="12.75">
      <c r="A201" s="447"/>
      <c r="B201" s="447"/>
      <c r="C201" s="454"/>
      <c r="D201" s="447"/>
      <c r="E201" s="449"/>
      <c r="F201" s="447"/>
      <c r="G201" s="447"/>
      <c r="H201" s="447"/>
      <c r="I201" s="447"/>
      <c r="J201" s="447"/>
      <c r="K201" s="447"/>
      <c r="L201" s="447"/>
      <c r="M201" s="447"/>
      <c r="N201" s="447"/>
      <c r="O201" s="447"/>
      <c r="P201" s="447"/>
      <c r="Q201" s="447"/>
      <c r="R201" s="447"/>
      <c r="S201" s="447"/>
      <c r="T201" s="447"/>
      <c r="U201" s="447"/>
      <c r="V201" s="447"/>
      <c r="W201" s="447"/>
      <c r="X201" s="447"/>
    </row>
    <row r="202" spans="1:24" ht="12.75">
      <c r="A202" s="447"/>
      <c r="B202" s="447"/>
      <c r="C202" s="454"/>
      <c r="D202" s="447"/>
      <c r="E202" s="449"/>
      <c r="F202" s="447"/>
      <c r="G202" s="447"/>
      <c r="H202" s="447"/>
      <c r="I202" s="447"/>
      <c r="J202" s="447"/>
      <c r="K202" s="447"/>
      <c r="L202" s="447"/>
      <c r="M202" s="447"/>
      <c r="N202" s="447"/>
      <c r="O202" s="447"/>
      <c r="P202" s="447"/>
      <c r="Q202" s="447"/>
      <c r="R202" s="447"/>
      <c r="S202" s="447"/>
      <c r="T202" s="447"/>
      <c r="U202" s="447"/>
      <c r="V202" s="447"/>
      <c r="W202" s="447"/>
      <c r="X202" s="447"/>
    </row>
    <row r="203" spans="1:24" ht="12.75">
      <c r="A203" s="447"/>
      <c r="B203" s="447"/>
      <c r="C203" s="454"/>
      <c r="D203" s="447"/>
      <c r="E203" s="449"/>
      <c r="F203" s="447"/>
      <c r="G203" s="447"/>
      <c r="H203" s="447"/>
      <c r="I203" s="447"/>
      <c r="J203" s="447"/>
      <c r="K203" s="447"/>
      <c r="L203" s="447"/>
      <c r="M203" s="447"/>
      <c r="N203" s="447"/>
      <c r="O203" s="447"/>
      <c r="P203" s="447"/>
      <c r="Q203" s="447"/>
      <c r="R203" s="447"/>
      <c r="S203" s="447"/>
      <c r="T203" s="447"/>
      <c r="U203" s="447"/>
      <c r="V203" s="447"/>
      <c r="W203" s="447"/>
      <c r="X203" s="447"/>
    </row>
    <row r="204" spans="1:24" ht="12.75">
      <c r="A204" s="447"/>
      <c r="B204" s="447"/>
      <c r="C204" s="454"/>
      <c r="D204" s="447"/>
      <c r="E204" s="449"/>
      <c r="F204" s="447"/>
      <c r="G204" s="447"/>
      <c r="H204" s="447"/>
      <c r="I204" s="447"/>
      <c r="J204" s="447"/>
      <c r="K204" s="447"/>
      <c r="L204" s="447"/>
      <c r="M204" s="447"/>
      <c r="N204" s="447"/>
      <c r="O204" s="447"/>
      <c r="P204" s="447"/>
      <c r="Q204" s="447"/>
      <c r="R204" s="447"/>
      <c r="S204" s="447"/>
      <c r="T204" s="447"/>
      <c r="U204" s="447"/>
      <c r="V204" s="447"/>
      <c r="W204" s="447"/>
      <c r="X204" s="447"/>
    </row>
    <row r="205" spans="1:24" ht="12.75">
      <c r="A205" s="447"/>
      <c r="B205" s="447"/>
      <c r="C205" s="454"/>
      <c r="D205" s="447"/>
      <c r="E205" s="449"/>
      <c r="F205" s="447"/>
      <c r="G205" s="447"/>
      <c r="H205" s="447"/>
      <c r="I205" s="447"/>
      <c r="J205" s="447"/>
      <c r="K205" s="447"/>
      <c r="L205" s="447"/>
      <c r="M205" s="447"/>
      <c r="N205" s="447"/>
      <c r="O205" s="447"/>
      <c r="P205" s="447"/>
      <c r="Q205" s="447"/>
      <c r="R205" s="447"/>
      <c r="S205" s="447"/>
      <c r="T205" s="447"/>
      <c r="U205" s="447"/>
      <c r="V205" s="447"/>
      <c r="W205" s="447"/>
      <c r="X205" s="447"/>
    </row>
    <row r="206" spans="1:24" ht="12.75">
      <c r="A206" s="447"/>
      <c r="B206" s="447"/>
      <c r="C206" s="454"/>
      <c r="D206" s="447"/>
      <c r="E206" s="449"/>
      <c r="F206" s="447"/>
      <c r="G206" s="447"/>
      <c r="H206" s="447"/>
      <c r="I206" s="447"/>
      <c r="J206" s="447"/>
      <c r="K206" s="447"/>
      <c r="L206" s="447"/>
      <c r="M206" s="447"/>
      <c r="N206" s="447"/>
      <c r="O206" s="447"/>
      <c r="P206" s="447"/>
      <c r="Q206" s="447"/>
      <c r="R206" s="447"/>
      <c r="S206" s="447"/>
      <c r="T206" s="447"/>
      <c r="U206" s="447"/>
      <c r="V206" s="447"/>
      <c r="W206" s="447"/>
      <c r="X206" s="447"/>
    </row>
    <row r="207" spans="1:24" ht="12.75">
      <c r="A207" s="447"/>
      <c r="B207" s="447"/>
      <c r="C207" s="454"/>
      <c r="D207" s="447"/>
      <c r="E207" s="449"/>
      <c r="F207" s="447"/>
      <c r="G207" s="447"/>
      <c r="H207" s="447"/>
      <c r="I207" s="447"/>
      <c r="J207" s="447"/>
      <c r="K207" s="447"/>
      <c r="L207" s="447"/>
      <c r="M207" s="447"/>
      <c r="N207" s="447"/>
      <c r="O207" s="447"/>
      <c r="P207" s="447"/>
      <c r="Q207" s="447"/>
      <c r="R207" s="447"/>
      <c r="S207" s="447"/>
      <c r="T207" s="447"/>
      <c r="U207" s="447"/>
      <c r="V207" s="447"/>
      <c r="W207" s="447"/>
      <c r="X207" s="447"/>
    </row>
    <row r="208" spans="1:24" ht="12.75">
      <c r="A208" s="447"/>
      <c r="B208" s="447"/>
      <c r="C208" s="454"/>
      <c r="D208" s="447"/>
      <c r="E208" s="449"/>
      <c r="F208" s="447"/>
      <c r="G208" s="447"/>
      <c r="H208" s="447"/>
      <c r="I208" s="447"/>
      <c r="J208" s="447"/>
      <c r="K208" s="447"/>
      <c r="L208" s="447"/>
      <c r="M208" s="447"/>
      <c r="N208" s="447"/>
      <c r="O208" s="447"/>
      <c r="P208" s="447"/>
      <c r="Q208" s="447"/>
      <c r="R208" s="447"/>
      <c r="S208" s="447"/>
      <c r="T208" s="447"/>
      <c r="U208" s="447"/>
      <c r="V208" s="447"/>
      <c r="W208" s="447"/>
      <c r="X208" s="447"/>
    </row>
    <row r="209" spans="1:24" ht="12.75">
      <c r="A209" s="447"/>
      <c r="B209" s="447"/>
      <c r="C209" s="454"/>
      <c r="D209" s="447"/>
      <c r="E209" s="449"/>
      <c r="F209" s="447"/>
      <c r="G209" s="447"/>
      <c r="H209" s="447"/>
      <c r="I209" s="447"/>
      <c r="J209" s="447"/>
      <c r="K209" s="447"/>
      <c r="L209" s="447"/>
      <c r="M209" s="447"/>
      <c r="N209" s="447"/>
      <c r="O209" s="447"/>
      <c r="P209" s="447"/>
      <c r="Q209" s="447"/>
      <c r="R209" s="447"/>
      <c r="S209" s="447"/>
      <c r="T209" s="447"/>
      <c r="U209" s="447"/>
      <c r="V209" s="447"/>
      <c r="W209" s="447"/>
      <c r="X209" s="447"/>
    </row>
    <row r="210" spans="1:24" ht="12.75">
      <c r="A210" s="447"/>
      <c r="B210" s="447"/>
      <c r="C210" s="454"/>
      <c r="D210" s="447"/>
      <c r="E210" s="449"/>
      <c r="F210" s="447"/>
      <c r="G210" s="447"/>
      <c r="H210" s="447"/>
      <c r="I210" s="447"/>
      <c r="J210" s="447"/>
      <c r="K210" s="447"/>
      <c r="L210" s="447"/>
      <c r="M210" s="447"/>
      <c r="N210" s="447"/>
      <c r="O210" s="447"/>
      <c r="P210" s="447"/>
      <c r="Q210" s="447"/>
      <c r="R210" s="447"/>
      <c r="S210" s="447"/>
      <c r="T210" s="447"/>
      <c r="U210" s="447"/>
      <c r="V210" s="447"/>
      <c r="W210" s="447"/>
      <c r="X210" s="447"/>
    </row>
    <row r="211" spans="1:24" ht="12.75">
      <c r="A211" s="447"/>
      <c r="B211" s="447"/>
      <c r="C211" s="454"/>
      <c r="D211" s="447"/>
      <c r="E211" s="449"/>
      <c r="F211" s="447"/>
      <c r="G211" s="447"/>
      <c r="H211" s="447"/>
      <c r="I211" s="447"/>
      <c r="J211" s="447"/>
      <c r="K211" s="447"/>
      <c r="L211" s="447"/>
      <c r="M211" s="447"/>
      <c r="N211" s="447"/>
      <c r="O211" s="447"/>
      <c r="P211" s="447"/>
      <c r="Q211" s="447"/>
      <c r="R211" s="447"/>
      <c r="S211" s="447"/>
      <c r="T211" s="447"/>
      <c r="U211" s="447"/>
      <c r="V211" s="447"/>
      <c r="W211" s="447"/>
      <c r="X211" s="447"/>
    </row>
    <row r="212" spans="1:24" ht="12.75">
      <c r="A212" s="447"/>
      <c r="B212" s="447"/>
      <c r="C212" s="454"/>
      <c r="D212" s="447"/>
      <c r="E212" s="449"/>
      <c r="F212" s="447"/>
      <c r="G212" s="447"/>
      <c r="H212" s="447"/>
      <c r="I212" s="447"/>
      <c r="J212" s="447"/>
      <c r="K212" s="447"/>
      <c r="L212" s="447"/>
      <c r="M212" s="447"/>
      <c r="N212" s="447"/>
      <c r="O212" s="447"/>
      <c r="P212" s="447"/>
      <c r="Q212" s="447"/>
      <c r="R212" s="447"/>
      <c r="S212" s="447"/>
      <c r="T212" s="447"/>
      <c r="U212" s="447"/>
      <c r="V212" s="447"/>
      <c r="W212" s="447"/>
      <c r="X212" s="447"/>
    </row>
    <row r="213" spans="1:24" ht="12.75">
      <c r="A213" s="447"/>
      <c r="B213" s="447"/>
      <c r="C213" s="454"/>
      <c r="D213" s="447"/>
      <c r="E213" s="449"/>
      <c r="F213" s="447"/>
      <c r="G213" s="447"/>
      <c r="H213" s="447"/>
      <c r="I213" s="447"/>
      <c r="J213" s="447"/>
      <c r="K213" s="447"/>
      <c r="L213" s="447"/>
      <c r="M213" s="447"/>
      <c r="N213" s="447"/>
      <c r="O213" s="447"/>
      <c r="P213" s="447"/>
      <c r="Q213" s="447"/>
      <c r="R213" s="447"/>
      <c r="S213" s="447"/>
      <c r="T213" s="447"/>
      <c r="U213" s="447"/>
      <c r="V213" s="447"/>
      <c r="W213" s="447"/>
      <c r="X213" s="447"/>
    </row>
    <row r="214" spans="1:24" ht="12.75">
      <c r="A214" s="447"/>
      <c r="B214" s="447"/>
      <c r="C214" s="454"/>
      <c r="D214" s="447"/>
      <c r="E214" s="449"/>
      <c r="F214" s="447"/>
      <c r="G214" s="447"/>
      <c r="H214" s="447"/>
      <c r="I214" s="447"/>
      <c r="J214" s="447"/>
      <c r="K214" s="447"/>
      <c r="L214" s="447"/>
      <c r="M214" s="447"/>
      <c r="N214" s="447"/>
      <c r="O214" s="447"/>
      <c r="P214" s="447"/>
      <c r="Q214" s="447"/>
      <c r="R214" s="447"/>
      <c r="S214" s="447"/>
      <c r="T214" s="447"/>
      <c r="U214" s="447"/>
      <c r="V214" s="447"/>
      <c r="W214" s="447"/>
      <c r="X214" s="447"/>
    </row>
    <row r="215" spans="1:24" ht="12.75">
      <c r="A215" s="447"/>
      <c r="B215" s="447"/>
      <c r="C215" s="454"/>
      <c r="D215" s="447"/>
      <c r="E215" s="449"/>
      <c r="F215" s="447"/>
      <c r="G215" s="447"/>
      <c r="H215" s="447"/>
      <c r="I215" s="447"/>
      <c r="J215" s="447"/>
      <c r="K215" s="447"/>
      <c r="L215" s="447"/>
      <c r="M215" s="447"/>
      <c r="N215" s="447"/>
      <c r="O215" s="447"/>
      <c r="P215" s="447"/>
      <c r="Q215" s="447"/>
      <c r="R215" s="447"/>
      <c r="S215" s="447"/>
      <c r="T215" s="447"/>
      <c r="U215" s="447"/>
      <c r="V215" s="447"/>
      <c r="W215" s="447"/>
      <c r="X215" s="447"/>
    </row>
    <row r="216" spans="1:24" ht="12.75">
      <c r="A216" s="447"/>
      <c r="B216" s="447"/>
      <c r="C216" s="454"/>
      <c r="D216" s="447"/>
      <c r="E216" s="449"/>
      <c r="F216" s="447"/>
      <c r="G216" s="447"/>
      <c r="H216" s="447"/>
      <c r="I216" s="447"/>
      <c r="J216" s="447"/>
      <c r="K216" s="447"/>
      <c r="L216" s="447"/>
      <c r="M216" s="447"/>
      <c r="N216" s="447"/>
      <c r="O216" s="447"/>
      <c r="P216" s="447"/>
      <c r="Q216" s="447"/>
      <c r="R216" s="447"/>
      <c r="S216" s="447"/>
      <c r="T216" s="447"/>
      <c r="U216" s="447"/>
      <c r="V216" s="447"/>
      <c r="W216" s="447"/>
      <c r="X216" s="447"/>
    </row>
    <row r="217" spans="1:24" ht="12.75">
      <c r="A217" s="447"/>
      <c r="B217" s="447"/>
      <c r="C217" s="454"/>
      <c r="D217" s="447"/>
      <c r="E217" s="449"/>
      <c r="F217" s="447"/>
      <c r="G217" s="447"/>
      <c r="H217" s="447"/>
      <c r="I217" s="447"/>
      <c r="J217" s="447"/>
      <c r="K217" s="447"/>
      <c r="L217" s="447"/>
      <c r="M217" s="447"/>
      <c r="N217" s="447"/>
      <c r="O217" s="447"/>
      <c r="P217" s="447"/>
      <c r="Q217" s="447"/>
      <c r="R217" s="447"/>
      <c r="S217" s="447"/>
      <c r="T217" s="447"/>
      <c r="U217" s="447"/>
      <c r="V217" s="447"/>
      <c r="W217" s="447"/>
      <c r="X217" s="447"/>
    </row>
    <row r="218" spans="1:24" ht="12.75">
      <c r="A218" s="447"/>
      <c r="B218" s="447"/>
      <c r="C218" s="454"/>
      <c r="D218" s="447"/>
      <c r="E218" s="449"/>
      <c r="F218" s="447"/>
      <c r="G218" s="447"/>
      <c r="H218" s="447"/>
      <c r="I218" s="447"/>
      <c r="J218" s="447"/>
      <c r="K218" s="447"/>
      <c r="L218" s="447"/>
      <c r="M218" s="447"/>
      <c r="N218" s="447"/>
      <c r="O218" s="447"/>
      <c r="P218" s="447"/>
      <c r="Q218" s="447"/>
      <c r="R218" s="447"/>
      <c r="S218" s="447"/>
      <c r="T218" s="447"/>
      <c r="U218" s="447"/>
      <c r="V218" s="447"/>
      <c r="W218" s="447"/>
      <c r="X218" s="447"/>
    </row>
    <row r="219" spans="1:24" ht="12.75">
      <c r="A219" s="447"/>
      <c r="B219" s="447"/>
      <c r="C219" s="454"/>
      <c r="D219" s="447"/>
      <c r="E219" s="449"/>
      <c r="F219" s="447"/>
      <c r="G219" s="447"/>
      <c r="H219" s="447"/>
      <c r="I219" s="447"/>
      <c r="J219" s="447"/>
      <c r="K219" s="447"/>
      <c r="L219" s="447"/>
      <c r="M219" s="447"/>
      <c r="N219" s="447"/>
      <c r="O219" s="447"/>
      <c r="P219" s="447"/>
      <c r="Q219" s="447"/>
      <c r="R219" s="447"/>
      <c r="S219" s="447"/>
      <c r="T219" s="447"/>
      <c r="U219" s="447"/>
      <c r="V219" s="447"/>
      <c r="W219" s="447"/>
      <c r="X219" s="447"/>
    </row>
    <row r="220" spans="1:24" ht="12.75">
      <c r="A220" s="447"/>
      <c r="B220" s="447"/>
      <c r="C220" s="454"/>
      <c r="D220" s="447"/>
      <c r="E220" s="449"/>
      <c r="F220" s="447"/>
      <c r="G220" s="447"/>
      <c r="H220" s="447"/>
      <c r="I220" s="447"/>
      <c r="J220" s="447"/>
      <c r="K220" s="447"/>
      <c r="L220" s="447"/>
      <c r="M220" s="447"/>
      <c r="N220" s="447"/>
      <c r="O220" s="447"/>
      <c r="P220" s="447"/>
      <c r="Q220" s="447"/>
      <c r="R220" s="447"/>
      <c r="S220" s="447"/>
      <c r="T220" s="447"/>
      <c r="U220" s="447"/>
      <c r="V220" s="447"/>
      <c r="W220" s="447"/>
      <c r="X220" s="447"/>
    </row>
    <row r="221" spans="1:24" ht="12.75">
      <c r="A221" s="447"/>
      <c r="B221" s="447"/>
      <c r="C221" s="454"/>
      <c r="D221" s="447"/>
      <c r="E221" s="449"/>
      <c r="F221" s="447"/>
      <c r="G221" s="447"/>
      <c r="H221" s="447"/>
      <c r="I221" s="447"/>
      <c r="J221" s="447"/>
      <c r="K221" s="447"/>
      <c r="L221" s="447"/>
      <c r="M221" s="447"/>
      <c r="N221" s="447"/>
      <c r="O221" s="447"/>
      <c r="P221" s="447"/>
      <c r="Q221" s="447"/>
      <c r="R221" s="447"/>
      <c r="S221" s="447"/>
      <c r="T221" s="447"/>
      <c r="U221" s="447"/>
      <c r="V221" s="447"/>
      <c r="W221" s="447"/>
      <c r="X221" s="447"/>
    </row>
    <row r="222" spans="1:24" ht="12.75">
      <c r="A222" s="447"/>
      <c r="B222" s="447"/>
      <c r="C222" s="454"/>
      <c r="D222" s="447"/>
      <c r="E222" s="449"/>
      <c r="F222" s="447"/>
      <c r="G222" s="447"/>
      <c r="H222" s="447"/>
      <c r="I222" s="447"/>
      <c r="J222" s="447"/>
      <c r="K222" s="447"/>
      <c r="L222" s="447"/>
      <c r="M222" s="447"/>
      <c r="N222" s="447"/>
      <c r="O222" s="447"/>
      <c r="P222" s="447"/>
      <c r="Q222" s="447"/>
      <c r="R222" s="447"/>
      <c r="S222" s="447"/>
      <c r="T222" s="447"/>
      <c r="U222" s="447"/>
      <c r="V222" s="447"/>
      <c r="W222" s="447"/>
      <c r="X222" s="447"/>
    </row>
    <row r="223" spans="1:24" ht="12.75">
      <c r="A223" s="447"/>
      <c r="B223" s="447"/>
      <c r="C223" s="454"/>
      <c r="D223" s="447"/>
      <c r="E223" s="449"/>
      <c r="F223" s="447"/>
      <c r="G223" s="447"/>
      <c r="H223" s="447"/>
      <c r="I223" s="447"/>
      <c r="J223" s="447"/>
      <c r="K223" s="447"/>
      <c r="L223" s="447"/>
      <c r="M223" s="447"/>
      <c r="N223" s="447"/>
      <c r="O223" s="447"/>
      <c r="P223" s="447"/>
      <c r="Q223" s="447"/>
      <c r="R223" s="447"/>
      <c r="S223" s="447"/>
      <c r="T223" s="447"/>
      <c r="U223" s="447"/>
      <c r="V223" s="447"/>
      <c r="W223" s="447"/>
      <c r="X223" s="447"/>
    </row>
    <row r="224" spans="1:24" ht="12.75">
      <c r="A224" s="447"/>
      <c r="B224" s="447"/>
      <c r="C224" s="454"/>
      <c r="D224" s="447"/>
      <c r="E224" s="449"/>
      <c r="F224" s="447"/>
      <c r="G224" s="447"/>
      <c r="H224" s="447"/>
      <c r="I224" s="447"/>
      <c r="J224" s="447"/>
      <c r="K224" s="447"/>
      <c r="L224" s="447"/>
      <c r="M224" s="447"/>
      <c r="N224" s="447"/>
      <c r="O224" s="447"/>
      <c r="P224" s="447"/>
      <c r="Q224" s="447"/>
      <c r="R224" s="447"/>
      <c r="S224" s="447"/>
      <c r="T224" s="447"/>
      <c r="U224" s="447"/>
      <c r="V224" s="447"/>
      <c r="W224" s="447"/>
      <c r="X224" s="447"/>
    </row>
    <row r="225" spans="1:24" ht="12.75">
      <c r="A225" s="447"/>
      <c r="B225" s="447"/>
      <c r="C225" s="454"/>
      <c r="D225" s="447"/>
      <c r="E225" s="449"/>
      <c r="F225" s="447"/>
      <c r="G225" s="447"/>
      <c r="H225" s="447"/>
      <c r="I225" s="447"/>
      <c r="J225" s="447"/>
      <c r="K225" s="447"/>
      <c r="L225" s="447"/>
      <c r="M225" s="447"/>
      <c r="N225" s="447"/>
      <c r="O225" s="447"/>
      <c r="P225" s="447"/>
      <c r="Q225" s="447"/>
      <c r="R225" s="447"/>
      <c r="S225" s="447"/>
      <c r="T225" s="447"/>
      <c r="U225" s="447"/>
      <c r="V225" s="447"/>
      <c r="W225" s="447"/>
      <c r="X225" s="447"/>
    </row>
    <row r="226" spans="1:24" ht="12.75">
      <c r="A226" s="447"/>
      <c r="B226" s="447"/>
      <c r="C226" s="454"/>
      <c r="D226" s="447"/>
      <c r="E226" s="449"/>
      <c r="F226" s="447"/>
      <c r="G226" s="447"/>
      <c r="H226" s="447"/>
      <c r="I226" s="447"/>
      <c r="J226" s="447"/>
      <c r="K226" s="447"/>
      <c r="L226" s="447"/>
      <c r="M226" s="447"/>
      <c r="N226" s="447"/>
      <c r="O226" s="447"/>
      <c r="P226" s="447"/>
      <c r="Q226" s="447"/>
      <c r="R226" s="447"/>
      <c r="S226" s="447"/>
      <c r="T226" s="447"/>
      <c r="U226" s="447"/>
      <c r="V226" s="447"/>
      <c r="W226" s="447"/>
      <c r="X226" s="447"/>
    </row>
    <row r="227" spans="1:24" ht="12.75">
      <c r="A227" s="447"/>
      <c r="B227" s="447"/>
      <c r="C227" s="454"/>
      <c r="D227" s="447"/>
      <c r="E227" s="449"/>
      <c r="F227" s="447"/>
      <c r="G227" s="447"/>
      <c r="H227" s="447"/>
      <c r="I227" s="447"/>
      <c r="J227" s="447"/>
      <c r="K227" s="447"/>
      <c r="L227" s="447"/>
      <c r="M227" s="447"/>
      <c r="N227" s="447"/>
      <c r="O227" s="447"/>
      <c r="P227" s="447"/>
      <c r="Q227" s="447"/>
      <c r="R227" s="447"/>
      <c r="S227" s="447"/>
      <c r="T227" s="447"/>
      <c r="U227" s="447"/>
      <c r="V227" s="447"/>
      <c r="W227" s="447"/>
      <c r="X227" s="447"/>
    </row>
    <row r="228" spans="1:24" ht="12.75">
      <c r="A228" s="447"/>
      <c r="B228" s="447"/>
      <c r="C228" s="454"/>
      <c r="D228" s="447"/>
      <c r="E228" s="449"/>
      <c r="F228" s="447"/>
      <c r="G228" s="447"/>
      <c r="H228" s="447"/>
      <c r="I228" s="447"/>
      <c r="J228" s="447"/>
      <c r="K228" s="447"/>
      <c r="L228" s="447"/>
      <c r="M228" s="447"/>
      <c r="N228" s="447"/>
      <c r="O228" s="447"/>
      <c r="P228" s="447"/>
      <c r="Q228" s="447"/>
      <c r="R228" s="447"/>
      <c r="S228" s="447"/>
      <c r="T228" s="447"/>
      <c r="U228" s="447"/>
      <c r="V228" s="447"/>
      <c r="W228" s="447"/>
      <c r="X228" s="447"/>
    </row>
    <row r="229" spans="1:24" ht="12.75">
      <c r="A229" s="447"/>
      <c r="B229" s="447"/>
      <c r="C229" s="454"/>
      <c r="D229" s="447"/>
      <c r="E229" s="449"/>
      <c r="F229" s="447"/>
      <c r="G229" s="447"/>
      <c r="H229" s="447"/>
      <c r="I229" s="447"/>
      <c r="J229" s="447"/>
      <c r="K229" s="447"/>
      <c r="L229" s="447"/>
      <c r="M229" s="447"/>
      <c r="N229" s="447"/>
      <c r="O229" s="447"/>
      <c r="P229" s="447"/>
      <c r="Q229" s="447"/>
      <c r="R229" s="447"/>
      <c r="S229" s="447"/>
      <c r="T229" s="447"/>
      <c r="U229" s="447"/>
      <c r="V229" s="447"/>
      <c r="W229" s="447"/>
      <c r="X229" s="447"/>
    </row>
    <row r="230" spans="1:24" ht="12.75">
      <c r="A230" s="447"/>
      <c r="B230" s="447"/>
      <c r="C230" s="454"/>
      <c r="D230" s="447"/>
      <c r="E230" s="449"/>
      <c r="F230" s="447"/>
      <c r="G230" s="447"/>
      <c r="H230" s="447"/>
      <c r="I230" s="447"/>
      <c r="J230" s="447"/>
      <c r="K230" s="447"/>
      <c r="L230" s="447"/>
      <c r="M230" s="447"/>
      <c r="N230" s="447"/>
      <c r="O230" s="447"/>
      <c r="P230" s="447"/>
      <c r="Q230" s="447"/>
      <c r="R230" s="447"/>
      <c r="S230" s="447"/>
      <c r="T230" s="447"/>
      <c r="U230" s="447"/>
      <c r="V230" s="447"/>
      <c r="W230" s="447"/>
      <c r="X230" s="447"/>
    </row>
    <row r="231" spans="1:24" ht="12.75">
      <c r="A231" s="447"/>
      <c r="B231" s="447"/>
      <c r="C231" s="454"/>
      <c r="D231" s="447"/>
      <c r="E231" s="449"/>
      <c r="F231" s="447"/>
      <c r="G231" s="447"/>
      <c r="H231" s="447"/>
      <c r="I231" s="447"/>
      <c r="J231" s="447"/>
      <c r="K231" s="447"/>
      <c r="L231" s="447"/>
      <c r="M231" s="447"/>
      <c r="N231" s="447"/>
      <c r="O231" s="447"/>
      <c r="P231" s="447"/>
      <c r="Q231" s="447"/>
      <c r="R231" s="447"/>
      <c r="S231" s="447"/>
      <c r="T231" s="447"/>
      <c r="U231" s="447"/>
      <c r="V231" s="447"/>
      <c r="W231" s="447"/>
      <c r="X231" s="447"/>
    </row>
    <row r="232" spans="1:24" ht="12.75">
      <c r="A232" s="447"/>
      <c r="B232" s="447"/>
      <c r="C232" s="454"/>
      <c r="D232" s="447"/>
      <c r="E232" s="449"/>
      <c r="F232" s="447"/>
      <c r="G232" s="447"/>
      <c r="H232" s="447"/>
      <c r="I232" s="447"/>
      <c r="J232" s="447"/>
      <c r="K232" s="447"/>
      <c r="L232" s="447"/>
      <c r="M232" s="447"/>
      <c r="N232" s="447"/>
      <c r="O232" s="447"/>
      <c r="P232" s="447"/>
      <c r="Q232" s="447"/>
      <c r="R232" s="447"/>
      <c r="S232" s="447"/>
      <c r="T232" s="447"/>
      <c r="U232" s="447"/>
      <c r="V232" s="447"/>
      <c r="W232" s="447"/>
      <c r="X232" s="447"/>
    </row>
    <row r="233" spans="1:24" ht="12.75">
      <c r="A233" s="447"/>
      <c r="B233" s="447"/>
      <c r="C233" s="454"/>
      <c r="D233" s="447"/>
      <c r="E233" s="449"/>
      <c r="F233" s="447"/>
      <c r="G233" s="447"/>
      <c r="H233" s="447"/>
      <c r="I233" s="447"/>
      <c r="J233" s="447"/>
      <c r="K233" s="447"/>
      <c r="L233" s="447"/>
      <c r="M233" s="447"/>
      <c r="N233" s="447"/>
      <c r="O233" s="447"/>
      <c r="P233" s="447"/>
      <c r="Q233" s="447"/>
      <c r="R233" s="447"/>
      <c r="S233" s="447"/>
      <c r="T233" s="447"/>
      <c r="U233" s="447"/>
      <c r="V233" s="447"/>
      <c r="W233" s="447"/>
      <c r="X233" s="447"/>
    </row>
    <row r="234" spans="1:24" ht="12.75">
      <c r="A234" s="447"/>
      <c r="B234" s="447"/>
      <c r="C234" s="454"/>
      <c r="D234" s="447"/>
      <c r="E234" s="449"/>
      <c r="F234" s="447"/>
      <c r="G234" s="447"/>
      <c r="H234" s="447"/>
      <c r="I234" s="447"/>
      <c r="J234" s="447"/>
      <c r="K234" s="447"/>
      <c r="L234" s="447"/>
      <c r="M234" s="447"/>
      <c r="N234" s="447"/>
      <c r="O234" s="447"/>
      <c r="P234" s="447"/>
      <c r="Q234" s="447"/>
      <c r="R234" s="447"/>
      <c r="S234" s="447"/>
      <c r="T234" s="447"/>
      <c r="U234" s="447"/>
      <c r="V234" s="447"/>
      <c r="W234" s="447"/>
      <c r="X234" s="447"/>
    </row>
    <row r="235" spans="1:24" ht="12.75">
      <c r="A235" s="447"/>
      <c r="B235" s="447"/>
      <c r="C235" s="454"/>
      <c r="D235" s="447"/>
      <c r="E235" s="449"/>
      <c r="F235" s="447"/>
      <c r="G235" s="447"/>
      <c r="H235" s="447"/>
      <c r="I235" s="447"/>
      <c r="J235" s="447"/>
      <c r="K235" s="447"/>
      <c r="L235" s="447"/>
      <c r="M235" s="447"/>
      <c r="N235" s="447"/>
      <c r="O235" s="447"/>
      <c r="P235" s="447"/>
      <c r="Q235" s="447"/>
      <c r="R235" s="447"/>
      <c r="S235" s="447"/>
      <c r="T235" s="447"/>
      <c r="U235" s="447"/>
      <c r="V235" s="447"/>
      <c r="W235" s="447"/>
      <c r="X235" s="447"/>
    </row>
    <row r="236" spans="1:24" ht="12.75">
      <c r="A236" s="447"/>
      <c r="B236" s="447"/>
      <c r="C236" s="454"/>
      <c r="D236" s="447"/>
      <c r="E236" s="449"/>
      <c r="F236" s="447"/>
      <c r="G236" s="447"/>
      <c r="H236" s="447"/>
      <c r="I236" s="447"/>
      <c r="J236" s="447"/>
      <c r="K236" s="447"/>
      <c r="L236" s="447"/>
      <c r="M236" s="447"/>
      <c r="N236" s="447"/>
      <c r="O236" s="447"/>
      <c r="P236" s="447"/>
      <c r="Q236" s="447"/>
      <c r="R236" s="447"/>
      <c r="S236" s="447"/>
      <c r="T236" s="447"/>
      <c r="U236" s="447"/>
      <c r="V236" s="447"/>
      <c r="W236" s="447"/>
      <c r="X236" s="447"/>
    </row>
    <row r="237" spans="1:24" ht="12.75">
      <c r="A237" s="447"/>
      <c r="B237" s="447"/>
      <c r="C237" s="454"/>
      <c r="D237" s="447"/>
      <c r="E237" s="449"/>
      <c r="F237" s="447"/>
      <c r="G237" s="447"/>
      <c r="H237" s="447"/>
      <c r="I237" s="447"/>
      <c r="J237" s="447"/>
      <c r="K237" s="447"/>
      <c r="L237" s="447"/>
      <c r="M237" s="447"/>
      <c r="N237" s="447"/>
      <c r="O237" s="447"/>
      <c r="P237" s="447"/>
      <c r="Q237" s="447"/>
      <c r="R237" s="447"/>
      <c r="S237" s="447"/>
      <c r="T237" s="447"/>
      <c r="U237" s="447"/>
      <c r="V237" s="447"/>
      <c r="W237" s="447"/>
      <c r="X237" s="447"/>
    </row>
    <row r="238" spans="1:24" ht="12.75">
      <c r="A238" s="447"/>
      <c r="B238" s="447"/>
      <c r="C238" s="454"/>
      <c r="D238" s="447"/>
      <c r="E238" s="449"/>
      <c r="F238" s="447"/>
      <c r="G238" s="447"/>
      <c r="H238" s="447"/>
      <c r="I238" s="447"/>
      <c r="J238" s="447"/>
      <c r="K238" s="447"/>
      <c r="L238" s="447"/>
      <c r="M238" s="447"/>
      <c r="N238" s="447"/>
      <c r="O238" s="447"/>
      <c r="P238" s="447"/>
      <c r="Q238" s="447"/>
      <c r="R238" s="447"/>
      <c r="S238" s="447"/>
      <c r="T238" s="447"/>
      <c r="U238" s="447"/>
      <c r="V238" s="447"/>
      <c r="W238" s="447"/>
      <c r="X238" s="447"/>
    </row>
    <row r="239" spans="1:24" ht="12.75">
      <c r="A239" s="447"/>
      <c r="B239" s="447"/>
      <c r="C239" s="454"/>
      <c r="D239" s="447"/>
      <c r="E239" s="449"/>
      <c r="F239" s="447"/>
      <c r="G239" s="447"/>
      <c r="H239" s="447"/>
      <c r="I239" s="447"/>
      <c r="J239" s="447"/>
      <c r="K239" s="447"/>
      <c r="L239" s="447"/>
      <c r="M239" s="447"/>
      <c r="N239" s="447"/>
      <c r="O239" s="447"/>
      <c r="P239" s="447"/>
      <c r="Q239" s="447"/>
      <c r="R239" s="447"/>
      <c r="S239" s="447"/>
      <c r="T239" s="447"/>
      <c r="U239" s="447"/>
      <c r="V239" s="447"/>
      <c r="W239" s="447"/>
      <c r="X239" s="447"/>
    </row>
    <row r="240" spans="1:24" ht="12.75">
      <c r="A240" s="447"/>
      <c r="B240" s="447"/>
      <c r="C240" s="454"/>
      <c r="D240" s="447"/>
      <c r="E240" s="449"/>
      <c r="F240" s="447"/>
      <c r="G240" s="447"/>
      <c r="H240" s="447"/>
      <c r="I240" s="447"/>
      <c r="J240" s="447"/>
      <c r="K240" s="447"/>
      <c r="L240" s="447"/>
      <c r="M240" s="447"/>
      <c r="N240" s="447"/>
      <c r="O240" s="447"/>
      <c r="P240" s="447"/>
      <c r="Q240" s="447"/>
      <c r="R240" s="447"/>
      <c r="S240" s="447"/>
      <c r="T240" s="447"/>
      <c r="U240" s="447"/>
      <c r="V240" s="447"/>
      <c r="W240" s="447"/>
      <c r="X240" s="447"/>
    </row>
    <row r="241" spans="1:24" ht="12.75">
      <c r="A241" s="447"/>
      <c r="B241" s="447"/>
      <c r="C241" s="454"/>
      <c r="D241" s="447"/>
      <c r="E241" s="449"/>
      <c r="F241" s="447"/>
      <c r="G241" s="447"/>
      <c r="H241" s="447"/>
      <c r="I241" s="447"/>
      <c r="J241" s="447"/>
      <c r="K241" s="447"/>
      <c r="L241" s="447"/>
      <c r="M241" s="447"/>
      <c r="N241" s="447"/>
      <c r="O241" s="447"/>
      <c r="P241" s="447"/>
      <c r="Q241" s="447"/>
      <c r="R241" s="447"/>
      <c r="S241" s="447"/>
      <c r="T241" s="447"/>
      <c r="U241" s="447"/>
      <c r="V241" s="447"/>
      <c r="W241" s="447"/>
      <c r="X241" s="447"/>
    </row>
    <row r="242" spans="1:24" ht="12.75">
      <c r="A242" s="447"/>
      <c r="B242" s="447"/>
      <c r="C242" s="454"/>
      <c r="D242" s="447"/>
      <c r="E242" s="449"/>
      <c r="F242" s="447"/>
      <c r="G242" s="447"/>
      <c r="H242" s="447"/>
      <c r="I242" s="447"/>
      <c r="J242" s="447"/>
      <c r="K242" s="447"/>
      <c r="L242" s="447"/>
      <c r="M242" s="447"/>
      <c r="N242" s="447"/>
      <c r="O242" s="447"/>
      <c r="P242" s="447"/>
      <c r="Q242" s="447"/>
      <c r="R242" s="447"/>
      <c r="S242" s="447"/>
      <c r="T242" s="447"/>
      <c r="U242" s="447"/>
      <c r="V242" s="447"/>
      <c r="W242" s="447"/>
      <c r="X242" s="447"/>
    </row>
    <row r="243" spans="1:24" ht="12.75">
      <c r="A243" s="447"/>
      <c r="B243" s="447"/>
      <c r="C243" s="454"/>
      <c r="D243" s="447"/>
      <c r="E243" s="449"/>
      <c r="F243" s="447"/>
      <c r="G243" s="447"/>
      <c r="H243" s="447"/>
      <c r="I243" s="447"/>
      <c r="J243" s="447"/>
      <c r="K243" s="447"/>
      <c r="L243" s="447"/>
      <c r="M243" s="447"/>
      <c r="N243" s="447"/>
      <c r="O243" s="447"/>
      <c r="P243" s="447"/>
      <c r="Q243" s="447"/>
      <c r="R243" s="447"/>
      <c r="S243" s="447"/>
      <c r="T243" s="447"/>
      <c r="U243" s="447"/>
      <c r="V243" s="447"/>
      <c r="W243" s="447"/>
      <c r="X243" s="447"/>
    </row>
    <row r="244" spans="1:24" ht="12.75">
      <c r="A244" s="447"/>
      <c r="B244" s="447"/>
      <c r="C244" s="454"/>
      <c r="D244" s="447"/>
      <c r="E244" s="449"/>
      <c r="F244" s="447"/>
      <c r="G244" s="447"/>
      <c r="H244" s="447"/>
      <c r="I244" s="447"/>
      <c r="J244" s="447"/>
      <c r="K244" s="447"/>
      <c r="L244" s="447"/>
      <c r="M244" s="447"/>
      <c r="N244" s="447"/>
      <c r="O244" s="447"/>
      <c r="P244" s="447"/>
      <c r="Q244" s="447"/>
      <c r="R244" s="447"/>
      <c r="S244" s="447"/>
      <c r="T244" s="447"/>
      <c r="U244" s="447"/>
      <c r="V244" s="447"/>
      <c r="W244" s="447"/>
      <c r="X244" s="447"/>
    </row>
    <row r="245" spans="1:24" ht="12.75">
      <c r="A245" s="447"/>
      <c r="B245" s="447"/>
      <c r="C245" s="454"/>
      <c r="D245" s="447"/>
      <c r="E245" s="449"/>
      <c r="F245" s="447"/>
      <c r="G245" s="447"/>
      <c r="H245" s="447"/>
      <c r="I245" s="447"/>
      <c r="J245" s="447"/>
      <c r="K245" s="447"/>
      <c r="L245" s="447"/>
      <c r="M245" s="447"/>
      <c r="N245" s="447"/>
      <c r="O245" s="447"/>
      <c r="P245" s="447"/>
      <c r="Q245" s="447"/>
      <c r="R245" s="447"/>
      <c r="S245" s="447"/>
      <c r="T245" s="447"/>
      <c r="U245" s="447"/>
      <c r="V245" s="447"/>
      <c r="W245" s="447"/>
      <c r="X245" s="447"/>
    </row>
    <row r="246" spans="1:24" ht="12.75">
      <c r="A246" s="447"/>
      <c r="B246" s="447"/>
      <c r="C246" s="454"/>
      <c r="D246" s="447"/>
      <c r="E246" s="449"/>
      <c r="F246" s="447"/>
      <c r="G246" s="447"/>
      <c r="H246" s="447"/>
      <c r="I246" s="447"/>
      <c r="J246" s="447"/>
      <c r="K246" s="447"/>
      <c r="L246" s="447"/>
      <c r="M246" s="447"/>
      <c r="N246" s="447"/>
      <c r="O246" s="447"/>
      <c r="P246" s="447"/>
      <c r="Q246" s="447"/>
      <c r="R246" s="447"/>
      <c r="S246" s="447"/>
      <c r="T246" s="447"/>
      <c r="U246" s="447"/>
      <c r="V246" s="447"/>
      <c r="W246" s="447"/>
      <c r="X246" s="447"/>
    </row>
    <row r="247" spans="1:24" ht="12.75">
      <c r="A247" s="447"/>
      <c r="B247" s="447"/>
      <c r="C247" s="454"/>
      <c r="D247" s="447"/>
      <c r="E247" s="449"/>
      <c r="F247" s="447"/>
      <c r="G247" s="447"/>
      <c r="H247" s="447"/>
      <c r="I247" s="447"/>
      <c r="J247" s="447"/>
      <c r="K247" s="447"/>
      <c r="L247" s="447"/>
      <c r="M247" s="447"/>
      <c r="N247" s="447"/>
      <c r="O247" s="447"/>
      <c r="P247" s="447"/>
      <c r="Q247" s="447"/>
      <c r="R247" s="447"/>
      <c r="S247" s="447"/>
      <c r="T247" s="447"/>
      <c r="U247" s="447"/>
      <c r="V247" s="447"/>
      <c r="W247" s="447"/>
      <c r="X247" s="447"/>
    </row>
    <row r="248" spans="1:24" ht="12.75">
      <c r="A248" s="447"/>
      <c r="B248" s="447"/>
      <c r="C248" s="454"/>
      <c r="D248" s="447"/>
      <c r="E248" s="449"/>
      <c r="F248" s="447"/>
      <c r="G248" s="447"/>
      <c r="H248" s="447"/>
      <c r="I248" s="447"/>
      <c r="J248" s="447"/>
      <c r="K248" s="447"/>
      <c r="L248" s="447"/>
      <c r="M248" s="447"/>
      <c r="N248" s="447"/>
      <c r="O248" s="447"/>
      <c r="P248" s="447"/>
      <c r="Q248" s="447"/>
      <c r="R248" s="447"/>
      <c r="S248" s="447"/>
      <c r="T248" s="447"/>
      <c r="U248" s="447"/>
      <c r="V248" s="447"/>
      <c r="W248" s="447"/>
      <c r="X248" s="447"/>
    </row>
    <row r="249" spans="1:24" ht="12.75">
      <c r="A249" s="447"/>
      <c r="B249" s="447"/>
      <c r="C249" s="454"/>
      <c r="D249" s="447"/>
      <c r="E249" s="449"/>
      <c r="F249" s="447"/>
      <c r="G249" s="447"/>
      <c r="H249" s="447"/>
      <c r="I249" s="447"/>
      <c r="J249" s="447"/>
      <c r="K249" s="447"/>
      <c r="L249" s="447"/>
      <c r="M249" s="447"/>
      <c r="N249" s="447"/>
      <c r="O249" s="447"/>
      <c r="P249" s="447"/>
      <c r="Q249" s="447"/>
      <c r="R249" s="447"/>
      <c r="S249" s="447"/>
      <c r="T249" s="447"/>
      <c r="U249" s="447"/>
      <c r="V249" s="447"/>
      <c r="W249" s="447"/>
      <c r="X249" s="447"/>
    </row>
    <row r="250" spans="1:24" ht="12.75">
      <c r="A250" s="447"/>
      <c r="B250" s="447"/>
      <c r="C250" s="454"/>
      <c r="D250" s="447"/>
      <c r="E250" s="449"/>
      <c r="F250" s="447"/>
      <c r="G250" s="447"/>
      <c r="H250" s="447"/>
      <c r="I250" s="447"/>
      <c r="J250" s="447"/>
      <c r="K250" s="447"/>
      <c r="L250" s="447"/>
      <c r="M250" s="447"/>
      <c r="N250" s="447"/>
      <c r="O250" s="447"/>
      <c r="P250" s="447"/>
      <c r="Q250" s="447"/>
      <c r="R250" s="447"/>
      <c r="S250" s="447"/>
      <c r="T250" s="447"/>
      <c r="U250" s="447"/>
      <c r="V250" s="447"/>
      <c r="W250" s="447"/>
      <c r="X250" s="447"/>
    </row>
    <row r="251" spans="1:24" ht="12.75">
      <c r="A251" s="447"/>
      <c r="B251" s="447"/>
      <c r="C251" s="454"/>
      <c r="D251" s="447"/>
      <c r="E251" s="449"/>
      <c r="F251" s="447"/>
      <c r="G251" s="447"/>
      <c r="H251" s="447"/>
      <c r="I251" s="447"/>
      <c r="J251" s="447"/>
      <c r="K251" s="447"/>
      <c r="L251" s="447"/>
      <c r="M251" s="447"/>
      <c r="N251" s="447"/>
      <c r="O251" s="447"/>
      <c r="P251" s="447"/>
      <c r="Q251" s="447"/>
      <c r="R251" s="447"/>
      <c r="S251" s="447"/>
      <c r="T251" s="447"/>
      <c r="U251" s="447"/>
      <c r="V251" s="447"/>
      <c r="W251" s="447"/>
      <c r="X251" s="447"/>
    </row>
    <row r="252" spans="1:24" ht="12.75">
      <c r="A252" s="447"/>
      <c r="B252" s="447"/>
      <c r="C252" s="454"/>
      <c r="D252" s="447"/>
      <c r="E252" s="449"/>
      <c r="F252" s="447"/>
      <c r="G252" s="447"/>
      <c r="H252" s="447"/>
      <c r="I252" s="447"/>
      <c r="J252" s="447"/>
      <c r="K252" s="447"/>
      <c r="L252" s="447"/>
      <c r="M252" s="447"/>
      <c r="N252" s="447"/>
      <c r="O252" s="447"/>
      <c r="P252" s="447"/>
      <c r="Q252" s="447"/>
      <c r="R252" s="447"/>
      <c r="S252" s="447"/>
      <c r="T252" s="447"/>
      <c r="U252" s="447"/>
      <c r="V252" s="447"/>
      <c r="W252" s="447"/>
      <c r="X252" s="447"/>
    </row>
    <row r="253" spans="1:24" ht="12.75">
      <c r="A253" s="447"/>
      <c r="B253" s="447"/>
      <c r="C253" s="454"/>
      <c r="D253" s="447"/>
      <c r="E253" s="449"/>
      <c r="F253" s="447"/>
      <c r="G253" s="447"/>
      <c r="H253" s="447"/>
      <c r="I253" s="447"/>
      <c r="J253" s="447"/>
      <c r="K253" s="447"/>
      <c r="L253" s="447"/>
      <c r="M253" s="447"/>
      <c r="N253" s="447"/>
      <c r="O253" s="447"/>
      <c r="P253" s="447"/>
      <c r="Q253" s="447"/>
      <c r="R253" s="447"/>
      <c r="S253" s="447"/>
      <c r="T253" s="447"/>
      <c r="U253" s="447"/>
      <c r="V253" s="447"/>
      <c r="W253" s="447"/>
      <c r="X253" s="447"/>
    </row>
    <row r="254" spans="1:24" ht="12.75">
      <c r="A254" s="447"/>
      <c r="B254" s="447"/>
      <c r="C254" s="454"/>
      <c r="D254" s="447"/>
      <c r="E254" s="449"/>
      <c r="F254" s="447"/>
      <c r="G254" s="447"/>
      <c r="H254" s="447"/>
      <c r="I254" s="447"/>
      <c r="J254" s="447"/>
      <c r="K254" s="447"/>
      <c r="L254" s="447"/>
      <c r="M254" s="447"/>
      <c r="N254" s="447"/>
      <c r="O254" s="447"/>
      <c r="P254" s="447"/>
      <c r="Q254" s="447"/>
      <c r="R254" s="447"/>
      <c r="S254" s="447"/>
      <c r="T254" s="447"/>
      <c r="U254" s="447"/>
      <c r="V254" s="447"/>
      <c r="W254" s="447"/>
      <c r="X254" s="447"/>
    </row>
    <row r="255" spans="1:24" ht="12.75">
      <c r="A255" s="447"/>
      <c r="B255" s="447"/>
      <c r="C255" s="454"/>
      <c r="D255" s="447"/>
      <c r="E255" s="449"/>
      <c r="F255" s="447"/>
      <c r="G255" s="447"/>
      <c r="H255" s="447"/>
      <c r="I255" s="447"/>
      <c r="J255" s="447"/>
      <c r="K255" s="447"/>
      <c r="L255" s="447"/>
      <c r="M255" s="447"/>
      <c r="N255" s="447"/>
      <c r="O255" s="447"/>
      <c r="P255" s="447"/>
      <c r="Q255" s="447"/>
      <c r="R255" s="447"/>
      <c r="S255" s="447"/>
      <c r="T255" s="447"/>
      <c r="U255" s="447"/>
      <c r="V255" s="447"/>
      <c r="W255" s="447"/>
      <c r="X255" s="447"/>
    </row>
    <row r="256" spans="1:24" ht="12.75">
      <c r="A256" s="447"/>
      <c r="B256" s="447"/>
      <c r="C256" s="454"/>
      <c r="D256" s="447"/>
      <c r="E256" s="449"/>
      <c r="F256" s="447"/>
      <c r="G256" s="447"/>
      <c r="H256" s="447"/>
      <c r="I256" s="447"/>
      <c r="J256" s="447"/>
      <c r="K256" s="447"/>
      <c r="L256" s="447"/>
      <c r="M256" s="447"/>
      <c r="N256" s="447"/>
      <c r="O256" s="447"/>
      <c r="P256" s="447"/>
      <c r="Q256" s="447"/>
      <c r="R256" s="447"/>
      <c r="S256" s="447"/>
      <c r="T256" s="447"/>
      <c r="U256" s="447"/>
      <c r="V256" s="447"/>
      <c r="W256" s="447"/>
      <c r="X256" s="447"/>
    </row>
    <row r="257" spans="1:24" ht="12.75">
      <c r="A257" s="447"/>
      <c r="B257" s="447"/>
      <c r="C257" s="454"/>
      <c r="D257" s="447"/>
      <c r="E257" s="449"/>
      <c r="F257" s="447"/>
      <c r="G257" s="447"/>
      <c r="H257" s="447"/>
      <c r="I257" s="447"/>
      <c r="J257" s="447"/>
      <c r="K257" s="447"/>
      <c r="L257" s="447"/>
      <c r="M257" s="447"/>
      <c r="N257" s="447"/>
      <c r="O257" s="447"/>
      <c r="P257" s="447"/>
      <c r="Q257" s="447"/>
      <c r="R257" s="447"/>
      <c r="S257" s="447"/>
      <c r="T257" s="447"/>
      <c r="U257" s="447"/>
      <c r="V257" s="447"/>
      <c r="W257" s="447"/>
      <c r="X257" s="447"/>
    </row>
    <row r="258" spans="1:24" ht="12.75">
      <c r="A258" s="447"/>
      <c r="B258" s="447"/>
      <c r="C258" s="454"/>
      <c r="D258" s="447"/>
      <c r="E258" s="449"/>
      <c r="F258" s="447"/>
      <c r="G258" s="447"/>
      <c r="H258" s="447"/>
      <c r="I258" s="447"/>
      <c r="J258" s="447"/>
      <c r="K258" s="447"/>
      <c r="L258" s="447"/>
      <c r="M258" s="447"/>
      <c r="N258" s="447"/>
      <c r="O258" s="447"/>
      <c r="P258" s="447"/>
      <c r="Q258" s="447"/>
      <c r="R258" s="447"/>
      <c r="S258" s="447"/>
      <c r="T258" s="447"/>
      <c r="U258" s="447"/>
      <c r="V258" s="447"/>
      <c r="W258" s="447"/>
      <c r="X258" s="447"/>
    </row>
    <row r="259" spans="1:24" ht="12.75">
      <c r="A259" s="447"/>
      <c r="B259" s="447"/>
      <c r="C259" s="454"/>
      <c r="D259" s="447"/>
      <c r="E259" s="449"/>
      <c r="F259" s="447"/>
      <c r="G259" s="447"/>
      <c r="H259" s="447"/>
      <c r="I259" s="447"/>
      <c r="J259" s="447"/>
      <c r="K259" s="447"/>
      <c r="L259" s="447"/>
      <c r="M259" s="447"/>
      <c r="N259" s="447"/>
      <c r="O259" s="447"/>
      <c r="P259" s="447"/>
      <c r="Q259" s="447"/>
      <c r="R259" s="447"/>
      <c r="S259" s="447"/>
      <c r="T259" s="447"/>
      <c r="U259" s="447"/>
      <c r="V259" s="447"/>
      <c r="W259" s="447"/>
      <c r="X259" s="447"/>
    </row>
    <row r="260" spans="1:24" ht="12.75">
      <c r="A260" s="447"/>
      <c r="B260" s="447"/>
      <c r="C260" s="454"/>
      <c r="D260" s="447"/>
      <c r="E260" s="449"/>
      <c r="F260" s="447"/>
      <c r="G260" s="447"/>
      <c r="H260" s="447"/>
      <c r="I260" s="447"/>
      <c r="J260" s="447"/>
      <c r="K260" s="447"/>
      <c r="L260" s="447"/>
      <c r="M260" s="447"/>
      <c r="N260" s="447"/>
      <c r="O260" s="447"/>
      <c r="P260" s="447"/>
      <c r="Q260" s="447"/>
      <c r="R260" s="447"/>
      <c r="S260" s="447"/>
      <c r="T260" s="447"/>
      <c r="U260" s="447"/>
      <c r="V260" s="447"/>
      <c r="W260" s="447"/>
      <c r="X260" s="447"/>
    </row>
    <row r="261" spans="1:24" ht="12.75">
      <c r="A261" s="447"/>
      <c r="B261" s="447"/>
      <c r="C261" s="454"/>
      <c r="D261" s="447"/>
      <c r="E261" s="449"/>
      <c r="F261" s="447"/>
      <c r="G261" s="447"/>
      <c r="H261" s="447"/>
      <c r="I261" s="447"/>
      <c r="J261" s="447"/>
      <c r="K261" s="447"/>
      <c r="L261" s="447"/>
      <c r="M261" s="447"/>
      <c r="N261" s="447"/>
      <c r="O261" s="447"/>
      <c r="P261" s="447"/>
      <c r="Q261" s="447"/>
      <c r="R261" s="447"/>
      <c r="S261" s="447"/>
      <c r="T261" s="447"/>
      <c r="U261" s="447"/>
      <c r="V261" s="447"/>
      <c r="W261" s="447"/>
      <c r="X261" s="447"/>
    </row>
    <row r="262" spans="1:24" ht="12.75">
      <c r="A262" s="447"/>
      <c r="B262" s="447"/>
      <c r="C262" s="454"/>
      <c r="D262" s="447"/>
      <c r="E262" s="449"/>
      <c r="F262" s="447"/>
      <c r="G262" s="447"/>
      <c r="H262" s="447"/>
      <c r="I262" s="447"/>
      <c r="J262" s="447"/>
      <c r="K262" s="447"/>
      <c r="L262" s="447"/>
      <c r="M262" s="447"/>
      <c r="N262" s="447"/>
      <c r="O262" s="447"/>
      <c r="P262" s="447"/>
      <c r="Q262" s="447"/>
      <c r="R262" s="447"/>
      <c r="S262" s="447"/>
      <c r="T262" s="447"/>
      <c r="U262" s="447"/>
      <c r="V262" s="447"/>
      <c r="W262" s="447"/>
      <c r="X262" s="447"/>
    </row>
    <row r="263" spans="1:24" ht="12.75">
      <c r="A263" s="447"/>
      <c r="B263" s="447"/>
      <c r="C263" s="454"/>
      <c r="D263" s="447"/>
      <c r="E263" s="449"/>
      <c r="F263" s="447"/>
      <c r="G263" s="447"/>
      <c r="H263" s="447"/>
      <c r="I263" s="447"/>
      <c r="J263" s="447"/>
      <c r="K263" s="447"/>
      <c r="L263" s="447"/>
      <c r="M263" s="447"/>
      <c r="N263" s="447"/>
      <c r="O263" s="447"/>
      <c r="P263" s="447"/>
      <c r="Q263" s="447"/>
      <c r="R263" s="447"/>
      <c r="S263" s="447"/>
      <c r="T263" s="447"/>
      <c r="U263" s="447"/>
      <c r="V263" s="447"/>
      <c r="W263" s="447"/>
      <c r="X263" s="447"/>
    </row>
    <row r="264" spans="1:24" ht="12.75">
      <c r="A264" s="447"/>
      <c r="B264" s="447"/>
      <c r="C264" s="454"/>
      <c r="D264" s="447"/>
      <c r="E264" s="449"/>
      <c r="F264" s="447"/>
      <c r="G264" s="447"/>
      <c r="H264" s="447"/>
      <c r="I264" s="447"/>
      <c r="J264" s="447"/>
      <c r="K264" s="447"/>
      <c r="L264" s="447"/>
      <c r="M264" s="447"/>
      <c r="N264" s="447"/>
      <c r="O264" s="447"/>
      <c r="P264" s="447"/>
      <c r="Q264" s="447"/>
      <c r="R264" s="447"/>
      <c r="S264" s="447"/>
      <c r="T264" s="447"/>
      <c r="U264" s="447"/>
      <c r="V264" s="447"/>
      <c r="W264" s="447"/>
      <c r="X264" s="447"/>
    </row>
    <row r="265" spans="1:24" ht="12.75">
      <c r="A265" s="447"/>
      <c r="B265" s="447"/>
      <c r="C265" s="454"/>
      <c r="D265" s="447"/>
      <c r="E265" s="449"/>
      <c r="F265" s="447"/>
      <c r="G265" s="447"/>
      <c r="H265" s="447"/>
      <c r="I265" s="447"/>
      <c r="J265" s="447"/>
      <c r="K265" s="447"/>
      <c r="L265" s="447"/>
      <c r="M265" s="447"/>
      <c r="N265" s="447"/>
      <c r="O265" s="447"/>
      <c r="P265" s="447"/>
      <c r="Q265" s="447"/>
      <c r="R265" s="447"/>
      <c r="S265" s="447"/>
      <c r="T265" s="447"/>
      <c r="U265" s="447"/>
      <c r="V265" s="447"/>
      <c r="W265" s="447"/>
      <c r="X265" s="447"/>
    </row>
    <row r="266" spans="1:24" ht="12.75">
      <c r="A266" s="447"/>
      <c r="B266" s="447"/>
      <c r="C266" s="454"/>
      <c r="D266" s="447"/>
      <c r="E266" s="449"/>
      <c r="F266" s="447"/>
      <c r="G266" s="447"/>
      <c r="H266" s="447"/>
      <c r="I266" s="447"/>
      <c r="J266" s="447"/>
      <c r="K266" s="447"/>
      <c r="L266" s="447"/>
      <c r="M266" s="447"/>
      <c r="N266" s="447"/>
      <c r="O266" s="447"/>
      <c r="P266" s="447"/>
      <c r="Q266" s="447"/>
      <c r="R266" s="447"/>
      <c r="S266" s="447"/>
      <c r="T266" s="447"/>
      <c r="U266" s="447"/>
      <c r="V266" s="447"/>
      <c r="W266" s="447"/>
      <c r="X266" s="447"/>
    </row>
    <row r="267" spans="1:24" ht="12.75">
      <c r="A267" s="447"/>
      <c r="B267" s="447"/>
      <c r="C267" s="454"/>
      <c r="D267" s="447"/>
      <c r="E267" s="449"/>
      <c r="F267" s="447"/>
      <c r="G267" s="447"/>
      <c r="H267" s="447"/>
      <c r="I267" s="447"/>
      <c r="J267" s="447"/>
      <c r="K267" s="447"/>
      <c r="L267" s="447"/>
      <c r="M267" s="447"/>
      <c r="N267" s="447"/>
      <c r="O267" s="447"/>
      <c r="P267" s="447"/>
      <c r="Q267" s="447"/>
      <c r="R267" s="447"/>
      <c r="S267" s="447"/>
      <c r="T267" s="447"/>
      <c r="U267" s="447"/>
      <c r="V267" s="447"/>
      <c r="W267" s="447"/>
      <c r="X267" s="447"/>
    </row>
    <row r="268" spans="1:24" ht="12.75">
      <c r="A268" s="447"/>
      <c r="B268" s="447"/>
      <c r="C268" s="454"/>
      <c r="D268" s="447"/>
      <c r="E268" s="449"/>
      <c r="F268" s="447"/>
      <c r="G268" s="447"/>
      <c r="H268" s="447"/>
      <c r="I268" s="447"/>
      <c r="J268" s="447"/>
      <c r="K268" s="447"/>
      <c r="L268" s="447"/>
      <c r="M268" s="447"/>
      <c r="N268" s="447"/>
      <c r="O268" s="447"/>
      <c r="P268" s="447"/>
      <c r="Q268" s="447"/>
      <c r="R268" s="447"/>
      <c r="S268" s="447"/>
      <c r="T268" s="447"/>
      <c r="U268" s="447"/>
      <c r="V268" s="447"/>
      <c r="W268" s="447"/>
      <c r="X268" s="447"/>
    </row>
    <row r="269" spans="1:24" ht="12.75">
      <c r="A269" s="447"/>
      <c r="B269" s="447"/>
      <c r="C269" s="454"/>
      <c r="D269" s="447"/>
      <c r="E269" s="449"/>
      <c r="F269" s="447"/>
      <c r="G269" s="447"/>
      <c r="H269" s="447"/>
      <c r="I269" s="447"/>
      <c r="J269" s="447"/>
      <c r="K269" s="447"/>
      <c r="L269" s="447"/>
      <c r="M269" s="447"/>
      <c r="N269" s="447"/>
      <c r="O269" s="447"/>
      <c r="P269" s="447"/>
      <c r="Q269" s="447"/>
      <c r="R269" s="447"/>
      <c r="S269" s="447"/>
      <c r="T269" s="447"/>
      <c r="U269" s="447"/>
      <c r="V269" s="447"/>
      <c r="W269" s="447"/>
      <c r="X269" s="447"/>
    </row>
    <row r="270" spans="1:24" ht="12.75">
      <c r="A270" s="447"/>
      <c r="B270" s="447"/>
      <c r="C270" s="454"/>
      <c r="D270" s="447"/>
      <c r="E270" s="449"/>
      <c r="F270" s="447"/>
      <c r="G270" s="447"/>
      <c r="H270" s="447"/>
      <c r="I270" s="447"/>
      <c r="J270" s="447"/>
      <c r="K270" s="447"/>
      <c r="L270" s="447"/>
      <c r="M270" s="447"/>
      <c r="N270" s="447"/>
      <c r="O270" s="447"/>
      <c r="P270" s="447"/>
      <c r="Q270" s="447"/>
      <c r="R270" s="447"/>
      <c r="S270" s="447"/>
      <c r="T270" s="447"/>
      <c r="U270" s="447"/>
      <c r="V270" s="447"/>
      <c r="W270" s="447"/>
      <c r="X270" s="447"/>
    </row>
    <row r="271" spans="1:24" ht="12.75">
      <c r="A271" s="447"/>
      <c r="B271" s="447"/>
      <c r="C271" s="454"/>
      <c r="D271" s="447"/>
      <c r="E271" s="449"/>
      <c r="F271" s="447"/>
      <c r="G271" s="447"/>
      <c r="H271" s="447"/>
      <c r="I271" s="447"/>
      <c r="J271" s="447"/>
      <c r="K271" s="447"/>
      <c r="L271" s="447"/>
      <c r="M271" s="447"/>
      <c r="N271" s="447"/>
      <c r="O271" s="447"/>
      <c r="P271" s="447"/>
      <c r="Q271" s="447"/>
      <c r="R271" s="447"/>
      <c r="S271" s="447"/>
      <c r="T271" s="447"/>
      <c r="U271" s="447"/>
      <c r="V271" s="447"/>
      <c r="W271" s="447"/>
      <c r="X271" s="447"/>
    </row>
    <row r="272" spans="1:24" ht="12.75">
      <c r="A272" s="447"/>
      <c r="B272" s="447"/>
      <c r="C272" s="454"/>
      <c r="D272" s="447"/>
      <c r="E272" s="449"/>
      <c r="F272" s="447"/>
      <c r="G272" s="447"/>
      <c r="H272" s="447"/>
      <c r="I272" s="447"/>
      <c r="J272" s="447"/>
      <c r="K272" s="447"/>
      <c r="L272" s="447"/>
      <c r="M272" s="447"/>
      <c r="N272" s="447"/>
      <c r="O272" s="447"/>
      <c r="P272" s="447"/>
      <c r="Q272" s="447"/>
      <c r="R272" s="447"/>
      <c r="S272" s="447"/>
      <c r="T272" s="447"/>
      <c r="U272" s="447"/>
      <c r="V272" s="447"/>
      <c r="W272" s="447"/>
      <c r="X272" s="447"/>
    </row>
    <row r="273" spans="1:24" ht="12.75">
      <c r="A273" s="447"/>
      <c r="B273" s="447"/>
      <c r="C273" s="454"/>
      <c r="D273" s="447"/>
      <c r="E273" s="449"/>
      <c r="F273" s="447"/>
      <c r="G273" s="447"/>
      <c r="H273" s="447"/>
      <c r="I273" s="447"/>
      <c r="J273" s="447"/>
      <c r="K273" s="447"/>
      <c r="L273" s="447"/>
      <c r="M273" s="447"/>
      <c r="N273" s="447"/>
      <c r="O273" s="447"/>
      <c r="P273" s="447"/>
      <c r="Q273" s="447"/>
      <c r="R273" s="447"/>
      <c r="S273" s="447"/>
      <c r="T273" s="447"/>
      <c r="U273" s="447"/>
      <c r="V273" s="447"/>
      <c r="W273" s="447"/>
      <c r="X273" s="447"/>
    </row>
    <row r="274" spans="1:24" ht="12.75">
      <c r="A274" s="447"/>
      <c r="B274" s="447"/>
      <c r="C274" s="454"/>
      <c r="D274" s="447"/>
      <c r="E274" s="449"/>
      <c r="F274" s="447"/>
      <c r="G274" s="447"/>
      <c r="H274" s="447"/>
      <c r="I274" s="447"/>
      <c r="J274" s="447"/>
      <c r="K274" s="447"/>
      <c r="L274" s="447"/>
      <c r="M274" s="447"/>
      <c r="N274" s="447"/>
      <c r="O274" s="447"/>
      <c r="P274" s="447"/>
      <c r="Q274" s="447"/>
      <c r="R274" s="447"/>
      <c r="S274" s="447"/>
      <c r="T274" s="447"/>
      <c r="U274" s="447"/>
      <c r="V274" s="447"/>
      <c r="W274" s="447"/>
      <c r="X274" s="447"/>
    </row>
    <row r="275" spans="1:24" ht="12.75">
      <c r="A275" s="447"/>
      <c r="B275" s="447"/>
      <c r="C275" s="454"/>
      <c r="D275" s="447"/>
      <c r="E275" s="449"/>
      <c r="F275" s="447"/>
      <c r="G275" s="447"/>
      <c r="H275" s="447"/>
      <c r="I275" s="447"/>
      <c r="J275" s="447"/>
      <c r="K275" s="447"/>
      <c r="L275" s="447"/>
      <c r="M275" s="447"/>
      <c r="N275" s="447"/>
      <c r="O275" s="447"/>
      <c r="P275" s="447"/>
      <c r="Q275" s="447"/>
      <c r="R275" s="447"/>
      <c r="S275" s="447"/>
      <c r="T275" s="447"/>
      <c r="U275" s="447"/>
      <c r="V275" s="447"/>
      <c r="W275" s="447"/>
      <c r="X275" s="447"/>
    </row>
    <row r="276" spans="1:24" ht="12.75">
      <c r="A276" s="447"/>
      <c r="B276" s="447"/>
      <c r="C276" s="454"/>
      <c r="D276" s="447"/>
      <c r="E276" s="449"/>
      <c r="F276" s="447"/>
      <c r="G276" s="447"/>
      <c r="H276" s="447"/>
      <c r="I276" s="447"/>
      <c r="J276" s="447"/>
      <c r="K276" s="447"/>
      <c r="L276" s="447"/>
      <c r="M276" s="447"/>
      <c r="N276" s="447"/>
      <c r="O276" s="447"/>
      <c r="P276" s="447"/>
      <c r="Q276" s="447"/>
      <c r="R276" s="447"/>
      <c r="S276" s="447"/>
      <c r="T276" s="447"/>
      <c r="U276" s="447"/>
      <c r="V276" s="447"/>
      <c r="W276" s="447"/>
      <c r="X276" s="447"/>
    </row>
    <row r="277" spans="1:24" ht="12.75">
      <c r="A277" s="447"/>
      <c r="B277" s="447"/>
      <c r="C277" s="454"/>
      <c r="D277" s="447"/>
      <c r="E277" s="449"/>
      <c r="F277" s="447"/>
      <c r="G277" s="447"/>
      <c r="H277" s="447"/>
      <c r="I277" s="447"/>
      <c r="J277" s="447"/>
      <c r="K277" s="447"/>
      <c r="L277" s="447"/>
      <c r="M277" s="447"/>
      <c r="N277" s="447"/>
      <c r="O277" s="447"/>
      <c r="P277" s="447"/>
      <c r="Q277" s="447"/>
      <c r="R277" s="447"/>
      <c r="S277" s="447"/>
      <c r="T277" s="447"/>
      <c r="U277" s="447"/>
      <c r="V277" s="447"/>
      <c r="W277" s="447"/>
      <c r="X277" s="447"/>
    </row>
    <row r="278" spans="1:24" ht="12.75">
      <c r="A278" s="447"/>
      <c r="B278" s="447"/>
      <c r="C278" s="454"/>
      <c r="D278" s="447"/>
      <c r="E278" s="449"/>
      <c r="F278" s="447"/>
      <c r="G278" s="447"/>
      <c r="H278" s="447"/>
      <c r="I278" s="447"/>
      <c r="J278" s="447"/>
      <c r="K278" s="447"/>
      <c r="L278" s="447"/>
      <c r="M278" s="447"/>
      <c r="N278" s="447"/>
      <c r="O278" s="447"/>
      <c r="P278" s="447"/>
      <c r="Q278" s="447"/>
      <c r="R278" s="447"/>
      <c r="S278" s="447"/>
      <c r="T278" s="447"/>
      <c r="U278" s="447"/>
      <c r="V278" s="447"/>
      <c r="W278" s="447"/>
      <c r="X278" s="447"/>
    </row>
    <row r="279" spans="1:24" ht="12.75">
      <c r="A279" s="447"/>
      <c r="B279" s="447"/>
      <c r="C279" s="454"/>
      <c r="D279" s="447"/>
      <c r="E279" s="449"/>
      <c r="F279" s="447"/>
      <c r="G279" s="447"/>
      <c r="H279" s="447"/>
      <c r="I279" s="447"/>
      <c r="J279" s="447"/>
      <c r="K279" s="447"/>
      <c r="L279" s="447"/>
      <c r="M279" s="447"/>
      <c r="N279" s="447"/>
      <c r="O279" s="447"/>
      <c r="P279" s="447"/>
      <c r="Q279" s="447"/>
      <c r="R279" s="447"/>
      <c r="S279" s="447"/>
      <c r="T279" s="447"/>
      <c r="U279" s="447"/>
      <c r="V279" s="447"/>
      <c r="W279" s="447"/>
      <c r="X279" s="447"/>
    </row>
    <row r="280" spans="1:24" ht="12.75">
      <c r="A280" s="447"/>
      <c r="B280" s="447"/>
      <c r="C280" s="454"/>
      <c r="D280" s="447"/>
      <c r="E280" s="449"/>
      <c r="F280" s="447"/>
      <c r="G280" s="447"/>
      <c r="H280" s="447"/>
      <c r="I280" s="447"/>
      <c r="J280" s="447"/>
      <c r="K280" s="447"/>
      <c r="L280" s="447"/>
      <c r="M280" s="447"/>
      <c r="N280" s="447"/>
      <c r="O280" s="447"/>
      <c r="P280" s="447"/>
      <c r="Q280" s="447"/>
      <c r="R280" s="447"/>
      <c r="S280" s="447"/>
      <c r="T280" s="447"/>
      <c r="U280" s="447"/>
      <c r="V280" s="447"/>
      <c r="W280" s="447"/>
      <c r="X280" s="447"/>
    </row>
    <row r="281" spans="1:24" ht="12.75">
      <c r="A281" s="447"/>
      <c r="B281" s="447"/>
      <c r="C281" s="454"/>
      <c r="D281" s="447"/>
      <c r="E281" s="449"/>
      <c r="F281" s="447"/>
      <c r="G281" s="447"/>
      <c r="H281" s="447"/>
      <c r="I281" s="447"/>
      <c r="J281" s="447"/>
      <c r="K281" s="447"/>
      <c r="L281" s="447"/>
      <c r="M281" s="447"/>
      <c r="N281" s="447"/>
      <c r="O281" s="447"/>
      <c r="P281" s="447"/>
      <c r="Q281" s="447"/>
      <c r="R281" s="447"/>
      <c r="S281" s="447"/>
      <c r="T281" s="447"/>
      <c r="U281" s="447"/>
      <c r="V281" s="447"/>
      <c r="W281" s="447"/>
      <c r="X281" s="447"/>
    </row>
    <row r="282" spans="1:24" ht="12.75">
      <c r="A282" s="447"/>
      <c r="B282" s="447"/>
      <c r="C282" s="454"/>
      <c r="D282" s="447"/>
      <c r="E282" s="449"/>
      <c r="F282" s="447"/>
      <c r="G282" s="447"/>
      <c r="H282" s="447"/>
      <c r="I282" s="447"/>
      <c r="J282" s="447"/>
      <c r="K282" s="447"/>
      <c r="L282" s="447"/>
      <c r="M282" s="447"/>
      <c r="N282" s="447"/>
      <c r="O282" s="447"/>
      <c r="P282" s="447"/>
      <c r="Q282" s="447"/>
      <c r="R282" s="447"/>
      <c r="S282" s="447"/>
      <c r="T282" s="447"/>
      <c r="U282" s="447"/>
      <c r="V282" s="447"/>
      <c r="W282" s="447"/>
      <c r="X282" s="447"/>
    </row>
    <row r="283" spans="1:24" ht="12.75">
      <c r="A283" s="447"/>
      <c r="B283" s="447"/>
      <c r="C283" s="454"/>
      <c r="D283" s="447"/>
      <c r="E283" s="449"/>
      <c r="F283" s="447"/>
      <c r="G283" s="447"/>
      <c r="H283" s="447"/>
      <c r="I283" s="447"/>
      <c r="J283" s="447"/>
      <c r="K283" s="447"/>
      <c r="L283" s="447"/>
      <c r="M283" s="447"/>
      <c r="N283" s="447"/>
      <c r="O283" s="447"/>
      <c r="P283" s="447"/>
      <c r="Q283" s="447"/>
      <c r="R283" s="447"/>
      <c r="S283" s="447"/>
      <c r="T283" s="447"/>
      <c r="U283" s="447"/>
      <c r="V283" s="447"/>
      <c r="W283" s="447"/>
      <c r="X283" s="447"/>
    </row>
    <row r="284" spans="1:24" ht="12.75">
      <c r="A284" s="447"/>
      <c r="B284" s="447"/>
      <c r="C284" s="454"/>
      <c r="D284" s="447"/>
      <c r="E284" s="449"/>
      <c r="F284" s="447"/>
      <c r="G284" s="447"/>
      <c r="H284" s="447"/>
      <c r="I284" s="447"/>
      <c r="J284" s="447"/>
      <c r="K284" s="447"/>
      <c r="L284" s="447"/>
      <c r="M284" s="447"/>
      <c r="N284" s="447"/>
      <c r="O284" s="447"/>
      <c r="P284" s="447"/>
      <c r="Q284" s="447"/>
      <c r="R284" s="447"/>
      <c r="S284" s="447"/>
      <c r="T284" s="447"/>
      <c r="U284" s="447"/>
      <c r="V284" s="447"/>
      <c r="W284" s="447"/>
      <c r="X284" s="447"/>
    </row>
    <row r="285" spans="1:24" ht="12.75">
      <c r="A285" s="447"/>
      <c r="B285" s="447"/>
      <c r="C285" s="454"/>
      <c r="D285" s="447"/>
      <c r="E285" s="449"/>
      <c r="F285" s="447"/>
      <c r="G285" s="447"/>
      <c r="H285" s="447"/>
      <c r="I285" s="447"/>
      <c r="J285" s="447"/>
      <c r="K285" s="447"/>
      <c r="L285" s="447"/>
      <c r="M285" s="447"/>
      <c r="N285" s="447"/>
      <c r="O285" s="447"/>
      <c r="P285" s="447"/>
      <c r="Q285" s="447"/>
      <c r="R285" s="447"/>
      <c r="S285" s="447"/>
      <c r="T285" s="447"/>
      <c r="U285" s="447"/>
      <c r="V285" s="447"/>
      <c r="W285" s="447"/>
      <c r="X285" s="447"/>
    </row>
    <row r="286" spans="1:24" ht="12.75">
      <c r="A286" s="447"/>
      <c r="B286" s="447"/>
      <c r="C286" s="454"/>
      <c r="D286" s="447"/>
      <c r="E286" s="449"/>
      <c r="F286" s="447"/>
      <c r="G286" s="447"/>
      <c r="H286" s="447"/>
      <c r="I286" s="447"/>
      <c r="J286" s="447"/>
      <c r="K286" s="447"/>
      <c r="L286" s="447"/>
      <c r="M286" s="447"/>
      <c r="N286" s="447"/>
      <c r="O286" s="447"/>
      <c r="P286" s="447"/>
      <c r="Q286" s="447"/>
      <c r="R286" s="447"/>
      <c r="S286" s="447"/>
      <c r="T286" s="447"/>
      <c r="U286" s="447"/>
      <c r="V286" s="447"/>
      <c r="W286" s="447"/>
      <c r="X286" s="447"/>
    </row>
    <row r="287" spans="1:24" ht="12.75">
      <c r="A287" s="447"/>
      <c r="B287" s="447"/>
      <c r="C287" s="454"/>
      <c r="D287" s="447"/>
      <c r="E287" s="449"/>
      <c r="F287" s="447"/>
      <c r="G287" s="447"/>
      <c r="H287" s="447"/>
      <c r="I287" s="447"/>
      <c r="J287" s="447"/>
      <c r="K287" s="447"/>
      <c r="L287" s="447"/>
      <c r="M287" s="447"/>
      <c r="N287" s="447"/>
      <c r="O287" s="447"/>
      <c r="P287" s="447"/>
      <c r="Q287" s="447"/>
      <c r="R287" s="447"/>
      <c r="S287" s="447"/>
      <c r="T287" s="447"/>
      <c r="U287" s="447"/>
      <c r="V287" s="447"/>
      <c r="W287" s="447"/>
      <c r="X287" s="447"/>
    </row>
    <row r="288" spans="1:24" ht="12.75">
      <c r="A288" s="447"/>
      <c r="B288" s="447"/>
      <c r="C288" s="454"/>
      <c r="D288" s="447"/>
      <c r="E288" s="449"/>
      <c r="F288" s="447"/>
      <c r="G288" s="447"/>
      <c r="H288" s="447"/>
      <c r="I288" s="447"/>
      <c r="J288" s="447"/>
      <c r="K288" s="447"/>
      <c r="L288" s="447"/>
      <c r="M288" s="447"/>
      <c r="N288" s="447"/>
      <c r="O288" s="447"/>
      <c r="P288" s="447"/>
      <c r="Q288" s="447"/>
      <c r="R288" s="447"/>
      <c r="S288" s="447"/>
      <c r="T288" s="447"/>
      <c r="U288" s="447"/>
      <c r="V288" s="447"/>
      <c r="W288" s="447"/>
      <c r="X288" s="447"/>
    </row>
    <row r="289" spans="1:24" ht="12.75">
      <c r="A289" s="447"/>
      <c r="B289" s="447"/>
      <c r="C289" s="454"/>
      <c r="D289" s="447"/>
      <c r="E289" s="449"/>
      <c r="F289" s="447"/>
      <c r="G289" s="447"/>
      <c r="H289" s="447"/>
      <c r="I289" s="447"/>
      <c r="J289" s="447"/>
      <c r="K289" s="447"/>
      <c r="L289" s="447"/>
      <c r="M289" s="447"/>
      <c r="N289" s="447"/>
      <c r="O289" s="447"/>
      <c r="P289" s="447"/>
      <c r="Q289" s="447"/>
      <c r="R289" s="447"/>
      <c r="S289" s="447"/>
      <c r="T289" s="447"/>
      <c r="U289" s="447"/>
      <c r="V289" s="447"/>
      <c r="W289" s="447"/>
      <c r="X289" s="447"/>
    </row>
    <row r="290" spans="1:24" ht="12.75">
      <c r="A290" s="447"/>
      <c r="B290" s="447"/>
      <c r="C290" s="454"/>
      <c r="D290" s="447"/>
      <c r="E290" s="449"/>
      <c r="F290" s="447"/>
      <c r="G290" s="447"/>
      <c r="H290" s="447"/>
      <c r="I290" s="447"/>
      <c r="J290" s="447"/>
      <c r="K290" s="447"/>
      <c r="L290" s="447"/>
      <c r="M290" s="447"/>
      <c r="N290" s="447"/>
      <c r="O290" s="447"/>
      <c r="P290" s="447"/>
      <c r="Q290" s="447"/>
      <c r="R290" s="447"/>
      <c r="S290" s="447"/>
      <c r="T290" s="447"/>
      <c r="U290" s="447"/>
      <c r="V290" s="447"/>
      <c r="W290" s="447"/>
      <c r="X290" s="447"/>
    </row>
    <row r="291" spans="1:24" ht="12.75">
      <c r="A291" s="447"/>
      <c r="B291" s="447"/>
      <c r="C291" s="454"/>
      <c r="D291" s="447"/>
      <c r="E291" s="449"/>
      <c r="F291" s="447"/>
      <c r="G291" s="447"/>
      <c r="H291" s="447"/>
      <c r="I291" s="447"/>
      <c r="J291" s="447"/>
      <c r="K291" s="447"/>
      <c r="L291" s="447"/>
      <c r="M291" s="447"/>
      <c r="N291" s="447"/>
      <c r="O291" s="447"/>
      <c r="P291" s="447"/>
      <c r="Q291" s="447"/>
      <c r="R291" s="447"/>
      <c r="S291" s="447"/>
      <c r="T291" s="447"/>
      <c r="U291" s="447"/>
      <c r="V291" s="447"/>
      <c r="W291" s="447"/>
      <c r="X291" s="447"/>
    </row>
    <row r="292" spans="1:24" ht="12.75">
      <c r="A292" s="447"/>
      <c r="B292" s="447"/>
      <c r="C292" s="454"/>
      <c r="D292" s="447"/>
      <c r="E292" s="449"/>
      <c r="F292" s="447"/>
      <c r="G292" s="447"/>
      <c r="H292" s="447"/>
      <c r="I292" s="447"/>
      <c r="J292" s="447"/>
      <c r="K292" s="447"/>
      <c r="L292" s="447"/>
      <c r="M292" s="447"/>
      <c r="N292" s="447"/>
      <c r="O292" s="447"/>
      <c r="P292" s="447"/>
      <c r="Q292" s="447"/>
      <c r="R292" s="447"/>
      <c r="S292" s="447"/>
      <c r="T292" s="447"/>
      <c r="U292" s="447"/>
      <c r="V292" s="447"/>
      <c r="W292" s="447"/>
      <c r="X292" s="447"/>
    </row>
    <row r="293" spans="1:24" ht="12.75">
      <c r="A293" s="447"/>
      <c r="B293" s="447"/>
      <c r="C293" s="454"/>
      <c r="D293" s="447"/>
      <c r="E293" s="449"/>
      <c r="F293" s="447"/>
      <c r="G293" s="447"/>
      <c r="H293" s="447"/>
      <c r="I293" s="447"/>
      <c r="J293" s="447"/>
      <c r="K293" s="447"/>
      <c r="L293" s="447"/>
      <c r="M293" s="447"/>
      <c r="N293" s="447"/>
      <c r="O293" s="447"/>
      <c r="P293" s="447"/>
      <c r="Q293" s="447"/>
      <c r="R293" s="447"/>
      <c r="S293" s="447"/>
      <c r="T293" s="447"/>
      <c r="U293" s="447"/>
      <c r="V293" s="447"/>
      <c r="W293" s="447"/>
      <c r="X293" s="447"/>
    </row>
    <row r="294" spans="1:24" ht="12.75">
      <c r="A294" s="447"/>
      <c r="B294" s="447"/>
      <c r="C294" s="454"/>
      <c r="D294" s="447"/>
      <c r="E294" s="449"/>
      <c r="F294" s="447"/>
      <c r="G294" s="447"/>
      <c r="H294" s="447"/>
      <c r="I294" s="447"/>
      <c r="J294" s="447"/>
      <c r="K294" s="447"/>
      <c r="L294" s="447"/>
      <c r="M294" s="447"/>
      <c r="N294" s="447"/>
      <c r="O294" s="447"/>
      <c r="P294" s="447"/>
      <c r="Q294" s="447"/>
      <c r="R294" s="447"/>
      <c r="S294" s="447"/>
      <c r="T294" s="447"/>
      <c r="U294" s="447"/>
      <c r="V294" s="447"/>
      <c r="W294" s="447"/>
      <c r="X294" s="447"/>
    </row>
    <row r="295" spans="1:24" ht="12.75">
      <c r="A295" s="447"/>
      <c r="B295" s="447"/>
      <c r="C295" s="454"/>
      <c r="D295" s="447"/>
      <c r="E295" s="449"/>
      <c r="F295" s="447"/>
      <c r="G295" s="447"/>
      <c r="H295" s="447"/>
      <c r="I295" s="447"/>
      <c r="J295" s="447"/>
      <c r="K295" s="447"/>
      <c r="L295" s="447"/>
      <c r="M295" s="447"/>
      <c r="N295" s="447"/>
      <c r="O295" s="447"/>
      <c r="P295" s="447"/>
      <c r="Q295" s="447"/>
      <c r="R295" s="447"/>
      <c r="S295" s="447"/>
      <c r="T295" s="447"/>
      <c r="U295" s="447"/>
      <c r="V295" s="447"/>
      <c r="W295" s="447"/>
      <c r="X295" s="447"/>
    </row>
    <row r="296" spans="1:24" ht="12.75">
      <c r="A296" s="447"/>
      <c r="B296" s="447"/>
      <c r="C296" s="454"/>
      <c r="D296" s="447"/>
      <c r="E296" s="449"/>
      <c r="F296" s="447"/>
      <c r="G296" s="447"/>
      <c r="H296" s="447"/>
      <c r="I296" s="447"/>
      <c r="J296" s="447"/>
      <c r="K296" s="447"/>
      <c r="L296" s="447"/>
      <c r="M296" s="447"/>
      <c r="N296" s="447"/>
      <c r="O296" s="447"/>
      <c r="P296" s="447"/>
      <c r="Q296" s="447"/>
      <c r="R296" s="447"/>
      <c r="S296" s="447"/>
      <c r="T296" s="447"/>
      <c r="U296" s="447"/>
      <c r="V296" s="447"/>
      <c r="W296" s="447"/>
      <c r="X296" s="447"/>
    </row>
    <row r="297" spans="1:24" ht="12.75">
      <c r="A297" s="447"/>
      <c r="B297" s="447"/>
      <c r="C297" s="454"/>
      <c r="D297" s="447"/>
      <c r="E297" s="449"/>
      <c r="F297" s="447"/>
      <c r="G297" s="447"/>
      <c r="H297" s="447"/>
      <c r="I297" s="447"/>
      <c r="J297" s="447"/>
      <c r="K297" s="447"/>
      <c r="L297" s="447"/>
      <c r="M297" s="447"/>
      <c r="N297" s="447"/>
      <c r="O297" s="447"/>
      <c r="P297" s="447"/>
      <c r="Q297" s="447"/>
      <c r="R297" s="447"/>
      <c r="S297" s="447"/>
      <c r="T297" s="447"/>
      <c r="U297" s="447"/>
      <c r="V297" s="447"/>
      <c r="W297" s="447"/>
      <c r="X297" s="447"/>
    </row>
    <row r="298" spans="1:24" ht="12.75">
      <c r="A298" s="447"/>
      <c r="B298" s="447"/>
      <c r="C298" s="454"/>
      <c r="D298" s="447"/>
      <c r="E298" s="449"/>
      <c r="F298" s="447"/>
      <c r="G298" s="447"/>
      <c r="H298" s="447"/>
      <c r="I298" s="447"/>
      <c r="J298" s="447"/>
      <c r="K298" s="447"/>
      <c r="L298" s="447"/>
      <c r="M298" s="447"/>
      <c r="N298" s="447"/>
      <c r="O298" s="447"/>
      <c r="P298" s="447"/>
      <c r="Q298" s="447"/>
      <c r="R298" s="447"/>
      <c r="S298" s="447"/>
      <c r="T298" s="447"/>
      <c r="U298" s="447"/>
      <c r="V298" s="447"/>
      <c r="W298" s="447"/>
      <c r="X298" s="447"/>
    </row>
    <row r="299" spans="1:24" ht="12.75">
      <c r="A299" s="447"/>
      <c r="B299" s="447"/>
      <c r="C299" s="454"/>
      <c r="D299" s="447"/>
      <c r="E299" s="449"/>
      <c r="F299" s="447"/>
      <c r="G299" s="447"/>
      <c r="H299" s="447"/>
      <c r="I299" s="447"/>
      <c r="J299" s="447"/>
      <c r="K299" s="447"/>
      <c r="L299" s="447"/>
      <c r="M299" s="447"/>
      <c r="N299" s="447"/>
      <c r="O299" s="447"/>
      <c r="P299" s="447"/>
      <c r="Q299" s="447"/>
      <c r="R299" s="447"/>
      <c r="S299" s="447"/>
      <c r="T299" s="447"/>
      <c r="U299" s="447"/>
      <c r="V299" s="447"/>
      <c r="W299" s="447"/>
      <c r="X299" s="447"/>
    </row>
    <row r="300" spans="1:24" ht="12.75">
      <c r="A300" s="447"/>
      <c r="B300" s="447"/>
      <c r="C300" s="454"/>
      <c r="D300" s="447"/>
      <c r="E300" s="449"/>
      <c r="F300" s="447"/>
      <c r="G300" s="447"/>
      <c r="H300" s="447"/>
      <c r="I300" s="447"/>
      <c r="J300" s="447"/>
      <c r="K300" s="447"/>
      <c r="L300" s="447"/>
      <c r="M300" s="447"/>
      <c r="N300" s="447"/>
      <c r="O300" s="447"/>
      <c r="P300" s="447"/>
      <c r="Q300" s="447"/>
      <c r="R300" s="447"/>
      <c r="S300" s="447"/>
      <c r="T300" s="447"/>
      <c r="U300" s="447"/>
      <c r="V300" s="447"/>
      <c r="W300" s="447"/>
      <c r="X300" s="447"/>
    </row>
    <row r="301" spans="1:24" ht="12.75">
      <c r="A301" s="447"/>
      <c r="B301" s="447"/>
      <c r="C301" s="454"/>
      <c r="D301" s="447"/>
      <c r="E301" s="449"/>
      <c r="F301" s="447"/>
      <c r="G301" s="447"/>
      <c r="H301" s="447"/>
      <c r="I301" s="447"/>
      <c r="J301" s="447"/>
      <c r="K301" s="447"/>
      <c r="L301" s="447"/>
      <c r="M301" s="447"/>
      <c r="N301" s="447"/>
      <c r="O301" s="447"/>
      <c r="P301" s="447"/>
      <c r="Q301" s="447"/>
      <c r="R301" s="447"/>
      <c r="S301" s="447"/>
      <c r="T301" s="447"/>
      <c r="U301" s="447"/>
      <c r="V301" s="447"/>
      <c r="W301" s="447"/>
      <c r="X301" s="447"/>
    </row>
    <row r="302" spans="1:24" ht="12.75">
      <c r="A302" s="447"/>
      <c r="B302" s="447"/>
      <c r="C302" s="454"/>
      <c r="D302" s="447"/>
      <c r="E302" s="449"/>
      <c r="F302" s="447"/>
      <c r="G302" s="447"/>
      <c r="H302" s="447"/>
      <c r="I302" s="447"/>
      <c r="J302" s="447"/>
      <c r="K302" s="447"/>
      <c r="L302" s="447"/>
      <c r="M302" s="447"/>
      <c r="N302" s="447"/>
      <c r="O302" s="447"/>
      <c r="P302" s="447"/>
      <c r="Q302" s="447"/>
      <c r="R302" s="447"/>
      <c r="S302" s="447"/>
      <c r="T302" s="447"/>
      <c r="U302" s="447"/>
      <c r="V302" s="447"/>
      <c r="W302" s="447"/>
      <c r="X302" s="447"/>
    </row>
    <row r="303" spans="1:24" ht="12.75">
      <c r="A303" s="447"/>
      <c r="B303" s="447"/>
      <c r="C303" s="454"/>
      <c r="D303" s="447"/>
      <c r="E303" s="449"/>
      <c r="F303" s="447"/>
      <c r="G303" s="447"/>
      <c r="H303" s="447"/>
      <c r="I303" s="447"/>
      <c r="J303" s="447"/>
      <c r="K303" s="447"/>
      <c r="L303" s="447"/>
      <c r="M303" s="447"/>
      <c r="N303" s="447"/>
      <c r="O303" s="447"/>
      <c r="P303" s="447"/>
      <c r="Q303" s="447"/>
      <c r="R303" s="447"/>
      <c r="S303" s="447"/>
      <c r="T303" s="447"/>
      <c r="U303" s="447"/>
      <c r="V303" s="447"/>
      <c r="W303" s="447"/>
      <c r="X303" s="447"/>
    </row>
    <row r="304" spans="1:24" ht="12.75">
      <c r="A304" s="447"/>
      <c r="B304" s="447"/>
      <c r="C304" s="454"/>
      <c r="D304" s="447"/>
      <c r="E304" s="449"/>
      <c r="F304" s="447"/>
      <c r="G304" s="447"/>
      <c r="H304" s="447"/>
      <c r="I304" s="447"/>
      <c r="J304" s="447"/>
      <c r="K304" s="447"/>
      <c r="L304" s="447"/>
      <c r="M304" s="447"/>
      <c r="N304" s="447"/>
      <c r="O304" s="447"/>
      <c r="P304" s="447"/>
      <c r="Q304" s="447"/>
      <c r="R304" s="447"/>
      <c r="S304" s="447"/>
      <c r="T304" s="447"/>
      <c r="U304" s="447"/>
      <c r="V304" s="447"/>
      <c r="W304" s="447"/>
      <c r="X304" s="447"/>
    </row>
    <row r="305" spans="1:24" ht="12.75">
      <c r="A305" s="447"/>
      <c r="B305" s="447"/>
      <c r="C305" s="454"/>
      <c r="D305" s="447"/>
      <c r="E305" s="449"/>
      <c r="F305" s="447"/>
      <c r="G305" s="447"/>
      <c r="H305" s="447"/>
      <c r="I305" s="447"/>
      <c r="J305" s="447"/>
      <c r="K305" s="447"/>
      <c r="L305" s="447"/>
      <c r="M305" s="447"/>
      <c r="N305" s="447"/>
      <c r="O305" s="447"/>
      <c r="P305" s="447"/>
      <c r="Q305" s="447"/>
      <c r="R305" s="447"/>
      <c r="S305" s="447"/>
      <c r="T305" s="447"/>
      <c r="U305" s="447"/>
      <c r="V305" s="447"/>
      <c r="W305" s="447"/>
      <c r="X305" s="447"/>
    </row>
    <row r="306" spans="1:24" ht="12.75">
      <c r="A306" s="447"/>
      <c r="B306" s="447"/>
      <c r="C306" s="454"/>
      <c r="D306" s="447"/>
      <c r="E306" s="449"/>
      <c r="F306" s="447"/>
      <c r="G306" s="447"/>
      <c r="H306" s="447"/>
      <c r="I306" s="447"/>
      <c r="J306" s="447"/>
      <c r="K306" s="447"/>
      <c r="L306" s="447"/>
      <c r="M306" s="447"/>
      <c r="N306" s="447"/>
      <c r="O306" s="447"/>
      <c r="P306" s="447"/>
      <c r="Q306" s="447"/>
      <c r="R306" s="447"/>
      <c r="S306" s="447"/>
      <c r="T306" s="447"/>
      <c r="U306" s="447"/>
      <c r="V306" s="447"/>
      <c r="W306" s="447"/>
      <c r="X306" s="447"/>
    </row>
    <row r="307" spans="1:24" ht="12.75">
      <c r="A307" s="447"/>
      <c r="B307" s="447"/>
      <c r="C307" s="454"/>
      <c r="D307" s="447"/>
      <c r="E307" s="449"/>
      <c r="F307" s="447"/>
      <c r="G307" s="447"/>
      <c r="H307" s="447"/>
      <c r="I307" s="447"/>
      <c r="J307" s="447"/>
      <c r="K307" s="447"/>
      <c r="L307" s="447"/>
      <c r="M307" s="447"/>
      <c r="N307" s="447"/>
      <c r="O307" s="447"/>
      <c r="P307" s="447"/>
      <c r="Q307" s="447"/>
      <c r="R307" s="447"/>
      <c r="S307" s="447"/>
      <c r="T307" s="447"/>
      <c r="U307" s="447"/>
      <c r="V307" s="447"/>
      <c r="W307" s="447"/>
      <c r="X307" s="447"/>
    </row>
    <row r="308" spans="1:24" ht="12.75">
      <c r="A308" s="447"/>
      <c r="B308" s="447"/>
      <c r="C308" s="454"/>
      <c r="D308" s="447"/>
      <c r="E308" s="449"/>
      <c r="F308" s="447"/>
      <c r="G308" s="447"/>
      <c r="H308" s="447"/>
      <c r="I308" s="447"/>
      <c r="J308" s="447"/>
      <c r="K308" s="447"/>
      <c r="L308" s="447"/>
      <c r="M308" s="447"/>
      <c r="N308" s="447"/>
      <c r="O308" s="447"/>
      <c r="P308" s="447"/>
      <c r="Q308" s="447"/>
      <c r="R308" s="447"/>
      <c r="S308" s="447"/>
      <c r="T308" s="447"/>
      <c r="U308" s="447"/>
      <c r="V308" s="447"/>
      <c r="W308" s="447"/>
      <c r="X308" s="447"/>
    </row>
    <row r="309" spans="1:24" ht="12.75">
      <c r="A309" s="447"/>
      <c r="B309" s="447"/>
      <c r="C309" s="454"/>
      <c r="D309" s="447"/>
      <c r="E309" s="449"/>
      <c r="F309" s="447"/>
      <c r="G309" s="447"/>
      <c r="H309" s="447"/>
      <c r="I309" s="447"/>
      <c r="J309" s="447"/>
      <c r="K309" s="447"/>
      <c r="L309" s="447"/>
      <c r="M309" s="447"/>
      <c r="N309" s="447"/>
      <c r="O309" s="447"/>
      <c r="P309" s="447"/>
      <c r="Q309" s="447"/>
      <c r="R309" s="447"/>
      <c r="S309" s="447"/>
      <c r="T309" s="447"/>
      <c r="U309" s="447"/>
      <c r="V309" s="447"/>
      <c r="W309" s="447"/>
      <c r="X309" s="447"/>
    </row>
    <row r="310" spans="1:24" ht="12.75">
      <c r="A310" s="447"/>
      <c r="B310" s="447"/>
      <c r="C310" s="454"/>
      <c r="D310" s="447"/>
      <c r="E310" s="449"/>
      <c r="F310" s="447"/>
      <c r="G310" s="447"/>
      <c r="H310" s="447"/>
      <c r="I310" s="447"/>
      <c r="J310" s="447"/>
      <c r="K310" s="447"/>
      <c r="L310" s="447"/>
      <c r="M310" s="447"/>
      <c r="N310" s="447"/>
      <c r="O310" s="447"/>
      <c r="P310" s="447"/>
      <c r="Q310" s="447"/>
      <c r="R310" s="447"/>
      <c r="S310" s="447"/>
      <c r="T310" s="447"/>
      <c r="U310" s="447"/>
      <c r="V310" s="447"/>
      <c r="W310" s="447"/>
      <c r="X310" s="447"/>
    </row>
    <row r="311" spans="1:24" ht="12.75">
      <c r="A311" s="447"/>
      <c r="B311" s="447"/>
      <c r="C311" s="454"/>
      <c r="D311" s="447"/>
      <c r="E311" s="449"/>
      <c r="F311" s="447"/>
      <c r="G311" s="447"/>
      <c r="H311" s="447"/>
      <c r="I311" s="447"/>
      <c r="J311" s="447"/>
      <c r="K311" s="447"/>
      <c r="L311" s="447"/>
      <c r="M311" s="447"/>
      <c r="N311" s="447"/>
      <c r="O311" s="447"/>
      <c r="P311" s="447"/>
      <c r="Q311" s="447"/>
      <c r="R311" s="447"/>
      <c r="S311" s="447"/>
      <c r="T311" s="447"/>
      <c r="U311" s="447"/>
      <c r="V311" s="447"/>
      <c r="W311" s="447"/>
      <c r="X311" s="447"/>
    </row>
    <row r="312" spans="1:24" ht="12.75">
      <c r="A312" s="447"/>
      <c r="B312" s="447"/>
      <c r="C312" s="454"/>
      <c r="D312" s="447"/>
      <c r="E312" s="449"/>
      <c r="F312" s="447"/>
      <c r="G312" s="447"/>
      <c r="H312" s="447"/>
      <c r="I312" s="447"/>
      <c r="J312" s="447"/>
      <c r="K312" s="447"/>
      <c r="L312" s="447"/>
      <c r="M312" s="447"/>
      <c r="N312" s="447"/>
      <c r="O312" s="447"/>
      <c r="P312" s="447"/>
      <c r="Q312" s="447"/>
      <c r="R312" s="447"/>
      <c r="S312" s="447"/>
      <c r="T312" s="447"/>
      <c r="U312" s="447"/>
      <c r="V312" s="447"/>
      <c r="W312" s="447"/>
      <c r="X312" s="447"/>
    </row>
    <row r="313" spans="1:24" ht="12.75">
      <c r="A313" s="447"/>
      <c r="B313" s="447"/>
      <c r="C313" s="454"/>
      <c r="D313" s="447"/>
      <c r="E313" s="449"/>
      <c r="F313" s="447"/>
      <c r="G313" s="447"/>
      <c r="H313" s="447"/>
      <c r="I313" s="447"/>
      <c r="J313" s="447"/>
      <c r="K313" s="447"/>
      <c r="L313" s="447"/>
      <c r="M313" s="447"/>
      <c r="N313" s="447"/>
      <c r="O313" s="447"/>
      <c r="P313" s="447"/>
      <c r="Q313" s="447"/>
      <c r="R313" s="447"/>
      <c r="S313" s="447"/>
      <c r="T313" s="447"/>
      <c r="U313" s="447"/>
      <c r="V313" s="447"/>
      <c r="W313" s="447"/>
      <c r="X313" s="447"/>
    </row>
    <row r="314" spans="1:24" ht="12.75">
      <c r="A314" s="447"/>
      <c r="B314" s="447"/>
      <c r="C314" s="454"/>
      <c r="D314" s="447"/>
      <c r="E314" s="449"/>
      <c r="F314" s="447"/>
      <c r="G314" s="447"/>
      <c r="H314" s="447"/>
      <c r="I314" s="447"/>
      <c r="J314" s="447"/>
      <c r="K314" s="447"/>
      <c r="L314" s="447"/>
      <c r="M314" s="447"/>
      <c r="N314" s="447"/>
      <c r="O314" s="447"/>
      <c r="P314" s="447"/>
      <c r="Q314" s="447"/>
      <c r="R314" s="447"/>
      <c r="S314" s="447"/>
      <c r="T314" s="447"/>
      <c r="U314" s="447"/>
      <c r="V314" s="447"/>
      <c r="W314" s="447"/>
      <c r="X314" s="447"/>
    </row>
    <row r="315" spans="1:24" ht="12.75">
      <c r="A315" s="447"/>
      <c r="B315" s="447"/>
      <c r="C315" s="454"/>
      <c r="D315" s="447"/>
      <c r="E315" s="449"/>
      <c r="F315" s="447"/>
      <c r="G315" s="447"/>
      <c r="H315" s="447"/>
      <c r="I315" s="447"/>
      <c r="J315" s="447"/>
      <c r="K315" s="447"/>
      <c r="L315" s="447"/>
      <c r="M315" s="447"/>
      <c r="N315" s="447"/>
      <c r="O315" s="447"/>
      <c r="P315" s="447"/>
      <c r="Q315" s="447"/>
      <c r="R315" s="447"/>
      <c r="S315" s="447"/>
      <c r="T315" s="447"/>
      <c r="U315" s="447"/>
      <c r="V315" s="447"/>
      <c r="W315" s="447"/>
      <c r="X315" s="447"/>
    </row>
    <row r="316" spans="1:24" ht="12.75">
      <c r="A316" s="447"/>
      <c r="B316" s="447"/>
      <c r="C316" s="454"/>
      <c r="D316" s="447"/>
      <c r="E316" s="449"/>
      <c r="F316" s="447"/>
      <c r="G316" s="447"/>
      <c r="H316" s="447"/>
      <c r="I316" s="447"/>
      <c r="J316" s="447"/>
      <c r="K316" s="447"/>
      <c r="L316" s="447"/>
      <c r="M316" s="447"/>
      <c r="N316" s="447"/>
      <c r="O316" s="447"/>
      <c r="P316" s="447"/>
      <c r="Q316" s="447"/>
      <c r="R316" s="447"/>
      <c r="S316" s="447"/>
      <c r="T316" s="447"/>
      <c r="U316" s="447"/>
      <c r="V316" s="447"/>
      <c r="W316" s="447"/>
      <c r="X316" s="447"/>
    </row>
    <row r="317" spans="1:24" ht="12.75">
      <c r="A317" s="447"/>
      <c r="B317" s="447"/>
      <c r="C317" s="454"/>
      <c r="D317" s="447"/>
      <c r="E317" s="449"/>
      <c r="F317" s="447"/>
      <c r="G317" s="447"/>
      <c r="H317" s="447"/>
      <c r="I317" s="447"/>
      <c r="J317" s="447"/>
      <c r="K317" s="447"/>
      <c r="L317" s="447"/>
      <c r="M317" s="447"/>
      <c r="N317" s="447"/>
      <c r="O317" s="447"/>
      <c r="P317" s="447"/>
      <c r="Q317" s="447"/>
      <c r="R317" s="447"/>
      <c r="S317" s="447"/>
      <c r="T317" s="447"/>
      <c r="U317" s="447"/>
      <c r="V317" s="447"/>
      <c r="W317" s="447"/>
      <c r="X317" s="447"/>
    </row>
    <row r="318" spans="1:24" ht="12.75">
      <c r="A318" s="447"/>
      <c r="B318" s="447"/>
      <c r="C318" s="454"/>
      <c r="D318" s="447"/>
      <c r="E318" s="449"/>
      <c r="F318" s="447"/>
      <c r="G318" s="447"/>
      <c r="H318" s="447"/>
      <c r="I318" s="447"/>
      <c r="J318" s="447"/>
      <c r="K318" s="447"/>
      <c r="L318" s="447"/>
      <c r="M318" s="447"/>
      <c r="N318" s="447"/>
      <c r="O318" s="447"/>
      <c r="P318" s="447"/>
      <c r="Q318" s="447"/>
      <c r="R318" s="447"/>
      <c r="S318" s="447"/>
      <c r="T318" s="447"/>
      <c r="U318" s="447"/>
      <c r="V318" s="447"/>
      <c r="W318" s="447"/>
      <c r="X318" s="447"/>
    </row>
    <row r="319" spans="1:24" ht="12.75">
      <c r="A319" s="447"/>
      <c r="B319" s="447"/>
      <c r="C319" s="454"/>
      <c r="D319" s="447"/>
      <c r="E319" s="449"/>
      <c r="F319" s="447"/>
      <c r="G319" s="447"/>
      <c r="H319" s="447"/>
      <c r="I319" s="447"/>
      <c r="J319" s="447"/>
      <c r="K319" s="447"/>
      <c r="L319" s="447"/>
      <c r="M319" s="447"/>
      <c r="N319" s="447"/>
      <c r="O319" s="447"/>
      <c r="P319" s="447"/>
      <c r="Q319" s="447"/>
      <c r="R319" s="447"/>
      <c r="S319" s="447"/>
      <c r="T319" s="447"/>
      <c r="U319" s="447"/>
      <c r="V319" s="447"/>
      <c r="W319" s="447"/>
      <c r="X319" s="447"/>
    </row>
    <row r="320" spans="1:24" ht="12.75">
      <c r="A320" s="447"/>
      <c r="B320" s="447"/>
      <c r="C320" s="454"/>
      <c r="D320" s="447"/>
      <c r="E320" s="449"/>
      <c r="F320" s="447"/>
      <c r="G320" s="447"/>
      <c r="H320" s="447"/>
      <c r="I320" s="447"/>
      <c r="J320" s="447"/>
      <c r="K320" s="447"/>
      <c r="L320" s="447"/>
      <c r="M320" s="447"/>
      <c r="N320" s="447"/>
      <c r="O320" s="447"/>
      <c r="P320" s="447"/>
      <c r="Q320" s="447"/>
      <c r="R320" s="447"/>
      <c r="S320" s="447"/>
      <c r="T320" s="447"/>
      <c r="U320" s="447"/>
      <c r="V320" s="447"/>
      <c r="W320" s="447"/>
      <c r="X320" s="447"/>
    </row>
    <row r="321" spans="1:24" ht="12.75">
      <c r="A321" s="447"/>
      <c r="B321" s="447"/>
      <c r="C321" s="454"/>
      <c r="D321" s="447"/>
      <c r="E321" s="449"/>
      <c r="F321" s="447"/>
      <c r="G321" s="447"/>
      <c r="H321" s="447"/>
      <c r="I321" s="447"/>
      <c r="J321" s="447"/>
      <c r="K321" s="447"/>
      <c r="L321" s="447"/>
      <c r="M321" s="447"/>
      <c r="N321" s="447"/>
      <c r="O321" s="447"/>
      <c r="P321" s="447"/>
      <c r="Q321" s="447"/>
      <c r="R321" s="447"/>
      <c r="S321" s="447"/>
      <c r="T321" s="447"/>
      <c r="U321" s="447"/>
      <c r="V321" s="447"/>
      <c r="W321" s="447"/>
      <c r="X321" s="447"/>
    </row>
    <row r="322" spans="1:24" ht="12.75">
      <c r="A322" s="447"/>
      <c r="B322" s="447"/>
      <c r="C322" s="454"/>
      <c r="D322" s="447"/>
      <c r="E322" s="449"/>
      <c r="F322" s="447"/>
      <c r="G322" s="447"/>
      <c r="H322" s="447"/>
      <c r="I322" s="447"/>
      <c r="J322" s="447"/>
      <c r="K322" s="447"/>
      <c r="L322" s="447"/>
      <c r="M322" s="447"/>
      <c r="N322" s="447"/>
      <c r="O322" s="447"/>
      <c r="P322" s="447"/>
      <c r="Q322" s="447"/>
      <c r="R322" s="447"/>
      <c r="S322" s="447"/>
      <c r="T322" s="447"/>
      <c r="U322" s="447"/>
      <c r="V322" s="447"/>
      <c r="W322" s="447"/>
      <c r="X322" s="447"/>
    </row>
    <row r="323" spans="1:24" ht="12.75">
      <c r="A323" s="447"/>
      <c r="B323" s="447"/>
      <c r="C323" s="454"/>
      <c r="D323" s="447"/>
      <c r="E323" s="449"/>
      <c r="F323" s="447"/>
      <c r="G323" s="447"/>
      <c r="H323" s="447"/>
      <c r="I323" s="447"/>
      <c r="J323" s="447"/>
      <c r="K323" s="447"/>
      <c r="L323" s="447"/>
      <c r="M323" s="447"/>
      <c r="N323" s="447"/>
      <c r="O323" s="447"/>
      <c r="P323" s="447"/>
      <c r="Q323" s="447"/>
      <c r="R323" s="447"/>
      <c r="S323" s="447"/>
      <c r="T323" s="447"/>
      <c r="U323" s="447"/>
      <c r="V323" s="447"/>
      <c r="W323" s="447"/>
      <c r="X323" s="447"/>
    </row>
    <row r="324" spans="1:24" ht="12.75">
      <c r="A324" s="447"/>
      <c r="B324" s="447"/>
      <c r="C324" s="454"/>
      <c r="D324" s="447"/>
      <c r="E324" s="449"/>
      <c r="F324" s="447"/>
      <c r="G324" s="447"/>
      <c r="H324" s="447"/>
      <c r="I324" s="447"/>
      <c r="J324" s="447"/>
      <c r="K324" s="447"/>
      <c r="L324" s="447"/>
      <c r="M324" s="447"/>
      <c r="N324" s="447"/>
      <c r="O324" s="447"/>
      <c r="P324" s="447"/>
      <c r="Q324" s="447"/>
      <c r="R324" s="447"/>
      <c r="S324" s="447"/>
      <c r="T324" s="447"/>
      <c r="U324" s="447"/>
      <c r="V324" s="447"/>
      <c r="W324" s="447"/>
      <c r="X324" s="447"/>
    </row>
    <row r="325" spans="1:24" ht="12.75">
      <c r="A325" s="447"/>
      <c r="B325" s="447"/>
      <c r="C325" s="454"/>
      <c r="D325" s="447"/>
      <c r="E325" s="449"/>
      <c r="F325" s="447"/>
      <c r="G325" s="447"/>
      <c r="H325" s="447"/>
      <c r="I325" s="447"/>
      <c r="J325" s="447"/>
      <c r="K325" s="447"/>
      <c r="L325" s="447"/>
      <c r="M325" s="447"/>
      <c r="N325" s="447"/>
      <c r="O325" s="447"/>
      <c r="P325" s="447"/>
      <c r="Q325" s="447"/>
      <c r="R325" s="447"/>
      <c r="S325" s="447"/>
      <c r="T325" s="447"/>
      <c r="U325" s="447"/>
      <c r="V325" s="447"/>
      <c r="W325" s="447"/>
      <c r="X325" s="447"/>
    </row>
    <row r="326" spans="1:24" ht="12.75">
      <c r="A326" s="447"/>
      <c r="B326" s="447"/>
      <c r="C326" s="454"/>
      <c r="D326" s="447"/>
      <c r="E326" s="449"/>
      <c r="F326" s="447"/>
      <c r="G326" s="447"/>
      <c r="H326" s="447"/>
      <c r="I326" s="447"/>
      <c r="J326" s="447"/>
      <c r="K326" s="447"/>
      <c r="L326" s="447"/>
      <c r="M326" s="447"/>
      <c r="N326" s="447"/>
      <c r="O326" s="447"/>
      <c r="P326" s="447"/>
      <c r="Q326" s="447"/>
      <c r="R326" s="447"/>
      <c r="S326" s="447"/>
      <c r="T326" s="447"/>
      <c r="U326" s="447"/>
      <c r="V326" s="447"/>
      <c r="W326" s="447"/>
      <c r="X326" s="447"/>
    </row>
    <row r="327" spans="1:24" ht="12.75">
      <c r="A327" s="447"/>
      <c r="B327" s="447"/>
      <c r="C327" s="454"/>
      <c r="D327" s="447"/>
      <c r="E327" s="449"/>
      <c r="F327" s="447"/>
      <c r="G327" s="447"/>
      <c r="H327" s="447"/>
      <c r="I327" s="447"/>
      <c r="J327" s="447"/>
      <c r="K327" s="447"/>
      <c r="L327" s="447"/>
      <c r="M327" s="447"/>
      <c r="N327" s="447"/>
      <c r="O327" s="447"/>
      <c r="P327" s="447"/>
      <c r="Q327" s="447"/>
      <c r="R327" s="447"/>
      <c r="S327" s="447"/>
      <c r="T327" s="447"/>
      <c r="U327" s="447"/>
      <c r="V327" s="447"/>
      <c r="W327" s="447"/>
      <c r="X327" s="447"/>
    </row>
    <row r="328" spans="1:24" ht="12.75">
      <c r="A328" s="447"/>
      <c r="B328" s="447"/>
      <c r="C328" s="454"/>
      <c r="D328" s="447"/>
      <c r="E328" s="449"/>
      <c r="F328" s="447"/>
      <c r="G328" s="447"/>
      <c r="H328" s="447"/>
      <c r="I328" s="447"/>
      <c r="J328" s="447"/>
      <c r="K328" s="447"/>
      <c r="L328" s="447"/>
      <c r="M328" s="447"/>
      <c r="N328" s="447"/>
      <c r="O328" s="447"/>
      <c r="P328" s="447"/>
      <c r="Q328" s="447"/>
      <c r="R328" s="447"/>
      <c r="S328" s="447"/>
      <c r="T328" s="447"/>
      <c r="U328" s="447"/>
      <c r="V328" s="447"/>
      <c r="W328" s="447"/>
      <c r="X328" s="447"/>
    </row>
    <row r="329" spans="1:24" ht="12.75">
      <c r="A329" s="447"/>
      <c r="B329" s="447"/>
      <c r="C329" s="454"/>
      <c r="D329" s="447"/>
      <c r="E329" s="449"/>
      <c r="F329" s="447"/>
      <c r="G329" s="447"/>
      <c r="H329" s="447"/>
      <c r="I329" s="447"/>
      <c r="J329" s="447"/>
      <c r="K329" s="447"/>
      <c r="L329" s="447"/>
      <c r="M329" s="447"/>
      <c r="N329" s="447"/>
      <c r="O329" s="447"/>
      <c r="P329" s="447"/>
      <c r="Q329" s="447"/>
      <c r="R329" s="447"/>
      <c r="S329" s="447"/>
      <c r="T329" s="447"/>
      <c r="U329" s="447"/>
      <c r="V329" s="447"/>
      <c r="W329" s="447"/>
      <c r="X329" s="447"/>
    </row>
    <row r="330" spans="1:24" ht="12.75">
      <c r="A330" s="447"/>
      <c r="B330" s="447"/>
      <c r="C330" s="454"/>
      <c r="D330" s="447"/>
      <c r="E330" s="449"/>
      <c r="F330" s="447"/>
      <c r="G330" s="447"/>
      <c r="H330" s="447"/>
      <c r="I330" s="447"/>
      <c r="J330" s="447"/>
      <c r="K330" s="447"/>
      <c r="L330" s="447"/>
      <c r="M330" s="447"/>
      <c r="N330" s="447"/>
      <c r="O330" s="447"/>
      <c r="P330" s="447"/>
      <c r="Q330" s="447"/>
      <c r="R330" s="447"/>
      <c r="S330" s="447"/>
      <c r="T330" s="447"/>
      <c r="U330" s="447"/>
      <c r="V330" s="447"/>
      <c r="W330" s="447"/>
      <c r="X330" s="447"/>
    </row>
    <row r="331" spans="1:24" ht="12.75">
      <c r="A331" s="447"/>
      <c r="B331" s="447"/>
      <c r="C331" s="454"/>
      <c r="D331" s="447"/>
      <c r="E331" s="449"/>
      <c r="F331" s="447"/>
      <c r="G331" s="447"/>
      <c r="H331" s="447"/>
      <c r="I331" s="447"/>
      <c r="J331" s="447"/>
      <c r="K331" s="447"/>
      <c r="L331" s="447"/>
      <c r="M331" s="447"/>
      <c r="N331" s="447"/>
      <c r="O331" s="447"/>
      <c r="P331" s="447"/>
      <c r="Q331" s="447"/>
      <c r="R331" s="447"/>
      <c r="S331" s="447"/>
      <c r="T331" s="447"/>
      <c r="U331" s="447"/>
      <c r="V331" s="447"/>
      <c r="W331" s="447"/>
      <c r="X331" s="447"/>
    </row>
    <row r="332" spans="1:24" ht="12.75">
      <c r="A332" s="447"/>
      <c r="B332" s="447"/>
      <c r="C332" s="454"/>
      <c r="D332" s="447"/>
      <c r="E332" s="449"/>
      <c r="F332" s="447"/>
      <c r="G332" s="447"/>
      <c r="H332" s="447"/>
      <c r="I332" s="447"/>
      <c r="J332" s="447"/>
      <c r="K332" s="447"/>
      <c r="L332" s="447"/>
      <c r="M332" s="447"/>
      <c r="N332" s="447"/>
      <c r="O332" s="447"/>
      <c r="P332" s="447"/>
      <c r="Q332" s="447"/>
      <c r="R332" s="447"/>
      <c r="S332" s="447"/>
      <c r="T332" s="447"/>
      <c r="U332" s="447"/>
      <c r="V332" s="447"/>
      <c r="W332" s="447"/>
      <c r="X332" s="447"/>
    </row>
    <row r="333" spans="1:24" ht="12.75">
      <c r="A333" s="447"/>
      <c r="B333" s="447"/>
      <c r="C333" s="454"/>
      <c r="D333" s="447"/>
      <c r="E333" s="449"/>
      <c r="F333" s="447"/>
      <c r="G333" s="447"/>
      <c r="H333" s="447"/>
      <c r="I333" s="447"/>
      <c r="J333" s="447"/>
      <c r="K333" s="447"/>
      <c r="L333" s="447"/>
      <c r="M333" s="447"/>
      <c r="N333" s="447"/>
      <c r="O333" s="447"/>
      <c r="P333" s="447"/>
      <c r="Q333" s="447"/>
      <c r="R333" s="447"/>
      <c r="S333" s="447"/>
      <c r="T333" s="447"/>
      <c r="U333" s="447"/>
      <c r="V333" s="447"/>
      <c r="W333" s="447"/>
      <c r="X333" s="447"/>
    </row>
    <row r="334" spans="1:24" ht="12.75">
      <c r="A334" s="447"/>
      <c r="B334" s="447"/>
      <c r="C334" s="454"/>
      <c r="D334" s="447"/>
      <c r="E334" s="449"/>
      <c r="F334" s="447"/>
      <c r="G334" s="447"/>
      <c r="H334" s="447"/>
      <c r="I334" s="447"/>
      <c r="J334" s="447"/>
      <c r="K334" s="447"/>
      <c r="L334" s="447"/>
      <c r="M334" s="447"/>
      <c r="N334" s="447"/>
      <c r="O334" s="447"/>
      <c r="P334" s="447"/>
      <c r="Q334" s="447"/>
      <c r="R334" s="447"/>
      <c r="S334" s="447"/>
      <c r="T334" s="447"/>
      <c r="U334" s="447"/>
      <c r="V334" s="447"/>
      <c r="W334" s="447"/>
      <c r="X334" s="447"/>
    </row>
    <row r="335" spans="1:24" ht="12.75">
      <c r="A335" s="447"/>
      <c r="B335" s="447"/>
      <c r="C335" s="454"/>
      <c r="D335" s="447"/>
      <c r="E335" s="449"/>
      <c r="F335" s="447"/>
      <c r="G335" s="447"/>
      <c r="H335" s="447"/>
      <c r="I335" s="447"/>
      <c r="J335" s="447"/>
      <c r="K335" s="447"/>
      <c r="L335" s="447"/>
      <c r="M335" s="447"/>
      <c r="N335" s="447"/>
      <c r="O335" s="447"/>
      <c r="P335" s="447"/>
      <c r="Q335" s="447"/>
      <c r="R335" s="447"/>
      <c r="S335" s="447"/>
      <c r="T335" s="447"/>
      <c r="U335" s="447"/>
      <c r="V335" s="447"/>
      <c r="W335" s="447"/>
      <c r="X335" s="447"/>
    </row>
    <row r="336" spans="1:24" ht="12.75">
      <c r="A336" s="447"/>
      <c r="B336" s="447"/>
      <c r="C336" s="454"/>
      <c r="D336" s="447"/>
      <c r="E336" s="449"/>
      <c r="F336" s="447"/>
      <c r="G336" s="447"/>
      <c r="H336" s="447"/>
      <c r="I336" s="447"/>
      <c r="J336" s="447"/>
      <c r="K336" s="447"/>
      <c r="L336" s="447"/>
      <c r="M336" s="447"/>
      <c r="N336" s="447"/>
      <c r="O336" s="447"/>
      <c r="P336" s="447"/>
      <c r="Q336" s="447"/>
      <c r="R336" s="447"/>
      <c r="S336" s="447"/>
      <c r="T336" s="447"/>
      <c r="U336" s="447"/>
      <c r="V336" s="447"/>
      <c r="W336" s="447"/>
      <c r="X336" s="447"/>
    </row>
    <row r="337" spans="1:24" ht="12.75">
      <c r="A337" s="447"/>
      <c r="B337" s="447"/>
      <c r="C337" s="454"/>
      <c r="D337" s="447"/>
      <c r="E337" s="449"/>
      <c r="F337" s="447"/>
      <c r="G337" s="447"/>
      <c r="H337" s="447"/>
      <c r="I337" s="447"/>
      <c r="J337" s="447"/>
      <c r="K337" s="447"/>
      <c r="L337" s="447"/>
      <c r="M337" s="447"/>
      <c r="N337" s="447"/>
      <c r="O337" s="447"/>
      <c r="P337" s="447"/>
      <c r="Q337" s="447"/>
      <c r="R337" s="447"/>
      <c r="S337" s="447"/>
      <c r="T337" s="447"/>
      <c r="U337" s="447"/>
      <c r="V337" s="447"/>
      <c r="W337" s="447"/>
      <c r="X337" s="447"/>
    </row>
    <row r="338" spans="1:24" ht="12.75">
      <c r="A338" s="447"/>
      <c r="B338" s="447"/>
      <c r="C338" s="454"/>
      <c r="D338" s="447"/>
      <c r="E338" s="449"/>
      <c r="F338" s="447"/>
      <c r="G338" s="447"/>
      <c r="H338" s="447"/>
      <c r="I338" s="447"/>
      <c r="J338" s="447"/>
      <c r="K338" s="447"/>
      <c r="L338" s="447"/>
      <c r="M338" s="447"/>
      <c r="N338" s="447"/>
      <c r="O338" s="447"/>
      <c r="P338" s="447"/>
      <c r="Q338" s="447"/>
      <c r="R338" s="447"/>
      <c r="S338" s="447"/>
      <c r="T338" s="447"/>
      <c r="U338" s="447"/>
      <c r="V338" s="447"/>
      <c r="W338" s="447"/>
      <c r="X338" s="447"/>
    </row>
    <row r="339" spans="1:24" ht="12.75">
      <c r="A339" s="447"/>
      <c r="B339" s="447"/>
      <c r="C339" s="454"/>
      <c r="D339" s="447"/>
      <c r="E339" s="449"/>
      <c r="F339" s="447"/>
      <c r="G339" s="447"/>
      <c r="H339" s="447"/>
      <c r="I339" s="447"/>
      <c r="J339" s="447"/>
      <c r="K339" s="447"/>
      <c r="L339" s="447"/>
      <c r="M339" s="447"/>
      <c r="N339" s="447"/>
      <c r="O339" s="447"/>
      <c r="P339" s="447"/>
      <c r="Q339" s="447"/>
      <c r="R339" s="447"/>
      <c r="S339" s="447"/>
      <c r="T339" s="447"/>
      <c r="U339" s="447"/>
      <c r="V339" s="447"/>
      <c r="W339" s="447"/>
      <c r="X339" s="447"/>
    </row>
    <row r="340" spans="1:24" ht="12.75">
      <c r="A340" s="447"/>
      <c r="B340" s="447"/>
      <c r="C340" s="454"/>
      <c r="D340" s="447"/>
      <c r="E340" s="449"/>
      <c r="F340" s="447"/>
      <c r="G340" s="447"/>
      <c r="H340" s="447"/>
      <c r="I340" s="447"/>
      <c r="J340" s="447"/>
      <c r="K340" s="447"/>
      <c r="L340" s="447"/>
      <c r="M340" s="447"/>
      <c r="N340" s="447"/>
      <c r="O340" s="447"/>
      <c r="P340" s="447"/>
      <c r="Q340" s="447"/>
      <c r="R340" s="447"/>
      <c r="S340" s="447"/>
      <c r="T340" s="447"/>
      <c r="U340" s="447"/>
      <c r="V340" s="447"/>
      <c r="W340" s="447"/>
      <c r="X340" s="447"/>
    </row>
    <row r="341" spans="1:24" ht="12.75">
      <c r="A341" s="447"/>
      <c r="B341" s="447"/>
      <c r="C341" s="454"/>
      <c r="D341" s="447"/>
      <c r="E341" s="449"/>
      <c r="F341" s="447"/>
      <c r="G341" s="447"/>
      <c r="H341" s="447"/>
      <c r="I341" s="447"/>
      <c r="J341" s="447"/>
      <c r="K341" s="447"/>
      <c r="L341" s="447"/>
      <c r="M341" s="447"/>
      <c r="N341" s="447"/>
      <c r="O341" s="447"/>
      <c r="P341" s="447"/>
      <c r="Q341" s="447"/>
      <c r="R341" s="447"/>
      <c r="S341" s="447"/>
      <c r="T341" s="447"/>
      <c r="U341" s="447"/>
      <c r="V341" s="447"/>
      <c r="W341" s="447"/>
      <c r="X341" s="447"/>
    </row>
    <row r="342" spans="1:24" ht="12.75">
      <c r="A342" s="447"/>
      <c r="B342" s="447"/>
      <c r="C342" s="454"/>
      <c r="D342" s="447"/>
      <c r="E342" s="449"/>
      <c r="F342" s="447"/>
      <c r="G342" s="447"/>
      <c r="H342" s="447"/>
      <c r="I342" s="447"/>
      <c r="J342" s="447"/>
      <c r="K342" s="447"/>
      <c r="L342" s="447"/>
      <c r="M342" s="447"/>
      <c r="N342" s="447"/>
      <c r="O342" s="447"/>
      <c r="P342" s="447"/>
      <c r="Q342" s="447"/>
      <c r="R342" s="447"/>
      <c r="S342" s="447"/>
      <c r="T342" s="447"/>
      <c r="U342" s="447"/>
      <c r="V342" s="447"/>
      <c r="W342" s="447"/>
      <c r="X342" s="447"/>
    </row>
    <row r="343" spans="1:24" ht="12.75">
      <c r="A343" s="447"/>
      <c r="B343" s="447"/>
      <c r="C343" s="454"/>
      <c r="D343" s="447"/>
      <c r="E343" s="449"/>
      <c r="F343" s="447"/>
      <c r="G343" s="447"/>
      <c r="H343" s="447"/>
      <c r="I343" s="447"/>
      <c r="J343" s="447"/>
      <c r="K343" s="447"/>
      <c r="L343" s="447"/>
      <c r="M343" s="447"/>
      <c r="N343" s="447"/>
      <c r="O343" s="447"/>
      <c r="P343" s="447"/>
      <c r="Q343" s="447"/>
      <c r="R343" s="447"/>
      <c r="S343" s="447"/>
      <c r="T343" s="447"/>
      <c r="U343" s="447"/>
      <c r="V343" s="447"/>
      <c r="W343" s="447"/>
      <c r="X343" s="447"/>
    </row>
    <row r="344" spans="1:24" ht="12.75">
      <c r="A344" s="447"/>
      <c r="B344" s="447"/>
      <c r="C344" s="454"/>
      <c r="D344" s="447"/>
      <c r="E344" s="449"/>
      <c r="F344" s="447"/>
      <c r="G344" s="447"/>
      <c r="H344" s="447"/>
      <c r="I344" s="447"/>
      <c r="J344" s="447"/>
      <c r="K344" s="447"/>
      <c r="L344" s="447"/>
      <c r="M344" s="447"/>
      <c r="N344" s="447"/>
      <c r="O344" s="447"/>
      <c r="P344" s="447"/>
      <c r="Q344" s="447"/>
      <c r="R344" s="447"/>
      <c r="S344" s="447"/>
      <c r="T344" s="447"/>
      <c r="U344" s="447"/>
      <c r="V344" s="447"/>
      <c r="W344" s="447"/>
      <c r="X344" s="447"/>
    </row>
    <row r="345" spans="1:24" ht="12.75">
      <c r="A345" s="447"/>
      <c r="B345" s="447"/>
      <c r="C345" s="454"/>
      <c r="D345" s="447"/>
      <c r="E345" s="449"/>
      <c r="F345" s="447"/>
      <c r="G345" s="447"/>
      <c r="H345" s="447"/>
      <c r="I345" s="447"/>
      <c r="J345" s="447"/>
      <c r="K345" s="447"/>
      <c r="L345" s="447"/>
      <c r="M345" s="447"/>
      <c r="N345" s="447"/>
      <c r="O345" s="447"/>
      <c r="P345" s="447"/>
      <c r="Q345" s="447"/>
      <c r="R345" s="447"/>
      <c r="S345" s="447"/>
      <c r="T345" s="447"/>
      <c r="U345" s="447"/>
      <c r="V345" s="447"/>
      <c r="W345" s="447"/>
      <c r="X345" s="447"/>
    </row>
    <row r="346" spans="1:24" ht="12.75">
      <c r="A346" s="447"/>
      <c r="B346" s="447"/>
      <c r="C346" s="454"/>
      <c r="D346" s="447"/>
      <c r="E346" s="449"/>
      <c r="F346" s="447"/>
      <c r="G346" s="447"/>
      <c r="H346" s="447"/>
      <c r="I346" s="447"/>
      <c r="J346" s="447"/>
      <c r="K346" s="447"/>
      <c r="L346" s="447"/>
      <c r="M346" s="447"/>
      <c r="N346" s="447"/>
      <c r="O346" s="447"/>
      <c r="P346" s="447"/>
      <c r="Q346" s="447"/>
      <c r="R346" s="447"/>
      <c r="S346" s="447"/>
      <c r="T346" s="447"/>
      <c r="U346" s="447"/>
      <c r="V346" s="447"/>
      <c r="W346" s="447"/>
      <c r="X346" s="447"/>
    </row>
    <row r="347" spans="1:24" ht="12.75">
      <c r="A347" s="447"/>
      <c r="B347" s="447"/>
      <c r="C347" s="454"/>
      <c r="D347" s="447"/>
      <c r="E347" s="449"/>
      <c r="F347" s="447"/>
      <c r="G347" s="447"/>
      <c r="H347" s="447"/>
      <c r="I347" s="447"/>
      <c r="J347" s="447"/>
      <c r="K347" s="447"/>
      <c r="L347" s="447"/>
      <c r="M347" s="447"/>
      <c r="N347" s="447"/>
      <c r="O347" s="447"/>
      <c r="P347" s="447"/>
      <c r="Q347" s="447"/>
      <c r="R347" s="447"/>
      <c r="S347" s="447"/>
      <c r="T347" s="447"/>
      <c r="U347" s="447"/>
      <c r="V347" s="447"/>
      <c r="W347" s="447"/>
      <c r="X347" s="447"/>
    </row>
    <row r="348" spans="1:24" ht="12.75">
      <c r="A348" s="447"/>
      <c r="B348" s="447"/>
      <c r="C348" s="454"/>
      <c r="D348" s="447"/>
      <c r="E348" s="449"/>
      <c r="F348" s="447"/>
      <c r="G348" s="447"/>
      <c r="H348" s="447"/>
      <c r="I348" s="447"/>
      <c r="J348" s="447"/>
      <c r="K348" s="447"/>
      <c r="L348" s="447"/>
      <c r="M348" s="447"/>
      <c r="N348" s="447"/>
      <c r="O348" s="447"/>
      <c r="P348" s="447"/>
      <c r="Q348" s="447"/>
      <c r="R348" s="447"/>
      <c r="S348" s="447"/>
      <c r="T348" s="447"/>
      <c r="U348" s="447"/>
      <c r="V348" s="447"/>
      <c r="W348" s="447"/>
      <c r="X348" s="447"/>
    </row>
    <row r="349" spans="1:24" ht="12.75">
      <c r="A349" s="447"/>
      <c r="B349" s="447"/>
      <c r="C349" s="454"/>
      <c r="D349" s="447"/>
      <c r="E349" s="449"/>
      <c r="F349" s="447"/>
      <c r="G349" s="447"/>
      <c r="H349" s="447"/>
      <c r="I349" s="447"/>
      <c r="J349" s="447"/>
      <c r="K349" s="447"/>
      <c r="L349" s="447"/>
      <c r="M349" s="447"/>
      <c r="N349" s="447"/>
      <c r="O349" s="447"/>
      <c r="P349" s="447"/>
      <c r="Q349" s="447"/>
      <c r="R349" s="447"/>
      <c r="S349" s="447"/>
      <c r="T349" s="447"/>
      <c r="U349" s="447"/>
      <c r="V349" s="447"/>
      <c r="W349" s="447"/>
      <c r="X349" s="447"/>
    </row>
    <row r="350" spans="1:24" ht="12.75">
      <c r="A350" s="447"/>
      <c r="B350" s="447"/>
      <c r="C350" s="454"/>
      <c r="D350" s="447"/>
      <c r="E350" s="449"/>
      <c r="F350" s="447"/>
      <c r="G350" s="447"/>
      <c r="H350" s="447"/>
      <c r="I350" s="447"/>
      <c r="J350" s="447"/>
      <c r="K350" s="447"/>
      <c r="L350" s="447"/>
      <c r="M350" s="447"/>
      <c r="N350" s="447"/>
      <c r="O350" s="447"/>
      <c r="P350" s="447"/>
      <c r="Q350" s="447"/>
      <c r="R350" s="447"/>
      <c r="S350" s="447"/>
      <c r="T350" s="447"/>
      <c r="U350" s="447"/>
      <c r="V350" s="447"/>
      <c r="W350" s="447"/>
      <c r="X350" s="447"/>
    </row>
    <row r="351" spans="1:24" ht="12.75">
      <c r="A351" s="447"/>
      <c r="B351" s="447"/>
      <c r="C351" s="454"/>
      <c r="D351" s="447"/>
      <c r="E351" s="449"/>
      <c r="F351" s="447"/>
      <c r="G351" s="447"/>
      <c r="H351" s="447"/>
      <c r="I351" s="447"/>
      <c r="J351" s="447"/>
      <c r="K351" s="447"/>
      <c r="L351" s="447"/>
      <c r="M351" s="447"/>
      <c r="N351" s="447"/>
      <c r="O351" s="447"/>
      <c r="P351" s="447"/>
      <c r="Q351" s="447"/>
      <c r="R351" s="447"/>
      <c r="S351" s="447"/>
      <c r="T351" s="447"/>
      <c r="U351" s="447"/>
      <c r="V351" s="447"/>
      <c r="W351" s="447"/>
      <c r="X351" s="447"/>
    </row>
    <row r="352" spans="1:24" ht="12.75">
      <c r="A352" s="447"/>
      <c r="B352" s="447"/>
      <c r="C352" s="454"/>
      <c r="D352" s="447"/>
      <c r="E352" s="449"/>
      <c r="F352" s="447"/>
      <c r="G352" s="447"/>
      <c r="H352" s="447"/>
      <c r="I352" s="447"/>
      <c r="J352" s="447"/>
      <c r="K352" s="447"/>
      <c r="L352" s="447"/>
      <c r="M352" s="447"/>
      <c r="N352" s="447"/>
      <c r="O352" s="447"/>
      <c r="P352" s="447"/>
      <c r="Q352" s="447"/>
      <c r="R352" s="447"/>
      <c r="S352" s="447"/>
      <c r="T352" s="447"/>
      <c r="U352" s="447"/>
      <c r="V352" s="447"/>
      <c r="W352" s="447"/>
      <c r="X352" s="447"/>
    </row>
    <row r="353" spans="1:24" ht="12.75">
      <c r="A353" s="447"/>
      <c r="B353" s="447"/>
      <c r="C353" s="454"/>
      <c r="D353" s="447"/>
      <c r="E353" s="449"/>
      <c r="F353" s="447"/>
      <c r="G353" s="447"/>
      <c r="H353" s="447"/>
      <c r="I353" s="447"/>
      <c r="J353" s="447"/>
      <c r="K353" s="447"/>
      <c r="L353" s="447"/>
      <c r="M353" s="447"/>
      <c r="N353" s="447"/>
      <c r="O353" s="447"/>
      <c r="P353" s="447"/>
      <c r="Q353" s="447"/>
      <c r="R353" s="447"/>
      <c r="S353" s="447"/>
      <c r="T353" s="447"/>
      <c r="U353" s="447"/>
      <c r="V353" s="447"/>
      <c r="W353" s="447"/>
      <c r="X353" s="447"/>
    </row>
    <row r="354" spans="1:24" ht="12.75">
      <c r="A354" s="447"/>
      <c r="B354" s="447"/>
      <c r="C354" s="454"/>
      <c r="D354" s="447"/>
      <c r="E354" s="449"/>
      <c r="F354" s="447"/>
      <c r="G354" s="447"/>
      <c r="H354" s="447"/>
      <c r="I354" s="447"/>
      <c r="J354" s="447"/>
      <c r="K354" s="447"/>
      <c r="L354" s="447"/>
      <c r="M354" s="447"/>
      <c r="N354" s="447"/>
      <c r="O354" s="447"/>
      <c r="P354" s="447"/>
      <c r="Q354" s="447"/>
      <c r="R354" s="447"/>
      <c r="S354" s="447"/>
      <c r="T354" s="447"/>
      <c r="U354" s="447"/>
      <c r="V354" s="447"/>
      <c r="W354" s="447"/>
      <c r="X354" s="447"/>
    </row>
    <row r="355" spans="1:24" ht="12.75">
      <c r="A355" s="447"/>
      <c r="B355" s="447"/>
      <c r="C355" s="454"/>
      <c r="D355" s="447"/>
      <c r="E355" s="449"/>
      <c r="F355" s="447"/>
      <c r="G355" s="447"/>
      <c r="H355" s="447"/>
      <c r="I355" s="447"/>
      <c r="J355" s="447"/>
      <c r="K355" s="447"/>
      <c r="L355" s="447"/>
      <c r="M355" s="447"/>
      <c r="N355" s="447"/>
      <c r="O355" s="447"/>
      <c r="P355" s="447"/>
      <c r="Q355" s="447"/>
      <c r="R355" s="447"/>
      <c r="S355" s="447"/>
      <c r="T355" s="447"/>
      <c r="U355" s="447"/>
      <c r="V355" s="447"/>
      <c r="W355" s="447"/>
      <c r="X355" s="447"/>
    </row>
    <row r="356" spans="1:24" ht="12.75">
      <c r="A356" s="447"/>
      <c r="B356" s="447"/>
      <c r="C356" s="454"/>
      <c r="D356" s="447"/>
      <c r="E356" s="449"/>
      <c r="F356" s="447"/>
      <c r="G356" s="447"/>
      <c r="H356" s="447"/>
      <c r="I356" s="447"/>
      <c r="J356" s="447"/>
      <c r="K356" s="447"/>
      <c r="L356" s="447"/>
      <c r="M356" s="447"/>
      <c r="N356" s="447"/>
      <c r="O356" s="447"/>
      <c r="P356" s="447"/>
      <c r="Q356" s="447"/>
      <c r="R356" s="447"/>
      <c r="S356" s="447"/>
      <c r="T356" s="447"/>
      <c r="U356" s="447"/>
      <c r="V356" s="447"/>
      <c r="W356" s="447"/>
      <c r="X356" s="447"/>
    </row>
    <row r="357" spans="1:24" ht="12.75">
      <c r="A357" s="447"/>
      <c r="B357" s="447"/>
      <c r="C357" s="454"/>
      <c r="D357" s="447"/>
      <c r="E357" s="449"/>
      <c r="F357" s="447"/>
      <c r="G357" s="447"/>
      <c r="H357" s="447"/>
      <c r="I357" s="447"/>
      <c r="J357" s="447"/>
      <c r="K357" s="447"/>
      <c r="L357" s="447"/>
      <c r="M357" s="447"/>
      <c r="N357" s="447"/>
      <c r="O357" s="447"/>
      <c r="P357" s="447"/>
      <c r="Q357" s="447"/>
      <c r="R357" s="447"/>
      <c r="S357" s="447"/>
      <c r="T357" s="447"/>
      <c r="U357" s="447"/>
      <c r="V357" s="447"/>
      <c r="W357" s="447"/>
      <c r="X357" s="447"/>
    </row>
    <row r="358" spans="1:24" ht="12.75">
      <c r="A358" s="447"/>
      <c r="B358" s="447"/>
      <c r="C358" s="454"/>
      <c r="D358" s="447"/>
      <c r="E358" s="449"/>
      <c r="F358" s="447"/>
      <c r="G358" s="447"/>
      <c r="H358" s="447"/>
      <c r="I358" s="447"/>
      <c r="J358" s="447"/>
      <c r="K358" s="447"/>
      <c r="L358" s="447"/>
      <c r="M358" s="447"/>
      <c r="N358" s="447"/>
      <c r="O358" s="447"/>
      <c r="P358" s="447"/>
      <c r="Q358" s="447"/>
      <c r="R358" s="447"/>
      <c r="S358" s="447"/>
      <c r="T358" s="447"/>
      <c r="U358" s="447"/>
      <c r="V358" s="447"/>
      <c r="W358" s="447"/>
      <c r="X358" s="447"/>
    </row>
    <row r="359" spans="1:24" ht="12.75">
      <c r="A359" s="447"/>
      <c r="B359" s="447"/>
      <c r="C359" s="454"/>
      <c r="D359" s="447"/>
      <c r="E359" s="449"/>
      <c r="F359" s="447"/>
      <c r="G359" s="447"/>
      <c r="H359" s="447"/>
      <c r="I359" s="447"/>
      <c r="J359" s="447"/>
      <c r="K359" s="447"/>
      <c r="L359" s="447"/>
      <c r="M359" s="447"/>
      <c r="N359" s="447"/>
      <c r="O359" s="447"/>
      <c r="P359" s="447"/>
      <c r="Q359" s="447"/>
      <c r="R359" s="447"/>
      <c r="S359" s="447"/>
      <c r="T359" s="447"/>
      <c r="U359" s="447"/>
      <c r="V359" s="447"/>
      <c r="W359" s="447"/>
      <c r="X359" s="447"/>
    </row>
    <row r="360" spans="1:24" ht="12.75">
      <c r="A360" s="447"/>
      <c r="B360" s="447"/>
      <c r="C360" s="454"/>
      <c r="D360" s="447"/>
      <c r="E360" s="449"/>
      <c r="F360" s="447"/>
      <c r="G360" s="447"/>
      <c r="H360" s="447"/>
      <c r="I360" s="447"/>
      <c r="J360" s="447"/>
      <c r="K360" s="447"/>
      <c r="L360" s="447"/>
      <c r="M360" s="447"/>
      <c r="N360" s="447"/>
      <c r="O360" s="447"/>
      <c r="P360" s="447"/>
      <c r="Q360" s="447"/>
      <c r="R360" s="447"/>
      <c r="S360" s="447"/>
      <c r="T360" s="447"/>
      <c r="U360" s="447"/>
      <c r="V360" s="447"/>
      <c r="W360" s="447"/>
      <c r="X360" s="447"/>
    </row>
    <row r="361" spans="1:24" ht="12.75">
      <c r="A361" s="447"/>
      <c r="B361" s="447"/>
      <c r="C361" s="454"/>
      <c r="D361" s="447"/>
      <c r="E361" s="449"/>
      <c r="F361" s="447"/>
      <c r="G361" s="447"/>
      <c r="H361" s="447"/>
      <c r="I361" s="447"/>
      <c r="J361" s="447"/>
      <c r="K361" s="447"/>
      <c r="L361" s="447"/>
      <c r="M361" s="447"/>
      <c r="N361" s="447"/>
      <c r="O361" s="447"/>
      <c r="P361" s="447"/>
      <c r="Q361" s="447"/>
      <c r="R361" s="447"/>
      <c r="S361" s="447"/>
      <c r="T361" s="447"/>
      <c r="U361" s="447"/>
      <c r="V361" s="447"/>
      <c r="W361" s="447"/>
      <c r="X361" s="447"/>
    </row>
    <row r="362" spans="1:24" ht="12.75">
      <c r="A362" s="447"/>
      <c r="B362" s="447"/>
      <c r="C362" s="454"/>
      <c r="D362" s="447"/>
      <c r="E362" s="449"/>
      <c r="F362" s="447"/>
      <c r="G362" s="447"/>
      <c r="H362" s="447"/>
      <c r="I362" s="447"/>
      <c r="J362" s="447"/>
      <c r="K362" s="447"/>
      <c r="L362" s="447"/>
      <c r="M362" s="447"/>
      <c r="N362" s="447"/>
      <c r="O362" s="447"/>
      <c r="P362" s="447"/>
      <c r="Q362" s="447"/>
      <c r="R362" s="447"/>
      <c r="S362" s="447"/>
      <c r="T362" s="447"/>
      <c r="U362" s="447"/>
      <c r="V362" s="447"/>
      <c r="W362" s="447"/>
      <c r="X362" s="447"/>
    </row>
    <row r="363" spans="1:24" ht="12.75">
      <c r="A363" s="447"/>
      <c r="B363" s="447"/>
      <c r="C363" s="454"/>
      <c r="D363" s="447"/>
      <c r="E363" s="449"/>
      <c r="F363" s="447"/>
      <c r="G363" s="447"/>
      <c r="H363" s="447"/>
      <c r="I363" s="447"/>
      <c r="J363" s="447"/>
      <c r="K363" s="447"/>
      <c r="L363" s="447"/>
      <c r="M363" s="447"/>
      <c r="N363" s="447"/>
      <c r="O363" s="447"/>
      <c r="P363" s="447"/>
      <c r="Q363" s="447"/>
      <c r="R363" s="447"/>
      <c r="S363" s="447"/>
      <c r="T363" s="447"/>
      <c r="U363" s="447"/>
      <c r="V363" s="447"/>
      <c r="W363" s="447"/>
      <c r="X363" s="447"/>
    </row>
    <row r="364" spans="1:24" ht="12.75">
      <c r="A364" s="447"/>
      <c r="B364" s="447"/>
      <c r="C364" s="454"/>
      <c r="D364" s="447"/>
      <c r="E364" s="449"/>
      <c r="F364" s="447"/>
      <c r="G364" s="447"/>
      <c r="H364" s="447"/>
      <c r="I364" s="447"/>
      <c r="J364" s="447"/>
      <c r="K364" s="447"/>
      <c r="L364" s="447"/>
      <c r="M364" s="447"/>
      <c r="N364" s="447"/>
      <c r="O364" s="447"/>
      <c r="P364" s="447"/>
      <c r="Q364" s="447"/>
      <c r="R364" s="447"/>
      <c r="S364" s="447"/>
      <c r="T364" s="447"/>
      <c r="U364" s="447"/>
      <c r="V364" s="447"/>
      <c r="W364" s="447"/>
      <c r="X364" s="447"/>
    </row>
    <row r="365" spans="1:24" ht="12.75">
      <c r="A365" s="447"/>
      <c r="B365" s="447"/>
      <c r="C365" s="454"/>
      <c r="D365" s="447"/>
      <c r="E365" s="449"/>
      <c r="F365" s="447"/>
      <c r="G365" s="447"/>
      <c r="H365" s="447"/>
      <c r="I365" s="447"/>
      <c r="J365" s="447"/>
      <c r="K365" s="447"/>
      <c r="L365" s="447"/>
      <c r="M365" s="447"/>
      <c r="N365" s="447"/>
      <c r="O365" s="447"/>
      <c r="P365" s="447"/>
      <c r="Q365" s="447"/>
      <c r="R365" s="447"/>
      <c r="S365" s="447"/>
      <c r="T365" s="447"/>
      <c r="U365" s="447"/>
      <c r="V365" s="447"/>
      <c r="W365" s="447"/>
      <c r="X365" s="447"/>
    </row>
    <row r="366" spans="1:24" ht="12.75">
      <c r="A366" s="447"/>
      <c r="B366" s="447"/>
      <c r="C366" s="454"/>
      <c r="D366" s="447"/>
      <c r="E366" s="449"/>
      <c r="F366" s="447"/>
      <c r="G366" s="447"/>
      <c r="H366" s="447"/>
      <c r="I366" s="447"/>
      <c r="J366" s="447"/>
      <c r="K366" s="447"/>
      <c r="L366" s="447"/>
      <c r="M366" s="447"/>
      <c r="N366" s="447"/>
      <c r="O366" s="447"/>
      <c r="P366" s="447"/>
      <c r="Q366" s="447"/>
      <c r="R366" s="447"/>
      <c r="S366" s="447"/>
      <c r="T366" s="447"/>
      <c r="U366" s="447"/>
      <c r="V366" s="447"/>
      <c r="W366" s="447"/>
      <c r="X366" s="447"/>
    </row>
    <row r="367" spans="1:24" ht="12.75">
      <c r="A367" s="447"/>
      <c r="B367" s="447"/>
      <c r="C367" s="454"/>
      <c r="D367" s="447"/>
      <c r="E367" s="449"/>
      <c r="F367" s="447"/>
      <c r="G367" s="447"/>
      <c r="H367" s="447"/>
      <c r="I367" s="447"/>
      <c r="J367" s="447"/>
      <c r="K367" s="447"/>
      <c r="L367" s="447"/>
      <c r="M367" s="447"/>
      <c r="N367" s="447"/>
      <c r="O367" s="447"/>
      <c r="P367" s="447"/>
      <c r="Q367" s="447"/>
      <c r="R367" s="447"/>
      <c r="S367" s="447"/>
      <c r="T367" s="447"/>
      <c r="U367" s="447"/>
      <c r="V367" s="447"/>
      <c r="W367" s="447"/>
      <c r="X367" s="447"/>
    </row>
    <row r="368" spans="1:24" ht="12.75">
      <c r="A368" s="447"/>
      <c r="B368" s="447"/>
      <c r="C368" s="454"/>
      <c r="D368" s="447"/>
      <c r="E368" s="449"/>
      <c r="F368" s="447"/>
      <c r="G368" s="447"/>
      <c r="H368" s="447"/>
      <c r="I368" s="447"/>
      <c r="J368" s="447"/>
      <c r="K368" s="447"/>
      <c r="L368" s="447"/>
      <c r="M368" s="447"/>
      <c r="N368" s="447"/>
      <c r="O368" s="447"/>
      <c r="P368" s="447"/>
      <c r="Q368" s="447"/>
      <c r="R368" s="447"/>
      <c r="S368" s="447"/>
      <c r="T368" s="447"/>
      <c r="U368" s="447"/>
      <c r="V368" s="447"/>
      <c r="W368" s="447"/>
      <c r="X368" s="447"/>
    </row>
    <row r="369" spans="1:24" ht="12.75">
      <c r="A369" s="447"/>
      <c r="B369" s="447"/>
      <c r="C369" s="454"/>
      <c r="D369" s="447"/>
      <c r="E369" s="449"/>
      <c r="F369" s="447"/>
      <c r="G369" s="447"/>
      <c r="H369" s="447"/>
      <c r="I369" s="447"/>
      <c r="J369" s="447"/>
      <c r="K369" s="447"/>
      <c r="L369" s="447"/>
      <c r="M369" s="447"/>
      <c r="N369" s="447"/>
      <c r="O369" s="447"/>
      <c r="P369" s="447"/>
      <c r="Q369" s="447"/>
      <c r="R369" s="447"/>
      <c r="S369" s="447"/>
      <c r="T369" s="447"/>
      <c r="U369" s="447"/>
      <c r="V369" s="447"/>
      <c r="W369" s="447"/>
      <c r="X369" s="447"/>
    </row>
    <row r="370" spans="1:24" ht="12.75">
      <c r="A370" s="447"/>
      <c r="B370" s="447"/>
      <c r="C370" s="454"/>
      <c r="D370" s="447"/>
      <c r="E370" s="449"/>
      <c r="F370" s="447"/>
      <c r="G370" s="447"/>
      <c r="H370" s="447"/>
      <c r="I370" s="447"/>
      <c r="J370" s="447"/>
      <c r="K370" s="447"/>
      <c r="L370" s="447"/>
      <c r="M370" s="447"/>
      <c r="N370" s="447"/>
      <c r="O370" s="447"/>
      <c r="P370" s="447"/>
      <c r="Q370" s="447"/>
      <c r="R370" s="447"/>
      <c r="S370" s="447"/>
      <c r="T370" s="447"/>
      <c r="U370" s="447"/>
      <c r="V370" s="447"/>
      <c r="W370" s="447"/>
      <c r="X370" s="447"/>
    </row>
    <row r="371" spans="1:24" ht="12.75">
      <c r="A371" s="447"/>
      <c r="B371" s="447"/>
      <c r="C371" s="454"/>
      <c r="D371" s="447"/>
      <c r="E371" s="449"/>
      <c r="F371" s="447"/>
      <c r="G371" s="447"/>
      <c r="H371" s="447"/>
      <c r="I371" s="447"/>
      <c r="J371" s="447"/>
      <c r="K371" s="447"/>
      <c r="L371" s="447"/>
      <c r="M371" s="447"/>
      <c r="N371" s="447"/>
      <c r="O371" s="447"/>
      <c r="P371" s="447"/>
      <c r="Q371" s="447"/>
      <c r="R371" s="447"/>
      <c r="S371" s="447"/>
      <c r="T371" s="447"/>
      <c r="U371" s="447"/>
      <c r="V371" s="447"/>
      <c r="W371" s="447"/>
      <c r="X371" s="447"/>
    </row>
    <row r="372" spans="1:24" ht="12.75">
      <c r="A372" s="447"/>
      <c r="B372" s="447"/>
      <c r="C372" s="454"/>
      <c r="D372" s="447"/>
      <c r="E372" s="449"/>
      <c r="F372" s="447"/>
      <c r="G372" s="447"/>
      <c r="H372" s="447"/>
      <c r="I372" s="447"/>
      <c r="J372" s="447"/>
      <c r="K372" s="447"/>
      <c r="L372" s="447"/>
      <c r="M372" s="447"/>
      <c r="N372" s="447"/>
      <c r="O372" s="447"/>
      <c r="P372" s="447"/>
      <c r="Q372" s="447"/>
      <c r="R372" s="447"/>
      <c r="S372" s="447"/>
      <c r="T372" s="447"/>
      <c r="U372" s="447"/>
      <c r="V372" s="447"/>
      <c r="W372" s="447"/>
      <c r="X372" s="447"/>
    </row>
    <row r="373" spans="1:24" ht="12.75">
      <c r="A373" s="447"/>
      <c r="B373" s="447"/>
      <c r="C373" s="454"/>
      <c r="D373" s="447"/>
      <c r="E373" s="449"/>
      <c r="F373" s="447"/>
      <c r="G373" s="447"/>
      <c r="H373" s="447"/>
      <c r="I373" s="447"/>
      <c r="J373" s="447"/>
      <c r="K373" s="447"/>
      <c r="L373" s="447"/>
      <c r="M373" s="447"/>
      <c r="N373" s="447"/>
      <c r="O373" s="447"/>
      <c r="P373" s="447"/>
      <c r="Q373" s="447"/>
      <c r="R373" s="447"/>
      <c r="S373" s="447"/>
      <c r="T373" s="447"/>
      <c r="U373" s="447"/>
      <c r="V373" s="447"/>
      <c r="W373" s="447"/>
      <c r="X373" s="447"/>
    </row>
    <row r="374" spans="1:24" ht="12.75">
      <c r="A374" s="447"/>
      <c r="B374" s="447"/>
      <c r="C374" s="454"/>
      <c r="D374" s="447"/>
      <c r="E374" s="449"/>
      <c r="F374" s="447"/>
      <c r="G374" s="447"/>
      <c r="H374" s="447"/>
      <c r="I374" s="447"/>
      <c r="J374" s="447"/>
      <c r="K374" s="447"/>
      <c r="L374" s="447"/>
      <c r="M374" s="447"/>
      <c r="N374" s="447"/>
      <c r="O374" s="447"/>
      <c r="P374" s="447"/>
      <c r="Q374" s="447"/>
      <c r="R374" s="447"/>
      <c r="S374" s="447"/>
      <c r="T374" s="447"/>
      <c r="U374" s="447"/>
      <c r="V374" s="447"/>
      <c r="W374" s="447"/>
      <c r="X374" s="447"/>
    </row>
    <row r="375" spans="1:24" ht="12.75">
      <c r="A375" s="447"/>
      <c r="B375" s="447"/>
      <c r="C375" s="454"/>
      <c r="D375" s="447"/>
      <c r="E375" s="449"/>
      <c r="F375" s="447"/>
      <c r="G375" s="447"/>
      <c r="H375" s="447"/>
      <c r="I375" s="447"/>
      <c r="J375" s="447"/>
      <c r="K375" s="447"/>
      <c r="L375" s="447"/>
      <c r="M375" s="447"/>
      <c r="N375" s="447"/>
      <c r="O375" s="447"/>
      <c r="P375" s="447"/>
      <c r="Q375" s="447"/>
      <c r="R375" s="447"/>
      <c r="S375" s="447"/>
      <c r="T375" s="447"/>
      <c r="U375" s="447"/>
      <c r="V375" s="447"/>
      <c r="W375" s="447"/>
      <c r="X375" s="447"/>
    </row>
    <row r="376" spans="1:24" ht="12.75">
      <c r="A376" s="447"/>
      <c r="B376" s="447"/>
      <c r="C376" s="454"/>
      <c r="D376" s="447"/>
      <c r="E376" s="449"/>
      <c r="F376" s="447"/>
      <c r="G376" s="447"/>
      <c r="H376" s="447"/>
      <c r="I376" s="447"/>
      <c r="J376" s="447"/>
      <c r="K376" s="447"/>
      <c r="L376" s="447"/>
      <c r="M376" s="447"/>
      <c r="N376" s="447"/>
      <c r="O376" s="447"/>
      <c r="P376" s="447"/>
      <c r="Q376" s="447"/>
      <c r="R376" s="447"/>
      <c r="S376" s="447"/>
      <c r="T376" s="447"/>
      <c r="U376" s="447"/>
      <c r="V376" s="447"/>
      <c r="W376" s="447"/>
      <c r="X376" s="447"/>
    </row>
    <row r="377" spans="1:24" ht="12.75">
      <c r="A377" s="447"/>
      <c r="B377" s="447"/>
      <c r="C377" s="454"/>
      <c r="D377" s="447"/>
      <c r="E377" s="449"/>
      <c r="F377" s="447"/>
      <c r="G377" s="447"/>
      <c r="H377" s="447"/>
      <c r="I377" s="447"/>
      <c r="J377" s="447"/>
      <c r="K377" s="447"/>
      <c r="L377" s="447"/>
      <c r="M377" s="447"/>
      <c r="N377" s="447"/>
      <c r="O377" s="447"/>
      <c r="P377" s="447"/>
      <c r="Q377" s="447"/>
      <c r="R377" s="447"/>
      <c r="S377" s="447"/>
      <c r="T377" s="447"/>
      <c r="U377" s="447"/>
      <c r="V377" s="447"/>
      <c r="W377" s="447"/>
      <c r="X377" s="447"/>
    </row>
    <row r="378" spans="1:24" ht="12.75">
      <c r="A378" s="447"/>
      <c r="B378" s="447"/>
      <c r="C378" s="454"/>
      <c r="D378" s="447"/>
      <c r="E378" s="449"/>
      <c r="F378" s="447"/>
      <c r="G378" s="447"/>
      <c r="H378" s="447"/>
      <c r="I378" s="447"/>
      <c r="J378" s="447"/>
      <c r="K378" s="447"/>
      <c r="L378" s="447"/>
      <c r="M378" s="447"/>
      <c r="N378" s="447"/>
      <c r="O378" s="447"/>
      <c r="P378" s="447"/>
      <c r="Q378" s="447"/>
      <c r="R378" s="447"/>
      <c r="S378" s="447"/>
      <c r="T378" s="447"/>
      <c r="U378" s="447"/>
      <c r="V378" s="447"/>
      <c r="W378" s="447"/>
      <c r="X378" s="447"/>
    </row>
    <row r="379" spans="1:24" ht="12.75">
      <c r="A379" s="447"/>
      <c r="B379" s="447"/>
      <c r="C379" s="454"/>
      <c r="D379" s="447"/>
      <c r="E379" s="449"/>
      <c r="F379" s="447"/>
      <c r="G379" s="447"/>
      <c r="H379" s="447"/>
      <c r="I379" s="447"/>
      <c r="J379" s="447"/>
      <c r="K379" s="447"/>
      <c r="L379" s="447"/>
      <c r="M379" s="447"/>
      <c r="N379" s="447"/>
      <c r="O379" s="447"/>
      <c r="P379" s="447"/>
      <c r="Q379" s="447"/>
      <c r="R379" s="447"/>
      <c r="S379" s="447"/>
      <c r="T379" s="447"/>
      <c r="U379" s="447"/>
      <c r="V379" s="447"/>
      <c r="W379" s="447"/>
      <c r="X379" s="447"/>
    </row>
    <row r="380" spans="1:24" ht="12.75">
      <c r="A380" s="447"/>
      <c r="B380" s="447"/>
      <c r="C380" s="454"/>
      <c r="D380" s="447"/>
      <c r="E380" s="449"/>
      <c r="F380" s="447"/>
      <c r="G380" s="447"/>
      <c r="H380" s="447"/>
      <c r="I380" s="447"/>
      <c r="J380" s="447"/>
      <c r="K380" s="447"/>
      <c r="L380" s="447"/>
      <c r="M380" s="447"/>
      <c r="N380" s="447"/>
      <c r="O380" s="447"/>
      <c r="P380" s="447"/>
      <c r="Q380" s="447"/>
      <c r="R380" s="447"/>
      <c r="S380" s="447"/>
      <c r="T380" s="447"/>
      <c r="U380" s="447"/>
      <c r="V380" s="447"/>
      <c r="W380" s="447"/>
      <c r="X380" s="447"/>
    </row>
    <row r="381" spans="1:24" ht="12.75">
      <c r="A381" s="447"/>
      <c r="B381" s="447"/>
      <c r="C381" s="454"/>
      <c r="D381" s="447"/>
      <c r="E381" s="449"/>
      <c r="F381" s="447"/>
      <c r="G381" s="447"/>
      <c r="H381" s="447"/>
      <c r="I381" s="447"/>
      <c r="J381" s="447"/>
      <c r="K381" s="447"/>
      <c r="L381" s="447"/>
      <c r="M381" s="447"/>
      <c r="N381" s="447"/>
      <c r="O381" s="447"/>
      <c r="P381" s="447"/>
      <c r="Q381" s="447"/>
      <c r="R381" s="447"/>
      <c r="S381" s="447"/>
      <c r="T381" s="447"/>
      <c r="U381" s="447"/>
      <c r="V381" s="447"/>
      <c r="W381" s="447"/>
      <c r="X381" s="447"/>
    </row>
    <row r="382" spans="1:24" ht="12.75">
      <c r="A382" s="447"/>
      <c r="B382" s="447"/>
      <c r="C382" s="454"/>
      <c r="D382" s="447"/>
      <c r="E382" s="449"/>
      <c r="F382" s="447"/>
      <c r="G382" s="447"/>
      <c r="H382" s="447"/>
      <c r="I382" s="447"/>
      <c r="J382" s="447"/>
      <c r="K382" s="447"/>
      <c r="L382" s="447"/>
      <c r="M382" s="447"/>
      <c r="N382" s="447"/>
      <c r="O382" s="447"/>
      <c r="P382" s="447"/>
      <c r="Q382" s="447"/>
      <c r="R382" s="447"/>
      <c r="S382" s="447"/>
      <c r="T382" s="447"/>
      <c r="U382" s="447"/>
      <c r="V382" s="447"/>
      <c r="W382" s="447"/>
      <c r="X382" s="447"/>
    </row>
    <row r="383" spans="1:24" ht="12.75">
      <c r="A383" s="447"/>
      <c r="B383" s="447"/>
      <c r="C383" s="454"/>
      <c r="D383" s="447"/>
      <c r="E383" s="449"/>
      <c r="F383" s="447"/>
      <c r="G383" s="447"/>
      <c r="H383" s="447"/>
      <c r="I383" s="447"/>
      <c r="J383" s="447"/>
      <c r="K383" s="447"/>
      <c r="L383" s="447"/>
      <c r="M383" s="447"/>
      <c r="N383" s="447"/>
      <c r="O383" s="447"/>
      <c r="P383" s="447"/>
      <c r="Q383" s="447"/>
      <c r="R383" s="447"/>
      <c r="S383" s="447"/>
      <c r="T383" s="447"/>
      <c r="U383" s="447"/>
      <c r="V383" s="447"/>
      <c r="W383" s="447"/>
      <c r="X383" s="447"/>
    </row>
    <row r="384" spans="1:24" ht="12.75">
      <c r="A384" s="447"/>
      <c r="B384" s="447"/>
      <c r="C384" s="454"/>
      <c r="D384" s="447"/>
      <c r="E384" s="449"/>
      <c r="F384" s="447"/>
      <c r="G384" s="447"/>
      <c r="H384" s="447"/>
      <c r="I384" s="447"/>
      <c r="J384" s="447"/>
      <c r="K384" s="447"/>
      <c r="L384" s="447"/>
      <c r="M384" s="447"/>
      <c r="N384" s="447"/>
      <c r="O384" s="447"/>
      <c r="P384" s="447"/>
      <c r="Q384" s="447"/>
      <c r="R384" s="447"/>
      <c r="S384" s="447"/>
      <c r="T384" s="447"/>
      <c r="U384" s="447"/>
      <c r="V384" s="447"/>
      <c r="W384" s="447"/>
      <c r="X384" s="447"/>
    </row>
    <row r="385" spans="1:24" ht="12.75">
      <c r="A385" s="447"/>
      <c r="B385" s="447"/>
      <c r="C385" s="454"/>
      <c r="D385" s="447"/>
      <c r="E385" s="449"/>
      <c r="F385" s="447"/>
      <c r="G385" s="447"/>
      <c r="H385" s="447"/>
      <c r="I385" s="447"/>
      <c r="J385" s="447"/>
      <c r="K385" s="447"/>
      <c r="L385" s="447"/>
      <c r="M385" s="447"/>
      <c r="N385" s="447"/>
      <c r="O385" s="447"/>
      <c r="P385" s="447"/>
      <c r="Q385" s="447"/>
      <c r="R385" s="447"/>
      <c r="S385" s="447"/>
      <c r="T385" s="447"/>
      <c r="U385" s="447"/>
      <c r="V385" s="447"/>
      <c r="W385" s="447"/>
      <c r="X385" s="447"/>
    </row>
    <row r="386" spans="1:24" ht="12.75">
      <c r="A386" s="447"/>
      <c r="B386" s="447"/>
      <c r="C386" s="454"/>
      <c r="D386" s="447"/>
      <c r="E386" s="449"/>
      <c r="F386" s="447"/>
      <c r="G386" s="447"/>
      <c r="H386" s="447"/>
      <c r="I386" s="447"/>
      <c r="J386" s="447"/>
      <c r="K386" s="447"/>
      <c r="L386" s="447"/>
      <c r="M386" s="447"/>
      <c r="N386" s="447"/>
      <c r="O386" s="447"/>
      <c r="P386" s="447"/>
      <c r="Q386" s="447"/>
      <c r="R386" s="447"/>
      <c r="S386" s="447"/>
      <c r="T386" s="447"/>
      <c r="U386" s="447"/>
      <c r="V386" s="447"/>
      <c r="W386" s="447"/>
      <c r="X386" s="447"/>
    </row>
    <row r="387" spans="1:24" ht="12.75">
      <c r="A387" s="447"/>
      <c r="B387" s="447"/>
      <c r="C387" s="454"/>
      <c r="D387" s="447"/>
      <c r="E387" s="449"/>
      <c r="F387" s="447"/>
      <c r="G387" s="447"/>
      <c r="H387" s="447"/>
      <c r="I387" s="447"/>
      <c r="J387" s="447"/>
      <c r="K387" s="447"/>
      <c r="L387" s="447"/>
      <c r="M387" s="447"/>
      <c r="N387" s="447"/>
      <c r="O387" s="447"/>
      <c r="P387" s="447"/>
      <c r="Q387" s="447"/>
      <c r="R387" s="447"/>
      <c r="S387" s="447"/>
      <c r="T387" s="447"/>
      <c r="U387" s="447"/>
      <c r="V387" s="447"/>
      <c r="W387" s="447"/>
      <c r="X387" s="447"/>
    </row>
    <row r="388" spans="1:24" ht="12.75">
      <c r="A388" s="447"/>
      <c r="B388" s="447"/>
      <c r="C388" s="454"/>
      <c r="D388" s="447"/>
      <c r="E388" s="449"/>
      <c r="F388" s="447"/>
      <c r="G388" s="447"/>
      <c r="H388" s="447"/>
      <c r="I388" s="447"/>
      <c r="J388" s="447"/>
      <c r="K388" s="447"/>
      <c r="L388" s="447"/>
      <c r="M388" s="447"/>
      <c r="N388" s="447"/>
      <c r="O388" s="447"/>
      <c r="P388" s="447"/>
      <c r="Q388" s="447"/>
      <c r="R388" s="447"/>
      <c r="S388" s="447"/>
      <c r="T388" s="447"/>
      <c r="U388" s="447"/>
      <c r="V388" s="447"/>
      <c r="W388" s="447"/>
      <c r="X388" s="447"/>
    </row>
    <row r="389" spans="1:24" ht="12.75">
      <c r="A389" s="447"/>
      <c r="B389" s="447"/>
      <c r="C389" s="454"/>
      <c r="D389" s="447"/>
      <c r="E389" s="449"/>
      <c r="F389" s="447"/>
      <c r="G389" s="447"/>
      <c r="H389" s="447"/>
      <c r="I389" s="447"/>
      <c r="J389" s="447"/>
      <c r="K389" s="447"/>
      <c r="L389" s="447"/>
      <c r="M389" s="447"/>
      <c r="N389" s="447"/>
      <c r="O389" s="447"/>
      <c r="P389" s="447"/>
      <c r="Q389" s="447"/>
      <c r="R389" s="447"/>
      <c r="S389" s="447"/>
      <c r="T389" s="447"/>
      <c r="U389" s="447"/>
      <c r="V389" s="447"/>
      <c r="W389" s="447"/>
      <c r="X389" s="447"/>
    </row>
    <row r="390" spans="1:24" ht="12.75">
      <c r="A390" s="447"/>
      <c r="B390" s="447"/>
      <c r="C390" s="454"/>
      <c r="D390" s="447"/>
      <c r="E390" s="449"/>
      <c r="F390" s="447"/>
      <c r="G390" s="447"/>
      <c r="H390" s="447"/>
      <c r="I390" s="447"/>
      <c r="J390" s="447"/>
      <c r="K390" s="447"/>
      <c r="L390" s="447"/>
      <c r="M390" s="447"/>
      <c r="N390" s="447"/>
      <c r="O390" s="447"/>
      <c r="P390" s="447"/>
      <c r="Q390" s="447"/>
      <c r="R390" s="447"/>
      <c r="S390" s="447"/>
      <c r="T390" s="447"/>
      <c r="U390" s="447"/>
      <c r="V390" s="447"/>
      <c r="W390" s="447"/>
      <c r="X390" s="447"/>
    </row>
    <row r="391" spans="1:24" ht="12.75">
      <c r="A391" s="447"/>
      <c r="B391" s="447"/>
      <c r="C391" s="454"/>
      <c r="D391" s="447"/>
      <c r="E391" s="449"/>
      <c r="F391" s="447"/>
      <c r="G391" s="447"/>
      <c r="H391" s="447"/>
      <c r="I391" s="447"/>
      <c r="J391" s="447"/>
      <c r="K391" s="447"/>
      <c r="L391" s="447"/>
      <c r="M391" s="447"/>
      <c r="N391" s="447"/>
      <c r="O391" s="447"/>
      <c r="P391" s="447"/>
      <c r="Q391" s="447"/>
      <c r="R391" s="447"/>
      <c r="S391" s="447"/>
      <c r="T391" s="447"/>
      <c r="U391" s="447"/>
      <c r="V391" s="447"/>
      <c r="W391" s="447"/>
      <c r="X391" s="447"/>
    </row>
    <row r="392" spans="1:24" ht="12.75">
      <c r="A392" s="447"/>
      <c r="B392" s="447"/>
      <c r="C392" s="454"/>
      <c r="D392" s="447"/>
      <c r="E392" s="449"/>
      <c r="F392" s="447"/>
      <c r="G392" s="447"/>
      <c r="H392" s="447"/>
      <c r="I392" s="447"/>
      <c r="J392" s="447"/>
      <c r="K392" s="447"/>
      <c r="L392" s="447"/>
      <c r="M392" s="447"/>
      <c r="N392" s="447"/>
      <c r="O392" s="447"/>
      <c r="P392" s="447"/>
      <c r="Q392" s="447"/>
      <c r="R392" s="447"/>
      <c r="S392" s="447"/>
      <c r="T392" s="447"/>
      <c r="U392" s="447"/>
      <c r="V392" s="447"/>
      <c r="W392" s="447"/>
      <c r="X392" s="447"/>
    </row>
    <row r="393" spans="1:24" ht="12.75">
      <c r="A393" s="447"/>
      <c r="B393" s="447"/>
      <c r="C393" s="454"/>
      <c r="D393" s="447"/>
      <c r="E393" s="449"/>
      <c r="F393" s="447"/>
      <c r="G393" s="447"/>
      <c r="H393" s="447"/>
      <c r="I393" s="447"/>
      <c r="J393" s="447"/>
      <c r="K393" s="447"/>
      <c r="L393" s="447"/>
      <c r="M393" s="447"/>
      <c r="N393" s="447"/>
      <c r="O393" s="447"/>
      <c r="P393" s="447"/>
      <c r="Q393" s="447"/>
      <c r="R393" s="447"/>
      <c r="S393" s="447"/>
      <c r="T393" s="447"/>
      <c r="U393" s="447"/>
      <c r="V393" s="447"/>
      <c r="W393" s="447"/>
      <c r="X393" s="447"/>
    </row>
    <row r="394" spans="1:24" ht="12.75">
      <c r="A394" s="447"/>
      <c r="B394" s="447"/>
      <c r="C394" s="454"/>
      <c r="D394" s="447"/>
      <c r="E394" s="449"/>
      <c r="F394" s="447"/>
      <c r="G394" s="447"/>
      <c r="H394" s="447"/>
      <c r="I394" s="447"/>
      <c r="J394" s="447"/>
      <c r="K394" s="447"/>
      <c r="L394" s="447"/>
      <c r="M394" s="447"/>
      <c r="N394" s="447"/>
      <c r="O394" s="447"/>
      <c r="P394" s="447"/>
      <c r="Q394" s="447"/>
      <c r="R394" s="447"/>
      <c r="S394" s="447"/>
      <c r="T394" s="447"/>
      <c r="U394" s="447"/>
      <c r="V394" s="447"/>
      <c r="W394" s="447"/>
      <c r="X394" s="447"/>
    </row>
    <row r="395" spans="1:24" ht="12.75">
      <c r="A395" s="447"/>
      <c r="B395" s="447"/>
      <c r="C395" s="454"/>
      <c r="D395" s="447"/>
      <c r="E395" s="449"/>
      <c r="F395" s="447"/>
      <c r="G395" s="447"/>
      <c r="H395" s="447"/>
      <c r="I395" s="447"/>
      <c r="J395" s="447"/>
      <c r="K395" s="447"/>
      <c r="L395" s="447"/>
      <c r="M395" s="447"/>
      <c r="N395" s="447"/>
      <c r="O395" s="447"/>
      <c r="P395" s="447"/>
      <c r="Q395" s="447"/>
      <c r="R395" s="447"/>
      <c r="S395" s="447"/>
      <c r="T395" s="447"/>
      <c r="U395" s="447"/>
      <c r="V395" s="447"/>
      <c r="W395" s="447"/>
      <c r="X395" s="447"/>
    </row>
    <row r="396" spans="1:24" ht="12.75">
      <c r="A396" s="447"/>
      <c r="B396" s="447"/>
      <c r="C396" s="454"/>
      <c r="D396" s="447"/>
      <c r="E396" s="449"/>
      <c r="F396" s="447"/>
      <c r="G396" s="447"/>
      <c r="H396" s="447"/>
      <c r="I396" s="447"/>
      <c r="J396" s="447"/>
      <c r="K396" s="447"/>
      <c r="L396" s="447"/>
      <c r="M396" s="447"/>
      <c r="N396" s="447"/>
      <c r="O396" s="447"/>
      <c r="P396" s="447"/>
      <c r="Q396" s="447"/>
      <c r="R396" s="447"/>
      <c r="S396" s="447"/>
      <c r="T396" s="447"/>
      <c r="U396" s="447"/>
      <c r="V396" s="447"/>
      <c r="W396" s="447"/>
      <c r="X396" s="447"/>
    </row>
    <row r="397" spans="1:24" ht="12.75">
      <c r="A397" s="447"/>
      <c r="B397" s="447"/>
      <c r="C397" s="454"/>
      <c r="D397" s="447"/>
      <c r="E397" s="449"/>
      <c r="F397" s="447"/>
      <c r="G397" s="447"/>
      <c r="H397" s="447"/>
      <c r="I397" s="447"/>
      <c r="J397" s="447"/>
      <c r="K397" s="447"/>
      <c r="L397" s="447"/>
      <c r="M397" s="447"/>
      <c r="N397" s="447"/>
      <c r="O397" s="447"/>
      <c r="P397" s="447"/>
      <c r="Q397" s="447"/>
      <c r="R397" s="447"/>
      <c r="S397" s="447"/>
      <c r="T397" s="447"/>
      <c r="U397" s="447"/>
      <c r="V397" s="447"/>
      <c r="W397" s="447"/>
      <c r="X397" s="447"/>
    </row>
    <row r="398" spans="1:24" ht="12.75">
      <c r="A398" s="447"/>
      <c r="B398" s="447"/>
      <c r="C398" s="454"/>
      <c r="D398" s="447"/>
      <c r="E398" s="449"/>
      <c r="F398" s="447"/>
      <c r="G398" s="447"/>
      <c r="H398" s="447"/>
      <c r="I398" s="447"/>
      <c r="J398" s="447"/>
      <c r="K398" s="447"/>
      <c r="L398" s="447"/>
      <c r="M398" s="447"/>
      <c r="N398" s="447"/>
      <c r="O398" s="447"/>
      <c r="P398" s="447"/>
      <c r="Q398" s="447"/>
      <c r="R398" s="447"/>
      <c r="S398" s="447"/>
      <c r="T398" s="447"/>
      <c r="U398" s="447"/>
      <c r="V398" s="447"/>
      <c r="W398" s="447"/>
      <c r="X398" s="447"/>
    </row>
    <row r="399" spans="1:24" ht="12.75">
      <c r="A399" s="447"/>
      <c r="B399" s="447"/>
      <c r="C399" s="454"/>
      <c r="D399" s="447"/>
      <c r="E399" s="449"/>
      <c r="F399" s="447"/>
      <c r="G399" s="447"/>
      <c r="H399" s="447"/>
      <c r="I399" s="447"/>
      <c r="J399" s="447"/>
      <c r="K399" s="447"/>
      <c r="L399" s="447"/>
      <c r="M399" s="447"/>
      <c r="N399" s="447"/>
      <c r="O399" s="447"/>
      <c r="P399" s="447"/>
      <c r="Q399" s="447"/>
      <c r="R399" s="447"/>
      <c r="S399" s="447"/>
      <c r="T399" s="447"/>
      <c r="U399" s="447"/>
      <c r="V399" s="447"/>
      <c r="W399" s="447"/>
      <c r="X399" s="447"/>
    </row>
    <row r="400" spans="1:24" ht="12.75">
      <c r="A400" s="447"/>
      <c r="B400" s="447"/>
      <c r="C400" s="454"/>
      <c r="D400" s="447"/>
      <c r="E400" s="449"/>
      <c r="F400" s="447"/>
      <c r="G400" s="447"/>
      <c r="H400" s="447"/>
      <c r="I400" s="447"/>
      <c r="J400" s="447"/>
      <c r="K400" s="447"/>
      <c r="L400" s="447"/>
      <c r="M400" s="447"/>
      <c r="N400" s="447"/>
      <c r="O400" s="447"/>
      <c r="P400" s="447"/>
      <c r="Q400" s="447"/>
      <c r="R400" s="447"/>
      <c r="S400" s="447"/>
      <c r="T400" s="447"/>
      <c r="U400" s="447"/>
      <c r="V400" s="447"/>
      <c r="W400" s="447"/>
      <c r="X400" s="447"/>
    </row>
    <row r="401" spans="1:24" ht="12.75">
      <c r="A401" s="447"/>
      <c r="B401" s="447"/>
      <c r="C401" s="454"/>
      <c r="D401" s="447"/>
      <c r="E401" s="449"/>
      <c r="F401" s="447"/>
      <c r="G401" s="447"/>
      <c r="H401" s="447"/>
      <c r="I401" s="447"/>
      <c r="J401" s="447"/>
      <c r="K401" s="447"/>
      <c r="L401" s="447"/>
      <c r="M401" s="447"/>
      <c r="N401" s="447"/>
      <c r="O401" s="447"/>
      <c r="P401" s="447"/>
      <c r="Q401" s="447"/>
      <c r="R401" s="447"/>
      <c r="S401" s="447"/>
      <c r="T401" s="447"/>
      <c r="U401" s="447"/>
      <c r="V401" s="447"/>
      <c r="W401" s="447"/>
      <c r="X401" s="447"/>
    </row>
    <row r="402" spans="1:24" ht="12.75">
      <c r="A402" s="447"/>
      <c r="B402" s="447"/>
      <c r="C402" s="454"/>
      <c r="D402" s="447"/>
      <c r="E402" s="449"/>
      <c r="F402" s="447"/>
      <c r="G402" s="447"/>
      <c r="H402" s="447"/>
      <c r="I402" s="447"/>
      <c r="J402" s="447"/>
      <c r="K402" s="447"/>
      <c r="L402" s="447"/>
      <c r="M402" s="447"/>
      <c r="N402" s="447"/>
      <c r="O402" s="447"/>
      <c r="P402" s="447"/>
      <c r="Q402" s="447"/>
      <c r="R402" s="447"/>
      <c r="S402" s="447"/>
      <c r="T402" s="447"/>
      <c r="U402" s="447"/>
      <c r="V402" s="447"/>
      <c r="W402" s="447"/>
      <c r="X402" s="447"/>
    </row>
    <row r="403" spans="1:24" ht="12.75">
      <c r="A403" s="447"/>
      <c r="B403" s="447"/>
      <c r="C403" s="454"/>
      <c r="D403" s="447"/>
      <c r="E403" s="449"/>
      <c r="F403" s="447"/>
      <c r="G403" s="447"/>
      <c r="H403" s="447"/>
      <c r="I403" s="447"/>
      <c r="J403" s="447"/>
      <c r="K403" s="447"/>
      <c r="L403" s="447"/>
      <c r="M403" s="447"/>
      <c r="N403" s="447"/>
      <c r="O403" s="447"/>
      <c r="P403" s="447"/>
      <c r="Q403" s="447"/>
      <c r="R403" s="447"/>
      <c r="S403" s="447"/>
      <c r="T403" s="447"/>
      <c r="U403" s="447"/>
      <c r="V403" s="447"/>
      <c r="W403" s="447"/>
      <c r="X403" s="447"/>
    </row>
    <row r="404" spans="1:24" ht="12.75">
      <c r="A404" s="447"/>
      <c r="B404" s="447"/>
      <c r="C404" s="454"/>
      <c r="D404" s="447"/>
      <c r="E404" s="449"/>
      <c r="F404" s="447"/>
      <c r="G404" s="447"/>
      <c r="H404" s="447"/>
      <c r="I404" s="447"/>
      <c r="J404" s="447"/>
      <c r="K404" s="447"/>
      <c r="L404" s="447"/>
      <c r="M404" s="447"/>
      <c r="N404" s="447"/>
      <c r="O404" s="447"/>
      <c r="P404" s="447"/>
      <c r="Q404" s="447"/>
      <c r="R404" s="447"/>
      <c r="S404" s="447"/>
      <c r="T404" s="447"/>
      <c r="U404" s="447"/>
      <c r="V404" s="447"/>
      <c r="W404" s="447"/>
      <c r="X404" s="447"/>
    </row>
    <row r="405" spans="1:24" ht="12.75">
      <c r="A405" s="447"/>
      <c r="B405" s="447"/>
      <c r="C405" s="454"/>
      <c r="D405" s="447"/>
      <c r="E405" s="449"/>
      <c r="F405" s="447"/>
      <c r="G405" s="447"/>
      <c r="H405" s="447"/>
      <c r="I405" s="447"/>
      <c r="J405" s="447"/>
      <c r="K405" s="447"/>
      <c r="L405" s="447"/>
      <c r="M405" s="447"/>
      <c r="N405" s="447"/>
      <c r="O405" s="447"/>
      <c r="P405" s="447"/>
      <c r="Q405" s="447"/>
      <c r="R405" s="447"/>
      <c r="S405" s="447"/>
      <c r="T405" s="447"/>
      <c r="U405" s="447"/>
      <c r="V405" s="447"/>
      <c r="W405" s="447"/>
      <c r="X405" s="447"/>
    </row>
    <row r="406" spans="1:24" ht="12.75">
      <c r="A406" s="447"/>
      <c r="B406" s="447"/>
      <c r="C406" s="454"/>
      <c r="D406" s="447"/>
      <c r="E406" s="449"/>
      <c r="F406" s="447"/>
      <c r="G406" s="447"/>
      <c r="H406" s="447"/>
      <c r="I406" s="447"/>
      <c r="J406" s="447"/>
      <c r="K406" s="447"/>
      <c r="L406" s="447"/>
      <c r="M406" s="447"/>
      <c r="N406" s="447"/>
      <c r="O406" s="447"/>
      <c r="P406" s="447"/>
      <c r="Q406" s="447"/>
      <c r="R406" s="447"/>
      <c r="S406" s="447"/>
      <c r="T406" s="447"/>
      <c r="U406" s="447"/>
      <c r="V406" s="447"/>
      <c r="W406" s="447"/>
      <c r="X406" s="447"/>
    </row>
    <row r="407" spans="1:24" ht="12.75">
      <c r="A407" s="447"/>
      <c r="B407" s="447"/>
      <c r="C407" s="454"/>
      <c r="D407" s="447"/>
      <c r="E407" s="449"/>
      <c r="F407" s="447"/>
      <c r="G407" s="447"/>
      <c r="H407" s="447"/>
      <c r="I407" s="447"/>
      <c r="J407" s="447"/>
      <c r="K407" s="447"/>
      <c r="L407" s="447"/>
      <c r="M407" s="447"/>
      <c r="N407" s="447"/>
      <c r="O407" s="447"/>
      <c r="P407" s="447"/>
      <c r="Q407" s="447"/>
      <c r="R407" s="447"/>
      <c r="S407" s="447"/>
      <c r="T407" s="447"/>
      <c r="U407" s="447"/>
      <c r="V407" s="447"/>
      <c r="W407" s="447"/>
      <c r="X407" s="447"/>
    </row>
    <row r="408" spans="1:24" ht="12.75">
      <c r="A408" s="447"/>
      <c r="B408" s="447"/>
      <c r="C408" s="454"/>
      <c r="D408" s="447"/>
      <c r="E408" s="449"/>
      <c r="F408" s="447"/>
      <c r="G408" s="447"/>
      <c r="H408" s="447"/>
      <c r="I408" s="447"/>
      <c r="J408" s="447"/>
      <c r="K408" s="447"/>
      <c r="L408" s="447"/>
      <c r="M408" s="447"/>
      <c r="N408" s="447"/>
      <c r="O408" s="447"/>
      <c r="P408" s="447"/>
      <c r="Q408" s="447"/>
      <c r="R408" s="447"/>
      <c r="S408" s="447"/>
      <c r="T408" s="447"/>
      <c r="U408" s="447"/>
      <c r="V408" s="447"/>
      <c r="W408" s="447"/>
      <c r="X408" s="447"/>
    </row>
    <row r="409" spans="1:24" ht="12.75">
      <c r="A409" s="447"/>
      <c r="B409" s="447"/>
      <c r="C409" s="454"/>
      <c r="D409" s="447"/>
      <c r="E409" s="449"/>
      <c r="F409" s="447"/>
      <c r="G409" s="447"/>
      <c r="H409" s="447"/>
      <c r="I409" s="447"/>
      <c r="J409" s="447"/>
      <c r="K409" s="447"/>
      <c r="L409" s="447"/>
      <c r="M409" s="447"/>
      <c r="N409" s="447"/>
      <c r="O409" s="447"/>
      <c r="P409" s="447"/>
      <c r="Q409" s="447"/>
      <c r="R409" s="447"/>
      <c r="S409" s="447"/>
      <c r="T409" s="447"/>
      <c r="U409" s="447"/>
      <c r="V409" s="447"/>
      <c r="W409" s="447"/>
      <c r="X409" s="447"/>
    </row>
    <row r="410" spans="1:24" ht="12.75">
      <c r="A410" s="447"/>
      <c r="B410" s="447"/>
      <c r="C410" s="454"/>
      <c r="D410" s="447"/>
      <c r="E410" s="449"/>
      <c r="F410" s="447"/>
      <c r="G410" s="447"/>
      <c r="H410" s="447"/>
      <c r="I410" s="447"/>
      <c r="J410" s="447"/>
      <c r="K410" s="447"/>
      <c r="L410" s="447"/>
      <c r="M410" s="447"/>
      <c r="N410" s="447"/>
      <c r="O410" s="447"/>
      <c r="P410" s="447"/>
      <c r="Q410" s="447"/>
      <c r="R410" s="447"/>
      <c r="S410" s="447"/>
      <c r="T410" s="447"/>
      <c r="U410" s="447"/>
      <c r="V410" s="447"/>
      <c r="W410" s="447"/>
      <c r="X410" s="447"/>
    </row>
    <row r="411" spans="1:24" ht="12.75">
      <c r="A411" s="447"/>
      <c r="B411" s="447"/>
      <c r="C411" s="454"/>
      <c r="D411" s="447"/>
      <c r="E411" s="449"/>
      <c r="F411" s="447"/>
      <c r="G411" s="447"/>
      <c r="H411" s="447"/>
      <c r="I411" s="447"/>
      <c r="J411" s="447"/>
      <c r="K411" s="447"/>
      <c r="L411" s="447"/>
      <c r="M411" s="447"/>
      <c r="N411" s="447"/>
      <c r="O411" s="447"/>
      <c r="P411" s="447"/>
      <c r="Q411" s="447"/>
      <c r="R411" s="447"/>
      <c r="S411" s="447"/>
      <c r="T411" s="447"/>
      <c r="U411" s="447"/>
      <c r="V411" s="447"/>
      <c r="W411" s="447"/>
      <c r="X411" s="447"/>
    </row>
    <row r="412" spans="1:24" ht="12.75">
      <c r="A412" s="447"/>
      <c r="B412" s="447"/>
      <c r="C412" s="454"/>
      <c r="D412" s="447"/>
      <c r="E412" s="449"/>
      <c r="F412" s="447"/>
      <c r="G412" s="447"/>
      <c r="H412" s="447"/>
      <c r="I412" s="447"/>
      <c r="J412" s="447"/>
      <c r="K412" s="447"/>
      <c r="L412" s="447"/>
      <c r="M412" s="447"/>
      <c r="N412" s="447"/>
      <c r="O412" s="447"/>
      <c r="P412" s="447"/>
      <c r="Q412" s="447"/>
      <c r="R412" s="447"/>
      <c r="S412" s="447"/>
      <c r="T412" s="447"/>
      <c r="U412" s="447"/>
      <c r="V412" s="447"/>
      <c r="W412" s="447"/>
      <c r="X412" s="447"/>
    </row>
    <row r="413" spans="1:24" ht="12.75">
      <c r="A413" s="447"/>
      <c r="B413" s="447"/>
      <c r="C413" s="454"/>
      <c r="D413" s="447"/>
      <c r="E413" s="449"/>
      <c r="F413" s="447"/>
      <c r="G413" s="447"/>
      <c r="H413" s="447"/>
      <c r="I413" s="447"/>
      <c r="J413" s="447"/>
      <c r="K413" s="447"/>
      <c r="L413" s="447"/>
      <c r="M413" s="447"/>
      <c r="N413" s="447"/>
      <c r="O413" s="447"/>
      <c r="P413" s="447"/>
      <c r="Q413" s="447"/>
      <c r="R413" s="447"/>
      <c r="S413" s="447"/>
      <c r="T413" s="447"/>
      <c r="U413" s="447"/>
      <c r="V413" s="447"/>
      <c r="W413" s="447"/>
      <c r="X413" s="447"/>
    </row>
    <row r="414" spans="1:24" ht="12.75">
      <c r="A414" s="447"/>
      <c r="B414" s="447"/>
      <c r="C414" s="454"/>
      <c r="D414" s="447"/>
      <c r="E414" s="449"/>
      <c r="F414" s="447"/>
      <c r="G414" s="447"/>
      <c r="H414" s="447"/>
      <c r="I414" s="447"/>
      <c r="J414" s="447"/>
      <c r="K414" s="447"/>
      <c r="L414" s="447"/>
      <c r="M414" s="447"/>
      <c r="N414" s="447"/>
      <c r="O414" s="447"/>
      <c r="P414" s="447"/>
      <c r="Q414" s="447"/>
      <c r="R414" s="447"/>
      <c r="S414" s="447"/>
      <c r="T414" s="447"/>
      <c r="U414" s="447"/>
      <c r="V414" s="447"/>
      <c r="W414" s="447"/>
      <c r="X414" s="447"/>
    </row>
    <row r="415" spans="1:24" ht="12.75">
      <c r="A415" s="447"/>
      <c r="B415" s="447"/>
      <c r="C415" s="454"/>
      <c r="D415" s="447"/>
      <c r="E415" s="449"/>
      <c r="F415" s="447"/>
      <c r="G415" s="447"/>
      <c r="H415" s="447"/>
      <c r="I415" s="447"/>
      <c r="J415" s="447"/>
      <c r="K415" s="447"/>
      <c r="L415" s="447"/>
      <c r="M415" s="447"/>
      <c r="N415" s="447"/>
      <c r="O415" s="447"/>
      <c r="P415" s="447"/>
      <c r="Q415" s="447"/>
      <c r="R415" s="447"/>
      <c r="S415" s="447"/>
      <c r="T415" s="447"/>
      <c r="U415" s="447"/>
      <c r="V415" s="447"/>
      <c r="W415" s="447"/>
      <c r="X415" s="447"/>
    </row>
    <row r="416" spans="1:24" ht="12.75">
      <c r="A416" s="447"/>
      <c r="B416" s="447"/>
      <c r="C416" s="454"/>
      <c r="D416" s="447"/>
      <c r="E416" s="449"/>
      <c r="F416" s="447"/>
      <c r="G416" s="447"/>
      <c r="H416" s="447"/>
      <c r="I416" s="447"/>
      <c r="J416" s="447"/>
      <c r="K416" s="447"/>
      <c r="L416" s="447"/>
      <c r="M416" s="447"/>
      <c r="N416" s="447"/>
      <c r="O416" s="447"/>
      <c r="P416" s="447"/>
      <c r="Q416" s="447"/>
      <c r="R416" s="447"/>
      <c r="S416" s="447"/>
      <c r="T416" s="447"/>
      <c r="U416" s="447"/>
      <c r="V416" s="447"/>
      <c r="W416" s="447"/>
      <c r="X416" s="447"/>
    </row>
    <row r="417" spans="1:24" ht="12.75">
      <c r="A417" s="447"/>
      <c r="B417" s="447"/>
      <c r="C417" s="454"/>
      <c r="D417" s="447"/>
      <c r="E417" s="449"/>
      <c r="F417" s="447"/>
      <c r="G417" s="447"/>
      <c r="H417" s="447"/>
      <c r="I417" s="447"/>
      <c r="J417" s="447"/>
      <c r="K417" s="447"/>
      <c r="L417" s="447"/>
      <c r="M417" s="447"/>
      <c r="N417" s="447"/>
      <c r="O417" s="447"/>
      <c r="P417" s="447"/>
      <c r="Q417" s="447"/>
      <c r="R417" s="447"/>
      <c r="S417" s="447"/>
      <c r="T417" s="447"/>
      <c r="U417" s="447"/>
      <c r="V417" s="447"/>
      <c r="W417" s="447"/>
      <c r="X417" s="447"/>
    </row>
    <row r="418" spans="1:24" ht="12.75">
      <c r="A418" s="447"/>
      <c r="B418" s="447"/>
      <c r="C418" s="454"/>
      <c r="D418" s="447"/>
      <c r="E418" s="449"/>
      <c r="F418" s="447"/>
      <c r="G418" s="447"/>
      <c r="H418" s="447"/>
      <c r="I418" s="447"/>
      <c r="J418" s="447"/>
      <c r="K418" s="447"/>
      <c r="L418" s="447"/>
      <c r="M418" s="447"/>
      <c r="N418" s="447"/>
      <c r="O418" s="447"/>
      <c r="P418" s="447"/>
      <c r="Q418" s="447"/>
      <c r="R418" s="447"/>
      <c r="S418" s="447"/>
      <c r="T418" s="447"/>
      <c r="U418" s="447"/>
      <c r="V418" s="447"/>
      <c r="W418" s="447"/>
      <c r="X418" s="447"/>
    </row>
    <row r="419" spans="1:24" ht="12.75">
      <c r="A419" s="447"/>
      <c r="B419" s="447"/>
      <c r="C419" s="454"/>
      <c r="D419" s="447"/>
      <c r="E419" s="449"/>
      <c r="F419" s="447"/>
      <c r="G419" s="447"/>
      <c r="H419" s="447"/>
      <c r="I419" s="447"/>
      <c r="J419" s="447"/>
      <c r="K419" s="447"/>
      <c r="L419" s="447"/>
      <c r="M419" s="447"/>
      <c r="N419" s="447"/>
      <c r="O419" s="447"/>
      <c r="P419" s="447"/>
      <c r="Q419" s="447"/>
      <c r="R419" s="447"/>
      <c r="S419" s="447"/>
      <c r="T419" s="447"/>
      <c r="U419" s="447"/>
      <c r="V419" s="447"/>
      <c r="W419" s="447"/>
      <c r="X419" s="447"/>
    </row>
    <row r="420" spans="1:24" ht="12.75">
      <c r="A420" s="447"/>
      <c r="B420" s="447"/>
      <c r="C420" s="454"/>
      <c r="D420" s="447"/>
      <c r="E420" s="449"/>
      <c r="F420" s="447"/>
      <c r="G420" s="447"/>
      <c r="H420" s="447"/>
      <c r="I420" s="447"/>
      <c r="J420" s="447"/>
      <c r="K420" s="447"/>
      <c r="L420" s="447"/>
      <c r="M420" s="447"/>
      <c r="N420" s="447"/>
      <c r="O420" s="447"/>
      <c r="P420" s="447"/>
      <c r="Q420" s="447"/>
      <c r="R420" s="447"/>
      <c r="S420" s="447"/>
      <c r="T420" s="447"/>
      <c r="U420" s="447"/>
      <c r="V420" s="447"/>
      <c r="W420" s="447"/>
      <c r="X420" s="447"/>
    </row>
    <row r="421" spans="1:24" ht="12.75">
      <c r="A421" s="447"/>
      <c r="B421" s="447"/>
      <c r="C421" s="454"/>
      <c r="D421" s="447"/>
      <c r="E421" s="449"/>
      <c r="F421" s="447"/>
      <c r="G421" s="447"/>
      <c r="H421" s="447"/>
      <c r="I421" s="447"/>
      <c r="J421" s="447"/>
      <c r="K421" s="447"/>
      <c r="L421" s="447"/>
      <c r="M421" s="447"/>
      <c r="N421" s="447"/>
      <c r="O421" s="447"/>
      <c r="P421" s="447"/>
      <c r="Q421" s="447"/>
      <c r="R421" s="447"/>
      <c r="S421" s="447"/>
      <c r="T421" s="447"/>
      <c r="U421" s="447"/>
      <c r="V421" s="447"/>
      <c r="W421" s="447"/>
      <c r="X421" s="447"/>
    </row>
    <row r="422" spans="1:24" ht="12.75">
      <c r="A422" s="447"/>
      <c r="B422" s="447"/>
      <c r="C422" s="454"/>
      <c r="D422" s="447"/>
      <c r="E422" s="449"/>
      <c r="F422" s="447"/>
      <c r="G422" s="447"/>
      <c r="H422" s="447"/>
      <c r="I422" s="447"/>
      <c r="J422" s="447"/>
      <c r="K422" s="447"/>
      <c r="L422" s="447"/>
      <c r="M422" s="447"/>
      <c r="N422" s="447"/>
      <c r="O422" s="447"/>
      <c r="P422" s="447"/>
      <c r="Q422" s="447"/>
      <c r="R422" s="447"/>
      <c r="S422" s="447"/>
      <c r="T422" s="447"/>
      <c r="U422" s="447"/>
      <c r="V422" s="447"/>
      <c r="W422" s="447"/>
      <c r="X422" s="447"/>
    </row>
    <row r="423" spans="1:24" ht="12.75">
      <c r="A423" s="447"/>
      <c r="B423" s="447"/>
      <c r="C423" s="454"/>
      <c r="D423" s="447"/>
      <c r="E423" s="449"/>
      <c r="F423" s="447"/>
      <c r="G423" s="447"/>
      <c r="H423" s="447"/>
      <c r="I423" s="447"/>
      <c r="J423" s="447"/>
      <c r="K423" s="447"/>
      <c r="L423" s="447"/>
      <c r="M423" s="447"/>
      <c r="N423" s="447"/>
      <c r="O423" s="447"/>
      <c r="P423" s="447"/>
      <c r="Q423" s="447"/>
      <c r="R423" s="447"/>
      <c r="S423" s="447"/>
      <c r="T423" s="447"/>
      <c r="U423" s="447"/>
      <c r="V423" s="447"/>
      <c r="W423" s="447"/>
      <c r="X423" s="447"/>
    </row>
    <row r="424" spans="1:24" ht="12.75">
      <c r="A424" s="447"/>
      <c r="B424" s="447"/>
      <c r="C424" s="454"/>
      <c r="D424" s="447"/>
      <c r="E424" s="449"/>
      <c r="F424" s="447"/>
      <c r="G424" s="447"/>
      <c r="H424" s="447"/>
      <c r="I424" s="447"/>
      <c r="J424" s="447"/>
      <c r="K424" s="447"/>
      <c r="L424" s="447"/>
      <c r="M424" s="447"/>
      <c r="N424" s="447"/>
      <c r="O424" s="447"/>
      <c r="P424" s="447"/>
      <c r="Q424" s="447"/>
      <c r="R424" s="447"/>
      <c r="S424" s="447"/>
      <c r="T424" s="447"/>
      <c r="U424" s="447"/>
      <c r="V424" s="447"/>
      <c r="W424" s="447"/>
      <c r="X424" s="447"/>
    </row>
    <row r="425" spans="1:24" ht="12.75">
      <c r="A425" s="447"/>
      <c r="B425" s="447"/>
      <c r="C425" s="454"/>
      <c r="D425" s="447"/>
      <c r="E425" s="449"/>
      <c r="F425" s="447"/>
      <c r="G425" s="447"/>
      <c r="H425" s="447"/>
      <c r="I425" s="447"/>
      <c r="J425" s="447"/>
      <c r="K425" s="447"/>
      <c r="L425" s="447"/>
      <c r="M425" s="447"/>
      <c r="N425" s="447"/>
      <c r="O425" s="447"/>
      <c r="P425" s="447"/>
      <c r="Q425" s="447"/>
      <c r="R425" s="447"/>
      <c r="S425" s="447"/>
      <c r="T425" s="447"/>
      <c r="U425" s="447"/>
      <c r="V425" s="447"/>
      <c r="W425" s="447"/>
      <c r="X425" s="447"/>
    </row>
    <row r="426" spans="1:24" ht="12.75">
      <c r="A426" s="447"/>
      <c r="B426" s="447"/>
      <c r="C426" s="454"/>
      <c r="D426" s="447"/>
      <c r="E426" s="449"/>
      <c r="F426" s="447"/>
      <c r="G426" s="447"/>
      <c r="H426" s="447"/>
      <c r="I426" s="447"/>
      <c r="J426" s="447"/>
      <c r="K426" s="447"/>
      <c r="L426" s="447"/>
      <c r="M426" s="447"/>
      <c r="N426" s="447"/>
      <c r="O426" s="447"/>
      <c r="P426" s="447"/>
      <c r="Q426" s="447"/>
      <c r="R426" s="447"/>
      <c r="S426" s="447"/>
      <c r="T426" s="447"/>
      <c r="U426" s="447"/>
      <c r="V426" s="447"/>
      <c r="W426" s="447"/>
      <c r="X426" s="447"/>
    </row>
    <row r="427" spans="1:24" ht="12.75">
      <c r="A427" s="447"/>
      <c r="B427" s="447"/>
      <c r="C427" s="454"/>
      <c r="D427" s="447"/>
      <c r="E427" s="449"/>
      <c r="F427" s="447"/>
      <c r="G427" s="447"/>
      <c r="H427" s="447"/>
      <c r="I427" s="447"/>
      <c r="J427" s="447"/>
      <c r="K427" s="447"/>
      <c r="L427" s="447"/>
      <c r="M427" s="447"/>
      <c r="N427" s="447"/>
      <c r="O427" s="447"/>
      <c r="P427" s="447"/>
      <c r="Q427" s="447"/>
      <c r="R427" s="447"/>
      <c r="S427" s="447"/>
      <c r="T427" s="447"/>
      <c r="U427" s="447"/>
      <c r="V427" s="447"/>
      <c r="W427" s="447"/>
      <c r="X427" s="447"/>
    </row>
    <row r="428" spans="1:24" ht="12.75">
      <c r="A428" s="447"/>
      <c r="B428" s="447"/>
      <c r="C428" s="454"/>
      <c r="D428" s="447"/>
      <c r="E428" s="449"/>
      <c r="F428" s="447"/>
      <c r="G428" s="447"/>
      <c r="H428" s="447"/>
      <c r="I428" s="447"/>
      <c r="J428" s="447"/>
      <c r="K428" s="447"/>
      <c r="L428" s="447"/>
      <c r="M428" s="447"/>
      <c r="N428" s="447"/>
      <c r="O428" s="447"/>
      <c r="P428" s="447"/>
      <c r="Q428" s="447"/>
      <c r="R428" s="447"/>
      <c r="S428" s="447"/>
      <c r="T428" s="447"/>
      <c r="U428" s="447"/>
      <c r="V428" s="447"/>
      <c r="W428" s="447"/>
      <c r="X428" s="447"/>
    </row>
    <row r="429" spans="1:24" ht="12.75">
      <c r="A429" s="447"/>
      <c r="B429" s="447"/>
      <c r="C429" s="454"/>
      <c r="D429" s="447"/>
      <c r="E429" s="449"/>
      <c r="F429" s="447"/>
      <c r="G429" s="447"/>
      <c r="H429" s="447"/>
      <c r="I429" s="447"/>
      <c r="J429" s="447"/>
      <c r="K429" s="447"/>
      <c r="L429" s="447"/>
      <c r="M429" s="447"/>
      <c r="N429" s="447"/>
      <c r="O429" s="447"/>
      <c r="P429" s="447"/>
      <c r="Q429" s="447"/>
      <c r="R429" s="447"/>
      <c r="S429" s="447"/>
      <c r="T429" s="447"/>
      <c r="U429" s="447"/>
      <c r="V429" s="447"/>
      <c r="W429" s="447"/>
      <c r="X429" s="447"/>
    </row>
    <row r="430" spans="1:24" ht="12.75">
      <c r="A430" s="447"/>
      <c r="B430" s="447"/>
      <c r="C430" s="454"/>
      <c r="D430" s="447"/>
      <c r="E430" s="449"/>
      <c r="F430" s="447"/>
      <c r="G430" s="447"/>
      <c r="H430" s="447"/>
      <c r="I430" s="447"/>
      <c r="J430" s="447"/>
      <c r="K430" s="447"/>
      <c r="L430" s="447"/>
      <c r="M430" s="447"/>
      <c r="N430" s="447"/>
      <c r="O430" s="447"/>
      <c r="P430" s="447"/>
      <c r="Q430" s="447"/>
      <c r="R430" s="447"/>
      <c r="S430" s="447"/>
      <c r="T430" s="447"/>
      <c r="U430" s="447"/>
      <c r="V430" s="447"/>
      <c r="W430" s="447"/>
      <c r="X430" s="447"/>
    </row>
    <row r="431" spans="1:24" ht="12.75">
      <c r="A431" s="447"/>
      <c r="B431" s="447"/>
      <c r="C431" s="454"/>
      <c r="D431" s="447"/>
      <c r="E431" s="449"/>
      <c r="F431" s="447"/>
      <c r="G431" s="447"/>
      <c r="H431" s="447"/>
      <c r="I431" s="447"/>
      <c r="J431" s="447"/>
      <c r="K431" s="447"/>
      <c r="L431" s="447"/>
      <c r="M431" s="447"/>
      <c r="N431" s="447"/>
      <c r="O431" s="447"/>
      <c r="P431" s="447"/>
      <c r="Q431" s="447"/>
      <c r="R431" s="447"/>
      <c r="S431" s="447"/>
      <c r="T431" s="447"/>
      <c r="U431" s="447"/>
      <c r="V431" s="447"/>
      <c r="W431" s="447"/>
      <c r="X431" s="447"/>
    </row>
    <row r="432" spans="1:24" ht="12.75">
      <c r="A432" s="447"/>
      <c r="B432" s="447"/>
      <c r="C432" s="454"/>
      <c r="D432" s="447"/>
      <c r="E432" s="449"/>
      <c r="F432" s="447"/>
      <c r="G432" s="447"/>
      <c r="H432" s="447"/>
      <c r="I432" s="447"/>
      <c r="J432" s="447"/>
      <c r="K432" s="447"/>
      <c r="L432" s="447"/>
      <c r="M432" s="447"/>
      <c r="N432" s="447"/>
      <c r="O432" s="447"/>
      <c r="P432" s="447"/>
      <c r="Q432" s="447"/>
      <c r="R432" s="447"/>
      <c r="S432" s="447"/>
      <c r="T432" s="447"/>
      <c r="U432" s="447"/>
      <c r="V432" s="447"/>
      <c r="W432" s="447"/>
      <c r="X432" s="447"/>
    </row>
    <row r="433" spans="1:24" ht="12.75">
      <c r="A433" s="447"/>
      <c r="B433" s="447"/>
      <c r="C433" s="454"/>
      <c r="D433" s="447"/>
      <c r="E433" s="449"/>
      <c r="F433" s="447"/>
      <c r="G433" s="447"/>
      <c r="H433" s="447"/>
      <c r="I433" s="447"/>
      <c r="J433" s="447"/>
      <c r="K433" s="447"/>
      <c r="L433" s="447"/>
      <c r="M433" s="447"/>
      <c r="N433" s="447"/>
      <c r="O433" s="447"/>
      <c r="P433" s="447"/>
      <c r="Q433" s="447"/>
      <c r="R433" s="447"/>
      <c r="S433" s="447"/>
      <c r="T433" s="447"/>
      <c r="U433" s="447"/>
      <c r="V433" s="447"/>
      <c r="W433" s="447"/>
      <c r="X433" s="447"/>
    </row>
    <row r="434" spans="1:24" ht="12.75">
      <c r="A434" s="447"/>
      <c r="B434" s="447"/>
      <c r="C434" s="454"/>
      <c r="D434" s="447"/>
      <c r="E434" s="449"/>
      <c r="F434" s="447"/>
      <c r="G434" s="447"/>
      <c r="H434" s="447"/>
      <c r="I434" s="447"/>
      <c r="J434" s="447"/>
      <c r="K434" s="447"/>
      <c r="L434" s="447"/>
      <c r="M434" s="447"/>
      <c r="N434" s="447"/>
      <c r="O434" s="447"/>
      <c r="P434" s="447"/>
      <c r="Q434" s="447"/>
      <c r="R434" s="447"/>
      <c r="S434" s="447"/>
      <c r="T434" s="447"/>
      <c r="U434" s="447"/>
      <c r="V434" s="447"/>
      <c r="W434" s="447"/>
      <c r="X434" s="447"/>
    </row>
    <row r="435" spans="1:24" ht="12.75">
      <c r="A435" s="447"/>
      <c r="B435" s="447"/>
      <c r="C435" s="454"/>
      <c r="D435" s="447"/>
      <c r="E435" s="449"/>
      <c r="F435" s="447"/>
      <c r="G435" s="447"/>
      <c r="H435" s="447"/>
      <c r="I435" s="447"/>
      <c r="J435" s="447"/>
      <c r="K435" s="447"/>
      <c r="L435" s="447"/>
      <c r="M435" s="447"/>
      <c r="N435" s="447"/>
      <c r="O435" s="447"/>
      <c r="P435" s="447"/>
      <c r="Q435" s="447"/>
      <c r="R435" s="447"/>
      <c r="S435" s="447"/>
      <c r="T435" s="447"/>
      <c r="U435" s="447"/>
      <c r="V435" s="447"/>
      <c r="W435" s="447"/>
      <c r="X435" s="447"/>
    </row>
    <row r="436" spans="1:24" ht="12.75">
      <c r="A436" s="447"/>
      <c r="B436" s="447"/>
      <c r="C436" s="454"/>
      <c r="D436" s="447"/>
      <c r="E436" s="449"/>
      <c r="F436" s="447"/>
      <c r="G436" s="447"/>
      <c r="H436" s="447"/>
      <c r="I436" s="447"/>
      <c r="J436" s="447"/>
      <c r="K436" s="447"/>
      <c r="L436" s="447"/>
      <c r="M436" s="447"/>
      <c r="N436" s="447"/>
      <c r="O436" s="447"/>
      <c r="P436" s="447"/>
      <c r="Q436" s="447"/>
      <c r="R436" s="447"/>
      <c r="S436" s="447"/>
      <c r="T436" s="447"/>
      <c r="U436" s="447"/>
      <c r="V436" s="447"/>
      <c r="W436" s="447"/>
      <c r="X436" s="447"/>
    </row>
    <row r="437" spans="1:24" ht="12.75">
      <c r="A437" s="447"/>
      <c r="B437" s="447"/>
      <c r="C437" s="454"/>
      <c r="D437" s="447"/>
      <c r="E437" s="449"/>
      <c r="F437" s="447"/>
      <c r="G437" s="447"/>
      <c r="H437" s="447"/>
      <c r="I437" s="447"/>
      <c r="J437" s="447"/>
      <c r="K437" s="447"/>
      <c r="L437" s="447"/>
      <c r="M437" s="447"/>
      <c r="N437" s="447"/>
      <c r="O437" s="447"/>
      <c r="P437" s="447"/>
      <c r="Q437" s="447"/>
      <c r="R437" s="447"/>
      <c r="S437" s="447"/>
      <c r="T437" s="447"/>
      <c r="U437" s="447"/>
      <c r="V437" s="447"/>
      <c r="W437" s="447"/>
      <c r="X437" s="447"/>
    </row>
    <row r="438" spans="1:24" ht="12.75">
      <c r="A438" s="447"/>
      <c r="B438" s="447"/>
      <c r="C438" s="454"/>
      <c r="D438" s="447"/>
      <c r="E438" s="449"/>
      <c r="F438" s="447"/>
      <c r="G438" s="447"/>
      <c r="H438" s="447"/>
      <c r="I438" s="447"/>
      <c r="J438" s="447"/>
      <c r="K438" s="447"/>
      <c r="L438" s="447"/>
      <c r="M438" s="447"/>
      <c r="N438" s="447"/>
      <c r="O438" s="447"/>
      <c r="P438" s="447"/>
      <c r="Q438" s="447"/>
      <c r="R438" s="447"/>
      <c r="S438" s="447"/>
      <c r="T438" s="447"/>
      <c r="U438" s="447"/>
      <c r="V438" s="447"/>
      <c r="W438" s="447"/>
      <c r="X438" s="447"/>
    </row>
    <row r="439" spans="1:24" ht="12.75">
      <c r="A439" s="447"/>
      <c r="B439" s="447"/>
      <c r="C439" s="454"/>
      <c r="D439" s="447"/>
      <c r="E439" s="449"/>
      <c r="F439" s="447"/>
      <c r="G439" s="447"/>
      <c r="H439" s="447"/>
      <c r="I439" s="447"/>
      <c r="J439" s="447"/>
      <c r="K439" s="447"/>
      <c r="L439" s="447"/>
      <c r="M439" s="447"/>
      <c r="N439" s="447"/>
      <c r="O439" s="447"/>
      <c r="P439" s="447"/>
      <c r="Q439" s="447"/>
      <c r="R439" s="447"/>
      <c r="S439" s="447"/>
      <c r="T439" s="447"/>
      <c r="U439" s="447"/>
      <c r="V439" s="447"/>
      <c r="W439" s="447"/>
      <c r="X439" s="447"/>
    </row>
    <row r="440" spans="1:24" ht="12.75">
      <c r="A440" s="447"/>
      <c r="B440" s="447"/>
      <c r="C440" s="454"/>
      <c r="D440" s="447"/>
      <c r="E440" s="449"/>
      <c r="F440" s="447"/>
      <c r="G440" s="447"/>
      <c r="H440" s="447"/>
      <c r="I440" s="447"/>
      <c r="J440" s="447"/>
      <c r="K440" s="447"/>
      <c r="L440" s="447"/>
      <c r="M440" s="447"/>
      <c r="N440" s="447"/>
      <c r="O440" s="447"/>
      <c r="P440" s="447"/>
      <c r="Q440" s="447"/>
      <c r="R440" s="447"/>
      <c r="S440" s="447"/>
      <c r="T440" s="447"/>
      <c r="U440" s="447"/>
      <c r="V440" s="447"/>
      <c r="W440" s="447"/>
      <c r="X440" s="447"/>
    </row>
    <row r="441" spans="1:24" ht="12.75">
      <c r="A441" s="447"/>
      <c r="B441" s="447"/>
      <c r="C441" s="454"/>
      <c r="D441" s="447"/>
      <c r="E441" s="449"/>
      <c r="F441" s="447"/>
      <c r="G441" s="447"/>
      <c r="H441" s="447"/>
      <c r="I441" s="447"/>
      <c r="J441" s="447"/>
      <c r="K441" s="447"/>
      <c r="L441" s="447"/>
      <c r="M441" s="447"/>
      <c r="N441" s="447"/>
      <c r="O441" s="447"/>
      <c r="P441" s="447"/>
      <c r="Q441" s="447"/>
      <c r="R441" s="447"/>
      <c r="S441" s="447"/>
      <c r="T441" s="447"/>
      <c r="U441" s="447"/>
      <c r="V441" s="447"/>
      <c r="W441" s="447"/>
      <c r="X441" s="447"/>
    </row>
    <row r="442" spans="1:24" ht="12.75">
      <c r="A442" s="447"/>
      <c r="B442" s="447"/>
      <c r="C442" s="454"/>
      <c r="D442" s="447"/>
      <c r="E442" s="449"/>
      <c r="F442" s="447"/>
      <c r="G442" s="447"/>
      <c r="H442" s="447"/>
      <c r="I442" s="447"/>
      <c r="J442" s="447"/>
      <c r="K442" s="447"/>
      <c r="L442" s="447"/>
      <c r="M442" s="447"/>
      <c r="N442" s="447"/>
      <c r="O442" s="447"/>
      <c r="P442" s="447"/>
      <c r="Q442" s="447"/>
      <c r="R442" s="447"/>
      <c r="S442" s="447"/>
      <c r="T442" s="447"/>
      <c r="U442" s="447"/>
      <c r="V442" s="447"/>
      <c r="W442" s="447"/>
      <c r="X442" s="447"/>
    </row>
    <row r="443" spans="1:24" ht="12.75">
      <c r="A443" s="447"/>
      <c r="B443" s="447"/>
      <c r="C443" s="454"/>
      <c r="D443" s="447"/>
      <c r="E443" s="449"/>
      <c r="F443" s="447"/>
      <c r="G443" s="447"/>
      <c r="H443" s="447"/>
      <c r="I443" s="447"/>
      <c r="J443" s="447"/>
      <c r="K443" s="447"/>
      <c r="L443" s="447"/>
      <c r="M443" s="447"/>
      <c r="N443" s="447"/>
      <c r="O443" s="447"/>
      <c r="P443" s="447"/>
      <c r="Q443" s="447"/>
      <c r="R443" s="447"/>
      <c r="S443" s="447"/>
      <c r="T443" s="447"/>
      <c r="U443" s="447"/>
      <c r="V443" s="447"/>
      <c r="W443" s="447"/>
      <c r="X443" s="447"/>
    </row>
    <row r="444" spans="1:24" ht="12.75">
      <c r="A444" s="447"/>
      <c r="B444" s="447"/>
      <c r="C444" s="454"/>
      <c r="D444" s="447"/>
      <c r="E444" s="449"/>
      <c r="F444" s="447"/>
      <c r="G444" s="447"/>
      <c r="H444" s="447"/>
      <c r="I444" s="447"/>
      <c r="J444" s="447"/>
      <c r="K444" s="447"/>
      <c r="L444" s="447"/>
      <c r="M444" s="447"/>
      <c r="N444" s="447"/>
      <c r="O444" s="447"/>
      <c r="P444" s="447"/>
      <c r="Q444" s="447"/>
      <c r="R444" s="447"/>
      <c r="S444" s="447"/>
      <c r="T444" s="447"/>
      <c r="U444" s="447"/>
      <c r="V444" s="447"/>
      <c r="W444" s="447"/>
      <c r="X444" s="447"/>
    </row>
    <row r="445" spans="1:24" ht="12.75">
      <c r="A445" s="447"/>
      <c r="B445" s="447"/>
      <c r="C445" s="454"/>
      <c r="D445" s="447"/>
      <c r="E445" s="449"/>
      <c r="F445" s="447"/>
      <c r="G445" s="447"/>
      <c r="H445" s="447"/>
      <c r="I445" s="447"/>
      <c r="J445" s="447"/>
      <c r="K445" s="447"/>
      <c r="L445" s="447"/>
      <c r="M445" s="447"/>
      <c r="N445" s="447"/>
      <c r="O445" s="447"/>
      <c r="P445" s="447"/>
      <c r="Q445" s="447"/>
      <c r="R445" s="447"/>
      <c r="S445" s="447"/>
      <c r="T445" s="447"/>
      <c r="U445" s="447"/>
      <c r="V445" s="447"/>
      <c r="W445" s="447"/>
      <c r="X445" s="447"/>
    </row>
    <row r="446" spans="1:24" ht="12.75">
      <c r="A446" s="447"/>
      <c r="B446" s="447"/>
      <c r="C446" s="454"/>
      <c r="D446" s="447"/>
      <c r="E446" s="449"/>
      <c r="F446" s="447"/>
      <c r="G446" s="447"/>
      <c r="H446" s="447"/>
      <c r="I446" s="447"/>
      <c r="J446" s="447"/>
      <c r="K446" s="447"/>
      <c r="L446" s="447"/>
      <c r="M446" s="447"/>
      <c r="N446" s="447"/>
      <c r="O446" s="447"/>
      <c r="P446" s="447"/>
      <c r="Q446" s="447"/>
      <c r="R446" s="447"/>
      <c r="S446" s="447"/>
      <c r="T446" s="447"/>
      <c r="U446" s="447"/>
      <c r="V446" s="447"/>
      <c r="W446" s="447"/>
      <c r="X446" s="447"/>
    </row>
    <row r="447" spans="1:24" ht="12.75">
      <c r="A447" s="447"/>
      <c r="B447" s="447"/>
      <c r="C447" s="454"/>
      <c r="D447" s="447"/>
      <c r="E447" s="449"/>
      <c r="F447" s="447"/>
      <c r="G447" s="447"/>
      <c r="H447" s="447"/>
      <c r="I447" s="447"/>
      <c r="J447" s="447"/>
      <c r="K447" s="447"/>
      <c r="L447" s="447"/>
      <c r="M447" s="447"/>
      <c r="N447" s="447"/>
      <c r="O447" s="447"/>
      <c r="P447" s="447"/>
      <c r="Q447" s="447"/>
      <c r="R447" s="447"/>
      <c r="S447" s="447"/>
      <c r="T447" s="447"/>
      <c r="U447" s="447"/>
      <c r="V447" s="447"/>
      <c r="W447" s="447"/>
      <c r="X447" s="447"/>
    </row>
    <row r="448" spans="1:24" ht="12.75">
      <c r="A448" s="447"/>
      <c r="B448" s="447"/>
      <c r="C448" s="454"/>
      <c r="D448" s="447"/>
      <c r="E448" s="449"/>
      <c r="F448" s="447"/>
      <c r="G448" s="447"/>
      <c r="H448" s="447"/>
      <c r="I448" s="447"/>
      <c r="J448" s="447"/>
      <c r="K448" s="447"/>
      <c r="L448" s="447"/>
      <c r="M448" s="447"/>
      <c r="N448" s="447"/>
      <c r="O448" s="447"/>
      <c r="P448" s="447"/>
      <c r="Q448" s="447"/>
      <c r="R448" s="447"/>
      <c r="S448" s="447"/>
      <c r="T448" s="447"/>
      <c r="U448" s="447"/>
      <c r="V448" s="447"/>
      <c r="W448" s="447"/>
      <c r="X448" s="447"/>
    </row>
    <row r="449" spans="1:24" ht="12.75">
      <c r="A449" s="447"/>
      <c r="B449" s="447"/>
      <c r="C449" s="454"/>
      <c r="D449" s="447"/>
      <c r="E449" s="449"/>
      <c r="F449" s="447"/>
      <c r="G449" s="447"/>
      <c r="H449" s="447"/>
      <c r="I449" s="447"/>
      <c r="J449" s="447"/>
      <c r="K449" s="447"/>
      <c r="L449" s="447"/>
      <c r="M449" s="447"/>
      <c r="N449" s="447"/>
      <c r="O449" s="447"/>
      <c r="P449" s="447"/>
      <c r="Q449" s="447"/>
      <c r="R449" s="447"/>
      <c r="S449" s="447"/>
      <c r="T449" s="447"/>
      <c r="U449" s="447"/>
      <c r="V449" s="447"/>
      <c r="W449" s="447"/>
      <c r="X449" s="447"/>
    </row>
    <row r="450" spans="1:24" ht="12.75">
      <c r="A450" s="447"/>
      <c r="B450" s="447"/>
      <c r="C450" s="454"/>
      <c r="D450" s="447"/>
      <c r="E450" s="449"/>
      <c r="F450" s="447"/>
      <c r="G450" s="447"/>
      <c r="H450" s="447"/>
      <c r="I450" s="447"/>
      <c r="J450" s="447"/>
      <c r="K450" s="447"/>
      <c r="L450" s="447"/>
      <c r="M450" s="447"/>
      <c r="N450" s="447"/>
      <c r="O450" s="447"/>
      <c r="P450" s="447"/>
      <c r="Q450" s="447"/>
      <c r="R450" s="447"/>
      <c r="S450" s="447"/>
      <c r="T450" s="447"/>
      <c r="U450" s="447"/>
      <c r="V450" s="447"/>
      <c r="W450" s="447"/>
      <c r="X450" s="447"/>
    </row>
    <row r="451" spans="1:24" ht="12.75">
      <c r="A451" s="447"/>
      <c r="B451" s="447"/>
      <c r="C451" s="454"/>
      <c r="D451" s="447"/>
      <c r="E451" s="449"/>
      <c r="F451" s="447"/>
      <c r="G451" s="447"/>
      <c r="H451" s="447"/>
      <c r="I451" s="447"/>
      <c r="J451" s="447"/>
      <c r="K451" s="447"/>
      <c r="L451" s="447"/>
      <c r="M451" s="447"/>
      <c r="N451" s="447"/>
      <c r="O451" s="447"/>
      <c r="P451" s="447"/>
      <c r="Q451" s="447"/>
      <c r="R451" s="447"/>
      <c r="S451" s="447"/>
      <c r="T451" s="447"/>
      <c r="U451" s="447"/>
      <c r="V451" s="447"/>
      <c r="W451" s="447"/>
      <c r="X451" s="447"/>
    </row>
    <row r="452" spans="1:24" ht="12.75">
      <c r="A452" s="447"/>
      <c r="B452" s="447"/>
      <c r="C452" s="454"/>
      <c r="D452" s="447"/>
      <c r="E452" s="449"/>
      <c r="F452" s="447"/>
      <c r="G452" s="447"/>
      <c r="H452" s="447"/>
      <c r="I452" s="447"/>
      <c r="J452" s="447"/>
      <c r="K452" s="447"/>
      <c r="L452" s="447"/>
      <c r="M452" s="447"/>
      <c r="N452" s="447"/>
      <c r="O452" s="447"/>
      <c r="P452" s="447"/>
      <c r="Q452" s="447"/>
      <c r="R452" s="447"/>
      <c r="S452" s="447"/>
      <c r="T452" s="447"/>
      <c r="U452" s="447"/>
      <c r="V452" s="447"/>
      <c r="W452" s="447"/>
      <c r="X452" s="447"/>
    </row>
    <row r="453" spans="1:24" ht="12.75">
      <c r="A453" s="447"/>
      <c r="B453" s="447"/>
      <c r="C453" s="454"/>
      <c r="D453" s="447"/>
      <c r="E453" s="449"/>
      <c r="F453" s="447"/>
      <c r="G453" s="447"/>
      <c r="H453" s="447"/>
      <c r="I453" s="447"/>
      <c r="J453" s="447"/>
      <c r="K453" s="447"/>
      <c r="L453" s="447"/>
      <c r="M453" s="447"/>
      <c r="N453" s="447"/>
      <c r="O453" s="447"/>
      <c r="P453" s="447"/>
      <c r="Q453" s="447"/>
      <c r="R453" s="447"/>
      <c r="S453" s="447"/>
      <c r="T453" s="447"/>
      <c r="U453" s="447"/>
      <c r="V453" s="447"/>
      <c r="W453" s="447"/>
      <c r="X453" s="447"/>
    </row>
    <row r="454" spans="1:24" ht="12.75">
      <c r="A454" s="447"/>
      <c r="B454" s="447"/>
      <c r="C454" s="454"/>
      <c r="D454" s="447"/>
      <c r="E454" s="449"/>
      <c r="F454" s="447"/>
      <c r="G454" s="447"/>
      <c r="H454" s="447"/>
      <c r="I454" s="447"/>
      <c r="J454" s="447"/>
      <c r="K454" s="447"/>
      <c r="L454" s="447"/>
      <c r="M454" s="447"/>
      <c r="N454" s="447"/>
      <c r="O454" s="447"/>
      <c r="P454" s="447"/>
      <c r="Q454" s="447"/>
      <c r="R454" s="447"/>
      <c r="S454" s="447"/>
      <c r="T454" s="447"/>
      <c r="U454" s="447"/>
      <c r="V454" s="447"/>
      <c r="W454" s="447"/>
      <c r="X454" s="447"/>
    </row>
    <row r="455" spans="1:24" ht="12.75">
      <c r="A455" s="447"/>
      <c r="B455" s="447"/>
      <c r="C455" s="454"/>
      <c r="D455" s="447"/>
      <c r="E455" s="449"/>
      <c r="F455" s="447"/>
      <c r="G455" s="447"/>
      <c r="H455" s="447"/>
      <c r="I455" s="447"/>
      <c r="J455" s="447"/>
      <c r="K455" s="447"/>
      <c r="L455" s="447"/>
      <c r="M455" s="447"/>
      <c r="N455" s="447"/>
      <c r="O455" s="447"/>
      <c r="P455" s="447"/>
      <c r="Q455" s="447"/>
      <c r="R455" s="447"/>
      <c r="S455" s="447"/>
      <c r="T455" s="447"/>
      <c r="U455" s="447"/>
      <c r="V455" s="447"/>
      <c r="W455" s="447"/>
      <c r="X455" s="447"/>
    </row>
    <row r="456" spans="1:24" ht="12.75">
      <c r="A456" s="447"/>
      <c r="B456" s="447"/>
      <c r="C456" s="454"/>
      <c r="D456" s="447"/>
      <c r="E456" s="449"/>
      <c r="F456" s="447"/>
      <c r="G456" s="447"/>
      <c r="H456" s="447"/>
      <c r="I456" s="447"/>
      <c r="J456" s="447"/>
      <c r="K456" s="447"/>
      <c r="L456" s="447"/>
      <c r="M456" s="447"/>
      <c r="N456" s="447"/>
      <c r="O456" s="447"/>
      <c r="P456" s="447"/>
      <c r="Q456" s="447"/>
      <c r="R456" s="447"/>
      <c r="S456" s="447"/>
      <c r="T456" s="447"/>
      <c r="U456" s="447"/>
      <c r="V456" s="447"/>
      <c r="W456" s="447"/>
      <c r="X456" s="447"/>
    </row>
    <row r="457" spans="1:24" ht="12.75">
      <c r="A457" s="447"/>
      <c r="B457" s="447"/>
      <c r="C457" s="454"/>
      <c r="D457" s="447"/>
      <c r="E457" s="449"/>
      <c r="F457" s="447"/>
      <c r="G457" s="447"/>
      <c r="H457" s="447"/>
      <c r="I457" s="447"/>
      <c r="J457" s="447"/>
      <c r="K457" s="447"/>
      <c r="L457" s="447"/>
      <c r="M457" s="447"/>
      <c r="N457" s="447"/>
      <c r="O457" s="447"/>
      <c r="P457" s="447"/>
      <c r="Q457" s="447"/>
      <c r="R457" s="447"/>
      <c r="S457" s="447"/>
      <c r="T457" s="447"/>
      <c r="U457" s="447"/>
      <c r="V457" s="447"/>
      <c r="W457" s="447"/>
      <c r="X457" s="447"/>
    </row>
    <row r="458" spans="1:24" ht="12.75">
      <c r="A458" s="447"/>
      <c r="B458" s="447"/>
      <c r="C458" s="454"/>
      <c r="D458" s="447"/>
      <c r="E458" s="449"/>
      <c r="F458" s="447"/>
      <c r="G458" s="447"/>
      <c r="H458" s="447"/>
      <c r="I458" s="447"/>
      <c r="J458" s="447"/>
      <c r="K458" s="447"/>
      <c r="L458" s="447"/>
      <c r="M458" s="447"/>
      <c r="N458" s="447"/>
      <c r="O458" s="447"/>
      <c r="P458" s="447"/>
      <c r="Q458" s="447"/>
      <c r="R458" s="447"/>
      <c r="S458" s="447"/>
      <c r="T458" s="447"/>
      <c r="U458" s="447"/>
      <c r="V458" s="447"/>
      <c r="W458" s="447"/>
      <c r="X458" s="447"/>
    </row>
    <row r="459" spans="1:24" ht="12.75">
      <c r="A459" s="447"/>
      <c r="B459" s="447"/>
      <c r="C459" s="454"/>
      <c r="D459" s="447"/>
      <c r="E459" s="449"/>
      <c r="F459" s="447"/>
      <c r="G459" s="447"/>
      <c r="H459" s="447"/>
      <c r="I459" s="447"/>
      <c r="J459" s="447"/>
      <c r="K459" s="447"/>
      <c r="L459" s="447"/>
      <c r="M459" s="447"/>
      <c r="N459" s="447"/>
      <c r="O459" s="447"/>
      <c r="P459" s="447"/>
      <c r="Q459" s="447"/>
      <c r="R459" s="447"/>
      <c r="S459" s="447"/>
      <c r="T459" s="447"/>
      <c r="U459" s="447"/>
      <c r="V459" s="447"/>
      <c r="W459" s="447"/>
      <c r="X459" s="447"/>
    </row>
    <row r="460" spans="1:24" ht="12.75">
      <c r="A460" s="447"/>
      <c r="B460" s="447"/>
      <c r="C460" s="454"/>
      <c r="D460" s="447"/>
      <c r="E460" s="449"/>
      <c r="F460" s="447"/>
      <c r="G460" s="447"/>
      <c r="H460" s="447"/>
      <c r="I460" s="447"/>
      <c r="J460" s="447"/>
      <c r="K460" s="447"/>
      <c r="L460" s="447"/>
      <c r="M460" s="447"/>
      <c r="N460" s="447"/>
      <c r="O460" s="447"/>
      <c r="P460" s="447"/>
      <c r="Q460" s="447"/>
      <c r="R460" s="447"/>
      <c r="S460" s="447"/>
      <c r="T460" s="447"/>
      <c r="U460" s="447"/>
      <c r="V460" s="447"/>
      <c r="W460" s="447"/>
      <c r="X460" s="447"/>
    </row>
    <row r="461" spans="1:24" ht="12.75">
      <c r="A461" s="447"/>
      <c r="B461" s="447"/>
      <c r="C461" s="454"/>
      <c r="D461" s="447"/>
      <c r="E461" s="449"/>
      <c r="F461" s="447"/>
      <c r="G461" s="447"/>
      <c r="H461" s="447"/>
      <c r="I461" s="447"/>
      <c r="J461" s="447"/>
      <c r="K461" s="447"/>
      <c r="L461" s="447"/>
      <c r="M461" s="447"/>
      <c r="N461" s="447"/>
      <c r="O461" s="447"/>
      <c r="P461" s="447"/>
      <c r="Q461" s="447"/>
      <c r="R461" s="447"/>
      <c r="S461" s="447"/>
      <c r="T461" s="447"/>
      <c r="U461" s="447"/>
      <c r="V461" s="447"/>
      <c r="W461" s="447"/>
      <c r="X461" s="447"/>
    </row>
    <row r="462" spans="1:24" ht="12.75">
      <c r="A462" s="447"/>
      <c r="B462" s="447"/>
      <c r="C462" s="454"/>
      <c r="D462" s="447"/>
      <c r="E462" s="449"/>
      <c r="F462" s="447"/>
      <c r="G462" s="447"/>
      <c r="H462" s="447"/>
      <c r="I462" s="447"/>
      <c r="J462" s="447"/>
      <c r="K462" s="447"/>
      <c r="L462" s="447"/>
      <c r="M462" s="447"/>
      <c r="N462" s="447"/>
      <c r="O462" s="447"/>
      <c r="P462" s="447"/>
      <c r="Q462" s="447"/>
      <c r="R462" s="447"/>
      <c r="S462" s="447"/>
      <c r="T462" s="447"/>
      <c r="U462" s="447"/>
      <c r="V462" s="447"/>
      <c r="W462" s="447"/>
      <c r="X462" s="447"/>
    </row>
    <row r="463" spans="1:24" ht="12.75">
      <c r="A463" s="447"/>
      <c r="B463" s="447"/>
      <c r="C463" s="454"/>
      <c r="D463" s="447"/>
      <c r="E463" s="449"/>
      <c r="F463" s="447"/>
      <c r="G463" s="447"/>
      <c r="H463" s="447"/>
      <c r="I463" s="447"/>
      <c r="J463" s="447"/>
      <c r="K463" s="447"/>
      <c r="L463" s="447"/>
      <c r="M463" s="447"/>
      <c r="N463" s="447"/>
      <c r="O463" s="447"/>
      <c r="P463" s="447"/>
      <c r="Q463" s="447"/>
      <c r="R463" s="447"/>
      <c r="S463" s="447"/>
      <c r="T463" s="447"/>
      <c r="U463" s="447"/>
      <c r="V463" s="447"/>
      <c r="W463" s="447"/>
      <c r="X463" s="447"/>
    </row>
    <row r="464" spans="1:24" ht="12.75">
      <c r="A464" s="447"/>
      <c r="B464" s="447"/>
      <c r="C464" s="454"/>
      <c r="D464" s="447"/>
      <c r="E464" s="449"/>
      <c r="F464" s="447"/>
      <c r="G464" s="447"/>
      <c r="H464" s="447"/>
      <c r="I464" s="447"/>
      <c r="J464" s="447"/>
      <c r="K464" s="447"/>
      <c r="L464" s="447"/>
      <c r="M464" s="447"/>
      <c r="N464" s="447"/>
      <c r="O464" s="447"/>
      <c r="P464" s="447"/>
      <c r="Q464" s="447"/>
      <c r="R464" s="447"/>
      <c r="S464" s="447"/>
      <c r="T464" s="447"/>
      <c r="U464" s="447"/>
      <c r="V464" s="447"/>
      <c r="W464" s="447"/>
      <c r="X464" s="447"/>
    </row>
    <row r="465" spans="1:24" ht="12.75">
      <c r="A465" s="447"/>
      <c r="B465" s="447"/>
      <c r="C465" s="454"/>
      <c r="D465" s="447"/>
      <c r="E465" s="449"/>
      <c r="F465" s="447"/>
      <c r="G465" s="447"/>
      <c r="H465" s="447"/>
      <c r="I465" s="447"/>
      <c r="J465" s="447"/>
      <c r="K465" s="447"/>
      <c r="L465" s="447"/>
      <c r="M465" s="447"/>
      <c r="N465" s="447"/>
      <c r="O465" s="447"/>
      <c r="P465" s="447"/>
      <c r="Q465" s="447"/>
      <c r="R465" s="447"/>
      <c r="S465" s="447"/>
      <c r="T465" s="447"/>
      <c r="U465" s="447"/>
      <c r="V465" s="447"/>
      <c r="W465" s="447"/>
      <c r="X465" s="447"/>
    </row>
    <row r="466" spans="1:24" ht="12.75">
      <c r="A466" s="447"/>
      <c r="B466" s="447"/>
      <c r="C466" s="454"/>
      <c r="D466" s="447"/>
      <c r="E466" s="449"/>
      <c r="F466" s="447"/>
      <c r="G466" s="447"/>
      <c r="H466" s="447"/>
      <c r="I466" s="447"/>
      <c r="J466" s="447"/>
      <c r="K466" s="447"/>
      <c r="L466" s="447"/>
      <c r="M466" s="447"/>
      <c r="N466" s="447"/>
      <c r="O466" s="447"/>
      <c r="P466" s="447"/>
      <c r="Q466" s="447"/>
      <c r="R466" s="447"/>
      <c r="S466" s="447"/>
      <c r="T466" s="447"/>
      <c r="U466" s="447"/>
      <c r="V466" s="447"/>
      <c r="W466" s="447"/>
      <c r="X466" s="447"/>
    </row>
    <row r="467" spans="1:24" ht="12.75">
      <c r="A467" s="447"/>
      <c r="B467" s="447"/>
      <c r="C467" s="454"/>
      <c r="D467" s="447"/>
      <c r="E467" s="449"/>
      <c r="F467" s="447"/>
      <c r="G467" s="447"/>
      <c r="H467" s="447"/>
      <c r="I467" s="447"/>
      <c r="J467" s="447"/>
      <c r="K467" s="447"/>
      <c r="L467" s="447"/>
      <c r="M467" s="447"/>
      <c r="N467" s="447"/>
      <c r="O467" s="447"/>
      <c r="P467" s="447"/>
      <c r="Q467" s="447"/>
      <c r="R467" s="447"/>
      <c r="S467" s="447"/>
      <c r="T467" s="447"/>
      <c r="U467" s="447"/>
      <c r="V467" s="447"/>
      <c r="W467" s="447"/>
      <c r="X467" s="447"/>
    </row>
    <row r="468" spans="1:24" ht="12.75">
      <c r="A468" s="447"/>
      <c r="B468" s="447"/>
      <c r="C468" s="454"/>
      <c r="D468" s="447"/>
      <c r="E468" s="449"/>
      <c r="F468" s="447"/>
      <c r="G468" s="447"/>
      <c r="H468" s="447"/>
      <c r="I468" s="447"/>
      <c r="J468" s="447"/>
      <c r="K468" s="447"/>
      <c r="L468" s="447"/>
      <c r="M468" s="447"/>
      <c r="N468" s="447"/>
      <c r="O468" s="447"/>
      <c r="P468" s="447"/>
      <c r="Q468" s="447"/>
      <c r="R468" s="447"/>
      <c r="S468" s="447"/>
      <c r="T468" s="447"/>
      <c r="U468" s="447"/>
      <c r="V468" s="447"/>
      <c r="W468" s="447"/>
      <c r="X468" s="447"/>
    </row>
    <row r="469" spans="1:24" ht="12.75">
      <c r="A469" s="447"/>
      <c r="B469" s="447"/>
      <c r="C469" s="454"/>
      <c r="D469" s="447"/>
      <c r="E469" s="449"/>
      <c r="F469" s="447"/>
      <c r="G469" s="447"/>
      <c r="H469" s="447"/>
      <c r="I469" s="447"/>
      <c r="J469" s="447"/>
      <c r="K469" s="447"/>
      <c r="L469" s="447"/>
      <c r="M469" s="447"/>
      <c r="N469" s="447"/>
      <c r="O469" s="447"/>
      <c r="P469" s="447"/>
      <c r="Q469" s="447"/>
      <c r="R469" s="447"/>
      <c r="S469" s="447"/>
      <c r="T469" s="447"/>
      <c r="U469" s="447"/>
      <c r="V469" s="447"/>
      <c r="W469" s="447"/>
      <c r="X469" s="447"/>
    </row>
    <row r="470" spans="1:24" ht="12.75">
      <c r="A470" s="447"/>
      <c r="B470" s="447"/>
      <c r="C470" s="454"/>
      <c r="D470" s="447"/>
      <c r="E470" s="449"/>
      <c r="F470" s="447"/>
      <c r="G470" s="447"/>
      <c r="H470" s="447"/>
      <c r="I470" s="447"/>
      <c r="J470" s="447"/>
      <c r="K470" s="447"/>
      <c r="L470" s="447"/>
      <c r="M470" s="447"/>
      <c r="N470" s="447"/>
      <c r="O470" s="447"/>
      <c r="P470" s="447"/>
      <c r="Q470" s="447"/>
      <c r="R470" s="447"/>
      <c r="S470" s="447"/>
      <c r="T470" s="447"/>
      <c r="U470" s="447"/>
      <c r="V470" s="447"/>
      <c r="W470" s="447"/>
      <c r="X470" s="447"/>
    </row>
    <row r="471" spans="1:24" ht="12.75">
      <c r="A471" s="447"/>
      <c r="B471" s="447"/>
      <c r="C471" s="454"/>
      <c r="D471" s="447"/>
      <c r="E471" s="449"/>
      <c r="F471" s="447"/>
      <c r="G471" s="447"/>
      <c r="H471" s="447"/>
      <c r="I471" s="447"/>
      <c r="J471" s="447"/>
      <c r="K471" s="447"/>
      <c r="L471" s="447"/>
      <c r="M471" s="447"/>
      <c r="N471" s="447"/>
      <c r="O471" s="447"/>
      <c r="P471" s="447"/>
      <c r="Q471" s="447"/>
      <c r="R471" s="447"/>
      <c r="S471" s="447"/>
      <c r="T471" s="447"/>
      <c r="U471" s="447"/>
      <c r="V471" s="447"/>
      <c r="W471" s="447"/>
      <c r="X471" s="447"/>
    </row>
    <row r="472" spans="1:24" ht="12.75">
      <c r="A472" s="447"/>
      <c r="B472" s="447"/>
      <c r="C472" s="454"/>
      <c r="D472" s="447"/>
      <c r="E472" s="449"/>
      <c r="F472" s="447"/>
      <c r="G472" s="447"/>
      <c r="H472" s="447"/>
      <c r="I472" s="447"/>
      <c r="J472" s="447"/>
      <c r="K472" s="447"/>
      <c r="L472" s="447"/>
      <c r="M472" s="447"/>
      <c r="N472" s="447"/>
      <c r="O472" s="447"/>
      <c r="P472" s="447"/>
      <c r="Q472" s="447"/>
      <c r="R472" s="447"/>
      <c r="S472" s="447"/>
      <c r="T472" s="447"/>
      <c r="U472" s="447"/>
      <c r="V472" s="447"/>
      <c r="W472" s="447"/>
      <c r="X472" s="447"/>
    </row>
    <row r="473" spans="1:24" ht="12.75">
      <c r="A473" s="447"/>
      <c r="B473" s="447"/>
      <c r="C473" s="454"/>
      <c r="D473" s="447"/>
      <c r="E473" s="449"/>
      <c r="F473" s="447"/>
      <c r="G473" s="447"/>
      <c r="H473" s="447"/>
      <c r="I473" s="447"/>
      <c r="J473" s="447"/>
      <c r="K473" s="447"/>
      <c r="L473" s="447"/>
      <c r="M473" s="447"/>
      <c r="N473" s="447"/>
      <c r="O473" s="447"/>
      <c r="P473" s="447"/>
      <c r="Q473" s="447"/>
      <c r="R473" s="447"/>
      <c r="S473" s="447"/>
      <c r="T473" s="447"/>
      <c r="U473" s="447"/>
      <c r="V473" s="447"/>
      <c r="W473" s="447"/>
      <c r="X473" s="447"/>
    </row>
    <row r="474" spans="1:24" ht="12.75">
      <c r="A474" s="447"/>
      <c r="B474" s="447"/>
      <c r="C474" s="454"/>
      <c r="D474" s="447"/>
      <c r="E474" s="449"/>
      <c r="F474" s="447"/>
      <c r="G474" s="447"/>
      <c r="H474" s="447"/>
      <c r="I474" s="447"/>
      <c r="J474" s="447"/>
      <c r="K474" s="447"/>
      <c r="L474" s="447"/>
      <c r="M474" s="447"/>
      <c r="N474" s="447"/>
      <c r="O474" s="447"/>
      <c r="P474" s="447"/>
      <c r="Q474" s="447"/>
      <c r="R474" s="447"/>
      <c r="S474" s="447"/>
      <c r="T474" s="447"/>
      <c r="U474" s="447"/>
      <c r="V474" s="447"/>
      <c r="W474" s="447"/>
      <c r="X474" s="447"/>
    </row>
    <row r="475" spans="1:24" ht="12.75">
      <c r="A475" s="447"/>
      <c r="B475" s="447"/>
      <c r="C475" s="454"/>
      <c r="D475" s="447"/>
      <c r="E475" s="449"/>
      <c r="F475" s="447"/>
      <c r="G475" s="447"/>
      <c r="H475" s="447"/>
      <c r="I475" s="447"/>
      <c r="J475" s="447"/>
      <c r="K475" s="447"/>
      <c r="L475" s="447"/>
      <c r="M475" s="447"/>
      <c r="N475" s="447"/>
      <c r="O475" s="447"/>
      <c r="P475" s="447"/>
      <c r="Q475" s="447"/>
      <c r="R475" s="447"/>
      <c r="S475" s="447"/>
      <c r="T475" s="447"/>
      <c r="U475" s="447"/>
      <c r="V475" s="447"/>
      <c r="W475" s="447"/>
      <c r="X475" s="447"/>
    </row>
    <row r="476" spans="1:24" ht="12.75">
      <c r="A476" s="447"/>
      <c r="B476" s="447"/>
      <c r="C476" s="454"/>
      <c r="D476" s="447"/>
      <c r="E476" s="449"/>
      <c r="F476" s="447"/>
      <c r="G476" s="447"/>
      <c r="H476" s="447"/>
      <c r="I476" s="447"/>
      <c r="J476" s="447"/>
      <c r="K476" s="447"/>
      <c r="L476" s="447"/>
      <c r="M476" s="447"/>
      <c r="N476" s="447"/>
      <c r="O476" s="447"/>
      <c r="P476" s="447"/>
      <c r="Q476" s="447"/>
      <c r="R476" s="447"/>
      <c r="S476" s="447"/>
      <c r="T476" s="447"/>
      <c r="U476" s="447"/>
      <c r="V476" s="447"/>
      <c r="W476" s="447"/>
      <c r="X476" s="447"/>
    </row>
    <row r="477" spans="1:24" ht="12.75">
      <c r="A477" s="447"/>
      <c r="B477" s="447"/>
      <c r="C477" s="454"/>
      <c r="D477" s="447"/>
      <c r="E477" s="449"/>
      <c r="F477" s="447"/>
      <c r="G477" s="447"/>
      <c r="H477" s="447"/>
      <c r="I477" s="447"/>
      <c r="J477" s="447"/>
      <c r="K477" s="447"/>
      <c r="L477" s="447"/>
      <c r="M477" s="447"/>
      <c r="N477" s="447"/>
      <c r="O477" s="447"/>
      <c r="P477" s="447"/>
      <c r="Q477" s="447"/>
      <c r="R477" s="447"/>
      <c r="S477" s="447"/>
      <c r="T477" s="447"/>
      <c r="U477" s="447"/>
      <c r="V477" s="447"/>
      <c r="W477" s="447"/>
      <c r="X477" s="447"/>
    </row>
    <row r="478" spans="1:24" ht="12.75">
      <c r="A478" s="447"/>
      <c r="B478" s="447"/>
      <c r="C478" s="454"/>
      <c r="D478" s="447"/>
      <c r="E478" s="449"/>
      <c r="F478" s="447"/>
      <c r="G478" s="447"/>
      <c r="H478" s="447"/>
      <c r="I478" s="447"/>
      <c r="J478" s="447"/>
      <c r="K478" s="447"/>
      <c r="L478" s="447"/>
      <c r="M478" s="447"/>
      <c r="N478" s="447"/>
      <c r="O478" s="447"/>
      <c r="P478" s="447"/>
      <c r="Q478" s="447"/>
      <c r="R478" s="447"/>
      <c r="S478" s="447"/>
      <c r="T478" s="447"/>
      <c r="U478" s="447"/>
      <c r="V478" s="447"/>
      <c r="W478" s="447"/>
      <c r="X478" s="447"/>
    </row>
    <row r="479" spans="1:24" ht="12.75">
      <c r="A479" s="447"/>
      <c r="B479" s="447"/>
      <c r="C479" s="454"/>
      <c r="D479" s="447"/>
      <c r="E479" s="449"/>
      <c r="F479" s="447"/>
      <c r="G479" s="447"/>
      <c r="H479" s="447"/>
      <c r="I479" s="447"/>
      <c r="J479" s="447"/>
      <c r="K479" s="447"/>
      <c r="L479" s="447"/>
      <c r="M479" s="447"/>
      <c r="N479" s="447"/>
      <c r="O479" s="447"/>
      <c r="P479" s="447"/>
      <c r="Q479" s="447"/>
      <c r="R479" s="447"/>
      <c r="S479" s="447"/>
      <c r="T479" s="447"/>
      <c r="U479" s="447"/>
      <c r="V479" s="447"/>
      <c r="W479" s="447"/>
      <c r="X479" s="447"/>
    </row>
    <row r="480" spans="1:24" ht="12.75">
      <c r="A480" s="447"/>
      <c r="B480" s="447"/>
      <c r="C480" s="454"/>
      <c r="D480" s="447"/>
      <c r="E480" s="449"/>
      <c r="F480" s="447"/>
      <c r="G480" s="447"/>
      <c r="H480" s="447"/>
      <c r="I480" s="447"/>
      <c r="J480" s="447"/>
      <c r="K480" s="447"/>
      <c r="L480" s="447"/>
      <c r="M480" s="447"/>
      <c r="N480" s="447"/>
      <c r="O480" s="447"/>
      <c r="P480" s="447"/>
      <c r="Q480" s="447"/>
      <c r="R480" s="447"/>
      <c r="S480" s="447"/>
      <c r="T480" s="447"/>
      <c r="U480" s="447"/>
      <c r="V480" s="447"/>
      <c r="W480" s="447"/>
      <c r="X480" s="447"/>
    </row>
    <row r="481" spans="1:24" ht="12.75">
      <c r="A481" s="447"/>
      <c r="B481" s="447"/>
      <c r="C481" s="454"/>
      <c r="D481" s="447"/>
      <c r="E481" s="449"/>
      <c r="F481" s="447"/>
      <c r="G481" s="447"/>
      <c r="H481" s="447"/>
      <c r="I481" s="447"/>
      <c r="J481" s="447"/>
      <c r="K481" s="447"/>
      <c r="L481" s="447"/>
      <c r="M481" s="447"/>
      <c r="N481" s="447"/>
      <c r="O481" s="447"/>
      <c r="P481" s="447"/>
      <c r="Q481" s="447"/>
      <c r="R481" s="447"/>
      <c r="S481" s="447"/>
      <c r="T481" s="447"/>
      <c r="U481" s="447"/>
      <c r="V481" s="447"/>
      <c r="W481" s="447"/>
      <c r="X481" s="447"/>
    </row>
    <row r="482" spans="1:24" ht="12.75">
      <c r="A482" s="447"/>
      <c r="B482" s="447"/>
      <c r="C482" s="454"/>
      <c r="D482" s="447"/>
      <c r="E482" s="449"/>
      <c r="F482" s="447"/>
      <c r="G482" s="447"/>
      <c r="H482" s="447"/>
      <c r="I482" s="447"/>
      <c r="J482" s="447"/>
      <c r="K482" s="447"/>
      <c r="L482" s="447"/>
      <c r="M482" s="447"/>
      <c r="N482" s="447"/>
      <c r="O482" s="447"/>
      <c r="P482" s="447"/>
      <c r="Q482" s="447"/>
      <c r="R482" s="447"/>
      <c r="S482" s="447"/>
      <c r="T482" s="447"/>
      <c r="U482" s="447"/>
      <c r="V482" s="447"/>
      <c r="W482" s="447"/>
      <c r="X482" s="447"/>
    </row>
    <row r="483" spans="1:24" ht="12.75">
      <c r="A483" s="447"/>
      <c r="B483" s="447"/>
      <c r="C483" s="454"/>
      <c r="D483" s="447"/>
      <c r="E483" s="449"/>
      <c r="F483" s="447"/>
      <c r="G483" s="447"/>
      <c r="H483" s="447"/>
      <c r="I483" s="447"/>
      <c r="J483" s="447"/>
      <c r="K483" s="447"/>
      <c r="L483" s="447"/>
      <c r="M483" s="447"/>
      <c r="N483" s="447"/>
      <c r="O483" s="447"/>
      <c r="P483" s="447"/>
      <c r="Q483" s="447"/>
      <c r="R483" s="447"/>
      <c r="S483" s="447"/>
      <c r="T483" s="447"/>
      <c r="U483" s="447"/>
      <c r="V483" s="447"/>
      <c r="W483" s="447"/>
      <c r="X483" s="447"/>
    </row>
    <row r="484" spans="1:24" ht="12.75">
      <c r="A484" s="447"/>
      <c r="B484" s="447"/>
      <c r="C484" s="454"/>
      <c r="D484" s="447"/>
      <c r="E484" s="449"/>
      <c r="F484" s="447"/>
      <c r="G484" s="447"/>
      <c r="H484" s="447"/>
      <c r="I484" s="447"/>
      <c r="J484" s="447"/>
      <c r="K484" s="447"/>
      <c r="L484" s="447"/>
      <c r="M484" s="447"/>
      <c r="N484" s="447"/>
      <c r="O484" s="447"/>
      <c r="P484" s="447"/>
      <c r="Q484" s="447"/>
      <c r="R484" s="447"/>
      <c r="S484" s="447"/>
      <c r="T484" s="447"/>
      <c r="U484" s="447"/>
      <c r="V484" s="447"/>
      <c r="W484" s="447"/>
      <c r="X484" s="447"/>
    </row>
    <row r="485" spans="1:24" ht="12.75">
      <c r="A485" s="447"/>
      <c r="B485" s="447"/>
      <c r="C485" s="454"/>
      <c r="D485" s="447"/>
      <c r="E485" s="449"/>
      <c r="F485" s="447"/>
      <c r="G485" s="447"/>
      <c r="H485" s="447"/>
      <c r="I485" s="447"/>
      <c r="J485" s="447"/>
      <c r="K485" s="447"/>
      <c r="L485" s="447"/>
      <c r="M485" s="447"/>
      <c r="N485" s="447"/>
      <c r="O485" s="447"/>
      <c r="P485" s="447"/>
      <c r="Q485" s="447"/>
      <c r="R485" s="447"/>
      <c r="S485" s="447"/>
      <c r="T485" s="447"/>
      <c r="U485" s="447"/>
      <c r="V485" s="447"/>
      <c r="W485" s="447"/>
      <c r="X485" s="447"/>
    </row>
    <row r="486" spans="1:24" ht="12.75">
      <c r="A486" s="447"/>
      <c r="B486" s="447"/>
      <c r="C486" s="454"/>
      <c r="D486" s="447"/>
      <c r="E486" s="449"/>
      <c r="F486" s="447"/>
      <c r="G486" s="447"/>
      <c r="H486" s="447"/>
      <c r="I486" s="447"/>
      <c r="J486" s="447"/>
      <c r="K486" s="447"/>
      <c r="L486" s="447"/>
      <c r="M486" s="447"/>
      <c r="N486" s="447"/>
      <c r="O486" s="447"/>
      <c r="P486" s="447"/>
      <c r="Q486" s="447"/>
      <c r="R486" s="447"/>
      <c r="S486" s="447"/>
      <c r="T486" s="447"/>
      <c r="U486" s="447"/>
      <c r="V486" s="447"/>
      <c r="W486" s="447"/>
      <c r="X486" s="447"/>
    </row>
    <row r="487" spans="1:24" ht="12.75">
      <c r="A487" s="447"/>
      <c r="B487" s="447"/>
      <c r="C487" s="454"/>
      <c r="D487" s="447"/>
      <c r="E487" s="449"/>
      <c r="F487" s="447"/>
      <c r="G487" s="447"/>
      <c r="H487" s="447"/>
      <c r="I487" s="447"/>
      <c r="J487" s="447"/>
      <c r="K487" s="447"/>
      <c r="L487" s="447"/>
      <c r="M487" s="447"/>
      <c r="N487" s="447"/>
      <c r="O487" s="447"/>
      <c r="P487" s="447"/>
      <c r="Q487" s="447"/>
      <c r="R487" s="447"/>
      <c r="S487" s="447"/>
      <c r="T487" s="447"/>
      <c r="U487" s="447"/>
      <c r="V487" s="447"/>
      <c r="W487" s="447"/>
      <c r="X487" s="447"/>
    </row>
    <row r="488" spans="1:24" ht="12.75">
      <c r="A488" s="447"/>
      <c r="B488" s="447"/>
      <c r="C488" s="454"/>
      <c r="D488" s="447"/>
      <c r="E488" s="449"/>
      <c r="F488" s="447"/>
      <c r="G488" s="447"/>
      <c r="H488" s="447"/>
      <c r="I488" s="447"/>
      <c r="J488" s="447"/>
      <c r="K488" s="447"/>
      <c r="L488" s="447"/>
      <c r="M488" s="447"/>
      <c r="N488" s="447"/>
      <c r="O488" s="447"/>
      <c r="P488" s="447"/>
      <c r="Q488" s="447"/>
      <c r="R488" s="447"/>
      <c r="S488" s="447"/>
      <c r="T488" s="447"/>
      <c r="U488" s="447"/>
      <c r="V488" s="447"/>
      <c r="W488" s="447"/>
      <c r="X488" s="447"/>
    </row>
    <row r="489" spans="1:24" ht="12.75">
      <c r="A489" s="447"/>
      <c r="B489" s="447"/>
      <c r="C489" s="454"/>
      <c r="D489" s="447"/>
      <c r="E489" s="449"/>
      <c r="F489" s="447"/>
      <c r="G489" s="447"/>
      <c r="H489" s="447"/>
      <c r="I489" s="447"/>
      <c r="J489" s="447"/>
      <c r="K489" s="447"/>
      <c r="L489" s="447"/>
      <c r="M489" s="447"/>
      <c r="N489" s="447"/>
      <c r="O489" s="447"/>
      <c r="P489" s="447"/>
      <c r="Q489" s="447"/>
      <c r="R489" s="447"/>
      <c r="S489" s="447"/>
      <c r="T489" s="447"/>
      <c r="U489" s="447"/>
      <c r="V489" s="447"/>
      <c r="W489" s="447"/>
      <c r="X489" s="447"/>
    </row>
    <row r="490" spans="1:24" ht="12.75">
      <c r="A490" s="447"/>
      <c r="B490" s="447"/>
      <c r="C490" s="454"/>
      <c r="D490" s="447"/>
      <c r="E490" s="449"/>
      <c r="F490" s="447"/>
      <c r="G490" s="447"/>
      <c r="H490" s="447"/>
      <c r="I490" s="447"/>
      <c r="J490" s="447"/>
      <c r="K490" s="447"/>
      <c r="L490" s="447"/>
      <c r="M490" s="447"/>
      <c r="N490" s="447"/>
      <c r="O490" s="447"/>
      <c r="P490" s="447"/>
      <c r="Q490" s="447"/>
      <c r="R490" s="447"/>
      <c r="S490" s="447"/>
      <c r="T490" s="447"/>
      <c r="U490" s="447"/>
      <c r="V490" s="447"/>
      <c r="W490" s="447"/>
      <c r="X490" s="447"/>
    </row>
    <row r="491" spans="1:24" ht="12.75">
      <c r="A491" s="447"/>
      <c r="B491" s="447"/>
      <c r="C491" s="454"/>
      <c r="D491" s="447"/>
      <c r="E491" s="449"/>
      <c r="F491" s="447"/>
      <c r="G491" s="447"/>
      <c r="H491" s="447"/>
      <c r="I491" s="447"/>
      <c r="J491" s="447"/>
      <c r="K491" s="447"/>
      <c r="L491" s="447"/>
      <c r="M491" s="447"/>
      <c r="N491" s="447"/>
      <c r="O491" s="447"/>
      <c r="P491" s="447"/>
      <c r="Q491" s="447"/>
      <c r="R491" s="447"/>
      <c r="S491" s="447"/>
      <c r="T491" s="447"/>
      <c r="U491" s="447"/>
      <c r="V491" s="447"/>
      <c r="W491" s="447"/>
      <c r="X491" s="447"/>
    </row>
    <row r="492" spans="1:24" ht="12.75">
      <c r="A492" s="447"/>
      <c r="B492" s="447"/>
      <c r="C492" s="454"/>
      <c r="D492" s="447"/>
      <c r="E492" s="449"/>
      <c r="F492" s="447"/>
      <c r="G492" s="447"/>
      <c r="H492" s="447"/>
      <c r="I492" s="447"/>
      <c r="J492" s="447"/>
      <c r="K492" s="447"/>
      <c r="L492" s="447"/>
      <c r="M492" s="447"/>
      <c r="N492" s="447"/>
      <c r="O492" s="447"/>
      <c r="P492" s="447"/>
      <c r="Q492" s="447"/>
      <c r="R492" s="447"/>
      <c r="S492" s="447"/>
      <c r="T492" s="447"/>
      <c r="U492" s="447"/>
      <c r="V492" s="447"/>
      <c r="W492" s="447"/>
      <c r="X492" s="447"/>
    </row>
    <row r="493" spans="1:24" ht="12.75">
      <c r="A493" s="447"/>
      <c r="B493" s="447"/>
      <c r="C493" s="454"/>
      <c r="D493" s="447"/>
      <c r="E493" s="449"/>
      <c r="F493" s="447"/>
      <c r="G493" s="447"/>
      <c r="H493" s="447"/>
      <c r="I493" s="447"/>
      <c r="J493" s="447"/>
      <c r="K493" s="447"/>
      <c r="L493" s="447"/>
      <c r="M493" s="447"/>
      <c r="N493" s="447"/>
      <c r="O493" s="447"/>
      <c r="P493" s="447"/>
      <c r="Q493" s="447"/>
      <c r="R493" s="447"/>
      <c r="S493" s="447"/>
      <c r="T493" s="447"/>
      <c r="U493" s="447"/>
      <c r="V493" s="447"/>
      <c r="W493" s="447"/>
      <c r="X493" s="447"/>
    </row>
    <row r="494" spans="1:24" ht="12.75">
      <c r="A494" s="447"/>
      <c r="B494" s="447"/>
      <c r="C494" s="454"/>
      <c r="D494" s="447"/>
      <c r="E494" s="449"/>
      <c r="F494" s="447"/>
      <c r="G494" s="447"/>
      <c r="H494" s="447"/>
      <c r="I494" s="447"/>
      <c r="J494" s="447"/>
      <c r="K494" s="447"/>
      <c r="L494" s="447"/>
      <c r="M494" s="447"/>
      <c r="N494" s="447"/>
      <c r="O494" s="447"/>
      <c r="P494" s="447"/>
      <c r="Q494" s="447"/>
      <c r="R494" s="447"/>
      <c r="S494" s="447"/>
      <c r="T494" s="447"/>
      <c r="U494" s="447"/>
      <c r="V494" s="447"/>
      <c r="W494" s="447"/>
      <c r="X494" s="447"/>
    </row>
    <row r="495" spans="1:24" ht="12.75">
      <c r="A495" s="447"/>
      <c r="B495" s="447"/>
      <c r="C495" s="454"/>
      <c r="D495" s="447"/>
      <c r="E495" s="449"/>
      <c r="F495" s="447"/>
      <c r="G495" s="447"/>
      <c r="H495" s="447"/>
      <c r="I495" s="447"/>
      <c r="J495" s="447"/>
      <c r="K495" s="447"/>
      <c r="L495" s="447"/>
      <c r="M495" s="447"/>
      <c r="N495" s="447"/>
      <c r="O495" s="447"/>
      <c r="P495" s="447"/>
      <c r="Q495" s="447"/>
      <c r="R495" s="447"/>
      <c r="S495" s="447"/>
      <c r="T495" s="447"/>
      <c r="U495" s="447"/>
      <c r="V495" s="447"/>
      <c r="W495" s="447"/>
      <c r="X495" s="447"/>
    </row>
    <row r="496" spans="1:24" ht="12.75">
      <c r="A496" s="447"/>
      <c r="B496" s="447"/>
      <c r="C496" s="454"/>
      <c r="D496" s="447"/>
      <c r="E496" s="449"/>
      <c r="F496" s="447"/>
      <c r="G496" s="447"/>
      <c r="H496" s="447"/>
      <c r="I496" s="447"/>
      <c r="J496" s="447"/>
      <c r="K496" s="447"/>
      <c r="L496" s="447"/>
      <c r="M496" s="447"/>
      <c r="N496" s="447"/>
      <c r="O496" s="447"/>
      <c r="P496" s="447"/>
      <c r="Q496" s="447"/>
      <c r="R496" s="447"/>
      <c r="S496" s="447"/>
      <c r="T496" s="447"/>
      <c r="U496" s="447"/>
      <c r="V496" s="447"/>
      <c r="W496" s="447"/>
      <c r="X496" s="447"/>
    </row>
    <row r="497" spans="1:24" ht="12.75">
      <c r="A497" s="447"/>
      <c r="B497" s="447"/>
      <c r="C497" s="454"/>
      <c r="D497" s="447"/>
      <c r="E497" s="449"/>
      <c r="F497" s="447"/>
      <c r="G497" s="447"/>
      <c r="H497" s="447"/>
      <c r="I497" s="447"/>
      <c r="J497" s="447"/>
      <c r="K497" s="447"/>
      <c r="L497" s="447"/>
      <c r="M497" s="447"/>
      <c r="N497" s="447"/>
      <c r="O497" s="447"/>
      <c r="P497" s="447"/>
      <c r="Q497" s="447"/>
      <c r="R497" s="447"/>
      <c r="S497" s="447"/>
      <c r="T497" s="447"/>
      <c r="U497" s="447"/>
      <c r="V497" s="447"/>
      <c r="W497" s="447"/>
      <c r="X497" s="447"/>
    </row>
    <row r="498" spans="1:24" ht="12.75">
      <c r="A498" s="447"/>
      <c r="B498" s="447"/>
      <c r="C498" s="454"/>
      <c r="D498" s="447"/>
      <c r="E498" s="449"/>
      <c r="F498" s="447"/>
      <c r="G498" s="447"/>
      <c r="H498" s="447"/>
      <c r="I498" s="447"/>
      <c r="J498" s="447"/>
      <c r="K498" s="447"/>
      <c r="L498" s="447"/>
      <c r="M498" s="447"/>
      <c r="N498" s="447"/>
      <c r="O498" s="447"/>
      <c r="P498" s="447"/>
      <c r="Q498" s="447"/>
      <c r="R498" s="447"/>
      <c r="S498" s="447"/>
      <c r="T498" s="447"/>
      <c r="U498" s="447"/>
      <c r="V498" s="447"/>
      <c r="W498" s="447"/>
      <c r="X498" s="447"/>
    </row>
    <row r="499" spans="1:24" ht="12.75">
      <c r="A499" s="447"/>
      <c r="B499" s="447"/>
      <c r="C499" s="454"/>
      <c r="D499" s="447"/>
      <c r="E499" s="449"/>
      <c r="F499" s="447"/>
      <c r="G499" s="447"/>
      <c r="H499" s="447"/>
      <c r="I499" s="447"/>
      <c r="J499" s="447"/>
      <c r="K499" s="447"/>
      <c r="L499" s="447"/>
      <c r="M499" s="447"/>
      <c r="N499" s="447"/>
      <c r="O499" s="447"/>
      <c r="P499" s="447"/>
      <c r="Q499" s="447"/>
      <c r="R499" s="447"/>
      <c r="S499" s="447"/>
      <c r="T499" s="447"/>
      <c r="U499" s="447"/>
      <c r="V499" s="447"/>
      <c r="W499" s="447"/>
      <c r="X499" s="447"/>
    </row>
    <row r="500" spans="1:24" ht="12.75">
      <c r="A500" s="447"/>
      <c r="B500" s="447"/>
      <c r="C500" s="454"/>
      <c r="D500" s="447"/>
      <c r="E500" s="449"/>
      <c r="F500" s="447"/>
      <c r="G500" s="447"/>
      <c r="H500" s="447"/>
      <c r="I500" s="447"/>
      <c r="J500" s="447"/>
      <c r="K500" s="447"/>
      <c r="L500" s="447"/>
      <c r="M500" s="447"/>
      <c r="N500" s="447"/>
      <c r="O500" s="447"/>
      <c r="P500" s="447"/>
      <c r="Q500" s="447"/>
      <c r="R500" s="447"/>
      <c r="S500" s="447"/>
      <c r="T500" s="447"/>
      <c r="U500" s="447"/>
      <c r="V500" s="447"/>
      <c r="W500" s="447"/>
      <c r="X500" s="447"/>
    </row>
    <row r="501" spans="1:24" ht="12.75">
      <c r="A501" s="447"/>
      <c r="B501" s="447"/>
      <c r="C501" s="454"/>
      <c r="D501" s="447"/>
      <c r="E501" s="449"/>
      <c r="F501" s="447"/>
      <c r="G501" s="447"/>
      <c r="H501" s="447"/>
      <c r="I501" s="447"/>
      <c r="J501" s="447"/>
      <c r="K501" s="447"/>
      <c r="L501" s="447"/>
      <c r="M501" s="447"/>
      <c r="N501" s="447"/>
      <c r="O501" s="447"/>
      <c r="P501" s="447"/>
      <c r="Q501" s="447"/>
      <c r="R501" s="447"/>
      <c r="S501" s="447"/>
      <c r="T501" s="447"/>
      <c r="U501" s="447"/>
      <c r="V501" s="447"/>
      <c r="W501" s="447"/>
      <c r="X501" s="447"/>
    </row>
    <row r="502" spans="1:24" ht="12.75">
      <c r="A502" s="447"/>
      <c r="B502" s="447"/>
      <c r="C502" s="454"/>
      <c r="D502" s="447"/>
      <c r="E502" s="449"/>
      <c r="F502" s="447"/>
      <c r="G502" s="447"/>
      <c r="H502" s="447"/>
      <c r="I502" s="447"/>
      <c r="J502" s="447"/>
      <c r="K502" s="447"/>
      <c r="L502" s="447"/>
      <c r="M502" s="447"/>
      <c r="N502" s="447"/>
      <c r="O502" s="447"/>
      <c r="P502" s="447"/>
      <c r="Q502" s="447"/>
      <c r="R502" s="447"/>
      <c r="S502" s="447"/>
      <c r="T502" s="447"/>
      <c r="U502" s="447"/>
      <c r="V502" s="447"/>
      <c r="W502" s="447"/>
      <c r="X502" s="447"/>
    </row>
    <row r="503" spans="1:24" ht="12.75">
      <c r="A503" s="447"/>
      <c r="B503" s="447"/>
      <c r="C503" s="454"/>
      <c r="D503" s="447"/>
      <c r="E503" s="449"/>
      <c r="F503" s="447"/>
      <c r="G503" s="447"/>
      <c r="H503" s="447"/>
      <c r="I503" s="447"/>
      <c r="J503" s="447"/>
      <c r="K503" s="447"/>
      <c r="L503" s="447"/>
      <c r="M503" s="447"/>
      <c r="N503" s="447"/>
      <c r="O503" s="447"/>
      <c r="P503" s="447"/>
      <c r="Q503" s="447"/>
      <c r="R503" s="447"/>
      <c r="S503" s="447"/>
      <c r="T503" s="447"/>
      <c r="U503" s="447"/>
      <c r="V503" s="447"/>
      <c r="W503" s="447"/>
      <c r="X503" s="447"/>
    </row>
    <row r="504" spans="1:24" ht="12.75">
      <c r="A504" s="447"/>
      <c r="B504" s="447"/>
      <c r="C504" s="454"/>
      <c r="D504" s="447"/>
      <c r="E504" s="449"/>
      <c r="F504" s="447"/>
      <c r="G504" s="447"/>
      <c r="H504" s="447"/>
      <c r="I504" s="447"/>
      <c r="J504" s="447"/>
      <c r="K504" s="447"/>
      <c r="L504" s="447"/>
      <c r="M504" s="447"/>
      <c r="N504" s="447"/>
      <c r="O504" s="447"/>
      <c r="P504" s="447"/>
      <c r="Q504" s="447"/>
      <c r="R504" s="447"/>
      <c r="S504" s="447"/>
      <c r="T504" s="447"/>
      <c r="U504" s="447"/>
      <c r="V504" s="447"/>
      <c r="W504" s="447"/>
      <c r="X504" s="447"/>
    </row>
    <row r="505" spans="1:24" ht="12.75">
      <c r="A505" s="447"/>
      <c r="B505" s="447"/>
      <c r="C505" s="454"/>
      <c r="D505" s="447"/>
      <c r="E505" s="449"/>
      <c r="F505" s="447"/>
      <c r="G505" s="447"/>
      <c r="H505" s="447"/>
      <c r="I505" s="447"/>
      <c r="J505" s="447"/>
      <c r="K505" s="447"/>
      <c r="L505" s="447"/>
      <c r="M505" s="447"/>
      <c r="N505" s="447"/>
      <c r="O505" s="447"/>
      <c r="P505" s="447"/>
      <c r="Q505" s="447"/>
      <c r="R505" s="447"/>
      <c r="S505" s="447"/>
      <c r="T505" s="447"/>
      <c r="U505" s="447"/>
      <c r="V505" s="447"/>
      <c r="W505" s="447"/>
      <c r="X505" s="447"/>
    </row>
    <row r="506" spans="1:24" ht="12.75">
      <c r="A506" s="447"/>
      <c r="B506" s="447"/>
      <c r="C506" s="454"/>
      <c r="D506" s="447"/>
      <c r="E506" s="449"/>
      <c r="F506" s="447"/>
      <c r="G506" s="447"/>
      <c r="H506" s="447"/>
      <c r="I506" s="447"/>
      <c r="J506" s="447"/>
      <c r="K506" s="447"/>
      <c r="L506" s="447"/>
      <c r="M506" s="447"/>
      <c r="N506" s="447"/>
      <c r="O506" s="447"/>
      <c r="P506" s="447"/>
      <c r="Q506" s="447"/>
      <c r="R506" s="447"/>
      <c r="S506" s="447"/>
      <c r="T506" s="447"/>
      <c r="U506" s="447"/>
      <c r="V506" s="447"/>
      <c r="W506" s="447"/>
      <c r="X506" s="447"/>
    </row>
    <row r="507" spans="1:24" ht="12.75">
      <c r="A507" s="447"/>
      <c r="B507" s="447"/>
      <c r="C507" s="454"/>
      <c r="D507" s="447"/>
      <c r="E507" s="449"/>
      <c r="F507" s="447"/>
      <c r="G507" s="447"/>
      <c r="H507" s="447"/>
      <c r="I507" s="447"/>
      <c r="J507" s="447"/>
      <c r="K507" s="447"/>
      <c r="L507" s="447"/>
      <c r="M507" s="447"/>
      <c r="N507" s="447"/>
      <c r="O507" s="447"/>
      <c r="P507" s="447"/>
      <c r="Q507" s="447"/>
      <c r="R507" s="447"/>
      <c r="S507" s="447"/>
      <c r="T507" s="447"/>
      <c r="U507" s="447"/>
      <c r="V507" s="447"/>
      <c r="W507" s="447"/>
      <c r="X507" s="447"/>
    </row>
    <row r="508" spans="1:24" ht="12.75">
      <c r="A508" s="447"/>
      <c r="B508" s="447"/>
      <c r="C508" s="454"/>
      <c r="D508" s="447"/>
      <c r="E508" s="449"/>
      <c r="F508" s="447"/>
      <c r="G508" s="447"/>
      <c r="H508" s="447"/>
      <c r="I508" s="447"/>
      <c r="J508" s="447"/>
      <c r="K508" s="447"/>
      <c r="L508" s="447"/>
      <c r="M508" s="447"/>
      <c r="N508" s="447"/>
      <c r="O508" s="447"/>
      <c r="P508" s="447"/>
      <c r="Q508" s="447"/>
      <c r="R508" s="447"/>
      <c r="S508" s="447"/>
      <c r="T508" s="447"/>
      <c r="U508" s="447"/>
      <c r="V508" s="447"/>
      <c r="W508" s="447"/>
      <c r="X508" s="447"/>
    </row>
    <row r="509" spans="1:24" ht="12.75">
      <c r="A509" s="447"/>
      <c r="B509" s="447"/>
      <c r="C509" s="454"/>
      <c r="D509" s="447"/>
      <c r="E509" s="449"/>
      <c r="F509" s="447"/>
      <c r="G509" s="447"/>
      <c r="H509" s="447"/>
      <c r="I509" s="447"/>
      <c r="J509" s="447"/>
      <c r="K509" s="447"/>
      <c r="L509" s="447"/>
      <c r="M509" s="447"/>
      <c r="N509" s="447"/>
      <c r="O509" s="447"/>
      <c r="P509" s="447"/>
      <c r="Q509" s="447"/>
      <c r="R509" s="447"/>
      <c r="S509" s="447"/>
      <c r="T509" s="447"/>
      <c r="U509" s="447"/>
      <c r="V509" s="447"/>
      <c r="W509" s="447"/>
      <c r="X509" s="447"/>
    </row>
    <row r="510" spans="1:24" ht="12.75">
      <c r="A510" s="447"/>
      <c r="B510" s="447"/>
      <c r="C510" s="454"/>
      <c r="D510" s="447"/>
      <c r="E510" s="449"/>
      <c r="F510" s="447"/>
      <c r="G510" s="447"/>
      <c r="H510" s="447"/>
      <c r="I510" s="447"/>
      <c r="J510" s="447"/>
      <c r="K510" s="447"/>
      <c r="L510" s="447"/>
      <c r="M510" s="447"/>
      <c r="N510" s="447"/>
      <c r="O510" s="447"/>
      <c r="P510" s="447"/>
      <c r="Q510" s="447"/>
      <c r="R510" s="447"/>
      <c r="S510" s="447"/>
      <c r="T510" s="447"/>
      <c r="U510" s="447"/>
      <c r="V510" s="447"/>
      <c r="W510" s="447"/>
      <c r="X510" s="447"/>
    </row>
    <row r="511" spans="1:24" ht="12.75">
      <c r="A511" s="447"/>
      <c r="B511" s="447"/>
      <c r="C511" s="454"/>
      <c r="D511" s="447"/>
      <c r="E511" s="449"/>
      <c r="F511" s="447"/>
      <c r="G511" s="447"/>
      <c r="H511" s="447"/>
      <c r="I511" s="447"/>
      <c r="J511" s="447"/>
      <c r="K511" s="447"/>
      <c r="L511" s="447"/>
      <c r="M511" s="447"/>
      <c r="N511" s="447"/>
      <c r="O511" s="447"/>
      <c r="P511" s="447"/>
      <c r="Q511" s="447"/>
      <c r="R511" s="447"/>
      <c r="S511" s="447"/>
      <c r="T511" s="447"/>
      <c r="U511" s="447"/>
      <c r="V511" s="447"/>
      <c r="W511" s="447"/>
      <c r="X511" s="447"/>
    </row>
    <row r="512" spans="1:24" ht="12.75">
      <c r="A512" s="447"/>
      <c r="B512" s="447"/>
      <c r="C512" s="454"/>
      <c r="D512" s="447"/>
      <c r="E512" s="449"/>
      <c r="F512" s="447"/>
      <c r="G512" s="447"/>
      <c r="H512" s="447"/>
      <c r="I512" s="447"/>
      <c r="J512" s="447"/>
      <c r="K512" s="447"/>
      <c r="L512" s="447"/>
      <c r="M512" s="447"/>
      <c r="N512" s="447"/>
      <c r="O512" s="447"/>
      <c r="P512" s="447"/>
      <c r="Q512" s="447"/>
      <c r="R512" s="447"/>
      <c r="S512" s="447"/>
      <c r="T512" s="447"/>
      <c r="U512" s="447"/>
      <c r="V512" s="447"/>
      <c r="W512" s="447"/>
      <c r="X512" s="447"/>
    </row>
    <row r="513" spans="1:24" ht="12.75">
      <c r="A513" s="447"/>
      <c r="B513" s="447"/>
      <c r="C513" s="454"/>
      <c r="D513" s="447"/>
      <c r="E513" s="449"/>
      <c r="F513" s="447"/>
      <c r="G513" s="447"/>
      <c r="H513" s="447"/>
      <c r="I513" s="447"/>
      <c r="J513" s="447"/>
      <c r="K513" s="447"/>
      <c r="L513" s="447"/>
      <c r="M513" s="447"/>
      <c r="N513" s="447"/>
      <c r="O513" s="447"/>
      <c r="P513" s="447"/>
      <c r="Q513" s="447"/>
      <c r="R513" s="447"/>
      <c r="S513" s="447"/>
      <c r="T513" s="447"/>
      <c r="U513" s="447"/>
      <c r="V513" s="447"/>
      <c r="W513" s="447"/>
      <c r="X513" s="447"/>
    </row>
    <row r="514" spans="1:24" ht="12.75">
      <c r="A514" s="447"/>
      <c r="B514" s="447"/>
      <c r="C514" s="454"/>
      <c r="D514" s="447"/>
      <c r="E514" s="449"/>
      <c r="F514" s="447"/>
      <c r="G514" s="447"/>
      <c r="H514" s="447"/>
      <c r="I514" s="447"/>
      <c r="J514" s="447"/>
      <c r="K514" s="447"/>
      <c r="L514" s="447"/>
      <c r="M514" s="447"/>
      <c r="N514" s="447"/>
      <c r="O514" s="447"/>
      <c r="P514" s="447"/>
      <c r="Q514" s="447"/>
      <c r="R514" s="447"/>
      <c r="S514" s="447"/>
      <c r="T514" s="447"/>
      <c r="U514" s="447"/>
      <c r="V514" s="447"/>
      <c r="W514" s="447"/>
      <c r="X514" s="447"/>
    </row>
    <row r="515" spans="1:24" ht="12.75">
      <c r="A515" s="447"/>
      <c r="B515" s="447"/>
      <c r="C515" s="454"/>
      <c r="D515" s="447"/>
      <c r="E515" s="449"/>
      <c r="F515" s="447"/>
      <c r="G515" s="447"/>
      <c r="H515" s="447"/>
      <c r="I515" s="447"/>
      <c r="J515" s="447"/>
      <c r="K515" s="447"/>
      <c r="L515" s="447"/>
      <c r="M515" s="447"/>
      <c r="N515" s="447"/>
      <c r="O515" s="447"/>
      <c r="P515" s="447"/>
      <c r="Q515" s="447"/>
      <c r="R515" s="447"/>
      <c r="S515" s="447"/>
      <c r="T515" s="447"/>
      <c r="U515" s="447"/>
      <c r="V515" s="447"/>
      <c r="W515" s="447"/>
      <c r="X515" s="447"/>
    </row>
    <row r="516" spans="1:24" ht="12.75">
      <c r="A516" s="447"/>
      <c r="B516" s="447"/>
      <c r="C516" s="454"/>
      <c r="D516" s="447"/>
      <c r="E516" s="449"/>
      <c r="F516" s="447"/>
      <c r="G516" s="447"/>
      <c r="H516" s="447"/>
      <c r="I516" s="447"/>
      <c r="J516" s="447"/>
      <c r="K516" s="447"/>
      <c r="L516" s="447"/>
      <c r="M516" s="447"/>
      <c r="N516" s="447"/>
      <c r="O516" s="447"/>
      <c r="P516" s="447"/>
      <c r="Q516" s="447"/>
      <c r="R516" s="447"/>
      <c r="S516" s="447"/>
      <c r="T516" s="447"/>
      <c r="U516" s="447"/>
      <c r="V516" s="447"/>
      <c r="W516" s="447"/>
      <c r="X516" s="447"/>
    </row>
    <row r="517" spans="1:24" ht="12.75">
      <c r="A517" s="447"/>
      <c r="B517" s="447"/>
      <c r="C517" s="454"/>
      <c r="D517" s="447"/>
      <c r="E517" s="449"/>
      <c r="F517" s="447"/>
      <c r="G517" s="447"/>
      <c r="H517" s="447"/>
      <c r="I517" s="447"/>
      <c r="J517" s="447"/>
      <c r="K517" s="447"/>
      <c r="L517" s="447"/>
      <c r="M517" s="447"/>
      <c r="N517" s="447"/>
      <c r="O517" s="447"/>
      <c r="P517" s="447"/>
      <c r="Q517" s="447"/>
      <c r="R517" s="447"/>
      <c r="S517" s="447"/>
      <c r="T517" s="447"/>
      <c r="U517" s="447"/>
      <c r="V517" s="447"/>
      <c r="W517" s="447"/>
      <c r="X517" s="447"/>
    </row>
    <row r="518" spans="1:24" ht="12.75">
      <c r="A518" s="447"/>
      <c r="B518" s="447"/>
      <c r="C518" s="454"/>
      <c r="D518" s="447"/>
      <c r="E518" s="449"/>
      <c r="F518" s="447"/>
      <c r="G518" s="447"/>
      <c r="H518" s="447"/>
      <c r="I518" s="447"/>
      <c r="J518" s="447"/>
      <c r="K518" s="447"/>
      <c r="L518" s="447"/>
      <c r="M518" s="447"/>
      <c r="N518" s="447"/>
      <c r="O518" s="447"/>
      <c r="P518" s="447"/>
      <c r="Q518" s="447"/>
      <c r="R518" s="447"/>
      <c r="S518" s="447"/>
      <c r="T518" s="447"/>
      <c r="U518" s="447"/>
      <c r="V518" s="447"/>
      <c r="W518" s="447"/>
      <c r="X518" s="447"/>
    </row>
    <row r="519" spans="1:24" ht="12.75">
      <c r="A519" s="447"/>
      <c r="B519" s="447"/>
      <c r="C519" s="454"/>
      <c r="D519" s="447"/>
      <c r="E519" s="449"/>
      <c r="F519" s="447"/>
      <c r="G519" s="447"/>
      <c r="H519" s="447"/>
      <c r="I519" s="447"/>
      <c r="J519" s="447"/>
      <c r="K519" s="447"/>
      <c r="L519" s="447"/>
      <c r="M519" s="447"/>
      <c r="N519" s="447"/>
      <c r="O519" s="447"/>
      <c r="P519" s="447"/>
      <c r="Q519" s="447"/>
      <c r="R519" s="447"/>
      <c r="S519" s="447"/>
      <c r="T519" s="447"/>
      <c r="U519" s="447"/>
      <c r="V519" s="447"/>
      <c r="W519" s="447"/>
      <c r="X519" s="447"/>
    </row>
    <row r="520" spans="1:24" ht="12.75">
      <c r="A520" s="447"/>
      <c r="B520" s="447"/>
      <c r="C520" s="454"/>
      <c r="D520" s="447"/>
      <c r="E520" s="449"/>
      <c r="F520" s="447"/>
      <c r="G520" s="447"/>
      <c r="H520" s="447"/>
      <c r="I520" s="447"/>
      <c r="J520" s="447"/>
      <c r="K520" s="447"/>
      <c r="L520" s="447"/>
      <c r="M520" s="447"/>
      <c r="N520" s="447"/>
      <c r="O520" s="447"/>
      <c r="P520" s="447"/>
      <c r="Q520" s="447"/>
      <c r="R520" s="447"/>
      <c r="S520" s="447"/>
      <c r="T520" s="447"/>
      <c r="U520" s="447"/>
      <c r="V520" s="447"/>
      <c r="W520" s="447"/>
      <c r="X520" s="447"/>
    </row>
    <row r="521" spans="1:24" ht="12.75">
      <c r="A521" s="447"/>
      <c r="B521" s="447"/>
      <c r="C521" s="454"/>
      <c r="D521" s="447"/>
      <c r="E521" s="449"/>
      <c r="F521" s="447"/>
      <c r="G521" s="447"/>
      <c r="H521" s="447"/>
      <c r="I521" s="447"/>
      <c r="J521" s="447"/>
      <c r="K521" s="447"/>
      <c r="L521" s="447"/>
      <c r="M521" s="447"/>
      <c r="N521" s="447"/>
      <c r="O521" s="447"/>
      <c r="P521" s="447"/>
      <c r="Q521" s="447"/>
      <c r="R521" s="447"/>
      <c r="S521" s="447"/>
      <c r="T521" s="447"/>
      <c r="U521" s="447"/>
      <c r="V521" s="447"/>
      <c r="W521" s="447"/>
      <c r="X521" s="447"/>
    </row>
    <row r="522" spans="1:24" ht="12.75">
      <c r="A522" s="447"/>
      <c r="B522" s="447"/>
      <c r="C522" s="454"/>
      <c r="D522" s="447"/>
      <c r="E522" s="449"/>
      <c r="F522" s="447"/>
      <c r="G522" s="447"/>
      <c r="H522" s="447"/>
      <c r="I522" s="447"/>
      <c r="J522" s="447"/>
      <c r="K522" s="447"/>
      <c r="L522" s="447"/>
      <c r="M522" s="447"/>
      <c r="N522" s="447"/>
      <c r="O522" s="447"/>
      <c r="P522" s="447"/>
      <c r="Q522" s="447"/>
      <c r="R522" s="447"/>
      <c r="S522" s="447"/>
      <c r="T522" s="447"/>
      <c r="U522" s="447"/>
      <c r="V522" s="447"/>
      <c r="W522" s="447"/>
      <c r="X522" s="447"/>
    </row>
    <row r="523" spans="1:24" ht="12.75">
      <c r="A523" s="447"/>
      <c r="B523" s="447"/>
      <c r="C523" s="454"/>
      <c r="D523" s="447"/>
      <c r="E523" s="449"/>
      <c r="F523" s="447"/>
      <c r="G523" s="447"/>
      <c r="H523" s="447"/>
      <c r="I523" s="447"/>
      <c r="J523" s="447"/>
      <c r="K523" s="447"/>
      <c r="L523" s="447"/>
      <c r="M523" s="447"/>
      <c r="N523" s="447"/>
      <c r="O523" s="447"/>
      <c r="P523" s="447"/>
      <c r="Q523" s="447"/>
      <c r="R523" s="447"/>
      <c r="S523" s="447"/>
      <c r="T523" s="447"/>
      <c r="U523" s="447"/>
      <c r="V523" s="447"/>
      <c r="W523" s="447"/>
      <c r="X523" s="447"/>
    </row>
    <row r="524" spans="1:24" ht="12.75">
      <c r="A524" s="447"/>
      <c r="B524" s="447"/>
      <c r="C524" s="454"/>
      <c r="D524" s="447"/>
      <c r="E524" s="449"/>
      <c r="F524" s="447"/>
      <c r="G524" s="447"/>
      <c r="H524" s="447"/>
      <c r="I524" s="447"/>
      <c r="J524" s="447"/>
      <c r="K524" s="447"/>
      <c r="L524" s="447"/>
      <c r="M524" s="447"/>
      <c r="N524" s="447"/>
      <c r="O524" s="447"/>
      <c r="P524" s="447"/>
      <c r="Q524" s="447"/>
      <c r="R524" s="447"/>
      <c r="S524" s="447"/>
      <c r="T524" s="447"/>
      <c r="U524" s="447"/>
      <c r="V524" s="447"/>
      <c r="W524" s="447"/>
      <c r="X524" s="447"/>
    </row>
    <row r="525" spans="1:24" ht="12.75">
      <c r="A525" s="447"/>
      <c r="B525" s="447"/>
      <c r="C525" s="454"/>
      <c r="D525" s="447"/>
      <c r="E525" s="449"/>
      <c r="F525" s="447"/>
      <c r="G525" s="447"/>
      <c r="H525" s="447"/>
      <c r="I525" s="447"/>
      <c r="J525" s="447"/>
      <c r="K525" s="447"/>
      <c r="L525" s="447"/>
      <c r="M525" s="447"/>
      <c r="N525" s="447"/>
      <c r="O525" s="447"/>
      <c r="P525" s="447"/>
      <c r="Q525" s="447"/>
      <c r="R525" s="447"/>
      <c r="S525" s="447"/>
      <c r="T525" s="447"/>
      <c r="U525" s="447"/>
      <c r="V525" s="447"/>
      <c r="W525" s="447"/>
      <c r="X525" s="447"/>
    </row>
    <row r="526" spans="1:24" ht="12.75">
      <c r="A526" s="447"/>
      <c r="B526" s="447"/>
      <c r="C526" s="454"/>
      <c r="D526" s="447"/>
      <c r="E526" s="449"/>
      <c r="F526" s="447"/>
      <c r="G526" s="447"/>
      <c r="H526" s="447"/>
      <c r="I526" s="447"/>
      <c r="J526" s="447"/>
      <c r="K526" s="447"/>
      <c r="L526" s="447"/>
      <c r="M526" s="447"/>
      <c r="N526" s="447"/>
      <c r="O526" s="447"/>
      <c r="P526" s="447"/>
      <c r="Q526" s="447"/>
      <c r="R526" s="447"/>
      <c r="S526" s="447"/>
      <c r="T526" s="447"/>
      <c r="U526" s="447"/>
      <c r="V526" s="447"/>
      <c r="W526" s="447"/>
      <c r="X526" s="447"/>
    </row>
    <row r="527" spans="1:24" ht="12.75">
      <c r="A527" s="447"/>
      <c r="B527" s="447"/>
      <c r="C527" s="454"/>
      <c r="D527" s="447"/>
      <c r="E527" s="449"/>
      <c r="F527" s="447"/>
      <c r="G527" s="447"/>
      <c r="H527" s="447"/>
      <c r="I527" s="447"/>
      <c r="J527" s="447"/>
      <c r="K527" s="447"/>
      <c r="L527" s="447"/>
      <c r="M527" s="447"/>
      <c r="N527" s="447"/>
      <c r="O527" s="447"/>
      <c r="P527" s="447"/>
      <c r="Q527" s="447"/>
      <c r="R527" s="447"/>
      <c r="S527" s="447"/>
      <c r="T527" s="447"/>
      <c r="U527" s="447"/>
      <c r="V527" s="447"/>
      <c r="W527" s="447"/>
      <c r="X527" s="447"/>
    </row>
    <row r="528" spans="1:24" ht="12.75">
      <c r="A528" s="447"/>
      <c r="B528" s="447"/>
      <c r="C528" s="454"/>
      <c r="D528" s="447"/>
      <c r="E528" s="449"/>
      <c r="F528" s="447"/>
      <c r="G528" s="447"/>
      <c r="H528" s="447"/>
      <c r="I528" s="447"/>
      <c r="J528" s="447"/>
      <c r="K528" s="447"/>
      <c r="L528" s="447"/>
      <c r="M528" s="447"/>
      <c r="N528" s="447"/>
      <c r="O528" s="447"/>
      <c r="P528" s="447"/>
      <c r="Q528" s="447"/>
      <c r="R528" s="447"/>
      <c r="S528" s="447"/>
      <c r="T528" s="447"/>
      <c r="U528" s="447"/>
      <c r="V528" s="447"/>
      <c r="W528" s="447"/>
      <c r="X528" s="447"/>
    </row>
    <row r="529" spans="1:24" ht="12.75">
      <c r="A529" s="447"/>
      <c r="B529" s="447"/>
      <c r="C529" s="454"/>
      <c r="D529" s="447"/>
      <c r="E529" s="449"/>
      <c r="F529" s="447"/>
      <c r="G529" s="447"/>
      <c r="H529" s="447"/>
      <c r="I529" s="447"/>
      <c r="J529" s="447"/>
      <c r="K529" s="447"/>
      <c r="L529" s="447"/>
      <c r="M529" s="447"/>
      <c r="N529" s="447"/>
      <c r="O529" s="447"/>
      <c r="P529" s="447"/>
      <c r="Q529" s="447"/>
      <c r="R529" s="447"/>
      <c r="S529" s="447"/>
      <c r="T529" s="447"/>
      <c r="U529" s="447"/>
      <c r="V529" s="447"/>
      <c r="W529" s="447"/>
      <c r="X529" s="447"/>
    </row>
    <row r="530" spans="1:24" ht="12.75">
      <c r="A530" s="447"/>
      <c r="B530" s="447"/>
      <c r="C530" s="454"/>
      <c r="D530" s="447"/>
      <c r="E530" s="449"/>
      <c r="F530" s="447"/>
      <c r="G530" s="447"/>
      <c r="H530" s="447"/>
      <c r="I530" s="447"/>
      <c r="J530" s="447"/>
      <c r="K530" s="447"/>
      <c r="L530" s="447"/>
      <c r="M530" s="447"/>
      <c r="N530" s="447"/>
      <c r="O530" s="447"/>
      <c r="P530" s="447"/>
      <c r="Q530" s="447"/>
      <c r="R530" s="447"/>
      <c r="S530" s="447"/>
      <c r="T530" s="447"/>
      <c r="U530" s="447"/>
      <c r="V530" s="447"/>
      <c r="W530" s="447"/>
      <c r="X530" s="447"/>
    </row>
    <row r="531" spans="1:24" ht="12.75">
      <c r="A531" s="447"/>
      <c r="B531" s="447"/>
      <c r="C531" s="454"/>
      <c r="D531" s="447"/>
      <c r="E531" s="449"/>
      <c r="F531" s="447"/>
      <c r="G531" s="447"/>
      <c r="H531" s="447"/>
      <c r="I531" s="447"/>
      <c r="J531" s="447"/>
      <c r="K531" s="447"/>
      <c r="L531" s="447"/>
      <c r="M531" s="447"/>
      <c r="N531" s="447"/>
      <c r="O531" s="447"/>
      <c r="P531" s="447"/>
      <c r="Q531" s="447"/>
      <c r="R531" s="447"/>
      <c r="S531" s="447"/>
      <c r="T531" s="447"/>
      <c r="U531" s="447"/>
      <c r="V531" s="447"/>
      <c r="W531" s="447"/>
      <c r="X531" s="447"/>
    </row>
    <row r="532" spans="1:24" ht="12.75">
      <c r="A532" s="447"/>
      <c r="B532" s="447"/>
      <c r="C532" s="454"/>
      <c r="D532" s="447"/>
      <c r="E532" s="449"/>
      <c r="F532" s="447"/>
      <c r="G532" s="447"/>
      <c r="H532" s="447"/>
      <c r="I532" s="447"/>
      <c r="J532" s="447"/>
      <c r="K532" s="447"/>
      <c r="L532" s="447"/>
      <c r="M532" s="447"/>
      <c r="N532" s="447"/>
      <c r="O532" s="447"/>
      <c r="P532" s="447"/>
      <c r="Q532" s="447"/>
      <c r="R532" s="447"/>
      <c r="S532" s="447"/>
      <c r="T532" s="447"/>
      <c r="U532" s="447"/>
      <c r="V532" s="447"/>
      <c r="W532" s="447"/>
      <c r="X532" s="447"/>
    </row>
    <row r="533" spans="1:24" ht="12.75">
      <c r="A533" s="447"/>
      <c r="B533" s="447"/>
      <c r="C533" s="454"/>
      <c r="D533" s="447"/>
      <c r="E533" s="449"/>
      <c r="F533" s="447"/>
      <c r="G533" s="447"/>
      <c r="H533" s="447"/>
      <c r="I533" s="447"/>
      <c r="J533" s="447"/>
      <c r="K533" s="447"/>
      <c r="L533" s="447"/>
      <c r="M533" s="447"/>
      <c r="N533" s="447"/>
      <c r="O533" s="447"/>
      <c r="P533" s="447"/>
      <c r="Q533" s="447"/>
      <c r="R533" s="447"/>
      <c r="S533" s="447"/>
      <c r="T533" s="447"/>
      <c r="U533" s="447"/>
      <c r="V533" s="447"/>
      <c r="W533" s="447"/>
      <c r="X533" s="447"/>
    </row>
    <row r="534" spans="1:24" ht="12.75">
      <c r="A534" s="447"/>
      <c r="B534" s="447"/>
      <c r="C534" s="454"/>
      <c r="D534" s="447"/>
      <c r="E534" s="449"/>
      <c r="F534" s="447"/>
      <c r="G534" s="447"/>
      <c r="H534" s="447"/>
      <c r="I534" s="447"/>
      <c r="J534" s="447"/>
      <c r="K534" s="447"/>
      <c r="L534" s="447"/>
      <c r="M534" s="447"/>
      <c r="N534" s="447"/>
      <c r="O534" s="447"/>
      <c r="P534" s="447"/>
      <c r="Q534" s="447"/>
      <c r="R534" s="447"/>
      <c r="S534" s="447"/>
      <c r="T534" s="447"/>
      <c r="U534" s="447"/>
      <c r="V534" s="447"/>
      <c r="W534" s="447"/>
      <c r="X534" s="447"/>
    </row>
    <row r="535" spans="1:24" ht="12.75">
      <c r="A535" s="447"/>
      <c r="B535" s="447"/>
      <c r="C535" s="454"/>
      <c r="D535" s="447"/>
      <c r="E535" s="449"/>
      <c r="F535" s="447"/>
      <c r="G535" s="447"/>
      <c r="H535" s="447"/>
      <c r="I535" s="447"/>
      <c r="J535" s="447"/>
      <c r="K535" s="447"/>
      <c r="L535" s="447"/>
      <c r="M535" s="447"/>
      <c r="N535" s="447"/>
      <c r="O535" s="447"/>
      <c r="P535" s="447"/>
      <c r="Q535" s="447"/>
      <c r="R535" s="447"/>
      <c r="S535" s="447"/>
      <c r="T535" s="447"/>
      <c r="U535" s="447"/>
      <c r="V535" s="447"/>
      <c r="W535" s="447"/>
      <c r="X535" s="447"/>
    </row>
    <row r="536" spans="1:24" ht="12.75">
      <c r="A536" s="447"/>
      <c r="B536" s="447"/>
      <c r="C536" s="454"/>
      <c r="D536" s="447"/>
      <c r="E536" s="449"/>
      <c r="F536" s="447"/>
      <c r="G536" s="447"/>
      <c r="H536" s="447"/>
      <c r="I536" s="447"/>
      <c r="J536" s="447"/>
      <c r="K536" s="447"/>
      <c r="L536" s="447"/>
      <c r="M536" s="447"/>
      <c r="N536" s="447"/>
      <c r="O536" s="447"/>
      <c r="P536" s="447"/>
      <c r="Q536" s="447"/>
      <c r="R536" s="447"/>
      <c r="S536" s="447"/>
      <c r="T536" s="447"/>
      <c r="U536" s="447"/>
      <c r="V536" s="447"/>
      <c r="W536" s="447"/>
      <c r="X536" s="447"/>
    </row>
    <row r="537" spans="1:24" ht="12.75">
      <c r="A537" s="447"/>
      <c r="B537" s="447"/>
      <c r="C537" s="454"/>
      <c r="D537" s="447"/>
      <c r="E537" s="449"/>
      <c r="F537" s="447"/>
      <c r="G537" s="447"/>
      <c r="H537" s="447"/>
      <c r="I537" s="447"/>
      <c r="J537" s="447"/>
      <c r="K537" s="447"/>
      <c r="L537" s="447"/>
      <c r="M537" s="447"/>
      <c r="N537" s="447"/>
      <c r="O537" s="447"/>
      <c r="P537" s="447"/>
      <c r="Q537" s="447"/>
      <c r="R537" s="447"/>
      <c r="S537" s="447"/>
      <c r="T537" s="447"/>
      <c r="U537" s="447"/>
      <c r="V537" s="447"/>
      <c r="W537" s="447"/>
      <c r="X537" s="447"/>
    </row>
    <row r="538" spans="1:24" ht="12.75">
      <c r="A538" s="447"/>
      <c r="B538" s="447"/>
      <c r="C538" s="454"/>
      <c r="D538" s="447"/>
      <c r="E538" s="449"/>
      <c r="F538" s="447"/>
      <c r="G538" s="447"/>
      <c r="H538" s="447"/>
      <c r="I538" s="447"/>
      <c r="J538" s="447"/>
      <c r="K538" s="447"/>
      <c r="L538" s="447"/>
      <c r="M538" s="447"/>
      <c r="N538" s="447"/>
      <c r="O538" s="447"/>
      <c r="P538" s="447"/>
      <c r="Q538" s="447"/>
      <c r="R538" s="447"/>
      <c r="S538" s="447"/>
      <c r="T538" s="447"/>
      <c r="U538" s="447"/>
      <c r="V538" s="447"/>
      <c r="W538" s="447"/>
      <c r="X538" s="447"/>
    </row>
    <row r="539" spans="1:24" ht="12.75">
      <c r="A539" s="447"/>
      <c r="B539" s="447"/>
      <c r="C539" s="454"/>
      <c r="D539" s="447"/>
      <c r="E539" s="449"/>
      <c r="F539" s="447"/>
      <c r="G539" s="447"/>
      <c r="H539" s="447"/>
      <c r="I539" s="447"/>
      <c r="J539" s="447"/>
      <c r="K539" s="447"/>
      <c r="L539" s="447"/>
      <c r="M539" s="447"/>
      <c r="N539" s="447"/>
      <c r="O539" s="447"/>
      <c r="P539" s="447"/>
      <c r="Q539" s="447"/>
      <c r="R539" s="447"/>
      <c r="S539" s="447"/>
      <c r="T539" s="447"/>
      <c r="U539" s="447"/>
      <c r="V539" s="447"/>
      <c r="W539" s="447"/>
      <c r="X539" s="447"/>
    </row>
    <row r="540" spans="1:24" ht="12.75">
      <c r="A540" s="447"/>
      <c r="B540" s="447"/>
      <c r="C540" s="454"/>
      <c r="D540" s="447"/>
      <c r="E540" s="449"/>
      <c r="F540" s="447"/>
      <c r="G540" s="447"/>
      <c r="H540" s="447"/>
      <c r="I540" s="447"/>
      <c r="J540" s="447"/>
      <c r="K540" s="447"/>
      <c r="L540" s="447"/>
      <c r="M540" s="447"/>
      <c r="N540" s="447"/>
      <c r="O540" s="447"/>
      <c r="P540" s="447"/>
      <c r="Q540" s="447"/>
      <c r="R540" s="447"/>
      <c r="S540" s="447"/>
      <c r="T540" s="447"/>
      <c r="U540" s="447"/>
      <c r="V540" s="447"/>
      <c r="W540" s="447"/>
      <c r="X540" s="447"/>
    </row>
    <row r="541" spans="1:24" ht="12.75">
      <c r="A541" s="447"/>
      <c r="B541" s="447"/>
      <c r="C541" s="454"/>
      <c r="D541" s="447"/>
      <c r="E541" s="449"/>
      <c r="F541" s="447"/>
      <c r="G541" s="447"/>
      <c r="H541" s="447"/>
      <c r="I541" s="447"/>
      <c r="J541" s="447"/>
      <c r="K541" s="447"/>
      <c r="L541" s="447"/>
      <c r="M541" s="447"/>
      <c r="N541" s="447"/>
      <c r="O541" s="447"/>
      <c r="P541" s="447"/>
      <c r="Q541" s="447"/>
      <c r="R541" s="447"/>
      <c r="S541" s="447"/>
      <c r="T541" s="447"/>
      <c r="U541" s="447"/>
      <c r="V541" s="447"/>
      <c r="W541" s="447"/>
      <c r="X541" s="447"/>
    </row>
    <row r="542" spans="1:24" ht="12.75">
      <c r="A542" s="447"/>
      <c r="B542" s="447"/>
      <c r="C542" s="454"/>
      <c r="D542" s="447"/>
      <c r="E542" s="449"/>
      <c r="F542" s="447"/>
      <c r="G542" s="447"/>
      <c r="H542" s="447"/>
      <c r="I542" s="447"/>
      <c r="J542" s="447"/>
      <c r="K542" s="447"/>
      <c r="L542" s="447"/>
      <c r="M542" s="447"/>
      <c r="N542" s="447"/>
      <c r="O542" s="447"/>
      <c r="P542" s="447"/>
      <c r="Q542" s="447"/>
      <c r="R542" s="447"/>
      <c r="S542" s="447"/>
      <c r="T542" s="447"/>
      <c r="U542" s="447"/>
      <c r="V542" s="447"/>
      <c r="W542" s="447"/>
      <c r="X542" s="447"/>
    </row>
    <row r="543" spans="1:24" ht="12.75">
      <c r="A543" s="447"/>
      <c r="B543" s="447"/>
      <c r="C543" s="454"/>
      <c r="D543" s="447"/>
      <c r="E543" s="449"/>
      <c r="F543" s="447"/>
      <c r="G543" s="447"/>
      <c r="H543" s="447"/>
      <c r="I543" s="447"/>
      <c r="J543" s="447"/>
      <c r="K543" s="447"/>
      <c r="L543" s="447"/>
      <c r="M543" s="447"/>
      <c r="N543" s="447"/>
      <c r="O543" s="447"/>
      <c r="P543" s="447"/>
      <c r="Q543" s="447"/>
      <c r="R543" s="447"/>
      <c r="S543" s="447"/>
      <c r="T543" s="447"/>
      <c r="U543" s="447"/>
      <c r="V543" s="447"/>
      <c r="W543" s="447"/>
      <c r="X543" s="447"/>
    </row>
    <row r="544" spans="1:24" ht="12.75">
      <c r="A544" s="447"/>
      <c r="B544" s="447"/>
      <c r="C544" s="454"/>
      <c r="D544" s="447"/>
      <c r="E544" s="449"/>
      <c r="F544" s="447"/>
      <c r="G544" s="447"/>
      <c r="H544" s="447"/>
      <c r="I544" s="447"/>
      <c r="J544" s="447"/>
      <c r="K544" s="447"/>
      <c r="L544" s="447"/>
      <c r="M544" s="447"/>
      <c r="N544" s="447"/>
      <c r="O544" s="447"/>
      <c r="P544" s="447"/>
      <c r="Q544" s="447"/>
      <c r="R544" s="447"/>
      <c r="S544" s="447"/>
      <c r="T544" s="447"/>
      <c r="U544" s="447"/>
      <c r="V544" s="447"/>
      <c r="W544" s="447"/>
      <c r="X544" s="447"/>
    </row>
    <row r="545" spans="1:24" ht="12.75">
      <c r="A545" s="447"/>
      <c r="B545" s="447"/>
      <c r="C545" s="454"/>
      <c r="D545" s="447"/>
      <c r="E545" s="449"/>
      <c r="F545" s="447"/>
      <c r="G545" s="447"/>
      <c r="H545" s="447"/>
      <c r="I545" s="447"/>
      <c r="J545" s="447"/>
      <c r="K545" s="447"/>
      <c r="L545" s="447"/>
      <c r="M545" s="447"/>
      <c r="N545" s="447"/>
      <c r="O545" s="447"/>
      <c r="P545" s="447"/>
      <c r="Q545" s="447"/>
      <c r="R545" s="447"/>
      <c r="S545" s="447"/>
      <c r="T545" s="447"/>
      <c r="U545" s="447"/>
      <c r="V545" s="447"/>
      <c r="W545" s="447"/>
      <c r="X545" s="447"/>
    </row>
    <row r="546" spans="1:24" ht="12.75">
      <c r="A546" s="447"/>
      <c r="B546" s="447"/>
      <c r="C546" s="454"/>
      <c r="D546" s="447"/>
      <c r="E546" s="449"/>
      <c r="F546" s="447"/>
      <c r="G546" s="447"/>
      <c r="H546" s="447"/>
      <c r="I546" s="447"/>
      <c r="J546" s="447"/>
      <c r="K546" s="447"/>
      <c r="L546" s="447"/>
      <c r="M546" s="447"/>
      <c r="N546" s="447"/>
      <c r="O546" s="447"/>
      <c r="P546" s="447"/>
      <c r="Q546" s="447"/>
      <c r="R546" s="447"/>
      <c r="S546" s="447"/>
      <c r="T546" s="447"/>
      <c r="U546" s="447"/>
      <c r="V546" s="447"/>
      <c r="W546" s="447"/>
      <c r="X546" s="447"/>
    </row>
    <row r="547" spans="1:24" ht="12.75">
      <c r="A547" s="447"/>
      <c r="B547" s="447"/>
      <c r="C547" s="454"/>
      <c r="D547" s="447"/>
      <c r="E547" s="449"/>
      <c r="F547" s="447"/>
      <c r="G547" s="447"/>
      <c r="H547" s="447"/>
      <c r="I547" s="447"/>
      <c r="J547" s="447"/>
      <c r="K547" s="447"/>
      <c r="L547" s="447"/>
      <c r="M547" s="447"/>
      <c r="N547" s="447"/>
      <c r="O547" s="447"/>
      <c r="P547" s="447"/>
      <c r="Q547" s="447"/>
      <c r="R547" s="447"/>
      <c r="S547" s="447"/>
      <c r="T547" s="447"/>
      <c r="U547" s="447"/>
      <c r="V547" s="447"/>
      <c r="W547" s="447"/>
      <c r="X547" s="447"/>
    </row>
    <row r="548" spans="1:24" ht="12.75">
      <c r="A548" s="447"/>
      <c r="B548" s="447"/>
      <c r="C548" s="454"/>
      <c r="D548" s="447"/>
      <c r="E548" s="449"/>
      <c r="F548" s="447"/>
      <c r="G548" s="447"/>
      <c r="H548" s="447"/>
      <c r="I548" s="447"/>
      <c r="J548" s="447"/>
      <c r="K548" s="447"/>
      <c r="L548" s="447"/>
      <c r="M548" s="447"/>
      <c r="N548" s="447"/>
      <c r="O548" s="447"/>
      <c r="P548" s="447"/>
      <c r="Q548" s="447"/>
      <c r="R548" s="447"/>
      <c r="S548" s="447"/>
      <c r="T548" s="447"/>
      <c r="U548" s="447"/>
      <c r="V548" s="447"/>
      <c r="W548" s="447"/>
      <c r="X548" s="447"/>
    </row>
    <row r="549" spans="1:24" ht="12.75">
      <c r="A549" s="447"/>
      <c r="B549" s="447"/>
      <c r="C549" s="454"/>
      <c r="D549" s="447"/>
      <c r="E549" s="449"/>
      <c r="F549" s="447"/>
      <c r="G549" s="447"/>
      <c r="H549" s="447"/>
      <c r="I549" s="447"/>
      <c r="J549" s="447"/>
      <c r="K549" s="447"/>
      <c r="L549" s="447"/>
      <c r="M549" s="447"/>
      <c r="N549" s="447"/>
      <c r="O549" s="447"/>
      <c r="P549" s="447"/>
      <c r="Q549" s="447"/>
      <c r="R549" s="447"/>
      <c r="S549" s="447"/>
      <c r="T549" s="447"/>
      <c r="U549" s="447"/>
      <c r="V549" s="447"/>
      <c r="W549" s="447"/>
      <c r="X549" s="447"/>
    </row>
    <row r="550" spans="1:24" ht="12.75">
      <c r="A550" s="447"/>
      <c r="B550" s="447"/>
      <c r="C550" s="454"/>
      <c r="D550" s="447"/>
      <c r="E550" s="449"/>
      <c r="F550" s="447"/>
      <c r="G550" s="447"/>
      <c r="H550" s="447"/>
      <c r="I550" s="447"/>
      <c r="J550" s="447"/>
      <c r="K550" s="447"/>
      <c r="L550" s="447"/>
      <c r="M550" s="447"/>
      <c r="N550" s="447"/>
      <c r="O550" s="447"/>
      <c r="P550" s="447"/>
      <c r="Q550" s="447"/>
      <c r="R550" s="447"/>
      <c r="S550" s="447"/>
      <c r="T550" s="447"/>
      <c r="U550" s="447"/>
      <c r="V550" s="447"/>
      <c r="W550" s="447"/>
      <c r="X550" s="447"/>
    </row>
    <row r="551" spans="1:24" ht="12.75">
      <c r="A551" s="447"/>
      <c r="B551" s="447"/>
      <c r="C551" s="454"/>
      <c r="D551" s="447"/>
      <c r="E551" s="449"/>
      <c r="F551" s="447"/>
      <c r="G551" s="447"/>
      <c r="H551" s="447"/>
      <c r="I551" s="447"/>
      <c r="J551" s="447"/>
      <c r="K551" s="447"/>
      <c r="L551" s="447"/>
      <c r="M551" s="447"/>
      <c r="N551" s="447"/>
      <c r="O551" s="447"/>
      <c r="P551" s="447"/>
      <c r="Q551" s="447"/>
      <c r="R551" s="447"/>
      <c r="S551" s="447"/>
      <c r="T551" s="447"/>
      <c r="U551" s="447"/>
      <c r="V551" s="447"/>
      <c r="W551" s="447"/>
      <c r="X551" s="447"/>
    </row>
    <row r="552" spans="1:24" ht="12.75">
      <c r="A552" s="447"/>
      <c r="B552" s="447"/>
      <c r="C552" s="454"/>
      <c r="D552" s="447"/>
      <c r="E552" s="449"/>
      <c r="F552" s="447"/>
      <c r="G552" s="447"/>
      <c r="H552" s="447"/>
      <c r="I552" s="447"/>
      <c r="J552" s="447"/>
      <c r="K552" s="447"/>
      <c r="L552" s="447"/>
      <c r="M552" s="447"/>
      <c r="N552" s="447"/>
      <c r="O552" s="447"/>
      <c r="P552" s="447"/>
      <c r="Q552" s="447"/>
      <c r="R552" s="447"/>
      <c r="S552" s="447"/>
      <c r="T552" s="447"/>
      <c r="U552" s="447"/>
      <c r="V552" s="447"/>
      <c r="W552" s="447"/>
      <c r="X552" s="447"/>
    </row>
    <row r="553" spans="1:24" ht="12.75">
      <c r="A553" s="447"/>
      <c r="B553" s="447"/>
      <c r="C553" s="454"/>
      <c r="D553" s="447"/>
      <c r="E553" s="449"/>
      <c r="F553" s="447"/>
      <c r="G553" s="447"/>
      <c r="H553" s="447"/>
      <c r="I553" s="447"/>
      <c r="J553" s="447"/>
      <c r="K553" s="447"/>
      <c r="L553" s="447"/>
      <c r="M553" s="447"/>
      <c r="N553" s="447"/>
      <c r="O553" s="447"/>
      <c r="P553" s="447"/>
      <c r="Q553" s="447"/>
      <c r="R553" s="447"/>
      <c r="S553" s="447"/>
      <c r="T553" s="447"/>
      <c r="U553" s="447"/>
      <c r="V553" s="447"/>
      <c r="W553" s="447"/>
      <c r="X553" s="447"/>
    </row>
    <row r="554" spans="1:24" ht="12.75">
      <c r="A554" s="447"/>
      <c r="B554" s="447"/>
      <c r="C554" s="454"/>
      <c r="D554" s="447"/>
      <c r="E554" s="449"/>
      <c r="F554" s="447"/>
      <c r="G554" s="447"/>
      <c r="H554" s="447"/>
      <c r="I554" s="447"/>
      <c r="J554" s="447"/>
      <c r="K554" s="447"/>
      <c r="L554" s="447"/>
      <c r="M554" s="447"/>
      <c r="N554" s="447"/>
      <c r="O554" s="447"/>
      <c r="P554" s="447"/>
      <c r="Q554" s="447"/>
      <c r="R554" s="447"/>
      <c r="S554" s="447"/>
      <c r="T554" s="447"/>
      <c r="U554" s="447"/>
      <c r="V554" s="447"/>
      <c r="W554" s="447"/>
      <c r="X554" s="447"/>
    </row>
    <row r="555" spans="1:24" ht="12.75">
      <c r="A555" s="447"/>
      <c r="B555" s="447"/>
      <c r="C555" s="454"/>
      <c r="D555" s="447"/>
      <c r="E555" s="449"/>
      <c r="F555" s="447"/>
      <c r="G555" s="447"/>
      <c r="H555" s="447"/>
      <c r="I555" s="447"/>
      <c r="J555" s="447"/>
      <c r="K555" s="447"/>
      <c r="L555" s="447"/>
      <c r="M555" s="447"/>
      <c r="N555" s="447"/>
      <c r="O555" s="447"/>
      <c r="P555" s="447"/>
      <c r="Q555" s="447"/>
      <c r="R555" s="447"/>
      <c r="S555" s="447"/>
      <c r="T555" s="447"/>
      <c r="U555" s="447"/>
      <c r="V555" s="447"/>
      <c r="W555" s="447"/>
      <c r="X555" s="447"/>
    </row>
    <row r="556" spans="1:24" ht="12.75">
      <c r="A556" s="447"/>
      <c r="B556" s="447"/>
      <c r="C556" s="454"/>
      <c r="D556" s="447"/>
      <c r="E556" s="449"/>
      <c r="F556" s="447"/>
      <c r="G556" s="447"/>
      <c r="H556" s="447"/>
      <c r="I556" s="447"/>
      <c r="J556" s="447"/>
      <c r="K556" s="447"/>
      <c r="L556" s="447"/>
      <c r="M556" s="447"/>
      <c r="N556" s="447"/>
      <c r="O556" s="447"/>
      <c r="P556" s="447"/>
      <c r="Q556" s="447"/>
      <c r="R556" s="447"/>
      <c r="S556" s="447"/>
      <c r="T556" s="447"/>
      <c r="U556" s="447"/>
      <c r="V556" s="447"/>
      <c r="W556" s="447"/>
      <c r="X556" s="447"/>
    </row>
    <row r="557" spans="1:24" ht="12.75">
      <c r="A557" s="447"/>
      <c r="B557" s="447"/>
      <c r="C557" s="454"/>
      <c r="D557" s="447"/>
      <c r="E557" s="449"/>
      <c r="F557" s="447"/>
      <c r="G557" s="447"/>
      <c r="H557" s="447"/>
      <c r="I557" s="447"/>
      <c r="J557" s="447"/>
      <c r="K557" s="447"/>
      <c r="L557" s="447"/>
      <c r="M557" s="447"/>
      <c r="N557" s="447"/>
      <c r="O557" s="447"/>
      <c r="P557" s="447"/>
      <c r="Q557" s="447"/>
      <c r="R557" s="447"/>
      <c r="S557" s="447"/>
      <c r="T557" s="447"/>
      <c r="U557" s="447"/>
      <c r="V557" s="447"/>
      <c r="W557" s="447"/>
      <c r="X557" s="447"/>
    </row>
    <row r="558" spans="1:24" ht="12.75">
      <c r="A558" s="447"/>
      <c r="B558" s="447"/>
      <c r="C558" s="454"/>
      <c r="D558" s="447"/>
      <c r="E558" s="449"/>
      <c r="F558" s="447"/>
      <c r="G558" s="447"/>
      <c r="H558" s="447"/>
      <c r="I558" s="447"/>
      <c r="J558" s="447"/>
      <c r="K558" s="447"/>
      <c r="L558" s="447"/>
      <c r="M558" s="447"/>
      <c r="N558" s="447"/>
      <c r="O558" s="447"/>
      <c r="P558" s="447"/>
      <c r="Q558" s="447"/>
      <c r="R558" s="447"/>
      <c r="S558" s="447"/>
      <c r="T558" s="447"/>
      <c r="U558" s="447"/>
      <c r="V558" s="447"/>
      <c r="W558" s="447"/>
      <c r="X558" s="447"/>
    </row>
    <row r="559" spans="1:24" ht="12.75">
      <c r="A559" s="447"/>
      <c r="B559" s="447"/>
      <c r="C559" s="454"/>
      <c r="D559" s="447"/>
      <c r="E559" s="449"/>
      <c r="F559" s="447"/>
      <c r="G559" s="447"/>
      <c r="H559" s="447"/>
      <c r="I559" s="447"/>
      <c r="J559" s="447"/>
      <c r="K559" s="447"/>
      <c r="L559" s="447"/>
      <c r="M559" s="447"/>
      <c r="N559" s="447"/>
      <c r="O559" s="447"/>
      <c r="P559" s="447"/>
      <c r="Q559" s="447"/>
      <c r="R559" s="447"/>
      <c r="S559" s="447"/>
      <c r="T559" s="447"/>
      <c r="U559" s="447"/>
      <c r="V559" s="447"/>
      <c r="W559" s="447"/>
      <c r="X559" s="447"/>
    </row>
    <row r="560" spans="1:24" ht="12.75">
      <c r="A560" s="447"/>
      <c r="B560" s="447"/>
      <c r="C560" s="454"/>
      <c r="D560" s="447"/>
      <c r="E560" s="449"/>
      <c r="F560" s="447"/>
      <c r="G560" s="447"/>
      <c r="H560" s="447"/>
      <c r="I560" s="447"/>
      <c r="J560" s="447"/>
      <c r="K560" s="447"/>
      <c r="L560" s="447"/>
      <c r="M560" s="447"/>
      <c r="N560" s="447"/>
      <c r="O560" s="447"/>
      <c r="P560" s="447"/>
      <c r="Q560" s="447"/>
      <c r="R560" s="447"/>
      <c r="S560" s="447"/>
      <c r="T560" s="447"/>
      <c r="U560" s="447"/>
      <c r="V560" s="447"/>
      <c r="W560" s="447"/>
      <c r="X560" s="447"/>
    </row>
    <row r="561" spans="1:24" ht="12.75">
      <c r="A561" s="447"/>
      <c r="B561" s="447"/>
      <c r="C561" s="454"/>
      <c r="D561" s="447"/>
      <c r="E561" s="449"/>
      <c r="F561" s="447"/>
      <c r="G561" s="447"/>
      <c r="H561" s="447"/>
      <c r="I561" s="447"/>
      <c r="J561" s="447"/>
      <c r="K561" s="447"/>
      <c r="L561" s="447"/>
      <c r="M561" s="447"/>
      <c r="N561" s="447"/>
      <c r="O561" s="447"/>
      <c r="P561" s="447"/>
      <c r="Q561" s="447"/>
      <c r="R561" s="447"/>
      <c r="S561" s="447"/>
      <c r="T561" s="447"/>
      <c r="U561" s="447"/>
      <c r="V561" s="447"/>
      <c r="W561" s="447"/>
      <c r="X561" s="447"/>
    </row>
    <row r="562" spans="1:24" ht="12.75">
      <c r="A562" s="447"/>
      <c r="B562" s="447"/>
      <c r="C562" s="454"/>
      <c r="D562" s="447"/>
      <c r="E562" s="449"/>
      <c r="F562" s="447"/>
      <c r="G562" s="447"/>
      <c r="H562" s="447"/>
      <c r="I562" s="447"/>
      <c r="J562" s="447"/>
      <c r="K562" s="447"/>
      <c r="L562" s="447"/>
      <c r="M562" s="447"/>
      <c r="N562" s="447"/>
      <c r="O562" s="447"/>
      <c r="P562" s="447"/>
      <c r="Q562" s="447"/>
      <c r="R562" s="447"/>
      <c r="S562" s="447"/>
      <c r="T562" s="447"/>
      <c r="U562" s="447"/>
      <c r="V562" s="447"/>
      <c r="W562" s="447"/>
      <c r="X562" s="447"/>
    </row>
    <row r="563" spans="1:24" ht="12.75">
      <c r="A563" s="447"/>
      <c r="B563" s="447"/>
      <c r="C563" s="454"/>
      <c r="D563" s="447"/>
      <c r="E563" s="449"/>
      <c r="F563" s="447"/>
      <c r="G563" s="447"/>
      <c r="H563" s="447"/>
      <c r="I563" s="447"/>
      <c r="J563" s="447"/>
      <c r="K563" s="447"/>
      <c r="L563" s="447"/>
      <c r="M563" s="447"/>
      <c r="N563" s="447"/>
      <c r="O563" s="447"/>
      <c r="P563" s="447"/>
      <c r="Q563" s="447"/>
      <c r="R563" s="447"/>
      <c r="S563" s="447"/>
      <c r="T563" s="447"/>
      <c r="U563" s="447"/>
      <c r="V563" s="447"/>
      <c r="W563" s="447"/>
      <c r="X563" s="447"/>
    </row>
    <row r="564" spans="1:24" ht="12.75">
      <c r="A564" s="447"/>
      <c r="B564" s="447"/>
      <c r="C564" s="454"/>
      <c r="D564" s="447"/>
      <c r="E564" s="449"/>
      <c r="F564" s="447"/>
      <c r="G564" s="447"/>
      <c r="H564" s="447"/>
      <c r="I564" s="447"/>
      <c r="J564" s="447"/>
      <c r="K564" s="447"/>
      <c r="L564" s="447"/>
      <c r="M564" s="447"/>
      <c r="N564" s="447"/>
      <c r="O564" s="447"/>
      <c r="P564" s="447"/>
      <c r="Q564" s="447"/>
      <c r="R564" s="447"/>
      <c r="S564" s="447"/>
      <c r="T564" s="447"/>
      <c r="U564" s="447"/>
      <c r="V564" s="447"/>
      <c r="W564" s="447"/>
      <c r="X564" s="447"/>
    </row>
    <row r="565" spans="1:24" ht="12.75">
      <c r="A565" s="447"/>
      <c r="B565" s="447"/>
      <c r="C565" s="454"/>
      <c r="D565" s="447"/>
      <c r="E565" s="449"/>
      <c r="F565" s="447"/>
      <c r="G565" s="447"/>
      <c r="H565" s="447"/>
      <c r="I565" s="447"/>
      <c r="J565" s="447"/>
      <c r="K565" s="447"/>
      <c r="L565" s="447"/>
      <c r="M565" s="447"/>
      <c r="N565" s="447"/>
      <c r="O565" s="447"/>
      <c r="P565" s="447"/>
      <c r="Q565" s="447"/>
      <c r="R565" s="447"/>
      <c r="S565" s="447"/>
      <c r="T565" s="447"/>
      <c r="U565" s="447"/>
      <c r="V565" s="447"/>
      <c r="W565" s="447"/>
      <c r="X565" s="447"/>
    </row>
    <row r="566" spans="1:24" ht="12.75">
      <c r="A566" s="447"/>
      <c r="B566" s="447"/>
      <c r="C566" s="454"/>
      <c r="D566" s="447"/>
      <c r="E566" s="449"/>
      <c r="F566" s="447"/>
      <c r="G566" s="447"/>
      <c r="H566" s="447"/>
      <c r="I566" s="447"/>
      <c r="J566" s="447"/>
      <c r="K566" s="447"/>
      <c r="L566" s="447"/>
      <c r="M566" s="447"/>
      <c r="N566" s="447"/>
      <c r="O566" s="447"/>
      <c r="P566" s="447"/>
      <c r="Q566" s="447"/>
      <c r="R566" s="447"/>
      <c r="S566" s="447"/>
      <c r="T566" s="447"/>
      <c r="U566" s="447"/>
      <c r="V566" s="447"/>
      <c r="W566" s="447"/>
      <c r="X566" s="447"/>
    </row>
    <row r="567" spans="1:24" ht="12.75">
      <c r="A567" s="447"/>
      <c r="B567" s="447"/>
      <c r="C567" s="454"/>
      <c r="D567" s="447"/>
      <c r="E567" s="449"/>
      <c r="F567" s="447"/>
      <c r="G567" s="447"/>
      <c r="H567" s="447"/>
      <c r="I567" s="447"/>
      <c r="J567" s="447"/>
      <c r="K567" s="447"/>
      <c r="L567" s="447"/>
      <c r="M567" s="447"/>
      <c r="N567" s="447"/>
      <c r="O567" s="447"/>
      <c r="P567" s="447"/>
      <c r="Q567" s="447"/>
      <c r="R567" s="447"/>
      <c r="S567" s="447"/>
      <c r="T567" s="447"/>
      <c r="U567" s="447"/>
      <c r="V567" s="447"/>
      <c r="W567" s="447"/>
      <c r="X567" s="447"/>
    </row>
    <row r="568" spans="1:24" ht="12.75">
      <c r="A568" s="447"/>
      <c r="B568" s="447"/>
      <c r="C568" s="454"/>
      <c r="D568" s="447"/>
      <c r="E568" s="449"/>
      <c r="F568" s="447"/>
      <c r="G568" s="447"/>
      <c r="H568" s="447"/>
      <c r="I568" s="447"/>
      <c r="J568" s="447"/>
      <c r="K568" s="447"/>
      <c r="L568" s="447"/>
      <c r="M568" s="447"/>
      <c r="N568" s="447"/>
      <c r="O568" s="447"/>
      <c r="P568" s="447"/>
      <c r="Q568" s="447"/>
      <c r="R568" s="447"/>
      <c r="S568" s="447"/>
      <c r="T568" s="447"/>
      <c r="U568" s="447"/>
      <c r="V568" s="447"/>
      <c r="W568" s="447"/>
      <c r="X568" s="447"/>
    </row>
    <row r="569" spans="1:24" ht="12.75">
      <c r="A569" s="447"/>
      <c r="B569" s="447"/>
      <c r="C569" s="454"/>
      <c r="D569" s="447"/>
      <c r="E569" s="449"/>
      <c r="F569" s="447"/>
      <c r="G569" s="447"/>
      <c r="H569" s="447"/>
      <c r="I569" s="447"/>
      <c r="J569" s="447"/>
      <c r="K569" s="447"/>
      <c r="L569" s="447"/>
      <c r="M569" s="447"/>
      <c r="N569" s="447"/>
      <c r="O569" s="447"/>
      <c r="P569" s="447"/>
      <c r="Q569" s="447"/>
      <c r="R569" s="447"/>
      <c r="S569" s="447"/>
      <c r="T569" s="447"/>
      <c r="U569" s="447"/>
      <c r="V569" s="447"/>
      <c r="W569" s="447"/>
      <c r="X569" s="447"/>
    </row>
    <row r="570" spans="1:24" ht="12.75">
      <c r="A570" s="447"/>
      <c r="B570" s="447"/>
      <c r="C570" s="454"/>
      <c r="D570" s="447"/>
      <c r="E570" s="449"/>
      <c r="F570" s="447"/>
      <c r="G570" s="447"/>
      <c r="H570" s="447"/>
      <c r="I570" s="447"/>
      <c r="J570" s="447"/>
      <c r="K570" s="447"/>
      <c r="L570" s="447"/>
      <c r="M570" s="447"/>
      <c r="N570" s="447"/>
      <c r="O570" s="447"/>
      <c r="P570" s="447"/>
      <c r="Q570" s="447"/>
      <c r="R570" s="447"/>
      <c r="S570" s="447"/>
      <c r="T570" s="447"/>
      <c r="U570" s="447"/>
      <c r="V570" s="447"/>
      <c r="W570" s="447"/>
      <c r="X570" s="447"/>
    </row>
    <row r="571" spans="1:24" ht="12.75">
      <c r="A571" s="447"/>
      <c r="B571" s="447"/>
      <c r="C571" s="454"/>
      <c r="D571" s="447"/>
      <c r="E571" s="449"/>
      <c r="F571" s="447"/>
      <c r="G571" s="447"/>
      <c r="H571" s="447"/>
      <c r="I571" s="447"/>
      <c r="J571" s="447"/>
      <c r="K571" s="447"/>
      <c r="L571" s="447"/>
      <c r="M571" s="447"/>
      <c r="N571" s="447"/>
      <c r="O571" s="447"/>
      <c r="P571" s="447"/>
      <c r="Q571" s="447"/>
      <c r="R571" s="447"/>
      <c r="S571" s="447"/>
      <c r="T571" s="447"/>
      <c r="U571" s="447"/>
      <c r="V571" s="447"/>
      <c r="W571" s="447"/>
      <c r="X571" s="447"/>
    </row>
    <row r="572" spans="1:24" ht="12.75">
      <c r="A572" s="447"/>
      <c r="B572" s="447"/>
      <c r="C572" s="454"/>
      <c r="D572" s="447"/>
      <c r="E572" s="449"/>
      <c r="F572" s="447"/>
      <c r="G572" s="447"/>
      <c r="H572" s="447"/>
      <c r="I572" s="447"/>
      <c r="J572" s="447"/>
      <c r="K572" s="447"/>
      <c r="L572" s="447"/>
      <c r="M572" s="447"/>
      <c r="N572" s="447"/>
      <c r="O572" s="447"/>
      <c r="P572" s="447"/>
      <c r="Q572" s="447"/>
      <c r="R572" s="447"/>
      <c r="S572" s="447"/>
      <c r="T572" s="447"/>
      <c r="U572" s="447"/>
      <c r="V572" s="447"/>
      <c r="W572" s="447"/>
      <c r="X572" s="447"/>
    </row>
    <row r="573" spans="1:24" ht="12.75">
      <c r="A573" s="447"/>
      <c r="B573" s="447"/>
      <c r="C573" s="454"/>
      <c r="D573" s="447"/>
      <c r="E573" s="449"/>
      <c r="F573" s="447"/>
      <c r="G573" s="447"/>
      <c r="H573" s="447"/>
      <c r="I573" s="447"/>
      <c r="J573" s="447"/>
      <c r="K573" s="447"/>
      <c r="L573" s="447"/>
      <c r="M573" s="447"/>
      <c r="N573" s="447"/>
      <c r="O573" s="447"/>
      <c r="P573" s="447"/>
      <c r="Q573" s="447"/>
      <c r="R573" s="447"/>
      <c r="S573" s="447"/>
      <c r="T573" s="447"/>
      <c r="U573" s="447"/>
      <c r="V573" s="447"/>
      <c r="W573" s="447"/>
      <c r="X573" s="447"/>
    </row>
    <row r="574" spans="1:24" ht="12.75">
      <c r="A574" s="447"/>
      <c r="B574" s="447"/>
      <c r="C574" s="454"/>
      <c r="D574" s="447"/>
      <c r="E574" s="449"/>
      <c r="F574" s="447"/>
      <c r="G574" s="447"/>
      <c r="H574" s="447"/>
      <c r="I574" s="447"/>
      <c r="J574" s="447"/>
      <c r="K574" s="447"/>
      <c r="L574" s="447"/>
      <c r="M574" s="447"/>
      <c r="N574" s="447"/>
      <c r="O574" s="447"/>
      <c r="P574" s="447"/>
      <c r="Q574" s="447"/>
      <c r="R574" s="447"/>
      <c r="S574" s="447"/>
      <c r="T574" s="447"/>
      <c r="U574" s="447"/>
      <c r="V574" s="447"/>
      <c r="W574" s="447"/>
      <c r="X574" s="447"/>
    </row>
    <row r="575" spans="1:24" ht="12.75">
      <c r="A575" s="447"/>
      <c r="B575" s="447"/>
      <c r="C575" s="454"/>
      <c r="D575" s="447"/>
      <c r="E575" s="449"/>
      <c r="F575" s="447"/>
      <c r="G575" s="447"/>
      <c r="H575" s="447"/>
      <c r="I575" s="447"/>
      <c r="J575" s="447"/>
      <c r="K575" s="447"/>
      <c r="L575" s="447"/>
      <c r="M575" s="447"/>
      <c r="N575" s="447"/>
      <c r="O575" s="447"/>
      <c r="P575" s="447"/>
      <c r="Q575" s="447"/>
      <c r="R575" s="447"/>
      <c r="S575" s="447"/>
      <c r="T575" s="447"/>
      <c r="U575" s="447"/>
      <c r="V575" s="447"/>
      <c r="W575" s="447"/>
      <c r="X575" s="447"/>
    </row>
    <row r="576" spans="1:24" ht="12.75">
      <c r="A576" s="447"/>
      <c r="B576" s="447"/>
      <c r="C576" s="454"/>
      <c r="D576" s="447"/>
      <c r="E576" s="449"/>
      <c r="F576" s="447"/>
      <c r="G576" s="447"/>
      <c r="H576" s="447"/>
      <c r="I576" s="447"/>
      <c r="J576" s="447"/>
      <c r="K576" s="447"/>
      <c r="L576" s="447"/>
      <c r="M576" s="447"/>
      <c r="N576" s="447"/>
      <c r="O576" s="447"/>
      <c r="P576" s="447"/>
      <c r="Q576" s="447"/>
      <c r="R576" s="447"/>
      <c r="S576" s="447"/>
      <c r="T576" s="447"/>
      <c r="U576" s="447"/>
      <c r="V576" s="447"/>
      <c r="W576" s="447"/>
      <c r="X576" s="447"/>
    </row>
    <row r="577" spans="1:24" ht="12.75">
      <c r="A577" s="447"/>
      <c r="B577" s="447"/>
      <c r="C577" s="454"/>
      <c r="D577" s="447"/>
      <c r="E577" s="449"/>
      <c r="F577" s="447"/>
      <c r="G577" s="447"/>
      <c r="H577" s="447"/>
      <c r="I577" s="447"/>
      <c r="J577" s="447"/>
      <c r="K577" s="447"/>
      <c r="L577" s="447"/>
      <c r="M577" s="447"/>
      <c r="N577" s="447"/>
      <c r="O577" s="447"/>
      <c r="P577" s="447"/>
      <c r="Q577" s="447"/>
      <c r="R577" s="447"/>
      <c r="S577" s="447"/>
      <c r="T577" s="447"/>
      <c r="U577" s="447"/>
      <c r="V577" s="447"/>
      <c r="W577" s="447"/>
      <c r="X577" s="447"/>
    </row>
    <row r="578" spans="1:24" ht="12.75">
      <c r="A578" s="447"/>
      <c r="B578" s="447"/>
      <c r="C578" s="454"/>
      <c r="D578" s="447"/>
      <c r="E578" s="449"/>
      <c r="F578" s="447"/>
      <c r="G578" s="447"/>
      <c r="H578" s="447"/>
      <c r="I578" s="447"/>
      <c r="J578" s="447"/>
      <c r="K578" s="447"/>
      <c r="L578" s="447"/>
      <c r="M578" s="447"/>
      <c r="N578" s="447"/>
      <c r="O578" s="447"/>
      <c r="P578" s="447"/>
      <c r="Q578" s="447"/>
      <c r="R578" s="447"/>
      <c r="S578" s="447"/>
      <c r="T578" s="447"/>
      <c r="U578" s="447"/>
      <c r="V578" s="447"/>
      <c r="W578" s="447"/>
      <c r="X578" s="447"/>
    </row>
    <row r="579" spans="1:24" ht="12.75">
      <c r="A579" s="447"/>
      <c r="B579" s="447"/>
      <c r="C579" s="454"/>
      <c r="D579" s="447"/>
      <c r="E579" s="449"/>
      <c r="F579" s="447"/>
      <c r="G579" s="447"/>
      <c r="H579" s="447"/>
      <c r="I579" s="447"/>
      <c r="J579" s="447"/>
      <c r="K579" s="447"/>
      <c r="L579" s="447"/>
      <c r="M579" s="447"/>
      <c r="N579" s="447"/>
      <c r="O579" s="447"/>
      <c r="P579" s="447"/>
      <c r="Q579" s="447"/>
      <c r="R579" s="447"/>
      <c r="S579" s="447"/>
      <c r="T579" s="447"/>
      <c r="U579" s="447"/>
      <c r="V579" s="447"/>
      <c r="W579" s="447"/>
      <c r="X579" s="447"/>
    </row>
    <row r="580" spans="1:24" ht="12.75">
      <c r="A580" s="447"/>
      <c r="B580" s="447"/>
      <c r="C580" s="454"/>
      <c r="D580" s="447"/>
      <c r="E580" s="449"/>
      <c r="F580" s="447"/>
      <c r="G580" s="447"/>
      <c r="H580" s="447"/>
      <c r="I580" s="447"/>
      <c r="J580" s="447"/>
      <c r="K580" s="447"/>
      <c r="L580" s="447"/>
      <c r="M580" s="447"/>
      <c r="N580" s="447"/>
      <c r="O580" s="447"/>
      <c r="P580" s="447"/>
      <c r="Q580" s="447"/>
      <c r="R580" s="447"/>
      <c r="S580" s="447"/>
      <c r="T580" s="447"/>
      <c r="U580" s="447"/>
      <c r="V580" s="447"/>
      <c r="W580" s="447"/>
      <c r="X580" s="447"/>
    </row>
    <row r="581" spans="1:24" ht="12.75">
      <c r="A581" s="447"/>
      <c r="B581" s="447"/>
      <c r="C581" s="454"/>
      <c r="D581" s="447"/>
      <c r="E581" s="449"/>
      <c r="F581" s="447"/>
      <c r="G581" s="447"/>
      <c r="H581" s="447"/>
      <c r="I581" s="447"/>
      <c r="J581" s="447"/>
      <c r="K581" s="447"/>
      <c r="L581" s="447"/>
      <c r="M581" s="447"/>
      <c r="N581" s="447"/>
      <c r="O581" s="447"/>
      <c r="P581" s="447"/>
      <c r="Q581" s="447"/>
      <c r="R581" s="447"/>
      <c r="S581" s="447"/>
      <c r="T581" s="447"/>
      <c r="U581" s="447"/>
      <c r="V581" s="447"/>
      <c r="W581" s="447"/>
      <c r="X581" s="447"/>
    </row>
    <row r="582" spans="1:24" ht="12.75">
      <c r="A582" s="447"/>
      <c r="B582" s="447"/>
      <c r="C582" s="454"/>
      <c r="D582" s="447"/>
      <c r="E582" s="449"/>
      <c r="F582" s="447"/>
      <c r="G582" s="447"/>
      <c r="H582" s="447"/>
      <c r="I582" s="447"/>
      <c r="J582" s="447"/>
      <c r="K582" s="447"/>
      <c r="L582" s="447"/>
      <c r="M582" s="447"/>
      <c r="N582" s="447"/>
      <c r="O582" s="447"/>
      <c r="P582" s="447"/>
      <c r="Q582" s="447"/>
      <c r="R582" s="447"/>
      <c r="S582" s="447"/>
      <c r="T582" s="447"/>
      <c r="U582" s="447"/>
      <c r="V582" s="447"/>
      <c r="W582" s="447"/>
      <c r="X582" s="447"/>
    </row>
    <row r="583" spans="1:24" ht="12.75">
      <c r="A583" s="447"/>
      <c r="B583" s="447"/>
      <c r="C583" s="454"/>
      <c r="D583" s="447"/>
      <c r="E583" s="449"/>
      <c r="F583" s="447"/>
      <c r="G583" s="447"/>
      <c r="H583" s="447"/>
      <c r="I583" s="447"/>
      <c r="J583" s="447"/>
      <c r="K583" s="447"/>
      <c r="L583" s="447"/>
      <c r="M583" s="447"/>
      <c r="N583" s="447"/>
      <c r="O583" s="447"/>
      <c r="P583" s="447"/>
      <c r="Q583" s="447"/>
      <c r="R583" s="447"/>
      <c r="S583" s="447"/>
      <c r="T583" s="447"/>
      <c r="U583" s="447"/>
      <c r="V583" s="447"/>
      <c r="W583" s="447"/>
      <c r="X583" s="447"/>
    </row>
    <row r="584" spans="1:24" ht="12.75">
      <c r="A584" s="447"/>
      <c r="B584" s="447"/>
      <c r="C584" s="454"/>
      <c r="D584" s="447"/>
      <c r="E584" s="449"/>
      <c r="F584" s="447"/>
      <c r="G584" s="447"/>
      <c r="H584" s="447"/>
      <c r="I584" s="447"/>
      <c r="J584" s="447"/>
      <c r="K584" s="447"/>
      <c r="L584" s="447"/>
      <c r="M584" s="447"/>
      <c r="N584" s="447"/>
      <c r="O584" s="447"/>
      <c r="P584" s="447"/>
      <c r="Q584" s="447"/>
      <c r="R584" s="447"/>
      <c r="S584" s="447"/>
      <c r="T584" s="447"/>
      <c r="U584" s="447"/>
      <c r="V584" s="447"/>
      <c r="W584" s="447"/>
      <c r="X584" s="447"/>
    </row>
    <row r="585" spans="1:24" ht="12.75">
      <c r="A585" s="447"/>
      <c r="B585" s="447"/>
      <c r="C585" s="454"/>
      <c r="D585" s="447"/>
      <c r="E585" s="449"/>
      <c r="F585" s="447"/>
      <c r="G585" s="447"/>
      <c r="H585" s="447"/>
      <c r="I585" s="447"/>
      <c r="J585" s="447"/>
      <c r="K585" s="447"/>
      <c r="L585" s="447"/>
      <c r="M585" s="447"/>
      <c r="N585" s="447"/>
      <c r="O585" s="447"/>
      <c r="P585" s="447"/>
      <c r="Q585" s="447"/>
      <c r="R585" s="447"/>
      <c r="S585" s="447"/>
      <c r="T585" s="447"/>
      <c r="U585" s="447"/>
      <c r="V585" s="447"/>
      <c r="W585" s="447"/>
      <c r="X585" s="447"/>
    </row>
    <row r="586" spans="1:24" ht="12.75">
      <c r="A586" s="447"/>
      <c r="B586" s="447"/>
      <c r="C586" s="454"/>
      <c r="D586" s="447"/>
      <c r="E586" s="449"/>
      <c r="F586" s="447"/>
      <c r="G586" s="447"/>
      <c r="H586" s="447"/>
      <c r="I586" s="447"/>
      <c r="J586" s="447"/>
      <c r="K586" s="447"/>
      <c r="L586" s="447"/>
      <c r="M586" s="447"/>
      <c r="N586" s="447"/>
      <c r="O586" s="447"/>
      <c r="P586" s="447"/>
      <c r="Q586" s="447"/>
      <c r="R586" s="447"/>
      <c r="S586" s="447"/>
      <c r="T586" s="447"/>
      <c r="U586" s="447"/>
      <c r="V586" s="447"/>
      <c r="W586" s="447"/>
      <c r="X586" s="447"/>
    </row>
    <row r="587" spans="1:24" ht="12.75">
      <c r="A587" s="447"/>
      <c r="B587" s="447"/>
      <c r="C587" s="454"/>
      <c r="D587" s="447"/>
      <c r="E587" s="449"/>
      <c r="F587" s="447"/>
      <c r="G587" s="447"/>
      <c r="H587" s="447"/>
      <c r="I587" s="447"/>
      <c r="J587" s="447"/>
      <c r="K587" s="447"/>
      <c r="L587" s="447"/>
      <c r="M587" s="447"/>
      <c r="N587" s="447"/>
      <c r="O587" s="447"/>
      <c r="P587" s="447"/>
      <c r="Q587" s="447"/>
      <c r="R587" s="447"/>
      <c r="S587" s="447"/>
      <c r="T587" s="447"/>
      <c r="U587" s="447"/>
      <c r="V587" s="447"/>
      <c r="W587" s="447"/>
      <c r="X587" s="447"/>
    </row>
    <row r="588" spans="1:24" ht="12.75">
      <c r="A588" s="447"/>
      <c r="B588" s="447"/>
      <c r="C588" s="454"/>
      <c r="D588" s="447"/>
      <c r="E588" s="449"/>
      <c r="F588" s="447"/>
      <c r="G588" s="447"/>
      <c r="H588" s="447"/>
      <c r="I588" s="447"/>
      <c r="J588" s="447"/>
      <c r="K588" s="447"/>
      <c r="L588" s="447"/>
      <c r="M588" s="447"/>
      <c r="N588" s="447"/>
      <c r="O588" s="447"/>
      <c r="P588" s="447"/>
      <c r="Q588" s="447"/>
      <c r="R588" s="447"/>
      <c r="S588" s="447"/>
      <c r="T588" s="447"/>
      <c r="U588" s="447"/>
      <c r="V588" s="447"/>
      <c r="W588" s="447"/>
      <c r="X588" s="447"/>
    </row>
    <row r="589" spans="1:24" ht="12.75">
      <c r="A589" s="447"/>
      <c r="B589" s="447"/>
      <c r="C589" s="454"/>
      <c r="D589" s="447"/>
      <c r="E589" s="449"/>
      <c r="F589" s="447"/>
      <c r="G589" s="447"/>
      <c r="H589" s="447"/>
      <c r="I589" s="447"/>
      <c r="J589" s="447"/>
      <c r="K589" s="447"/>
      <c r="L589" s="447"/>
      <c r="M589" s="447"/>
      <c r="N589" s="447"/>
      <c r="O589" s="447"/>
      <c r="P589" s="447"/>
      <c r="Q589" s="447"/>
      <c r="R589" s="447"/>
      <c r="S589" s="447"/>
      <c r="T589" s="447"/>
      <c r="U589" s="447"/>
      <c r="V589" s="447"/>
      <c r="W589" s="447"/>
      <c r="X589" s="447"/>
    </row>
    <row r="590" spans="1:24" ht="12.75">
      <c r="A590" s="447"/>
      <c r="B590" s="447"/>
      <c r="C590" s="454"/>
      <c r="D590" s="447"/>
      <c r="E590" s="449"/>
      <c r="F590" s="447"/>
      <c r="G590" s="447"/>
      <c r="H590" s="447"/>
      <c r="I590" s="447"/>
      <c r="J590" s="447"/>
      <c r="K590" s="447"/>
      <c r="L590" s="447"/>
      <c r="M590" s="447"/>
      <c r="N590" s="447"/>
      <c r="O590" s="447"/>
      <c r="P590" s="447"/>
      <c r="Q590" s="447"/>
      <c r="R590" s="447"/>
      <c r="S590" s="447"/>
      <c r="T590" s="447"/>
      <c r="U590" s="447"/>
      <c r="V590" s="447"/>
      <c r="W590" s="447"/>
      <c r="X590" s="447"/>
    </row>
    <row r="591" spans="1:24" ht="12.75">
      <c r="A591" s="447"/>
      <c r="B591" s="447"/>
      <c r="C591" s="454"/>
      <c r="D591" s="447"/>
      <c r="E591" s="449"/>
      <c r="F591" s="447"/>
      <c r="G591" s="447"/>
      <c r="H591" s="447"/>
      <c r="I591" s="447"/>
      <c r="J591" s="447"/>
      <c r="K591" s="447"/>
      <c r="L591" s="447"/>
      <c r="M591" s="447"/>
      <c r="N591" s="447"/>
      <c r="O591" s="447"/>
      <c r="P591" s="447"/>
      <c r="Q591" s="447"/>
      <c r="R591" s="447"/>
      <c r="S591" s="447"/>
      <c r="T591" s="447"/>
      <c r="U591" s="447"/>
      <c r="V591" s="447"/>
      <c r="W591" s="447"/>
      <c r="X591" s="447"/>
    </row>
    <row r="592" spans="1:24" ht="12.75">
      <c r="A592" s="447"/>
      <c r="B592" s="447"/>
      <c r="C592" s="454"/>
      <c r="D592" s="447"/>
      <c r="E592" s="449"/>
      <c r="F592" s="447"/>
      <c r="G592" s="447"/>
      <c r="H592" s="447"/>
      <c r="I592" s="447"/>
      <c r="J592" s="447"/>
      <c r="K592" s="447"/>
      <c r="L592" s="447"/>
      <c r="M592" s="447"/>
      <c r="N592" s="447"/>
      <c r="O592" s="447"/>
      <c r="P592" s="447"/>
      <c r="Q592" s="447"/>
      <c r="R592" s="447"/>
      <c r="S592" s="447"/>
      <c r="T592" s="447"/>
      <c r="U592" s="447"/>
      <c r="V592" s="447"/>
      <c r="W592" s="447"/>
      <c r="X592" s="447"/>
    </row>
    <row r="593" spans="1:24" ht="12.75">
      <c r="A593" s="447"/>
      <c r="B593" s="447"/>
      <c r="C593" s="454"/>
      <c r="D593" s="447"/>
      <c r="E593" s="449"/>
      <c r="F593" s="447"/>
      <c r="G593" s="447"/>
      <c r="H593" s="447"/>
      <c r="I593" s="447"/>
      <c r="J593" s="447"/>
      <c r="K593" s="447"/>
      <c r="L593" s="447"/>
      <c r="M593" s="447"/>
      <c r="N593" s="447"/>
      <c r="O593" s="447"/>
      <c r="P593" s="447"/>
      <c r="Q593" s="447"/>
      <c r="R593" s="447"/>
      <c r="S593" s="447"/>
      <c r="T593" s="447"/>
      <c r="U593" s="447"/>
      <c r="V593" s="447"/>
      <c r="W593" s="447"/>
      <c r="X593" s="447"/>
    </row>
    <row r="594" spans="1:24" ht="12.75">
      <c r="A594" s="447"/>
      <c r="B594" s="447"/>
      <c r="C594" s="454"/>
      <c r="D594" s="447"/>
      <c r="E594" s="449"/>
      <c r="F594" s="447"/>
      <c r="G594" s="447"/>
      <c r="H594" s="447"/>
      <c r="I594" s="447"/>
      <c r="J594" s="447"/>
      <c r="K594" s="447"/>
      <c r="L594" s="447"/>
      <c r="M594" s="447"/>
      <c r="N594" s="447"/>
      <c r="O594" s="447"/>
      <c r="P594" s="447"/>
      <c r="Q594" s="447"/>
      <c r="R594" s="447"/>
      <c r="S594" s="447"/>
      <c r="T594" s="447"/>
      <c r="U594" s="447"/>
      <c r="V594" s="447"/>
      <c r="W594" s="447"/>
      <c r="X594" s="447"/>
    </row>
    <row r="595" spans="1:24" ht="12.75">
      <c r="A595" s="447"/>
      <c r="B595" s="447"/>
      <c r="C595" s="454"/>
      <c r="D595" s="447"/>
      <c r="E595" s="449"/>
      <c r="F595" s="447"/>
      <c r="G595" s="447"/>
      <c r="H595" s="447"/>
      <c r="I595" s="447"/>
      <c r="J595" s="447"/>
      <c r="K595" s="447"/>
      <c r="L595" s="447"/>
      <c r="M595" s="447"/>
      <c r="N595" s="447"/>
      <c r="O595" s="447"/>
      <c r="P595" s="447"/>
      <c r="Q595" s="447"/>
      <c r="R595" s="447"/>
      <c r="S595" s="447"/>
      <c r="T595" s="447"/>
      <c r="U595" s="447"/>
      <c r="V595" s="447"/>
      <c r="W595" s="447"/>
      <c r="X595" s="447"/>
    </row>
    <row r="596" spans="1:24" ht="12.75">
      <c r="A596" s="447"/>
      <c r="B596" s="447"/>
      <c r="C596" s="454"/>
      <c r="D596" s="447"/>
      <c r="E596" s="449"/>
      <c r="F596" s="447"/>
      <c r="G596" s="447"/>
      <c r="H596" s="447"/>
      <c r="I596" s="447"/>
      <c r="J596" s="447"/>
      <c r="K596" s="447"/>
      <c r="L596" s="447"/>
      <c r="M596" s="447"/>
      <c r="N596" s="447"/>
      <c r="O596" s="447"/>
      <c r="P596" s="447"/>
      <c r="Q596" s="447"/>
      <c r="R596" s="447"/>
      <c r="S596" s="447"/>
      <c r="T596" s="447"/>
      <c r="U596" s="447"/>
      <c r="V596" s="447"/>
      <c r="W596" s="447"/>
      <c r="X596" s="447"/>
    </row>
    <row r="597" spans="1:24" ht="12.75">
      <c r="A597" s="447"/>
      <c r="B597" s="447"/>
      <c r="C597" s="454"/>
      <c r="D597" s="447"/>
      <c r="E597" s="449"/>
      <c r="F597" s="447"/>
      <c r="G597" s="447"/>
      <c r="H597" s="447"/>
      <c r="I597" s="447"/>
      <c r="J597" s="447"/>
      <c r="K597" s="447"/>
      <c r="L597" s="447"/>
      <c r="M597" s="447"/>
      <c r="N597" s="447"/>
      <c r="O597" s="447"/>
      <c r="P597" s="447"/>
      <c r="Q597" s="447"/>
      <c r="R597" s="447"/>
      <c r="S597" s="447"/>
      <c r="T597" s="447"/>
      <c r="U597" s="447"/>
      <c r="V597" s="447"/>
      <c r="W597" s="447"/>
      <c r="X597" s="447"/>
    </row>
    <row r="598" spans="1:24" ht="12.75">
      <c r="A598" s="447"/>
      <c r="B598" s="447"/>
      <c r="C598" s="454"/>
      <c r="D598" s="447"/>
      <c r="E598" s="449"/>
      <c r="F598" s="447"/>
      <c r="G598" s="447"/>
      <c r="H598" s="447"/>
      <c r="I598" s="447"/>
      <c r="J598" s="447"/>
      <c r="K598" s="447"/>
      <c r="L598" s="447"/>
      <c r="M598" s="447"/>
      <c r="N598" s="447"/>
      <c r="O598" s="447"/>
      <c r="P598" s="447"/>
      <c r="Q598" s="447"/>
      <c r="R598" s="447"/>
      <c r="S598" s="447"/>
      <c r="T598" s="447"/>
      <c r="U598" s="447"/>
      <c r="V598" s="447"/>
      <c r="W598" s="447"/>
      <c r="X598" s="447"/>
    </row>
    <row r="599" spans="1:24" ht="12.75">
      <c r="A599" s="447"/>
      <c r="B599" s="447"/>
      <c r="C599" s="454"/>
      <c r="D599" s="447"/>
      <c r="E599" s="449"/>
      <c r="F599" s="447"/>
      <c r="G599" s="447"/>
      <c r="H599" s="447"/>
      <c r="I599" s="447"/>
      <c r="J599" s="447"/>
      <c r="K599" s="447"/>
      <c r="L599" s="447"/>
      <c r="M599" s="447"/>
      <c r="N599" s="447"/>
      <c r="O599" s="447"/>
      <c r="P599" s="447"/>
      <c r="Q599" s="447"/>
      <c r="R599" s="447"/>
      <c r="S599" s="447"/>
      <c r="T599" s="447"/>
      <c r="U599" s="447"/>
      <c r="V599" s="447"/>
      <c r="W599" s="447"/>
      <c r="X599" s="447"/>
    </row>
    <row r="600" spans="1:24" ht="12.75">
      <c r="A600" s="447"/>
      <c r="B600" s="447"/>
      <c r="C600" s="454"/>
      <c r="D600" s="447"/>
      <c r="E600" s="449"/>
      <c r="F600" s="447"/>
      <c r="G600" s="447"/>
      <c r="H600" s="447"/>
      <c r="I600" s="447"/>
      <c r="J600" s="447"/>
      <c r="K600" s="447"/>
      <c r="L600" s="447"/>
      <c r="M600" s="447"/>
      <c r="N600" s="447"/>
      <c r="O600" s="447"/>
      <c r="P600" s="447"/>
      <c r="Q600" s="447"/>
      <c r="R600" s="447"/>
      <c r="S600" s="447"/>
      <c r="T600" s="447"/>
      <c r="U600" s="447"/>
      <c r="V600" s="447"/>
      <c r="W600" s="447"/>
      <c r="X600" s="447"/>
    </row>
    <row r="601" spans="1:24" ht="12.75">
      <c r="A601" s="447"/>
      <c r="B601" s="447"/>
      <c r="C601" s="454"/>
      <c r="D601" s="447"/>
      <c r="E601" s="449"/>
      <c r="F601" s="447"/>
      <c r="G601" s="447"/>
      <c r="H601" s="447"/>
      <c r="I601" s="447"/>
      <c r="J601" s="447"/>
      <c r="K601" s="447"/>
      <c r="L601" s="447"/>
      <c r="M601" s="447"/>
      <c r="N601" s="447"/>
      <c r="O601" s="447"/>
      <c r="P601" s="447"/>
      <c r="Q601" s="447"/>
      <c r="R601" s="447"/>
      <c r="S601" s="447"/>
      <c r="T601" s="447"/>
      <c r="U601" s="447"/>
      <c r="V601" s="447"/>
      <c r="W601" s="447"/>
      <c r="X601" s="447"/>
    </row>
    <row r="602" spans="1:24" ht="12.75">
      <c r="A602" s="447"/>
      <c r="B602" s="447"/>
      <c r="C602" s="454"/>
      <c r="D602" s="447"/>
      <c r="E602" s="449"/>
      <c r="F602" s="447"/>
      <c r="G602" s="447"/>
      <c r="H602" s="447"/>
      <c r="I602" s="447"/>
      <c r="J602" s="447"/>
      <c r="K602" s="447"/>
      <c r="L602" s="447"/>
      <c r="M602" s="447"/>
      <c r="N602" s="447"/>
      <c r="O602" s="447"/>
      <c r="P602" s="447"/>
      <c r="Q602" s="447"/>
      <c r="R602" s="447"/>
      <c r="S602" s="447"/>
      <c r="T602" s="447"/>
      <c r="U602" s="447"/>
      <c r="V602" s="447"/>
      <c r="W602" s="447"/>
      <c r="X602" s="447"/>
    </row>
    <row r="603" spans="1:24" ht="12.75">
      <c r="A603" s="447"/>
      <c r="B603" s="447"/>
      <c r="C603" s="454"/>
      <c r="D603" s="447"/>
      <c r="E603" s="449"/>
      <c r="F603" s="447"/>
      <c r="G603" s="447"/>
      <c r="H603" s="447"/>
      <c r="I603" s="447"/>
      <c r="J603" s="447"/>
      <c r="K603" s="447"/>
      <c r="L603" s="447"/>
      <c r="M603" s="447"/>
      <c r="N603" s="447"/>
      <c r="O603" s="447"/>
      <c r="P603" s="447"/>
      <c r="Q603" s="447"/>
      <c r="R603" s="447"/>
      <c r="S603" s="447"/>
      <c r="T603" s="447"/>
      <c r="U603" s="447"/>
      <c r="V603" s="447"/>
      <c r="W603" s="447"/>
      <c r="X603" s="447"/>
    </row>
    <row r="604" spans="1:24" ht="12.75">
      <c r="A604" s="447"/>
      <c r="B604" s="447"/>
      <c r="C604" s="454"/>
      <c r="D604" s="447"/>
      <c r="E604" s="449"/>
      <c r="F604" s="447"/>
      <c r="G604" s="447"/>
      <c r="H604" s="447"/>
      <c r="I604" s="447"/>
      <c r="J604" s="447"/>
      <c r="K604" s="447"/>
      <c r="L604" s="447"/>
      <c r="M604" s="447"/>
      <c r="N604" s="447"/>
      <c r="O604" s="447"/>
      <c r="P604" s="447"/>
      <c r="Q604" s="447"/>
      <c r="R604" s="447"/>
      <c r="S604" s="447"/>
      <c r="T604" s="447"/>
      <c r="U604" s="447"/>
      <c r="V604" s="447"/>
      <c r="W604" s="447"/>
      <c r="X604" s="447"/>
    </row>
    <row r="605" spans="1:24" ht="12.75">
      <c r="A605" s="447"/>
      <c r="B605" s="447"/>
      <c r="C605" s="454"/>
      <c r="D605" s="447"/>
      <c r="E605" s="449"/>
      <c r="F605" s="447"/>
      <c r="G605" s="447"/>
      <c r="H605" s="447"/>
      <c r="I605" s="447"/>
      <c r="J605" s="447"/>
      <c r="K605" s="447"/>
      <c r="L605" s="447"/>
      <c r="M605" s="447"/>
      <c r="N605" s="447"/>
      <c r="O605" s="447"/>
      <c r="P605" s="447"/>
      <c r="Q605" s="447"/>
      <c r="R605" s="447"/>
      <c r="S605" s="447"/>
      <c r="T605" s="447"/>
      <c r="U605" s="447"/>
      <c r="V605" s="447"/>
      <c r="W605" s="447"/>
      <c r="X605" s="447"/>
    </row>
    <row r="606" spans="1:24" ht="12.75">
      <c r="A606" s="447"/>
      <c r="B606" s="447"/>
      <c r="C606" s="454"/>
      <c r="D606" s="447"/>
      <c r="E606" s="449"/>
      <c r="F606" s="447"/>
      <c r="G606" s="447"/>
      <c r="H606" s="447"/>
      <c r="I606" s="447"/>
      <c r="J606" s="447"/>
      <c r="K606" s="447"/>
      <c r="L606" s="447"/>
      <c r="M606" s="447"/>
      <c r="N606" s="447"/>
      <c r="O606" s="447"/>
      <c r="P606" s="447"/>
      <c r="Q606" s="447"/>
      <c r="R606" s="447"/>
      <c r="S606" s="447"/>
      <c r="T606" s="447"/>
      <c r="U606" s="447"/>
      <c r="V606" s="447"/>
      <c r="W606" s="447"/>
      <c r="X606" s="447"/>
    </row>
    <row r="607" spans="1:24" ht="12.75">
      <c r="A607" s="447"/>
      <c r="B607" s="447"/>
      <c r="C607" s="454"/>
      <c r="D607" s="447"/>
      <c r="E607" s="449"/>
      <c r="F607" s="447"/>
      <c r="G607" s="447"/>
      <c r="H607" s="447"/>
      <c r="I607" s="447"/>
      <c r="J607" s="447"/>
      <c r="K607" s="447"/>
      <c r="L607" s="447"/>
      <c r="M607" s="447"/>
      <c r="N607" s="447"/>
      <c r="O607" s="447"/>
      <c r="P607" s="447"/>
      <c r="Q607" s="447"/>
      <c r="R607" s="447"/>
      <c r="S607" s="447"/>
      <c r="T607" s="447"/>
      <c r="U607" s="447"/>
      <c r="V607" s="447"/>
      <c r="W607" s="447"/>
      <c r="X607" s="447"/>
    </row>
    <row r="608" spans="1:24" ht="12.75">
      <c r="A608" s="447"/>
      <c r="B608" s="447"/>
      <c r="C608" s="454"/>
      <c r="D608" s="447"/>
      <c r="E608" s="449"/>
      <c r="F608" s="447"/>
      <c r="G608" s="447"/>
      <c r="H608" s="447"/>
      <c r="I608" s="447"/>
      <c r="J608" s="447"/>
      <c r="K608" s="447"/>
      <c r="L608" s="447"/>
      <c r="M608" s="447"/>
      <c r="N608" s="447"/>
      <c r="O608" s="447"/>
      <c r="P608" s="447"/>
      <c r="Q608" s="447"/>
      <c r="R608" s="447"/>
      <c r="S608" s="447"/>
      <c r="T608" s="447"/>
      <c r="U608" s="447"/>
      <c r="V608" s="447"/>
      <c r="W608" s="447"/>
      <c r="X608" s="447"/>
    </row>
    <row r="609" spans="1:24" ht="12.75">
      <c r="A609" s="447"/>
      <c r="B609" s="447"/>
      <c r="C609" s="454"/>
      <c r="D609" s="447"/>
      <c r="E609" s="449"/>
      <c r="F609" s="447"/>
      <c r="G609" s="447"/>
      <c r="H609" s="447"/>
      <c r="I609" s="447"/>
      <c r="J609" s="447"/>
      <c r="K609" s="447"/>
      <c r="L609" s="447"/>
      <c r="M609" s="447"/>
      <c r="N609" s="447"/>
      <c r="O609" s="447"/>
      <c r="P609" s="447"/>
      <c r="Q609" s="447"/>
      <c r="R609" s="447"/>
      <c r="S609" s="447"/>
      <c r="T609" s="447"/>
      <c r="U609" s="447"/>
      <c r="V609" s="447"/>
      <c r="W609" s="447"/>
      <c r="X609" s="447"/>
    </row>
    <row r="610" spans="1:24" ht="12.75">
      <c r="A610" s="447"/>
      <c r="B610" s="447"/>
      <c r="C610" s="454"/>
      <c r="D610" s="447"/>
      <c r="E610" s="449"/>
      <c r="F610" s="447"/>
      <c r="G610" s="447"/>
      <c r="H610" s="447"/>
      <c r="I610" s="447"/>
      <c r="J610" s="447"/>
      <c r="K610" s="447"/>
      <c r="L610" s="447"/>
      <c r="M610" s="447"/>
      <c r="N610" s="447"/>
      <c r="O610" s="447"/>
      <c r="P610" s="447"/>
      <c r="Q610" s="447"/>
      <c r="R610" s="447"/>
      <c r="S610" s="447"/>
      <c r="T610" s="447"/>
      <c r="U610" s="447"/>
      <c r="V610" s="447"/>
      <c r="W610" s="447"/>
      <c r="X610" s="447"/>
    </row>
    <row r="611" spans="1:24" ht="12.75">
      <c r="A611" s="447"/>
      <c r="B611" s="447"/>
      <c r="C611" s="454"/>
      <c r="D611" s="447"/>
      <c r="E611" s="449"/>
      <c r="F611" s="447"/>
      <c r="G611" s="447"/>
      <c r="H611" s="447"/>
      <c r="I611" s="447"/>
      <c r="J611" s="447"/>
      <c r="K611" s="447"/>
      <c r="L611" s="447"/>
      <c r="M611" s="447"/>
      <c r="N611" s="447"/>
      <c r="O611" s="447"/>
      <c r="P611" s="447"/>
      <c r="Q611" s="447"/>
      <c r="R611" s="447"/>
      <c r="S611" s="447"/>
      <c r="T611" s="447"/>
      <c r="U611" s="447"/>
      <c r="V611" s="447"/>
      <c r="W611" s="447"/>
      <c r="X611" s="447"/>
    </row>
    <row r="612" spans="1:24" ht="12.75">
      <c r="A612" s="447"/>
      <c r="B612" s="447"/>
      <c r="C612" s="454"/>
      <c r="D612" s="447"/>
      <c r="E612" s="449"/>
      <c r="F612" s="447"/>
      <c r="G612" s="447"/>
      <c r="H612" s="447"/>
      <c r="I612" s="447"/>
      <c r="J612" s="447"/>
      <c r="K612" s="447"/>
      <c r="L612" s="447"/>
      <c r="M612" s="447"/>
      <c r="N612" s="447"/>
      <c r="O612" s="447"/>
      <c r="P612" s="447"/>
      <c r="Q612" s="447"/>
      <c r="R612" s="447"/>
      <c r="S612" s="447"/>
      <c r="T612" s="447"/>
      <c r="U612" s="447"/>
      <c r="V612" s="447"/>
      <c r="W612" s="447"/>
      <c r="X612" s="447"/>
    </row>
    <row r="613" spans="1:24" ht="12.75">
      <c r="A613" s="447"/>
      <c r="B613" s="447"/>
      <c r="C613" s="454"/>
      <c r="D613" s="447"/>
      <c r="E613" s="449"/>
      <c r="F613" s="447"/>
      <c r="G613" s="447"/>
      <c r="H613" s="447"/>
      <c r="I613" s="447"/>
      <c r="J613" s="447"/>
      <c r="K613" s="447"/>
      <c r="L613" s="447"/>
      <c r="M613" s="447"/>
      <c r="N613" s="447"/>
      <c r="O613" s="447"/>
      <c r="P613" s="447"/>
      <c r="Q613" s="447"/>
      <c r="R613" s="447"/>
      <c r="S613" s="447"/>
      <c r="T613" s="447"/>
      <c r="U613" s="447"/>
      <c r="V613" s="447"/>
      <c r="W613" s="447"/>
      <c r="X613" s="447"/>
    </row>
    <row r="614" spans="1:24" ht="12.75">
      <c r="A614" s="447"/>
      <c r="B614" s="447"/>
      <c r="C614" s="454"/>
      <c r="D614" s="447"/>
      <c r="E614" s="449"/>
      <c r="F614" s="447"/>
      <c r="G614" s="447"/>
      <c r="H614" s="447"/>
      <c r="I614" s="447"/>
      <c r="J614" s="447"/>
      <c r="K614" s="447"/>
      <c r="L614" s="447"/>
      <c r="M614" s="447"/>
      <c r="N614" s="447"/>
      <c r="O614" s="447"/>
      <c r="P614" s="447"/>
      <c r="Q614" s="447"/>
      <c r="R614" s="447"/>
      <c r="S614" s="447"/>
      <c r="T614" s="447"/>
      <c r="U614" s="447"/>
      <c r="V614" s="447"/>
      <c r="W614" s="447"/>
      <c r="X614" s="447"/>
    </row>
    <row r="615" spans="1:24" ht="12.75">
      <c r="A615" s="447"/>
      <c r="B615" s="447"/>
      <c r="C615" s="454"/>
      <c r="D615" s="447"/>
      <c r="E615" s="449"/>
      <c r="F615" s="447"/>
      <c r="G615" s="447"/>
      <c r="H615" s="447"/>
      <c r="I615" s="447"/>
      <c r="J615" s="447"/>
      <c r="K615" s="447"/>
      <c r="L615" s="447"/>
      <c r="M615" s="447"/>
      <c r="N615" s="447"/>
      <c r="O615" s="447"/>
      <c r="P615" s="447"/>
      <c r="Q615" s="447"/>
      <c r="R615" s="447"/>
      <c r="S615" s="447"/>
      <c r="T615" s="447"/>
      <c r="U615" s="447"/>
      <c r="V615" s="447"/>
      <c r="W615" s="447"/>
      <c r="X615" s="447"/>
    </row>
    <row r="616" spans="1:24" ht="12.75">
      <c r="A616" s="447"/>
      <c r="B616" s="447"/>
      <c r="C616" s="454"/>
      <c r="D616" s="447"/>
      <c r="E616" s="449"/>
      <c r="F616" s="447"/>
      <c r="G616" s="447"/>
      <c r="H616" s="447"/>
      <c r="I616" s="447"/>
      <c r="J616" s="447"/>
      <c r="K616" s="447"/>
      <c r="L616" s="447"/>
      <c r="M616" s="447"/>
      <c r="N616" s="447"/>
      <c r="O616" s="447"/>
      <c r="P616" s="447"/>
      <c r="Q616" s="447"/>
      <c r="R616" s="447"/>
      <c r="S616" s="447"/>
      <c r="T616" s="447"/>
      <c r="U616" s="447"/>
      <c r="V616" s="447"/>
      <c r="W616" s="447"/>
      <c r="X616" s="447"/>
    </row>
    <row r="617" spans="1:24" ht="12.75">
      <c r="A617" s="447"/>
      <c r="B617" s="447"/>
      <c r="C617" s="454"/>
      <c r="D617" s="447"/>
      <c r="E617" s="449"/>
      <c r="F617" s="447"/>
      <c r="G617" s="447"/>
      <c r="H617" s="447"/>
      <c r="I617" s="447"/>
      <c r="J617" s="447"/>
      <c r="K617" s="447"/>
      <c r="L617" s="447"/>
      <c r="M617" s="447"/>
      <c r="N617" s="447"/>
      <c r="O617" s="447"/>
      <c r="P617" s="447"/>
      <c r="Q617" s="447"/>
      <c r="R617" s="447"/>
      <c r="S617" s="447"/>
      <c r="T617" s="447"/>
      <c r="U617" s="447"/>
      <c r="V617" s="447"/>
      <c r="W617" s="447"/>
      <c r="X617" s="447"/>
    </row>
    <row r="618" spans="1:24" ht="12.75">
      <c r="A618" s="447"/>
      <c r="B618" s="447"/>
      <c r="C618" s="454"/>
      <c r="D618" s="447"/>
      <c r="E618" s="449"/>
      <c r="F618" s="447"/>
      <c r="G618" s="447"/>
      <c r="H618" s="447"/>
      <c r="I618" s="447"/>
      <c r="J618" s="447"/>
      <c r="K618" s="447"/>
      <c r="L618" s="447"/>
      <c r="M618" s="447"/>
      <c r="N618" s="447"/>
      <c r="O618" s="447"/>
      <c r="P618" s="447"/>
      <c r="Q618" s="447"/>
      <c r="R618" s="447"/>
      <c r="S618" s="447"/>
      <c r="T618" s="447"/>
      <c r="U618" s="447"/>
      <c r="V618" s="447"/>
      <c r="W618" s="447"/>
      <c r="X618" s="447"/>
    </row>
    <row r="619" spans="1:24" ht="12.75">
      <c r="A619" s="447"/>
      <c r="B619" s="447"/>
      <c r="C619" s="454"/>
      <c r="D619" s="447"/>
      <c r="E619" s="449"/>
      <c r="F619" s="447"/>
      <c r="G619" s="447"/>
      <c r="H619" s="447"/>
      <c r="I619" s="447"/>
      <c r="J619" s="447"/>
      <c r="K619" s="447"/>
      <c r="L619" s="447"/>
      <c r="M619" s="447"/>
      <c r="N619" s="447"/>
      <c r="O619" s="447"/>
      <c r="P619" s="447"/>
      <c r="Q619" s="447"/>
      <c r="R619" s="447"/>
      <c r="S619" s="447"/>
      <c r="T619" s="447"/>
      <c r="U619" s="447"/>
      <c r="V619" s="447"/>
      <c r="W619" s="447"/>
      <c r="X619" s="447"/>
    </row>
    <row r="620" spans="1:24" ht="12.75">
      <c r="A620" s="447"/>
      <c r="B620" s="447"/>
      <c r="C620" s="454"/>
      <c r="D620" s="447"/>
      <c r="E620" s="449"/>
      <c r="F620" s="447"/>
      <c r="G620" s="447"/>
      <c r="H620" s="447"/>
      <c r="I620" s="447"/>
      <c r="J620" s="447"/>
      <c r="K620" s="447"/>
      <c r="L620" s="447"/>
      <c r="M620" s="447"/>
      <c r="N620" s="447"/>
      <c r="O620" s="447"/>
      <c r="P620" s="447"/>
      <c r="Q620" s="447"/>
      <c r="R620" s="447"/>
      <c r="S620" s="447"/>
      <c r="T620" s="447"/>
      <c r="U620" s="447"/>
      <c r="V620" s="447"/>
      <c r="W620" s="447"/>
      <c r="X620" s="447"/>
    </row>
    <row r="621" spans="1:24" ht="12.75">
      <c r="A621" s="447"/>
      <c r="B621" s="447"/>
      <c r="C621" s="454"/>
      <c r="D621" s="447"/>
      <c r="E621" s="449"/>
      <c r="F621" s="447"/>
      <c r="G621" s="447"/>
      <c r="H621" s="447"/>
      <c r="I621" s="447"/>
      <c r="J621" s="447"/>
      <c r="K621" s="447"/>
      <c r="L621" s="447"/>
      <c r="M621" s="447"/>
      <c r="N621" s="447"/>
      <c r="O621" s="447"/>
      <c r="P621" s="447"/>
      <c r="Q621" s="447"/>
      <c r="R621" s="447"/>
      <c r="S621" s="447"/>
      <c r="T621" s="447"/>
      <c r="U621" s="447"/>
      <c r="V621" s="447"/>
      <c r="W621" s="447"/>
      <c r="X621" s="447"/>
    </row>
    <row r="622" spans="1:24" ht="12.75">
      <c r="A622" s="447"/>
      <c r="B622" s="447"/>
      <c r="C622" s="454"/>
      <c r="D622" s="447"/>
      <c r="E622" s="449"/>
      <c r="F622" s="447"/>
      <c r="G622" s="447"/>
      <c r="H622" s="447"/>
      <c r="I622" s="447"/>
      <c r="J622" s="447"/>
      <c r="K622" s="447"/>
      <c r="L622" s="447"/>
      <c r="M622" s="447"/>
      <c r="N622" s="447"/>
      <c r="O622" s="447"/>
      <c r="P622" s="447"/>
      <c r="Q622" s="447"/>
      <c r="R622" s="447"/>
      <c r="S622" s="447"/>
      <c r="T622" s="447"/>
      <c r="U622" s="447"/>
      <c r="V622" s="447"/>
      <c r="W622" s="447"/>
      <c r="X622" s="447"/>
    </row>
    <row r="623" spans="1:24" ht="12.75">
      <c r="A623" s="447"/>
      <c r="B623" s="447"/>
      <c r="C623" s="454"/>
      <c r="D623" s="447"/>
      <c r="E623" s="449"/>
      <c r="F623" s="447"/>
      <c r="G623" s="447"/>
      <c r="H623" s="447"/>
      <c r="I623" s="447"/>
      <c r="J623" s="447"/>
      <c r="K623" s="447"/>
      <c r="L623" s="447"/>
      <c r="M623" s="447"/>
      <c r="N623" s="447"/>
      <c r="O623" s="447"/>
      <c r="P623" s="447"/>
      <c r="Q623" s="447"/>
      <c r="R623" s="447"/>
      <c r="S623" s="447"/>
      <c r="T623" s="447"/>
      <c r="U623" s="447"/>
      <c r="V623" s="447"/>
      <c r="W623" s="447"/>
      <c r="X623" s="447"/>
    </row>
    <row r="624" spans="1:24" ht="12.75">
      <c r="A624" s="447"/>
      <c r="B624" s="447"/>
      <c r="C624" s="454"/>
      <c r="D624" s="447"/>
      <c r="E624" s="449"/>
      <c r="F624" s="447"/>
      <c r="G624" s="447"/>
      <c r="H624" s="447"/>
      <c r="I624" s="447"/>
      <c r="J624" s="447"/>
      <c r="K624" s="447"/>
      <c r="L624" s="447"/>
      <c r="M624" s="447"/>
      <c r="N624" s="447"/>
      <c r="O624" s="447"/>
      <c r="P624" s="447"/>
      <c r="Q624" s="447"/>
      <c r="R624" s="447"/>
      <c r="S624" s="447"/>
      <c r="T624" s="447"/>
      <c r="U624" s="447"/>
      <c r="V624" s="447"/>
      <c r="W624" s="447"/>
      <c r="X624" s="447"/>
    </row>
    <row r="625" spans="1:24" ht="12.75">
      <c r="A625" s="447"/>
      <c r="B625" s="447"/>
      <c r="C625" s="454"/>
      <c r="D625" s="447"/>
      <c r="E625" s="449"/>
      <c r="F625" s="447"/>
      <c r="G625" s="447"/>
      <c r="H625" s="447"/>
      <c r="I625" s="447"/>
      <c r="J625" s="447"/>
      <c r="K625" s="447"/>
      <c r="L625" s="447"/>
      <c r="M625" s="447"/>
      <c r="N625" s="447"/>
      <c r="O625" s="447"/>
      <c r="P625" s="447"/>
      <c r="Q625" s="447"/>
      <c r="R625" s="447"/>
      <c r="S625" s="447"/>
      <c r="T625" s="447"/>
      <c r="U625" s="447"/>
      <c r="V625" s="447"/>
      <c r="W625" s="447"/>
      <c r="X625" s="447"/>
    </row>
    <row r="626" spans="1:24" ht="12.75">
      <c r="A626" s="447"/>
      <c r="B626" s="447"/>
      <c r="C626" s="454"/>
      <c r="D626" s="447"/>
      <c r="E626" s="449"/>
      <c r="F626" s="447"/>
      <c r="G626" s="447"/>
      <c r="H626" s="447"/>
      <c r="I626" s="447"/>
      <c r="J626" s="447"/>
      <c r="K626" s="447"/>
      <c r="L626" s="447"/>
      <c r="M626" s="447"/>
      <c r="N626" s="447"/>
      <c r="O626" s="447"/>
      <c r="P626" s="447"/>
      <c r="Q626" s="447"/>
      <c r="R626" s="447"/>
      <c r="S626" s="447"/>
      <c r="T626" s="447"/>
      <c r="U626" s="447"/>
      <c r="V626" s="447"/>
      <c r="W626" s="447"/>
      <c r="X626" s="447"/>
    </row>
    <row r="627" spans="1:24" ht="12.75">
      <c r="A627" s="447"/>
      <c r="B627" s="447"/>
      <c r="C627" s="454"/>
      <c r="D627" s="447"/>
      <c r="E627" s="449"/>
      <c r="F627" s="447"/>
      <c r="G627" s="447"/>
      <c r="H627" s="447"/>
      <c r="I627" s="447"/>
      <c r="J627" s="447"/>
      <c r="K627" s="447"/>
      <c r="L627" s="447"/>
      <c r="M627" s="447"/>
      <c r="N627" s="447"/>
      <c r="O627" s="447"/>
      <c r="P627" s="447"/>
      <c r="Q627" s="447"/>
      <c r="R627" s="447"/>
      <c r="S627" s="447"/>
      <c r="T627" s="447"/>
      <c r="U627" s="447"/>
      <c r="V627" s="447"/>
      <c r="W627" s="447"/>
      <c r="X627" s="447"/>
    </row>
    <row r="628" spans="1:24" ht="12.75">
      <c r="A628" s="447"/>
      <c r="B628" s="447"/>
      <c r="C628" s="454"/>
      <c r="D628" s="447"/>
      <c r="E628" s="449"/>
      <c r="F628" s="447"/>
      <c r="G628" s="447"/>
      <c r="H628" s="447"/>
      <c r="I628" s="447"/>
      <c r="J628" s="447"/>
      <c r="K628" s="447"/>
      <c r="L628" s="447"/>
      <c r="M628" s="447"/>
      <c r="N628" s="447"/>
      <c r="O628" s="447"/>
      <c r="P628" s="447"/>
      <c r="Q628" s="447"/>
      <c r="R628" s="447"/>
      <c r="S628" s="447"/>
      <c r="T628" s="447"/>
      <c r="U628" s="447"/>
      <c r="V628" s="447"/>
      <c r="W628" s="447"/>
      <c r="X628" s="447"/>
    </row>
    <row r="629" spans="1:24" ht="12.75">
      <c r="A629" s="447"/>
      <c r="B629" s="447"/>
      <c r="C629" s="454"/>
      <c r="D629" s="447"/>
      <c r="E629" s="449"/>
      <c r="F629" s="447"/>
      <c r="G629" s="447"/>
      <c r="H629" s="447"/>
      <c r="I629" s="447"/>
      <c r="J629" s="447"/>
      <c r="K629" s="447"/>
      <c r="L629" s="447"/>
      <c r="M629" s="447"/>
      <c r="N629" s="447"/>
      <c r="O629" s="447"/>
      <c r="P629" s="447"/>
      <c r="Q629" s="447"/>
      <c r="R629" s="447"/>
      <c r="S629" s="447"/>
      <c r="T629" s="447"/>
      <c r="U629" s="447"/>
      <c r="V629" s="447"/>
      <c r="W629" s="447"/>
      <c r="X629" s="447"/>
    </row>
    <row r="630" spans="1:24" ht="12.75">
      <c r="A630" s="447"/>
      <c r="B630" s="447"/>
      <c r="C630" s="454"/>
      <c r="D630" s="447"/>
      <c r="E630" s="449"/>
      <c r="F630" s="447"/>
      <c r="G630" s="447"/>
      <c r="H630" s="447"/>
      <c r="I630" s="447"/>
      <c r="J630" s="447"/>
      <c r="K630" s="447"/>
      <c r="L630" s="447"/>
      <c r="M630" s="447"/>
      <c r="N630" s="447"/>
      <c r="O630" s="447"/>
      <c r="P630" s="447"/>
      <c r="Q630" s="447"/>
      <c r="R630" s="447"/>
      <c r="S630" s="447"/>
      <c r="T630" s="447"/>
      <c r="U630" s="447"/>
      <c r="V630" s="447"/>
      <c r="W630" s="447"/>
      <c r="X630" s="447"/>
    </row>
    <row r="631" spans="1:24" ht="12.75">
      <c r="A631" s="447"/>
      <c r="B631" s="447"/>
      <c r="C631" s="454"/>
      <c r="D631" s="447"/>
      <c r="E631" s="449"/>
      <c r="F631" s="447"/>
      <c r="G631" s="447"/>
      <c r="H631" s="447"/>
      <c r="I631" s="447"/>
      <c r="J631" s="447"/>
      <c r="K631" s="447"/>
      <c r="L631" s="447"/>
      <c r="M631" s="447"/>
      <c r="N631" s="447"/>
      <c r="O631" s="447"/>
      <c r="P631" s="447"/>
      <c r="Q631" s="447"/>
      <c r="R631" s="447"/>
      <c r="S631" s="447"/>
      <c r="T631" s="447"/>
      <c r="U631" s="447"/>
      <c r="V631" s="447"/>
      <c r="W631" s="447"/>
      <c r="X631" s="447"/>
    </row>
    <row r="632" spans="1:24" ht="12.75">
      <c r="A632" s="447"/>
      <c r="B632" s="447"/>
      <c r="C632" s="454"/>
      <c r="D632" s="447"/>
      <c r="E632" s="449"/>
      <c r="F632" s="447"/>
      <c r="G632" s="447"/>
      <c r="H632" s="447"/>
      <c r="I632" s="447"/>
      <c r="J632" s="447"/>
      <c r="K632" s="447"/>
      <c r="L632" s="447"/>
      <c r="M632" s="447"/>
      <c r="N632" s="447"/>
      <c r="O632" s="447"/>
      <c r="P632" s="447"/>
      <c r="Q632" s="447"/>
      <c r="R632" s="447"/>
      <c r="S632" s="447"/>
      <c r="T632" s="447"/>
      <c r="U632" s="447"/>
      <c r="V632" s="447"/>
      <c r="W632" s="447"/>
      <c r="X632" s="447"/>
    </row>
    <row r="633" spans="1:24" ht="12.75">
      <c r="A633" s="447"/>
      <c r="B633" s="447"/>
      <c r="C633" s="454"/>
      <c r="D633" s="447"/>
      <c r="E633" s="449"/>
      <c r="F633" s="447"/>
      <c r="G633" s="447"/>
      <c r="H633" s="447"/>
      <c r="I633" s="447"/>
      <c r="J633" s="447"/>
      <c r="K633" s="447"/>
      <c r="L633" s="447"/>
      <c r="M633" s="447"/>
      <c r="N633" s="447"/>
      <c r="O633" s="447"/>
      <c r="P633" s="447"/>
      <c r="Q633" s="447"/>
      <c r="R633" s="447"/>
      <c r="S633" s="447"/>
      <c r="T633" s="447"/>
      <c r="U633" s="447"/>
      <c r="V633" s="447"/>
      <c r="W633" s="447"/>
      <c r="X633" s="447"/>
    </row>
    <row r="634" spans="1:24" ht="12.75">
      <c r="A634" s="447"/>
      <c r="B634" s="447"/>
      <c r="C634" s="454"/>
      <c r="D634" s="447"/>
      <c r="E634" s="449"/>
      <c r="F634" s="447"/>
      <c r="G634" s="447"/>
      <c r="H634" s="447"/>
      <c r="I634" s="447"/>
      <c r="J634" s="447"/>
      <c r="K634" s="447"/>
      <c r="L634" s="447"/>
      <c r="M634" s="447"/>
      <c r="N634" s="447"/>
      <c r="O634" s="447"/>
      <c r="P634" s="447"/>
      <c r="Q634" s="447"/>
      <c r="R634" s="447"/>
      <c r="S634" s="447"/>
      <c r="T634" s="447"/>
      <c r="U634" s="447"/>
      <c r="V634" s="447"/>
      <c r="W634" s="447"/>
      <c r="X634" s="447"/>
    </row>
    <row r="635" spans="1:24" ht="12.75">
      <c r="A635" s="447"/>
      <c r="B635" s="447"/>
      <c r="C635" s="454"/>
      <c r="D635" s="447"/>
      <c r="E635" s="449"/>
      <c r="F635" s="447"/>
      <c r="G635" s="447"/>
      <c r="H635" s="447"/>
      <c r="I635" s="447"/>
      <c r="J635" s="447"/>
      <c r="K635" s="447"/>
      <c r="L635" s="447"/>
      <c r="M635" s="447"/>
      <c r="N635" s="447"/>
      <c r="O635" s="447"/>
      <c r="P635" s="447"/>
      <c r="Q635" s="447"/>
      <c r="R635" s="447"/>
      <c r="S635" s="447"/>
      <c r="T635" s="447"/>
      <c r="U635" s="447"/>
      <c r="V635" s="447"/>
      <c r="W635" s="447"/>
      <c r="X635" s="447"/>
    </row>
    <row r="636" spans="1:24" ht="12.75">
      <c r="A636" s="447"/>
      <c r="B636" s="447"/>
      <c r="C636" s="454"/>
      <c r="D636" s="447"/>
      <c r="E636" s="449"/>
      <c r="F636" s="447"/>
      <c r="G636" s="447"/>
      <c r="H636" s="447"/>
      <c r="I636" s="447"/>
      <c r="J636" s="447"/>
      <c r="K636" s="447"/>
      <c r="L636" s="447"/>
      <c r="M636" s="447"/>
      <c r="N636" s="447"/>
      <c r="O636" s="447"/>
      <c r="P636" s="447"/>
      <c r="Q636" s="447"/>
      <c r="R636" s="447"/>
      <c r="S636" s="447"/>
      <c r="T636" s="447"/>
      <c r="U636" s="447"/>
      <c r="V636" s="447"/>
      <c r="W636" s="447"/>
      <c r="X636" s="447"/>
    </row>
    <row r="637" spans="1:24" ht="12.75">
      <c r="A637" s="447"/>
      <c r="B637" s="447"/>
      <c r="C637" s="454"/>
      <c r="D637" s="447"/>
      <c r="E637" s="449"/>
      <c r="F637" s="447"/>
      <c r="G637" s="447"/>
      <c r="H637" s="447"/>
      <c r="I637" s="447"/>
      <c r="J637" s="447"/>
      <c r="K637" s="447"/>
      <c r="L637" s="447"/>
      <c r="M637" s="447"/>
      <c r="N637" s="447"/>
      <c r="O637" s="447"/>
      <c r="P637" s="447"/>
      <c r="Q637" s="447"/>
      <c r="R637" s="447"/>
      <c r="S637" s="447"/>
      <c r="T637" s="447"/>
      <c r="U637" s="447"/>
      <c r="V637" s="447"/>
      <c r="W637" s="447"/>
      <c r="X637" s="447"/>
    </row>
    <row r="638" spans="1:24" ht="12.75">
      <c r="A638" s="447"/>
      <c r="B638" s="447"/>
      <c r="C638" s="454"/>
      <c r="D638" s="447"/>
      <c r="E638" s="449"/>
      <c r="F638" s="447"/>
      <c r="G638" s="447"/>
      <c r="H638" s="447"/>
      <c r="I638" s="447"/>
      <c r="J638" s="447"/>
      <c r="K638" s="447"/>
      <c r="L638" s="447"/>
      <c r="M638" s="447"/>
      <c r="N638" s="447"/>
      <c r="O638" s="447"/>
      <c r="P638" s="447"/>
      <c r="Q638" s="447"/>
      <c r="R638" s="447"/>
      <c r="S638" s="447"/>
      <c r="T638" s="447"/>
      <c r="U638" s="447"/>
      <c r="V638" s="447"/>
      <c r="W638" s="447"/>
      <c r="X638" s="447"/>
    </row>
    <row r="639" spans="1:24" ht="12.75">
      <c r="A639" s="447"/>
      <c r="B639" s="447"/>
      <c r="C639" s="454"/>
      <c r="D639" s="447"/>
      <c r="E639" s="449"/>
      <c r="F639" s="447"/>
      <c r="G639" s="447"/>
      <c r="H639" s="447"/>
      <c r="I639" s="447"/>
      <c r="J639" s="447"/>
      <c r="K639" s="447"/>
      <c r="L639" s="447"/>
      <c r="M639" s="447"/>
      <c r="N639" s="447"/>
      <c r="O639" s="447"/>
      <c r="P639" s="447"/>
      <c r="Q639" s="447"/>
      <c r="R639" s="447"/>
      <c r="S639" s="447"/>
      <c r="T639" s="447"/>
      <c r="U639" s="447"/>
      <c r="V639" s="447"/>
      <c r="W639" s="447"/>
      <c r="X639" s="447"/>
    </row>
    <row r="640" spans="1:24" ht="12.75">
      <c r="A640" s="447"/>
      <c r="B640" s="447"/>
      <c r="C640" s="454"/>
      <c r="D640" s="447"/>
      <c r="E640" s="449"/>
      <c r="F640" s="447"/>
      <c r="G640" s="447"/>
      <c r="H640" s="447"/>
      <c r="I640" s="447"/>
      <c r="J640" s="447"/>
      <c r="K640" s="447"/>
      <c r="L640" s="447"/>
      <c r="M640" s="447"/>
      <c r="N640" s="447"/>
      <c r="O640" s="447"/>
      <c r="P640" s="447"/>
      <c r="Q640" s="447"/>
      <c r="R640" s="447"/>
      <c r="S640" s="447"/>
      <c r="T640" s="447"/>
      <c r="U640" s="447"/>
      <c r="V640" s="447"/>
      <c r="W640" s="447"/>
      <c r="X640" s="447"/>
    </row>
    <row r="641" spans="1:24" ht="12.75">
      <c r="A641" s="447"/>
      <c r="B641" s="447"/>
      <c r="C641" s="454"/>
      <c r="D641" s="447"/>
      <c r="E641" s="449"/>
      <c r="F641" s="447"/>
      <c r="G641" s="447"/>
      <c r="H641" s="447"/>
      <c r="I641" s="447"/>
      <c r="J641" s="447"/>
      <c r="K641" s="447"/>
      <c r="L641" s="447"/>
      <c r="M641" s="447"/>
      <c r="N641" s="447"/>
      <c r="O641" s="447"/>
      <c r="P641" s="447"/>
      <c r="Q641" s="447"/>
      <c r="R641" s="447"/>
      <c r="S641" s="447"/>
      <c r="T641" s="447"/>
      <c r="U641" s="447"/>
      <c r="V641" s="447"/>
      <c r="W641" s="447"/>
      <c r="X641" s="447"/>
    </row>
    <row r="642" spans="1:24" ht="12.75">
      <c r="A642" s="447"/>
      <c r="B642" s="447"/>
      <c r="C642" s="454"/>
      <c r="D642" s="447"/>
      <c r="E642" s="449"/>
      <c r="F642" s="447"/>
      <c r="G642" s="447"/>
      <c r="H642" s="447"/>
      <c r="I642" s="447"/>
      <c r="J642" s="447"/>
      <c r="K642" s="447"/>
      <c r="L642" s="447"/>
      <c r="M642" s="447"/>
      <c r="N642" s="447"/>
      <c r="O642" s="447"/>
      <c r="P642" s="447"/>
      <c r="Q642" s="447"/>
      <c r="R642" s="447"/>
      <c r="S642" s="447"/>
      <c r="T642" s="447"/>
      <c r="U642" s="447"/>
      <c r="V642" s="447"/>
      <c r="W642" s="447"/>
      <c r="X642" s="447"/>
    </row>
    <row r="643" spans="1:24" ht="12.75">
      <c r="A643" s="447"/>
      <c r="B643" s="447"/>
      <c r="C643" s="454"/>
      <c r="D643" s="447"/>
      <c r="E643" s="449"/>
      <c r="F643" s="447"/>
      <c r="G643" s="447"/>
      <c r="H643" s="447"/>
      <c r="I643" s="447"/>
      <c r="J643" s="447"/>
      <c r="K643" s="447"/>
      <c r="L643" s="447"/>
      <c r="M643" s="447"/>
      <c r="N643" s="447"/>
      <c r="O643" s="447"/>
      <c r="P643" s="447"/>
      <c r="Q643" s="447"/>
      <c r="R643" s="447"/>
      <c r="S643" s="447"/>
      <c r="T643" s="447"/>
      <c r="U643" s="447"/>
      <c r="V643" s="447"/>
      <c r="W643" s="447"/>
      <c r="X643" s="447"/>
    </row>
    <row r="644" spans="1:24" ht="12.75">
      <c r="A644" s="447"/>
      <c r="B644" s="447"/>
      <c r="C644" s="454"/>
      <c r="D644" s="447"/>
      <c r="E644" s="449"/>
      <c r="F644" s="447"/>
      <c r="G644" s="447"/>
      <c r="H644" s="447"/>
      <c r="I644" s="447"/>
      <c r="J644" s="447"/>
      <c r="K644" s="447"/>
      <c r="L644" s="447"/>
      <c r="M644" s="447"/>
      <c r="N644" s="447"/>
      <c r="O644" s="447"/>
      <c r="P644" s="447"/>
      <c r="Q644" s="447"/>
      <c r="R644" s="447"/>
      <c r="S644" s="447"/>
      <c r="T644" s="447"/>
      <c r="U644" s="447"/>
      <c r="V644" s="447"/>
      <c r="W644" s="447"/>
      <c r="X644" s="447"/>
    </row>
    <row r="645" spans="1:24" ht="12.75">
      <c r="A645" s="447"/>
      <c r="B645" s="447"/>
      <c r="C645" s="454"/>
      <c r="D645" s="447"/>
      <c r="E645" s="449"/>
      <c r="F645" s="447"/>
      <c r="G645" s="447"/>
      <c r="H645" s="447"/>
      <c r="I645" s="447"/>
      <c r="J645" s="447"/>
      <c r="K645" s="447"/>
      <c r="L645" s="447"/>
      <c r="M645" s="447"/>
      <c r="N645" s="447"/>
      <c r="O645" s="447"/>
      <c r="P645" s="447"/>
      <c r="Q645" s="447"/>
      <c r="R645" s="447"/>
      <c r="S645" s="447"/>
      <c r="T645" s="447"/>
      <c r="U645" s="447"/>
      <c r="V645" s="447"/>
      <c r="W645" s="447"/>
      <c r="X645" s="447"/>
    </row>
    <row r="646" spans="1:24" ht="12.75">
      <c r="A646" s="447"/>
      <c r="B646" s="447"/>
      <c r="C646" s="454"/>
      <c r="D646" s="447"/>
      <c r="E646" s="449"/>
      <c r="F646" s="447"/>
      <c r="G646" s="447"/>
      <c r="H646" s="447"/>
      <c r="I646" s="447"/>
      <c r="J646" s="447"/>
      <c r="K646" s="447"/>
      <c r="L646" s="447"/>
      <c r="M646" s="447"/>
      <c r="N646" s="447"/>
      <c r="O646" s="447"/>
      <c r="P646" s="447"/>
      <c r="Q646" s="447"/>
      <c r="R646" s="447"/>
      <c r="S646" s="447"/>
      <c r="T646" s="447"/>
      <c r="U646" s="447"/>
      <c r="V646" s="447"/>
      <c r="W646" s="447"/>
      <c r="X646" s="447"/>
    </row>
    <row r="647" spans="1:24" ht="12.75">
      <c r="A647" s="447"/>
      <c r="B647" s="447"/>
      <c r="C647" s="454"/>
      <c r="D647" s="447"/>
      <c r="E647" s="449"/>
      <c r="F647" s="447"/>
      <c r="G647" s="447"/>
      <c r="H647" s="447"/>
      <c r="I647" s="447"/>
      <c r="J647" s="447"/>
      <c r="K647" s="447"/>
      <c r="L647" s="447"/>
      <c r="M647" s="447"/>
      <c r="N647" s="447"/>
      <c r="O647" s="447"/>
      <c r="P647" s="447"/>
      <c r="Q647" s="447"/>
      <c r="R647" s="447"/>
      <c r="S647" s="447"/>
      <c r="T647" s="447"/>
      <c r="U647" s="447"/>
      <c r="V647" s="447"/>
      <c r="W647" s="447"/>
      <c r="X647" s="447"/>
    </row>
    <row r="648" spans="1:24" ht="12.75">
      <c r="A648" s="447"/>
      <c r="B648" s="447"/>
      <c r="C648" s="454"/>
      <c r="D648" s="447"/>
      <c r="E648" s="449"/>
      <c r="F648" s="447"/>
      <c r="G648" s="447"/>
      <c r="H648" s="447"/>
      <c r="I648" s="447"/>
      <c r="J648" s="447"/>
      <c r="K648" s="447"/>
      <c r="L648" s="447"/>
      <c r="M648" s="447"/>
      <c r="N648" s="447"/>
      <c r="O648" s="447"/>
      <c r="P648" s="447"/>
      <c r="Q648" s="447"/>
      <c r="R648" s="447"/>
      <c r="S648" s="447"/>
      <c r="T648" s="447"/>
      <c r="U648" s="447"/>
      <c r="V648" s="447"/>
      <c r="W648" s="447"/>
      <c r="X648" s="447"/>
    </row>
    <row r="649" spans="1:24" ht="12.75">
      <c r="A649" s="447"/>
      <c r="B649" s="447"/>
      <c r="C649" s="454"/>
      <c r="D649" s="447"/>
      <c r="E649" s="449"/>
      <c r="F649" s="447"/>
      <c r="G649" s="447"/>
      <c r="H649" s="447"/>
      <c r="I649" s="447"/>
      <c r="J649" s="447"/>
      <c r="K649" s="447"/>
      <c r="L649" s="447"/>
      <c r="M649" s="447"/>
      <c r="N649" s="447"/>
      <c r="O649" s="447"/>
      <c r="P649" s="447"/>
      <c r="Q649" s="447"/>
      <c r="R649" s="447"/>
      <c r="S649" s="447"/>
      <c r="T649" s="447"/>
      <c r="U649" s="447"/>
      <c r="V649" s="447"/>
      <c r="W649" s="447"/>
      <c r="X649" s="447"/>
    </row>
    <row r="650" spans="1:24" ht="12.75">
      <c r="A650" s="447"/>
      <c r="B650" s="447"/>
      <c r="C650" s="454"/>
      <c r="D650" s="447"/>
      <c r="E650" s="449"/>
      <c r="F650" s="447"/>
      <c r="G650" s="447"/>
      <c r="H650" s="447"/>
      <c r="I650" s="447"/>
      <c r="J650" s="447"/>
      <c r="K650" s="447"/>
      <c r="L650" s="447"/>
      <c r="M650" s="447"/>
      <c r="N650" s="447"/>
      <c r="O650" s="447"/>
      <c r="P650" s="447"/>
      <c r="Q650" s="447"/>
      <c r="R650" s="447"/>
      <c r="S650" s="447"/>
      <c r="T650" s="447"/>
      <c r="U650" s="447"/>
      <c r="V650" s="447"/>
      <c r="W650" s="447"/>
      <c r="X650" s="447"/>
    </row>
    <row r="651" spans="1:24" ht="12.75">
      <c r="A651" s="447"/>
      <c r="B651" s="447"/>
      <c r="C651" s="454"/>
      <c r="D651" s="447"/>
      <c r="E651" s="449"/>
      <c r="F651" s="447"/>
      <c r="G651" s="447"/>
      <c r="H651" s="447"/>
      <c r="I651" s="447"/>
      <c r="J651" s="447"/>
      <c r="K651" s="447"/>
      <c r="L651" s="447"/>
      <c r="M651" s="447"/>
      <c r="N651" s="447"/>
      <c r="O651" s="447"/>
      <c r="P651" s="447"/>
      <c r="Q651" s="447"/>
      <c r="R651" s="447"/>
      <c r="S651" s="447"/>
      <c r="T651" s="447"/>
      <c r="U651" s="447"/>
      <c r="V651" s="447"/>
      <c r="W651" s="447"/>
      <c r="X651" s="447"/>
    </row>
    <row r="652" spans="1:24" ht="12.75">
      <c r="A652" s="447"/>
      <c r="B652" s="447"/>
      <c r="C652" s="454"/>
      <c r="D652" s="447"/>
      <c r="E652" s="449"/>
      <c r="F652" s="447"/>
      <c r="G652" s="447"/>
      <c r="H652" s="447"/>
      <c r="I652" s="447"/>
      <c r="J652" s="447"/>
      <c r="K652" s="447"/>
      <c r="L652" s="447"/>
      <c r="M652" s="447"/>
      <c r="N652" s="447"/>
      <c r="O652" s="447"/>
      <c r="P652" s="447"/>
      <c r="Q652" s="447"/>
      <c r="R652" s="447"/>
      <c r="S652" s="447"/>
      <c r="T652" s="447"/>
      <c r="U652" s="447"/>
      <c r="V652" s="447"/>
      <c r="W652" s="447"/>
      <c r="X652" s="447"/>
    </row>
    <row r="653" spans="1:24" ht="12.75">
      <c r="A653" s="447"/>
      <c r="B653" s="447"/>
      <c r="C653" s="454"/>
      <c r="D653" s="447"/>
      <c r="E653" s="449"/>
      <c r="F653" s="447"/>
      <c r="G653" s="447"/>
      <c r="H653" s="447"/>
      <c r="I653" s="447"/>
      <c r="J653" s="447"/>
      <c r="K653" s="447"/>
      <c r="L653" s="447"/>
      <c r="M653" s="447"/>
      <c r="N653" s="447"/>
      <c r="O653" s="447"/>
      <c r="P653" s="447"/>
      <c r="Q653" s="447"/>
      <c r="R653" s="447"/>
      <c r="S653" s="447"/>
      <c r="T653" s="447"/>
      <c r="U653" s="447"/>
      <c r="V653" s="447"/>
      <c r="W653" s="447"/>
      <c r="X653" s="447"/>
    </row>
    <row r="654" spans="1:24" ht="12.75">
      <c r="A654" s="447"/>
      <c r="B654" s="447"/>
      <c r="C654" s="454"/>
      <c r="D654" s="447"/>
      <c r="E654" s="449"/>
      <c r="F654" s="447"/>
      <c r="G654" s="447"/>
      <c r="H654" s="447"/>
      <c r="I654" s="447"/>
      <c r="J654" s="447"/>
      <c r="K654" s="447"/>
      <c r="L654" s="447"/>
      <c r="M654" s="447"/>
      <c r="N654" s="447"/>
      <c r="O654" s="447"/>
      <c r="P654" s="447"/>
      <c r="Q654" s="447"/>
      <c r="R654" s="447"/>
      <c r="S654" s="447"/>
      <c r="T654" s="447"/>
      <c r="U654" s="447"/>
      <c r="V654" s="447"/>
      <c r="W654" s="447"/>
      <c r="X654" s="447"/>
    </row>
    <row r="655" spans="1:24" ht="12.75">
      <c r="A655" s="447"/>
      <c r="B655" s="447"/>
      <c r="C655" s="454"/>
      <c r="D655" s="447"/>
      <c r="E655" s="449"/>
      <c r="F655" s="447"/>
      <c r="G655" s="447"/>
      <c r="H655" s="447"/>
      <c r="I655" s="447"/>
      <c r="J655" s="447"/>
      <c r="K655" s="447"/>
      <c r="L655" s="447"/>
      <c r="M655" s="447"/>
      <c r="N655" s="447"/>
      <c r="O655" s="447"/>
      <c r="P655" s="447"/>
      <c r="Q655" s="447"/>
      <c r="R655" s="447"/>
      <c r="S655" s="447"/>
      <c r="T655" s="447"/>
      <c r="U655" s="447"/>
      <c r="V655" s="447"/>
      <c r="W655" s="447"/>
      <c r="X655" s="447"/>
    </row>
    <row r="656" spans="1:24" ht="12.75">
      <c r="A656" s="447"/>
      <c r="B656" s="447"/>
      <c r="C656" s="454"/>
      <c r="D656" s="447"/>
      <c r="E656" s="449"/>
      <c r="F656" s="447"/>
      <c r="G656" s="447"/>
      <c r="H656" s="447"/>
      <c r="I656" s="447"/>
      <c r="J656" s="447"/>
      <c r="K656" s="447"/>
      <c r="L656" s="447"/>
      <c r="M656" s="447"/>
      <c r="N656" s="447"/>
      <c r="O656" s="447"/>
      <c r="P656" s="447"/>
      <c r="Q656" s="447"/>
      <c r="R656" s="447"/>
      <c r="S656" s="447"/>
      <c r="T656" s="447"/>
      <c r="U656" s="447"/>
      <c r="V656" s="447"/>
      <c r="W656" s="447"/>
      <c r="X656" s="447"/>
    </row>
    <row r="657" spans="1:24" ht="12.75">
      <c r="A657" s="447"/>
      <c r="B657" s="447"/>
      <c r="C657" s="454"/>
      <c r="D657" s="447"/>
      <c r="E657" s="449"/>
      <c r="F657" s="447"/>
      <c r="G657" s="447"/>
      <c r="H657" s="447"/>
      <c r="I657" s="447"/>
      <c r="J657" s="447"/>
      <c r="K657" s="447"/>
      <c r="L657" s="447"/>
      <c r="M657" s="447"/>
      <c r="N657" s="447"/>
      <c r="O657" s="447"/>
      <c r="P657" s="447"/>
      <c r="Q657" s="447"/>
      <c r="R657" s="447"/>
      <c r="S657" s="447"/>
      <c r="T657" s="447"/>
      <c r="U657" s="447"/>
      <c r="V657" s="447"/>
      <c r="W657" s="447"/>
      <c r="X657" s="447"/>
    </row>
    <row r="658" spans="1:24" ht="12.75">
      <c r="A658" s="447"/>
      <c r="B658" s="447"/>
      <c r="C658" s="454"/>
      <c r="D658" s="447"/>
      <c r="E658" s="449"/>
      <c r="F658" s="447"/>
      <c r="G658" s="447"/>
      <c r="H658" s="447"/>
      <c r="I658" s="447"/>
      <c r="J658" s="447"/>
      <c r="K658" s="447"/>
      <c r="L658" s="447"/>
      <c r="M658" s="447"/>
      <c r="N658" s="447"/>
      <c r="O658" s="447"/>
      <c r="P658" s="447"/>
      <c r="Q658" s="447"/>
      <c r="R658" s="447"/>
      <c r="S658" s="447"/>
      <c r="T658" s="447"/>
      <c r="U658" s="447"/>
      <c r="V658" s="447"/>
      <c r="W658" s="447"/>
      <c r="X658" s="447"/>
    </row>
    <row r="659" spans="1:24" ht="12.75">
      <c r="A659" s="447"/>
      <c r="B659" s="447"/>
      <c r="C659" s="454"/>
      <c r="D659" s="447"/>
      <c r="E659" s="449"/>
      <c r="F659" s="447"/>
      <c r="G659" s="447"/>
      <c r="H659" s="447"/>
      <c r="I659" s="447"/>
      <c r="J659" s="447"/>
      <c r="K659" s="447"/>
      <c r="L659" s="447"/>
      <c r="M659" s="447"/>
      <c r="N659" s="447"/>
      <c r="O659" s="447"/>
      <c r="P659" s="447"/>
      <c r="Q659" s="447"/>
      <c r="R659" s="447"/>
      <c r="S659" s="447"/>
      <c r="T659" s="447"/>
      <c r="U659" s="447"/>
      <c r="V659" s="447"/>
      <c r="W659" s="447"/>
      <c r="X659" s="447"/>
    </row>
    <row r="660" spans="1:24" ht="12.75">
      <c r="A660" s="447"/>
      <c r="B660" s="447"/>
      <c r="C660" s="454"/>
      <c r="D660" s="447"/>
      <c r="E660" s="449"/>
      <c r="F660" s="447"/>
      <c r="G660" s="447"/>
      <c r="H660" s="447"/>
      <c r="I660" s="447"/>
      <c r="J660" s="447"/>
      <c r="K660" s="447"/>
      <c r="L660" s="447"/>
      <c r="M660" s="447"/>
      <c r="N660" s="447"/>
      <c r="O660" s="447"/>
      <c r="P660" s="447"/>
      <c r="Q660" s="447"/>
      <c r="R660" s="447"/>
      <c r="S660" s="447"/>
      <c r="T660" s="447"/>
      <c r="U660" s="447"/>
      <c r="V660" s="447"/>
      <c r="W660" s="447"/>
      <c r="X660" s="447"/>
    </row>
    <row r="661" spans="1:24" ht="12.75">
      <c r="A661" s="447"/>
      <c r="B661" s="447"/>
      <c r="C661" s="454"/>
      <c r="D661" s="447"/>
      <c r="E661" s="449"/>
      <c r="F661" s="447"/>
      <c r="G661" s="447"/>
      <c r="H661" s="447"/>
      <c r="I661" s="447"/>
      <c r="J661" s="447"/>
      <c r="K661" s="447"/>
      <c r="L661" s="447"/>
      <c r="M661" s="447"/>
      <c r="N661" s="447"/>
      <c r="O661" s="447"/>
      <c r="P661" s="447"/>
      <c r="Q661" s="447"/>
      <c r="R661" s="447"/>
      <c r="S661" s="447"/>
      <c r="T661" s="447"/>
      <c r="U661" s="447"/>
      <c r="V661" s="447"/>
      <c r="W661" s="447"/>
      <c r="X661" s="447"/>
    </row>
    <row r="662" spans="1:24" ht="12.75">
      <c r="A662" s="447"/>
      <c r="B662" s="447"/>
      <c r="C662" s="454"/>
      <c r="D662" s="447"/>
      <c r="E662" s="449"/>
      <c r="F662" s="447"/>
      <c r="G662" s="447"/>
      <c r="H662" s="447"/>
      <c r="I662" s="447"/>
      <c r="J662" s="447"/>
      <c r="K662" s="447"/>
      <c r="L662" s="447"/>
      <c r="M662" s="447"/>
      <c r="N662" s="447"/>
      <c r="O662" s="447"/>
      <c r="P662" s="447"/>
      <c r="Q662" s="447"/>
      <c r="R662" s="447"/>
      <c r="S662" s="447"/>
      <c r="T662" s="447"/>
      <c r="U662" s="447"/>
      <c r="V662" s="447"/>
      <c r="W662" s="447"/>
      <c r="X662" s="447"/>
    </row>
    <row r="663" spans="1:24" ht="12.75">
      <c r="A663" s="447"/>
      <c r="B663" s="447"/>
      <c r="C663" s="454"/>
      <c r="D663" s="447"/>
      <c r="E663" s="449"/>
      <c r="F663" s="447"/>
      <c r="G663" s="447"/>
      <c r="H663" s="447"/>
      <c r="I663" s="447"/>
      <c r="J663" s="447"/>
      <c r="K663" s="447"/>
      <c r="L663" s="447"/>
      <c r="M663" s="447"/>
      <c r="N663" s="447"/>
      <c r="O663" s="447"/>
      <c r="P663" s="447"/>
      <c r="Q663" s="447"/>
      <c r="R663" s="447"/>
      <c r="S663" s="447"/>
      <c r="T663" s="447"/>
      <c r="U663" s="447"/>
      <c r="V663" s="447"/>
      <c r="W663" s="447"/>
      <c r="X663" s="447"/>
    </row>
    <row r="664" spans="1:24" ht="12.75">
      <c r="A664" s="447"/>
      <c r="B664" s="447"/>
      <c r="C664" s="454"/>
      <c r="D664" s="447"/>
      <c r="E664" s="449"/>
      <c r="F664" s="447"/>
      <c r="G664" s="447"/>
      <c r="H664" s="447"/>
      <c r="I664" s="447"/>
      <c r="J664" s="447"/>
      <c r="K664" s="447"/>
      <c r="L664" s="447"/>
      <c r="M664" s="447"/>
      <c r="N664" s="447"/>
      <c r="O664" s="447"/>
      <c r="P664" s="447"/>
      <c r="Q664" s="447"/>
      <c r="R664" s="447"/>
      <c r="S664" s="447"/>
      <c r="T664" s="447"/>
      <c r="U664" s="447"/>
      <c r="V664" s="447"/>
      <c r="W664" s="447"/>
      <c r="X664" s="447"/>
    </row>
    <row r="665" spans="1:24" ht="12.75">
      <c r="A665" s="447"/>
      <c r="B665" s="447"/>
      <c r="C665" s="454"/>
      <c r="D665" s="447"/>
      <c r="E665" s="449"/>
      <c r="F665" s="447"/>
      <c r="G665" s="447"/>
      <c r="H665" s="447"/>
      <c r="I665" s="447"/>
      <c r="J665" s="447"/>
      <c r="K665" s="447"/>
      <c r="L665" s="447"/>
      <c r="M665" s="447"/>
      <c r="N665" s="447"/>
      <c r="O665" s="447"/>
      <c r="P665" s="447"/>
      <c r="Q665" s="447"/>
      <c r="R665" s="447"/>
      <c r="S665" s="447"/>
      <c r="T665" s="447"/>
      <c r="U665" s="447"/>
      <c r="V665" s="447"/>
      <c r="W665" s="447"/>
      <c r="X665" s="447"/>
    </row>
    <row r="666" spans="1:24" ht="12.75">
      <c r="A666" s="447"/>
      <c r="B666" s="447"/>
      <c r="C666" s="454"/>
      <c r="D666" s="447"/>
      <c r="E666" s="449"/>
      <c r="F666" s="447"/>
      <c r="G666" s="447"/>
      <c r="H666" s="447"/>
      <c r="I666" s="447"/>
      <c r="J666" s="447"/>
      <c r="K666" s="447"/>
      <c r="L666" s="447"/>
      <c r="M666" s="447"/>
      <c r="N666" s="447"/>
      <c r="O666" s="447"/>
      <c r="P666" s="447"/>
      <c r="Q666" s="447"/>
      <c r="R666" s="447"/>
      <c r="S666" s="447"/>
      <c r="T666" s="447"/>
      <c r="U666" s="447"/>
      <c r="V666" s="447"/>
      <c r="W666" s="447"/>
      <c r="X666" s="447"/>
    </row>
    <row r="667" spans="1:24" ht="12.75">
      <c r="A667" s="447"/>
      <c r="B667" s="447"/>
      <c r="C667" s="454"/>
      <c r="D667" s="447"/>
      <c r="E667" s="449"/>
      <c r="F667" s="447"/>
      <c r="G667" s="447"/>
      <c r="H667" s="447"/>
      <c r="I667" s="447"/>
      <c r="J667" s="447"/>
      <c r="K667" s="447"/>
      <c r="L667" s="447"/>
      <c r="M667" s="447"/>
      <c r="N667" s="447"/>
      <c r="O667" s="447"/>
      <c r="P667" s="447"/>
      <c r="Q667" s="447"/>
      <c r="R667" s="447"/>
      <c r="S667" s="447"/>
      <c r="T667" s="447"/>
      <c r="U667" s="447"/>
      <c r="V667" s="447"/>
      <c r="W667" s="447"/>
      <c r="X667" s="447"/>
    </row>
    <row r="668" spans="1:24" ht="12.75">
      <c r="A668" s="447"/>
      <c r="B668" s="447"/>
      <c r="C668" s="454"/>
      <c r="D668" s="447"/>
      <c r="E668" s="449"/>
      <c r="F668" s="447"/>
      <c r="G668" s="447"/>
      <c r="H668" s="447"/>
      <c r="I668" s="447"/>
      <c r="J668" s="447"/>
      <c r="K668" s="447"/>
      <c r="L668" s="447"/>
      <c r="M668" s="447"/>
      <c r="N668" s="447"/>
      <c r="O668" s="447"/>
      <c r="P668" s="447"/>
      <c r="Q668" s="447"/>
      <c r="R668" s="447"/>
      <c r="S668" s="447"/>
      <c r="T668" s="447"/>
      <c r="U668" s="447"/>
      <c r="V668" s="447"/>
      <c r="W668" s="447"/>
      <c r="X668" s="447"/>
    </row>
    <row r="669" spans="1:24" ht="12.75">
      <c r="A669" s="447"/>
      <c r="B669" s="447"/>
      <c r="C669" s="454"/>
      <c r="D669" s="447"/>
      <c r="E669" s="449"/>
      <c r="F669" s="447"/>
      <c r="G669" s="447"/>
      <c r="H669" s="447"/>
      <c r="I669" s="447"/>
      <c r="J669" s="447"/>
      <c r="K669" s="447"/>
      <c r="L669" s="447"/>
      <c r="M669" s="447"/>
      <c r="N669" s="447"/>
      <c r="O669" s="447"/>
      <c r="P669" s="447"/>
      <c r="Q669" s="447"/>
      <c r="R669" s="447"/>
      <c r="S669" s="447"/>
      <c r="T669" s="447"/>
      <c r="U669" s="447"/>
      <c r="V669" s="447"/>
      <c r="W669" s="447"/>
      <c r="X669" s="447"/>
    </row>
    <row r="670" spans="1:24" ht="12.75">
      <c r="A670" s="447"/>
      <c r="B670" s="447"/>
      <c r="C670" s="454"/>
      <c r="D670" s="447"/>
      <c r="E670" s="449"/>
      <c r="F670" s="447"/>
      <c r="G670" s="447"/>
      <c r="H670" s="447"/>
      <c r="I670" s="447"/>
      <c r="J670" s="447"/>
      <c r="K670" s="447"/>
      <c r="L670" s="447"/>
      <c r="M670" s="447"/>
      <c r="N670" s="447"/>
      <c r="O670" s="447"/>
      <c r="P670" s="447"/>
      <c r="Q670" s="447"/>
      <c r="R670" s="447"/>
      <c r="S670" s="447"/>
      <c r="T670" s="447"/>
      <c r="U670" s="447"/>
      <c r="V670" s="447"/>
      <c r="W670" s="447"/>
      <c r="X670" s="447"/>
    </row>
    <row r="671" spans="1:24" ht="12.75">
      <c r="A671" s="447"/>
      <c r="B671" s="447"/>
      <c r="C671" s="454"/>
      <c r="D671" s="447"/>
      <c r="E671" s="449"/>
      <c r="F671" s="447"/>
      <c r="G671" s="447"/>
      <c r="H671" s="447"/>
      <c r="I671" s="447"/>
      <c r="J671" s="447"/>
      <c r="K671" s="447"/>
      <c r="L671" s="447"/>
      <c r="M671" s="447"/>
      <c r="N671" s="447"/>
      <c r="O671" s="447"/>
      <c r="P671" s="447"/>
      <c r="Q671" s="447"/>
      <c r="R671" s="447"/>
      <c r="S671" s="447"/>
      <c r="T671" s="447"/>
      <c r="U671" s="447"/>
      <c r="V671" s="447"/>
      <c r="W671" s="447"/>
      <c r="X671" s="447"/>
    </row>
    <row r="672" spans="1:24" ht="12.75">
      <c r="A672" s="447"/>
      <c r="B672" s="447"/>
      <c r="C672" s="454"/>
      <c r="D672" s="447"/>
      <c r="E672" s="449"/>
      <c r="F672" s="447"/>
      <c r="G672" s="447"/>
      <c r="H672" s="447"/>
      <c r="I672" s="447"/>
      <c r="J672" s="447"/>
      <c r="K672" s="447"/>
      <c r="L672" s="447"/>
      <c r="M672" s="447"/>
      <c r="N672" s="447"/>
      <c r="O672" s="447"/>
      <c r="P672" s="447"/>
      <c r="Q672" s="447"/>
      <c r="R672" s="447"/>
      <c r="S672" s="447"/>
      <c r="T672" s="447"/>
      <c r="U672" s="447"/>
      <c r="V672" s="447"/>
      <c r="W672" s="447"/>
      <c r="X672" s="447"/>
    </row>
    <row r="673" spans="1:24" ht="12.75">
      <c r="A673" s="447"/>
      <c r="B673" s="447"/>
      <c r="C673" s="454"/>
      <c r="D673" s="447"/>
      <c r="E673" s="449"/>
      <c r="F673" s="447"/>
      <c r="G673" s="447"/>
      <c r="H673" s="447"/>
      <c r="I673" s="447"/>
      <c r="J673" s="447"/>
      <c r="K673" s="447"/>
      <c r="L673" s="447"/>
      <c r="M673" s="447"/>
      <c r="N673" s="447"/>
      <c r="O673" s="447"/>
      <c r="P673" s="447"/>
      <c r="Q673" s="447"/>
      <c r="R673" s="447"/>
      <c r="S673" s="447"/>
      <c r="T673" s="447"/>
      <c r="U673" s="447"/>
      <c r="V673" s="447"/>
      <c r="W673" s="447"/>
      <c r="X673" s="447"/>
    </row>
    <row r="674" spans="1:24" ht="12.75">
      <c r="A674" s="447"/>
      <c r="B674" s="447"/>
      <c r="C674" s="454"/>
      <c r="D674" s="447"/>
      <c r="E674" s="449"/>
      <c r="F674" s="447"/>
      <c r="G674" s="447"/>
      <c r="H674" s="447"/>
      <c r="I674" s="447"/>
      <c r="J674" s="447"/>
      <c r="K674" s="447"/>
      <c r="L674" s="447"/>
      <c r="M674" s="447"/>
      <c r="N674" s="447"/>
      <c r="O674" s="447"/>
      <c r="P674" s="447"/>
      <c r="Q674" s="447"/>
      <c r="R674" s="447"/>
      <c r="S674" s="447"/>
      <c r="T674" s="447"/>
      <c r="U674" s="447"/>
      <c r="V674" s="447"/>
      <c r="W674" s="447"/>
      <c r="X674" s="447"/>
    </row>
    <row r="675" spans="1:24" ht="12.75">
      <c r="A675" s="447"/>
      <c r="B675" s="447"/>
      <c r="C675" s="454"/>
      <c r="D675" s="447"/>
      <c r="E675" s="449"/>
      <c r="F675" s="447"/>
      <c r="G675" s="447"/>
      <c r="H675" s="447"/>
      <c r="I675" s="447"/>
      <c r="J675" s="447"/>
      <c r="K675" s="447"/>
      <c r="L675" s="447"/>
      <c r="M675" s="447"/>
      <c r="N675" s="447"/>
      <c r="O675" s="447"/>
      <c r="P675" s="447"/>
      <c r="Q675" s="447"/>
      <c r="R675" s="447"/>
      <c r="S675" s="447"/>
      <c r="T675" s="447"/>
      <c r="U675" s="447"/>
      <c r="V675" s="447"/>
      <c r="W675" s="447"/>
      <c r="X675" s="447"/>
    </row>
    <row r="676" spans="1:24" ht="12.75">
      <c r="A676" s="447"/>
      <c r="B676" s="447"/>
      <c r="C676" s="454"/>
      <c r="D676" s="447"/>
      <c r="E676" s="449"/>
      <c r="F676" s="447"/>
      <c r="G676" s="447"/>
      <c r="H676" s="447"/>
      <c r="I676" s="447"/>
      <c r="J676" s="447"/>
      <c r="K676" s="447"/>
      <c r="L676" s="447"/>
      <c r="M676" s="447"/>
      <c r="N676" s="447"/>
      <c r="O676" s="447"/>
      <c r="P676" s="447"/>
      <c r="Q676" s="447"/>
      <c r="R676" s="447"/>
      <c r="S676" s="447"/>
      <c r="T676" s="447"/>
      <c r="U676" s="447"/>
      <c r="V676" s="447"/>
      <c r="W676" s="447"/>
      <c r="X676" s="447"/>
    </row>
    <row r="677" spans="1:24" ht="12.75">
      <c r="A677" s="447"/>
      <c r="B677" s="447"/>
      <c r="C677" s="454"/>
      <c r="D677" s="447"/>
      <c r="E677" s="449"/>
      <c r="F677" s="447"/>
      <c r="G677" s="447"/>
      <c r="H677" s="447"/>
      <c r="I677" s="447"/>
      <c r="J677" s="447"/>
      <c r="K677" s="447"/>
      <c r="L677" s="447"/>
      <c r="M677" s="447"/>
      <c r="N677" s="447"/>
      <c r="O677" s="447"/>
      <c r="P677" s="447"/>
      <c r="Q677" s="447"/>
      <c r="R677" s="447"/>
      <c r="S677" s="447"/>
      <c r="T677" s="447"/>
      <c r="U677" s="447"/>
      <c r="V677" s="447"/>
      <c r="W677" s="447"/>
      <c r="X677" s="447"/>
    </row>
    <row r="678" spans="1:24" ht="12.75">
      <c r="A678" s="447"/>
      <c r="B678" s="447"/>
      <c r="C678" s="454"/>
      <c r="D678" s="447"/>
      <c r="E678" s="449"/>
      <c r="F678" s="447"/>
      <c r="G678" s="447"/>
      <c r="H678" s="447"/>
      <c r="I678" s="447"/>
      <c r="J678" s="447"/>
      <c r="K678" s="447"/>
      <c r="L678" s="447"/>
      <c r="M678" s="447"/>
      <c r="N678" s="447"/>
      <c r="O678" s="447"/>
      <c r="P678" s="447"/>
      <c r="Q678" s="447"/>
      <c r="R678" s="447"/>
      <c r="S678" s="447"/>
      <c r="T678" s="447"/>
      <c r="U678" s="447"/>
      <c r="V678" s="447"/>
      <c r="W678" s="447"/>
      <c r="X678" s="447"/>
    </row>
    <row r="679" spans="1:24" ht="12.75">
      <c r="A679" s="447"/>
      <c r="B679" s="447"/>
      <c r="C679" s="454"/>
      <c r="D679" s="447"/>
      <c r="E679" s="449"/>
      <c r="F679" s="447"/>
      <c r="G679" s="447"/>
      <c r="H679" s="447"/>
      <c r="I679" s="447"/>
      <c r="J679" s="447"/>
      <c r="K679" s="447"/>
      <c r="L679" s="447"/>
      <c r="M679" s="447"/>
      <c r="N679" s="447"/>
      <c r="O679" s="447"/>
      <c r="P679" s="447"/>
      <c r="Q679" s="447"/>
      <c r="R679" s="447"/>
      <c r="S679" s="447"/>
      <c r="T679" s="447"/>
      <c r="U679" s="447"/>
      <c r="V679" s="447"/>
      <c r="W679" s="447"/>
      <c r="X679" s="447"/>
    </row>
    <row r="680" spans="1:24" ht="12.75">
      <c r="A680" s="447"/>
      <c r="B680" s="447"/>
      <c r="C680" s="454"/>
      <c r="D680" s="447"/>
      <c r="E680" s="449"/>
      <c r="F680" s="447"/>
      <c r="G680" s="447"/>
      <c r="H680" s="447"/>
      <c r="I680" s="447"/>
      <c r="J680" s="447"/>
      <c r="K680" s="447"/>
      <c r="L680" s="447"/>
      <c r="M680" s="447"/>
      <c r="N680" s="447"/>
      <c r="O680" s="447"/>
      <c r="P680" s="447"/>
      <c r="Q680" s="447"/>
      <c r="R680" s="447"/>
      <c r="S680" s="447"/>
      <c r="T680" s="447"/>
      <c r="U680" s="447"/>
      <c r="V680" s="447"/>
      <c r="W680" s="447"/>
      <c r="X680" s="447"/>
    </row>
    <row r="681" spans="1:24" ht="12.75">
      <c r="A681" s="447"/>
      <c r="B681" s="447"/>
      <c r="C681" s="454"/>
      <c r="D681" s="447"/>
      <c r="E681" s="449"/>
      <c r="F681" s="447"/>
      <c r="G681" s="447"/>
      <c r="H681" s="447"/>
      <c r="I681" s="447"/>
      <c r="J681" s="447"/>
      <c r="K681" s="447"/>
      <c r="L681" s="447"/>
      <c r="M681" s="447"/>
      <c r="N681" s="447"/>
      <c r="O681" s="447"/>
      <c r="P681" s="447"/>
      <c r="Q681" s="447"/>
      <c r="R681" s="447"/>
      <c r="S681" s="447"/>
      <c r="T681" s="447"/>
      <c r="U681" s="447"/>
      <c r="V681" s="447"/>
      <c r="W681" s="447"/>
      <c r="X681" s="447"/>
    </row>
    <row r="682" spans="1:24" ht="12.75">
      <c r="A682" s="447"/>
      <c r="B682" s="447"/>
      <c r="C682" s="454"/>
      <c r="D682" s="447"/>
      <c r="E682" s="449"/>
      <c r="F682" s="447"/>
      <c r="G682" s="447"/>
      <c r="H682" s="447"/>
      <c r="I682" s="447"/>
      <c r="J682" s="447"/>
      <c r="K682" s="447"/>
      <c r="L682" s="447"/>
      <c r="M682" s="447"/>
      <c r="N682" s="447"/>
      <c r="O682" s="447"/>
      <c r="P682" s="447"/>
      <c r="Q682" s="447"/>
      <c r="R682" s="447"/>
      <c r="S682" s="447"/>
      <c r="T682" s="447"/>
      <c r="U682" s="447"/>
      <c r="V682" s="447"/>
      <c r="W682" s="447"/>
      <c r="X682" s="447"/>
    </row>
    <row r="683" spans="1:24" ht="12.75">
      <c r="A683" s="447"/>
      <c r="B683" s="447"/>
      <c r="C683" s="454"/>
      <c r="D683" s="447"/>
      <c r="E683" s="449"/>
      <c r="F683" s="447"/>
      <c r="G683" s="447"/>
      <c r="H683" s="447"/>
      <c r="I683" s="447"/>
      <c r="J683" s="447"/>
      <c r="K683" s="447"/>
      <c r="L683" s="447"/>
      <c r="M683" s="447"/>
      <c r="N683" s="447"/>
      <c r="O683" s="447"/>
      <c r="P683" s="447"/>
      <c r="Q683" s="447"/>
      <c r="R683" s="447"/>
      <c r="S683" s="447"/>
      <c r="T683" s="447"/>
      <c r="U683" s="447"/>
      <c r="V683" s="447"/>
      <c r="W683" s="447"/>
      <c r="X683" s="447"/>
    </row>
    <row r="684" spans="1:24" ht="12.75">
      <c r="A684" s="447"/>
      <c r="B684" s="447"/>
      <c r="C684" s="454"/>
      <c r="D684" s="447"/>
      <c r="E684" s="449"/>
      <c r="F684" s="447"/>
      <c r="G684" s="447"/>
      <c r="H684" s="447"/>
      <c r="I684" s="447"/>
      <c r="J684" s="447"/>
      <c r="K684" s="447"/>
      <c r="L684" s="447"/>
      <c r="M684" s="447"/>
      <c r="N684" s="447"/>
      <c r="O684" s="447"/>
      <c r="P684" s="447"/>
      <c r="Q684" s="447"/>
      <c r="R684" s="447"/>
      <c r="S684" s="447"/>
      <c r="T684" s="447"/>
      <c r="U684" s="447"/>
      <c r="V684" s="447"/>
      <c r="W684" s="447"/>
      <c r="X684" s="447"/>
    </row>
    <row r="685" spans="1:24" ht="12.75">
      <c r="A685" s="447"/>
      <c r="B685" s="447"/>
      <c r="C685" s="454"/>
      <c r="D685" s="447"/>
      <c r="E685" s="449"/>
      <c r="F685" s="447"/>
      <c r="G685" s="447"/>
      <c r="H685" s="447"/>
      <c r="I685" s="447"/>
      <c r="J685" s="447"/>
      <c r="K685" s="447"/>
      <c r="L685" s="447"/>
      <c r="M685" s="447"/>
      <c r="N685" s="447"/>
      <c r="O685" s="447"/>
      <c r="P685" s="447"/>
      <c r="Q685" s="447"/>
      <c r="R685" s="447"/>
      <c r="S685" s="447"/>
      <c r="T685" s="447"/>
      <c r="U685" s="447"/>
      <c r="V685" s="447"/>
      <c r="W685" s="447"/>
      <c r="X685" s="447"/>
    </row>
    <row r="686" spans="1:24" ht="12.75">
      <c r="A686" s="447"/>
      <c r="B686" s="447"/>
      <c r="C686" s="454"/>
      <c r="D686" s="447"/>
      <c r="E686" s="449"/>
      <c r="F686" s="447"/>
      <c r="G686" s="447"/>
      <c r="H686" s="447"/>
      <c r="I686" s="447"/>
      <c r="J686" s="447"/>
      <c r="K686" s="447"/>
      <c r="L686" s="447"/>
      <c r="M686" s="447"/>
      <c r="N686" s="447"/>
      <c r="O686" s="447"/>
      <c r="P686" s="447"/>
      <c r="Q686" s="447"/>
      <c r="R686" s="447"/>
      <c r="S686" s="447"/>
      <c r="T686" s="447"/>
      <c r="U686" s="447"/>
      <c r="V686" s="447"/>
      <c r="W686" s="447"/>
      <c r="X686" s="447"/>
    </row>
    <row r="687" spans="1:24" ht="12.75">
      <c r="A687" s="447"/>
      <c r="B687" s="447"/>
      <c r="C687" s="454"/>
      <c r="D687" s="447"/>
      <c r="E687" s="449"/>
      <c r="F687" s="447"/>
      <c r="G687" s="447"/>
      <c r="H687" s="447"/>
      <c r="I687" s="447"/>
      <c r="J687" s="447"/>
      <c r="K687" s="447"/>
      <c r="L687" s="447"/>
      <c r="M687" s="447"/>
      <c r="N687" s="447"/>
      <c r="O687" s="447"/>
      <c r="P687" s="447"/>
      <c r="Q687" s="447"/>
      <c r="R687" s="447"/>
      <c r="S687" s="447"/>
      <c r="T687" s="447"/>
      <c r="U687" s="447"/>
      <c r="V687" s="447"/>
      <c r="W687" s="447"/>
      <c r="X687" s="447"/>
    </row>
    <row r="688" spans="1:24" ht="12.75">
      <c r="A688" s="447"/>
      <c r="B688" s="447"/>
      <c r="C688" s="454"/>
      <c r="D688" s="447"/>
      <c r="E688" s="449"/>
      <c r="F688" s="447"/>
      <c r="G688" s="447"/>
      <c r="H688" s="447"/>
      <c r="I688" s="447"/>
      <c r="J688" s="447"/>
      <c r="K688" s="447"/>
      <c r="L688" s="447"/>
      <c r="M688" s="447"/>
      <c r="N688" s="447"/>
      <c r="O688" s="447"/>
      <c r="P688" s="447"/>
      <c r="Q688" s="447"/>
      <c r="R688" s="447"/>
      <c r="S688" s="447"/>
      <c r="T688" s="447"/>
      <c r="U688" s="447"/>
      <c r="V688" s="447"/>
      <c r="W688" s="447"/>
      <c r="X688" s="447"/>
    </row>
    <row r="689" spans="1:24" ht="12.75">
      <c r="A689" s="447"/>
      <c r="B689" s="447"/>
      <c r="C689" s="454"/>
      <c r="D689" s="447"/>
      <c r="E689" s="449"/>
      <c r="F689" s="447"/>
      <c r="G689" s="447"/>
      <c r="H689" s="447"/>
      <c r="I689" s="447"/>
      <c r="J689" s="447"/>
      <c r="K689" s="447"/>
      <c r="L689" s="447"/>
      <c r="M689" s="447"/>
      <c r="N689" s="447"/>
      <c r="O689" s="447"/>
      <c r="P689" s="447"/>
      <c r="Q689" s="447"/>
      <c r="R689" s="447"/>
      <c r="S689" s="447"/>
      <c r="T689" s="447"/>
      <c r="U689" s="447"/>
      <c r="V689" s="447"/>
      <c r="W689" s="447"/>
      <c r="X689" s="447"/>
    </row>
    <row r="690" spans="1:24" ht="12.75">
      <c r="A690" s="447"/>
      <c r="B690" s="447"/>
      <c r="C690" s="454"/>
      <c r="D690" s="447"/>
      <c r="E690" s="449"/>
      <c r="F690" s="447"/>
      <c r="G690" s="447"/>
      <c r="H690" s="447"/>
      <c r="I690" s="447"/>
      <c r="J690" s="447"/>
      <c r="K690" s="447"/>
      <c r="L690" s="447"/>
      <c r="M690" s="447"/>
      <c r="N690" s="447"/>
      <c r="O690" s="447"/>
      <c r="P690" s="447"/>
      <c r="Q690" s="447"/>
      <c r="R690" s="447"/>
      <c r="S690" s="447"/>
      <c r="T690" s="447"/>
      <c r="U690" s="447"/>
      <c r="V690" s="447"/>
      <c r="W690" s="447"/>
      <c r="X690" s="447"/>
    </row>
    <row r="691" spans="1:24" ht="12.75">
      <c r="A691" s="447"/>
      <c r="B691" s="447"/>
      <c r="C691" s="454"/>
      <c r="D691" s="447"/>
      <c r="E691" s="449"/>
      <c r="F691" s="447"/>
      <c r="G691" s="447"/>
      <c r="H691" s="447"/>
      <c r="I691" s="447"/>
      <c r="J691" s="447"/>
      <c r="K691" s="447"/>
      <c r="L691" s="447"/>
      <c r="M691" s="447"/>
      <c r="N691" s="447"/>
      <c r="O691" s="447"/>
      <c r="P691" s="447"/>
      <c r="Q691" s="447"/>
      <c r="R691" s="447"/>
      <c r="S691" s="447"/>
      <c r="T691" s="447"/>
      <c r="U691" s="447"/>
      <c r="V691" s="447"/>
      <c r="W691" s="447"/>
      <c r="X691" s="447"/>
    </row>
    <row r="692" spans="1:24" ht="12.75">
      <c r="A692" s="447"/>
      <c r="B692" s="447"/>
      <c r="C692" s="454"/>
      <c r="D692" s="447"/>
      <c r="E692" s="449"/>
      <c r="F692" s="447"/>
      <c r="G692" s="447"/>
      <c r="H692" s="447"/>
      <c r="I692" s="447"/>
      <c r="J692" s="447"/>
      <c r="K692" s="447"/>
      <c r="L692" s="447"/>
      <c r="M692" s="447"/>
      <c r="N692" s="447"/>
      <c r="O692" s="447"/>
      <c r="P692" s="447"/>
      <c r="Q692" s="447"/>
      <c r="R692" s="447"/>
      <c r="S692" s="447"/>
      <c r="T692" s="447"/>
      <c r="U692" s="447"/>
      <c r="V692" s="447"/>
      <c r="W692" s="447"/>
      <c r="X692" s="447"/>
    </row>
    <row r="693" spans="1:24" ht="12.75">
      <c r="A693" s="447"/>
      <c r="B693" s="447"/>
      <c r="C693" s="454"/>
      <c r="D693" s="447"/>
      <c r="E693" s="449"/>
      <c r="F693" s="447"/>
      <c r="G693" s="447"/>
      <c r="H693" s="447"/>
      <c r="I693" s="447"/>
      <c r="J693" s="447"/>
      <c r="K693" s="447"/>
      <c r="L693" s="447"/>
      <c r="M693" s="447"/>
      <c r="N693" s="447"/>
      <c r="O693" s="447"/>
      <c r="P693" s="447"/>
      <c r="Q693" s="447"/>
      <c r="R693" s="447"/>
      <c r="S693" s="447"/>
      <c r="T693" s="447"/>
      <c r="U693" s="447"/>
      <c r="V693" s="447"/>
      <c r="W693" s="447"/>
      <c r="X693" s="447"/>
    </row>
    <row r="694" spans="1:24" ht="12.75">
      <c r="A694" s="447"/>
      <c r="B694" s="447"/>
      <c r="C694" s="454"/>
      <c r="D694" s="447"/>
      <c r="E694" s="449"/>
      <c r="F694" s="447"/>
      <c r="G694" s="447"/>
      <c r="H694" s="447"/>
      <c r="I694" s="447"/>
      <c r="J694" s="447"/>
      <c r="K694" s="447"/>
      <c r="L694" s="447"/>
      <c r="M694" s="447"/>
      <c r="N694" s="447"/>
      <c r="O694" s="447"/>
      <c r="P694" s="447"/>
      <c r="Q694" s="447"/>
      <c r="R694" s="447"/>
      <c r="S694" s="447"/>
      <c r="T694" s="447"/>
      <c r="U694" s="447"/>
      <c r="V694" s="447"/>
      <c r="W694" s="447"/>
      <c r="X694" s="447"/>
    </row>
    <row r="695" spans="1:24" ht="12.75">
      <c r="A695" s="447"/>
      <c r="B695" s="447"/>
      <c r="C695" s="454"/>
      <c r="D695" s="447"/>
      <c r="E695" s="449"/>
      <c r="F695" s="447"/>
      <c r="G695" s="447"/>
      <c r="H695" s="447"/>
      <c r="I695" s="447"/>
      <c r="J695" s="447"/>
      <c r="K695" s="447"/>
      <c r="L695" s="447"/>
      <c r="M695" s="447"/>
      <c r="N695" s="447"/>
      <c r="O695" s="447"/>
      <c r="P695" s="447"/>
      <c r="Q695" s="447"/>
      <c r="R695" s="447"/>
      <c r="S695" s="447"/>
      <c r="T695" s="447"/>
      <c r="U695" s="447"/>
      <c r="V695" s="447"/>
      <c r="W695" s="447"/>
      <c r="X695" s="447"/>
    </row>
    <row r="696" spans="1:24" ht="12.75">
      <c r="A696" s="447"/>
      <c r="B696" s="447"/>
      <c r="C696" s="454"/>
      <c r="D696" s="447"/>
      <c r="E696" s="449"/>
      <c r="F696" s="447"/>
      <c r="G696" s="447"/>
      <c r="H696" s="447"/>
      <c r="I696" s="447"/>
      <c r="J696" s="447"/>
      <c r="K696" s="447"/>
      <c r="L696" s="447"/>
      <c r="M696" s="447"/>
      <c r="N696" s="447"/>
      <c r="O696" s="447"/>
      <c r="P696" s="447"/>
      <c r="Q696" s="447"/>
      <c r="R696" s="447"/>
      <c r="S696" s="447"/>
      <c r="T696" s="447"/>
      <c r="U696" s="447"/>
      <c r="V696" s="447"/>
      <c r="W696" s="447"/>
      <c r="X696" s="447"/>
    </row>
    <row r="697" spans="1:24" ht="12.75">
      <c r="A697" s="447"/>
      <c r="B697" s="447"/>
      <c r="C697" s="454"/>
      <c r="D697" s="447"/>
      <c r="E697" s="449"/>
      <c r="F697" s="447"/>
      <c r="G697" s="447"/>
      <c r="H697" s="447"/>
      <c r="I697" s="447"/>
      <c r="J697" s="447"/>
      <c r="K697" s="447"/>
      <c r="L697" s="447"/>
      <c r="M697" s="447"/>
      <c r="N697" s="447"/>
      <c r="O697" s="447"/>
      <c r="P697" s="447"/>
      <c r="Q697" s="447"/>
      <c r="R697" s="447"/>
      <c r="S697" s="447"/>
      <c r="T697" s="447"/>
      <c r="U697" s="447"/>
      <c r="V697" s="447"/>
      <c r="W697" s="447"/>
      <c r="X697" s="447"/>
    </row>
    <row r="698" spans="1:24" ht="12.75">
      <c r="A698" s="447"/>
      <c r="B698" s="447"/>
      <c r="C698" s="454"/>
      <c r="D698" s="447"/>
      <c r="E698" s="449"/>
      <c r="F698" s="447"/>
      <c r="G698" s="447"/>
      <c r="H698" s="447"/>
      <c r="I698" s="447"/>
      <c r="J698" s="447"/>
      <c r="K698" s="447"/>
      <c r="L698" s="447"/>
      <c r="M698" s="447"/>
      <c r="N698" s="447"/>
      <c r="O698" s="447"/>
      <c r="P698" s="447"/>
      <c r="Q698" s="447"/>
      <c r="R698" s="447"/>
      <c r="S698" s="447"/>
      <c r="T698" s="447"/>
      <c r="U698" s="447"/>
      <c r="V698" s="447"/>
      <c r="W698" s="447"/>
      <c r="X698" s="447"/>
    </row>
    <row r="699" spans="1:24" ht="12.75">
      <c r="A699" s="447"/>
      <c r="B699" s="447"/>
      <c r="C699" s="454"/>
      <c r="D699" s="447"/>
      <c r="E699" s="449"/>
      <c r="F699" s="447"/>
      <c r="G699" s="447"/>
      <c r="H699" s="447"/>
      <c r="I699" s="447"/>
      <c r="J699" s="447"/>
      <c r="K699" s="447"/>
      <c r="L699" s="447"/>
      <c r="M699" s="447"/>
      <c r="N699" s="447"/>
      <c r="O699" s="447"/>
      <c r="P699" s="447"/>
      <c r="Q699" s="447"/>
      <c r="R699" s="447"/>
      <c r="S699" s="447"/>
      <c r="T699" s="447"/>
      <c r="U699" s="447"/>
      <c r="V699" s="447"/>
      <c r="W699" s="447"/>
      <c r="X699" s="447"/>
    </row>
    <row r="700" spans="1:24" ht="12.75">
      <c r="A700" s="447"/>
      <c r="B700" s="447"/>
      <c r="C700" s="454"/>
      <c r="D700" s="447"/>
      <c r="E700" s="449"/>
      <c r="F700" s="447"/>
      <c r="G700" s="447"/>
      <c r="H700" s="447"/>
      <c r="I700" s="447"/>
      <c r="J700" s="447"/>
      <c r="K700" s="447"/>
      <c r="L700" s="447"/>
      <c r="M700" s="447"/>
      <c r="N700" s="447"/>
      <c r="O700" s="447"/>
      <c r="P700" s="447"/>
      <c r="Q700" s="447"/>
      <c r="R700" s="447"/>
      <c r="S700" s="447"/>
      <c r="T700" s="447"/>
      <c r="U700" s="447"/>
      <c r="V700" s="447"/>
      <c r="W700" s="447"/>
      <c r="X700" s="447"/>
    </row>
    <row r="701" spans="1:24" ht="12.75">
      <c r="A701" s="447"/>
      <c r="B701" s="447"/>
      <c r="C701" s="454"/>
      <c r="D701" s="447"/>
      <c r="E701" s="449"/>
      <c r="F701" s="447"/>
      <c r="G701" s="447"/>
      <c r="H701" s="447"/>
      <c r="I701" s="447"/>
      <c r="J701" s="447"/>
      <c r="K701" s="447"/>
      <c r="L701" s="447"/>
      <c r="M701" s="447"/>
      <c r="N701" s="447"/>
      <c r="O701" s="447"/>
      <c r="P701" s="447"/>
      <c r="Q701" s="447"/>
      <c r="R701" s="447"/>
      <c r="S701" s="447"/>
      <c r="T701" s="447"/>
      <c r="U701" s="447"/>
      <c r="V701" s="447"/>
      <c r="W701" s="447"/>
      <c r="X701" s="447"/>
    </row>
    <row r="702" spans="1:24" ht="12.75">
      <c r="A702" s="447"/>
      <c r="B702" s="447"/>
      <c r="C702" s="454"/>
      <c r="D702" s="447"/>
      <c r="E702" s="449"/>
      <c r="F702" s="447"/>
      <c r="G702" s="447"/>
      <c r="H702" s="447"/>
      <c r="I702" s="447"/>
      <c r="J702" s="447"/>
      <c r="K702" s="447"/>
      <c r="L702" s="447"/>
      <c r="M702" s="447"/>
      <c r="N702" s="447"/>
      <c r="O702" s="447"/>
      <c r="P702" s="447"/>
      <c r="Q702" s="447"/>
      <c r="R702" s="447"/>
      <c r="S702" s="447"/>
      <c r="T702" s="447"/>
      <c r="U702" s="447"/>
      <c r="V702" s="447"/>
      <c r="W702" s="447"/>
      <c r="X702" s="447"/>
    </row>
    <row r="703" spans="1:24" ht="12.75">
      <c r="A703" s="447"/>
      <c r="B703" s="447"/>
      <c r="C703" s="454"/>
      <c r="D703" s="447"/>
      <c r="E703" s="449"/>
      <c r="F703" s="447"/>
      <c r="G703" s="447"/>
      <c r="H703" s="447"/>
      <c r="I703" s="447"/>
      <c r="J703" s="447"/>
      <c r="K703" s="447"/>
      <c r="L703" s="447"/>
      <c r="M703" s="447"/>
      <c r="N703" s="447"/>
      <c r="O703" s="447"/>
      <c r="P703" s="447"/>
      <c r="Q703" s="447"/>
      <c r="R703" s="447"/>
      <c r="S703" s="447"/>
      <c r="T703" s="447"/>
      <c r="U703" s="447"/>
      <c r="V703" s="447"/>
      <c r="W703" s="447"/>
      <c r="X703" s="447"/>
    </row>
    <row r="704" spans="1:24" ht="12.75">
      <c r="A704" s="447"/>
      <c r="B704" s="447"/>
      <c r="C704" s="454"/>
      <c r="D704" s="447"/>
      <c r="E704" s="449"/>
      <c r="F704" s="447"/>
      <c r="G704" s="447"/>
      <c r="H704" s="447"/>
      <c r="I704" s="447"/>
      <c r="J704" s="447"/>
      <c r="K704" s="447"/>
      <c r="L704" s="447"/>
      <c r="M704" s="447"/>
      <c r="N704" s="447"/>
      <c r="O704" s="447"/>
      <c r="P704" s="447"/>
      <c r="Q704" s="447"/>
      <c r="R704" s="447"/>
      <c r="S704" s="447"/>
      <c r="T704" s="447"/>
      <c r="U704" s="447"/>
      <c r="V704" s="447"/>
      <c r="W704" s="447"/>
      <c r="X704" s="447"/>
    </row>
    <row r="705" spans="1:24" ht="12.75">
      <c r="A705" s="447"/>
      <c r="B705" s="447"/>
      <c r="C705" s="454"/>
      <c r="D705" s="447"/>
      <c r="E705" s="449"/>
      <c r="F705" s="447"/>
      <c r="G705" s="447"/>
      <c r="H705" s="447"/>
      <c r="I705" s="447"/>
      <c r="J705" s="447"/>
      <c r="K705" s="447"/>
      <c r="L705" s="447"/>
      <c r="M705" s="447"/>
      <c r="N705" s="447"/>
      <c r="O705" s="447"/>
      <c r="P705" s="447"/>
      <c r="Q705" s="447"/>
      <c r="R705" s="447"/>
      <c r="S705" s="447"/>
      <c r="T705" s="447"/>
      <c r="U705" s="447"/>
      <c r="V705" s="447"/>
      <c r="W705" s="447"/>
      <c r="X705" s="447"/>
    </row>
    <row r="706" spans="1:24" ht="12.75">
      <c r="A706" s="447"/>
      <c r="B706" s="447"/>
      <c r="C706" s="454"/>
      <c r="D706" s="447"/>
      <c r="E706" s="449"/>
      <c r="F706" s="447"/>
      <c r="G706" s="447"/>
      <c r="H706" s="447"/>
      <c r="I706" s="447"/>
      <c r="J706" s="447"/>
      <c r="K706" s="447"/>
      <c r="L706" s="447"/>
      <c r="M706" s="447"/>
      <c r="N706" s="447"/>
      <c r="O706" s="447"/>
      <c r="P706" s="447"/>
      <c r="Q706" s="447"/>
      <c r="R706" s="447"/>
      <c r="S706" s="447"/>
      <c r="T706" s="447"/>
      <c r="U706" s="447"/>
      <c r="V706" s="447"/>
      <c r="W706" s="447"/>
      <c r="X706" s="447"/>
    </row>
    <row r="707" spans="1:24" ht="12.75">
      <c r="A707" s="447"/>
      <c r="B707" s="447"/>
      <c r="C707" s="454"/>
      <c r="D707" s="447"/>
      <c r="E707" s="449"/>
      <c r="F707" s="447"/>
      <c r="G707" s="447"/>
      <c r="H707" s="447"/>
      <c r="I707" s="447"/>
      <c r="J707" s="447"/>
      <c r="K707" s="447"/>
      <c r="L707" s="447"/>
      <c r="M707" s="447"/>
      <c r="N707" s="447"/>
      <c r="O707" s="447"/>
      <c r="P707" s="447"/>
      <c r="Q707" s="447"/>
      <c r="R707" s="447"/>
      <c r="S707" s="447"/>
      <c r="T707" s="447"/>
      <c r="U707" s="447"/>
      <c r="V707" s="447"/>
      <c r="W707" s="447"/>
      <c r="X707" s="447"/>
    </row>
    <row r="708" spans="1:24" ht="12.75">
      <c r="A708" s="447"/>
      <c r="B708" s="447"/>
      <c r="C708" s="454"/>
      <c r="D708" s="447"/>
      <c r="E708" s="449"/>
      <c r="F708" s="447"/>
      <c r="G708" s="447"/>
      <c r="H708" s="447"/>
      <c r="I708" s="447"/>
      <c r="J708" s="447"/>
      <c r="K708" s="447"/>
      <c r="L708" s="447"/>
      <c r="M708" s="447"/>
      <c r="N708" s="447"/>
      <c r="O708" s="447"/>
      <c r="P708" s="447"/>
      <c r="Q708" s="447"/>
      <c r="R708" s="447"/>
      <c r="S708" s="447"/>
      <c r="T708" s="447"/>
      <c r="U708" s="447"/>
      <c r="V708" s="447"/>
      <c r="W708" s="447"/>
      <c r="X708" s="447"/>
    </row>
    <row r="709" spans="1:24" ht="12.75">
      <c r="A709" s="447"/>
      <c r="B709" s="447"/>
      <c r="C709" s="454"/>
      <c r="D709" s="447"/>
      <c r="E709" s="449"/>
      <c r="F709" s="447"/>
      <c r="G709" s="447"/>
      <c r="H709" s="447"/>
      <c r="I709" s="447"/>
      <c r="J709" s="447"/>
      <c r="K709" s="447"/>
      <c r="L709" s="447"/>
      <c r="M709" s="447"/>
      <c r="N709" s="447"/>
      <c r="O709" s="447"/>
      <c r="P709" s="447"/>
      <c r="Q709" s="447"/>
      <c r="R709" s="447"/>
      <c r="S709" s="447"/>
      <c r="T709" s="447"/>
      <c r="U709" s="447"/>
      <c r="V709" s="447"/>
      <c r="W709" s="447"/>
      <c r="X709" s="447"/>
    </row>
    <row r="710" spans="1:24" ht="12.75">
      <c r="A710" s="447"/>
      <c r="B710" s="447"/>
      <c r="C710" s="454"/>
      <c r="D710" s="447"/>
      <c r="E710" s="449"/>
      <c r="F710" s="447"/>
      <c r="G710" s="447"/>
      <c r="H710" s="447"/>
      <c r="I710" s="447"/>
      <c r="J710" s="447"/>
      <c r="K710" s="447"/>
      <c r="L710" s="447"/>
      <c r="M710" s="447"/>
      <c r="N710" s="447"/>
      <c r="O710" s="447"/>
      <c r="P710" s="447"/>
      <c r="Q710" s="447"/>
      <c r="R710" s="447"/>
      <c r="S710" s="447"/>
      <c r="T710" s="447"/>
      <c r="U710" s="447"/>
      <c r="V710" s="447"/>
      <c r="W710" s="447"/>
      <c r="X710" s="447"/>
    </row>
    <row r="711" spans="1:24" ht="12.75">
      <c r="A711" s="447"/>
      <c r="B711" s="447"/>
      <c r="C711" s="454"/>
      <c r="D711" s="447"/>
      <c r="E711" s="449"/>
      <c r="F711" s="447"/>
      <c r="G711" s="447"/>
      <c r="H711" s="447"/>
      <c r="I711" s="447"/>
      <c r="J711" s="447"/>
      <c r="K711" s="447"/>
      <c r="L711" s="447"/>
      <c r="M711" s="447"/>
      <c r="N711" s="447"/>
      <c r="O711" s="447"/>
      <c r="P711" s="447"/>
      <c r="Q711" s="447"/>
      <c r="R711" s="447"/>
      <c r="S711" s="447"/>
      <c r="T711" s="447"/>
      <c r="U711" s="447"/>
      <c r="V711" s="447"/>
      <c r="W711" s="447"/>
      <c r="X711" s="447"/>
    </row>
    <row r="712" spans="1:24" ht="12.75">
      <c r="A712" s="447"/>
      <c r="B712" s="447"/>
      <c r="C712" s="454"/>
      <c r="D712" s="447"/>
      <c r="E712" s="449"/>
      <c r="F712" s="447"/>
      <c r="G712" s="447"/>
      <c r="H712" s="447"/>
      <c r="I712" s="447"/>
      <c r="J712" s="447"/>
      <c r="K712" s="447"/>
      <c r="L712" s="447"/>
      <c r="M712" s="447"/>
      <c r="N712" s="447"/>
      <c r="O712" s="447"/>
      <c r="P712" s="447"/>
      <c r="Q712" s="447"/>
      <c r="R712" s="447"/>
      <c r="S712" s="447"/>
      <c r="T712" s="447"/>
      <c r="U712" s="447"/>
      <c r="V712" s="447"/>
      <c r="W712" s="447"/>
      <c r="X712" s="447"/>
    </row>
    <row r="713" spans="1:24" ht="12.75">
      <c r="A713" s="447"/>
      <c r="B713" s="447"/>
      <c r="C713" s="454"/>
      <c r="D713" s="447"/>
      <c r="E713" s="449"/>
      <c r="F713" s="447"/>
      <c r="G713" s="447"/>
      <c r="H713" s="447"/>
      <c r="I713" s="447"/>
      <c r="J713" s="447"/>
      <c r="K713" s="447"/>
      <c r="L713" s="447"/>
      <c r="M713" s="447"/>
      <c r="N713" s="447"/>
      <c r="O713" s="447"/>
      <c r="P713" s="447"/>
      <c r="Q713" s="447"/>
      <c r="R713" s="447"/>
      <c r="S713" s="447"/>
      <c r="T713" s="447"/>
      <c r="U713" s="447"/>
      <c r="V713" s="447"/>
      <c r="W713" s="447"/>
      <c r="X713" s="447"/>
    </row>
    <row r="714" spans="1:24" ht="12.75">
      <c r="A714" s="447"/>
      <c r="B714" s="447"/>
      <c r="C714" s="454"/>
      <c r="D714" s="447"/>
      <c r="E714" s="449"/>
      <c r="F714" s="447"/>
      <c r="G714" s="447"/>
      <c r="H714" s="447"/>
      <c r="I714" s="447"/>
      <c r="J714" s="447"/>
      <c r="K714" s="447"/>
      <c r="L714" s="447"/>
      <c r="M714" s="447"/>
      <c r="N714" s="447"/>
      <c r="O714" s="447"/>
      <c r="P714" s="447"/>
      <c r="Q714" s="447"/>
      <c r="R714" s="447"/>
      <c r="S714" s="447"/>
      <c r="T714" s="447"/>
      <c r="U714" s="447"/>
      <c r="V714" s="447"/>
      <c r="W714" s="447"/>
      <c r="X714" s="447"/>
    </row>
    <row r="715" spans="1:24" ht="12.75">
      <c r="A715" s="447"/>
      <c r="B715" s="447"/>
      <c r="C715" s="454"/>
      <c r="D715" s="447"/>
      <c r="E715" s="449"/>
      <c r="F715" s="447"/>
      <c r="G715" s="447"/>
      <c r="H715" s="447"/>
      <c r="I715" s="447"/>
      <c r="J715" s="447"/>
      <c r="K715" s="447"/>
      <c r="L715" s="447"/>
      <c r="M715" s="447"/>
      <c r="N715" s="447"/>
      <c r="O715" s="447"/>
      <c r="P715" s="447"/>
      <c r="Q715" s="447"/>
      <c r="R715" s="447"/>
      <c r="S715" s="447"/>
      <c r="T715" s="447"/>
      <c r="U715" s="447"/>
      <c r="V715" s="447"/>
      <c r="W715" s="447"/>
      <c r="X715" s="447"/>
    </row>
    <row r="716" spans="1:24" ht="12.75">
      <c r="A716" s="447"/>
      <c r="B716" s="447"/>
      <c r="C716" s="454"/>
      <c r="D716" s="447"/>
      <c r="E716" s="449"/>
      <c r="F716" s="447"/>
      <c r="G716" s="447"/>
      <c r="H716" s="447"/>
      <c r="I716" s="447"/>
      <c r="J716" s="447"/>
      <c r="K716" s="447"/>
      <c r="L716" s="447"/>
      <c r="M716" s="447"/>
      <c r="N716" s="447"/>
      <c r="O716" s="447"/>
      <c r="P716" s="447"/>
      <c r="Q716" s="447"/>
      <c r="R716" s="447"/>
      <c r="S716" s="447"/>
      <c r="T716" s="447"/>
      <c r="U716" s="447"/>
      <c r="V716" s="447"/>
      <c r="W716" s="447"/>
      <c r="X716" s="447"/>
    </row>
    <row r="717" spans="1:24" ht="12.75">
      <c r="A717" s="447"/>
      <c r="B717" s="447"/>
      <c r="C717" s="454"/>
      <c r="D717" s="447"/>
      <c r="E717" s="449"/>
      <c r="F717" s="447"/>
      <c r="G717" s="447"/>
      <c r="H717" s="447"/>
      <c r="I717" s="447"/>
      <c r="J717" s="447"/>
      <c r="K717" s="447"/>
      <c r="L717" s="447"/>
      <c r="M717" s="447"/>
      <c r="N717" s="447"/>
      <c r="O717" s="447"/>
      <c r="P717" s="447"/>
      <c r="Q717" s="447"/>
      <c r="R717" s="447"/>
      <c r="S717" s="447"/>
      <c r="T717" s="447"/>
      <c r="U717" s="447"/>
      <c r="V717" s="447"/>
      <c r="W717" s="447"/>
      <c r="X717" s="447"/>
    </row>
    <row r="718" spans="1:24" ht="12.75">
      <c r="A718" s="447"/>
      <c r="B718" s="447"/>
      <c r="C718" s="454"/>
      <c r="D718" s="447"/>
      <c r="E718" s="449"/>
      <c r="F718" s="447"/>
      <c r="G718" s="447"/>
      <c r="H718" s="447"/>
      <c r="I718" s="447"/>
      <c r="J718" s="447"/>
      <c r="K718" s="447"/>
      <c r="L718" s="447"/>
      <c r="M718" s="447"/>
      <c r="N718" s="447"/>
      <c r="O718" s="447"/>
      <c r="P718" s="447"/>
      <c r="Q718" s="447"/>
      <c r="R718" s="447"/>
      <c r="S718" s="447"/>
      <c r="T718" s="447"/>
      <c r="U718" s="447"/>
      <c r="V718" s="447"/>
      <c r="W718" s="447"/>
      <c r="X718" s="447"/>
    </row>
    <row r="719" spans="1:24" ht="12.75">
      <c r="A719" s="447"/>
      <c r="B719" s="447"/>
      <c r="C719" s="454"/>
      <c r="D719" s="447"/>
      <c r="E719" s="449"/>
      <c r="F719" s="447"/>
      <c r="G719" s="447"/>
      <c r="H719" s="447"/>
      <c r="I719" s="447"/>
      <c r="J719" s="447"/>
      <c r="K719" s="447"/>
      <c r="L719" s="447"/>
      <c r="M719" s="447"/>
      <c r="N719" s="447"/>
      <c r="O719" s="447"/>
      <c r="P719" s="447"/>
      <c r="Q719" s="447"/>
      <c r="R719" s="447"/>
      <c r="S719" s="447"/>
      <c r="T719" s="447"/>
      <c r="U719" s="447"/>
      <c r="V719" s="447"/>
      <c r="W719" s="447"/>
      <c r="X719" s="447"/>
    </row>
    <row r="720" spans="1:24" ht="12.75">
      <c r="A720" s="447"/>
      <c r="B720" s="447"/>
      <c r="C720" s="454"/>
      <c r="D720" s="447"/>
      <c r="E720" s="449"/>
      <c r="F720" s="447"/>
      <c r="G720" s="447"/>
      <c r="H720" s="447"/>
      <c r="I720" s="447"/>
      <c r="J720" s="447"/>
      <c r="K720" s="447"/>
      <c r="L720" s="447"/>
      <c r="M720" s="447"/>
      <c r="N720" s="447"/>
      <c r="O720" s="447"/>
      <c r="P720" s="447"/>
      <c r="Q720" s="447"/>
      <c r="R720" s="447"/>
      <c r="S720" s="447"/>
      <c r="T720" s="447"/>
      <c r="U720" s="447"/>
      <c r="V720" s="447"/>
      <c r="W720" s="447"/>
      <c r="X720" s="447"/>
    </row>
    <row r="721" spans="1:24" ht="12.75">
      <c r="A721" s="447"/>
      <c r="B721" s="447"/>
      <c r="C721" s="454"/>
      <c r="D721" s="447"/>
      <c r="E721" s="449"/>
      <c r="F721" s="447"/>
      <c r="G721" s="447"/>
      <c r="H721" s="447"/>
      <c r="I721" s="447"/>
      <c r="J721" s="447"/>
      <c r="K721" s="447"/>
      <c r="L721" s="447"/>
      <c r="M721" s="447"/>
      <c r="N721" s="447"/>
      <c r="O721" s="447"/>
      <c r="P721" s="447"/>
      <c r="Q721" s="447"/>
      <c r="R721" s="447"/>
      <c r="S721" s="447"/>
      <c r="T721" s="447"/>
      <c r="U721" s="447"/>
      <c r="V721" s="447"/>
      <c r="W721" s="447"/>
      <c r="X721" s="447"/>
    </row>
    <row r="722" spans="1:24" ht="12.75">
      <c r="A722" s="447"/>
      <c r="B722" s="447"/>
      <c r="C722" s="454"/>
      <c r="D722" s="447"/>
      <c r="E722" s="449"/>
      <c r="F722" s="447"/>
      <c r="G722" s="447"/>
      <c r="H722" s="447"/>
      <c r="I722" s="447"/>
      <c r="J722" s="447"/>
      <c r="K722" s="447"/>
      <c r="L722" s="447"/>
      <c r="M722" s="447"/>
      <c r="N722" s="447"/>
      <c r="O722" s="447"/>
      <c r="P722" s="447"/>
      <c r="Q722" s="447"/>
      <c r="R722" s="447"/>
      <c r="S722" s="447"/>
      <c r="T722" s="447"/>
      <c r="U722" s="447"/>
      <c r="V722" s="447"/>
      <c r="W722" s="447"/>
      <c r="X722" s="447"/>
    </row>
    <row r="723" spans="1:24" ht="12.75">
      <c r="A723" s="447"/>
      <c r="B723" s="447"/>
      <c r="C723" s="454"/>
      <c r="D723" s="447"/>
      <c r="E723" s="449"/>
      <c r="F723" s="447"/>
      <c r="G723" s="447"/>
      <c r="H723" s="447"/>
      <c r="I723" s="447"/>
      <c r="J723" s="447"/>
      <c r="K723" s="447"/>
      <c r="L723" s="447"/>
      <c r="M723" s="447"/>
      <c r="N723" s="447"/>
      <c r="O723" s="447"/>
      <c r="P723" s="447"/>
      <c r="Q723" s="447"/>
      <c r="R723" s="447"/>
      <c r="S723" s="447"/>
      <c r="T723" s="447"/>
      <c r="U723" s="447"/>
      <c r="V723" s="447"/>
      <c r="W723" s="447"/>
      <c r="X723" s="447"/>
    </row>
    <row r="724" spans="1:24" ht="12.75">
      <c r="A724" s="447"/>
      <c r="B724" s="447"/>
      <c r="C724" s="454"/>
      <c r="D724" s="447"/>
      <c r="E724" s="449"/>
      <c r="F724" s="447"/>
      <c r="G724" s="447"/>
      <c r="H724" s="447"/>
      <c r="I724" s="447"/>
      <c r="J724" s="447"/>
      <c r="K724" s="447"/>
      <c r="L724" s="447"/>
      <c r="M724" s="447"/>
      <c r="N724" s="447"/>
      <c r="O724" s="447"/>
      <c r="P724" s="447"/>
      <c r="Q724" s="447"/>
      <c r="R724" s="447"/>
      <c r="S724" s="447"/>
      <c r="T724" s="447"/>
      <c r="U724" s="447"/>
      <c r="V724" s="447"/>
      <c r="W724" s="447"/>
      <c r="X724" s="447"/>
    </row>
    <row r="725" spans="1:24" ht="12.75">
      <c r="A725" s="447"/>
      <c r="B725" s="447"/>
      <c r="C725" s="454"/>
      <c r="D725" s="447"/>
      <c r="E725" s="449"/>
      <c r="F725" s="447"/>
      <c r="G725" s="447"/>
      <c r="H725" s="447"/>
      <c r="I725" s="447"/>
      <c r="J725" s="447"/>
      <c r="K725" s="447"/>
      <c r="L725" s="447"/>
      <c r="M725" s="447"/>
      <c r="N725" s="447"/>
      <c r="O725" s="447"/>
      <c r="P725" s="447"/>
      <c r="Q725" s="447"/>
      <c r="R725" s="447"/>
      <c r="S725" s="447"/>
      <c r="T725" s="447"/>
      <c r="U725" s="447"/>
      <c r="V725" s="447"/>
      <c r="W725" s="447"/>
      <c r="X725" s="447"/>
    </row>
    <row r="726" spans="1:24" ht="12.75">
      <c r="A726" s="447"/>
      <c r="B726" s="447"/>
      <c r="C726" s="454"/>
      <c r="D726" s="447"/>
      <c r="E726" s="449"/>
      <c r="F726" s="447"/>
      <c r="G726" s="447"/>
      <c r="H726" s="447"/>
      <c r="I726" s="447"/>
      <c r="J726" s="447"/>
      <c r="K726" s="447"/>
      <c r="L726" s="447"/>
      <c r="M726" s="447"/>
      <c r="N726" s="447"/>
      <c r="O726" s="447"/>
      <c r="P726" s="447"/>
      <c r="Q726" s="447"/>
      <c r="R726" s="447"/>
      <c r="S726" s="447"/>
      <c r="T726" s="447"/>
      <c r="U726" s="447"/>
      <c r="V726" s="447"/>
      <c r="W726" s="447"/>
      <c r="X726" s="447"/>
    </row>
    <row r="727" spans="1:24" ht="12.75">
      <c r="A727" s="447"/>
      <c r="B727" s="447"/>
      <c r="C727" s="454"/>
      <c r="D727" s="447"/>
      <c r="E727" s="449"/>
      <c r="F727" s="447"/>
      <c r="G727" s="447"/>
      <c r="H727" s="447"/>
      <c r="I727" s="447"/>
      <c r="J727" s="447"/>
      <c r="K727" s="447"/>
      <c r="L727" s="447"/>
      <c r="M727" s="447"/>
      <c r="N727" s="447"/>
      <c r="O727" s="447"/>
      <c r="P727" s="447"/>
      <c r="Q727" s="447"/>
      <c r="R727" s="447"/>
      <c r="S727" s="447"/>
      <c r="T727" s="447"/>
      <c r="U727" s="447"/>
      <c r="V727" s="447"/>
      <c r="W727" s="447"/>
      <c r="X727" s="447"/>
    </row>
    <row r="728" spans="1:24" ht="12.75">
      <c r="A728" s="447"/>
      <c r="B728" s="447"/>
      <c r="C728" s="454"/>
      <c r="D728" s="447"/>
      <c r="E728" s="449"/>
      <c r="F728" s="447"/>
      <c r="G728" s="447"/>
      <c r="H728" s="447"/>
      <c r="I728" s="447"/>
      <c r="J728" s="447"/>
      <c r="K728" s="447"/>
      <c r="L728" s="447"/>
      <c r="M728" s="447"/>
      <c r="N728" s="447"/>
      <c r="O728" s="447"/>
      <c r="P728" s="447"/>
      <c r="Q728" s="447"/>
      <c r="R728" s="447"/>
      <c r="S728" s="447"/>
      <c r="T728" s="447"/>
      <c r="U728" s="447"/>
      <c r="V728" s="447"/>
      <c r="W728" s="447"/>
      <c r="X728" s="447"/>
    </row>
    <row r="729" spans="1:24" ht="12.75">
      <c r="A729" s="447"/>
      <c r="B729" s="447"/>
      <c r="C729" s="454"/>
      <c r="D729" s="447"/>
      <c r="E729" s="449"/>
      <c r="F729" s="447"/>
      <c r="G729" s="447"/>
      <c r="H729" s="447"/>
      <c r="I729" s="447"/>
      <c r="J729" s="447"/>
      <c r="K729" s="447"/>
      <c r="L729" s="447"/>
      <c r="M729" s="447"/>
      <c r="N729" s="447"/>
      <c r="O729" s="447"/>
      <c r="P729" s="447"/>
      <c r="Q729" s="447"/>
      <c r="R729" s="447"/>
      <c r="S729" s="447"/>
      <c r="T729" s="447"/>
      <c r="U729" s="447"/>
      <c r="V729" s="447"/>
      <c r="W729" s="447"/>
      <c r="X729" s="447"/>
    </row>
    <row r="730" spans="1:24" ht="12.75">
      <c r="A730" s="447"/>
      <c r="B730" s="447"/>
      <c r="C730" s="454"/>
      <c r="D730" s="447"/>
      <c r="E730" s="449"/>
      <c r="F730" s="447"/>
      <c r="G730" s="447"/>
      <c r="H730" s="447"/>
      <c r="I730" s="447"/>
      <c r="J730" s="447"/>
      <c r="K730" s="447"/>
      <c r="L730" s="447"/>
      <c r="M730" s="447"/>
      <c r="N730" s="447"/>
      <c r="O730" s="447"/>
      <c r="P730" s="447"/>
      <c r="Q730" s="447"/>
      <c r="R730" s="447"/>
      <c r="S730" s="447"/>
      <c r="T730" s="447"/>
      <c r="U730" s="447"/>
      <c r="V730" s="447"/>
      <c r="W730" s="447"/>
      <c r="X730" s="447"/>
    </row>
    <row r="731" spans="1:24" ht="12.75">
      <c r="A731" s="447"/>
      <c r="B731" s="447"/>
      <c r="C731" s="454"/>
      <c r="D731" s="447"/>
      <c r="E731" s="449"/>
      <c r="F731" s="447"/>
      <c r="G731" s="447"/>
      <c r="H731" s="447"/>
      <c r="I731" s="447"/>
      <c r="J731" s="447"/>
      <c r="K731" s="447"/>
      <c r="L731" s="447"/>
      <c r="M731" s="447"/>
      <c r="N731" s="447"/>
      <c r="O731" s="447"/>
      <c r="P731" s="447"/>
      <c r="Q731" s="447"/>
      <c r="R731" s="447"/>
      <c r="S731" s="447"/>
      <c r="T731" s="447"/>
      <c r="U731" s="447"/>
      <c r="V731" s="447"/>
      <c r="W731" s="447"/>
      <c r="X731" s="447"/>
    </row>
    <row r="732" spans="1:24" ht="12.75">
      <c r="A732" s="447"/>
      <c r="B732" s="447"/>
      <c r="C732" s="454"/>
      <c r="D732" s="447"/>
      <c r="E732" s="449"/>
      <c r="F732" s="447"/>
      <c r="G732" s="447"/>
      <c r="H732" s="447"/>
      <c r="I732" s="447"/>
      <c r="J732" s="447"/>
      <c r="K732" s="447"/>
      <c r="L732" s="447"/>
      <c r="M732" s="447"/>
      <c r="N732" s="447"/>
      <c r="O732" s="447"/>
      <c r="P732" s="447"/>
      <c r="Q732" s="447"/>
      <c r="R732" s="447"/>
      <c r="S732" s="447"/>
      <c r="T732" s="447"/>
      <c r="U732" s="447"/>
      <c r="V732" s="447"/>
      <c r="W732" s="447"/>
      <c r="X732" s="447"/>
    </row>
    <row r="733" spans="1:24" ht="12.75">
      <c r="A733" s="447"/>
      <c r="B733" s="447"/>
      <c r="C733" s="454"/>
      <c r="D733" s="447"/>
      <c r="E733" s="449"/>
      <c r="F733" s="447"/>
      <c r="G733" s="447"/>
      <c r="H733" s="447"/>
      <c r="I733" s="447"/>
      <c r="J733" s="447"/>
      <c r="K733" s="447"/>
      <c r="L733" s="447"/>
      <c r="M733" s="447"/>
      <c r="N733" s="447"/>
      <c r="O733" s="447"/>
      <c r="P733" s="447"/>
      <c r="Q733" s="447"/>
      <c r="R733" s="447"/>
      <c r="S733" s="447"/>
      <c r="T733" s="447"/>
      <c r="U733" s="447"/>
      <c r="V733" s="447"/>
      <c r="W733" s="447"/>
      <c r="X733" s="447"/>
    </row>
    <row r="734" spans="1:24" ht="12.75">
      <c r="A734" s="447"/>
      <c r="B734" s="447"/>
      <c r="C734" s="454"/>
      <c r="D734" s="447"/>
      <c r="E734" s="449"/>
      <c r="F734" s="447"/>
      <c r="G734" s="447"/>
      <c r="H734" s="447"/>
      <c r="I734" s="447"/>
      <c r="J734" s="447"/>
      <c r="K734" s="447"/>
      <c r="L734" s="447"/>
      <c r="M734" s="447"/>
      <c r="N734" s="447"/>
      <c r="O734" s="447"/>
      <c r="P734" s="447"/>
      <c r="Q734" s="447"/>
      <c r="R734" s="447"/>
      <c r="S734" s="447"/>
      <c r="T734" s="447"/>
      <c r="U734" s="447"/>
      <c r="V734" s="447"/>
      <c r="W734" s="447"/>
      <c r="X734" s="447"/>
    </row>
    <row r="735" spans="1:24" ht="12.75">
      <c r="A735" s="447"/>
      <c r="B735" s="447"/>
      <c r="C735" s="454"/>
      <c r="D735" s="447"/>
      <c r="E735" s="449"/>
      <c r="F735" s="447"/>
      <c r="G735" s="447"/>
      <c r="H735" s="447"/>
      <c r="I735" s="447"/>
      <c r="J735" s="447"/>
      <c r="K735" s="447"/>
      <c r="L735" s="447"/>
      <c r="M735" s="447"/>
      <c r="N735" s="447"/>
      <c r="O735" s="447"/>
      <c r="P735" s="447"/>
      <c r="Q735" s="447"/>
      <c r="R735" s="447"/>
      <c r="S735" s="447"/>
      <c r="T735" s="447"/>
      <c r="U735" s="447"/>
      <c r="V735" s="447"/>
      <c r="W735" s="447"/>
      <c r="X735" s="447"/>
    </row>
    <row r="736" spans="1:24" ht="12.75">
      <c r="A736" s="447"/>
      <c r="B736" s="447"/>
      <c r="C736" s="454"/>
      <c r="D736" s="447"/>
      <c r="E736" s="449"/>
      <c r="F736" s="447"/>
      <c r="G736" s="447"/>
      <c r="H736" s="447"/>
      <c r="I736" s="447"/>
      <c r="J736" s="447"/>
      <c r="K736" s="447"/>
      <c r="L736" s="447"/>
      <c r="M736" s="447"/>
      <c r="N736" s="447"/>
      <c r="O736" s="447"/>
      <c r="P736" s="447"/>
      <c r="Q736" s="447"/>
      <c r="R736" s="447"/>
      <c r="S736" s="447"/>
      <c r="T736" s="447"/>
      <c r="U736" s="447"/>
      <c r="V736" s="447"/>
      <c r="W736" s="447"/>
      <c r="X736" s="447"/>
    </row>
    <row r="737" spans="1:24" ht="12.75">
      <c r="A737" s="447"/>
      <c r="B737" s="447"/>
      <c r="C737" s="454"/>
      <c r="D737" s="447"/>
      <c r="E737" s="449"/>
      <c r="F737" s="447"/>
      <c r="G737" s="447"/>
      <c r="H737" s="447"/>
      <c r="I737" s="447"/>
      <c r="J737" s="447"/>
      <c r="K737" s="447"/>
      <c r="L737" s="447"/>
      <c r="M737" s="447"/>
      <c r="N737" s="447"/>
      <c r="O737" s="447"/>
      <c r="P737" s="447"/>
      <c r="Q737" s="447"/>
      <c r="R737" s="447"/>
      <c r="S737" s="447"/>
      <c r="T737" s="447"/>
      <c r="U737" s="447"/>
      <c r="V737" s="447"/>
      <c r="W737" s="447"/>
      <c r="X737" s="447"/>
    </row>
    <row r="738" spans="1:24" ht="12.75">
      <c r="A738" s="447"/>
      <c r="B738" s="447"/>
      <c r="C738" s="454"/>
      <c r="D738" s="447"/>
      <c r="E738" s="449"/>
      <c r="F738" s="447"/>
      <c r="G738" s="447"/>
      <c r="H738" s="447"/>
      <c r="I738" s="447"/>
      <c r="J738" s="447"/>
      <c r="K738" s="447"/>
      <c r="L738" s="447"/>
      <c r="M738" s="447"/>
      <c r="N738" s="447"/>
      <c r="O738" s="447"/>
      <c r="P738" s="447"/>
      <c r="Q738" s="447"/>
      <c r="R738" s="447"/>
      <c r="S738" s="447"/>
      <c r="T738" s="447"/>
      <c r="U738" s="447"/>
      <c r="V738" s="447"/>
      <c r="W738" s="447"/>
      <c r="X738" s="447"/>
    </row>
    <row r="739" spans="1:24" ht="12.75">
      <c r="A739" s="447"/>
      <c r="B739" s="447"/>
      <c r="C739" s="454"/>
      <c r="D739" s="447"/>
      <c r="E739" s="449"/>
      <c r="F739" s="447"/>
      <c r="G739" s="447"/>
      <c r="H739" s="447"/>
      <c r="I739" s="447"/>
      <c r="J739" s="447"/>
      <c r="K739" s="447"/>
      <c r="L739" s="447"/>
      <c r="M739" s="447"/>
      <c r="N739" s="447"/>
      <c r="O739" s="447"/>
      <c r="P739" s="447"/>
      <c r="Q739" s="447"/>
      <c r="R739" s="447"/>
      <c r="S739" s="447"/>
      <c r="T739" s="447"/>
      <c r="U739" s="447"/>
      <c r="V739" s="447"/>
      <c r="W739" s="447"/>
      <c r="X739" s="447"/>
    </row>
    <row r="740" spans="1:24" ht="12.75">
      <c r="A740" s="447"/>
      <c r="B740" s="447"/>
      <c r="C740" s="454"/>
      <c r="D740" s="447"/>
      <c r="E740" s="449"/>
      <c r="F740" s="447"/>
      <c r="G740" s="447"/>
      <c r="H740" s="447"/>
      <c r="I740" s="447"/>
      <c r="J740" s="447"/>
      <c r="K740" s="447"/>
      <c r="L740" s="447"/>
      <c r="M740" s="447"/>
      <c r="N740" s="447"/>
      <c r="O740" s="447"/>
      <c r="P740" s="447"/>
      <c r="Q740" s="447"/>
      <c r="R740" s="447"/>
      <c r="S740" s="447"/>
      <c r="T740" s="447"/>
      <c r="U740" s="447"/>
      <c r="V740" s="447"/>
      <c r="W740" s="447"/>
      <c r="X740" s="447"/>
    </row>
    <row r="741" spans="1:24" ht="12.75">
      <c r="A741" s="447"/>
      <c r="B741" s="447"/>
      <c r="C741" s="454"/>
      <c r="D741" s="447"/>
      <c r="E741" s="449"/>
      <c r="F741" s="447"/>
      <c r="G741" s="447"/>
      <c r="H741" s="447"/>
      <c r="I741" s="447"/>
      <c r="J741" s="447"/>
      <c r="K741" s="447"/>
      <c r="L741" s="447"/>
      <c r="M741" s="447"/>
      <c r="N741" s="447"/>
      <c r="O741" s="447"/>
      <c r="P741" s="447"/>
      <c r="Q741" s="447"/>
      <c r="R741" s="447"/>
      <c r="S741" s="447"/>
      <c r="T741" s="447"/>
      <c r="U741" s="447"/>
      <c r="V741" s="447"/>
      <c r="W741" s="447"/>
      <c r="X741" s="447"/>
    </row>
    <row r="742" spans="1:24" ht="12.75">
      <c r="A742" s="447"/>
      <c r="B742" s="447"/>
      <c r="C742" s="454"/>
      <c r="D742" s="447"/>
      <c r="E742" s="449"/>
      <c r="F742" s="447"/>
      <c r="G742" s="447"/>
      <c r="H742" s="447"/>
      <c r="I742" s="447"/>
      <c r="J742" s="447"/>
      <c r="K742" s="447"/>
      <c r="L742" s="447"/>
      <c r="M742" s="447"/>
      <c r="N742" s="447"/>
      <c r="O742" s="447"/>
      <c r="P742" s="447"/>
      <c r="Q742" s="447"/>
      <c r="R742" s="447"/>
      <c r="S742" s="447"/>
      <c r="T742" s="447"/>
      <c r="U742" s="447"/>
      <c r="V742" s="447"/>
      <c r="W742" s="447"/>
      <c r="X742" s="447"/>
    </row>
    <row r="743" spans="1:24" ht="12.75">
      <c r="A743" s="447"/>
      <c r="B743" s="447"/>
      <c r="C743" s="454"/>
      <c r="D743" s="447"/>
      <c r="E743" s="449"/>
      <c r="F743" s="447"/>
      <c r="G743" s="447"/>
      <c r="H743" s="447"/>
      <c r="I743" s="447"/>
      <c r="J743" s="447"/>
      <c r="K743" s="447"/>
      <c r="L743" s="447"/>
      <c r="M743" s="447"/>
      <c r="N743" s="447"/>
      <c r="O743" s="447"/>
      <c r="P743" s="447"/>
      <c r="Q743" s="447"/>
      <c r="R743" s="447"/>
      <c r="S743" s="447"/>
      <c r="T743" s="447"/>
      <c r="U743" s="447"/>
      <c r="V743" s="447"/>
      <c r="W743" s="447"/>
      <c r="X743" s="447"/>
    </row>
    <row r="744" spans="1:24" ht="12.75">
      <c r="A744" s="447"/>
      <c r="B744" s="447"/>
      <c r="C744" s="454"/>
      <c r="D744" s="447"/>
      <c r="E744" s="449"/>
      <c r="F744" s="447"/>
      <c r="G744" s="447"/>
      <c r="H744" s="447"/>
      <c r="I744" s="447"/>
      <c r="J744" s="447"/>
      <c r="K744" s="447"/>
      <c r="L744" s="447"/>
      <c r="M744" s="447"/>
      <c r="N744" s="447"/>
      <c r="O744" s="447"/>
      <c r="P744" s="447"/>
      <c r="Q744" s="447"/>
      <c r="R744" s="447"/>
      <c r="S744" s="447"/>
      <c r="T744" s="447"/>
      <c r="U744" s="447"/>
      <c r="V744" s="447"/>
      <c r="W744" s="447"/>
      <c r="X744" s="447"/>
    </row>
    <row r="745" spans="1:24" ht="12.75">
      <c r="A745" s="447"/>
      <c r="B745" s="447"/>
      <c r="C745" s="454"/>
      <c r="D745" s="447"/>
      <c r="E745" s="449"/>
      <c r="F745" s="447"/>
      <c r="G745" s="447"/>
      <c r="H745" s="447"/>
      <c r="I745" s="447"/>
      <c r="J745" s="447"/>
      <c r="K745" s="447"/>
      <c r="L745" s="447"/>
      <c r="M745" s="447"/>
      <c r="N745" s="447"/>
      <c r="O745" s="447"/>
      <c r="P745" s="447"/>
      <c r="Q745" s="447"/>
      <c r="R745" s="447"/>
      <c r="S745" s="447"/>
      <c r="T745" s="447"/>
      <c r="U745" s="447"/>
      <c r="V745" s="447"/>
      <c r="W745" s="447"/>
      <c r="X745" s="447"/>
    </row>
    <row r="746" spans="1:24" ht="12.75">
      <c r="A746" s="447"/>
      <c r="B746" s="447"/>
      <c r="C746" s="454"/>
      <c r="D746" s="447"/>
      <c r="E746" s="449"/>
      <c r="F746" s="447"/>
      <c r="G746" s="447"/>
      <c r="H746" s="447"/>
      <c r="I746" s="447"/>
      <c r="J746" s="447"/>
      <c r="K746" s="447"/>
      <c r="L746" s="447"/>
      <c r="M746" s="447"/>
      <c r="N746" s="447"/>
      <c r="O746" s="447"/>
      <c r="P746" s="447"/>
      <c r="Q746" s="447"/>
      <c r="R746" s="447"/>
      <c r="S746" s="447"/>
      <c r="T746" s="447"/>
      <c r="U746" s="447"/>
      <c r="V746" s="447"/>
      <c r="W746" s="447"/>
      <c r="X746" s="447"/>
    </row>
    <row r="747" spans="1:24" ht="12.75">
      <c r="A747" s="447"/>
      <c r="B747" s="447"/>
      <c r="C747" s="454"/>
      <c r="D747" s="447"/>
      <c r="E747" s="449"/>
      <c r="F747" s="447"/>
      <c r="G747" s="447"/>
      <c r="H747" s="447"/>
      <c r="I747" s="447"/>
      <c r="J747" s="447"/>
      <c r="K747" s="447"/>
      <c r="L747" s="447"/>
      <c r="M747" s="447"/>
      <c r="N747" s="447"/>
      <c r="O747" s="447"/>
      <c r="P747" s="447"/>
      <c r="Q747" s="447"/>
      <c r="R747" s="447"/>
      <c r="S747" s="447"/>
      <c r="T747" s="447"/>
      <c r="U747" s="447"/>
      <c r="V747" s="447"/>
      <c r="W747" s="447"/>
      <c r="X747" s="447"/>
    </row>
    <row r="748" spans="1:24" ht="12.75">
      <c r="A748" s="447"/>
      <c r="B748" s="447"/>
      <c r="C748" s="454"/>
      <c r="D748" s="447"/>
      <c r="E748" s="449"/>
      <c r="F748" s="447"/>
      <c r="G748" s="447"/>
      <c r="H748" s="447"/>
      <c r="I748" s="447"/>
      <c r="J748" s="447"/>
      <c r="K748" s="447"/>
      <c r="L748" s="447"/>
      <c r="M748" s="447"/>
      <c r="N748" s="447"/>
      <c r="O748" s="447"/>
      <c r="P748" s="447"/>
      <c r="Q748" s="447"/>
      <c r="R748" s="447"/>
      <c r="S748" s="447"/>
      <c r="T748" s="447"/>
      <c r="U748" s="447"/>
      <c r="V748" s="447"/>
      <c r="W748" s="447"/>
      <c r="X748" s="447"/>
    </row>
    <row r="749" spans="1:24" ht="12.75">
      <c r="A749" s="447"/>
      <c r="B749" s="447"/>
      <c r="C749" s="454"/>
      <c r="D749" s="447"/>
      <c r="E749" s="449"/>
      <c r="F749" s="447"/>
      <c r="G749" s="447"/>
      <c r="H749" s="447"/>
      <c r="I749" s="447"/>
      <c r="J749" s="447"/>
      <c r="K749" s="447"/>
      <c r="L749" s="447"/>
      <c r="M749" s="447"/>
      <c r="N749" s="447"/>
      <c r="O749" s="447"/>
      <c r="P749" s="447"/>
      <c r="Q749" s="447"/>
      <c r="R749" s="447"/>
      <c r="S749" s="447"/>
      <c r="T749" s="447"/>
      <c r="U749" s="447"/>
      <c r="V749" s="447"/>
      <c r="W749" s="447"/>
      <c r="X749" s="447"/>
    </row>
    <row r="750" spans="1:24" ht="12.75">
      <c r="A750" s="447"/>
      <c r="B750" s="447"/>
      <c r="C750" s="454"/>
      <c r="D750" s="447"/>
      <c r="E750" s="449"/>
      <c r="F750" s="447"/>
      <c r="G750" s="447"/>
      <c r="H750" s="447"/>
      <c r="I750" s="447"/>
      <c r="J750" s="447"/>
      <c r="K750" s="447"/>
      <c r="L750" s="447"/>
      <c r="M750" s="447"/>
      <c r="N750" s="447"/>
      <c r="O750" s="447"/>
      <c r="P750" s="447"/>
      <c r="Q750" s="447"/>
      <c r="R750" s="447"/>
      <c r="S750" s="447"/>
      <c r="T750" s="447"/>
      <c r="U750" s="447"/>
      <c r="V750" s="447"/>
      <c r="W750" s="447"/>
      <c r="X750" s="447"/>
    </row>
    <row r="751" spans="1:24" ht="12.75">
      <c r="A751" s="447"/>
      <c r="B751" s="447"/>
      <c r="C751" s="454"/>
      <c r="D751" s="447"/>
      <c r="E751" s="449"/>
      <c r="F751" s="447"/>
      <c r="G751" s="447"/>
      <c r="H751" s="447"/>
      <c r="I751" s="447"/>
      <c r="J751" s="447"/>
      <c r="K751" s="447"/>
      <c r="L751" s="447"/>
      <c r="M751" s="447"/>
      <c r="N751" s="447"/>
      <c r="O751" s="447"/>
      <c r="P751" s="447"/>
      <c r="Q751" s="447"/>
      <c r="R751" s="447"/>
      <c r="S751" s="447"/>
      <c r="T751" s="447"/>
      <c r="U751" s="447"/>
      <c r="V751" s="447"/>
      <c r="W751" s="447"/>
      <c r="X751" s="447"/>
    </row>
    <row r="752" spans="1:24" ht="12.75">
      <c r="A752" s="447"/>
      <c r="B752" s="447"/>
      <c r="C752" s="454"/>
      <c r="D752" s="447"/>
      <c r="E752" s="449"/>
      <c r="F752" s="447"/>
      <c r="G752" s="447"/>
      <c r="H752" s="447"/>
      <c r="I752" s="447"/>
      <c r="J752" s="447"/>
      <c r="K752" s="447"/>
      <c r="L752" s="447"/>
      <c r="M752" s="447"/>
      <c r="N752" s="447"/>
      <c r="O752" s="447"/>
      <c r="P752" s="447"/>
      <c r="Q752" s="447"/>
      <c r="R752" s="447"/>
      <c r="S752" s="447"/>
      <c r="T752" s="447"/>
      <c r="U752" s="447"/>
      <c r="V752" s="447"/>
      <c r="W752" s="447"/>
      <c r="X752" s="447"/>
    </row>
    <row r="753" spans="1:24" ht="12.75">
      <c r="A753" s="447"/>
      <c r="B753" s="447"/>
      <c r="C753" s="454"/>
      <c r="D753" s="447"/>
      <c r="E753" s="449"/>
      <c r="F753" s="447"/>
      <c r="G753" s="447"/>
      <c r="H753" s="447"/>
      <c r="I753" s="447"/>
      <c r="J753" s="447"/>
      <c r="K753" s="447"/>
      <c r="L753" s="447"/>
      <c r="M753" s="447"/>
      <c r="N753" s="447"/>
      <c r="O753" s="447"/>
      <c r="P753" s="447"/>
      <c r="Q753" s="447"/>
      <c r="R753" s="447"/>
      <c r="S753" s="447"/>
      <c r="T753" s="447"/>
      <c r="U753" s="447"/>
      <c r="V753" s="447"/>
      <c r="W753" s="447"/>
      <c r="X753" s="447"/>
    </row>
    <row r="754" spans="1:24" ht="12.75">
      <c r="A754" s="447"/>
      <c r="B754" s="447"/>
      <c r="C754" s="454"/>
      <c r="D754" s="447"/>
      <c r="E754" s="449"/>
      <c r="F754" s="447"/>
      <c r="G754" s="447"/>
      <c r="H754" s="447"/>
      <c r="I754" s="447"/>
      <c r="J754" s="447"/>
      <c r="K754" s="447"/>
      <c r="L754" s="447"/>
      <c r="M754" s="447"/>
      <c r="N754" s="447"/>
      <c r="O754" s="447"/>
      <c r="P754" s="447"/>
      <c r="Q754" s="447"/>
      <c r="R754" s="447"/>
      <c r="S754" s="447"/>
      <c r="T754" s="447"/>
      <c r="U754" s="447"/>
      <c r="V754" s="447"/>
      <c r="W754" s="447"/>
      <c r="X754" s="447"/>
    </row>
    <row r="755" spans="1:24" ht="12.75">
      <c r="A755" s="447"/>
      <c r="B755" s="447"/>
      <c r="C755" s="454"/>
      <c r="D755" s="447"/>
      <c r="E755" s="449"/>
      <c r="F755" s="447"/>
      <c r="G755" s="447"/>
      <c r="H755" s="447"/>
      <c r="I755" s="447"/>
      <c r="J755" s="447"/>
      <c r="K755" s="447"/>
      <c r="L755" s="447"/>
      <c r="M755" s="447"/>
      <c r="N755" s="447"/>
      <c r="O755" s="447"/>
      <c r="P755" s="447"/>
      <c r="Q755" s="447"/>
      <c r="R755" s="447"/>
      <c r="S755" s="447"/>
      <c r="T755" s="447"/>
      <c r="U755" s="447"/>
      <c r="V755" s="447"/>
      <c r="W755" s="447"/>
      <c r="X755" s="447"/>
    </row>
    <row r="756" spans="1:24" ht="12.75">
      <c r="A756" s="447"/>
      <c r="B756" s="447"/>
      <c r="C756" s="454"/>
      <c r="D756" s="447"/>
      <c r="E756" s="449"/>
      <c r="F756" s="447"/>
      <c r="G756" s="447"/>
      <c r="H756" s="447"/>
      <c r="I756" s="447"/>
      <c r="J756" s="447"/>
      <c r="K756" s="447"/>
      <c r="L756" s="447"/>
      <c r="M756" s="447"/>
      <c r="N756" s="447"/>
      <c r="O756" s="447"/>
      <c r="P756" s="447"/>
      <c r="Q756" s="447"/>
      <c r="R756" s="447"/>
      <c r="S756" s="447"/>
      <c r="T756" s="447"/>
      <c r="U756" s="447"/>
      <c r="V756" s="447"/>
      <c r="W756" s="447"/>
      <c r="X756" s="447"/>
    </row>
    <row r="757" spans="1:24" ht="12.75">
      <c r="A757" s="447"/>
      <c r="B757" s="447"/>
      <c r="C757" s="454"/>
      <c r="D757" s="447"/>
      <c r="E757" s="449"/>
      <c r="F757" s="447"/>
      <c r="G757" s="447"/>
      <c r="H757" s="447"/>
      <c r="I757" s="447"/>
      <c r="J757" s="447"/>
      <c r="K757" s="447"/>
      <c r="L757" s="447"/>
      <c r="M757" s="447"/>
      <c r="N757" s="447"/>
      <c r="O757" s="447"/>
      <c r="P757" s="447"/>
      <c r="Q757" s="447"/>
      <c r="R757" s="447"/>
      <c r="S757" s="447"/>
      <c r="T757" s="447"/>
      <c r="U757" s="447"/>
      <c r="V757" s="447"/>
      <c r="W757" s="447"/>
      <c r="X757" s="447"/>
    </row>
    <row r="758" spans="1:24" ht="12.75">
      <c r="A758" s="447"/>
      <c r="B758" s="447"/>
      <c r="C758" s="454"/>
      <c r="D758" s="447"/>
      <c r="E758" s="449"/>
      <c r="F758" s="447"/>
      <c r="G758" s="447"/>
      <c r="H758" s="447"/>
      <c r="I758" s="447"/>
      <c r="J758" s="447"/>
      <c r="K758" s="447"/>
      <c r="L758" s="447"/>
      <c r="M758" s="447"/>
      <c r="N758" s="447"/>
      <c r="O758" s="447"/>
      <c r="P758" s="447"/>
      <c r="Q758" s="447"/>
      <c r="R758" s="447"/>
      <c r="S758" s="447"/>
      <c r="T758" s="447"/>
      <c r="U758" s="447"/>
      <c r="V758" s="447"/>
      <c r="W758" s="447"/>
      <c r="X758" s="447"/>
    </row>
    <row r="759" spans="1:24" ht="12.75">
      <c r="A759" s="447"/>
      <c r="B759" s="447"/>
      <c r="C759" s="454"/>
      <c r="D759" s="447"/>
      <c r="E759" s="449"/>
      <c r="F759" s="447"/>
      <c r="G759" s="447"/>
      <c r="H759" s="447"/>
      <c r="I759" s="447"/>
      <c r="J759" s="447"/>
      <c r="K759" s="447"/>
      <c r="L759" s="447"/>
      <c r="M759" s="447"/>
      <c r="N759" s="447"/>
      <c r="O759" s="447"/>
      <c r="P759" s="447"/>
      <c r="Q759" s="447"/>
      <c r="R759" s="447"/>
      <c r="S759" s="447"/>
      <c r="T759" s="447"/>
      <c r="U759" s="447"/>
      <c r="V759" s="447"/>
      <c r="W759" s="447"/>
      <c r="X759" s="447"/>
    </row>
    <row r="760" spans="1:24" ht="12.75">
      <c r="A760" s="447"/>
      <c r="B760" s="447"/>
      <c r="C760" s="454"/>
      <c r="D760" s="447"/>
      <c r="E760" s="449"/>
      <c r="F760" s="447"/>
      <c r="G760" s="447"/>
      <c r="H760" s="447"/>
      <c r="I760" s="447"/>
      <c r="J760" s="447"/>
      <c r="K760" s="447"/>
      <c r="L760" s="447"/>
      <c r="M760" s="447"/>
      <c r="N760" s="447"/>
      <c r="O760" s="447"/>
      <c r="P760" s="447"/>
      <c r="Q760" s="447"/>
      <c r="R760" s="447"/>
      <c r="S760" s="447"/>
      <c r="T760" s="447"/>
      <c r="U760" s="447"/>
      <c r="V760" s="447"/>
      <c r="W760" s="447"/>
      <c r="X760" s="447"/>
    </row>
    <row r="761" spans="1:24" ht="12.75">
      <c r="A761" s="447"/>
      <c r="B761" s="447"/>
      <c r="C761" s="454"/>
      <c r="D761" s="447"/>
      <c r="E761" s="449"/>
      <c r="F761" s="447"/>
      <c r="G761" s="447"/>
      <c r="H761" s="447"/>
      <c r="I761" s="447"/>
      <c r="J761" s="447"/>
      <c r="K761" s="447"/>
      <c r="L761" s="447"/>
      <c r="M761" s="447"/>
      <c r="N761" s="447"/>
      <c r="O761" s="447"/>
      <c r="P761" s="447"/>
      <c r="Q761" s="447"/>
      <c r="R761" s="447"/>
      <c r="S761" s="447"/>
      <c r="T761" s="447"/>
      <c r="U761" s="447"/>
      <c r="V761" s="447"/>
      <c r="W761" s="447"/>
      <c r="X761" s="447"/>
    </row>
    <row r="762" spans="1:24" ht="12.75">
      <c r="A762" s="447"/>
      <c r="B762" s="447"/>
      <c r="C762" s="454"/>
      <c r="D762" s="447"/>
      <c r="E762" s="449"/>
      <c r="F762" s="447"/>
      <c r="G762" s="447"/>
      <c r="H762" s="447"/>
      <c r="I762" s="447"/>
      <c r="J762" s="447"/>
      <c r="K762" s="447"/>
      <c r="L762" s="447"/>
      <c r="M762" s="447"/>
      <c r="N762" s="447"/>
      <c r="O762" s="447"/>
      <c r="P762" s="447"/>
      <c r="Q762" s="447"/>
      <c r="R762" s="447"/>
      <c r="S762" s="447"/>
      <c r="T762" s="447"/>
      <c r="U762" s="447"/>
      <c r="V762" s="447"/>
      <c r="W762" s="447"/>
      <c r="X762" s="447"/>
    </row>
    <row r="763" spans="1:24" ht="12.75">
      <c r="A763" s="447"/>
      <c r="B763" s="447"/>
      <c r="C763" s="454"/>
      <c r="D763" s="447"/>
      <c r="E763" s="449"/>
      <c r="F763" s="447"/>
      <c r="G763" s="447"/>
      <c r="H763" s="447"/>
      <c r="I763" s="447"/>
      <c r="J763" s="447"/>
      <c r="K763" s="447"/>
      <c r="L763" s="447"/>
      <c r="M763" s="447"/>
      <c r="N763" s="447"/>
      <c r="O763" s="447"/>
      <c r="P763" s="447"/>
      <c r="Q763" s="447"/>
      <c r="R763" s="447"/>
      <c r="S763" s="447"/>
      <c r="T763" s="447"/>
      <c r="U763" s="447"/>
      <c r="V763" s="447"/>
      <c r="W763" s="447"/>
      <c r="X763" s="447"/>
    </row>
    <row r="764" spans="1:24" ht="12.75">
      <c r="A764" s="447"/>
      <c r="B764" s="447"/>
      <c r="C764" s="454"/>
      <c r="D764" s="447"/>
      <c r="E764" s="449"/>
      <c r="F764" s="447"/>
      <c r="G764" s="447"/>
      <c r="H764" s="447"/>
      <c r="I764" s="447"/>
      <c r="J764" s="447"/>
      <c r="K764" s="447"/>
      <c r="L764" s="447"/>
      <c r="M764" s="447"/>
      <c r="N764" s="447"/>
      <c r="O764" s="447"/>
      <c r="P764" s="447"/>
      <c r="Q764" s="447"/>
      <c r="R764" s="447"/>
      <c r="S764" s="447"/>
      <c r="T764" s="447"/>
      <c r="U764" s="447"/>
      <c r="V764" s="447"/>
      <c r="W764" s="447"/>
      <c r="X764" s="447"/>
    </row>
    <row r="765" spans="1:24" ht="12.75">
      <c r="A765" s="447"/>
      <c r="B765" s="447"/>
      <c r="C765" s="454"/>
      <c r="D765" s="447"/>
      <c r="E765" s="449"/>
      <c r="F765" s="447"/>
      <c r="G765" s="447"/>
      <c r="H765" s="447"/>
      <c r="I765" s="447"/>
      <c r="J765" s="447"/>
      <c r="K765" s="447"/>
      <c r="L765" s="447"/>
      <c r="M765" s="447"/>
      <c r="N765" s="447"/>
      <c r="O765" s="447"/>
      <c r="P765" s="447"/>
      <c r="Q765" s="447"/>
      <c r="R765" s="447"/>
      <c r="S765" s="447"/>
      <c r="T765" s="447"/>
      <c r="U765" s="447"/>
      <c r="V765" s="447"/>
      <c r="W765" s="447"/>
      <c r="X765" s="447"/>
    </row>
    <row r="766" spans="1:24" ht="12.75">
      <c r="A766" s="447"/>
      <c r="B766" s="447"/>
      <c r="C766" s="454"/>
      <c r="D766" s="447"/>
      <c r="E766" s="449"/>
      <c r="F766" s="447"/>
      <c r="G766" s="447"/>
      <c r="H766" s="447"/>
      <c r="I766" s="447"/>
      <c r="J766" s="447"/>
      <c r="K766" s="447"/>
      <c r="L766" s="447"/>
      <c r="M766" s="447"/>
      <c r="N766" s="447"/>
      <c r="O766" s="447"/>
      <c r="P766" s="447"/>
      <c r="Q766" s="447"/>
      <c r="R766" s="447"/>
      <c r="S766" s="447"/>
      <c r="T766" s="447"/>
      <c r="U766" s="447"/>
      <c r="V766" s="447"/>
      <c r="W766" s="447"/>
      <c r="X766" s="447"/>
    </row>
    <row r="767" spans="1:24" ht="12.75">
      <c r="A767" s="447"/>
      <c r="B767" s="447"/>
      <c r="C767" s="454"/>
      <c r="D767" s="447"/>
      <c r="E767" s="449"/>
      <c r="F767" s="447"/>
      <c r="G767" s="447"/>
      <c r="H767" s="447"/>
      <c r="I767" s="447"/>
      <c r="J767" s="447"/>
      <c r="K767" s="447"/>
      <c r="L767" s="447"/>
      <c r="M767" s="447"/>
      <c r="N767" s="447"/>
      <c r="O767" s="447"/>
      <c r="P767" s="447"/>
      <c r="Q767" s="447"/>
      <c r="R767" s="447"/>
      <c r="S767" s="447"/>
      <c r="T767" s="447"/>
      <c r="U767" s="447"/>
      <c r="V767" s="447"/>
      <c r="W767" s="447"/>
      <c r="X767" s="447"/>
    </row>
    <row r="768" spans="1:24" ht="12.75">
      <c r="A768" s="447"/>
      <c r="B768" s="447"/>
      <c r="C768" s="454"/>
      <c r="D768" s="447"/>
      <c r="E768" s="449"/>
      <c r="F768" s="447"/>
      <c r="G768" s="447"/>
      <c r="H768" s="447"/>
      <c r="I768" s="447"/>
      <c r="J768" s="447"/>
      <c r="K768" s="447"/>
      <c r="L768" s="447"/>
      <c r="M768" s="447"/>
      <c r="N768" s="447"/>
      <c r="O768" s="447"/>
      <c r="P768" s="447"/>
      <c r="Q768" s="447"/>
      <c r="R768" s="447"/>
      <c r="S768" s="447"/>
      <c r="T768" s="447"/>
      <c r="U768" s="447"/>
      <c r="V768" s="447"/>
      <c r="W768" s="447"/>
      <c r="X768" s="447"/>
    </row>
    <row r="769" spans="1:24" ht="12.75">
      <c r="A769" s="447"/>
      <c r="B769" s="447"/>
      <c r="C769" s="454"/>
      <c r="D769" s="447"/>
      <c r="E769" s="449"/>
      <c r="F769" s="447"/>
      <c r="G769" s="447"/>
      <c r="H769" s="447"/>
      <c r="I769" s="447"/>
      <c r="J769" s="447"/>
      <c r="K769" s="447"/>
      <c r="L769" s="447"/>
      <c r="M769" s="447"/>
      <c r="N769" s="447"/>
      <c r="O769" s="447"/>
      <c r="P769" s="447"/>
      <c r="Q769" s="447"/>
      <c r="R769" s="447"/>
      <c r="S769" s="447"/>
      <c r="T769" s="447"/>
      <c r="U769" s="447"/>
      <c r="V769" s="447"/>
      <c r="W769" s="447"/>
      <c r="X769" s="447"/>
    </row>
    <row r="770" spans="1:24" ht="12.75">
      <c r="A770" s="447"/>
      <c r="B770" s="447"/>
      <c r="C770" s="454"/>
      <c r="D770" s="447"/>
      <c r="E770" s="449"/>
      <c r="F770" s="447"/>
      <c r="G770" s="447"/>
      <c r="H770" s="447"/>
      <c r="I770" s="447"/>
      <c r="J770" s="447"/>
      <c r="K770" s="447"/>
      <c r="L770" s="447"/>
      <c r="M770" s="447"/>
      <c r="N770" s="447"/>
      <c r="O770" s="447"/>
      <c r="P770" s="447"/>
      <c r="Q770" s="447"/>
      <c r="R770" s="447"/>
      <c r="S770" s="447"/>
      <c r="T770" s="447"/>
      <c r="U770" s="447"/>
      <c r="V770" s="447"/>
      <c r="W770" s="447"/>
      <c r="X770" s="447"/>
    </row>
    <row r="771" spans="1:24" ht="12.75">
      <c r="A771" s="447"/>
      <c r="B771" s="447"/>
      <c r="C771" s="454"/>
      <c r="D771" s="447"/>
      <c r="E771" s="449"/>
      <c r="F771" s="447"/>
      <c r="G771" s="447"/>
      <c r="H771" s="447"/>
      <c r="I771" s="447"/>
      <c r="J771" s="447"/>
      <c r="K771" s="447"/>
      <c r="L771" s="447"/>
      <c r="M771" s="447"/>
      <c r="N771" s="447"/>
      <c r="O771" s="447"/>
      <c r="P771" s="447"/>
      <c r="Q771" s="447"/>
      <c r="R771" s="447"/>
      <c r="S771" s="447"/>
      <c r="T771" s="447"/>
      <c r="U771" s="447"/>
      <c r="V771" s="447"/>
      <c r="W771" s="447"/>
      <c r="X771" s="447"/>
    </row>
    <row r="772" spans="1:24" ht="12.75">
      <c r="A772" s="447"/>
      <c r="B772" s="447"/>
      <c r="C772" s="454"/>
      <c r="D772" s="447"/>
      <c r="E772" s="449"/>
      <c r="F772" s="447"/>
      <c r="G772" s="447"/>
      <c r="H772" s="447"/>
      <c r="I772" s="447"/>
      <c r="J772" s="447"/>
      <c r="K772" s="447"/>
      <c r="L772" s="447"/>
      <c r="M772" s="447"/>
      <c r="N772" s="447"/>
      <c r="O772" s="447"/>
      <c r="P772" s="447"/>
      <c r="Q772" s="447"/>
      <c r="R772" s="447"/>
      <c r="S772" s="447"/>
      <c r="T772" s="447"/>
      <c r="U772" s="447"/>
      <c r="V772" s="447"/>
      <c r="W772" s="447"/>
      <c r="X772" s="447"/>
    </row>
    <row r="773" spans="1:24" ht="12.75">
      <c r="A773" s="447"/>
      <c r="B773" s="447"/>
      <c r="C773" s="454"/>
      <c r="D773" s="447"/>
      <c r="E773" s="449"/>
      <c r="F773" s="447"/>
      <c r="G773" s="447"/>
      <c r="H773" s="447"/>
      <c r="I773" s="447"/>
      <c r="J773" s="447"/>
      <c r="K773" s="447"/>
      <c r="L773" s="447"/>
      <c r="M773" s="447"/>
      <c r="N773" s="447"/>
      <c r="O773" s="447"/>
      <c r="P773" s="447"/>
      <c r="Q773" s="447"/>
      <c r="R773" s="447"/>
      <c r="S773" s="447"/>
      <c r="T773" s="447"/>
      <c r="U773" s="447"/>
      <c r="V773" s="447"/>
      <c r="W773" s="447"/>
      <c r="X773" s="447"/>
    </row>
    <row r="774" spans="1:24" ht="12.75">
      <c r="A774" s="447"/>
      <c r="B774" s="447"/>
      <c r="C774" s="454"/>
      <c r="D774" s="447"/>
      <c r="E774" s="449"/>
      <c r="F774" s="447"/>
      <c r="G774" s="447"/>
      <c r="H774" s="447"/>
      <c r="I774" s="447"/>
      <c r="J774" s="447"/>
      <c r="K774" s="447"/>
      <c r="L774" s="447"/>
      <c r="M774" s="447"/>
      <c r="N774" s="447"/>
      <c r="O774" s="447"/>
      <c r="P774" s="447"/>
      <c r="Q774" s="447"/>
      <c r="R774" s="447"/>
      <c r="S774" s="447"/>
      <c r="T774" s="447"/>
      <c r="U774" s="447"/>
      <c r="V774" s="447"/>
      <c r="W774" s="447"/>
      <c r="X774" s="447"/>
    </row>
    <row r="775" spans="1:24" ht="12.75">
      <c r="A775" s="447"/>
      <c r="B775" s="447"/>
      <c r="C775" s="454"/>
      <c r="D775" s="447"/>
      <c r="E775" s="449"/>
      <c r="F775" s="447"/>
      <c r="G775" s="447"/>
      <c r="H775" s="447"/>
      <c r="I775" s="447"/>
      <c r="J775" s="447"/>
      <c r="K775" s="447"/>
      <c r="L775" s="447"/>
      <c r="M775" s="447"/>
      <c r="N775" s="447"/>
      <c r="O775" s="447"/>
      <c r="P775" s="447"/>
      <c r="Q775" s="447"/>
      <c r="R775" s="447"/>
      <c r="S775" s="447"/>
      <c r="T775" s="447"/>
      <c r="U775" s="447"/>
      <c r="V775" s="447"/>
      <c r="W775" s="447"/>
      <c r="X775" s="447"/>
    </row>
    <row r="776" spans="1:24" ht="12.75">
      <c r="A776" s="447"/>
      <c r="B776" s="447"/>
      <c r="C776" s="454"/>
      <c r="D776" s="447"/>
      <c r="E776" s="449"/>
      <c r="F776" s="447"/>
      <c r="G776" s="447"/>
      <c r="H776" s="447"/>
      <c r="I776" s="447"/>
      <c r="J776" s="447"/>
      <c r="K776" s="447"/>
      <c r="L776" s="447"/>
      <c r="M776" s="447"/>
      <c r="N776" s="447"/>
      <c r="O776" s="447"/>
      <c r="P776" s="447"/>
      <c r="Q776" s="447"/>
      <c r="R776" s="447"/>
      <c r="S776" s="447"/>
      <c r="T776" s="447"/>
      <c r="U776" s="447"/>
      <c r="V776" s="447"/>
      <c r="W776" s="447"/>
      <c r="X776" s="447"/>
    </row>
    <row r="777" spans="1:24" ht="12.75">
      <c r="A777" s="447"/>
      <c r="B777" s="447"/>
      <c r="C777" s="454"/>
      <c r="D777" s="447"/>
      <c r="E777" s="449"/>
      <c r="F777" s="447"/>
      <c r="G777" s="447"/>
      <c r="H777" s="447"/>
      <c r="I777" s="447"/>
      <c r="J777" s="447"/>
      <c r="K777" s="447"/>
      <c r="L777" s="447"/>
      <c r="M777" s="447"/>
      <c r="N777" s="447"/>
      <c r="O777" s="447"/>
      <c r="P777" s="447"/>
      <c r="Q777" s="447"/>
      <c r="R777" s="447"/>
      <c r="S777" s="447"/>
      <c r="T777" s="447"/>
      <c r="U777" s="447"/>
      <c r="V777" s="447"/>
      <c r="W777" s="447"/>
      <c r="X777" s="447"/>
    </row>
    <row r="778" spans="1:24" ht="12.75">
      <c r="A778" s="447"/>
      <c r="B778" s="447"/>
      <c r="C778" s="454"/>
      <c r="D778" s="447"/>
      <c r="E778" s="449"/>
      <c r="F778" s="447"/>
      <c r="G778" s="447"/>
      <c r="H778" s="447"/>
      <c r="I778" s="447"/>
      <c r="J778" s="447"/>
      <c r="K778" s="447"/>
      <c r="L778" s="447"/>
      <c r="M778" s="447"/>
      <c r="N778" s="447"/>
      <c r="O778" s="447"/>
      <c r="P778" s="447"/>
      <c r="Q778" s="447"/>
      <c r="R778" s="447"/>
      <c r="S778" s="447"/>
      <c r="T778" s="447"/>
      <c r="U778" s="447"/>
      <c r="V778" s="447"/>
      <c r="W778" s="447"/>
      <c r="X778" s="447"/>
    </row>
    <row r="779" spans="1:24" ht="12.75">
      <c r="A779" s="447"/>
      <c r="B779" s="447"/>
      <c r="C779" s="454"/>
      <c r="D779" s="447"/>
      <c r="E779" s="449"/>
      <c r="F779" s="447"/>
      <c r="G779" s="447"/>
      <c r="H779" s="447"/>
      <c r="I779" s="447"/>
      <c r="J779" s="447"/>
      <c r="K779" s="447"/>
      <c r="L779" s="447"/>
      <c r="M779" s="447"/>
      <c r="N779" s="447"/>
      <c r="O779" s="447"/>
      <c r="P779" s="447"/>
      <c r="Q779" s="447"/>
      <c r="R779" s="447"/>
      <c r="S779" s="447"/>
      <c r="T779" s="447"/>
      <c r="U779" s="447"/>
      <c r="V779" s="447"/>
      <c r="W779" s="447"/>
      <c r="X779" s="447"/>
    </row>
    <row r="780" spans="1:24" ht="12.75">
      <c r="A780" s="447"/>
      <c r="B780" s="447"/>
      <c r="C780" s="454"/>
      <c r="D780" s="447"/>
      <c r="E780" s="449"/>
      <c r="F780" s="447"/>
      <c r="G780" s="447"/>
      <c r="H780" s="447"/>
      <c r="I780" s="447"/>
      <c r="J780" s="447"/>
      <c r="K780" s="447"/>
      <c r="L780" s="447"/>
      <c r="M780" s="447"/>
      <c r="N780" s="447"/>
      <c r="O780" s="447"/>
      <c r="P780" s="447"/>
      <c r="Q780" s="447"/>
      <c r="R780" s="447"/>
      <c r="S780" s="447"/>
      <c r="T780" s="447"/>
      <c r="U780" s="447"/>
      <c r="V780" s="447"/>
      <c r="W780" s="447"/>
      <c r="X780" s="447"/>
    </row>
    <row r="781" spans="1:24" ht="12.75">
      <c r="A781" s="447"/>
      <c r="B781" s="447"/>
      <c r="C781" s="454"/>
      <c r="D781" s="447"/>
      <c r="E781" s="449"/>
      <c r="F781" s="447"/>
      <c r="G781" s="447"/>
      <c r="H781" s="447"/>
      <c r="I781" s="447"/>
      <c r="J781" s="447"/>
      <c r="K781" s="447"/>
      <c r="L781" s="447"/>
      <c r="M781" s="447"/>
      <c r="N781" s="447"/>
      <c r="O781" s="447"/>
      <c r="P781" s="447"/>
      <c r="Q781" s="447"/>
      <c r="R781" s="447"/>
      <c r="S781" s="447"/>
      <c r="T781" s="447"/>
      <c r="U781" s="447"/>
      <c r="V781" s="447"/>
      <c r="W781" s="447"/>
      <c r="X781" s="447"/>
    </row>
    <row r="782" spans="1:24" ht="12.75">
      <c r="A782" s="447"/>
      <c r="B782" s="447"/>
      <c r="C782" s="454"/>
      <c r="D782" s="447"/>
      <c r="E782" s="449"/>
      <c r="F782" s="447"/>
      <c r="G782" s="447"/>
      <c r="H782" s="447"/>
      <c r="I782" s="447"/>
      <c r="J782" s="447"/>
      <c r="K782" s="447"/>
      <c r="L782" s="447"/>
      <c r="M782" s="447"/>
      <c r="N782" s="447"/>
      <c r="O782" s="447"/>
      <c r="P782" s="447"/>
      <c r="Q782" s="447"/>
      <c r="R782" s="447"/>
      <c r="S782" s="447"/>
      <c r="T782" s="447"/>
      <c r="U782" s="447"/>
      <c r="V782" s="447"/>
      <c r="W782" s="447"/>
      <c r="X782" s="447"/>
    </row>
    <row r="783" spans="1:24" ht="12.75">
      <c r="A783" s="447"/>
      <c r="B783" s="447"/>
      <c r="C783" s="454"/>
      <c r="D783" s="447"/>
      <c r="E783" s="449"/>
      <c r="F783" s="447"/>
      <c r="G783" s="447"/>
      <c r="H783" s="447"/>
      <c r="I783" s="447"/>
      <c r="J783" s="447"/>
      <c r="K783" s="447"/>
      <c r="L783" s="447"/>
      <c r="M783" s="447"/>
      <c r="N783" s="447"/>
      <c r="O783" s="447"/>
      <c r="P783" s="447"/>
      <c r="Q783" s="447"/>
      <c r="R783" s="447"/>
      <c r="S783" s="447"/>
      <c r="T783" s="447"/>
      <c r="U783" s="447"/>
      <c r="V783" s="447"/>
      <c r="W783" s="447"/>
      <c r="X783" s="447"/>
    </row>
    <row r="784" spans="1:24" ht="12.75">
      <c r="A784" s="447"/>
      <c r="B784" s="447"/>
      <c r="C784" s="454"/>
      <c r="D784" s="447"/>
      <c r="E784" s="449"/>
      <c r="F784" s="447"/>
      <c r="G784" s="447"/>
      <c r="H784" s="447"/>
      <c r="I784" s="447"/>
      <c r="J784" s="447"/>
      <c r="K784" s="447"/>
      <c r="L784" s="447"/>
      <c r="M784" s="447"/>
      <c r="N784" s="447"/>
      <c r="O784" s="447"/>
      <c r="P784" s="447"/>
      <c r="Q784" s="447"/>
      <c r="R784" s="447"/>
      <c r="S784" s="447"/>
      <c r="T784" s="447"/>
      <c r="U784" s="447"/>
      <c r="V784" s="447"/>
      <c r="W784" s="447"/>
      <c r="X784" s="447"/>
    </row>
    <row r="785" spans="1:24" ht="12.75">
      <c r="A785" s="447"/>
      <c r="B785" s="447"/>
      <c r="C785" s="454"/>
      <c r="D785" s="447"/>
      <c r="E785" s="449"/>
      <c r="F785" s="447"/>
      <c r="G785" s="447"/>
      <c r="H785" s="447"/>
      <c r="I785" s="447"/>
      <c r="J785" s="447"/>
      <c r="K785" s="447"/>
      <c r="L785" s="447"/>
      <c r="M785" s="447"/>
      <c r="N785" s="447"/>
      <c r="O785" s="447"/>
      <c r="P785" s="447"/>
      <c r="Q785" s="447"/>
      <c r="R785" s="447"/>
      <c r="S785" s="447"/>
      <c r="T785" s="447"/>
      <c r="U785" s="447"/>
      <c r="V785" s="447"/>
      <c r="W785" s="447"/>
      <c r="X785" s="447"/>
    </row>
    <row r="786" spans="1:24" ht="12.75">
      <c r="A786" s="447"/>
      <c r="B786" s="447"/>
      <c r="C786" s="454"/>
      <c r="D786" s="447"/>
      <c r="E786" s="449"/>
      <c r="F786" s="447"/>
      <c r="G786" s="447"/>
      <c r="H786" s="447"/>
      <c r="I786" s="447"/>
      <c r="J786" s="447"/>
      <c r="K786" s="447"/>
      <c r="L786" s="447"/>
      <c r="M786" s="447"/>
      <c r="N786" s="447"/>
      <c r="O786" s="447"/>
      <c r="P786" s="447"/>
      <c r="Q786" s="447"/>
      <c r="R786" s="447"/>
      <c r="S786" s="447"/>
      <c r="T786" s="447"/>
      <c r="U786" s="447"/>
      <c r="V786" s="447"/>
      <c r="W786" s="447"/>
      <c r="X786" s="447"/>
    </row>
    <row r="787" spans="1:24" ht="12.75">
      <c r="A787" s="447"/>
      <c r="B787" s="447"/>
      <c r="C787" s="454"/>
      <c r="D787" s="447"/>
      <c r="E787" s="449"/>
      <c r="F787" s="447"/>
      <c r="G787" s="447"/>
      <c r="H787" s="447"/>
      <c r="I787" s="447"/>
      <c r="J787" s="447"/>
      <c r="K787" s="447"/>
      <c r="L787" s="447"/>
      <c r="M787" s="447"/>
      <c r="N787" s="447"/>
      <c r="O787" s="447"/>
      <c r="P787" s="447"/>
      <c r="Q787" s="447"/>
      <c r="R787" s="447"/>
      <c r="S787" s="447"/>
      <c r="T787" s="447"/>
      <c r="U787" s="447"/>
      <c r="V787" s="447"/>
      <c r="W787" s="447"/>
      <c r="X787" s="447"/>
    </row>
    <row r="788" spans="1:24" ht="12.75">
      <c r="A788" s="447"/>
      <c r="B788" s="447"/>
      <c r="C788" s="454"/>
      <c r="D788" s="447"/>
      <c r="E788" s="449"/>
      <c r="F788" s="447"/>
      <c r="G788" s="447"/>
      <c r="H788" s="447"/>
      <c r="I788" s="447"/>
      <c r="J788" s="447"/>
      <c r="K788" s="447"/>
      <c r="L788" s="447"/>
      <c r="M788" s="447"/>
      <c r="N788" s="447"/>
      <c r="O788" s="447"/>
      <c r="P788" s="447"/>
      <c r="Q788" s="447"/>
      <c r="R788" s="447"/>
      <c r="S788" s="447"/>
      <c r="T788" s="447"/>
      <c r="U788" s="447"/>
      <c r="V788" s="447"/>
      <c r="W788" s="447"/>
      <c r="X788" s="447"/>
    </row>
    <row r="789" spans="1:24" ht="12.75">
      <c r="A789" s="447"/>
      <c r="B789" s="447"/>
      <c r="C789" s="454"/>
      <c r="D789" s="447"/>
      <c r="E789" s="449"/>
      <c r="F789" s="447"/>
      <c r="G789" s="447"/>
      <c r="H789" s="447"/>
      <c r="I789" s="447"/>
      <c r="J789" s="447"/>
      <c r="K789" s="447"/>
      <c r="L789" s="447"/>
      <c r="M789" s="447"/>
      <c r="N789" s="447"/>
      <c r="O789" s="447"/>
      <c r="P789" s="447"/>
      <c r="Q789" s="447"/>
      <c r="R789" s="447"/>
      <c r="S789" s="447"/>
      <c r="T789" s="447"/>
      <c r="U789" s="447"/>
      <c r="V789" s="447"/>
      <c r="W789" s="447"/>
      <c r="X789" s="447"/>
    </row>
    <row r="790" spans="1:24" ht="12.75">
      <c r="A790" s="447"/>
      <c r="B790" s="447"/>
      <c r="C790" s="454"/>
      <c r="D790" s="447"/>
      <c r="E790" s="449"/>
      <c r="F790" s="447"/>
      <c r="G790" s="447"/>
      <c r="H790" s="447"/>
      <c r="I790" s="447"/>
      <c r="J790" s="447"/>
      <c r="K790" s="447"/>
      <c r="L790" s="447"/>
      <c r="M790" s="447"/>
      <c r="N790" s="447"/>
      <c r="O790" s="447"/>
      <c r="P790" s="447"/>
      <c r="Q790" s="447"/>
      <c r="R790" s="447"/>
      <c r="S790" s="447"/>
      <c r="T790" s="447"/>
      <c r="U790" s="447"/>
      <c r="V790" s="447"/>
      <c r="W790" s="447"/>
      <c r="X790" s="447"/>
    </row>
    <row r="791" spans="1:24" ht="12.75">
      <c r="A791" s="447"/>
      <c r="B791" s="447"/>
      <c r="C791" s="454"/>
      <c r="D791" s="447"/>
      <c r="E791" s="449"/>
      <c r="F791" s="447"/>
      <c r="G791" s="447"/>
      <c r="H791" s="447"/>
      <c r="I791" s="447"/>
      <c r="J791" s="447"/>
      <c r="K791" s="447"/>
      <c r="L791" s="447"/>
      <c r="M791" s="447"/>
      <c r="N791" s="447"/>
      <c r="O791" s="447"/>
      <c r="P791" s="447"/>
      <c r="Q791" s="447"/>
      <c r="R791" s="447"/>
      <c r="S791" s="447"/>
      <c r="T791" s="447"/>
      <c r="U791" s="447"/>
      <c r="V791" s="447"/>
      <c r="W791" s="447"/>
      <c r="X791" s="447"/>
    </row>
    <row r="792" spans="1:24" ht="12.75">
      <c r="A792" s="447"/>
      <c r="B792" s="447"/>
      <c r="C792" s="454"/>
      <c r="D792" s="447"/>
      <c r="E792" s="449"/>
      <c r="F792" s="447"/>
      <c r="G792" s="447"/>
      <c r="H792" s="447"/>
      <c r="I792" s="447"/>
      <c r="J792" s="447"/>
      <c r="K792" s="447"/>
      <c r="L792" s="447"/>
      <c r="M792" s="447"/>
      <c r="N792" s="447"/>
      <c r="O792" s="447"/>
      <c r="P792" s="447"/>
      <c r="Q792" s="447"/>
      <c r="R792" s="447"/>
      <c r="S792" s="447"/>
      <c r="T792" s="447"/>
      <c r="U792" s="447"/>
      <c r="V792" s="447"/>
      <c r="W792" s="447"/>
      <c r="X792" s="447"/>
    </row>
    <row r="793" spans="1:24" ht="12.75">
      <c r="A793" s="447"/>
      <c r="B793" s="447"/>
      <c r="C793" s="454"/>
      <c r="D793" s="447"/>
      <c r="E793" s="449"/>
      <c r="F793" s="447"/>
      <c r="G793" s="447"/>
      <c r="H793" s="447"/>
      <c r="I793" s="447"/>
      <c r="J793" s="447"/>
      <c r="K793" s="447"/>
      <c r="L793" s="447"/>
      <c r="M793" s="447"/>
      <c r="N793" s="447"/>
      <c r="O793" s="447"/>
      <c r="P793" s="447"/>
      <c r="Q793" s="447"/>
      <c r="R793" s="447"/>
      <c r="S793" s="447"/>
      <c r="T793" s="447"/>
      <c r="U793" s="447"/>
      <c r="V793" s="447"/>
      <c r="W793" s="447"/>
      <c r="X793" s="447"/>
    </row>
    <row r="794" spans="1:24" ht="12.75">
      <c r="A794" s="447"/>
      <c r="B794" s="447"/>
      <c r="C794" s="454"/>
      <c r="D794" s="447"/>
      <c r="E794" s="449"/>
      <c r="F794" s="447"/>
      <c r="G794" s="447"/>
      <c r="H794" s="447"/>
      <c r="I794" s="447"/>
      <c r="J794" s="447"/>
      <c r="K794" s="447"/>
      <c r="L794" s="447"/>
      <c r="M794" s="447"/>
      <c r="N794" s="447"/>
      <c r="O794" s="447"/>
      <c r="P794" s="447"/>
      <c r="Q794" s="447"/>
      <c r="R794" s="447"/>
      <c r="S794" s="447"/>
      <c r="T794" s="447"/>
      <c r="U794" s="447"/>
      <c r="V794" s="447"/>
      <c r="W794" s="447"/>
      <c r="X794" s="447"/>
    </row>
    <row r="795" spans="1:24" ht="12.75">
      <c r="A795" s="447"/>
      <c r="B795" s="447"/>
      <c r="C795" s="454"/>
      <c r="D795" s="447"/>
      <c r="E795" s="449"/>
      <c r="F795" s="447"/>
      <c r="G795" s="447"/>
      <c r="H795" s="447"/>
      <c r="I795" s="447"/>
      <c r="J795" s="447"/>
      <c r="K795" s="447"/>
      <c r="L795" s="447"/>
      <c r="M795" s="447"/>
      <c r="N795" s="447"/>
      <c r="O795" s="447"/>
      <c r="P795" s="447"/>
      <c r="Q795" s="447"/>
      <c r="R795" s="447"/>
      <c r="S795" s="447"/>
      <c r="T795" s="447"/>
      <c r="U795" s="447"/>
      <c r="V795" s="447"/>
      <c r="W795" s="447"/>
      <c r="X795" s="447"/>
    </row>
    <row r="796" spans="1:24" ht="12.75">
      <c r="A796" s="447"/>
      <c r="B796" s="447"/>
      <c r="C796" s="454"/>
      <c r="D796" s="447"/>
      <c r="E796" s="449"/>
      <c r="F796" s="447"/>
      <c r="G796" s="447"/>
      <c r="H796" s="447"/>
      <c r="I796" s="447"/>
      <c r="J796" s="447"/>
      <c r="K796" s="447"/>
      <c r="L796" s="447"/>
      <c r="M796" s="447"/>
      <c r="N796" s="447"/>
      <c r="O796" s="447"/>
      <c r="P796" s="447"/>
      <c r="Q796" s="447"/>
      <c r="R796" s="447"/>
      <c r="S796" s="447"/>
      <c r="T796" s="447"/>
      <c r="U796" s="447"/>
      <c r="V796" s="447"/>
      <c r="W796" s="447"/>
      <c r="X796" s="447"/>
    </row>
    <row r="797" spans="1:24" ht="12.75">
      <c r="A797" s="447"/>
      <c r="B797" s="447"/>
      <c r="C797" s="454"/>
      <c r="D797" s="447"/>
      <c r="E797" s="449"/>
      <c r="F797" s="447"/>
      <c r="G797" s="447"/>
      <c r="H797" s="447"/>
      <c r="I797" s="447"/>
      <c r="J797" s="447"/>
      <c r="K797" s="447"/>
      <c r="L797" s="447"/>
      <c r="M797" s="447"/>
      <c r="N797" s="447"/>
      <c r="O797" s="447"/>
      <c r="P797" s="447"/>
      <c r="Q797" s="447"/>
      <c r="R797" s="447"/>
      <c r="S797" s="447"/>
      <c r="T797" s="447"/>
      <c r="U797" s="447"/>
      <c r="V797" s="447"/>
      <c r="W797" s="447"/>
      <c r="X797" s="447"/>
    </row>
    <row r="798" spans="1:24" ht="12.75">
      <c r="A798" s="447"/>
      <c r="B798" s="447"/>
      <c r="C798" s="454"/>
      <c r="D798" s="447"/>
      <c r="E798" s="449"/>
      <c r="F798" s="447"/>
      <c r="G798" s="447"/>
      <c r="H798" s="447"/>
      <c r="I798" s="447"/>
      <c r="J798" s="447"/>
      <c r="K798" s="447"/>
      <c r="L798" s="447"/>
      <c r="M798" s="447"/>
      <c r="N798" s="447"/>
      <c r="O798" s="447"/>
      <c r="P798" s="447"/>
      <c r="Q798" s="447"/>
      <c r="R798" s="447"/>
      <c r="S798" s="447"/>
      <c r="T798" s="447"/>
      <c r="U798" s="447"/>
      <c r="V798" s="447"/>
      <c r="W798" s="447"/>
      <c r="X798" s="447"/>
    </row>
    <row r="799" spans="1:24" ht="12.75">
      <c r="A799" s="447"/>
      <c r="B799" s="447"/>
      <c r="C799" s="454"/>
      <c r="D799" s="447"/>
      <c r="E799" s="449"/>
      <c r="F799" s="447"/>
      <c r="G799" s="447"/>
      <c r="H799" s="447"/>
      <c r="I799" s="447"/>
      <c r="J799" s="447"/>
      <c r="K799" s="447"/>
      <c r="L799" s="447"/>
      <c r="M799" s="447"/>
      <c r="N799" s="447"/>
      <c r="O799" s="447"/>
      <c r="P799" s="447"/>
      <c r="Q799" s="447"/>
      <c r="R799" s="447"/>
      <c r="S799" s="447"/>
      <c r="T799" s="447"/>
      <c r="U799" s="447"/>
      <c r="V799" s="447"/>
      <c r="W799" s="447"/>
      <c r="X799" s="447"/>
    </row>
    <row r="800" spans="1:24" ht="12.75">
      <c r="A800" s="447"/>
      <c r="B800" s="447"/>
      <c r="C800" s="454"/>
      <c r="D800" s="447"/>
      <c r="E800" s="449"/>
      <c r="F800" s="447"/>
      <c r="G800" s="447"/>
      <c r="H800" s="447"/>
      <c r="I800" s="447"/>
      <c r="J800" s="447"/>
      <c r="K800" s="447"/>
      <c r="L800" s="447"/>
      <c r="M800" s="447"/>
      <c r="N800" s="447"/>
      <c r="O800" s="447"/>
      <c r="P800" s="447"/>
      <c r="Q800" s="447"/>
      <c r="R800" s="447"/>
      <c r="S800" s="447"/>
      <c r="T800" s="447"/>
      <c r="U800" s="447"/>
      <c r="V800" s="447"/>
      <c r="W800" s="447"/>
      <c r="X800" s="447"/>
    </row>
    <row r="801" spans="1:24" ht="12.75">
      <c r="A801" s="447"/>
      <c r="B801" s="447"/>
      <c r="C801" s="454"/>
      <c r="D801" s="447"/>
      <c r="E801" s="449"/>
      <c r="F801" s="447"/>
      <c r="G801" s="447"/>
      <c r="H801" s="447"/>
      <c r="I801" s="447"/>
      <c r="J801" s="447"/>
      <c r="K801" s="447"/>
      <c r="L801" s="447"/>
      <c r="M801" s="447"/>
      <c r="N801" s="447"/>
      <c r="O801" s="447"/>
      <c r="P801" s="447"/>
      <c r="Q801" s="447"/>
      <c r="R801" s="447"/>
      <c r="S801" s="447"/>
      <c r="T801" s="447"/>
      <c r="U801" s="447"/>
      <c r="V801" s="447"/>
      <c r="W801" s="447"/>
      <c r="X801" s="447"/>
    </row>
    <row r="802" spans="1:24" ht="12.75">
      <c r="A802" s="447"/>
      <c r="B802" s="447"/>
      <c r="C802" s="454"/>
      <c r="D802" s="447"/>
      <c r="E802" s="449"/>
      <c r="F802" s="447"/>
      <c r="G802" s="447"/>
      <c r="H802" s="447"/>
      <c r="I802" s="447"/>
      <c r="J802" s="447"/>
      <c r="K802" s="447"/>
      <c r="L802" s="447"/>
      <c r="M802" s="447"/>
      <c r="N802" s="447"/>
      <c r="O802" s="447"/>
      <c r="P802" s="447"/>
      <c r="Q802" s="447"/>
      <c r="R802" s="447"/>
      <c r="S802" s="447"/>
      <c r="T802" s="447"/>
      <c r="U802" s="447"/>
      <c r="V802" s="447"/>
      <c r="W802" s="447"/>
      <c r="X802" s="447"/>
    </row>
    <row r="803" spans="1:24" ht="12.75">
      <c r="A803" s="447"/>
      <c r="B803" s="447"/>
      <c r="C803" s="454"/>
      <c r="D803" s="447"/>
      <c r="E803" s="449"/>
      <c r="F803" s="447"/>
      <c r="G803" s="447"/>
      <c r="H803" s="447"/>
      <c r="I803" s="447"/>
      <c r="J803" s="447"/>
      <c r="K803" s="447"/>
      <c r="L803" s="447"/>
      <c r="M803" s="447"/>
      <c r="N803" s="447"/>
      <c r="O803" s="447"/>
      <c r="P803" s="447"/>
      <c r="Q803" s="447"/>
      <c r="R803" s="447"/>
      <c r="S803" s="447"/>
      <c r="T803" s="447"/>
      <c r="U803" s="447"/>
      <c r="V803" s="447"/>
      <c r="W803" s="447"/>
      <c r="X803" s="447"/>
    </row>
    <row r="804" spans="1:24" ht="12.75">
      <c r="A804" s="447"/>
      <c r="B804" s="447"/>
      <c r="C804" s="454"/>
      <c r="D804" s="447"/>
      <c r="E804" s="449"/>
      <c r="F804" s="447"/>
      <c r="G804" s="447"/>
      <c r="H804" s="447"/>
      <c r="I804" s="447"/>
      <c r="J804" s="447"/>
      <c r="K804" s="447"/>
      <c r="L804" s="447"/>
      <c r="M804" s="447"/>
      <c r="N804" s="447"/>
      <c r="O804" s="447"/>
      <c r="P804" s="447"/>
      <c r="Q804" s="447"/>
      <c r="R804" s="447"/>
      <c r="S804" s="447"/>
      <c r="T804" s="447"/>
      <c r="U804" s="447"/>
      <c r="V804" s="447"/>
      <c r="W804" s="447"/>
      <c r="X804" s="447"/>
    </row>
    <row r="805" spans="1:24" ht="12.75">
      <c r="A805" s="447"/>
      <c r="B805" s="447"/>
      <c r="C805" s="454"/>
      <c r="D805" s="447"/>
      <c r="E805" s="449"/>
      <c r="F805" s="447"/>
      <c r="G805" s="447"/>
      <c r="H805" s="447"/>
      <c r="I805" s="447"/>
      <c r="J805" s="447"/>
      <c r="K805" s="447"/>
      <c r="L805" s="447"/>
      <c r="M805" s="447"/>
      <c r="N805" s="447"/>
      <c r="O805" s="447"/>
      <c r="P805" s="447"/>
      <c r="Q805" s="447"/>
      <c r="R805" s="447"/>
      <c r="S805" s="447"/>
      <c r="T805" s="447"/>
      <c r="U805" s="447"/>
      <c r="V805" s="447"/>
      <c r="W805" s="447"/>
      <c r="X805" s="447"/>
    </row>
    <row r="806" spans="1:24" ht="12.75">
      <c r="A806" s="447"/>
      <c r="B806" s="447"/>
      <c r="C806" s="454"/>
      <c r="D806" s="447"/>
      <c r="E806" s="449"/>
      <c r="F806" s="447"/>
      <c r="G806" s="447"/>
      <c r="H806" s="447"/>
      <c r="I806" s="447"/>
      <c r="J806" s="447"/>
      <c r="K806" s="447"/>
      <c r="L806" s="447"/>
      <c r="M806" s="447"/>
      <c r="N806" s="447"/>
      <c r="O806" s="447"/>
      <c r="P806" s="447"/>
      <c r="Q806" s="447"/>
      <c r="R806" s="447"/>
      <c r="S806" s="447"/>
      <c r="T806" s="447"/>
      <c r="U806" s="447"/>
      <c r="V806" s="447"/>
      <c r="W806" s="447"/>
      <c r="X806" s="447"/>
    </row>
    <row r="807" spans="1:24" ht="12.75">
      <c r="A807" s="447"/>
      <c r="B807" s="447"/>
      <c r="C807" s="454"/>
      <c r="D807" s="447"/>
      <c r="E807" s="449"/>
      <c r="F807" s="447"/>
      <c r="G807" s="447"/>
      <c r="H807" s="447"/>
      <c r="I807" s="447"/>
      <c r="J807" s="447"/>
      <c r="K807" s="447"/>
      <c r="L807" s="447"/>
      <c r="M807" s="447"/>
      <c r="N807" s="447"/>
      <c r="O807" s="447"/>
      <c r="P807" s="447"/>
      <c r="Q807" s="447"/>
      <c r="R807" s="447"/>
      <c r="S807" s="447"/>
      <c r="T807" s="447"/>
      <c r="U807" s="447"/>
      <c r="V807" s="447"/>
      <c r="W807" s="447"/>
      <c r="X807" s="447"/>
    </row>
    <row r="808" spans="1:24" ht="12.75">
      <c r="A808" s="447"/>
      <c r="B808" s="447"/>
      <c r="C808" s="454"/>
      <c r="D808" s="447"/>
      <c r="E808" s="449"/>
      <c r="F808" s="447"/>
      <c r="G808" s="447"/>
      <c r="H808" s="447"/>
      <c r="I808" s="447"/>
      <c r="J808" s="447"/>
      <c r="K808" s="447"/>
      <c r="L808" s="447"/>
      <c r="M808" s="447"/>
      <c r="N808" s="447"/>
      <c r="O808" s="447"/>
      <c r="P808" s="447"/>
      <c r="Q808" s="447"/>
      <c r="R808" s="447"/>
      <c r="S808" s="447"/>
      <c r="T808" s="447"/>
      <c r="U808" s="447"/>
      <c r="V808" s="447"/>
      <c r="W808" s="447"/>
      <c r="X808" s="447"/>
    </row>
    <row r="809" spans="1:24" ht="12.75">
      <c r="A809" s="447"/>
      <c r="B809" s="447"/>
      <c r="C809" s="454"/>
      <c r="D809" s="447"/>
      <c r="E809" s="449"/>
      <c r="F809" s="447"/>
      <c r="G809" s="447"/>
      <c r="H809" s="447"/>
      <c r="I809" s="447"/>
      <c r="J809" s="447"/>
      <c r="K809" s="447"/>
      <c r="L809" s="447"/>
      <c r="M809" s="447"/>
      <c r="N809" s="447"/>
      <c r="O809" s="447"/>
      <c r="P809" s="447"/>
      <c r="Q809" s="447"/>
      <c r="R809" s="447"/>
      <c r="S809" s="447"/>
      <c r="T809" s="447"/>
      <c r="U809" s="447"/>
      <c r="V809" s="447"/>
      <c r="W809" s="447"/>
      <c r="X809" s="447"/>
    </row>
    <row r="810" spans="1:24" ht="12.75">
      <c r="A810" s="447"/>
      <c r="B810" s="447"/>
      <c r="C810" s="454"/>
      <c r="D810" s="447"/>
      <c r="E810" s="449"/>
      <c r="F810" s="447"/>
      <c r="G810" s="447"/>
      <c r="H810" s="447"/>
      <c r="I810" s="447"/>
      <c r="J810" s="447"/>
      <c r="K810" s="447"/>
      <c r="L810" s="447"/>
      <c r="M810" s="447"/>
      <c r="N810" s="447"/>
      <c r="O810" s="447"/>
      <c r="P810" s="447"/>
      <c r="Q810" s="447"/>
      <c r="R810" s="447"/>
      <c r="S810" s="447"/>
      <c r="T810" s="447"/>
      <c r="U810" s="447"/>
      <c r="V810" s="447"/>
      <c r="W810" s="447"/>
      <c r="X810" s="447"/>
    </row>
    <row r="811" spans="1:24" ht="12.75">
      <c r="A811" s="447"/>
      <c r="B811" s="447"/>
      <c r="C811" s="454"/>
      <c r="D811" s="447"/>
      <c r="E811" s="449"/>
      <c r="F811" s="447"/>
      <c r="G811" s="447"/>
      <c r="H811" s="447"/>
      <c r="I811" s="447"/>
      <c r="J811" s="447"/>
      <c r="K811" s="447"/>
      <c r="L811" s="447"/>
      <c r="M811" s="447"/>
      <c r="N811" s="447"/>
      <c r="O811" s="447"/>
      <c r="P811" s="447"/>
      <c r="Q811" s="447"/>
      <c r="R811" s="447"/>
      <c r="S811" s="447"/>
      <c r="T811" s="447"/>
      <c r="U811" s="447"/>
      <c r="V811" s="447"/>
      <c r="W811" s="447"/>
      <c r="X811" s="447"/>
    </row>
    <row r="812" spans="1:24" ht="12.75">
      <c r="A812" s="447"/>
      <c r="B812" s="447"/>
      <c r="C812" s="454"/>
      <c r="D812" s="447"/>
      <c r="E812" s="449"/>
      <c r="F812" s="447"/>
      <c r="G812" s="447"/>
      <c r="H812" s="447"/>
      <c r="I812" s="447"/>
      <c r="J812" s="447"/>
      <c r="K812" s="447"/>
      <c r="L812" s="447"/>
      <c r="M812" s="447"/>
      <c r="N812" s="447"/>
      <c r="O812" s="447"/>
      <c r="P812" s="447"/>
      <c r="Q812" s="447"/>
      <c r="R812" s="447"/>
      <c r="S812" s="447"/>
      <c r="T812" s="447"/>
      <c r="U812" s="447"/>
      <c r="V812" s="447"/>
      <c r="W812" s="447"/>
      <c r="X812" s="447"/>
    </row>
    <row r="813" spans="1:24" ht="12.75">
      <c r="A813" s="447"/>
      <c r="B813" s="447"/>
      <c r="C813" s="454"/>
      <c r="D813" s="447"/>
      <c r="E813" s="449"/>
      <c r="F813" s="447"/>
      <c r="G813" s="447"/>
      <c r="H813" s="447"/>
      <c r="I813" s="447"/>
      <c r="J813" s="447"/>
      <c r="K813" s="447"/>
      <c r="L813" s="447"/>
      <c r="M813" s="447"/>
      <c r="N813" s="447"/>
      <c r="O813" s="447"/>
      <c r="P813" s="447"/>
      <c r="Q813" s="447"/>
      <c r="R813" s="447"/>
      <c r="S813" s="447"/>
      <c r="T813" s="447"/>
      <c r="U813" s="447"/>
      <c r="V813" s="447"/>
      <c r="W813" s="447"/>
      <c r="X813" s="447"/>
    </row>
    <row r="814" spans="1:24" ht="12.75">
      <c r="A814" s="447"/>
      <c r="B814" s="447"/>
      <c r="C814" s="454"/>
      <c r="D814" s="447"/>
      <c r="E814" s="449"/>
      <c r="F814" s="447"/>
      <c r="G814" s="447"/>
      <c r="H814" s="447"/>
      <c r="I814" s="447"/>
      <c r="J814" s="447"/>
      <c r="K814" s="447"/>
      <c r="L814" s="447"/>
      <c r="M814" s="447"/>
      <c r="N814" s="447"/>
      <c r="O814" s="447"/>
      <c r="P814" s="447"/>
      <c r="Q814" s="447"/>
      <c r="R814" s="447"/>
      <c r="S814" s="447"/>
      <c r="T814" s="447"/>
      <c r="U814" s="447"/>
      <c r="V814" s="447"/>
      <c r="W814" s="447"/>
      <c r="X814" s="447"/>
    </row>
    <row r="815" spans="1:24" ht="12.75">
      <c r="A815" s="447"/>
      <c r="B815" s="447"/>
      <c r="C815" s="454"/>
      <c r="D815" s="447"/>
      <c r="E815" s="449"/>
      <c r="F815" s="447"/>
      <c r="G815" s="447"/>
      <c r="H815" s="447"/>
      <c r="I815" s="447"/>
      <c r="J815" s="447"/>
      <c r="K815" s="447"/>
      <c r="L815" s="447"/>
      <c r="M815" s="447"/>
      <c r="N815" s="447"/>
      <c r="O815" s="447"/>
      <c r="P815" s="447"/>
      <c r="Q815" s="447"/>
      <c r="R815" s="447"/>
      <c r="S815" s="447"/>
      <c r="T815" s="447"/>
      <c r="U815" s="447"/>
      <c r="V815" s="447"/>
      <c r="W815" s="447"/>
      <c r="X815" s="447"/>
    </row>
    <row r="816" spans="1:24" ht="12.75">
      <c r="A816" s="447"/>
      <c r="B816" s="447"/>
      <c r="C816" s="454"/>
      <c r="D816" s="447"/>
      <c r="E816" s="449"/>
      <c r="F816" s="447"/>
      <c r="G816" s="447"/>
      <c r="H816" s="447"/>
      <c r="I816" s="447"/>
      <c r="J816" s="447"/>
      <c r="K816" s="447"/>
      <c r="L816" s="447"/>
      <c r="M816" s="447"/>
      <c r="N816" s="447"/>
      <c r="O816" s="447"/>
      <c r="P816" s="447"/>
      <c r="Q816" s="447"/>
      <c r="R816" s="447"/>
      <c r="S816" s="447"/>
      <c r="T816" s="447"/>
      <c r="U816" s="447"/>
      <c r="V816" s="447"/>
      <c r="W816" s="447"/>
      <c r="X816" s="447"/>
    </row>
    <row r="817" spans="1:24" ht="12.75">
      <c r="A817" s="447"/>
      <c r="B817" s="447"/>
      <c r="C817" s="454"/>
      <c r="D817" s="447"/>
      <c r="E817" s="449"/>
      <c r="F817" s="447"/>
      <c r="G817" s="447"/>
      <c r="H817" s="447"/>
      <c r="I817" s="447"/>
      <c r="J817" s="447"/>
      <c r="K817" s="447"/>
      <c r="L817" s="447"/>
      <c r="M817" s="447"/>
      <c r="N817" s="447"/>
      <c r="O817" s="447"/>
      <c r="P817" s="447"/>
      <c r="Q817" s="447"/>
      <c r="R817" s="447"/>
      <c r="S817" s="447"/>
      <c r="T817" s="447"/>
      <c r="U817" s="447"/>
      <c r="V817" s="447"/>
      <c r="W817" s="447"/>
      <c r="X817" s="447"/>
    </row>
    <row r="818" spans="1:24" ht="12.75">
      <c r="A818" s="447"/>
      <c r="B818" s="447"/>
      <c r="C818" s="454"/>
      <c r="D818" s="447"/>
      <c r="E818" s="449"/>
      <c r="F818" s="447"/>
      <c r="G818" s="447"/>
      <c r="H818" s="447"/>
      <c r="I818" s="447"/>
      <c r="J818" s="447"/>
      <c r="K818" s="447"/>
      <c r="L818" s="447"/>
      <c r="M818" s="447"/>
      <c r="N818" s="447"/>
      <c r="O818" s="447"/>
      <c r="P818" s="447"/>
      <c r="Q818" s="447"/>
      <c r="R818" s="447"/>
      <c r="S818" s="447"/>
      <c r="T818" s="447"/>
      <c r="U818" s="447"/>
      <c r="V818" s="447"/>
      <c r="W818" s="447"/>
      <c r="X818" s="447"/>
    </row>
    <row r="819" spans="1:24" ht="12.75">
      <c r="A819" s="447"/>
      <c r="B819" s="447"/>
      <c r="C819" s="454"/>
      <c r="D819" s="447"/>
      <c r="E819" s="449"/>
      <c r="F819" s="447"/>
      <c r="G819" s="447"/>
      <c r="H819" s="447"/>
      <c r="I819" s="447"/>
      <c r="J819" s="447"/>
      <c r="K819" s="447"/>
      <c r="L819" s="447"/>
      <c r="M819" s="447"/>
      <c r="N819" s="447"/>
      <c r="O819" s="447"/>
      <c r="P819" s="447"/>
      <c r="Q819" s="447"/>
      <c r="R819" s="447"/>
      <c r="S819" s="447"/>
      <c r="T819" s="447"/>
      <c r="U819" s="447"/>
      <c r="V819" s="447"/>
      <c r="W819" s="447"/>
      <c r="X819" s="447"/>
    </row>
    <row r="820" spans="1:24" ht="12.75">
      <c r="A820" s="447"/>
      <c r="B820" s="447"/>
      <c r="C820" s="454"/>
      <c r="D820" s="447"/>
      <c r="E820" s="449"/>
      <c r="F820" s="447"/>
      <c r="G820" s="447"/>
      <c r="H820" s="447"/>
      <c r="I820" s="447"/>
      <c r="J820" s="447"/>
      <c r="K820" s="447"/>
      <c r="L820" s="447"/>
      <c r="M820" s="447"/>
      <c r="N820" s="447"/>
      <c r="O820" s="447"/>
      <c r="P820" s="447"/>
      <c r="Q820" s="447"/>
      <c r="R820" s="447"/>
      <c r="S820" s="447"/>
      <c r="T820" s="447"/>
      <c r="U820" s="447"/>
      <c r="V820" s="447"/>
      <c r="W820" s="447"/>
      <c r="X820" s="447"/>
    </row>
    <row r="821" spans="1:24" ht="12.75">
      <c r="A821" s="447"/>
      <c r="B821" s="447"/>
      <c r="C821" s="454"/>
      <c r="D821" s="447"/>
      <c r="E821" s="449"/>
      <c r="F821" s="447"/>
      <c r="G821" s="447"/>
      <c r="H821" s="447"/>
      <c r="I821" s="447"/>
      <c r="J821" s="447"/>
      <c r="K821" s="447"/>
      <c r="L821" s="447"/>
      <c r="M821" s="447"/>
      <c r="N821" s="447"/>
      <c r="O821" s="447"/>
      <c r="P821" s="447"/>
      <c r="Q821" s="447"/>
      <c r="R821" s="447"/>
      <c r="S821" s="447"/>
      <c r="T821" s="447"/>
      <c r="U821" s="447"/>
      <c r="V821" s="447"/>
      <c r="W821" s="447"/>
      <c r="X821" s="447"/>
    </row>
    <row r="822" spans="1:24" ht="12.75">
      <c r="A822" s="447"/>
      <c r="B822" s="447"/>
      <c r="C822" s="454"/>
      <c r="D822" s="447"/>
      <c r="E822" s="449"/>
      <c r="F822" s="447"/>
      <c r="G822" s="447"/>
      <c r="H822" s="447"/>
      <c r="I822" s="447"/>
      <c r="J822" s="447"/>
      <c r="K822" s="447"/>
      <c r="L822" s="447"/>
      <c r="M822" s="447"/>
      <c r="N822" s="447"/>
      <c r="O822" s="447"/>
      <c r="P822" s="447"/>
      <c r="Q822" s="447"/>
      <c r="R822" s="447"/>
      <c r="S822" s="447"/>
      <c r="T822" s="447"/>
      <c r="U822" s="447"/>
      <c r="V822" s="447"/>
      <c r="W822" s="447"/>
      <c r="X822" s="447"/>
    </row>
    <row r="823" spans="1:24" ht="12.75">
      <c r="A823" s="447"/>
      <c r="B823" s="447"/>
      <c r="C823" s="454"/>
      <c r="D823" s="447"/>
      <c r="E823" s="449"/>
      <c r="F823" s="447"/>
      <c r="G823" s="447"/>
      <c r="H823" s="447"/>
      <c r="I823" s="447"/>
      <c r="J823" s="447"/>
      <c r="K823" s="447"/>
      <c r="L823" s="447"/>
      <c r="M823" s="447"/>
      <c r="N823" s="447"/>
      <c r="O823" s="447"/>
      <c r="P823" s="447"/>
      <c r="Q823" s="447"/>
      <c r="R823" s="447"/>
      <c r="S823" s="447"/>
      <c r="T823" s="447"/>
      <c r="U823" s="447"/>
      <c r="V823" s="447"/>
      <c r="W823" s="447"/>
      <c r="X823" s="447"/>
    </row>
    <row r="824" spans="1:24" ht="12.75">
      <c r="A824" s="447"/>
      <c r="B824" s="447"/>
      <c r="C824" s="454"/>
      <c r="D824" s="447"/>
      <c r="E824" s="449"/>
      <c r="F824" s="447"/>
      <c r="G824" s="447"/>
      <c r="H824" s="447"/>
      <c r="I824" s="447"/>
      <c r="J824" s="447"/>
      <c r="K824" s="447"/>
      <c r="L824" s="447"/>
      <c r="M824" s="447"/>
      <c r="N824" s="447"/>
      <c r="O824" s="447"/>
      <c r="P824" s="447"/>
      <c r="Q824" s="447"/>
      <c r="R824" s="447"/>
      <c r="S824" s="447"/>
      <c r="T824" s="447"/>
      <c r="U824" s="447"/>
      <c r="V824" s="447"/>
      <c r="W824" s="447"/>
      <c r="X824" s="447"/>
    </row>
    <row r="825" spans="1:24" ht="12.75">
      <c r="A825" s="447"/>
      <c r="B825" s="447"/>
      <c r="C825" s="454"/>
      <c r="D825" s="447"/>
      <c r="E825" s="449"/>
      <c r="F825" s="447"/>
      <c r="G825" s="447"/>
      <c r="H825" s="447"/>
      <c r="I825" s="447"/>
      <c r="J825" s="447"/>
      <c r="K825" s="447"/>
      <c r="L825" s="447"/>
      <c r="M825" s="447"/>
      <c r="N825" s="447"/>
      <c r="O825" s="447"/>
      <c r="P825" s="447"/>
      <c r="Q825" s="447"/>
      <c r="R825" s="447"/>
      <c r="S825" s="447"/>
      <c r="T825" s="447"/>
      <c r="U825" s="447"/>
      <c r="V825" s="447"/>
      <c r="W825" s="447"/>
      <c r="X825" s="447"/>
    </row>
    <row r="826" spans="1:24" ht="12.75">
      <c r="A826" s="447"/>
      <c r="B826" s="447"/>
      <c r="C826" s="454"/>
      <c r="D826" s="447"/>
      <c r="E826" s="449"/>
      <c r="F826" s="447"/>
      <c r="G826" s="447"/>
      <c r="H826" s="447"/>
      <c r="I826" s="447"/>
      <c r="J826" s="447"/>
      <c r="K826" s="447"/>
      <c r="L826" s="447"/>
      <c r="M826" s="447"/>
      <c r="N826" s="447"/>
      <c r="O826" s="447"/>
      <c r="P826" s="447"/>
      <c r="Q826" s="447"/>
      <c r="R826" s="447"/>
      <c r="S826" s="447"/>
      <c r="T826" s="447"/>
      <c r="U826" s="447"/>
      <c r="V826" s="447"/>
      <c r="W826" s="447"/>
      <c r="X826" s="447"/>
    </row>
    <row r="827" spans="1:24" ht="12.75">
      <c r="A827" s="447"/>
      <c r="B827" s="447"/>
      <c r="C827" s="454"/>
      <c r="D827" s="447"/>
      <c r="E827" s="449"/>
      <c r="F827" s="447"/>
      <c r="G827" s="447"/>
      <c r="H827" s="447"/>
      <c r="I827" s="447"/>
      <c r="J827" s="447"/>
      <c r="K827" s="447"/>
      <c r="L827" s="447"/>
      <c r="M827" s="447"/>
      <c r="N827" s="447"/>
      <c r="O827" s="447"/>
      <c r="P827" s="447"/>
      <c r="Q827" s="447"/>
      <c r="R827" s="447"/>
      <c r="S827" s="447"/>
      <c r="T827" s="447"/>
      <c r="U827" s="447"/>
      <c r="V827" s="447"/>
      <c r="W827" s="447"/>
      <c r="X827" s="447"/>
    </row>
    <row r="828" spans="1:24" ht="12.75">
      <c r="A828" s="447"/>
      <c r="B828" s="447"/>
      <c r="C828" s="454"/>
      <c r="D828" s="447"/>
      <c r="E828" s="449"/>
      <c r="F828" s="447"/>
      <c r="G828" s="447"/>
      <c r="H828" s="447"/>
      <c r="I828" s="447"/>
      <c r="J828" s="447"/>
      <c r="K828" s="447"/>
      <c r="L828" s="447"/>
      <c r="M828" s="447"/>
      <c r="N828" s="447"/>
      <c r="O828" s="447"/>
      <c r="P828" s="447"/>
      <c r="Q828" s="447"/>
      <c r="R828" s="447"/>
      <c r="S828" s="447"/>
      <c r="T828" s="447"/>
      <c r="U828" s="447"/>
      <c r="V828" s="447"/>
      <c r="W828" s="447"/>
      <c r="X828" s="447"/>
    </row>
    <row r="829" spans="1:24" ht="12.75">
      <c r="A829" s="447"/>
      <c r="B829" s="447"/>
      <c r="C829" s="454"/>
      <c r="D829" s="447"/>
      <c r="E829" s="449"/>
      <c r="F829" s="447"/>
      <c r="G829" s="447"/>
      <c r="H829" s="447"/>
      <c r="I829" s="447"/>
      <c r="J829" s="447"/>
      <c r="K829" s="447"/>
      <c r="L829" s="447"/>
      <c r="M829" s="447"/>
      <c r="N829" s="447"/>
      <c r="O829" s="447"/>
      <c r="P829" s="447"/>
      <c r="Q829" s="447"/>
      <c r="R829" s="447"/>
      <c r="S829" s="447"/>
      <c r="T829" s="447"/>
      <c r="U829" s="447"/>
      <c r="V829" s="447"/>
      <c r="W829" s="447"/>
      <c r="X829" s="447"/>
    </row>
    <row r="830" spans="1:24" ht="12.75">
      <c r="A830" s="447"/>
      <c r="B830" s="447"/>
      <c r="C830" s="454"/>
      <c r="D830" s="447"/>
      <c r="E830" s="449"/>
      <c r="F830" s="447"/>
      <c r="G830" s="447"/>
      <c r="H830" s="447"/>
      <c r="I830" s="447"/>
      <c r="J830" s="447"/>
      <c r="K830" s="447"/>
      <c r="L830" s="447"/>
      <c r="M830" s="447"/>
      <c r="N830" s="447"/>
      <c r="O830" s="447"/>
      <c r="P830" s="447"/>
      <c r="Q830" s="447"/>
      <c r="R830" s="447"/>
      <c r="S830" s="447"/>
      <c r="T830" s="447"/>
      <c r="U830" s="447"/>
      <c r="V830" s="447"/>
      <c r="W830" s="447"/>
      <c r="X830" s="447"/>
    </row>
    <row r="831" spans="1:24" ht="12.75">
      <c r="A831" s="447"/>
      <c r="B831" s="447"/>
      <c r="C831" s="454"/>
      <c r="D831" s="447"/>
      <c r="E831" s="449"/>
      <c r="F831" s="447"/>
      <c r="G831" s="447"/>
      <c r="H831" s="447"/>
      <c r="I831" s="447"/>
      <c r="J831" s="447"/>
      <c r="K831" s="447"/>
      <c r="L831" s="447"/>
      <c r="M831" s="447"/>
      <c r="N831" s="447"/>
      <c r="O831" s="447"/>
      <c r="P831" s="447"/>
      <c r="Q831" s="447"/>
      <c r="R831" s="447"/>
      <c r="S831" s="447"/>
      <c r="T831" s="447"/>
      <c r="U831" s="447"/>
      <c r="V831" s="447"/>
      <c r="W831" s="447"/>
      <c r="X831" s="447"/>
    </row>
    <row r="832" spans="1:24" ht="12.75">
      <c r="A832" s="447"/>
      <c r="B832" s="447"/>
      <c r="C832" s="454"/>
      <c r="D832" s="447"/>
      <c r="E832" s="449"/>
      <c r="F832" s="447"/>
      <c r="G832" s="447"/>
      <c r="H832" s="447"/>
      <c r="I832" s="447"/>
      <c r="J832" s="447"/>
      <c r="K832" s="447"/>
      <c r="L832" s="447"/>
      <c r="M832" s="447"/>
      <c r="N832" s="447"/>
      <c r="O832" s="447"/>
      <c r="P832" s="447"/>
      <c r="Q832" s="447"/>
      <c r="R832" s="447"/>
      <c r="S832" s="447"/>
      <c r="T832" s="447"/>
      <c r="U832" s="447"/>
      <c r="V832" s="447"/>
      <c r="W832" s="447"/>
      <c r="X832" s="447"/>
    </row>
    <row r="833" spans="1:24" ht="12.75">
      <c r="A833" s="447"/>
      <c r="B833" s="447"/>
      <c r="C833" s="454"/>
      <c r="D833" s="447"/>
      <c r="E833" s="449"/>
      <c r="F833" s="447"/>
      <c r="G833" s="447"/>
      <c r="H833" s="447"/>
      <c r="I833" s="447"/>
      <c r="J833" s="447"/>
      <c r="K833" s="447"/>
      <c r="L833" s="447"/>
      <c r="M833" s="447"/>
      <c r="N833" s="447"/>
      <c r="O833" s="447"/>
      <c r="P833" s="447"/>
      <c r="Q833" s="447"/>
      <c r="R833" s="447"/>
      <c r="S833" s="447"/>
      <c r="T833" s="447"/>
      <c r="U833" s="447"/>
      <c r="V833" s="447"/>
      <c r="W833" s="447"/>
      <c r="X833" s="447"/>
    </row>
    <row r="834" spans="1:24" ht="12.75">
      <c r="A834" s="447"/>
      <c r="B834" s="447"/>
      <c r="C834" s="454"/>
      <c r="D834" s="447"/>
      <c r="E834" s="449"/>
      <c r="F834" s="447"/>
      <c r="G834" s="447"/>
      <c r="H834" s="447"/>
      <c r="I834" s="447"/>
      <c r="J834" s="447"/>
      <c r="K834" s="447"/>
      <c r="L834" s="447"/>
      <c r="M834" s="447"/>
      <c r="N834" s="447"/>
      <c r="O834" s="447"/>
      <c r="P834" s="447"/>
      <c r="Q834" s="447"/>
      <c r="R834" s="447"/>
      <c r="S834" s="447"/>
      <c r="T834" s="447"/>
      <c r="U834" s="447"/>
      <c r="V834" s="447"/>
      <c r="W834" s="447"/>
      <c r="X834" s="447"/>
    </row>
    <row r="835" spans="1:24" ht="12.75">
      <c r="A835" s="447"/>
      <c r="B835" s="447"/>
      <c r="C835" s="454"/>
      <c r="D835" s="447"/>
      <c r="E835" s="449"/>
      <c r="F835" s="447"/>
      <c r="G835" s="447"/>
      <c r="H835" s="447"/>
      <c r="I835" s="447"/>
      <c r="J835" s="447"/>
      <c r="K835" s="447"/>
      <c r="L835" s="447"/>
      <c r="M835" s="447"/>
      <c r="N835" s="447"/>
      <c r="O835" s="447"/>
      <c r="P835" s="447"/>
      <c r="Q835" s="447"/>
      <c r="R835" s="447"/>
      <c r="S835" s="447"/>
      <c r="T835" s="447"/>
      <c r="U835" s="447"/>
      <c r="V835" s="447"/>
      <c r="W835" s="447"/>
      <c r="X835" s="447"/>
    </row>
    <row r="836" spans="1:24" ht="12.75">
      <c r="A836" s="447"/>
      <c r="B836" s="447"/>
      <c r="C836" s="454"/>
      <c r="D836" s="447"/>
      <c r="E836" s="449"/>
      <c r="F836" s="447"/>
      <c r="G836" s="447"/>
      <c r="H836" s="447"/>
      <c r="I836" s="447"/>
      <c r="J836" s="447"/>
      <c r="K836" s="447"/>
      <c r="L836" s="447"/>
      <c r="M836" s="447"/>
      <c r="N836" s="447"/>
      <c r="O836" s="447"/>
      <c r="P836" s="447"/>
      <c r="Q836" s="447"/>
      <c r="R836" s="447"/>
      <c r="S836" s="447"/>
      <c r="T836" s="447"/>
      <c r="U836" s="447"/>
      <c r="V836" s="447"/>
      <c r="W836" s="447"/>
      <c r="X836" s="447"/>
    </row>
    <row r="837" spans="1:24" ht="12.75">
      <c r="A837" s="447"/>
      <c r="B837" s="447"/>
      <c r="C837" s="454"/>
      <c r="D837" s="447"/>
      <c r="E837" s="449"/>
      <c r="F837" s="447"/>
      <c r="G837" s="447"/>
      <c r="H837" s="447"/>
      <c r="I837" s="447"/>
      <c r="J837" s="447"/>
      <c r="K837" s="447"/>
      <c r="L837" s="447"/>
      <c r="M837" s="447"/>
      <c r="N837" s="447"/>
      <c r="O837" s="447"/>
      <c r="P837" s="447"/>
      <c r="Q837" s="447"/>
      <c r="R837" s="447"/>
      <c r="S837" s="447"/>
      <c r="T837" s="447"/>
      <c r="U837" s="447"/>
      <c r="V837" s="447"/>
      <c r="W837" s="447"/>
      <c r="X837" s="447"/>
    </row>
    <row r="838" spans="1:24" ht="12.75">
      <c r="A838" s="447"/>
      <c r="B838" s="447"/>
      <c r="C838" s="454"/>
      <c r="D838" s="447"/>
      <c r="E838" s="449"/>
      <c r="F838" s="447"/>
      <c r="G838" s="447"/>
      <c r="H838" s="447"/>
      <c r="I838" s="447"/>
      <c r="J838" s="447"/>
      <c r="K838" s="447"/>
      <c r="L838" s="447"/>
      <c r="M838" s="447"/>
      <c r="N838" s="447"/>
      <c r="O838" s="447"/>
      <c r="P838" s="447"/>
      <c r="Q838" s="447"/>
      <c r="R838" s="447"/>
      <c r="S838" s="447"/>
      <c r="T838" s="447"/>
      <c r="U838" s="447"/>
      <c r="V838" s="447"/>
      <c r="W838" s="447"/>
      <c r="X838" s="447"/>
    </row>
    <row r="839" spans="1:24" ht="12.75">
      <c r="A839" s="447"/>
      <c r="B839" s="447"/>
      <c r="C839" s="454"/>
      <c r="D839" s="447"/>
      <c r="E839" s="449"/>
      <c r="F839" s="447"/>
      <c r="G839" s="447"/>
      <c r="H839" s="447"/>
      <c r="I839" s="447"/>
      <c r="J839" s="447"/>
      <c r="K839" s="447"/>
      <c r="L839" s="447"/>
      <c r="M839" s="447"/>
      <c r="N839" s="447"/>
      <c r="O839" s="447"/>
      <c r="P839" s="447"/>
      <c r="Q839" s="447"/>
      <c r="R839" s="447"/>
      <c r="S839" s="447"/>
      <c r="T839" s="447"/>
      <c r="U839" s="447"/>
      <c r="V839" s="447"/>
      <c r="W839" s="447"/>
      <c r="X839" s="447"/>
    </row>
    <row r="840" spans="1:24" ht="12.75">
      <c r="A840" s="447"/>
      <c r="B840" s="447"/>
      <c r="C840" s="454"/>
      <c r="D840" s="447"/>
      <c r="E840" s="449"/>
      <c r="F840" s="447"/>
      <c r="G840" s="447"/>
      <c r="H840" s="447"/>
      <c r="I840" s="447"/>
      <c r="J840" s="447"/>
      <c r="K840" s="447"/>
      <c r="L840" s="447"/>
      <c r="M840" s="447"/>
      <c r="N840" s="447"/>
      <c r="O840" s="447"/>
      <c r="P840" s="447"/>
      <c r="Q840" s="447"/>
      <c r="R840" s="447"/>
      <c r="S840" s="447"/>
      <c r="T840" s="447"/>
      <c r="U840" s="447"/>
      <c r="V840" s="447"/>
      <c r="W840" s="447"/>
      <c r="X840" s="447"/>
    </row>
    <row r="841" spans="1:24" ht="12.75">
      <c r="A841" s="447"/>
      <c r="B841" s="447"/>
      <c r="C841" s="454"/>
      <c r="D841" s="447"/>
      <c r="E841" s="449"/>
      <c r="F841" s="447"/>
      <c r="G841" s="447"/>
      <c r="H841" s="447"/>
      <c r="I841" s="447"/>
      <c r="J841" s="447"/>
      <c r="K841" s="447"/>
      <c r="L841" s="447"/>
      <c r="M841" s="447"/>
      <c r="N841" s="447"/>
      <c r="O841" s="447"/>
      <c r="P841" s="447"/>
      <c r="Q841" s="447"/>
      <c r="R841" s="447"/>
      <c r="S841" s="447"/>
      <c r="T841" s="447"/>
      <c r="U841" s="447"/>
      <c r="V841" s="447"/>
      <c r="W841" s="447"/>
      <c r="X841" s="447"/>
    </row>
    <row r="842" spans="1:24" ht="12.75">
      <c r="A842" s="447"/>
      <c r="B842" s="447"/>
      <c r="C842" s="454"/>
      <c r="D842" s="447"/>
      <c r="E842" s="449"/>
      <c r="F842" s="447"/>
      <c r="G842" s="447"/>
      <c r="H842" s="447"/>
      <c r="I842" s="447"/>
      <c r="J842" s="447"/>
      <c r="K842" s="447"/>
      <c r="L842" s="447"/>
      <c r="M842" s="447"/>
      <c r="N842" s="447"/>
      <c r="O842" s="447"/>
      <c r="P842" s="447"/>
      <c r="Q842" s="447"/>
      <c r="R842" s="447"/>
      <c r="S842" s="447"/>
      <c r="T842" s="447"/>
      <c r="U842" s="447"/>
      <c r="V842" s="447"/>
      <c r="W842" s="447"/>
      <c r="X842" s="447"/>
    </row>
    <row r="843" spans="1:24" ht="12.75">
      <c r="A843" s="447"/>
      <c r="B843" s="447"/>
      <c r="C843" s="454"/>
      <c r="D843" s="447"/>
      <c r="E843" s="449"/>
      <c r="F843" s="447"/>
      <c r="G843" s="447"/>
      <c r="H843" s="447"/>
      <c r="I843" s="447"/>
      <c r="J843" s="447"/>
      <c r="K843" s="447"/>
      <c r="L843" s="447"/>
      <c r="M843" s="447"/>
      <c r="N843" s="447"/>
      <c r="O843" s="447"/>
      <c r="P843" s="447"/>
      <c r="Q843" s="447"/>
      <c r="R843" s="447"/>
      <c r="S843" s="447"/>
      <c r="T843" s="447"/>
      <c r="U843" s="447"/>
      <c r="V843" s="447"/>
      <c r="W843" s="447"/>
      <c r="X843" s="447"/>
    </row>
    <row r="844" spans="1:24" ht="12.75">
      <c r="A844" s="447"/>
      <c r="B844" s="447"/>
      <c r="C844" s="454"/>
      <c r="D844" s="447"/>
      <c r="E844" s="449"/>
      <c r="F844" s="447"/>
      <c r="G844" s="447"/>
      <c r="H844" s="447"/>
      <c r="I844" s="447"/>
      <c r="J844" s="447"/>
      <c r="K844" s="447"/>
      <c r="L844" s="447"/>
      <c r="M844" s="447"/>
      <c r="N844" s="447"/>
      <c r="O844" s="447"/>
      <c r="P844" s="447"/>
      <c r="Q844" s="447"/>
      <c r="R844" s="447"/>
      <c r="S844" s="447"/>
      <c r="T844" s="447"/>
      <c r="U844" s="447"/>
      <c r="V844" s="447"/>
      <c r="W844" s="447"/>
      <c r="X844" s="447"/>
    </row>
    <row r="845" spans="1:24" ht="12.75">
      <c r="A845" s="447"/>
      <c r="B845" s="447"/>
      <c r="C845" s="454"/>
      <c r="D845" s="447"/>
      <c r="E845" s="449"/>
      <c r="F845" s="447"/>
      <c r="G845" s="447"/>
      <c r="H845" s="447"/>
      <c r="I845" s="447"/>
      <c r="J845" s="447"/>
      <c r="K845" s="447"/>
      <c r="L845" s="447"/>
      <c r="M845" s="447"/>
      <c r="N845" s="447"/>
      <c r="O845" s="447"/>
      <c r="P845" s="447"/>
      <c r="Q845" s="447"/>
      <c r="R845" s="447"/>
      <c r="S845" s="447"/>
      <c r="T845" s="447"/>
      <c r="U845" s="447"/>
      <c r="V845" s="447"/>
      <c r="W845" s="447"/>
      <c r="X845" s="447"/>
    </row>
    <row r="846" spans="1:24" ht="12.75">
      <c r="A846" s="447"/>
      <c r="B846" s="447"/>
      <c r="C846" s="454"/>
      <c r="D846" s="447"/>
      <c r="E846" s="449"/>
      <c r="F846" s="447"/>
      <c r="G846" s="447"/>
      <c r="H846" s="447"/>
      <c r="I846" s="447"/>
      <c r="J846" s="447"/>
      <c r="K846" s="447"/>
      <c r="L846" s="447"/>
      <c r="M846" s="447"/>
      <c r="N846" s="447"/>
      <c r="O846" s="447"/>
      <c r="P846" s="447"/>
      <c r="Q846" s="447"/>
      <c r="R846" s="447"/>
      <c r="S846" s="447"/>
      <c r="T846" s="447"/>
      <c r="U846" s="447"/>
      <c r="V846" s="447"/>
      <c r="W846" s="447"/>
      <c r="X846" s="447"/>
    </row>
    <row r="847" spans="1:24" ht="12.75">
      <c r="A847" s="447"/>
      <c r="B847" s="447"/>
      <c r="C847" s="454"/>
      <c r="D847" s="447"/>
      <c r="E847" s="449"/>
      <c r="F847" s="447"/>
      <c r="G847" s="447"/>
      <c r="H847" s="447"/>
      <c r="I847" s="447"/>
      <c r="J847" s="447"/>
      <c r="K847" s="447"/>
      <c r="L847" s="447"/>
      <c r="M847" s="447"/>
      <c r="N847" s="447"/>
      <c r="O847" s="447"/>
      <c r="P847" s="447"/>
      <c r="Q847" s="447"/>
      <c r="R847" s="447"/>
      <c r="S847" s="447"/>
      <c r="T847" s="447"/>
      <c r="U847" s="447"/>
      <c r="V847" s="447"/>
      <c r="W847" s="447"/>
      <c r="X847" s="447"/>
    </row>
    <row r="848" spans="1:24" ht="12.75">
      <c r="A848" s="447"/>
      <c r="B848" s="447"/>
      <c r="C848" s="454"/>
      <c r="D848" s="447"/>
      <c r="E848" s="449"/>
      <c r="F848" s="447"/>
      <c r="G848" s="447"/>
      <c r="H848" s="447"/>
      <c r="I848" s="447"/>
      <c r="J848" s="447"/>
      <c r="K848" s="447"/>
      <c r="L848" s="447"/>
      <c r="M848" s="447"/>
      <c r="N848" s="447"/>
      <c r="O848" s="447"/>
      <c r="P848" s="447"/>
      <c r="Q848" s="447"/>
      <c r="R848" s="447"/>
      <c r="S848" s="447"/>
      <c r="T848" s="447"/>
      <c r="U848" s="447"/>
      <c r="V848" s="447"/>
      <c r="W848" s="447"/>
      <c r="X848" s="447"/>
    </row>
    <row r="849" spans="1:24" ht="12.75">
      <c r="A849" s="447"/>
      <c r="B849" s="447"/>
      <c r="C849" s="454"/>
      <c r="D849" s="447"/>
      <c r="E849" s="449"/>
      <c r="F849" s="447"/>
      <c r="G849" s="447"/>
      <c r="H849" s="447"/>
      <c r="I849" s="447"/>
      <c r="J849" s="447"/>
      <c r="K849" s="447"/>
      <c r="L849" s="447"/>
      <c r="M849" s="447"/>
      <c r="N849" s="447"/>
      <c r="O849" s="447"/>
      <c r="P849" s="447"/>
      <c r="Q849" s="447"/>
      <c r="R849" s="447"/>
      <c r="S849" s="447"/>
      <c r="T849" s="447"/>
      <c r="U849" s="447"/>
      <c r="V849" s="447"/>
      <c r="W849" s="447"/>
      <c r="X849" s="447"/>
    </row>
    <row r="850" spans="1:24" ht="12.75">
      <c r="A850" s="447"/>
      <c r="B850" s="447"/>
      <c r="C850" s="454"/>
      <c r="D850" s="447"/>
      <c r="E850" s="449"/>
      <c r="F850" s="447"/>
      <c r="G850" s="447"/>
      <c r="H850" s="447"/>
      <c r="I850" s="447"/>
      <c r="J850" s="447"/>
      <c r="K850" s="447"/>
      <c r="L850" s="447"/>
      <c r="M850" s="447"/>
      <c r="N850" s="447"/>
      <c r="O850" s="447"/>
      <c r="P850" s="447"/>
      <c r="Q850" s="447"/>
      <c r="R850" s="447"/>
      <c r="S850" s="447"/>
      <c r="T850" s="447"/>
      <c r="U850" s="447"/>
      <c r="V850" s="447"/>
      <c r="W850" s="447"/>
      <c r="X850" s="447"/>
    </row>
    <row r="851" spans="1:24" ht="12.75">
      <c r="A851" s="447"/>
      <c r="B851" s="447"/>
      <c r="C851" s="454"/>
      <c r="D851" s="447"/>
      <c r="E851" s="449"/>
      <c r="F851" s="447"/>
      <c r="G851" s="447"/>
      <c r="H851" s="447"/>
      <c r="I851" s="447"/>
      <c r="J851" s="447"/>
      <c r="K851" s="447"/>
      <c r="L851" s="447"/>
      <c r="M851" s="447"/>
      <c r="N851" s="447"/>
      <c r="O851" s="447"/>
      <c r="P851" s="447"/>
      <c r="Q851" s="447"/>
      <c r="R851" s="447"/>
      <c r="S851" s="447"/>
      <c r="T851" s="447"/>
      <c r="U851" s="447"/>
      <c r="V851" s="447"/>
      <c r="W851" s="447"/>
      <c r="X851" s="447"/>
    </row>
    <row r="852" spans="1:24" ht="12.75">
      <c r="A852" s="447"/>
      <c r="B852" s="447"/>
      <c r="C852" s="454"/>
      <c r="D852" s="447"/>
      <c r="E852" s="449"/>
      <c r="F852" s="447"/>
      <c r="G852" s="447"/>
      <c r="H852" s="447"/>
      <c r="I852" s="447"/>
      <c r="J852" s="447"/>
      <c r="K852" s="447"/>
      <c r="L852" s="447"/>
      <c r="M852" s="447"/>
      <c r="N852" s="447"/>
      <c r="O852" s="447"/>
      <c r="P852" s="447"/>
      <c r="Q852" s="447"/>
      <c r="R852" s="447"/>
      <c r="S852" s="447"/>
      <c r="T852" s="447"/>
      <c r="U852" s="447"/>
      <c r="V852" s="447"/>
      <c r="W852" s="447"/>
      <c r="X852" s="447"/>
    </row>
    <row r="853" spans="1:24" ht="12.75">
      <c r="A853" s="447"/>
      <c r="B853" s="447"/>
      <c r="C853" s="454"/>
      <c r="D853" s="447"/>
      <c r="E853" s="449"/>
      <c r="F853" s="447"/>
      <c r="G853" s="447"/>
      <c r="H853" s="447"/>
      <c r="I853" s="447"/>
      <c r="J853" s="447"/>
      <c r="K853" s="447"/>
      <c r="L853" s="447"/>
      <c r="M853" s="447"/>
      <c r="N853" s="447"/>
      <c r="O853" s="447"/>
      <c r="P853" s="447"/>
      <c r="Q853" s="447"/>
      <c r="R853" s="447"/>
      <c r="S853" s="447"/>
      <c r="T853" s="447"/>
      <c r="U853" s="447"/>
      <c r="V853" s="447"/>
      <c r="W853" s="447"/>
      <c r="X853" s="447"/>
    </row>
    <row r="854" spans="1:24" ht="12.75">
      <c r="A854" s="447"/>
      <c r="B854" s="447"/>
      <c r="C854" s="454"/>
      <c r="D854" s="447"/>
      <c r="E854" s="449"/>
      <c r="F854" s="447"/>
      <c r="G854" s="447"/>
      <c r="H854" s="447"/>
      <c r="I854" s="447"/>
      <c r="J854" s="447"/>
      <c r="K854" s="447"/>
      <c r="L854" s="447"/>
      <c r="M854" s="447"/>
      <c r="N854" s="447"/>
      <c r="O854" s="447"/>
      <c r="P854" s="447"/>
      <c r="Q854" s="447"/>
      <c r="R854" s="447"/>
      <c r="S854" s="447"/>
      <c r="T854" s="447"/>
      <c r="U854" s="447"/>
      <c r="V854" s="447"/>
      <c r="W854" s="447"/>
      <c r="X854" s="447"/>
    </row>
    <row r="855" spans="1:24" ht="12.75">
      <c r="A855" s="447"/>
      <c r="B855" s="447"/>
      <c r="C855" s="454"/>
      <c r="D855" s="447"/>
      <c r="E855" s="449"/>
      <c r="F855" s="447"/>
      <c r="G855" s="447"/>
      <c r="H855" s="447"/>
      <c r="I855" s="447"/>
      <c r="J855" s="447"/>
      <c r="K855" s="447"/>
      <c r="L855" s="447"/>
      <c r="M855" s="447"/>
      <c r="N855" s="447"/>
      <c r="O855" s="447"/>
      <c r="P855" s="447"/>
      <c r="Q855" s="447"/>
      <c r="R855" s="447"/>
      <c r="S855" s="447"/>
      <c r="T855" s="447"/>
      <c r="U855" s="447"/>
      <c r="V855" s="447"/>
      <c r="W855" s="447"/>
      <c r="X855" s="447"/>
    </row>
    <row r="856" spans="1:24" ht="12.75">
      <c r="A856" s="447"/>
      <c r="B856" s="447"/>
      <c r="C856" s="454"/>
      <c r="D856" s="447"/>
      <c r="E856" s="449"/>
      <c r="F856" s="447"/>
      <c r="G856" s="447"/>
      <c r="H856" s="447"/>
      <c r="I856" s="447"/>
      <c r="J856" s="447"/>
      <c r="K856" s="447"/>
      <c r="L856" s="447"/>
      <c r="M856" s="447"/>
      <c r="N856" s="447"/>
      <c r="O856" s="447"/>
      <c r="P856" s="447"/>
      <c r="Q856" s="447"/>
      <c r="R856" s="447"/>
      <c r="S856" s="447"/>
      <c r="T856" s="447"/>
      <c r="U856" s="447"/>
      <c r="V856" s="447"/>
      <c r="W856" s="447"/>
      <c r="X856" s="447"/>
    </row>
    <row r="857" spans="1:24" ht="12.75">
      <c r="A857" s="447"/>
      <c r="B857" s="447"/>
      <c r="C857" s="454"/>
      <c r="D857" s="447"/>
      <c r="E857" s="449"/>
      <c r="F857" s="447"/>
      <c r="G857" s="447"/>
      <c r="H857" s="447"/>
      <c r="I857" s="447"/>
      <c r="J857" s="447"/>
      <c r="K857" s="447"/>
      <c r="L857" s="447"/>
      <c r="M857" s="447"/>
      <c r="N857" s="447"/>
      <c r="O857" s="447"/>
      <c r="P857" s="447"/>
      <c r="Q857" s="447"/>
      <c r="R857" s="447"/>
      <c r="S857" s="447"/>
      <c r="T857" s="447"/>
      <c r="U857" s="447"/>
      <c r="V857" s="447"/>
      <c r="W857" s="447"/>
      <c r="X857" s="447"/>
    </row>
    <row r="858" spans="1:24" ht="12.75">
      <c r="A858" s="447"/>
      <c r="B858" s="447"/>
      <c r="C858" s="454"/>
      <c r="D858" s="447"/>
      <c r="E858" s="449"/>
      <c r="F858" s="447"/>
      <c r="G858" s="447"/>
      <c r="H858" s="447"/>
      <c r="I858" s="447"/>
      <c r="J858" s="447"/>
      <c r="K858" s="447"/>
      <c r="L858" s="447"/>
      <c r="M858" s="447"/>
      <c r="N858" s="447"/>
      <c r="O858" s="447"/>
      <c r="P858" s="447"/>
      <c r="Q858" s="447"/>
      <c r="R858" s="447"/>
      <c r="S858" s="447"/>
      <c r="T858" s="447"/>
      <c r="U858" s="447"/>
      <c r="V858" s="447"/>
      <c r="W858" s="447"/>
      <c r="X858" s="447"/>
    </row>
    <row r="859" spans="1:24" ht="12.75">
      <c r="A859" s="447"/>
      <c r="B859" s="447"/>
      <c r="C859" s="454"/>
      <c r="D859" s="447"/>
      <c r="E859" s="449"/>
      <c r="F859" s="447"/>
      <c r="G859" s="447"/>
      <c r="H859" s="447"/>
      <c r="I859" s="447"/>
      <c r="J859" s="447"/>
      <c r="K859" s="447"/>
      <c r="L859" s="447"/>
      <c r="M859" s="447"/>
      <c r="N859" s="447"/>
      <c r="O859" s="447"/>
      <c r="P859" s="447"/>
      <c r="Q859" s="447"/>
      <c r="R859" s="447"/>
      <c r="S859" s="447"/>
      <c r="T859" s="447"/>
      <c r="U859" s="447"/>
      <c r="V859" s="447"/>
      <c r="W859" s="447"/>
      <c r="X859" s="447"/>
    </row>
    <row r="860" spans="1:24" ht="12.75">
      <c r="A860" s="447"/>
      <c r="B860" s="447"/>
      <c r="C860" s="454"/>
      <c r="D860" s="447"/>
      <c r="E860" s="449"/>
      <c r="F860" s="447"/>
      <c r="G860" s="447"/>
      <c r="H860" s="447"/>
      <c r="I860" s="447"/>
      <c r="J860" s="447"/>
      <c r="K860" s="447"/>
      <c r="L860" s="447"/>
      <c r="M860" s="447"/>
      <c r="N860" s="447"/>
      <c r="O860" s="447"/>
      <c r="P860" s="447"/>
      <c r="Q860" s="447"/>
      <c r="R860" s="447"/>
      <c r="S860" s="447"/>
      <c r="T860" s="447"/>
      <c r="U860" s="447"/>
      <c r="V860" s="447"/>
      <c r="W860" s="447"/>
      <c r="X860" s="447"/>
    </row>
    <row r="861" spans="1:24" ht="12.75">
      <c r="A861" s="447"/>
      <c r="B861" s="447"/>
      <c r="C861" s="454"/>
      <c r="D861" s="447"/>
      <c r="E861" s="449"/>
      <c r="F861" s="447"/>
      <c r="G861" s="447"/>
      <c r="H861" s="447"/>
      <c r="I861" s="447"/>
      <c r="J861" s="447"/>
      <c r="K861" s="447"/>
      <c r="L861" s="447"/>
      <c r="M861" s="447"/>
      <c r="N861" s="447"/>
      <c r="O861" s="447"/>
      <c r="P861" s="447"/>
      <c r="Q861" s="447"/>
      <c r="R861" s="447"/>
      <c r="S861" s="447"/>
      <c r="T861" s="447"/>
      <c r="U861" s="447"/>
      <c r="V861" s="447"/>
      <c r="W861" s="447"/>
      <c r="X861" s="447"/>
    </row>
    <row r="862" spans="1:24" ht="12.75">
      <c r="A862" s="447"/>
      <c r="B862" s="447"/>
      <c r="C862" s="454"/>
      <c r="D862" s="447"/>
      <c r="E862" s="449"/>
      <c r="F862" s="447"/>
      <c r="G862" s="447"/>
      <c r="H862" s="447"/>
      <c r="I862" s="447"/>
      <c r="J862" s="447"/>
      <c r="K862" s="447"/>
      <c r="L862" s="447"/>
      <c r="M862" s="447"/>
      <c r="N862" s="447"/>
      <c r="O862" s="447"/>
      <c r="P862" s="447"/>
      <c r="Q862" s="447"/>
      <c r="R862" s="447"/>
      <c r="S862" s="447"/>
      <c r="T862" s="447"/>
      <c r="U862" s="447"/>
      <c r="V862" s="447"/>
      <c r="W862" s="447"/>
      <c r="X862" s="447"/>
    </row>
    <row r="863" spans="1:24" ht="12.75">
      <c r="A863" s="447"/>
      <c r="B863" s="447"/>
      <c r="C863" s="454"/>
      <c r="D863" s="447"/>
      <c r="E863" s="449"/>
      <c r="F863" s="447"/>
      <c r="G863" s="447"/>
      <c r="H863" s="447"/>
      <c r="I863" s="447"/>
      <c r="J863" s="447"/>
      <c r="K863" s="447"/>
      <c r="L863" s="447"/>
      <c r="M863" s="447"/>
      <c r="N863" s="447"/>
      <c r="O863" s="447"/>
      <c r="P863" s="447"/>
      <c r="Q863" s="447"/>
      <c r="R863" s="447"/>
      <c r="S863" s="447"/>
      <c r="T863" s="447"/>
      <c r="U863" s="447"/>
      <c r="V863" s="447"/>
      <c r="W863" s="447"/>
      <c r="X863" s="447"/>
    </row>
    <row r="864" spans="1:24" ht="12.75">
      <c r="A864" s="447"/>
      <c r="B864" s="447"/>
      <c r="C864" s="454"/>
      <c r="D864" s="447"/>
      <c r="E864" s="449"/>
      <c r="F864" s="447"/>
      <c r="G864" s="447"/>
      <c r="H864" s="447"/>
      <c r="I864" s="447"/>
      <c r="J864" s="447"/>
      <c r="K864" s="447"/>
      <c r="L864" s="447"/>
      <c r="M864" s="447"/>
      <c r="N864" s="447"/>
      <c r="O864" s="447"/>
      <c r="P864" s="447"/>
      <c r="Q864" s="447"/>
      <c r="R864" s="447"/>
      <c r="S864" s="447"/>
      <c r="T864" s="447"/>
      <c r="U864" s="447"/>
      <c r="V864" s="447"/>
      <c r="W864" s="447"/>
      <c r="X864" s="447"/>
    </row>
    <row r="865" spans="1:24" ht="12.75">
      <c r="A865" s="447"/>
      <c r="B865" s="447"/>
      <c r="C865" s="454"/>
      <c r="D865" s="447"/>
      <c r="E865" s="449"/>
      <c r="F865" s="447"/>
      <c r="G865" s="447"/>
      <c r="H865" s="447"/>
      <c r="I865" s="447"/>
      <c r="J865" s="447"/>
      <c r="K865" s="447"/>
      <c r="L865" s="447"/>
      <c r="M865" s="447"/>
      <c r="N865" s="447"/>
      <c r="O865" s="447"/>
      <c r="P865" s="447"/>
      <c r="Q865" s="447"/>
      <c r="R865" s="447"/>
      <c r="S865" s="447"/>
      <c r="T865" s="447"/>
      <c r="U865" s="447"/>
      <c r="V865" s="447"/>
      <c r="W865" s="447"/>
      <c r="X865" s="447"/>
    </row>
    <row r="866" spans="1:24" ht="12.75">
      <c r="A866" s="447"/>
      <c r="B866" s="447"/>
      <c r="C866" s="454"/>
      <c r="D866" s="447"/>
      <c r="E866" s="449"/>
      <c r="F866" s="447"/>
      <c r="G866" s="447"/>
      <c r="H866" s="447"/>
      <c r="I866" s="447"/>
      <c r="J866" s="447"/>
      <c r="K866" s="447"/>
      <c r="L866" s="447"/>
      <c r="M866" s="447"/>
      <c r="N866" s="447"/>
      <c r="O866" s="447"/>
      <c r="P866" s="447"/>
      <c r="Q866" s="447"/>
      <c r="R866" s="447"/>
      <c r="S866" s="447"/>
      <c r="T866" s="447"/>
      <c r="U866" s="447"/>
      <c r="V866" s="447"/>
      <c r="W866" s="447"/>
      <c r="X866" s="447"/>
    </row>
    <row r="867" spans="1:24" ht="12.75">
      <c r="A867" s="447"/>
      <c r="B867" s="447"/>
      <c r="C867" s="454"/>
      <c r="D867" s="447"/>
      <c r="E867" s="449"/>
      <c r="F867" s="447"/>
      <c r="G867" s="447"/>
      <c r="H867" s="447"/>
      <c r="I867" s="447"/>
      <c r="J867" s="447"/>
      <c r="K867" s="447"/>
      <c r="L867" s="447"/>
      <c r="M867" s="447"/>
      <c r="N867" s="447"/>
      <c r="O867" s="447"/>
      <c r="P867" s="447"/>
      <c r="Q867" s="447"/>
      <c r="R867" s="447"/>
      <c r="S867" s="447"/>
      <c r="T867" s="447"/>
      <c r="U867" s="447"/>
      <c r="V867" s="447"/>
      <c r="W867" s="447"/>
      <c r="X867" s="447"/>
    </row>
    <row r="868" spans="1:24" ht="12.75">
      <c r="A868" s="447"/>
      <c r="B868" s="447"/>
      <c r="C868" s="454"/>
      <c r="D868" s="447"/>
      <c r="E868" s="449"/>
      <c r="F868" s="447"/>
      <c r="G868" s="447"/>
      <c r="H868" s="447"/>
      <c r="I868" s="447"/>
      <c r="J868" s="447"/>
      <c r="K868" s="447"/>
      <c r="L868" s="447"/>
      <c r="M868" s="447"/>
      <c r="N868" s="447"/>
      <c r="O868" s="447"/>
      <c r="P868" s="447"/>
      <c r="Q868" s="447"/>
      <c r="R868" s="447"/>
      <c r="S868" s="447"/>
      <c r="T868" s="447"/>
      <c r="U868" s="447"/>
      <c r="V868" s="447"/>
      <c r="W868" s="447"/>
      <c r="X868" s="447"/>
    </row>
    <row r="869" spans="1:24" ht="12.75">
      <c r="A869" s="447"/>
      <c r="B869" s="447"/>
      <c r="C869" s="454"/>
      <c r="D869" s="447"/>
      <c r="E869" s="449"/>
      <c r="F869" s="447"/>
      <c r="G869" s="447"/>
      <c r="H869" s="447"/>
      <c r="I869" s="447"/>
      <c r="J869" s="447"/>
      <c r="K869" s="447"/>
      <c r="L869" s="447"/>
      <c r="M869" s="447"/>
      <c r="N869" s="447"/>
      <c r="O869" s="447"/>
      <c r="P869" s="447"/>
      <c r="Q869" s="447"/>
      <c r="R869" s="447"/>
      <c r="S869" s="447"/>
      <c r="T869" s="447"/>
      <c r="U869" s="447"/>
      <c r="V869" s="447"/>
      <c r="W869" s="447"/>
      <c r="X869" s="447"/>
    </row>
    <row r="870" spans="1:24" ht="12.75">
      <c r="A870" s="447"/>
      <c r="B870" s="447"/>
      <c r="C870" s="454"/>
      <c r="D870" s="447"/>
      <c r="E870" s="449"/>
      <c r="F870" s="447"/>
      <c r="G870" s="447"/>
      <c r="H870" s="447"/>
      <c r="I870" s="447"/>
      <c r="J870" s="447"/>
      <c r="K870" s="447"/>
      <c r="L870" s="447"/>
      <c r="M870" s="447"/>
      <c r="N870" s="447"/>
      <c r="O870" s="447"/>
      <c r="P870" s="447"/>
      <c r="Q870" s="447"/>
      <c r="R870" s="447"/>
      <c r="S870" s="447"/>
      <c r="T870" s="447"/>
      <c r="U870" s="447"/>
      <c r="V870" s="447"/>
      <c r="W870" s="447"/>
      <c r="X870" s="447"/>
    </row>
    <row r="871" spans="1:24" ht="12.75">
      <c r="A871" s="447"/>
      <c r="B871" s="447"/>
      <c r="C871" s="454"/>
      <c r="D871" s="447"/>
      <c r="E871" s="449"/>
      <c r="F871" s="447"/>
      <c r="G871" s="447"/>
      <c r="H871" s="447"/>
      <c r="I871" s="447"/>
      <c r="J871" s="447"/>
      <c r="K871" s="447"/>
      <c r="L871" s="447"/>
      <c r="M871" s="447"/>
      <c r="N871" s="447"/>
      <c r="O871" s="447"/>
      <c r="P871" s="447"/>
      <c r="Q871" s="447"/>
      <c r="R871" s="447"/>
      <c r="S871" s="447"/>
      <c r="T871" s="447"/>
      <c r="U871" s="447"/>
      <c r="V871" s="447"/>
      <c r="W871" s="447"/>
      <c r="X871" s="447"/>
    </row>
    <row r="872" spans="1:24" ht="12.75">
      <c r="A872" s="447"/>
      <c r="B872" s="447"/>
      <c r="C872" s="454"/>
      <c r="D872" s="447"/>
      <c r="E872" s="449"/>
      <c r="F872" s="447"/>
      <c r="G872" s="447"/>
      <c r="H872" s="447"/>
      <c r="I872" s="447"/>
      <c r="J872" s="447"/>
      <c r="K872" s="447"/>
      <c r="L872" s="447"/>
      <c r="M872" s="447"/>
      <c r="N872" s="447"/>
      <c r="O872" s="447"/>
      <c r="P872" s="447"/>
      <c r="Q872" s="447"/>
      <c r="R872" s="447"/>
      <c r="S872" s="447"/>
      <c r="T872" s="447"/>
      <c r="U872" s="447"/>
      <c r="V872" s="447"/>
      <c r="W872" s="447"/>
      <c r="X872" s="447"/>
    </row>
    <row r="873" spans="1:24" ht="12.75">
      <c r="A873" s="447"/>
      <c r="B873" s="447"/>
      <c r="C873" s="454"/>
      <c r="D873" s="447"/>
      <c r="E873" s="449"/>
      <c r="F873" s="447"/>
      <c r="G873" s="447"/>
      <c r="H873" s="447"/>
      <c r="I873" s="447"/>
      <c r="J873" s="447"/>
      <c r="K873" s="447"/>
      <c r="L873" s="447"/>
      <c r="M873" s="447"/>
      <c r="N873" s="447"/>
      <c r="O873" s="447"/>
      <c r="P873" s="447"/>
      <c r="Q873" s="447"/>
      <c r="R873" s="447"/>
      <c r="S873" s="447"/>
      <c r="T873" s="447"/>
      <c r="U873" s="447"/>
      <c r="V873" s="447"/>
      <c r="W873" s="447"/>
      <c r="X873" s="447"/>
    </row>
    <row r="874" spans="1:24" ht="12.75">
      <c r="A874" s="447"/>
      <c r="B874" s="447"/>
      <c r="C874" s="454"/>
      <c r="D874" s="447"/>
      <c r="E874" s="449"/>
      <c r="F874" s="447"/>
      <c r="G874" s="447"/>
      <c r="H874" s="447"/>
      <c r="I874" s="447"/>
      <c r="J874" s="447"/>
      <c r="K874" s="447"/>
      <c r="L874" s="447"/>
      <c r="M874" s="447"/>
      <c r="N874" s="447"/>
      <c r="O874" s="447"/>
      <c r="P874" s="447"/>
      <c r="Q874" s="447"/>
      <c r="R874" s="447"/>
      <c r="S874" s="447"/>
      <c r="T874" s="447"/>
      <c r="U874" s="447"/>
      <c r="V874" s="447"/>
      <c r="W874" s="447"/>
      <c r="X874" s="447"/>
    </row>
    <row r="875" spans="1:24" ht="12.75">
      <c r="A875" s="447"/>
      <c r="B875" s="447"/>
      <c r="C875" s="454"/>
      <c r="D875" s="447"/>
      <c r="E875" s="449"/>
      <c r="F875" s="447"/>
      <c r="G875" s="447"/>
      <c r="H875" s="447"/>
      <c r="I875" s="447"/>
      <c r="J875" s="447"/>
      <c r="K875" s="447"/>
      <c r="L875" s="447"/>
      <c r="M875" s="447"/>
      <c r="N875" s="447"/>
      <c r="O875" s="447"/>
      <c r="P875" s="447"/>
      <c r="Q875" s="447"/>
      <c r="R875" s="447"/>
      <c r="S875" s="447"/>
      <c r="T875" s="447"/>
      <c r="U875" s="447"/>
      <c r="V875" s="447"/>
      <c r="W875" s="447"/>
      <c r="X875" s="447"/>
    </row>
    <row r="876" spans="1:24" ht="12.75">
      <c r="A876" s="447"/>
      <c r="B876" s="447"/>
      <c r="C876" s="454"/>
      <c r="D876" s="447"/>
      <c r="E876" s="449"/>
      <c r="F876" s="447"/>
      <c r="G876" s="447"/>
      <c r="H876" s="447"/>
      <c r="I876" s="447"/>
      <c r="J876" s="447"/>
      <c r="K876" s="447"/>
      <c r="L876" s="447"/>
      <c r="M876" s="447"/>
      <c r="N876" s="447"/>
      <c r="O876" s="447"/>
      <c r="P876" s="447"/>
      <c r="Q876" s="447"/>
      <c r="R876" s="447"/>
      <c r="S876" s="447"/>
      <c r="T876" s="447"/>
      <c r="U876" s="447"/>
      <c r="V876" s="447"/>
      <c r="W876" s="447"/>
      <c r="X876" s="447"/>
    </row>
    <row r="877" spans="1:24" ht="12.75">
      <c r="A877" s="447"/>
      <c r="B877" s="447"/>
      <c r="C877" s="454"/>
      <c r="D877" s="447"/>
      <c r="E877" s="449"/>
      <c r="F877" s="447"/>
      <c r="G877" s="447"/>
      <c r="H877" s="447"/>
      <c r="I877" s="447"/>
      <c r="J877" s="447"/>
      <c r="K877" s="447"/>
      <c r="L877" s="447"/>
      <c r="M877" s="447"/>
      <c r="N877" s="447"/>
      <c r="O877" s="447"/>
      <c r="P877" s="447"/>
      <c r="Q877" s="447"/>
      <c r="R877" s="447"/>
      <c r="S877" s="447"/>
      <c r="T877" s="447"/>
      <c r="U877" s="447"/>
      <c r="V877" s="447"/>
      <c r="W877" s="447"/>
      <c r="X877" s="447"/>
    </row>
    <row r="878" spans="1:24" ht="12.75">
      <c r="A878" s="447"/>
      <c r="B878" s="447"/>
      <c r="C878" s="454"/>
      <c r="D878" s="447"/>
      <c r="E878" s="449"/>
      <c r="F878" s="447"/>
      <c r="G878" s="447"/>
      <c r="H878" s="447"/>
      <c r="I878" s="447"/>
      <c r="J878" s="447"/>
      <c r="K878" s="447"/>
      <c r="L878" s="447"/>
      <c r="M878" s="447"/>
      <c r="N878" s="447"/>
      <c r="O878" s="447"/>
      <c r="P878" s="447"/>
      <c r="Q878" s="447"/>
      <c r="R878" s="447"/>
      <c r="S878" s="447"/>
      <c r="T878" s="447"/>
      <c r="U878" s="447"/>
      <c r="V878" s="447"/>
      <c r="W878" s="447"/>
      <c r="X878" s="447"/>
    </row>
    <row r="879" spans="1:24" ht="12.75">
      <c r="A879" s="447"/>
      <c r="B879" s="447"/>
      <c r="C879" s="454"/>
      <c r="D879" s="447"/>
      <c r="E879" s="449"/>
      <c r="F879" s="447"/>
      <c r="G879" s="447"/>
      <c r="H879" s="447"/>
      <c r="I879" s="447"/>
      <c r="J879" s="447"/>
      <c r="K879" s="447"/>
      <c r="L879" s="447"/>
      <c r="M879" s="447"/>
      <c r="N879" s="447"/>
      <c r="O879" s="447"/>
      <c r="P879" s="447"/>
      <c r="Q879" s="447"/>
      <c r="R879" s="447"/>
      <c r="S879" s="447"/>
      <c r="T879" s="447"/>
      <c r="U879" s="447"/>
      <c r="V879" s="447"/>
      <c r="W879" s="447"/>
      <c r="X879" s="447"/>
    </row>
    <row r="880" spans="1:24" ht="12.75">
      <c r="A880" s="447"/>
      <c r="B880" s="447"/>
      <c r="C880" s="454"/>
      <c r="D880" s="447"/>
      <c r="E880" s="449"/>
      <c r="F880" s="447"/>
      <c r="G880" s="447"/>
      <c r="H880" s="447"/>
      <c r="I880" s="447"/>
      <c r="J880" s="447"/>
      <c r="K880" s="447"/>
      <c r="L880" s="447"/>
      <c r="M880" s="447"/>
      <c r="N880" s="447"/>
      <c r="O880" s="447"/>
      <c r="P880" s="447"/>
      <c r="Q880" s="447"/>
      <c r="R880" s="447"/>
      <c r="S880" s="447"/>
      <c r="T880" s="447"/>
      <c r="U880" s="447"/>
      <c r="V880" s="447"/>
      <c r="W880" s="447"/>
      <c r="X880" s="447"/>
    </row>
    <row r="881" spans="1:24" ht="12.75">
      <c r="A881" s="447"/>
      <c r="B881" s="447"/>
      <c r="C881" s="454"/>
      <c r="D881" s="447"/>
      <c r="E881" s="449"/>
      <c r="F881" s="447"/>
      <c r="G881" s="447"/>
      <c r="H881" s="447"/>
      <c r="I881" s="447"/>
      <c r="J881" s="447"/>
      <c r="K881" s="447"/>
      <c r="L881" s="447"/>
      <c r="M881" s="447"/>
      <c r="N881" s="447"/>
      <c r="O881" s="447"/>
      <c r="P881" s="447"/>
      <c r="Q881" s="447"/>
      <c r="R881" s="447"/>
      <c r="S881" s="447"/>
      <c r="T881" s="447"/>
      <c r="U881" s="447"/>
      <c r="V881" s="447"/>
      <c r="W881" s="447"/>
      <c r="X881" s="447"/>
    </row>
    <row r="882" spans="1:24" ht="12.75">
      <c r="A882" s="447"/>
      <c r="B882" s="447"/>
      <c r="C882" s="454"/>
      <c r="D882" s="447"/>
      <c r="E882" s="449"/>
      <c r="F882" s="447"/>
      <c r="G882" s="447"/>
      <c r="H882" s="447"/>
      <c r="I882" s="447"/>
      <c r="J882" s="447"/>
      <c r="K882" s="447"/>
      <c r="L882" s="447"/>
      <c r="M882" s="447"/>
      <c r="N882" s="447"/>
      <c r="O882" s="447"/>
      <c r="P882" s="447"/>
      <c r="Q882" s="447"/>
      <c r="R882" s="447"/>
      <c r="S882" s="447"/>
      <c r="T882" s="447"/>
      <c r="U882" s="447"/>
      <c r="V882" s="447"/>
      <c r="W882" s="447"/>
      <c r="X882" s="447"/>
    </row>
    <row r="883" spans="1:24" ht="12.75">
      <c r="A883" s="447"/>
      <c r="B883" s="447"/>
      <c r="C883" s="454"/>
      <c r="D883" s="447"/>
      <c r="E883" s="449"/>
      <c r="F883" s="447"/>
      <c r="G883" s="447"/>
      <c r="H883" s="447"/>
      <c r="I883" s="447"/>
      <c r="J883" s="447"/>
      <c r="K883" s="447"/>
      <c r="L883" s="447"/>
      <c r="M883" s="447"/>
      <c r="N883" s="447"/>
      <c r="O883" s="447"/>
      <c r="P883" s="447"/>
      <c r="Q883" s="447"/>
      <c r="R883" s="447"/>
      <c r="S883" s="447"/>
      <c r="T883" s="447"/>
      <c r="U883" s="447"/>
      <c r="V883" s="447"/>
      <c r="W883" s="447"/>
      <c r="X883" s="447"/>
    </row>
    <row r="884" spans="1:24" ht="12.75">
      <c r="A884" s="447"/>
      <c r="B884" s="447"/>
      <c r="C884" s="454"/>
      <c r="D884" s="447"/>
      <c r="E884" s="449"/>
      <c r="F884" s="447"/>
      <c r="G884" s="447"/>
      <c r="H884" s="447"/>
      <c r="I884" s="447"/>
      <c r="J884" s="447"/>
      <c r="K884" s="447"/>
      <c r="L884" s="447"/>
      <c r="M884" s="447"/>
      <c r="N884" s="447"/>
      <c r="O884" s="447"/>
      <c r="P884" s="447"/>
      <c r="Q884" s="447"/>
      <c r="R884" s="447"/>
      <c r="S884" s="447"/>
      <c r="T884" s="447"/>
      <c r="U884" s="447"/>
      <c r="V884" s="447"/>
      <c r="W884" s="447"/>
      <c r="X884" s="447"/>
    </row>
    <row r="885" spans="1:24" ht="12.75">
      <c r="A885" s="447"/>
      <c r="B885" s="447"/>
      <c r="C885" s="454"/>
      <c r="D885" s="447"/>
      <c r="E885" s="449"/>
      <c r="F885" s="447"/>
      <c r="G885" s="447"/>
      <c r="H885" s="447"/>
      <c r="I885" s="447"/>
      <c r="J885" s="447"/>
      <c r="K885" s="447"/>
      <c r="L885" s="447"/>
      <c r="M885" s="447"/>
      <c r="N885" s="447"/>
      <c r="O885" s="447"/>
      <c r="P885" s="447"/>
      <c r="Q885" s="447"/>
      <c r="R885" s="447"/>
      <c r="S885" s="447"/>
      <c r="T885" s="447"/>
      <c r="U885" s="447"/>
      <c r="V885" s="447"/>
      <c r="W885" s="447"/>
      <c r="X885" s="447"/>
    </row>
    <row r="886" spans="1:24" ht="12.75">
      <c r="A886" s="447"/>
      <c r="B886" s="447"/>
      <c r="C886" s="454"/>
      <c r="D886" s="447"/>
      <c r="E886" s="449"/>
      <c r="F886" s="447"/>
      <c r="G886" s="447"/>
      <c r="H886" s="447"/>
      <c r="I886" s="447"/>
      <c r="J886" s="447"/>
      <c r="K886" s="447"/>
      <c r="L886" s="447"/>
      <c r="M886" s="447"/>
      <c r="N886" s="447"/>
      <c r="O886" s="447"/>
      <c r="P886" s="447"/>
      <c r="Q886" s="447"/>
      <c r="R886" s="447"/>
      <c r="S886" s="447"/>
      <c r="T886" s="447"/>
      <c r="U886" s="447"/>
      <c r="V886" s="447"/>
      <c r="W886" s="447"/>
      <c r="X886" s="447"/>
    </row>
    <row r="887" spans="1:24" ht="12.75">
      <c r="A887" s="447"/>
      <c r="B887" s="447"/>
      <c r="C887" s="454"/>
      <c r="D887" s="447"/>
      <c r="E887" s="449"/>
      <c r="F887" s="447"/>
      <c r="G887" s="447"/>
      <c r="H887" s="447"/>
      <c r="I887" s="447"/>
      <c r="J887" s="447"/>
      <c r="K887" s="447"/>
      <c r="L887" s="447"/>
      <c r="M887" s="447"/>
      <c r="N887" s="447"/>
      <c r="O887" s="447"/>
      <c r="P887" s="447"/>
      <c r="Q887" s="447"/>
      <c r="R887" s="447"/>
      <c r="S887" s="447"/>
      <c r="T887" s="447"/>
      <c r="U887" s="447"/>
      <c r="V887" s="447"/>
      <c r="W887" s="447"/>
      <c r="X887" s="447"/>
    </row>
    <row r="888" spans="1:24" ht="12.75">
      <c r="A888" s="447"/>
      <c r="B888" s="447"/>
      <c r="C888" s="454"/>
      <c r="D888" s="447"/>
      <c r="E888" s="449"/>
      <c r="F888" s="447"/>
      <c r="G888" s="447"/>
      <c r="H888" s="447"/>
      <c r="I888" s="447"/>
      <c r="J888" s="447"/>
      <c r="K888" s="447"/>
      <c r="L888" s="447"/>
      <c r="M888" s="447"/>
      <c r="N888" s="447"/>
      <c r="O888" s="447"/>
      <c r="P888" s="447"/>
      <c r="Q888" s="447"/>
      <c r="R888" s="447"/>
      <c r="S888" s="447"/>
      <c r="T888" s="447"/>
      <c r="U888" s="447"/>
      <c r="V888" s="447"/>
      <c r="W888" s="447"/>
      <c r="X888" s="447"/>
    </row>
    <row r="889" spans="1:24" ht="12.75">
      <c r="A889" s="447"/>
      <c r="B889" s="447"/>
      <c r="C889" s="454"/>
      <c r="D889" s="447"/>
      <c r="E889" s="449"/>
      <c r="F889" s="447"/>
      <c r="G889" s="447"/>
      <c r="H889" s="447"/>
      <c r="I889" s="447"/>
      <c r="J889" s="447"/>
      <c r="K889" s="447"/>
      <c r="L889" s="447"/>
      <c r="M889" s="447"/>
      <c r="N889" s="447"/>
      <c r="O889" s="447"/>
      <c r="P889" s="447"/>
      <c r="Q889" s="447"/>
      <c r="R889" s="447"/>
      <c r="S889" s="447"/>
      <c r="T889" s="447"/>
      <c r="U889" s="447"/>
      <c r="V889" s="447"/>
      <c r="W889" s="447"/>
      <c r="X889" s="447"/>
    </row>
    <row r="890" spans="1:24" ht="12.75">
      <c r="A890" s="447"/>
      <c r="B890" s="447"/>
      <c r="C890" s="454"/>
      <c r="D890" s="447"/>
      <c r="E890" s="449"/>
      <c r="F890" s="447"/>
      <c r="G890" s="447"/>
      <c r="H890" s="447"/>
      <c r="I890" s="447"/>
      <c r="J890" s="447"/>
      <c r="K890" s="447"/>
      <c r="L890" s="447"/>
      <c r="M890" s="447"/>
      <c r="N890" s="447"/>
      <c r="O890" s="447"/>
      <c r="P890" s="447"/>
      <c r="Q890" s="447"/>
      <c r="R890" s="447"/>
      <c r="S890" s="447"/>
      <c r="T890" s="447"/>
      <c r="U890" s="447"/>
      <c r="V890" s="447"/>
      <c r="W890" s="447"/>
      <c r="X890" s="447"/>
    </row>
    <row r="891" spans="1:24" ht="12.75">
      <c r="A891" s="447"/>
      <c r="B891" s="447"/>
      <c r="C891" s="454"/>
      <c r="D891" s="447"/>
      <c r="E891" s="449"/>
      <c r="F891" s="447"/>
      <c r="G891" s="447"/>
      <c r="H891" s="447"/>
      <c r="I891" s="447"/>
      <c r="J891" s="447"/>
      <c r="K891" s="447"/>
      <c r="L891" s="447"/>
      <c r="M891" s="447"/>
      <c r="N891" s="447"/>
      <c r="O891" s="447"/>
      <c r="P891" s="447"/>
      <c r="Q891" s="447"/>
      <c r="R891" s="447"/>
      <c r="S891" s="447"/>
      <c r="T891" s="447"/>
      <c r="U891" s="447"/>
      <c r="V891" s="447"/>
      <c r="W891" s="447"/>
      <c r="X891" s="447"/>
    </row>
    <row r="892" spans="1:24" ht="12.75">
      <c r="A892" s="447"/>
      <c r="B892" s="447"/>
      <c r="C892" s="454"/>
      <c r="D892" s="447"/>
      <c r="E892" s="449"/>
      <c r="F892" s="447"/>
      <c r="G892" s="447"/>
      <c r="H892" s="447"/>
      <c r="I892" s="447"/>
      <c r="J892" s="447"/>
      <c r="K892" s="447"/>
      <c r="L892" s="447"/>
      <c r="M892" s="447"/>
      <c r="N892" s="447"/>
      <c r="O892" s="447"/>
      <c r="P892" s="447"/>
      <c r="Q892" s="447"/>
      <c r="R892" s="447"/>
      <c r="S892" s="447"/>
      <c r="T892" s="447"/>
      <c r="U892" s="447"/>
      <c r="V892" s="447"/>
      <c r="W892" s="447"/>
      <c r="X892" s="447"/>
    </row>
    <row r="893" spans="1:24" ht="12.75">
      <c r="A893" s="447"/>
      <c r="B893" s="447"/>
      <c r="C893" s="454"/>
      <c r="D893" s="447"/>
      <c r="E893" s="449"/>
      <c r="F893" s="447"/>
      <c r="G893" s="447"/>
      <c r="H893" s="447"/>
      <c r="I893" s="447"/>
      <c r="J893" s="447"/>
      <c r="K893" s="447"/>
      <c r="L893" s="447"/>
      <c r="M893" s="447"/>
      <c r="N893" s="447"/>
      <c r="O893" s="447"/>
      <c r="P893" s="447"/>
      <c r="Q893" s="447"/>
      <c r="R893" s="447"/>
      <c r="S893" s="447"/>
      <c r="T893" s="447"/>
      <c r="U893" s="447"/>
      <c r="V893" s="447"/>
      <c r="W893" s="447"/>
      <c r="X893" s="447"/>
    </row>
    <row r="894" spans="1:24" ht="12.75">
      <c r="A894" s="447"/>
      <c r="B894" s="447"/>
      <c r="C894" s="454"/>
      <c r="D894" s="447"/>
      <c r="E894" s="449"/>
      <c r="F894" s="447"/>
      <c r="G894" s="447"/>
      <c r="H894" s="447"/>
      <c r="I894" s="447"/>
      <c r="J894" s="447"/>
      <c r="K894" s="447"/>
      <c r="L894" s="447"/>
      <c r="M894" s="447"/>
      <c r="N894" s="447"/>
      <c r="O894" s="447"/>
      <c r="P894" s="447"/>
      <c r="Q894" s="447"/>
      <c r="R894" s="447"/>
      <c r="S894" s="447"/>
      <c r="T894" s="447"/>
      <c r="U894" s="447"/>
      <c r="V894" s="447"/>
      <c r="W894" s="447"/>
      <c r="X894" s="447"/>
    </row>
    <row r="895" spans="1:24" ht="12.75">
      <c r="A895" s="447"/>
      <c r="B895" s="447"/>
      <c r="C895" s="454"/>
      <c r="D895" s="447"/>
      <c r="E895" s="449"/>
      <c r="F895" s="447"/>
      <c r="G895" s="447"/>
      <c r="H895" s="447"/>
      <c r="I895" s="447"/>
      <c r="J895" s="447"/>
      <c r="K895" s="447"/>
      <c r="L895" s="447"/>
      <c r="M895" s="447"/>
      <c r="N895" s="447"/>
      <c r="O895" s="447"/>
      <c r="P895" s="447"/>
      <c r="Q895" s="447"/>
      <c r="R895" s="447"/>
      <c r="S895" s="447"/>
      <c r="T895" s="447"/>
      <c r="U895" s="447"/>
      <c r="V895" s="447"/>
      <c r="W895" s="447"/>
      <c r="X895" s="447"/>
    </row>
    <row r="896" spans="1:24" ht="12.75">
      <c r="A896" s="447"/>
      <c r="B896" s="447"/>
      <c r="C896" s="454"/>
      <c r="D896" s="447"/>
      <c r="E896" s="449"/>
      <c r="F896" s="447"/>
      <c r="G896" s="447"/>
      <c r="H896" s="447"/>
      <c r="I896" s="447"/>
      <c r="J896" s="447"/>
      <c r="K896" s="447"/>
      <c r="L896" s="447"/>
      <c r="M896" s="447"/>
      <c r="N896" s="447"/>
      <c r="O896" s="447"/>
      <c r="P896" s="447"/>
      <c r="Q896" s="447"/>
      <c r="R896" s="447"/>
      <c r="S896" s="447"/>
      <c r="T896" s="447"/>
      <c r="U896" s="447"/>
      <c r="V896" s="447"/>
      <c r="W896" s="447"/>
      <c r="X896" s="447"/>
    </row>
    <row r="897" spans="1:24" ht="12.75">
      <c r="A897" s="447"/>
      <c r="B897" s="447"/>
      <c r="C897" s="454"/>
      <c r="D897" s="447"/>
      <c r="E897" s="449"/>
      <c r="F897" s="447"/>
      <c r="G897" s="447"/>
      <c r="H897" s="447"/>
      <c r="I897" s="447"/>
      <c r="J897" s="447"/>
      <c r="K897" s="447"/>
      <c r="L897" s="447"/>
      <c r="M897" s="447"/>
      <c r="N897" s="447"/>
      <c r="O897" s="447"/>
      <c r="P897" s="447"/>
      <c r="Q897" s="447"/>
      <c r="R897" s="447"/>
      <c r="S897" s="447"/>
      <c r="T897" s="447"/>
      <c r="U897" s="447"/>
      <c r="V897" s="447"/>
      <c r="W897" s="447"/>
      <c r="X897" s="447"/>
    </row>
    <row r="898" spans="1:24" ht="12.75">
      <c r="A898" s="447"/>
      <c r="B898" s="447"/>
      <c r="C898" s="454"/>
      <c r="D898" s="447"/>
      <c r="E898" s="449"/>
      <c r="F898" s="447"/>
      <c r="G898" s="447"/>
      <c r="H898" s="447"/>
      <c r="I898" s="447"/>
      <c r="J898" s="447"/>
      <c r="K898" s="447"/>
      <c r="L898" s="447"/>
      <c r="M898" s="447"/>
      <c r="N898" s="447"/>
      <c r="O898" s="447"/>
      <c r="P898" s="447"/>
      <c r="Q898" s="447"/>
      <c r="R898" s="447"/>
      <c r="S898" s="447"/>
      <c r="T898" s="447"/>
      <c r="U898" s="447"/>
      <c r="V898" s="447"/>
      <c r="W898" s="447"/>
      <c r="X898" s="447"/>
    </row>
    <row r="899" spans="1:24" ht="12.75">
      <c r="A899" s="447"/>
      <c r="B899" s="447"/>
      <c r="C899" s="454"/>
      <c r="D899" s="447"/>
      <c r="E899" s="449"/>
      <c r="F899" s="447"/>
      <c r="G899" s="447"/>
      <c r="H899" s="447"/>
      <c r="I899" s="447"/>
      <c r="J899" s="447"/>
      <c r="K899" s="447"/>
      <c r="L899" s="447"/>
      <c r="M899" s="447"/>
      <c r="N899" s="447"/>
      <c r="O899" s="447"/>
      <c r="P899" s="447"/>
      <c r="Q899" s="447"/>
      <c r="R899" s="447"/>
      <c r="S899" s="447"/>
      <c r="T899" s="447"/>
      <c r="U899" s="447"/>
      <c r="V899" s="447"/>
      <c r="W899" s="447"/>
      <c r="X899" s="447"/>
    </row>
    <row r="900" spans="1:24" ht="12.75">
      <c r="A900" s="447"/>
      <c r="B900" s="447"/>
      <c r="C900" s="454"/>
      <c r="D900" s="447"/>
      <c r="E900" s="449"/>
      <c r="F900" s="447"/>
      <c r="G900" s="447"/>
      <c r="H900" s="447"/>
      <c r="I900" s="447"/>
      <c r="J900" s="447"/>
      <c r="K900" s="447"/>
      <c r="L900" s="447"/>
      <c r="M900" s="447"/>
      <c r="N900" s="447"/>
      <c r="O900" s="447"/>
      <c r="P900" s="447"/>
      <c r="Q900" s="447"/>
      <c r="R900" s="447"/>
      <c r="S900" s="447"/>
      <c r="T900" s="447"/>
      <c r="U900" s="447"/>
      <c r="V900" s="447"/>
      <c r="W900" s="447"/>
      <c r="X900" s="447"/>
    </row>
    <row r="901" spans="1:24" ht="12.75">
      <c r="A901" s="447"/>
      <c r="B901" s="447"/>
      <c r="C901" s="454"/>
      <c r="D901" s="447"/>
      <c r="E901" s="449"/>
      <c r="F901" s="447"/>
      <c r="G901" s="447"/>
      <c r="H901" s="447"/>
      <c r="I901" s="447"/>
      <c r="J901" s="447"/>
      <c r="K901" s="447"/>
      <c r="L901" s="447"/>
      <c r="M901" s="447"/>
      <c r="N901" s="447"/>
      <c r="O901" s="447"/>
      <c r="P901" s="447"/>
      <c r="Q901" s="447"/>
      <c r="R901" s="447"/>
      <c r="S901" s="447"/>
      <c r="T901" s="447"/>
      <c r="U901" s="447"/>
      <c r="V901" s="447"/>
      <c r="W901" s="447"/>
      <c r="X901" s="447"/>
    </row>
    <row r="902" spans="1:24" ht="12.75">
      <c r="A902" s="447"/>
      <c r="B902" s="447"/>
      <c r="C902" s="454"/>
      <c r="D902" s="447"/>
      <c r="E902" s="449"/>
      <c r="F902" s="447"/>
      <c r="G902" s="447"/>
      <c r="H902" s="447"/>
      <c r="I902" s="447"/>
      <c r="J902" s="447"/>
      <c r="K902" s="447"/>
      <c r="L902" s="447"/>
      <c r="M902" s="447"/>
      <c r="N902" s="447"/>
      <c r="O902" s="447"/>
      <c r="P902" s="447"/>
      <c r="Q902" s="447"/>
      <c r="R902" s="447"/>
      <c r="S902" s="447"/>
      <c r="T902" s="447"/>
      <c r="U902" s="447"/>
      <c r="V902" s="447"/>
      <c r="W902" s="447"/>
      <c r="X902" s="447"/>
    </row>
    <row r="903" spans="1:24" ht="12.75">
      <c r="A903" s="447"/>
      <c r="B903" s="447"/>
      <c r="C903" s="454"/>
      <c r="D903" s="447"/>
      <c r="E903" s="449"/>
      <c r="F903" s="447"/>
      <c r="G903" s="447"/>
      <c r="H903" s="447"/>
      <c r="I903" s="447"/>
      <c r="J903" s="447"/>
      <c r="K903" s="447"/>
      <c r="L903" s="447"/>
      <c r="M903" s="447"/>
      <c r="N903" s="447"/>
      <c r="O903" s="447"/>
      <c r="P903" s="447"/>
      <c r="Q903" s="447"/>
      <c r="R903" s="447"/>
      <c r="S903" s="447"/>
      <c r="T903" s="447"/>
      <c r="U903" s="447"/>
      <c r="V903" s="447"/>
      <c r="W903" s="447"/>
      <c r="X903" s="447"/>
    </row>
    <row r="904" spans="1:24" ht="12.75">
      <c r="A904" s="447"/>
      <c r="B904" s="447"/>
      <c r="C904" s="454"/>
      <c r="D904" s="447"/>
      <c r="E904" s="449"/>
      <c r="F904" s="447"/>
      <c r="G904" s="447"/>
      <c r="H904" s="447"/>
      <c r="I904" s="447"/>
      <c r="J904" s="447"/>
      <c r="K904" s="447"/>
      <c r="L904" s="447"/>
      <c r="M904" s="447"/>
      <c r="N904" s="447"/>
      <c r="O904" s="447"/>
      <c r="P904" s="447"/>
      <c r="Q904" s="447"/>
      <c r="R904" s="447"/>
      <c r="S904" s="447"/>
      <c r="T904" s="447"/>
      <c r="U904" s="447"/>
      <c r="V904" s="447"/>
      <c r="W904" s="447"/>
      <c r="X904" s="447"/>
    </row>
    <row r="905" spans="1:24" ht="12.75">
      <c r="A905" s="447"/>
      <c r="B905" s="447"/>
      <c r="C905" s="454"/>
      <c r="D905" s="447"/>
      <c r="E905" s="449"/>
      <c r="F905" s="447"/>
      <c r="G905" s="447"/>
      <c r="H905" s="447"/>
      <c r="I905" s="447"/>
      <c r="J905" s="447"/>
      <c r="K905" s="447"/>
      <c r="L905" s="447"/>
      <c r="M905" s="447"/>
      <c r="N905" s="447"/>
      <c r="O905" s="447"/>
      <c r="P905" s="447"/>
      <c r="Q905" s="447"/>
      <c r="R905" s="447"/>
      <c r="S905" s="447"/>
      <c r="T905" s="447"/>
      <c r="U905" s="447"/>
      <c r="V905" s="447"/>
      <c r="W905" s="447"/>
      <c r="X905" s="447"/>
    </row>
    <row r="906" spans="1:24" ht="12.75">
      <c r="A906" s="447"/>
      <c r="B906" s="447"/>
      <c r="C906" s="454"/>
      <c r="D906" s="447"/>
      <c r="E906" s="449"/>
      <c r="F906" s="447"/>
      <c r="G906" s="447"/>
      <c r="H906" s="447"/>
      <c r="I906" s="447"/>
      <c r="J906" s="447"/>
      <c r="K906" s="447"/>
      <c r="L906" s="447"/>
      <c r="M906" s="447"/>
      <c r="N906" s="447"/>
      <c r="O906" s="447"/>
      <c r="P906" s="447"/>
      <c r="Q906" s="447"/>
      <c r="R906" s="447"/>
      <c r="S906" s="447"/>
      <c r="T906" s="447"/>
      <c r="U906" s="447"/>
      <c r="V906" s="447"/>
      <c r="W906" s="447"/>
      <c r="X906" s="447"/>
    </row>
    <row r="907" spans="1:24" ht="12.75">
      <c r="A907" s="447"/>
      <c r="B907" s="447"/>
      <c r="C907" s="454"/>
      <c r="D907" s="447"/>
      <c r="E907" s="449"/>
      <c r="F907" s="447"/>
      <c r="G907" s="447"/>
      <c r="H907" s="447"/>
      <c r="I907" s="447"/>
      <c r="J907" s="447"/>
      <c r="K907" s="447"/>
      <c r="L907" s="447"/>
      <c r="M907" s="447"/>
      <c r="N907" s="447"/>
      <c r="O907" s="447"/>
      <c r="P907" s="447"/>
      <c r="Q907" s="447"/>
      <c r="R907" s="447"/>
      <c r="S907" s="447"/>
      <c r="T907" s="447"/>
      <c r="U907" s="447"/>
      <c r="V907" s="447"/>
      <c r="W907" s="447"/>
      <c r="X907" s="447"/>
    </row>
    <row r="908" spans="1:24" ht="12.75">
      <c r="A908" s="447"/>
      <c r="B908" s="447"/>
      <c r="C908" s="454"/>
      <c r="D908" s="447"/>
      <c r="E908" s="449"/>
      <c r="F908" s="447"/>
      <c r="G908" s="447"/>
      <c r="H908" s="447"/>
      <c r="I908" s="447"/>
      <c r="J908" s="447"/>
      <c r="K908" s="447"/>
      <c r="L908" s="447"/>
      <c r="M908" s="447"/>
      <c r="N908" s="447"/>
      <c r="O908" s="447"/>
      <c r="P908" s="447"/>
      <c r="Q908" s="447"/>
      <c r="R908" s="447"/>
      <c r="S908" s="447"/>
      <c r="T908" s="447"/>
      <c r="U908" s="447"/>
      <c r="V908" s="447"/>
      <c r="W908" s="447"/>
      <c r="X908" s="447"/>
    </row>
    <row r="909" spans="1:24" ht="12.75">
      <c r="A909" s="447"/>
      <c r="B909" s="447"/>
      <c r="C909" s="454"/>
      <c r="D909" s="447"/>
      <c r="E909" s="449"/>
      <c r="F909" s="447"/>
      <c r="G909" s="447"/>
      <c r="H909" s="447"/>
      <c r="I909" s="447"/>
      <c r="J909" s="447"/>
      <c r="K909" s="447"/>
      <c r="L909" s="447"/>
      <c r="M909" s="447"/>
      <c r="N909" s="447"/>
      <c r="O909" s="447"/>
      <c r="P909" s="447"/>
      <c r="Q909" s="447"/>
      <c r="R909" s="447"/>
      <c r="S909" s="447"/>
      <c r="T909" s="447"/>
      <c r="U909" s="447"/>
      <c r="V909" s="447"/>
      <c r="W909" s="447"/>
      <c r="X909" s="447"/>
    </row>
    <row r="910" spans="1:24" ht="12.75">
      <c r="A910" s="447"/>
      <c r="B910" s="447"/>
      <c r="C910" s="454"/>
      <c r="D910" s="447"/>
      <c r="E910" s="449"/>
      <c r="F910" s="447"/>
      <c r="G910" s="447"/>
      <c r="H910" s="447"/>
      <c r="I910" s="447"/>
      <c r="J910" s="447"/>
      <c r="K910" s="447"/>
      <c r="L910" s="447"/>
      <c r="M910" s="447"/>
      <c r="N910" s="447"/>
      <c r="O910" s="447"/>
      <c r="P910" s="447"/>
      <c r="Q910" s="447"/>
      <c r="R910" s="447"/>
      <c r="S910" s="447"/>
      <c r="T910" s="447"/>
      <c r="U910" s="447"/>
      <c r="V910" s="447"/>
      <c r="W910" s="447"/>
      <c r="X910" s="447"/>
    </row>
    <row r="911" spans="1:24" ht="12.75">
      <c r="A911" s="447"/>
      <c r="B911" s="447"/>
      <c r="C911" s="454"/>
      <c r="D911" s="447"/>
      <c r="E911" s="449"/>
      <c r="F911" s="447"/>
      <c r="G911" s="447"/>
      <c r="H911" s="447"/>
      <c r="I911" s="447"/>
      <c r="J911" s="447"/>
      <c r="K911" s="447"/>
      <c r="L911" s="447"/>
      <c r="M911" s="447"/>
      <c r="N911" s="447"/>
      <c r="O911" s="447"/>
      <c r="P911" s="447"/>
      <c r="Q911" s="447"/>
      <c r="R911" s="447"/>
      <c r="S911" s="447"/>
      <c r="T911" s="447"/>
      <c r="U911" s="447"/>
      <c r="V911" s="447"/>
      <c r="W911" s="447"/>
      <c r="X911" s="447"/>
    </row>
    <row r="912" spans="1:24" ht="12.75">
      <c r="A912" s="447"/>
      <c r="B912" s="447"/>
      <c r="C912" s="454"/>
      <c r="D912" s="447"/>
      <c r="E912" s="449"/>
      <c r="F912" s="447"/>
      <c r="G912" s="447"/>
      <c r="H912" s="447"/>
      <c r="I912" s="447"/>
      <c r="J912" s="447"/>
      <c r="K912" s="447"/>
      <c r="L912" s="447"/>
      <c r="M912" s="447"/>
      <c r="N912" s="447"/>
      <c r="O912" s="447"/>
      <c r="P912" s="447"/>
      <c r="Q912" s="447"/>
      <c r="R912" s="447"/>
      <c r="S912" s="447"/>
      <c r="T912" s="447"/>
      <c r="U912" s="447"/>
      <c r="V912" s="447"/>
      <c r="W912" s="447"/>
      <c r="X912" s="447"/>
    </row>
    <row r="913" spans="1:24" ht="12.75">
      <c r="A913" s="447"/>
      <c r="B913" s="447"/>
      <c r="C913" s="454"/>
      <c r="D913" s="447"/>
      <c r="E913" s="449"/>
      <c r="F913" s="447"/>
      <c r="G913" s="447"/>
      <c r="H913" s="447"/>
      <c r="I913" s="447"/>
      <c r="J913" s="447"/>
      <c r="K913" s="447"/>
      <c r="L913" s="447"/>
      <c r="M913" s="447"/>
      <c r="N913" s="447"/>
      <c r="O913" s="447"/>
      <c r="P913" s="447"/>
      <c r="Q913" s="447"/>
      <c r="R913" s="447"/>
      <c r="S913" s="447"/>
      <c r="T913" s="447"/>
      <c r="U913" s="447"/>
      <c r="V913" s="447"/>
      <c r="W913" s="447"/>
      <c r="X913" s="447"/>
    </row>
    <row r="914" spans="1:24" ht="12.75">
      <c r="A914" s="447"/>
      <c r="B914" s="447"/>
      <c r="C914" s="454"/>
      <c r="D914" s="447"/>
      <c r="E914" s="449"/>
      <c r="F914" s="447"/>
      <c r="G914" s="447"/>
      <c r="H914" s="447"/>
      <c r="I914" s="447"/>
      <c r="J914" s="447"/>
      <c r="K914" s="447"/>
      <c r="L914" s="447"/>
      <c r="M914" s="447"/>
      <c r="N914" s="447"/>
      <c r="O914" s="447"/>
      <c r="P914" s="447"/>
      <c r="Q914" s="447"/>
      <c r="R914" s="447"/>
      <c r="S914" s="447"/>
      <c r="T914" s="447"/>
      <c r="U914" s="447"/>
      <c r="V914" s="447"/>
      <c r="W914" s="447"/>
      <c r="X914" s="447"/>
    </row>
    <row r="915" spans="1:24" ht="12.75">
      <c r="A915" s="447"/>
      <c r="B915" s="447"/>
      <c r="C915" s="454"/>
      <c r="D915" s="447"/>
      <c r="E915" s="449"/>
      <c r="F915" s="447"/>
      <c r="G915" s="447"/>
      <c r="H915" s="447"/>
      <c r="I915" s="447"/>
      <c r="J915" s="447"/>
      <c r="K915" s="447"/>
      <c r="L915" s="447"/>
      <c r="M915" s="447"/>
      <c r="N915" s="447"/>
      <c r="O915" s="447"/>
      <c r="P915" s="447"/>
      <c r="Q915" s="447"/>
      <c r="R915" s="447"/>
      <c r="S915" s="447"/>
      <c r="T915" s="447"/>
      <c r="U915" s="447"/>
      <c r="V915" s="447"/>
      <c r="W915" s="447"/>
      <c r="X915" s="447"/>
    </row>
    <row r="916" spans="1:24" ht="12.75">
      <c r="A916" s="447"/>
      <c r="B916" s="447"/>
      <c r="C916" s="454"/>
      <c r="D916" s="447"/>
      <c r="E916" s="449"/>
      <c r="F916" s="447"/>
      <c r="G916" s="447"/>
      <c r="H916" s="447"/>
      <c r="I916" s="447"/>
      <c r="J916" s="447"/>
      <c r="K916" s="447"/>
      <c r="L916" s="447"/>
      <c r="M916" s="447"/>
      <c r="N916" s="447"/>
      <c r="O916" s="447"/>
      <c r="P916" s="447"/>
      <c r="Q916" s="447"/>
      <c r="R916" s="447"/>
      <c r="S916" s="447"/>
      <c r="T916" s="447"/>
      <c r="U916" s="447"/>
      <c r="V916" s="447"/>
      <c r="W916" s="447"/>
      <c r="X916" s="447"/>
    </row>
    <row r="917" spans="1:24" ht="12.75">
      <c r="A917" s="447"/>
      <c r="B917" s="447"/>
      <c r="C917" s="454"/>
      <c r="D917" s="447"/>
      <c r="E917" s="449"/>
      <c r="F917" s="447"/>
      <c r="G917" s="447"/>
      <c r="H917" s="447"/>
      <c r="I917" s="447"/>
      <c r="J917" s="447"/>
      <c r="K917" s="447"/>
      <c r="L917" s="447"/>
      <c r="M917" s="447"/>
      <c r="N917" s="447"/>
      <c r="O917" s="447"/>
      <c r="P917" s="447"/>
      <c r="Q917" s="447"/>
      <c r="R917" s="447"/>
      <c r="S917" s="447"/>
      <c r="T917" s="447"/>
      <c r="U917" s="447"/>
      <c r="V917" s="447"/>
      <c r="W917" s="447"/>
      <c r="X917" s="447"/>
    </row>
    <row r="918" spans="1:24" ht="12.75">
      <c r="A918" s="447"/>
      <c r="B918" s="447"/>
      <c r="C918" s="454"/>
      <c r="D918" s="447"/>
      <c r="E918" s="449"/>
      <c r="F918" s="447"/>
      <c r="G918" s="447"/>
      <c r="H918" s="447"/>
      <c r="I918" s="447"/>
      <c r="J918" s="447"/>
      <c r="K918" s="447"/>
      <c r="L918" s="447"/>
      <c r="M918" s="447"/>
      <c r="N918" s="447"/>
      <c r="O918" s="447"/>
      <c r="P918" s="447"/>
      <c r="Q918" s="447"/>
      <c r="R918" s="447"/>
      <c r="S918" s="447"/>
      <c r="T918" s="447"/>
      <c r="U918" s="447"/>
      <c r="V918" s="447"/>
      <c r="W918" s="447"/>
      <c r="X918" s="447"/>
    </row>
    <row r="919" spans="1:24" ht="12.75">
      <c r="A919" s="447"/>
      <c r="B919" s="447"/>
      <c r="C919" s="454"/>
      <c r="D919" s="447"/>
      <c r="E919" s="449"/>
      <c r="F919" s="447"/>
      <c r="G919" s="447"/>
      <c r="H919" s="447"/>
      <c r="I919" s="447"/>
      <c r="J919" s="447"/>
      <c r="K919" s="447"/>
      <c r="L919" s="447"/>
      <c r="M919" s="447"/>
      <c r="N919" s="447"/>
      <c r="O919" s="447"/>
      <c r="P919" s="447"/>
      <c r="Q919" s="447"/>
      <c r="R919" s="447"/>
      <c r="S919" s="447"/>
      <c r="T919" s="447"/>
      <c r="U919" s="447"/>
      <c r="V919" s="447"/>
      <c r="W919" s="447"/>
      <c r="X919" s="447"/>
    </row>
    <row r="920" spans="1:24" ht="12.75">
      <c r="A920" s="447"/>
      <c r="B920" s="447"/>
      <c r="C920" s="454"/>
      <c r="D920" s="447"/>
      <c r="E920" s="449"/>
      <c r="F920" s="447"/>
      <c r="G920" s="447"/>
      <c r="H920" s="447"/>
      <c r="I920" s="447"/>
      <c r="J920" s="447"/>
      <c r="K920" s="447"/>
      <c r="L920" s="447"/>
      <c r="M920" s="447"/>
      <c r="N920" s="447"/>
      <c r="O920" s="447"/>
      <c r="P920" s="447"/>
      <c r="Q920" s="447"/>
      <c r="R920" s="447"/>
      <c r="S920" s="447"/>
      <c r="T920" s="447"/>
      <c r="U920" s="447"/>
      <c r="V920" s="447"/>
      <c r="W920" s="447"/>
      <c r="X920" s="447"/>
    </row>
    <row r="921" spans="1:24" ht="12.75">
      <c r="A921" s="447"/>
      <c r="B921" s="447"/>
      <c r="C921" s="454"/>
      <c r="D921" s="447"/>
      <c r="E921" s="449"/>
      <c r="F921" s="447"/>
      <c r="G921" s="447"/>
      <c r="H921" s="447"/>
      <c r="I921" s="447"/>
      <c r="J921" s="447"/>
      <c r="K921" s="447"/>
      <c r="L921" s="447"/>
      <c r="M921" s="447"/>
      <c r="N921" s="447"/>
      <c r="O921" s="447"/>
      <c r="P921" s="447"/>
      <c r="Q921" s="447"/>
      <c r="R921" s="447"/>
      <c r="S921" s="447"/>
      <c r="T921" s="447"/>
      <c r="U921" s="447"/>
      <c r="V921" s="447"/>
      <c r="W921" s="447"/>
      <c r="X921" s="447"/>
    </row>
    <row r="922" spans="1:24" ht="12.75">
      <c r="A922" s="447"/>
      <c r="B922" s="447"/>
      <c r="C922" s="454"/>
      <c r="D922" s="447"/>
      <c r="E922" s="449"/>
      <c r="F922" s="447"/>
      <c r="G922" s="447"/>
      <c r="H922" s="447"/>
      <c r="I922" s="447"/>
      <c r="J922" s="447"/>
      <c r="K922" s="447"/>
      <c r="L922" s="447"/>
      <c r="M922" s="447"/>
      <c r="N922" s="447"/>
      <c r="O922" s="447"/>
      <c r="P922" s="447"/>
      <c r="Q922" s="447"/>
      <c r="R922" s="447"/>
      <c r="S922" s="447"/>
      <c r="T922" s="447"/>
      <c r="U922" s="447"/>
      <c r="V922" s="447"/>
      <c r="W922" s="447"/>
      <c r="X922" s="447"/>
    </row>
    <row r="923" spans="1:24" ht="12.75">
      <c r="A923" s="447"/>
      <c r="B923" s="447"/>
      <c r="C923" s="454"/>
      <c r="D923" s="447"/>
      <c r="E923" s="449"/>
      <c r="F923" s="447"/>
      <c r="G923" s="447"/>
      <c r="H923" s="447"/>
      <c r="I923" s="447"/>
      <c r="J923" s="447"/>
      <c r="K923" s="447"/>
      <c r="L923" s="447"/>
      <c r="M923" s="447"/>
      <c r="N923" s="447"/>
      <c r="O923" s="447"/>
      <c r="P923" s="447"/>
      <c r="Q923" s="447"/>
      <c r="R923" s="447"/>
      <c r="S923" s="447"/>
      <c r="T923" s="447"/>
      <c r="U923" s="447"/>
      <c r="V923" s="447"/>
      <c r="W923" s="447"/>
      <c r="X923" s="447"/>
    </row>
    <row r="924" spans="1:24" ht="12.75">
      <c r="A924" s="447"/>
      <c r="B924" s="447"/>
      <c r="C924" s="454"/>
      <c r="D924" s="447"/>
      <c r="E924" s="449"/>
      <c r="F924" s="447"/>
      <c r="G924" s="447"/>
      <c r="H924" s="447"/>
      <c r="I924" s="447"/>
      <c r="J924" s="447"/>
      <c r="K924" s="447"/>
      <c r="L924" s="447"/>
      <c r="M924" s="447"/>
      <c r="N924" s="447"/>
      <c r="O924" s="447"/>
      <c r="P924" s="447"/>
      <c r="Q924" s="447"/>
      <c r="R924" s="447"/>
      <c r="S924" s="447"/>
      <c r="T924" s="447"/>
      <c r="U924" s="447"/>
      <c r="V924" s="447"/>
      <c r="W924" s="447"/>
      <c r="X924" s="447"/>
    </row>
    <row r="925" spans="1:24" ht="12.75">
      <c r="A925" s="447"/>
      <c r="B925" s="447"/>
      <c r="C925" s="454"/>
      <c r="D925" s="447"/>
      <c r="E925" s="449"/>
      <c r="F925" s="447"/>
      <c r="G925" s="447"/>
      <c r="H925" s="447"/>
      <c r="I925" s="447"/>
      <c r="J925" s="447"/>
      <c r="K925" s="447"/>
      <c r="L925" s="447"/>
      <c r="M925" s="447"/>
      <c r="N925" s="447"/>
      <c r="O925" s="447"/>
      <c r="P925" s="447"/>
      <c r="Q925" s="447"/>
      <c r="R925" s="447"/>
      <c r="S925" s="447"/>
      <c r="T925" s="447"/>
      <c r="U925" s="447"/>
      <c r="V925" s="447"/>
      <c r="W925" s="447"/>
      <c r="X925" s="447"/>
    </row>
    <row r="926" spans="1:24" ht="12.75">
      <c r="A926" s="447"/>
      <c r="B926" s="447"/>
      <c r="C926" s="454"/>
      <c r="D926" s="447"/>
      <c r="E926" s="449"/>
      <c r="F926" s="447"/>
      <c r="G926" s="447"/>
      <c r="H926" s="447"/>
      <c r="I926" s="447"/>
      <c r="J926" s="447"/>
      <c r="K926" s="447"/>
      <c r="L926" s="447"/>
      <c r="M926" s="447"/>
      <c r="N926" s="447"/>
      <c r="O926" s="447"/>
      <c r="P926" s="447"/>
      <c r="Q926" s="447"/>
      <c r="R926" s="447"/>
      <c r="S926" s="447"/>
      <c r="T926" s="447"/>
      <c r="U926" s="447"/>
      <c r="V926" s="447"/>
      <c r="W926" s="447"/>
      <c r="X926" s="447"/>
    </row>
    <row r="927" spans="1:24" ht="12.75">
      <c r="A927" s="447"/>
      <c r="B927" s="447"/>
      <c r="C927" s="454"/>
      <c r="D927" s="447"/>
      <c r="E927" s="449"/>
      <c r="F927" s="447"/>
      <c r="G927" s="447"/>
      <c r="H927" s="447"/>
      <c r="I927" s="447"/>
      <c r="J927" s="447"/>
      <c r="K927" s="447"/>
      <c r="L927" s="447"/>
      <c r="M927" s="447"/>
      <c r="N927" s="447"/>
      <c r="O927" s="447"/>
      <c r="P927" s="447"/>
      <c r="Q927" s="447"/>
      <c r="R927" s="447"/>
      <c r="S927" s="447"/>
      <c r="T927" s="447"/>
      <c r="U927" s="447"/>
      <c r="V927" s="447"/>
      <c r="W927" s="447"/>
      <c r="X927" s="447"/>
    </row>
    <row r="928" spans="1:24" ht="12.75">
      <c r="A928" s="447"/>
      <c r="B928" s="447"/>
      <c r="C928" s="454"/>
      <c r="D928" s="447"/>
      <c r="E928" s="449"/>
      <c r="F928" s="447"/>
      <c r="G928" s="447"/>
      <c r="H928" s="447"/>
      <c r="I928" s="447"/>
      <c r="J928" s="447"/>
      <c r="K928" s="447"/>
      <c r="L928" s="447"/>
      <c r="M928" s="447"/>
      <c r="N928" s="447"/>
      <c r="O928" s="447"/>
      <c r="P928" s="447"/>
      <c r="Q928" s="447"/>
      <c r="R928" s="447"/>
      <c r="S928" s="447"/>
      <c r="T928" s="447"/>
      <c r="U928" s="447"/>
      <c r="V928" s="447"/>
      <c r="W928" s="447"/>
      <c r="X928" s="447"/>
    </row>
    <row r="929" spans="1:24" ht="12.75">
      <c r="A929" s="447"/>
      <c r="B929" s="447"/>
      <c r="C929" s="454"/>
      <c r="D929" s="447"/>
      <c r="E929" s="449"/>
      <c r="F929" s="447"/>
      <c r="G929" s="447"/>
      <c r="H929" s="447"/>
      <c r="I929" s="447"/>
      <c r="J929" s="447"/>
      <c r="K929" s="447"/>
      <c r="L929" s="447"/>
      <c r="M929" s="447"/>
      <c r="N929" s="447"/>
      <c r="O929" s="447"/>
      <c r="P929" s="447"/>
      <c r="Q929" s="447"/>
      <c r="R929" s="447"/>
      <c r="S929" s="447"/>
      <c r="T929" s="447"/>
      <c r="U929" s="447"/>
      <c r="V929" s="447"/>
      <c r="W929" s="447"/>
      <c r="X929" s="447"/>
    </row>
    <row r="930" spans="1:24" ht="12.75">
      <c r="A930" s="447"/>
      <c r="B930" s="447"/>
      <c r="C930" s="454"/>
      <c r="D930" s="447"/>
      <c r="E930" s="449"/>
      <c r="F930" s="447"/>
      <c r="G930" s="447"/>
      <c r="H930" s="447"/>
      <c r="I930" s="447"/>
      <c r="J930" s="447"/>
      <c r="K930" s="447"/>
      <c r="L930" s="447"/>
      <c r="M930" s="447"/>
      <c r="N930" s="447"/>
      <c r="O930" s="447"/>
      <c r="P930" s="447"/>
      <c r="Q930" s="447"/>
      <c r="R930" s="447"/>
      <c r="S930" s="447"/>
      <c r="T930" s="447"/>
      <c r="U930" s="447"/>
      <c r="V930" s="447"/>
      <c r="W930" s="447"/>
      <c r="X930" s="447"/>
    </row>
    <row r="931" spans="1:24" ht="12.75">
      <c r="A931" s="447"/>
      <c r="B931" s="447"/>
      <c r="C931" s="454"/>
      <c r="D931" s="447"/>
      <c r="E931" s="449"/>
      <c r="F931" s="447"/>
      <c r="G931" s="447"/>
      <c r="H931" s="447"/>
      <c r="I931" s="447"/>
      <c r="J931" s="447"/>
      <c r="K931" s="447"/>
      <c r="L931" s="447"/>
      <c r="M931" s="447"/>
      <c r="N931" s="447"/>
      <c r="O931" s="447"/>
      <c r="P931" s="447"/>
      <c r="Q931" s="447"/>
      <c r="R931" s="447"/>
      <c r="S931" s="447"/>
      <c r="T931" s="447"/>
      <c r="U931" s="447"/>
      <c r="V931" s="447"/>
      <c r="W931" s="447"/>
      <c r="X931" s="447"/>
    </row>
    <row r="932" spans="1:24" ht="12.75">
      <c r="A932" s="447"/>
      <c r="B932" s="447"/>
      <c r="C932" s="454"/>
      <c r="D932" s="447"/>
      <c r="E932" s="449"/>
      <c r="F932" s="447"/>
      <c r="G932" s="447"/>
      <c r="H932" s="447"/>
      <c r="I932" s="447"/>
      <c r="J932" s="447"/>
      <c r="K932" s="447"/>
      <c r="L932" s="447"/>
      <c r="M932" s="447"/>
      <c r="N932" s="447"/>
      <c r="O932" s="447"/>
      <c r="P932" s="447"/>
      <c r="Q932" s="447"/>
      <c r="R932" s="447"/>
      <c r="S932" s="447"/>
      <c r="T932" s="447"/>
      <c r="U932" s="447"/>
      <c r="V932" s="447"/>
      <c r="W932" s="447"/>
      <c r="X932" s="447"/>
    </row>
    <row r="933" spans="1:24" ht="12.75">
      <c r="A933" s="447"/>
      <c r="B933" s="447"/>
      <c r="C933" s="454"/>
      <c r="D933" s="447"/>
      <c r="E933" s="449"/>
      <c r="F933" s="447"/>
      <c r="G933" s="447"/>
      <c r="H933" s="447"/>
      <c r="I933" s="447"/>
      <c r="J933" s="447"/>
      <c r="K933" s="447"/>
      <c r="L933" s="447"/>
      <c r="M933" s="447"/>
      <c r="N933" s="447"/>
      <c r="O933" s="447"/>
      <c r="P933" s="447"/>
      <c r="Q933" s="447"/>
      <c r="R933" s="447"/>
      <c r="S933" s="447"/>
      <c r="T933" s="447"/>
      <c r="U933" s="447"/>
      <c r="V933" s="447"/>
      <c r="W933" s="447"/>
      <c r="X933" s="447"/>
    </row>
    <row r="934" spans="1:24" ht="12.75">
      <c r="A934" s="447"/>
      <c r="B934" s="447"/>
      <c r="C934" s="454"/>
      <c r="D934" s="447"/>
      <c r="E934" s="449"/>
      <c r="F934" s="447"/>
      <c r="G934" s="447"/>
      <c r="H934" s="447"/>
      <c r="I934" s="447"/>
      <c r="J934" s="447"/>
      <c r="K934" s="447"/>
      <c r="L934" s="447"/>
      <c r="M934" s="447"/>
      <c r="N934" s="447"/>
      <c r="O934" s="447"/>
      <c r="P934" s="447"/>
      <c r="Q934" s="447"/>
      <c r="R934" s="447"/>
      <c r="S934" s="447"/>
      <c r="T934" s="447"/>
      <c r="U934" s="447"/>
      <c r="V934" s="447"/>
      <c r="W934" s="447"/>
      <c r="X934" s="447"/>
    </row>
    <row r="935" spans="1:24" ht="12.75">
      <c r="A935" s="447"/>
      <c r="B935" s="447"/>
      <c r="C935" s="454"/>
      <c r="D935" s="447"/>
      <c r="E935" s="449"/>
      <c r="F935" s="447"/>
      <c r="G935" s="447"/>
      <c r="H935" s="447"/>
      <c r="I935" s="447"/>
      <c r="J935" s="447"/>
      <c r="K935" s="447"/>
      <c r="L935" s="447"/>
      <c r="M935" s="447"/>
      <c r="N935" s="447"/>
      <c r="O935" s="447"/>
      <c r="P935" s="447"/>
      <c r="Q935" s="447"/>
      <c r="R935" s="447"/>
      <c r="S935" s="447"/>
      <c r="T935" s="447"/>
      <c r="U935" s="447"/>
      <c r="V935" s="447"/>
      <c r="W935" s="447"/>
      <c r="X935" s="447"/>
    </row>
    <row r="936" spans="1:24" ht="12.75">
      <c r="A936" s="447"/>
      <c r="B936" s="447"/>
      <c r="C936" s="454"/>
      <c r="D936" s="447"/>
      <c r="E936" s="449"/>
      <c r="F936" s="447"/>
      <c r="G936" s="447"/>
      <c r="H936" s="447"/>
      <c r="I936" s="447"/>
      <c r="J936" s="447"/>
      <c r="K936" s="447"/>
      <c r="L936" s="447"/>
      <c r="M936" s="447"/>
      <c r="N936" s="447"/>
      <c r="O936" s="447"/>
      <c r="P936" s="447"/>
      <c r="Q936" s="447"/>
      <c r="R936" s="447"/>
      <c r="S936" s="447"/>
      <c r="T936" s="447"/>
      <c r="U936" s="447"/>
      <c r="V936" s="447"/>
      <c r="W936" s="447"/>
      <c r="X936" s="447"/>
    </row>
    <row r="937" spans="1:24" ht="12.75">
      <c r="A937" s="447"/>
      <c r="B937" s="447"/>
      <c r="C937" s="454"/>
      <c r="D937" s="447"/>
      <c r="E937" s="449"/>
      <c r="F937" s="447"/>
      <c r="G937" s="447"/>
      <c r="H937" s="447"/>
      <c r="I937" s="447"/>
      <c r="J937" s="447"/>
      <c r="K937" s="447"/>
      <c r="L937" s="447"/>
      <c r="M937" s="447"/>
      <c r="N937" s="447"/>
      <c r="O937" s="447"/>
      <c r="P937" s="447"/>
      <c r="Q937" s="447"/>
      <c r="R937" s="447"/>
      <c r="S937" s="447"/>
      <c r="T937" s="447"/>
      <c r="U937" s="447"/>
      <c r="V937" s="447"/>
      <c r="W937" s="447"/>
      <c r="X937" s="447"/>
    </row>
    <row r="938" spans="1:24" ht="12.75">
      <c r="A938" s="447"/>
      <c r="B938" s="447"/>
      <c r="C938" s="454"/>
      <c r="D938" s="447"/>
      <c r="E938" s="449"/>
      <c r="F938" s="447"/>
      <c r="G938" s="447"/>
      <c r="H938" s="447"/>
      <c r="I938" s="447"/>
      <c r="J938" s="447"/>
      <c r="K938" s="447"/>
      <c r="L938" s="447"/>
      <c r="M938" s="447"/>
      <c r="N938" s="447"/>
      <c r="O938" s="447"/>
      <c r="P938" s="447"/>
      <c r="Q938" s="447"/>
      <c r="R938" s="447"/>
      <c r="S938" s="447"/>
      <c r="T938" s="447"/>
      <c r="U938" s="447"/>
      <c r="V938" s="447"/>
      <c r="W938" s="447"/>
      <c r="X938" s="447"/>
    </row>
    <row r="939" spans="1:24" ht="12.75">
      <c r="A939" s="447"/>
      <c r="B939" s="447"/>
      <c r="C939" s="454"/>
      <c r="D939" s="447"/>
      <c r="E939" s="449"/>
      <c r="F939" s="447"/>
      <c r="G939" s="447"/>
      <c r="H939" s="447"/>
      <c r="I939" s="447"/>
      <c r="J939" s="447"/>
      <c r="K939" s="447"/>
      <c r="L939" s="447"/>
      <c r="M939" s="447"/>
      <c r="N939" s="447"/>
      <c r="O939" s="447"/>
      <c r="P939" s="447"/>
      <c r="Q939" s="447"/>
      <c r="R939" s="447"/>
      <c r="S939" s="447"/>
      <c r="T939" s="447"/>
      <c r="U939" s="447"/>
      <c r="V939" s="447"/>
      <c r="W939" s="447"/>
      <c r="X939" s="447"/>
    </row>
    <row r="940" spans="1:24" ht="12.75">
      <c r="A940" s="447"/>
      <c r="B940" s="447"/>
      <c r="C940" s="454"/>
      <c r="D940" s="447"/>
      <c r="E940" s="449"/>
      <c r="F940" s="447"/>
      <c r="G940" s="447"/>
      <c r="H940" s="447"/>
      <c r="I940" s="447"/>
      <c r="J940" s="447"/>
      <c r="K940" s="447"/>
      <c r="L940" s="447"/>
      <c r="M940" s="447"/>
      <c r="N940" s="447"/>
      <c r="O940" s="447"/>
      <c r="P940" s="447"/>
      <c r="Q940" s="447"/>
      <c r="R940" s="447"/>
      <c r="S940" s="447"/>
      <c r="T940" s="447"/>
      <c r="U940" s="447"/>
      <c r="V940" s="447"/>
      <c r="W940" s="447"/>
      <c r="X940" s="447"/>
    </row>
    <row r="941" spans="1:24" ht="12.75">
      <c r="A941" s="447"/>
      <c r="B941" s="447"/>
      <c r="C941" s="454"/>
      <c r="D941" s="447"/>
      <c r="E941" s="449"/>
      <c r="F941" s="447"/>
      <c r="G941" s="447"/>
      <c r="H941" s="447"/>
      <c r="I941" s="447"/>
      <c r="J941" s="447"/>
      <c r="K941" s="447"/>
      <c r="L941" s="447"/>
      <c r="M941" s="447"/>
      <c r="N941" s="447"/>
      <c r="O941" s="447"/>
      <c r="P941" s="447"/>
      <c r="Q941" s="447"/>
      <c r="R941" s="447"/>
      <c r="S941" s="447"/>
      <c r="T941" s="447"/>
      <c r="U941" s="447"/>
      <c r="V941" s="447"/>
      <c r="W941" s="447"/>
      <c r="X941" s="447"/>
    </row>
    <row r="942" spans="1:24" ht="12.75">
      <c r="A942" s="447"/>
      <c r="B942" s="447"/>
      <c r="C942" s="454"/>
      <c r="D942" s="447"/>
      <c r="E942" s="449"/>
      <c r="F942" s="447"/>
      <c r="G942" s="447"/>
      <c r="H942" s="447"/>
      <c r="I942" s="447"/>
      <c r="J942" s="447"/>
      <c r="K942" s="447"/>
      <c r="L942" s="447"/>
      <c r="M942" s="447"/>
      <c r="N942" s="447"/>
      <c r="O942" s="447"/>
      <c r="P942" s="447"/>
      <c r="Q942" s="447"/>
      <c r="R942" s="447"/>
      <c r="S942" s="447"/>
      <c r="T942" s="447"/>
      <c r="U942" s="447"/>
      <c r="V942" s="447"/>
      <c r="W942" s="447"/>
      <c r="X942" s="447"/>
    </row>
    <row r="943" spans="1:24" ht="12.75">
      <c r="A943" s="447"/>
      <c r="B943" s="447"/>
      <c r="C943" s="454"/>
      <c r="D943" s="447"/>
      <c r="E943" s="449"/>
      <c r="F943" s="447"/>
      <c r="G943" s="447"/>
      <c r="H943" s="447"/>
      <c r="I943" s="447"/>
      <c r="J943" s="447"/>
      <c r="K943" s="447"/>
      <c r="L943" s="447"/>
      <c r="M943" s="447"/>
      <c r="N943" s="447"/>
      <c r="O943" s="447"/>
      <c r="P943" s="447"/>
      <c r="Q943" s="447"/>
      <c r="R943" s="447"/>
      <c r="S943" s="447"/>
      <c r="T943" s="447"/>
      <c r="U943" s="447"/>
      <c r="V943" s="447"/>
      <c r="W943" s="447"/>
      <c r="X943" s="447"/>
    </row>
    <row r="944" spans="1:24" ht="12.75">
      <c r="A944" s="447"/>
      <c r="B944" s="447"/>
      <c r="C944" s="454"/>
      <c r="D944" s="447"/>
      <c r="E944" s="449"/>
      <c r="F944" s="447"/>
      <c r="G944" s="447"/>
      <c r="H944" s="447"/>
      <c r="I944" s="447"/>
      <c r="J944" s="447"/>
      <c r="K944" s="447"/>
      <c r="L944" s="447"/>
      <c r="M944" s="447"/>
      <c r="N944" s="447"/>
      <c r="O944" s="447"/>
      <c r="P944" s="447"/>
      <c r="Q944" s="447"/>
      <c r="R944" s="447"/>
      <c r="S944" s="447"/>
      <c r="T944" s="447"/>
      <c r="U944" s="447"/>
      <c r="V944" s="447"/>
      <c r="W944" s="447"/>
      <c r="X944" s="447"/>
    </row>
    <row r="945" spans="1:24" ht="12.75">
      <c r="A945" s="447"/>
      <c r="B945" s="447"/>
      <c r="C945" s="454"/>
      <c r="D945" s="447"/>
      <c r="E945" s="449"/>
      <c r="F945" s="447"/>
      <c r="G945" s="447"/>
      <c r="H945" s="447"/>
      <c r="I945" s="447"/>
      <c r="J945" s="447"/>
      <c r="K945" s="447"/>
      <c r="L945" s="447"/>
      <c r="M945" s="447"/>
      <c r="N945" s="447"/>
      <c r="O945" s="447"/>
      <c r="P945" s="447"/>
      <c r="Q945" s="447"/>
      <c r="R945" s="447"/>
      <c r="S945" s="447"/>
      <c r="T945" s="447"/>
      <c r="U945" s="447"/>
      <c r="V945" s="447"/>
      <c r="W945" s="447"/>
      <c r="X945" s="447"/>
    </row>
    <row r="946" spans="1:24" ht="12.75">
      <c r="A946" s="447"/>
      <c r="B946" s="447"/>
      <c r="C946" s="454"/>
      <c r="D946" s="447"/>
      <c r="E946" s="449"/>
      <c r="F946" s="447"/>
      <c r="G946" s="447"/>
      <c r="H946" s="447"/>
      <c r="I946" s="447"/>
      <c r="J946" s="447"/>
      <c r="K946" s="447"/>
      <c r="L946" s="447"/>
      <c r="M946" s="447"/>
      <c r="N946" s="447"/>
      <c r="O946" s="447"/>
      <c r="P946" s="447"/>
      <c r="Q946" s="447"/>
      <c r="R946" s="447"/>
      <c r="S946" s="447"/>
      <c r="T946" s="447"/>
      <c r="U946" s="447"/>
      <c r="V946" s="447"/>
      <c r="W946" s="447"/>
      <c r="X946" s="447"/>
    </row>
    <row r="947" spans="1:24" ht="12.75">
      <c r="A947" s="447"/>
      <c r="B947" s="447"/>
      <c r="C947" s="454"/>
      <c r="D947" s="447"/>
      <c r="E947" s="449"/>
      <c r="F947" s="447"/>
      <c r="G947" s="447"/>
      <c r="H947" s="447"/>
      <c r="I947" s="447"/>
      <c r="J947" s="447"/>
      <c r="K947" s="447"/>
      <c r="L947" s="447"/>
      <c r="M947" s="447"/>
      <c r="N947" s="447"/>
      <c r="O947" s="447"/>
      <c r="P947" s="447"/>
      <c r="Q947" s="447"/>
      <c r="R947" s="447"/>
      <c r="S947" s="447"/>
      <c r="T947" s="447"/>
      <c r="U947" s="447"/>
      <c r="V947" s="447"/>
      <c r="W947" s="447"/>
      <c r="X947" s="447"/>
    </row>
    <row r="948" spans="1:24" ht="12.75">
      <c r="A948" s="447"/>
      <c r="B948" s="447"/>
      <c r="C948" s="454"/>
      <c r="D948" s="447"/>
      <c r="E948" s="449"/>
      <c r="F948" s="447"/>
      <c r="G948" s="447"/>
      <c r="H948" s="447"/>
      <c r="I948" s="447"/>
      <c r="J948" s="447"/>
      <c r="K948" s="447"/>
      <c r="L948" s="447"/>
      <c r="M948" s="447"/>
      <c r="N948" s="447"/>
      <c r="O948" s="447"/>
      <c r="P948" s="447"/>
      <c r="Q948" s="447"/>
      <c r="R948" s="447"/>
      <c r="S948" s="447"/>
      <c r="T948" s="447"/>
      <c r="U948" s="447"/>
      <c r="V948" s="447"/>
      <c r="W948" s="447"/>
      <c r="X948" s="447"/>
    </row>
    <row r="949" spans="1:24" ht="12.75">
      <c r="A949" s="447"/>
      <c r="B949" s="447"/>
      <c r="C949" s="454"/>
      <c r="D949" s="447"/>
      <c r="E949" s="449"/>
      <c r="F949" s="447"/>
      <c r="G949" s="447"/>
      <c r="H949" s="447"/>
      <c r="I949" s="447"/>
      <c r="J949" s="447"/>
      <c r="K949" s="447"/>
      <c r="L949" s="447"/>
      <c r="M949" s="447"/>
      <c r="N949" s="447"/>
      <c r="O949" s="447"/>
      <c r="P949" s="447"/>
      <c r="Q949" s="447"/>
      <c r="R949" s="447"/>
      <c r="S949" s="447"/>
      <c r="T949" s="447"/>
      <c r="U949" s="447"/>
      <c r="V949" s="447"/>
      <c r="W949" s="447"/>
      <c r="X949" s="447"/>
    </row>
    <row r="950" spans="1:24" ht="12.75">
      <c r="A950" s="447"/>
      <c r="B950" s="447"/>
      <c r="C950" s="454"/>
      <c r="D950" s="447"/>
      <c r="E950" s="449"/>
      <c r="F950" s="447"/>
      <c r="G950" s="447"/>
      <c r="H950" s="447"/>
      <c r="I950" s="447"/>
      <c r="J950" s="447"/>
      <c r="K950" s="447"/>
      <c r="L950" s="447"/>
      <c r="M950" s="447"/>
      <c r="N950" s="447"/>
      <c r="O950" s="447"/>
      <c r="P950" s="447"/>
      <c r="Q950" s="447"/>
      <c r="R950" s="447"/>
      <c r="S950" s="447"/>
      <c r="T950" s="447"/>
      <c r="U950" s="447"/>
      <c r="V950" s="447"/>
      <c r="W950" s="447"/>
      <c r="X950" s="447"/>
    </row>
    <row r="951" spans="1:24" ht="12.75">
      <c r="A951" s="447"/>
      <c r="B951" s="447"/>
      <c r="C951" s="454"/>
      <c r="D951" s="447"/>
      <c r="E951" s="449"/>
      <c r="F951" s="447"/>
      <c r="G951" s="447"/>
      <c r="H951" s="447"/>
      <c r="I951" s="447"/>
      <c r="J951" s="447"/>
      <c r="K951" s="447"/>
      <c r="L951" s="447"/>
      <c r="M951" s="447"/>
      <c r="N951" s="447"/>
      <c r="O951" s="447"/>
      <c r="P951" s="447"/>
      <c r="Q951" s="447"/>
      <c r="R951" s="447"/>
      <c r="S951" s="447"/>
      <c r="T951" s="447"/>
      <c r="U951" s="447"/>
      <c r="V951" s="447"/>
      <c r="W951" s="447"/>
      <c r="X951" s="447"/>
    </row>
    <row r="952" spans="1:24" ht="12.75">
      <c r="A952" s="447"/>
      <c r="B952" s="447"/>
      <c r="C952" s="454"/>
      <c r="D952" s="447"/>
      <c r="E952" s="449"/>
      <c r="F952" s="447"/>
      <c r="G952" s="447"/>
      <c r="H952" s="447"/>
      <c r="I952" s="447"/>
      <c r="J952" s="447"/>
      <c r="K952" s="447"/>
      <c r="L952" s="447"/>
      <c r="M952" s="447"/>
      <c r="N952" s="447"/>
      <c r="O952" s="447"/>
      <c r="P952" s="447"/>
      <c r="Q952" s="447"/>
      <c r="R952" s="447"/>
      <c r="S952" s="447"/>
      <c r="T952" s="447"/>
      <c r="U952" s="447"/>
      <c r="V952" s="447"/>
      <c r="W952" s="447"/>
      <c r="X952" s="447"/>
    </row>
    <row r="953" spans="1:24" ht="12.75">
      <c r="A953" s="447"/>
      <c r="B953" s="447"/>
      <c r="C953" s="454"/>
      <c r="D953" s="447"/>
      <c r="E953" s="449"/>
      <c r="F953" s="447"/>
      <c r="G953" s="447"/>
      <c r="H953" s="447"/>
      <c r="I953" s="447"/>
      <c r="J953" s="447"/>
      <c r="K953" s="447"/>
      <c r="L953" s="447"/>
      <c r="M953" s="447"/>
      <c r="N953" s="447"/>
      <c r="O953" s="447"/>
      <c r="P953" s="447"/>
      <c r="Q953" s="447"/>
      <c r="R953" s="447"/>
      <c r="S953" s="447"/>
      <c r="T953" s="447"/>
      <c r="U953" s="447"/>
      <c r="V953" s="447"/>
      <c r="W953" s="447"/>
      <c r="X953" s="447"/>
    </row>
    <row r="954" spans="1:24" ht="12.75">
      <c r="A954" s="447"/>
      <c r="B954" s="447"/>
      <c r="C954" s="454"/>
      <c r="D954" s="447"/>
      <c r="E954" s="449"/>
      <c r="F954" s="447"/>
      <c r="G954" s="447"/>
      <c r="H954" s="447"/>
      <c r="I954" s="447"/>
      <c r="J954" s="447"/>
      <c r="K954" s="447"/>
      <c r="L954" s="447"/>
      <c r="M954" s="447"/>
      <c r="N954" s="447"/>
      <c r="O954" s="447"/>
      <c r="P954" s="447"/>
      <c r="Q954" s="447"/>
      <c r="R954" s="447"/>
      <c r="S954" s="447"/>
      <c r="T954" s="447"/>
      <c r="U954" s="447"/>
      <c r="V954" s="447"/>
      <c r="W954" s="447"/>
      <c r="X954" s="447"/>
    </row>
    <row r="955" spans="1:24" ht="12.75">
      <c r="A955" s="447"/>
      <c r="B955" s="447"/>
      <c r="C955" s="454"/>
      <c r="D955" s="447"/>
      <c r="E955" s="449"/>
      <c r="F955" s="447"/>
      <c r="G955" s="447"/>
      <c r="H955" s="447"/>
      <c r="I955" s="447"/>
      <c r="J955" s="447"/>
      <c r="K955" s="447"/>
      <c r="L955" s="447"/>
      <c r="M955" s="447"/>
      <c r="N955" s="447"/>
      <c r="O955" s="447"/>
      <c r="P955" s="447"/>
      <c r="Q955" s="447"/>
      <c r="R955" s="447"/>
      <c r="S955" s="447"/>
      <c r="T955" s="447"/>
      <c r="U955" s="447"/>
      <c r="V955" s="447"/>
      <c r="W955" s="447"/>
      <c r="X955" s="447"/>
    </row>
    <row r="956" spans="1:24" ht="12.75">
      <c r="A956" s="447"/>
      <c r="B956" s="447"/>
      <c r="C956" s="454"/>
      <c r="D956" s="447"/>
      <c r="E956" s="449"/>
      <c r="F956" s="447"/>
      <c r="G956" s="447"/>
      <c r="H956" s="447"/>
      <c r="I956" s="447"/>
      <c r="J956" s="447"/>
      <c r="K956" s="447"/>
      <c r="L956" s="447"/>
      <c r="M956" s="447"/>
      <c r="N956" s="447"/>
      <c r="O956" s="447"/>
      <c r="P956" s="447"/>
      <c r="Q956" s="447"/>
      <c r="R956" s="447"/>
      <c r="S956" s="447"/>
      <c r="T956" s="447"/>
      <c r="U956" s="447"/>
      <c r="V956" s="447"/>
      <c r="W956" s="447"/>
      <c r="X956" s="447"/>
    </row>
    <row r="957" spans="1:24" ht="12.75">
      <c r="A957" s="447"/>
      <c r="B957" s="447"/>
      <c r="C957" s="454"/>
      <c r="D957" s="447"/>
      <c r="E957" s="449"/>
      <c r="F957" s="447"/>
      <c r="G957" s="447"/>
      <c r="H957" s="447"/>
      <c r="I957" s="447"/>
      <c r="J957" s="447"/>
      <c r="K957" s="447"/>
      <c r="L957" s="447"/>
      <c r="M957" s="447"/>
      <c r="N957" s="447"/>
      <c r="O957" s="447"/>
      <c r="P957" s="447"/>
      <c r="Q957" s="447"/>
      <c r="R957" s="447"/>
      <c r="S957" s="447"/>
      <c r="T957" s="447"/>
      <c r="U957" s="447"/>
      <c r="V957" s="447"/>
      <c r="W957" s="447"/>
      <c r="X957" s="447"/>
    </row>
    <row r="958" spans="1:24" ht="12.75">
      <c r="A958" s="447"/>
      <c r="B958" s="447"/>
      <c r="C958" s="454"/>
      <c r="D958" s="447"/>
      <c r="E958" s="449"/>
      <c r="F958" s="447"/>
      <c r="G958" s="447"/>
      <c r="H958" s="447"/>
      <c r="I958" s="447"/>
      <c r="J958" s="447"/>
      <c r="K958" s="447"/>
      <c r="L958" s="447"/>
      <c r="M958" s="447"/>
      <c r="N958" s="447"/>
      <c r="O958" s="447"/>
      <c r="P958" s="447"/>
      <c r="Q958" s="447"/>
      <c r="R958" s="447"/>
      <c r="S958" s="447"/>
      <c r="T958" s="447"/>
      <c r="U958" s="447"/>
      <c r="V958" s="447"/>
      <c r="W958" s="447"/>
      <c r="X958" s="447"/>
    </row>
    <row r="959" spans="1:24" ht="12.75">
      <c r="A959" s="447"/>
      <c r="B959" s="447"/>
      <c r="C959" s="454"/>
      <c r="D959" s="447"/>
      <c r="E959" s="449"/>
      <c r="F959" s="447"/>
      <c r="G959" s="447"/>
      <c r="H959" s="447"/>
      <c r="I959" s="447"/>
      <c r="J959" s="447"/>
      <c r="K959" s="447"/>
      <c r="L959" s="447"/>
      <c r="M959" s="447"/>
      <c r="N959" s="447"/>
      <c r="O959" s="447"/>
      <c r="P959" s="447"/>
      <c r="Q959" s="447"/>
      <c r="R959" s="447"/>
      <c r="S959" s="447"/>
      <c r="T959" s="447"/>
      <c r="U959" s="447"/>
      <c r="V959" s="447"/>
      <c r="W959" s="447"/>
      <c r="X959" s="447"/>
    </row>
    <row r="960" spans="1:24" ht="12.75">
      <c r="A960" s="447"/>
      <c r="B960" s="447"/>
      <c r="C960" s="454"/>
      <c r="D960" s="447"/>
      <c r="E960" s="449"/>
      <c r="F960" s="447"/>
      <c r="G960" s="447"/>
      <c r="H960" s="447"/>
      <c r="I960" s="447"/>
      <c r="J960" s="447"/>
      <c r="K960" s="447"/>
      <c r="L960" s="447"/>
      <c r="M960" s="447"/>
      <c r="N960" s="447"/>
      <c r="O960" s="447"/>
      <c r="P960" s="447"/>
      <c r="Q960" s="447"/>
      <c r="R960" s="447"/>
      <c r="S960" s="447"/>
      <c r="T960" s="447"/>
      <c r="U960" s="447"/>
      <c r="V960" s="447"/>
      <c r="W960" s="447"/>
      <c r="X960" s="447"/>
    </row>
    <row r="961" spans="1:24" ht="12.75">
      <c r="A961" s="447"/>
      <c r="B961" s="447"/>
      <c r="C961" s="454"/>
      <c r="D961" s="447"/>
      <c r="E961" s="449"/>
      <c r="F961" s="447"/>
      <c r="G961" s="447"/>
      <c r="H961" s="447"/>
      <c r="I961" s="447"/>
      <c r="J961" s="447"/>
      <c r="K961" s="447"/>
      <c r="L961" s="447"/>
      <c r="M961" s="447"/>
      <c r="N961" s="447"/>
      <c r="O961" s="447"/>
      <c r="P961" s="447"/>
      <c r="Q961" s="447"/>
      <c r="R961" s="447"/>
      <c r="S961" s="447"/>
      <c r="T961" s="447"/>
      <c r="U961" s="447"/>
      <c r="V961" s="447"/>
      <c r="W961" s="447"/>
      <c r="X961" s="447"/>
    </row>
    <row r="962" spans="1:24" ht="12.75">
      <c r="A962" s="447"/>
      <c r="B962" s="447"/>
      <c r="C962" s="454"/>
      <c r="D962" s="447"/>
      <c r="E962" s="449"/>
      <c r="F962" s="447"/>
      <c r="G962" s="447"/>
      <c r="H962" s="447"/>
      <c r="I962" s="447"/>
      <c r="J962" s="447"/>
      <c r="K962" s="447"/>
      <c r="L962" s="447"/>
      <c r="M962" s="447"/>
      <c r="N962" s="447"/>
      <c r="O962" s="447"/>
      <c r="P962" s="447"/>
      <c r="Q962" s="447"/>
      <c r="R962" s="447"/>
      <c r="S962" s="447"/>
      <c r="T962" s="447"/>
      <c r="U962" s="447"/>
      <c r="V962" s="447"/>
      <c r="W962" s="447"/>
      <c r="X962" s="447"/>
    </row>
    <row r="963" spans="1:24" ht="12.75">
      <c r="A963" s="447"/>
      <c r="B963" s="447"/>
      <c r="C963" s="454"/>
      <c r="D963" s="447"/>
      <c r="E963" s="449"/>
      <c r="F963" s="447"/>
      <c r="G963" s="447"/>
      <c r="H963" s="447"/>
      <c r="I963" s="447"/>
      <c r="J963" s="447"/>
      <c r="K963" s="447"/>
      <c r="L963" s="447"/>
      <c r="M963" s="447"/>
      <c r="N963" s="447"/>
      <c r="O963" s="447"/>
      <c r="P963" s="447"/>
      <c r="Q963" s="447"/>
      <c r="R963" s="447"/>
      <c r="S963" s="447"/>
      <c r="T963" s="447"/>
      <c r="U963" s="447"/>
      <c r="V963" s="447"/>
      <c r="W963" s="447"/>
      <c r="X963" s="447"/>
    </row>
    <row r="964" spans="1:24" ht="12.75">
      <c r="A964" s="447"/>
      <c r="B964" s="447"/>
      <c r="C964" s="454"/>
      <c r="D964" s="447"/>
      <c r="E964" s="449"/>
      <c r="F964" s="447"/>
      <c r="G964" s="447"/>
      <c r="H964" s="447"/>
      <c r="I964" s="447"/>
      <c r="J964" s="447"/>
      <c r="K964" s="447"/>
      <c r="L964" s="447"/>
      <c r="M964" s="447"/>
      <c r="N964" s="447"/>
      <c r="O964" s="447"/>
      <c r="P964" s="447"/>
      <c r="Q964" s="447"/>
      <c r="R964" s="447"/>
      <c r="S964" s="447"/>
      <c r="T964" s="447"/>
      <c r="U964" s="447"/>
      <c r="V964" s="447"/>
      <c r="W964" s="447"/>
      <c r="X964" s="447"/>
    </row>
    <row r="965" spans="1:24" ht="12.75">
      <c r="A965" s="447"/>
      <c r="B965" s="447"/>
      <c r="C965" s="454"/>
      <c r="D965" s="447"/>
      <c r="E965" s="449"/>
      <c r="F965" s="447"/>
      <c r="G965" s="447"/>
      <c r="H965" s="447"/>
      <c r="I965" s="447"/>
      <c r="J965" s="447"/>
      <c r="K965" s="447"/>
      <c r="L965" s="447"/>
      <c r="M965" s="447"/>
      <c r="N965" s="447"/>
      <c r="O965" s="447"/>
      <c r="P965" s="447"/>
      <c r="Q965" s="447"/>
      <c r="R965" s="447"/>
      <c r="S965" s="447"/>
      <c r="T965" s="447"/>
      <c r="U965" s="447"/>
      <c r="V965" s="447"/>
      <c r="W965" s="447"/>
      <c r="X965" s="447"/>
    </row>
    <row r="966" spans="1:24" ht="12.75">
      <c r="A966" s="447"/>
      <c r="B966" s="447"/>
      <c r="C966" s="454"/>
      <c r="D966" s="447"/>
      <c r="E966" s="449"/>
      <c r="F966" s="447"/>
      <c r="G966" s="447"/>
      <c r="H966" s="447"/>
      <c r="I966" s="447"/>
      <c r="J966" s="447"/>
      <c r="K966" s="447"/>
      <c r="L966" s="447"/>
      <c r="M966" s="447"/>
      <c r="N966" s="447"/>
      <c r="O966" s="447"/>
      <c r="P966" s="447"/>
      <c r="Q966" s="447"/>
      <c r="R966" s="447"/>
      <c r="S966" s="447"/>
      <c r="T966" s="447"/>
      <c r="U966" s="447"/>
      <c r="V966" s="447"/>
      <c r="W966" s="447"/>
      <c r="X966" s="447"/>
    </row>
    <row r="967" spans="1:24" ht="12.75">
      <c r="A967" s="447"/>
      <c r="B967" s="447"/>
      <c r="C967" s="454"/>
      <c r="D967" s="447"/>
      <c r="E967" s="449"/>
      <c r="F967" s="447"/>
      <c r="G967" s="447"/>
      <c r="H967" s="447"/>
      <c r="I967" s="447"/>
      <c r="J967" s="447"/>
      <c r="K967" s="447"/>
      <c r="L967" s="447"/>
      <c r="M967" s="447"/>
      <c r="N967" s="447"/>
      <c r="O967" s="447"/>
      <c r="P967" s="447"/>
      <c r="Q967" s="447"/>
      <c r="R967" s="447"/>
      <c r="S967" s="447"/>
      <c r="T967" s="447"/>
      <c r="U967" s="447"/>
      <c r="V967" s="447"/>
      <c r="W967" s="447"/>
      <c r="X967" s="447"/>
    </row>
    <row r="968" spans="1:24" ht="12.75">
      <c r="A968" s="447"/>
      <c r="B968" s="447"/>
      <c r="C968" s="454"/>
      <c r="D968" s="447"/>
      <c r="E968" s="449"/>
      <c r="F968" s="447"/>
      <c r="G968" s="447"/>
      <c r="H968" s="447"/>
      <c r="I968" s="447"/>
      <c r="J968" s="447"/>
      <c r="K968" s="447"/>
      <c r="L968" s="447"/>
      <c r="M968" s="447"/>
      <c r="N968" s="447"/>
      <c r="O968" s="447"/>
      <c r="P968" s="447"/>
      <c r="Q968" s="447"/>
      <c r="R968" s="447"/>
      <c r="S968" s="447"/>
      <c r="T968" s="447"/>
      <c r="U968" s="447"/>
      <c r="V968" s="447"/>
      <c r="W968" s="447"/>
      <c r="X968" s="447"/>
    </row>
    <row r="969" spans="1:24" ht="12.75">
      <c r="A969" s="447"/>
      <c r="B969" s="447"/>
      <c r="C969" s="454"/>
      <c r="D969" s="447"/>
      <c r="E969" s="449"/>
      <c r="F969" s="447"/>
      <c r="G969" s="447"/>
      <c r="H969" s="447"/>
      <c r="I969" s="447"/>
      <c r="J969" s="447"/>
      <c r="K969" s="447"/>
      <c r="L969" s="447"/>
      <c r="M969" s="447"/>
      <c r="N969" s="447"/>
      <c r="O969" s="447"/>
      <c r="P969" s="447"/>
      <c r="Q969" s="447"/>
      <c r="R969" s="447"/>
      <c r="S969" s="447"/>
      <c r="T969" s="447"/>
      <c r="U969" s="447"/>
      <c r="V969" s="447"/>
      <c r="W969" s="447"/>
      <c r="X969" s="447"/>
    </row>
    <row r="970" spans="1:24" ht="12.75">
      <c r="A970" s="447"/>
      <c r="B970" s="447"/>
      <c r="C970" s="454"/>
      <c r="D970" s="447"/>
      <c r="E970" s="449"/>
      <c r="F970" s="447"/>
      <c r="G970" s="447"/>
      <c r="H970" s="447"/>
      <c r="I970" s="447"/>
      <c r="J970" s="447"/>
      <c r="K970" s="447"/>
      <c r="L970" s="447"/>
      <c r="M970" s="447"/>
      <c r="N970" s="447"/>
      <c r="O970" s="447"/>
      <c r="P970" s="447"/>
      <c r="Q970" s="447"/>
      <c r="R970" s="447"/>
      <c r="S970" s="447"/>
      <c r="T970" s="447"/>
      <c r="U970" s="447"/>
      <c r="V970" s="447"/>
      <c r="W970" s="447"/>
      <c r="X970" s="447"/>
    </row>
    <row r="971" spans="1:24" ht="12.75">
      <c r="A971" s="447"/>
      <c r="B971" s="447"/>
      <c r="C971" s="454"/>
      <c r="D971" s="447"/>
      <c r="E971" s="449"/>
      <c r="F971" s="447"/>
      <c r="G971" s="447"/>
      <c r="H971" s="447"/>
      <c r="I971" s="447"/>
      <c r="J971" s="447"/>
      <c r="K971" s="447"/>
      <c r="L971" s="447"/>
      <c r="M971" s="447"/>
      <c r="N971" s="447"/>
      <c r="O971" s="447"/>
      <c r="P971" s="447"/>
      <c r="Q971" s="447"/>
      <c r="R971" s="447"/>
      <c r="S971" s="447"/>
      <c r="T971" s="447"/>
      <c r="U971" s="447"/>
      <c r="V971" s="447"/>
      <c r="W971" s="447"/>
      <c r="X971" s="447"/>
    </row>
    <row r="972" spans="1:24" ht="12.75">
      <c r="A972" s="447"/>
      <c r="B972" s="447"/>
      <c r="C972" s="454"/>
      <c r="D972" s="447"/>
      <c r="E972" s="449"/>
      <c r="F972" s="447"/>
      <c r="G972" s="447"/>
      <c r="H972" s="447"/>
      <c r="I972" s="447"/>
      <c r="J972" s="447"/>
      <c r="K972" s="447"/>
      <c r="L972" s="447"/>
      <c r="M972" s="447"/>
      <c r="N972" s="447"/>
      <c r="O972" s="447"/>
      <c r="P972" s="447"/>
      <c r="Q972" s="447"/>
      <c r="R972" s="447"/>
      <c r="S972" s="447"/>
      <c r="T972" s="447"/>
      <c r="U972" s="447"/>
      <c r="V972" s="447"/>
      <c r="W972" s="447"/>
      <c r="X972" s="447"/>
    </row>
    <row r="973" spans="1:24" ht="12.75">
      <c r="A973" s="447"/>
      <c r="B973" s="447"/>
      <c r="C973" s="454"/>
      <c r="D973" s="447"/>
      <c r="E973" s="449"/>
      <c r="F973" s="447"/>
      <c r="G973" s="447"/>
      <c r="H973" s="447"/>
      <c r="I973" s="447"/>
      <c r="J973" s="447"/>
      <c r="K973" s="447"/>
      <c r="L973" s="447"/>
      <c r="M973" s="447"/>
      <c r="N973" s="447"/>
      <c r="O973" s="447"/>
      <c r="P973" s="447"/>
      <c r="Q973" s="447"/>
      <c r="R973" s="447"/>
      <c r="S973" s="447"/>
      <c r="T973" s="447"/>
      <c r="U973" s="447"/>
      <c r="V973" s="447"/>
      <c r="W973" s="447"/>
      <c r="X973" s="447"/>
    </row>
    <row r="974" spans="1:24" ht="12.75">
      <c r="A974" s="447"/>
      <c r="B974" s="447"/>
      <c r="C974" s="454"/>
      <c r="D974" s="447"/>
      <c r="E974" s="449"/>
      <c r="F974" s="447"/>
      <c r="G974" s="447"/>
      <c r="H974" s="447"/>
      <c r="I974" s="447"/>
      <c r="J974" s="447"/>
      <c r="K974" s="447"/>
      <c r="L974" s="447"/>
      <c r="M974" s="447"/>
      <c r="N974" s="447"/>
      <c r="O974" s="447"/>
      <c r="P974" s="447"/>
      <c r="Q974" s="447"/>
      <c r="R974" s="447"/>
      <c r="S974" s="447"/>
      <c r="T974" s="447"/>
      <c r="U974" s="447"/>
      <c r="V974" s="447"/>
      <c r="W974" s="447"/>
      <c r="X974" s="447"/>
    </row>
    <row r="975" spans="1:24" ht="12.75">
      <c r="A975" s="447"/>
      <c r="B975" s="447"/>
      <c r="C975" s="454"/>
      <c r="D975" s="447"/>
      <c r="E975" s="449"/>
      <c r="F975" s="447"/>
      <c r="G975" s="447"/>
      <c r="H975" s="447"/>
      <c r="I975" s="447"/>
      <c r="J975" s="447"/>
      <c r="K975" s="447"/>
      <c r="L975" s="447"/>
      <c r="M975" s="447"/>
      <c r="N975" s="447"/>
      <c r="O975" s="447"/>
      <c r="P975" s="447"/>
      <c r="Q975" s="447"/>
      <c r="R975" s="447"/>
      <c r="S975" s="447"/>
      <c r="T975" s="447"/>
      <c r="U975" s="447"/>
      <c r="V975" s="447"/>
      <c r="W975" s="447"/>
      <c r="X975" s="447"/>
    </row>
    <row r="976" spans="1:24" ht="12.75">
      <c r="A976" s="447"/>
      <c r="B976" s="447"/>
      <c r="C976" s="454"/>
      <c r="D976" s="447"/>
      <c r="E976" s="449"/>
      <c r="F976" s="447"/>
      <c r="G976" s="447"/>
      <c r="H976" s="447"/>
      <c r="I976" s="447"/>
      <c r="J976" s="447"/>
      <c r="K976" s="447"/>
      <c r="L976" s="447"/>
      <c r="M976" s="447"/>
      <c r="N976" s="447"/>
      <c r="O976" s="447"/>
      <c r="P976" s="447"/>
      <c r="Q976" s="447"/>
      <c r="R976" s="447"/>
      <c r="S976" s="447"/>
      <c r="T976" s="447"/>
      <c r="U976" s="447"/>
      <c r="V976" s="447"/>
      <c r="W976" s="447"/>
      <c r="X976" s="447"/>
    </row>
    <row r="977" spans="1:24" ht="12.75">
      <c r="A977" s="447"/>
      <c r="B977" s="447"/>
      <c r="C977" s="454"/>
      <c r="D977" s="447"/>
      <c r="E977" s="449"/>
      <c r="F977" s="447"/>
      <c r="G977" s="447"/>
      <c r="H977" s="447"/>
      <c r="I977" s="447"/>
      <c r="J977" s="447"/>
      <c r="K977" s="447"/>
      <c r="L977" s="447"/>
      <c r="M977" s="447"/>
      <c r="N977" s="447"/>
      <c r="O977" s="447"/>
      <c r="P977" s="447"/>
      <c r="Q977" s="447"/>
      <c r="R977" s="447"/>
      <c r="S977" s="447"/>
      <c r="T977" s="447"/>
      <c r="U977" s="447"/>
      <c r="V977" s="447"/>
      <c r="W977" s="447"/>
      <c r="X977" s="447"/>
    </row>
    <row r="978" spans="1:24" ht="12.75">
      <c r="A978" s="447"/>
      <c r="B978" s="447"/>
      <c r="C978" s="454"/>
      <c r="D978" s="447"/>
      <c r="E978" s="449"/>
      <c r="F978" s="447"/>
      <c r="G978" s="447"/>
      <c r="H978" s="447"/>
      <c r="I978" s="447"/>
      <c r="J978" s="447"/>
      <c r="K978" s="447"/>
      <c r="L978" s="447"/>
      <c r="M978" s="447"/>
      <c r="N978" s="447"/>
      <c r="O978" s="447"/>
      <c r="P978" s="447"/>
      <c r="Q978" s="447"/>
      <c r="R978" s="447"/>
      <c r="S978" s="447"/>
      <c r="T978" s="447"/>
      <c r="U978" s="447"/>
      <c r="V978" s="447"/>
      <c r="W978" s="447"/>
      <c r="X978" s="447"/>
    </row>
    <row r="979" spans="1:24" ht="12.75">
      <c r="A979" s="447"/>
      <c r="B979" s="447"/>
      <c r="C979" s="454"/>
      <c r="D979" s="447"/>
      <c r="E979" s="449"/>
      <c r="F979" s="447"/>
      <c r="G979" s="447"/>
      <c r="H979" s="447"/>
      <c r="I979" s="447"/>
      <c r="J979" s="447"/>
      <c r="K979" s="447"/>
      <c r="L979" s="447"/>
      <c r="M979" s="447"/>
      <c r="N979" s="447"/>
      <c r="O979" s="447"/>
      <c r="P979" s="447"/>
      <c r="Q979" s="447"/>
      <c r="R979" s="447"/>
      <c r="S979" s="447"/>
      <c r="T979" s="447"/>
      <c r="U979" s="447"/>
      <c r="V979" s="447"/>
      <c r="W979" s="447"/>
      <c r="X979" s="447"/>
    </row>
    <row r="980" spans="1:24" ht="12.75">
      <c r="A980" s="447"/>
      <c r="B980" s="447"/>
      <c r="C980" s="454"/>
      <c r="D980" s="447"/>
      <c r="E980" s="449"/>
      <c r="F980" s="447"/>
      <c r="G980" s="447"/>
      <c r="H980" s="447"/>
      <c r="I980" s="447"/>
      <c r="J980" s="447"/>
      <c r="K980" s="447"/>
      <c r="L980" s="447"/>
      <c r="M980" s="447"/>
      <c r="N980" s="447"/>
      <c r="O980" s="447"/>
      <c r="P980" s="447"/>
      <c r="Q980" s="447"/>
      <c r="R980" s="447"/>
      <c r="S980" s="447"/>
      <c r="T980" s="447"/>
      <c r="U980" s="447"/>
      <c r="V980" s="447"/>
      <c r="W980" s="447"/>
      <c r="X980" s="447"/>
    </row>
    <row r="981" spans="1:24" ht="12.75">
      <c r="A981" s="447"/>
      <c r="B981" s="447"/>
      <c r="C981" s="454"/>
      <c r="D981" s="447"/>
      <c r="E981" s="449"/>
      <c r="F981" s="447"/>
      <c r="G981" s="447"/>
      <c r="H981" s="447"/>
      <c r="I981" s="447"/>
      <c r="J981" s="447"/>
      <c r="K981" s="447"/>
      <c r="L981" s="447"/>
      <c r="M981" s="447"/>
      <c r="N981" s="447"/>
      <c r="O981" s="447"/>
      <c r="P981" s="447"/>
      <c r="Q981" s="447"/>
      <c r="R981" s="447"/>
      <c r="S981" s="447"/>
      <c r="T981" s="447"/>
      <c r="U981" s="447"/>
      <c r="V981" s="447"/>
      <c r="W981" s="447"/>
      <c r="X981" s="447"/>
    </row>
    <row r="982" spans="1:24" ht="12.75">
      <c r="A982" s="447"/>
      <c r="B982" s="447"/>
      <c r="C982" s="454"/>
      <c r="D982" s="447"/>
      <c r="E982" s="449"/>
      <c r="F982" s="447"/>
      <c r="G982" s="447"/>
      <c r="H982" s="447"/>
      <c r="I982" s="447"/>
      <c r="J982" s="447"/>
      <c r="K982" s="447"/>
      <c r="L982" s="447"/>
      <c r="M982" s="447"/>
      <c r="N982" s="447"/>
      <c r="O982" s="447"/>
      <c r="P982" s="447"/>
      <c r="Q982" s="447"/>
      <c r="R982" s="447"/>
      <c r="S982" s="447"/>
      <c r="T982" s="447"/>
      <c r="U982" s="447"/>
      <c r="V982" s="447"/>
      <c r="W982" s="447"/>
      <c r="X982" s="447"/>
    </row>
    <row r="983" spans="1:24" ht="12.75">
      <c r="A983" s="447"/>
      <c r="B983" s="447"/>
      <c r="C983" s="454"/>
      <c r="D983" s="447"/>
      <c r="E983" s="449"/>
      <c r="F983" s="447"/>
      <c r="G983" s="447"/>
      <c r="H983" s="447"/>
      <c r="I983" s="447"/>
      <c r="J983" s="447"/>
      <c r="K983" s="447"/>
      <c r="L983" s="447"/>
      <c r="M983" s="447"/>
      <c r="N983" s="447"/>
      <c r="O983" s="447"/>
      <c r="P983" s="447"/>
      <c r="Q983" s="447"/>
      <c r="R983" s="447"/>
      <c r="S983" s="447"/>
      <c r="T983" s="447"/>
      <c r="U983" s="447"/>
      <c r="V983" s="447"/>
      <c r="W983" s="447"/>
      <c r="X983" s="447"/>
    </row>
    <row r="984" spans="1:24" ht="12.75">
      <c r="A984" s="447"/>
      <c r="B984" s="447"/>
      <c r="C984" s="454"/>
      <c r="D984" s="447"/>
      <c r="E984" s="449"/>
      <c r="F984" s="447"/>
      <c r="G984" s="447"/>
      <c r="H984" s="447"/>
      <c r="I984" s="447"/>
      <c r="J984" s="447"/>
      <c r="K984" s="447"/>
      <c r="L984" s="447"/>
      <c r="M984" s="447"/>
      <c r="N984" s="447"/>
      <c r="O984" s="447"/>
      <c r="P984" s="447"/>
      <c r="Q984" s="447"/>
      <c r="R984" s="447"/>
      <c r="S984" s="447"/>
      <c r="T984" s="447"/>
      <c r="U984" s="447"/>
      <c r="V984" s="447"/>
      <c r="W984" s="447"/>
      <c r="X984" s="447"/>
    </row>
    <row r="985" spans="1:24" ht="12.75">
      <c r="A985" s="447"/>
      <c r="B985" s="447"/>
      <c r="C985" s="454"/>
      <c r="D985" s="447"/>
      <c r="E985" s="449"/>
      <c r="F985" s="447"/>
      <c r="G985" s="447"/>
      <c r="H985" s="447"/>
      <c r="I985" s="447"/>
      <c r="J985" s="447"/>
      <c r="K985" s="447"/>
      <c r="L985" s="447"/>
      <c r="M985" s="447"/>
      <c r="N985" s="447"/>
      <c r="O985" s="447"/>
      <c r="P985" s="447"/>
      <c r="Q985" s="447"/>
      <c r="R985" s="447"/>
      <c r="S985" s="447"/>
      <c r="T985" s="447"/>
      <c r="U985" s="447"/>
      <c r="V985" s="447"/>
      <c r="W985" s="447"/>
      <c r="X985" s="447"/>
    </row>
    <row r="986" spans="1:24" ht="12.75">
      <c r="A986" s="447"/>
      <c r="B986" s="447"/>
      <c r="C986" s="454"/>
      <c r="D986" s="447"/>
      <c r="E986" s="449"/>
      <c r="F986" s="447"/>
      <c r="G986" s="447"/>
      <c r="H986" s="447"/>
      <c r="I986" s="447"/>
      <c r="J986" s="447"/>
      <c r="K986" s="447"/>
      <c r="L986" s="447"/>
      <c r="M986" s="447"/>
      <c r="N986" s="447"/>
      <c r="O986" s="447"/>
      <c r="P986" s="447"/>
      <c r="Q986" s="447"/>
      <c r="R986" s="447"/>
      <c r="S986" s="447"/>
      <c r="T986" s="447"/>
      <c r="U986" s="447"/>
      <c r="V986" s="447"/>
      <c r="W986" s="447"/>
      <c r="X986" s="447"/>
    </row>
    <row r="987" spans="1:24" ht="12.75">
      <c r="A987" s="447"/>
      <c r="B987" s="447"/>
      <c r="C987" s="454"/>
      <c r="D987" s="447"/>
      <c r="E987" s="449"/>
      <c r="F987" s="447"/>
      <c r="G987" s="447"/>
      <c r="H987" s="447"/>
      <c r="I987" s="447"/>
      <c r="J987" s="447"/>
      <c r="K987" s="447"/>
      <c r="L987" s="447"/>
      <c r="M987" s="447"/>
      <c r="N987" s="447"/>
      <c r="O987" s="447"/>
      <c r="P987" s="447"/>
      <c r="Q987" s="447"/>
      <c r="R987" s="447"/>
      <c r="S987" s="447"/>
      <c r="T987" s="447"/>
      <c r="U987" s="447"/>
      <c r="V987" s="447"/>
      <c r="W987" s="447"/>
      <c r="X987" s="447"/>
    </row>
    <row r="988" spans="1:24" ht="12.75">
      <c r="A988" s="447"/>
      <c r="B988" s="447"/>
      <c r="C988" s="454"/>
      <c r="D988" s="447"/>
      <c r="E988" s="449"/>
      <c r="F988" s="447"/>
      <c r="G988" s="447"/>
      <c r="H988" s="447"/>
      <c r="I988" s="447"/>
      <c r="J988" s="447"/>
      <c r="K988" s="447"/>
      <c r="L988" s="447"/>
      <c r="M988" s="447"/>
      <c r="N988" s="447"/>
      <c r="O988" s="447"/>
      <c r="P988" s="447"/>
      <c r="Q988" s="447"/>
      <c r="R988" s="447"/>
      <c r="S988" s="447"/>
      <c r="T988" s="447"/>
      <c r="U988" s="447"/>
      <c r="V988" s="447"/>
      <c r="W988" s="447"/>
      <c r="X988" s="447"/>
    </row>
    <row r="989" spans="1:24" ht="12.75">
      <c r="A989" s="447"/>
      <c r="B989" s="447"/>
      <c r="C989" s="454"/>
      <c r="D989" s="447"/>
      <c r="E989" s="449"/>
      <c r="F989" s="447"/>
      <c r="G989" s="447"/>
      <c r="H989" s="447"/>
      <c r="I989" s="447"/>
      <c r="J989" s="447"/>
      <c r="K989" s="447"/>
      <c r="L989" s="447"/>
      <c r="M989" s="447"/>
      <c r="N989" s="447"/>
      <c r="O989" s="447"/>
      <c r="P989" s="447"/>
      <c r="Q989" s="447"/>
      <c r="R989" s="447"/>
      <c r="S989" s="447"/>
      <c r="T989" s="447"/>
      <c r="U989" s="447"/>
      <c r="V989" s="447"/>
      <c r="W989" s="447"/>
      <c r="X989" s="447"/>
    </row>
    <row r="990" spans="1:24" ht="12.75">
      <c r="A990" s="447"/>
      <c r="B990" s="447"/>
      <c r="C990" s="454"/>
      <c r="D990" s="447"/>
      <c r="E990" s="449"/>
      <c r="F990" s="447"/>
      <c r="G990" s="447"/>
      <c r="H990" s="447"/>
      <c r="I990" s="447"/>
      <c r="J990" s="447"/>
      <c r="K990" s="447"/>
      <c r="L990" s="447"/>
      <c r="M990" s="447"/>
      <c r="N990" s="447"/>
      <c r="O990" s="447"/>
      <c r="P990" s="447"/>
      <c r="Q990" s="447"/>
      <c r="R990" s="447"/>
      <c r="S990" s="447"/>
      <c r="T990" s="447"/>
      <c r="U990" s="447"/>
      <c r="V990" s="447"/>
      <c r="W990" s="447"/>
      <c r="X990" s="447"/>
    </row>
    <row r="991" spans="1:24" ht="12.75">
      <c r="A991" s="447"/>
      <c r="B991" s="447"/>
      <c r="C991" s="454"/>
      <c r="D991" s="447"/>
      <c r="E991" s="449"/>
      <c r="F991" s="447"/>
      <c r="G991" s="447"/>
      <c r="H991" s="447"/>
      <c r="I991" s="447"/>
      <c r="J991" s="447"/>
      <c r="K991" s="447"/>
      <c r="L991" s="447"/>
      <c r="M991" s="447"/>
      <c r="N991" s="447"/>
      <c r="O991" s="447"/>
      <c r="P991" s="447"/>
      <c r="Q991" s="447"/>
      <c r="R991" s="447"/>
      <c r="S991" s="447"/>
      <c r="T991" s="447"/>
      <c r="U991" s="447"/>
      <c r="V991" s="447"/>
      <c r="W991" s="447"/>
      <c r="X991" s="447"/>
    </row>
    <row r="992" spans="1:24" ht="12.75">
      <c r="A992" s="447"/>
      <c r="B992" s="447"/>
      <c r="C992" s="454"/>
      <c r="D992" s="447"/>
      <c r="E992" s="449"/>
      <c r="F992" s="447"/>
      <c r="G992" s="447"/>
      <c r="H992" s="447"/>
      <c r="I992" s="447"/>
      <c r="J992" s="447"/>
      <c r="K992" s="447"/>
      <c r="L992" s="447"/>
      <c r="M992" s="447"/>
      <c r="N992" s="447"/>
      <c r="O992" s="447"/>
      <c r="P992" s="447"/>
      <c r="Q992" s="447"/>
      <c r="R992" s="447"/>
      <c r="S992" s="447"/>
      <c r="T992" s="447"/>
      <c r="U992" s="447"/>
      <c r="V992" s="447"/>
      <c r="W992" s="447"/>
      <c r="X992" s="447"/>
    </row>
    <row r="993" spans="1:24" ht="12.75">
      <c r="A993" s="447"/>
      <c r="B993" s="447"/>
      <c r="C993" s="454"/>
      <c r="D993" s="447"/>
      <c r="E993" s="449"/>
      <c r="F993" s="447"/>
      <c r="G993" s="447"/>
      <c r="H993" s="447"/>
      <c r="I993" s="447"/>
      <c r="J993" s="447"/>
      <c r="K993" s="447"/>
      <c r="L993" s="447"/>
      <c r="M993" s="447"/>
      <c r="N993" s="447"/>
      <c r="O993" s="447"/>
      <c r="P993" s="447"/>
      <c r="Q993" s="447"/>
      <c r="R993" s="447"/>
      <c r="S993" s="447"/>
      <c r="T993" s="447"/>
      <c r="U993" s="447"/>
      <c r="V993" s="447"/>
      <c r="W993" s="447"/>
      <c r="X993" s="447"/>
    </row>
    <row r="994" spans="1:24" ht="12.75">
      <c r="A994" s="447"/>
      <c r="B994" s="447"/>
      <c r="C994" s="454"/>
      <c r="D994" s="447"/>
      <c r="E994" s="449"/>
      <c r="F994" s="447"/>
      <c r="G994" s="447"/>
      <c r="H994" s="447"/>
      <c r="I994" s="447"/>
      <c r="J994" s="447"/>
      <c r="K994" s="447"/>
      <c r="L994" s="447"/>
      <c r="M994" s="447"/>
      <c r="N994" s="447"/>
      <c r="O994" s="447"/>
      <c r="P994" s="447"/>
      <c r="Q994" s="447"/>
      <c r="R994" s="447"/>
      <c r="S994" s="447"/>
      <c r="T994" s="447"/>
      <c r="U994" s="447"/>
      <c r="V994" s="447"/>
      <c r="W994" s="447"/>
      <c r="X994" s="447"/>
    </row>
    <row r="995" spans="1:24" ht="12.75">
      <c r="A995" s="447"/>
      <c r="B995" s="447"/>
      <c r="C995" s="454"/>
      <c r="D995" s="447"/>
      <c r="E995" s="449"/>
      <c r="F995" s="447"/>
      <c r="G995" s="447"/>
      <c r="H995" s="447"/>
      <c r="I995" s="447"/>
      <c r="J995" s="447"/>
      <c r="K995" s="447"/>
      <c r="L995" s="447"/>
      <c r="M995" s="447"/>
      <c r="N995" s="447"/>
      <c r="O995" s="447"/>
      <c r="P995" s="447"/>
      <c r="Q995" s="447"/>
      <c r="R995" s="447"/>
      <c r="S995" s="447"/>
      <c r="T995" s="447"/>
      <c r="U995" s="447"/>
      <c r="V995" s="447"/>
      <c r="W995" s="447"/>
      <c r="X995" s="447"/>
    </row>
    <row r="996" spans="1:24" ht="12.75">
      <c r="A996" s="447"/>
      <c r="B996" s="447"/>
      <c r="C996" s="454"/>
      <c r="D996" s="447"/>
      <c r="E996" s="449"/>
      <c r="F996" s="447"/>
      <c r="G996" s="447"/>
      <c r="H996" s="447"/>
      <c r="I996" s="447"/>
      <c r="J996" s="447"/>
      <c r="K996" s="447"/>
      <c r="L996" s="447"/>
      <c r="M996" s="447"/>
      <c r="N996" s="447"/>
      <c r="O996" s="447"/>
      <c r="P996" s="447"/>
      <c r="Q996" s="447"/>
      <c r="R996" s="447"/>
      <c r="S996" s="447"/>
      <c r="T996" s="447"/>
      <c r="U996" s="447"/>
      <c r="V996" s="447"/>
      <c r="W996" s="447"/>
      <c r="X996" s="447"/>
    </row>
    <row r="997" spans="1:24" ht="12.75">
      <c r="A997" s="447"/>
      <c r="B997" s="447"/>
      <c r="C997" s="454"/>
      <c r="D997" s="447"/>
      <c r="E997" s="449"/>
      <c r="F997" s="447"/>
      <c r="G997" s="447"/>
      <c r="H997" s="447"/>
      <c r="I997" s="447"/>
      <c r="J997" s="447"/>
      <c r="K997" s="447"/>
      <c r="L997" s="447"/>
      <c r="M997" s="447"/>
      <c r="N997" s="447"/>
      <c r="O997" s="447"/>
      <c r="P997" s="447"/>
      <c r="Q997" s="447"/>
      <c r="R997" s="447"/>
      <c r="S997" s="447"/>
      <c r="T997" s="447"/>
      <c r="U997" s="447"/>
      <c r="V997" s="447"/>
      <c r="W997" s="447"/>
      <c r="X997" s="447"/>
    </row>
    <row r="998" spans="1:24" ht="12.75">
      <c r="A998" s="447"/>
      <c r="B998" s="447"/>
      <c r="C998" s="454"/>
      <c r="D998" s="447"/>
      <c r="E998" s="449"/>
      <c r="F998" s="447"/>
      <c r="G998" s="447"/>
      <c r="H998" s="447"/>
      <c r="I998" s="447"/>
      <c r="J998" s="447"/>
      <c r="K998" s="447"/>
      <c r="L998" s="447"/>
      <c r="M998" s="447"/>
      <c r="N998" s="447"/>
      <c r="O998" s="447"/>
      <c r="P998" s="447"/>
      <c r="Q998" s="447"/>
      <c r="R998" s="447"/>
      <c r="S998" s="447"/>
      <c r="T998" s="447"/>
      <c r="U998" s="447"/>
      <c r="V998" s="447"/>
      <c r="W998" s="447"/>
      <c r="X998" s="447"/>
    </row>
    <row r="999" spans="1:24" ht="12.75">
      <c r="A999" s="447"/>
      <c r="B999" s="447"/>
      <c r="C999" s="454"/>
      <c r="D999" s="447"/>
      <c r="E999" s="449"/>
      <c r="F999" s="447"/>
      <c r="G999" s="447"/>
      <c r="H999" s="447"/>
      <c r="I999" s="447"/>
      <c r="J999" s="447"/>
      <c r="K999" s="447"/>
      <c r="L999" s="447"/>
      <c r="M999" s="447"/>
      <c r="N999" s="447"/>
      <c r="O999" s="447"/>
      <c r="P999" s="447"/>
      <c r="Q999" s="447"/>
      <c r="R999" s="447"/>
      <c r="S999" s="447"/>
      <c r="T999" s="447"/>
      <c r="U999" s="447"/>
      <c r="V999" s="447"/>
      <c r="W999" s="447"/>
      <c r="X999" s="447"/>
    </row>
    <row r="1000" spans="1:24" ht="12.75">
      <c r="A1000" s="447"/>
      <c r="B1000" s="447"/>
      <c r="C1000" s="454"/>
      <c r="D1000" s="447"/>
      <c r="E1000" s="449"/>
      <c r="F1000" s="447"/>
      <c r="G1000" s="447"/>
      <c r="H1000" s="447"/>
      <c r="I1000" s="447"/>
      <c r="J1000" s="447"/>
      <c r="K1000" s="447"/>
      <c r="L1000" s="447"/>
      <c r="M1000" s="447"/>
      <c r="N1000" s="447"/>
      <c r="O1000" s="447"/>
      <c r="P1000" s="447"/>
      <c r="Q1000" s="447"/>
      <c r="R1000" s="447"/>
      <c r="S1000" s="447"/>
      <c r="T1000" s="447"/>
      <c r="U1000" s="447"/>
      <c r="V1000" s="447"/>
      <c r="W1000" s="447"/>
      <c r="X1000" s="447"/>
    </row>
    <row r="1001" spans="1:24" ht="12.75">
      <c r="A1001" s="447"/>
      <c r="B1001" s="447"/>
      <c r="C1001" s="454"/>
      <c r="D1001" s="447"/>
      <c r="E1001" s="449"/>
      <c r="F1001" s="447"/>
      <c r="G1001" s="447"/>
      <c r="H1001" s="447"/>
      <c r="I1001" s="447"/>
      <c r="J1001" s="447"/>
      <c r="K1001" s="447"/>
      <c r="L1001" s="447"/>
      <c r="M1001" s="447"/>
      <c r="N1001" s="447"/>
      <c r="O1001" s="447"/>
      <c r="P1001" s="447"/>
      <c r="Q1001" s="447"/>
      <c r="R1001" s="447"/>
      <c r="S1001" s="447"/>
      <c r="T1001" s="447"/>
      <c r="U1001" s="447"/>
      <c r="V1001" s="447"/>
      <c r="W1001" s="447"/>
      <c r="X1001" s="447"/>
    </row>
    <row r="1002" spans="1:24" ht="12.75">
      <c r="A1002" s="447"/>
      <c r="B1002" s="447"/>
      <c r="C1002" s="454"/>
      <c r="D1002" s="447"/>
      <c r="E1002" s="449"/>
      <c r="F1002" s="447"/>
      <c r="G1002" s="447"/>
      <c r="H1002" s="447"/>
      <c r="I1002" s="447"/>
      <c r="J1002" s="447"/>
      <c r="K1002" s="447"/>
      <c r="L1002" s="447"/>
      <c r="M1002" s="447"/>
      <c r="N1002" s="447"/>
      <c r="O1002" s="447"/>
      <c r="P1002" s="447"/>
      <c r="Q1002" s="447"/>
      <c r="R1002" s="447"/>
      <c r="S1002" s="447"/>
      <c r="T1002" s="447"/>
      <c r="U1002" s="447"/>
      <c r="V1002" s="447"/>
      <c r="W1002" s="447"/>
      <c r="X1002" s="447"/>
    </row>
    <row r="1003" spans="1:24" ht="12.75">
      <c r="A1003" s="447"/>
      <c r="B1003" s="447"/>
      <c r="C1003" s="454"/>
      <c r="D1003" s="447"/>
      <c r="E1003" s="449"/>
      <c r="F1003" s="447"/>
      <c r="G1003" s="447"/>
      <c r="H1003" s="447"/>
      <c r="I1003" s="447"/>
      <c r="J1003" s="447"/>
      <c r="K1003" s="447"/>
      <c r="L1003" s="447"/>
      <c r="M1003" s="447"/>
      <c r="N1003" s="447"/>
      <c r="O1003" s="447"/>
      <c r="P1003" s="447"/>
      <c r="Q1003" s="447"/>
      <c r="R1003" s="447"/>
      <c r="S1003" s="447"/>
      <c r="T1003" s="447"/>
      <c r="U1003" s="447"/>
      <c r="V1003" s="447"/>
      <c r="W1003" s="447"/>
      <c r="X1003" s="447"/>
    </row>
    <row r="1004" spans="1:24" ht="12.75">
      <c r="A1004" s="447"/>
      <c r="B1004" s="447"/>
      <c r="C1004" s="454"/>
      <c r="D1004" s="447"/>
      <c r="E1004" s="449"/>
      <c r="F1004" s="447"/>
      <c r="G1004" s="447"/>
      <c r="H1004" s="447"/>
      <c r="I1004" s="447"/>
      <c r="J1004" s="447"/>
      <c r="K1004" s="447"/>
      <c r="L1004" s="447"/>
      <c r="M1004" s="447"/>
      <c r="N1004" s="447"/>
      <c r="O1004" s="447"/>
      <c r="P1004" s="447"/>
      <c r="Q1004" s="447"/>
      <c r="R1004" s="447"/>
      <c r="S1004" s="447"/>
      <c r="T1004" s="447"/>
      <c r="U1004" s="447"/>
      <c r="V1004" s="447"/>
      <c r="W1004" s="447"/>
      <c r="X1004" s="447"/>
    </row>
    <row r="1005" spans="1:24" ht="12.75">
      <c r="A1005" s="447"/>
      <c r="B1005" s="447"/>
      <c r="C1005" s="454"/>
      <c r="D1005" s="447"/>
      <c r="E1005" s="449"/>
      <c r="F1005" s="447"/>
      <c r="G1005" s="447"/>
      <c r="H1005" s="447"/>
      <c r="I1005" s="447"/>
      <c r="J1005" s="447"/>
      <c r="K1005" s="447"/>
      <c r="L1005" s="447"/>
      <c r="M1005" s="447"/>
      <c r="N1005" s="447"/>
      <c r="O1005" s="447"/>
      <c r="P1005" s="447"/>
      <c r="Q1005" s="447"/>
      <c r="R1005" s="447"/>
      <c r="S1005" s="447"/>
      <c r="T1005" s="447"/>
      <c r="U1005" s="447"/>
      <c r="V1005" s="447"/>
      <c r="W1005" s="447"/>
      <c r="X1005" s="447"/>
    </row>
    <row r="1006" spans="1:24" ht="12.75">
      <c r="A1006" s="447"/>
      <c r="B1006" s="447"/>
      <c r="C1006" s="454"/>
      <c r="D1006" s="447"/>
      <c r="E1006" s="449"/>
      <c r="F1006" s="447"/>
      <c r="G1006" s="447"/>
      <c r="H1006" s="447"/>
      <c r="I1006" s="447"/>
      <c r="J1006" s="447"/>
      <c r="K1006" s="447"/>
      <c r="L1006" s="447"/>
      <c r="M1006" s="447"/>
      <c r="N1006" s="447"/>
      <c r="O1006" s="447"/>
      <c r="P1006" s="447"/>
      <c r="Q1006" s="447"/>
      <c r="R1006" s="447"/>
      <c r="S1006" s="447"/>
      <c r="T1006" s="447"/>
      <c r="U1006" s="447"/>
      <c r="V1006" s="447"/>
      <c r="W1006" s="447"/>
      <c r="X1006" s="447"/>
    </row>
    <row r="1007" spans="1:24" ht="12.75">
      <c r="A1007" s="447"/>
      <c r="B1007" s="447"/>
      <c r="C1007" s="454"/>
      <c r="D1007" s="447"/>
      <c r="E1007" s="449"/>
      <c r="F1007" s="447"/>
      <c r="G1007" s="447"/>
      <c r="H1007" s="447"/>
      <c r="I1007" s="447"/>
      <c r="J1007" s="447"/>
      <c r="K1007" s="447"/>
      <c r="L1007" s="447"/>
      <c r="M1007" s="447"/>
      <c r="N1007" s="447"/>
      <c r="O1007" s="447"/>
      <c r="P1007" s="447"/>
      <c r="Q1007" s="447"/>
      <c r="R1007" s="447"/>
      <c r="S1007" s="447"/>
      <c r="T1007" s="447"/>
      <c r="U1007" s="447"/>
      <c r="V1007" s="447"/>
      <c r="W1007" s="447"/>
      <c r="X1007" s="447"/>
    </row>
    <row r="1008" spans="1:24" ht="12.75">
      <c r="A1008" s="447"/>
      <c r="B1008" s="447"/>
      <c r="C1008" s="454"/>
      <c r="D1008" s="447"/>
      <c r="E1008" s="449"/>
      <c r="F1008" s="447"/>
      <c r="G1008" s="447"/>
      <c r="H1008" s="447"/>
      <c r="I1008" s="447"/>
      <c r="J1008" s="447"/>
      <c r="K1008" s="447"/>
      <c r="L1008" s="447"/>
      <c r="M1008" s="447"/>
      <c r="N1008" s="447"/>
      <c r="O1008" s="447"/>
      <c r="P1008" s="447"/>
      <c r="Q1008" s="447"/>
      <c r="R1008" s="447"/>
      <c r="S1008" s="447"/>
      <c r="T1008" s="447"/>
      <c r="U1008" s="447"/>
      <c r="V1008" s="447"/>
      <c r="W1008" s="447"/>
      <c r="X1008" s="447"/>
    </row>
    <row r="1009" spans="1:24" ht="12.75">
      <c r="A1009" s="447"/>
      <c r="B1009" s="447"/>
      <c r="C1009" s="454"/>
      <c r="D1009" s="447"/>
      <c r="E1009" s="449"/>
      <c r="F1009" s="447"/>
      <c r="G1009" s="447"/>
      <c r="H1009" s="447"/>
      <c r="I1009" s="447"/>
      <c r="J1009" s="447"/>
      <c r="K1009" s="447"/>
      <c r="L1009" s="447"/>
      <c r="M1009" s="447"/>
      <c r="N1009" s="447"/>
      <c r="O1009" s="447"/>
      <c r="P1009" s="447"/>
      <c r="Q1009" s="447"/>
      <c r="R1009" s="447"/>
      <c r="S1009" s="447"/>
      <c r="T1009" s="447"/>
      <c r="U1009" s="447"/>
      <c r="V1009" s="447"/>
      <c r="W1009" s="447"/>
      <c r="X1009" s="447"/>
    </row>
    <row r="1010" spans="1:24" ht="12.75">
      <c r="A1010" s="447"/>
      <c r="B1010" s="447"/>
      <c r="C1010" s="454"/>
      <c r="D1010" s="447"/>
      <c r="E1010" s="449"/>
      <c r="F1010" s="447"/>
      <c r="G1010" s="447"/>
      <c r="H1010" s="447"/>
      <c r="I1010" s="447"/>
      <c r="J1010" s="447"/>
      <c r="K1010" s="447"/>
      <c r="L1010" s="447"/>
      <c r="M1010" s="447"/>
      <c r="N1010" s="447"/>
      <c r="O1010" s="447"/>
      <c r="P1010" s="447"/>
      <c r="Q1010" s="447"/>
      <c r="R1010" s="447"/>
      <c r="S1010" s="447"/>
      <c r="T1010" s="447"/>
      <c r="U1010" s="447"/>
      <c r="V1010" s="447"/>
      <c r="W1010" s="447"/>
      <c r="X1010" s="447"/>
    </row>
    <row r="1011" spans="1:24" ht="12.75">
      <c r="A1011" s="447"/>
      <c r="B1011" s="447"/>
      <c r="C1011" s="454"/>
      <c r="D1011" s="447"/>
      <c r="E1011" s="449"/>
      <c r="F1011" s="447"/>
      <c r="G1011" s="447"/>
      <c r="H1011" s="447"/>
      <c r="I1011" s="447"/>
      <c r="J1011" s="447"/>
      <c r="K1011" s="447"/>
      <c r="L1011" s="447"/>
      <c r="M1011" s="447"/>
      <c r="N1011" s="447"/>
      <c r="O1011" s="447"/>
      <c r="P1011" s="447"/>
      <c r="Q1011" s="447"/>
      <c r="R1011" s="447"/>
      <c r="S1011" s="447"/>
      <c r="T1011" s="447"/>
      <c r="U1011" s="447"/>
      <c r="V1011" s="447"/>
      <c r="W1011" s="447"/>
      <c r="X1011" s="447"/>
    </row>
    <row r="1012" spans="1:24" ht="12.75">
      <c r="A1012" s="447"/>
      <c r="B1012" s="447"/>
      <c r="C1012" s="454"/>
      <c r="D1012" s="447"/>
      <c r="E1012" s="449"/>
      <c r="F1012" s="447"/>
      <c r="G1012" s="447"/>
      <c r="H1012" s="447"/>
      <c r="I1012" s="447"/>
      <c r="J1012" s="447"/>
      <c r="K1012" s="447"/>
      <c r="L1012" s="447"/>
      <c r="M1012" s="447"/>
      <c r="N1012" s="447"/>
      <c r="O1012" s="447"/>
      <c r="P1012" s="447"/>
      <c r="Q1012" s="447"/>
      <c r="R1012" s="447"/>
      <c r="S1012" s="447"/>
      <c r="T1012" s="447"/>
      <c r="U1012" s="447"/>
      <c r="V1012" s="447"/>
      <c r="W1012" s="447"/>
      <c r="X1012" s="447"/>
    </row>
    <row r="1013" spans="1:24" ht="12.75">
      <c r="A1013" s="447"/>
      <c r="B1013" s="447"/>
      <c r="C1013" s="454"/>
      <c r="D1013" s="447"/>
      <c r="E1013" s="449"/>
      <c r="F1013" s="447"/>
      <c r="G1013" s="447"/>
      <c r="H1013" s="447"/>
      <c r="I1013" s="447"/>
      <c r="J1013" s="447"/>
      <c r="K1013" s="447"/>
      <c r="L1013" s="447"/>
      <c r="M1013" s="447"/>
      <c r="N1013" s="447"/>
      <c r="O1013" s="447"/>
      <c r="P1013" s="447"/>
      <c r="Q1013" s="447"/>
      <c r="R1013" s="447"/>
      <c r="S1013" s="447"/>
      <c r="T1013" s="447"/>
      <c r="U1013" s="447"/>
      <c r="V1013" s="447"/>
      <c r="W1013" s="447"/>
      <c r="X1013" s="447"/>
    </row>
    <row r="1014" spans="1:24" ht="12.75">
      <c r="A1014" s="447"/>
      <c r="B1014" s="447"/>
      <c r="C1014" s="454"/>
      <c r="D1014" s="447"/>
      <c r="E1014" s="449"/>
      <c r="F1014" s="447"/>
      <c r="G1014" s="447"/>
      <c r="H1014" s="447"/>
      <c r="I1014" s="447"/>
      <c r="J1014" s="447"/>
      <c r="K1014" s="447"/>
      <c r="L1014" s="447"/>
      <c r="M1014" s="447"/>
      <c r="N1014" s="447"/>
      <c r="O1014" s="447"/>
      <c r="P1014" s="447"/>
      <c r="Q1014" s="447"/>
      <c r="R1014" s="447"/>
      <c r="S1014" s="447"/>
      <c r="T1014" s="447"/>
      <c r="U1014" s="447"/>
      <c r="V1014" s="447"/>
      <c r="W1014" s="447"/>
      <c r="X1014" s="447"/>
    </row>
    <row r="1015" spans="1:24" ht="12.75">
      <c r="A1015" s="447"/>
      <c r="B1015" s="447"/>
      <c r="C1015" s="454"/>
      <c r="D1015" s="447"/>
      <c r="E1015" s="449"/>
      <c r="F1015" s="447"/>
      <c r="G1015" s="447"/>
      <c r="H1015" s="447"/>
      <c r="I1015" s="447"/>
      <c r="J1015" s="447"/>
      <c r="K1015" s="447"/>
      <c r="L1015" s="447"/>
      <c r="M1015" s="447"/>
      <c r="N1015" s="447"/>
      <c r="O1015" s="447"/>
      <c r="P1015" s="447"/>
      <c r="Q1015" s="447"/>
      <c r="R1015" s="447"/>
      <c r="S1015" s="447"/>
      <c r="T1015" s="447"/>
      <c r="U1015" s="447"/>
      <c r="V1015" s="447"/>
      <c r="W1015" s="447"/>
      <c r="X1015" s="447"/>
    </row>
    <row r="1016" spans="1:24" ht="12.75">
      <c r="A1016" s="447"/>
      <c r="B1016" s="447"/>
      <c r="C1016" s="454"/>
      <c r="D1016" s="447"/>
      <c r="E1016" s="449"/>
      <c r="F1016" s="447"/>
      <c r="G1016" s="447"/>
      <c r="H1016" s="447"/>
      <c r="I1016" s="447"/>
      <c r="J1016" s="447"/>
      <c r="K1016" s="447"/>
      <c r="L1016" s="447"/>
      <c r="M1016" s="447"/>
      <c r="N1016" s="447"/>
      <c r="O1016" s="447"/>
      <c r="P1016" s="447"/>
      <c r="Q1016" s="447"/>
      <c r="R1016" s="447"/>
      <c r="S1016" s="447"/>
      <c r="T1016" s="447"/>
      <c r="U1016" s="447"/>
      <c r="V1016" s="447"/>
      <c r="W1016" s="447"/>
      <c r="X1016" s="447"/>
    </row>
    <row r="1017" spans="1:24" ht="12.75">
      <c r="A1017" s="447"/>
      <c r="B1017" s="447"/>
      <c r="C1017" s="454"/>
      <c r="D1017" s="447"/>
      <c r="E1017" s="449"/>
      <c r="F1017" s="447"/>
      <c r="G1017" s="447"/>
      <c r="H1017" s="447"/>
      <c r="I1017" s="447"/>
      <c r="J1017" s="447"/>
      <c r="K1017" s="447"/>
      <c r="L1017" s="447"/>
      <c r="M1017" s="447"/>
      <c r="N1017" s="447"/>
      <c r="O1017" s="447"/>
      <c r="P1017" s="447"/>
      <c r="Q1017" s="447"/>
      <c r="R1017" s="447"/>
      <c r="S1017" s="447"/>
      <c r="T1017" s="447"/>
      <c r="U1017" s="447"/>
      <c r="V1017" s="447"/>
      <c r="W1017" s="447"/>
      <c r="X1017" s="447"/>
    </row>
    <row r="1018" spans="1:24" ht="12.75">
      <c r="A1018" s="447"/>
      <c r="B1018" s="447"/>
      <c r="C1018" s="454"/>
      <c r="D1018" s="447"/>
      <c r="E1018" s="449"/>
      <c r="F1018" s="447"/>
      <c r="G1018" s="447"/>
      <c r="H1018" s="447"/>
      <c r="I1018" s="447"/>
      <c r="J1018" s="447"/>
      <c r="K1018" s="447"/>
      <c r="L1018" s="447"/>
      <c r="M1018" s="447"/>
      <c r="N1018" s="447"/>
      <c r="O1018" s="447"/>
      <c r="P1018" s="447"/>
      <c r="Q1018" s="447"/>
      <c r="R1018" s="447"/>
      <c r="S1018" s="447"/>
      <c r="T1018" s="447"/>
      <c r="U1018" s="447"/>
      <c r="V1018" s="447"/>
      <c r="W1018" s="447"/>
      <c r="X1018" s="447"/>
    </row>
    <row r="1019" spans="1:24" ht="12.75">
      <c r="A1019" s="447"/>
      <c r="B1019" s="447"/>
      <c r="C1019" s="454"/>
      <c r="D1019" s="447"/>
      <c r="E1019" s="449"/>
      <c r="F1019" s="447"/>
      <c r="G1019" s="447"/>
      <c r="H1019" s="447"/>
      <c r="I1019" s="447"/>
      <c r="J1019" s="447"/>
      <c r="K1019" s="447"/>
      <c r="L1019" s="447"/>
      <c r="M1019" s="447"/>
      <c r="N1019" s="447"/>
      <c r="O1019" s="447"/>
      <c r="P1019" s="447"/>
      <c r="Q1019" s="447"/>
      <c r="R1019" s="447"/>
      <c r="S1019" s="447"/>
      <c r="T1019" s="447"/>
      <c r="U1019" s="447"/>
      <c r="V1019" s="447"/>
      <c r="W1019" s="447"/>
      <c r="X1019" s="447"/>
    </row>
    <row r="1020" spans="1:24" ht="12.75">
      <c r="A1020" s="447"/>
      <c r="B1020" s="447"/>
      <c r="C1020" s="454"/>
      <c r="D1020" s="447"/>
      <c r="E1020" s="449"/>
      <c r="F1020" s="447"/>
      <c r="G1020" s="447"/>
      <c r="H1020" s="447"/>
      <c r="I1020" s="447"/>
      <c r="J1020" s="447"/>
      <c r="K1020" s="447"/>
      <c r="L1020" s="447"/>
      <c r="M1020" s="447"/>
      <c r="N1020" s="447"/>
      <c r="O1020" s="447"/>
      <c r="P1020" s="447"/>
      <c r="Q1020" s="447"/>
      <c r="R1020" s="447"/>
      <c r="S1020" s="447"/>
      <c r="T1020" s="447"/>
      <c r="U1020" s="447"/>
      <c r="V1020" s="447"/>
      <c r="W1020" s="447"/>
      <c r="X1020" s="447"/>
    </row>
    <row r="1021" spans="1:24" ht="12.75">
      <c r="A1021" s="447"/>
      <c r="B1021" s="447"/>
      <c r="C1021" s="454"/>
      <c r="D1021" s="447"/>
      <c r="E1021" s="449"/>
      <c r="F1021" s="447"/>
      <c r="G1021" s="447"/>
      <c r="H1021" s="447"/>
      <c r="I1021" s="447"/>
      <c r="J1021" s="447"/>
      <c r="K1021" s="447"/>
      <c r="L1021" s="447"/>
      <c r="M1021" s="447"/>
      <c r="N1021" s="447"/>
      <c r="O1021" s="447"/>
      <c r="P1021" s="447"/>
      <c r="Q1021" s="447"/>
      <c r="R1021" s="447"/>
      <c r="S1021" s="447"/>
      <c r="T1021" s="447"/>
      <c r="U1021" s="447"/>
      <c r="V1021" s="447"/>
      <c r="W1021" s="447"/>
      <c r="X1021" s="447"/>
    </row>
    <row r="1022" spans="1:24" ht="12.75">
      <c r="A1022" s="447"/>
      <c r="B1022" s="447"/>
      <c r="C1022" s="454"/>
      <c r="D1022" s="447"/>
      <c r="E1022" s="449"/>
      <c r="F1022" s="447"/>
      <c r="G1022" s="447"/>
      <c r="H1022" s="447"/>
      <c r="I1022" s="447"/>
      <c r="J1022" s="447"/>
      <c r="K1022" s="447"/>
      <c r="L1022" s="447"/>
      <c r="M1022" s="447"/>
      <c r="N1022" s="447"/>
      <c r="O1022" s="447"/>
      <c r="P1022" s="447"/>
      <c r="Q1022" s="447"/>
      <c r="R1022" s="447"/>
      <c r="S1022" s="447"/>
      <c r="T1022" s="447"/>
      <c r="U1022" s="447"/>
      <c r="V1022" s="447"/>
      <c r="W1022" s="447"/>
      <c r="X1022" s="447"/>
    </row>
    <row r="1023" spans="1:24" ht="12.75">
      <c r="A1023" s="447"/>
      <c r="B1023" s="447"/>
      <c r="C1023" s="454"/>
      <c r="D1023" s="447"/>
      <c r="E1023" s="449"/>
      <c r="F1023" s="447"/>
      <c r="G1023" s="447"/>
      <c r="H1023" s="447"/>
      <c r="I1023" s="447"/>
      <c r="J1023" s="447"/>
      <c r="K1023" s="447"/>
      <c r="L1023" s="447"/>
      <c r="M1023" s="447"/>
      <c r="N1023" s="447"/>
      <c r="O1023" s="447"/>
      <c r="P1023" s="447"/>
      <c r="Q1023" s="447"/>
      <c r="R1023" s="447"/>
      <c r="S1023" s="447"/>
      <c r="T1023" s="447"/>
      <c r="U1023" s="447"/>
      <c r="V1023" s="447"/>
      <c r="W1023" s="447"/>
      <c r="X1023" s="447"/>
    </row>
    <row r="1024" spans="1:24" ht="12.75">
      <c r="A1024" s="447"/>
      <c r="B1024" s="447"/>
      <c r="C1024" s="454"/>
      <c r="D1024" s="447"/>
      <c r="E1024" s="449"/>
      <c r="F1024" s="447"/>
      <c r="G1024" s="447"/>
      <c r="H1024" s="447"/>
      <c r="I1024" s="447"/>
      <c r="J1024" s="447"/>
      <c r="K1024" s="447"/>
      <c r="L1024" s="447"/>
      <c r="M1024" s="447"/>
      <c r="N1024" s="447"/>
      <c r="O1024" s="447"/>
      <c r="P1024" s="447"/>
      <c r="Q1024" s="447"/>
      <c r="R1024" s="447"/>
      <c r="S1024" s="447"/>
      <c r="T1024" s="447"/>
      <c r="U1024" s="447"/>
      <c r="V1024" s="447"/>
      <c r="W1024" s="447"/>
      <c r="X1024" s="447"/>
    </row>
    <row r="1025" spans="1:24" ht="12.75">
      <c r="A1025" s="447"/>
      <c r="B1025" s="447"/>
      <c r="C1025" s="454"/>
      <c r="D1025" s="447"/>
      <c r="E1025" s="449"/>
      <c r="F1025" s="447"/>
      <c r="G1025" s="447"/>
      <c r="H1025" s="447"/>
      <c r="I1025" s="447"/>
      <c r="J1025" s="447"/>
      <c r="K1025" s="447"/>
      <c r="L1025" s="447"/>
      <c r="M1025" s="447"/>
      <c r="N1025" s="447"/>
      <c r="O1025" s="447"/>
      <c r="P1025" s="447"/>
      <c r="Q1025" s="447"/>
      <c r="R1025" s="447"/>
      <c r="S1025" s="447"/>
      <c r="T1025" s="447"/>
      <c r="U1025" s="447"/>
      <c r="V1025" s="447"/>
      <c r="W1025" s="447"/>
      <c r="X1025" s="447"/>
    </row>
    <row r="1026" spans="1:24" ht="12.75">
      <c r="A1026" s="447"/>
      <c r="B1026" s="447"/>
      <c r="C1026" s="454"/>
      <c r="D1026" s="447"/>
      <c r="E1026" s="449"/>
      <c r="F1026" s="447"/>
      <c r="G1026" s="447"/>
      <c r="H1026" s="447"/>
      <c r="I1026" s="447"/>
      <c r="J1026" s="447"/>
      <c r="K1026" s="447"/>
      <c r="L1026" s="447"/>
      <c r="M1026" s="447"/>
      <c r="N1026" s="447"/>
      <c r="O1026" s="447"/>
      <c r="P1026" s="447"/>
      <c r="Q1026" s="447"/>
      <c r="R1026" s="447"/>
      <c r="S1026" s="447"/>
      <c r="T1026" s="447"/>
      <c r="U1026" s="447"/>
      <c r="V1026" s="447"/>
      <c r="W1026" s="447"/>
      <c r="X1026" s="447"/>
    </row>
    <row r="1027" spans="1:24" ht="12.75">
      <c r="A1027" s="447"/>
      <c r="B1027" s="447"/>
      <c r="C1027" s="454"/>
      <c r="D1027" s="447"/>
      <c r="E1027" s="449"/>
      <c r="F1027" s="447"/>
      <c r="G1027" s="447"/>
      <c r="H1027" s="447"/>
      <c r="I1027" s="447"/>
      <c r="J1027" s="447"/>
      <c r="K1027" s="447"/>
      <c r="L1027" s="447"/>
      <c r="M1027" s="447"/>
      <c r="N1027" s="447"/>
      <c r="O1027" s="447"/>
      <c r="P1027" s="447"/>
      <c r="Q1027" s="447"/>
      <c r="R1027" s="447"/>
      <c r="S1027" s="447"/>
      <c r="T1027" s="447"/>
      <c r="U1027" s="447"/>
      <c r="V1027" s="447"/>
      <c r="W1027" s="447"/>
      <c r="X1027" s="447"/>
    </row>
    <row r="1028" spans="1:24" ht="12.75">
      <c r="A1028" s="447"/>
      <c r="B1028" s="447"/>
      <c r="C1028" s="454"/>
      <c r="D1028" s="447"/>
      <c r="E1028" s="449"/>
      <c r="F1028" s="447"/>
      <c r="G1028" s="447"/>
      <c r="H1028" s="447"/>
      <c r="I1028" s="447"/>
      <c r="J1028" s="447"/>
      <c r="K1028" s="447"/>
      <c r="L1028" s="447"/>
      <c r="M1028" s="447"/>
      <c r="N1028" s="447"/>
      <c r="O1028" s="447"/>
      <c r="P1028" s="447"/>
      <c r="Q1028" s="447"/>
      <c r="R1028" s="447"/>
      <c r="S1028" s="447"/>
      <c r="T1028" s="447"/>
      <c r="U1028" s="447"/>
      <c r="V1028" s="447"/>
      <c r="W1028" s="447"/>
      <c r="X1028" s="447"/>
    </row>
    <row r="1029" spans="1:24" ht="12.75">
      <c r="A1029" s="447"/>
      <c r="B1029" s="447"/>
      <c r="C1029" s="454"/>
      <c r="D1029" s="447"/>
      <c r="E1029" s="449"/>
      <c r="F1029" s="447"/>
      <c r="G1029" s="447"/>
      <c r="H1029" s="447"/>
      <c r="I1029" s="447"/>
      <c r="J1029" s="447"/>
      <c r="K1029" s="447"/>
      <c r="L1029" s="447"/>
      <c r="M1029" s="447"/>
      <c r="N1029" s="447"/>
      <c r="O1029" s="447"/>
      <c r="P1029" s="447"/>
      <c r="Q1029" s="447"/>
      <c r="R1029" s="447"/>
      <c r="S1029" s="447"/>
      <c r="T1029" s="447"/>
      <c r="U1029" s="447"/>
      <c r="V1029" s="447"/>
      <c r="W1029" s="447"/>
      <c r="X1029" s="447"/>
    </row>
    <row r="1030" spans="1:24" ht="12.75">
      <c r="A1030" s="447"/>
      <c r="B1030" s="447"/>
      <c r="C1030" s="454"/>
      <c r="D1030" s="447"/>
      <c r="E1030" s="449"/>
      <c r="F1030" s="447"/>
      <c r="G1030" s="447"/>
      <c r="H1030" s="447"/>
      <c r="I1030" s="447"/>
      <c r="J1030" s="447"/>
      <c r="K1030" s="447"/>
      <c r="L1030" s="447"/>
      <c r="M1030" s="447"/>
      <c r="N1030" s="447"/>
      <c r="O1030" s="447"/>
      <c r="P1030" s="447"/>
      <c r="Q1030" s="447"/>
      <c r="R1030" s="447"/>
      <c r="S1030" s="447"/>
      <c r="T1030" s="447"/>
      <c r="U1030" s="447"/>
      <c r="V1030" s="447"/>
      <c r="W1030" s="447"/>
      <c r="X1030" s="447"/>
    </row>
    <row r="1031" spans="1:24" ht="12.75">
      <c r="A1031" s="447"/>
      <c r="B1031" s="447"/>
      <c r="C1031" s="454"/>
      <c r="D1031" s="447"/>
      <c r="E1031" s="449"/>
      <c r="F1031" s="447"/>
      <c r="G1031" s="447"/>
      <c r="H1031" s="447"/>
      <c r="I1031" s="447"/>
      <c r="J1031" s="447"/>
      <c r="K1031" s="447"/>
      <c r="L1031" s="447"/>
      <c r="M1031" s="447"/>
      <c r="N1031" s="447"/>
      <c r="O1031" s="447"/>
      <c r="P1031" s="447"/>
      <c r="Q1031" s="447"/>
      <c r="R1031" s="447"/>
      <c r="S1031" s="447"/>
      <c r="T1031" s="447"/>
      <c r="U1031" s="447"/>
      <c r="V1031" s="447"/>
      <c r="W1031" s="447"/>
      <c r="X1031" s="447"/>
    </row>
    <row r="1032" spans="1:24" ht="12.75">
      <c r="A1032" s="447"/>
      <c r="B1032" s="447"/>
      <c r="C1032" s="454"/>
      <c r="D1032" s="447"/>
      <c r="E1032" s="449"/>
      <c r="F1032" s="447"/>
      <c r="G1032" s="447"/>
      <c r="H1032" s="447"/>
      <c r="I1032" s="447"/>
      <c r="J1032" s="447"/>
      <c r="K1032" s="447"/>
      <c r="L1032" s="447"/>
      <c r="M1032" s="447"/>
      <c r="N1032" s="447"/>
      <c r="O1032" s="447"/>
      <c r="P1032" s="447"/>
      <c r="Q1032" s="447"/>
      <c r="R1032" s="447"/>
      <c r="S1032" s="447"/>
      <c r="T1032" s="447"/>
      <c r="U1032" s="447"/>
      <c r="V1032" s="447"/>
      <c r="W1032" s="447"/>
      <c r="X1032" s="447"/>
    </row>
    <row r="1033" spans="1:24" ht="12.75">
      <c r="A1033" s="447"/>
      <c r="B1033" s="447"/>
      <c r="C1033" s="454"/>
      <c r="D1033" s="447"/>
      <c r="E1033" s="449"/>
      <c r="F1033" s="447"/>
      <c r="G1033" s="447"/>
      <c r="H1033" s="447"/>
      <c r="I1033" s="447"/>
      <c r="J1033" s="447"/>
      <c r="K1033" s="447"/>
      <c r="L1033" s="447"/>
      <c r="M1033" s="447"/>
      <c r="N1033" s="447"/>
      <c r="O1033" s="447"/>
      <c r="P1033" s="447"/>
      <c r="Q1033" s="447"/>
      <c r="R1033" s="447"/>
      <c r="S1033" s="447"/>
      <c r="T1033" s="447"/>
      <c r="U1033" s="447"/>
      <c r="V1033" s="447"/>
      <c r="W1033" s="447"/>
      <c r="X1033" s="447"/>
    </row>
    <row r="1034" spans="1:24" ht="12.75">
      <c r="A1034" s="447"/>
      <c r="B1034" s="447"/>
      <c r="C1034" s="454"/>
      <c r="D1034" s="447"/>
      <c r="E1034" s="449"/>
      <c r="F1034" s="447"/>
      <c r="G1034" s="447"/>
      <c r="H1034" s="447"/>
      <c r="I1034" s="447"/>
      <c r="J1034" s="447"/>
      <c r="K1034" s="447"/>
      <c r="L1034" s="447"/>
      <c r="M1034" s="447"/>
      <c r="N1034" s="447"/>
      <c r="O1034" s="447"/>
      <c r="P1034" s="447"/>
      <c r="Q1034" s="447"/>
      <c r="R1034" s="447"/>
      <c r="S1034" s="447"/>
      <c r="T1034" s="447"/>
      <c r="U1034" s="447"/>
      <c r="V1034" s="447"/>
      <c r="W1034" s="447"/>
      <c r="X1034" s="447"/>
    </row>
    <row r="1035" spans="1:24" ht="12.75">
      <c r="A1035" s="447"/>
      <c r="B1035" s="447"/>
      <c r="C1035" s="454"/>
      <c r="D1035" s="447"/>
      <c r="E1035" s="449"/>
      <c r="F1035" s="447"/>
      <c r="G1035" s="447"/>
      <c r="H1035" s="447"/>
      <c r="I1035" s="447"/>
      <c r="J1035" s="447"/>
      <c r="K1035" s="447"/>
      <c r="L1035" s="447"/>
      <c r="M1035" s="447"/>
      <c r="N1035" s="447"/>
      <c r="O1035" s="447"/>
      <c r="P1035" s="447"/>
      <c r="Q1035" s="447"/>
      <c r="R1035" s="447"/>
      <c r="S1035" s="447"/>
      <c r="T1035" s="447"/>
      <c r="U1035" s="447"/>
      <c r="V1035" s="447"/>
      <c r="W1035" s="447"/>
      <c r="X1035" s="447"/>
    </row>
    <row r="1036" spans="1:24" ht="12.75">
      <c r="A1036" s="447"/>
      <c r="B1036" s="447"/>
      <c r="C1036" s="454"/>
      <c r="D1036" s="447"/>
      <c r="E1036" s="449"/>
      <c r="F1036" s="447"/>
      <c r="G1036" s="447"/>
      <c r="H1036" s="447"/>
      <c r="I1036" s="447"/>
      <c r="J1036" s="447"/>
      <c r="K1036" s="447"/>
      <c r="L1036" s="447"/>
      <c r="M1036" s="447"/>
      <c r="N1036" s="447"/>
      <c r="O1036" s="447"/>
      <c r="P1036" s="447"/>
      <c r="Q1036" s="447"/>
      <c r="R1036" s="447"/>
      <c r="S1036" s="447"/>
      <c r="T1036" s="447"/>
      <c r="U1036" s="447"/>
      <c r="V1036" s="447"/>
      <c r="W1036" s="447"/>
      <c r="X1036" s="447"/>
    </row>
    <row r="1037" spans="1:24" ht="12.75">
      <c r="A1037" s="447"/>
      <c r="B1037" s="447"/>
      <c r="C1037" s="454"/>
      <c r="D1037" s="447"/>
      <c r="E1037" s="449"/>
      <c r="F1037" s="447"/>
      <c r="G1037" s="447"/>
      <c r="H1037" s="447"/>
      <c r="I1037" s="447"/>
      <c r="J1037" s="447"/>
      <c r="K1037" s="447"/>
      <c r="L1037" s="447"/>
      <c r="M1037" s="447"/>
      <c r="N1037" s="447"/>
      <c r="O1037" s="447"/>
      <c r="P1037" s="447"/>
      <c r="Q1037" s="447"/>
      <c r="R1037" s="447"/>
      <c r="S1037" s="447"/>
      <c r="T1037" s="447"/>
      <c r="U1037" s="447"/>
      <c r="V1037" s="447"/>
      <c r="W1037" s="447"/>
      <c r="X1037" s="447"/>
    </row>
    <row r="1038" spans="1:24" ht="12.75">
      <c r="A1038" s="447"/>
      <c r="B1038" s="447"/>
      <c r="C1038" s="454"/>
      <c r="D1038" s="447"/>
      <c r="E1038" s="449"/>
      <c r="F1038" s="447"/>
      <c r="G1038" s="447"/>
      <c r="H1038" s="447"/>
      <c r="I1038" s="447"/>
      <c r="J1038" s="447"/>
      <c r="K1038" s="447"/>
      <c r="L1038" s="447"/>
      <c r="M1038" s="447"/>
      <c r="N1038" s="447"/>
      <c r="O1038" s="447"/>
      <c r="P1038" s="447"/>
      <c r="Q1038" s="447"/>
      <c r="R1038" s="447"/>
      <c r="S1038" s="447"/>
      <c r="T1038" s="447"/>
      <c r="U1038" s="447"/>
      <c r="V1038" s="447"/>
      <c r="W1038" s="447"/>
      <c r="X1038" s="447"/>
    </row>
    <row r="1039" spans="1:24" ht="12.75">
      <c r="A1039" s="447"/>
      <c r="B1039" s="447"/>
      <c r="C1039" s="454"/>
      <c r="D1039" s="447"/>
      <c r="E1039" s="449"/>
      <c r="F1039" s="447"/>
      <c r="G1039" s="447"/>
      <c r="H1039" s="447"/>
      <c r="I1039" s="447"/>
      <c r="J1039" s="447"/>
      <c r="K1039" s="447"/>
      <c r="L1039" s="447"/>
      <c r="M1039" s="447"/>
      <c r="N1039" s="447"/>
      <c r="O1039" s="447"/>
      <c r="P1039" s="447"/>
      <c r="Q1039" s="447"/>
      <c r="R1039" s="447"/>
      <c r="S1039" s="447"/>
      <c r="T1039" s="447"/>
      <c r="U1039" s="447"/>
      <c r="V1039" s="447"/>
      <c r="W1039" s="447"/>
      <c r="X1039" s="447"/>
    </row>
    <row r="1040" spans="1:24" ht="12.75">
      <c r="A1040" s="447"/>
      <c r="B1040" s="447"/>
      <c r="C1040" s="454"/>
      <c r="D1040" s="447"/>
      <c r="E1040" s="449"/>
      <c r="F1040" s="447"/>
      <c r="G1040" s="447"/>
      <c r="H1040" s="447"/>
      <c r="I1040" s="447"/>
      <c r="J1040" s="447"/>
      <c r="K1040" s="447"/>
      <c r="L1040" s="447"/>
      <c r="M1040" s="447"/>
      <c r="N1040" s="447"/>
      <c r="O1040" s="447"/>
      <c r="P1040" s="447"/>
      <c r="Q1040" s="447"/>
      <c r="R1040" s="447"/>
      <c r="S1040" s="447"/>
      <c r="T1040" s="447"/>
      <c r="U1040" s="447"/>
      <c r="V1040" s="447"/>
      <c r="W1040" s="447"/>
      <c r="X1040" s="447"/>
    </row>
    <row r="1041" spans="1:24" ht="12.75">
      <c r="A1041" s="447"/>
      <c r="B1041" s="447"/>
      <c r="C1041" s="454"/>
      <c r="D1041" s="447"/>
      <c r="E1041" s="449"/>
      <c r="F1041" s="447"/>
      <c r="G1041" s="447"/>
      <c r="H1041" s="447"/>
      <c r="I1041" s="447"/>
      <c r="J1041" s="447"/>
      <c r="K1041" s="447"/>
      <c r="L1041" s="447"/>
      <c r="M1041" s="447"/>
      <c r="N1041" s="447"/>
      <c r="O1041" s="447"/>
      <c r="P1041" s="447"/>
      <c r="Q1041" s="447"/>
      <c r="R1041" s="447"/>
      <c r="S1041" s="447"/>
      <c r="T1041" s="447"/>
      <c r="U1041" s="447"/>
      <c r="V1041" s="447"/>
      <c r="W1041" s="447"/>
      <c r="X1041" s="447"/>
    </row>
    <row r="1042" spans="1:24" ht="12.75">
      <c r="A1042" s="447"/>
      <c r="B1042" s="447"/>
      <c r="C1042" s="454"/>
      <c r="D1042" s="447"/>
      <c r="E1042" s="449"/>
      <c r="F1042" s="447"/>
      <c r="G1042" s="447"/>
      <c r="H1042" s="447"/>
      <c r="I1042" s="447"/>
      <c r="J1042" s="447"/>
      <c r="K1042" s="447"/>
      <c r="L1042" s="447"/>
      <c r="M1042" s="447"/>
      <c r="N1042" s="447"/>
      <c r="O1042" s="447"/>
      <c r="P1042" s="447"/>
      <c r="Q1042" s="447"/>
      <c r="R1042" s="447"/>
      <c r="S1042" s="447"/>
      <c r="T1042" s="447"/>
      <c r="U1042" s="447"/>
      <c r="V1042" s="447"/>
      <c r="W1042" s="447"/>
      <c r="X1042" s="447"/>
    </row>
    <row r="1043" spans="1:24" ht="12.75">
      <c r="A1043" s="447"/>
      <c r="B1043" s="447"/>
      <c r="C1043" s="454"/>
      <c r="D1043" s="447"/>
      <c r="E1043" s="449"/>
      <c r="F1043" s="447"/>
      <c r="G1043" s="447"/>
      <c r="H1043" s="447"/>
      <c r="I1043" s="447"/>
      <c r="J1043" s="447"/>
      <c r="K1043" s="447"/>
      <c r="L1043" s="447"/>
      <c r="M1043" s="447"/>
      <c r="N1043" s="447"/>
      <c r="O1043" s="447"/>
      <c r="P1043" s="447"/>
      <c r="Q1043" s="447"/>
      <c r="R1043" s="447"/>
      <c r="S1043" s="447"/>
      <c r="T1043" s="447"/>
      <c r="U1043" s="447"/>
      <c r="V1043" s="447"/>
      <c r="W1043" s="447"/>
      <c r="X1043" s="447"/>
    </row>
    <row r="1044" spans="1:24" ht="12.75">
      <c r="A1044" s="447"/>
      <c r="B1044" s="447"/>
      <c r="C1044" s="454"/>
      <c r="D1044" s="447"/>
      <c r="E1044" s="449"/>
      <c r="F1044" s="447"/>
      <c r="G1044" s="447"/>
      <c r="H1044" s="447"/>
      <c r="I1044" s="447"/>
      <c r="J1044" s="447"/>
      <c r="K1044" s="447"/>
      <c r="L1044" s="447"/>
      <c r="M1044" s="447"/>
      <c r="N1044" s="447"/>
      <c r="O1044" s="447"/>
      <c r="P1044" s="447"/>
      <c r="Q1044" s="447"/>
      <c r="R1044" s="447"/>
      <c r="S1044" s="447"/>
      <c r="T1044" s="447"/>
      <c r="U1044" s="447"/>
      <c r="V1044" s="447"/>
      <c r="W1044" s="447"/>
      <c r="X1044" s="447"/>
    </row>
    <row r="1045" spans="1:24" ht="12.75">
      <c r="A1045" s="447"/>
      <c r="B1045" s="447"/>
      <c r="C1045" s="454"/>
      <c r="D1045" s="447"/>
      <c r="E1045" s="449"/>
      <c r="F1045" s="447"/>
      <c r="G1045" s="447"/>
      <c r="H1045" s="447"/>
      <c r="I1045" s="447"/>
      <c r="J1045" s="447"/>
      <c r="K1045" s="447"/>
      <c r="L1045" s="447"/>
      <c r="M1045" s="447"/>
      <c r="N1045" s="447"/>
      <c r="O1045" s="447"/>
      <c r="P1045" s="447"/>
      <c r="Q1045" s="447"/>
      <c r="R1045" s="447"/>
      <c r="S1045" s="447"/>
      <c r="T1045" s="447"/>
      <c r="U1045" s="447"/>
      <c r="V1045" s="447"/>
      <c r="W1045" s="447"/>
      <c r="X1045" s="447"/>
    </row>
    <row r="1046" spans="1:24" ht="12.75">
      <c r="A1046" s="447"/>
      <c r="B1046" s="447"/>
      <c r="C1046" s="454"/>
      <c r="D1046" s="447"/>
      <c r="E1046" s="449"/>
      <c r="F1046" s="447"/>
      <c r="G1046" s="447"/>
      <c r="H1046" s="447"/>
      <c r="I1046" s="447"/>
      <c r="J1046" s="447"/>
      <c r="K1046" s="447"/>
      <c r="L1046" s="447"/>
      <c r="M1046" s="447"/>
      <c r="N1046" s="447"/>
      <c r="O1046" s="447"/>
      <c r="P1046" s="447"/>
      <c r="Q1046" s="447"/>
      <c r="R1046" s="447"/>
      <c r="S1046" s="447"/>
      <c r="T1046" s="447"/>
      <c r="U1046" s="447"/>
      <c r="V1046" s="447"/>
      <c r="W1046" s="447"/>
      <c r="X1046" s="447"/>
    </row>
    <row r="1047" spans="1:24" ht="12.75">
      <c r="A1047" s="447"/>
      <c r="B1047" s="447"/>
      <c r="C1047" s="454"/>
      <c r="D1047" s="447"/>
      <c r="E1047" s="449"/>
      <c r="F1047" s="447"/>
      <c r="G1047" s="447"/>
      <c r="H1047" s="447"/>
      <c r="I1047" s="447"/>
      <c r="J1047" s="447"/>
      <c r="K1047" s="447"/>
      <c r="L1047" s="447"/>
      <c r="M1047" s="447"/>
      <c r="N1047" s="447"/>
      <c r="O1047" s="447"/>
      <c r="P1047" s="447"/>
      <c r="Q1047" s="447"/>
      <c r="R1047" s="447"/>
      <c r="S1047" s="447"/>
      <c r="T1047" s="447"/>
      <c r="U1047" s="447"/>
      <c r="V1047" s="447"/>
      <c r="W1047" s="447"/>
      <c r="X1047" s="447"/>
    </row>
    <row r="1048" spans="1:24" ht="12.75">
      <c r="A1048" s="447"/>
      <c r="B1048" s="447"/>
      <c r="C1048" s="454"/>
      <c r="D1048" s="447"/>
      <c r="E1048" s="449"/>
      <c r="F1048" s="447"/>
      <c r="G1048" s="447"/>
      <c r="H1048" s="447"/>
      <c r="I1048" s="447"/>
      <c r="J1048" s="447"/>
      <c r="K1048" s="447"/>
      <c r="L1048" s="447"/>
      <c r="M1048" s="447"/>
      <c r="N1048" s="447"/>
      <c r="O1048" s="447"/>
      <c r="P1048" s="447"/>
      <c r="Q1048" s="447"/>
      <c r="R1048" s="447"/>
      <c r="S1048" s="447"/>
      <c r="T1048" s="447"/>
      <c r="U1048" s="447"/>
      <c r="V1048" s="447"/>
      <c r="W1048" s="447"/>
      <c r="X1048" s="447"/>
    </row>
    <row r="1049" spans="1:24" ht="12.75">
      <c r="A1049" s="447"/>
      <c r="B1049" s="447"/>
      <c r="C1049" s="454"/>
      <c r="D1049" s="447"/>
      <c r="E1049" s="449"/>
      <c r="F1049" s="447"/>
      <c r="G1049" s="447"/>
      <c r="H1049" s="447"/>
      <c r="I1049" s="447"/>
      <c r="J1049" s="447"/>
      <c r="K1049" s="447"/>
      <c r="L1049" s="447"/>
      <c r="M1049" s="447"/>
      <c r="N1049" s="447"/>
      <c r="O1049" s="447"/>
      <c r="P1049" s="447"/>
      <c r="Q1049" s="447"/>
      <c r="R1049" s="447"/>
      <c r="S1049" s="447"/>
      <c r="T1049" s="447"/>
      <c r="U1049" s="447"/>
      <c r="V1049" s="447"/>
      <c r="W1049" s="447"/>
      <c r="X1049" s="447"/>
    </row>
    <row r="1050" spans="1:24" ht="12.75">
      <c r="A1050" s="447"/>
      <c r="B1050" s="447"/>
      <c r="C1050" s="454"/>
      <c r="D1050" s="447"/>
      <c r="E1050" s="449"/>
      <c r="F1050" s="447"/>
      <c r="G1050" s="447"/>
      <c r="H1050" s="447"/>
      <c r="I1050" s="447"/>
      <c r="J1050" s="447"/>
      <c r="K1050" s="447"/>
      <c r="L1050" s="447"/>
      <c r="M1050" s="447"/>
      <c r="N1050" s="447"/>
      <c r="O1050" s="447"/>
      <c r="P1050" s="447"/>
      <c r="Q1050" s="447"/>
      <c r="R1050" s="447"/>
      <c r="S1050" s="447"/>
      <c r="T1050" s="447"/>
      <c r="U1050" s="447"/>
      <c r="V1050" s="447"/>
      <c r="W1050" s="447"/>
      <c r="X1050" s="447"/>
    </row>
    <row r="1051" spans="1:24" ht="12.75">
      <c r="A1051" s="447"/>
      <c r="B1051" s="447"/>
      <c r="C1051" s="454"/>
      <c r="D1051" s="447"/>
      <c r="E1051" s="449"/>
      <c r="F1051" s="447"/>
      <c r="G1051" s="447"/>
      <c r="H1051" s="447"/>
      <c r="I1051" s="447"/>
      <c r="J1051" s="447"/>
      <c r="K1051" s="447"/>
      <c r="L1051" s="447"/>
      <c r="M1051" s="447"/>
      <c r="N1051" s="447"/>
      <c r="O1051" s="447"/>
      <c r="P1051" s="447"/>
      <c r="Q1051" s="447"/>
      <c r="R1051" s="447"/>
      <c r="S1051" s="447"/>
      <c r="T1051" s="447"/>
      <c r="U1051" s="447"/>
      <c r="V1051" s="447"/>
      <c r="W1051" s="447"/>
      <c r="X1051" s="447"/>
    </row>
    <row r="1052" spans="1:24" ht="12.75">
      <c r="A1052" s="447"/>
      <c r="B1052" s="447"/>
      <c r="C1052" s="454"/>
      <c r="D1052" s="447"/>
      <c r="E1052" s="449"/>
      <c r="F1052" s="447"/>
      <c r="G1052" s="447"/>
      <c r="H1052" s="447"/>
      <c r="I1052" s="447"/>
      <c r="J1052" s="447"/>
      <c r="K1052" s="447"/>
      <c r="L1052" s="447"/>
      <c r="M1052" s="447"/>
      <c r="N1052" s="447"/>
      <c r="O1052" s="447"/>
      <c r="P1052" s="447"/>
      <c r="Q1052" s="447"/>
      <c r="R1052" s="447"/>
      <c r="S1052" s="447"/>
      <c r="T1052" s="447"/>
      <c r="U1052" s="447"/>
      <c r="V1052" s="447"/>
      <c r="W1052" s="447"/>
      <c r="X1052" s="447"/>
    </row>
    <row r="1053" spans="1:24" ht="12.75">
      <c r="A1053" s="447"/>
      <c r="B1053" s="447"/>
      <c r="C1053" s="454"/>
      <c r="D1053" s="447"/>
      <c r="E1053" s="449"/>
      <c r="F1053" s="447"/>
      <c r="G1053" s="447"/>
      <c r="H1053" s="447"/>
      <c r="I1053" s="447"/>
      <c r="J1053" s="447"/>
      <c r="K1053" s="447"/>
      <c r="L1053" s="447"/>
      <c r="M1053" s="447"/>
      <c r="N1053" s="447"/>
      <c r="O1053" s="447"/>
      <c r="P1053" s="447"/>
      <c r="Q1053" s="447"/>
      <c r="R1053" s="447"/>
      <c r="S1053" s="447"/>
      <c r="T1053" s="447"/>
      <c r="U1053" s="447"/>
      <c r="V1053" s="447"/>
      <c r="W1053" s="447"/>
      <c r="X1053" s="447"/>
    </row>
    <row r="1054" spans="1:24" ht="12.75">
      <c r="A1054" s="447"/>
      <c r="B1054" s="447"/>
      <c r="C1054" s="454"/>
      <c r="D1054" s="447"/>
      <c r="E1054" s="449"/>
      <c r="F1054" s="447"/>
      <c r="G1054" s="447"/>
      <c r="H1054" s="447"/>
      <c r="I1054" s="447"/>
      <c r="J1054" s="447"/>
      <c r="K1054" s="447"/>
      <c r="L1054" s="447"/>
      <c r="M1054" s="447"/>
      <c r="N1054" s="447"/>
      <c r="O1054" s="447"/>
      <c r="P1054" s="447"/>
      <c r="Q1054" s="447"/>
      <c r="R1054" s="447"/>
      <c r="S1054" s="447"/>
      <c r="T1054" s="447"/>
      <c r="U1054" s="447"/>
      <c r="V1054" s="447"/>
      <c r="W1054" s="447"/>
      <c r="X1054" s="447"/>
    </row>
    <row r="1055" spans="1:24" ht="12.75">
      <c r="A1055" s="447"/>
      <c r="B1055" s="447"/>
      <c r="C1055" s="454"/>
      <c r="D1055" s="447"/>
      <c r="E1055" s="449"/>
      <c r="F1055" s="447"/>
      <c r="G1055" s="447"/>
      <c r="H1055" s="447"/>
      <c r="I1055" s="447"/>
      <c r="J1055" s="447"/>
      <c r="K1055" s="447"/>
      <c r="L1055" s="447"/>
      <c r="M1055" s="447"/>
      <c r="N1055" s="447"/>
      <c r="O1055" s="447"/>
      <c r="P1055" s="447"/>
      <c r="Q1055" s="447"/>
      <c r="R1055" s="447"/>
      <c r="S1055" s="447"/>
      <c r="T1055" s="447"/>
      <c r="U1055" s="447"/>
      <c r="V1055" s="447"/>
      <c r="W1055" s="447"/>
      <c r="X1055" s="447"/>
    </row>
    <row r="1056" spans="1:24" ht="12.75">
      <c r="A1056" s="447"/>
      <c r="B1056" s="447"/>
      <c r="C1056" s="454"/>
      <c r="D1056" s="447"/>
      <c r="E1056" s="449"/>
      <c r="F1056" s="447"/>
      <c r="G1056" s="447"/>
      <c r="H1056" s="447"/>
      <c r="I1056" s="447"/>
      <c r="J1056" s="447"/>
      <c r="K1056" s="447"/>
      <c r="L1056" s="447"/>
      <c r="M1056" s="447"/>
      <c r="N1056" s="447"/>
      <c r="O1056" s="447"/>
      <c r="P1056" s="447"/>
      <c r="Q1056" s="447"/>
      <c r="R1056" s="447"/>
      <c r="S1056" s="447"/>
      <c r="T1056" s="447"/>
      <c r="U1056" s="447"/>
      <c r="V1056" s="447"/>
      <c r="W1056" s="447"/>
      <c r="X1056" s="447"/>
    </row>
    <row r="1057" spans="1:24" ht="12.75">
      <c r="A1057" s="447"/>
      <c r="B1057" s="447"/>
      <c r="C1057" s="454"/>
      <c r="D1057" s="447"/>
      <c r="E1057" s="449"/>
      <c r="F1057" s="447"/>
      <c r="G1057" s="447"/>
      <c r="H1057" s="447"/>
      <c r="I1057" s="447"/>
      <c r="J1057" s="447"/>
      <c r="K1057" s="447"/>
      <c r="L1057" s="447"/>
      <c r="M1057" s="447"/>
      <c r="N1057" s="447"/>
      <c r="O1057" s="447"/>
      <c r="P1057" s="447"/>
      <c r="Q1057" s="447"/>
      <c r="R1057" s="447"/>
      <c r="S1057" s="447"/>
      <c r="T1057" s="447"/>
      <c r="U1057" s="447"/>
      <c r="V1057" s="447"/>
      <c r="W1057" s="447"/>
      <c r="X1057" s="447"/>
    </row>
    <row r="1058" spans="1:24" ht="12.75">
      <c r="A1058" s="447"/>
      <c r="B1058" s="447"/>
      <c r="C1058" s="454"/>
      <c r="D1058" s="447"/>
      <c r="E1058" s="449"/>
      <c r="F1058" s="447"/>
      <c r="G1058" s="447"/>
      <c r="H1058" s="447"/>
      <c r="I1058" s="447"/>
      <c r="J1058" s="447"/>
      <c r="K1058" s="447"/>
      <c r="L1058" s="447"/>
      <c r="M1058" s="447"/>
      <c r="N1058" s="447"/>
      <c r="O1058" s="447"/>
      <c r="P1058" s="447"/>
      <c r="Q1058" s="447"/>
      <c r="R1058" s="447"/>
      <c r="S1058" s="447"/>
      <c r="T1058" s="447"/>
      <c r="U1058" s="447"/>
      <c r="V1058" s="447"/>
      <c r="W1058" s="447"/>
      <c r="X1058" s="447"/>
    </row>
    <row r="1059" spans="1:24" ht="12.75">
      <c r="A1059" s="447"/>
      <c r="B1059" s="447"/>
      <c r="C1059" s="454"/>
      <c r="D1059" s="447"/>
      <c r="E1059" s="449"/>
      <c r="F1059" s="447"/>
      <c r="G1059" s="447"/>
      <c r="H1059" s="447"/>
      <c r="I1059" s="447"/>
      <c r="J1059" s="447"/>
      <c r="K1059" s="447"/>
      <c r="L1059" s="447"/>
      <c r="M1059" s="447"/>
      <c r="N1059" s="447"/>
      <c r="O1059" s="447"/>
      <c r="P1059" s="447"/>
      <c r="Q1059" s="447"/>
      <c r="R1059" s="447"/>
      <c r="S1059" s="447"/>
      <c r="T1059" s="447"/>
      <c r="U1059" s="447"/>
      <c r="V1059" s="447"/>
      <c r="W1059" s="447"/>
      <c r="X1059" s="447"/>
    </row>
    <row r="1060" spans="1:24" ht="12.75">
      <c r="A1060" s="447"/>
      <c r="B1060" s="447"/>
      <c r="C1060" s="454"/>
      <c r="D1060" s="447"/>
      <c r="E1060" s="449"/>
      <c r="F1060" s="447"/>
      <c r="G1060" s="447"/>
      <c r="H1060" s="447"/>
      <c r="I1060" s="447"/>
      <c r="J1060" s="447"/>
      <c r="K1060" s="447"/>
      <c r="L1060" s="447"/>
      <c r="M1060" s="447"/>
      <c r="N1060" s="447"/>
      <c r="O1060" s="447"/>
      <c r="P1060" s="447"/>
      <c r="Q1060" s="447"/>
      <c r="R1060" s="447"/>
      <c r="S1060" s="447"/>
      <c r="T1060" s="447"/>
      <c r="U1060" s="447"/>
      <c r="V1060" s="447"/>
      <c r="W1060" s="447"/>
      <c r="X1060" s="447"/>
    </row>
    <row r="1061" spans="1:24" ht="12.75">
      <c r="A1061" s="447"/>
      <c r="B1061" s="447"/>
      <c r="C1061" s="454"/>
      <c r="D1061" s="447"/>
      <c r="E1061" s="449"/>
      <c r="F1061" s="447"/>
      <c r="G1061" s="447"/>
      <c r="H1061" s="447"/>
      <c r="I1061" s="447"/>
      <c r="J1061" s="447"/>
      <c r="K1061" s="447"/>
      <c r="L1061" s="447"/>
      <c r="M1061" s="447"/>
      <c r="N1061" s="447"/>
      <c r="O1061" s="447"/>
      <c r="P1061" s="447"/>
      <c r="Q1061" s="447"/>
      <c r="R1061" s="447"/>
      <c r="S1061" s="447"/>
      <c r="T1061" s="447"/>
      <c r="U1061" s="447"/>
      <c r="V1061" s="447"/>
      <c r="W1061" s="447"/>
      <c r="X1061" s="447"/>
    </row>
    <row r="1062" spans="1:24" ht="12.75">
      <c r="A1062" s="447"/>
      <c r="B1062" s="447"/>
      <c r="C1062" s="454"/>
      <c r="D1062" s="447"/>
      <c r="E1062" s="449"/>
      <c r="F1062" s="447"/>
      <c r="G1062" s="447"/>
      <c r="H1062" s="447"/>
      <c r="I1062" s="447"/>
      <c r="J1062" s="447"/>
      <c r="K1062" s="447"/>
      <c r="L1062" s="447"/>
      <c r="M1062" s="447"/>
      <c r="N1062" s="447"/>
      <c r="O1062" s="447"/>
      <c r="P1062" s="447"/>
      <c r="Q1062" s="447"/>
      <c r="R1062" s="447"/>
      <c r="S1062" s="447"/>
      <c r="T1062" s="447"/>
      <c r="U1062" s="447"/>
      <c r="V1062" s="447"/>
      <c r="W1062" s="447"/>
      <c r="X1062" s="447"/>
    </row>
    <row r="1063" spans="1:24" ht="12.75">
      <c r="A1063" s="447"/>
      <c r="B1063" s="447"/>
      <c r="C1063" s="454"/>
      <c r="D1063" s="447"/>
      <c r="E1063" s="449"/>
      <c r="F1063" s="447"/>
      <c r="G1063" s="447"/>
      <c r="H1063" s="447"/>
      <c r="I1063" s="447"/>
      <c r="J1063" s="447"/>
      <c r="K1063" s="447"/>
      <c r="L1063" s="447"/>
      <c r="M1063" s="447"/>
      <c r="N1063" s="447"/>
      <c r="O1063" s="447"/>
      <c r="P1063" s="447"/>
      <c r="Q1063" s="447"/>
      <c r="R1063" s="447"/>
      <c r="S1063" s="447"/>
      <c r="T1063" s="447"/>
      <c r="U1063" s="447"/>
      <c r="V1063" s="447"/>
      <c r="W1063" s="447"/>
      <c r="X1063" s="447"/>
    </row>
    <row r="1064" spans="1:24" ht="12.75">
      <c r="A1064" s="447"/>
      <c r="B1064" s="447"/>
      <c r="C1064" s="454"/>
      <c r="D1064" s="447"/>
      <c r="E1064" s="449"/>
      <c r="F1064" s="447"/>
      <c r="G1064" s="447"/>
      <c r="H1064" s="447"/>
      <c r="I1064" s="447"/>
      <c r="J1064" s="447"/>
      <c r="K1064" s="447"/>
      <c r="L1064" s="447"/>
      <c r="M1064" s="447"/>
      <c r="N1064" s="447"/>
      <c r="O1064" s="447"/>
      <c r="P1064" s="447"/>
      <c r="Q1064" s="447"/>
      <c r="R1064" s="447"/>
      <c r="S1064" s="447"/>
      <c r="T1064" s="447"/>
      <c r="U1064" s="447"/>
      <c r="V1064" s="447"/>
      <c r="W1064" s="447"/>
      <c r="X1064" s="447"/>
    </row>
    <row r="1065" spans="1:24" ht="12.75">
      <c r="A1065" s="447"/>
      <c r="B1065" s="447"/>
      <c r="C1065" s="454"/>
      <c r="D1065" s="447"/>
      <c r="E1065" s="449"/>
      <c r="F1065" s="447"/>
      <c r="G1065" s="447"/>
      <c r="H1065" s="447"/>
      <c r="I1065" s="447"/>
      <c r="J1065" s="447"/>
      <c r="K1065" s="447"/>
      <c r="L1065" s="447"/>
      <c r="M1065" s="447"/>
      <c r="N1065" s="447"/>
      <c r="O1065" s="447"/>
      <c r="P1065" s="447"/>
      <c r="Q1065" s="447"/>
      <c r="R1065" s="447"/>
      <c r="S1065" s="447"/>
      <c r="T1065" s="447"/>
      <c r="U1065" s="447"/>
      <c r="V1065" s="447"/>
      <c r="W1065" s="447"/>
      <c r="X1065" s="447"/>
    </row>
    <row r="1066" spans="1:24" ht="12.75">
      <c r="A1066" s="447"/>
      <c r="B1066" s="447"/>
      <c r="C1066" s="454"/>
      <c r="D1066" s="447"/>
      <c r="E1066" s="449"/>
      <c r="F1066" s="447"/>
      <c r="G1066" s="447"/>
      <c r="H1066" s="447"/>
      <c r="I1066" s="447"/>
      <c r="J1066" s="447"/>
      <c r="K1066" s="447"/>
      <c r="L1066" s="447"/>
      <c r="M1066" s="447"/>
      <c r="N1066" s="447"/>
      <c r="O1066" s="447"/>
      <c r="P1066" s="447"/>
      <c r="Q1066" s="447"/>
      <c r="R1066" s="447"/>
      <c r="S1066" s="447"/>
      <c r="T1066" s="447"/>
      <c r="U1066" s="447"/>
      <c r="V1066" s="447"/>
      <c r="W1066" s="447"/>
      <c r="X1066" s="447"/>
    </row>
    <row r="1067" spans="1:24" ht="12.75">
      <c r="A1067" s="447"/>
      <c r="B1067" s="447"/>
      <c r="C1067" s="454"/>
      <c r="D1067" s="447"/>
      <c r="E1067" s="449"/>
      <c r="F1067" s="447"/>
      <c r="G1067" s="447"/>
      <c r="H1067" s="447"/>
      <c r="I1067" s="447"/>
      <c r="J1067" s="447"/>
      <c r="K1067" s="447"/>
      <c r="L1067" s="447"/>
      <c r="M1067" s="447"/>
      <c r="N1067" s="447"/>
      <c r="O1067" s="447"/>
      <c r="P1067" s="447"/>
      <c r="Q1067" s="447"/>
      <c r="R1067" s="447"/>
      <c r="S1067" s="447"/>
      <c r="T1067" s="447"/>
      <c r="U1067" s="447"/>
      <c r="V1067" s="447"/>
      <c r="W1067" s="447"/>
      <c r="X1067" s="447"/>
    </row>
    <row r="1068" spans="1:24" ht="12.75">
      <c r="A1068" s="447"/>
      <c r="B1068" s="447"/>
      <c r="C1068" s="454"/>
      <c r="D1068" s="447"/>
      <c r="E1068" s="449"/>
      <c r="F1068" s="447"/>
      <c r="G1068" s="447"/>
      <c r="H1068" s="447"/>
      <c r="I1068" s="447"/>
      <c r="J1068" s="447"/>
      <c r="K1068" s="447"/>
      <c r="L1068" s="447"/>
      <c r="M1068" s="447"/>
      <c r="N1068" s="447"/>
      <c r="O1068" s="447"/>
      <c r="P1068" s="447"/>
      <c r="Q1068" s="447"/>
      <c r="R1068" s="447"/>
      <c r="S1068" s="447"/>
      <c r="T1068" s="447"/>
      <c r="U1068" s="447"/>
      <c r="V1068" s="447"/>
      <c r="W1068" s="447"/>
      <c r="X1068" s="447"/>
    </row>
    <row r="1069" spans="1:24" ht="12.75">
      <c r="A1069" s="447"/>
      <c r="B1069" s="447"/>
      <c r="C1069" s="454"/>
      <c r="D1069" s="447"/>
      <c r="E1069" s="449"/>
      <c r="F1069" s="447"/>
      <c r="G1069" s="447"/>
      <c r="H1069" s="447"/>
      <c r="I1069" s="447"/>
      <c r="J1069" s="447"/>
      <c r="K1069" s="447"/>
      <c r="L1069" s="447"/>
      <c r="M1069" s="447"/>
      <c r="N1069" s="447"/>
      <c r="O1069" s="447"/>
      <c r="P1069" s="447"/>
      <c r="Q1069" s="447"/>
      <c r="R1069" s="447"/>
      <c r="S1069" s="447"/>
      <c r="T1069" s="447"/>
      <c r="U1069" s="447"/>
      <c r="V1069" s="447"/>
      <c r="W1069" s="447"/>
      <c r="X1069" s="447"/>
    </row>
    <row r="1070" spans="1:24" ht="12.75">
      <c r="A1070" s="447"/>
      <c r="B1070" s="447"/>
      <c r="C1070" s="454"/>
      <c r="D1070" s="447"/>
      <c r="E1070" s="449"/>
      <c r="F1070" s="447"/>
      <c r="G1070" s="447"/>
      <c r="H1070" s="447"/>
      <c r="I1070" s="447"/>
      <c r="J1070" s="447"/>
      <c r="K1070" s="447"/>
      <c r="L1070" s="447"/>
      <c r="M1070" s="447"/>
      <c r="N1070" s="447"/>
      <c r="O1070" s="447"/>
      <c r="P1070" s="447"/>
      <c r="Q1070" s="447"/>
      <c r="R1070" s="447"/>
      <c r="S1070" s="447"/>
      <c r="T1070" s="447"/>
      <c r="U1070" s="447"/>
      <c r="V1070" s="447"/>
      <c r="W1070" s="447"/>
      <c r="X1070" s="447"/>
    </row>
    <row r="1071" spans="1:24" ht="12.75">
      <c r="A1071" s="447"/>
      <c r="B1071" s="447"/>
      <c r="C1071" s="454"/>
      <c r="D1071" s="447"/>
      <c r="E1071" s="449"/>
      <c r="F1071" s="447"/>
      <c r="G1071" s="447"/>
      <c r="H1071" s="447"/>
      <c r="I1071" s="447"/>
      <c r="J1071" s="447"/>
      <c r="K1071" s="447"/>
      <c r="L1071" s="447"/>
      <c r="M1071" s="447"/>
      <c r="N1071" s="447"/>
      <c r="O1071" s="447"/>
      <c r="P1071" s="447"/>
      <c r="Q1071" s="447"/>
      <c r="R1071" s="447"/>
      <c r="S1071" s="447"/>
      <c r="T1071" s="447"/>
      <c r="U1071" s="447"/>
      <c r="V1071" s="447"/>
      <c r="W1071" s="447"/>
      <c r="X1071" s="447"/>
    </row>
    <row r="1072" spans="1:24" ht="12.75">
      <c r="A1072" s="447"/>
      <c r="B1072" s="447"/>
      <c r="C1072" s="454"/>
      <c r="D1072" s="447"/>
      <c r="E1072" s="449"/>
      <c r="F1072" s="447"/>
      <c r="G1072" s="447"/>
      <c r="H1072" s="447"/>
      <c r="I1072" s="447"/>
      <c r="J1072" s="447"/>
      <c r="K1072" s="447"/>
      <c r="L1072" s="447"/>
      <c r="M1072" s="447"/>
      <c r="N1072" s="447"/>
      <c r="O1072" s="447"/>
      <c r="P1072" s="447"/>
      <c r="Q1072" s="447"/>
      <c r="R1072" s="447"/>
      <c r="S1072" s="447"/>
      <c r="T1072" s="447"/>
      <c r="U1072" s="447"/>
      <c r="V1072" s="447"/>
      <c r="W1072" s="447"/>
      <c r="X1072" s="447"/>
    </row>
    <row r="1073" spans="1:24" ht="12.75">
      <c r="A1073" s="447"/>
      <c r="B1073" s="447"/>
      <c r="C1073" s="454"/>
      <c r="D1073" s="447"/>
      <c r="E1073" s="449"/>
      <c r="F1073" s="447"/>
      <c r="G1073" s="447"/>
      <c r="H1073" s="447"/>
      <c r="I1073" s="447"/>
      <c r="J1073" s="447"/>
      <c r="K1073" s="447"/>
      <c r="L1073" s="447"/>
      <c r="M1073" s="447"/>
      <c r="N1073" s="447"/>
      <c r="O1073" s="447"/>
      <c r="P1073" s="447"/>
      <c r="Q1073" s="447"/>
      <c r="R1073" s="447"/>
      <c r="S1073" s="447"/>
      <c r="T1073" s="447"/>
      <c r="U1073" s="447"/>
      <c r="V1073" s="447"/>
      <c r="W1073" s="447"/>
      <c r="X1073" s="447"/>
    </row>
    <row r="1074" spans="1:24" ht="12.75">
      <c r="A1074" s="447"/>
      <c r="B1074" s="447"/>
      <c r="C1074" s="454"/>
      <c r="D1074" s="447"/>
      <c r="E1074" s="449"/>
      <c r="F1074" s="447"/>
      <c r="G1074" s="447"/>
      <c r="H1074" s="447"/>
      <c r="I1074" s="447"/>
      <c r="J1074" s="447"/>
      <c r="K1074" s="447"/>
      <c r="L1074" s="447"/>
      <c r="M1074" s="447"/>
      <c r="N1074" s="447"/>
      <c r="O1074" s="447"/>
      <c r="P1074" s="447"/>
      <c r="Q1074" s="447"/>
      <c r="R1074" s="447"/>
      <c r="S1074" s="447"/>
      <c r="T1074" s="447"/>
      <c r="U1074" s="447"/>
      <c r="V1074" s="447"/>
      <c r="W1074" s="447"/>
      <c r="X1074" s="447"/>
    </row>
    <row r="1075" spans="1:24" ht="12.75">
      <c r="A1075" s="447"/>
      <c r="B1075" s="447"/>
      <c r="C1075" s="454"/>
      <c r="D1075" s="447"/>
      <c r="E1075" s="449"/>
      <c r="F1075" s="447"/>
      <c r="G1075" s="447"/>
      <c r="H1075" s="447"/>
      <c r="I1075" s="447"/>
      <c r="J1075" s="447"/>
      <c r="K1075" s="447"/>
      <c r="L1075" s="447"/>
      <c r="M1075" s="447"/>
      <c r="N1075" s="447"/>
      <c r="O1075" s="447"/>
      <c r="P1075" s="447"/>
      <c r="Q1075" s="447"/>
      <c r="R1075" s="447"/>
      <c r="S1075" s="447"/>
      <c r="T1075" s="447"/>
      <c r="U1075" s="447"/>
      <c r="V1075" s="447"/>
      <c r="W1075" s="447"/>
      <c r="X1075" s="447"/>
    </row>
    <row r="1076" spans="1:24" ht="12.75">
      <c r="A1076" s="447"/>
      <c r="B1076" s="447"/>
      <c r="C1076" s="454"/>
      <c r="D1076" s="447"/>
      <c r="E1076" s="449"/>
      <c r="F1076" s="447"/>
      <c r="G1076" s="447"/>
      <c r="H1076" s="447"/>
      <c r="I1076" s="447"/>
      <c r="J1076" s="447"/>
      <c r="K1076" s="447"/>
      <c r="L1076" s="447"/>
      <c r="M1076" s="447"/>
      <c r="N1076" s="447"/>
      <c r="O1076" s="447"/>
      <c r="P1076" s="447"/>
      <c r="Q1076" s="447"/>
      <c r="R1076" s="447"/>
      <c r="S1076" s="447"/>
      <c r="T1076" s="447"/>
      <c r="U1076" s="447"/>
      <c r="V1076" s="447"/>
      <c r="W1076" s="447"/>
      <c r="X1076" s="447"/>
    </row>
    <row r="1077" spans="1:24" ht="12.75">
      <c r="A1077" s="447"/>
      <c r="B1077" s="447"/>
      <c r="C1077" s="454"/>
      <c r="D1077" s="447"/>
      <c r="E1077" s="449"/>
      <c r="F1077" s="447"/>
      <c r="G1077" s="447"/>
      <c r="H1077" s="447"/>
      <c r="I1077" s="447"/>
      <c r="J1077" s="447"/>
      <c r="K1077" s="447"/>
      <c r="L1077" s="447"/>
      <c r="M1077" s="447"/>
      <c r="N1077" s="447"/>
      <c r="O1077" s="447"/>
      <c r="P1077" s="447"/>
      <c r="Q1077" s="447"/>
      <c r="R1077" s="447"/>
      <c r="S1077" s="447"/>
      <c r="T1077" s="447"/>
      <c r="U1077" s="447"/>
      <c r="V1077" s="447"/>
      <c r="W1077" s="447"/>
      <c r="X1077" s="447"/>
    </row>
    <row r="1078" spans="1:24" ht="12.75">
      <c r="A1078" s="447"/>
      <c r="B1078" s="447"/>
      <c r="C1078" s="454"/>
      <c r="D1078" s="447"/>
      <c r="E1078" s="449"/>
      <c r="F1078" s="447"/>
      <c r="G1078" s="447"/>
      <c r="H1078" s="447"/>
      <c r="I1078" s="447"/>
      <c r="J1078" s="447"/>
      <c r="K1078" s="447"/>
      <c r="L1078" s="447"/>
      <c r="M1078" s="447"/>
      <c r="N1078" s="447"/>
      <c r="O1078" s="447"/>
      <c r="P1078" s="447"/>
      <c r="Q1078" s="447"/>
      <c r="R1078" s="447"/>
      <c r="S1078" s="447"/>
      <c r="T1078" s="447"/>
      <c r="U1078" s="447"/>
      <c r="V1078" s="447"/>
      <c r="W1078" s="447"/>
      <c r="X1078" s="447"/>
    </row>
    <row r="1079" spans="1:24" ht="12.75">
      <c r="A1079" s="447"/>
      <c r="B1079" s="447"/>
      <c r="C1079" s="454"/>
      <c r="D1079" s="447"/>
      <c r="E1079" s="449"/>
      <c r="F1079" s="447"/>
      <c r="G1079" s="447"/>
      <c r="H1079" s="447"/>
      <c r="I1079" s="447"/>
      <c r="J1079" s="447"/>
      <c r="K1079" s="447"/>
      <c r="L1079" s="447"/>
      <c r="M1079" s="447"/>
      <c r="N1079" s="447"/>
      <c r="O1079" s="447"/>
      <c r="P1079" s="447"/>
      <c r="Q1079" s="447"/>
      <c r="R1079" s="447"/>
      <c r="S1079" s="447"/>
      <c r="T1079" s="447"/>
      <c r="U1079" s="447"/>
      <c r="V1079" s="447"/>
      <c r="W1079" s="447"/>
      <c r="X1079" s="447"/>
    </row>
    <row r="1080" spans="1:24" ht="12.75">
      <c r="A1080" s="447"/>
      <c r="B1080" s="447"/>
      <c r="C1080" s="454"/>
      <c r="D1080" s="447"/>
      <c r="E1080" s="449"/>
      <c r="F1080" s="447"/>
      <c r="G1080" s="447"/>
      <c r="H1080" s="447"/>
      <c r="I1080" s="447"/>
      <c r="J1080" s="447"/>
      <c r="K1080" s="447"/>
      <c r="L1080" s="447"/>
      <c r="M1080" s="447"/>
      <c r="N1080" s="447"/>
      <c r="O1080" s="447"/>
      <c r="P1080" s="447"/>
      <c r="Q1080" s="447"/>
      <c r="R1080" s="447"/>
      <c r="S1080" s="447"/>
      <c r="T1080" s="447"/>
      <c r="U1080" s="447"/>
      <c r="V1080" s="447"/>
      <c r="W1080" s="447"/>
      <c r="X1080" s="447"/>
    </row>
    <row r="1081" spans="1:24" ht="12.75">
      <c r="A1081" s="447"/>
      <c r="B1081" s="447"/>
      <c r="C1081" s="454"/>
      <c r="D1081" s="447"/>
      <c r="E1081" s="449"/>
      <c r="F1081" s="447"/>
      <c r="G1081" s="447"/>
      <c r="H1081" s="447"/>
      <c r="I1081" s="447"/>
      <c r="J1081" s="447"/>
      <c r="K1081" s="447"/>
      <c r="L1081" s="447"/>
      <c r="M1081" s="447"/>
      <c r="N1081" s="447"/>
      <c r="O1081" s="447"/>
      <c r="P1081" s="447"/>
      <c r="Q1081" s="447"/>
      <c r="R1081" s="447"/>
      <c r="S1081" s="447"/>
      <c r="T1081" s="447"/>
      <c r="U1081" s="447"/>
      <c r="V1081" s="447"/>
      <c r="W1081" s="447"/>
      <c r="X1081" s="447"/>
    </row>
    <row r="1082" spans="1:24" ht="12.75">
      <c r="A1082" s="447"/>
      <c r="B1082" s="447"/>
      <c r="C1082" s="454"/>
      <c r="D1082" s="447"/>
      <c r="E1082" s="449"/>
      <c r="F1082" s="447"/>
      <c r="G1082" s="447"/>
      <c r="H1082" s="447"/>
      <c r="I1082" s="447"/>
      <c r="J1082" s="447"/>
      <c r="K1082" s="447"/>
      <c r="L1082" s="447"/>
      <c r="M1082" s="447"/>
      <c r="N1082" s="447"/>
      <c r="O1082" s="447"/>
      <c r="P1082" s="447"/>
      <c r="Q1082" s="447"/>
      <c r="R1082" s="447"/>
      <c r="S1082" s="447"/>
      <c r="T1082" s="447"/>
      <c r="U1082" s="447"/>
      <c r="V1082" s="447"/>
      <c r="W1082" s="447"/>
      <c r="X1082" s="447"/>
    </row>
    <row r="1083" spans="1:24" ht="12.75">
      <c r="A1083" s="447"/>
      <c r="B1083" s="447"/>
      <c r="C1083" s="454"/>
      <c r="D1083" s="447"/>
      <c r="E1083" s="449"/>
      <c r="F1083" s="447"/>
      <c r="G1083" s="447"/>
      <c r="H1083" s="447"/>
      <c r="I1083" s="447"/>
      <c r="J1083" s="447"/>
      <c r="K1083" s="447"/>
      <c r="L1083" s="447"/>
      <c r="M1083" s="447"/>
      <c r="N1083" s="447"/>
      <c r="O1083" s="447"/>
      <c r="P1083" s="447"/>
      <c r="Q1083" s="447"/>
      <c r="R1083" s="447"/>
      <c r="S1083" s="447"/>
      <c r="T1083" s="447"/>
      <c r="U1083" s="447"/>
      <c r="V1083" s="447"/>
      <c r="W1083" s="447"/>
      <c r="X1083" s="447"/>
    </row>
    <row r="1084" spans="1:24" ht="12.75">
      <c r="A1084" s="447"/>
      <c r="B1084" s="447"/>
      <c r="C1084" s="454"/>
      <c r="D1084" s="447"/>
      <c r="E1084" s="449"/>
      <c r="F1084" s="447"/>
      <c r="G1084" s="447"/>
      <c r="H1084" s="447"/>
      <c r="I1084" s="447"/>
      <c r="J1084" s="447"/>
      <c r="K1084" s="447"/>
      <c r="L1084" s="447"/>
      <c r="M1084" s="447"/>
      <c r="N1084" s="447"/>
      <c r="O1084" s="447"/>
      <c r="P1084" s="447"/>
      <c r="Q1084" s="447"/>
      <c r="R1084" s="447"/>
      <c r="S1084" s="447"/>
      <c r="T1084" s="447"/>
      <c r="U1084" s="447"/>
      <c r="V1084" s="447"/>
      <c r="W1084" s="447"/>
      <c r="X1084" s="447"/>
    </row>
    <row r="1085" spans="1:24" ht="12.75">
      <c r="A1085" s="447"/>
      <c r="B1085" s="447"/>
      <c r="C1085" s="454"/>
      <c r="D1085" s="447"/>
      <c r="E1085" s="449"/>
      <c r="F1085" s="447"/>
      <c r="G1085" s="447"/>
      <c r="H1085" s="447"/>
      <c r="I1085" s="447"/>
      <c r="J1085" s="447"/>
      <c r="K1085" s="447"/>
      <c r="L1085" s="447"/>
      <c r="M1085" s="447"/>
      <c r="N1085" s="447"/>
      <c r="O1085" s="447"/>
      <c r="P1085" s="447"/>
      <c r="Q1085" s="447"/>
      <c r="R1085" s="447"/>
      <c r="S1085" s="447"/>
      <c r="T1085" s="447"/>
      <c r="U1085" s="447"/>
      <c r="V1085" s="447"/>
      <c r="W1085" s="447"/>
      <c r="X1085" s="447"/>
    </row>
    <row r="1086" spans="1:24" ht="12.75">
      <c r="A1086" s="447"/>
      <c r="B1086" s="447"/>
      <c r="C1086" s="454"/>
      <c r="D1086" s="447"/>
      <c r="E1086" s="449"/>
      <c r="F1086" s="447"/>
      <c r="G1086" s="447"/>
      <c r="H1086" s="447"/>
      <c r="I1086" s="447"/>
      <c r="J1086" s="447"/>
      <c r="K1086" s="447"/>
      <c r="L1086" s="447"/>
      <c r="M1086" s="447"/>
      <c r="N1086" s="447"/>
      <c r="O1086" s="447"/>
      <c r="P1086" s="447"/>
      <c r="Q1086" s="447"/>
      <c r="R1086" s="447"/>
      <c r="S1086" s="447"/>
      <c r="T1086" s="447"/>
      <c r="U1086" s="447"/>
      <c r="V1086" s="447"/>
      <c r="W1086" s="447"/>
      <c r="X1086" s="447"/>
    </row>
    <row r="1087" spans="1:24" ht="12.75">
      <c r="A1087" s="447"/>
      <c r="B1087" s="447"/>
      <c r="C1087" s="454"/>
      <c r="D1087" s="447"/>
      <c r="E1087" s="449"/>
      <c r="F1087" s="447"/>
      <c r="G1087" s="447"/>
      <c r="H1087" s="447"/>
      <c r="I1087" s="447"/>
      <c r="J1087" s="447"/>
      <c r="K1087" s="447"/>
      <c r="L1087" s="447"/>
      <c r="M1087" s="447"/>
      <c r="N1087" s="447"/>
      <c r="O1087" s="447"/>
      <c r="P1087" s="447"/>
      <c r="Q1087" s="447"/>
      <c r="R1087" s="447"/>
      <c r="S1087" s="447"/>
      <c r="T1087" s="447"/>
      <c r="U1087" s="447"/>
      <c r="V1087" s="447"/>
      <c r="W1087" s="447"/>
      <c r="X1087" s="447"/>
    </row>
    <row r="1088" spans="1:24" ht="12.75">
      <c r="A1088" s="447"/>
      <c r="B1088" s="447"/>
      <c r="C1088" s="454"/>
      <c r="D1088" s="447"/>
      <c r="E1088" s="449"/>
      <c r="F1088" s="447"/>
      <c r="G1088" s="447"/>
      <c r="H1088" s="447"/>
      <c r="I1088" s="447"/>
      <c r="J1088" s="447"/>
      <c r="K1088" s="447"/>
      <c r="L1088" s="447"/>
      <c r="M1088" s="447"/>
      <c r="N1088" s="447"/>
      <c r="O1088" s="447"/>
      <c r="P1088" s="447"/>
      <c r="Q1088" s="447"/>
      <c r="R1088" s="447"/>
      <c r="S1088" s="447"/>
      <c r="T1088" s="447"/>
      <c r="U1088" s="447"/>
      <c r="V1088" s="447"/>
      <c r="W1088" s="447"/>
      <c r="X1088" s="447"/>
    </row>
    <row r="1089" spans="1:24" ht="12.75">
      <c r="A1089" s="447"/>
      <c r="B1089" s="447"/>
      <c r="C1089" s="454"/>
      <c r="D1089" s="447"/>
      <c r="E1089" s="449"/>
      <c r="F1089" s="447"/>
      <c r="G1089" s="447"/>
      <c r="H1089" s="447"/>
      <c r="I1089" s="447"/>
      <c r="J1089" s="447"/>
      <c r="K1089" s="447"/>
      <c r="L1089" s="447"/>
      <c r="M1089" s="447"/>
      <c r="N1089" s="447"/>
      <c r="O1089" s="447"/>
      <c r="P1089" s="447"/>
      <c r="Q1089" s="447"/>
      <c r="R1089" s="447"/>
      <c r="S1089" s="447"/>
      <c r="T1089" s="447"/>
      <c r="U1089" s="447"/>
      <c r="V1089" s="447"/>
      <c r="W1089" s="447"/>
      <c r="X1089" s="447"/>
    </row>
    <row r="1090" spans="1:24" ht="12.75">
      <c r="A1090" s="447"/>
      <c r="B1090" s="447"/>
      <c r="C1090" s="454"/>
      <c r="D1090" s="447"/>
      <c r="E1090" s="449"/>
      <c r="F1090" s="447"/>
      <c r="G1090" s="447"/>
      <c r="H1090" s="447"/>
      <c r="I1090" s="447"/>
      <c r="J1090" s="447"/>
      <c r="K1090" s="447"/>
      <c r="L1090" s="447"/>
      <c r="M1090" s="447"/>
      <c r="N1090" s="447"/>
      <c r="O1090" s="447"/>
      <c r="P1090" s="447"/>
      <c r="Q1090" s="447"/>
      <c r="R1090" s="447"/>
      <c r="S1090" s="447"/>
      <c r="T1090" s="447"/>
      <c r="U1090" s="447"/>
      <c r="V1090" s="447"/>
      <c r="W1090" s="447"/>
      <c r="X1090" s="447"/>
    </row>
    <row r="1091" spans="1:24" ht="12.75">
      <c r="A1091" s="447"/>
      <c r="B1091" s="447"/>
      <c r="C1091" s="454"/>
      <c r="D1091" s="447"/>
      <c r="E1091" s="449"/>
      <c r="F1091" s="447"/>
      <c r="G1091" s="447"/>
      <c r="H1091" s="447"/>
      <c r="I1091" s="447"/>
      <c r="J1091" s="447"/>
      <c r="K1091" s="447"/>
      <c r="L1091" s="447"/>
      <c r="M1091" s="447"/>
      <c r="N1091" s="447"/>
      <c r="O1091" s="447"/>
      <c r="P1091" s="447"/>
      <c r="Q1091" s="447"/>
      <c r="R1091" s="447"/>
      <c r="S1091" s="447"/>
      <c r="T1091" s="447"/>
      <c r="U1091" s="447"/>
      <c r="V1091" s="447"/>
      <c r="W1091" s="447"/>
      <c r="X1091" s="447"/>
    </row>
    <row r="1092" spans="1:24" ht="12.75">
      <c r="A1092" s="447"/>
      <c r="B1092" s="447"/>
      <c r="C1092" s="454"/>
      <c r="D1092" s="447"/>
      <c r="E1092" s="449"/>
      <c r="F1092" s="447"/>
      <c r="G1092" s="447"/>
      <c r="H1092" s="447"/>
      <c r="I1092" s="447"/>
      <c r="J1092" s="447"/>
      <c r="K1092" s="447"/>
      <c r="L1092" s="447"/>
      <c r="M1092" s="447"/>
      <c r="N1092" s="447"/>
      <c r="O1092" s="447"/>
      <c r="P1092" s="447"/>
      <c r="Q1092" s="447"/>
      <c r="R1092" s="447"/>
      <c r="S1092" s="447"/>
      <c r="T1092" s="447"/>
      <c r="U1092" s="447"/>
      <c r="V1092" s="447"/>
      <c r="W1092" s="447"/>
      <c r="X1092" s="447"/>
    </row>
    <row r="1093" spans="1:24" ht="12.75">
      <c r="A1093" s="447"/>
      <c r="B1093" s="447"/>
      <c r="C1093" s="454"/>
      <c r="D1093" s="447"/>
      <c r="E1093" s="449"/>
      <c r="F1093" s="447"/>
      <c r="G1093" s="447"/>
      <c r="H1093" s="447"/>
      <c r="I1093" s="447"/>
      <c r="J1093" s="447"/>
      <c r="K1093" s="447"/>
      <c r="L1093" s="447"/>
      <c r="M1093" s="447"/>
      <c r="N1093" s="447"/>
      <c r="O1093" s="447"/>
      <c r="P1093" s="447"/>
      <c r="Q1093" s="447"/>
      <c r="R1093" s="447"/>
      <c r="S1093" s="447"/>
      <c r="T1093" s="447"/>
      <c r="U1093" s="447"/>
      <c r="V1093" s="447"/>
      <c r="W1093" s="447"/>
      <c r="X1093" s="447"/>
    </row>
    <row r="1094" spans="1:24" ht="12.75">
      <c r="A1094" s="447"/>
      <c r="B1094" s="447"/>
      <c r="C1094" s="454"/>
      <c r="D1094" s="447"/>
      <c r="E1094" s="449"/>
      <c r="F1094" s="447"/>
      <c r="G1094" s="447"/>
      <c r="H1094" s="447"/>
      <c r="I1094" s="447"/>
      <c r="J1094" s="447"/>
      <c r="K1094" s="447"/>
      <c r="L1094" s="447"/>
      <c r="M1094" s="447"/>
      <c r="N1094" s="447"/>
      <c r="O1094" s="447"/>
      <c r="P1094" s="447"/>
      <c r="Q1094" s="447"/>
      <c r="R1094" s="447"/>
      <c r="S1094" s="447"/>
      <c r="T1094" s="447"/>
      <c r="U1094" s="447"/>
      <c r="V1094" s="447"/>
      <c r="W1094" s="447"/>
      <c r="X1094" s="447"/>
    </row>
    <row r="1095" spans="1:24" ht="12.75">
      <c r="A1095" s="447"/>
      <c r="B1095" s="447"/>
      <c r="C1095" s="454"/>
      <c r="D1095" s="447"/>
      <c r="E1095" s="449"/>
      <c r="F1095" s="447"/>
      <c r="G1095" s="447"/>
      <c r="H1095" s="447"/>
      <c r="I1095" s="447"/>
      <c r="J1095" s="447"/>
      <c r="K1095" s="447"/>
      <c r="L1095" s="447"/>
      <c r="M1095" s="447"/>
      <c r="N1095" s="447"/>
      <c r="O1095" s="447"/>
      <c r="P1095" s="447"/>
      <c r="Q1095" s="447"/>
      <c r="R1095" s="447"/>
      <c r="S1095" s="447"/>
      <c r="T1095" s="447"/>
      <c r="U1095" s="447"/>
      <c r="V1095" s="447"/>
      <c r="W1095" s="447"/>
      <c r="X1095" s="447"/>
    </row>
    <row r="1096" spans="1:24" ht="12.75">
      <c r="A1096" s="447"/>
      <c r="B1096" s="447"/>
      <c r="C1096" s="454"/>
      <c r="D1096" s="447"/>
      <c r="E1096" s="449"/>
      <c r="F1096" s="447"/>
      <c r="G1096" s="447"/>
      <c r="H1096" s="447"/>
      <c r="I1096" s="447"/>
      <c r="J1096" s="447"/>
      <c r="K1096" s="447"/>
      <c r="L1096" s="447"/>
      <c r="M1096" s="447"/>
      <c r="N1096" s="447"/>
      <c r="O1096" s="447"/>
      <c r="P1096" s="447"/>
      <c r="Q1096" s="447"/>
      <c r="R1096" s="447"/>
      <c r="S1096" s="447"/>
      <c r="T1096" s="447"/>
      <c r="U1096" s="447"/>
      <c r="V1096" s="447"/>
      <c r="W1096" s="447"/>
      <c r="X1096" s="447"/>
    </row>
    <row r="1097" spans="1:24" ht="12.75">
      <c r="A1097" s="447"/>
      <c r="B1097" s="447"/>
      <c r="C1097" s="454"/>
      <c r="D1097" s="447"/>
      <c r="E1097" s="449"/>
      <c r="F1097" s="447"/>
      <c r="G1097" s="447"/>
      <c r="H1097" s="447"/>
      <c r="I1097" s="447"/>
      <c r="J1097" s="447"/>
      <c r="K1097" s="447"/>
      <c r="L1097" s="447"/>
      <c r="M1097" s="447"/>
      <c r="N1097" s="447"/>
      <c r="O1097" s="447"/>
      <c r="P1097" s="447"/>
      <c r="Q1097" s="447"/>
      <c r="R1097" s="447"/>
      <c r="S1097" s="447"/>
      <c r="T1097" s="447"/>
      <c r="U1097" s="447"/>
      <c r="V1097" s="447"/>
      <c r="W1097" s="447"/>
      <c r="X1097" s="447"/>
    </row>
    <row r="1098" spans="1:24" ht="12.75">
      <c r="A1098" s="447"/>
      <c r="B1098" s="447"/>
      <c r="C1098" s="454"/>
      <c r="D1098" s="447"/>
      <c r="E1098" s="449"/>
      <c r="F1098" s="447"/>
      <c r="G1098" s="447"/>
      <c r="H1098" s="447"/>
      <c r="I1098" s="447"/>
      <c r="J1098" s="447"/>
      <c r="K1098" s="447"/>
      <c r="L1098" s="447"/>
      <c r="M1098" s="447"/>
      <c r="N1098" s="447"/>
      <c r="O1098" s="447"/>
      <c r="P1098" s="447"/>
      <c r="Q1098" s="447"/>
      <c r="R1098" s="447"/>
      <c r="S1098" s="447"/>
      <c r="T1098" s="447"/>
      <c r="U1098" s="447"/>
      <c r="V1098" s="447"/>
      <c r="W1098" s="447"/>
      <c r="X1098" s="447"/>
    </row>
    <row r="1099" spans="1:24" ht="12.75">
      <c r="A1099" s="447"/>
      <c r="B1099" s="447"/>
      <c r="C1099" s="454"/>
      <c r="D1099" s="447"/>
      <c r="E1099" s="449"/>
      <c r="F1099" s="447"/>
      <c r="G1099" s="447"/>
      <c r="H1099" s="447"/>
      <c r="I1099" s="447"/>
      <c r="J1099" s="447"/>
      <c r="K1099" s="447"/>
      <c r="L1099" s="447"/>
      <c r="M1099" s="447"/>
      <c r="N1099" s="447"/>
      <c r="O1099" s="447"/>
      <c r="P1099" s="447"/>
      <c r="Q1099" s="447"/>
      <c r="R1099" s="447"/>
      <c r="S1099" s="447"/>
      <c r="T1099" s="447"/>
      <c r="U1099" s="447"/>
      <c r="V1099" s="447"/>
      <c r="W1099" s="447"/>
      <c r="X1099" s="447"/>
    </row>
    <row r="1100" spans="1:24" ht="12.75">
      <c r="A1100" s="447"/>
      <c r="B1100" s="447"/>
      <c r="C1100" s="454"/>
      <c r="D1100" s="447"/>
      <c r="E1100" s="449"/>
      <c r="F1100" s="447"/>
      <c r="G1100" s="447"/>
      <c r="H1100" s="447"/>
      <c r="I1100" s="447"/>
      <c r="J1100" s="447"/>
      <c r="K1100" s="447"/>
      <c r="L1100" s="447"/>
      <c r="M1100" s="447"/>
      <c r="N1100" s="447"/>
      <c r="O1100" s="447"/>
      <c r="P1100" s="447"/>
      <c r="Q1100" s="447"/>
      <c r="R1100" s="447"/>
      <c r="S1100" s="447"/>
      <c r="T1100" s="447"/>
      <c r="U1100" s="447"/>
      <c r="V1100" s="447"/>
      <c r="W1100" s="447"/>
      <c r="X1100" s="447"/>
    </row>
    <row r="1101" spans="1:24" ht="12.75">
      <c r="A1101" s="447"/>
      <c r="B1101" s="447"/>
      <c r="C1101" s="454"/>
      <c r="D1101" s="447"/>
      <c r="E1101" s="449"/>
      <c r="F1101" s="447"/>
      <c r="G1101" s="447"/>
      <c r="H1101" s="447"/>
      <c r="I1101" s="447"/>
      <c r="J1101" s="447"/>
      <c r="K1101" s="447"/>
      <c r="L1101" s="447"/>
      <c r="M1101" s="447"/>
      <c r="N1101" s="447"/>
      <c r="O1101" s="447"/>
      <c r="P1101" s="447"/>
      <c r="Q1101" s="447"/>
      <c r="R1101" s="447"/>
      <c r="S1101" s="447"/>
      <c r="T1101" s="447"/>
      <c r="U1101" s="447"/>
      <c r="V1101" s="447"/>
      <c r="W1101" s="447"/>
      <c r="X1101" s="447"/>
    </row>
    <row r="1102" spans="1:24" ht="12.75">
      <c r="A1102" s="447"/>
      <c r="B1102" s="447"/>
      <c r="C1102" s="454"/>
      <c r="D1102" s="447"/>
      <c r="E1102" s="449"/>
      <c r="F1102" s="447"/>
      <c r="G1102" s="447"/>
      <c r="H1102" s="447"/>
      <c r="I1102" s="447"/>
      <c r="J1102" s="447"/>
      <c r="K1102" s="447"/>
      <c r="L1102" s="447"/>
      <c r="M1102" s="447"/>
      <c r="N1102" s="447"/>
      <c r="O1102" s="447"/>
      <c r="P1102" s="447"/>
      <c r="Q1102" s="447"/>
      <c r="R1102" s="447"/>
      <c r="S1102" s="447"/>
      <c r="T1102" s="447"/>
      <c r="U1102" s="447"/>
      <c r="V1102" s="447"/>
      <c r="W1102" s="447"/>
      <c r="X1102" s="447"/>
    </row>
    <row r="1103" spans="1:24" ht="12.75">
      <c r="A1103" s="447"/>
      <c r="B1103" s="447"/>
      <c r="C1103" s="454"/>
      <c r="D1103" s="447"/>
      <c r="E1103" s="449"/>
      <c r="F1103" s="447"/>
      <c r="G1103" s="447"/>
      <c r="H1103" s="447"/>
      <c r="I1103" s="447"/>
      <c r="J1103" s="447"/>
      <c r="K1103" s="447"/>
      <c r="L1103" s="447"/>
      <c r="M1103" s="447"/>
      <c r="N1103" s="447"/>
      <c r="O1103" s="447"/>
      <c r="P1103" s="447"/>
      <c r="Q1103" s="447"/>
      <c r="R1103" s="447"/>
      <c r="S1103" s="447"/>
      <c r="T1103" s="447"/>
      <c r="U1103" s="447"/>
      <c r="V1103" s="447"/>
      <c r="W1103" s="447"/>
      <c r="X1103" s="447"/>
    </row>
    <row r="1104" spans="1:24" ht="12.75">
      <c r="A1104" s="447"/>
      <c r="B1104" s="447"/>
      <c r="C1104" s="454"/>
      <c r="D1104" s="447"/>
      <c r="E1104" s="449"/>
      <c r="F1104" s="447"/>
      <c r="G1104" s="447"/>
      <c r="H1104" s="447"/>
      <c r="I1104" s="447"/>
      <c r="J1104" s="447"/>
      <c r="K1104" s="447"/>
      <c r="L1104" s="447"/>
      <c r="M1104" s="447"/>
      <c r="N1104" s="447"/>
      <c r="O1104" s="447"/>
      <c r="P1104" s="447"/>
      <c r="Q1104" s="447"/>
      <c r="R1104" s="447"/>
      <c r="S1104" s="447"/>
      <c r="T1104" s="447"/>
      <c r="U1104" s="447"/>
      <c r="V1104" s="447"/>
      <c r="W1104" s="447"/>
      <c r="X1104" s="447"/>
    </row>
    <row r="1105" spans="1:24" ht="12.75">
      <c r="A1105" s="447"/>
      <c r="B1105" s="447"/>
      <c r="C1105" s="454"/>
      <c r="D1105" s="447"/>
      <c r="E1105" s="449"/>
      <c r="F1105" s="447"/>
      <c r="G1105" s="447"/>
      <c r="H1105" s="447"/>
      <c r="I1105" s="447"/>
      <c r="J1105" s="447"/>
      <c r="K1105" s="447"/>
      <c r="L1105" s="447"/>
      <c r="M1105" s="447"/>
      <c r="N1105" s="447"/>
      <c r="O1105" s="447"/>
      <c r="P1105" s="447"/>
      <c r="Q1105" s="447"/>
      <c r="R1105" s="447"/>
      <c r="S1105" s="447"/>
      <c r="T1105" s="447"/>
      <c r="U1105" s="447"/>
      <c r="V1105" s="447"/>
      <c r="W1105" s="447"/>
      <c r="X1105" s="447"/>
    </row>
    <row r="1106" spans="1:24" ht="12.75">
      <c r="A1106" s="447"/>
      <c r="B1106" s="447"/>
      <c r="C1106" s="454"/>
      <c r="D1106" s="447"/>
      <c r="E1106" s="449"/>
      <c r="F1106" s="447"/>
      <c r="G1106" s="447"/>
      <c r="H1106" s="447"/>
      <c r="I1106" s="447"/>
      <c r="J1106" s="447"/>
      <c r="K1106" s="447"/>
      <c r="L1106" s="447"/>
      <c r="M1106" s="447"/>
      <c r="N1106" s="447"/>
      <c r="O1106" s="447"/>
      <c r="P1106" s="447"/>
      <c r="Q1106" s="447"/>
      <c r="R1106" s="447"/>
      <c r="S1106" s="447"/>
      <c r="T1106" s="447"/>
      <c r="U1106" s="447"/>
      <c r="V1106" s="447"/>
      <c r="W1106" s="447"/>
      <c r="X1106" s="447"/>
    </row>
    <row r="1107" spans="1:24" ht="12.75">
      <c r="A1107" s="447"/>
      <c r="B1107" s="447"/>
      <c r="C1107" s="454"/>
      <c r="D1107" s="447"/>
      <c r="E1107" s="449"/>
      <c r="F1107" s="447"/>
      <c r="G1107" s="447"/>
      <c r="H1107" s="447"/>
      <c r="I1107" s="447"/>
      <c r="J1107" s="447"/>
      <c r="K1107" s="447"/>
      <c r="L1107" s="447"/>
      <c r="M1107" s="447"/>
      <c r="N1107" s="447"/>
      <c r="O1107" s="447"/>
      <c r="P1107" s="447"/>
      <c r="Q1107" s="447"/>
      <c r="R1107" s="447"/>
      <c r="S1107" s="447"/>
      <c r="T1107" s="447"/>
      <c r="U1107" s="447"/>
      <c r="V1107" s="447"/>
      <c r="W1107" s="447"/>
      <c r="X1107" s="447"/>
    </row>
    <row r="1108" spans="1:24" ht="12.75">
      <c r="A1108" s="447"/>
      <c r="B1108" s="447"/>
      <c r="C1108" s="454"/>
      <c r="D1108" s="447"/>
      <c r="E1108" s="449"/>
      <c r="F1108" s="447"/>
      <c r="G1108" s="447"/>
      <c r="H1108" s="447"/>
      <c r="I1108" s="447"/>
      <c r="J1108" s="447"/>
      <c r="K1108" s="447"/>
      <c r="L1108" s="447"/>
      <c r="M1108" s="447"/>
      <c r="N1108" s="447"/>
      <c r="O1108" s="447"/>
      <c r="P1108" s="447"/>
      <c r="Q1108" s="447"/>
      <c r="R1108" s="447"/>
      <c r="S1108" s="447"/>
      <c r="T1108" s="447"/>
      <c r="U1108" s="447"/>
      <c r="V1108" s="447"/>
      <c r="W1108" s="447"/>
      <c r="X1108" s="447"/>
    </row>
    <row r="1109" spans="1:24" ht="12.75">
      <c r="A1109" s="447"/>
      <c r="B1109" s="447"/>
      <c r="C1109" s="454"/>
      <c r="D1109" s="447"/>
      <c r="E1109" s="449"/>
      <c r="F1109" s="447"/>
      <c r="G1109" s="447"/>
      <c r="H1109" s="447"/>
      <c r="I1109" s="447"/>
      <c r="J1109" s="447"/>
      <c r="K1109" s="447"/>
      <c r="L1109" s="447"/>
      <c r="M1109" s="447"/>
      <c r="N1109" s="447"/>
      <c r="O1109" s="447"/>
      <c r="P1109" s="447"/>
      <c r="Q1109" s="447"/>
      <c r="R1109" s="447"/>
      <c r="S1109" s="447"/>
      <c r="T1109" s="447"/>
      <c r="U1109" s="447"/>
      <c r="V1109" s="447"/>
      <c r="W1109" s="447"/>
      <c r="X1109" s="447"/>
    </row>
    <row r="1110" spans="1:24" ht="12.75">
      <c r="A1110" s="447"/>
      <c r="B1110" s="447"/>
      <c r="C1110" s="454"/>
      <c r="D1110" s="447"/>
      <c r="E1110" s="449"/>
      <c r="F1110" s="447"/>
      <c r="G1110" s="447"/>
      <c r="H1110" s="447"/>
      <c r="I1110" s="447"/>
      <c r="J1110" s="447"/>
      <c r="K1110" s="447"/>
      <c r="L1110" s="447"/>
      <c r="M1110" s="447"/>
      <c r="N1110" s="447"/>
      <c r="O1110" s="447"/>
      <c r="P1110" s="447"/>
      <c r="Q1110" s="447"/>
      <c r="R1110" s="447"/>
      <c r="S1110" s="447"/>
      <c r="T1110" s="447"/>
      <c r="U1110" s="447"/>
      <c r="V1110" s="447"/>
      <c r="W1110" s="447"/>
      <c r="X1110" s="447"/>
    </row>
    <row r="1111" spans="1:24" ht="12.75">
      <c r="A1111" s="447"/>
      <c r="B1111" s="447"/>
      <c r="C1111" s="454"/>
      <c r="D1111" s="447"/>
      <c r="E1111" s="449"/>
      <c r="F1111" s="447"/>
      <c r="G1111" s="447"/>
      <c r="H1111" s="447"/>
      <c r="I1111" s="447"/>
      <c r="J1111" s="447"/>
      <c r="K1111" s="447"/>
      <c r="L1111" s="447"/>
      <c r="M1111" s="447"/>
      <c r="N1111" s="447"/>
      <c r="O1111" s="447"/>
      <c r="P1111" s="447"/>
      <c r="Q1111" s="447"/>
      <c r="R1111" s="447"/>
      <c r="S1111" s="447"/>
      <c r="T1111" s="447"/>
      <c r="U1111" s="447"/>
      <c r="V1111" s="447"/>
      <c r="W1111" s="447"/>
      <c r="X1111" s="447"/>
    </row>
    <row r="1112" spans="1:24" ht="12.75">
      <c r="A1112" s="447"/>
      <c r="B1112" s="447"/>
      <c r="C1112" s="454"/>
      <c r="D1112" s="447"/>
      <c r="E1112" s="449"/>
      <c r="F1112" s="447"/>
      <c r="G1112" s="447"/>
      <c r="H1112" s="447"/>
      <c r="I1112" s="447"/>
      <c r="J1112" s="447"/>
      <c r="K1112" s="447"/>
      <c r="L1112" s="447"/>
      <c r="M1112" s="447"/>
      <c r="N1112" s="447"/>
      <c r="O1112" s="447"/>
      <c r="P1112" s="447"/>
      <c r="Q1112" s="447"/>
      <c r="R1112" s="447"/>
      <c r="S1112" s="447"/>
      <c r="T1112" s="447"/>
      <c r="U1112" s="447"/>
      <c r="V1112" s="447"/>
      <c r="W1112" s="447"/>
      <c r="X1112" s="447"/>
    </row>
    <row r="1113" spans="1:24" ht="12.75">
      <c r="A1113" s="447"/>
      <c r="B1113" s="447"/>
      <c r="C1113" s="454"/>
      <c r="D1113" s="447"/>
      <c r="E1113" s="449"/>
      <c r="F1113" s="447"/>
      <c r="G1113" s="447"/>
      <c r="H1113" s="447"/>
      <c r="I1113" s="447"/>
      <c r="J1113" s="447"/>
      <c r="K1113" s="447"/>
      <c r="L1113" s="447"/>
      <c r="M1113" s="447"/>
      <c r="N1113" s="447"/>
      <c r="O1113" s="447"/>
      <c r="P1113" s="447"/>
      <c r="Q1113" s="447"/>
      <c r="R1113" s="447"/>
      <c r="S1113" s="447"/>
      <c r="T1113" s="447"/>
      <c r="U1113" s="447"/>
      <c r="V1113" s="447"/>
      <c r="W1113" s="447"/>
      <c r="X1113" s="447"/>
    </row>
    <row r="1114" spans="1:24" ht="12.75">
      <c r="A1114" s="447"/>
      <c r="B1114" s="447"/>
      <c r="C1114" s="454"/>
      <c r="D1114" s="447"/>
      <c r="E1114" s="449"/>
      <c r="F1114" s="447"/>
      <c r="G1114" s="447"/>
      <c r="H1114" s="447"/>
      <c r="I1114" s="447"/>
      <c r="J1114" s="447"/>
      <c r="K1114" s="447"/>
      <c r="L1114" s="447"/>
      <c r="M1114" s="447"/>
      <c r="N1114" s="447"/>
      <c r="O1114" s="447"/>
      <c r="P1114" s="447"/>
      <c r="Q1114" s="447"/>
      <c r="R1114" s="447"/>
      <c r="S1114" s="447"/>
      <c r="T1114" s="447"/>
      <c r="U1114" s="447"/>
      <c r="V1114" s="447"/>
      <c r="W1114" s="447"/>
      <c r="X1114" s="447"/>
    </row>
    <row r="1115" spans="1:24" ht="12.75">
      <c r="A1115" s="447"/>
      <c r="B1115" s="447"/>
      <c r="C1115" s="454"/>
      <c r="D1115" s="447"/>
      <c r="E1115" s="449"/>
      <c r="F1115" s="447"/>
      <c r="G1115" s="447"/>
      <c r="H1115" s="447"/>
      <c r="I1115" s="447"/>
      <c r="J1115" s="447"/>
      <c r="K1115" s="447"/>
      <c r="L1115" s="447"/>
      <c r="M1115" s="447"/>
      <c r="N1115" s="447"/>
      <c r="O1115" s="447"/>
      <c r="P1115" s="447"/>
      <c r="Q1115" s="447"/>
      <c r="R1115" s="447"/>
      <c r="S1115" s="447"/>
      <c r="T1115" s="447"/>
      <c r="U1115" s="447"/>
      <c r="V1115" s="447"/>
      <c r="W1115" s="447"/>
      <c r="X1115" s="447"/>
    </row>
    <row r="1116" spans="1:24" ht="12.75">
      <c r="A1116" s="447"/>
      <c r="B1116" s="447"/>
      <c r="C1116" s="454"/>
      <c r="D1116" s="447"/>
      <c r="E1116" s="449"/>
      <c r="F1116" s="447"/>
      <c r="G1116" s="447"/>
      <c r="H1116" s="447"/>
      <c r="I1116" s="447"/>
      <c r="J1116" s="447"/>
      <c r="K1116" s="447"/>
      <c r="L1116" s="447"/>
      <c r="M1116" s="447"/>
      <c r="N1116" s="447"/>
      <c r="O1116" s="447"/>
      <c r="P1116" s="447"/>
      <c r="Q1116" s="447"/>
      <c r="R1116" s="447"/>
      <c r="S1116" s="447"/>
      <c r="T1116" s="447"/>
      <c r="U1116" s="447"/>
      <c r="V1116" s="447"/>
      <c r="W1116" s="447"/>
      <c r="X1116" s="447"/>
    </row>
    <row r="1117" spans="1:24" ht="12.75">
      <c r="A1117" s="447"/>
      <c r="B1117" s="447"/>
      <c r="C1117" s="454"/>
      <c r="D1117" s="447"/>
      <c r="E1117" s="449"/>
      <c r="F1117" s="447"/>
      <c r="G1117" s="447"/>
      <c r="H1117" s="447"/>
      <c r="I1117" s="447"/>
      <c r="J1117" s="447"/>
      <c r="K1117" s="447"/>
      <c r="L1117" s="447"/>
      <c r="M1117" s="447"/>
      <c r="N1117" s="447"/>
      <c r="O1117" s="447"/>
      <c r="P1117" s="447"/>
      <c r="Q1117" s="447"/>
      <c r="R1117" s="447"/>
      <c r="S1117" s="447"/>
      <c r="T1117" s="447"/>
      <c r="U1117" s="447"/>
      <c r="V1117" s="447"/>
      <c r="W1117" s="447"/>
      <c r="X1117" s="447"/>
    </row>
    <row r="1118" spans="1:24" ht="12.75">
      <c r="A1118" s="447"/>
      <c r="B1118" s="447"/>
      <c r="C1118" s="454"/>
      <c r="D1118" s="447"/>
      <c r="E1118" s="449"/>
      <c r="F1118" s="447"/>
      <c r="G1118" s="447"/>
      <c r="H1118" s="447"/>
      <c r="I1118" s="447"/>
      <c r="J1118" s="447"/>
      <c r="K1118" s="447"/>
      <c r="L1118" s="447"/>
      <c r="M1118" s="447"/>
      <c r="N1118" s="447"/>
      <c r="O1118" s="447"/>
      <c r="P1118" s="447"/>
      <c r="Q1118" s="447"/>
      <c r="R1118" s="447"/>
      <c r="S1118" s="447"/>
      <c r="T1118" s="447"/>
      <c r="U1118" s="447"/>
      <c r="V1118" s="447"/>
      <c r="W1118" s="447"/>
      <c r="X1118" s="447"/>
    </row>
    <row r="1119" spans="1:24" ht="12.75">
      <c r="A1119" s="447"/>
      <c r="B1119" s="447"/>
      <c r="C1119" s="454"/>
      <c r="D1119" s="447"/>
      <c r="E1119" s="449"/>
      <c r="F1119" s="447"/>
      <c r="G1119" s="447"/>
      <c r="H1119" s="447"/>
      <c r="I1119" s="447"/>
      <c r="J1119" s="447"/>
      <c r="K1119" s="447"/>
      <c r="L1119" s="447"/>
      <c r="M1119" s="447"/>
      <c r="N1119" s="447"/>
      <c r="O1119" s="447"/>
      <c r="P1119" s="447"/>
      <c r="Q1119" s="447"/>
      <c r="R1119" s="447"/>
      <c r="S1119" s="447"/>
      <c r="T1119" s="447"/>
      <c r="U1119" s="447"/>
      <c r="V1119" s="447"/>
      <c r="W1119" s="447"/>
      <c r="X1119" s="447"/>
    </row>
    <row r="1120" spans="1:24" ht="12.75">
      <c r="A1120" s="447"/>
      <c r="B1120" s="447"/>
      <c r="C1120" s="454"/>
      <c r="D1120" s="447"/>
      <c r="E1120" s="449"/>
      <c r="F1120" s="447"/>
      <c r="G1120" s="447"/>
      <c r="H1120" s="447"/>
      <c r="I1120" s="447"/>
      <c r="J1120" s="447"/>
      <c r="K1120" s="447"/>
      <c r="L1120" s="447"/>
      <c r="M1120" s="447"/>
      <c r="N1120" s="447"/>
      <c r="O1120" s="447"/>
      <c r="P1120" s="447"/>
      <c r="Q1120" s="447"/>
      <c r="R1120" s="447"/>
      <c r="S1120" s="447"/>
      <c r="T1120" s="447"/>
      <c r="U1120" s="447"/>
      <c r="V1120" s="447"/>
      <c r="W1120" s="447"/>
      <c r="X1120" s="447"/>
    </row>
    <row r="1121" spans="1:24" ht="12.75">
      <c r="A1121" s="447"/>
      <c r="B1121" s="447"/>
      <c r="C1121" s="454"/>
      <c r="D1121" s="447"/>
      <c r="E1121" s="449"/>
      <c r="F1121" s="447"/>
      <c r="G1121" s="447"/>
      <c r="H1121" s="447"/>
      <c r="I1121" s="447"/>
      <c r="J1121" s="447"/>
      <c r="K1121" s="447"/>
      <c r="L1121" s="447"/>
      <c r="M1121" s="447"/>
      <c r="N1121" s="447"/>
      <c r="O1121" s="447"/>
      <c r="P1121" s="447"/>
      <c r="Q1121" s="447"/>
      <c r="R1121" s="447"/>
      <c r="S1121" s="447"/>
      <c r="T1121" s="447"/>
      <c r="U1121" s="447"/>
      <c r="V1121" s="447"/>
      <c r="W1121" s="447"/>
      <c r="X1121" s="447"/>
    </row>
    <row r="1122" spans="1:24" ht="12.75">
      <c r="A1122" s="447"/>
      <c r="B1122" s="447"/>
      <c r="C1122" s="454"/>
      <c r="D1122" s="447"/>
      <c r="E1122" s="449"/>
      <c r="F1122" s="447"/>
      <c r="G1122" s="447"/>
      <c r="H1122" s="447"/>
      <c r="I1122" s="447"/>
      <c r="J1122" s="447"/>
      <c r="K1122" s="447"/>
      <c r="L1122" s="447"/>
      <c r="M1122" s="447"/>
      <c r="N1122" s="447"/>
      <c r="O1122" s="447"/>
      <c r="P1122" s="447"/>
      <c r="Q1122" s="447"/>
      <c r="R1122" s="447"/>
      <c r="S1122" s="447"/>
      <c r="T1122" s="447"/>
      <c r="U1122" s="447"/>
      <c r="V1122" s="447"/>
      <c r="W1122" s="447"/>
      <c r="X1122" s="447"/>
    </row>
    <row r="1123" spans="1:24" ht="12.75">
      <c r="A1123" s="447"/>
      <c r="B1123" s="447"/>
      <c r="C1123" s="454"/>
      <c r="D1123" s="447"/>
      <c r="E1123" s="449"/>
      <c r="F1123" s="447"/>
      <c r="G1123" s="447"/>
      <c r="H1123" s="447"/>
      <c r="I1123" s="447"/>
      <c r="J1123" s="447"/>
      <c r="K1123" s="447"/>
      <c r="L1123" s="447"/>
      <c r="M1123" s="447"/>
      <c r="N1123" s="447"/>
      <c r="O1123" s="447"/>
      <c r="P1123" s="447"/>
      <c r="Q1123" s="447"/>
      <c r="R1123" s="447"/>
      <c r="S1123" s="447"/>
      <c r="T1123" s="447"/>
      <c r="U1123" s="447"/>
      <c r="V1123" s="447"/>
      <c r="W1123" s="447"/>
      <c r="X1123" s="447"/>
    </row>
    <row r="1124" spans="1:24" ht="12.75">
      <c r="A1124" s="447"/>
      <c r="B1124" s="447"/>
      <c r="C1124" s="454"/>
      <c r="D1124" s="447"/>
      <c r="E1124" s="449"/>
      <c r="F1124" s="447"/>
      <c r="G1124" s="447"/>
      <c r="H1124" s="447"/>
      <c r="I1124" s="447"/>
      <c r="J1124" s="447"/>
      <c r="K1124" s="447"/>
      <c r="L1124" s="447"/>
      <c r="M1124" s="447"/>
      <c r="N1124" s="447"/>
      <c r="O1124" s="447"/>
      <c r="P1124" s="447"/>
      <c r="Q1124" s="447"/>
      <c r="R1124" s="447"/>
      <c r="S1124" s="447"/>
      <c r="T1124" s="447"/>
      <c r="U1124" s="447"/>
      <c r="V1124" s="447"/>
      <c r="W1124" s="447"/>
      <c r="X1124" s="447"/>
    </row>
    <row r="1125" spans="1:24" ht="12.75">
      <c r="A1125" s="447"/>
      <c r="B1125" s="447"/>
      <c r="C1125" s="454"/>
      <c r="D1125" s="447"/>
      <c r="E1125" s="449"/>
      <c r="F1125" s="447"/>
      <c r="G1125" s="447"/>
      <c r="H1125" s="447"/>
      <c r="I1125" s="447"/>
      <c r="J1125" s="447"/>
      <c r="K1125" s="447"/>
      <c r="L1125" s="447"/>
      <c r="M1125" s="447"/>
      <c r="N1125" s="447"/>
      <c r="O1125" s="447"/>
      <c r="P1125" s="447"/>
      <c r="Q1125" s="447"/>
      <c r="R1125" s="447"/>
      <c r="S1125" s="447"/>
      <c r="T1125" s="447"/>
      <c r="U1125" s="447"/>
      <c r="V1125" s="447"/>
      <c r="W1125" s="447"/>
      <c r="X1125" s="447"/>
    </row>
    <row r="1126" spans="1:24" ht="12.75">
      <c r="A1126" s="447"/>
      <c r="B1126" s="447"/>
      <c r="C1126" s="454"/>
      <c r="D1126" s="447"/>
      <c r="E1126" s="449"/>
      <c r="F1126" s="447"/>
      <c r="G1126" s="447"/>
      <c r="H1126" s="447"/>
      <c r="I1126" s="447"/>
      <c r="J1126" s="447"/>
      <c r="K1126" s="447"/>
      <c r="L1126" s="447"/>
      <c r="M1126" s="447"/>
      <c r="N1126" s="447"/>
      <c r="O1126" s="447"/>
      <c r="P1126" s="447"/>
      <c r="Q1126" s="447"/>
      <c r="R1126" s="447"/>
      <c r="S1126" s="447"/>
      <c r="T1126" s="447"/>
      <c r="U1126" s="447"/>
      <c r="V1126" s="447"/>
      <c r="W1126" s="447"/>
      <c r="X1126" s="447"/>
    </row>
    <row r="1127" spans="1:24" ht="12.75">
      <c r="A1127" s="447"/>
      <c r="B1127" s="447"/>
      <c r="C1127" s="454"/>
      <c r="D1127" s="447"/>
      <c r="E1127" s="449"/>
      <c r="F1127" s="447"/>
      <c r="G1127" s="447"/>
      <c r="H1127" s="447"/>
      <c r="I1127" s="447"/>
      <c r="J1127" s="447"/>
      <c r="K1127" s="447"/>
      <c r="L1127" s="447"/>
      <c r="M1127" s="447"/>
      <c r="N1127" s="447"/>
      <c r="O1127" s="447"/>
      <c r="P1127" s="447"/>
      <c r="Q1127" s="447"/>
      <c r="R1127" s="447"/>
      <c r="S1127" s="447"/>
      <c r="T1127" s="447"/>
      <c r="U1127" s="447"/>
      <c r="V1127" s="447"/>
      <c r="W1127" s="447"/>
      <c r="X1127" s="447"/>
    </row>
    <row r="1128" spans="1:24" ht="12.75">
      <c r="A1128" s="447"/>
      <c r="B1128" s="447"/>
      <c r="C1128" s="454"/>
      <c r="D1128" s="447"/>
      <c r="E1128" s="449"/>
      <c r="F1128" s="447"/>
      <c r="G1128" s="447"/>
      <c r="H1128" s="447"/>
      <c r="I1128" s="447"/>
      <c r="J1128" s="447"/>
      <c r="K1128" s="447"/>
      <c r="L1128" s="447"/>
      <c r="M1128" s="447"/>
      <c r="N1128" s="447"/>
      <c r="O1128" s="447"/>
      <c r="P1128" s="447"/>
      <c r="Q1128" s="447"/>
      <c r="R1128" s="447"/>
      <c r="S1128" s="447"/>
      <c r="T1128" s="447"/>
      <c r="U1128" s="447"/>
      <c r="V1128" s="447"/>
      <c r="W1128" s="447"/>
      <c r="X1128" s="447"/>
    </row>
    <row r="1129" spans="1:24" ht="12.75">
      <c r="A1129" s="447"/>
      <c r="B1129" s="447"/>
      <c r="C1129" s="454"/>
      <c r="D1129" s="447"/>
      <c r="E1129" s="449"/>
      <c r="F1129" s="447"/>
      <c r="G1129" s="447"/>
      <c r="H1129" s="447"/>
      <c r="I1129" s="447"/>
      <c r="J1129" s="447"/>
      <c r="K1129" s="447"/>
      <c r="L1129" s="447"/>
      <c r="M1129" s="447"/>
      <c r="N1129" s="447"/>
      <c r="O1129" s="447"/>
      <c r="P1129" s="447"/>
      <c r="Q1129" s="447"/>
      <c r="R1129" s="447"/>
      <c r="S1129" s="447"/>
      <c r="T1129" s="447"/>
      <c r="U1129" s="447"/>
      <c r="V1129" s="447"/>
      <c r="W1129" s="447"/>
      <c r="X1129" s="447"/>
    </row>
    <row r="1130" spans="1:24" ht="12.75">
      <c r="A1130" s="447"/>
      <c r="B1130" s="447"/>
      <c r="C1130" s="454"/>
      <c r="D1130" s="447"/>
      <c r="E1130" s="449"/>
      <c r="F1130" s="447"/>
      <c r="G1130" s="447"/>
      <c r="H1130" s="447"/>
      <c r="I1130" s="447"/>
      <c r="J1130" s="447"/>
      <c r="K1130" s="447"/>
      <c r="L1130" s="447"/>
      <c r="M1130" s="447"/>
      <c r="N1130" s="447"/>
      <c r="O1130" s="447"/>
      <c r="P1130" s="447"/>
      <c r="Q1130" s="447"/>
      <c r="R1130" s="447"/>
      <c r="S1130" s="447"/>
      <c r="T1130" s="447"/>
      <c r="U1130" s="447"/>
      <c r="V1130" s="447"/>
      <c r="W1130" s="447"/>
      <c r="X1130" s="447"/>
    </row>
    <row r="1131" spans="1:24" ht="12.75">
      <c r="A1131" s="447"/>
      <c r="B1131" s="447"/>
      <c r="C1131" s="454"/>
      <c r="D1131" s="447"/>
      <c r="E1131" s="449"/>
      <c r="F1131" s="447"/>
      <c r="G1131" s="447"/>
      <c r="H1131" s="447"/>
      <c r="I1131" s="447"/>
      <c r="J1131" s="447"/>
      <c r="K1131" s="447"/>
      <c r="L1131" s="447"/>
      <c r="M1131" s="447"/>
      <c r="N1131" s="447"/>
      <c r="O1131" s="447"/>
      <c r="P1131" s="447"/>
      <c r="Q1131" s="447"/>
      <c r="R1131" s="447"/>
      <c r="S1131" s="447"/>
      <c r="T1131" s="447"/>
      <c r="U1131" s="447"/>
      <c r="V1131" s="447"/>
      <c r="W1131" s="447"/>
      <c r="X1131" s="447"/>
    </row>
    <row r="1132" spans="1:24" ht="12.75">
      <c r="A1132" s="447"/>
      <c r="B1132" s="447"/>
      <c r="C1132" s="454"/>
      <c r="D1132" s="447"/>
      <c r="E1132" s="449"/>
      <c r="F1132" s="447"/>
      <c r="G1132" s="447"/>
      <c r="H1132" s="447"/>
      <c r="I1132" s="447"/>
      <c r="J1132" s="447"/>
      <c r="K1132" s="447"/>
      <c r="L1132" s="447"/>
      <c r="M1132" s="447"/>
      <c r="N1132" s="447"/>
      <c r="O1132" s="447"/>
      <c r="P1132" s="447"/>
      <c r="Q1132" s="447"/>
      <c r="R1132" s="447"/>
      <c r="S1132" s="447"/>
      <c r="T1132" s="447"/>
      <c r="U1132" s="447"/>
      <c r="V1132" s="447"/>
      <c r="W1132" s="447"/>
      <c r="X1132" s="447"/>
    </row>
    <row r="1133" spans="1:24" ht="12.75">
      <c r="A1133" s="447"/>
      <c r="B1133" s="447"/>
      <c r="C1133" s="454"/>
      <c r="D1133" s="447"/>
      <c r="E1133" s="449"/>
      <c r="F1133" s="447"/>
      <c r="G1133" s="447"/>
      <c r="H1133" s="447"/>
      <c r="I1133" s="447"/>
      <c r="J1133" s="447"/>
      <c r="K1133" s="447"/>
      <c r="L1133" s="447"/>
      <c r="M1133" s="447"/>
      <c r="N1133" s="447"/>
      <c r="O1133" s="447"/>
      <c r="P1133" s="447"/>
      <c r="Q1133" s="447"/>
      <c r="R1133" s="447"/>
      <c r="S1133" s="447"/>
      <c r="T1133" s="447"/>
      <c r="U1133" s="447"/>
      <c r="V1133" s="447"/>
      <c r="W1133" s="447"/>
      <c r="X1133" s="447"/>
    </row>
    <row r="1134" spans="1:24" ht="12.75">
      <c r="A1134" s="447"/>
      <c r="B1134" s="447"/>
      <c r="C1134" s="454"/>
      <c r="D1134" s="447"/>
      <c r="E1134" s="449"/>
      <c r="F1134" s="447"/>
      <c r="G1134" s="447"/>
      <c r="H1134" s="447"/>
      <c r="I1134" s="447"/>
      <c r="J1134" s="447"/>
      <c r="K1134" s="447"/>
      <c r="L1134" s="447"/>
      <c r="M1134" s="447"/>
      <c r="N1134" s="447"/>
      <c r="O1134" s="447"/>
      <c r="P1134" s="447"/>
      <c r="Q1134" s="447"/>
      <c r="R1134" s="447"/>
      <c r="S1134" s="447"/>
      <c r="T1134" s="447"/>
      <c r="U1134" s="447"/>
      <c r="V1134" s="447"/>
      <c r="W1134" s="447"/>
      <c r="X1134" s="447"/>
    </row>
    <row r="1135" spans="1:24" ht="12.75">
      <c r="A1135" s="447"/>
      <c r="B1135" s="447"/>
      <c r="C1135" s="454"/>
      <c r="D1135" s="447"/>
      <c r="E1135" s="449"/>
      <c r="F1135" s="447"/>
      <c r="G1135" s="447"/>
      <c r="H1135" s="447"/>
      <c r="I1135" s="447"/>
      <c r="J1135" s="447"/>
      <c r="K1135" s="447"/>
      <c r="L1135" s="447"/>
      <c r="M1135" s="447"/>
      <c r="N1135" s="447"/>
      <c r="O1135" s="447"/>
      <c r="P1135" s="447"/>
      <c r="Q1135" s="447"/>
      <c r="R1135" s="447"/>
      <c r="S1135" s="447"/>
      <c r="T1135" s="447"/>
      <c r="U1135" s="447"/>
      <c r="V1135" s="447"/>
      <c r="W1135" s="447"/>
      <c r="X1135" s="447"/>
    </row>
    <row r="1136" spans="1:24" ht="12.75">
      <c r="A1136" s="447"/>
      <c r="B1136" s="447"/>
      <c r="C1136" s="454"/>
      <c r="D1136" s="447"/>
      <c r="E1136" s="449"/>
      <c r="F1136" s="447"/>
      <c r="G1136" s="447"/>
      <c r="H1136" s="447"/>
      <c r="I1136" s="447"/>
      <c r="J1136" s="447"/>
      <c r="K1136" s="447"/>
      <c r="L1136" s="447"/>
      <c r="M1136" s="447"/>
      <c r="N1136" s="447"/>
      <c r="O1136" s="447"/>
      <c r="P1136" s="447"/>
      <c r="Q1136" s="447"/>
      <c r="R1136" s="447"/>
      <c r="S1136" s="447"/>
      <c r="T1136" s="447"/>
      <c r="U1136" s="447"/>
      <c r="V1136" s="447"/>
      <c r="W1136" s="447"/>
      <c r="X1136" s="447"/>
    </row>
    <row r="1137" spans="1:24" ht="12.75">
      <c r="A1137" s="447"/>
      <c r="B1137" s="447"/>
      <c r="C1137" s="454"/>
      <c r="D1137" s="447"/>
      <c r="E1137" s="449"/>
      <c r="F1137" s="447"/>
      <c r="G1137" s="447"/>
      <c r="H1137" s="447"/>
      <c r="I1137" s="447"/>
      <c r="J1137" s="447"/>
      <c r="K1137" s="447"/>
      <c r="L1137" s="447"/>
      <c r="M1137" s="447"/>
      <c r="N1137" s="447"/>
      <c r="O1137" s="447"/>
      <c r="P1137" s="447"/>
      <c r="Q1137" s="447"/>
      <c r="R1137" s="447"/>
      <c r="S1137" s="447"/>
      <c r="T1137" s="447"/>
      <c r="U1137" s="447"/>
      <c r="V1137" s="447"/>
      <c r="W1137" s="447"/>
      <c r="X1137" s="447"/>
    </row>
    <row r="1138" spans="1:24" ht="12.75">
      <c r="A1138" s="447"/>
      <c r="B1138" s="447"/>
      <c r="C1138" s="454"/>
      <c r="D1138" s="447"/>
      <c r="E1138" s="449"/>
      <c r="F1138" s="447"/>
      <c r="G1138" s="447"/>
      <c r="H1138" s="447"/>
      <c r="I1138" s="447"/>
      <c r="J1138" s="447"/>
      <c r="K1138" s="447"/>
      <c r="L1138" s="447"/>
      <c r="M1138" s="447"/>
      <c r="N1138" s="447"/>
      <c r="O1138" s="447"/>
      <c r="P1138" s="447"/>
      <c r="Q1138" s="447"/>
      <c r="R1138" s="447"/>
      <c r="S1138" s="447"/>
      <c r="T1138" s="447"/>
      <c r="U1138" s="447"/>
      <c r="V1138" s="447"/>
      <c r="W1138" s="447"/>
      <c r="X1138" s="447"/>
    </row>
    <row r="1139" spans="1:24" ht="12.75">
      <c r="A1139" s="447"/>
      <c r="B1139" s="447"/>
      <c r="C1139" s="454"/>
      <c r="D1139" s="447"/>
      <c r="E1139" s="449"/>
      <c r="F1139" s="447"/>
      <c r="G1139" s="447"/>
      <c r="H1139" s="447"/>
      <c r="I1139" s="447"/>
      <c r="J1139" s="447"/>
      <c r="K1139" s="447"/>
      <c r="L1139" s="447"/>
      <c r="M1139" s="447"/>
      <c r="N1139" s="447"/>
      <c r="O1139" s="447"/>
      <c r="P1139" s="447"/>
      <c r="Q1139" s="447"/>
      <c r="R1139" s="447"/>
      <c r="S1139" s="447"/>
      <c r="T1139" s="447"/>
      <c r="U1139" s="447"/>
      <c r="V1139" s="447"/>
      <c r="W1139" s="447"/>
      <c r="X1139" s="447"/>
    </row>
    <row r="1140" spans="1:24" ht="12.75">
      <c r="A1140" s="447"/>
      <c r="B1140" s="447"/>
      <c r="C1140" s="454"/>
      <c r="D1140" s="447"/>
      <c r="E1140" s="449"/>
      <c r="F1140" s="447"/>
      <c r="G1140" s="447"/>
      <c r="H1140" s="447"/>
      <c r="I1140" s="447"/>
      <c r="J1140" s="447"/>
      <c r="K1140" s="447"/>
      <c r="L1140" s="447"/>
      <c r="M1140" s="447"/>
      <c r="N1140" s="447"/>
      <c r="O1140" s="447"/>
      <c r="P1140" s="447"/>
      <c r="Q1140" s="447"/>
      <c r="R1140" s="447"/>
      <c r="S1140" s="447"/>
      <c r="T1140" s="447"/>
      <c r="U1140" s="447"/>
      <c r="V1140" s="447"/>
      <c r="W1140" s="447"/>
      <c r="X1140" s="447"/>
    </row>
    <row r="1141" spans="1:24" ht="12.75">
      <c r="A1141" s="447"/>
      <c r="B1141" s="447"/>
      <c r="C1141" s="454"/>
      <c r="D1141" s="447"/>
      <c r="E1141" s="449"/>
      <c r="F1141" s="447"/>
      <c r="G1141" s="447"/>
      <c r="H1141" s="447"/>
      <c r="I1141" s="447"/>
      <c r="J1141" s="447"/>
      <c r="K1141" s="447"/>
      <c r="L1141" s="447"/>
      <c r="M1141" s="447"/>
      <c r="N1141" s="447"/>
      <c r="O1141" s="447"/>
      <c r="P1141" s="447"/>
      <c r="Q1141" s="447"/>
      <c r="R1141" s="447"/>
      <c r="S1141" s="447"/>
      <c r="T1141" s="447"/>
      <c r="U1141" s="447"/>
      <c r="V1141" s="447"/>
      <c r="W1141" s="447"/>
      <c r="X1141" s="447"/>
    </row>
    <row r="1142" spans="1:24" ht="12.75">
      <c r="A1142" s="447"/>
      <c r="B1142" s="447"/>
      <c r="C1142" s="454"/>
      <c r="D1142" s="447"/>
      <c r="E1142" s="449"/>
      <c r="F1142" s="447"/>
      <c r="G1142" s="447"/>
      <c r="H1142" s="447"/>
      <c r="I1142" s="447"/>
      <c r="J1142" s="447"/>
      <c r="K1142" s="447"/>
      <c r="L1142" s="447"/>
      <c r="M1142" s="447"/>
      <c r="N1142" s="447"/>
      <c r="O1142" s="447"/>
      <c r="P1142" s="447"/>
      <c r="Q1142" s="447"/>
      <c r="R1142" s="447"/>
      <c r="S1142" s="447"/>
      <c r="T1142" s="447"/>
      <c r="U1142" s="447"/>
      <c r="V1142" s="447"/>
      <c r="W1142" s="447"/>
      <c r="X1142" s="447"/>
    </row>
    <row r="1143" spans="1:24" ht="12.75">
      <c r="A1143" s="447"/>
      <c r="B1143" s="447"/>
      <c r="C1143" s="454"/>
      <c r="D1143" s="447"/>
      <c r="E1143" s="449"/>
      <c r="F1143" s="447"/>
      <c r="G1143" s="447"/>
      <c r="H1143" s="447"/>
      <c r="I1143" s="447"/>
      <c r="J1143" s="447"/>
      <c r="K1143" s="447"/>
      <c r="L1143" s="447"/>
      <c r="M1143" s="447"/>
      <c r="N1143" s="447"/>
      <c r="O1143" s="447"/>
      <c r="P1143" s="447"/>
      <c r="Q1143" s="447"/>
      <c r="R1143" s="447"/>
      <c r="S1143" s="447"/>
      <c r="T1143" s="447"/>
      <c r="U1143" s="447"/>
      <c r="V1143" s="447"/>
      <c r="W1143" s="447"/>
      <c r="X1143" s="447"/>
    </row>
    <row r="1144" spans="1:24" ht="12.75">
      <c r="A1144" s="447"/>
      <c r="B1144" s="447"/>
      <c r="C1144" s="454"/>
      <c r="D1144" s="447"/>
      <c r="E1144" s="449"/>
      <c r="F1144" s="447"/>
      <c r="G1144" s="447"/>
      <c r="H1144" s="447"/>
      <c r="I1144" s="447"/>
      <c r="J1144" s="447"/>
      <c r="K1144" s="447"/>
      <c r="L1144" s="447"/>
      <c r="M1144" s="447"/>
      <c r="N1144" s="447"/>
      <c r="O1144" s="447"/>
      <c r="P1144" s="447"/>
      <c r="Q1144" s="447"/>
      <c r="R1144" s="447"/>
      <c r="S1144" s="447"/>
      <c r="T1144" s="447"/>
      <c r="U1144" s="447"/>
      <c r="V1144" s="447"/>
      <c r="W1144" s="447"/>
      <c r="X1144" s="447"/>
    </row>
    <row r="1145" spans="1:24" ht="12.75">
      <c r="A1145" s="447"/>
      <c r="B1145" s="447"/>
      <c r="C1145" s="454"/>
      <c r="D1145" s="447"/>
      <c r="E1145" s="449"/>
      <c r="F1145" s="447"/>
      <c r="G1145" s="447"/>
      <c r="H1145" s="447"/>
      <c r="I1145" s="447"/>
      <c r="J1145" s="447"/>
      <c r="K1145" s="447"/>
      <c r="L1145" s="447"/>
      <c r="M1145" s="447"/>
      <c r="N1145" s="447"/>
      <c r="O1145" s="447"/>
      <c r="P1145" s="447"/>
      <c r="Q1145" s="447"/>
      <c r="R1145" s="447"/>
      <c r="S1145" s="447"/>
      <c r="T1145" s="447"/>
      <c r="U1145" s="447"/>
      <c r="V1145" s="447"/>
      <c r="W1145" s="447"/>
      <c r="X1145" s="447"/>
    </row>
    <row r="1146" spans="1:24" ht="12.75">
      <c r="A1146" s="447"/>
      <c r="B1146" s="447"/>
      <c r="C1146" s="454"/>
      <c r="D1146" s="447"/>
      <c r="E1146" s="449"/>
      <c r="F1146" s="447"/>
      <c r="G1146" s="447"/>
      <c r="H1146" s="447"/>
      <c r="I1146" s="447"/>
      <c r="J1146" s="447"/>
      <c r="K1146" s="447"/>
      <c r="L1146" s="447"/>
      <c r="M1146" s="447"/>
      <c r="N1146" s="447"/>
      <c r="O1146" s="447"/>
      <c r="P1146" s="447"/>
      <c r="Q1146" s="447"/>
      <c r="R1146" s="447"/>
      <c r="S1146" s="447"/>
      <c r="T1146" s="447"/>
      <c r="U1146" s="447"/>
      <c r="V1146" s="447"/>
      <c r="W1146" s="447"/>
      <c r="X1146" s="447"/>
    </row>
    <row r="1147" spans="1:24" ht="12.75">
      <c r="A1147" s="447"/>
      <c r="B1147" s="447"/>
      <c r="C1147" s="454"/>
      <c r="D1147" s="447"/>
      <c r="E1147" s="449"/>
      <c r="F1147" s="447"/>
      <c r="G1147" s="447"/>
      <c r="H1147" s="447"/>
      <c r="I1147" s="447"/>
      <c r="J1147" s="447"/>
      <c r="K1147" s="447"/>
      <c r="L1147" s="447"/>
      <c r="M1147" s="447"/>
      <c r="N1147" s="447"/>
      <c r="O1147" s="447"/>
      <c r="P1147" s="447"/>
      <c r="Q1147" s="447"/>
      <c r="R1147" s="447"/>
      <c r="S1147" s="447"/>
      <c r="T1147" s="447"/>
      <c r="U1147" s="447"/>
      <c r="V1147" s="447"/>
      <c r="W1147" s="447"/>
      <c r="X1147" s="447"/>
    </row>
    <row r="1148" spans="1:24" ht="12.75">
      <c r="A1148" s="447"/>
      <c r="B1148" s="447"/>
      <c r="C1148" s="454"/>
      <c r="D1148" s="447"/>
      <c r="E1148" s="449"/>
      <c r="F1148" s="447"/>
      <c r="G1148" s="447"/>
      <c r="H1148" s="447"/>
      <c r="I1148" s="447"/>
      <c r="J1148" s="447"/>
      <c r="K1148" s="447"/>
      <c r="L1148" s="447"/>
      <c r="M1148" s="447"/>
      <c r="N1148" s="447"/>
      <c r="O1148" s="447"/>
      <c r="P1148" s="447"/>
      <c r="Q1148" s="447"/>
      <c r="R1148" s="447"/>
      <c r="S1148" s="447"/>
      <c r="T1148" s="447"/>
      <c r="U1148" s="447"/>
      <c r="V1148" s="447"/>
      <c r="W1148" s="447"/>
      <c r="X1148" s="447"/>
    </row>
    <row r="1149" spans="1:24" ht="12.75">
      <c r="A1149" s="447"/>
      <c r="B1149" s="447"/>
      <c r="C1149" s="454"/>
      <c r="D1149" s="447"/>
      <c r="E1149" s="449"/>
      <c r="F1149" s="447"/>
      <c r="G1149" s="447"/>
      <c r="H1149" s="447"/>
      <c r="I1149" s="447"/>
      <c r="J1149" s="447"/>
      <c r="K1149" s="447"/>
      <c r="L1149" s="447"/>
      <c r="M1149" s="447"/>
      <c r="N1149" s="447"/>
      <c r="O1149" s="447"/>
      <c r="P1149" s="447"/>
      <c r="Q1149" s="447"/>
      <c r="R1149" s="447"/>
      <c r="S1149" s="447"/>
      <c r="T1149" s="447"/>
      <c r="U1149" s="447"/>
      <c r="V1149" s="447"/>
      <c r="W1149" s="447"/>
      <c r="X1149" s="447"/>
    </row>
    <row r="1150" spans="1:24" ht="12.75">
      <c r="A1150" s="447"/>
      <c r="B1150" s="447"/>
      <c r="C1150" s="454"/>
      <c r="D1150" s="447"/>
      <c r="E1150" s="449"/>
      <c r="F1150" s="447"/>
      <c r="G1150" s="447"/>
      <c r="H1150" s="447"/>
      <c r="I1150" s="447"/>
      <c r="J1150" s="447"/>
      <c r="K1150" s="447"/>
      <c r="L1150" s="447"/>
      <c r="M1150" s="447"/>
      <c r="N1150" s="447"/>
      <c r="O1150" s="447"/>
      <c r="P1150" s="447"/>
      <c r="Q1150" s="447"/>
      <c r="R1150" s="447"/>
      <c r="S1150" s="447"/>
      <c r="T1150" s="447"/>
      <c r="U1150" s="447"/>
      <c r="V1150" s="447"/>
      <c r="W1150" s="447"/>
      <c r="X1150" s="447"/>
    </row>
    <row r="1151" spans="1:24" ht="12.75">
      <c r="A1151" s="447"/>
      <c r="B1151" s="447"/>
      <c r="C1151" s="454"/>
      <c r="D1151" s="447"/>
      <c r="E1151" s="449"/>
      <c r="F1151" s="447"/>
      <c r="G1151" s="447"/>
      <c r="H1151" s="447"/>
      <c r="I1151" s="447"/>
      <c r="J1151" s="447"/>
      <c r="K1151" s="447"/>
      <c r="L1151" s="447"/>
      <c r="M1151" s="447"/>
      <c r="N1151" s="447"/>
      <c r="O1151" s="447"/>
      <c r="P1151" s="447"/>
      <c r="Q1151" s="447"/>
      <c r="R1151" s="447"/>
      <c r="S1151" s="447"/>
      <c r="T1151" s="447"/>
      <c r="U1151" s="447"/>
      <c r="V1151" s="447"/>
      <c r="W1151" s="447"/>
      <c r="X1151" s="447"/>
    </row>
    <row r="1152" spans="1:24" ht="12.75">
      <c r="A1152" s="447"/>
      <c r="B1152" s="447"/>
      <c r="C1152" s="454"/>
      <c r="D1152" s="447"/>
      <c r="E1152" s="449"/>
      <c r="F1152" s="447"/>
      <c r="G1152" s="447"/>
      <c r="H1152" s="447"/>
      <c r="I1152" s="447"/>
      <c r="J1152" s="447"/>
      <c r="K1152" s="447"/>
      <c r="L1152" s="447"/>
      <c r="M1152" s="447"/>
      <c r="N1152" s="447"/>
      <c r="O1152" s="447"/>
      <c r="P1152" s="447"/>
      <c r="Q1152" s="447"/>
      <c r="R1152" s="447"/>
      <c r="S1152" s="447"/>
      <c r="T1152" s="447"/>
      <c r="U1152" s="447"/>
      <c r="V1152" s="447"/>
      <c r="W1152" s="447"/>
      <c r="X1152" s="447"/>
    </row>
    <row r="1153" spans="1:24" ht="12.75">
      <c r="A1153" s="447"/>
      <c r="B1153" s="447"/>
      <c r="C1153" s="454"/>
      <c r="D1153" s="447"/>
      <c r="E1153" s="449"/>
      <c r="F1153" s="447"/>
      <c r="G1153" s="447"/>
      <c r="H1153" s="447"/>
      <c r="I1153" s="447"/>
      <c r="J1153" s="447"/>
      <c r="K1153" s="447"/>
      <c r="L1153" s="447"/>
      <c r="M1153" s="447"/>
      <c r="N1153" s="447"/>
      <c r="O1153" s="447"/>
      <c r="P1153" s="447"/>
      <c r="Q1153" s="447"/>
      <c r="R1153" s="447"/>
      <c r="S1153" s="447"/>
      <c r="T1153" s="447"/>
      <c r="U1153" s="447"/>
      <c r="V1153" s="447"/>
      <c r="W1153" s="447"/>
      <c r="X1153" s="447"/>
    </row>
    <row r="1154" spans="1:24" ht="12.75">
      <c r="A1154" s="447"/>
      <c r="B1154" s="447"/>
      <c r="C1154" s="454"/>
      <c r="D1154" s="447"/>
      <c r="E1154" s="449"/>
      <c r="F1154" s="447"/>
      <c r="G1154" s="447"/>
      <c r="H1154" s="447"/>
      <c r="I1154" s="447"/>
      <c r="J1154" s="447"/>
      <c r="K1154" s="447"/>
      <c r="L1154" s="447"/>
      <c r="M1154" s="447"/>
      <c r="N1154" s="447"/>
      <c r="O1154" s="447"/>
      <c r="P1154" s="447"/>
      <c r="Q1154" s="447"/>
      <c r="R1154" s="447"/>
      <c r="S1154" s="447"/>
      <c r="T1154" s="447"/>
      <c r="U1154" s="447"/>
      <c r="V1154" s="447"/>
      <c r="W1154" s="447"/>
      <c r="X1154" s="447"/>
    </row>
    <row r="1155" spans="1:24" ht="12.75">
      <c r="A1155" s="447"/>
      <c r="B1155" s="447"/>
      <c r="C1155" s="454"/>
      <c r="D1155" s="447"/>
      <c r="E1155" s="449"/>
      <c r="F1155" s="447"/>
      <c r="G1155" s="447"/>
      <c r="H1155" s="447"/>
      <c r="I1155" s="447"/>
      <c r="J1155" s="447"/>
      <c r="K1155" s="447"/>
      <c r="L1155" s="447"/>
      <c r="M1155" s="447"/>
      <c r="N1155" s="447"/>
      <c r="O1155" s="447"/>
      <c r="P1155" s="447"/>
      <c r="Q1155" s="447"/>
      <c r="R1155" s="447"/>
      <c r="S1155" s="447"/>
      <c r="T1155" s="447"/>
      <c r="U1155" s="447"/>
      <c r="V1155" s="447"/>
      <c r="W1155" s="447"/>
      <c r="X1155" s="447"/>
    </row>
    <row r="1156" spans="1:24" ht="12.75">
      <c r="A1156" s="447"/>
      <c r="B1156" s="447"/>
      <c r="C1156" s="454"/>
      <c r="D1156" s="447"/>
      <c r="E1156" s="449"/>
      <c r="F1156" s="447"/>
      <c r="G1156" s="447"/>
      <c r="H1156" s="447"/>
      <c r="I1156" s="447"/>
      <c r="J1156" s="447"/>
      <c r="K1156" s="447"/>
      <c r="L1156" s="447"/>
      <c r="M1156" s="447"/>
      <c r="N1156" s="447"/>
      <c r="O1156" s="447"/>
      <c r="P1156" s="447"/>
      <c r="Q1156" s="447"/>
      <c r="R1156" s="447"/>
      <c r="S1156" s="447"/>
      <c r="T1156" s="447"/>
      <c r="U1156" s="447"/>
      <c r="V1156" s="447"/>
      <c r="W1156" s="447"/>
      <c r="X1156" s="447"/>
    </row>
    <row r="1157" spans="1:24" ht="12.75">
      <c r="A1157" s="447"/>
      <c r="B1157" s="447"/>
      <c r="C1157" s="454"/>
      <c r="D1157" s="447"/>
      <c r="E1157" s="449"/>
      <c r="F1157" s="447"/>
      <c r="G1157" s="447"/>
      <c r="H1157" s="447"/>
      <c r="I1157" s="447"/>
      <c r="J1157" s="447"/>
      <c r="K1157" s="447"/>
      <c r="L1157" s="447"/>
      <c r="M1157" s="447"/>
      <c r="N1157" s="447"/>
      <c r="O1157" s="447"/>
      <c r="P1157" s="447"/>
      <c r="Q1157" s="447"/>
      <c r="R1157" s="447"/>
      <c r="S1157" s="447"/>
      <c r="T1157" s="447"/>
      <c r="U1157" s="447"/>
      <c r="V1157" s="447"/>
      <c r="W1157" s="447"/>
      <c r="X1157" s="447"/>
    </row>
    <row r="1158" spans="1:24" ht="12.75">
      <c r="A1158" s="447"/>
      <c r="B1158" s="447"/>
      <c r="C1158" s="454"/>
      <c r="D1158" s="447"/>
      <c r="E1158" s="449"/>
      <c r="F1158" s="447"/>
      <c r="G1158" s="447"/>
      <c r="H1158" s="447"/>
      <c r="I1158" s="447"/>
      <c r="J1158" s="447"/>
      <c r="K1158" s="447"/>
      <c r="L1158" s="447"/>
      <c r="M1158" s="447"/>
      <c r="N1158" s="447"/>
      <c r="O1158" s="447"/>
      <c r="P1158" s="447"/>
      <c r="Q1158" s="447"/>
      <c r="R1158" s="447"/>
      <c r="S1158" s="447"/>
      <c r="T1158" s="447"/>
      <c r="U1158" s="447"/>
      <c r="V1158" s="447"/>
      <c r="W1158" s="447"/>
      <c r="X1158" s="447"/>
    </row>
    <row r="1159" spans="1:24" ht="12.75">
      <c r="A1159" s="447"/>
      <c r="B1159" s="447"/>
      <c r="C1159" s="454"/>
      <c r="D1159" s="447"/>
      <c r="E1159" s="449"/>
      <c r="F1159" s="447"/>
      <c r="G1159" s="447"/>
      <c r="H1159" s="447"/>
      <c r="I1159" s="447"/>
      <c r="J1159" s="447"/>
      <c r="K1159" s="447"/>
      <c r="L1159" s="447"/>
      <c r="M1159" s="447"/>
      <c r="N1159" s="447"/>
      <c r="O1159" s="447"/>
      <c r="P1159" s="447"/>
      <c r="Q1159" s="447"/>
      <c r="R1159" s="447"/>
      <c r="S1159" s="447"/>
      <c r="T1159" s="447"/>
      <c r="U1159" s="447"/>
      <c r="V1159" s="447"/>
      <c r="W1159" s="447"/>
      <c r="X1159" s="447"/>
    </row>
    <row r="1160" spans="1:24" ht="12.75">
      <c r="A1160" s="447"/>
      <c r="B1160" s="447"/>
      <c r="C1160" s="454"/>
      <c r="D1160" s="447"/>
      <c r="E1160" s="449"/>
      <c r="F1160" s="447"/>
      <c r="G1160" s="447"/>
      <c r="H1160" s="447"/>
      <c r="I1160" s="447"/>
      <c r="J1160" s="447"/>
      <c r="K1160" s="447"/>
      <c r="L1160" s="447"/>
      <c r="M1160" s="447"/>
      <c r="N1160" s="447"/>
      <c r="O1160" s="447"/>
      <c r="P1160" s="447"/>
      <c r="Q1160" s="447"/>
      <c r="R1160" s="447"/>
      <c r="S1160" s="447"/>
      <c r="T1160" s="447"/>
      <c r="U1160" s="447"/>
      <c r="V1160" s="447"/>
      <c r="W1160" s="447"/>
      <c r="X1160" s="447"/>
    </row>
    <row r="1161" spans="1:24" ht="12.75">
      <c r="A1161" s="447"/>
      <c r="B1161" s="447"/>
      <c r="C1161" s="454"/>
      <c r="D1161" s="447"/>
      <c r="E1161" s="449"/>
      <c r="F1161" s="447"/>
      <c r="G1161" s="447"/>
      <c r="H1161" s="447"/>
      <c r="I1161" s="447"/>
      <c r="J1161" s="447"/>
      <c r="K1161" s="447"/>
      <c r="L1161" s="447"/>
      <c r="M1161" s="447"/>
      <c r="N1161" s="447"/>
      <c r="O1161" s="447"/>
      <c r="P1161" s="447"/>
      <c r="Q1161" s="447"/>
      <c r="R1161" s="447"/>
      <c r="S1161" s="447"/>
      <c r="T1161" s="447"/>
      <c r="U1161" s="447"/>
      <c r="V1161" s="447"/>
      <c r="W1161" s="447"/>
      <c r="X1161" s="447"/>
    </row>
    <row r="1162" spans="1:24" ht="12.75">
      <c r="A1162" s="447"/>
      <c r="B1162" s="447"/>
      <c r="C1162" s="454"/>
      <c r="D1162" s="447"/>
      <c r="E1162" s="449"/>
      <c r="F1162" s="447"/>
      <c r="G1162" s="447"/>
      <c r="H1162" s="447"/>
      <c r="I1162" s="447"/>
      <c r="J1162" s="447"/>
      <c r="K1162" s="447"/>
      <c r="L1162" s="447"/>
      <c r="M1162" s="447"/>
      <c r="N1162" s="447"/>
      <c r="O1162" s="447"/>
      <c r="P1162" s="447"/>
      <c r="Q1162" s="447"/>
      <c r="R1162" s="447"/>
      <c r="S1162" s="447"/>
      <c r="T1162" s="447"/>
      <c r="U1162" s="447"/>
      <c r="V1162" s="447"/>
      <c r="W1162" s="447"/>
      <c r="X1162" s="447"/>
    </row>
    <row r="1163" spans="1:24" ht="12.75">
      <c r="A1163" s="447"/>
      <c r="B1163" s="447"/>
      <c r="C1163" s="454"/>
      <c r="D1163" s="447"/>
      <c r="E1163" s="449"/>
      <c r="F1163" s="447"/>
      <c r="G1163" s="447"/>
      <c r="H1163" s="447"/>
      <c r="I1163" s="447"/>
      <c r="J1163" s="447"/>
      <c r="K1163" s="447"/>
      <c r="L1163" s="447"/>
      <c r="M1163" s="447"/>
      <c r="N1163" s="447"/>
      <c r="O1163" s="447"/>
      <c r="P1163" s="447"/>
      <c r="Q1163" s="447"/>
      <c r="R1163" s="447"/>
      <c r="S1163" s="447"/>
      <c r="T1163" s="447"/>
      <c r="U1163" s="447"/>
      <c r="V1163" s="447"/>
      <c r="W1163" s="447"/>
      <c r="X1163" s="447"/>
    </row>
    <row r="1164" spans="1:24" ht="12.75">
      <c r="A1164" s="447"/>
      <c r="B1164" s="447"/>
      <c r="C1164" s="454"/>
      <c r="D1164" s="447"/>
      <c r="E1164" s="449"/>
      <c r="F1164" s="447"/>
      <c r="G1164" s="447"/>
      <c r="H1164" s="447"/>
      <c r="I1164" s="447"/>
      <c r="J1164" s="447"/>
      <c r="K1164" s="447"/>
      <c r="L1164" s="447"/>
      <c r="M1164" s="447"/>
      <c r="N1164" s="447"/>
      <c r="O1164" s="447"/>
      <c r="P1164" s="447"/>
      <c r="Q1164" s="447"/>
      <c r="R1164" s="447"/>
      <c r="S1164" s="447"/>
      <c r="T1164" s="447"/>
      <c r="U1164" s="447"/>
      <c r="V1164" s="447"/>
      <c r="W1164" s="447"/>
      <c r="X1164" s="447"/>
    </row>
    <row r="1165" spans="1:24" ht="12.75">
      <c r="A1165" s="447"/>
      <c r="B1165" s="447"/>
      <c r="C1165" s="454"/>
      <c r="D1165" s="447"/>
      <c r="E1165" s="449"/>
      <c r="F1165" s="447"/>
      <c r="G1165" s="447"/>
      <c r="H1165" s="447"/>
      <c r="I1165" s="447"/>
      <c r="J1165" s="447"/>
      <c r="K1165" s="447"/>
      <c r="L1165" s="447"/>
      <c r="M1165" s="447"/>
      <c r="N1165" s="447"/>
      <c r="O1165" s="447"/>
      <c r="P1165" s="447"/>
      <c r="Q1165" s="447"/>
      <c r="R1165" s="447"/>
      <c r="S1165" s="447"/>
      <c r="T1165" s="447"/>
      <c r="U1165" s="447"/>
      <c r="V1165" s="447"/>
      <c r="W1165" s="447"/>
      <c r="X1165" s="447"/>
    </row>
    <row r="1166" spans="1:24" ht="12.75">
      <c r="A1166" s="447"/>
      <c r="B1166" s="447"/>
      <c r="C1166" s="454"/>
      <c r="D1166" s="447"/>
      <c r="E1166" s="449"/>
      <c r="F1166" s="447"/>
      <c r="G1166" s="447"/>
      <c r="H1166" s="447"/>
      <c r="I1166" s="447"/>
      <c r="J1166" s="447"/>
      <c r="K1166" s="447"/>
      <c r="L1166" s="447"/>
      <c r="M1166" s="447"/>
      <c r="N1166" s="447"/>
      <c r="O1166" s="447"/>
      <c r="P1166" s="447"/>
      <c r="Q1166" s="447"/>
      <c r="R1166" s="447"/>
      <c r="S1166" s="447"/>
      <c r="T1166" s="447"/>
      <c r="U1166" s="447"/>
      <c r="V1166" s="447"/>
      <c r="W1166" s="447"/>
      <c r="X1166" s="447"/>
    </row>
    <row r="1167" spans="1:24" ht="12.75">
      <c r="A1167" s="447"/>
      <c r="B1167" s="447"/>
      <c r="C1167" s="454"/>
      <c r="D1167" s="447"/>
      <c r="E1167" s="449"/>
      <c r="F1167" s="447"/>
      <c r="G1167" s="447"/>
      <c r="H1167" s="447"/>
      <c r="I1167" s="447"/>
      <c r="J1167" s="447"/>
      <c r="K1167" s="447"/>
      <c r="L1167" s="447"/>
      <c r="M1167" s="447"/>
      <c r="N1167" s="447"/>
      <c r="O1167" s="447"/>
      <c r="P1167" s="447"/>
      <c r="Q1167" s="447"/>
      <c r="R1167" s="447"/>
      <c r="S1167" s="447"/>
      <c r="T1167" s="447"/>
      <c r="U1167" s="447"/>
      <c r="V1167" s="447"/>
      <c r="W1167" s="447"/>
      <c r="X1167" s="447"/>
    </row>
    <row r="1168" spans="1:24" ht="12.75">
      <c r="A1168" s="447"/>
      <c r="B1168" s="447"/>
      <c r="C1168" s="454"/>
      <c r="D1168" s="447"/>
      <c r="E1168" s="449"/>
      <c r="F1168" s="447"/>
      <c r="G1168" s="447"/>
      <c r="H1168" s="447"/>
      <c r="I1168" s="447"/>
      <c r="J1168" s="447"/>
      <c r="K1168" s="447"/>
      <c r="L1168" s="447"/>
      <c r="M1168" s="447"/>
      <c r="N1168" s="447"/>
      <c r="O1168" s="447"/>
      <c r="P1168" s="447"/>
      <c r="Q1168" s="447"/>
      <c r="R1168" s="447"/>
      <c r="S1168" s="447"/>
      <c r="T1168" s="447"/>
      <c r="U1168" s="447"/>
      <c r="V1168" s="447"/>
      <c r="W1168" s="447"/>
      <c r="X1168" s="447"/>
    </row>
    <row r="1169" spans="1:24" ht="12.75">
      <c r="A1169" s="447"/>
      <c r="B1169" s="447"/>
      <c r="C1169" s="454"/>
      <c r="D1169" s="447"/>
      <c r="E1169" s="449"/>
      <c r="F1169" s="447"/>
      <c r="G1169" s="447"/>
      <c r="H1169" s="447"/>
      <c r="I1169" s="447"/>
      <c r="J1169" s="447"/>
      <c r="K1169" s="447"/>
      <c r="L1169" s="447"/>
      <c r="M1169" s="447"/>
      <c r="N1169" s="447"/>
      <c r="O1169" s="447"/>
      <c r="P1169" s="447"/>
      <c r="Q1169" s="447"/>
      <c r="R1169" s="447"/>
      <c r="S1169" s="447"/>
      <c r="T1169" s="447"/>
      <c r="U1169" s="447"/>
      <c r="V1169" s="447"/>
      <c r="W1169" s="447"/>
      <c r="X1169" s="447"/>
    </row>
    <row r="1170" spans="1:24" ht="12.75">
      <c r="A1170" s="447"/>
      <c r="B1170" s="447"/>
      <c r="C1170" s="454"/>
      <c r="D1170" s="447"/>
      <c r="E1170" s="449"/>
      <c r="F1170" s="447"/>
      <c r="G1170" s="447"/>
      <c r="H1170" s="447"/>
      <c r="I1170" s="447"/>
      <c r="J1170" s="447"/>
      <c r="K1170" s="447"/>
      <c r="L1170" s="447"/>
      <c r="M1170" s="447"/>
      <c r="N1170" s="447"/>
      <c r="O1170" s="447"/>
      <c r="P1170" s="447"/>
      <c r="Q1170" s="447"/>
      <c r="R1170" s="447"/>
      <c r="S1170" s="447"/>
      <c r="T1170" s="447"/>
      <c r="U1170" s="447"/>
      <c r="V1170" s="447"/>
      <c r="W1170" s="447"/>
      <c r="X1170" s="447"/>
    </row>
    <row r="1171" spans="1:24" ht="12.75">
      <c r="A1171" s="447"/>
      <c r="B1171" s="447"/>
      <c r="C1171" s="454"/>
      <c r="D1171" s="447"/>
      <c r="E1171" s="449"/>
      <c r="F1171" s="447"/>
      <c r="G1171" s="447"/>
      <c r="H1171" s="447"/>
      <c r="I1171" s="447"/>
      <c r="J1171" s="447"/>
      <c r="K1171" s="447"/>
      <c r="L1171" s="447"/>
      <c r="M1171" s="447"/>
      <c r="N1171" s="447"/>
      <c r="O1171" s="447"/>
      <c r="P1171" s="447"/>
      <c r="Q1171" s="447"/>
      <c r="R1171" s="447"/>
      <c r="S1171" s="447"/>
      <c r="T1171" s="447"/>
      <c r="U1171" s="447"/>
      <c r="V1171" s="447"/>
      <c r="W1171" s="447"/>
      <c r="X1171" s="447"/>
    </row>
    <row r="1172" spans="1:24" ht="12.75">
      <c r="A1172" s="447"/>
      <c r="B1172" s="447"/>
      <c r="C1172" s="454"/>
      <c r="D1172" s="447"/>
      <c r="E1172" s="449"/>
      <c r="F1172" s="447"/>
      <c r="G1172" s="447"/>
      <c r="H1172" s="447"/>
      <c r="I1172" s="447"/>
      <c r="J1172" s="447"/>
      <c r="K1172" s="447"/>
      <c r="L1172" s="447"/>
      <c r="M1172" s="447"/>
      <c r="N1172" s="447"/>
      <c r="O1172" s="447"/>
      <c r="P1172" s="447"/>
      <c r="Q1172" s="447"/>
      <c r="R1172" s="447"/>
      <c r="S1172" s="447"/>
      <c r="T1172" s="447"/>
      <c r="U1172" s="447"/>
      <c r="V1172" s="447"/>
      <c r="W1172" s="447"/>
      <c r="X1172" s="447"/>
    </row>
    <row r="1173" spans="1:24" ht="12.75">
      <c r="A1173" s="447"/>
      <c r="B1173" s="447"/>
      <c r="C1173" s="454"/>
      <c r="D1173" s="447"/>
      <c r="E1173" s="449"/>
      <c r="F1173" s="447"/>
      <c r="G1173" s="447"/>
      <c r="H1173" s="447"/>
      <c r="I1173" s="447"/>
      <c r="J1173" s="447"/>
      <c r="K1173" s="447"/>
      <c r="L1173" s="447"/>
      <c r="M1173" s="447"/>
      <c r="N1173" s="447"/>
      <c r="O1173" s="447"/>
      <c r="P1173" s="447"/>
      <c r="Q1173" s="447"/>
      <c r="R1173" s="447"/>
      <c r="S1173" s="447"/>
      <c r="T1173" s="447"/>
      <c r="U1173" s="447"/>
      <c r="V1173" s="447"/>
      <c r="W1173" s="447"/>
      <c r="X1173" s="447"/>
    </row>
    <row r="1174" spans="1:24" ht="12.75">
      <c r="A1174" s="447"/>
      <c r="B1174" s="447"/>
      <c r="C1174" s="454"/>
      <c r="D1174" s="447"/>
      <c r="E1174" s="449"/>
      <c r="F1174" s="447"/>
      <c r="G1174" s="447"/>
      <c r="H1174" s="447"/>
      <c r="I1174" s="447"/>
      <c r="J1174" s="447"/>
      <c r="K1174" s="447"/>
      <c r="L1174" s="447"/>
      <c r="M1174" s="447"/>
      <c r="N1174" s="447"/>
      <c r="O1174" s="447"/>
      <c r="P1174" s="447"/>
      <c r="Q1174" s="447"/>
      <c r="R1174" s="447"/>
      <c r="S1174" s="447"/>
      <c r="T1174" s="447"/>
      <c r="U1174" s="447"/>
      <c r="V1174" s="447"/>
      <c r="W1174" s="447"/>
      <c r="X1174" s="447"/>
    </row>
    <row r="1175" spans="1:24" ht="12.75">
      <c r="A1175" s="447"/>
      <c r="B1175" s="447"/>
      <c r="C1175" s="454"/>
      <c r="D1175" s="447"/>
      <c r="E1175" s="449"/>
      <c r="F1175" s="447"/>
      <c r="G1175" s="447"/>
      <c r="H1175" s="447"/>
      <c r="I1175" s="447"/>
      <c r="J1175" s="447"/>
      <c r="K1175" s="447"/>
      <c r="L1175" s="447"/>
      <c r="M1175" s="447"/>
      <c r="N1175" s="447"/>
      <c r="O1175" s="447"/>
      <c r="P1175" s="447"/>
      <c r="Q1175" s="447"/>
      <c r="R1175" s="447"/>
      <c r="S1175" s="447"/>
      <c r="T1175" s="447"/>
      <c r="U1175" s="447"/>
      <c r="V1175" s="447"/>
      <c r="W1175" s="447"/>
      <c r="X1175" s="447"/>
    </row>
    <row r="1176" spans="1:24" ht="12.75">
      <c r="A1176" s="447"/>
      <c r="B1176" s="447"/>
      <c r="C1176" s="454"/>
      <c r="D1176" s="447"/>
      <c r="E1176" s="449"/>
      <c r="F1176" s="447"/>
      <c r="G1176" s="447"/>
      <c r="H1176" s="447"/>
      <c r="I1176" s="447"/>
      <c r="J1176" s="447"/>
      <c r="K1176" s="447"/>
      <c r="L1176" s="447"/>
      <c r="M1176" s="447"/>
      <c r="N1176" s="447"/>
      <c r="O1176" s="447"/>
      <c r="P1176" s="447"/>
      <c r="Q1176" s="447"/>
      <c r="R1176" s="447"/>
      <c r="S1176" s="447"/>
      <c r="T1176" s="447"/>
      <c r="U1176" s="447"/>
      <c r="V1176" s="447"/>
      <c r="W1176" s="447"/>
      <c r="X1176" s="447"/>
    </row>
    <row r="1177" spans="1:24" ht="12.75">
      <c r="A1177" s="447"/>
      <c r="B1177" s="447"/>
      <c r="C1177" s="454"/>
      <c r="D1177" s="447"/>
      <c r="E1177" s="449"/>
      <c r="F1177" s="447"/>
      <c r="G1177" s="447"/>
      <c r="H1177" s="447"/>
      <c r="I1177" s="447"/>
      <c r="J1177" s="447"/>
      <c r="K1177" s="447"/>
      <c r="L1177" s="447"/>
      <c r="M1177" s="447"/>
      <c r="N1177" s="447"/>
      <c r="O1177" s="447"/>
      <c r="P1177" s="447"/>
      <c r="Q1177" s="447"/>
      <c r="R1177" s="447"/>
      <c r="S1177" s="447"/>
      <c r="T1177" s="447"/>
      <c r="U1177" s="447"/>
      <c r="V1177" s="447"/>
      <c r="W1177" s="447"/>
      <c r="X1177" s="447"/>
    </row>
    <row r="1178" spans="1:24" ht="12.75">
      <c r="A1178" s="447"/>
      <c r="B1178" s="447"/>
      <c r="C1178" s="454"/>
      <c r="D1178" s="447"/>
      <c r="E1178" s="449"/>
      <c r="F1178" s="447"/>
      <c r="G1178" s="447"/>
      <c r="H1178" s="447"/>
      <c r="I1178" s="447"/>
      <c r="J1178" s="447"/>
      <c r="K1178" s="447"/>
      <c r="L1178" s="447"/>
      <c r="M1178" s="447"/>
      <c r="N1178" s="447"/>
      <c r="O1178" s="447"/>
      <c r="P1178" s="447"/>
      <c r="Q1178" s="447"/>
      <c r="R1178" s="447"/>
      <c r="S1178" s="447"/>
      <c r="T1178" s="447"/>
      <c r="U1178" s="447"/>
      <c r="V1178" s="447"/>
      <c r="W1178" s="447"/>
      <c r="X1178" s="447"/>
    </row>
    <row r="1179" spans="1:24" ht="12.75">
      <c r="A1179" s="447"/>
      <c r="B1179" s="447"/>
      <c r="C1179" s="454"/>
      <c r="D1179" s="447"/>
      <c r="E1179" s="449"/>
      <c r="F1179" s="447"/>
      <c r="G1179" s="447"/>
      <c r="H1179" s="447"/>
      <c r="I1179" s="447"/>
      <c r="J1179" s="447"/>
      <c r="K1179" s="447"/>
      <c r="L1179" s="447"/>
      <c r="M1179" s="447"/>
      <c r="N1179" s="447"/>
      <c r="O1179" s="447"/>
      <c r="P1179" s="447"/>
      <c r="Q1179" s="447"/>
      <c r="R1179" s="447"/>
      <c r="S1179" s="447"/>
      <c r="T1179" s="447"/>
      <c r="U1179" s="447"/>
      <c r="V1179" s="447"/>
      <c r="W1179" s="447"/>
      <c r="X1179" s="447"/>
    </row>
    <row r="1180" spans="1:24" ht="12.75">
      <c r="A1180" s="447"/>
      <c r="B1180" s="447"/>
      <c r="C1180" s="454"/>
      <c r="D1180" s="447"/>
      <c r="E1180" s="449"/>
      <c r="F1180" s="447"/>
      <c r="G1180" s="447"/>
      <c r="H1180" s="447"/>
      <c r="I1180" s="447"/>
      <c r="J1180" s="447"/>
      <c r="K1180" s="447"/>
      <c r="L1180" s="447"/>
      <c r="M1180" s="447"/>
      <c r="N1180" s="447"/>
      <c r="O1180" s="447"/>
      <c r="P1180" s="447"/>
      <c r="Q1180" s="447"/>
      <c r="R1180" s="447"/>
      <c r="S1180" s="447"/>
      <c r="T1180" s="447"/>
      <c r="U1180" s="447"/>
      <c r="V1180" s="447"/>
      <c r="W1180" s="447"/>
      <c r="X1180" s="447"/>
    </row>
    <row r="1181" spans="1:24" ht="12.75">
      <c r="A1181" s="447"/>
      <c r="B1181" s="447"/>
      <c r="C1181" s="454"/>
      <c r="D1181" s="447"/>
      <c r="E1181" s="449"/>
      <c r="F1181" s="447"/>
      <c r="G1181" s="447"/>
      <c r="H1181" s="447"/>
      <c r="I1181" s="447"/>
      <c r="J1181" s="447"/>
      <c r="K1181" s="447"/>
      <c r="L1181" s="447"/>
      <c r="M1181" s="447"/>
      <c r="N1181" s="447"/>
      <c r="O1181" s="447"/>
      <c r="P1181" s="447"/>
      <c r="Q1181" s="447"/>
      <c r="R1181" s="447"/>
      <c r="S1181" s="447"/>
      <c r="T1181" s="447"/>
      <c r="U1181" s="447"/>
      <c r="V1181" s="447"/>
      <c r="W1181" s="447"/>
      <c r="X1181" s="447"/>
    </row>
    <row r="1182" spans="1:24" ht="12.75">
      <c r="A1182" s="447"/>
      <c r="B1182" s="447"/>
      <c r="C1182" s="454"/>
      <c r="D1182" s="447"/>
      <c r="E1182" s="449"/>
      <c r="F1182" s="447"/>
      <c r="G1182" s="447"/>
      <c r="H1182" s="447"/>
      <c r="I1182" s="447"/>
      <c r="J1182" s="447"/>
      <c r="K1182" s="447"/>
      <c r="L1182" s="447"/>
      <c r="M1182" s="447"/>
      <c r="N1182" s="447"/>
      <c r="O1182" s="447"/>
      <c r="P1182" s="447"/>
      <c r="Q1182" s="447"/>
      <c r="R1182" s="447"/>
      <c r="S1182" s="447"/>
      <c r="T1182" s="447"/>
      <c r="U1182" s="447"/>
      <c r="V1182" s="447"/>
      <c r="W1182" s="447"/>
      <c r="X1182" s="447"/>
    </row>
    <row r="1183" spans="1:24" ht="12.75">
      <c r="A1183" s="447"/>
      <c r="B1183" s="447"/>
      <c r="C1183" s="454"/>
      <c r="D1183" s="447"/>
      <c r="E1183" s="449"/>
      <c r="F1183" s="447"/>
      <c r="G1183" s="447"/>
      <c r="H1183" s="447"/>
      <c r="I1183" s="447"/>
      <c r="J1183" s="447"/>
      <c r="K1183" s="447"/>
      <c r="L1183" s="447"/>
      <c r="M1183" s="447"/>
      <c r="N1183" s="447"/>
      <c r="O1183" s="447"/>
      <c r="P1183" s="447"/>
      <c r="Q1183" s="447"/>
      <c r="R1183" s="447"/>
      <c r="S1183" s="447"/>
      <c r="T1183" s="447"/>
      <c r="U1183" s="447"/>
      <c r="V1183" s="447"/>
      <c r="W1183" s="447"/>
      <c r="X1183" s="447"/>
    </row>
    <row r="1184" spans="1:24" ht="12.75">
      <c r="A1184" s="447"/>
      <c r="B1184" s="447"/>
      <c r="C1184" s="454"/>
      <c r="D1184" s="447"/>
      <c r="E1184" s="449"/>
      <c r="F1184" s="447"/>
      <c r="G1184" s="447"/>
      <c r="H1184" s="447"/>
      <c r="I1184" s="447"/>
      <c r="J1184" s="447"/>
      <c r="K1184" s="447"/>
      <c r="L1184" s="447"/>
      <c r="M1184" s="447"/>
      <c r="N1184" s="447"/>
      <c r="O1184" s="447"/>
      <c r="P1184" s="447"/>
      <c r="Q1184" s="447"/>
      <c r="R1184" s="447"/>
      <c r="S1184" s="447"/>
      <c r="T1184" s="447"/>
      <c r="U1184" s="447"/>
      <c r="V1184" s="447"/>
      <c r="W1184" s="447"/>
      <c r="X1184" s="447"/>
    </row>
    <row r="1185" spans="1:24" ht="12.75">
      <c r="A1185" s="447"/>
      <c r="B1185" s="447"/>
      <c r="C1185" s="454"/>
      <c r="D1185" s="447"/>
      <c r="E1185" s="449"/>
      <c r="F1185" s="447"/>
      <c r="G1185" s="447"/>
      <c r="H1185" s="447"/>
      <c r="I1185" s="447"/>
      <c r="J1185" s="447"/>
      <c r="K1185" s="447"/>
      <c r="L1185" s="447"/>
      <c r="M1185" s="447"/>
      <c r="N1185" s="447"/>
      <c r="O1185" s="447"/>
      <c r="P1185" s="447"/>
      <c r="Q1185" s="447"/>
      <c r="R1185" s="447"/>
      <c r="S1185" s="447"/>
      <c r="T1185" s="447"/>
      <c r="U1185" s="447"/>
      <c r="V1185" s="447"/>
      <c r="W1185" s="447"/>
      <c r="X1185" s="447"/>
    </row>
    <row r="1186" spans="1:24" ht="12.75">
      <c r="A1186" s="447"/>
      <c r="B1186" s="447"/>
      <c r="C1186" s="454"/>
      <c r="D1186" s="447"/>
      <c r="E1186" s="449"/>
      <c r="F1186" s="447"/>
      <c r="G1186" s="447"/>
      <c r="H1186" s="447"/>
      <c r="I1186" s="447"/>
      <c r="J1186" s="447"/>
      <c r="K1186" s="447"/>
      <c r="L1186" s="447"/>
      <c r="M1186" s="447"/>
      <c r="N1186" s="447"/>
      <c r="O1186" s="447"/>
      <c r="P1186" s="447"/>
      <c r="Q1186" s="447"/>
      <c r="R1186" s="447"/>
      <c r="S1186" s="447"/>
      <c r="T1186" s="447"/>
      <c r="U1186" s="447"/>
      <c r="V1186" s="447"/>
      <c r="W1186" s="447"/>
      <c r="X1186" s="447"/>
    </row>
    <row r="1187" spans="1:24" ht="12.75">
      <c r="A1187" s="447"/>
      <c r="B1187" s="447"/>
      <c r="C1187" s="454"/>
      <c r="D1187" s="447"/>
      <c r="E1187" s="449"/>
      <c r="F1187" s="447"/>
      <c r="G1187" s="447"/>
      <c r="H1187" s="447"/>
      <c r="I1187" s="447"/>
      <c r="J1187" s="447"/>
      <c r="K1187" s="447"/>
      <c r="L1187" s="447"/>
      <c r="M1187" s="447"/>
      <c r="N1187" s="447"/>
      <c r="O1187" s="447"/>
      <c r="P1187" s="447"/>
      <c r="Q1187" s="447"/>
      <c r="R1187" s="447"/>
      <c r="S1187" s="447"/>
      <c r="T1187" s="447"/>
      <c r="U1187" s="447"/>
      <c r="V1187" s="447"/>
      <c r="W1187" s="447"/>
      <c r="X1187" s="447"/>
    </row>
    <row r="1188" spans="1:24" ht="12.75">
      <c r="A1188" s="447"/>
      <c r="B1188" s="447"/>
      <c r="C1188" s="454"/>
      <c r="D1188" s="447"/>
      <c r="E1188" s="449"/>
      <c r="F1188" s="447"/>
      <c r="G1188" s="447"/>
      <c r="H1188" s="447"/>
      <c r="I1188" s="447"/>
      <c r="J1188" s="447"/>
      <c r="K1188" s="447"/>
      <c r="L1188" s="447"/>
      <c r="M1188" s="447"/>
      <c r="N1188" s="447"/>
      <c r="O1188" s="447"/>
      <c r="P1188" s="447"/>
      <c r="Q1188" s="447"/>
      <c r="R1188" s="447"/>
      <c r="S1188" s="447"/>
      <c r="T1188" s="447"/>
      <c r="U1188" s="447"/>
      <c r="V1188" s="447"/>
      <c r="W1188" s="447"/>
      <c r="X1188" s="447"/>
    </row>
    <row r="1189" spans="1:24" ht="12.75">
      <c r="A1189" s="447"/>
      <c r="B1189" s="447"/>
      <c r="C1189" s="454"/>
      <c r="D1189" s="447"/>
      <c r="E1189" s="449"/>
      <c r="F1189" s="447"/>
      <c r="G1189" s="447"/>
      <c r="H1189" s="447"/>
      <c r="I1189" s="447"/>
      <c r="J1189" s="447"/>
      <c r="K1189" s="447"/>
      <c r="L1189" s="447"/>
      <c r="M1189" s="447"/>
      <c r="N1189" s="447"/>
      <c r="O1189" s="447"/>
      <c r="P1189" s="447"/>
      <c r="Q1189" s="447"/>
      <c r="R1189" s="447"/>
      <c r="S1189" s="447"/>
      <c r="T1189" s="447"/>
      <c r="U1189" s="447"/>
      <c r="V1189" s="447"/>
      <c r="W1189" s="447"/>
      <c r="X1189" s="447"/>
    </row>
    <row r="1190" spans="1:24" ht="12.75">
      <c r="A1190" s="447"/>
      <c r="B1190" s="447"/>
      <c r="C1190" s="454"/>
      <c r="D1190" s="447"/>
      <c r="E1190" s="449"/>
      <c r="F1190" s="447"/>
      <c r="G1190" s="447"/>
      <c r="H1190" s="447"/>
      <c r="I1190" s="447"/>
      <c r="J1190" s="447"/>
      <c r="K1190" s="447"/>
      <c r="L1190" s="447"/>
      <c r="M1190" s="447"/>
      <c r="N1190" s="447"/>
      <c r="O1190" s="447"/>
      <c r="P1190" s="447"/>
      <c r="Q1190" s="447"/>
      <c r="R1190" s="447"/>
      <c r="S1190" s="447"/>
      <c r="T1190" s="447"/>
      <c r="U1190" s="447"/>
      <c r="V1190" s="447"/>
      <c r="W1190" s="447"/>
      <c r="X1190" s="447"/>
    </row>
    <row r="1191" spans="1:24" ht="12.75">
      <c r="A1191" s="447"/>
      <c r="B1191" s="447"/>
      <c r="C1191" s="454"/>
      <c r="D1191" s="447"/>
      <c r="E1191" s="449"/>
      <c r="F1191" s="447"/>
      <c r="G1191" s="447"/>
      <c r="H1191" s="447"/>
      <c r="I1191" s="447"/>
      <c r="J1191" s="447"/>
      <c r="K1191" s="447"/>
      <c r="L1191" s="447"/>
      <c r="M1191" s="447"/>
      <c r="N1191" s="447"/>
      <c r="O1191" s="447"/>
      <c r="P1191" s="447"/>
      <c r="Q1191" s="447"/>
      <c r="R1191" s="447"/>
      <c r="S1191" s="447"/>
      <c r="T1191" s="447"/>
      <c r="U1191" s="447"/>
      <c r="V1191" s="447"/>
      <c r="W1191" s="447"/>
      <c r="X1191" s="447"/>
    </row>
    <row r="1192" spans="1:24" ht="12.75">
      <c r="A1192" s="447"/>
      <c r="B1192" s="447"/>
      <c r="C1192" s="454"/>
      <c r="D1192" s="447"/>
      <c r="E1192" s="449"/>
      <c r="F1192" s="447"/>
      <c r="G1192" s="447"/>
      <c r="H1192" s="447"/>
      <c r="I1192" s="447"/>
      <c r="J1192" s="447"/>
      <c r="K1192" s="447"/>
      <c r="L1192" s="447"/>
      <c r="M1192" s="447"/>
      <c r="N1192" s="447"/>
      <c r="O1192" s="447"/>
      <c r="P1192" s="447"/>
      <c r="Q1192" s="447"/>
      <c r="R1192" s="447"/>
      <c r="S1192" s="447"/>
      <c r="T1192" s="447"/>
      <c r="U1192" s="447"/>
      <c r="V1192" s="447"/>
      <c r="W1192" s="447"/>
      <c r="X1192" s="447"/>
    </row>
    <row r="1193" spans="1:24" ht="12.75">
      <c r="A1193" s="447"/>
      <c r="B1193" s="447"/>
      <c r="C1193" s="454"/>
      <c r="D1193" s="447"/>
      <c r="E1193" s="449"/>
      <c r="F1193" s="447"/>
      <c r="G1193" s="447"/>
      <c r="H1193" s="447"/>
      <c r="I1193" s="447"/>
      <c r="J1193" s="447"/>
      <c r="K1193" s="447"/>
      <c r="L1193" s="447"/>
      <c r="M1193" s="447"/>
      <c r="N1193" s="447"/>
      <c r="O1193" s="447"/>
      <c r="P1193" s="447"/>
      <c r="Q1193" s="447"/>
      <c r="R1193" s="447"/>
      <c r="S1193" s="447"/>
      <c r="T1193" s="447"/>
      <c r="U1193" s="447"/>
      <c r="V1193" s="447"/>
      <c r="W1193" s="447"/>
      <c r="X1193" s="447"/>
    </row>
    <row r="1194" spans="1:24" ht="12.75">
      <c r="A1194" s="447"/>
      <c r="B1194" s="447"/>
      <c r="C1194" s="454"/>
      <c r="D1194" s="447"/>
      <c r="E1194" s="449"/>
      <c r="F1194" s="447"/>
      <c r="G1194" s="447"/>
      <c r="H1194" s="447"/>
      <c r="I1194" s="447"/>
      <c r="J1194" s="447"/>
      <c r="K1194" s="447"/>
      <c r="L1194" s="447"/>
      <c r="M1194" s="447"/>
      <c r="N1194" s="447"/>
      <c r="O1194" s="447"/>
      <c r="P1194" s="447"/>
      <c r="Q1194" s="447"/>
      <c r="R1194" s="447"/>
      <c r="S1194" s="447"/>
      <c r="T1194" s="447"/>
      <c r="U1194" s="447"/>
      <c r="V1194" s="447"/>
      <c r="W1194" s="447"/>
      <c r="X1194" s="447"/>
    </row>
    <row r="1195" spans="1:24" ht="12.75">
      <c r="A1195" s="447"/>
      <c r="B1195" s="447"/>
      <c r="C1195" s="454"/>
      <c r="D1195" s="447"/>
      <c r="E1195" s="449"/>
      <c r="F1195" s="447"/>
      <c r="G1195" s="447"/>
      <c r="H1195" s="447"/>
      <c r="I1195" s="447"/>
      <c r="J1195" s="447"/>
      <c r="K1195" s="447"/>
      <c r="L1195" s="447"/>
      <c r="M1195" s="447"/>
      <c r="N1195" s="447"/>
      <c r="O1195" s="447"/>
      <c r="P1195" s="447"/>
      <c r="Q1195" s="447"/>
      <c r="R1195" s="447"/>
      <c r="S1195" s="447"/>
      <c r="T1195" s="447"/>
      <c r="U1195" s="447"/>
      <c r="V1195" s="447"/>
      <c r="W1195" s="447"/>
      <c r="X1195" s="447"/>
    </row>
    <row r="1196" spans="1:24" ht="12.75">
      <c r="A1196" s="447"/>
      <c r="B1196" s="447"/>
      <c r="C1196" s="454"/>
      <c r="D1196" s="447"/>
      <c r="E1196" s="449"/>
      <c r="F1196" s="447"/>
      <c r="G1196" s="447"/>
      <c r="H1196" s="447"/>
      <c r="I1196" s="447"/>
      <c r="J1196" s="447"/>
      <c r="K1196" s="447"/>
      <c r="L1196" s="447"/>
      <c r="M1196" s="447"/>
      <c r="N1196" s="447"/>
      <c r="O1196" s="447"/>
      <c r="P1196" s="447"/>
      <c r="Q1196" s="447"/>
      <c r="R1196" s="447"/>
      <c r="S1196" s="447"/>
      <c r="T1196" s="447"/>
      <c r="U1196" s="447"/>
      <c r="V1196" s="447"/>
      <c r="W1196" s="447"/>
      <c r="X1196" s="447"/>
    </row>
    <row r="1197" spans="1:24" ht="12.75">
      <c r="A1197" s="447"/>
      <c r="B1197" s="447"/>
      <c r="C1197" s="454"/>
      <c r="D1197" s="447"/>
      <c r="E1197" s="449"/>
      <c r="F1197" s="447"/>
      <c r="G1197" s="447"/>
      <c r="H1197" s="447"/>
      <c r="I1197" s="447"/>
      <c r="J1197" s="447"/>
      <c r="K1197" s="447"/>
      <c r="L1197" s="447"/>
      <c r="M1197" s="447"/>
      <c r="N1197" s="447"/>
      <c r="O1197" s="447"/>
      <c r="P1197" s="447"/>
      <c r="Q1197" s="447"/>
      <c r="R1197" s="447"/>
      <c r="S1197" s="447"/>
      <c r="T1197" s="447"/>
      <c r="U1197" s="447"/>
      <c r="V1197" s="447"/>
      <c r="W1197" s="447"/>
      <c r="X1197" s="447"/>
    </row>
    <row r="1198" spans="1:24" ht="12.75">
      <c r="A1198" s="447"/>
      <c r="B1198" s="447"/>
      <c r="C1198" s="454"/>
      <c r="D1198" s="447"/>
      <c r="E1198" s="449"/>
      <c r="F1198" s="447"/>
      <c r="G1198" s="447"/>
      <c r="H1198" s="447"/>
      <c r="I1198" s="447"/>
      <c r="J1198" s="447"/>
      <c r="K1198" s="447"/>
      <c r="L1198" s="447"/>
      <c r="M1198" s="447"/>
      <c r="N1198" s="447"/>
      <c r="O1198" s="447"/>
      <c r="P1198" s="447"/>
      <c r="Q1198" s="447"/>
      <c r="R1198" s="447"/>
      <c r="S1198" s="447"/>
      <c r="T1198" s="447"/>
      <c r="U1198" s="447"/>
      <c r="V1198" s="447"/>
      <c r="W1198" s="447"/>
      <c r="X1198" s="447"/>
    </row>
    <row r="1199" spans="1:24" ht="12.75">
      <c r="A1199" s="447"/>
      <c r="B1199" s="447"/>
      <c r="C1199" s="454"/>
      <c r="D1199" s="447"/>
      <c r="E1199" s="449"/>
      <c r="F1199" s="447"/>
      <c r="G1199" s="447"/>
      <c r="H1199" s="447"/>
      <c r="I1199" s="447"/>
      <c r="J1199" s="447"/>
      <c r="K1199" s="447"/>
      <c r="L1199" s="447"/>
      <c r="M1199" s="447"/>
      <c r="N1199" s="447"/>
      <c r="O1199" s="447"/>
      <c r="P1199" s="447"/>
      <c r="Q1199" s="447"/>
      <c r="R1199" s="447"/>
      <c r="S1199" s="447"/>
      <c r="T1199" s="447"/>
      <c r="U1199" s="447"/>
      <c r="V1199" s="447"/>
      <c r="W1199" s="447"/>
      <c r="X1199" s="447"/>
    </row>
    <row r="1200" spans="1:24" ht="12.75">
      <c r="A1200" s="447"/>
      <c r="B1200" s="447"/>
      <c r="C1200" s="454"/>
      <c r="D1200" s="447"/>
      <c r="E1200" s="449"/>
      <c r="F1200" s="447"/>
      <c r="G1200" s="447"/>
      <c r="H1200" s="447"/>
      <c r="I1200" s="447"/>
      <c r="J1200" s="447"/>
      <c r="K1200" s="447"/>
      <c r="L1200" s="447"/>
      <c r="M1200" s="447"/>
      <c r="N1200" s="447"/>
      <c r="O1200" s="447"/>
      <c r="P1200" s="447"/>
      <c r="Q1200" s="447"/>
      <c r="R1200" s="447"/>
      <c r="S1200" s="447"/>
      <c r="T1200" s="447"/>
      <c r="U1200" s="447"/>
      <c r="V1200" s="447"/>
      <c r="W1200" s="447"/>
      <c r="X1200" s="447"/>
    </row>
    <row r="1201" spans="1:24" ht="12.75">
      <c r="A1201" s="447"/>
      <c r="B1201" s="447"/>
      <c r="C1201" s="454"/>
      <c r="D1201" s="447"/>
      <c r="E1201" s="449"/>
      <c r="F1201" s="447"/>
      <c r="G1201" s="447"/>
      <c r="H1201" s="447"/>
      <c r="I1201" s="447"/>
      <c r="J1201" s="447"/>
      <c r="K1201" s="447"/>
      <c r="L1201" s="447"/>
      <c r="M1201" s="447"/>
      <c r="N1201" s="447"/>
      <c r="O1201" s="447"/>
      <c r="P1201" s="447"/>
      <c r="Q1201" s="447"/>
      <c r="R1201" s="447"/>
      <c r="S1201" s="447"/>
      <c r="T1201" s="447"/>
      <c r="U1201" s="447"/>
      <c r="V1201" s="447"/>
      <c r="W1201" s="447"/>
      <c r="X1201" s="447"/>
    </row>
    <row r="1202" spans="1:24" ht="12.75">
      <c r="A1202" s="447"/>
      <c r="B1202" s="447"/>
      <c r="C1202" s="454"/>
      <c r="D1202" s="447"/>
      <c r="E1202" s="449"/>
      <c r="F1202" s="447"/>
      <c r="G1202" s="447"/>
      <c r="H1202" s="447"/>
      <c r="I1202" s="447"/>
      <c r="J1202" s="447"/>
      <c r="K1202" s="447"/>
      <c r="L1202" s="447"/>
      <c r="M1202" s="447"/>
      <c r="N1202" s="447"/>
      <c r="O1202" s="447"/>
      <c r="P1202" s="447"/>
      <c r="Q1202" s="447"/>
      <c r="R1202" s="447"/>
      <c r="S1202" s="447"/>
      <c r="T1202" s="447"/>
      <c r="U1202" s="447"/>
      <c r="V1202" s="447"/>
      <c r="W1202" s="447"/>
      <c r="X1202" s="447"/>
    </row>
    <row r="1203" spans="1:24" ht="12.75">
      <c r="A1203" s="447"/>
      <c r="B1203" s="447"/>
      <c r="C1203" s="454"/>
      <c r="D1203" s="447"/>
      <c r="E1203" s="449"/>
      <c r="F1203" s="447"/>
      <c r="G1203" s="447"/>
      <c r="H1203" s="447"/>
      <c r="I1203" s="447"/>
      <c r="J1203" s="447"/>
      <c r="K1203" s="447"/>
      <c r="L1203" s="447"/>
      <c r="M1203" s="447"/>
      <c r="N1203" s="447"/>
      <c r="O1203" s="447"/>
      <c r="P1203" s="447"/>
      <c r="Q1203" s="447"/>
      <c r="R1203" s="447"/>
      <c r="S1203" s="447"/>
      <c r="T1203" s="447"/>
      <c r="U1203" s="447"/>
      <c r="V1203" s="447"/>
      <c r="W1203" s="447"/>
      <c r="X1203" s="447"/>
    </row>
    <row r="1204" spans="1:24" ht="12.75">
      <c r="A1204" s="447"/>
      <c r="B1204" s="447"/>
      <c r="C1204" s="454"/>
      <c r="D1204" s="447"/>
      <c r="E1204" s="449"/>
      <c r="F1204" s="447"/>
      <c r="G1204" s="447"/>
      <c r="H1204" s="447"/>
      <c r="I1204" s="447"/>
      <c r="J1204" s="447"/>
      <c r="K1204" s="447"/>
      <c r="L1204" s="447"/>
      <c r="M1204" s="447"/>
      <c r="N1204" s="447"/>
      <c r="O1204" s="447"/>
      <c r="P1204" s="447"/>
      <c r="Q1204" s="447"/>
      <c r="R1204" s="447"/>
      <c r="S1204" s="447"/>
      <c r="T1204" s="447"/>
      <c r="U1204" s="447"/>
      <c r="V1204" s="447"/>
      <c r="W1204" s="447"/>
      <c r="X1204" s="447"/>
    </row>
    <row r="1205" spans="1:24" ht="12.75">
      <c r="A1205" s="447"/>
      <c r="B1205" s="447"/>
      <c r="C1205" s="454"/>
      <c r="D1205" s="447"/>
      <c r="E1205" s="449"/>
      <c r="F1205" s="447"/>
      <c r="G1205" s="447"/>
      <c r="H1205" s="447"/>
      <c r="I1205" s="447"/>
      <c r="J1205" s="447"/>
      <c r="K1205" s="447"/>
      <c r="L1205" s="447"/>
      <c r="M1205" s="447"/>
      <c r="N1205" s="447"/>
      <c r="O1205" s="447"/>
      <c r="P1205" s="447"/>
      <c r="Q1205" s="447"/>
      <c r="R1205" s="447"/>
      <c r="S1205" s="447"/>
      <c r="T1205" s="447"/>
      <c r="U1205" s="447"/>
      <c r="V1205" s="447"/>
      <c r="W1205" s="447"/>
      <c r="X1205" s="447"/>
    </row>
    <row r="1206" spans="1:24" ht="12.75">
      <c r="A1206" s="447"/>
      <c r="B1206" s="447"/>
      <c r="C1206" s="454"/>
      <c r="D1206" s="447"/>
      <c r="E1206" s="449"/>
      <c r="F1206" s="447"/>
      <c r="G1206" s="447"/>
      <c r="H1206" s="447"/>
      <c r="I1206" s="447"/>
      <c r="J1206" s="447"/>
      <c r="K1206" s="447"/>
      <c r="L1206" s="447"/>
      <c r="M1206" s="447"/>
      <c r="N1206" s="447"/>
      <c r="O1206" s="447"/>
      <c r="P1206" s="447"/>
      <c r="Q1206" s="447"/>
      <c r="R1206" s="447"/>
      <c r="S1206" s="447"/>
      <c r="T1206" s="447"/>
      <c r="U1206" s="447"/>
      <c r="V1206" s="447"/>
      <c r="W1206" s="447"/>
      <c r="X1206" s="447"/>
    </row>
    <row r="1207" spans="1:24" ht="12.75">
      <c r="A1207" s="447"/>
      <c r="B1207" s="447"/>
      <c r="C1207" s="454"/>
      <c r="D1207" s="447"/>
      <c r="E1207" s="449"/>
      <c r="F1207" s="447"/>
      <c r="G1207" s="447"/>
      <c r="H1207" s="447"/>
      <c r="I1207" s="447"/>
      <c r="J1207" s="447"/>
      <c r="K1207" s="447"/>
      <c r="L1207" s="447"/>
      <c r="M1207" s="447"/>
      <c r="N1207" s="447"/>
      <c r="O1207" s="447"/>
      <c r="P1207" s="447"/>
      <c r="Q1207" s="447"/>
      <c r="R1207" s="447"/>
      <c r="S1207" s="447"/>
      <c r="T1207" s="447"/>
      <c r="U1207" s="447"/>
      <c r="V1207" s="447"/>
      <c r="W1207" s="447"/>
      <c r="X1207" s="447"/>
    </row>
    <row r="1208" spans="1:24" ht="12.75">
      <c r="A1208" s="447"/>
      <c r="B1208" s="447"/>
      <c r="C1208" s="454"/>
      <c r="D1208" s="447"/>
      <c r="E1208" s="449"/>
      <c r="F1208" s="447"/>
      <c r="G1208" s="447"/>
      <c r="H1208" s="447"/>
      <c r="I1208" s="447"/>
      <c r="J1208" s="447"/>
      <c r="K1208" s="447"/>
      <c r="L1208" s="447"/>
      <c r="M1208" s="447"/>
      <c r="N1208" s="447"/>
      <c r="O1208" s="447"/>
      <c r="P1208" s="447"/>
      <c r="Q1208" s="447"/>
      <c r="R1208" s="447"/>
      <c r="S1208" s="447"/>
      <c r="T1208" s="447"/>
      <c r="U1208" s="447"/>
      <c r="V1208" s="447"/>
      <c r="W1208" s="447"/>
      <c r="X1208" s="447"/>
    </row>
    <row r="1209" spans="1:24" ht="12.75">
      <c r="A1209" s="447"/>
      <c r="B1209" s="447"/>
      <c r="C1209" s="454"/>
      <c r="D1209" s="447"/>
      <c r="E1209" s="449"/>
      <c r="F1209" s="447"/>
      <c r="G1209" s="447"/>
      <c r="H1209" s="447"/>
      <c r="I1209" s="447"/>
      <c r="J1209" s="447"/>
      <c r="K1209" s="447"/>
      <c r="L1209" s="447"/>
      <c r="M1209" s="447"/>
      <c r="N1209" s="447"/>
      <c r="O1209" s="447"/>
      <c r="P1209" s="447"/>
      <c r="Q1209" s="447"/>
      <c r="R1209" s="447"/>
      <c r="S1209" s="447"/>
      <c r="T1209" s="447"/>
      <c r="U1209" s="447"/>
      <c r="V1209" s="447"/>
      <c r="W1209" s="447"/>
      <c r="X1209" s="447"/>
    </row>
    <row r="1210" spans="1:24" ht="12.75">
      <c r="A1210" s="447"/>
      <c r="B1210" s="447"/>
      <c r="C1210" s="454"/>
      <c r="D1210" s="447"/>
      <c r="E1210" s="449"/>
      <c r="F1210" s="447"/>
      <c r="G1210" s="447"/>
      <c r="H1210" s="447"/>
      <c r="I1210" s="447"/>
      <c r="J1210" s="447"/>
      <c r="K1210" s="447"/>
      <c r="L1210" s="447"/>
      <c r="M1210" s="447"/>
      <c r="N1210" s="447"/>
      <c r="O1210" s="447"/>
      <c r="P1210" s="447"/>
      <c r="Q1210" s="447"/>
      <c r="R1210" s="447"/>
      <c r="S1210" s="447"/>
      <c r="T1210" s="447"/>
      <c r="U1210" s="447"/>
      <c r="V1210" s="447"/>
      <c r="W1210" s="447"/>
      <c r="X1210" s="447"/>
    </row>
    <row r="1211" spans="1:24" ht="12.75">
      <c r="A1211" s="447"/>
      <c r="B1211" s="447"/>
      <c r="C1211" s="454"/>
      <c r="D1211" s="447"/>
      <c r="E1211" s="449"/>
      <c r="F1211" s="447"/>
      <c r="G1211" s="447"/>
      <c r="H1211" s="447"/>
      <c r="I1211" s="447"/>
      <c r="J1211" s="447"/>
      <c r="K1211" s="447"/>
      <c r="L1211" s="447"/>
      <c r="M1211" s="447"/>
      <c r="N1211" s="447"/>
      <c r="O1211" s="447"/>
      <c r="P1211" s="447"/>
      <c r="Q1211" s="447"/>
      <c r="R1211" s="447"/>
      <c r="S1211" s="447"/>
      <c r="T1211" s="447"/>
      <c r="U1211" s="447"/>
      <c r="V1211" s="447"/>
      <c r="W1211" s="447"/>
      <c r="X1211" s="447"/>
    </row>
    <row r="1212" spans="1:24" ht="12.75">
      <c r="A1212" s="447"/>
      <c r="B1212" s="447"/>
      <c r="C1212" s="454"/>
      <c r="D1212" s="447"/>
      <c r="E1212" s="449"/>
      <c r="F1212" s="447"/>
      <c r="G1212" s="447"/>
      <c r="H1212" s="447"/>
      <c r="I1212" s="447"/>
      <c r="J1212" s="447"/>
      <c r="K1212" s="447"/>
      <c r="L1212" s="447"/>
      <c r="M1212" s="447"/>
      <c r="N1212" s="447"/>
      <c r="O1212" s="447"/>
      <c r="P1212" s="447"/>
      <c r="Q1212" s="447"/>
      <c r="R1212" s="447"/>
      <c r="S1212" s="447"/>
      <c r="T1212" s="447"/>
      <c r="U1212" s="447"/>
      <c r="V1212" s="447"/>
      <c r="W1212" s="447"/>
      <c r="X1212" s="447"/>
    </row>
    <row r="1213" spans="1:24" ht="12.75">
      <c r="A1213" s="447"/>
      <c r="B1213" s="447"/>
      <c r="C1213" s="454"/>
      <c r="D1213" s="447"/>
      <c r="E1213" s="449"/>
      <c r="F1213" s="447"/>
      <c r="G1213" s="447"/>
      <c r="H1213" s="447"/>
      <c r="I1213" s="447"/>
      <c r="J1213" s="447"/>
      <c r="K1213" s="447"/>
      <c r="L1213" s="447"/>
      <c r="M1213" s="447"/>
      <c r="N1213" s="447"/>
      <c r="O1213" s="447"/>
      <c r="P1213" s="447"/>
      <c r="Q1213" s="447"/>
      <c r="R1213" s="447"/>
      <c r="S1213" s="447"/>
      <c r="T1213" s="447"/>
      <c r="U1213" s="447"/>
      <c r="V1213" s="447"/>
      <c r="W1213" s="447"/>
      <c r="X1213" s="447"/>
    </row>
    <row r="1214" spans="1:24" ht="12.75">
      <c r="A1214" s="447"/>
      <c r="B1214" s="447"/>
      <c r="C1214" s="454"/>
      <c r="D1214" s="447"/>
      <c r="E1214" s="449"/>
      <c r="F1214" s="447"/>
      <c r="G1214" s="447"/>
      <c r="H1214" s="447"/>
      <c r="I1214" s="447"/>
      <c r="J1214" s="447"/>
      <c r="K1214" s="447"/>
      <c r="L1214" s="447"/>
      <c r="M1214" s="447"/>
      <c r="N1214" s="447"/>
      <c r="O1214" s="447"/>
      <c r="P1214" s="447"/>
      <c r="Q1214" s="447"/>
      <c r="R1214" s="447"/>
      <c r="S1214" s="447"/>
      <c r="T1214" s="447"/>
      <c r="U1214" s="447"/>
      <c r="V1214" s="447"/>
      <c r="W1214" s="447"/>
      <c r="X1214" s="447"/>
    </row>
    <row r="1215" spans="1:24" ht="12.75">
      <c r="A1215" s="447"/>
      <c r="B1215" s="447"/>
      <c r="C1215" s="454"/>
      <c r="D1215" s="447"/>
      <c r="E1215" s="449"/>
      <c r="F1215" s="447"/>
      <c r="G1215" s="447"/>
      <c r="H1215" s="447"/>
      <c r="I1215" s="447"/>
      <c r="J1215" s="447"/>
      <c r="K1215" s="447"/>
      <c r="L1215" s="447"/>
      <c r="M1215" s="447"/>
      <c r="N1215" s="447"/>
      <c r="O1215" s="447"/>
      <c r="P1215" s="447"/>
      <c r="Q1215" s="447"/>
      <c r="R1215" s="447"/>
      <c r="S1215" s="447"/>
      <c r="T1215" s="447"/>
      <c r="U1215" s="447"/>
      <c r="V1215" s="447"/>
      <c r="W1215" s="447"/>
      <c r="X1215" s="447"/>
    </row>
    <row r="1216" spans="1:24" ht="12.75">
      <c r="A1216" s="447"/>
      <c r="B1216" s="447"/>
      <c r="C1216" s="454"/>
      <c r="D1216" s="447"/>
      <c r="E1216" s="449"/>
      <c r="F1216" s="447"/>
      <c r="G1216" s="447"/>
      <c r="H1216" s="447"/>
      <c r="I1216" s="447"/>
      <c r="J1216" s="447"/>
      <c r="K1216" s="447"/>
      <c r="L1216" s="447"/>
      <c r="M1216" s="447"/>
      <c r="N1216" s="447"/>
      <c r="O1216" s="447"/>
      <c r="P1216" s="447"/>
      <c r="Q1216" s="447"/>
      <c r="R1216" s="447"/>
      <c r="S1216" s="447"/>
      <c r="T1216" s="447"/>
      <c r="U1216" s="447"/>
      <c r="V1216" s="447"/>
      <c r="W1216" s="447"/>
      <c r="X1216" s="447"/>
    </row>
    <row r="1217" spans="1:24" ht="12.75">
      <c r="A1217" s="447"/>
      <c r="B1217" s="447"/>
      <c r="C1217" s="454"/>
      <c r="D1217" s="447"/>
      <c r="E1217" s="449"/>
      <c r="F1217" s="447"/>
      <c r="G1217" s="447"/>
      <c r="H1217" s="447"/>
      <c r="I1217" s="447"/>
      <c r="J1217" s="447"/>
      <c r="K1217" s="447"/>
      <c r="L1217" s="447"/>
      <c r="M1217" s="447"/>
      <c r="N1217" s="447"/>
      <c r="O1217" s="447"/>
      <c r="P1217" s="447"/>
      <c r="Q1217" s="447"/>
      <c r="R1217" s="447"/>
      <c r="S1217" s="447"/>
      <c r="T1217" s="447"/>
      <c r="U1217" s="447"/>
      <c r="V1217" s="447"/>
      <c r="W1217" s="447"/>
      <c r="X1217" s="447"/>
    </row>
    <row r="1218" spans="1:24" ht="12.75">
      <c r="A1218" s="447"/>
      <c r="B1218" s="447"/>
      <c r="C1218" s="454"/>
      <c r="D1218" s="447"/>
      <c r="E1218" s="449"/>
      <c r="F1218" s="447"/>
      <c r="G1218" s="447"/>
      <c r="H1218" s="447"/>
      <c r="I1218" s="447"/>
      <c r="J1218" s="447"/>
      <c r="K1218" s="447"/>
      <c r="L1218" s="447"/>
      <c r="M1218" s="447"/>
      <c r="N1218" s="447"/>
      <c r="O1218" s="447"/>
      <c r="P1218" s="447"/>
      <c r="Q1218" s="447"/>
      <c r="R1218" s="447"/>
      <c r="S1218" s="447"/>
      <c r="T1218" s="447"/>
      <c r="U1218" s="447"/>
      <c r="V1218" s="447"/>
      <c r="W1218" s="447"/>
      <c r="X1218" s="447"/>
    </row>
    <row r="1219" spans="1:24" ht="12.75">
      <c r="A1219" s="447"/>
      <c r="B1219" s="447"/>
      <c r="C1219" s="454"/>
      <c r="D1219" s="447"/>
      <c r="E1219" s="449"/>
      <c r="F1219" s="447"/>
      <c r="G1219" s="447"/>
      <c r="H1219" s="447"/>
      <c r="I1219" s="447"/>
      <c r="J1219" s="447"/>
      <c r="K1219" s="447"/>
      <c r="L1219" s="447"/>
      <c r="M1219" s="447"/>
      <c r="N1219" s="447"/>
      <c r="O1219" s="447"/>
      <c r="P1219" s="447"/>
      <c r="Q1219" s="447"/>
      <c r="R1219" s="447"/>
      <c r="S1219" s="447"/>
      <c r="T1219" s="447"/>
      <c r="U1219" s="447"/>
      <c r="V1219" s="447"/>
      <c r="W1219" s="447"/>
      <c r="X1219" s="447"/>
    </row>
    <row r="1220" spans="1:24" ht="12.75">
      <c r="A1220" s="447"/>
      <c r="B1220" s="447"/>
      <c r="C1220" s="454"/>
      <c r="D1220" s="447"/>
      <c r="E1220" s="449"/>
      <c r="F1220" s="447"/>
      <c r="G1220" s="447"/>
      <c r="H1220" s="447"/>
      <c r="I1220" s="447"/>
      <c r="J1220" s="447"/>
      <c r="K1220" s="447"/>
      <c r="L1220" s="447"/>
      <c r="M1220" s="447"/>
      <c r="N1220" s="447"/>
      <c r="O1220" s="447"/>
      <c r="P1220" s="447"/>
      <c r="Q1220" s="447"/>
      <c r="R1220" s="447"/>
      <c r="S1220" s="447"/>
      <c r="T1220" s="447"/>
      <c r="U1220" s="447"/>
      <c r="V1220" s="447"/>
      <c r="W1220" s="447"/>
      <c r="X1220" s="447"/>
    </row>
    <row r="1221" spans="1:24" ht="12.75">
      <c r="A1221" s="447"/>
      <c r="B1221" s="447"/>
      <c r="C1221" s="454"/>
      <c r="D1221" s="447"/>
      <c r="E1221" s="449"/>
      <c r="F1221" s="447"/>
      <c r="G1221" s="447"/>
      <c r="H1221" s="447"/>
      <c r="I1221" s="447"/>
      <c r="J1221" s="447"/>
      <c r="K1221" s="447"/>
      <c r="L1221" s="447"/>
      <c r="M1221" s="447"/>
      <c r="N1221" s="447"/>
      <c r="O1221" s="447"/>
      <c r="P1221" s="447"/>
      <c r="Q1221" s="447"/>
      <c r="R1221" s="447"/>
      <c r="S1221" s="447"/>
      <c r="T1221" s="447"/>
      <c r="U1221" s="447"/>
      <c r="V1221" s="447"/>
      <c r="W1221" s="447"/>
      <c r="X1221" s="447"/>
    </row>
    <row r="1222" spans="1:24" ht="12.75">
      <c r="A1222" s="447"/>
      <c r="B1222" s="447"/>
      <c r="C1222" s="454"/>
      <c r="D1222" s="447"/>
      <c r="E1222" s="449"/>
      <c r="F1222" s="447"/>
      <c r="G1222" s="447"/>
      <c r="H1222" s="447"/>
      <c r="I1222" s="447"/>
      <c r="J1222" s="447"/>
      <c r="K1222" s="447"/>
      <c r="L1222" s="447"/>
      <c r="M1222" s="447"/>
      <c r="N1222" s="447"/>
      <c r="O1222" s="447"/>
      <c r="P1222" s="447"/>
      <c r="Q1222" s="447"/>
      <c r="R1222" s="447"/>
      <c r="S1222" s="447"/>
      <c r="T1222" s="447"/>
      <c r="U1222" s="447"/>
      <c r="V1222" s="447"/>
      <c r="W1222" s="447"/>
      <c r="X1222" s="447"/>
    </row>
    <row r="1223" spans="1:24" ht="12.75">
      <c r="A1223" s="447"/>
      <c r="B1223" s="447"/>
      <c r="C1223" s="454"/>
      <c r="D1223" s="447"/>
      <c r="E1223" s="449"/>
      <c r="F1223" s="447"/>
      <c r="G1223" s="447"/>
      <c r="H1223" s="447"/>
      <c r="I1223" s="447"/>
      <c r="J1223" s="447"/>
      <c r="K1223" s="447"/>
      <c r="L1223" s="447"/>
      <c r="M1223" s="447"/>
      <c r="N1223" s="447"/>
      <c r="O1223" s="447"/>
      <c r="P1223" s="447"/>
      <c r="Q1223" s="447"/>
      <c r="R1223" s="447"/>
      <c r="S1223" s="447"/>
      <c r="T1223" s="447"/>
      <c r="U1223" s="447"/>
      <c r="V1223" s="447"/>
      <c r="W1223" s="447"/>
      <c r="X1223" s="447"/>
    </row>
    <row r="1224" spans="1:24" ht="12.75">
      <c r="A1224" s="447"/>
      <c r="B1224" s="447"/>
      <c r="C1224" s="454"/>
      <c r="D1224" s="447"/>
      <c r="E1224" s="449"/>
      <c r="F1224" s="447"/>
      <c r="G1224" s="447"/>
      <c r="H1224" s="447"/>
      <c r="I1224" s="447"/>
      <c r="J1224" s="447"/>
      <c r="K1224" s="447"/>
      <c r="L1224" s="447"/>
      <c r="M1224" s="447"/>
      <c r="N1224" s="447"/>
      <c r="O1224" s="447"/>
      <c r="P1224" s="447"/>
      <c r="Q1224" s="447"/>
      <c r="R1224" s="447"/>
      <c r="S1224" s="447"/>
      <c r="T1224" s="447"/>
      <c r="U1224" s="447"/>
      <c r="V1224" s="447"/>
      <c r="W1224" s="447"/>
      <c r="X1224" s="447"/>
    </row>
    <row r="1225" spans="1:24" ht="12.75">
      <c r="A1225" s="447"/>
      <c r="B1225" s="447"/>
      <c r="C1225" s="454"/>
      <c r="D1225" s="447"/>
      <c r="E1225" s="449"/>
      <c r="F1225" s="447"/>
      <c r="G1225" s="447"/>
      <c r="H1225" s="447"/>
      <c r="I1225" s="447"/>
      <c r="J1225" s="447"/>
      <c r="K1225" s="447"/>
      <c r="L1225" s="447"/>
      <c r="M1225" s="447"/>
      <c r="N1225" s="447"/>
      <c r="O1225" s="447"/>
      <c r="P1225" s="447"/>
      <c r="Q1225" s="447"/>
      <c r="R1225" s="447"/>
      <c r="S1225" s="447"/>
      <c r="T1225" s="447"/>
      <c r="U1225" s="447"/>
      <c r="V1225" s="447"/>
      <c r="W1225" s="447"/>
      <c r="X1225" s="447"/>
    </row>
    <row r="1226" spans="1:24" ht="12.75">
      <c r="A1226" s="447"/>
      <c r="B1226" s="447"/>
      <c r="C1226" s="454"/>
      <c r="D1226" s="447"/>
      <c r="E1226" s="449"/>
      <c r="F1226" s="447"/>
      <c r="G1226" s="447"/>
      <c r="H1226" s="447"/>
      <c r="I1226" s="447"/>
      <c r="J1226" s="447"/>
      <c r="K1226" s="447"/>
      <c r="L1226" s="447"/>
      <c r="M1226" s="447"/>
      <c r="N1226" s="447"/>
      <c r="O1226" s="447"/>
      <c r="P1226" s="447"/>
      <c r="Q1226" s="447"/>
      <c r="R1226" s="447"/>
      <c r="S1226" s="447"/>
      <c r="T1226" s="447"/>
      <c r="U1226" s="447"/>
      <c r="V1226" s="447"/>
      <c r="W1226" s="447"/>
      <c r="X1226" s="447"/>
    </row>
    <row r="1227" spans="1:24" ht="12.75">
      <c r="A1227" s="447"/>
      <c r="B1227" s="447"/>
      <c r="C1227" s="454"/>
      <c r="D1227" s="447"/>
      <c r="E1227" s="449"/>
      <c r="F1227" s="447"/>
      <c r="G1227" s="447"/>
      <c r="H1227" s="447"/>
      <c r="I1227" s="447"/>
      <c r="J1227" s="447"/>
      <c r="K1227" s="447"/>
      <c r="L1227" s="447"/>
      <c r="M1227" s="447"/>
      <c r="N1227" s="447"/>
      <c r="O1227" s="447"/>
      <c r="P1227" s="447"/>
      <c r="Q1227" s="447"/>
      <c r="R1227" s="447"/>
      <c r="S1227" s="447"/>
      <c r="T1227" s="447"/>
      <c r="U1227" s="447"/>
      <c r="V1227" s="447"/>
      <c r="W1227" s="447"/>
      <c r="X1227" s="447"/>
    </row>
    <row r="1228" spans="1:24" ht="12.75">
      <c r="A1228" s="447"/>
      <c r="B1228" s="447"/>
      <c r="C1228" s="454"/>
      <c r="D1228" s="447"/>
      <c r="E1228" s="449"/>
      <c r="F1228" s="447"/>
      <c r="G1228" s="447"/>
      <c r="H1228" s="447"/>
      <c r="I1228" s="447"/>
      <c r="J1228" s="447"/>
      <c r="K1228" s="447"/>
      <c r="L1228" s="447"/>
      <c r="M1228" s="447"/>
      <c r="N1228" s="447"/>
      <c r="O1228" s="447"/>
      <c r="P1228" s="447"/>
      <c r="Q1228" s="447"/>
      <c r="R1228" s="447"/>
      <c r="S1228" s="447"/>
      <c r="T1228" s="447"/>
      <c r="U1228" s="447"/>
      <c r="V1228" s="447"/>
      <c r="W1228" s="447"/>
      <c r="X1228" s="447"/>
    </row>
    <row r="1229" spans="1:24" ht="12.75">
      <c r="A1229" s="447"/>
      <c r="B1229" s="447"/>
      <c r="C1229" s="454"/>
      <c r="D1229" s="447"/>
      <c r="E1229" s="449"/>
      <c r="F1229" s="447"/>
      <c r="G1229" s="447"/>
      <c r="H1229" s="447"/>
      <c r="I1229" s="447"/>
      <c r="J1229" s="447"/>
      <c r="K1229" s="447"/>
      <c r="L1229" s="447"/>
      <c r="M1229" s="447"/>
      <c r="N1229" s="447"/>
      <c r="O1229" s="447"/>
      <c r="P1229" s="447"/>
      <c r="Q1229" s="447"/>
      <c r="R1229" s="447"/>
      <c r="S1229" s="447"/>
      <c r="T1229" s="447"/>
      <c r="U1229" s="447"/>
      <c r="V1229" s="447"/>
      <c r="W1229" s="447"/>
      <c r="X1229" s="447"/>
    </row>
    <row r="1230" spans="1:24" ht="12.75">
      <c r="A1230" s="447"/>
      <c r="B1230" s="447"/>
      <c r="C1230" s="454"/>
      <c r="D1230" s="447"/>
      <c r="E1230" s="449"/>
      <c r="F1230" s="447"/>
      <c r="G1230" s="447"/>
      <c r="H1230" s="447"/>
      <c r="I1230" s="447"/>
      <c r="J1230" s="447"/>
      <c r="K1230" s="447"/>
      <c r="L1230" s="447"/>
      <c r="M1230" s="447"/>
      <c r="N1230" s="447"/>
      <c r="O1230" s="447"/>
      <c r="P1230" s="447"/>
      <c r="Q1230" s="447"/>
      <c r="R1230" s="447"/>
      <c r="S1230" s="447"/>
      <c r="T1230" s="447"/>
      <c r="U1230" s="447"/>
      <c r="V1230" s="447"/>
      <c r="W1230" s="447"/>
      <c r="X1230" s="447"/>
    </row>
    <row r="1231" spans="1:24" ht="12.75">
      <c r="A1231" s="447"/>
      <c r="B1231" s="447"/>
      <c r="C1231" s="454"/>
      <c r="D1231" s="447"/>
      <c r="E1231" s="449"/>
      <c r="F1231" s="447"/>
      <c r="G1231" s="447"/>
      <c r="H1231" s="447"/>
      <c r="I1231" s="447"/>
      <c r="J1231" s="447"/>
      <c r="K1231" s="447"/>
      <c r="L1231" s="447"/>
      <c r="M1231" s="447"/>
      <c r="N1231" s="447"/>
      <c r="O1231" s="447"/>
      <c r="P1231" s="447"/>
      <c r="Q1231" s="447"/>
      <c r="R1231" s="447"/>
      <c r="S1231" s="447"/>
      <c r="T1231" s="447"/>
      <c r="U1231" s="447"/>
      <c r="V1231" s="447"/>
      <c r="W1231" s="447"/>
      <c r="X1231" s="447"/>
    </row>
    <row r="1232" spans="1:24" ht="12.75">
      <c r="A1232" s="447"/>
      <c r="B1232" s="447"/>
      <c r="C1232" s="454"/>
      <c r="D1232" s="447"/>
      <c r="E1232" s="449"/>
      <c r="F1232" s="447"/>
      <c r="G1232" s="447"/>
      <c r="H1232" s="447"/>
      <c r="I1232" s="447"/>
      <c r="J1232" s="447"/>
      <c r="K1232" s="447"/>
      <c r="L1232" s="447"/>
      <c r="M1232" s="447"/>
      <c r="N1232" s="447"/>
      <c r="O1232" s="447"/>
      <c r="P1232" s="447"/>
      <c r="Q1232" s="447"/>
      <c r="R1232" s="447"/>
      <c r="S1232" s="447"/>
      <c r="T1232" s="447"/>
      <c r="U1232" s="447"/>
      <c r="V1232" s="447"/>
      <c r="W1232" s="447"/>
      <c r="X1232" s="447"/>
    </row>
    <row r="1233" spans="1:24" ht="12.75">
      <c r="A1233" s="447"/>
      <c r="B1233" s="447"/>
      <c r="C1233" s="454"/>
      <c r="D1233" s="447"/>
      <c r="E1233" s="449"/>
      <c r="F1233" s="447"/>
      <c r="G1233" s="447"/>
      <c r="H1233" s="447"/>
      <c r="I1233" s="447"/>
      <c r="J1233" s="447"/>
      <c r="K1233" s="447"/>
      <c r="L1233" s="447"/>
      <c r="M1233" s="447"/>
      <c r="N1233" s="447"/>
      <c r="O1233" s="447"/>
      <c r="P1233" s="447"/>
      <c r="Q1233" s="447"/>
      <c r="R1233" s="447"/>
      <c r="S1233" s="447"/>
      <c r="T1233" s="447"/>
      <c r="U1233" s="447"/>
      <c r="V1233" s="447"/>
      <c r="W1233" s="447"/>
      <c r="X1233" s="447"/>
    </row>
    <row r="1234" spans="1:24" ht="12.75">
      <c r="A1234" s="447"/>
      <c r="B1234" s="447"/>
      <c r="C1234" s="454"/>
      <c r="D1234" s="447"/>
      <c r="E1234" s="449"/>
      <c r="F1234" s="447"/>
      <c r="G1234" s="447"/>
      <c r="H1234" s="447"/>
      <c r="I1234" s="447"/>
      <c r="J1234" s="447"/>
      <c r="K1234" s="447"/>
      <c r="L1234" s="447"/>
      <c r="M1234" s="447"/>
      <c r="N1234" s="447"/>
      <c r="O1234" s="447"/>
      <c r="P1234" s="447"/>
      <c r="Q1234" s="447"/>
      <c r="R1234" s="447"/>
      <c r="S1234" s="447"/>
      <c r="T1234" s="447"/>
      <c r="U1234" s="447"/>
      <c r="V1234" s="447"/>
      <c r="W1234" s="447"/>
      <c r="X1234" s="447"/>
    </row>
    <row r="1235" spans="1:24" ht="12.75">
      <c r="A1235" s="447"/>
      <c r="B1235" s="447"/>
      <c r="C1235" s="454"/>
      <c r="D1235" s="447"/>
      <c r="E1235" s="449"/>
      <c r="F1235" s="447"/>
      <c r="G1235" s="447"/>
      <c r="H1235" s="447"/>
      <c r="I1235" s="447"/>
      <c r="J1235" s="447"/>
      <c r="K1235" s="447"/>
      <c r="L1235" s="447"/>
      <c r="M1235" s="447"/>
      <c r="N1235" s="447"/>
      <c r="O1235" s="447"/>
      <c r="P1235" s="447"/>
      <c r="Q1235" s="447"/>
      <c r="R1235" s="447"/>
      <c r="S1235" s="447"/>
      <c r="T1235" s="447"/>
      <c r="U1235" s="447"/>
      <c r="V1235" s="447"/>
      <c r="W1235" s="447"/>
      <c r="X1235" s="447"/>
    </row>
    <row r="1236" spans="1:24" ht="12.75">
      <c r="A1236" s="447"/>
      <c r="B1236" s="447"/>
      <c r="C1236" s="454"/>
      <c r="D1236" s="447"/>
      <c r="E1236" s="449"/>
      <c r="F1236" s="447"/>
      <c r="G1236" s="447"/>
      <c r="H1236" s="447"/>
      <c r="I1236" s="447"/>
      <c r="J1236" s="447"/>
      <c r="K1236" s="447"/>
      <c r="L1236" s="447"/>
      <c r="M1236" s="447"/>
      <c r="N1236" s="447"/>
      <c r="O1236" s="447"/>
      <c r="P1236" s="447"/>
      <c r="Q1236" s="447"/>
      <c r="R1236" s="447"/>
      <c r="S1236" s="447"/>
      <c r="T1236" s="447"/>
      <c r="U1236" s="447"/>
      <c r="V1236" s="447"/>
      <c r="W1236" s="447"/>
      <c r="X1236" s="447"/>
    </row>
    <row r="1237" spans="1:24" ht="12.75">
      <c r="A1237" s="447"/>
      <c r="B1237" s="447"/>
      <c r="C1237" s="454"/>
      <c r="D1237" s="447"/>
      <c r="E1237" s="449"/>
      <c r="F1237" s="447"/>
      <c r="G1237" s="447"/>
      <c r="H1237" s="447"/>
      <c r="I1237" s="447"/>
      <c r="J1237" s="447"/>
      <c r="K1237" s="447"/>
      <c r="L1237" s="447"/>
      <c r="M1237" s="447"/>
      <c r="N1237" s="447"/>
      <c r="O1237" s="447"/>
      <c r="P1237" s="447"/>
      <c r="Q1237" s="447"/>
      <c r="R1237" s="447"/>
      <c r="S1237" s="447"/>
      <c r="T1237" s="447"/>
      <c r="U1237" s="447"/>
      <c r="V1237" s="447"/>
      <c r="W1237" s="447"/>
      <c r="X1237" s="447"/>
    </row>
    <row r="1238" spans="1:24" ht="12.75">
      <c r="A1238" s="447"/>
      <c r="B1238" s="447"/>
      <c r="C1238" s="454"/>
      <c r="D1238" s="447"/>
      <c r="E1238" s="449"/>
      <c r="F1238" s="447"/>
      <c r="G1238" s="447"/>
      <c r="H1238" s="447"/>
      <c r="I1238" s="447"/>
      <c r="J1238" s="447"/>
      <c r="K1238" s="447"/>
      <c r="L1238" s="447"/>
      <c r="M1238" s="447"/>
      <c r="N1238" s="447"/>
      <c r="O1238" s="447"/>
      <c r="P1238" s="447"/>
      <c r="Q1238" s="447"/>
      <c r="R1238" s="447"/>
      <c r="S1238" s="447"/>
      <c r="T1238" s="447"/>
      <c r="U1238" s="447"/>
      <c r="V1238" s="447"/>
      <c r="W1238" s="447"/>
      <c r="X1238" s="447"/>
    </row>
    <row r="1239" spans="1:24" ht="12.75">
      <c r="A1239" s="447"/>
      <c r="B1239" s="447"/>
      <c r="C1239" s="454"/>
      <c r="D1239" s="447"/>
      <c r="E1239" s="449"/>
      <c r="F1239" s="447"/>
      <c r="G1239" s="447"/>
      <c r="H1239" s="447"/>
      <c r="I1239" s="447"/>
      <c r="J1239" s="447"/>
      <c r="K1239" s="447"/>
      <c r="L1239" s="447"/>
      <c r="M1239" s="447"/>
      <c r="N1239" s="447"/>
      <c r="O1239" s="447"/>
      <c r="P1239" s="447"/>
      <c r="Q1239" s="447"/>
      <c r="R1239" s="447"/>
      <c r="S1239" s="447"/>
      <c r="T1239" s="447"/>
      <c r="U1239" s="447"/>
      <c r="V1239" s="447"/>
      <c r="W1239" s="447"/>
      <c r="X1239" s="447"/>
    </row>
    <row r="1240" spans="1:24" ht="12.75">
      <c r="A1240" s="447"/>
      <c r="B1240" s="447"/>
      <c r="C1240" s="454"/>
      <c r="D1240" s="447"/>
      <c r="E1240" s="449"/>
      <c r="F1240" s="447"/>
      <c r="G1240" s="447"/>
      <c r="H1240" s="447"/>
      <c r="I1240" s="447"/>
      <c r="J1240" s="447"/>
      <c r="K1240" s="447"/>
      <c r="L1240" s="447"/>
      <c r="M1240" s="447"/>
      <c r="N1240" s="447"/>
      <c r="O1240" s="447"/>
      <c r="P1240" s="447"/>
      <c r="Q1240" s="447"/>
      <c r="R1240" s="447"/>
      <c r="S1240" s="447"/>
      <c r="T1240" s="447"/>
      <c r="U1240" s="447"/>
      <c r="V1240" s="447"/>
      <c r="W1240" s="447"/>
      <c r="X1240" s="447"/>
    </row>
    <row r="1241" spans="1:24" ht="12.75">
      <c r="A1241" s="447"/>
      <c r="B1241" s="447"/>
      <c r="C1241" s="454"/>
      <c r="D1241" s="447"/>
      <c r="E1241" s="449"/>
      <c r="F1241" s="447"/>
      <c r="G1241" s="447"/>
      <c r="H1241" s="447"/>
      <c r="I1241" s="447"/>
      <c r="J1241" s="447"/>
      <c r="K1241" s="447"/>
      <c r="L1241" s="447"/>
      <c r="M1241" s="447"/>
      <c r="N1241" s="447"/>
      <c r="O1241" s="447"/>
      <c r="P1241" s="447"/>
      <c r="Q1241" s="447"/>
      <c r="R1241" s="447"/>
      <c r="S1241" s="447"/>
      <c r="T1241" s="447"/>
      <c r="U1241" s="447"/>
      <c r="V1241" s="447"/>
      <c r="W1241" s="447"/>
      <c r="X1241" s="447"/>
    </row>
    <row r="1242" spans="1:24" ht="12.75">
      <c r="A1242" s="447"/>
      <c r="B1242" s="447"/>
      <c r="C1242" s="454"/>
      <c r="D1242" s="447"/>
      <c r="E1242" s="449"/>
      <c r="F1242" s="447"/>
      <c r="G1242" s="447"/>
      <c r="H1242" s="447"/>
      <c r="I1242" s="447"/>
      <c r="J1242" s="447"/>
      <c r="K1242" s="447"/>
      <c r="L1242" s="447"/>
      <c r="M1242" s="447"/>
      <c r="N1242" s="447"/>
      <c r="O1242" s="447"/>
      <c r="P1242" s="447"/>
      <c r="Q1242" s="447"/>
      <c r="R1242" s="447"/>
      <c r="S1242" s="447"/>
      <c r="T1242" s="447"/>
      <c r="U1242" s="447"/>
      <c r="V1242" s="447"/>
      <c r="W1242" s="447"/>
      <c r="X1242" s="447"/>
    </row>
    <row r="1243" spans="1:24" ht="12.75">
      <c r="A1243" s="447"/>
      <c r="B1243" s="447"/>
      <c r="C1243" s="454"/>
      <c r="D1243" s="447"/>
      <c r="E1243" s="449"/>
      <c r="F1243" s="447"/>
      <c r="G1243" s="447"/>
      <c r="H1243" s="447"/>
      <c r="I1243" s="447"/>
      <c r="J1243" s="447"/>
      <c r="K1243" s="447"/>
      <c r="L1243" s="447"/>
      <c r="M1243" s="447"/>
      <c r="N1243" s="447"/>
      <c r="O1243" s="447"/>
      <c r="P1243" s="447"/>
      <c r="Q1243" s="447"/>
      <c r="R1243" s="447"/>
      <c r="S1243" s="447"/>
      <c r="T1243" s="447"/>
      <c r="U1243" s="447"/>
      <c r="V1243" s="447"/>
      <c r="W1243" s="447"/>
      <c r="X1243" s="447"/>
    </row>
    <row r="1244" spans="1:24" ht="12.75">
      <c r="A1244" s="447"/>
      <c r="B1244" s="447"/>
      <c r="C1244" s="454"/>
      <c r="D1244" s="447"/>
      <c r="E1244" s="449"/>
      <c r="F1244" s="447"/>
      <c r="G1244" s="447"/>
      <c r="H1244" s="447"/>
      <c r="I1244" s="447"/>
      <c r="J1244" s="447"/>
      <c r="K1244" s="447"/>
      <c r="L1244" s="447"/>
      <c r="M1244" s="447"/>
      <c r="N1244" s="447"/>
      <c r="O1244" s="447"/>
      <c r="P1244" s="447"/>
      <c r="Q1244" s="447"/>
      <c r="R1244" s="447"/>
      <c r="S1244" s="447"/>
      <c r="T1244" s="447"/>
      <c r="U1244" s="447"/>
      <c r="V1244" s="447"/>
      <c r="W1244" s="447"/>
      <c r="X1244" s="447"/>
    </row>
    <row r="1245" spans="1:24" ht="12.75">
      <c r="A1245" s="447"/>
      <c r="B1245" s="447"/>
      <c r="C1245" s="454"/>
      <c r="D1245" s="447"/>
      <c r="E1245" s="449"/>
      <c r="F1245" s="447"/>
      <c r="G1245" s="447"/>
      <c r="H1245" s="447"/>
      <c r="I1245" s="447"/>
      <c r="J1245" s="447"/>
      <c r="K1245" s="447"/>
      <c r="L1245" s="447"/>
      <c r="M1245" s="447"/>
      <c r="N1245" s="447"/>
      <c r="O1245" s="447"/>
      <c r="P1245" s="447"/>
      <c r="Q1245" s="447"/>
      <c r="R1245" s="447"/>
      <c r="S1245" s="447"/>
      <c r="T1245" s="447"/>
      <c r="U1245" s="447"/>
      <c r="V1245" s="447"/>
      <c r="W1245" s="447"/>
      <c r="X1245" s="447"/>
    </row>
    <row r="1246" spans="1:24" ht="12.75">
      <c r="A1246" s="447"/>
      <c r="B1246" s="447"/>
      <c r="C1246" s="454"/>
      <c r="D1246" s="447"/>
      <c r="E1246" s="449"/>
      <c r="F1246" s="447"/>
      <c r="G1246" s="447"/>
      <c r="H1246" s="447"/>
      <c r="I1246" s="447"/>
      <c r="J1246" s="447"/>
      <c r="K1246" s="447"/>
      <c r="L1246" s="447"/>
      <c r="M1246" s="447"/>
      <c r="N1246" s="447"/>
      <c r="O1246" s="447"/>
      <c r="P1246" s="447"/>
      <c r="Q1246" s="447"/>
      <c r="R1246" s="447"/>
      <c r="S1246" s="447"/>
      <c r="T1246" s="447"/>
      <c r="U1246" s="447"/>
      <c r="V1246" s="447"/>
      <c r="W1246" s="447"/>
      <c r="X1246" s="447"/>
    </row>
    <row r="1247" spans="1:24" ht="12.75">
      <c r="A1247" s="447"/>
      <c r="B1247" s="447"/>
      <c r="C1247" s="454"/>
      <c r="D1247" s="447"/>
      <c r="E1247" s="449"/>
      <c r="F1247" s="447"/>
      <c r="G1247" s="447"/>
      <c r="H1247" s="447"/>
      <c r="I1247" s="447"/>
      <c r="J1247" s="447"/>
      <c r="K1247" s="447"/>
      <c r="L1247" s="447"/>
      <c r="M1247" s="447"/>
      <c r="N1247" s="447"/>
      <c r="O1247" s="447"/>
      <c r="P1247" s="447"/>
      <c r="Q1247" s="447"/>
      <c r="R1247" s="447"/>
      <c r="S1247" s="447"/>
      <c r="T1247" s="447"/>
      <c r="U1247" s="447"/>
      <c r="V1247" s="447"/>
      <c r="W1247" s="447"/>
      <c r="X1247" s="447"/>
    </row>
    <row r="1248" spans="1:24" ht="12.75">
      <c r="A1248" s="447"/>
      <c r="B1248" s="447"/>
      <c r="C1248" s="454"/>
      <c r="D1248" s="447"/>
      <c r="E1248" s="449"/>
      <c r="F1248" s="447"/>
      <c r="G1248" s="447"/>
      <c r="H1248" s="447"/>
      <c r="I1248" s="447"/>
      <c r="J1248" s="447"/>
      <c r="K1248" s="447"/>
      <c r="L1248" s="447"/>
      <c r="M1248" s="447"/>
      <c r="N1248" s="447"/>
      <c r="O1248" s="447"/>
      <c r="P1248" s="447"/>
      <c r="Q1248" s="447"/>
      <c r="R1248" s="447"/>
      <c r="S1248" s="447"/>
      <c r="T1248" s="447"/>
      <c r="U1248" s="447"/>
      <c r="V1248" s="447"/>
      <c r="W1248" s="447"/>
      <c r="X1248" s="447"/>
    </row>
    <row r="1249" spans="1:24" ht="12.75">
      <c r="A1249" s="447"/>
      <c r="B1249" s="447"/>
      <c r="C1249" s="454"/>
      <c r="D1249" s="447"/>
      <c r="E1249" s="449"/>
      <c r="F1249" s="447"/>
      <c r="G1249" s="447"/>
      <c r="H1249" s="447"/>
      <c r="I1249" s="447"/>
      <c r="J1249" s="447"/>
      <c r="K1249" s="447"/>
      <c r="L1249" s="447"/>
      <c r="M1249" s="447"/>
      <c r="N1249" s="447"/>
      <c r="O1249" s="447"/>
      <c r="P1249" s="447"/>
      <c r="Q1249" s="447"/>
      <c r="R1249" s="447"/>
      <c r="S1249" s="447"/>
      <c r="T1249" s="447"/>
      <c r="U1249" s="447"/>
      <c r="V1249" s="447"/>
      <c r="W1249" s="447"/>
      <c r="X1249" s="447"/>
    </row>
    <row r="1250" spans="1:24" ht="12.75">
      <c r="A1250" s="447"/>
      <c r="B1250" s="447"/>
      <c r="C1250" s="454"/>
      <c r="D1250" s="447"/>
      <c r="E1250" s="449"/>
      <c r="F1250" s="447"/>
      <c r="G1250" s="447"/>
      <c r="H1250" s="447"/>
      <c r="I1250" s="447"/>
      <c r="J1250" s="447"/>
      <c r="K1250" s="447"/>
      <c r="L1250" s="447"/>
      <c r="M1250" s="447"/>
      <c r="N1250" s="447"/>
      <c r="O1250" s="447"/>
      <c r="P1250" s="447"/>
      <c r="Q1250" s="447"/>
      <c r="R1250" s="447"/>
      <c r="S1250" s="447"/>
      <c r="T1250" s="447"/>
      <c r="U1250" s="447"/>
      <c r="V1250" s="447"/>
      <c r="W1250" s="447"/>
      <c r="X1250" s="447"/>
    </row>
    <row r="1251" spans="1:24" ht="12.75">
      <c r="A1251" s="447"/>
      <c r="B1251" s="447"/>
      <c r="C1251" s="454"/>
      <c r="D1251" s="447"/>
      <c r="E1251" s="449"/>
      <c r="F1251" s="447"/>
      <c r="G1251" s="447"/>
      <c r="H1251" s="447"/>
      <c r="I1251" s="447"/>
      <c r="J1251" s="447"/>
      <c r="K1251" s="447"/>
      <c r="L1251" s="447"/>
      <c r="M1251" s="447"/>
      <c r="N1251" s="447"/>
      <c r="O1251" s="447"/>
      <c r="P1251" s="447"/>
      <c r="Q1251" s="447"/>
      <c r="R1251" s="447"/>
      <c r="S1251" s="447"/>
      <c r="T1251" s="447"/>
      <c r="U1251" s="447"/>
      <c r="V1251" s="447"/>
      <c r="W1251" s="447"/>
      <c r="X1251" s="447"/>
    </row>
    <row r="1252" spans="1:24" ht="12.75">
      <c r="A1252" s="447"/>
      <c r="B1252" s="447"/>
      <c r="C1252" s="454"/>
      <c r="D1252" s="447"/>
      <c r="E1252" s="449"/>
      <c r="F1252" s="447"/>
      <c r="G1252" s="447"/>
      <c r="H1252" s="447"/>
      <c r="I1252" s="447"/>
      <c r="J1252" s="447"/>
      <c r="K1252" s="447"/>
      <c r="L1252" s="447"/>
      <c r="M1252" s="447"/>
      <c r="N1252" s="447"/>
      <c r="O1252" s="447"/>
      <c r="P1252" s="447"/>
      <c r="Q1252" s="447"/>
      <c r="R1252" s="447"/>
      <c r="S1252" s="447"/>
      <c r="T1252" s="447"/>
      <c r="U1252" s="447"/>
      <c r="V1252" s="447"/>
      <c r="W1252" s="447"/>
      <c r="X1252" s="447"/>
    </row>
    <row r="1253" spans="1:24" ht="12.75">
      <c r="A1253" s="447"/>
      <c r="B1253" s="447"/>
      <c r="C1253" s="454"/>
      <c r="D1253" s="447"/>
      <c r="E1253" s="449"/>
      <c r="F1253" s="447"/>
      <c r="G1253" s="447"/>
      <c r="H1253" s="447"/>
      <c r="I1253" s="447"/>
      <c r="J1253" s="447"/>
      <c r="K1253" s="447"/>
      <c r="L1253" s="447"/>
      <c r="M1253" s="447"/>
      <c r="N1253" s="447"/>
      <c r="O1253" s="447"/>
      <c r="P1253" s="447"/>
      <c r="Q1253" s="447"/>
      <c r="R1253" s="447"/>
      <c r="S1253" s="447"/>
      <c r="T1253" s="447"/>
      <c r="U1253" s="447"/>
      <c r="V1253" s="447"/>
      <c r="W1253" s="447"/>
      <c r="X1253" s="447"/>
    </row>
    <row r="1254" spans="1:24" ht="12.75">
      <c r="A1254" s="447"/>
      <c r="B1254" s="447"/>
      <c r="C1254" s="454"/>
      <c r="D1254" s="447"/>
      <c r="E1254" s="449"/>
      <c r="F1254" s="447"/>
      <c r="G1254" s="447"/>
      <c r="H1254" s="447"/>
      <c r="I1254" s="447"/>
      <c r="J1254" s="447"/>
      <c r="K1254" s="447"/>
      <c r="L1254" s="447"/>
      <c r="M1254" s="447"/>
      <c r="N1254" s="447"/>
      <c r="O1254" s="447"/>
      <c r="P1254" s="447"/>
      <c r="Q1254" s="447"/>
      <c r="R1254" s="447"/>
      <c r="S1254" s="447"/>
      <c r="T1254" s="447"/>
      <c r="U1254" s="447"/>
      <c r="V1254" s="447"/>
      <c r="W1254" s="447"/>
      <c r="X1254" s="447"/>
    </row>
    <row r="1255" spans="1:24" ht="12.75">
      <c r="A1255" s="447"/>
      <c r="B1255" s="447"/>
      <c r="C1255" s="454"/>
      <c r="D1255" s="447"/>
      <c r="E1255" s="449"/>
      <c r="F1255" s="447"/>
      <c r="G1255" s="447"/>
      <c r="H1255" s="447"/>
      <c r="I1255" s="447"/>
      <c r="J1255" s="447"/>
      <c r="K1255" s="447"/>
      <c r="L1255" s="447"/>
      <c r="M1255" s="447"/>
      <c r="N1255" s="447"/>
      <c r="O1255" s="447"/>
      <c r="P1255" s="447"/>
      <c r="Q1255" s="447"/>
      <c r="R1255" s="447"/>
      <c r="S1255" s="447"/>
      <c r="T1255" s="447"/>
      <c r="U1255" s="447"/>
      <c r="V1255" s="447"/>
      <c r="W1255" s="447"/>
      <c r="X1255" s="447"/>
    </row>
    <row r="1256" spans="1:24" ht="12.75">
      <c r="A1256" s="447"/>
      <c r="B1256" s="447"/>
      <c r="C1256" s="454"/>
      <c r="D1256" s="447"/>
      <c r="E1256" s="449"/>
      <c r="F1256" s="447"/>
      <c r="G1256" s="447"/>
      <c r="H1256" s="447"/>
      <c r="I1256" s="447"/>
      <c r="J1256" s="447"/>
      <c r="K1256" s="447"/>
      <c r="L1256" s="447"/>
      <c r="M1256" s="447"/>
      <c r="N1256" s="447"/>
      <c r="O1256" s="447"/>
      <c r="P1256" s="447"/>
      <c r="Q1256" s="447"/>
      <c r="R1256" s="447"/>
      <c r="S1256" s="447"/>
      <c r="T1256" s="447"/>
      <c r="U1256" s="447"/>
      <c r="V1256" s="447"/>
      <c r="W1256" s="447"/>
      <c r="X1256" s="447"/>
    </row>
    <row r="1257" spans="1:24" ht="12.75">
      <c r="A1257" s="447"/>
      <c r="B1257" s="447"/>
      <c r="C1257" s="454"/>
      <c r="D1257" s="447"/>
      <c r="E1257" s="449"/>
      <c r="F1257" s="447"/>
      <c r="G1257" s="447"/>
      <c r="H1257" s="447"/>
      <c r="I1257" s="447"/>
      <c r="J1257" s="447"/>
      <c r="K1257" s="447"/>
      <c r="L1257" s="447"/>
      <c r="M1257" s="447"/>
      <c r="N1257" s="447"/>
      <c r="O1257" s="447"/>
      <c r="P1257" s="447"/>
      <c r="Q1257" s="447"/>
      <c r="R1257" s="447"/>
      <c r="S1257" s="447"/>
      <c r="T1257" s="447"/>
      <c r="U1257" s="447"/>
      <c r="V1257" s="447"/>
      <c r="W1257" s="447"/>
      <c r="X1257" s="447"/>
    </row>
    <row r="1258" spans="1:24" ht="12.75">
      <c r="A1258" s="447"/>
      <c r="B1258" s="447"/>
      <c r="C1258" s="454"/>
      <c r="D1258" s="447"/>
      <c r="E1258" s="449"/>
      <c r="F1258" s="447"/>
      <c r="G1258" s="447"/>
      <c r="H1258" s="447"/>
      <c r="I1258" s="447"/>
      <c r="J1258" s="447"/>
      <c r="K1258" s="447"/>
      <c r="L1258" s="447"/>
      <c r="M1258" s="447"/>
      <c r="N1258" s="447"/>
      <c r="O1258" s="447"/>
      <c r="P1258" s="447"/>
      <c r="Q1258" s="447"/>
      <c r="R1258" s="447"/>
      <c r="S1258" s="447"/>
      <c r="T1258" s="447"/>
      <c r="U1258" s="447"/>
      <c r="V1258" s="447"/>
      <c r="W1258" s="447"/>
      <c r="X1258" s="447"/>
    </row>
    <row r="1259" spans="1:24" ht="12.75">
      <c r="A1259" s="447"/>
      <c r="B1259" s="447"/>
      <c r="C1259" s="454"/>
      <c r="D1259" s="447"/>
      <c r="E1259" s="449"/>
      <c r="F1259" s="447"/>
      <c r="G1259" s="447"/>
      <c r="H1259" s="447"/>
      <c r="I1259" s="447"/>
      <c r="J1259" s="447"/>
      <c r="K1259" s="447"/>
      <c r="L1259" s="447"/>
      <c r="M1259" s="447"/>
      <c r="N1259" s="447"/>
      <c r="O1259" s="447"/>
      <c r="P1259" s="447"/>
      <c r="Q1259" s="447"/>
      <c r="R1259" s="447"/>
      <c r="S1259" s="447"/>
      <c r="T1259" s="447"/>
      <c r="U1259" s="447"/>
      <c r="V1259" s="447"/>
      <c r="W1259" s="447"/>
      <c r="X1259" s="447"/>
    </row>
    <row r="1260" spans="1:24" ht="12.75">
      <c r="A1260" s="447"/>
      <c r="B1260" s="447"/>
      <c r="C1260" s="454"/>
      <c r="D1260" s="447"/>
      <c r="E1260" s="449"/>
      <c r="F1260" s="447"/>
      <c r="G1260" s="447"/>
      <c r="H1260" s="447"/>
      <c r="I1260" s="447"/>
      <c r="J1260" s="447"/>
      <c r="K1260" s="447"/>
      <c r="L1260" s="447"/>
      <c r="M1260" s="447"/>
      <c r="N1260" s="447"/>
      <c r="O1260" s="447"/>
      <c r="P1260" s="447"/>
      <c r="Q1260" s="447"/>
      <c r="R1260" s="447"/>
      <c r="S1260" s="447"/>
      <c r="T1260" s="447"/>
      <c r="U1260" s="447"/>
      <c r="V1260" s="447"/>
      <c r="W1260" s="447"/>
      <c r="X1260" s="447"/>
    </row>
    <row r="1261" spans="1:24" ht="12.75">
      <c r="A1261" s="447"/>
      <c r="B1261" s="447"/>
      <c r="C1261" s="454"/>
      <c r="D1261" s="447"/>
      <c r="E1261" s="449"/>
      <c r="F1261" s="447"/>
      <c r="G1261" s="447"/>
      <c r="H1261" s="447"/>
      <c r="I1261" s="447"/>
      <c r="J1261" s="447"/>
      <c r="K1261" s="447"/>
      <c r="L1261" s="447"/>
      <c r="M1261" s="447"/>
      <c r="N1261" s="447"/>
      <c r="O1261" s="447"/>
      <c r="P1261" s="447"/>
      <c r="Q1261" s="447"/>
      <c r="R1261" s="447"/>
      <c r="S1261" s="447"/>
      <c r="T1261" s="447"/>
      <c r="U1261" s="447"/>
      <c r="V1261" s="447"/>
      <c r="W1261" s="447"/>
      <c r="X1261" s="447"/>
    </row>
    <row r="1262" spans="1:24" ht="12.75">
      <c r="A1262" s="447"/>
      <c r="B1262" s="447"/>
      <c r="C1262" s="454"/>
      <c r="D1262" s="447"/>
      <c r="E1262" s="449"/>
      <c r="F1262" s="447"/>
      <c r="G1262" s="447"/>
      <c r="H1262" s="447"/>
      <c r="I1262" s="447"/>
      <c r="J1262" s="447"/>
      <c r="K1262" s="447"/>
      <c r="L1262" s="447"/>
      <c r="M1262" s="447"/>
      <c r="N1262" s="447"/>
      <c r="O1262" s="447"/>
      <c r="P1262" s="447"/>
      <c r="Q1262" s="447"/>
      <c r="R1262" s="447"/>
      <c r="S1262" s="447"/>
      <c r="T1262" s="447"/>
      <c r="U1262" s="447"/>
      <c r="V1262" s="447"/>
      <c r="W1262" s="447"/>
      <c r="X1262" s="447"/>
    </row>
    <row r="1263" spans="1:24" ht="12.75">
      <c r="A1263" s="447"/>
      <c r="B1263" s="447"/>
      <c r="C1263" s="454"/>
      <c r="D1263" s="447"/>
      <c r="E1263" s="449"/>
      <c r="F1263" s="447"/>
      <c r="G1263" s="447"/>
      <c r="H1263" s="447"/>
      <c r="I1263" s="447"/>
      <c r="J1263" s="447"/>
      <c r="K1263" s="447"/>
      <c r="L1263" s="447"/>
      <c r="M1263" s="447"/>
      <c r="N1263" s="447"/>
      <c r="O1263" s="447"/>
      <c r="P1263" s="447"/>
      <c r="Q1263" s="447"/>
      <c r="R1263" s="447"/>
      <c r="S1263" s="447"/>
      <c r="T1263" s="447"/>
      <c r="U1263" s="447"/>
      <c r="V1263" s="447"/>
      <c r="W1263" s="447"/>
      <c r="X1263" s="447"/>
    </row>
    <row r="1264" spans="1:24" ht="12.75">
      <c r="A1264" s="447"/>
      <c r="B1264" s="447"/>
      <c r="C1264" s="454"/>
      <c r="D1264" s="447"/>
      <c r="E1264" s="449"/>
      <c r="F1264" s="447"/>
      <c r="G1264" s="447"/>
      <c r="H1264" s="447"/>
      <c r="I1264" s="447"/>
      <c r="J1264" s="447"/>
      <c r="K1264" s="447"/>
      <c r="L1264" s="447"/>
      <c r="M1264" s="447"/>
      <c r="N1264" s="447"/>
      <c r="O1264" s="447"/>
      <c r="P1264" s="447"/>
      <c r="Q1264" s="447"/>
      <c r="R1264" s="447"/>
      <c r="S1264" s="447"/>
      <c r="T1264" s="447"/>
      <c r="U1264" s="447"/>
      <c r="V1264" s="447"/>
      <c r="W1264" s="447"/>
      <c r="X1264" s="447"/>
    </row>
    <row r="1265" spans="1:24" ht="12.75">
      <c r="A1265" s="447"/>
      <c r="B1265" s="447"/>
      <c r="C1265" s="454"/>
      <c r="D1265" s="447"/>
      <c r="E1265" s="449"/>
      <c r="F1265" s="447"/>
      <c r="G1265" s="447"/>
      <c r="H1265" s="447"/>
      <c r="I1265" s="447"/>
      <c r="J1265" s="447"/>
      <c r="K1265" s="447"/>
      <c r="L1265" s="447"/>
      <c r="M1265" s="447"/>
      <c r="N1265" s="447"/>
      <c r="O1265" s="447"/>
      <c r="P1265" s="447"/>
      <c r="Q1265" s="447"/>
      <c r="R1265" s="447"/>
      <c r="S1265" s="447"/>
      <c r="T1265" s="447"/>
      <c r="U1265" s="447"/>
      <c r="V1265" s="447"/>
      <c r="W1265" s="447"/>
      <c r="X1265" s="447"/>
    </row>
    <row r="1266" spans="1:24" ht="12.75">
      <c r="A1266" s="447"/>
      <c r="B1266" s="447"/>
      <c r="C1266" s="454"/>
      <c r="D1266" s="447"/>
      <c r="E1266" s="449"/>
      <c r="F1266" s="447"/>
      <c r="G1266" s="447"/>
      <c r="H1266" s="447"/>
      <c r="I1266" s="447"/>
      <c r="J1266" s="447"/>
      <c r="K1266" s="447"/>
      <c r="L1266" s="447"/>
      <c r="M1266" s="447"/>
      <c r="N1266" s="447"/>
      <c r="O1266" s="447"/>
      <c r="P1266" s="447"/>
      <c r="Q1266" s="447"/>
      <c r="R1266" s="447"/>
      <c r="S1266" s="447"/>
      <c r="T1266" s="447"/>
      <c r="U1266" s="447"/>
      <c r="V1266" s="447"/>
      <c r="W1266" s="447"/>
      <c r="X1266" s="447"/>
    </row>
    <row r="1267" spans="1:24" ht="12.75">
      <c r="A1267" s="447"/>
      <c r="B1267" s="447"/>
      <c r="C1267" s="454"/>
      <c r="D1267" s="447"/>
      <c r="E1267" s="449"/>
      <c r="F1267" s="447"/>
      <c r="G1267" s="447"/>
      <c r="H1267" s="447"/>
      <c r="I1267" s="447"/>
      <c r="J1267" s="447"/>
      <c r="K1267" s="447"/>
      <c r="L1267" s="447"/>
      <c r="M1267" s="447"/>
      <c r="N1267" s="447"/>
      <c r="O1267" s="447"/>
      <c r="P1267" s="447"/>
      <c r="Q1267" s="447"/>
      <c r="R1267" s="447"/>
      <c r="S1267" s="447"/>
      <c r="T1267" s="447"/>
      <c r="U1267" s="447"/>
      <c r="V1267" s="447"/>
      <c r="W1267" s="447"/>
      <c r="X1267" s="447"/>
    </row>
    <row r="1268" spans="1:24" ht="12.75">
      <c r="A1268" s="447"/>
      <c r="B1268" s="447"/>
      <c r="C1268" s="454"/>
      <c r="D1268" s="447"/>
      <c r="E1268" s="449"/>
      <c r="F1268" s="447"/>
      <c r="G1268" s="447"/>
      <c r="H1268" s="447"/>
      <c r="I1268" s="447"/>
      <c r="J1268" s="447"/>
      <c r="K1268" s="447"/>
      <c r="L1268" s="447"/>
      <c r="M1268" s="447"/>
      <c r="N1268" s="447"/>
      <c r="O1268" s="447"/>
      <c r="P1268" s="447"/>
      <c r="Q1268" s="447"/>
      <c r="R1268" s="447"/>
      <c r="S1268" s="447"/>
      <c r="T1268" s="447"/>
      <c r="U1268" s="447"/>
      <c r="V1268" s="447"/>
      <c r="W1268" s="447"/>
      <c r="X1268" s="447"/>
    </row>
    <row r="1269" spans="1:24" ht="12.75">
      <c r="A1269" s="447"/>
      <c r="B1269" s="447"/>
      <c r="C1269" s="454"/>
      <c r="D1269" s="447"/>
      <c r="E1269" s="449"/>
      <c r="F1269" s="447"/>
      <c r="G1269" s="447"/>
      <c r="H1269" s="447"/>
      <c r="I1269" s="447"/>
      <c r="J1269" s="447"/>
      <c r="K1269" s="447"/>
      <c r="L1269" s="447"/>
      <c r="M1269" s="447"/>
      <c r="N1269" s="447"/>
      <c r="O1269" s="447"/>
      <c r="P1269" s="447"/>
      <c r="Q1269" s="447"/>
      <c r="R1269" s="447"/>
      <c r="S1269" s="447"/>
      <c r="T1269" s="447"/>
      <c r="U1269" s="447"/>
      <c r="V1269" s="447"/>
      <c r="W1269" s="447"/>
      <c r="X1269" s="447"/>
    </row>
    <row r="1270" spans="1:24" ht="12.75">
      <c r="A1270" s="447"/>
      <c r="B1270" s="447"/>
      <c r="C1270" s="454"/>
      <c r="D1270" s="447"/>
      <c r="E1270" s="449"/>
      <c r="F1270" s="447"/>
      <c r="G1270" s="447"/>
      <c r="H1270" s="447"/>
      <c r="I1270" s="447"/>
      <c r="J1270" s="447"/>
      <c r="K1270" s="447"/>
      <c r="L1270" s="447"/>
      <c r="M1270" s="447"/>
      <c r="N1270" s="447"/>
      <c r="O1270" s="447"/>
      <c r="P1270" s="447"/>
      <c r="Q1270" s="447"/>
      <c r="R1270" s="447"/>
      <c r="S1270" s="447"/>
      <c r="T1270" s="447"/>
      <c r="U1270" s="447"/>
      <c r="V1270" s="447"/>
      <c r="W1270" s="447"/>
      <c r="X1270" s="447"/>
    </row>
    <row r="1271" spans="1:24" ht="12.75">
      <c r="A1271" s="447"/>
      <c r="B1271" s="447"/>
      <c r="C1271" s="454"/>
      <c r="D1271" s="447"/>
      <c r="E1271" s="449"/>
      <c r="F1271" s="447"/>
      <c r="G1271" s="447"/>
      <c r="H1271" s="447"/>
      <c r="I1271" s="447"/>
      <c r="J1271" s="447"/>
      <c r="K1271" s="447"/>
      <c r="L1271" s="447"/>
      <c r="M1271" s="447"/>
      <c r="N1271" s="447"/>
      <c r="O1271" s="447"/>
      <c r="P1271" s="447"/>
      <c r="Q1271" s="447"/>
      <c r="R1271" s="447"/>
      <c r="S1271" s="447"/>
      <c r="T1271" s="447"/>
      <c r="U1271" s="447"/>
      <c r="V1271" s="447"/>
      <c r="W1271" s="447"/>
      <c r="X1271" s="447"/>
    </row>
    <row r="1272" spans="1:24" ht="12.75">
      <c r="A1272" s="447"/>
      <c r="B1272" s="447"/>
      <c r="C1272" s="454"/>
      <c r="D1272" s="447"/>
      <c r="E1272" s="449"/>
      <c r="F1272" s="447"/>
      <c r="G1272" s="447"/>
      <c r="H1272" s="447"/>
      <c r="I1272" s="447"/>
      <c r="J1272" s="447"/>
      <c r="K1272" s="447"/>
      <c r="L1272" s="447"/>
      <c r="M1272" s="447"/>
      <c r="N1272" s="447"/>
      <c r="O1272" s="447"/>
      <c r="P1272" s="447"/>
      <c r="Q1272" s="447"/>
      <c r="R1272" s="447"/>
      <c r="S1272" s="447"/>
      <c r="T1272" s="447"/>
      <c r="U1272" s="447"/>
      <c r="V1272" s="447"/>
      <c r="W1272" s="447"/>
      <c r="X1272" s="447"/>
    </row>
    <row r="1273" spans="1:24" ht="12.75">
      <c r="A1273" s="447"/>
      <c r="B1273" s="447"/>
      <c r="C1273" s="454"/>
      <c r="D1273" s="447"/>
      <c r="E1273" s="449"/>
      <c r="F1273" s="447"/>
      <c r="G1273" s="447"/>
      <c r="H1273" s="447"/>
      <c r="I1273" s="447"/>
      <c r="J1273" s="447"/>
      <c r="K1273" s="447"/>
      <c r="L1273" s="447"/>
      <c r="M1273" s="447"/>
      <c r="N1273" s="447"/>
      <c r="O1273" s="447"/>
      <c r="P1273" s="447"/>
      <c r="Q1273" s="447"/>
      <c r="R1273" s="447"/>
      <c r="S1273" s="447"/>
      <c r="T1273" s="447"/>
      <c r="U1273" s="447"/>
      <c r="V1273" s="447"/>
      <c r="W1273" s="447"/>
      <c r="X1273" s="447"/>
    </row>
    <row r="1274" spans="1:24" ht="12.75">
      <c r="A1274" s="447"/>
      <c r="B1274" s="447"/>
      <c r="C1274" s="454"/>
      <c r="D1274" s="447"/>
      <c r="E1274" s="449"/>
      <c r="F1274" s="447"/>
      <c r="G1274" s="447"/>
      <c r="H1274" s="447"/>
      <c r="I1274" s="447"/>
      <c r="J1274" s="447"/>
      <c r="K1274" s="447"/>
      <c r="L1274" s="447"/>
      <c r="M1274" s="447"/>
      <c r="N1274" s="447"/>
      <c r="O1274" s="447"/>
      <c r="P1274" s="447"/>
      <c r="Q1274" s="447"/>
      <c r="R1274" s="447"/>
      <c r="S1274" s="447"/>
      <c r="T1274" s="447"/>
      <c r="U1274" s="447"/>
      <c r="V1274" s="447"/>
      <c r="W1274" s="447"/>
      <c r="X1274" s="447"/>
    </row>
    <row r="1275" spans="1:24" ht="12.75">
      <c r="A1275" s="447"/>
      <c r="B1275" s="447"/>
      <c r="C1275" s="454"/>
      <c r="D1275" s="447"/>
      <c r="E1275" s="449"/>
      <c r="F1275" s="447"/>
      <c r="G1275" s="447"/>
      <c r="H1275" s="447"/>
      <c r="I1275" s="447"/>
      <c r="J1275" s="447"/>
      <c r="K1275" s="447"/>
      <c r="L1275" s="447"/>
      <c r="M1275" s="447"/>
      <c r="N1275" s="447"/>
      <c r="O1275" s="447"/>
      <c r="P1275" s="447"/>
      <c r="Q1275" s="447"/>
      <c r="R1275" s="447"/>
      <c r="S1275" s="447"/>
      <c r="T1275" s="447"/>
      <c r="U1275" s="447"/>
      <c r="V1275" s="447"/>
      <c r="W1275" s="447"/>
      <c r="X1275" s="447"/>
    </row>
    <row r="1276" spans="1:24" ht="12.75">
      <c r="A1276" s="447"/>
      <c r="B1276" s="447"/>
      <c r="C1276" s="454"/>
      <c r="D1276" s="447"/>
      <c r="E1276" s="449"/>
      <c r="F1276" s="447"/>
      <c r="G1276" s="447"/>
      <c r="H1276" s="447"/>
      <c r="I1276" s="447"/>
      <c r="J1276" s="447"/>
      <c r="K1276" s="447"/>
      <c r="L1276" s="447"/>
      <c r="M1276" s="447"/>
      <c r="N1276" s="447"/>
      <c r="O1276" s="447"/>
      <c r="P1276" s="447"/>
      <c r="Q1276" s="447"/>
      <c r="R1276" s="447"/>
      <c r="S1276" s="447"/>
      <c r="T1276" s="447"/>
      <c r="U1276" s="447"/>
      <c r="V1276" s="447"/>
      <c r="W1276" s="447"/>
      <c r="X1276" s="447"/>
    </row>
    <row r="1277" spans="1:24" ht="12.75">
      <c r="A1277" s="447"/>
      <c r="B1277" s="447"/>
      <c r="C1277" s="454"/>
      <c r="D1277" s="447"/>
      <c r="E1277" s="449"/>
      <c r="F1277" s="447"/>
      <c r="G1277" s="447"/>
      <c r="H1277" s="447"/>
      <c r="I1277" s="447"/>
      <c r="J1277" s="447"/>
      <c r="K1277" s="447"/>
      <c r="L1277" s="447"/>
      <c r="M1277" s="447"/>
      <c r="N1277" s="447"/>
      <c r="O1277" s="447"/>
      <c r="P1277" s="447"/>
      <c r="Q1277" s="447"/>
      <c r="R1277" s="447"/>
      <c r="S1277" s="447"/>
      <c r="T1277" s="447"/>
      <c r="U1277" s="447"/>
      <c r="V1277" s="447"/>
      <c r="W1277" s="447"/>
      <c r="X1277" s="447"/>
    </row>
    <row r="1278" spans="1:24" ht="12.75">
      <c r="A1278" s="447"/>
      <c r="B1278" s="447"/>
      <c r="C1278" s="454"/>
      <c r="D1278" s="447"/>
      <c r="E1278" s="449"/>
      <c r="F1278" s="447"/>
      <c r="G1278" s="447"/>
      <c r="H1278" s="447"/>
      <c r="I1278" s="447"/>
      <c r="J1278" s="447"/>
      <c r="K1278" s="447"/>
      <c r="L1278" s="447"/>
      <c r="M1278" s="447"/>
      <c r="N1278" s="447"/>
      <c r="O1278" s="447"/>
      <c r="P1278" s="447"/>
      <c r="Q1278" s="447"/>
      <c r="R1278" s="447"/>
      <c r="S1278" s="447"/>
      <c r="T1278" s="447"/>
      <c r="U1278" s="447"/>
      <c r="V1278" s="447"/>
      <c r="W1278" s="447"/>
      <c r="X1278" s="447"/>
    </row>
    <row r="1279" spans="1:24" ht="12.75">
      <c r="A1279" s="447"/>
      <c r="B1279" s="447"/>
      <c r="C1279" s="454"/>
      <c r="D1279" s="447"/>
      <c r="E1279" s="449"/>
      <c r="F1279" s="447"/>
      <c r="G1279" s="447"/>
      <c r="H1279" s="447"/>
      <c r="I1279" s="447"/>
      <c r="J1279" s="447"/>
      <c r="K1279" s="447"/>
      <c r="L1279" s="447"/>
      <c r="M1279" s="447"/>
      <c r="N1279" s="447"/>
      <c r="O1279" s="447"/>
      <c r="P1279" s="447"/>
      <c r="Q1279" s="447"/>
      <c r="R1279" s="447"/>
      <c r="S1279" s="447"/>
      <c r="T1279" s="447"/>
      <c r="U1279" s="447"/>
      <c r="V1279" s="447"/>
      <c r="W1279" s="447"/>
      <c r="X1279" s="447"/>
    </row>
    <row r="1280" spans="1:24" ht="12.75">
      <c r="A1280" s="447"/>
      <c r="B1280" s="447"/>
      <c r="C1280" s="454"/>
      <c r="D1280" s="447"/>
      <c r="E1280" s="449"/>
      <c r="F1280" s="447"/>
      <c r="G1280" s="447"/>
      <c r="H1280" s="447"/>
      <c r="I1280" s="447"/>
      <c r="J1280" s="447"/>
      <c r="K1280" s="447"/>
      <c r="L1280" s="447"/>
      <c r="M1280" s="447"/>
      <c r="N1280" s="447"/>
      <c r="O1280" s="447"/>
      <c r="P1280" s="447"/>
      <c r="Q1280" s="447"/>
      <c r="R1280" s="447"/>
      <c r="S1280" s="447"/>
      <c r="T1280" s="447"/>
      <c r="U1280" s="447"/>
      <c r="V1280" s="447"/>
      <c r="W1280" s="447"/>
      <c r="X1280" s="447"/>
    </row>
    <row r="1281" spans="1:24" ht="12.75">
      <c r="A1281" s="447"/>
      <c r="B1281" s="447"/>
      <c r="C1281" s="454"/>
      <c r="D1281" s="447"/>
      <c r="E1281" s="449"/>
      <c r="F1281" s="447"/>
      <c r="G1281" s="447"/>
      <c r="H1281" s="447"/>
      <c r="I1281" s="447"/>
      <c r="J1281" s="447"/>
      <c r="K1281" s="447"/>
      <c r="L1281" s="447"/>
      <c r="M1281" s="447"/>
      <c r="N1281" s="447"/>
      <c r="O1281" s="447"/>
      <c r="P1281" s="447"/>
      <c r="Q1281" s="447"/>
      <c r="R1281" s="447"/>
      <c r="S1281" s="447"/>
      <c r="T1281" s="447"/>
      <c r="U1281" s="447"/>
      <c r="V1281" s="447"/>
      <c r="W1281" s="447"/>
      <c r="X1281" s="447"/>
    </row>
    <row r="1282" spans="1:24" ht="12.75">
      <c r="A1282" s="447"/>
      <c r="B1282" s="447"/>
      <c r="C1282" s="454"/>
      <c r="D1282" s="447"/>
      <c r="E1282" s="449"/>
      <c r="F1282" s="447"/>
      <c r="G1282" s="447"/>
      <c r="H1282" s="447"/>
      <c r="I1282" s="447"/>
      <c r="J1282" s="447"/>
      <c r="K1282" s="447"/>
      <c r="L1282" s="447"/>
      <c r="M1282" s="447"/>
      <c r="N1282" s="447"/>
      <c r="O1282" s="447"/>
      <c r="P1282" s="447"/>
      <c r="Q1282" s="447"/>
      <c r="R1282" s="447"/>
      <c r="S1282" s="447"/>
      <c r="T1282" s="447"/>
      <c r="U1282" s="447"/>
      <c r="V1282" s="447"/>
      <c r="W1282" s="447"/>
      <c r="X1282" s="447"/>
    </row>
    <row r="1283" spans="1:24" ht="12.75">
      <c r="A1283" s="447"/>
      <c r="B1283" s="447"/>
      <c r="C1283" s="454"/>
      <c r="D1283" s="447"/>
      <c r="E1283" s="449"/>
      <c r="F1283" s="447"/>
      <c r="G1283" s="447"/>
      <c r="H1283" s="447"/>
      <c r="I1283" s="447"/>
      <c r="J1283" s="447"/>
      <c r="K1283" s="447"/>
      <c r="L1283" s="447"/>
      <c r="M1283" s="447"/>
      <c r="N1283" s="447"/>
      <c r="O1283" s="447"/>
      <c r="P1283" s="447"/>
      <c r="Q1283" s="447"/>
      <c r="R1283" s="447"/>
      <c r="S1283" s="447"/>
      <c r="T1283" s="447"/>
      <c r="U1283" s="447"/>
      <c r="V1283" s="447"/>
      <c r="W1283" s="447"/>
      <c r="X1283" s="447"/>
    </row>
    <row r="1284" spans="1:24" ht="12.75">
      <c r="A1284" s="447"/>
      <c r="B1284" s="447"/>
      <c r="C1284" s="454"/>
      <c r="D1284" s="447"/>
      <c r="E1284" s="449"/>
      <c r="F1284" s="447"/>
      <c r="G1284" s="447"/>
      <c r="H1284" s="447"/>
      <c r="I1284" s="447"/>
      <c r="J1284" s="447"/>
      <c r="K1284" s="447"/>
      <c r="L1284" s="447"/>
      <c r="M1284" s="447"/>
      <c r="N1284" s="447"/>
      <c r="O1284" s="447"/>
      <c r="P1284" s="447"/>
      <c r="Q1284" s="447"/>
      <c r="R1284" s="447"/>
      <c r="S1284" s="447"/>
      <c r="T1284" s="447"/>
      <c r="U1284" s="447"/>
      <c r="V1284" s="447"/>
      <c r="W1284" s="447"/>
      <c r="X1284" s="447"/>
    </row>
    <row r="1285" spans="1:24" ht="12.75">
      <c r="A1285" s="447"/>
      <c r="B1285" s="447"/>
      <c r="C1285" s="454"/>
      <c r="D1285" s="447"/>
      <c r="E1285" s="449"/>
      <c r="F1285" s="447"/>
      <c r="G1285" s="447"/>
      <c r="H1285" s="447"/>
      <c r="I1285" s="447"/>
      <c r="J1285" s="447"/>
      <c r="K1285" s="447"/>
      <c r="L1285" s="447"/>
      <c r="M1285" s="447"/>
      <c r="N1285" s="447"/>
      <c r="O1285" s="447"/>
      <c r="P1285" s="447"/>
      <c r="Q1285" s="447"/>
      <c r="R1285" s="447"/>
      <c r="S1285" s="447"/>
      <c r="T1285" s="447"/>
      <c r="U1285" s="447"/>
      <c r="V1285" s="447"/>
      <c r="W1285" s="447"/>
      <c r="X1285" s="447"/>
    </row>
    <row r="1286" spans="1:24" ht="12.75">
      <c r="A1286" s="447"/>
      <c r="B1286" s="447"/>
      <c r="C1286" s="454"/>
      <c r="D1286" s="447"/>
      <c r="E1286" s="449"/>
      <c r="F1286" s="447"/>
      <c r="G1286" s="447"/>
      <c r="H1286" s="447"/>
      <c r="I1286" s="447"/>
      <c r="J1286" s="447"/>
      <c r="K1286" s="447"/>
      <c r="L1286" s="447"/>
      <c r="M1286" s="447"/>
      <c r="N1286" s="447"/>
      <c r="O1286" s="447"/>
      <c r="P1286" s="447"/>
      <c r="Q1286" s="447"/>
      <c r="R1286" s="447"/>
      <c r="S1286" s="447"/>
      <c r="T1286" s="447"/>
      <c r="U1286" s="447"/>
      <c r="V1286" s="447"/>
      <c r="W1286" s="447"/>
      <c r="X1286" s="447"/>
    </row>
    <row r="1287" spans="1:24" ht="12.75">
      <c r="A1287" s="447"/>
      <c r="B1287" s="447"/>
      <c r="C1287" s="454"/>
      <c r="D1287" s="447"/>
      <c r="E1287" s="449"/>
      <c r="F1287" s="447"/>
      <c r="G1287" s="447"/>
      <c r="H1287" s="447"/>
      <c r="I1287" s="447"/>
      <c r="J1287" s="447"/>
      <c r="K1287" s="447"/>
      <c r="L1287" s="447"/>
      <c r="M1287" s="447"/>
      <c r="N1287" s="447"/>
      <c r="O1287" s="447"/>
      <c r="P1287" s="447"/>
      <c r="Q1287" s="447"/>
      <c r="R1287" s="447"/>
      <c r="S1287" s="447"/>
      <c r="T1287" s="447"/>
      <c r="U1287" s="447"/>
      <c r="V1287" s="447"/>
      <c r="W1287" s="447"/>
      <c r="X1287" s="447"/>
    </row>
    <row r="1288" spans="1:24" ht="12.75">
      <c r="A1288" s="447"/>
      <c r="B1288" s="447"/>
      <c r="C1288" s="454"/>
      <c r="D1288" s="447"/>
      <c r="E1288" s="449"/>
      <c r="F1288" s="447"/>
      <c r="G1288" s="447"/>
      <c r="H1288" s="447"/>
      <c r="I1288" s="447"/>
      <c r="J1288" s="447"/>
      <c r="K1288" s="447"/>
      <c r="L1288" s="447"/>
      <c r="M1288" s="447"/>
      <c r="N1288" s="447"/>
      <c r="O1288" s="447"/>
      <c r="P1288" s="447"/>
      <c r="Q1288" s="447"/>
      <c r="R1288" s="447"/>
      <c r="S1288" s="447"/>
      <c r="T1288" s="447"/>
      <c r="U1288" s="447"/>
      <c r="V1288" s="447"/>
      <c r="W1288" s="447"/>
      <c r="X1288" s="447"/>
    </row>
    <row r="1289" spans="1:24" ht="12.75">
      <c r="A1289" s="447"/>
      <c r="B1289" s="447"/>
      <c r="C1289" s="454"/>
      <c r="D1289" s="447"/>
      <c r="E1289" s="449"/>
      <c r="F1289" s="447"/>
      <c r="G1289" s="447"/>
      <c r="H1289" s="447"/>
      <c r="I1289" s="447"/>
      <c r="J1289" s="447"/>
      <c r="K1289" s="447"/>
      <c r="L1289" s="447"/>
      <c r="M1289" s="447"/>
      <c r="N1289" s="447"/>
      <c r="O1289" s="447"/>
      <c r="P1289" s="447"/>
      <c r="Q1289" s="447"/>
      <c r="R1289" s="447"/>
      <c r="S1289" s="447"/>
      <c r="T1289" s="447"/>
      <c r="U1289" s="447"/>
      <c r="V1289" s="447"/>
      <c r="W1289" s="447"/>
      <c r="X1289" s="447"/>
    </row>
    <row r="1290" spans="1:24" ht="12.75">
      <c r="A1290" s="447"/>
      <c r="B1290" s="447"/>
      <c r="C1290" s="454"/>
      <c r="D1290" s="447"/>
      <c r="E1290" s="449"/>
      <c r="F1290" s="447"/>
      <c r="G1290" s="447"/>
      <c r="H1290" s="447"/>
      <c r="I1290" s="447"/>
      <c r="J1290" s="447"/>
      <c r="K1290" s="447"/>
      <c r="L1290" s="447"/>
      <c r="M1290" s="447"/>
      <c r="N1290" s="447"/>
      <c r="O1290" s="447"/>
      <c r="P1290" s="447"/>
      <c r="Q1290" s="447"/>
      <c r="R1290" s="447"/>
      <c r="S1290" s="447"/>
      <c r="T1290" s="447"/>
      <c r="U1290" s="447"/>
      <c r="V1290" s="447"/>
      <c r="W1290" s="447"/>
      <c r="X1290" s="447"/>
    </row>
    <row r="1291" spans="1:24" ht="12.75">
      <c r="A1291" s="447"/>
      <c r="B1291" s="447"/>
      <c r="C1291" s="454"/>
      <c r="D1291" s="447"/>
      <c r="E1291" s="449"/>
      <c r="F1291" s="447"/>
      <c r="G1291" s="447"/>
      <c r="H1291" s="447"/>
      <c r="I1291" s="447"/>
      <c r="J1291" s="447"/>
      <c r="K1291" s="447"/>
      <c r="L1291" s="447"/>
      <c r="M1291" s="447"/>
      <c r="N1291" s="447"/>
      <c r="O1291" s="447"/>
      <c r="P1291" s="447"/>
      <c r="Q1291" s="447"/>
      <c r="R1291" s="447"/>
      <c r="S1291" s="447"/>
      <c r="T1291" s="447"/>
      <c r="U1291" s="447"/>
      <c r="V1291" s="447"/>
      <c r="W1291" s="447"/>
      <c r="X1291" s="447"/>
    </row>
    <row r="1292" spans="1:24" ht="12.75">
      <c r="A1292" s="447"/>
      <c r="B1292" s="447"/>
      <c r="C1292" s="454"/>
      <c r="D1292" s="447"/>
      <c r="E1292" s="449"/>
      <c r="F1292" s="447"/>
      <c r="G1292" s="447"/>
      <c r="H1292" s="447"/>
      <c r="I1292" s="447"/>
      <c r="J1292" s="447"/>
      <c r="K1292" s="447"/>
      <c r="L1292" s="447"/>
      <c r="M1292" s="447"/>
      <c r="N1292" s="447"/>
      <c r="O1292" s="447"/>
      <c r="P1292" s="447"/>
      <c r="Q1292" s="447"/>
      <c r="R1292" s="447"/>
      <c r="S1292" s="447"/>
      <c r="T1292" s="447"/>
      <c r="U1292" s="447"/>
      <c r="V1292" s="447"/>
      <c r="W1292" s="447"/>
      <c r="X1292" s="447"/>
    </row>
    <row r="1293" spans="1:24" ht="12.75">
      <c r="A1293" s="447"/>
      <c r="B1293" s="447"/>
      <c r="C1293" s="454"/>
      <c r="D1293" s="447"/>
      <c r="E1293" s="449"/>
      <c r="F1293" s="447"/>
      <c r="G1293" s="447"/>
      <c r="H1293" s="447"/>
      <c r="I1293" s="447"/>
      <c r="J1293" s="447"/>
      <c r="K1293" s="447"/>
      <c r="L1293" s="447"/>
      <c r="M1293" s="447"/>
      <c r="N1293" s="447"/>
      <c r="O1293" s="447"/>
      <c r="P1293" s="447"/>
      <c r="Q1293" s="447"/>
      <c r="R1293" s="447"/>
      <c r="S1293" s="447"/>
      <c r="T1293" s="447"/>
      <c r="U1293" s="447"/>
      <c r="V1293" s="447"/>
      <c r="W1293" s="447"/>
      <c r="X1293" s="447"/>
    </row>
    <row r="1294" spans="1:24" ht="12.75">
      <c r="A1294" s="447"/>
      <c r="B1294" s="447"/>
      <c r="C1294" s="454"/>
      <c r="D1294" s="447"/>
      <c r="E1294" s="449"/>
      <c r="F1294" s="447"/>
      <c r="G1294" s="447"/>
      <c r="H1294" s="447"/>
      <c r="I1294" s="447"/>
      <c r="J1294" s="447"/>
      <c r="K1294" s="447"/>
      <c r="L1294" s="447"/>
      <c r="M1294" s="447"/>
      <c r="N1294" s="447"/>
      <c r="O1294" s="447"/>
      <c r="P1294" s="447"/>
      <c r="Q1294" s="447"/>
      <c r="R1294" s="447"/>
      <c r="S1294" s="447"/>
      <c r="T1294" s="447"/>
      <c r="U1294" s="447"/>
      <c r="V1294" s="447"/>
      <c r="W1294" s="447"/>
      <c r="X1294" s="447"/>
    </row>
    <row r="1295" spans="1:24" ht="12.75">
      <c r="A1295" s="447"/>
      <c r="B1295" s="447"/>
      <c r="C1295" s="454"/>
      <c r="D1295" s="447"/>
      <c r="E1295" s="449"/>
      <c r="F1295" s="447"/>
      <c r="G1295" s="447"/>
      <c r="H1295" s="447"/>
      <c r="I1295" s="447"/>
      <c r="J1295" s="447"/>
      <c r="K1295" s="447"/>
      <c r="L1295" s="447"/>
      <c r="M1295" s="447"/>
      <c r="N1295" s="447"/>
      <c r="O1295" s="447"/>
      <c r="P1295" s="447"/>
      <c r="Q1295" s="447"/>
      <c r="R1295" s="447"/>
      <c r="S1295" s="447"/>
      <c r="T1295" s="447"/>
      <c r="U1295" s="447"/>
      <c r="V1295" s="447"/>
      <c r="W1295" s="447"/>
      <c r="X1295" s="447"/>
    </row>
    <row r="1296" spans="1:24" ht="12.75">
      <c r="A1296" s="447"/>
      <c r="B1296" s="447"/>
      <c r="C1296" s="454"/>
      <c r="D1296" s="447"/>
      <c r="E1296" s="449"/>
      <c r="F1296" s="447"/>
      <c r="G1296" s="447"/>
      <c r="H1296" s="447"/>
      <c r="I1296" s="447"/>
      <c r="J1296" s="447"/>
      <c r="K1296" s="447"/>
      <c r="L1296" s="447"/>
      <c r="M1296" s="447"/>
      <c r="N1296" s="447"/>
      <c r="O1296" s="447"/>
      <c r="P1296" s="447"/>
      <c r="Q1296" s="447"/>
      <c r="R1296" s="447"/>
      <c r="S1296" s="447"/>
      <c r="T1296" s="447"/>
      <c r="U1296" s="447"/>
      <c r="V1296" s="447"/>
      <c r="W1296" s="447"/>
      <c r="X1296" s="447"/>
    </row>
    <row r="1297" spans="1:24" ht="12.75">
      <c r="A1297" s="447"/>
      <c r="B1297" s="447"/>
      <c r="C1297" s="454"/>
      <c r="D1297" s="447"/>
      <c r="E1297" s="449"/>
      <c r="F1297" s="447"/>
      <c r="G1297" s="447"/>
      <c r="H1297" s="447"/>
      <c r="I1297" s="447"/>
      <c r="J1297" s="447"/>
      <c r="K1297" s="447"/>
      <c r="L1297" s="447"/>
      <c r="M1297" s="447"/>
      <c r="N1297" s="447"/>
      <c r="O1297" s="447"/>
      <c r="P1297" s="447"/>
      <c r="Q1297" s="447"/>
      <c r="R1297" s="447"/>
      <c r="S1297" s="447"/>
      <c r="T1297" s="447"/>
      <c r="U1297" s="447"/>
      <c r="V1297" s="447"/>
      <c r="W1297" s="447"/>
      <c r="X1297" s="447"/>
    </row>
    <row r="1298" spans="1:24" ht="12.75">
      <c r="A1298" s="447"/>
      <c r="B1298" s="447"/>
      <c r="C1298" s="454"/>
      <c r="D1298" s="447"/>
      <c r="E1298" s="449"/>
      <c r="F1298" s="447"/>
      <c r="G1298" s="447"/>
      <c r="H1298" s="447"/>
      <c r="I1298" s="447"/>
      <c r="J1298" s="447"/>
      <c r="K1298" s="447"/>
      <c r="L1298" s="447"/>
      <c r="M1298" s="447"/>
      <c r="N1298" s="447"/>
      <c r="O1298" s="447"/>
      <c r="P1298" s="447"/>
      <c r="Q1298" s="447"/>
      <c r="R1298" s="447"/>
      <c r="S1298" s="447"/>
      <c r="T1298" s="447"/>
      <c r="U1298" s="447"/>
      <c r="V1298" s="447"/>
      <c r="W1298" s="447"/>
      <c r="X1298" s="447"/>
    </row>
    <row r="1299" spans="1:24" ht="12.75">
      <c r="A1299" s="447"/>
      <c r="B1299" s="447"/>
      <c r="C1299" s="454"/>
      <c r="D1299" s="447"/>
      <c r="E1299" s="449"/>
      <c r="F1299" s="447"/>
      <c r="G1299" s="447"/>
      <c r="H1299" s="447"/>
      <c r="I1299" s="447"/>
      <c r="J1299" s="447"/>
      <c r="K1299" s="447"/>
      <c r="L1299" s="447"/>
      <c r="M1299" s="447"/>
      <c r="N1299" s="447"/>
      <c r="O1299" s="447"/>
      <c r="P1299" s="447"/>
      <c r="Q1299" s="447"/>
      <c r="R1299" s="447"/>
      <c r="S1299" s="447"/>
      <c r="T1299" s="447"/>
      <c r="U1299" s="447"/>
      <c r="V1299" s="447"/>
      <c r="W1299" s="447"/>
      <c r="X1299" s="447"/>
    </row>
    <row r="1300" spans="1:24" ht="12.75">
      <c r="A1300" s="447"/>
      <c r="B1300" s="447"/>
      <c r="C1300" s="454"/>
      <c r="D1300" s="447"/>
      <c r="E1300" s="449"/>
      <c r="F1300" s="447"/>
      <c r="G1300" s="447"/>
      <c r="H1300" s="447"/>
      <c r="I1300" s="447"/>
      <c r="J1300" s="447"/>
      <c r="K1300" s="447"/>
      <c r="L1300" s="447"/>
      <c r="M1300" s="447"/>
      <c r="N1300" s="447"/>
      <c r="O1300" s="447"/>
      <c r="P1300" s="447"/>
      <c r="Q1300" s="447"/>
      <c r="R1300" s="447"/>
      <c r="S1300" s="447"/>
      <c r="T1300" s="447"/>
      <c r="U1300" s="447"/>
      <c r="V1300" s="447"/>
      <c r="W1300" s="447"/>
      <c r="X1300" s="447"/>
    </row>
    <row r="1301" spans="1:24" ht="12.75">
      <c r="A1301" s="447"/>
      <c r="B1301" s="447"/>
      <c r="C1301" s="454"/>
      <c r="D1301" s="447"/>
      <c r="E1301" s="449"/>
      <c r="F1301" s="447"/>
      <c r="G1301" s="447"/>
      <c r="H1301" s="447"/>
      <c r="I1301" s="447"/>
      <c r="J1301" s="447"/>
      <c r="K1301" s="447"/>
      <c r="L1301" s="447"/>
      <c r="M1301" s="447"/>
      <c r="N1301" s="447"/>
      <c r="O1301" s="447"/>
      <c r="P1301" s="447"/>
      <c r="Q1301" s="447"/>
      <c r="R1301" s="447"/>
      <c r="S1301" s="447"/>
      <c r="T1301" s="447"/>
      <c r="U1301" s="447"/>
      <c r="V1301" s="447"/>
      <c r="W1301" s="447"/>
      <c r="X1301" s="447"/>
    </row>
    <row r="1302" spans="1:24" ht="12.75">
      <c r="A1302" s="447"/>
      <c r="B1302" s="447"/>
      <c r="C1302" s="454"/>
      <c r="D1302" s="447"/>
      <c r="E1302" s="449"/>
      <c r="F1302" s="447"/>
      <c r="G1302" s="447"/>
      <c r="H1302" s="447"/>
      <c r="I1302" s="447"/>
      <c r="J1302" s="447"/>
      <c r="K1302" s="447"/>
      <c r="L1302" s="447"/>
      <c r="M1302" s="447"/>
      <c r="N1302" s="447"/>
      <c r="O1302" s="447"/>
      <c r="P1302" s="447"/>
      <c r="Q1302" s="447"/>
      <c r="R1302" s="447"/>
      <c r="S1302" s="447"/>
      <c r="T1302" s="447"/>
      <c r="U1302" s="447"/>
      <c r="V1302" s="447"/>
      <c r="W1302" s="447"/>
      <c r="X1302" s="447"/>
    </row>
    <row r="1303" spans="1:24" ht="12.75">
      <c r="A1303" s="447"/>
      <c r="B1303" s="447"/>
      <c r="C1303" s="454"/>
      <c r="D1303" s="447"/>
      <c r="E1303" s="449"/>
      <c r="F1303" s="447"/>
      <c r="G1303" s="447"/>
      <c r="H1303" s="447"/>
      <c r="I1303" s="447"/>
      <c r="J1303" s="447"/>
      <c r="K1303" s="447"/>
      <c r="L1303" s="447"/>
      <c r="M1303" s="447"/>
      <c r="N1303" s="447"/>
      <c r="O1303" s="447"/>
      <c r="P1303" s="447"/>
      <c r="Q1303" s="447"/>
      <c r="R1303" s="447"/>
      <c r="S1303" s="447"/>
      <c r="T1303" s="447"/>
      <c r="U1303" s="447"/>
      <c r="V1303" s="447"/>
      <c r="W1303" s="447"/>
      <c r="X1303" s="447"/>
    </row>
    <row r="1304" spans="1:24" ht="12.75">
      <c r="A1304" s="447"/>
      <c r="B1304" s="447"/>
      <c r="C1304" s="454"/>
      <c r="D1304" s="447"/>
      <c r="E1304" s="449"/>
      <c r="F1304" s="447"/>
      <c r="G1304" s="447"/>
      <c r="H1304" s="447"/>
      <c r="I1304" s="447"/>
      <c r="J1304" s="447"/>
      <c r="K1304" s="447"/>
      <c r="L1304" s="447"/>
      <c r="M1304" s="447"/>
      <c r="N1304" s="447"/>
      <c r="O1304" s="447"/>
      <c r="P1304" s="447"/>
      <c r="Q1304" s="447"/>
      <c r="R1304" s="447"/>
      <c r="S1304" s="447"/>
      <c r="T1304" s="447"/>
      <c r="U1304" s="447"/>
      <c r="V1304" s="447"/>
      <c r="W1304" s="447"/>
      <c r="X1304" s="447"/>
    </row>
    <row r="1305" spans="1:24" ht="12.75">
      <c r="A1305" s="447"/>
      <c r="B1305" s="447"/>
      <c r="C1305" s="454"/>
      <c r="D1305" s="447"/>
      <c r="E1305" s="449"/>
      <c r="F1305" s="447"/>
      <c r="G1305" s="447"/>
      <c r="H1305" s="447"/>
      <c r="I1305" s="447"/>
      <c r="J1305" s="447"/>
      <c r="K1305" s="447"/>
      <c r="L1305" s="447"/>
      <c r="M1305" s="447"/>
      <c r="N1305" s="447"/>
      <c r="O1305" s="447"/>
      <c r="P1305" s="447"/>
      <c r="Q1305" s="447"/>
      <c r="R1305" s="447"/>
      <c r="S1305" s="447"/>
      <c r="T1305" s="447"/>
      <c r="U1305" s="447"/>
      <c r="V1305" s="447"/>
      <c r="W1305" s="447"/>
      <c r="X1305" s="447"/>
    </row>
    <row r="1306" spans="1:24" ht="12.75">
      <c r="A1306" s="447"/>
      <c r="B1306" s="447"/>
      <c r="C1306" s="454"/>
      <c r="D1306" s="447"/>
      <c r="E1306" s="449"/>
      <c r="F1306" s="447"/>
      <c r="G1306" s="447"/>
      <c r="H1306" s="447"/>
      <c r="I1306" s="447"/>
      <c r="J1306" s="447"/>
      <c r="K1306" s="447"/>
      <c r="L1306" s="447"/>
      <c r="M1306" s="447"/>
      <c r="N1306" s="447"/>
      <c r="O1306" s="447"/>
      <c r="P1306" s="447"/>
      <c r="Q1306" s="447"/>
      <c r="R1306" s="447"/>
      <c r="S1306" s="447"/>
      <c r="T1306" s="447"/>
      <c r="U1306" s="447"/>
      <c r="V1306" s="447"/>
      <c r="W1306" s="447"/>
      <c r="X1306" s="447"/>
    </row>
    <row r="1307" spans="1:24" ht="12.75">
      <c r="A1307" s="447"/>
      <c r="B1307" s="447"/>
      <c r="C1307" s="454"/>
      <c r="D1307" s="447"/>
      <c r="E1307" s="449"/>
      <c r="F1307" s="447"/>
      <c r="G1307" s="447"/>
      <c r="H1307" s="447"/>
      <c r="I1307" s="447"/>
      <c r="J1307" s="447"/>
      <c r="K1307" s="447"/>
      <c r="L1307" s="447"/>
      <c r="M1307" s="447"/>
      <c r="N1307" s="447"/>
      <c r="O1307" s="447"/>
      <c r="P1307" s="447"/>
      <c r="Q1307" s="447"/>
      <c r="R1307" s="447"/>
      <c r="S1307" s="447"/>
      <c r="T1307" s="447"/>
      <c r="U1307" s="447"/>
      <c r="V1307" s="447"/>
      <c r="W1307" s="447"/>
      <c r="X1307" s="447"/>
    </row>
    <row r="1308" spans="1:24" ht="12.75">
      <c r="A1308" s="447"/>
      <c r="B1308" s="447"/>
      <c r="C1308" s="454"/>
      <c r="D1308" s="447"/>
      <c r="E1308" s="449"/>
      <c r="F1308" s="447"/>
      <c r="G1308" s="447"/>
      <c r="H1308" s="447"/>
      <c r="I1308" s="447"/>
      <c r="J1308" s="447"/>
      <c r="K1308" s="447"/>
      <c r="L1308" s="447"/>
      <c r="M1308" s="447"/>
      <c r="N1308" s="447"/>
      <c r="O1308" s="447"/>
      <c r="P1308" s="447"/>
      <c r="Q1308" s="447"/>
      <c r="R1308" s="447"/>
      <c r="S1308" s="447"/>
      <c r="T1308" s="447"/>
      <c r="U1308" s="447"/>
      <c r="V1308" s="447"/>
      <c r="W1308" s="447"/>
      <c r="X1308" s="447"/>
    </row>
    <row r="1309" spans="1:24" ht="12.75">
      <c r="A1309" s="447"/>
      <c r="B1309" s="447"/>
      <c r="C1309" s="454"/>
      <c r="D1309" s="447"/>
      <c r="E1309" s="449"/>
      <c r="F1309" s="447"/>
      <c r="G1309" s="447"/>
      <c r="H1309" s="447"/>
      <c r="I1309" s="447"/>
      <c r="J1309" s="447"/>
      <c r="K1309" s="447"/>
      <c r="L1309" s="447"/>
      <c r="M1309" s="447"/>
      <c r="N1309" s="447"/>
      <c r="O1309" s="447"/>
      <c r="P1309" s="447"/>
      <c r="Q1309" s="447"/>
      <c r="R1309" s="447"/>
      <c r="S1309" s="447"/>
      <c r="T1309" s="447"/>
      <c r="U1309" s="447"/>
      <c r="V1309" s="447"/>
      <c r="W1309" s="447"/>
      <c r="X1309" s="447"/>
    </row>
    <row r="1310" spans="1:24" ht="12.75">
      <c r="A1310" s="447"/>
      <c r="B1310" s="447"/>
      <c r="C1310" s="454"/>
      <c r="D1310" s="447"/>
      <c r="E1310" s="449"/>
      <c r="F1310" s="447"/>
      <c r="G1310" s="447"/>
      <c r="H1310" s="447"/>
      <c r="I1310" s="447"/>
      <c r="J1310" s="447"/>
      <c r="K1310" s="447"/>
      <c r="L1310" s="447"/>
      <c r="M1310" s="447"/>
      <c r="N1310" s="447"/>
      <c r="O1310" s="447"/>
      <c r="P1310" s="447"/>
      <c r="Q1310" s="447"/>
      <c r="R1310" s="447"/>
      <c r="S1310" s="447"/>
      <c r="T1310" s="447"/>
      <c r="U1310" s="447"/>
      <c r="V1310" s="447"/>
      <c r="W1310" s="447"/>
      <c r="X1310" s="447"/>
    </row>
    <row r="1311" spans="1:24" ht="12.75">
      <c r="A1311" s="447"/>
      <c r="B1311" s="447"/>
      <c r="C1311" s="454"/>
      <c r="D1311" s="447"/>
      <c r="E1311" s="449"/>
      <c r="F1311" s="447"/>
      <c r="G1311" s="447"/>
      <c r="H1311" s="447"/>
      <c r="I1311" s="447"/>
      <c r="J1311" s="447"/>
      <c r="K1311" s="447"/>
      <c r="L1311" s="447"/>
      <c r="M1311" s="447"/>
      <c r="N1311" s="447"/>
      <c r="O1311" s="447"/>
      <c r="P1311" s="447"/>
      <c r="Q1311" s="447"/>
      <c r="R1311" s="447"/>
      <c r="S1311" s="447"/>
      <c r="T1311" s="447"/>
      <c r="U1311" s="447"/>
      <c r="V1311" s="447"/>
      <c r="W1311" s="447"/>
      <c r="X1311" s="447"/>
    </row>
    <row r="1312" spans="1:24" ht="12.75">
      <c r="A1312" s="447"/>
      <c r="B1312" s="447"/>
      <c r="C1312" s="454"/>
      <c r="D1312" s="447"/>
      <c r="E1312" s="449"/>
      <c r="F1312" s="447"/>
      <c r="G1312" s="447"/>
      <c r="H1312" s="447"/>
      <c r="I1312" s="447"/>
      <c r="J1312" s="447"/>
      <c r="K1312" s="447"/>
      <c r="L1312" s="447"/>
      <c r="M1312" s="447"/>
      <c r="N1312" s="447"/>
      <c r="O1312" s="447"/>
      <c r="P1312" s="447"/>
      <c r="Q1312" s="447"/>
      <c r="R1312" s="447"/>
      <c r="S1312" s="447"/>
      <c r="T1312" s="447"/>
      <c r="U1312" s="447"/>
      <c r="V1312" s="447"/>
      <c r="W1312" s="447"/>
      <c r="X1312" s="447"/>
    </row>
    <row r="1313" spans="1:24" ht="12.75">
      <c r="A1313" s="447"/>
      <c r="B1313" s="447"/>
      <c r="C1313" s="454"/>
      <c r="D1313" s="447"/>
      <c r="E1313" s="449"/>
      <c r="F1313" s="447"/>
      <c r="G1313" s="447"/>
      <c r="H1313" s="447"/>
      <c r="I1313" s="447"/>
      <c r="J1313" s="447"/>
      <c r="K1313" s="447"/>
      <c r="L1313" s="447"/>
      <c r="M1313" s="447"/>
      <c r="N1313" s="447"/>
      <c r="O1313" s="447"/>
      <c r="P1313" s="447"/>
      <c r="Q1313" s="447"/>
      <c r="R1313" s="447"/>
      <c r="S1313" s="447"/>
      <c r="T1313" s="447"/>
      <c r="U1313" s="447"/>
      <c r="V1313" s="447"/>
      <c r="W1313" s="447"/>
      <c r="X1313" s="447"/>
    </row>
    <row r="1314" spans="1:24" ht="12.75">
      <c r="A1314" s="447"/>
      <c r="B1314" s="447"/>
      <c r="C1314" s="454"/>
      <c r="D1314" s="447"/>
      <c r="E1314" s="449"/>
      <c r="F1314" s="447"/>
      <c r="G1314" s="447"/>
      <c r="H1314" s="447"/>
      <c r="I1314" s="447"/>
      <c r="J1314" s="447"/>
      <c r="K1314" s="447"/>
      <c r="L1314" s="447"/>
      <c r="M1314" s="447"/>
      <c r="N1314" s="447"/>
      <c r="O1314" s="447"/>
      <c r="P1314" s="447"/>
      <c r="Q1314" s="447"/>
      <c r="R1314" s="447"/>
      <c r="S1314" s="447"/>
      <c r="T1314" s="447"/>
      <c r="U1314" s="447"/>
      <c r="V1314" s="447"/>
      <c r="W1314" s="447"/>
      <c r="X1314" s="447"/>
    </row>
    <row r="1315" spans="1:24" ht="12.75">
      <c r="A1315" s="447"/>
      <c r="B1315" s="447"/>
      <c r="C1315" s="454"/>
      <c r="D1315" s="447"/>
      <c r="E1315" s="449"/>
      <c r="F1315" s="447"/>
      <c r="G1315" s="447"/>
      <c r="H1315" s="447"/>
      <c r="I1315" s="447"/>
      <c r="J1315" s="447"/>
      <c r="K1315" s="447"/>
      <c r="L1315" s="447"/>
      <c r="M1315" s="447"/>
      <c r="N1315" s="447"/>
      <c r="O1315" s="447"/>
      <c r="P1315" s="447"/>
      <c r="Q1315" s="447"/>
      <c r="R1315" s="447"/>
      <c r="S1315" s="447"/>
      <c r="T1315" s="447"/>
      <c r="U1315" s="447"/>
      <c r="V1315" s="447"/>
      <c r="W1315" s="447"/>
      <c r="X1315" s="447"/>
    </row>
    <row r="1316" spans="1:24" ht="12.75">
      <c r="A1316" s="447"/>
      <c r="B1316" s="447"/>
      <c r="C1316" s="454"/>
      <c r="D1316" s="447"/>
      <c r="E1316" s="449"/>
      <c r="F1316" s="447"/>
      <c r="G1316" s="447"/>
      <c r="H1316" s="447"/>
      <c r="I1316" s="447"/>
      <c r="J1316" s="447"/>
      <c r="K1316" s="447"/>
      <c r="L1316" s="447"/>
      <c r="M1316" s="447"/>
      <c r="N1316" s="447"/>
      <c r="O1316" s="447"/>
      <c r="P1316" s="447"/>
      <c r="Q1316" s="447"/>
      <c r="R1316" s="447"/>
      <c r="S1316" s="447"/>
      <c r="T1316" s="447"/>
      <c r="U1316" s="447"/>
      <c r="V1316" s="447"/>
      <c r="W1316" s="447"/>
      <c r="X1316" s="447"/>
    </row>
    <row r="1317" spans="1:24" ht="12.75">
      <c r="A1317" s="447"/>
      <c r="B1317" s="447"/>
      <c r="C1317" s="454"/>
      <c r="D1317" s="447"/>
      <c r="E1317" s="449"/>
      <c r="F1317" s="447"/>
      <c r="G1317" s="447"/>
      <c r="H1317" s="447"/>
      <c r="I1317" s="447"/>
      <c r="J1317" s="447"/>
      <c r="K1317" s="447"/>
      <c r="L1317" s="447"/>
      <c r="M1317" s="447"/>
      <c r="N1317" s="447"/>
      <c r="O1317" s="447"/>
      <c r="P1317" s="447"/>
      <c r="Q1317" s="447"/>
      <c r="R1317" s="447"/>
      <c r="S1317" s="447"/>
      <c r="T1317" s="447"/>
      <c r="U1317" s="447"/>
      <c r="V1317" s="447"/>
      <c r="W1317" s="447"/>
      <c r="X1317" s="447"/>
    </row>
    <row r="1318" spans="1:24" ht="12.75">
      <c r="A1318" s="447"/>
      <c r="B1318" s="447"/>
      <c r="C1318" s="454"/>
      <c r="D1318" s="447"/>
      <c r="E1318" s="449"/>
      <c r="F1318" s="447"/>
      <c r="G1318" s="447"/>
      <c r="H1318" s="447"/>
      <c r="I1318" s="447"/>
      <c r="J1318" s="447"/>
      <c r="K1318" s="447"/>
      <c r="L1318" s="447"/>
      <c r="M1318" s="447"/>
      <c r="N1318" s="447"/>
      <c r="O1318" s="447"/>
      <c r="P1318" s="447"/>
      <c r="Q1318" s="447"/>
      <c r="R1318" s="447"/>
      <c r="S1318" s="447"/>
      <c r="T1318" s="447"/>
      <c r="U1318" s="447"/>
      <c r="V1318" s="447"/>
      <c r="W1318" s="447"/>
      <c r="X1318" s="447"/>
    </row>
    <row r="1319" spans="1:24" ht="12.75">
      <c r="A1319" s="447"/>
      <c r="B1319" s="447"/>
      <c r="C1319" s="454"/>
      <c r="D1319" s="447"/>
      <c r="E1319" s="449"/>
      <c r="F1319" s="447"/>
      <c r="G1319" s="447"/>
      <c r="H1319" s="447"/>
      <c r="I1319" s="447"/>
      <c r="J1319" s="447"/>
      <c r="K1319" s="447"/>
      <c r="L1319" s="447"/>
      <c r="M1319" s="447"/>
      <c r="N1319" s="447"/>
      <c r="O1319" s="447"/>
      <c r="P1319" s="447"/>
      <c r="Q1319" s="447"/>
      <c r="R1319" s="447"/>
      <c r="S1319" s="447"/>
      <c r="T1319" s="447"/>
      <c r="U1319" s="447"/>
      <c r="V1319" s="447"/>
      <c r="W1319" s="447"/>
      <c r="X1319" s="447"/>
    </row>
    <row r="1320" spans="1:24" ht="12.75">
      <c r="A1320" s="447"/>
      <c r="B1320" s="447"/>
      <c r="C1320" s="454"/>
      <c r="D1320" s="447"/>
      <c r="E1320" s="449"/>
      <c r="F1320" s="447"/>
      <c r="G1320" s="447"/>
      <c r="H1320" s="447"/>
      <c r="I1320" s="447"/>
      <c r="J1320" s="447"/>
      <c r="K1320" s="447"/>
      <c r="L1320" s="447"/>
      <c r="M1320" s="447"/>
      <c r="N1320" s="447"/>
      <c r="O1320" s="447"/>
      <c r="P1320" s="447"/>
      <c r="Q1320" s="447"/>
      <c r="R1320" s="447"/>
      <c r="S1320" s="447"/>
      <c r="T1320" s="447"/>
      <c r="U1320" s="447"/>
      <c r="V1320" s="447"/>
      <c r="W1320" s="447"/>
      <c r="X1320" s="447"/>
    </row>
    <row r="1321" spans="1:24" ht="12.75">
      <c r="A1321" s="447"/>
      <c r="B1321" s="447"/>
      <c r="C1321" s="454"/>
      <c r="D1321" s="447"/>
      <c r="E1321" s="449"/>
      <c r="F1321" s="447"/>
      <c r="G1321" s="447"/>
      <c r="H1321" s="447"/>
      <c r="I1321" s="447"/>
      <c r="J1321" s="447"/>
      <c r="K1321" s="447"/>
      <c r="L1321" s="447"/>
      <c r="M1321" s="447"/>
      <c r="N1321" s="447"/>
      <c r="O1321" s="447"/>
      <c r="P1321" s="447"/>
      <c r="Q1321" s="447"/>
      <c r="R1321" s="447"/>
      <c r="S1321" s="447"/>
      <c r="T1321" s="447"/>
      <c r="U1321" s="447"/>
      <c r="V1321" s="447"/>
      <c r="W1321" s="447"/>
      <c r="X1321" s="447"/>
    </row>
    <row r="1322" spans="1:24" ht="12.75">
      <c r="A1322" s="447"/>
      <c r="B1322" s="447"/>
      <c r="C1322" s="454"/>
      <c r="D1322" s="447"/>
      <c r="E1322" s="449"/>
      <c r="F1322" s="447"/>
      <c r="G1322" s="447"/>
      <c r="H1322" s="447"/>
      <c r="I1322" s="447"/>
      <c r="J1322" s="447"/>
      <c r="K1322" s="447"/>
      <c r="L1322" s="447"/>
      <c r="M1322" s="447"/>
      <c r="N1322" s="447"/>
      <c r="O1322" s="447"/>
      <c r="P1322" s="447"/>
      <c r="Q1322" s="447"/>
      <c r="R1322" s="447"/>
      <c r="S1322" s="447"/>
      <c r="T1322" s="447"/>
      <c r="U1322" s="447"/>
      <c r="V1322" s="447"/>
      <c r="W1322" s="447"/>
      <c r="X1322" s="447"/>
    </row>
    <row r="1323" spans="1:24" ht="12.75">
      <c r="A1323" s="447"/>
      <c r="B1323" s="447"/>
      <c r="C1323" s="454"/>
      <c r="D1323" s="447"/>
      <c r="E1323" s="449"/>
      <c r="F1323" s="447"/>
      <c r="G1323" s="447"/>
      <c r="H1323" s="447"/>
      <c r="I1323" s="447"/>
      <c r="J1323" s="447"/>
      <c r="K1323" s="447"/>
      <c r="L1323" s="447"/>
      <c r="M1323" s="447"/>
      <c r="N1323" s="447"/>
      <c r="O1323" s="447"/>
      <c r="P1323" s="447"/>
      <c r="Q1323" s="447"/>
      <c r="R1323" s="447"/>
      <c r="S1323" s="447"/>
      <c r="T1323" s="447"/>
      <c r="U1323" s="447"/>
      <c r="V1323" s="447"/>
      <c r="W1323" s="447"/>
      <c r="X1323" s="447"/>
    </row>
    <row r="1324" spans="1:24" ht="12.75">
      <c r="A1324" s="447"/>
      <c r="B1324" s="447"/>
      <c r="C1324" s="454"/>
      <c r="D1324" s="447"/>
      <c r="E1324" s="449"/>
      <c r="F1324" s="447"/>
      <c r="G1324" s="447"/>
      <c r="H1324" s="447"/>
      <c r="I1324" s="447"/>
      <c r="J1324" s="447"/>
      <c r="K1324" s="447"/>
      <c r="L1324" s="447"/>
      <c r="M1324" s="447"/>
      <c r="N1324" s="447"/>
      <c r="O1324" s="447"/>
      <c r="P1324" s="447"/>
      <c r="Q1324" s="447"/>
      <c r="R1324" s="447"/>
      <c r="S1324" s="447"/>
      <c r="T1324" s="447"/>
      <c r="U1324" s="447"/>
      <c r="V1324" s="447"/>
      <c r="W1324" s="447"/>
      <c r="X1324" s="447"/>
    </row>
    <row r="1325" spans="1:24" ht="12.75">
      <c r="A1325" s="447"/>
      <c r="B1325" s="447"/>
      <c r="C1325" s="454"/>
      <c r="D1325" s="447"/>
      <c r="E1325" s="449"/>
      <c r="F1325" s="447"/>
      <c r="G1325" s="447"/>
      <c r="H1325" s="447"/>
      <c r="I1325" s="447"/>
      <c r="J1325" s="447"/>
      <c r="K1325" s="447"/>
      <c r="L1325" s="447"/>
      <c r="M1325" s="447"/>
      <c r="N1325" s="447"/>
      <c r="O1325" s="447"/>
      <c r="P1325" s="447"/>
      <c r="Q1325" s="447"/>
      <c r="R1325" s="447"/>
      <c r="S1325" s="447"/>
      <c r="T1325" s="447"/>
      <c r="U1325" s="447"/>
      <c r="V1325" s="447"/>
      <c r="W1325" s="447"/>
      <c r="X1325" s="447"/>
    </row>
    <row r="1326" spans="1:24" ht="12.75">
      <c r="A1326" s="447"/>
      <c r="B1326" s="447"/>
      <c r="C1326" s="454"/>
      <c r="D1326" s="447"/>
      <c r="E1326" s="449"/>
      <c r="F1326" s="447"/>
      <c r="G1326" s="447"/>
      <c r="H1326" s="447"/>
      <c r="I1326" s="447"/>
      <c r="J1326" s="447"/>
      <c r="K1326" s="447"/>
      <c r="L1326" s="447"/>
      <c r="M1326" s="447"/>
      <c r="N1326" s="447"/>
      <c r="O1326" s="447"/>
      <c r="P1326" s="447"/>
      <c r="Q1326" s="447"/>
      <c r="R1326" s="447"/>
      <c r="S1326" s="447"/>
      <c r="T1326" s="447"/>
      <c r="U1326" s="447"/>
      <c r="V1326" s="447"/>
      <c r="W1326" s="447"/>
      <c r="X1326" s="447"/>
    </row>
    <row r="1327" spans="1:24" ht="12.75">
      <c r="A1327" s="447"/>
      <c r="B1327" s="447"/>
      <c r="C1327" s="454"/>
      <c r="D1327" s="447"/>
      <c r="E1327" s="449"/>
      <c r="F1327" s="447"/>
      <c r="G1327" s="447"/>
      <c r="H1327" s="447"/>
      <c r="I1327" s="447"/>
      <c r="J1327" s="447"/>
      <c r="K1327" s="447"/>
      <c r="L1327" s="447"/>
      <c r="M1327" s="447"/>
      <c r="N1327" s="447"/>
      <c r="O1327" s="447"/>
      <c r="P1327" s="447"/>
      <c r="Q1327" s="447"/>
      <c r="R1327" s="447"/>
      <c r="S1327" s="447"/>
      <c r="T1327" s="447"/>
      <c r="U1327" s="447"/>
      <c r="V1327" s="447"/>
      <c r="W1327" s="447"/>
      <c r="X1327" s="447"/>
    </row>
    <row r="1328" spans="1:24" ht="12.75">
      <c r="A1328" s="447"/>
      <c r="B1328" s="447"/>
      <c r="C1328" s="454"/>
      <c r="D1328" s="447"/>
      <c r="E1328" s="449"/>
      <c r="F1328" s="447"/>
      <c r="G1328" s="447"/>
      <c r="H1328" s="447"/>
      <c r="I1328" s="447"/>
      <c r="J1328" s="447"/>
      <c r="K1328" s="447"/>
      <c r="L1328" s="447"/>
      <c r="M1328" s="447"/>
      <c r="N1328" s="447"/>
      <c r="O1328" s="447"/>
      <c r="P1328" s="447"/>
      <c r="Q1328" s="447"/>
      <c r="R1328" s="447"/>
      <c r="S1328" s="447"/>
      <c r="T1328" s="447"/>
      <c r="U1328" s="447"/>
      <c r="V1328" s="447"/>
      <c r="W1328" s="447"/>
      <c r="X1328" s="447"/>
    </row>
    <row r="1329" spans="1:24" ht="12.75">
      <c r="A1329" s="447"/>
      <c r="B1329" s="447"/>
      <c r="C1329" s="454"/>
      <c r="D1329" s="447"/>
      <c r="E1329" s="449"/>
      <c r="F1329" s="447"/>
      <c r="G1329" s="447"/>
      <c r="H1329" s="447"/>
      <c r="I1329" s="447"/>
      <c r="J1329" s="447"/>
      <c r="K1329" s="447"/>
      <c r="L1329" s="447"/>
      <c r="M1329" s="447"/>
      <c r="N1329" s="447"/>
      <c r="O1329" s="447"/>
      <c r="P1329" s="447"/>
      <c r="Q1329" s="447"/>
      <c r="R1329" s="447"/>
      <c r="S1329" s="447"/>
      <c r="T1329" s="447"/>
      <c r="U1329" s="447"/>
      <c r="V1329" s="447"/>
      <c r="W1329" s="447"/>
      <c r="X1329" s="447"/>
    </row>
    <row r="1330" spans="1:24" ht="12.75">
      <c r="A1330" s="447"/>
      <c r="B1330" s="447"/>
      <c r="C1330" s="454"/>
      <c r="D1330" s="447"/>
      <c r="E1330" s="449"/>
      <c r="F1330" s="447"/>
      <c r="G1330" s="447"/>
      <c r="H1330" s="447"/>
      <c r="I1330" s="447"/>
      <c r="J1330" s="447"/>
      <c r="K1330" s="447"/>
      <c r="L1330" s="447"/>
      <c r="M1330" s="447"/>
      <c r="N1330" s="447"/>
      <c r="O1330" s="447"/>
      <c r="P1330" s="447"/>
      <c r="Q1330" s="447"/>
      <c r="R1330" s="447"/>
      <c r="S1330" s="447"/>
      <c r="T1330" s="447"/>
      <c r="U1330" s="447"/>
      <c r="V1330" s="447"/>
      <c r="W1330" s="447"/>
      <c r="X1330" s="447"/>
    </row>
    <row r="1331" spans="1:24" ht="12.75">
      <c r="A1331" s="447"/>
      <c r="B1331" s="447"/>
      <c r="C1331" s="454"/>
      <c r="D1331" s="447"/>
      <c r="E1331" s="449"/>
      <c r="F1331" s="447"/>
      <c r="G1331" s="447"/>
      <c r="H1331" s="447"/>
      <c r="I1331" s="447"/>
      <c r="J1331" s="447"/>
      <c r="K1331" s="447"/>
      <c r="L1331" s="447"/>
      <c r="M1331" s="447"/>
      <c r="N1331" s="447"/>
      <c r="O1331" s="447"/>
      <c r="P1331" s="447"/>
      <c r="Q1331" s="447"/>
      <c r="R1331" s="447"/>
      <c r="S1331" s="447"/>
      <c r="T1331" s="447"/>
      <c r="U1331" s="447"/>
      <c r="V1331" s="447"/>
      <c r="W1331" s="447"/>
      <c r="X1331" s="447"/>
    </row>
    <row r="1332" spans="1:24" ht="12.75">
      <c r="A1332" s="447"/>
      <c r="B1332" s="447"/>
      <c r="C1332" s="454"/>
      <c r="D1332" s="447"/>
      <c r="E1332" s="449"/>
      <c r="F1332" s="447"/>
      <c r="G1332" s="447"/>
      <c r="H1332" s="447"/>
      <c r="I1332" s="447"/>
      <c r="J1332" s="447"/>
      <c r="K1332" s="447"/>
      <c r="L1332" s="447"/>
      <c r="M1332" s="447"/>
      <c r="N1332" s="447"/>
      <c r="O1332" s="447"/>
      <c r="P1332" s="447"/>
      <c r="Q1332" s="447"/>
      <c r="R1332" s="447"/>
      <c r="S1332" s="447"/>
      <c r="T1332" s="447"/>
      <c r="U1332" s="447"/>
      <c r="V1332" s="447"/>
      <c r="W1332" s="447"/>
      <c r="X1332" s="447"/>
    </row>
    <row r="1333" spans="1:24" ht="12.75">
      <c r="A1333" s="447"/>
      <c r="B1333" s="447"/>
      <c r="C1333" s="454"/>
      <c r="D1333" s="447"/>
      <c r="E1333" s="449"/>
      <c r="F1333" s="447"/>
      <c r="G1333" s="447"/>
      <c r="H1333" s="447"/>
      <c r="I1333" s="447"/>
      <c r="J1333" s="447"/>
      <c r="K1333" s="447"/>
      <c r="L1333" s="447"/>
      <c r="M1333" s="447"/>
      <c r="N1333" s="447"/>
      <c r="O1333" s="447"/>
      <c r="P1333" s="447"/>
      <c r="Q1333" s="447"/>
      <c r="R1333" s="447"/>
      <c r="S1333" s="447"/>
      <c r="T1333" s="447"/>
      <c r="U1333" s="447"/>
      <c r="V1333" s="447"/>
      <c r="W1333" s="447"/>
      <c r="X1333" s="447"/>
    </row>
    <row r="1334" spans="1:24" ht="12.75">
      <c r="A1334" s="447"/>
      <c r="B1334" s="447"/>
      <c r="C1334" s="454"/>
      <c r="D1334" s="447"/>
      <c r="E1334" s="449"/>
      <c r="F1334" s="447"/>
      <c r="G1334" s="447"/>
      <c r="H1334" s="447"/>
      <c r="I1334" s="447"/>
      <c r="J1334" s="447"/>
      <c r="K1334" s="447"/>
      <c r="L1334" s="447"/>
      <c r="M1334" s="447"/>
      <c r="N1334" s="447"/>
      <c r="O1334" s="447"/>
      <c r="P1334" s="447"/>
      <c r="Q1334" s="447"/>
      <c r="R1334" s="447"/>
      <c r="S1334" s="447"/>
      <c r="T1334" s="447"/>
      <c r="U1334" s="447"/>
      <c r="V1334" s="447"/>
      <c r="W1334" s="447"/>
      <c r="X1334" s="447"/>
    </row>
    <row r="1335" spans="1:24" ht="12.75">
      <c r="A1335" s="447"/>
      <c r="B1335" s="447"/>
      <c r="C1335" s="454"/>
      <c r="D1335" s="447"/>
      <c r="E1335" s="449"/>
      <c r="F1335" s="447"/>
      <c r="G1335" s="447"/>
      <c r="H1335" s="447"/>
      <c r="I1335" s="447"/>
      <c r="J1335" s="447"/>
      <c r="K1335" s="447"/>
      <c r="L1335" s="447"/>
      <c r="M1335" s="447"/>
      <c r="N1335" s="447"/>
      <c r="O1335" s="447"/>
      <c r="P1335" s="447"/>
      <c r="Q1335" s="447"/>
      <c r="R1335" s="447"/>
      <c r="S1335" s="447"/>
      <c r="T1335" s="447"/>
      <c r="U1335" s="447"/>
      <c r="V1335" s="447"/>
      <c r="W1335" s="447"/>
      <c r="X1335" s="447"/>
    </row>
    <row r="1336" spans="1:24" ht="12.75">
      <c r="A1336" s="447"/>
      <c r="B1336" s="447"/>
      <c r="C1336" s="454"/>
      <c r="D1336" s="447"/>
      <c r="E1336" s="449"/>
      <c r="F1336" s="447"/>
      <c r="G1336" s="447"/>
      <c r="H1336" s="447"/>
      <c r="I1336" s="447"/>
      <c r="J1336" s="447"/>
      <c r="K1336" s="447"/>
      <c r="L1336" s="447"/>
      <c r="M1336" s="447"/>
      <c r="N1336" s="447"/>
      <c r="O1336" s="447"/>
      <c r="P1336" s="447"/>
      <c r="Q1336" s="447"/>
      <c r="R1336" s="447"/>
      <c r="S1336" s="447"/>
      <c r="T1336" s="447"/>
      <c r="U1336" s="447"/>
      <c r="V1336" s="447"/>
      <c r="W1336" s="447"/>
      <c r="X1336" s="447"/>
    </row>
    <row r="1337" spans="1:24" ht="12.75">
      <c r="A1337" s="447"/>
      <c r="B1337" s="447"/>
      <c r="C1337" s="454"/>
      <c r="D1337" s="447"/>
      <c r="E1337" s="449"/>
      <c r="F1337" s="447"/>
      <c r="G1337" s="447"/>
      <c r="H1337" s="447"/>
      <c r="I1337" s="447"/>
      <c r="J1337" s="447"/>
      <c r="K1337" s="447"/>
      <c r="L1337" s="447"/>
      <c r="M1337" s="447"/>
      <c r="N1337" s="447"/>
      <c r="O1337" s="447"/>
      <c r="P1337" s="447"/>
      <c r="Q1337" s="447"/>
      <c r="R1337" s="447"/>
      <c r="S1337" s="447"/>
      <c r="T1337" s="447"/>
      <c r="U1337" s="447"/>
      <c r="V1337" s="447"/>
      <c r="W1337" s="447"/>
      <c r="X1337" s="447"/>
    </row>
    <row r="1338" spans="1:24" ht="12.75">
      <c r="A1338" s="447"/>
      <c r="B1338" s="447"/>
      <c r="C1338" s="454"/>
      <c r="D1338" s="447"/>
      <c r="E1338" s="449"/>
      <c r="F1338" s="447"/>
      <c r="G1338" s="447"/>
      <c r="H1338" s="447"/>
      <c r="I1338" s="447"/>
      <c r="J1338" s="447"/>
      <c r="K1338" s="447"/>
      <c r="L1338" s="447"/>
      <c r="M1338" s="447"/>
      <c r="N1338" s="447"/>
      <c r="O1338" s="447"/>
      <c r="P1338" s="447"/>
      <c r="Q1338" s="447"/>
      <c r="R1338" s="447"/>
      <c r="S1338" s="447"/>
      <c r="T1338" s="447"/>
      <c r="U1338" s="447"/>
      <c r="V1338" s="447"/>
      <c r="W1338" s="447"/>
      <c r="X1338" s="447"/>
    </row>
    <row r="1339" spans="1:24" ht="12.75">
      <c r="A1339" s="447"/>
      <c r="B1339" s="447"/>
      <c r="C1339" s="454"/>
      <c r="D1339" s="447"/>
      <c r="E1339" s="449"/>
      <c r="F1339" s="447"/>
      <c r="G1339" s="447"/>
      <c r="H1339" s="447"/>
      <c r="I1339" s="447"/>
      <c r="J1339" s="447"/>
      <c r="K1339" s="447"/>
      <c r="L1339" s="447"/>
      <c r="M1339" s="447"/>
      <c r="N1339" s="447"/>
      <c r="O1339" s="447"/>
      <c r="P1339" s="447"/>
      <c r="Q1339" s="447"/>
      <c r="R1339" s="447"/>
      <c r="S1339" s="447"/>
      <c r="T1339" s="447"/>
      <c r="U1339" s="447"/>
      <c r="V1339" s="447"/>
      <c r="W1339" s="447"/>
      <c r="X1339" s="447"/>
    </row>
    <row r="1340" spans="1:24" ht="12.75">
      <c r="A1340" s="447"/>
      <c r="B1340" s="447"/>
      <c r="C1340" s="454"/>
      <c r="D1340" s="447"/>
      <c r="E1340" s="449"/>
      <c r="F1340" s="447"/>
      <c r="G1340" s="447"/>
      <c r="H1340" s="447"/>
      <c r="I1340" s="447"/>
      <c r="J1340" s="447"/>
      <c r="K1340" s="447"/>
      <c r="L1340" s="447"/>
      <c r="M1340" s="447"/>
      <c r="N1340" s="447"/>
      <c r="O1340" s="447"/>
      <c r="P1340" s="447"/>
      <c r="Q1340" s="447"/>
      <c r="R1340" s="447"/>
      <c r="S1340" s="447"/>
      <c r="T1340" s="447"/>
      <c r="U1340" s="447"/>
      <c r="V1340" s="447"/>
      <c r="W1340" s="447"/>
      <c r="X1340" s="447"/>
    </row>
    <row r="1341" spans="1:24" ht="12.75">
      <c r="A1341" s="447"/>
      <c r="B1341" s="447"/>
      <c r="C1341" s="454"/>
      <c r="D1341" s="447"/>
      <c r="E1341" s="449"/>
      <c r="F1341" s="447"/>
      <c r="G1341" s="447"/>
      <c r="H1341" s="447"/>
      <c r="I1341" s="447"/>
      <c r="J1341" s="447"/>
      <c r="K1341" s="447"/>
      <c r="L1341" s="447"/>
      <c r="M1341" s="447"/>
      <c r="N1341" s="447"/>
      <c r="O1341" s="447"/>
      <c r="P1341" s="447"/>
      <c r="Q1341" s="447"/>
      <c r="R1341" s="447"/>
      <c r="S1341" s="447"/>
      <c r="T1341" s="447"/>
      <c r="U1341" s="447"/>
      <c r="V1341" s="447"/>
      <c r="W1341" s="447"/>
      <c r="X1341" s="447"/>
    </row>
    <row r="1342" spans="1:24" ht="12.75">
      <c r="A1342" s="447"/>
      <c r="B1342" s="447"/>
      <c r="C1342" s="454"/>
      <c r="D1342" s="447"/>
      <c r="E1342" s="449"/>
      <c r="F1342" s="447"/>
      <c r="G1342" s="447"/>
      <c r="H1342" s="447"/>
      <c r="I1342" s="447"/>
      <c r="J1342" s="447"/>
      <c r="K1342" s="447"/>
      <c r="L1342" s="447"/>
      <c r="M1342" s="447"/>
      <c r="N1342" s="447"/>
      <c r="O1342" s="447"/>
      <c r="P1342" s="447"/>
      <c r="Q1342" s="447"/>
      <c r="R1342" s="447"/>
      <c r="S1342" s="447"/>
      <c r="T1342" s="447"/>
      <c r="U1342" s="447"/>
      <c r="V1342" s="447"/>
      <c r="W1342" s="447"/>
      <c r="X1342" s="447"/>
    </row>
    <row r="1343" spans="1:24" ht="12.75">
      <c r="A1343" s="447"/>
      <c r="B1343" s="447"/>
      <c r="C1343" s="454"/>
      <c r="D1343" s="447"/>
      <c r="E1343" s="449"/>
      <c r="F1343" s="447"/>
      <c r="G1343" s="447"/>
      <c r="H1343" s="447"/>
      <c r="I1343" s="447"/>
      <c r="J1343" s="447"/>
      <c r="K1343" s="447"/>
      <c r="L1343" s="447"/>
      <c r="M1343" s="447"/>
      <c r="N1343" s="447"/>
      <c r="O1343" s="447"/>
      <c r="P1343" s="447"/>
      <c r="Q1343" s="447"/>
      <c r="R1343" s="447"/>
      <c r="S1343" s="447"/>
      <c r="T1343" s="447"/>
      <c r="U1343" s="447"/>
      <c r="V1343" s="447"/>
      <c r="W1343" s="447"/>
      <c r="X1343" s="447"/>
    </row>
    <row r="1344" spans="1:24" ht="12.75">
      <c r="A1344" s="447"/>
      <c r="B1344" s="447"/>
      <c r="C1344" s="454"/>
      <c r="D1344" s="447"/>
      <c r="E1344" s="449"/>
      <c r="F1344" s="447"/>
      <c r="G1344" s="447"/>
      <c r="H1344" s="447"/>
      <c r="I1344" s="447"/>
      <c r="J1344" s="447"/>
      <c r="K1344" s="447"/>
      <c r="L1344" s="447"/>
      <c r="M1344" s="447"/>
      <c r="N1344" s="447"/>
      <c r="O1344" s="447"/>
      <c r="P1344" s="447"/>
      <c r="Q1344" s="447"/>
      <c r="R1344" s="447"/>
      <c r="S1344" s="447"/>
      <c r="T1344" s="447"/>
      <c r="U1344" s="447"/>
      <c r="V1344" s="447"/>
      <c r="W1344" s="447"/>
      <c r="X1344" s="447"/>
    </row>
    <row r="1345" spans="1:24" ht="12.75">
      <c r="A1345" s="447"/>
      <c r="B1345" s="447"/>
      <c r="C1345" s="454"/>
      <c r="D1345" s="447"/>
      <c r="E1345" s="449"/>
      <c r="F1345" s="447"/>
      <c r="G1345" s="447"/>
      <c r="H1345" s="447"/>
      <c r="I1345" s="447"/>
      <c r="J1345" s="447"/>
      <c r="K1345" s="447"/>
      <c r="L1345" s="447"/>
      <c r="M1345" s="447"/>
      <c r="N1345" s="447"/>
      <c r="O1345" s="447"/>
      <c r="P1345" s="447"/>
      <c r="Q1345" s="447"/>
      <c r="R1345" s="447"/>
      <c r="S1345" s="447"/>
      <c r="T1345" s="447"/>
      <c r="U1345" s="447"/>
      <c r="V1345" s="447"/>
      <c r="W1345" s="447"/>
      <c r="X1345" s="447"/>
    </row>
    <row r="1346" spans="1:24" ht="12.75">
      <c r="A1346" s="447"/>
      <c r="B1346" s="447"/>
      <c r="C1346" s="454"/>
      <c r="D1346" s="447"/>
      <c r="E1346" s="449"/>
      <c r="F1346" s="447"/>
      <c r="G1346" s="447"/>
      <c r="H1346" s="447"/>
      <c r="I1346" s="447"/>
      <c r="J1346" s="447"/>
      <c r="K1346" s="447"/>
      <c r="L1346" s="447"/>
      <c r="M1346" s="447"/>
      <c r="N1346" s="447"/>
      <c r="O1346" s="447"/>
      <c r="P1346" s="447"/>
      <c r="Q1346" s="447"/>
      <c r="R1346" s="447"/>
      <c r="S1346" s="447"/>
      <c r="T1346" s="447"/>
      <c r="U1346" s="447"/>
      <c r="V1346" s="447"/>
      <c r="W1346" s="447"/>
      <c r="X1346" s="447"/>
    </row>
    <row r="1347" spans="1:24" ht="12.75">
      <c r="A1347" s="447"/>
      <c r="B1347" s="447"/>
      <c r="C1347" s="454"/>
      <c r="D1347" s="447"/>
      <c r="E1347" s="449"/>
      <c r="F1347" s="447"/>
      <c r="G1347" s="447"/>
      <c r="H1347" s="447"/>
      <c r="I1347" s="447"/>
      <c r="J1347" s="447"/>
      <c r="K1347" s="447"/>
      <c r="L1347" s="447"/>
      <c r="M1347" s="447"/>
      <c r="N1347" s="447"/>
      <c r="O1347" s="447"/>
      <c r="P1347" s="447"/>
      <c r="Q1347" s="447"/>
      <c r="R1347" s="447"/>
      <c r="S1347" s="447"/>
      <c r="T1347" s="447"/>
      <c r="U1347" s="447"/>
      <c r="V1347" s="447"/>
      <c r="W1347" s="447"/>
      <c r="X1347" s="447"/>
    </row>
    <row r="1348" spans="1:24" ht="12.75">
      <c r="A1348" s="447"/>
      <c r="B1348" s="447"/>
      <c r="C1348" s="454"/>
      <c r="D1348" s="447"/>
      <c r="E1348" s="449"/>
      <c r="F1348" s="447"/>
      <c r="G1348" s="447"/>
      <c r="H1348" s="447"/>
      <c r="I1348" s="447"/>
      <c r="J1348" s="447"/>
      <c r="K1348" s="447"/>
      <c r="L1348" s="447"/>
      <c r="M1348" s="447"/>
      <c r="N1348" s="447"/>
      <c r="O1348" s="447"/>
      <c r="P1348" s="447"/>
      <c r="Q1348" s="447"/>
      <c r="R1348" s="447"/>
      <c r="S1348" s="447"/>
      <c r="T1348" s="447"/>
      <c r="U1348" s="447"/>
      <c r="V1348" s="447"/>
      <c r="W1348" s="447"/>
      <c r="X1348" s="447"/>
    </row>
    <row r="1349" spans="1:24" ht="12.75">
      <c r="A1349" s="447"/>
      <c r="B1349" s="447"/>
      <c r="C1349" s="454"/>
      <c r="D1349" s="447"/>
      <c r="E1349" s="449"/>
      <c r="F1349" s="447"/>
      <c r="G1349" s="447"/>
      <c r="H1349" s="447"/>
      <c r="I1349" s="447"/>
      <c r="J1349" s="447"/>
      <c r="K1349" s="447"/>
      <c r="L1349" s="447"/>
      <c r="M1349" s="447"/>
      <c r="N1349" s="447"/>
      <c r="O1349" s="447"/>
      <c r="P1349" s="447"/>
      <c r="Q1349" s="447"/>
      <c r="R1349" s="447"/>
      <c r="S1349" s="447"/>
      <c r="T1349" s="447"/>
      <c r="U1349" s="447"/>
      <c r="V1349" s="447"/>
      <c r="W1349" s="447"/>
      <c r="X1349" s="447"/>
    </row>
    <row r="1350" spans="1:24" ht="12.75">
      <c r="A1350" s="447"/>
      <c r="B1350" s="447"/>
      <c r="C1350" s="454"/>
      <c r="D1350" s="447"/>
      <c r="E1350" s="449"/>
      <c r="F1350" s="447"/>
      <c r="G1350" s="447"/>
      <c r="H1350" s="447"/>
      <c r="I1350" s="447"/>
      <c r="J1350" s="447"/>
      <c r="K1350" s="447"/>
      <c r="L1350" s="447"/>
      <c r="M1350" s="447"/>
      <c r="N1350" s="447"/>
      <c r="O1350" s="447"/>
      <c r="P1350" s="447"/>
      <c r="Q1350" s="447"/>
      <c r="R1350" s="447"/>
      <c r="S1350" s="447"/>
      <c r="T1350" s="447"/>
      <c r="U1350" s="447"/>
      <c r="V1350" s="447"/>
      <c r="W1350" s="447"/>
      <c r="X1350" s="447"/>
    </row>
    <row r="1351" spans="1:24" ht="12.75">
      <c r="A1351" s="447"/>
      <c r="B1351" s="447"/>
      <c r="C1351" s="454"/>
      <c r="D1351" s="447"/>
      <c r="E1351" s="449"/>
      <c r="F1351" s="447"/>
      <c r="G1351" s="447"/>
      <c r="H1351" s="447"/>
      <c r="I1351" s="447"/>
      <c r="J1351" s="447"/>
      <c r="K1351" s="447"/>
      <c r="L1351" s="447"/>
      <c r="M1351" s="447"/>
      <c r="N1351" s="447"/>
      <c r="O1351" s="447"/>
      <c r="P1351" s="447"/>
      <c r="Q1351" s="447"/>
      <c r="R1351" s="447"/>
      <c r="S1351" s="447"/>
      <c r="T1351" s="447"/>
      <c r="U1351" s="447"/>
      <c r="V1351" s="447"/>
      <c r="W1351" s="447"/>
      <c r="X1351" s="447"/>
    </row>
    <row r="1352" spans="1:24" ht="12.75">
      <c r="A1352" s="447"/>
      <c r="B1352" s="447"/>
      <c r="C1352" s="454"/>
      <c r="D1352" s="447"/>
      <c r="E1352" s="449"/>
      <c r="F1352" s="447"/>
      <c r="G1352" s="447"/>
      <c r="H1352" s="447"/>
      <c r="I1352" s="447"/>
      <c r="J1352" s="447"/>
      <c r="K1352" s="447"/>
      <c r="L1352" s="447"/>
      <c r="M1352" s="447"/>
      <c r="N1352" s="447"/>
      <c r="O1352" s="447"/>
      <c r="P1352" s="447"/>
      <c r="Q1352" s="447"/>
      <c r="R1352" s="447"/>
      <c r="S1352" s="447"/>
      <c r="T1352" s="447"/>
      <c r="U1352" s="447"/>
      <c r="V1352" s="447"/>
      <c r="W1352" s="447"/>
      <c r="X1352" s="447"/>
    </row>
    <row r="1353" spans="1:24" ht="12.75">
      <c r="A1353" s="447"/>
      <c r="B1353" s="447"/>
      <c r="C1353" s="454"/>
      <c r="D1353" s="447"/>
      <c r="E1353" s="449"/>
      <c r="F1353" s="447"/>
      <c r="G1353" s="447"/>
      <c r="H1353" s="447"/>
      <c r="I1353" s="447"/>
      <c r="J1353" s="447"/>
      <c r="K1353" s="447"/>
      <c r="L1353" s="447"/>
      <c r="M1353" s="447"/>
      <c r="N1353" s="447"/>
      <c r="O1353" s="447"/>
      <c r="P1353" s="447"/>
      <c r="Q1353" s="447"/>
      <c r="R1353" s="447"/>
      <c r="S1353" s="447"/>
      <c r="T1353" s="447"/>
      <c r="U1353" s="447"/>
      <c r="V1353" s="447"/>
      <c r="W1353" s="447"/>
      <c r="X1353" s="447"/>
    </row>
    <row r="1354" spans="1:24" ht="12.75">
      <c r="A1354" s="447"/>
      <c r="B1354" s="447"/>
      <c r="C1354" s="454"/>
      <c r="D1354" s="447"/>
      <c r="E1354" s="449"/>
      <c r="F1354" s="447"/>
      <c r="G1354" s="447"/>
      <c r="H1354" s="447"/>
      <c r="I1354" s="447"/>
      <c r="J1354" s="447"/>
      <c r="K1354" s="447"/>
      <c r="L1354" s="447"/>
      <c r="M1354" s="447"/>
      <c r="N1354" s="447"/>
      <c r="O1354" s="447"/>
      <c r="P1354" s="447"/>
      <c r="Q1354" s="447"/>
      <c r="R1354" s="447"/>
      <c r="S1354" s="447"/>
      <c r="T1354" s="447"/>
      <c r="U1354" s="447"/>
      <c r="V1354" s="447"/>
      <c r="W1354" s="447"/>
      <c r="X1354" s="447"/>
    </row>
    <row r="1355" spans="1:24" ht="12.75">
      <c r="A1355" s="447"/>
      <c r="B1355" s="447"/>
      <c r="C1355" s="454"/>
      <c r="D1355" s="447"/>
      <c r="E1355" s="449"/>
      <c r="F1355" s="447"/>
      <c r="G1355" s="447"/>
      <c r="H1355" s="447"/>
      <c r="I1355" s="447"/>
      <c r="J1355" s="447"/>
      <c r="K1355" s="447"/>
      <c r="L1355" s="447"/>
      <c r="M1355" s="447"/>
      <c r="N1355" s="447"/>
      <c r="O1355" s="447"/>
      <c r="P1355" s="447"/>
      <c r="Q1355" s="447"/>
      <c r="R1355" s="447"/>
      <c r="S1355" s="447"/>
      <c r="T1355" s="447"/>
      <c r="U1355" s="447"/>
      <c r="V1355" s="447"/>
      <c r="W1355" s="447"/>
      <c r="X1355" s="447"/>
    </row>
    <row r="1356" spans="1:24" ht="12.75">
      <c r="A1356" s="447"/>
      <c r="B1356" s="447"/>
      <c r="C1356" s="454"/>
      <c r="D1356" s="447"/>
      <c r="E1356" s="449"/>
      <c r="F1356" s="447"/>
      <c r="G1356" s="447"/>
      <c r="H1356" s="447"/>
      <c r="I1356" s="447"/>
      <c r="J1356" s="447"/>
      <c r="K1356" s="447"/>
      <c r="L1356" s="447"/>
      <c r="M1356" s="447"/>
      <c r="N1356" s="447"/>
      <c r="O1356" s="447"/>
      <c r="P1356" s="447"/>
      <c r="Q1356" s="447"/>
      <c r="R1356" s="447"/>
      <c r="S1356" s="447"/>
      <c r="T1356" s="447"/>
      <c r="U1356" s="447"/>
      <c r="V1356" s="447"/>
      <c r="W1356" s="447"/>
      <c r="X1356" s="447"/>
    </row>
    <row r="1357" spans="1:24" ht="12.75">
      <c r="A1357" s="447"/>
      <c r="B1357" s="447"/>
      <c r="C1357" s="454"/>
      <c r="D1357" s="447"/>
      <c r="E1357" s="449"/>
      <c r="F1357" s="447"/>
      <c r="G1357" s="447"/>
      <c r="H1357" s="447"/>
      <c r="I1357" s="447"/>
      <c r="J1357" s="447"/>
      <c r="K1357" s="447"/>
      <c r="L1357" s="447"/>
      <c r="M1357" s="447"/>
      <c r="N1357" s="447"/>
      <c r="O1357" s="447"/>
      <c r="P1357" s="447"/>
      <c r="Q1357" s="447"/>
      <c r="R1357" s="447"/>
      <c r="S1357" s="447"/>
      <c r="T1357" s="447"/>
      <c r="U1357" s="447"/>
      <c r="V1357" s="447"/>
      <c r="W1357" s="447"/>
      <c r="X1357" s="447"/>
    </row>
    <row r="1358" spans="1:24" ht="12.75">
      <c r="A1358" s="447"/>
      <c r="B1358" s="447"/>
      <c r="C1358" s="454"/>
      <c r="D1358" s="447"/>
      <c r="E1358" s="449"/>
      <c r="F1358" s="447"/>
      <c r="G1358" s="447"/>
      <c r="H1358" s="447"/>
      <c r="I1358" s="447"/>
      <c r="J1358" s="447"/>
      <c r="K1358" s="447"/>
      <c r="L1358" s="447"/>
      <c r="M1358" s="447"/>
      <c r="N1358" s="447"/>
      <c r="O1358" s="447"/>
      <c r="P1358" s="447"/>
      <c r="Q1358" s="447"/>
      <c r="R1358" s="447"/>
      <c r="S1358" s="447"/>
      <c r="T1358" s="447"/>
      <c r="U1358" s="447"/>
      <c r="V1358" s="447"/>
      <c r="W1358" s="447"/>
      <c r="X1358" s="447"/>
    </row>
    <row r="1359" spans="1:24" ht="12.75">
      <c r="A1359" s="447"/>
      <c r="B1359" s="447"/>
      <c r="C1359" s="454"/>
      <c r="D1359" s="447"/>
      <c r="E1359" s="449"/>
      <c r="F1359" s="447"/>
      <c r="G1359" s="447"/>
      <c r="H1359" s="447"/>
      <c r="I1359" s="447"/>
      <c r="J1359" s="447"/>
      <c r="K1359" s="447"/>
      <c r="L1359" s="447"/>
      <c r="M1359" s="447"/>
      <c r="N1359" s="447"/>
      <c r="O1359" s="447"/>
      <c r="P1359" s="447"/>
      <c r="Q1359" s="447"/>
      <c r="R1359" s="447"/>
      <c r="S1359" s="447"/>
      <c r="T1359" s="447"/>
      <c r="U1359" s="447"/>
      <c r="V1359" s="447"/>
      <c r="W1359" s="447"/>
      <c r="X1359" s="447"/>
    </row>
    <row r="1360" spans="1:24" ht="12.75">
      <c r="A1360" s="447"/>
      <c r="B1360" s="447"/>
      <c r="C1360" s="454"/>
      <c r="D1360" s="447"/>
      <c r="E1360" s="449"/>
      <c r="F1360" s="447"/>
      <c r="G1360" s="447"/>
      <c r="H1360" s="447"/>
      <c r="I1360" s="447"/>
      <c r="J1360" s="447"/>
      <c r="K1360" s="447"/>
      <c r="L1360" s="447"/>
      <c r="M1360" s="447"/>
      <c r="N1360" s="447"/>
      <c r="O1360" s="447"/>
      <c r="P1360" s="447"/>
      <c r="Q1360" s="447"/>
      <c r="R1360" s="447"/>
      <c r="S1360" s="447"/>
      <c r="T1360" s="447"/>
      <c r="U1360" s="447"/>
      <c r="V1360" s="447"/>
      <c r="W1360" s="447"/>
      <c r="X1360" s="447"/>
    </row>
    <row r="1361" spans="1:24" ht="12.75">
      <c r="A1361" s="447"/>
      <c r="B1361" s="447"/>
      <c r="C1361" s="454"/>
      <c r="D1361" s="447"/>
      <c r="E1361" s="449"/>
      <c r="F1361" s="447"/>
      <c r="G1361" s="447"/>
      <c r="H1361" s="447"/>
      <c r="I1361" s="447"/>
      <c r="J1361" s="447"/>
      <c r="K1361" s="447"/>
      <c r="L1361" s="447"/>
      <c r="M1361" s="447"/>
      <c r="N1361" s="447"/>
      <c r="O1361" s="447"/>
      <c r="P1361" s="447"/>
      <c r="Q1361" s="447"/>
      <c r="R1361" s="447"/>
      <c r="S1361" s="447"/>
      <c r="T1361" s="447"/>
      <c r="U1361" s="447"/>
      <c r="V1361" s="447"/>
      <c r="W1361" s="447"/>
      <c r="X1361" s="447"/>
    </row>
    <row r="1362" spans="1:24" ht="12.75">
      <c r="A1362" s="447"/>
      <c r="B1362" s="447"/>
      <c r="C1362" s="454"/>
      <c r="D1362" s="447"/>
      <c r="E1362" s="449"/>
      <c r="F1362" s="447"/>
      <c r="G1362" s="447"/>
      <c r="H1362" s="447"/>
      <c r="I1362" s="447"/>
      <c r="J1362" s="447"/>
      <c r="K1362" s="447"/>
      <c r="L1362" s="447"/>
      <c r="M1362" s="447"/>
      <c r="N1362" s="447"/>
      <c r="O1362" s="447"/>
      <c r="P1362" s="447"/>
      <c r="Q1362" s="447"/>
      <c r="R1362" s="447"/>
      <c r="S1362" s="447"/>
      <c r="T1362" s="447"/>
      <c r="U1362" s="447"/>
      <c r="V1362" s="447"/>
      <c r="W1362" s="447"/>
      <c r="X1362" s="447"/>
    </row>
    <row r="1363" spans="1:24" ht="12.75">
      <c r="A1363" s="447"/>
      <c r="B1363" s="447"/>
      <c r="C1363" s="454"/>
      <c r="D1363" s="447"/>
      <c r="E1363" s="449"/>
      <c r="F1363" s="447"/>
      <c r="G1363" s="447"/>
      <c r="H1363" s="447"/>
      <c r="I1363" s="447"/>
      <c r="J1363" s="447"/>
      <c r="K1363" s="447"/>
      <c r="L1363" s="447"/>
      <c r="M1363" s="447"/>
      <c r="N1363" s="447"/>
      <c r="O1363" s="447"/>
      <c r="P1363" s="447"/>
      <c r="Q1363" s="447"/>
      <c r="R1363" s="447"/>
      <c r="S1363" s="447"/>
      <c r="T1363" s="447"/>
      <c r="U1363" s="447"/>
      <c r="V1363" s="447"/>
      <c r="W1363" s="447"/>
      <c r="X1363" s="447"/>
    </row>
    <row r="1364" spans="1:24" ht="12.75">
      <c r="A1364" s="447"/>
      <c r="B1364" s="447"/>
      <c r="C1364" s="454"/>
      <c r="D1364" s="447"/>
      <c r="E1364" s="449"/>
      <c r="F1364" s="447"/>
      <c r="G1364" s="447"/>
      <c r="H1364" s="447"/>
      <c r="I1364" s="447"/>
      <c r="J1364" s="447"/>
      <c r="K1364" s="447"/>
      <c r="L1364" s="447"/>
      <c r="M1364" s="447"/>
      <c r="N1364" s="447"/>
      <c r="O1364" s="447"/>
      <c r="P1364" s="447"/>
      <c r="Q1364" s="447"/>
      <c r="R1364" s="447"/>
      <c r="S1364" s="447"/>
      <c r="T1364" s="447"/>
      <c r="U1364" s="447"/>
      <c r="V1364" s="447"/>
      <c r="W1364" s="447"/>
      <c r="X1364" s="447"/>
    </row>
    <row r="1365" spans="1:24" ht="12.75">
      <c r="A1365" s="447"/>
      <c r="B1365" s="447"/>
      <c r="C1365" s="454"/>
      <c r="D1365" s="447"/>
      <c r="E1365" s="449"/>
      <c r="F1365" s="447"/>
      <c r="G1365" s="447"/>
      <c r="H1365" s="447"/>
      <c r="I1365" s="447"/>
      <c r="J1365" s="447"/>
      <c r="K1365" s="447"/>
      <c r="L1365" s="447"/>
      <c r="M1365" s="447"/>
      <c r="N1365" s="447"/>
      <c r="O1365" s="447"/>
      <c r="P1365" s="447"/>
      <c r="Q1365" s="447"/>
      <c r="R1365" s="447"/>
      <c r="S1365" s="447"/>
      <c r="T1365" s="447"/>
      <c r="U1365" s="447"/>
      <c r="V1365" s="447"/>
      <c r="W1365" s="447"/>
      <c r="X1365" s="447"/>
    </row>
    <row r="1366" spans="1:24" ht="12.75">
      <c r="A1366" s="447"/>
      <c r="B1366" s="447"/>
      <c r="C1366" s="454"/>
      <c r="D1366" s="447"/>
      <c r="E1366" s="449"/>
      <c r="F1366" s="447"/>
      <c r="G1366" s="447"/>
      <c r="H1366" s="447"/>
      <c r="I1366" s="447"/>
      <c r="J1366" s="447"/>
      <c r="K1366" s="447"/>
      <c r="L1366" s="447"/>
      <c r="M1366" s="447"/>
      <c r="N1366" s="447"/>
      <c r="O1366" s="447"/>
      <c r="P1366" s="447"/>
      <c r="Q1366" s="447"/>
      <c r="R1366" s="447"/>
      <c r="S1366" s="447"/>
      <c r="T1366" s="447"/>
      <c r="U1366" s="447"/>
      <c r="V1366" s="447"/>
      <c r="W1366" s="447"/>
      <c r="X1366" s="447"/>
    </row>
    <row r="1367" spans="1:24" ht="12.75">
      <c r="A1367" s="447"/>
      <c r="B1367" s="447"/>
      <c r="C1367" s="454"/>
      <c r="D1367" s="447"/>
      <c r="E1367" s="449"/>
      <c r="F1367" s="447"/>
      <c r="G1367" s="447"/>
      <c r="H1367" s="447"/>
      <c r="I1367" s="447"/>
      <c r="J1367" s="447"/>
      <c r="K1367" s="447"/>
      <c r="L1367" s="447"/>
      <c r="M1367" s="447"/>
      <c r="N1367" s="447"/>
      <c r="O1367" s="447"/>
      <c r="P1367" s="447"/>
      <c r="Q1367" s="447"/>
      <c r="R1367" s="447"/>
      <c r="S1367" s="447"/>
      <c r="T1367" s="447"/>
      <c r="U1367" s="447"/>
      <c r="V1367" s="447"/>
      <c r="W1367" s="447"/>
      <c r="X1367" s="447"/>
    </row>
    <row r="1368" spans="1:24" ht="12.75">
      <c r="A1368" s="447"/>
      <c r="B1368" s="447"/>
      <c r="C1368" s="454"/>
      <c r="D1368" s="447"/>
      <c r="E1368" s="449"/>
      <c r="F1368" s="447"/>
      <c r="G1368" s="447"/>
      <c r="H1368" s="447"/>
      <c r="I1368" s="447"/>
      <c r="J1368" s="447"/>
      <c r="K1368" s="447"/>
      <c r="L1368" s="447"/>
      <c r="M1368" s="447"/>
      <c r="N1368" s="447"/>
      <c r="O1368" s="447"/>
      <c r="P1368" s="447"/>
      <c r="Q1368" s="447"/>
      <c r="R1368" s="447"/>
      <c r="S1368" s="447"/>
      <c r="T1368" s="447"/>
      <c r="U1368" s="447"/>
      <c r="V1368" s="447"/>
      <c r="W1368" s="447"/>
      <c r="X1368" s="447"/>
    </row>
    <row r="1369" spans="1:24" ht="12.75">
      <c r="A1369" s="447"/>
      <c r="B1369" s="447"/>
      <c r="C1369" s="454"/>
      <c r="D1369" s="447"/>
      <c r="E1369" s="449"/>
      <c r="F1369" s="447"/>
      <c r="G1369" s="447"/>
      <c r="H1369" s="447"/>
      <c r="I1369" s="447"/>
      <c r="J1369" s="447"/>
      <c r="K1369" s="447"/>
      <c r="L1369" s="447"/>
      <c r="M1369" s="447"/>
      <c r="N1369" s="447"/>
      <c r="O1369" s="447"/>
      <c r="P1369" s="447"/>
      <c r="Q1369" s="447"/>
      <c r="R1369" s="447"/>
      <c r="S1369" s="447"/>
      <c r="T1369" s="447"/>
      <c r="U1369" s="447"/>
      <c r="V1369" s="447"/>
      <c r="W1369" s="447"/>
      <c r="X1369" s="447"/>
    </row>
    <row r="1370" spans="1:24" ht="12.75">
      <c r="A1370" s="447"/>
      <c r="B1370" s="447"/>
      <c r="C1370" s="454"/>
      <c r="D1370" s="447"/>
      <c r="E1370" s="449"/>
      <c r="F1370" s="447"/>
      <c r="G1370" s="447"/>
      <c r="H1370" s="447"/>
      <c r="I1370" s="447"/>
      <c r="J1370" s="447"/>
      <c r="K1370" s="447"/>
      <c r="L1370" s="447"/>
      <c r="M1370" s="447"/>
      <c r="N1370" s="447"/>
      <c r="O1370" s="447"/>
      <c r="P1370" s="447"/>
      <c r="Q1370" s="447"/>
      <c r="R1370" s="447"/>
      <c r="S1370" s="447"/>
      <c r="T1370" s="447"/>
      <c r="U1370" s="447"/>
      <c r="V1370" s="447"/>
      <c r="W1370" s="447"/>
      <c r="X1370" s="447"/>
    </row>
    <row r="1371" spans="1:24" ht="12.75">
      <c r="A1371" s="447"/>
      <c r="B1371" s="447"/>
      <c r="C1371" s="454"/>
      <c r="D1371" s="447"/>
      <c r="E1371" s="449"/>
      <c r="F1371" s="447"/>
      <c r="G1371" s="447"/>
      <c r="H1371" s="447"/>
      <c r="I1371" s="447"/>
      <c r="J1371" s="447"/>
      <c r="K1371" s="447"/>
      <c r="L1371" s="447"/>
      <c r="M1371" s="447"/>
      <c r="N1371" s="447"/>
      <c r="O1371" s="447"/>
      <c r="P1371" s="447"/>
      <c r="Q1371" s="447"/>
      <c r="R1371" s="447"/>
      <c r="S1371" s="447"/>
      <c r="T1371" s="447"/>
      <c r="U1371" s="447"/>
      <c r="V1371" s="447"/>
      <c r="W1371" s="447"/>
      <c r="X1371" s="447"/>
    </row>
    <row r="1372" spans="1:24" ht="12.75">
      <c r="A1372" s="447"/>
      <c r="B1372" s="447"/>
      <c r="C1372" s="454"/>
      <c r="D1372" s="447"/>
      <c r="E1372" s="449"/>
      <c r="F1372" s="447"/>
      <c r="G1372" s="447"/>
      <c r="H1372" s="447"/>
      <c r="I1372" s="447"/>
      <c r="J1372" s="447"/>
      <c r="K1372" s="447"/>
      <c r="L1372" s="447"/>
      <c r="M1372" s="447"/>
      <c r="N1372" s="447"/>
      <c r="O1372" s="447"/>
      <c r="P1372" s="447"/>
      <c r="Q1372" s="447"/>
      <c r="R1372" s="447"/>
      <c r="S1372" s="447"/>
      <c r="T1372" s="447"/>
      <c r="U1372" s="447"/>
      <c r="V1372" s="447"/>
      <c r="W1372" s="447"/>
      <c r="X1372" s="447"/>
    </row>
    <row r="1373" spans="1:24" ht="12.75">
      <c r="A1373" s="447"/>
      <c r="B1373" s="447"/>
      <c r="C1373" s="454"/>
      <c r="D1373" s="447"/>
      <c r="E1373" s="449"/>
      <c r="F1373" s="447"/>
      <c r="G1373" s="447"/>
      <c r="H1373" s="447"/>
      <c r="I1373" s="447"/>
      <c r="J1373" s="447"/>
      <c r="K1373" s="447"/>
      <c r="L1373" s="447"/>
      <c r="M1373" s="447"/>
      <c r="N1373" s="447"/>
      <c r="O1373" s="447"/>
      <c r="P1373" s="447"/>
      <c r="Q1373" s="447"/>
      <c r="R1373" s="447"/>
      <c r="S1373" s="447"/>
      <c r="T1373" s="447"/>
      <c r="U1373" s="447"/>
      <c r="V1373" s="447"/>
      <c r="W1373" s="447"/>
      <c r="X1373" s="447"/>
    </row>
    <row r="1374" spans="1:24" ht="12.75">
      <c r="A1374" s="447"/>
      <c r="B1374" s="447"/>
      <c r="C1374" s="454"/>
      <c r="D1374" s="447"/>
      <c r="E1374" s="449"/>
      <c r="F1374" s="447"/>
      <c r="G1374" s="447"/>
      <c r="H1374" s="447"/>
      <c r="I1374" s="447"/>
      <c r="J1374" s="447"/>
      <c r="K1374" s="447"/>
      <c r="L1374" s="447"/>
      <c r="M1374" s="447"/>
      <c r="N1374" s="447"/>
      <c r="O1374" s="447"/>
      <c r="P1374" s="447"/>
      <c r="Q1374" s="447"/>
      <c r="R1374" s="447"/>
      <c r="S1374" s="447"/>
      <c r="T1374" s="447"/>
      <c r="U1374" s="447"/>
      <c r="V1374" s="447"/>
      <c r="W1374" s="447"/>
      <c r="X1374" s="447"/>
    </row>
    <row r="1375" spans="1:24" ht="12.75">
      <c r="A1375" s="447"/>
      <c r="B1375" s="447"/>
      <c r="C1375" s="454"/>
      <c r="D1375" s="447"/>
      <c r="E1375" s="449"/>
      <c r="F1375" s="447"/>
      <c r="G1375" s="447"/>
      <c r="H1375" s="447"/>
      <c r="I1375" s="447"/>
      <c r="J1375" s="447"/>
      <c r="K1375" s="447"/>
      <c r="L1375" s="447"/>
      <c r="M1375" s="447"/>
      <c r="N1375" s="447"/>
      <c r="O1375" s="447"/>
      <c r="P1375" s="447"/>
      <c r="Q1375" s="447"/>
      <c r="R1375" s="447"/>
      <c r="S1375" s="447"/>
      <c r="T1375" s="447"/>
      <c r="U1375" s="447"/>
      <c r="V1375" s="447"/>
      <c r="W1375" s="447"/>
      <c r="X1375" s="447"/>
    </row>
    <row r="1376" spans="1:24" ht="12.75">
      <c r="A1376" s="447"/>
      <c r="B1376" s="447"/>
      <c r="C1376" s="454"/>
      <c r="D1376" s="447"/>
      <c r="E1376" s="449"/>
      <c r="F1376" s="447"/>
      <c r="G1376" s="447"/>
      <c r="H1376" s="447"/>
      <c r="I1376" s="447"/>
      <c r="J1376" s="447"/>
      <c r="K1376" s="447"/>
      <c r="L1376" s="447"/>
      <c r="M1376" s="447"/>
      <c r="N1376" s="447"/>
      <c r="O1376" s="447"/>
      <c r="P1376" s="447"/>
      <c r="Q1376" s="447"/>
      <c r="R1376" s="447"/>
      <c r="S1376" s="447"/>
      <c r="T1376" s="447"/>
      <c r="U1376" s="447"/>
      <c r="V1376" s="447"/>
      <c r="W1376" s="447"/>
      <c r="X1376" s="447"/>
    </row>
    <row r="1377" spans="1:24" ht="12.75">
      <c r="A1377" s="447"/>
      <c r="B1377" s="447"/>
      <c r="C1377" s="454"/>
      <c r="D1377" s="447"/>
      <c r="E1377" s="449"/>
      <c r="F1377" s="447"/>
      <c r="G1377" s="447"/>
      <c r="H1377" s="447"/>
      <c r="I1377" s="447"/>
      <c r="J1377" s="447"/>
      <c r="K1377" s="447"/>
      <c r="L1377" s="447"/>
      <c r="M1377" s="447"/>
      <c r="N1377" s="447"/>
      <c r="O1377" s="447"/>
      <c r="P1377" s="447"/>
      <c r="Q1377" s="447"/>
      <c r="R1377" s="447"/>
      <c r="S1377" s="447"/>
      <c r="T1377" s="447"/>
      <c r="U1377" s="447"/>
      <c r="V1377" s="447"/>
      <c r="W1377" s="447"/>
      <c r="X1377" s="447"/>
    </row>
    <row r="1378" spans="1:24" ht="12.75">
      <c r="A1378" s="447"/>
      <c r="B1378" s="447"/>
      <c r="C1378" s="454"/>
      <c r="D1378" s="447"/>
      <c r="E1378" s="449"/>
      <c r="F1378" s="447"/>
      <c r="G1378" s="447"/>
      <c r="H1378" s="447"/>
      <c r="I1378" s="447"/>
      <c r="J1378" s="447"/>
      <c r="K1378" s="447"/>
      <c r="L1378" s="447"/>
      <c r="M1378" s="447"/>
      <c r="N1378" s="447"/>
      <c r="O1378" s="447"/>
      <c r="P1378" s="447"/>
      <c r="Q1378" s="447"/>
      <c r="R1378" s="447"/>
      <c r="S1378" s="447"/>
      <c r="T1378" s="447"/>
      <c r="U1378" s="447"/>
      <c r="V1378" s="447"/>
      <c r="W1378" s="447"/>
      <c r="X1378" s="447"/>
    </row>
    <row r="1379" spans="1:24" ht="12.75">
      <c r="A1379" s="447"/>
      <c r="B1379" s="447"/>
      <c r="C1379" s="454"/>
      <c r="D1379" s="447"/>
      <c r="E1379" s="449"/>
      <c r="F1379" s="447"/>
      <c r="G1379" s="447"/>
      <c r="H1379" s="447"/>
      <c r="I1379" s="447"/>
      <c r="J1379" s="447"/>
      <c r="K1379" s="447"/>
      <c r="L1379" s="447"/>
      <c r="M1379" s="447"/>
      <c r="N1379" s="447"/>
      <c r="O1379" s="447"/>
      <c r="P1379" s="447"/>
      <c r="Q1379" s="447"/>
      <c r="R1379" s="447"/>
      <c r="S1379" s="447"/>
      <c r="T1379" s="447"/>
      <c r="U1379" s="447"/>
      <c r="V1379" s="447"/>
      <c r="W1379" s="447"/>
      <c r="X1379" s="447"/>
    </row>
    <row r="1380" spans="1:24" ht="12.75">
      <c r="A1380" s="447"/>
      <c r="B1380" s="447"/>
      <c r="C1380" s="454"/>
      <c r="D1380" s="447"/>
      <c r="E1380" s="449"/>
      <c r="F1380" s="447"/>
      <c r="G1380" s="447"/>
      <c r="H1380" s="447"/>
      <c r="I1380" s="447"/>
      <c r="J1380" s="447"/>
      <c r="K1380" s="447"/>
      <c r="L1380" s="447"/>
      <c r="M1380" s="447"/>
      <c r="N1380" s="447"/>
      <c r="O1380" s="447"/>
      <c r="P1380" s="447"/>
      <c r="Q1380" s="447"/>
      <c r="R1380" s="447"/>
      <c r="S1380" s="447"/>
      <c r="T1380" s="447"/>
      <c r="U1380" s="447"/>
      <c r="V1380" s="447"/>
      <c r="W1380" s="447"/>
      <c r="X1380" s="447"/>
    </row>
    <row r="1381" spans="1:24" ht="12.75">
      <c r="A1381" s="447"/>
      <c r="B1381" s="447"/>
      <c r="C1381" s="454"/>
      <c r="D1381" s="447"/>
      <c r="E1381" s="449"/>
      <c r="F1381" s="447"/>
      <c r="G1381" s="447"/>
      <c r="H1381" s="447"/>
      <c r="I1381" s="447"/>
      <c r="J1381" s="447"/>
      <c r="K1381" s="447"/>
      <c r="L1381" s="447"/>
      <c r="M1381" s="447"/>
      <c r="N1381" s="447"/>
      <c r="O1381" s="447"/>
      <c r="P1381" s="447"/>
      <c r="Q1381" s="447"/>
      <c r="R1381" s="447"/>
      <c r="S1381" s="447"/>
      <c r="T1381" s="447"/>
      <c r="U1381" s="447"/>
      <c r="V1381" s="447"/>
      <c r="W1381" s="447"/>
      <c r="X1381" s="447"/>
    </row>
    <row r="1382" spans="1:24" ht="12.75">
      <c r="A1382" s="447"/>
      <c r="B1382" s="447"/>
      <c r="C1382" s="454"/>
      <c r="D1382" s="447"/>
      <c r="E1382" s="449"/>
      <c r="F1382" s="447"/>
      <c r="G1382" s="447"/>
      <c r="H1382" s="447"/>
      <c r="I1382" s="447"/>
      <c r="J1382" s="447"/>
      <c r="K1382" s="447"/>
      <c r="L1382" s="447"/>
      <c r="M1382" s="447"/>
      <c r="N1382" s="447"/>
      <c r="O1382" s="447"/>
      <c r="P1382" s="447"/>
      <c r="Q1382" s="447"/>
      <c r="R1382" s="447"/>
      <c r="S1382" s="447"/>
      <c r="T1382" s="447"/>
      <c r="U1382" s="447"/>
      <c r="V1382" s="447"/>
      <c r="W1382" s="447"/>
      <c r="X1382" s="447"/>
    </row>
    <row r="1383" spans="1:24" ht="12.75">
      <c r="A1383" s="447"/>
      <c r="B1383" s="447"/>
      <c r="C1383" s="454"/>
      <c r="D1383" s="447"/>
      <c r="E1383" s="449"/>
      <c r="F1383" s="447"/>
      <c r="G1383" s="447"/>
      <c r="H1383" s="447"/>
      <c r="I1383" s="447"/>
      <c r="J1383" s="447"/>
      <c r="K1383" s="447"/>
      <c r="L1383" s="447"/>
      <c r="M1383" s="447"/>
      <c r="N1383" s="447"/>
      <c r="O1383" s="447"/>
      <c r="P1383" s="447"/>
      <c r="Q1383" s="447"/>
      <c r="R1383" s="447"/>
      <c r="S1383" s="447"/>
      <c r="T1383" s="447"/>
      <c r="U1383" s="447"/>
      <c r="V1383" s="447"/>
      <c r="W1383" s="447"/>
      <c r="X1383" s="447"/>
    </row>
    <row r="1384" spans="1:24" ht="12.75">
      <c r="A1384" s="447"/>
      <c r="B1384" s="447"/>
      <c r="C1384" s="454"/>
      <c r="D1384" s="447"/>
      <c r="E1384" s="449"/>
      <c r="F1384" s="447"/>
      <c r="G1384" s="447"/>
      <c r="H1384" s="447"/>
      <c r="I1384" s="447"/>
      <c r="J1384" s="447"/>
      <c r="K1384" s="447"/>
      <c r="L1384" s="447"/>
      <c r="M1384" s="447"/>
      <c r="N1384" s="447"/>
      <c r="O1384" s="447"/>
      <c r="P1384" s="447"/>
      <c r="Q1384" s="447"/>
      <c r="R1384" s="447"/>
      <c r="S1384" s="447"/>
      <c r="T1384" s="447"/>
      <c r="U1384" s="447"/>
      <c r="V1384" s="447"/>
      <c r="W1384" s="447"/>
      <c r="X1384" s="447"/>
    </row>
    <row r="1385" spans="1:24" ht="12.75">
      <c r="A1385" s="447"/>
      <c r="B1385" s="447"/>
      <c r="C1385" s="454"/>
      <c r="D1385" s="447"/>
      <c r="E1385" s="449"/>
      <c r="F1385" s="447"/>
      <c r="G1385" s="447"/>
      <c r="H1385" s="447"/>
      <c r="I1385" s="447"/>
      <c r="J1385" s="447"/>
      <c r="K1385" s="447"/>
      <c r="L1385" s="447"/>
      <c r="M1385" s="447"/>
      <c r="N1385" s="447"/>
      <c r="O1385" s="447"/>
      <c r="P1385" s="447"/>
      <c r="Q1385" s="447"/>
      <c r="R1385" s="447"/>
      <c r="S1385" s="447"/>
      <c r="T1385" s="447"/>
      <c r="U1385" s="447"/>
      <c r="V1385" s="447"/>
      <c r="W1385" s="447"/>
      <c r="X1385" s="447"/>
    </row>
    <row r="1386" spans="1:24" ht="12.75">
      <c r="A1386" s="447"/>
      <c r="B1386" s="447"/>
      <c r="C1386" s="454"/>
      <c r="D1386" s="447"/>
      <c r="E1386" s="449"/>
      <c r="F1386" s="447"/>
      <c r="G1386" s="447"/>
      <c r="H1386" s="447"/>
      <c r="I1386" s="447"/>
      <c r="J1386" s="447"/>
      <c r="K1386" s="447"/>
      <c r="L1386" s="447"/>
      <c r="M1386" s="447"/>
      <c r="N1386" s="447"/>
      <c r="O1386" s="447"/>
      <c r="P1386" s="447"/>
      <c r="Q1386" s="447"/>
      <c r="R1386" s="447"/>
      <c r="S1386" s="447"/>
      <c r="T1386" s="447"/>
      <c r="U1386" s="447"/>
      <c r="V1386" s="447"/>
      <c r="W1386" s="447"/>
      <c r="X1386" s="447"/>
    </row>
    <row r="1387" spans="1:24" ht="12.75">
      <c r="A1387" s="447"/>
      <c r="B1387" s="447"/>
      <c r="C1387" s="454"/>
      <c r="D1387" s="447"/>
      <c r="E1387" s="449"/>
      <c r="F1387" s="447"/>
      <c r="G1387" s="447"/>
      <c r="H1387" s="447"/>
      <c r="I1387" s="447"/>
      <c r="J1387" s="447"/>
      <c r="K1387" s="447"/>
      <c r="L1387" s="447"/>
      <c r="M1387" s="447"/>
      <c r="N1387" s="447"/>
      <c r="O1387" s="447"/>
      <c r="P1387" s="447"/>
      <c r="Q1387" s="447"/>
      <c r="R1387" s="447"/>
      <c r="S1387" s="447"/>
      <c r="T1387" s="447"/>
      <c r="U1387" s="447"/>
      <c r="V1387" s="447"/>
      <c r="W1387" s="447"/>
      <c r="X1387" s="447"/>
    </row>
    <row r="1388" spans="1:24" ht="12.75">
      <c r="A1388" s="447"/>
      <c r="B1388" s="447"/>
      <c r="C1388" s="454"/>
      <c r="D1388" s="447"/>
      <c r="E1388" s="449"/>
      <c r="F1388" s="447"/>
      <c r="G1388" s="447"/>
      <c r="H1388" s="447"/>
      <c r="I1388" s="447"/>
      <c r="J1388" s="447"/>
      <c r="K1388" s="447"/>
      <c r="L1388" s="447"/>
      <c r="M1388" s="447"/>
      <c r="N1388" s="447"/>
      <c r="O1388" s="447"/>
      <c r="P1388" s="447"/>
      <c r="Q1388" s="447"/>
      <c r="R1388" s="447"/>
      <c r="S1388" s="447"/>
      <c r="T1388" s="447"/>
      <c r="U1388" s="447"/>
      <c r="V1388" s="447"/>
      <c r="W1388" s="447"/>
      <c r="X1388" s="447"/>
    </row>
    <row r="1389" spans="1:24" ht="12.75">
      <c r="A1389" s="447"/>
      <c r="B1389" s="447"/>
      <c r="C1389" s="454"/>
      <c r="D1389" s="447"/>
      <c r="E1389" s="449"/>
      <c r="F1389" s="447"/>
      <c r="G1389" s="447"/>
      <c r="H1389" s="447"/>
      <c r="I1389" s="447"/>
      <c r="J1389" s="447"/>
      <c r="K1389" s="447"/>
      <c r="L1389" s="447"/>
      <c r="M1389" s="447"/>
      <c r="N1389" s="447"/>
      <c r="O1389" s="447"/>
      <c r="P1389" s="447"/>
      <c r="Q1389" s="447"/>
      <c r="R1389" s="447"/>
      <c r="S1389" s="447"/>
      <c r="T1389" s="447"/>
      <c r="U1389" s="447"/>
      <c r="V1389" s="447"/>
      <c r="W1389" s="447"/>
      <c r="X1389" s="447"/>
    </row>
    <row r="1390" spans="1:24" ht="12.75">
      <c r="A1390" s="447"/>
      <c r="B1390" s="447"/>
      <c r="C1390" s="454"/>
      <c r="D1390" s="447"/>
      <c r="E1390" s="449"/>
      <c r="F1390" s="447"/>
      <c r="G1390" s="447"/>
      <c r="H1390" s="447"/>
      <c r="I1390" s="447"/>
      <c r="J1390" s="447"/>
      <c r="K1390" s="447"/>
      <c r="L1390" s="447"/>
      <c r="M1390" s="447"/>
      <c r="N1390" s="447"/>
      <c r="O1390" s="447"/>
      <c r="P1390" s="447"/>
      <c r="Q1390" s="447"/>
      <c r="R1390" s="447"/>
      <c r="S1390" s="447"/>
      <c r="T1390" s="447"/>
      <c r="U1390" s="447"/>
      <c r="V1390" s="447"/>
      <c r="W1390" s="447"/>
      <c r="X1390" s="447"/>
    </row>
    <row r="1391" spans="1:24" ht="12.75">
      <c r="A1391" s="447"/>
      <c r="B1391" s="447"/>
      <c r="C1391" s="454"/>
      <c r="D1391" s="447"/>
      <c r="E1391" s="449"/>
      <c r="F1391" s="447"/>
      <c r="G1391" s="447"/>
      <c r="H1391" s="447"/>
      <c r="I1391" s="447"/>
      <c r="J1391" s="447"/>
      <c r="K1391" s="447"/>
      <c r="L1391" s="447"/>
      <c r="M1391" s="447"/>
      <c r="N1391" s="447"/>
      <c r="O1391" s="447"/>
      <c r="P1391" s="447"/>
      <c r="Q1391" s="447"/>
      <c r="R1391" s="447"/>
      <c r="S1391" s="447"/>
      <c r="T1391" s="447"/>
      <c r="U1391" s="447"/>
      <c r="V1391" s="447"/>
      <c r="W1391" s="447"/>
      <c r="X1391" s="447"/>
    </row>
    <row r="1392" spans="1:24" ht="12.75">
      <c r="A1392" s="447"/>
      <c r="B1392" s="447"/>
      <c r="C1392" s="454"/>
      <c r="D1392" s="447"/>
      <c r="E1392" s="449"/>
      <c r="F1392" s="447"/>
      <c r="G1392" s="447"/>
      <c r="H1392" s="447"/>
      <c r="I1392" s="447"/>
      <c r="J1392" s="447"/>
      <c r="K1392" s="447"/>
      <c r="L1392" s="447"/>
      <c r="M1392" s="447"/>
      <c r="N1392" s="447"/>
      <c r="O1392" s="447"/>
      <c r="P1392" s="447"/>
      <c r="Q1392" s="447"/>
      <c r="R1392" s="447"/>
      <c r="S1392" s="447"/>
      <c r="T1392" s="447"/>
      <c r="U1392" s="447"/>
      <c r="V1392" s="447"/>
      <c r="W1392" s="447"/>
      <c r="X1392" s="447"/>
    </row>
    <row r="1393" spans="1:24" ht="12.75">
      <c r="A1393" s="447"/>
      <c r="B1393" s="447"/>
      <c r="C1393" s="454"/>
      <c r="D1393" s="447"/>
      <c r="E1393" s="449"/>
      <c r="F1393" s="447"/>
      <c r="G1393" s="447"/>
      <c r="H1393" s="447"/>
      <c r="I1393" s="447"/>
      <c r="J1393" s="447"/>
      <c r="K1393" s="447"/>
      <c r="L1393" s="447"/>
      <c r="M1393" s="447"/>
      <c r="N1393" s="447"/>
      <c r="O1393" s="447"/>
      <c r="P1393" s="447"/>
      <c r="Q1393" s="447"/>
      <c r="R1393" s="447"/>
      <c r="S1393" s="447"/>
      <c r="T1393" s="447"/>
      <c r="U1393" s="447"/>
      <c r="V1393" s="447"/>
      <c r="W1393" s="447"/>
      <c r="X1393" s="447"/>
    </row>
    <row r="1394" spans="1:24" ht="12.75">
      <c r="A1394" s="447"/>
      <c r="B1394" s="447"/>
      <c r="C1394" s="454"/>
      <c r="D1394" s="447"/>
      <c r="E1394" s="449"/>
      <c r="F1394" s="447"/>
      <c r="G1394" s="447"/>
      <c r="H1394" s="447"/>
      <c r="I1394" s="447"/>
      <c r="J1394" s="447"/>
      <c r="K1394" s="447"/>
      <c r="L1394" s="447"/>
      <c r="M1394" s="447"/>
      <c r="N1394" s="447"/>
      <c r="O1394" s="447"/>
      <c r="P1394" s="447"/>
      <c r="Q1394" s="447"/>
      <c r="R1394" s="447"/>
      <c r="S1394" s="447"/>
      <c r="T1394" s="447"/>
      <c r="U1394" s="447"/>
      <c r="V1394" s="447"/>
      <c r="W1394" s="447"/>
      <c r="X1394" s="447"/>
    </row>
    <row r="1395" spans="1:24" ht="12.75">
      <c r="A1395" s="447"/>
      <c r="B1395" s="447"/>
      <c r="C1395" s="454"/>
      <c r="D1395" s="447"/>
      <c r="E1395" s="449"/>
      <c r="F1395" s="447"/>
      <c r="G1395" s="447"/>
      <c r="H1395" s="447"/>
      <c r="I1395" s="447"/>
      <c r="J1395" s="447"/>
      <c r="K1395" s="447"/>
      <c r="L1395" s="447"/>
      <c r="M1395" s="447"/>
      <c r="N1395" s="447"/>
      <c r="O1395" s="447"/>
      <c r="P1395" s="447"/>
      <c r="Q1395" s="447"/>
      <c r="R1395" s="447"/>
      <c r="S1395" s="447"/>
      <c r="T1395" s="447"/>
      <c r="U1395" s="447"/>
      <c r="V1395" s="447"/>
      <c r="W1395" s="447"/>
      <c r="X1395" s="447"/>
    </row>
    <row r="1396" spans="1:24" ht="12.75">
      <c r="A1396" s="447"/>
      <c r="B1396" s="447"/>
      <c r="C1396" s="454"/>
      <c r="D1396" s="447"/>
      <c r="E1396" s="449"/>
      <c r="F1396" s="447"/>
      <c r="G1396" s="447"/>
      <c r="H1396" s="447"/>
      <c r="I1396" s="447"/>
      <c r="J1396" s="447"/>
      <c r="K1396" s="447"/>
      <c r="L1396" s="447"/>
      <c r="M1396" s="447"/>
      <c r="N1396" s="447"/>
      <c r="O1396" s="447"/>
      <c r="P1396" s="447"/>
      <c r="Q1396" s="447"/>
      <c r="R1396" s="447"/>
      <c r="S1396" s="447"/>
      <c r="T1396" s="447"/>
      <c r="U1396" s="447"/>
      <c r="V1396" s="447"/>
      <c r="W1396" s="447"/>
      <c r="X1396" s="447"/>
    </row>
    <row r="1397" spans="1:24" ht="12.75">
      <c r="A1397" s="447"/>
      <c r="B1397" s="447"/>
      <c r="C1397" s="454"/>
      <c r="D1397" s="447"/>
      <c r="E1397" s="449"/>
      <c r="F1397" s="447"/>
      <c r="G1397" s="447"/>
      <c r="H1397" s="447"/>
      <c r="I1397" s="447"/>
      <c r="J1397" s="447"/>
      <c r="K1397" s="447"/>
      <c r="L1397" s="447"/>
      <c r="M1397" s="447"/>
      <c r="N1397" s="447"/>
      <c r="O1397" s="447"/>
      <c r="P1397" s="447"/>
      <c r="Q1397" s="447"/>
      <c r="R1397" s="447"/>
      <c r="S1397" s="447"/>
      <c r="T1397" s="447"/>
      <c r="U1397" s="447"/>
      <c r="V1397" s="447"/>
      <c r="W1397" s="447"/>
      <c r="X1397" s="447"/>
    </row>
    <row r="1398" spans="1:24" ht="12.75">
      <c r="A1398" s="447"/>
      <c r="B1398" s="447"/>
      <c r="C1398" s="454"/>
      <c r="D1398" s="447"/>
      <c r="E1398" s="449"/>
      <c r="F1398" s="447"/>
      <c r="G1398" s="447"/>
      <c r="H1398" s="447"/>
      <c r="I1398" s="447"/>
      <c r="J1398" s="447"/>
      <c r="K1398" s="447"/>
      <c r="L1398" s="447"/>
      <c r="M1398" s="447"/>
      <c r="N1398" s="447"/>
      <c r="O1398" s="447"/>
      <c r="P1398" s="447"/>
      <c r="Q1398" s="447"/>
      <c r="R1398" s="447"/>
      <c r="S1398" s="447"/>
      <c r="T1398" s="447"/>
      <c r="U1398" s="447"/>
      <c r="V1398" s="447"/>
      <c r="W1398" s="447"/>
      <c r="X1398" s="447"/>
    </row>
    <row r="1399" spans="1:24" ht="12.75">
      <c r="A1399" s="447"/>
      <c r="B1399" s="447"/>
      <c r="C1399" s="454"/>
      <c r="D1399" s="447"/>
      <c r="E1399" s="449"/>
      <c r="F1399" s="447"/>
      <c r="G1399" s="447"/>
      <c r="H1399" s="447"/>
      <c r="I1399" s="447"/>
      <c r="J1399" s="447"/>
      <c r="K1399" s="447"/>
      <c r="L1399" s="447"/>
      <c r="M1399" s="447"/>
      <c r="N1399" s="447"/>
      <c r="O1399" s="447"/>
      <c r="P1399" s="447"/>
      <c r="Q1399" s="447"/>
      <c r="R1399" s="447"/>
      <c r="S1399" s="447"/>
      <c r="T1399" s="447"/>
      <c r="U1399" s="447"/>
      <c r="V1399" s="447"/>
      <c r="W1399" s="447"/>
      <c r="X1399" s="447"/>
    </row>
    <row r="1400" spans="1:24" ht="12.75">
      <c r="A1400" s="447"/>
      <c r="B1400" s="447"/>
      <c r="C1400" s="454"/>
      <c r="D1400" s="447"/>
      <c r="E1400" s="449"/>
      <c r="F1400" s="447"/>
      <c r="G1400" s="447"/>
      <c r="H1400" s="447"/>
      <c r="I1400" s="447"/>
      <c r="J1400" s="447"/>
      <c r="K1400" s="447"/>
      <c r="L1400" s="447"/>
      <c r="M1400" s="447"/>
      <c r="N1400" s="447"/>
      <c r="O1400" s="447"/>
      <c r="P1400" s="447"/>
      <c r="Q1400" s="447"/>
      <c r="R1400" s="447"/>
      <c r="S1400" s="447"/>
      <c r="T1400" s="447"/>
      <c r="U1400" s="447"/>
      <c r="V1400" s="447"/>
      <c r="W1400" s="447"/>
      <c r="X1400" s="447"/>
    </row>
    <row r="1401" spans="1:24" ht="12.75">
      <c r="A1401" s="447"/>
      <c r="B1401" s="447"/>
      <c r="C1401" s="454"/>
      <c r="D1401" s="447"/>
      <c r="E1401" s="449"/>
      <c r="F1401" s="447"/>
      <c r="G1401" s="447"/>
      <c r="H1401" s="447"/>
      <c r="I1401" s="447"/>
      <c r="J1401" s="447"/>
      <c r="K1401" s="447"/>
      <c r="L1401" s="447"/>
      <c r="M1401" s="447"/>
      <c r="N1401" s="447"/>
      <c r="O1401" s="447"/>
      <c r="P1401" s="447"/>
      <c r="Q1401" s="447"/>
      <c r="R1401" s="447"/>
      <c r="S1401" s="447"/>
      <c r="T1401" s="447"/>
      <c r="U1401" s="447"/>
      <c r="V1401" s="447"/>
      <c r="W1401" s="447"/>
      <c r="X1401" s="447"/>
    </row>
    <row r="1402" spans="1:24" ht="12.75">
      <c r="A1402" s="447"/>
      <c r="B1402" s="447"/>
      <c r="C1402" s="454"/>
      <c r="D1402" s="447"/>
      <c r="E1402" s="449"/>
      <c r="F1402" s="447"/>
      <c r="G1402" s="447"/>
      <c r="H1402" s="447"/>
      <c r="I1402" s="447"/>
      <c r="J1402" s="447"/>
      <c r="K1402" s="447"/>
      <c r="L1402" s="447"/>
      <c r="M1402" s="447"/>
      <c r="N1402" s="447"/>
      <c r="O1402" s="447"/>
      <c r="P1402" s="447"/>
      <c r="Q1402" s="447"/>
      <c r="R1402" s="447"/>
      <c r="S1402" s="447"/>
      <c r="T1402" s="447"/>
      <c r="U1402" s="447"/>
      <c r="V1402" s="447"/>
      <c r="W1402" s="447"/>
      <c r="X1402" s="447"/>
    </row>
    <row r="1403" spans="1:24" ht="12.75">
      <c r="A1403" s="447"/>
      <c r="B1403" s="447"/>
      <c r="C1403" s="454"/>
      <c r="D1403" s="447"/>
      <c r="E1403" s="449"/>
      <c r="F1403" s="447"/>
      <c r="G1403" s="447"/>
      <c r="H1403" s="447"/>
      <c r="I1403" s="447"/>
      <c r="J1403" s="447"/>
      <c r="K1403" s="447"/>
      <c r="L1403" s="447"/>
      <c r="M1403" s="447"/>
      <c r="N1403" s="447"/>
      <c r="O1403" s="447"/>
      <c r="P1403" s="447"/>
      <c r="Q1403" s="447"/>
      <c r="R1403" s="447"/>
      <c r="S1403" s="447"/>
      <c r="T1403" s="447"/>
      <c r="U1403" s="447"/>
      <c r="V1403" s="447"/>
      <c r="W1403" s="447"/>
      <c r="X1403" s="447"/>
    </row>
    <row r="1404" spans="1:24" ht="12.75">
      <c r="A1404" s="447"/>
      <c r="B1404" s="447"/>
      <c r="C1404" s="454"/>
      <c r="D1404" s="447"/>
      <c r="E1404" s="449"/>
      <c r="F1404" s="447"/>
      <c r="G1404" s="447"/>
      <c r="H1404" s="447"/>
      <c r="I1404" s="447"/>
      <c r="J1404" s="447"/>
      <c r="K1404" s="447"/>
      <c r="L1404" s="447"/>
      <c r="M1404" s="447"/>
      <c r="N1404" s="447"/>
      <c r="O1404" s="447"/>
      <c r="P1404" s="447"/>
      <c r="Q1404" s="447"/>
      <c r="R1404" s="447"/>
      <c r="S1404" s="447"/>
      <c r="T1404" s="447"/>
      <c r="U1404" s="447"/>
      <c r="V1404" s="447"/>
      <c r="W1404" s="447"/>
      <c r="X1404" s="447"/>
    </row>
    <row r="1405" spans="1:24" ht="12.75">
      <c r="A1405" s="447"/>
      <c r="B1405" s="447"/>
      <c r="C1405" s="454"/>
      <c r="D1405" s="447"/>
      <c r="E1405" s="449"/>
      <c r="F1405" s="447"/>
      <c r="G1405" s="447"/>
      <c r="H1405" s="447"/>
      <c r="I1405" s="447"/>
      <c r="J1405" s="447"/>
      <c r="K1405" s="447"/>
      <c r="L1405" s="447"/>
      <c r="M1405" s="447"/>
      <c r="N1405" s="447"/>
      <c r="O1405" s="447"/>
      <c r="P1405" s="447"/>
      <c r="Q1405" s="447"/>
      <c r="R1405" s="447"/>
      <c r="S1405" s="447"/>
      <c r="T1405" s="447"/>
      <c r="U1405" s="447"/>
      <c r="V1405" s="447"/>
      <c r="W1405" s="447"/>
      <c r="X1405" s="447"/>
    </row>
    <row r="1406" spans="1:24" ht="12.75">
      <c r="A1406" s="447"/>
      <c r="B1406" s="447"/>
      <c r="C1406" s="454"/>
      <c r="D1406" s="447"/>
      <c r="E1406" s="449"/>
      <c r="F1406" s="447"/>
      <c r="G1406" s="447"/>
      <c r="H1406" s="447"/>
      <c r="I1406" s="447"/>
      <c r="J1406" s="447"/>
      <c r="K1406" s="447"/>
      <c r="L1406" s="447"/>
      <c r="M1406" s="447"/>
      <c r="N1406" s="447"/>
      <c r="O1406" s="447"/>
      <c r="P1406" s="447"/>
      <c r="Q1406" s="447"/>
      <c r="R1406" s="447"/>
      <c r="S1406" s="447"/>
      <c r="T1406" s="447"/>
      <c r="U1406" s="447"/>
      <c r="V1406" s="447"/>
      <c r="W1406" s="447"/>
      <c r="X1406" s="447"/>
    </row>
    <row r="1407" spans="1:24" ht="12.75">
      <c r="A1407" s="447"/>
      <c r="B1407" s="447"/>
      <c r="C1407" s="454"/>
      <c r="D1407" s="447"/>
      <c r="E1407" s="449"/>
      <c r="F1407" s="447"/>
      <c r="G1407" s="447"/>
      <c r="H1407" s="447"/>
      <c r="I1407" s="447"/>
      <c r="J1407" s="447"/>
      <c r="K1407" s="447"/>
      <c r="L1407" s="447"/>
      <c r="M1407" s="447"/>
      <c r="N1407" s="447"/>
      <c r="O1407" s="447"/>
      <c r="P1407" s="447"/>
      <c r="Q1407" s="447"/>
      <c r="R1407" s="447"/>
      <c r="S1407" s="447"/>
      <c r="T1407" s="447"/>
      <c r="U1407" s="447"/>
      <c r="V1407" s="447"/>
      <c r="W1407" s="447"/>
      <c r="X1407" s="447"/>
    </row>
    <row r="1408" spans="1:24" ht="12.75">
      <c r="A1408" s="447"/>
      <c r="B1408" s="447"/>
      <c r="C1408" s="454"/>
      <c r="D1408" s="447"/>
      <c r="E1408" s="449"/>
      <c r="F1408" s="447"/>
      <c r="G1408" s="447"/>
      <c r="H1408" s="447"/>
      <c r="I1408" s="447"/>
      <c r="J1408" s="447"/>
      <c r="K1408" s="447"/>
      <c r="L1408" s="447"/>
      <c r="M1408" s="447"/>
      <c r="N1408" s="447"/>
      <c r="O1408" s="447"/>
      <c r="P1408" s="447"/>
      <c r="Q1408" s="447"/>
      <c r="R1408" s="447"/>
      <c r="S1408" s="447"/>
      <c r="T1408" s="447"/>
      <c r="U1408" s="447"/>
      <c r="V1408" s="447"/>
      <c r="W1408" s="447"/>
      <c r="X1408" s="447"/>
    </row>
    <row r="1409" spans="1:24" ht="12.75">
      <c r="A1409" s="447"/>
      <c r="B1409" s="447"/>
      <c r="C1409" s="454"/>
      <c r="D1409" s="447"/>
      <c r="E1409" s="449"/>
      <c r="F1409" s="447"/>
      <c r="G1409" s="447"/>
      <c r="H1409" s="447"/>
      <c r="I1409" s="447"/>
      <c r="J1409" s="447"/>
      <c r="K1409" s="447"/>
      <c r="L1409" s="447"/>
      <c r="M1409" s="447"/>
      <c r="N1409" s="447"/>
      <c r="O1409" s="447"/>
      <c r="P1409" s="447"/>
      <c r="Q1409" s="447"/>
      <c r="R1409" s="447"/>
      <c r="S1409" s="447"/>
      <c r="T1409" s="447"/>
      <c r="U1409" s="447"/>
      <c r="V1409" s="447"/>
      <c r="W1409" s="447"/>
      <c r="X1409" s="447"/>
    </row>
    <row r="1410" spans="1:24" ht="12.75">
      <c r="A1410" s="447"/>
      <c r="B1410" s="447"/>
      <c r="C1410" s="454"/>
      <c r="D1410" s="447"/>
      <c r="E1410" s="449"/>
      <c r="F1410" s="447"/>
      <c r="G1410" s="447"/>
      <c r="H1410" s="447"/>
      <c r="I1410" s="447"/>
      <c r="J1410" s="447"/>
      <c r="K1410" s="447"/>
      <c r="L1410" s="447"/>
      <c r="M1410" s="447"/>
      <c r="N1410" s="447"/>
      <c r="O1410" s="447"/>
      <c r="P1410" s="447"/>
      <c r="Q1410" s="447"/>
      <c r="R1410" s="447"/>
      <c r="S1410" s="447"/>
      <c r="T1410" s="447"/>
      <c r="U1410" s="447"/>
      <c r="V1410" s="447"/>
      <c r="W1410" s="447"/>
      <c r="X1410" s="447"/>
    </row>
    <row r="1411" spans="1:24" ht="12.75">
      <c r="A1411" s="447"/>
      <c r="B1411" s="447"/>
      <c r="C1411" s="454"/>
      <c r="D1411" s="447"/>
      <c r="E1411" s="449"/>
      <c r="F1411" s="447"/>
      <c r="G1411" s="447"/>
      <c r="H1411" s="447"/>
      <c r="I1411" s="447"/>
      <c r="J1411" s="447"/>
      <c r="K1411" s="447"/>
      <c r="L1411" s="447"/>
      <c r="M1411" s="447"/>
      <c r="N1411" s="447"/>
      <c r="O1411" s="447"/>
      <c r="P1411" s="447"/>
      <c r="Q1411" s="447"/>
      <c r="R1411" s="447"/>
      <c r="S1411" s="447"/>
      <c r="T1411" s="447"/>
      <c r="U1411" s="447"/>
      <c r="V1411" s="447"/>
      <c r="W1411" s="447"/>
      <c r="X1411" s="447"/>
    </row>
    <row r="1412" spans="1:24" ht="12.75">
      <c r="A1412" s="447"/>
      <c r="B1412" s="447"/>
      <c r="C1412" s="454"/>
      <c r="D1412" s="447"/>
      <c r="E1412" s="449"/>
      <c r="F1412" s="447"/>
      <c r="G1412" s="447"/>
      <c r="H1412" s="447"/>
      <c r="I1412" s="447"/>
      <c r="J1412" s="447"/>
      <c r="K1412" s="447"/>
      <c r="L1412" s="447"/>
      <c r="M1412" s="447"/>
      <c r="N1412" s="447"/>
      <c r="O1412" s="447"/>
      <c r="P1412" s="447"/>
      <c r="Q1412" s="447"/>
      <c r="R1412" s="447"/>
      <c r="S1412" s="447"/>
      <c r="T1412" s="447"/>
      <c r="U1412" s="447"/>
      <c r="V1412" s="447"/>
      <c r="W1412" s="447"/>
      <c r="X1412" s="447"/>
    </row>
    <row r="1413" spans="1:24" ht="12.75">
      <c r="A1413" s="447"/>
      <c r="B1413" s="447"/>
      <c r="C1413" s="454"/>
      <c r="D1413" s="447"/>
      <c r="E1413" s="449"/>
      <c r="F1413" s="447"/>
      <c r="G1413" s="447"/>
      <c r="H1413" s="447"/>
      <c r="I1413" s="447"/>
      <c r="J1413" s="447"/>
      <c r="K1413" s="447"/>
      <c r="L1413" s="447"/>
      <c r="M1413" s="447"/>
      <c r="N1413" s="447"/>
      <c r="O1413" s="447"/>
      <c r="P1413" s="447"/>
      <c r="Q1413" s="447"/>
      <c r="R1413" s="447"/>
      <c r="S1413" s="447"/>
      <c r="T1413" s="447"/>
      <c r="U1413" s="447"/>
      <c r="V1413" s="447"/>
      <c r="W1413" s="447"/>
      <c r="X1413" s="447"/>
    </row>
    <row r="1414" spans="1:24" ht="12.75">
      <c r="A1414" s="447"/>
      <c r="B1414" s="447"/>
      <c r="C1414" s="454"/>
      <c r="D1414" s="447"/>
      <c r="E1414" s="449"/>
      <c r="F1414" s="447"/>
      <c r="G1414" s="447"/>
      <c r="H1414" s="447"/>
      <c r="I1414" s="447"/>
      <c r="J1414" s="447"/>
      <c r="K1414" s="447"/>
      <c r="L1414" s="447"/>
      <c r="M1414" s="447"/>
      <c r="N1414" s="447"/>
      <c r="O1414" s="447"/>
      <c r="P1414" s="447"/>
      <c r="Q1414" s="447"/>
      <c r="R1414" s="447"/>
      <c r="S1414" s="447"/>
      <c r="T1414" s="447"/>
      <c r="U1414" s="447"/>
      <c r="V1414" s="447"/>
      <c r="W1414" s="447"/>
      <c r="X1414" s="447"/>
    </row>
    <row r="1415" spans="1:24" ht="12.75">
      <c r="A1415" s="447"/>
      <c r="B1415" s="447"/>
      <c r="C1415" s="454"/>
      <c r="D1415" s="447"/>
      <c r="E1415" s="449"/>
      <c r="F1415" s="447"/>
      <c r="G1415" s="447"/>
      <c r="H1415" s="447"/>
      <c r="I1415" s="447"/>
      <c r="J1415" s="447"/>
      <c r="K1415" s="447"/>
      <c r="L1415" s="447"/>
      <c r="M1415" s="447"/>
      <c r="N1415" s="447"/>
      <c r="O1415" s="447"/>
      <c r="P1415" s="447"/>
      <c r="Q1415" s="447"/>
      <c r="R1415" s="447"/>
      <c r="S1415" s="447"/>
      <c r="T1415" s="447"/>
      <c r="U1415" s="447"/>
      <c r="V1415" s="447"/>
      <c r="W1415" s="447"/>
      <c r="X1415" s="447"/>
    </row>
    <row r="1416" spans="1:24" ht="12.75">
      <c r="A1416" s="447"/>
      <c r="B1416" s="447"/>
      <c r="C1416" s="454"/>
      <c r="D1416" s="447"/>
      <c r="E1416" s="449"/>
      <c r="F1416" s="447"/>
      <c r="G1416" s="447"/>
      <c r="H1416" s="447"/>
      <c r="I1416" s="447"/>
      <c r="J1416" s="447"/>
      <c r="K1416" s="447"/>
      <c r="L1416" s="447"/>
      <c r="M1416" s="447"/>
      <c r="N1416" s="447"/>
      <c r="O1416" s="447"/>
      <c r="P1416" s="447"/>
      <c r="Q1416" s="447"/>
      <c r="R1416" s="447"/>
      <c r="S1416" s="447"/>
      <c r="T1416" s="447"/>
      <c r="U1416" s="447"/>
      <c r="V1416" s="447"/>
      <c r="W1416" s="447"/>
      <c r="X1416" s="447"/>
    </row>
    <row r="1417" spans="1:24" ht="12.75">
      <c r="A1417" s="447"/>
      <c r="B1417" s="447"/>
      <c r="C1417" s="454"/>
      <c r="D1417" s="447"/>
      <c r="E1417" s="449"/>
      <c r="F1417" s="447"/>
      <c r="G1417" s="447"/>
      <c r="H1417" s="447"/>
      <c r="I1417" s="447"/>
      <c r="J1417" s="447"/>
      <c r="K1417" s="447"/>
      <c r="L1417" s="447"/>
      <c r="M1417" s="447"/>
      <c r="N1417" s="447"/>
      <c r="O1417" s="447"/>
      <c r="P1417" s="447"/>
      <c r="Q1417" s="447"/>
      <c r="R1417" s="447"/>
      <c r="S1417" s="447"/>
      <c r="T1417" s="447"/>
      <c r="U1417" s="447"/>
      <c r="V1417" s="447"/>
      <c r="W1417" s="447"/>
      <c r="X1417" s="447"/>
    </row>
    <row r="1418" spans="1:24" ht="12.75">
      <c r="A1418" s="447"/>
      <c r="B1418" s="447"/>
      <c r="C1418" s="454"/>
      <c r="D1418" s="447"/>
      <c r="E1418" s="449"/>
      <c r="F1418" s="447"/>
      <c r="G1418" s="447"/>
      <c r="H1418" s="447"/>
      <c r="I1418" s="447"/>
      <c r="J1418" s="447"/>
      <c r="K1418" s="447"/>
      <c r="L1418" s="447"/>
      <c r="M1418" s="447"/>
      <c r="N1418" s="447"/>
      <c r="O1418" s="447"/>
      <c r="P1418" s="447"/>
      <c r="Q1418" s="447"/>
      <c r="R1418" s="447"/>
      <c r="S1418" s="447"/>
      <c r="T1418" s="447"/>
      <c r="U1418" s="447"/>
      <c r="V1418" s="447"/>
      <c r="W1418" s="447"/>
      <c r="X1418" s="447"/>
    </row>
    <row r="1419" spans="1:24" ht="12.75">
      <c r="A1419" s="447"/>
      <c r="B1419" s="447"/>
      <c r="C1419" s="454"/>
      <c r="D1419" s="447"/>
      <c r="E1419" s="449"/>
      <c r="F1419" s="447"/>
      <c r="G1419" s="447"/>
      <c r="H1419" s="447"/>
      <c r="I1419" s="447"/>
      <c r="J1419" s="447"/>
      <c r="K1419" s="447"/>
      <c r="L1419" s="447"/>
      <c r="M1419" s="447"/>
      <c r="N1419" s="447"/>
      <c r="O1419" s="447"/>
      <c r="P1419" s="447"/>
      <c r="Q1419" s="447"/>
      <c r="R1419" s="447"/>
      <c r="S1419" s="447"/>
      <c r="T1419" s="447"/>
      <c r="U1419" s="447"/>
      <c r="V1419" s="447"/>
      <c r="W1419" s="447"/>
      <c r="X1419" s="447"/>
    </row>
    <row r="1420" spans="1:24" ht="12.75">
      <c r="A1420" s="447"/>
      <c r="B1420" s="447"/>
      <c r="C1420" s="454"/>
      <c r="D1420" s="447"/>
      <c r="E1420" s="449"/>
      <c r="F1420" s="447"/>
      <c r="G1420" s="447"/>
      <c r="H1420" s="447"/>
      <c r="I1420" s="447"/>
      <c r="J1420" s="447"/>
      <c r="K1420" s="447"/>
      <c r="L1420" s="447"/>
      <c r="M1420" s="447"/>
      <c r="N1420" s="447"/>
      <c r="O1420" s="447"/>
      <c r="P1420" s="447"/>
      <c r="Q1420" s="447"/>
      <c r="R1420" s="447"/>
      <c r="S1420" s="447"/>
      <c r="T1420" s="447"/>
      <c r="U1420" s="447"/>
      <c r="V1420" s="447"/>
      <c r="W1420" s="447"/>
      <c r="X1420" s="447"/>
    </row>
    <row r="1421" spans="1:24" ht="12.75">
      <c r="A1421" s="447"/>
      <c r="B1421" s="447"/>
      <c r="C1421" s="454"/>
      <c r="D1421" s="447"/>
      <c r="E1421" s="449"/>
      <c r="F1421" s="447"/>
      <c r="G1421" s="447"/>
      <c r="H1421" s="447"/>
      <c r="I1421" s="447"/>
      <c r="J1421" s="447"/>
      <c r="K1421" s="447"/>
      <c r="L1421" s="447"/>
      <c r="M1421" s="447"/>
      <c r="N1421" s="447"/>
      <c r="O1421" s="447"/>
      <c r="P1421" s="447"/>
      <c r="Q1421" s="447"/>
      <c r="R1421" s="447"/>
      <c r="S1421" s="447"/>
      <c r="T1421" s="447"/>
      <c r="U1421" s="447"/>
      <c r="V1421" s="447"/>
      <c r="W1421" s="447"/>
      <c r="X1421" s="447"/>
    </row>
    <row r="1422" spans="1:24" ht="12.75">
      <c r="A1422" s="447"/>
      <c r="B1422" s="447"/>
      <c r="C1422" s="454"/>
      <c r="D1422" s="447"/>
      <c r="E1422" s="449"/>
      <c r="F1422" s="447"/>
      <c r="G1422" s="447"/>
      <c r="H1422" s="447"/>
      <c r="I1422" s="447"/>
      <c r="J1422" s="447"/>
      <c r="K1422" s="447"/>
      <c r="L1422" s="447"/>
      <c r="M1422" s="447"/>
      <c r="N1422" s="447"/>
      <c r="O1422" s="447"/>
      <c r="P1422" s="447"/>
      <c r="Q1422" s="447"/>
      <c r="R1422" s="447"/>
      <c r="S1422" s="447"/>
      <c r="T1422" s="447"/>
      <c r="U1422" s="447"/>
      <c r="V1422" s="447"/>
      <c r="W1422" s="447"/>
      <c r="X1422" s="447"/>
    </row>
    <row r="1423" spans="1:24" ht="12.75">
      <c r="A1423" s="447"/>
      <c r="B1423" s="447"/>
      <c r="C1423" s="454"/>
      <c r="D1423" s="447"/>
      <c r="E1423" s="449"/>
      <c r="F1423" s="447"/>
      <c r="G1423" s="447"/>
      <c r="H1423" s="447"/>
      <c r="I1423" s="447"/>
      <c r="J1423" s="447"/>
      <c r="K1423" s="447"/>
      <c r="L1423" s="447"/>
      <c r="M1423" s="447"/>
      <c r="N1423" s="447"/>
      <c r="O1423" s="447"/>
      <c r="P1423" s="447"/>
      <c r="Q1423" s="447"/>
      <c r="R1423" s="447"/>
      <c r="S1423" s="447"/>
      <c r="T1423" s="447"/>
      <c r="U1423" s="447"/>
      <c r="V1423" s="447"/>
      <c r="W1423" s="447"/>
      <c r="X1423" s="447"/>
    </row>
    <row r="1424" spans="1:24" ht="12.75">
      <c r="A1424" s="447"/>
      <c r="B1424" s="447"/>
      <c r="C1424" s="454"/>
      <c r="D1424" s="447"/>
      <c r="E1424" s="449"/>
      <c r="F1424" s="447"/>
      <c r="G1424" s="447"/>
      <c r="H1424" s="447"/>
      <c r="I1424" s="447"/>
      <c r="J1424" s="447"/>
      <c r="K1424" s="447"/>
      <c r="L1424" s="447"/>
      <c r="M1424" s="447"/>
      <c r="N1424" s="447"/>
      <c r="O1424" s="447"/>
      <c r="P1424" s="447"/>
      <c r="Q1424" s="447"/>
      <c r="R1424" s="447"/>
      <c r="S1424" s="447"/>
      <c r="T1424" s="447"/>
      <c r="U1424" s="447"/>
      <c r="V1424" s="447"/>
      <c r="W1424" s="447"/>
      <c r="X1424" s="447"/>
    </row>
    <row r="1425" spans="1:24" ht="12.75">
      <c r="A1425" s="447"/>
      <c r="B1425" s="447"/>
      <c r="C1425" s="454"/>
      <c r="D1425" s="447"/>
      <c r="E1425" s="449"/>
      <c r="F1425" s="447"/>
      <c r="G1425" s="447"/>
      <c r="H1425" s="447"/>
      <c r="I1425" s="447"/>
      <c r="J1425" s="447"/>
      <c r="K1425" s="447"/>
      <c r="L1425" s="447"/>
      <c r="M1425" s="447"/>
      <c r="N1425" s="447"/>
      <c r="O1425" s="447"/>
      <c r="P1425" s="447"/>
      <c r="Q1425" s="447"/>
      <c r="R1425" s="447"/>
      <c r="S1425" s="447"/>
      <c r="T1425" s="447"/>
      <c r="U1425" s="447"/>
      <c r="V1425" s="447"/>
      <c r="W1425" s="447"/>
      <c r="X1425" s="447"/>
    </row>
    <row r="1426" spans="1:24" ht="12.75">
      <c r="A1426" s="447"/>
      <c r="B1426" s="447"/>
      <c r="C1426" s="454"/>
      <c r="D1426" s="447"/>
      <c r="E1426" s="449"/>
      <c r="F1426" s="447"/>
      <c r="G1426" s="447"/>
      <c r="H1426" s="447"/>
      <c r="I1426" s="447"/>
      <c r="J1426" s="447"/>
      <c r="K1426" s="447"/>
      <c r="L1426" s="447"/>
      <c r="M1426" s="447"/>
      <c r="N1426" s="447"/>
      <c r="O1426" s="447"/>
      <c r="P1426" s="447"/>
      <c r="Q1426" s="447"/>
      <c r="R1426" s="447"/>
      <c r="S1426" s="447"/>
      <c r="T1426" s="447"/>
      <c r="U1426" s="447"/>
      <c r="V1426" s="447"/>
      <c r="W1426" s="447"/>
      <c r="X1426" s="447"/>
    </row>
    <row r="1427" spans="1:24" ht="12.75">
      <c r="A1427" s="447"/>
      <c r="B1427" s="447"/>
      <c r="C1427" s="454"/>
      <c r="D1427" s="447"/>
      <c r="E1427" s="449"/>
      <c r="F1427" s="447"/>
      <c r="G1427" s="447"/>
      <c r="H1427" s="447"/>
      <c r="I1427" s="447"/>
      <c r="J1427" s="447"/>
      <c r="K1427" s="447"/>
      <c r="L1427" s="447"/>
      <c r="M1427" s="447"/>
      <c r="N1427" s="447"/>
      <c r="O1427" s="447"/>
      <c r="P1427" s="447"/>
      <c r="Q1427" s="447"/>
      <c r="R1427" s="447"/>
      <c r="S1427" s="447"/>
      <c r="T1427" s="447"/>
      <c r="U1427" s="447"/>
      <c r="V1427" s="447"/>
      <c r="W1427" s="447"/>
      <c r="X1427" s="447"/>
    </row>
    <row r="1428" spans="1:24" ht="12.75">
      <c r="A1428" s="447"/>
      <c r="B1428" s="447"/>
      <c r="C1428" s="454"/>
      <c r="D1428" s="447"/>
      <c r="E1428" s="449"/>
      <c r="F1428" s="447"/>
      <c r="G1428" s="447"/>
      <c r="H1428" s="447"/>
      <c r="I1428" s="447"/>
      <c r="J1428" s="447"/>
      <c r="K1428" s="447"/>
      <c r="L1428" s="447"/>
      <c r="M1428" s="447"/>
      <c r="N1428" s="447"/>
      <c r="O1428" s="447"/>
      <c r="P1428" s="447"/>
      <c r="Q1428" s="447"/>
      <c r="R1428" s="447"/>
      <c r="S1428" s="447"/>
      <c r="T1428" s="447"/>
      <c r="U1428" s="447"/>
      <c r="V1428" s="447"/>
      <c r="W1428" s="447"/>
      <c r="X1428" s="447"/>
    </row>
    <row r="1429" spans="1:24" ht="12.75">
      <c r="A1429" s="447"/>
      <c r="B1429" s="447"/>
      <c r="C1429" s="454"/>
      <c r="D1429" s="447"/>
      <c r="E1429" s="449"/>
      <c r="F1429" s="447"/>
      <c r="G1429" s="447"/>
      <c r="H1429" s="447"/>
      <c r="I1429" s="447"/>
      <c r="J1429" s="447"/>
      <c r="K1429" s="447"/>
      <c r="L1429" s="447"/>
      <c r="M1429" s="447"/>
      <c r="N1429" s="447"/>
      <c r="O1429" s="447"/>
      <c r="P1429" s="447"/>
      <c r="Q1429" s="447"/>
      <c r="R1429" s="447"/>
      <c r="S1429" s="447"/>
      <c r="T1429" s="447"/>
      <c r="U1429" s="447"/>
      <c r="V1429" s="447"/>
      <c r="W1429" s="447"/>
      <c r="X1429" s="447"/>
    </row>
    <row r="1430" spans="1:24" ht="12.75">
      <c r="A1430" s="447"/>
      <c r="B1430" s="447"/>
      <c r="C1430" s="454"/>
      <c r="D1430" s="447"/>
      <c r="E1430" s="449"/>
      <c r="F1430" s="447"/>
      <c r="G1430" s="447"/>
      <c r="H1430" s="447"/>
      <c r="I1430" s="447"/>
      <c r="J1430" s="447"/>
      <c r="K1430" s="447"/>
      <c r="L1430" s="447"/>
      <c r="M1430" s="447"/>
      <c r="N1430" s="447"/>
      <c r="O1430" s="447"/>
      <c r="P1430" s="447"/>
      <c r="Q1430" s="447"/>
      <c r="R1430" s="447"/>
      <c r="S1430" s="447"/>
      <c r="T1430" s="447"/>
      <c r="U1430" s="447"/>
      <c r="V1430" s="447"/>
      <c r="W1430" s="447"/>
      <c r="X1430" s="447"/>
    </row>
    <row r="1431" spans="1:24" ht="12.75">
      <c r="A1431" s="447"/>
      <c r="B1431" s="447"/>
      <c r="C1431" s="454"/>
      <c r="D1431" s="447"/>
      <c r="E1431" s="449"/>
      <c r="F1431" s="447"/>
      <c r="G1431" s="447"/>
      <c r="H1431" s="447"/>
      <c r="I1431" s="447"/>
      <c r="J1431" s="447"/>
      <c r="K1431" s="447"/>
      <c r="L1431" s="447"/>
      <c r="M1431" s="447"/>
      <c r="N1431" s="447"/>
      <c r="O1431" s="447"/>
      <c r="P1431" s="447"/>
      <c r="Q1431" s="447"/>
      <c r="R1431" s="447"/>
      <c r="S1431" s="447"/>
      <c r="T1431" s="447"/>
      <c r="U1431" s="447"/>
      <c r="V1431" s="447"/>
      <c r="W1431" s="447"/>
      <c r="X1431" s="447"/>
    </row>
    <row r="1432" spans="1:24" ht="12.75">
      <c r="A1432" s="447"/>
      <c r="B1432" s="447"/>
      <c r="C1432" s="454"/>
      <c r="D1432" s="447"/>
      <c r="E1432" s="449"/>
      <c r="F1432" s="447"/>
      <c r="G1432" s="447"/>
      <c r="H1432" s="447"/>
      <c r="I1432" s="447"/>
      <c r="J1432" s="447"/>
      <c r="K1432" s="447"/>
      <c r="L1432" s="447"/>
      <c r="M1432" s="447"/>
      <c r="N1432" s="447"/>
      <c r="O1432" s="447"/>
      <c r="P1432" s="447"/>
      <c r="Q1432" s="447"/>
      <c r="R1432" s="447"/>
      <c r="S1432" s="447"/>
      <c r="T1432" s="447"/>
      <c r="U1432" s="447"/>
      <c r="V1432" s="447"/>
      <c r="W1432" s="447"/>
      <c r="X1432" s="447"/>
    </row>
    <row r="1433" spans="1:24" ht="12.75">
      <c r="A1433" s="447"/>
      <c r="B1433" s="447"/>
      <c r="C1433" s="454"/>
      <c r="D1433" s="447"/>
      <c r="E1433" s="449"/>
      <c r="F1433" s="447"/>
      <c r="G1433" s="447"/>
      <c r="H1433" s="447"/>
      <c r="I1433" s="447"/>
      <c r="J1433" s="447"/>
      <c r="K1433" s="447"/>
      <c r="L1433" s="447"/>
      <c r="M1433" s="447"/>
      <c r="N1433" s="447"/>
      <c r="O1433" s="447"/>
      <c r="P1433" s="447"/>
      <c r="Q1433" s="447"/>
      <c r="R1433" s="447"/>
      <c r="S1433" s="447"/>
      <c r="T1433" s="447"/>
      <c r="U1433" s="447"/>
      <c r="V1433" s="447"/>
      <c r="W1433" s="447"/>
      <c r="X1433" s="447"/>
    </row>
    <row r="1434" spans="1:24" ht="12.75">
      <c r="A1434" s="447"/>
      <c r="B1434" s="447"/>
      <c r="C1434" s="454"/>
      <c r="D1434" s="447"/>
      <c r="E1434" s="449"/>
      <c r="F1434" s="447"/>
      <c r="G1434" s="447"/>
      <c r="H1434" s="447"/>
      <c r="I1434" s="447"/>
      <c r="J1434" s="447"/>
      <c r="K1434" s="447"/>
      <c r="L1434" s="447"/>
      <c r="M1434" s="447"/>
      <c r="N1434" s="447"/>
      <c r="O1434" s="447"/>
      <c r="P1434" s="447"/>
      <c r="Q1434" s="447"/>
      <c r="R1434" s="447"/>
      <c r="S1434" s="447"/>
      <c r="T1434" s="447"/>
      <c r="U1434" s="447"/>
      <c r="V1434" s="447"/>
      <c r="W1434" s="447"/>
      <c r="X1434" s="447"/>
    </row>
    <row r="1435" spans="1:24" ht="12.75">
      <c r="A1435" s="447"/>
      <c r="B1435" s="447"/>
      <c r="C1435" s="454"/>
      <c r="D1435" s="447"/>
      <c r="E1435" s="449"/>
      <c r="F1435" s="447"/>
      <c r="G1435" s="447"/>
      <c r="H1435" s="447"/>
      <c r="I1435" s="447"/>
      <c r="J1435" s="447"/>
      <c r="K1435" s="447"/>
      <c r="L1435" s="447"/>
      <c r="M1435" s="447"/>
      <c r="N1435" s="447"/>
      <c r="O1435" s="447"/>
      <c r="P1435" s="447"/>
      <c r="Q1435" s="447"/>
      <c r="R1435" s="447"/>
      <c r="S1435" s="447"/>
      <c r="T1435" s="447"/>
      <c r="U1435" s="447"/>
      <c r="V1435" s="447"/>
      <c r="W1435" s="447"/>
      <c r="X1435" s="447"/>
    </row>
    <row r="1436" spans="1:24" ht="12.75">
      <c r="A1436" s="447"/>
      <c r="B1436" s="447"/>
      <c r="C1436" s="454"/>
      <c r="D1436" s="447"/>
      <c r="E1436" s="449"/>
      <c r="F1436" s="447"/>
      <c r="G1436" s="447"/>
      <c r="H1436" s="447"/>
      <c r="I1436" s="447"/>
      <c r="J1436" s="447"/>
      <c r="K1436" s="447"/>
      <c r="L1436" s="447"/>
      <c r="M1436" s="447"/>
      <c r="N1436" s="447"/>
      <c r="O1436" s="447"/>
      <c r="P1436" s="447"/>
      <c r="Q1436" s="447"/>
      <c r="R1436" s="447"/>
      <c r="S1436" s="447"/>
      <c r="T1436" s="447"/>
      <c r="U1436" s="447"/>
      <c r="V1436" s="447"/>
      <c r="W1436" s="447"/>
      <c r="X1436" s="447"/>
    </row>
    <row r="1437" spans="1:24" ht="12.75">
      <c r="A1437" s="447"/>
      <c r="B1437" s="447"/>
      <c r="C1437" s="454"/>
      <c r="D1437" s="447"/>
      <c r="E1437" s="449"/>
      <c r="F1437" s="447"/>
      <c r="G1437" s="447"/>
      <c r="H1437" s="447"/>
      <c r="I1437" s="447"/>
      <c r="J1437" s="447"/>
      <c r="K1437" s="447"/>
      <c r="L1437" s="447"/>
      <c r="M1437" s="447"/>
      <c r="N1437" s="447"/>
      <c r="O1437" s="447"/>
      <c r="P1437" s="447"/>
      <c r="Q1437" s="447"/>
      <c r="R1437" s="447"/>
      <c r="S1437" s="447"/>
      <c r="T1437" s="447"/>
      <c r="U1437" s="447"/>
      <c r="V1437" s="447"/>
      <c r="W1437" s="447"/>
      <c r="X1437" s="447"/>
    </row>
    <row r="1438" spans="1:24" ht="12.75">
      <c r="A1438" s="447"/>
      <c r="B1438" s="447"/>
      <c r="C1438" s="454"/>
      <c r="D1438" s="447"/>
      <c r="E1438" s="449"/>
      <c r="F1438" s="447"/>
      <c r="G1438" s="447"/>
      <c r="H1438" s="447"/>
      <c r="I1438" s="447"/>
      <c r="J1438" s="447"/>
      <c r="K1438" s="447"/>
      <c r="L1438" s="447"/>
      <c r="M1438" s="447"/>
      <c r="N1438" s="447"/>
      <c r="O1438" s="447"/>
      <c r="P1438" s="447"/>
      <c r="Q1438" s="447"/>
      <c r="R1438" s="447"/>
      <c r="S1438" s="447"/>
      <c r="T1438" s="447"/>
      <c r="U1438" s="447"/>
      <c r="V1438" s="447"/>
      <c r="W1438" s="447"/>
      <c r="X1438" s="447"/>
    </row>
    <row r="1439" spans="1:24" ht="12.75">
      <c r="A1439" s="447"/>
      <c r="B1439" s="447"/>
      <c r="C1439" s="454"/>
      <c r="D1439" s="447"/>
      <c r="E1439" s="449"/>
      <c r="F1439" s="447"/>
      <c r="G1439" s="447"/>
      <c r="H1439" s="447"/>
      <c r="I1439" s="447"/>
      <c r="J1439" s="447"/>
      <c r="K1439" s="447"/>
      <c r="L1439" s="447"/>
      <c r="M1439" s="447"/>
      <c r="N1439" s="447"/>
      <c r="O1439" s="447"/>
      <c r="P1439" s="447"/>
      <c r="Q1439" s="447"/>
      <c r="R1439" s="447"/>
      <c r="S1439" s="447"/>
      <c r="T1439" s="447"/>
      <c r="U1439" s="447"/>
      <c r="V1439" s="447"/>
      <c r="W1439" s="447"/>
      <c r="X1439" s="447"/>
    </row>
    <row r="1440" spans="1:24" ht="12.75">
      <c r="A1440" s="447"/>
      <c r="B1440" s="447"/>
      <c r="C1440" s="454"/>
      <c r="D1440" s="447"/>
      <c r="E1440" s="449"/>
      <c r="F1440" s="447"/>
      <c r="G1440" s="447"/>
      <c r="H1440" s="447"/>
      <c r="I1440" s="447"/>
      <c r="J1440" s="447"/>
      <c r="K1440" s="447"/>
      <c r="L1440" s="447"/>
      <c r="M1440" s="447"/>
      <c r="N1440" s="447"/>
      <c r="O1440" s="447"/>
      <c r="P1440" s="447"/>
      <c r="Q1440" s="447"/>
      <c r="R1440" s="447"/>
      <c r="S1440" s="447"/>
      <c r="T1440" s="447"/>
      <c r="U1440" s="447"/>
      <c r="V1440" s="447"/>
      <c r="W1440" s="447"/>
      <c r="X1440" s="447"/>
    </row>
    <row r="1441" spans="1:24" ht="12.75">
      <c r="A1441" s="447"/>
      <c r="B1441" s="447"/>
      <c r="C1441" s="454"/>
      <c r="D1441" s="447"/>
      <c r="E1441" s="449"/>
      <c r="F1441" s="447"/>
      <c r="G1441" s="447"/>
      <c r="H1441" s="447"/>
      <c r="I1441" s="447"/>
      <c r="J1441" s="447"/>
      <c r="K1441" s="447"/>
      <c r="L1441" s="447"/>
      <c r="M1441" s="447"/>
      <c r="N1441" s="447"/>
      <c r="O1441" s="447"/>
      <c r="P1441" s="447"/>
      <c r="Q1441" s="447"/>
      <c r="R1441" s="447"/>
      <c r="S1441" s="447"/>
      <c r="T1441" s="447"/>
      <c r="U1441" s="447"/>
      <c r="V1441" s="447"/>
      <c r="W1441" s="447"/>
      <c r="X1441" s="447"/>
    </row>
    <row r="1442" spans="1:24" ht="12.75">
      <c r="A1442" s="447"/>
      <c r="B1442" s="447"/>
      <c r="C1442" s="454"/>
      <c r="D1442" s="447"/>
      <c r="E1442" s="449"/>
      <c r="F1442" s="447"/>
      <c r="G1442" s="447"/>
      <c r="H1442" s="447"/>
      <c r="I1442" s="447"/>
      <c r="J1442" s="447"/>
      <c r="K1442" s="447"/>
      <c r="L1442" s="447"/>
      <c r="M1442" s="447"/>
      <c r="N1442" s="447"/>
      <c r="O1442" s="447"/>
      <c r="P1442" s="447"/>
      <c r="Q1442" s="447"/>
      <c r="R1442" s="447"/>
      <c r="S1442" s="447"/>
      <c r="T1442" s="447"/>
      <c r="U1442" s="447"/>
      <c r="V1442" s="447"/>
      <c r="W1442" s="447"/>
      <c r="X1442" s="447"/>
    </row>
    <row r="1443" spans="1:24" ht="12.75">
      <c r="A1443" s="447"/>
      <c r="B1443" s="447"/>
      <c r="C1443" s="454"/>
      <c r="D1443" s="447"/>
      <c r="E1443" s="449"/>
      <c r="F1443" s="447"/>
      <c r="G1443" s="447"/>
      <c r="H1443" s="447"/>
      <c r="I1443" s="447"/>
      <c r="J1443" s="447"/>
      <c r="K1443" s="447"/>
      <c r="L1443" s="447"/>
      <c r="M1443" s="447"/>
      <c r="N1443" s="447"/>
      <c r="O1443" s="447"/>
      <c r="P1443" s="447"/>
      <c r="Q1443" s="447"/>
      <c r="R1443" s="447"/>
      <c r="S1443" s="447"/>
      <c r="T1443" s="447"/>
      <c r="U1443" s="447"/>
      <c r="V1443" s="447"/>
      <c r="W1443" s="447"/>
      <c r="X1443" s="447"/>
    </row>
    <row r="1444" spans="1:24" ht="12.75">
      <c r="A1444" s="447"/>
      <c r="B1444" s="447"/>
      <c r="C1444" s="454"/>
      <c r="D1444" s="447"/>
      <c r="E1444" s="449"/>
      <c r="F1444" s="447"/>
      <c r="G1444" s="447"/>
      <c r="H1444" s="447"/>
      <c r="I1444" s="447"/>
      <c r="J1444" s="447"/>
      <c r="K1444" s="447"/>
      <c r="L1444" s="447"/>
      <c r="M1444" s="447"/>
      <c r="N1444" s="447"/>
      <c r="O1444" s="447"/>
      <c r="P1444" s="447"/>
      <c r="Q1444" s="447"/>
      <c r="R1444" s="447"/>
      <c r="S1444" s="447"/>
      <c r="T1444" s="447"/>
      <c r="U1444" s="447"/>
      <c r="V1444" s="447"/>
      <c r="W1444" s="447"/>
      <c r="X1444" s="447"/>
    </row>
    <row r="1445" spans="1:24" ht="12.75">
      <c r="A1445" s="447"/>
      <c r="B1445" s="447"/>
      <c r="C1445" s="454"/>
      <c r="D1445" s="447"/>
      <c r="E1445" s="449"/>
      <c r="F1445" s="447"/>
      <c r="G1445" s="447"/>
      <c r="H1445" s="447"/>
      <c r="I1445" s="447"/>
      <c r="J1445" s="447"/>
      <c r="K1445" s="447"/>
      <c r="L1445" s="447"/>
      <c r="M1445" s="447"/>
      <c r="N1445" s="447"/>
      <c r="O1445" s="447"/>
      <c r="P1445" s="447"/>
      <c r="Q1445" s="447"/>
      <c r="R1445" s="447"/>
      <c r="S1445" s="447"/>
      <c r="T1445" s="447"/>
      <c r="U1445" s="447"/>
      <c r="V1445" s="447"/>
      <c r="W1445" s="447"/>
      <c r="X1445" s="447"/>
    </row>
    <row r="1446" spans="1:24" ht="12.75">
      <c r="A1446" s="447"/>
      <c r="B1446" s="447"/>
      <c r="C1446" s="454"/>
      <c r="D1446" s="447"/>
      <c r="E1446" s="449"/>
      <c r="F1446" s="447"/>
      <c r="G1446" s="447"/>
      <c r="H1446" s="447"/>
      <c r="I1446" s="447"/>
      <c r="J1446" s="447"/>
      <c r="K1446" s="447"/>
      <c r="L1446" s="447"/>
      <c r="M1446" s="447"/>
      <c r="N1446" s="447"/>
      <c r="O1446" s="447"/>
      <c r="P1446" s="447"/>
      <c r="Q1446" s="447"/>
      <c r="R1446" s="447"/>
      <c r="S1446" s="447"/>
      <c r="T1446" s="447"/>
      <c r="U1446" s="447"/>
      <c r="V1446" s="447"/>
      <c r="W1446" s="447"/>
      <c r="X1446" s="447"/>
    </row>
    <row r="1447" spans="1:24" ht="12.75">
      <c r="A1447" s="447"/>
      <c r="B1447" s="447"/>
      <c r="C1447" s="454"/>
      <c r="D1447" s="447"/>
      <c r="E1447" s="449"/>
      <c r="F1447" s="447"/>
      <c r="G1447" s="447"/>
      <c r="H1447" s="447"/>
      <c r="I1447" s="447"/>
      <c r="J1447" s="447"/>
      <c r="K1447" s="447"/>
      <c r="L1447" s="447"/>
      <c r="M1447" s="447"/>
      <c r="N1447" s="447"/>
      <c r="O1447" s="447"/>
      <c r="P1447" s="447"/>
      <c r="Q1447" s="447"/>
      <c r="R1447" s="447"/>
      <c r="S1447" s="447"/>
      <c r="T1447" s="447"/>
      <c r="U1447" s="447"/>
      <c r="V1447" s="447"/>
      <c r="W1447" s="447"/>
      <c r="X1447" s="447"/>
    </row>
    <row r="1448" spans="1:24" ht="12.75">
      <c r="A1448" s="447"/>
      <c r="B1448" s="447"/>
      <c r="C1448" s="454"/>
      <c r="D1448" s="447"/>
      <c r="E1448" s="449"/>
      <c r="F1448" s="447"/>
      <c r="G1448" s="447"/>
      <c r="H1448" s="447"/>
      <c r="I1448" s="447"/>
      <c r="J1448" s="447"/>
      <c r="K1448" s="447"/>
      <c r="L1448" s="447"/>
      <c r="M1448" s="447"/>
      <c r="N1448" s="447"/>
      <c r="O1448" s="447"/>
      <c r="P1448" s="447"/>
      <c r="Q1448" s="447"/>
      <c r="R1448" s="447"/>
      <c r="S1448" s="447"/>
      <c r="T1448" s="447"/>
      <c r="U1448" s="447"/>
      <c r="V1448" s="447"/>
      <c r="W1448" s="447"/>
      <c r="X1448" s="447"/>
    </row>
    <row r="1449" spans="1:24" ht="12.75">
      <c r="A1449" s="447"/>
      <c r="B1449" s="447"/>
      <c r="C1449" s="454"/>
      <c r="D1449" s="447"/>
      <c r="E1449" s="449"/>
      <c r="F1449" s="447"/>
      <c r="G1449" s="447"/>
      <c r="H1449" s="447"/>
      <c r="I1449" s="447"/>
      <c r="J1449" s="447"/>
      <c r="K1449" s="447"/>
      <c r="L1449" s="447"/>
      <c r="M1449" s="447"/>
      <c r="N1449" s="447"/>
      <c r="O1449" s="447"/>
      <c r="P1449" s="447"/>
      <c r="Q1449" s="447"/>
      <c r="R1449" s="447"/>
      <c r="S1449" s="447"/>
      <c r="T1449" s="447"/>
      <c r="U1449" s="447"/>
      <c r="V1449" s="447"/>
      <c r="W1449" s="447"/>
      <c r="X1449" s="447"/>
    </row>
    <row r="1450" spans="1:24" ht="12.75">
      <c r="A1450" s="447"/>
      <c r="B1450" s="447"/>
      <c r="C1450" s="454"/>
      <c r="D1450" s="447"/>
      <c r="E1450" s="449"/>
      <c r="F1450" s="447"/>
      <c r="G1450" s="447"/>
      <c r="H1450" s="447"/>
      <c r="I1450" s="447"/>
      <c r="J1450" s="447"/>
      <c r="K1450" s="447"/>
      <c r="L1450" s="447"/>
      <c r="M1450" s="447"/>
      <c r="N1450" s="447"/>
      <c r="O1450" s="447"/>
      <c r="P1450" s="447"/>
      <c r="Q1450" s="447"/>
      <c r="R1450" s="447"/>
      <c r="S1450" s="447"/>
      <c r="T1450" s="447"/>
      <c r="U1450" s="447"/>
      <c r="V1450" s="447"/>
      <c r="W1450" s="447"/>
      <c r="X1450" s="447"/>
    </row>
    <row r="1451" spans="1:24" ht="12.75">
      <c r="A1451" s="447"/>
      <c r="B1451" s="447"/>
      <c r="C1451" s="454"/>
      <c r="D1451" s="447"/>
      <c r="E1451" s="449"/>
      <c r="F1451" s="447"/>
      <c r="G1451" s="447"/>
      <c r="H1451" s="447"/>
      <c r="I1451" s="447"/>
      <c r="J1451" s="447"/>
      <c r="K1451" s="447"/>
      <c r="L1451" s="447"/>
      <c r="M1451" s="447"/>
      <c r="N1451" s="447"/>
      <c r="O1451" s="447"/>
      <c r="P1451" s="447"/>
      <c r="Q1451" s="447"/>
      <c r="R1451" s="447"/>
      <c r="S1451" s="447"/>
      <c r="T1451" s="447"/>
      <c r="U1451" s="447"/>
      <c r="V1451" s="447"/>
      <c r="W1451" s="447"/>
      <c r="X1451" s="447"/>
    </row>
    <row r="1452" spans="1:24" ht="12.75">
      <c r="A1452" s="447"/>
      <c r="B1452" s="447"/>
      <c r="C1452" s="454"/>
      <c r="D1452" s="447"/>
      <c r="E1452" s="449"/>
      <c r="F1452" s="447"/>
      <c r="G1452" s="447"/>
      <c r="H1452" s="447"/>
      <c r="I1452" s="447"/>
      <c r="J1452" s="447"/>
      <c r="K1452" s="447"/>
      <c r="L1452" s="447"/>
      <c r="M1452" s="447"/>
      <c r="N1452" s="447"/>
      <c r="O1452" s="447"/>
      <c r="P1452" s="447"/>
      <c r="Q1452" s="447"/>
      <c r="R1452" s="447"/>
      <c r="S1452" s="447"/>
      <c r="T1452" s="447"/>
      <c r="U1452" s="447"/>
      <c r="V1452" s="447"/>
      <c r="W1452" s="447"/>
      <c r="X1452" s="447"/>
    </row>
    <row r="1453" spans="1:24" ht="12.75">
      <c r="A1453" s="447"/>
      <c r="B1453" s="447"/>
      <c r="C1453" s="454"/>
      <c r="D1453" s="447"/>
      <c r="E1453" s="449"/>
      <c r="F1453" s="447"/>
      <c r="G1453" s="447"/>
      <c r="H1453" s="447"/>
      <c r="I1453" s="447"/>
      <c r="J1453" s="447"/>
      <c r="K1453" s="447"/>
      <c r="L1453" s="447"/>
      <c r="M1453" s="447"/>
      <c r="N1453" s="447"/>
      <c r="O1453" s="447"/>
      <c r="P1453" s="447"/>
      <c r="Q1453" s="447"/>
      <c r="R1453" s="447"/>
      <c r="S1453" s="447"/>
      <c r="T1453" s="447"/>
      <c r="U1453" s="447"/>
      <c r="V1453" s="447"/>
      <c r="W1453" s="447"/>
      <c r="X1453" s="447"/>
    </row>
    <row r="1454" spans="1:24" ht="12.75">
      <c r="A1454" s="447"/>
      <c r="B1454" s="447"/>
      <c r="C1454" s="454"/>
      <c r="D1454" s="447"/>
      <c r="E1454" s="449"/>
      <c r="F1454" s="447"/>
      <c r="G1454" s="447"/>
      <c r="H1454" s="447"/>
      <c r="I1454" s="447"/>
      <c r="J1454" s="447"/>
      <c r="K1454" s="447"/>
      <c r="L1454" s="447"/>
      <c r="M1454" s="447"/>
      <c r="N1454" s="447"/>
      <c r="O1454" s="447"/>
      <c r="P1454" s="447"/>
      <c r="Q1454" s="447"/>
      <c r="R1454" s="447"/>
      <c r="S1454" s="447"/>
      <c r="T1454" s="447"/>
      <c r="U1454" s="447"/>
      <c r="V1454" s="447"/>
      <c r="W1454" s="447"/>
      <c r="X1454" s="447"/>
    </row>
    <row r="1455" spans="1:24" ht="12.75">
      <c r="A1455" s="447"/>
      <c r="B1455" s="447"/>
      <c r="C1455" s="454"/>
      <c r="D1455" s="447"/>
      <c r="E1455" s="449"/>
      <c r="F1455" s="447"/>
      <c r="G1455" s="447"/>
      <c r="H1455" s="447"/>
      <c r="I1455" s="447"/>
      <c r="J1455" s="447"/>
      <c r="K1455" s="447"/>
      <c r="L1455" s="447"/>
      <c r="M1455" s="447"/>
      <c r="N1455" s="447"/>
      <c r="O1455" s="447"/>
      <c r="P1455" s="447"/>
      <c r="Q1455" s="447"/>
      <c r="R1455" s="447"/>
      <c r="S1455" s="447"/>
      <c r="T1455" s="447"/>
      <c r="U1455" s="447"/>
      <c r="V1455" s="447"/>
      <c r="W1455" s="447"/>
      <c r="X1455" s="447"/>
    </row>
    <row r="1456" spans="1:24" ht="12.75">
      <c r="A1456" s="447"/>
      <c r="B1456" s="447"/>
      <c r="C1456" s="454"/>
      <c r="D1456" s="447"/>
      <c r="E1456" s="449"/>
      <c r="F1456" s="447"/>
      <c r="G1456" s="447"/>
      <c r="H1456" s="447"/>
      <c r="I1456" s="447"/>
      <c r="J1456" s="447"/>
      <c r="K1456" s="447"/>
      <c r="L1456" s="447"/>
      <c r="M1456" s="447"/>
      <c r="N1456" s="447"/>
      <c r="O1456" s="447"/>
      <c r="P1456" s="447"/>
      <c r="Q1456" s="447"/>
      <c r="R1456" s="447"/>
      <c r="S1456" s="447"/>
      <c r="T1456" s="447"/>
      <c r="U1456" s="447"/>
      <c r="V1456" s="447"/>
      <c r="W1456" s="447"/>
      <c r="X1456" s="447"/>
    </row>
    <row r="1457" spans="1:24" ht="12.75">
      <c r="A1457" s="447"/>
      <c r="B1457" s="447"/>
      <c r="C1457" s="454"/>
      <c r="D1457" s="447"/>
      <c r="E1457" s="449"/>
      <c r="F1457" s="447"/>
      <c r="G1457" s="447"/>
      <c r="H1457" s="447"/>
      <c r="I1457" s="447"/>
      <c r="J1457" s="447"/>
      <c r="K1457" s="447"/>
      <c r="L1457" s="447"/>
      <c r="M1457" s="447"/>
      <c r="N1457" s="447"/>
      <c r="O1457" s="447"/>
      <c r="P1457" s="447"/>
      <c r="Q1457" s="447"/>
      <c r="R1457" s="447"/>
      <c r="S1457" s="447"/>
      <c r="T1457" s="447"/>
      <c r="U1457" s="447"/>
      <c r="V1457" s="447"/>
      <c r="W1457" s="447"/>
      <c r="X1457" s="447"/>
    </row>
    <row r="1458" spans="1:24" ht="12.75">
      <c r="A1458" s="447"/>
      <c r="B1458" s="447"/>
      <c r="C1458" s="454"/>
      <c r="D1458" s="447"/>
      <c r="E1458" s="449"/>
      <c r="F1458" s="447"/>
      <c r="G1458" s="447"/>
      <c r="H1458" s="447"/>
      <c r="I1458" s="447"/>
      <c r="J1458" s="447"/>
      <c r="K1458" s="447"/>
      <c r="L1458" s="447"/>
      <c r="M1458" s="447"/>
      <c r="N1458" s="447"/>
      <c r="O1458" s="447"/>
      <c r="P1458" s="447"/>
      <c r="Q1458" s="447"/>
      <c r="R1458" s="447"/>
      <c r="S1458" s="447"/>
      <c r="T1458" s="447"/>
      <c r="U1458" s="447"/>
      <c r="V1458" s="447"/>
      <c r="W1458" s="447"/>
      <c r="X1458" s="447"/>
    </row>
    <row r="1459" spans="1:24" ht="12.75">
      <c r="A1459" s="447"/>
      <c r="B1459" s="447"/>
      <c r="C1459" s="454"/>
      <c r="D1459" s="447"/>
      <c r="E1459" s="449"/>
      <c r="F1459" s="447"/>
      <c r="G1459" s="447"/>
      <c r="H1459" s="447"/>
      <c r="I1459" s="447"/>
      <c r="J1459" s="447"/>
      <c r="K1459" s="447"/>
      <c r="L1459" s="447"/>
      <c r="M1459" s="447"/>
      <c r="N1459" s="447"/>
      <c r="O1459" s="447"/>
      <c r="P1459" s="447"/>
      <c r="Q1459" s="447"/>
      <c r="R1459" s="447"/>
      <c r="S1459" s="447"/>
      <c r="T1459" s="447"/>
      <c r="U1459" s="447"/>
      <c r="V1459" s="447"/>
      <c r="W1459" s="447"/>
      <c r="X1459" s="447"/>
    </row>
    <row r="1460" spans="1:24" ht="12.75">
      <c r="A1460" s="447"/>
      <c r="B1460" s="447"/>
      <c r="C1460" s="454"/>
      <c r="D1460" s="447"/>
      <c r="E1460" s="449"/>
      <c r="F1460" s="447"/>
      <c r="G1460" s="447"/>
      <c r="H1460" s="447"/>
      <c r="I1460" s="447"/>
      <c r="J1460" s="447"/>
      <c r="K1460" s="447"/>
      <c r="L1460" s="447"/>
      <c r="M1460" s="447"/>
      <c r="N1460" s="447"/>
      <c r="O1460" s="447"/>
      <c r="P1460" s="447"/>
      <c r="Q1460" s="447"/>
      <c r="R1460" s="447"/>
      <c r="S1460" s="447"/>
      <c r="T1460" s="447"/>
      <c r="U1460" s="447"/>
      <c r="V1460" s="447"/>
      <c r="W1460" s="447"/>
      <c r="X1460" s="447"/>
    </row>
    <row r="1461" spans="1:24" ht="12.75">
      <c r="A1461" s="447"/>
      <c r="B1461" s="447"/>
      <c r="C1461" s="454"/>
      <c r="D1461" s="447"/>
      <c r="E1461" s="449"/>
      <c r="F1461" s="447"/>
      <c r="G1461" s="447"/>
      <c r="H1461" s="447"/>
      <c r="I1461" s="447"/>
      <c r="J1461" s="447"/>
      <c r="K1461" s="447"/>
      <c r="L1461" s="447"/>
      <c r="M1461" s="447"/>
      <c r="N1461" s="447"/>
      <c r="O1461" s="447"/>
      <c r="P1461" s="447"/>
      <c r="Q1461" s="447"/>
      <c r="R1461" s="447"/>
      <c r="S1461" s="447"/>
      <c r="T1461" s="447"/>
      <c r="U1461" s="447"/>
      <c r="V1461" s="447"/>
      <c r="W1461" s="447"/>
      <c r="X1461" s="447"/>
    </row>
    <row r="1462" spans="1:24" ht="12.75">
      <c r="A1462" s="447"/>
      <c r="B1462" s="447"/>
      <c r="C1462" s="454"/>
      <c r="D1462" s="447"/>
      <c r="E1462" s="449"/>
      <c r="F1462" s="447"/>
      <c r="G1462" s="447"/>
      <c r="H1462" s="447"/>
      <c r="I1462" s="447"/>
      <c r="J1462" s="447"/>
      <c r="K1462" s="447"/>
      <c r="L1462" s="447"/>
      <c r="M1462" s="447"/>
      <c r="N1462" s="447"/>
      <c r="O1462" s="447"/>
      <c r="P1462" s="447"/>
      <c r="Q1462" s="447"/>
      <c r="R1462" s="447"/>
      <c r="S1462" s="447"/>
      <c r="T1462" s="447"/>
      <c r="U1462" s="447"/>
      <c r="V1462" s="447"/>
      <c r="W1462" s="447"/>
      <c r="X1462" s="447"/>
    </row>
    <row r="1463" spans="1:24" ht="12.75">
      <c r="A1463" s="447"/>
      <c r="B1463" s="447"/>
      <c r="C1463" s="454"/>
      <c r="D1463" s="447"/>
      <c r="E1463" s="449"/>
      <c r="F1463" s="447"/>
      <c r="G1463" s="447"/>
      <c r="H1463" s="447"/>
      <c r="I1463" s="447"/>
      <c r="J1463" s="447"/>
      <c r="K1463" s="447"/>
      <c r="L1463" s="447"/>
      <c r="M1463" s="447"/>
      <c r="N1463" s="447"/>
      <c r="O1463" s="447"/>
      <c r="P1463" s="447"/>
      <c r="Q1463" s="447"/>
      <c r="R1463" s="447"/>
      <c r="S1463" s="447"/>
      <c r="T1463" s="447"/>
      <c r="U1463" s="447"/>
      <c r="V1463" s="447"/>
      <c r="W1463" s="447"/>
      <c r="X1463" s="447"/>
    </row>
    <row r="1464" spans="1:24" ht="12.75">
      <c r="A1464" s="447"/>
      <c r="B1464" s="447"/>
      <c r="C1464" s="454"/>
      <c r="D1464" s="447"/>
      <c r="E1464" s="449"/>
      <c r="F1464" s="447"/>
      <c r="G1464" s="447"/>
      <c r="H1464" s="447"/>
      <c r="I1464" s="447"/>
      <c r="J1464" s="447"/>
      <c r="K1464" s="447"/>
      <c r="L1464" s="447"/>
      <c r="M1464" s="447"/>
      <c r="N1464" s="447"/>
      <c r="O1464" s="447"/>
      <c r="P1464" s="447"/>
      <c r="Q1464" s="447"/>
      <c r="R1464" s="447"/>
      <c r="S1464" s="447"/>
      <c r="T1464" s="447"/>
      <c r="U1464" s="447"/>
      <c r="V1464" s="447"/>
      <c r="W1464" s="447"/>
      <c r="X1464" s="447"/>
    </row>
    <row r="1465" spans="1:24" ht="12.75">
      <c r="A1465" s="447"/>
      <c r="B1465" s="447"/>
      <c r="C1465" s="454"/>
      <c r="D1465" s="447"/>
      <c r="E1465" s="449"/>
      <c r="F1465" s="447"/>
      <c r="G1465" s="447"/>
      <c r="H1465" s="447"/>
      <c r="I1465" s="447"/>
      <c r="J1465" s="447"/>
      <c r="K1465" s="447"/>
      <c r="L1465" s="447"/>
      <c r="M1465" s="447"/>
      <c r="N1465" s="447"/>
      <c r="O1465" s="447"/>
      <c r="P1465" s="447"/>
      <c r="Q1465" s="447"/>
      <c r="R1465" s="447"/>
      <c r="S1465" s="447"/>
      <c r="T1465" s="447"/>
      <c r="U1465" s="447"/>
      <c r="V1465" s="447"/>
      <c r="W1465" s="447"/>
      <c r="X1465" s="447"/>
    </row>
    <row r="1466" spans="1:24" ht="12.75">
      <c r="A1466" s="447"/>
      <c r="B1466" s="447"/>
      <c r="C1466" s="454"/>
      <c r="D1466" s="447"/>
      <c r="E1466" s="449"/>
      <c r="F1466" s="447"/>
      <c r="G1466" s="447"/>
      <c r="H1466" s="447"/>
      <c r="I1466" s="447"/>
      <c r="J1466" s="447"/>
      <c r="K1466" s="447"/>
      <c r="L1466" s="447"/>
      <c r="M1466" s="447"/>
      <c r="N1466" s="447"/>
      <c r="O1466" s="447"/>
      <c r="P1466" s="447"/>
      <c r="Q1466" s="447"/>
      <c r="R1466" s="447"/>
      <c r="S1466" s="447"/>
      <c r="T1466" s="447"/>
      <c r="U1466" s="447"/>
      <c r="V1466" s="447"/>
      <c r="W1466" s="447"/>
      <c r="X1466" s="447"/>
    </row>
    <row r="1467" spans="1:24" ht="12.75">
      <c r="A1467" s="447"/>
      <c r="B1467" s="447"/>
      <c r="C1467" s="454"/>
      <c r="D1467" s="447"/>
      <c r="E1467" s="449"/>
      <c r="F1467" s="447"/>
      <c r="G1467" s="447"/>
      <c r="H1467" s="447"/>
      <c r="I1467" s="447"/>
      <c r="J1467" s="447"/>
      <c r="K1467" s="447"/>
      <c r="L1467" s="447"/>
      <c r="M1467" s="447"/>
      <c r="N1467" s="447"/>
      <c r="O1467" s="447"/>
      <c r="P1467" s="447"/>
      <c r="Q1467" s="447"/>
      <c r="R1467" s="447"/>
      <c r="S1467" s="447"/>
      <c r="T1467" s="447"/>
      <c r="U1467" s="447"/>
      <c r="V1467" s="447"/>
      <c r="W1467" s="447"/>
      <c r="X1467" s="447"/>
    </row>
    <row r="1468" spans="1:24" ht="12.75">
      <c r="A1468" s="447"/>
      <c r="B1468" s="447"/>
      <c r="C1468" s="454"/>
      <c r="D1468" s="447"/>
      <c r="E1468" s="449"/>
      <c r="F1468" s="447"/>
      <c r="G1468" s="447"/>
      <c r="H1468" s="447"/>
      <c r="I1468" s="447"/>
      <c r="J1468" s="447"/>
      <c r="K1468" s="447"/>
      <c r="L1468" s="447"/>
      <c r="M1468" s="447"/>
      <c r="N1468" s="447"/>
      <c r="O1468" s="447"/>
      <c r="P1468" s="447"/>
      <c r="Q1468" s="447"/>
      <c r="R1468" s="447"/>
      <c r="S1468" s="447"/>
      <c r="T1468" s="447"/>
      <c r="U1468" s="447"/>
      <c r="V1468" s="447"/>
      <c r="W1468" s="447"/>
      <c r="X1468" s="447"/>
    </row>
    <row r="1469" spans="1:24" ht="12.75">
      <c r="A1469" s="447"/>
      <c r="B1469" s="447"/>
      <c r="C1469" s="454"/>
      <c r="D1469" s="447"/>
      <c r="E1469" s="449"/>
      <c r="F1469" s="447"/>
      <c r="G1469" s="447"/>
      <c r="H1469" s="447"/>
      <c r="I1469" s="447"/>
      <c r="J1469" s="447"/>
      <c r="K1469" s="447"/>
      <c r="L1469" s="447"/>
      <c r="M1469" s="447"/>
      <c r="N1469" s="447"/>
      <c r="O1469" s="447"/>
      <c r="P1469" s="447"/>
      <c r="Q1469" s="447"/>
      <c r="R1469" s="447"/>
      <c r="S1469" s="447"/>
      <c r="T1469" s="447"/>
      <c r="U1469" s="447"/>
      <c r="V1469" s="447"/>
      <c r="W1469" s="447"/>
      <c r="X1469" s="447"/>
    </row>
    <row r="1470" spans="1:24" ht="12.75">
      <c r="A1470" s="447"/>
      <c r="B1470" s="447"/>
      <c r="C1470" s="454"/>
      <c r="D1470" s="447"/>
      <c r="E1470" s="449"/>
      <c r="F1470" s="447"/>
      <c r="G1470" s="447"/>
      <c r="H1470" s="447"/>
      <c r="I1470" s="447"/>
      <c r="J1470" s="447"/>
      <c r="K1470" s="447"/>
      <c r="L1470" s="447"/>
      <c r="M1470" s="447"/>
      <c r="N1470" s="447"/>
      <c r="O1470" s="447"/>
      <c r="P1470" s="447"/>
      <c r="Q1470" s="447"/>
      <c r="R1470" s="447"/>
      <c r="S1470" s="447"/>
      <c r="T1470" s="447"/>
      <c r="U1470" s="447"/>
      <c r="V1470" s="447"/>
      <c r="W1470" s="447"/>
      <c r="X1470" s="447"/>
    </row>
    <row r="1471" spans="1:24" ht="12.75">
      <c r="A1471" s="447"/>
      <c r="B1471" s="447"/>
      <c r="C1471" s="454"/>
      <c r="D1471" s="447"/>
      <c r="E1471" s="449"/>
      <c r="F1471" s="447"/>
      <c r="G1471" s="447"/>
      <c r="H1471" s="447"/>
      <c r="I1471" s="447"/>
      <c r="J1471" s="447"/>
      <c r="K1471" s="447"/>
      <c r="L1471" s="447"/>
      <c r="M1471" s="447"/>
      <c r="N1471" s="447"/>
      <c r="O1471" s="447"/>
      <c r="P1471" s="447"/>
      <c r="Q1471" s="447"/>
      <c r="R1471" s="447"/>
      <c r="S1471" s="447"/>
      <c r="T1471" s="447"/>
      <c r="U1471" s="447"/>
      <c r="V1471" s="447"/>
      <c r="W1471" s="447"/>
      <c r="X1471" s="447"/>
    </row>
    <row r="1472" spans="1:24" ht="12.75">
      <c r="A1472" s="447"/>
      <c r="B1472" s="447"/>
      <c r="C1472" s="454"/>
      <c r="D1472" s="447"/>
      <c r="E1472" s="449"/>
      <c r="F1472" s="447"/>
      <c r="G1472" s="447"/>
      <c r="H1472" s="447"/>
      <c r="I1472" s="447"/>
      <c r="J1472" s="447"/>
      <c r="K1472" s="447"/>
      <c r="L1472" s="447"/>
      <c r="M1472" s="447"/>
      <c r="N1472" s="447"/>
      <c r="O1472" s="447"/>
      <c r="P1472" s="447"/>
      <c r="Q1472" s="447"/>
      <c r="R1472" s="447"/>
      <c r="S1472" s="447"/>
      <c r="T1472" s="447"/>
      <c r="U1472" s="447"/>
      <c r="V1472" s="447"/>
      <c r="W1472" s="447"/>
      <c r="X1472" s="447"/>
    </row>
    <row r="1473" spans="1:24" ht="12.75">
      <c r="A1473" s="447"/>
      <c r="B1473" s="447"/>
      <c r="C1473" s="454"/>
      <c r="D1473" s="447"/>
      <c r="E1473" s="449"/>
      <c r="F1473" s="447"/>
      <c r="G1473" s="447"/>
      <c r="H1473" s="447"/>
      <c r="I1473" s="447"/>
      <c r="J1473" s="447"/>
      <c r="K1473" s="447"/>
      <c r="L1473" s="447"/>
      <c r="M1473" s="447"/>
      <c r="N1473" s="447"/>
      <c r="O1473" s="447"/>
      <c r="P1473" s="447"/>
      <c r="Q1473" s="447"/>
      <c r="R1473" s="447"/>
      <c r="S1473" s="447"/>
      <c r="T1473" s="447"/>
      <c r="U1473" s="447"/>
      <c r="V1473" s="447"/>
      <c r="W1473" s="447"/>
      <c r="X1473" s="447"/>
    </row>
    <row r="1474" spans="1:24" ht="12.75">
      <c r="A1474" s="447"/>
      <c r="B1474" s="447"/>
      <c r="C1474" s="454"/>
      <c r="D1474" s="447"/>
      <c r="E1474" s="449"/>
      <c r="F1474" s="447"/>
      <c r="G1474" s="447"/>
      <c r="H1474" s="447"/>
      <c r="I1474" s="447"/>
      <c r="J1474" s="447"/>
      <c r="K1474" s="447"/>
      <c r="L1474" s="447"/>
      <c r="M1474" s="447"/>
      <c r="N1474" s="447"/>
      <c r="O1474" s="447"/>
      <c r="P1474" s="447"/>
      <c r="Q1474" s="447"/>
      <c r="R1474" s="447"/>
      <c r="S1474" s="447"/>
      <c r="T1474" s="447"/>
      <c r="U1474" s="447"/>
      <c r="V1474" s="447"/>
      <c r="W1474" s="447"/>
      <c r="X1474" s="447"/>
    </row>
    <row r="1475" spans="1:24" ht="12.75">
      <c r="A1475" s="447"/>
      <c r="B1475" s="447"/>
      <c r="C1475" s="454"/>
      <c r="D1475" s="447"/>
      <c r="E1475" s="449"/>
      <c r="F1475" s="447"/>
      <c r="G1475" s="447"/>
      <c r="H1475" s="447"/>
      <c r="I1475" s="447"/>
      <c r="J1475" s="447"/>
      <c r="K1475" s="447"/>
      <c r="L1475" s="447"/>
      <c r="M1475" s="447"/>
      <c r="N1475" s="447"/>
      <c r="O1475" s="447"/>
      <c r="P1475" s="447"/>
      <c r="Q1475" s="447"/>
      <c r="R1475" s="447"/>
      <c r="S1475" s="447"/>
      <c r="T1475" s="447"/>
      <c r="U1475" s="447"/>
      <c r="V1475" s="447"/>
      <c r="W1475" s="447"/>
      <c r="X1475" s="447"/>
    </row>
    <row r="1476" spans="1:24" ht="12.75">
      <c r="A1476" s="447"/>
      <c r="B1476" s="447"/>
      <c r="C1476" s="454"/>
      <c r="D1476" s="447"/>
      <c r="E1476" s="449"/>
      <c r="F1476" s="447"/>
      <c r="G1476" s="447"/>
      <c r="H1476" s="447"/>
      <c r="I1476" s="447"/>
      <c r="J1476" s="447"/>
      <c r="K1476" s="447"/>
      <c r="L1476" s="447"/>
      <c r="M1476" s="447"/>
      <c r="N1476" s="447"/>
      <c r="O1476" s="447"/>
      <c r="P1476" s="447"/>
      <c r="Q1476" s="447"/>
      <c r="R1476" s="447"/>
      <c r="S1476" s="447"/>
      <c r="T1476" s="447"/>
      <c r="U1476" s="447"/>
      <c r="V1476" s="447"/>
      <c r="W1476" s="447"/>
      <c r="X1476" s="447"/>
    </row>
    <row r="1477" spans="1:24" ht="12.75">
      <c r="A1477" s="447"/>
      <c r="B1477" s="447"/>
      <c r="C1477" s="454"/>
      <c r="D1477" s="447"/>
      <c r="E1477" s="449"/>
      <c r="F1477" s="447"/>
      <c r="G1477" s="447"/>
      <c r="H1477" s="447"/>
      <c r="I1477" s="447"/>
      <c r="J1477" s="447"/>
      <c r="K1477" s="447"/>
      <c r="L1477" s="447"/>
      <c r="M1477" s="447"/>
      <c r="N1477" s="447"/>
      <c r="O1477" s="447"/>
      <c r="P1477" s="447"/>
      <c r="Q1477" s="447"/>
      <c r="R1477" s="447"/>
      <c r="S1477" s="447"/>
      <c r="T1477" s="447"/>
      <c r="U1477" s="447"/>
      <c r="V1477" s="447"/>
      <c r="W1477" s="447"/>
      <c r="X1477" s="447"/>
    </row>
    <row r="1478" spans="1:24" ht="12.75">
      <c r="A1478" s="447"/>
      <c r="B1478" s="447"/>
      <c r="C1478" s="454"/>
      <c r="D1478" s="447"/>
      <c r="E1478" s="449"/>
      <c r="F1478" s="447"/>
      <c r="G1478" s="447"/>
      <c r="H1478" s="447"/>
      <c r="I1478" s="447"/>
      <c r="J1478" s="447"/>
      <c r="K1478" s="447"/>
      <c r="L1478" s="447"/>
      <c r="M1478" s="447"/>
      <c r="N1478" s="447"/>
      <c r="O1478" s="447"/>
      <c r="P1478" s="447"/>
      <c r="Q1478" s="447"/>
      <c r="R1478" s="447"/>
      <c r="S1478" s="447"/>
      <c r="T1478" s="447"/>
      <c r="U1478" s="447"/>
      <c r="V1478" s="447"/>
      <c r="W1478" s="447"/>
      <c r="X1478" s="447"/>
    </row>
    <row r="1479" spans="1:24" ht="12.75">
      <c r="A1479" s="447"/>
      <c r="B1479" s="447"/>
      <c r="C1479" s="454"/>
      <c r="D1479" s="447"/>
      <c r="E1479" s="449"/>
      <c r="F1479" s="447"/>
      <c r="G1479" s="447"/>
      <c r="H1479" s="447"/>
      <c r="I1479" s="447"/>
      <c r="J1479" s="447"/>
      <c r="K1479" s="447"/>
      <c r="L1479" s="447"/>
      <c r="M1479" s="447"/>
      <c r="N1479" s="447"/>
      <c r="O1479" s="447"/>
      <c r="P1479" s="447"/>
      <c r="Q1479" s="447"/>
      <c r="R1479" s="447"/>
      <c r="S1479" s="447"/>
      <c r="T1479" s="447"/>
      <c r="U1479" s="447"/>
      <c r="V1479" s="447"/>
      <c r="W1479" s="447"/>
      <c r="X1479" s="447"/>
    </row>
    <row r="1480" spans="1:24" ht="12.75">
      <c r="A1480" s="447"/>
      <c r="B1480" s="447"/>
      <c r="C1480" s="454"/>
      <c r="D1480" s="447"/>
      <c r="E1480" s="449"/>
      <c r="F1480" s="447"/>
      <c r="G1480" s="447"/>
      <c r="H1480" s="447"/>
      <c r="I1480" s="447"/>
      <c r="J1480" s="447"/>
      <c r="K1480" s="447"/>
      <c r="L1480" s="447"/>
      <c r="M1480" s="447"/>
      <c r="N1480" s="447"/>
      <c r="O1480" s="447"/>
      <c r="P1480" s="447"/>
      <c r="Q1480" s="447"/>
      <c r="R1480" s="447"/>
      <c r="S1480" s="447"/>
      <c r="T1480" s="447"/>
      <c r="U1480" s="447"/>
      <c r="V1480" s="447"/>
      <c r="W1480" s="447"/>
      <c r="X1480" s="447"/>
    </row>
    <row r="1481" spans="1:24" ht="12.75">
      <c r="A1481" s="447"/>
      <c r="B1481" s="447"/>
      <c r="C1481" s="454"/>
      <c r="D1481" s="447"/>
      <c r="E1481" s="449"/>
      <c r="F1481" s="447"/>
      <c r="G1481" s="447"/>
      <c r="H1481" s="447"/>
      <c r="I1481" s="447"/>
      <c r="J1481" s="447"/>
      <c r="K1481" s="447"/>
      <c r="L1481" s="447"/>
      <c r="M1481" s="447"/>
      <c r="N1481" s="447"/>
      <c r="O1481" s="447"/>
      <c r="P1481" s="447"/>
      <c r="Q1481" s="447"/>
      <c r="R1481" s="447"/>
      <c r="S1481" s="447"/>
      <c r="T1481" s="447"/>
      <c r="U1481" s="447"/>
      <c r="V1481" s="447"/>
      <c r="W1481" s="447"/>
      <c r="X1481" s="447"/>
    </row>
    <row r="1482" spans="1:24" ht="12.75">
      <c r="A1482" s="447"/>
      <c r="B1482" s="447"/>
      <c r="C1482" s="454"/>
      <c r="D1482" s="447"/>
      <c r="E1482" s="449"/>
      <c r="F1482" s="447"/>
      <c r="G1482" s="447"/>
      <c r="H1482" s="447"/>
      <c r="I1482" s="447"/>
      <c r="J1482" s="447"/>
      <c r="K1482" s="447"/>
      <c r="L1482" s="447"/>
      <c r="M1482" s="447"/>
      <c r="N1482" s="447"/>
      <c r="O1482" s="447"/>
      <c r="P1482" s="447"/>
      <c r="Q1482" s="447"/>
      <c r="R1482" s="447"/>
      <c r="S1482" s="447"/>
      <c r="T1482" s="447"/>
      <c r="U1482" s="447"/>
      <c r="V1482" s="447"/>
      <c r="W1482" s="447"/>
      <c r="X1482" s="447"/>
    </row>
    <row r="1483" spans="1:24" ht="12.75">
      <c r="A1483" s="447"/>
      <c r="B1483" s="447"/>
      <c r="C1483" s="454"/>
      <c r="D1483" s="447"/>
      <c r="E1483" s="449"/>
      <c r="F1483" s="447"/>
      <c r="G1483" s="447"/>
      <c r="H1483" s="447"/>
      <c r="I1483" s="447"/>
      <c r="J1483" s="447"/>
      <c r="K1483" s="447"/>
      <c r="L1483" s="447"/>
      <c r="M1483" s="447"/>
      <c r="N1483" s="447"/>
      <c r="O1483" s="447"/>
      <c r="P1483" s="447"/>
      <c r="Q1483" s="447"/>
      <c r="R1483" s="447"/>
      <c r="S1483" s="447"/>
      <c r="T1483" s="447"/>
      <c r="U1483" s="447"/>
      <c r="V1483" s="447"/>
      <c r="W1483" s="447"/>
      <c r="X1483" s="447"/>
    </row>
    <row r="1484" spans="1:24" ht="12.75">
      <c r="A1484" s="447"/>
      <c r="B1484" s="447"/>
      <c r="C1484" s="454"/>
      <c r="D1484" s="447"/>
      <c r="E1484" s="449"/>
      <c r="F1484" s="447"/>
      <c r="G1484" s="447"/>
      <c r="H1484" s="447"/>
      <c r="I1484" s="447"/>
      <c r="J1484" s="447"/>
      <c r="K1484" s="447"/>
      <c r="L1484" s="447"/>
      <c r="M1484" s="447"/>
      <c r="N1484" s="447"/>
      <c r="O1484" s="447"/>
      <c r="P1484" s="447"/>
      <c r="Q1484" s="447"/>
      <c r="R1484" s="447"/>
      <c r="S1484" s="447"/>
      <c r="T1484" s="447"/>
      <c r="U1484" s="447"/>
      <c r="V1484" s="447"/>
      <c r="W1484" s="447"/>
      <c r="X1484" s="447"/>
    </row>
    <row r="1485" spans="1:24" ht="12.75">
      <c r="A1485" s="447"/>
      <c r="B1485" s="447"/>
      <c r="C1485" s="454"/>
      <c r="D1485" s="447"/>
      <c r="E1485" s="449"/>
      <c r="F1485" s="447"/>
      <c r="G1485" s="447"/>
      <c r="H1485" s="447"/>
      <c r="I1485" s="447"/>
      <c r="J1485" s="447"/>
      <c r="K1485" s="447"/>
      <c r="L1485" s="447"/>
      <c r="M1485" s="447"/>
      <c r="N1485" s="447"/>
      <c r="O1485" s="447"/>
      <c r="P1485" s="447"/>
      <c r="Q1485" s="447"/>
      <c r="R1485" s="447"/>
      <c r="S1485" s="447"/>
      <c r="T1485" s="447"/>
      <c r="U1485" s="447"/>
      <c r="V1485" s="447"/>
      <c r="W1485" s="447"/>
      <c r="X1485" s="447"/>
    </row>
    <row r="1486" spans="1:24" ht="12.75">
      <c r="A1486" s="447"/>
      <c r="B1486" s="447"/>
      <c r="C1486" s="454"/>
      <c r="D1486" s="447"/>
      <c r="E1486" s="449"/>
      <c r="F1486" s="447"/>
      <c r="G1486" s="447"/>
      <c r="H1486" s="447"/>
      <c r="I1486" s="447"/>
      <c r="J1486" s="447"/>
      <c r="K1486" s="447"/>
      <c r="L1486" s="447"/>
      <c r="M1486" s="447"/>
      <c r="N1486" s="447"/>
      <c r="O1486" s="447"/>
      <c r="P1486" s="447"/>
      <c r="Q1486" s="447"/>
      <c r="R1486" s="447"/>
      <c r="S1486" s="447"/>
      <c r="T1486" s="447"/>
      <c r="U1486" s="447"/>
      <c r="V1486" s="447"/>
      <c r="W1486" s="447"/>
      <c r="X1486" s="447"/>
    </row>
    <row r="1487" spans="1:24" ht="12.75">
      <c r="A1487" s="447"/>
      <c r="B1487" s="447"/>
      <c r="C1487" s="454"/>
      <c r="D1487" s="447"/>
      <c r="E1487" s="449"/>
      <c r="F1487" s="447"/>
      <c r="G1487" s="447"/>
      <c r="H1487" s="447"/>
      <c r="I1487" s="447"/>
      <c r="J1487" s="447"/>
      <c r="K1487" s="447"/>
      <c r="L1487" s="447"/>
      <c r="M1487" s="447"/>
      <c r="N1487" s="447"/>
      <c r="O1487" s="447"/>
      <c r="P1487" s="447"/>
      <c r="Q1487" s="447"/>
      <c r="R1487" s="447"/>
      <c r="S1487" s="447"/>
      <c r="T1487" s="447"/>
      <c r="U1487" s="447"/>
      <c r="V1487" s="447"/>
      <c r="W1487" s="447"/>
      <c r="X1487" s="447"/>
    </row>
    <row r="1488" spans="1:24" ht="12.75">
      <c r="A1488" s="447"/>
      <c r="B1488" s="447"/>
      <c r="C1488" s="454"/>
      <c r="D1488" s="447"/>
      <c r="E1488" s="449"/>
      <c r="F1488" s="447"/>
      <c r="G1488" s="447"/>
      <c r="H1488" s="447"/>
      <c r="I1488" s="447"/>
      <c r="J1488" s="447"/>
      <c r="K1488" s="447"/>
      <c r="L1488" s="447"/>
      <c r="M1488" s="447"/>
      <c r="N1488" s="447"/>
      <c r="O1488" s="447"/>
      <c r="P1488" s="447"/>
      <c r="Q1488" s="447"/>
      <c r="R1488" s="447"/>
      <c r="S1488" s="447"/>
      <c r="T1488" s="447"/>
      <c r="U1488" s="447"/>
      <c r="V1488" s="447"/>
      <c r="W1488" s="447"/>
      <c r="X1488" s="447"/>
    </row>
    <row r="1489" spans="1:24" ht="12.75">
      <c r="A1489" s="447"/>
      <c r="B1489" s="447"/>
      <c r="C1489" s="454"/>
      <c r="D1489" s="447"/>
      <c r="E1489" s="449"/>
      <c r="F1489" s="447"/>
      <c r="G1489" s="447"/>
      <c r="H1489" s="447"/>
      <c r="I1489" s="447"/>
      <c r="J1489" s="447"/>
      <c r="K1489" s="447"/>
      <c r="L1489" s="447"/>
      <c r="M1489" s="447"/>
      <c r="N1489" s="447"/>
      <c r="O1489" s="447"/>
      <c r="P1489" s="447"/>
      <c r="Q1489" s="447"/>
      <c r="R1489" s="447"/>
      <c r="S1489" s="447"/>
      <c r="T1489" s="447"/>
      <c r="U1489" s="447"/>
      <c r="V1489" s="447"/>
      <c r="W1489" s="447"/>
      <c r="X1489" s="447"/>
    </row>
    <row r="1490" spans="1:24" ht="12.75">
      <c r="A1490" s="447"/>
      <c r="B1490" s="447"/>
      <c r="C1490" s="454"/>
      <c r="D1490" s="447"/>
      <c r="E1490" s="449"/>
      <c r="F1490" s="447"/>
      <c r="G1490" s="447"/>
      <c r="H1490" s="447"/>
      <c r="I1490" s="447"/>
      <c r="J1490" s="447"/>
      <c r="K1490" s="447"/>
      <c r="L1490" s="447"/>
      <c r="M1490" s="447"/>
      <c r="N1490" s="447"/>
      <c r="O1490" s="447"/>
      <c r="P1490" s="447"/>
      <c r="Q1490" s="447"/>
      <c r="R1490" s="447"/>
      <c r="S1490" s="447"/>
      <c r="T1490" s="447"/>
      <c r="U1490" s="447"/>
      <c r="V1490" s="447"/>
      <c r="W1490" s="447"/>
      <c r="X1490" s="447"/>
    </row>
    <row r="1491" spans="1:24" ht="12.75">
      <c r="A1491" s="447"/>
      <c r="B1491" s="447"/>
      <c r="C1491" s="454"/>
      <c r="D1491" s="447"/>
      <c r="E1491" s="449"/>
      <c r="F1491" s="447"/>
      <c r="G1491" s="447"/>
      <c r="H1491" s="447"/>
      <c r="I1491" s="447"/>
      <c r="J1491" s="447"/>
      <c r="K1491" s="447"/>
      <c r="L1491" s="447"/>
      <c r="M1491" s="447"/>
      <c r="N1491" s="447"/>
      <c r="O1491" s="447"/>
      <c r="P1491" s="447"/>
      <c r="Q1491" s="447"/>
      <c r="R1491" s="447"/>
      <c r="S1491" s="447"/>
      <c r="T1491" s="447"/>
      <c r="U1491" s="447"/>
      <c r="V1491" s="447"/>
      <c r="W1491" s="447"/>
      <c r="X1491" s="447"/>
    </row>
    <row r="1492" spans="1:24" ht="12.75">
      <c r="A1492" s="447"/>
      <c r="B1492" s="447"/>
      <c r="C1492" s="454"/>
      <c r="D1492" s="447"/>
      <c r="E1492" s="449"/>
      <c r="F1492" s="447"/>
      <c r="G1492" s="447"/>
      <c r="H1492" s="447"/>
      <c r="I1492" s="447"/>
      <c r="J1492" s="447"/>
      <c r="K1492" s="447"/>
      <c r="L1492" s="447"/>
      <c r="M1492" s="447"/>
      <c r="N1492" s="447"/>
      <c r="O1492" s="447"/>
      <c r="P1492" s="447"/>
      <c r="Q1492" s="447"/>
      <c r="R1492" s="447"/>
      <c r="S1492" s="447"/>
      <c r="T1492" s="447"/>
      <c r="U1492" s="447"/>
      <c r="V1492" s="447"/>
      <c r="W1492" s="447"/>
      <c r="X1492" s="447"/>
    </row>
    <row r="1493" spans="1:24" ht="12.75">
      <c r="A1493" s="447"/>
      <c r="B1493" s="447"/>
      <c r="C1493" s="454"/>
      <c r="D1493" s="447"/>
      <c r="E1493" s="449"/>
      <c r="F1493" s="447"/>
      <c r="G1493" s="447"/>
      <c r="H1493" s="447"/>
      <c r="I1493" s="447"/>
      <c r="J1493" s="447"/>
      <c r="K1493" s="447"/>
      <c r="L1493" s="447"/>
      <c r="M1493" s="447"/>
      <c r="N1493" s="447"/>
      <c r="O1493" s="447"/>
      <c r="P1493" s="447"/>
      <c r="Q1493" s="447"/>
      <c r="R1493" s="447"/>
      <c r="S1493" s="447"/>
      <c r="T1493" s="447"/>
      <c r="U1493" s="447"/>
      <c r="V1493" s="447"/>
      <c r="W1493" s="447"/>
      <c r="X1493" s="447"/>
    </row>
    <row r="1494" spans="1:24" ht="12.75">
      <c r="A1494" s="447"/>
      <c r="B1494" s="447"/>
      <c r="C1494" s="454"/>
      <c r="D1494" s="447"/>
      <c r="E1494" s="449"/>
      <c r="F1494" s="447"/>
      <c r="G1494" s="447"/>
      <c r="H1494" s="447"/>
      <c r="I1494" s="447"/>
      <c r="J1494" s="447"/>
      <c r="K1494" s="447"/>
      <c r="L1494" s="447"/>
      <c r="M1494" s="447"/>
      <c r="N1494" s="447"/>
      <c r="O1494" s="447"/>
      <c r="P1494" s="447"/>
      <c r="Q1494" s="447"/>
      <c r="R1494" s="447"/>
      <c r="S1494" s="447"/>
      <c r="T1494" s="447"/>
      <c r="U1494" s="447"/>
      <c r="V1494" s="447"/>
      <c r="W1494" s="447"/>
      <c r="X1494" s="447"/>
    </row>
    <row r="1495" spans="1:24" ht="12.75">
      <c r="A1495" s="447"/>
      <c r="B1495" s="447"/>
      <c r="C1495" s="454"/>
      <c r="D1495" s="447"/>
      <c r="E1495" s="449"/>
      <c r="F1495" s="447"/>
      <c r="G1495" s="447"/>
      <c r="H1495" s="447"/>
      <c r="I1495" s="447"/>
      <c r="J1495" s="447"/>
      <c r="K1495" s="447"/>
      <c r="L1495" s="447"/>
      <c r="M1495" s="447"/>
      <c r="N1495" s="447"/>
      <c r="O1495" s="447"/>
      <c r="P1495" s="447"/>
      <c r="Q1495" s="447"/>
      <c r="R1495" s="447"/>
      <c r="S1495" s="447"/>
      <c r="T1495" s="447"/>
      <c r="U1495" s="447"/>
      <c r="V1495" s="447"/>
      <c r="W1495" s="447"/>
      <c r="X1495" s="447"/>
    </row>
    <row r="1496" spans="1:24" ht="12.75">
      <c r="A1496" s="447"/>
      <c r="B1496" s="447"/>
      <c r="C1496" s="454"/>
      <c r="D1496" s="447"/>
      <c r="E1496" s="449"/>
      <c r="F1496" s="447"/>
      <c r="G1496" s="447"/>
      <c r="H1496" s="447"/>
      <c r="I1496" s="447"/>
      <c r="J1496" s="447"/>
      <c r="K1496" s="447"/>
      <c r="L1496" s="447"/>
      <c r="M1496" s="447"/>
      <c r="N1496" s="447"/>
      <c r="O1496" s="447"/>
      <c r="P1496" s="447"/>
      <c r="Q1496" s="447"/>
      <c r="R1496" s="447"/>
      <c r="S1496" s="447"/>
      <c r="T1496" s="447"/>
      <c r="U1496" s="447"/>
      <c r="V1496" s="447"/>
      <c r="W1496" s="447"/>
      <c r="X1496" s="447"/>
    </row>
    <row r="1497" spans="1:24" ht="12.75">
      <c r="A1497" s="447"/>
      <c r="B1497" s="447"/>
      <c r="C1497" s="454"/>
      <c r="D1497" s="447"/>
      <c r="E1497" s="449"/>
      <c r="F1497" s="447"/>
      <c r="G1497" s="447"/>
      <c r="H1497" s="447"/>
      <c r="I1497" s="447"/>
      <c r="J1497" s="447"/>
      <c r="K1497" s="447"/>
      <c r="L1497" s="447"/>
      <c r="M1497" s="447"/>
      <c r="N1497" s="447"/>
      <c r="O1497" s="447"/>
      <c r="P1497" s="447"/>
      <c r="Q1497" s="447"/>
      <c r="R1497" s="447"/>
      <c r="S1497" s="447"/>
      <c r="T1497" s="447"/>
      <c r="U1497" s="447"/>
      <c r="V1497" s="447"/>
      <c r="W1497" s="447"/>
      <c r="X1497" s="447"/>
    </row>
    <row r="1498" spans="1:24" ht="12.75">
      <c r="A1498" s="447"/>
      <c r="B1498" s="447"/>
      <c r="C1498" s="454"/>
      <c r="D1498" s="447"/>
      <c r="E1498" s="449"/>
      <c r="F1498" s="447"/>
      <c r="G1498" s="447"/>
      <c r="H1498" s="447"/>
      <c r="I1498" s="447"/>
      <c r="J1498" s="447"/>
      <c r="K1498" s="447"/>
      <c r="L1498" s="447"/>
      <c r="M1498" s="447"/>
      <c r="N1498" s="447"/>
      <c r="O1498" s="447"/>
      <c r="P1498" s="447"/>
      <c r="Q1498" s="447"/>
      <c r="R1498" s="447"/>
      <c r="S1498" s="447"/>
      <c r="T1498" s="447"/>
      <c r="U1498" s="447"/>
      <c r="V1498" s="447"/>
      <c r="W1498" s="447"/>
      <c r="X1498" s="447"/>
    </row>
    <row r="1499" spans="1:24" ht="12.75">
      <c r="A1499" s="447"/>
      <c r="B1499" s="447"/>
      <c r="C1499" s="454"/>
      <c r="D1499" s="447"/>
      <c r="E1499" s="449"/>
      <c r="F1499" s="447"/>
      <c r="G1499" s="447"/>
      <c r="H1499" s="447"/>
      <c r="I1499" s="447"/>
      <c r="J1499" s="447"/>
      <c r="K1499" s="447"/>
      <c r="L1499" s="447"/>
      <c r="M1499" s="447"/>
      <c r="N1499" s="447"/>
      <c r="O1499" s="447"/>
      <c r="P1499" s="447"/>
      <c r="Q1499" s="447"/>
      <c r="R1499" s="447"/>
      <c r="S1499" s="447"/>
      <c r="T1499" s="447"/>
      <c r="U1499" s="447"/>
      <c r="V1499" s="447"/>
      <c r="W1499" s="447"/>
      <c r="X1499" s="447"/>
    </row>
    <row r="1500" spans="1:24" ht="12.75">
      <c r="A1500" s="447"/>
      <c r="B1500" s="447"/>
      <c r="C1500" s="454"/>
      <c r="D1500" s="447"/>
      <c r="E1500" s="449"/>
      <c r="F1500" s="447"/>
      <c r="G1500" s="447"/>
      <c r="H1500" s="447"/>
      <c r="I1500" s="447"/>
      <c r="J1500" s="447"/>
      <c r="K1500" s="447"/>
      <c r="L1500" s="447"/>
      <c r="M1500" s="447"/>
      <c r="N1500" s="447"/>
      <c r="O1500" s="447"/>
      <c r="P1500" s="447"/>
      <c r="Q1500" s="447"/>
      <c r="R1500" s="447"/>
      <c r="S1500" s="447"/>
      <c r="T1500" s="447"/>
      <c r="U1500" s="447"/>
      <c r="V1500" s="447"/>
      <c r="W1500" s="447"/>
      <c r="X1500" s="447"/>
    </row>
    <row r="1501" spans="1:24" ht="12.75">
      <c r="A1501" s="447"/>
      <c r="B1501" s="447"/>
      <c r="C1501" s="454"/>
      <c r="D1501" s="447"/>
      <c r="E1501" s="449"/>
      <c r="F1501" s="447"/>
      <c r="G1501" s="447"/>
      <c r="H1501" s="447"/>
      <c r="I1501" s="447"/>
      <c r="J1501" s="447"/>
      <c r="K1501" s="447"/>
      <c r="L1501" s="447"/>
      <c r="M1501" s="447"/>
      <c r="N1501" s="447"/>
      <c r="O1501" s="447"/>
      <c r="P1501" s="447"/>
      <c r="Q1501" s="447"/>
      <c r="R1501" s="447"/>
      <c r="S1501" s="447"/>
      <c r="T1501" s="447"/>
      <c r="U1501" s="447"/>
      <c r="V1501" s="447"/>
      <c r="W1501" s="447"/>
      <c r="X1501" s="447"/>
    </row>
    <row r="1502" spans="1:24" ht="12.75">
      <c r="A1502" s="447"/>
      <c r="B1502" s="447"/>
      <c r="C1502" s="454"/>
      <c r="D1502" s="447"/>
      <c r="E1502" s="449"/>
      <c r="F1502" s="447"/>
      <c r="G1502" s="447"/>
      <c r="H1502" s="447"/>
      <c r="I1502" s="447"/>
      <c r="J1502" s="447"/>
      <c r="K1502" s="447"/>
      <c r="L1502" s="447"/>
      <c r="M1502" s="447"/>
      <c r="N1502" s="447"/>
      <c r="O1502" s="447"/>
      <c r="P1502" s="447"/>
      <c r="Q1502" s="447"/>
      <c r="R1502" s="447"/>
      <c r="S1502" s="447"/>
      <c r="T1502" s="447"/>
      <c r="U1502" s="447"/>
      <c r="V1502" s="447"/>
      <c r="W1502" s="447"/>
      <c r="X1502" s="447"/>
    </row>
    <row r="1503" spans="1:24" ht="12.75">
      <c r="A1503" s="447"/>
      <c r="B1503" s="447"/>
      <c r="C1503" s="454"/>
      <c r="D1503" s="447"/>
      <c r="E1503" s="449"/>
      <c r="F1503" s="447"/>
      <c r="G1503" s="447"/>
      <c r="H1503" s="447"/>
      <c r="I1503" s="447"/>
      <c r="J1503" s="447"/>
      <c r="K1503" s="447"/>
      <c r="L1503" s="447"/>
      <c r="M1503" s="447"/>
      <c r="N1503" s="447"/>
      <c r="O1503" s="447"/>
      <c r="P1503" s="447"/>
      <c r="Q1503" s="447"/>
      <c r="R1503" s="447"/>
      <c r="S1503" s="447"/>
      <c r="T1503" s="447"/>
      <c r="U1503" s="447"/>
      <c r="V1503" s="447"/>
      <c r="W1503" s="447"/>
      <c r="X1503" s="447"/>
    </row>
    <row r="1504" spans="1:24" ht="12.75">
      <c r="A1504" s="447"/>
      <c r="B1504" s="447"/>
      <c r="C1504" s="454"/>
      <c r="D1504" s="447"/>
      <c r="E1504" s="449"/>
      <c r="F1504" s="447"/>
      <c r="G1504" s="447"/>
      <c r="H1504" s="447"/>
      <c r="I1504" s="447"/>
      <c r="J1504" s="447"/>
      <c r="K1504" s="447"/>
      <c r="L1504" s="447"/>
      <c r="M1504" s="447"/>
      <c r="N1504" s="447"/>
      <c r="O1504" s="447"/>
      <c r="P1504" s="447"/>
      <c r="Q1504" s="447"/>
      <c r="R1504" s="447"/>
      <c r="S1504" s="447"/>
      <c r="T1504" s="447"/>
      <c r="U1504" s="447"/>
      <c r="V1504" s="447"/>
      <c r="W1504" s="447"/>
      <c r="X1504" s="447"/>
    </row>
    <row r="1505" spans="1:24" ht="12.75">
      <c r="A1505" s="447"/>
      <c r="B1505" s="447"/>
      <c r="C1505" s="454"/>
      <c r="D1505" s="447"/>
      <c r="E1505" s="449"/>
      <c r="F1505" s="447"/>
      <c r="G1505" s="447"/>
      <c r="H1505" s="447"/>
      <c r="I1505" s="447"/>
      <c r="J1505" s="447"/>
      <c r="K1505" s="447"/>
      <c r="L1505" s="447"/>
      <c r="M1505" s="447"/>
      <c r="N1505" s="447"/>
      <c r="O1505" s="447"/>
      <c r="P1505" s="447"/>
      <c r="Q1505" s="447"/>
      <c r="R1505" s="447"/>
      <c r="S1505" s="447"/>
      <c r="T1505" s="447"/>
      <c r="U1505" s="447"/>
      <c r="V1505" s="447"/>
      <c r="W1505" s="447"/>
      <c r="X1505" s="447"/>
    </row>
    <row r="1506" spans="1:24" ht="12.75">
      <c r="A1506" s="447"/>
      <c r="B1506" s="447"/>
      <c r="C1506" s="454"/>
      <c r="D1506" s="447"/>
      <c r="E1506" s="449"/>
      <c r="F1506" s="447"/>
      <c r="G1506" s="447"/>
      <c r="H1506" s="447"/>
      <c r="I1506" s="447"/>
      <c r="J1506" s="447"/>
      <c r="K1506" s="447"/>
      <c r="L1506" s="447"/>
      <c r="M1506" s="447"/>
      <c r="N1506" s="447"/>
      <c r="O1506" s="447"/>
      <c r="P1506" s="447"/>
      <c r="Q1506" s="447"/>
      <c r="R1506" s="447"/>
      <c r="S1506" s="447"/>
      <c r="T1506" s="447"/>
      <c r="U1506" s="447"/>
      <c r="V1506" s="447"/>
      <c r="W1506" s="447"/>
      <c r="X1506" s="447"/>
    </row>
    <row r="1507" spans="1:24" ht="12.75">
      <c r="A1507" s="447"/>
      <c r="B1507" s="447"/>
      <c r="C1507" s="454"/>
      <c r="D1507" s="447"/>
      <c r="E1507" s="449"/>
      <c r="F1507" s="447"/>
      <c r="G1507" s="447"/>
      <c r="H1507" s="447"/>
      <c r="I1507" s="447"/>
      <c r="J1507" s="447"/>
      <c r="K1507" s="447"/>
      <c r="L1507" s="447"/>
      <c r="M1507" s="447"/>
      <c r="N1507" s="447"/>
      <c r="O1507" s="447"/>
      <c r="P1507" s="447"/>
      <c r="Q1507" s="447"/>
      <c r="R1507" s="447"/>
      <c r="S1507" s="447"/>
      <c r="T1507" s="447"/>
      <c r="U1507" s="447"/>
      <c r="V1507" s="447"/>
      <c r="W1507" s="447"/>
      <c r="X1507" s="447"/>
    </row>
    <row r="1508" spans="1:24" ht="12.75">
      <c r="A1508" s="447"/>
      <c r="B1508" s="447"/>
      <c r="C1508" s="454"/>
      <c r="D1508" s="447"/>
      <c r="E1508" s="449"/>
      <c r="F1508" s="447"/>
      <c r="G1508" s="447"/>
      <c r="H1508" s="447"/>
      <c r="I1508" s="447"/>
      <c r="J1508" s="447"/>
      <c r="K1508" s="447"/>
      <c r="L1508" s="447"/>
      <c r="M1508" s="447"/>
      <c r="N1508" s="447"/>
      <c r="O1508" s="447"/>
      <c r="P1508" s="447"/>
      <c r="Q1508" s="447"/>
      <c r="R1508" s="447"/>
      <c r="S1508" s="447"/>
      <c r="T1508" s="447"/>
      <c r="U1508" s="447"/>
      <c r="V1508" s="447"/>
      <c r="W1508" s="447"/>
      <c r="X1508" s="447"/>
    </row>
    <row r="1509" spans="1:24" ht="12.75">
      <c r="A1509" s="447"/>
      <c r="B1509" s="447"/>
      <c r="C1509" s="454"/>
      <c r="D1509" s="447"/>
      <c r="E1509" s="449"/>
      <c r="F1509" s="447"/>
      <c r="G1509" s="447"/>
      <c r="H1509" s="447"/>
      <c r="I1509" s="447"/>
      <c r="J1509" s="447"/>
      <c r="K1509" s="447"/>
      <c r="L1509" s="447"/>
      <c r="M1509" s="447"/>
      <c r="N1509" s="447"/>
      <c r="O1509" s="447"/>
      <c r="P1509" s="447"/>
      <c r="Q1509" s="447"/>
      <c r="R1509" s="447"/>
      <c r="S1509" s="447"/>
      <c r="T1509" s="447"/>
      <c r="U1509" s="447"/>
      <c r="V1509" s="447"/>
      <c r="W1509" s="447"/>
      <c r="X1509" s="447"/>
    </row>
    <row r="1510" spans="1:24" ht="12.75">
      <c r="A1510" s="447"/>
      <c r="B1510" s="447"/>
      <c r="C1510" s="454"/>
      <c r="D1510" s="447"/>
      <c r="E1510" s="449"/>
      <c r="F1510" s="447"/>
      <c r="G1510" s="447"/>
      <c r="H1510" s="447"/>
      <c r="I1510" s="447"/>
      <c r="J1510" s="447"/>
      <c r="K1510" s="447"/>
      <c r="L1510" s="447"/>
      <c r="M1510" s="447"/>
      <c r="N1510" s="447"/>
      <c r="O1510" s="447"/>
      <c r="P1510" s="447"/>
      <c r="Q1510" s="447"/>
      <c r="R1510" s="447"/>
      <c r="S1510" s="447"/>
      <c r="T1510" s="447"/>
      <c r="U1510" s="447"/>
      <c r="V1510" s="447"/>
      <c r="W1510" s="447"/>
      <c r="X1510" s="447"/>
    </row>
    <row r="1511" spans="1:24" ht="12.75">
      <c r="A1511" s="447"/>
      <c r="B1511" s="447"/>
      <c r="C1511" s="454"/>
      <c r="D1511" s="447"/>
      <c r="E1511" s="449"/>
      <c r="F1511" s="447"/>
      <c r="G1511" s="447"/>
      <c r="H1511" s="447"/>
      <c r="I1511" s="447"/>
      <c r="J1511" s="447"/>
      <c r="K1511" s="447"/>
      <c r="L1511" s="447"/>
      <c r="M1511" s="447"/>
      <c r="N1511" s="447"/>
      <c r="O1511" s="447"/>
      <c r="P1511" s="447"/>
      <c r="Q1511" s="447"/>
      <c r="R1511" s="447"/>
      <c r="S1511" s="447"/>
      <c r="T1511" s="447"/>
      <c r="U1511" s="447"/>
      <c r="V1511" s="447"/>
      <c r="W1511" s="447"/>
      <c r="X1511" s="447"/>
    </row>
    <row r="1512" spans="1:24" ht="12.75">
      <c r="A1512" s="447"/>
      <c r="B1512" s="447"/>
      <c r="C1512" s="454"/>
      <c r="D1512" s="447"/>
      <c r="E1512" s="449"/>
      <c r="F1512" s="447"/>
      <c r="G1512" s="447"/>
      <c r="H1512" s="447"/>
      <c r="I1512" s="447"/>
      <c r="J1512" s="447"/>
      <c r="K1512" s="447"/>
      <c r="L1512" s="447"/>
      <c r="M1512" s="447"/>
      <c r="N1512" s="447"/>
      <c r="O1512" s="447"/>
      <c r="P1512" s="447"/>
      <c r="Q1512" s="447"/>
      <c r="R1512" s="447"/>
      <c r="S1512" s="447"/>
      <c r="T1512" s="447"/>
      <c r="U1512" s="447"/>
      <c r="V1512" s="447"/>
      <c r="W1512" s="447"/>
      <c r="X1512" s="447"/>
    </row>
    <row r="1513" spans="1:24" ht="12.75">
      <c r="A1513" s="447"/>
      <c r="B1513" s="447"/>
      <c r="C1513" s="454"/>
      <c r="D1513" s="447"/>
      <c r="E1513" s="449"/>
      <c r="F1513" s="447"/>
      <c r="G1513" s="447"/>
      <c r="H1513" s="447"/>
      <c r="I1513" s="447"/>
      <c r="J1513" s="447"/>
      <c r="K1513" s="447"/>
      <c r="L1513" s="447"/>
      <c r="M1513" s="447"/>
      <c r="N1513" s="447"/>
      <c r="O1513" s="447"/>
      <c r="P1513" s="447"/>
      <c r="Q1513" s="447"/>
      <c r="R1513" s="447"/>
      <c r="S1513" s="447"/>
      <c r="T1513" s="447"/>
      <c r="U1513" s="447"/>
      <c r="V1513" s="447"/>
      <c r="W1513" s="447"/>
      <c r="X1513" s="447"/>
    </row>
    <row r="1514" spans="1:24" ht="12.75">
      <c r="A1514" s="447"/>
      <c r="B1514" s="447"/>
      <c r="C1514" s="454"/>
      <c r="D1514" s="447"/>
      <c r="E1514" s="449"/>
      <c r="F1514" s="447"/>
      <c r="G1514" s="447"/>
      <c r="H1514" s="447"/>
      <c r="I1514" s="447"/>
      <c r="J1514" s="447"/>
      <c r="K1514" s="447"/>
      <c r="L1514" s="447"/>
      <c r="M1514" s="447"/>
      <c r="N1514" s="447"/>
      <c r="O1514" s="447"/>
      <c r="P1514" s="447"/>
      <c r="Q1514" s="447"/>
      <c r="R1514" s="447"/>
      <c r="S1514" s="447"/>
      <c r="T1514" s="447"/>
      <c r="U1514" s="447"/>
      <c r="V1514" s="447"/>
      <c r="W1514" s="447"/>
      <c r="X1514" s="447"/>
    </row>
    <row r="1515" spans="1:24" ht="12.75">
      <c r="A1515" s="447"/>
      <c r="B1515" s="447"/>
      <c r="C1515" s="454"/>
      <c r="D1515" s="447"/>
      <c r="E1515" s="449"/>
      <c r="F1515" s="447"/>
      <c r="G1515" s="447"/>
      <c r="H1515" s="447"/>
      <c r="I1515" s="447"/>
      <c r="J1515" s="447"/>
      <c r="K1515" s="447"/>
      <c r="L1515" s="447"/>
      <c r="M1515" s="447"/>
      <c r="N1515" s="447"/>
      <c r="O1515" s="447"/>
      <c r="P1515" s="447"/>
      <c r="Q1515" s="447"/>
      <c r="R1515" s="447"/>
      <c r="S1515" s="447"/>
      <c r="T1515" s="447"/>
      <c r="U1515" s="447"/>
      <c r="V1515" s="447"/>
      <c r="W1515" s="447"/>
      <c r="X1515" s="447"/>
    </row>
    <row r="1516" spans="1:24" ht="12.75">
      <c r="A1516" s="447"/>
      <c r="B1516" s="447"/>
      <c r="C1516" s="454"/>
      <c r="D1516" s="447"/>
      <c r="E1516" s="449"/>
      <c r="F1516" s="447"/>
      <c r="G1516" s="447"/>
      <c r="H1516" s="447"/>
      <c r="I1516" s="447"/>
      <c r="J1516" s="447"/>
      <c r="K1516" s="447"/>
      <c r="L1516" s="447"/>
      <c r="M1516" s="447"/>
      <c r="N1516" s="447"/>
      <c r="O1516" s="447"/>
      <c r="P1516" s="447"/>
      <c r="Q1516" s="447"/>
      <c r="R1516" s="447"/>
      <c r="S1516" s="447"/>
      <c r="T1516" s="447"/>
      <c r="U1516" s="447"/>
      <c r="V1516" s="447"/>
      <c r="W1516" s="447"/>
      <c r="X1516" s="447"/>
    </row>
    <row r="1517" spans="1:24" ht="12.75">
      <c r="A1517" s="447"/>
      <c r="B1517" s="447"/>
      <c r="C1517" s="454"/>
      <c r="D1517" s="447"/>
      <c r="E1517" s="449"/>
      <c r="F1517" s="447"/>
      <c r="G1517" s="447"/>
      <c r="H1517" s="447"/>
      <c r="I1517" s="447"/>
      <c r="J1517" s="447"/>
      <c r="K1517" s="447"/>
      <c r="L1517" s="447"/>
      <c r="M1517" s="447"/>
      <c r="N1517" s="447"/>
      <c r="O1517" s="447"/>
      <c r="P1517" s="447"/>
      <c r="Q1517" s="447"/>
      <c r="R1517" s="447"/>
      <c r="S1517" s="447"/>
      <c r="T1517" s="447"/>
      <c r="U1517" s="447"/>
      <c r="V1517" s="447"/>
      <c r="W1517" s="447"/>
      <c r="X1517" s="447"/>
    </row>
    <row r="1518" spans="1:24" ht="12.75">
      <c r="A1518" s="447"/>
      <c r="B1518" s="447"/>
      <c r="C1518" s="454"/>
      <c r="D1518" s="447"/>
      <c r="E1518" s="449"/>
      <c r="F1518" s="447"/>
      <c r="G1518" s="447"/>
      <c r="H1518" s="447"/>
      <c r="I1518" s="447"/>
      <c r="J1518" s="447"/>
      <c r="K1518" s="447"/>
      <c r="L1518" s="447"/>
      <c r="M1518" s="447"/>
      <c r="N1518" s="447"/>
      <c r="O1518" s="447"/>
      <c r="P1518" s="447"/>
      <c r="Q1518" s="447"/>
      <c r="R1518" s="447"/>
      <c r="S1518" s="447"/>
      <c r="T1518" s="447"/>
      <c r="U1518" s="447"/>
      <c r="V1518" s="447"/>
      <c r="W1518" s="447"/>
      <c r="X1518" s="447"/>
    </row>
    <row r="1519" spans="1:24" ht="12.75">
      <c r="A1519" s="447"/>
      <c r="B1519" s="447"/>
      <c r="C1519" s="454"/>
      <c r="D1519" s="447"/>
      <c r="E1519" s="449"/>
      <c r="F1519" s="447"/>
      <c r="G1519" s="447"/>
      <c r="H1519" s="447"/>
      <c r="I1519" s="447"/>
      <c r="J1519" s="447"/>
      <c r="K1519" s="447"/>
      <c r="L1519" s="447"/>
      <c r="M1519" s="447"/>
      <c r="N1519" s="447"/>
      <c r="O1519" s="447"/>
      <c r="P1519" s="447"/>
      <c r="Q1519" s="447"/>
      <c r="R1519" s="447"/>
      <c r="S1519" s="447"/>
      <c r="T1519" s="447"/>
      <c r="U1519" s="447"/>
      <c r="V1519" s="447"/>
      <c r="W1519" s="447"/>
      <c r="X1519" s="447"/>
    </row>
    <row r="1520" spans="1:24" ht="12.75">
      <c r="A1520" s="447"/>
      <c r="B1520" s="447"/>
      <c r="C1520" s="454"/>
      <c r="D1520" s="447"/>
      <c r="E1520" s="449"/>
      <c r="F1520" s="447"/>
      <c r="G1520" s="447"/>
      <c r="H1520" s="447"/>
      <c r="I1520" s="447"/>
      <c r="J1520" s="447"/>
      <c r="K1520" s="447"/>
      <c r="L1520" s="447"/>
      <c r="M1520" s="447"/>
      <c r="N1520" s="447"/>
      <c r="O1520" s="447"/>
      <c r="P1520" s="447"/>
      <c r="Q1520" s="447"/>
      <c r="R1520" s="447"/>
      <c r="S1520" s="447"/>
      <c r="T1520" s="447"/>
      <c r="U1520" s="447"/>
      <c r="V1520" s="447"/>
      <c r="W1520" s="447"/>
      <c r="X1520" s="447"/>
    </row>
    <row r="1521" spans="1:24" ht="12.75">
      <c r="A1521" s="447"/>
      <c r="B1521" s="447"/>
      <c r="C1521" s="454"/>
      <c r="D1521" s="447"/>
      <c r="E1521" s="449"/>
      <c r="F1521" s="447"/>
      <c r="G1521" s="447"/>
      <c r="H1521" s="447"/>
      <c r="I1521" s="447"/>
      <c r="J1521" s="447"/>
      <c r="K1521" s="447"/>
      <c r="L1521" s="447"/>
      <c r="M1521" s="447"/>
      <c r="N1521" s="447"/>
      <c r="O1521" s="447"/>
      <c r="P1521" s="447"/>
      <c r="Q1521" s="447"/>
      <c r="R1521" s="447"/>
      <c r="S1521" s="447"/>
      <c r="T1521" s="447"/>
      <c r="U1521" s="447"/>
      <c r="V1521" s="447"/>
      <c r="W1521" s="447"/>
      <c r="X1521" s="447"/>
    </row>
    <row r="1522" spans="1:24" ht="12.75">
      <c r="A1522" s="447"/>
      <c r="B1522" s="447"/>
      <c r="C1522" s="454"/>
      <c r="D1522" s="447"/>
      <c r="E1522" s="449"/>
      <c r="F1522" s="447"/>
      <c r="G1522" s="447"/>
      <c r="H1522" s="447"/>
      <c r="I1522" s="447"/>
      <c r="J1522" s="447"/>
      <c r="K1522" s="447"/>
      <c r="L1522" s="447"/>
      <c r="M1522" s="447"/>
      <c r="N1522" s="447"/>
      <c r="O1522" s="447"/>
      <c r="P1522" s="447"/>
      <c r="Q1522" s="447"/>
      <c r="R1522" s="447"/>
      <c r="S1522" s="447"/>
      <c r="T1522" s="447"/>
      <c r="U1522" s="447"/>
      <c r="V1522" s="447"/>
      <c r="W1522" s="447"/>
      <c r="X1522" s="447"/>
    </row>
    <row r="1523" spans="1:24" ht="12.75">
      <c r="A1523" s="447"/>
      <c r="B1523" s="447"/>
      <c r="C1523" s="454"/>
      <c r="D1523" s="447"/>
      <c r="E1523" s="449"/>
      <c r="F1523" s="447"/>
      <c r="G1523" s="447"/>
      <c r="H1523" s="447"/>
      <c r="I1523" s="447"/>
      <c r="J1523" s="447"/>
      <c r="K1523" s="447"/>
      <c r="L1523" s="447"/>
      <c r="M1523" s="447"/>
      <c r="N1523" s="447"/>
      <c r="O1523" s="447"/>
      <c r="P1523" s="447"/>
      <c r="Q1523" s="447"/>
      <c r="R1523" s="447"/>
      <c r="S1523" s="447"/>
      <c r="T1523" s="447"/>
      <c r="U1523" s="447"/>
      <c r="V1523" s="447"/>
      <c r="W1523" s="447"/>
      <c r="X1523" s="447"/>
    </row>
    <row r="1524" spans="1:24" ht="12.75">
      <c r="A1524" s="447"/>
      <c r="B1524" s="447"/>
      <c r="C1524" s="454"/>
      <c r="D1524" s="447"/>
      <c r="E1524" s="449"/>
      <c r="F1524" s="447"/>
      <c r="G1524" s="447"/>
      <c r="H1524" s="447"/>
      <c r="I1524" s="447"/>
      <c r="J1524" s="447"/>
      <c r="K1524" s="447"/>
      <c r="L1524" s="447"/>
      <c r="M1524" s="447"/>
      <c r="N1524" s="447"/>
      <c r="O1524" s="447"/>
      <c r="P1524" s="447"/>
      <c r="Q1524" s="447"/>
      <c r="R1524" s="447"/>
      <c r="S1524" s="447"/>
      <c r="T1524" s="447"/>
      <c r="U1524" s="447"/>
      <c r="V1524" s="447"/>
      <c r="W1524" s="447"/>
      <c r="X1524" s="447"/>
    </row>
    <row r="1525" spans="1:24" ht="12.75">
      <c r="A1525" s="447"/>
      <c r="B1525" s="447"/>
      <c r="C1525" s="454"/>
      <c r="D1525" s="447"/>
      <c r="E1525" s="449"/>
      <c r="F1525" s="447"/>
      <c r="G1525" s="447"/>
      <c r="H1525" s="447"/>
      <c r="I1525" s="447"/>
      <c r="J1525" s="447"/>
      <c r="K1525" s="447"/>
      <c r="L1525" s="447"/>
      <c r="M1525" s="447"/>
      <c r="N1525" s="447"/>
      <c r="O1525" s="447"/>
      <c r="P1525" s="447"/>
      <c r="Q1525" s="447"/>
      <c r="R1525" s="447"/>
      <c r="S1525" s="447"/>
      <c r="T1525" s="447"/>
      <c r="U1525" s="447"/>
      <c r="V1525" s="447"/>
      <c r="W1525" s="447"/>
      <c r="X1525" s="447"/>
    </row>
    <row r="1526" spans="1:24" ht="12.75">
      <c r="A1526" s="447"/>
      <c r="B1526" s="447"/>
      <c r="C1526" s="454"/>
      <c r="D1526" s="447"/>
      <c r="E1526" s="449"/>
      <c r="F1526" s="447"/>
      <c r="G1526" s="447"/>
      <c r="H1526" s="447"/>
      <c r="I1526" s="447"/>
      <c r="J1526" s="447"/>
      <c r="K1526" s="447"/>
      <c r="L1526" s="447"/>
      <c r="M1526" s="447"/>
      <c r="N1526" s="447"/>
      <c r="O1526" s="447"/>
      <c r="P1526" s="447"/>
      <c r="Q1526" s="447"/>
      <c r="R1526" s="447"/>
      <c r="S1526" s="447"/>
      <c r="T1526" s="447"/>
      <c r="U1526" s="447"/>
      <c r="V1526" s="447"/>
      <c r="W1526" s="447"/>
      <c r="X1526" s="447"/>
    </row>
    <row r="1527" spans="1:24" ht="12.75">
      <c r="A1527" s="447"/>
      <c r="B1527" s="447"/>
      <c r="C1527" s="454"/>
      <c r="D1527" s="447"/>
      <c r="E1527" s="449"/>
      <c r="F1527" s="447"/>
      <c r="G1527" s="447"/>
      <c r="H1527" s="447"/>
      <c r="I1527" s="447"/>
      <c r="J1527" s="447"/>
      <c r="K1527" s="447"/>
      <c r="L1527" s="447"/>
      <c r="M1527" s="447"/>
      <c r="N1527" s="447"/>
      <c r="O1527" s="447"/>
      <c r="P1527" s="447"/>
      <c r="Q1527" s="447"/>
      <c r="R1527" s="447"/>
      <c r="S1527" s="447"/>
      <c r="T1527" s="447"/>
      <c r="U1527" s="447"/>
      <c r="V1527" s="447"/>
      <c r="W1527" s="447"/>
      <c r="X1527" s="447"/>
    </row>
    <row r="1528" spans="1:24" ht="12.75">
      <c r="A1528" s="447"/>
      <c r="B1528" s="447"/>
      <c r="C1528" s="454"/>
      <c r="D1528" s="447"/>
      <c r="E1528" s="449"/>
      <c r="F1528" s="447"/>
      <c r="G1528" s="447"/>
      <c r="H1528" s="447"/>
      <c r="I1528" s="447"/>
      <c r="J1528" s="447"/>
      <c r="K1528" s="447"/>
      <c r="L1528" s="447"/>
      <c r="M1528" s="447"/>
      <c r="N1528" s="447"/>
      <c r="O1528" s="447"/>
      <c r="P1528" s="447"/>
      <c r="Q1528" s="447"/>
      <c r="R1528" s="447"/>
      <c r="S1528" s="447"/>
      <c r="T1528" s="447"/>
      <c r="U1528" s="447"/>
      <c r="V1528" s="447"/>
      <c r="W1528" s="447"/>
      <c r="X1528" s="447"/>
    </row>
    <row r="1529" spans="1:24" ht="12.75">
      <c r="A1529" s="447"/>
      <c r="B1529" s="447"/>
      <c r="C1529" s="454"/>
      <c r="D1529" s="447"/>
      <c r="E1529" s="449"/>
      <c r="F1529" s="447"/>
      <c r="G1529" s="447"/>
      <c r="H1529" s="447"/>
      <c r="I1529" s="447"/>
      <c r="J1529" s="447"/>
      <c r="K1529" s="447"/>
      <c r="L1529" s="447"/>
      <c r="M1529" s="447"/>
      <c r="N1529" s="447"/>
      <c r="O1529" s="447"/>
      <c r="P1529" s="447"/>
      <c r="Q1529" s="447"/>
      <c r="R1529" s="447"/>
      <c r="S1529" s="447"/>
      <c r="T1529" s="447"/>
      <c r="U1529" s="447"/>
      <c r="V1529" s="447"/>
      <c r="W1529" s="447"/>
      <c r="X1529" s="447"/>
    </row>
    <row r="1530" spans="1:24" ht="12.75">
      <c r="A1530" s="447"/>
      <c r="B1530" s="447"/>
      <c r="C1530" s="454"/>
      <c r="D1530" s="447"/>
      <c r="E1530" s="449"/>
      <c r="F1530" s="447"/>
      <c r="G1530" s="447"/>
      <c r="H1530" s="447"/>
      <c r="I1530" s="447"/>
      <c r="J1530" s="447"/>
      <c r="K1530" s="447"/>
      <c r="L1530" s="447"/>
      <c r="M1530" s="447"/>
      <c r="N1530" s="447"/>
      <c r="O1530" s="447"/>
      <c r="P1530" s="447"/>
      <c r="Q1530" s="447"/>
      <c r="R1530" s="447"/>
      <c r="S1530" s="447"/>
      <c r="T1530" s="447"/>
      <c r="U1530" s="447"/>
      <c r="V1530" s="447"/>
      <c r="W1530" s="447"/>
      <c r="X1530" s="447"/>
    </row>
    <row r="1531" spans="1:24" ht="12.75">
      <c r="A1531" s="447"/>
      <c r="B1531" s="447"/>
      <c r="C1531" s="454"/>
      <c r="D1531" s="447"/>
      <c r="E1531" s="449"/>
      <c r="F1531" s="447"/>
      <c r="G1531" s="447"/>
      <c r="H1531" s="447"/>
      <c r="I1531" s="447"/>
      <c r="J1531" s="447"/>
      <c r="K1531" s="447"/>
      <c r="L1531" s="447"/>
      <c r="M1531" s="447"/>
      <c r="N1531" s="447"/>
      <c r="O1531" s="447"/>
      <c r="P1531" s="447"/>
      <c r="Q1531" s="447"/>
      <c r="R1531" s="447"/>
      <c r="S1531" s="447"/>
      <c r="T1531" s="447"/>
      <c r="U1531" s="447"/>
      <c r="V1531" s="447"/>
      <c r="W1531" s="447"/>
      <c r="X1531" s="447"/>
    </row>
    <row r="1532" spans="1:24" ht="12.75">
      <c r="A1532" s="447"/>
      <c r="B1532" s="447"/>
      <c r="C1532" s="454"/>
      <c r="D1532" s="447"/>
      <c r="E1532" s="449"/>
      <c r="F1532" s="447"/>
      <c r="G1532" s="447"/>
      <c r="H1532" s="447"/>
      <c r="I1532" s="447"/>
      <c r="J1532" s="447"/>
      <c r="K1532" s="447"/>
      <c r="L1532" s="447"/>
      <c r="M1532" s="447"/>
      <c r="N1532" s="447"/>
      <c r="O1532" s="447"/>
      <c r="P1532" s="447"/>
      <c r="Q1532" s="447"/>
      <c r="R1532" s="447"/>
      <c r="S1532" s="447"/>
      <c r="T1532" s="447"/>
      <c r="U1532" s="447"/>
      <c r="V1532" s="447"/>
      <c r="W1532" s="447"/>
      <c r="X1532" s="447"/>
    </row>
    <row r="1533" spans="1:24" ht="12.75">
      <c r="A1533" s="447"/>
      <c r="B1533" s="447"/>
      <c r="C1533" s="454"/>
      <c r="D1533" s="447"/>
      <c r="E1533" s="449"/>
      <c r="F1533" s="447"/>
      <c r="G1533" s="447"/>
      <c r="H1533" s="447"/>
      <c r="I1533" s="447"/>
      <c r="J1533" s="447"/>
      <c r="K1533" s="447"/>
      <c r="L1533" s="447"/>
      <c r="M1533" s="447"/>
      <c r="N1533" s="447"/>
      <c r="O1533" s="447"/>
      <c r="P1533" s="447"/>
      <c r="Q1533" s="447"/>
      <c r="R1533" s="447"/>
      <c r="S1533" s="447"/>
      <c r="T1533" s="447"/>
      <c r="U1533" s="447"/>
      <c r="V1533" s="447"/>
      <c r="W1533" s="447"/>
      <c r="X1533" s="447"/>
    </row>
    <row r="1534" spans="1:24" ht="12.75">
      <c r="A1534" s="447"/>
      <c r="B1534" s="447"/>
      <c r="C1534" s="454"/>
      <c r="D1534" s="447"/>
      <c r="E1534" s="449"/>
      <c r="F1534" s="447"/>
      <c r="G1534" s="447"/>
      <c r="H1534" s="447"/>
      <c r="I1534" s="447"/>
      <c r="J1534" s="447"/>
      <c r="K1534" s="447"/>
      <c r="L1534" s="447"/>
      <c r="M1534" s="447"/>
      <c r="N1534" s="447"/>
      <c r="O1534" s="447"/>
      <c r="P1534" s="447"/>
      <c r="Q1534" s="447"/>
      <c r="R1534" s="447"/>
      <c r="S1534" s="447"/>
      <c r="T1534" s="447"/>
      <c r="U1534" s="447"/>
      <c r="V1534" s="447"/>
      <c r="W1534" s="447"/>
      <c r="X1534" s="447"/>
    </row>
    <row r="1535" spans="1:24" ht="12.75">
      <c r="A1535" s="447"/>
      <c r="B1535" s="447"/>
      <c r="C1535" s="454"/>
      <c r="D1535" s="447"/>
      <c r="E1535" s="449"/>
      <c r="F1535" s="447"/>
      <c r="G1535" s="447"/>
      <c r="H1535" s="447"/>
      <c r="I1535" s="447"/>
      <c r="J1535" s="447"/>
      <c r="K1535" s="447"/>
      <c r="L1535" s="447"/>
      <c r="M1535" s="447"/>
      <c r="N1535" s="447"/>
      <c r="O1535" s="447"/>
      <c r="P1535" s="447"/>
      <c r="Q1535" s="447"/>
      <c r="R1535" s="447"/>
      <c r="S1535" s="447"/>
      <c r="T1535" s="447"/>
      <c r="U1535" s="447"/>
      <c r="V1535" s="447"/>
      <c r="W1535" s="447"/>
      <c r="X1535" s="447"/>
    </row>
    <row r="1536" spans="1:24" ht="12.75">
      <c r="A1536" s="447"/>
      <c r="B1536" s="447"/>
      <c r="C1536" s="454"/>
      <c r="D1536" s="447"/>
      <c r="E1536" s="449"/>
      <c r="F1536" s="447"/>
      <c r="G1536" s="447"/>
      <c r="H1536" s="447"/>
      <c r="I1536" s="447"/>
      <c r="J1536" s="447"/>
      <c r="K1536" s="447"/>
      <c r="L1536" s="447"/>
      <c r="M1536" s="447"/>
      <c r="N1536" s="447"/>
      <c r="O1536" s="447"/>
      <c r="P1536" s="447"/>
      <c r="Q1536" s="447"/>
      <c r="R1536" s="447"/>
      <c r="S1536" s="447"/>
      <c r="T1536" s="447"/>
      <c r="U1536" s="447"/>
      <c r="V1536" s="447"/>
      <c r="W1536" s="447"/>
      <c r="X1536" s="447"/>
    </row>
    <row r="1537" spans="1:24" ht="12.75">
      <c r="A1537" s="447"/>
      <c r="B1537" s="447"/>
      <c r="C1537" s="454"/>
      <c r="D1537" s="447"/>
      <c r="E1537" s="449"/>
      <c r="F1537" s="447"/>
      <c r="G1537" s="447"/>
      <c r="H1537" s="447"/>
      <c r="I1537" s="447"/>
      <c r="J1537" s="447"/>
      <c r="K1537" s="447"/>
      <c r="L1537" s="447"/>
      <c r="M1537" s="447"/>
      <c r="N1537" s="447"/>
      <c r="O1537" s="447"/>
      <c r="P1537" s="447"/>
      <c r="Q1537" s="447"/>
      <c r="R1537" s="447"/>
      <c r="S1537" s="447"/>
      <c r="T1537" s="447"/>
      <c r="U1537" s="447"/>
      <c r="V1537" s="447"/>
      <c r="W1537" s="447"/>
      <c r="X1537" s="447"/>
    </row>
    <row r="1538" spans="1:24" ht="12.75">
      <c r="A1538" s="447"/>
      <c r="B1538" s="447"/>
      <c r="C1538" s="454"/>
      <c r="D1538" s="447"/>
      <c r="E1538" s="449"/>
      <c r="F1538" s="447"/>
      <c r="G1538" s="447"/>
      <c r="H1538" s="447"/>
      <c r="I1538" s="447"/>
      <c r="J1538" s="447"/>
      <c r="K1538" s="447"/>
      <c r="L1538" s="447"/>
      <c r="M1538" s="447"/>
      <c r="N1538" s="447"/>
      <c r="O1538" s="447"/>
      <c r="P1538" s="447"/>
      <c r="Q1538" s="447"/>
      <c r="R1538" s="447"/>
      <c r="S1538" s="447"/>
      <c r="T1538" s="447"/>
      <c r="U1538" s="447"/>
      <c r="V1538" s="447"/>
      <c r="W1538" s="447"/>
      <c r="X1538" s="447"/>
    </row>
    <row r="1539" spans="1:24" ht="12.75">
      <c r="A1539" s="447"/>
      <c r="B1539" s="447"/>
      <c r="C1539" s="454"/>
      <c r="D1539" s="447"/>
      <c r="E1539" s="449"/>
      <c r="F1539" s="447"/>
      <c r="G1539" s="447"/>
      <c r="H1539" s="447"/>
      <c r="I1539" s="447"/>
      <c r="J1539" s="447"/>
      <c r="K1539" s="447"/>
      <c r="L1539" s="447"/>
      <c r="M1539" s="447"/>
      <c r="N1539" s="447"/>
      <c r="O1539" s="447"/>
      <c r="P1539" s="447"/>
      <c r="Q1539" s="447"/>
      <c r="R1539" s="447"/>
      <c r="S1539" s="447"/>
      <c r="T1539" s="447"/>
      <c r="U1539" s="447"/>
      <c r="V1539" s="447"/>
      <c r="W1539" s="447"/>
      <c r="X1539" s="447"/>
    </row>
    <row r="1540" spans="1:24" ht="12.75">
      <c r="A1540" s="447"/>
      <c r="B1540" s="447"/>
      <c r="C1540" s="454"/>
      <c r="D1540" s="447"/>
      <c r="E1540" s="449"/>
      <c r="F1540" s="447"/>
      <c r="G1540" s="447"/>
      <c r="H1540" s="447"/>
      <c r="I1540" s="447"/>
      <c r="J1540" s="447"/>
      <c r="K1540" s="447"/>
      <c r="L1540" s="447"/>
      <c r="M1540" s="447"/>
      <c r="N1540" s="447"/>
      <c r="O1540" s="447"/>
      <c r="P1540" s="447"/>
      <c r="Q1540" s="447"/>
      <c r="R1540" s="447"/>
      <c r="S1540" s="447"/>
      <c r="T1540" s="447"/>
      <c r="U1540" s="447"/>
      <c r="V1540" s="447"/>
      <c r="W1540" s="447"/>
      <c r="X1540" s="447"/>
    </row>
    <row r="1541" spans="1:24" ht="12.75">
      <c r="A1541" s="447"/>
      <c r="B1541" s="447"/>
      <c r="C1541" s="454"/>
      <c r="D1541" s="447"/>
      <c r="E1541" s="449"/>
      <c r="F1541" s="447"/>
      <c r="G1541" s="447"/>
      <c r="H1541" s="447"/>
      <c r="I1541" s="447"/>
      <c r="J1541" s="447"/>
      <c r="K1541" s="447"/>
      <c r="L1541" s="447"/>
      <c r="M1541" s="447"/>
      <c r="N1541" s="447"/>
      <c r="O1541" s="447"/>
      <c r="P1541" s="447"/>
      <c r="Q1541" s="447"/>
      <c r="R1541" s="447"/>
      <c r="S1541" s="447"/>
      <c r="T1541" s="447"/>
      <c r="U1541" s="447"/>
      <c r="V1541" s="447"/>
      <c r="W1541" s="447"/>
      <c r="X1541" s="447"/>
    </row>
    <row r="1542" spans="1:24" ht="12.75">
      <c r="A1542" s="447"/>
      <c r="B1542" s="447"/>
      <c r="C1542" s="454"/>
      <c r="D1542" s="447"/>
      <c r="E1542" s="449"/>
      <c r="F1542" s="447"/>
      <c r="G1542" s="447"/>
      <c r="H1542" s="447"/>
      <c r="I1542" s="447"/>
      <c r="J1542" s="447"/>
      <c r="K1542" s="447"/>
      <c r="L1542" s="447"/>
      <c r="M1542" s="447"/>
      <c r="N1542" s="447"/>
      <c r="O1542" s="447"/>
      <c r="P1542" s="447"/>
      <c r="Q1542" s="447"/>
      <c r="R1542" s="447"/>
      <c r="S1542" s="447"/>
      <c r="T1542" s="447"/>
      <c r="U1542" s="447"/>
      <c r="V1542" s="447"/>
      <c r="W1542" s="447"/>
      <c r="X1542" s="447"/>
    </row>
    <row r="1543" spans="1:24" ht="12.75">
      <c r="A1543" s="447"/>
      <c r="B1543" s="447"/>
      <c r="C1543" s="454"/>
      <c r="D1543" s="447"/>
      <c r="E1543" s="449"/>
      <c r="F1543" s="447"/>
      <c r="G1543" s="447"/>
      <c r="H1543" s="447"/>
      <c r="I1543" s="447"/>
      <c r="J1543" s="447"/>
      <c r="K1543" s="447"/>
      <c r="L1543" s="447"/>
      <c r="M1543" s="447"/>
      <c r="N1543" s="447"/>
      <c r="O1543" s="447"/>
      <c r="P1543" s="447"/>
      <c r="Q1543" s="447"/>
      <c r="R1543" s="447"/>
      <c r="S1543" s="447"/>
      <c r="T1543" s="447"/>
      <c r="U1543" s="447"/>
      <c r="V1543" s="447"/>
      <c r="W1543" s="447"/>
      <c r="X1543" s="447"/>
    </row>
    <row r="1544" spans="1:24" ht="12.75">
      <c r="A1544" s="447"/>
      <c r="B1544" s="447"/>
      <c r="C1544" s="454"/>
      <c r="D1544" s="447"/>
      <c r="E1544" s="449"/>
      <c r="F1544" s="447"/>
      <c r="G1544" s="447"/>
      <c r="H1544" s="447"/>
      <c r="I1544" s="447"/>
      <c r="J1544" s="447"/>
      <c r="K1544" s="447"/>
      <c r="L1544" s="447"/>
      <c r="M1544" s="447"/>
      <c r="N1544" s="447"/>
      <c r="O1544" s="447"/>
      <c r="P1544" s="447"/>
      <c r="Q1544" s="447"/>
      <c r="R1544" s="447"/>
      <c r="S1544" s="447"/>
      <c r="T1544" s="447"/>
      <c r="U1544" s="447"/>
      <c r="V1544" s="447"/>
      <c r="W1544" s="447"/>
      <c r="X1544" s="447"/>
    </row>
    <row r="1545" spans="1:24" ht="12.75">
      <c r="A1545" s="447"/>
      <c r="B1545" s="447"/>
      <c r="C1545" s="454"/>
      <c r="D1545" s="447"/>
      <c r="E1545" s="449"/>
      <c r="F1545" s="447"/>
      <c r="G1545" s="447"/>
      <c r="H1545" s="447"/>
      <c r="I1545" s="447"/>
      <c r="J1545" s="447"/>
      <c r="K1545" s="447"/>
      <c r="L1545" s="447"/>
      <c r="M1545" s="447"/>
      <c r="N1545" s="447"/>
      <c r="O1545" s="447"/>
      <c r="P1545" s="447"/>
      <c r="Q1545" s="447"/>
      <c r="R1545" s="447"/>
      <c r="S1545" s="447"/>
      <c r="T1545" s="447"/>
      <c r="U1545" s="447"/>
      <c r="V1545" s="447"/>
      <c r="W1545" s="447"/>
      <c r="X1545" s="447"/>
    </row>
    <row r="1546" spans="1:24" ht="12.75">
      <c r="A1546" s="447"/>
      <c r="B1546" s="447"/>
      <c r="C1546" s="454"/>
      <c r="D1546" s="447"/>
      <c r="E1546" s="449"/>
      <c r="F1546" s="447"/>
      <c r="G1546" s="447"/>
      <c r="H1546" s="447"/>
      <c r="I1546" s="447"/>
      <c r="J1546" s="447"/>
      <c r="K1546" s="447"/>
      <c r="L1546" s="447"/>
      <c r="M1546" s="447"/>
      <c r="N1546" s="447"/>
      <c r="O1546" s="447"/>
      <c r="P1546" s="447"/>
      <c r="Q1546" s="447"/>
      <c r="R1546" s="447"/>
      <c r="S1546" s="447"/>
      <c r="T1546" s="447"/>
      <c r="U1546" s="447"/>
      <c r="V1546" s="447"/>
      <c r="W1546" s="447"/>
      <c r="X1546" s="447"/>
    </row>
    <row r="1547" spans="1:24" ht="12.75">
      <c r="A1547" s="447"/>
      <c r="B1547" s="447"/>
      <c r="C1547" s="454"/>
      <c r="D1547" s="447"/>
      <c r="E1547" s="449"/>
      <c r="F1547" s="447"/>
      <c r="G1547" s="447"/>
      <c r="H1547" s="447"/>
      <c r="I1547" s="447"/>
      <c r="J1547" s="447"/>
      <c r="K1547" s="447"/>
      <c r="L1547" s="447"/>
      <c r="M1547" s="447"/>
      <c r="N1547" s="447"/>
      <c r="O1547" s="447"/>
      <c r="P1547" s="447"/>
      <c r="Q1547" s="447"/>
      <c r="R1547" s="447"/>
      <c r="S1547" s="447"/>
      <c r="T1547" s="447"/>
      <c r="U1547" s="447"/>
      <c r="V1547" s="447"/>
      <c r="W1547" s="447"/>
      <c r="X1547" s="447"/>
    </row>
    <row r="1548" spans="1:24" ht="12.75">
      <c r="A1548" s="447"/>
      <c r="B1548" s="447"/>
      <c r="C1548" s="454"/>
      <c r="D1548" s="447"/>
      <c r="E1548" s="449"/>
      <c r="F1548" s="447"/>
      <c r="G1548" s="447"/>
      <c r="H1548" s="447"/>
      <c r="I1548" s="447"/>
      <c r="J1548" s="447"/>
      <c r="K1548" s="447"/>
      <c r="L1548" s="447"/>
      <c r="M1548" s="447"/>
      <c r="N1548" s="447"/>
      <c r="O1548" s="447"/>
      <c r="P1548" s="447"/>
      <c r="Q1548" s="447"/>
      <c r="R1548" s="447"/>
      <c r="S1548" s="447"/>
      <c r="T1548" s="447"/>
      <c r="U1548" s="447"/>
      <c r="V1548" s="447"/>
      <c r="W1548" s="447"/>
      <c r="X1548" s="447"/>
    </row>
    <row r="1549" spans="1:24" ht="12.75">
      <c r="A1549" s="447"/>
      <c r="B1549" s="447"/>
      <c r="C1549" s="454"/>
      <c r="D1549" s="447"/>
      <c r="E1549" s="449"/>
      <c r="F1549" s="447"/>
      <c r="G1549" s="447"/>
      <c r="H1549" s="447"/>
      <c r="I1549" s="447"/>
      <c r="J1549" s="447"/>
      <c r="K1549" s="447"/>
      <c r="L1549" s="447"/>
      <c r="M1549" s="447"/>
      <c r="N1549" s="447"/>
      <c r="O1549" s="447"/>
      <c r="P1549" s="447"/>
      <c r="Q1549" s="447"/>
      <c r="R1549" s="447"/>
      <c r="S1549" s="447"/>
      <c r="T1549" s="447"/>
      <c r="U1549" s="447"/>
      <c r="V1549" s="447"/>
      <c r="W1549" s="447"/>
      <c r="X1549" s="447"/>
    </row>
    <row r="1550" spans="1:24" ht="12.75">
      <c r="A1550" s="447"/>
      <c r="B1550" s="447"/>
      <c r="C1550" s="454"/>
      <c r="D1550" s="447"/>
      <c r="E1550" s="449"/>
      <c r="F1550" s="447"/>
      <c r="G1550" s="447"/>
      <c r="H1550" s="447"/>
      <c r="I1550" s="447"/>
      <c r="J1550" s="447"/>
      <c r="K1550" s="447"/>
      <c r="L1550" s="447"/>
      <c r="M1550" s="447"/>
      <c r="N1550" s="447"/>
      <c r="O1550" s="447"/>
      <c r="P1550" s="447"/>
      <c r="Q1550" s="447"/>
      <c r="R1550" s="447"/>
      <c r="S1550" s="447"/>
      <c r="T1550" s="447"/>
      <c r="U1550" s="447"/>
      <c r="V1550" s="447"/>
      <c r="W1550" s="447"/>
      <c r="X1550" s="447"/>
    </row>
    <row r="1551" spans="1:24" ht="12.75">
      <c r="A1551" s="447"/>
      <c r="B1551" s="447"/>
      <c r="C1551" s="454"/>
      <c r="D1551" s="447"/>
      <c r="E1551" s="449"/>
      <c r="F1551" s="447"/>
      <c r="G1551" s="447"/>
      <c r="H1551" s="447"/>
      <c r="I1551" s="447"/>
      <c r="J1551" s="447"/>
      <c r="K1551" s="447"/>
      <c r="L1551" s="447"/>
      <c r="M1551" s="447"/>
      <c r="N1551" s="447"/>
      <c r="O1551" s="447"/>
      <c r="P1551" s="447"/>
      <c r="Q1551" s="447"/>
      <c r="R1551" s="447"/>
      <c r="S1551" s="447"/>
      <c r="T1551" s="447"/>
      <c r="U1551" s="447"/>
      <c r="V1551" s="447"/>
      <c r="W1551" s="447"/>
      <c r="X1551" s="447"/>
    </row>
    <row r="1552" spans="1:24" ht="12.75">
      <c r="A1552" s="447"/>
      <c r="B1552" s="447"/>
      <c r="C1552" s="454"/>
      <c r="D1552" s="447"/>
      <c r="E1552" s="449"/>
      <c r="F1552" s="447"/>
      <c r="G1552" s="447"/>
      <c r="H1552" s="447"/>
      <c r="I1552" s="447"/>
      <c r="J1552" s="447"/>
      <c r="K1552" s="447"/>
      <c r="L1552" s="447"/>
      <c r="M1552" s="447"/>
      <c r="N1552" s="447"/>
      <c r="O1552" s="447"/>
      <c r="P1552" s="447"/>
      <c r="Q1552" s="447"/>
      <c r="R1552" s="447"/>
      <c r="S1552" s="447"/>
      <c r="T1552" s="447"/>
      <c r="U1552" s="447"/>
      <c r="V1552" s="447"/>
      <c r="W1552" s="447"/>
      <c r="X1552" s="447"/>
    </row>
    <row r="1553" spans="1:24" ht="12.75">
      <c r="A1553" s="447"/>
      <c r="B1553" s="447"/>
      <c r="C1553" s="454"/>
      <c r="D1553" s="447"/>
      <c r="E1553" s="449"/>
      <c r="F1553" s="447"/>
      <c r="G1553" s="447"/>
      <c r="H1553" s="447"/>
      <c r="I1553" s="447"/>
      <c r="J1553" s="447"/>
      <c r="K1553" s="447"/>
      <c r="L1553" s="447"/>
      <c r="M1553" s="447"/>
      <c r="N1553" s="447"/>
      <c r="O1553" s="447"/>
      <c r="P1553" s="447"/>
      <c r="Q1553" s="447"/>
      <c r="R1553" s="447"/>
      <c r="S1553" s="447"/>
      <c r="T1553" s="447"/>
      <c r="U1553" s="447"/>
      <c r="V1553" s="447"/>
      <c r="W1553" s="447"/>
      <c r="X1553" s="447"/>
    </row>
    <row r="1554" spans="1:24" ht="12.75">
      <c r="A1554" s="447"/>
      <c r="B1554" s="447"/>
      <c r="C1554" s="454"/>
      <c r="D1554" s="447"/>
      <c r="E1554" s="449"/>
      <c r="F1554" s="447"/>
      <c r="G1554" s="447"/>
      <c r="H1554" s="447"/>
      <c r="I1554" s="447"/>
      <c r="J1554" s="447"/>
      <c r="K1554" s="447"/>
      <c r="L1554" s="447"/>
      <c r="M1554" s="447"/>
      <c r="N1554" s="447"/>
      <c r="O1554" s="447"/>
      <c r="P1554" s="447"/>
      <c r="Q1554" s="447"/>
      <c r="R1554" s="447"/>
      <c r="S1554" s="447"/>
      <c r="T1554" s="447"/>
      <c r="U1554" s="447"/>
      <c r="V1554" s="447"/>
      <c r="W1554" s="447"/>
      <c r="X1554" s="447"/>
    </row>
    <row r="1555" spans="1:24" ht="12.75">
      <c r="A1555" s="447"/>
      <c r="B1555" s="447"/>
      <c r="C1555" s="454"/>
      <c r="D1555" s="447"/>
      <c r="E1555" s="449"/>
      <c r="F1555" s="447"/>
      <c r="G1555" s="447"/>
      <c r="H1555" s="447"/>
      <c r="I1555" s="447"/>
      <c r="J1555" s="447"/>
      <c r="K1555" s="447"/>
      <c r="L1555" s="447"/>
      <c r="M1555" s="447"/>
      <c r="N1555" s="447"/>
      <c r="O1555" s="447"/>
      <c r="P1555" s="447"/>
      <c r="Q1555" s="447"/>
      <c r="R1555" s="447"/>
      <c r="S1555" s="447"/>
      <c r="T1555" s="447"/>
      <c r="U1555" s="447"/>
      <c r="V1555" s="447"/>
      <c r="W1555" s="447"/>
      <c r="X1555" s="447"/>
    </row>
    <row r="1556" spans="1:24" ht="12.75">
      <c r="A1556" s="447"/>
      <c r="B1556" s="447"/>
      <c r="C1556" s="454"/>
      <c r="D1556" s="447"/>
      <c r="E1556" s="449"/>
      <c r="F1556" s="447"/>
      <c r="G1556" s="447"/>
      <c r="H1556" s="447"/>
      <c r="I1556" s="447"/>
      <c r="J1556" s="447"/>
      <c r="K1556" s="447"/>
      <c r="L1556" s="447"/>
      <c r="M1556" s="447"/>
      <c r="N1556" s="447"/>
      <c r="O1556" s="447"/>
      <c r="P1556" s="447"/>
      <c r="Q1556" s="447"/>
      <c r="R1556" s="447"/>
      <c r="S1556" s="447"/>
      <c r="T1556" s="447"/>
      <c r="U1556" s="447"/>
      <c r="V1556" s="447"/>
      <c r="W1556" s="447"/>
      <c r="X1556" s="447"/>
    </row>
    <row r="1557" spans="1:24" ht="12.75">
      <c r="A1557" s="447"/>
      <c r="B1557" s="447"/>
      <c r="C1557" s="454"/>
      <c r="D1557" s="447"/>
      <c r="E1557" s="449"/>
      <c r="F1557" s="447"/>
      <c r="G1557" s="447"/>
      <c r="H1557" s="447"/>
      <c r="I1557" s="447"/>
      <c r="J1557" s="447"/>
      <c r="K1557" s="447"/>
      <c r="L1557" s="447"/>
      <c r="M1557" s="447"/>
      <c r="N1557" s="447"/>
      <c r="O1557" s="447"/>
      <c r="P1557" s="447"/>
      <c r="Q1557" s="447"/>
      <c r="R1557" s="447"/>
      <c r="S1557" s="447"/>
      <c r="T1557" s="447"/>
      <c r="U1557" s="447"/>
      <c r="V1557" s="447"/>
      <c r="W1557" s="447"/>
      <c r="X1557" s="447"/>
    </row>
    <row r="1558" spans="1:24" ht="12.75">
      <c r="A1558" s="447"/>
      <c r="B1558" s="447"/>
      <c r="C1558" s="454"/>
      <c r="D1558" s="447"/>
      <c r="E1558" s="449"/>
      <c r="F1558" s="447"/>
      <c r="G1558" s="447"/>
      <c r="H1558" s="447"/>
      <c r="I1558" s="447"/>
      <c r="J1558" s="447"/>
      <c r="K1558" s="447"/>
      <c r="L1558" s="447"/>
      <c r="M1558" s="447"/>
      <c r="N1558" s="447"/>
      <c r="O1558" s="447"/>
      <c r="P1558" s="447"/>
      <c r="Q1558" s="447"/>
      <c r="R1558" s="447"/>
      <c r="S1558" s="447"/>
      <c r="T1558" s="447"/>
      <c r="U1558" s="447"/>
      <c r="V1558" s="447"/>
      <c r="W1558" s="447"/>
      <c r="X1558" s="447"/>
    </row>
    <row r="1559" spans="1:24" ht="12.75">
      <c r="A1559" s="447"/>
      <c r="B1559" s="447"/>
      <c r="C1559" s="454"/>
      <c r="D1559" s="447"/>
      <c r="E1559" s="449"/>
      <c r="F1559" s="447"/>
      <c r="G1559" s="447"/>
      <c r="H1559" s="447"/>
      <c r="I1559" s="447"/>
      <c r="J1559" s="447"/>
      <c r="K1559" s="447"/>
      <c r="L1559" s="447"/>
      <c r="M1559" s="447"/>
      <c r="N1559" s="447"/>
      <c r="O1559" s="447"/>
      <c r="P1559" s="447"/>
      <c r="Q1559" s="447"/>
      <c r="R1559" s="447"/>
      <c r="S1559" s="447"/>
      <c r="T1559" s="447"/>
      <c r="U1559" s="447"/>
      <c r="V1559" s="447"/>
      <c r="W1559" s="447"/>
      <c r="X1559" s="447"/>
    </row>
    <row r="1560" spans="1:24" ht="12.75">
      <c r="A1560" s="447"/>
      <c r="B1560" s="447"/>
      <c r="C1560" s="454"/>
      <c r="D1560" s="447"/>
      <c r="E1560" s="449"/>
      <c r="F1560" s="447"/>
      <c r="G1560" s="447"/>
      <c r="H1560" s="447"/>
      <c r="I1560" s="447"/>
      <c r="J1560" s="447"/>
      <c r="K1560" s="447"/>
      <c r="L1560" s="447"/>
      <c r="M1560" s="447"/>
      <c r="N1560" s="447"/>
      <c r="O1560" s="447"/>
      <c r="P1560" s="447"/>
      <c r="Q1560" s="447"/>
      <c r="R1560" s="447"/>
      <c r="S1560" s="447"/>
      <c r="T1560" s="447"/>
      <c r="U1560" s="447"/>
      <c r="V1560" s="447"/>
      <c r="W1560" s="447"/>
      <c r="X1560" s="447"/>
    </row>
    <row r="1561" spans="1:24" ht="12.75">
      <c r="A1561" s="447"/>
      <c r="B1561" s="447"/>
      <c r="C1561" s="454"/>
      <c r="D1561" s="447"/>
      <c r="E1561" s="449"/>
      <c r="F1561" s="447"/>
      <c r="G1561" s="447"/>
      <c r="H1561" s="447"/>
      <c r="I1561" s="447"/>
      <c r="J1561" s="447"/>
      <c r="K1561" s="447"/>
      <c r="L1561" s="447"/>
      <c r="M1561" s="447"/>
      <c r="N1561" s="447"/>
      <c r="O1561" s="447"/>
      <c r="P1561" s="447"/>
      <c r="Q1561" s="447"/>
      <c r="R1561" s="447"/>
      <c r="S1561" s="447"/>
      <c r="T1561" s="447"/>
      <c r="U1561" s="447"/>
      <c r="V1561" s="447"/>
      <c r="W1561" s="447"/>
      <c r="X1561" s="447"/>
    </row>
    <row r="1562" spans="1:24" ht="12.75">
      <c r="A1562" s="447"/>
      <c r="B1562" s="447"/>
      <c r="C1562" s="454"/>
      <c r="D1562" s="447"/>
      <c r="E1562" s="449"/>
      <c r="F1562" s="447"/>
      <c r="G1562" s="447"/>
      <c r="H1562" s="447"/>
      <c r="I1562" s="447"/>
      <c r="J1562" s="447"/>
      <c r="K1562" s="447"/>
      <c r="L1562" s="447"/>
      <c r="M1562" s="447"/>
      <c r="N1562" s="447"/>
      <c r="O1562" s="447"/>
      <c r="P1562" s="447"/>
      <c r="Q1562" s="447"/>
      <c r="R1562" s="447"/>
      <c r="S1562" s="447"/>
      <c r="T1562" s="447"/>
      <c r="U1562" s="447"/>
      <c r="V1562" s="447"/>
      <c r="W1562" s="447"/>
      <c r="X1562" s="447"/>
    </row>
    <row r="1563" spans="1:24" ht="12.75">
      <c r="A1563" s="447"/>
      <c r="B1563" s="447"/>
      <c r="C1563" s="454"/>
      <c r="D1563" s="447"/>
      <c r="E1563" s="449"/>
      <c r="F1563" s="447"/>
      <c r="G1563" s="447"/>
      <c r="H1563" s="447"/>
      <c r="I1563" s="447"/>
      <c r="J1563" s="447"/>
      <c r="K1563" s="447"/>
      <c r="L1563" s="447"/>
      <c r="M1563" s="447"/>
      <c r="N1563" s="447"/>
      <c r="O1563" s="447"/>
      <c r="P1563" s="447"/>
      <c r="Q1563" s="447"/>
      <c r="R1563" s="447"/>
      <c r="S1563" s="447"/>
      <c r="T1563" s="447"/>
      <c r="U1563" s="447"/>
      <c r="V1563" s="447"/>
      <c r="W1563" s="447"/>
      <c r="X1563" s="447"/>
    </row>
    <row r="1564" spans="1:24" ht="12.75">
      <c r="A1564" s="447"/>
      <c r="B1564" s="447"/>
      <c r="C1564" s="454"/>
      <c r="D1564" s="447"/>
      <c r="E1564" s="449"/>
      <c r="F1564" s="447"/>
      <c r="G1564" s="447"/>
      <c r="H1564" s="447"/>
      <c r="I1564" s="447"/>
      <c r="J1564" s="447"/>
      <c r="K1564" s="447"/>
      <c r="L1564" s="447"/>
      <c r="M1564" s="447"/>
      <c r="N1564" s="447"/>
      <c r="O1564" s="447"/>
      <c r="P1564" s="447"/>
      <c r="Q1564" s="447"/>
      <c r="R1564" s="447"/>
      <c r="S1564" s="447"/>
      <c r="T1564" s="447"/>
      <c r="U1564" s="447"/>
      <c r="V1564" s="447"/>
      <c r="W1564" s="447"/>
      <c r="X1564" s="447"/>
    </row>
    <row r="1565" spans="1:24" ht="12.75">
      <c r="A1565" s="447"/>
      <c r="B1565" s="447"/>
      <c r="C1565" s="454"/>
      <c r="D1565" s="447"/>
      <c r="E1565" s="449"/>
      <c r="F1565" s="447"/>
      <c r="G1565" s="447"/>
      <c r="H1565" s="447"/>
      <c r="I1565" s="447"/>
      <c r="J1565" s="447"/>
      <c r="K1565" s="447"/>
      <c r="L1565" s="447"/>
      <c r="M1565" s="447"/>
      <c r="N1565" s="447"/>
      <c r="O1565" s="447"/>
      <c r="P1565" s="447"/>
      <c r="Q1565" s="447"/>
      <c r="R1565" s="447"/>
      <c r="S1565" s="447"/>
      <c r="T1565" s="447"/>
      <c r="U1565" s="447"/>
      <c r="V1565" s="447"/>
      <c r="W1565" s="447"/>
      <c r="X1565" s="447"/>
    </row>
    <row r="1566" spans="1:24" ht="12.75">
      <c r="A1566" s="447"/>
      <c r="B1566" s="447"/>
      <c r="C1566" s="454"/>
      <c r="D1566" s="447"/>
      <c r="E1566" s="449"/>
      <c r="F1566" s="447"/>
      <c r="G1566" s="447"/>
      <c r="H1566" s="447"/>
      <c r="I1566" s="447"/>
      <c r="J1566" s="447"/>
      <c r="K1566" s="447"/>
      <c r="L1566" s="447"/>
      <c r="M1566" s="447"/>
      <c r="N1566" s="447"/>
      <c r="O1566" s="447"/>
      <c r="P1566" s="447"/>
      <c r="Q1566" s="447"/>
      <c r="R1566" s="447"/>
      <c r="S1566" s="447"/>
      <c r="T1566" s="447"/>
      <c r="U1566" s="447"/>
      <c r="V1566" s="447"/>
      <c r="W1566" s="447"/>
      <c r="X1566" s="447"/>
    </row>
    <row r="1567" spans="1:24" ht="12.75">
      <c r="A1567" s="447"/>
      <c r="B1567" s="447"/>
      <c r="C1567" s="454"/>
      <c r="D1567" s="447"/>
      <c r="E1567" s="449"/>
      <c r="F1567" s="447"/>
      <c r="G1567" s="447"/>
      <c r="H1567" s="447"/>
      <c r="I1567" s="447"/>
      <c r="J1567" s="447"/>
      <c r="K1567" s="447"/>
      <c r="L1567" s="447"/>
      <c r="M1567" s="447"/>
      <c r="N1567" s="447"/>
      <c r="O1567" s="447"/>
      <c r="P1567" s="447"/>
      <c r="Q1567" s="447"/>
      <c r="R1567" s="447"/>
      <c r="S1567" s="447"/>
      <c r="T1567" s="447"/>
      <c r="U1567" s="447"/>
      <c r="V1567" s="447"/>
      <c r="W1567" s="447"/>
      <c r="X1567" s="447"/>
    </row>
    <row r="1568" spans="1:24" ht="12.75">
      <c r="A1568" s="447"/>
      <c r="B1568" s="447"/>
      <c r="C1568" s="454"/>
      <c r="D1568" s="447"/>
      <c r="E1568" s="449"/>
      <c r="F1568" s="447"/>
      <c r="G1568" s="447"/>
      <c r="H1568" s="447"/>
      <c r="I1568" s="447"/>
      <c r="J1568" s="447"/>
      <c r="K1568" s="447"/>
      <c r="L1568" s="447"/>
      <c r="M1568" s="447"/>
      <c r="N1568" s="447"/>
      <c r="O1568" s="447"/>
      <c r="P1568" s="447"/>
      <c r="Q1568" s="447"/>
      <c r="R1568" s="447"/>
      <c r="S1568" s="447"/>
      <c r="T1568" s="447"/>
      <c r="U1568" s="447"/>
      <c r="V1568" s="447"/>
      <c r="W1568" s="447"/>
      <c r="X1568" s="447"/>
    </row>
    <row r="1569" spans="1:24" ht="12.75">
      <c r="A1569" s="447"/>
      <c r="B1569" s="447"/>
      <c r="C1569" s="454"/>
      <c r="D1569" s="447"/>
      <c r="E1569" s="449"/>
      <c r="F1569" s="447"/>
      <c r="G1569" s="447"/>
      <c r="H1569" s="447"/>
      <c r="I1569" s="447"/>
      <c r="J1569" s="447"/>
      <c r="K1569" s="447"/>
      <c r="L1569" s="447"/>
      <c r="M1569" s="447"/>
      <c r="N1569" s="447"/>
      <c r="O1569" s="447"/>
      <c r="P1569" s="447"/>
      <c r="Q1569" s="447"/>
      <c r="R1569" s="447"/>
      <c r="S1569" s="447"/>
      <c r="T1569" s="447"/>
      <c r="U1569" s="447"/>
      <c r="V1569" s="447"/>
      <c r="W1569" s="447"/>
      <c r="X1569" s="447"/>
    </row>
    <row r="1570" spans="1:24" ht="12.75">
      <c r="A1570" s="447"/>
      <c r="B1570" s="447"/>
      <c r="C1570" s="454"/>
      <c r="D1570" s="447"/>
      <c r="E1570" s="449"/>
      <c r="F1570" s="447"/>
      <c r="G1570" s="447"/>
      <c r="H1570" s="447"/>
      <c r="I1570" s="447"/>
      <c r="J1570" s="447"/>
      <c r="K1570" s="447"/>
      <c r="L1570" s="447"/>
      <c r="M1570" s="447"/>
      <c r="N1570" s="447"/>
      <c r="O1570" s="447"/>
      <c r="P1570" s="447"/>
      <c r="Q1570" s="447"/>
      <c r="R1570" s="447"/>
      <c r="S1570" s="447"/>
      <c r="T1570" s="447"/>
      <c r="U1570" s="447"/>
      <c r="V1570" s="447"/>
      <c r="W1570" s="447"/>
      <c r="X1570" s="447"/>
    </row>
    <row r="1571" spans="1:24" ht="12.75">
      <c r="A1571" s="447"/>
      <c r="B1571" s="447"/>
      <c r="C1571" s="454"/>
      <c r="D1571" s="447"/>
      <c r="E1571" s="449"/>
      <c r="F1571" s="447"/>
      <c r="G1571" s="447"/>
      <c r="H1571" s="447"/>
      <c r="I1571" s="447"/>
      <c r="J1571" s="447"/>
      <c r="K1571" s="447"/>
      <c r="L1571" s="447"/>
      <c r="M1571" s="447"/>
      <c r="N1571" s="447"/>
      <c r="O1571" s="447"/>
      <c r="P1571" s="447"/>
      <c r="Q1571" s="447"/>
      <c r="R1571" s="447"/>
      <c r="S1571" s="447"/>
      <c r="T1571" s="447"/>
      <c r="U1571" s="447"/>
      <c r="V1571" s="447"/>
      <c r="W1571" s="447"/>
      <c r="X1571" s="447"/>
    </row>
    <row r="1572" spans="1:24" ht="12.75">
      <c r="A1572" s="447"/>
      <c r="B1572" s="447"/>
      <c r="C1572" s="454"/>
      <c r="D1572" s="447"/>
      <c r="E1572" s="449"/>
      <c r="F1572" s="447"/>
      <c r="G1572" s="447"/>
      <c r="H1572" s="447"/>
      <c r="I1572" s="447"/>
      <c r="J1572" s="447"/>
      <c r="K1572" s="447"/>
      <c r="L1572" s="447"/>
      <c r="M1572" s="447"/>
      <c r="N1572" s="447"/>
      <c r="O1572" s="447"/>
      <c r="P1572" s="447"/>
      <c r="Q1572" s="447"/>
      <c r="R1572" s="447"/>
      <c r="S1572" s="447"/>
      <c r="T1572" s="447"/>
      <c r="U1572" s="447"/>
      <c r="V1572" s="447"/>
      <c r="W1572" s="447"/>
      <c r="X1572" s="447"/>
    </row>
    <row r="1573" spans="1:24" ht="12.75">
      <c r="A1573" s="447"/>
      <c r="B1573" s="447"/>
      <c r="C1573" s="454"/>
      <c r="D1573" s="447"/>
      <c r="E1573" s="449"/>
      <c r="F1573" s="447"/>
      <c r="G1573" s="447"/>
      <c r="H1573" s="447"/>
      <c r="I1573" s="447"/>
      <c r="J1573" s="447"/>
      <c r="K1573" s="447"/>
      <c r="L1573" s="447"/>
      <c r="M1573" s="447"/>
      <c r="N1573" s="447"/>
      <c r="O1573" s="447"/>
      <c r="P1573" s="447"/>
      <c r="Q1573" s="447"/>
      <c r="R1573" s="447"/>
      <c r="S1573" s="447"/>
      <c r="T1573" s="447"/>
      <c r="U1573" s="447"/>
      <c r="V1573" s="447"/>
      <c r="W1573" s="447"/>
      <c r="X1573" s="447"/>
    </row>
    <row r="1574" spans="1:24" ht="12.75">
      <c r="A1574" s="447"/>
      <c r="B1574" s="447"/>
      <c r="C1574" s="454"/>
      <c r="D1574" s="447"/>
      <c r="E1574" s="449"/>
      <c r="F1574" s="447"/>
      <c r="G1574" s="447"/>
      <c r="H1574" s="447"/>
      <c r="I1574" s="447"/>
      <c r="J1574" s="447"/>
      <c r="K1574" s="447"/>
      <c r="L1574" s="447"/>
      <c r="M1574" s="447"/>
      <c r="N1574" s="447"/>
      <c r="O1574" s="447"/>
      <c r="P1574" s="447"/>
      <c r="Q1574" s="447"/>
      <c r="R1574" s="447"/>
      <c r="S1574" s="447"/>
      <c r="T1574" s="447"/>
      <c r="U1574" s="447"/>
      <c r="V1574" s="447"/>
      <c r="W1574" s="447"/>
      <c r="X1574" s="447"/>
    </row>
    <row r="1575" spans="1:24" ht="12.75">
      <c r="A1575" s="447"/>
      <c r="B1575" s="447"/>
      <c r="C1575" s="454"/>
      <c r="D1575" s="447"/>
      <c r="E1575" s="449"/>
      <c r="F1575" s="447"/>
      <c r="G1575" s="447"/>
      <c r="H1575" s="447"/>
      <c r="I1575" s="447"/>
      <c r="J1575" s="447"/>
      <c r="K1575" s="447"/>
      <c r="L1575" s="447"/>
      <c r="M1575" s="447"/>
      <c r="N1575" s="447"/>
      <c r="O1575" s="447"/>
      <c r="P1575" s="447"/>
      <c r="Q1575" s="447"/>
      <c r="R1575" s="447"/>
      <c r="S1575" s="447"/>
      <c r="T1575" s="447"/>
      <c r="U1575" s="447"/>
      <c r="V1575" s="447"/>
      <c r="W1575" s="447"/>
      <c r="X1575" s="447"/>
    </row>
    <row r="1576" spans="1:24" ht="12.75">
      <c r="A1576" s="447"/>
      <c r="B1576" s="447"/>
      <c r="C1576" s="454"/>
      <c r="D1576" s="447"/>
      <c r="E1576" s="449"/>
      <c r="F1576" s="447"/>
      <c r="G1576" s="447"/>
      <c r="H1576" s="447"/>
      <c r="I1576" s="447"/>
      <c r="J1576" s="447"/>
      <c r="K1576" s="447"/>
      <c r="L1576" s="447"/>
      <c r="M1576" s="447"/>
      <c r="N1576" s="447"/>
      <c r="O1576" s="447"/>
      <c r="P1576" s="447"/>
      <c r="Q1576" s="447"/>
      <c r="R1576" s="447"/>
      <c r="S1576" s="447"/>
      <c r="T1576" s="447"/>
      <c r="U1576" s="447"/>
      <c r="V1576" s="447"/>
      <c r="W1576" s="447"/>
      <c r="X1576" s="447"/>
    </row>
    <row r="1577" spans="1:24" ht="12.75">
      <c r="A1577" s="447"/>
      <c r="B1577" s="447"/>
      <c r="C1577" s="454"/>
      <c r="D1577" s="447"/>
      <c r="E1577" s="449"/>
      <c r="F1577" s="447"/>
      <c r="G1577" s="447"/>
      <c r="H1577" s="447"/>
      <c r="I1577" s="447"/>
      <c r="J1577" s="447"/>
      <c r="K1577" s="447"/>
      <c r="L1577" s="447"/>
      <c r="M1577" s="447"/>
      <c r="N1577" s="447"/>
      <c r="O1577" s="447"/>
      <c r="P1577" s="447"/>
      <c r="Q1577" s="447"/>
      <c r="R1577" s="447"/>
      <c r="S1577" s="447"/>
      <c r="T1577" s="447"/>
      <c r="U1577" s="447"/>
      <c r="V1577" s="447"/>
      <c r="W1577" s="447"/>
      <c r="X1577" s="447"/>
    </row>
    <row r="1578" spans="1:24" ht="12.75">
      <c r="A1578" s="447"/>
      <c r="B1578" s="447"/>
      <c r="C1578" s="454"/>
      <c r="D1578" s="447"/>
      <c r="E1578" s="449"/>
      <c r="F1578" s="447"/>
      <c r="G1578" s="447"/>
      <c r="H1578" s="447"/>
      <c r="I1578" s="447"/>
      <c r="J1578" s="447"/>
      <c r="K1578" s="447"/>
      <c r="L1578" s="447"/>
      <c r="M1578" s="447"/>
      <c r="N1578" s="447"/>
      <c r="O1578" s="447"/>
      <c r="P1578" s="447"/>
      <c r="Q1578" s="447"/>
      <c r="R1578" s="447"/>
      <c r="S1578" s="447"/>
      <c r="T1578" s="447"/>
      <c r="U1578" s="447"/>
      <c r="V1578" s="447"/>
      <c r="W1578" s="447"/>
      <c r="X1578" s="447"/>
    </row>
    <row r="1579" spans="1:24" ht="12.75">
      <c r="A1579" s="447"/>
      <c r="B1579" s="447"/>
      <c r="C1579" s="454"/>
      <c r="D1579" s="447"/>
      <c r="E1579" s="449"/>
      <c r="F1579" s="447"/>
      <c r="G1579" s="447"/>
      <c r="H1579" s="447"/>
      <c r="I1579" s="447"/>
      <c r="J1579" s="447"/>
      <c r="K1579" s="447"/>
      <c r="L1579" s="447"/>
      <c r="M1579" s="447"/>
      <c r="N1579" s="447"/>
      <c r="O1579" s="447"/>
      <c r="P1579" s="447"/>
      <c r="Q1579" s="447"/>
      <c r="R1579" s="447"/>
      <c r="S1579" s="447"/>
      <c r="T1579" s="447"/>
      <c r="U1579" s="447"/>
      <c r="V1579" s="447"/>
      <c r="W1579" s="447"/>
      <c r="X1579" s="447"/>
    </row>
    <row r="1580" spans="1:24" ht="12.75">
      <c r="A1580" s="447"/>
      <c r="B1580" s="447"/>
      <c r="C1580" s="454"/>
      <c r="D1580" s="447"/>
      <c r="E1580" s="449"/>
      <c r="F1580" s="447"/>
      <c r="G1580" s="447"/>
      <c r="H1580" s="447"/>
      <c r="I1580" s="447"/>
      <c r="J1580" s="447"/>
      <c r="K1580" s="447"/>
      <c r="L1580" s="447"/>
      <c r="M1580" s="447"/>
      <c r="N1580" s="447"/>
      <c r="O1580" s="447"/>
      <c r="P1580" s="447"/>
      <c r="Q1580" s="447"/>
      <c r="R1580" s="447"/>
      <c r="S1580" s="447"/>
      <c r="T1580" s="447"/>
      <c r="U1580" s="447"/>
      <c r="V1580" s="447"/>
      <c r="W1580" s="447"/>
      <c r="X1580" s="447"/>
    </row>
    <row r="1581" spans="1:24" ht="12.75">
      <c r="A1581" s="447"/>
      <c r="B1581" s="447"/>
      <c r="C1581" s="454"/>
      <c r="D1581" s="447"/>
      <c r="E1581" s="449"/>
      <c r="F1581" s="447"/>
      <c r="G1581" s="447"/>
      <c r="H1581" s="447"/>
      <c r="I1581" s="447"/>
      <c r="J1581" s="447"/>
      <c r="K1581" s="447"/>
      <c r="L1581" s="447"/>
      <c r="M1581" s="447"/>
      <c r="N1581" s="447"/>
      <c r="O1581" s="447"/>
      <c r="P1581" s="447"/>
      <c r="Q1581" s="447"/>
      <c r="R1581" s="447"/>
      <c r="S1581" s="447"/>
      <c r="T1581" s="447"/>
      <c r="U1581" s="447"/>
      <c r="V1581" s="447"/>
      <c r="W1581" s="447"/>
      <c r="X1581" s="447"/>
    </row>
    <row r="1582" spans="1:24" ht="12.75">
      <c r="A1582" s="447"/>
      <c r="B1582" s="447"/>
      <c r="C1582" s="454"/>
      <c r="D1582" s="447"/>
      <c r="E1582" s="449"/>
      <c r="F1582" s="447"/>
      <c r="G1582" s="447"/>
      <c r="H1582" s="447"/>
      <c r="I1582" s="447"/>
      <c r="J1582" s="447"/>
      <c r="K1582" s="447"/>
      <c r="L1582" s="447"/>
      <c r="M1582" s="447"/>
      <c r="N1582" s="447"/>
      <c r="O1582" s="447"/>
      <c r="P1582" s="447"/>
      <c r="Q1582" s="447"/>
      <c r="R1582" s="447"/>
      <c r="S1582" s="447"/>
      <c r="T1582" s="447"/>
      <c r="U1582" s="447"/>
      <c r="V1582" s="447"/>
      <c r="W1582" s="447"/>
      <c r="X1582" s="447"/>
    </row>
    <row r="1583" spans="1:24" ht="12.75">
      <c r="A1583" s="447"/>
      <c r="B1583" s="447"/>
      <c r="C1583" s="454"/>
      <c r="D1583" s="447"/>
      <c r="E1583" s="449"/>
      <c r="F1583" s="447"/>
      <c r="G1583" s="447"/>
      <c r="H1583" s="447"/>
      <c r="I1583" s="447"/>
      <c r="J1583" s="447"/>
      <c r="K1583" s="447"/>
      <c r="L1583" s="447"/>
      <c r="M1583" s="447"/>
      <c r="N1583" s="447"/>
      <c r="O1583" s="447"/>
      <c r="P1583" s="447"/>
      <c r="Q1583" s="447"/>
      <c r="R1583" s="447"/>
      <c r="S1583" s="447"/>
      <c r="T1583" s="447"/>
      <c r="U1583" s="447"/>
      <c r="V1583" s="447"/>
      <c r="W1583" s="447"/>
      <c r="X1583" s="447"/>
    </row>
    <row r="1584" spans="1:24" ht="12.75">
      <c r="A1584" s="447"/>
      <c r="B1584" s="447"/>
      <c r="C1584" s="454"/>
      <c r="D1584" s="447"/>
      <c r="E1584" s="449"/>
      <c r="F1584" s="447"/>
      <c r="G1584" s="447"/>
      <c r="H1584" s="447"/>
      <c r="I1584" s="447"/>
      <c r="J1584" s="447"/>
      <c r="K1584" s="447"/>
      <c r="L1584" s="447"/>
      <c r="M1584" s="447"/>
      <c r="N1584" s="447"/>
      <c r="O1584" s="447"/>
      <c r="P1584" s="447"/>
      <c r="Q1584" s="447"/>
      <c r="R1584" s="447"/>
      <c r="S1584" s="447"/>
      <c r="T1584" s="447"/>
      <c r="U1584" s="447"/>
      <c r="V1584" s="447"/>
      <c r="W1584" s="447"/>
      <c r="X1584" s="447"/>
    </row>
    <row r="1585" spans="1:24" ht="12.75">
      <c r="A1585" s="447"/>
      <c r="B1585" s="447"/>
      <c r="C1585" s="454"/>
      <c r="D1585" s="447"/>
      <c r="E1585" s="449"/>
      <c r="F1585" s="447"/>
      <c r="G1585" s="447"/>
      <c r="H1585" s="447"/>
      <c r="I1585" s="447"/>
      <c r="J1585" s="447"/>
      <c r="K1585" s="447"/>
      <c r="L1585" s="447"/>
      <c r="M1585" s="447"/>
      <c r="N1585" s="447"/>
      <c r="O1585" s="447"/>
      <c r="P1585" s="447"/>
      <c r="Q1585" s="447"/>
      <c r="R1585" s="447"/>
      <c r="S1585" s="447"/>
      <c r="T1585" s="447"/>
      <c r="U1585" s="447"/>
      <c r="V1585" s="447"/>
      <c r="W1585" s="447"/>
      <c r="X1585" s="447"/>
    </row>
    <row r="1586" spans="1:24" ht="12.75">
      <c r="A1586" s="447"/>
      <c r="B1586" s="447"/>
      <c r="C1586" s="454"/>
      <c r="D1586" s="447"/>
      <c r="E1586" s="449"/>
      <c r="F1586" s="447"/>
      <c r="G1586" s="447"/>
      <c r="H1586" s="447"/>
      <c r="I1586" s="447"/>
      <c r="J1586" s="447"/>
      <c r="K1586" s="447"/>
      <c r="L1586" s="447"/>
      <c r="M1586" s="447"/>
      <c r="N1586" s="447"/>
      <c r="O1586" s="447"/>
      <c r="P1586" s="447"/>
      <c r="Q1586" s="447"/>
      <c r="R1586" s="447"/>
      <c r="S1586" s="447"/>
      <c r="T1586" s="447"/>
      <c r="U1586" s="447"/>
      <c r="V1586" s="447"/>
      <c r="W1586" s="447"/>
      <c r="X1586" s="447"/>
    </row>
    <row r="1587" spans="1:24" ht="12.75">
      <c r="A1587" s="447"/>
      <c r="B1587" s="447"/>
      <c r="C1587" s="454"/>
      <c r="D1587" s="447"/>
      <c r="E1587" s="449"/>
      <c r="F1587" s="447"/>
      <c r="G1587" s="447"/>
      <c r="H1587" s="447"/>
      <c r="I1587" s="447"/>
      <c r="J1587" s="447"/>
      <c r="K1587" s="447"/>
      <c r="L1587" s="447"/>
      <c r="M1587" s="447"/>
      <c r="N1587" s="447"/>
      <c r="O1587" s="447"/>
      <c r="P1587" s="447"/>
      <c r="Q1587" s="447"/>
      <c r="R1587" s="447"/>
      <c r="S1587" s="447"/>
      <c r="T1587" s="447"/>
      <c r="U1587" s="447"/>
      <c r="V1587" s="447"/>
      <c r="W1587" s="447"/>
      <c r="X1587" s="447"/>
    </row>
    <row r="1588" spans="1:24" ht="12.75">
      <c r="A1588" s="447"/>
      <c r="B1588" s="447"/>
      <c r="C1588" s="454"/>
      <c r="D1588" s="447"/>
      <c r="E1588" s="449"/>
      <c r="F1588" s="447"/>
      <c r="G1588" s="447"/>
      <c r="H1588" s="447"/>
      <c r="I1588" s="447"/>
      <c r="J1588" s="447"/>
      <c r="K1588" s="447"/>
      <c r="L1588" s="447"/>
      <c r="M1588" s="447"/>
      <c r="N1588" s="447"/>
      <c r="O1588" s="447"/>
      <c r="P1588" s="447"/>
      <c r="Q1588" s="447"/>
      <c r="R1588" s="447"/>
      <c r="S1588" s="447"/>
      <c r="T1588" s="447"/>
      <c r="U1588" s="447"/>
      <c r="V1588" s="447"/>
      <c r="W1588" s="447"/>
      <c r="X1588" s="447"/>
    </row>
    <row r="1589" spans="1:24" ht="12.75">
      <c r="A1589" s="447"/>
      <c r="B1589" s="447"/>
      <c r="C1589" s="454"/>
      <c r="D1589" s="447"/>
      <c r="E1589" s="449"/>
      <c r="F1589" s="447"/>
      <c r="G1589" s="447"/>
      <c r="H1589" s="447"/>
      <c r="I1589" s="447"/>
      <c r="J1589" s="447"/>
      <c r="K1589" s="447"/>
      <c r="L1589" s="447"/>
      <c r="M1589" s="447"/>
      <c r="N1589" s="447"/>
      <c r="O1589" s="447"/>
      <c r="P1589" s="447"/>
      <c r="Q1589" s="447"/>
      <c r="R1589" s="447"/>
      <c r="S1589" s="447"/>
      <c r="T1589" s="447"/>
      <c r="U1589" s="447"/>
      <c r="V1589" s="447"/>
      <c r="W1589" s="447"/>
      <c r="X1589" s="447"/>
    </row>
    <row r="1590" spans="1:24" ht="12.75">
      <c r="A1590" s="447"/>
      <c r="B1590" s="447"/>
      <c r="C1590" s="454"/>
      <c r="D1590" s="447"/>
      <c r="E1590" s="449"/>
      <c r="F1590" s="447"/>
      <c r="G1590" s="447"/>
      <c r="H1590" s="447"/>
      <c r="I1590" s="447"/>
      <c r="J1590" s="447"/>
      <c r="K1590" s="447"/>
      <c r="L1590" s="447"/>
      <c r="M1590" s="447"/>
      <c r="N1590" s="447"/>
      <c r="O1590" s="447"/>
      <c r="P1590" s="447"/>
      <c r="Q1590" s="447"/>
      <c r="R1590" s="447"/>
      <c r="S1590" s="447"/>
      <c r="T1590" s="447"/>
      <c r="U1590" s="447"/>
      <c r="V1590" s="447"/>
      <c r="W1590" s="447"/>
      <c r="X1590" s="447"/>
    </row>
    <row r="1591" spans="1:24" ht="12.75">
      <c r="A1591" s="447"/>
      <c r="B1591" s="447"/>
      <c r="C1591" s="454"/>
      <c r="D1591" s="447"/>
      <c r="E1591" s="449"/>
      <c r="F1591" s="447"/>
      <c r="G1591" s="447"/>
      <c r="H1591" s="447"/>
      <c r="I1591" s="447"/>
      <c r="J1591" s="447"/>
      <c r="K1591" s="447"/>
      <c r="L1591" s="447"/>
      <c r="M1591" s="447"/>
      <c r="N1591" s="447"/>
      <c r="O1591" s="447"/>
      <c r="P1591" s="447"/>
      <c r="Q1591" s="447"/>
      <c r="R1591" s="447"/>
      <c r="S1591" s="447"/>
      <c r="T1591" s="447"/>
      <c r="U1591" s="447"/>
      <c r="V1591" s="447"/>
      <c r="W1591" s="447"/>
      <c r="X1591" s="447"/>
    </row>
    <row r="1592" spans="1:24" ht="12.75">
      <c r="A1592" s="447"/>
      <c r="B1592" s="447"/>
      <c r="C1592" s="454"/>
      <c r="D1592" s="447"/>
      <c r="E1592" s="449"/>
      <c r="F1592" s="447"/>
      <c r="G1592" s="447"/>
      <c r="H1592" s="447"/>
      <c r="I1592" s="447"/>
      <c r="J1592" s="447"/>
      <c r="K1592" s="447"/>
      <c r="L1592" s="447"/>
      <c r="M1592" s="447"/>
      <c r="N1592" s="447"/>
      <c r="O1592" s="447"/>
      <c r="P1592" s="447"/>
      <c r="Q1592" s="447"/>
      <c r="R1592" s="447"/>
      <c r="S1592" s="447"/>
      <c r="T1592" s="447"/>
      <c r="U1592" s="447"/>
      <c r="V1592" s="447"/>
      <c r="W1592" s="447"/>
      <c r="X1592" s="447"/>
    </row>
    <row r="1593" spans="1:24" ht="12.75">
      <c r="A1593" s="447"/>
      <c r="B1593" s="447"/>
      <c r="C1593" s="454"/>
      <c r="D1593" s="447"/>
      <c r="E1593" s="449"/>
      <c r="F1593" s="447"/>
      <c r="G1593" s="447"/>
      <c r="H1593" s="447"/>
      <c r="I1593" s="447"/>
      <c r="J1593" s="447"/>
      <c r="K1593" s="447"/>
      <c r="L1593" s="447"/>
      <c r="M1593" s="447"/>
      <c r="N1593" s="447"/>
      <c r="O1593" s="447"/>
      <c r="P1593" s="447"/>
      <c r="Q1593" s="447"/>
      <c r="R1593" s="447"/>
      <c r="S1593" s="447"/>
      <c r="T1593" s="447"/>
      <c r="U1593" s="447"/>
      <c r="V1593" s="447"/>
      <c r="W1593" s="447"/>
      <c r="X1593" s="447"/>
    </row>
    <row r="1594" spans="1:24" ht="12.75">
      <c r="A1594" s="447"/>
      <c r="B1594" s="447"/>
      <c r="C1594" s="454"/>
      <c r="D1594" s="447"/>
      <c r="E1594" s="449"/>
      <c r="F1594" s="447"/>
      <c r="G1594" s="447"/>
      <c r="H1594" s="447"/>
      <c r="I1594" s="447"/>
      <c r="J1594" s="447"/>
      <c r="K1594" s="447"/>
      <c r="L1594" s="447"/>
      <c r="M1594" s="447"/>
      <c r="N1594" s="447"/>
      <c r="O1594" s="447"/>
      <c r="P1594" s="447"/>
      <c r="Q1594" s="447"/>
      <c r="R1594" s="447"/>
      <c r="S1594" s="447"/>
      <c r="T1594" s="447"/>
      <c r="U1594" s="447"/>
      <c r="V1594" s="447"/>
      <c r="W1594" s="447"/>
      <c r="X1594" s="447"/>
    </row>
    <row r="1595" spans="1:24" ht="12.75">
      <c r="A1595" s="447"/>
      <c r="B1595" s="447"/>
      <c r="C1595" s="454"/>
      <c r="D1595" s="447"/>
      <c r="E1595" s="449"/>
      <c r="F1595" s="447"/>
      <c r="G1595" s="447"/>
      <c r="H1595" s="447"/>
      <c r="I1595" s="447"/>
      <c r="J1595" s="447"/>
      <c r="K1595" s="447"/>
      <c r="L1595" s="447"/>
      <c r="M1595" s="447"/>
      <c r="N1595" s="447"/>
      <c r="O1595" s="447"/>
      <c r="P1595" s="447"/>
      <c r="Q1595" s="447"/>
      <c r="R1595" s="447"/>
      <c r="S1595" s="447"/>
      <c r="T1595" s="447"/>
      <c r="U1595" s="447"/>
      <c r="V1595" s="447"/>
      <c r="W1595" s="447"/>
      <c r="X1595" s="447"/>
    </row>
    <row r="1596" spans="1:24" ht="12.75">
      <c r="A1596" s="447"/>
      <c r="B1596" s="447"/>
      <c r="C1596" s="454"/>
      <c r="D1596" s="447"/>
      <c r="E1596" s="449"/>
      <c r="F1596" s="447"/>
      <c r="G1596" s="447"/>
      <c r="H1596" s="447"/>
      <c r="I1596" s="447"/>
      <c r="J1596" s="447"/>
      <c r="K1596" s="447"/>
      <c r="L1596" s="447"/>
      <c r="M1596" s="447"/>
      <c r="N1596" s="447"/>
      <c r="O1596" s="447"/>
      <c r="P1596" s="447"/>
      <c r="Q1596" s="447"/>
      <c r="R1596" s="447"/>
      <c r="S1596" s="447"/>
      <c r="T1596" s="447"/>
      <c r="U1596" s="447"/>
      <c r="V1596" s="447"/>
      <c r="W1596" s="447"/>
      <c r="X1596" s="447"/>
    </row>
    <row r="1597" spans="1:24" ht="12.75">
      <c r="A1597" s="447"/>
      <c r="B1597" s="447"/>
      <c r="C1597" s="454"/>
      <c r="D1597" s="447"/>
      <c r="E1597" s="449"/>
      <c r="F1597" s="447"/>
      <c r="G1597" s="447"/>
      <c r="H1597" s="447"/>
      <c r="I1597" s="447"/>
      <c r="J1597" s="447"/>
      <c r="K1597" s="447"/>
      <c r="L1597" s="447"/>
      <c r="M1597" s="447"/>
      <c r="N1597" s="447"/>
      <c r="O1597" s="447"/>
      <c r="P1597" s="447"/>
      <c r="Q1597" s="447"/>
      <c r="R1597" s="447"/>
      <c r="S1597" s="447"/>
      <c r="T1597" s="447"/>
      <c r="U1597" s="447"/>
      <c r="V1597" s="447"/>
      <c r="W1597" s="447"/>
      <c r="X1597" s="447"/>
    </row>
    <row r="1598" spans="1:24" ht="12.75">
      <c r="A1598" s="447"/>
      <c r="B1598" s="447"/>
      <c r="C1598" s="454"/>
      <c r="D1598" s="447"/>
      <c r="E1598" s="449"/>
      <c r="F1598" s="447"/>
      <c r="G1598" s="447"/>
      <c r="H1598" s="447"/>
      <c r="I1598" s="447"/>
      <c r="J1598" s="447"/>
      <c r="K1598" s="447"/>
      <c r="L1598" s="447"/>
      <c r="M1598" s="447"/>
      <c r="N1598" s="447"/>
      <c r="O1598" s="447"/>
      <c r="P1598" s="447"/>
      <c r="Q1598" s="447"/>
      <c r="R1598" s="447"/>
      <c r="S1598" s="447"/>
      <c r="T1598" s="447"/>
      <c r="U1598" s="447"/>
      <c r="V1598" s="447"/>
      <c r="W1598" s="447"/>
      <c r="X1598" s="447"/>
    </row>
    <row r="1599" spans="1:24" ht="12.75">
      <c r="A1599" s="447"/>
      <c r="B1599" s="447"/>
      <c r="C1599" s="454"/>
      <c r="D1599" s="447"/>
      <c r="E1599" s="449"/>
      <c r="F1599" s="447"/>
      <c r="G1599" s="447"/>
      <c r="H1599" s="447"/>
      <c r="I1599" s="447"/>
      <c r="J1599" s="447"/>
      <c r="K1599" s="447"/>
      <c r="L1599" s="447"/>
      <c r="M1599" s="447"/>
      <c r="N1599" s="447"/>
      <c r="O1599" s="447"/>
      <c r="P1599" s="447"/>
      <c r="Q1599" s="447"/>
      <c r="R1599" s="447"/>
      <c r="S1599" s="447"/>
      <c r="T1599" s="447"/>
      <c r="U1599" s="447"/>
      <c r="V1599" s="447"/>
      <c r="W1599" s="447"/>
      <c r="X1599" s="447"/>
    </row>
    <row r="1600" spans="1:24" ht="12.75">
      <c r="A1600" s="447"/>
      <c r="B1600" s="447"/>
      <c r="C1600" s="454"/>
      <c r="D1600" s="447"/>
      <c r="E1600" s="449"/>
      <c r="F1600" s="447"/>
      <c r="G1600" s="447"/>
      <c r="H1600" s="447"/>
      <c r="I1600" s="447"/>
      <c r="J1600" s="447"/>
      <c r="K1600" s="447"/>
      <c r="L1600" s="447"/>
      <c r="M1600" s="447"/>
      <c r="N1600" s="447"/>
      <c r="O1600" s="447"/>
      <c r="P1600" s="447"/>
      <c r="Q1600" s="447"/>
      <c r="R1600" s="447"/>
      <c r="S1600" s="447"/>
      <c r="T1600" s="447"/>
      <c r="U1600" s="447"/>
      <c r="V1600" s="447"/>
      <c r="W1600" s="447"/>
      <c r="X1600" s="447"/>
    </row>
    <row r="1601" spans="1:24" ht="12.75">
      <c r="A1601" s="447"/>
      <c r="B1601" s="447"/>
      <c r="C1601" s="454"/>
      <c r="D1601" s="447"/>
      <c r="E1601" s="449"/>
      <c r="F1601" s="447"/>
      <c r="G1601" s="447"/>
      <c r="H1601" s="447"/>
      <c r="I1601" s="447"/>
      <c r="J1601" s="447"/>
      <c r="K1601" s="447"/>
      <c r="L1601" s="447"/>
      <c r="M1601" s="447"/>
      <c r="N1601" s="447"/>
      <c r="O1601" s="447"/>
      <c r="P1601" s="447"/>
      <c r="Q1601" s="447"/>
      <c r="R1601" s="447"/>
      <c r="S1601" s="447"/>
      <c r="T1601" s="447"/>
      <c r="U1601" s="447"/>
      <c r="V1601" s="447"/>
      <c r="W1601" s="447"/>
      <c r="X1601" s="447"/>
    </row>
    <row r="1602" spans="1:24" ht="12.75">
      <c r="A1602" s="447"/>
      <c r="B1602" s="447"/>
      <c r="C1602" s="454"/>
      <c r="D1602" s="447"/>
      <c r="E1602" s="449"/>
      <c r="F1602" s="447"/>
      <c r="G1602" s="447"/>
      <c r="H1602" s="447"/>
      <c r="I1602" s="447"/>
      <c r="J1602" s="447"/>
      <c r="K1602" s="447"/>
      <c r="L1602" s="447"/>
      <c r="M1602" s="447"/>
      <c r="N1602" s="447"/>
      <c r="O1602" s="447"/>
      <c r="P1602" s="447"/>
      <c r="Q1602" s="447"/>
      <c r="R1602" s="447"/>
      <c r="S1602" s="447"/>
      <c r="T1602" s="447"/>
      <c r="U1602" s="447"/>
      <c r="V1602" s="447"/>
      <c r="W1602" s="447"/>
      <c r="X1602" s="447"/>
    </row>
    <row r="1603" spans="1:24" ht="12.75">
      <c r="A1603" s="447"/>
      <c r="B1603" s="447"/>
      <c r="C1603" s="454"/>
      <c r="D1603" s="447"/>
      <c r="E1603" s="449"/>
      <c r="F1603" s="447"/>
      <c r="G1603" s="447"/>
      <c r="H1603" s="447"/>
      <c r="I1603" s="447"/>
      <c r="J1603" s="447"/>
      <c r="K1603" s="447"/>
      <c r="L1603" s="447"/>
      <c r="M1603" s="447"/>
      <c r="N1603" s="447"/>
      <c r="O1603" s="447"/>
      <c r="P1603" s="447"/>
      <c r="Q1603" s="447"/>
      <c r="R1603" s="447"/>
      <c r="S1603" s="447"/>
      <c r="T1603" s="447"/>
      <c r="U1603" s="447"/>
      <c r="V1603" s="447"/>
      <c r="W1603" s="447"/>
      <c r="X1603" s="447"/>
    </row>
    <row r="1604" spans="1:24" ht="12.75">
      <c r="A1604" s="447"/>
      <c r="B1604" s="447"/>
      <c r="C1604" s="454"/>
      <c r="D1604" s="447"/>
      <c r="E1604" s="449"/>
      <c r="F1604" s="447"/>
      <c r="G1604" s="447"/>
      <c r="H1604" s="447"/>
      <c r="I1604" s="447"/>
      <c r="J1604" s="447"/>
      <c r="K1604" s="447"/>
      <c r="L1604" s="447"/>
      <c r="M1604" s="447"/>
      <c r="N1604" s="447"/>
      <c r="O1604" s="447"/>
      <c r="P1604" s="447"/>
      <c r="Q1604" s="447"/>
      <c r="R1604" s="447"/>
      <c r="S1604" s="447"/>
      <c r="T1604" s="447"/>
      <c r="U1604" s="447"/>
      <c r="V1604" s="447"/>
      <c r="W1604" s="447"/>
      <c r="X1604" s="447"/>
    </row>
    <row r="1605" spans="1:24" ht="12.75">
      <c r="A1605" s="447"/>
      <c r="B1605" s="447"/>
      <c r="C1605" s="454"/>
      <c r="D1605" s="447"/>
      <c r="E1605" s="449"/>
      <c r="F1605" s="447"/>
      <c r="G1605" s="447"/>
      <c r="H1605" s="447"/>
      <c r="I1605" s="447"/>
      <c r="J1605" s="447"/>
      <c r="K1605" s="447"/>
      <c r="L1605" s="447"/>
      <c r="M1605" s="447"/>
      <c r="N1605" s="447"/>
      <c r="O1605" s="447"/>
      <c r="P1605" s="447"/>
      <c r="Q1605" s="447"/>
      <c r="R1605" s="447"/>
      <c r="S1605" s="447"/>
      <c r="T1605" s="447"/>
      <c r="U1605" s="447"/>
      <c r="V1605" s="447"/>
      <c r="W1605" s="447"/>
      <c r="X1605" s="447"/>
    </row>
    <row r="1606" spans="1:24" ht="12.75">
      <c r="A1606" s="447"/>
      <c r="B1606" s="447"/>
      <c r="C1606" s="454"/>
      <c r="D1606" s="447"/>
      <c r="E1606" s="449"/>
      <c r="F1606" s="447"/>
      <c r="G1606" s="447"/>
      <c r="H1606" s="447"/>
      <c r="I1606" s="447"/>
      <c r="J1606" s="447"/>
      <c r="K1606" s="447"/>
      <c r="L1606" s="447"/>
      <c r="M1606" s="447"/>
      <c r="N1606" s="447"/>
      <c r="O1606" s="447"/>
      <c r="P1606" s="447"/>
      <c r="Q1606" s="447"/>
      <c r="R1606" s="447"/>
      <c r="S1606" s="447"/>
      <c r="T1606" s="447"/>
      <c r="U1606" s="447"/>
      <c r="V1606" s="447"/>
      <c r="W1606" s="447"/>
      <c r="X1606" s="447"/>
    </row>
    <row r="1607" spans="1:24" ht="12.75">
      <c r="A1607" s="447"/>
      <c r="B1607" s="447"/>
      <c r="C1607" s="454"/>
      <c r="D1607" s="447"/>
      <c r="E1607" s="449"/>
      <c r="F1607" s="447"/>
      <c r="G1607" s="447"/>
      <c r="H1607" s="447"/>
      <c r="I1607" s="447"/>
      <c r="J1607" s="447"/>
      <c r="K1607" s="447"/>
      <c r="L1607" s="447"/>
      <c r="M1607" s="447"/>
      <c r="N1607" s="447"/>
      <c r="O1607" s="447"/>
      <c r="P1607" s="447"/>
      <c r="Q1607" s="447"/>
      <c r="R1607" s="447"/>
      <c r="S1607" s="447"/>
      <c r="T1607" s="447"/>
      <c r="U1607" s="447"/>
      <c r="V1607" s="447"/>
      <c r="W1607" s="447"/>
      <c r="X1607" s="447"/>
    </row>
    <row r="1608" spans="1:24" ht="12.75">
      <c r="A1608" s="447"/>
      <c r="B1608" s="447"/>
      <c r="C1608" s="454"/>
      <c r="D1608" s="447"/>
      <c r="E1608" s="449"/>
      <c r="F1608" s="447"/>
      <c r="G1608" s="447"/>
      <c r="H1608" s="447"/>
      <c r="I1608" s="447"/>
      <c r="J1608" s="447"/>
      <c r="K1608" s="447"/>
      <c r="L1608" s="447"/>
      <c r="M1608" s="447"/>
      <c r="N1608" s="447"/>
      <c r="O1608" s="447"/>
      <c r="P1608" s="447"/>
      <c r="Q1608" s="447"/>
      <c r="R1608" s="447"/>
      <c r="S1608" s="447"/>
      <c r="T1608" s="447"/>
      <c r="U1608" s="447"/>
      <c r="V1608" s="447"/>
      <c r="W1608" s="447"/>
      <c r="X1608" s="447"/>
    </row>
    <row r="1609" spans="1:24" ht="12.75">
      <c r="A1609" s="447"/>
      <c r="B1609" s="447"/>
      <c r="C1609" s="454"/>
      <c r="D1609" s="447"/>
      <c r="E1609" s="449"/>
      <c r="F1609" s="447"/>
      <c r="G1609" s="447"/>
      <c r="H1609" s="447"/>
      <c r="I1609" s="447"/>
      <c r="J1609" s="447"/>
      <c r="K1609" s="447"/>
      <c r="L1609" s="447"/>
      <c r="M1609" s="447"/>
      <c r="N1609" s="447"/>
      <c r="O1609" s="447"/>
      <c r="P1609" s="447"/>
      <c r="Q1609" s="447"/>
      <c r="R1609" s="447"/>
      <c r="S1609" s="447"/>
      <c r="T1609" s="447"/>
      <c r="U1609" s="447"/>
      <c r="V1609" s="447"/>
      <c r="W1609" s="447"/>
      <c r="X1609" s="447"/>
    </row>
    <row r="1610" spans="1:24" ht="12.75">
      <c r="A1610" s="447"/>
      <c r="B1610" s="447"/>
      <c r="C1610" s="454"/>
      <c r="D1610" s="447"/>
      <c r="E1610" s="449"/>
      <c r="F1610" s="447"/>
      <c r="G1610" s="447"/>
      <c r="H1610" s="447"/>
      <c r="I1610" s="447"/>
      <c r="J1610" s="447"/>
      <c r="K1610" s="447"/>
      <c r="L1610" s="447"/>
      <c r="M1610" s="447"/>
      <c r="N1610" s="447"/>
      <c r="O1610" s="447"/>
      <c r="P1610" s="447"/>
      <c r="Q1610" s="447"/>
      <c r="R1610" s="447"/>
      <c r="S1610" s="447"/>
      <c r="T1610" s="447"/>
      <c r="U1610" s="447"/>
      <c r="V1610" s="447"/>
      <c r="W1610" s="447"/>
      <c r="X1610" s="447"/>
    </row>
    <row r="1611" spans="1:24" ht="12.75">
      <c r="A1611" s="447"/>
      <c r="B1611" s="447"/>
      <c r="C1611" s="454"/>
      <c r="D1611" s="447"/>
      <c r="E1611" s="449"/>
      <c r="F1611" s="447"/>
      <c r="G1611" s="447"/>
      <c r="H1611" s="447"/>
      <c r="I1611" s="447"/>
      <c r="J1611" s="447"/>
      <c r="K1611" s="447"/>
      <c r="L1611" s="447"/>
      <c r="M1611" s="447"/>
      <c r="N1611" s="447"/>
      <c r="O1611" s="447"/>
      <c r="P1611" s="447"/>
      <c r="Q1611" s="447"/>
      <c r="R1611" s="447"/>
      <c r="S1611" s="447"/>
      <c r="T1611" s="447"/>
      <c r="U1611" s="447"/>
      <c r="V1611" s="447"/>
      <c r="W1611" s="447"/>
      <c r="X1611" s="447"/>
    </row>
    <row r="1612" spans="1:24" ht="12.75">
      <c r="A1612" s="447"/>
      <c r="B1612" s="447"/>
      <c r="C1612" s="454"/>
      <c r="D1612" s="447"/>
      <c r="E1612" s="449"/>
      <c r="F1612" s="447"/>
      <c r="G1612" s="447"/>
      <c r="H1612" s="447"/>
      <c r="I1612" s="447"/>
      <c r="J1612" s="447"/>
      <c r="K1612" s="447"/>
      <c r="L1612" s="447"/>
      <c r="M1612" s="447"/>
      <c r="N1612" s="447"/>
      <c r="O1612" s="447"/>
      <c r="P1612" s="447"/>
      <c r="Q1612" s="447"/>
      <c r="R1612" s="447"/>
      <c r="S1612" s="447"/>
      <c r="T1612" s="447"/>
      <c r="U1612" s="447"/>
      <c r="V1612" s="447"/>
      <c r="W1612" s="447"/>
      <c r="X1612" s="447"/>
    </row>
    <row r="1613" spans="1:24" ht="12.75">
      <c r="A1613" s="447"/>
      <c r="B1613" s="447"/>
      <c r="C1613" s="454"/>
      <c r="D1613" s="447"/>
      <c r="E1613" s="449"/>
      <c r="F1613" s="447"/>
      <c r="G1613" s="447"/>
      <c r="H1613" s="447"/>
      <c r="I1613" s="447"/>
      <c r="J1613" s="447"/>
      <c r="K1613" s="447"/>
      <c r="L1613" s="447"/>
      <c r="M1613" s="447"/>
      <c r="N1613" s="447"/>
      <c r="O1613" s="447"/>
      <c r="P1613" s="447"/>
      <c r="Q1613" s="447"/>
      <c r="R1613" s="447"/>
      <c r="S1613" s="447"/>
      <c r="T1613" s="447"/>
      <c r="U1613" s="447"/>
      <c r="V1613" s="447"/>
      <c r="W1613" s="447"/>
      <c r="X1613" s="447"/>
    </row>
    <row r="1614" spans="1:24" ht="12.75">
      <c r="A1614" s="447"/>
      <c r="B1614" s="447"/>
      <c r="C1614" s="454"/>
      <c r="D1614" s="447"/>
      <c r="E1614" s="449"/>
      <c r="F1614" s="447"/>
      <c r="G1614" s="447"/>
      <c r="H1614" s="447"/>
      <c r="I1614" s="447"/>
      <c r="J1614" s="447"/>
      <c r="K1614" s="447"/>
      <c r="L1614" s="447"/>
      <c r="M1614" s="447"/>
      <c r="N1614" s="447"/>
      <c r="O1614" s="447"/>
      <c r="P1614" s="447"/>
      <c r="Q1614" s="447"/>
      <c r="R1614" s="447"/>
      <c r="S1614" s="447"/>
      <c r="T1614" s="447"/>
      <c r="U1614" s="447"/>
      <c r="V1614" s="447"/>
      <c r="W1614" s="447"/>
      <c r="X1614" s="447"/>
    </row>
    <row r="1615" spans="1:24" ht="12.75">
      <c r="A1615" s="447"/>
      <c r="B1615" s="447"/>
      <c r="C1615" s="454"/>
      <c r="D1615" s="447"/>
      <c r="E1615" s="449"/>
      <c r="F1615" s="447"/>
      <c r="G1615" s="447"/>
      <c r="H1615" s="447"/>
      <c r="I1615" s="447"/>
      <c r="J1615" s="447"/>
      <c r="K1615" s="447"/>
      <c r="L1615" s="447"/>
      <c r="M1615" s="447"/>
      <c r="N1615" s="447"/>
      <c r="O1615" s="447"/>
      <c r="P1615" s="447"/>
      <c r="Q1615" s="447"/>
      <c r="R1615" s="447"/>
      <c r="S1615" s="447"/>
      <c r="T1615" s="447"/>
      <c r="U1615" s="447"/>
      <c r="V1615" s="447"/>
      <c r="W1615" s="447"/>
      <c r="X1615" s="447"/>
    </row>
    <row r="1616" spans="1:24" ht="12.75">
      <c r="A1616" s="447"/>
      <c r="B1616" s="447"/>
      <c r="C1616" s="454"/>
      <c r="D1616" s="447"/>
      <c r="E1616" s="449"/>
      <c r="F1616" s="447"/>
      <c r="G1616" s="447"/>
      <c r="H1616" s="447"/>
      <c r="I1616" s="447"/>
      <c r="J1616" s="447"/>
      <c r="K1616" s="447"/>
      <c r="L1616" s="447"/>
      <c r="M1616" s="447"/>
      <c r="N1616" s="447"/>
      <c r="O1616" s="447"/>
      <c r="P1616" s="447"/>
      <c r="Q1616" s="447"/>
      <c r="R1616" s="447"/>
      <c r="S1616" s="447"/>
      <c r="T1616" s="447"/>
      <c r="U1616" s="447"/>
      <c r="V1616" s="447"/>
      <c r="W1616" s="447"/>
      <c r="X1616" s="447"/>
    </row>
    <row r="1617" spans="1:24" ht="12.75">
      <c r="A1617" s="447"/>
      <c r="B1617" s="447"/>
      <c r="C1617" s="454"/>
      <c r="D1617" s="447"/>
      <c r="E1617" s="449"/>
      <c r="F1617" s="447"/>
      <c r="G1617" s="447"/>
      <c r="H1617" s="447"/>
      <c r="I1617" s="447"/>
      <c r="J1617" s="447"/>
      <c r="K1617" s="447"/>
      <c r="L1617" s="447"/>
      <c r="M1617" s="447"/>
      <c r="N1617" s="447"/>
      <c r="O1617" s="447"/>
      <c r="P1617" s="447"/>
      <c r="Q1617" s="447"/>
      <c r="R1617" s="447"/>
      <c r="S1617" s="447"/>
      <c r="T1617" s="447"/>
      <c r="U1617" s="447"/>
      <c r="V1617" s="447"/>
      <c r="W1617" s="447"/>
      <c r="X1617" s="447"/>
    </row>
    <row r="1618" spans="1:24" ht="12.75">
      <c r="A1618" s="447"/>
      <c r="B1618" s="447"/>
      <c r="C1618" s="454"/>
      <c r="D1618" s="447"/>
      <c r="E1618" s="449"/>
      <c r="F1618" s="447"/>
      <c r="G1618" s="447"/>
      <c r="H1618" s="447"/>
      <c r="I1618" s="447"/>
      <c r="J1618" s="447"/>
      <c r="K1618" s="447"/>
      <c r="L1618" s="447"/>
      <c r="M1618" s="447"/>
      <c r="N1618" s="447"/>
      <c r="O1618" s="447"/>
      <c r="P1618" s="447"/>
      <c r="Q1618" s="447"/>
      <c r="R1618" s="447"/>
      <c r="S1618" s="447"/>
      <c r="T1618" s="447"/>
      <c r="U1618" s="447"/>
      <c r="V1618" s="447"/>
      <c r="W1618" s="447"/>
      <c r="X1618" s="447"/>
    </row>
    <row r="1619" spans="1:24" ht="12.75">
      <c r="A1619" s="447"/>
      <c r="B1619" s="447"/>
      <c r="C1619" s="454"/>
      <c r="D1619" s="447"/>
      <c r="E1619" s="449"/>
      <c r="F1619" s="447"/>
      <c r="G1619" s="447"/>
      <c r="H1619" s="447"/>
      <c r="I1619" s="447"/>
      <c r="J1619" s="447"/>
      <c r="K1619" s="447"/>
      <c r="L1619" s="447"/>
      <c r="M1619" s="447"/>
      <c r="N1619" s="447"/>
      <c r="O1619" s="447"/>
      <c r="P1619" s="447"/>
      <c r="Q1619" s="447"/>
      <c r="R1619" s="447"/>
      <c r="S1619" s="447"/>
      <c r="T1619" s="447"/>
      <c r="U1619" s="447"/>
      <c r="V1619" s="447"/>
      <c r="W1619" s="447"/>
      <c r="X1619" s="447"/>
    </row>
    <row r="1620" spans="1:24" ht="12.75">
      <c r="A1620" s="447"/>
      <c r="B1620" s="447"/>
      <c r="C1620" s="454"/>
      <c r="D1620" s="447"/>
      <c r="E1620" s="449"/>
      <c r="F1620" s="447"/>
      <c r="G1620" s="447"/>
      <c r="H1620" s="447"/>
      <c r="I1620" s="447"/>
      <c r="J1620" s="447"/>
      <c r="K1620" s="447"/>
      <c r="L1620" s="447"/>
      <c r="M1620" s="447"/>
      <c r="N1620" s="447"/>
      <c r="O1620" s="447"/>
      <c r="P1620" s="447"/>
      <c r="Q1620" s="447"/>
      <c r="R1620" s="447"/>
      <c r="S1620" s="447"/>
      <c r="T1620" s="447"/>
      <c r="U1620" s="447"/>
      <c r="V1620" s="447"/>
      <c r="W1620" s="447"/>
      <c r="X1620" s="447"/>
    </row>
    <row r="1621" spans="1:24" ht="12.75">
      <c r="A1621" s="447"/>
      <c r="B1621" s="447"/>
      <c r="C1621" s="454"/>
      <c r="D1621" s="447"/>
      <c r="E1621" s="449"/>
      <c r="F1621" s="447"/>
      <c r="G1621" s="447"/>
      <c r="H1621" s="447"/>
      <c r="I1621" s="447"/>
      <c r="J1621" s="447"/>
      <c r="K1621" s="447"/>
      <c r="L1621" s="447"/>
      <c r="M1621" s="447"/>
      <c r="N1621" s="447"/>
      <c r="O1621" s="447"/>
      <c r="P1621" s="447"/>
      <c r="Q1621" s="447"/>
      <c r="R1621" s="447"/>
      <c r="S1621" s="447"/>
      <c r="T1621" s="447"/>
      <c r="U1621" s="447"/>
      <c r="V1621" s="447"/>
      <c r="W1621" s="447"/>
      <c r="X1621" s="447"/>
    </row>
    <row r="1622" spans="1:24" ht="12.75">
      <c r="A1622" s="447"/>
      <c r="B1622" s="447"/>
      <c r="C1622" s="454"/>
      <c r="D1622" s="447"/>
      <c r="E1622" s="449"/>
      <c r="F1622" s="447"/>
      <c r="G1622" s="447"/>
      <c r="H1622" s="447"/>
      <c r="I1622" s="447"/>
      <c r="J1622" s="447"/>
      <c r="K1622" s="447"/>
      <c r="L1622" s="447"/>
      <c r="M1622" s="447"/>
      <c r="N1622" s="447"/>
      <c r="O1622" s="447"/>
      <c r="P1622" s="447"/>
      <c r="Q1622" s="447"/>
      <c r="R1622" s="447"/>
      <c r="S1622" s="447"/>
      <c r="T1622" s="447"/>
      <c r="U1622" s="447"/>
      <c r="V1622" s="447"/>
      <c r="W1622" s="447"/>
      <c r="X1622" s="447"/>
    </row>
    <row r="1623" spans="1:24" ht="12.75">
      <c r="A1623" s="447"/>
      <c r="B1623" s="447"/>
      <c r="C1623" s="454"/>
      <c r="D1623" s="447"/>
      <c r="E1623" s="449"/>
      <c r="F1623" s="447"/>
      <c r="G1623" s="447"/>
      <c r="H1623" s="447"/>
      <c r="I1623" s="447"/>
      <c r="J1623" s="447"/>
      <c r="K1623" s="447"/>
      <c r="L1623" s="447"/>
      <c r="M1623" s="447"/>
      <c r="N1623" s="447"/>
      <c r="O1623" s="447"/>
      <c r="P1623" s="447"/>
      <c r="Q1623" s="447"/>
      <c r="R1623" s="447"/>
      <c r="S1623" s="447"/>
      <c r="T1623" s="447"/>
      <c r="U1623" s="447"/>
      <c r="V1623" s="447"/>
      <c r="W1623" s="447"/>
      <c r="X1623" s="447"/>
    </row>
    <row r="1624" spans="1:24" ht="12.75">
      <c r="A1624" s="447"/>
      <c r="B1624" s="447"/>
      <c r="C1624" s="454"/>
      <c r="D1624" s="447"/>
      <c r="E1624" s="449"/>
      <c r="F1624" s="447"/>
      <c r="G1624" s="447"/>
      <c r="H1624" s="447"/>
      <c r="I1624" s="447"/>
      <c r="J1624" s="447"/>
      <c r="K1624" s="447"/>
      <c r="L1624" s="447"/>
      <c r="M1624" s="447"/>
      <c r="N1624" s="447"/>
      <c r="O1624" s="447"/>
      <c r="P1624" s="447"/>
      <c r="Q1624" s="447"/>
      <c r="R1624" s="447"/>
      <c r="S1624" s="447"/>
      <c r="T1624" s="447"/>
      <c r="U1624" s="447"/>
      <c r="V1624" s="447"/>
      <c r="W1624" s="447"/>
      <c r="X1624" s="447"/>
    </row>
    <row r="1625" spans="1:24" ht="12.75">
      <c r="A1625" s="447"/>
      <c r="B1625" s="447"/>
      <c r="C1625" s="454"/>
      <c r="D1625" s="447"/>
      <c r="E1625" s="449"/>
      <c r="F1625" s="447"/>
      <c r="G1625" s="447"/>
      <c r="H1625" s="447"/>
      <c r="I1625" s="447"/>
      <c r="J1625" s="447"/>
      <c r="K1625" s="447"/>
      <c r="L1625" s="447"/>
      <c r="M1625" s="447"/>
      <c r="N1625" s="447"/>
      <c r="O1625" s="447"/>
      <c r="P1625" s="447"/>
      <c r="Q1625" s="447"/>
      <c r="R1625" s="447"/>
      <c r="S1625" s="447"/>
      <c r="T1625" s="447"/>
      <c r="U1625" s="447"/>
      <c r="V1625" s="447"/>
      <c r="W1625" s="447"/>
      <c r="X1625" s="447"/>
    </row>
    <row r="1626" spans="1:24" ht="12.75">
      <c r="A1626" s="447"/>
      <c r="B1626" s="447"/>
      <c r="C1626" s="454"/>
      <c r="D1626" s="447"/>
      <c r="E1626" s="449"/>
      <c r="F1626" s="447"/>
      <c r="G1626" s="447"/>
      <c r="H1626" s="447"/>
      <c r="I1626" s="447"/>
      <c r="J1626" s="447"/>
      <c r="K1626" s="447"/>
      <c r="L1626" s="447"/>
      <c r="M1626" s="447"/>
      <c r="N1626" s="447"/>
      <c r="O1626" s="447"/>
      <c r="P1626" s="447"/>
      <c r="Q1626" s="447"/>
      <c r="R1626" s="447"/>
      <c r="S1626" s="447"/>
      <c r="T1626" s="447"/>
      <c r="U1626" s="447"/>
      <c r="V1626" s="447"/>
      <c r="W1626" s="447"/>
      <c r="X1626" s="447"/>
    </row>
    <row r="1627" spans="1:24" ht="12.75">
      <c r="A1627" s="447"/>
      <c r="B1627" s="447"/>
      <c r="C1627" s="454"/>
      <c r="D1627" s="447"/>
      <c r="E1627" s="449"/>
      <c r="F1627" s="447"/>
      <c r="G1627" s="447"/>
      <c r="H1627" s="447"/>
      <c r="I1627" s="447"/>
      <c r="J1627" s="447"/>
      <c r="K1627" s="447"/>
      <c r="L1627" s="447"/>
      <c r="M1627" s="447"/>
      <c r="N1627" s="447"/>
      <c r="O1627" s="447"/>
      <c r="P1627" s="447"/>
      <c r="Q1627" s="447"/>
      <c r="R1627" s="447"/>
      <c r="S1627" s="447"/>
      <c r="T1627" s="447"/>
      <c r="U1627" s="447"/>
      <c r="V1627" s="447"/>
      <c r="W1627" s="447"/>
      <c r="X1627" s="447"/>
    </row>
    <row r="1628" spans="1:24" ht="12.75">
      <c r="A1628" s="447"/>
      <c r="B1628" s="447"/>
      <c r="C1628" s="454"/>
      <c r="D1628" s="447"/>
      <c r="E1628" s="449"/>
      <c r="F1628" s="447"/>
      <c r="G1628" s="447"/>
      <c r="H1628" s="447"/>
      <c r="I1628" s="447"/>
      <c r="J1628" s="447"/>
      <c r="K1628" s="447"/>
      <c r="L1628" s="447"/>
      <c r="M1628" s="447"/>
      <c r="N1628" s="447"/>
      <c r="O1628" s="447"/>
      <c r="P1628" s="447"/>
      <c r="Q1628" s="447"/>
      <c r="R1628" s="447"/>
      <c r="S1628" s="447"/>
      <c r="T1628" s="447"/>
      <c r="U1628" s="447"/>
      <c r="V1628" s="447"/>
      <c r="W1628" s="447"/>
      <c r="X1628" s="447"/>
    </row>
    <row r="1629" spans="1:24" ht="12.75">
      <c r="A1629" s="447"/>
      <c r="B1629" s="447"/>
      <c r="C1629" s="454"/>
      <c r="D1629" s="447"/>
      <c r="E1629" s="449"/>
      <c r="F1629" s="447"/>
      <c r="G1629" s="447"/>
      <c r="H1629" s="447"/>
      <c r="I1629" s="447"/>
      <c r="J1629" s="447"/>
      <c r="K1629" s="447"/>
      <c r="L1629" s="447"/>
      <c r="M1629" s="447"/>
      <c r="N1629" s="447"/>
      <c r="O1629" s="447"/>
      <c r="P1629" s="447"/>
      <c r="Q1629" s="447"/>
      <c r="R1629" s="447"/>
      <c r="S1629" s="447"/>
      <c r="T1629" s="447"/>
      <c r="U1629" s="447"/>
      <c r="V1629" s="447"/>
      <c r="W1629" s="447"/>
      <c r="X1629" s="447"/>
    </row>
    <row r="1630" spans="1:24" ht="12.75">
      <c r="A1630" s="447"/>
      <c r="B1630" s="447"/>
      <c r="C1630" s="454"/>
      <c r="D1630" s="447"/>
      <c r="E1630" s="449"/>
      <c r="F1630" s="447"/>
      <c r="G1630" s="447"/>
      <c r="H1630" s="447"/>
      <c r="I1630" s="447"/>
      <c r="J1630" s="447"/>
      <c r="K1630" s="447"/>
      <c r="L1630" s="447"/>
      <c r="M1630" s="447"/>
      <c r="N1630" s="447"/>
      <c r="O1630" s="447"/>
      <c r="P1630" s="447"/>
      <c r="Q1630" s="447"/>
      <c r="R1630" s="447"/>
      <c r="S1630" s="447"/>
      <c r="T1630" s="447"/>
      <c r="U1630" s="447"/>
      <c r="V1630" s="447"/>
      <c r="W1630" s="447"/>
      <c r="X1630" s="447"/>
    </row>
    <row r="1631" spans="1:24" ht="12.75">
      <c r="A1631" s="447"/>
      <c r="B1631" s="447"/>
      <c r="C1631" s="454"/>
      <c r="D1631" s="447"/>
      <c r="E1631" s="449"/>
      <c r="F1631" s="447"/>
      <c r="G1631" s="447"/>
      <c r="H1631" s="447"/>
      <c r="I1631" s="447"/>
      <c r="J1631" s="447"/>
      <c r="K1631" s="447"/>
      <c r="L1631" s="447"/>
      <c r="M1631" s="447"/>
      <c r="N1631" s="447"/>
      <c r="O1631" s="447"/>
      <c r="P1631" s="447"/>
      <c r="Q1631" s="447"/>
      <c r="R1631" s="447"/>
      <c r="S1631" s="447"/>
      <c r="T1631" s="447"/>
      <c r="U1631" s="447"/>
      <c r="V1631" s="447"/>
      <c r="W1631" s="447"/>
      <c r="X1631" s="447"/>
    </row>
    <row r="1632" spans="1:24" ht="12.75">
      <c r="A1632" s="447"/>
      <c r="B1632" s="447"/>
      <c r="C1632" s="454"/>
      <c r="D1632" s="447"/>
      <c r="E1632" s="449"/>
      <c r="F1632" s="447"/>
      <c r="G1632" s="447"/>
      <c r="H1632" s="447"/>
      <c r="I1632" s="447"/>
      <c r="J1632" s="447"/>
      <c r="K1632" s="447"/>
      <c r="L1632" s="447"/>
      <c r="M1632" s="447"/>
      <c r="N1632" s="447"/>
      <c r="O1632" s="447"/>
      <c r="P1632" s="447"/>
      <c r="Q1632" s="447"/>
      <c r="R1632" s="447"/>
      <c r="S1632" s="447"/>
      <c r="T1632" s="447"/>
      <c r="U1632" s="447"/>
      <c r="V1632" s="447"/>
      <c r="W1632" s="447"/>
      <c r="X1632" s="447"/>
    </row>
    <row r="1633" spans="1:24" ht="12.75">
      <c r="A1633" s="447"/>
      <c r="B1633" s="447"/>
      <c r="C1633" s="454"/>
      <c r="D1633" s="447"/>
      <c r="E1633" s="449"/>
      <c r="F1633" s="447"/>
      <c r="G1633" s="447"/>
      <c r="H1633" s="447"/>
      <c r="I1633" s="447"/>
      <c r="J1633" s="447"/>
      <c r="K1633" s="447"/>
      <c r="L1633" s="447"/>
      <c r="M1633" s="447"/>
      <c r="N1633" s="447"/>
      <c r="O1633" s="447"/>
      <c r="P1633" s="447"/>
      <c r="Q1633" s="447"/>
      <c r="R1633" s="447"/>
      <c r="S1633" s="447"/>
      <c r="T1633" s="447"/>
      <c r="U1633" s="447"/>
      <c r="V1633" s="447"/>
      <c r="W1633" s="447"/>
      <c r="X1633" s="447"/>
    </row>
    <row r="1634" spans="1:24" ht="12.75">
      <c r="A1634" s="447"/>
      <c r="B1634" s="447"/>
      <c r="C1634" s="454"/>
      <c r="D1634" s="447"/>
      <c r="E1634" s="449"/>
      <c r="F1634" s="447"/>
      <c r="G1634" s="447"/>
      <c r="H1634" s="447"/>
      <c r="I1634" s="447"/>
      <c r="J1634" s="447"/>
      <c r="K1634" s="447"/>
      <c r="L1634" s="447"/>
      <c r="M1634" s="447"/>
      <c r="N1634" s="447"/>
      <c r="O1634" s="447"/>
      <c r="P1634" s="447"/>
      <c r="Q1634" s="447"/>
      <c r="R1634" s="447"/>
      <c r="S1634" s="447"/>
      <c r="T1634" s="447"/>
      <c r="U1634" s="447"/>
      <c r="V1634" s="447"/>
      <c r="W1634" s="447"/>
      <c r="X1634" s="447"/>
    </row>
    <row r="1635" spans="1:24" ht="12.75">
      <c r="A1635" s="447"/>
      <c r="B1635" s="447"/>
      <c r="C1635" s="454"/>
      <c r="D1635" s="447"/>
      <c r="E1635" s="449"/>
      <c r="F1635" s="447"/>
      <c r="G1635" s="447"/>
      <c r="H1635" s="447"/>
      <c r="I1635" s="447"/>
      <c r="J1635" s="447"/>
      <c r="K1635" s="447"/>
      <c r="L1635" s="447"/>
      <c r="M1635" s="447"/>
      <c r="N1635" s="447"/>
      <c r="O1635" s="447"/>
      <c r="P1635" s="447"/>
      <c r="Q1635" s="447"/>
      <c r="R1635" s="447"/>
      <c r="S1635" s="447"/>
      <c r="T1635" s="447"/>
      <c r="U1635" s="447"/>
      <c r="V1635" s="447"/>
      <c r="W1635" s="447"/>
      <c r="X1635" s="447"/>
    </row>
    <row r="1636" spans="1:24" ht="12.75">
      <c r="A1636" s="447"/>
      <c r="B1636" s="447"/>
      <c r="C1636" s="454"/>
      <c r="D1636" s="447"/>
      <c r="E1636" s="449"/>
      <c r="F1636" s="447"/>
      <c r="G1636" s="447"/>
      <c r="H1636" s="447"/>
      <c r="I1636" s="447"/>
      <c r="J1636" s="447"/>
      <c r="K1636" s="447"/>
      <c r="L1636" s="447"/>
      <c r="M1636" s="447"/>
      <c r="N1636" s="447"/>
      <c r="O1636" s="447"/>
      <c r="P1636" s="447"/>
      <c r="Q1636" s="447"/>
      <c r="R1636" s="447"/>
      <c r="S1636" s="447"/>
      <c r="T1636" s="447"/>
      <c r="U1636" s="447"/>
      <c r="V1636" s="447"/>
      <c r="W1636" s="447"/>
      <c r="X1636" s="447"/>
    </row>
    <row r="1637" spans="1:24" ht="12.75">
      <c r="A1637" s="447"/>
      <c r="B1637" s="447"/>
      <c r="C1637" s="454"/>
      <c r="D1637" s="447"/>
      <c r="E1637" s="449"/>
      <c r="F1637" s="447"/>
      <c r="G1637" s="447"/>
      <c r="H1637" s="447"/>
      <c r="I1637" s="447"/>
      <c r="J1637" s="447"/>
      <c r="K1637" s="447"/>
      <c r="L1637" s="447"/>
      <c r="M1637" s="447"/>
      <c r="N1637" s="447"/>
      <c r="O1637" s="447"/>
      <c r="P1637" s="447"/>
      <c r="Q1637" s="447"/>
      <c r="R1637" s="447"/>
      <c r="S1637" s="447"/>
      <c r="T1637" s="447"/>
      <c r="U1637" s="447"/>
      <c r="V1637" s="447"/>
      <c r="W1637" s="447"/>
      <c r="X1637" s="447"/>
    </row>
    <row r="1638" spans="1:24" ht="12.75">
      <c r="A1638" s="447"/>
      <c r="B1638" s="447"/>
      <c r="C1638" s="454"/>
      <c r="D1638" s="447"/>
      <c r="E1638" s="449"/>
      <c r="F1638" s="447"/>
      <c r="G1638" s="447"/>
      <c r="H1638" s="447"/>
      <c r="I1638" s="447"/>
      <c r="J1638" s="447"/>
      <c r="K1638" s="447"/>
      <c r="L1638" s="447"/>
      <c r="M1638" s="447"/>
      <c r="N1638" s="447"/>
      <c r="O1638" s="447"/>
      <c r="P1638" s="447"/>
      <c r="Q1638" s="447"/>
      <c r="R1638" s="447"/>
      <c r="S1638" s="447"/>
      <c r="T1638" s="447"/>
      <c r="U1638" s="447"/>
      <c r="V1638" s="447"/>
      <c r="W1638" s="447"/>
      <c r="X1638" s="447"/>
    </row>
    <row r="1639" spans="1:24" ht="12.75">
      <c r="A1639" s="447"/>
      <c r="B1639" s="447"/>
      <c r="C1639" s="454"/>
      <c r="D1639" s="447"/>
      <c r="E1639" s="449"/>
      <c r="F1639" s="447"/>
      <c r="G1639" s="447"/>
      <c r="H1639" s="447"/>
      <c r="I1639" s="447"/>
      <c r="J1639" s="447"/>
      <c r="K1639" s="447"/>
      <c r="L1639" s="447"/>
      <c r="M1639" s="447"/>
      <c r="N1639" s="447"/>
      <c r="O1639" s="447"/>
      <c r="P1639" s="447"/>
      <c r="Q1639" s="447"/>
      <c r="R1639" s="447"/>
      <c r="S1639" s="447"/>
      <c r="T1639" s="447"/>
      <c r="U1639" s="447"/>
      <c r="V1639" s="447"/>
      <c r="W1639" s="447"/>
      <c r="X1639" s="447"/>
    </row>
    <row r="1640" spans="1:24" ht="12.75">
      <c r="A1640" s="447"/>
      <c r="B1640" s="447"/>
      <c r="C1640" s="454"/>
      <c r="D1640" s="447"/>
      <c r="E1640" s="449"/>
      <c r="F1640" s="447"/>
      <c r="G1640" s="447"/>
      <c r="H1640" s="447"/>
      <c r="I1640" s="447"/>
      <c r="J1640" s="447"/>
      <c r="K1640" s="447"/>
      <c r="L1640" s="447"/>
      <c r="M1640" s="447"/>
      <c r="N1640" s="447"/>
      <c r="O1640" s="447"/>
      <c r="P1640" s="447"/>
      <c r="Q1640" s="447"/>
      <c r="R1640" s="447"/>
      <c r="S1640" s="447"/>
      <c r="T1640" s="447"/>
      <c r="U1640" s="447"/>
      <c r="V1640" s="447"/>
      <c r="W1640" s="447"/>
      <c r="X1640" s="447"/>
    </row>
    <row r="1641" spans="1:24" ht="12.75">
      <c r="A1641" s="447"/>
      <c r="B1641" s="447"/>
      <c r="C1641" s="454"/>
      <c r="D1641" s="447"/>
      <c r="E1641" s="449"/>
      <c r="F1641" s="447"/>
      <c r="G1641" s="447"/>
      <c r="H1641" s="447"/>
      <c r="I1641" s="447"/>
      <c r="J1641" s="447"/>
      <c r="K1641" s="447"/>
      <c r="L1641" s="447"/>
      <c r="M1641" s="447"/>
      <c r="N1641" s="447"/>
      <c r="O1641" s="447"/>
      <c r="P1641" s="447"/>
      <c r="Q1641" s="447"/>
      <c r="R1641" s="447"/>
      <c r="S1641" s="447"/>
      <c r="T1641" s="447"/>
      <c r="U1641" s="447"/>
      <c r="V1641" s="447"/>
      <c r="W1641" s="447"/>
      <c r="X1641" s="447"/>
    </row>
    <row r="1642" spans="1:24" ht="12.75">
      <c r="A1642" s="447"/>
      <c r="B1642" s="447"/>
      <c r="C1642" s="454"/>
      <c r="D1642" s="447"/>
      <c r="E1642" s="449"/>
      <c r="F1642" s="447"/>
      <c r="G1642" s="447"/>
      <c r="H1642" s="447"/>
      <c r="I1642" s="447"/>
      <c r="J1642" s="447"/>
      <c r="K1642" s="447"/>
      <c r="L1642" s="447"/>
      <c r="M1642" s="447"/>
      <c r="N1642" s="447"/>
      <c r="O1642" s="447"/>
      <c r="P1642" s="447"/>
      <c r="Q1642" s="447"/>
      <c r="R1642" s="447"/>
      <c r="S1642" s="447"/>
      <c r="T1642" s="447"/>
      <c r="U1642" s="447"/>
      <c r="V1642" s="447"/>
      <c r="W1642" s="447"/>
      <c r="X1642" s="447"/>
    </row>
    <row r="1643" spans="1:24" ht="12.75">
      <c r="A1643" s="447"/>
      <c r="B1643" s="447"/>
      <c r="C1643" s="454"/>
      <c r="D1643" s="447"/>
      <c r="E1643" s="449"/>
      <c r="F1643" s="447"/>
      <c r="G1643" s="447"/>
      <c r="H1643" s="447"/>
      <c r="I1643" s="447"/>
      <c r="J1643" s="447"/>
      <c r="K1643" s="447"/>
      <c r="L1643" s="447"/>
      <c r="M1643" s="447"/>
      <c r="N1643" s="447"/>
      <c r="O1643" s="447"/>
      <c r="P1643" s="447"/>
      <c r="Q1643" s="447"/>
      <c r="R1643" s="447"/>
      <c r="S1643" s="447"/>
      <c r="T1643" s="447"/>
      <c r="U1643" s="447"/>
      <c r="V1643" s="447"/>
      <c r="W1643" s="447"/>
      <c r="X1643" s="447"/>
    </row>
    <row r="1644" spans="1:24" ht="12.75">
      <c r="A1644" s="447"/>
      <c r="B1644" s="447"/>
      <c r="C1644" s="454"/>
      <c r="D1644" s="447"/>
      <c r="E1644" s="449"/>
      <c r="F1644" s="447"/>
      <c r="G1644" s="447"/>
      <c r="H1644" s="447"/>
      <c r="I1644" s="447"/>
      <c r="J1644" s="447"/>
      <c r="K1644" s="447"/>
      <c r="L1644" s="447"/>
      <c r="M1644" s="447"/>
      <c r="N1644" s="447"/>
      <c r="O1644" s="447"/>
      <c r="P1644" s="447"/>
      <c r="Q1644" s="447"/>
      <c r="R1644" s="447"/>
      <c r="S1644" s="447"/>
      <c r="T1644" s="447"/>
      <c r="U1644" s="447"/>
      <c r="V1644" s="447"/>
      <c r="W1644" s="447"/>
      <c r="X1644" s="447"/>
    </row>
    <row r="1645" spans="1:24" ht="12.75">
      <c r="A1645" s="447"/>
      <c r="B1645" s="447"/>
      <c r="C1645" s="454"/>
      <c r="D1645" s="447"/>
      <c r="E1645" s="449"/>
      <c r="F1645" s="447"/>
      <c r="G1645" s="447"/>
      <c r="H1645" s="447"/>
      <c r="I1645" s="447"/>
      <c r="J1645" s="447"/>
      <c r="K1645" s="447"/>
      <c r="L1645" s="447"/>
      <c r="M1645" s="447"/>
      <c r="N1645" s="447"/>
      <c r="O1645" s="447"/>
      <c r="P1645" s="447"/>
      <c r="Q1645" s="447"/>
      <c r="R1645" s="447"/>
      <c r="S1645" s="447"/>
      <c r="T1645" s="447"/>
      <c r="U1645" s="447"/>
      <c r="V1645" s="447"/>
      <c r="W1645" s="447"/>
      <c r="X1645" s="447"/>
    </row>
    <row r="1646" spans="1:24" ht="12.75">
      <c r="A1646" s="447"/>
      <c r="B1646" s="447"/>
      <c r="C1646" s="454"/>
      <c r="D1646" s="447"/>
      <c r="E1646" s="449"/>
      <c r="F1646" s="447"/>
      <c r="G1646" s="447"/>
      <c r="H1646" s="447"/>
      <c r="I1646" s="447"/>
      <c r="J1646" s="447"/>
      <c r="K1646" s="447"/>
      <c r="L1646" s="447"/>
      <c r="M1646" s="447"/>
      <c r="N1646" s="447"/>
      <c r="O1646" s="447"/>
      <c r="P1646" s="447"/>
      <c r="Q1646" s="447"/>
      <c r="R1646" s="447"/>
      <c r="S1646" s="447"/>
      <c r="T1646" s="447"/>
      <c r="U1646" s="447"/>
      <c r="V1646" s="447"/>
      <c r="W1646" s="447"/>
      <c r="X1646" s="447"/>
    </row>
    <row r="1647" spans="1:24" ht="12.75">
      <c r="A1647" s="447"/>
      <c r="B1647" s="447"/>
      <c r="C1647" s="454"/>
      <c r="D1647" s="447"/>
      <c r="E1647" s="449"/>
      <c r="F1647" s="447"/>
      <c r="G1647" s="447"/>
      <c r="H1647" s="447"/>
      <c r="I1647" s="447"/>
      <c r="J1647" s="447"/>
      <c r="K1647" s="447"/>
      <c r="L1647" s="447"/>
      <c r="M1647" s="447"/>
      <c r="N1647" s="447"/>
      <c r="O1647" s="447"/>
      <c r="P1647" s="447"/>
      <c r="Q1647" s="447"/>
      <c r="R1647" s="447"/>
      <c r="S1647" s="447"/>
      <c r="T1647" s="447"/>
      <c r="U1647" s="447"/>
      <c r="V1647" s="447"/>
      <c r="W1647" s="447"/>
      <c r="X1647" s="447"/>
    </row>
    <row r="1648" spans="1:24" ht="12.75">
      <c r="A1648" s="447"/>
      <c r="B1648" s="447"/>
      <c r="C1648" s="454"/>
      <c r="D1648" s="447"/>
      <c r="E1648" s="449"/>
      <c r="F1648" s="447"/>
      <c r="G1648" s="447"/>
      <c r="H1648" s="447"/>
      <c r="I1648" s="447"/>
      <c r="J1648" s="447"/>
      <c r="K1648" s="447"/>
      <c r="L1648" s="447"/>
      <c r="M1648" s="447"/>
      <c r="N1648" s="447"/>
      <c r="O1648" s="447"/>
      <c r="P1648" s="447"/>
      <c r="Q1648" s="447"/>
      <c r="R1648" s="447"/>
      <c r="S1648" s="447"/>
      <c r="T1648" s="447"/>
      <c r="U1648" s="447"/>
      <c r="V1648" s="447"/>
      <c r="W1648" s="447"/>
      <c r="X1648" s="447"/>
    </row>
    <row r="1649" spans="1:24" ht="12.75">
      <c r="A1649" s="447"/>
      <c r="B1649" s="447"/>
      <c r="C1649" s="454"/>
      <c r="D1649" s="447"/>
      <c r="E1649" s="449"/>
      <c r="F1649" s="447"/>
      <c r="G1649" s="447"/>
      <c r="H1649" s="447"/>
      <c r="I1649" s="447"/>
      <c r="J1649" s="447"/>
      <c r="K1649" s="447"/>
      <c r="L1649" s="447"/>
      <c r="M1649" s="447"/>
      <c r="N1649" s="447"/>
      <c r="O1649" s="447"/>
      <c r="P1649" s="447"/>
      <c r="Q1649" s="447"/>
      <c r="R1649" s="447"/>
      <c r="S1649" s="447"/>
      <c r="T1649" s="447"/>
      <c r="U1649" s="447"/>
      <c r="V1649" s="447"/>
      <c r="W1649" s="447"/>
      <c r="X1649" s="447"/>
    </row>
    <row r="1650" spans="1:24" ht="12.75">
      <c r="A1650" s="447"/>
      <c r="B1650" s="447"/>
      <c r="C1650" s="454"/>
      <c r="D1650" s="447"/>
      <c r="E1650" s="449"/>
      <c r="F1650" s="447"/>
      <c r="G1650" s="447"/>
      <c r="H1650" s="447"/>
      <c r="I1650" s="447"/>
      <c r="J1650" s="447"/>
      <c r="K1650" s="447"/>
      <c r="L1650" s="447"/>
      <c r="M1650" s="447"/>
      <c r="N1650" s="447"/>
      <c r="O1650" s="447"/>
      <c r="P1650" s="447"/>
      <c r="Q1650" s="447"/>
      <c r="R1650" s="447"/>
      <c r="S1650" s="447"/>
      <c r="T1650" s="447"/>
      <c r="U1650" s="447"/>
      <c r="V1650" s="447"/>
      <c r="W1650" s="447"/>
      <c r="X1650" s="447"/>
    </row>
    <row r="1651" spans="1:24" ht="12.75">
      <c r="A1651" s="447"/>
      <c r="B1651" s="447"/>
      <c r="C1651" s="454"/>
      <c r="D1651" s="447"/>
      <c r="E1651" s="449"/>
      <c r="F1651" s="447"/>
      <c r="G1651" s="447"/>
      <c r="H1651" s="447"/>
      <c r="I1651" s="447"/>
      <c r="J1651" s="447"/>
      <c r="K1651" s="447"/>
      <c r="L1651" s="447"/>
      <c r="M1651" s="447"/>
      <c r="N1651" s="447"/>
      <c r="O1651" s="447"/>
      <c r="P1651" s="447"/>
      <c r="Q1651" s="447"/>
      <c r="R1651" s="447"/>
      <c r="S1651" s="447"/>
      <c r="T1651" s="447"/>
      <c r="U1651" s="447"/>
      <c r="V1651" s="447"/>
      <c r="W1651" s="447"/>
      <c r="X1651" s="447"/>
    </row>
    <row r="1652" spans="1:24" ht="12.75">
      <c r="A1652" s="447"/>
      <c r="B1652" s="447"/>
      <c r="C1652" s="454"/>
      <c r="D1652" s="447"/>
      <c r="E1652" s="449"/>
      <c r="F1652" s="447"/>
      <c r="G1652" s="447"/>
      <c r="H1652" s="447"/>
      <c r="I1652" s="447"/>
      <c r="J1652" s="447"/>
      <c r="K1652" s="447"/>
      <c r="L1652" s="447"/>
      <c r="M1652" s="447"/>
      <c r="N1652" s="447"/>
      <c r="O1652" s="447"/>
      <c r="P1652" s="447"/>
      <c r="Q1652" s="447"/>
      <c r="R1652" s="447"/>
      <c r="S1652" s="447"/>
      <c r="T1652" s="447"/>
      <c r="U1652" s="447"/>
      <c r="V1652" s="447"/>
      <c r="W1652" s="447"/>
      <c r="X1652" s="447"/>
    </row>
    <row r="1653" spans="1:24" ht="12.75">
      <c r="A1653" s="447"/>
      <c r="B1653" s="447"/>
      <c r="C1653" s="454"/>
      <c r="D1653" s="447"/>
      <c r="E1653" s="449"/>
      <c r="F1653" s="447"/>
      <c r="G1653" s="447"/>
      <c r="H1653" s="447"/>
      <c r="I1653" s="447"/>
      <c r="J1653" s="447"/>
      <c r="K1653" s="447"/>
      <c r="L1653" s="447"/>
      <c r="M1653" s="447"/>
      <c r="N1653" s="447"/>
      <c r="O1653" s="447"/>
      <c r="P1653" s="447"/>
      <c r="Q1653" s="447"/>
      <c r="R1653" s="447"/>
      <c r="S1653" s="447"/>
      <c r="T1653" s="447"/>
      <c r="U1653" s="447"/>
      <c r="V1653" s="447"/>
      <c r="W1653" s="447"/>
      <c r="X1653" s="447"/>
    </row>
    <row r="1654" spans="1:24" ht="12.75">
      <c r="A1654" s="447"/>
      <c r="B1654" s="447"/>
      <c r="C1654" s="454"/>
      <c r="D1654" s="447"/>
      <c r="E1654" s="449"/>
      <c r="F1654" s="447"/>
      <c r="G1654" s="447"/>
      <c r="H1654" s="447"/>
      <c r="I1654" s="447"/>
      <c r="J1654" s="447"/>
      <c r="K1654" s="447"/>
      <c r="L1654" s="447"/>
      <c r="M1654" s="447"/>
      <c r="N1654" s="447"/>
      <c r="O1654" s="447"/>
      <c r="P1654" s="447"/>
      <c r="Q1654" s="447"/>
      <c r="R1654" s="447"/>
      <c r="S1654" s="447"/>
      <c r="T1654" s="447"/>
      <c r="U1654" s="447"/>
      <c r="V1654" s="447"/>
      <c r="W1654" s="447"/>
      <c r="X1654" s="447"/>
    </row>
    <row r="1655" spans="1:24" ht="12.75">
      <c r="A1655" s="447"/>
      <c r="B1655" s="447"/>
      <c r="C1655" s="454"/>
      <c r="D1655" s="447"/>
      <c r="E1655" s="449"/>
      <c r="F1655" s="447"/>
      <c r="G1655" s="447"/>
      <c r="H1655" s="447"/>
      <c r="I1655" s="447"/>
      <c r="J1655" s="447"/>
      <c r="K1655" s="447"/>
      <c r="L1655" s="447"/>
      <c r="M1655" s="447"/>
      <c r="N1655" s="447"/>
      <c r="O1655" s="447"/>
      <c r="P1655" s="447"/>
      <c r="Q1655" s="447"/>
      <c r="R1655" s="447"/>
      <c r="S1655" s="447"/>
      <c r="T1655" s="447"/>
      <c r="U1655" s="447"/>
      <c r="V1655" s="447"/>
      <c r="W1655" s="447"/>
      <c r="X1655" s="447"/>
    </row>
    <row r="1656" spans="1:24" ht="12.75">
      <c r="A1656" s="447"/>
      <c r="B1656" s="447"/>
      <c r="C1656" s="454"/>
      <c r="D1656" s="447"/>
      <c r="E1656" s="449"/>
      <c r="F1656" s="447"/>
      <c r="G1656" s="447"/>
      <c r="H1656" s="447"/>
      <c r="I1656" s="447"/>
      <c r="J1656" s="447"/>
      <c r="K1656" s="447"/>
      <c r="L1656" s="447"/>
      <c r="M1656" s="447"/>
      <c r="N1656" s="447"/>
      <c r="O1656" s="447"/>
      <c r="P1656" s="447"/>
      <c r="Q1656" s="447"/>
      <c r="R1656" s="447"/>
      <c r="S1656" s="447"/>
      <c r="T1656" s="447"/>
      <c r="U1656" s="447"/>
      <c r="V1656" s="447"/>
      <c r="W1656" s="447"/>
      <c r="X1656" s="447"/>
    </row>
    <row r="1657" spans="1:24" ht="12.75">
      <c r="A1657" s="447"/>
      <c r="B1657" s="447"/>
      <c r="C1657" s="454"/>
      <c r="D1657" s="447"/>
      <c r="E1657" s="449"/>
      <c r="F1657" s="447"/>
      <c r="G1657" s="447"/>
      <c r="H1657" s="447"/>
      <c r="I1657" s="447"/>
      <c r="J1657" s="447"/>
      <c r="K1657" s="447"/>
      <c r="L1657" s="447"/>
      <c r="M1657" s="447"/>
      <c r="N1657" s="447"/>
      <c r="O1657" s="447"/>
      <c r="P1657" s="447"/>
      <c r="Q1657" s="447"/>
      <c r="R1657" s="447"/>
      <c r="S1657" s="447"/>
      <c r="T1657" s="447"/>
      <c r="U1657" s="447"/>
      <c r="V1657" s="447"/>
      <c r="W1657" s="447"/>
      <c r="X1657" s="447"/>
    </row>
    <row r="1658" spans="1:24" ht="12.75">
      <c r="A1658" s="447"/>
      <c r="B1658" s="447"/>
      <c r="C1658" s="454"/>
      <c r="D1658" s="447"/>
      <c r="E1658" s="449"/>
      <c r="F1658" s="447"/>
      <c r="G1658" s="447"/>
      <c r="H1658" s="447"/>
      <c r="I1658" s="447"/>
      <c r="J1658" s="447"/>
      <c r="K1658" s="447"/>
      <c r="L1658" s="447"/>
      <c r="M1658" s="447"/>
      <c r="N1658" s="447"/>
      <c r="O1658" s="447"/>
      <c r="P1658" s="447"/>
      <c r="Q1658" s="447"/>
      <c r="R1658" s="447"/>
      <c r="S1658" s="447"/>
      <c r="T1658" s="447"/>
      <c r="U1658" s="447"/>
      <c r="V1658" s="447"/>
      <c r="W1658" s="447"/>
      <c r="X1658" s="447"/>
    </row>
    <row r="1659" spans="1:24" ht="12.75">
      <c r="A1659" s="447"/>
      <c r="B1659" s="447"/>
      <c r="C1659" s="454"/>
      <c r="D1659" s="447"/>
      <c r="E1659" s="449"/>
      <c r="F1659" s="447"/>
      <c r="G1659" s="447"/>
      <c r="H1659" s="447"/>
      <c r="I1659" s="447"/>
      <c r="J1659" s="447"/>
      <c r="K1659" s="447"/>
      <c r="L1659" s="447"/>
      <c r="M1659" s="447"/>
      <c r="N1659" s="447"/>
      <c r="O1659" s="447"/>
      <c r="P1659" s="447"/>
      <c r="Q1659" s="447"/>
      <c r="R1659" s="447"/>
      <c r="S1659" s="447"/>
      <c r="T1659" s="447"/>
      <c r="U1659" s="447"/>
      <c r="V1659" s="447"/>
      <c r="W1659" s="447"/>
      <c r="X1659" s="447"/>
    </row>
    <row r="1660" spans="1:24" ht="12.75">
      <c r="A1660" s="447"/>
      <c r="B1660" s="447"/>
      <c r="C1660" s="454"/>
      <c r="D1660" s="447"/>
      <c r="E1660" s="449"/>
      <c r="F1660" s="447"/>
      <c r="G1660" s="447"/>
      <c r="H1660" s="447"/>
      <c r="I1660" s="447"/>
      <c r="J1660" s="447"/>
      <c r="K1660" s="447"/>
      <c r="L1660" s="447"/>
      <c r="M1660" s="447"/>
      <c r="N1660" s="447"/>
      <c r="O1660" s="447"/>
      <c r="P1660" s="447"/>
      <c r="Q1660" s="447"/>
      <c r="R1660" s="447"/>
      <c r="S1660" s="447"/>
      <c r="T1660" s="447"/>
      <c r="U1660" s="447"/>
      <c r="V1660" s="447"/>
      <c r="W1660" s="447"/>
      <c r="X1660" s="447"/>
    </row>
    <row r="1661" spans="1:24" ht="12.75">
      <c r="A1661" s="447"/>
      <c r="B1661" s="447"/>
      <c r="C1661" s="454"/>
      <c r="D1661" s="447"/>
      <c r="E1661" s="449"/>
      <c r="F1661" s="447"/>
      <c r="G1661" s="447"/>
      <c r="H1661" s="447"/>
      <c r="I1661" s="447"/>
      <c r="J1661" s="447"/>
      <c r="K1661" s="447"/>
      <c r="L1661" s="447"/>
      <c r="M1661" s="447"/>
      <c r="N1661" s="447"/>
      <c r="O1661" s="447"/>
      <c r="P1661" s="447"/>
      <c r="Q1661" s="447"/>
      <c r="R1661" s="447"/>
      <c r="S1661" s="447"/>
      <c r="T1661" s="447"/>
      <c r="U1661" s="447"/>
      <c r="V1661" s="447"/>
      <c r="W1661" s="447"/>
      <c r="X1661" s="447"/>
    </row>
    <row r="1662" spans="1:24" ht="12.75">
      <c r="A1662" s="447"/>
      <c r="B1662" s="447"/>
      <c r="C1662" s="454"/>
      <c r="D1662" s="447"/>
      <c r="E1662" s="449"/>
      <c r="F1662" s="447"/>
      <c r="G1662" s="447"/>
      <c r="H1662" s="447"/>
      <c r="I1662" s="447"/>
      <c r="J1662" s="447"/>
      <c r="K1662" s="447"/>
      <c r="L1662" s="447"/>
      <c r="M1662" s="447"/>
      <c r="N1662" s="447"/>
      <c r="O1662" s="447"/>
      <c r="P1662" s="447"/>
      <c r="Q1662" s="447"/>
      <c r="R1662" s="447"/>
      <c r="S1662" s="447"/>
      <c r="T1662" s="447"/>
      <c r="U1662" s="447"/>
      <c r="V1662" s="447"/>
      <c r="W1662" s="447"/>
      <c r="X1662" s="447"/>
    </row>
    <row r="1663" spans="1:24" ht="12.75">
      <c r="A1663" s="447"/>
      <c r="B1663" s="447"/>
      <c r="C1663" s="454"/>
      <c r="D1663" s="447"/>
      <c r="E1663" s="449"/>
      <c r="F1663" s="447"/>
      <c r="G1663" s="447"/>
      <c r="H1663" s="447"/>
      <c r="I1663" s="447"/>
      <c r="J1663" s="447"/>
      <c r="K1663" s="447"/>
      <c r="L1663" s="447"/>
      <c r="M1663" s="447"/>
      <c r="N1663" s="447"/>
      <c r="O1663" s="447"/>
      <c r="P1663" s="447"/>
      <c r="Q1663" s="447"/>
      <c r="R1663" s="447"/>
      <c r="S1663" s="447"/>
      <c r="T1663" s="447"/>
      <c r="U1663" s="447"/>
      <c r="V1663" s="447"/>
      <c r="W1663" s="447"/>
      <c r="X1663" s="447"/>
    </row>
    <row r="1664" spans="1:24" ht="12.75">
      <c r="A1664" s="447"/>
      <c r="B1664" s="447"/>
      <c r="C1664" s="454"/>
      <c r="D1664" s="447"/>
      <c r="E1664" s="449"/>
      <c r="F1664" s="447"/>
      <c r="G1664" s="447"/>
      <c r="H1664" s="447"/>
      <c r="I1664" s="447"/>
      <c r="J1664" s="447"/>
      <c r="K1664" s="447"/>
      <c r="L1664" s="447"/>
      <c r="M1664" s="447"/>
      <c r="N1664" s="447"/>
      <c r="O1664" s="447"/>
      <c r="P1664" s="447"/>
      <c r="Q1664" s="447"/>
      <c r="R1664" s="447"/>
      <c r="S1664" s="447"/>
      <c r="T1664" s="447"/>
      <c r="U1664" s="447"/>
      <c r="V1664" s="447"/>
      <c r="W1664" s="447"/>
      <c r="X1664" s="447"/>
    </row>
    <row r="1665" spans="1:24" ht="12.75">
      <c r="A1665" s="447"/>
      <c r="B1665" s="447"/>
      <c r="C1665" s="454"/>
      <c r="D1665" s="447"/>
      <c r="E1665" s="449"/>
      <c r="F1665" s="447"/>
      <c r="G1665" s="447"/>
      <c r="H1665" s="447"/>
      <c r="I1665" s="447"/>
      <c r="J1665" s="447"/>
      <c r="K1665" s="447"/>
      <c r="L1665" s="447"/>
      <c r="M1665" s="447"/>
      <c r="N1665" s="447"/>
      <c r="O1665" s="447"/>
      <c r="P1665" s="447"/>
      <c r="Q1665" s="447"/>
      <c r="R1665" s="447"/>
      <c r="S1665" s="447"/>
      <c r="T1665" s="447"/>
      <c r="U1665" s="447"/>
      <c r="V1665" s="447"/>
      <c r="W1665" s="447"/>
      <c r="X1665" s="447"/>
    </row>
    <row r="1666" spans="1:24" ht="12.75">
      <c r="A1666" s="447"/>
      <c r="B1666" s="447"/>
      <c r="C1666" s="454"/>
      <c r="D1666" s="447"/>
      <c r="E1666" s="449"/>
      <c r="F1666" s="447"/>
      <c r="G1666" s="447"/>
      <c r="H1666" s="447"/>
      <c r="I1666" s="447"/>
      <c r="J1666" s="447"/>
      <c r="K1666" s="447"/>
      <c r="L1666" s="447"/>
      <c r="M1666" s="447"/>
      <c r="N1666" s="447"/>
      <c r="O1666" s="447"/>
      <c r="P1666" s="447"/>
      <c r="Q1666" s="447"/>
      <c r="R1666" s="447"/>
      <c r="S1666" s="447"/>
      <c r="T1666" s="447"/>
      <c r="U1666" s="447"/>
      <c r="V1666" s="447"/>
      <c r="W1666" s="447"/>
      <c r="X1666" s="447"/>
    </row>
    <row r="1667" spans="1:24" ht="12.75">
      <c r="A1667" s="447"/>
      <c r="B1667" s="447"/>
      <c r="C1667" s="454"/>
      <c r="D1667" s="447"/>
      <c r="E1667" s="449"/>
      <c r="F1667" s="447"/>
      <c r="G1667" s="447"/>
      <c r="H1667" s="447"/>
      <c r="I1667" s="447"/>
      <c r="J1667" s="447"/>
      <c r="K1667" s="447"/>
      <c r="L1667" s="447"/>
      <c r="M1667" s="447"/>
      <c r="N1667" s="447"/>
      <c r="O1667" s="447"/>
      <c r="P1667" s="447"/>
      <c r="Q1667" s="447"/>
      <c r="R1667" s="447"/>
      <c r="S1667" s="447"/>
      <c r="T1667" s="447"/>
      <c r="U1667" s="447"/>
      <c r="V1667" s="447"/>
      <c r="W1667" s="447"/>
      <c r="X1667" s="447"/>
    </row>
    <row r="1668" spans="1:24" ht="12.75">
      <c r="A1668" s="447"/>
      <c r="B1668" s="447"/>
      <c r="C1668" s="454"/>
      <c r="D1668" s="447"/>
      <c r="E1668" s="449"/>
      <c r="F1668" s="447"/>
      <c r="G1668" s="447"/>
      <c r="H1668" s="447"/>
      <c r="I1668" s="447"/>
      <c r="J1668" s="447"/>
      <c r="K1668" s="447"/>
      <c r="L1668" s="447"/>
      <c r="M1668" s="447"/>
      <c r="N1668" s="447"/>
      <c r="O1668" s="447"/>
      <c r="P1668" s="447"/>
      <c r="Q1668" s="447"/>
      <c r="R1668" s="447"/>
      <c r="S1668" s="447"/>
      <c r="T1668" s="447"/>
      <c r="U1668" s="447"/>
      <c r="V1668" s="447"/>
      <c r="W1668" s="447"/>
      <c r="X1668" s="447"/>
    </row>
    <row r="1669" spans="1:24" ht="12.75">
      <c r="A1669" s="447"/>
      <c r="B1669" s="447"/>
      <c r="C1669" s="454"/>
      <c r="D1669" s="447"/>
      <c r="E1669" s="449"/>
      <c r="F1669" s="447"/>
      <c r="G1669" s="447"/>
      <c r="H1669" s="447"/>
      <c r="I1669" s="447"/>
      <c r="J1669" s="447"/>
      <c r="K1669" s="447"/>
      <c r="L1669" s="447"/>
      <c r="M1669" s="447"/>
      <c r="N1669" s="447"/>
      <c r="O1669" s="447"/>
      <c r="P1669" s="447"/>
      <c r="Q1669" s="447"/>
      <c r="R1669" s="447"/>
      <c r="S1669" s="447"/>
      <c r="T1669" s="447"/>
      <c r="U1669" s="447"/>
      <c r="V1669" s="447"/>
      <c r="W1669" s="447"/>
      <c r="X1669" s="447"/>
    </row>
    <row r="1670" spans="1:24" ht="12.75">
      <c r="A1670" s="447"/>
      <c r="B1670" s="447"/>
      <c r="C1670" s="454"/>
      <c r="D1670" s="447"/>
      <c r="E1670" s="449"/>
      <c r="F1670" s="447"/>
      <c r="G1670" s="447"/>
      <c r="H1670" s="447"/>
      <c r="I1670" s="447"/>
      <c r="J1670" s="447"/>
      <c r="K1670" s="447"/>
      <c r="L1670" s="447"/>
      <c r="M1670" s="447"/>
      <c r="N1670" s="447"/>
      <c r="O1670" s="447"/>
      <c r="P1670" s="447"/>
      <c r="Q1670" s="447"/>
      <c r="R1670" s="447"/>
      <c r="S1670" s="447"/>
      <c r="T1670" s="447"/>
      <c r="U1670" s="447"/>
      <c r="V1670" s="447"/>
      <c r="W1670" s="447"/>
      <c r="X1670" s="447"/>
    </row>
  </sheetData>
  <customSheetViews>
    <customSheetView guid="{0AD313F2-97F8-4D82-80F6-A08B8C8622A6}" filter="1" showAutoFilter="1">
      <pageMargins left="0.7" right="0.7" top="0.75" bottom="0.75" header="0.3" footer="0.3"/>
      <autoFilter ref="E10"/>
    </customSheetView>
  </customSheetViews>
  <conditionalFormatting sqref="B3:F25">
    <cfRule type="cellIs" dxfId="3" priority="1" operator="equal">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670"/>
  <sheetViews>
    <sheetView workbookViewId="0"/>
  </sheetViews>
  <sheetFormatPr baseColWidth="10" defaultColWidth="14.42578125" defaultRowHeight="15.75" customHeight="1"/>
  <cols>
    <col min="1" max="1" width="7" customWidth="1"/>
    <col min="2" max="2" width="38.85546875" customWidth="1"/>
    <col min="3" max="3" width="24.85546875" customWidth="1"/>
    <col min="4" max="4" width="37" customWidth="1"/>
    <col min="5" max="5" width="41" customWidth="1"/>
    <col min="6" max="6" width="94" customWidth="1"/>
    <col min="7" max="7" width="43.140625" customWidth="1"/>
    <col min="8" max="24" width="10.7109375" customWidth="1"/>
  </cols>
  <sheetData>
    <row r="1" spans="1:24" ht="15.75" customHeight="1">
      <c r="A1" s="440"/>
      <c r="B1" s="441"/>
      <c r="C1" s="442"/>
      <c r="D1" s="440"/>
      <c r="E1" s="443"/>
      <c r="F1" s="440"/>
      <c r="G1" s="440"/>
      <c r="H1" s="440"/>
      <c r="I1" s="440"/>
      <c r="J1" s="440"/>
      <c r="K1" s="440"/>
      <c r="L1" s="440"/>
      <c r="M1" s="440"/>
      <c r="N1" s="440"/>
      <c r="O1" s="440"/>
      <c r="P1" s="440"/>
      <c r="Q1" s="440"/>
      <c r="R1" s="440"/>
      <c r="S1" s="440"/>
      <c r="T1" s="440"/>
      <c r="U1" s="440"/>
      <c r="V1" s="440"/>
      <c r="W1" s="440"/>
      <c r="X1" s="440"/>
    </row>
    <row r="2" spans="1:24" ht="15.75" customHeight="1">
      <c r="A2" s="444" t="s">
        <v>12066</v>
      </c>
      <c r="B2" s="445" t="s">
        <v>37</v>
      </c>
      <c r="C2" s="444" t="s">
        <v>12073</v>
      </c>
      <c r="D2" s="444" t="s">
        <v>12074</v>
      </c>
      <c r="E2" s="446" t="s">
        <v>40</v>
      </c>
      <c r="F2" s="444" t="s">
        <v>12077</v>
      </c>
      <c r="G2" s="444" t="s">
        <v>12079</v>
      </c>
      <c r="H2" s="447"/>
      <c r="I2" s="447"/>
      <c r="J2" s="447"/>
      <c r="K2" s="447"/>
      <c r="L2" s="447"/>
      <c r="M2" s="447"/>
      <c r="N2" s="447"/>
      <c r="O2" s="447"/>
      <c r="P2" s="447"/>
      <c r="Q2" s="447"/>
      <c r="R2" s="447"/>
      <c r="S2" s="447"/>
      <c r="T2" s="447"/>
      <c r="U2" s="447"/>
      <c r="V2" s="447"/>
      <c r="W2" s="447"/>
      <c r="X2" s="447"/>
    </row>
    <row r="3" spans="1:24" ht="15.75" customHeight="1">
      <c r="A3" s="448">
        <v>1</v>
      </c>
      <c r="B3" s="447" t="str">
        <f t="array" ref="B3">IFERROR(INDEX('2019'!A:A,MATCH(SMALL('2019'!$Q:$Q,1),'2019'!$Q:$Q,0),1),0)</f>
        <v>Enrique Alicea</v>
      </c>
      <c r="C3" s="447" t="str">
        <f t="array" ref="C3">IFERROR(INDEX('2019'!B:B,MATCH(SMALL('2019'!$Q:$Q,1),'2019'!$Q:$Q,0),1),0)</f>
        <v>10.69.0.21</v>
      </c>
      <c r="D3" s="447" t="str">
        <f t="array" ref="D3">IFERROR(INDEX('2019'!C:C,MATCH(SMALL('2019'!$Q:$Q,1),'2019'!$Q:$Q,0),1),0)</f>
        <v>Cervantes</v>
      </c>
      <c r="E3" s="449">
        <f t="array" ref="E3">IFERROR(INDEX('2019'!E:E,MATCH(SMALL('2019'!$Q:$Q,1),'2019'!$Q:$Q,0),1),0)</f>
        <v>43777</v>
      </c>
      <c r="F3" s="447" t="str">
        <f t="array" ref="F3">IFERROR(INDEX('2019'!F:F,MATCH(SMALL('2019'!$Q:$Q,1),'2019'!$Q:$Q,0),1),0)</f>
        <v>Indico recogido de Router</v>
      </c>
      <c r="G3" s="447">
        <f t="shared" ref="G3:G25" ca="1" si="0">TODAY()-E3</f>
        <v>60</v>
      </c>
      <c r="H3" s="447"/>
      <c r="I3" s="447"/>
      <c r="J3" s="447"/>
      <c r="K3" s="447"/>
      <c r="L3" s="447"/>
      <c r="M3" s="447"/>
      <c r="N3" s="447"/>
      <c r="O3" s="447"/>
      <c r="P3" s="447"/>
      <c r="Q3" s="447"/>
      <c r="R3" s="447"/>
      <c r="S3" s="447"/>
      <c r="T3" s="447"/>
      <c r="U3" s="447"/>
      <c r="V3" s="447"/>
      <c r="W3" s="447"/>
      <c r="X3" s="447"/>
    </row>
    <row r="4" spans="1:24" ht="15.75" customHeight="1">
      <c r="A4" s="448">
        <v>2</v>
      </c>
      <c r="B4" s="447" t="str">
        <f t="array" ref="B4">IFERROR(INDEX('2019'!A:A,MATCH(SMALL('2019'!$Q:$Q,2),'2019'!$Q:$Q,0),1),0)</f>
        <v>Joseph Dones</v>
      </c>
      <c r="C4" s="447" t="str">
        <f t="array" ref="C4">IFERROR(INDEX('2019'!B:B,MATCH(SMALL('2019'!$Q:$Q,2),'2019'!$Q:$Q,0),1),0)</f>
        <v>10.44.0.120</v>
      </c>
      <c r="D4" s="447" t="str">
        <f t="array" ref="D4">IFERROR(INDEX('2019'!C:C,MATCH(SMALL('2019'!$Q:$Q,2),'2019'!$Q:$Q,0),1),0)</f>
        <v>Agueybana</v>
      </c>
      <c r="E4" s="449">
        <f t="array" ref="E4">IFERROR(INDEX('2019'!E:E,MATCH(SMALL('2019'!$Q:$Q,2),'2019'!$Q:$Q,0),1),0)</f>
        <v>43788</v>
      </c>
      <c r="F4" s="447" t="str">
        <f t="array" ref="F4">IFERROR(INDEX('2019'!F:F,MATCH(SMALL('2019'!$Q:$Q,2),'2019'!$Q:$Q,0),1),0)</f>
        <v>Cliente espera por recogido de router de la empresa</v>
      </c>
      <c r="G4" s="447">
        <f t="shared" ca="1" si="0"/>
        <v>49</v>
      </c>
      <c r="H4" s="447"/>
      <c r="I4" s="447"/>
      <c r="J4" s="447"/>
      <c r="K4" s="447"/>
      <c r="L4" s="447"/>
      <c r="M4" s="447"/>
      <c r="N4" s="447"/>
      <c r="O4" s="447"/>
      <c r="P4" s="447"/>
      <c r="Q4" s="447"/>
      <c r="R4" s="447"/>
      <c r="S4" s="447"/>
      <c r="T4" s="447"/>
      <c r="U4" s="447"/>
      <c r="V4" s="447"/>
      <c r="W4" s="447"/>
      <c r="X4" s="447"/>
    </row>
    <row r="5" spans="1:24" ht="15.75" customHeight="1">
      <c r="A5" s="450">
        <v>3</v>
      </c>
      <c r="B5" s="447" t="str">
        <f t="array" ref="B5">IFERROR(INDEX('2019'!A:A,MATCH(SMALL('2019'!$Q:$Q,3),'2019'!$Q:$Q,0),1),0)</f>
        <v>Kevin Emanuel Ayra</v>
      </c>
      <c r="C5" s="447" t="str">
        <f t="array" ref="C5">IFERROR(INDEX('2019'!B:B,MATCH(SMALL('2019'!$Q:$Q,3),'2019'!$Q:$Q,0),1),0)</f>
        <v>10.45.0.128</v>
      </c>
      <c r="D5" s="447" t="str">
        <f t="array" ref="D5">IFERROR(INDEX('2019'!C:C,MATCH(SMALL('2019'!$Q:$Q,3),'2019'!$Q:$Q,0),1),0)</f>
        <v>San Juan Towers</v>
      </c>
      <c r="E5" s="449">
        <f t="array" ref="E5">IFERROR(INDEX('2019'!E:E,MATCH(SMALL('2019'!$Q:$Q,3),'2019'!$Q:$Q,0),1),0)</f>
        <v>43806</v>
      </c>
      <c r="F5" s="447" t="str">
        <f t="array" ref="F5">IFERROR(INDEX('2019'!F:F,MATCH(SMALL('2019'!$Q:$Q,3),'2019'!$Q:$Q,0),1),0)</f>
        <v>Recogido de router</v>
      </c>
      <c r="G5" s="447">
        <f t="shared" ca="1" si="0"/>
        <v>31</v>
      </c>
      <c r="H5" s="447"/>
      <c r="I5" s="447"/>
      <c r="J5" s="447"/>
      <c r="K5" s="447"/>
      <c r="L5" s="447"/>
      <c r="M5" s="447"/>
      <c r="N5" s="447"/>
      <c r="O5" s="447"/>
      <c r="P5" s="447"/>
      <c r="Q5" s="447"/>
      <c r="R5" s="447"/>
      <c r="S5" s="447"/>
      <c r="T5" s="447"/>
      <c r="U5" s="447"/>
      <c r="V5" s="447"/>
      <c r="W5" s="447"/>
      <c r="X5" s="447"/>
    </row>
    <row r="6" spans="1:24" ht="15.75" customHeight="1">
      <c r="A6" s="450">
        <v>4</v>
      </c>
      <c r="B6" s="447" t="str">
        <f t="array" ref="B6">IFERROR(INDEX('2019'!A:A,MATCH(SMALL('2019'!$Q:$Q,4),'2019'!$Q:$Q,0),1),0)</f>
        <v>Rene Alexis PAstrana</v>
      </c>
      <c r="C6" s="447" t="str">
        <f t="array" ref="C6">IFERROR(INDEX('2019'!B:B,MATCH(SMALL('2019'!$Q:$Q,4),'2019'!$Q:$Q,0),1),0)</f>
        <v>10.36.0.65</v>
      </c>
      <c r="D6" s="447" t="str">
        <f t="array" ref="D6">IFERROR(INDEX('2019'!C:C,MATCH(SMALL('2019'!$Q:$Q,4),'2019'!$Q:$Q,0),1),0)</f>
        <v>Quinta Valle</v>
      </c>
      <c r="E6" s="449">
        <f t="array" ref="E6">IFERROR(INDEX('2019'!E:E,MATCH(SMALL('2019'!$Q:$Q,4),'2019'!$Q:$Q,0),1),0)</f>
        <v>43816</v>
      </c>
      <c r="F6" s="447" t="str">
        <f t="array" ref="F6">IFERROR(INDEX('2019'!F:F,MATCH(SMALL('2019'!$Q:$Q,4),'2019'!$Q:$Q,0),1),0)</f>
        <v>Recogido</v>
      </c>
      <c r="G6" s="447">
        <f t="shared" ca="1" si="0"/>
        <v>21</v>
      </c>
      <c r="H6" s="447"/>
      <c r="I6" s="447"/>
      <c r="J6" s="447"/>
      <c r="K6" s="447"/>
      <c r="L6" s="447"/>
      <c r="M6" s="447"/>
      <c r="N6" s="447"/>
      <c r="O6" s="447"/>
      <c r="P6" s="447"/>
      <c r="Q6" s="447"/>
      <c r="R6" s="447"/>
      <c r="S6" s="447"/>
      <c r="T6" s="447"/>
      <c r="U6" s="447"/>
      <c r="V6" s="447"/>
      <c r="W6" s="447"/>
      <c r="X6" s="447"/>
    </row>
    <row r="7" spans="1:24" ht="15.75" customHeight="1">
      <c r="A7" s="450">
        <v>5</v>
      </c>
      <c r="B7" s="447" t="str">
        <f t="array" ref="B7">IFERROR(INDEX('2019'!A:A,MATCH(SMALL('2019'!$Q:$Q,5),'2019'!$Q:$Q,0),1),0)</f>
        <v>Reinaldo suarez nuñez</v>
      </c>
      <c r="C7" s="447" t="str">
        <f t="array" ref="C7">IFERROR(INDEX('2019'!B:B,MATCH(SMALL('2019'!$Q:$Q,5),'2019'!$Q:$Q,0),1),0)</f>
        <v>10.25.0.70</v>
      </c>
      <c r="D7" s="447" t="str">
        <f t="array" ref="D7">IFERROR(INDEX('2019'!C:C,MATCH(SMALL('2019'!$Q:$Q,5),'2019'!$Q:$Q,0),1),0)</f>
        <v>Morcelo</v>
      </c>
      <c r="E7" s="449">
        <f t="array" ref="E7">IFERROR(INDEX('2019'!E:E,MATCH(SMALL('2019'!$Q:$Q,5),'2019'!$Q:$Q,0),1),0)</f>
        <v>43825</v>
      </c>
      <c r="F7" s="447" t="str">
        <f t="array" ref="F7">IFERROR(INDEX('2019'!F:F,MATCH(SMALL('2019'!$Q:$Q,5),'2019'!$Q:$Q,0),1),0)</f>
        <v>Cambio de antena</v>
      </c>
      <c r="G7" s="447">
        <f t="shared" ca="1" si="0"/>
        <v>12</v>
      </c>
      <c r="H7" s="447"/>
      <c r="I7" s="447"/>
      <c r="J7" s="447"/>
      <c r="K7" s="447"/>
      <c r="L7" s="447"/>
      <c r="M7" s="447"/>
      <c r="N7" s="447"/>
      <c r="O7" s="447"/>
      <c r="P7" s="447"/>
      <c r="Q7" s="447"/>
      <c r="R7" s="447"/>
      <c r="S7" s="447"/>
      <c r="T7" s="447"/>
      <c r="U7" s="447"/>
      <c r="V7" s="447"/>
      <c r="W7" s="447"/>
      <c r="X7" s="447"/>
    </row>
    <row r="8" spans="1:24" ht="15.75" customHeight="1">
      <c r="A8" s="450">
        <v>6</v>
      </c>
      <c r="B8" s="447">
        <f t="array" ref="B8">IFERROR(INDEX('2019'!A:A,MATCH(SMALL('2019'!$Q:$Q,6),'2019'!$Q:$Q,0),1),0)</f>
        <v>0</v>
      </c>
      <c r="C8" s="447">
        <f t="array" ref="C8">IFERROR(INDEX('2019'!B:B,MATCH(SMALL('2019'!$Q:$Q,6),'2019'!$Q:$Q,0),1),0)</f>
        <v>0</v>
      </c>
      <c r="D8" s="447">
        <f t="array" ref="D8">IFERROR(INDEX('2019'!C:C,MATCH(SMALL('2019'!$Q:$Q,6),'2019'!$Q:$Q,0),1),0)</f>
        <v>0</v>
      </c>
      <c r="E8" s="449">
        <f t="array" ref="E8">IFERROR(INDEX('2019'!E:E,MATCH(SMALL('2019'!$Q:$Q,6),'2019'!$Q:$Q,0),1),0)</f>
        <v>0</v>
      </c>
      <c r="F8" s="447">
        <f t="array" ref="F8">IFERROR(INDEX('2019'!F:F,MATCH(SMALL('2019'!$Q:$Q,6),'2019'!$Q:$Q,0),1),0)</f>
        <v>0</v>
      </c>
      <c r="G8" s="447">
        <f t="shared" ca="1" si="0"/>
        <v>43837</v>
      </c>
      <c r="H8" s="447"/>
      <c r="I8" s="447"/>
      <c r="J8" s="447"/>
      <c r="K8" s="447"/>
      <c r="L8" s="447"/>
      <c r="M8" s="447"/>
      <c r="N8" s="447"/>
      <c r="O8" s="447"/>
      <c r="P8" s="447"/>
      <c r="Q8" s="447"/>
      <c r="R8" s="447"/>
      <c r="S8" s="447"/>
      <c r="T8" s="447"/>
      <c r="U8" s="447"/>
      <c r="V8" s="447"/>
      <c r="W8" s="447"/>
      <c r="X8" s="447"/>
    </row>
    <row r="9" spans="1:24" ht="15.75" customHeight="1">
      <c r="A9" s="450">
        <v>7</v>
      </c>
      <c r="B9" s="447">
        <f t="array" ref="B9">IFERROR(INDEX('2019'!A:A,MATCH(SMALL('2019'!$Q:$Q,7),'2019'!$Q:$Q,0),1),0)</f>
        <v>0</v>
      </c>
      <c r="C9" s="447">
        <f t="array" ref="C9">IFERROR(INDEX('2019'!B:B,MATCH(SMALL('2019'!$Q:$Q,7),'2019'!$Q:$Q,0),1),0)</f>
        <v>0</v>
      </c>
      <c r="D9" s="447">
        <f t="array" ref="D9">IFERROR(INDEX('2019'!C:C,MATCH(SMALL('2019'!$Q:$Q,7),'2019'!$Q:$Q,0),1),0)</f>
        <v>0</v>
      </c>
      <c r="E9" s="449">
        <f t="array" ref="E9">IFERROR(INDEX('2019'!E:E,MATCH(SMALL('2019'!$Q:$Q,7),'2019'!$Q:$Q,0),1),0)</f>
        <v>0</v>
      </c>
      <c r="F9" s="447">
        <f t="array" ref="F9">IFERROR(INDEX('2019'!F:F,MATCH(SMALL('2019'!$Q:$Q,7),'2019'!$Q:$Q,0),1),0)</f>
        <v>0</v>
      </c>
      <c r="G9" s="447">
        <f t="shared" ca="1" si="0"/>
        <v>43837</v>
      </c>
      <c r="H9" s="447"/>
      <c r="I9" s="447"/>
      <c r="J9" s="447"/>
      <c r="K9" s="447"/>
      <c r="L9" s="447"/>
      <c r="M9" s="447"/>
      <c r="N9" s="447"/>
      <c r="O9" s="447"/>
      <c r="P9" s="447"/>
      <c r="Q9" s="447"/>
      <c r="R9" s="447"/>
      <c r="S9" s="447"/>
      <c r="T9" s="447"/>
      <c r="U9" s="447"/>
      <c r="V9" s="447"/>
      <c r="W9" s="447"/>
      <c r="X9" s="447"/>
    </row>
    <row r="10" spans="1:24" ht="15.75" customHeight="1">
      <c r="A10" s="450">
        <v>8</v>
      </c>
      <c r="B10" s="447">
        <f t="array" ref="B10">IFERROR(INDEX('2019'!A:A,MATCH(SMALL('2019'!$Q:$Q,8),'2019'!$Q:$Q,0),1),0)</f>
        <v>0</v>
      </c>
      <c r="C10" s="447">
        <f t="array" ref="C10">IFERROR(INDEX('2019'!B:B,MATCH(SMALL('2019'!$Q:$Q,8),'2019'!$Q:$Q,0),1),0)</f>
        <v>0</v>
      </c>
      <c r="D10" s="447">
        <f t="array" ref="D10">IFERROR(INDEX('2019'!C:C,MATCH(SMALL('2019'!$Q:$Q,8),'2019'!$Q:$Q,0),1),0)</f>
        <v>0</v>
      </c>
      <c r="E10" s="449">
        <f t="array" ref="E10">IFERROR(INDEX('2019'!E:E,MATCH(SMALL('2019'!$Q:$Q,8),'2019'!$Q:$Q,0),1),0)</f>
        <v>0</v>
      </c>
      <c r="F10" s="447">
        <f t="array" ref="F10">IFERROR(INDEX('2019'!F:F,MATCH(SMALL('2019'!$Q:$Q,8),'2019'!$Q:$Q,0),1),0)</f>
        <v>0</v>
      </c>
      <c r="G10" s="447">
        <f t="shared" ca="1" si="0"/>
        <v>43837</v>
      </c>
      <c r="H10" s="447"/>
      <c r="I10" s="447"/>
      <c r="J10" s="447"/>
      <c r="K10" s="447"/>
      <c r="L10" s="447"/>
      <c r="M10" s="447"/>
      <c r="N10" s="447"/>
      <c r="O10" s="447"/>
      <c r="P10" s="447"/>
      <c r="Q10" s="447"/>
      <c r="R10" s="447"/>
      <c r="S10" s="447"/>
      <c r="T10" s="447"/>
      <c r="U10" s="447"/>
      <c r="V10" s="447"/>
      <c r="W10" s="447"/>
      <c r="X10" s="447"/>
    </row>
    <row r="11" spans="1:24" ht="15.75" customHeight="1">
      <c r="A11" s="450">
        <v>9</v>
      </c>
      <c r="B11" s="451">
        <f t="array" ref="B11">IFERROR(INDEX('2019'!A:A,MATCH(SMALL('2019'!$Q:$Q,9),'2019'!$Q:$Q,0),1),0)</f>
        <v>0</v>
      </c>
      <c r="C11" s="447">
        <f t="array" ref="C11">IFERROR(INDEX('2019'!B:B,MATCH(SMALL('2019'!$Q:$Q,9),'2019'!$Q:$Q,0),1),0)</f>
        <v>0</v>
      </c>
      <c r="D11" s="447">
        <f t="array" ref="D11">IFERROR(INDEX('2019'!C:C,MATCH(SMALL('2019'!$Q:$Q,9),'2019'!$Q:$Q,0),1),0)</f>
        <v>0</v>
      </c>
      <c r="E11" s="449">
        <f t="array" ref="E11">IFERROR(INDEX('2019'!E:E,MATCH(SMALL('2019'!$Q:$Q,9),'2019'!$Q:$Q,0),1),0)</f>
        <v>0</v>
      </c>
      <c r="F11" s="447">
        <f t="array" ref="F11">IFERROR(INDEX('2019'!F:F,MATCH(SMALL('2019'!$Q:$Q,9),'2019'!$Q:$Q,0),1),0)</f>
        <v>0</v>
      </c>
      <c r="G11" s="447">
        <f t="shared" ca="1" si="0"/>
        <v>43837</v>
      </c>
      <c r="H11" s="447"/>
      <c r="I11" s="447"/>
      <c r="J11" s="447"/>
      <c r="K11" s="447"/>
      <c r="L11" s="447"/>
      <c r="M11" s="447"/>
      <c r="N11" s="447"/>
      <c r="O11" s="447"/>
      <c r="P11" s="447"/>
      <c r="Q11" s="447"/>
      <c r="R11" s="447"/>
      <c r="S11" s="447"/>
      <c r="T11" s="447"/>
      <c r="U11" s="447"/>
      <c r="V11" s="447"/>
      <c r="W11" s="447"/>
      <c r="X11" s="447"/>
    </row>
    <row r="12" spans="1:24" ht="15.75" customHeight="1">
      <c r="A12" s="450">
        <v>10</v>
      </c>
      <c r="B12" s="447">
        <f t="array" ref="B12">IFERROR(INDEX('2019'!A:A,MATCH(SMALL('2019'!$Q:$Q,10),'2019'!$Q:$Q,0),1),0)</f>
        <v>0</v>
      </c>
      <c r="C12" s="447">
        <f t="array" ref="C12">IFERROR(INDEX('2019'!B:B,MATCH(SMALL('2019'!$Q:$Q,10),'2019'!$Q:$Q,0),1),0)</f>
        <v>0</v>
      </c>
      <c r="D12" s="447">
        <f t="array" ref="D12">IFERROR(INDEX('2019'!C:C,MATCH(SMALL('2019'!$Q:$Q,10),'2019'!$Q:$Q,0),1),0)</f>
        <v>0</v>
      </c>
      <c r="E12" s="449">
        <f t="array" ref="E12">IFERROR(INDEX('2019'!E:E,MATCH(SMALL('2019'!$Q:$Q,10),'2019'!$Q:$Q,0),1),0)</f>
        <v>0</v>
      </c>
      <c r="F12" s="447">
        <f t="array" ref="F12">IFERROR(INDEX('2019'!F:F,MATCH(SMALL('2019'!$Q:$Q,10),'2019'!$Q:$Q,0),1),0)</f>
        <v>0</v>
      </c>
      <c r="G12" s="447">
        <f t="shared" ca="1" si="0"/>
        <v>43837</v>
      </c>
      <c r="H12" s="447"/>
      <c r="I12" s="447"/>
      <c r="J12" s="447"/>
      <c r="K12" s="447"/>
      <c r="L12" s="447"/>
      <c r="M12" s="447"/>
      <c r="N12" s="447"/>
      <c r="O12" s="447"/>
      <c r="P12" s="447"/>
      <c r="Q12" s="447"/>
      <c r="R12" s="447"/>
      <c r="S12" s="447"/>
      <c r="T12" s="447"/>
      <c r="U12" s="447"/>
      <c r="V12" s="447"/>
      <c r="W12" s="447"/>
      <c r="X12" s="447"/>
    </row>
    <row r="13" spans="1:24" ht="15.75" customHeight="1">
      <c r="A13" s="450">
        <v>11</v>
      </c>
      <c r="B13" s="451">
        <f t="array" ref="B13">IFERROR(INDEX('2019'!A:A,MATCH(SMALL('2019'!$Q:$Q,11),'2019'!$Q:$Q,0),1),0)</f>
        <v>0</v>
      </c>
      <c r="C13" s="447">
        <f t="array" ref="C13">IFERROR(INDEX('2019'!B:B,MATCH(SMALL('2019'!$Q:$Q,11),'2019'!$Q:$Q,0),1),0)</f>
        <v>0</v>
      </c>
      <c r="D13" s="447">
        <f t="array" ref="D13">IFERROR(INDEX('2019'!C:C,MATCH(SMALL('2019'!$Q:$Q,11),'2019'!$Q:$Q,0),1),0)</f>
        <v>0</v>
      </c>
      <c r="E13" s="449">
        <f t="array" ref="E13">IFERROR(INDEX('2019'!E:E,MATCH(SMALL('2019'!$Q:$Q,11),'2019'!$Q:$Q,0),1),0)</f>
        <v>0</v>
      </c>
      <c r="F13" s="447">
        <f t="array" ref="F13">IFERROR(INDEX('2019'!F:F,MATCH(SMALL('2019'!$Q:$Q,11),'2019'!$Q:$Q,0),1),0)</f>
        <v>0</v>
      </c>
      <c r="G13" s="447">
        <f t="shared" ca="1" si="0"/>
        <v>43837</v>
      </c>
      <c r="H13" s="447"/>
      <c r="I13" s="447"/>
      <c r="J13" s="447"/>
      <c r="K13" s="447"/>
      <c r="L13" s="447"/>
      <c r="M13" s="447"/>
      <c r="N13" s="447"/>
      <c r="O13" s="447"/>
      <c r="P13" s="447"/>
      <c r="Q13" s="447"/>
      <c r="R13" s="447"/>
      <c r="S13" s="447"/>
      <c r="T13" s="447"/>
      <c r="U13" s="447"/>
      <c r="V13" s="447"/>
      <c r="W13" s="447"/>
      <c r="X13" s="447"/>
    </row>
    <row r="14" spans="1:24" ht="15.75" customHeight="1">
      <c r="A14" s="450">
        <v>12</v>
      </c>
      <c r="B14" s="451">
        <f t="array" ref="B14">IFERROR(INDEX('2019'!A:A,MATCH(SMALL('2019'!$Q:$Q,12),'2019'!$Q:$Q,0),1),0)</f>
        <v>0</v>
      </c>
      <c r="C14" s="447">
        <f t="array" ref="C14">IFERROR(INDEX('2019'!B:B,MATCH(SMALL('2019'!$Q:$Q,12),'2019'!$Q:$Q,0),1),0)</f>
        <v>0</v>
      </c>
      <c r="D14" s="447">
        <f t="array" ref="D14">IFERROR(INDEX('2019'!C:C,MATCH(SMALL('2019'!$Q:$Q,12),'2019'!$Q:$Q,0),1),0)</f>
        <v>0</v>
      </c>
      <c r="E14" s="449">
        <f t="array" ref="E14">IFERROR(INDEX('2019'!E:E,MATCH(SMALL('2019'!$Q:$Q,12),'2019'!$Q:$Q,0),1),0)</f>
        <v>0</v>
      </c>
      <c r="F14" s="447">
        <f t="array" ref="F14">IFERROR(INDEX('2019'!F:F,MATCH(SMALL('2019'!$Q:$Q,12),'2019'!$Q:$Q,0),1),0)</f>
        <v>0</v>
      </c>
      <c r="G14" s="447">
        <f t="shared" ca="1" si="0"/>
        <v>43837</v>
      </c>
      <c r="H14" s="447"/>
      <c r="I14" s="447"/>
      <c r="J14" s="447"/>
      <c r="K14" s="447"/>
      <c r="L14" s="447"/>
      <c r="M14" s="447"/>
      <c r="N14" s="447"/>
      <c r="O14" s="447"/>
      <c r="P14" s="447"/>
      <c r="Q14" s="447"/>
      <c r="R14" s="447"/>
      <c r="S14" s="447"/>
      <c r="T14" s="447"/>
      <c r="U14" s="447"/>
      <c r="V14" s="447"/>
      <c r="W14" s="447"/>
      <c r="X14" s="447"/>
    </row>
    <row r="15" spans="1:24" ht="15.75" customHeight="1">
      <c r="A15" s="450">
        <v>13</v>
      </c>
      <c r="B15" s="452">
        <f t="array" ref="B15">IFERROR(INDEX('2019'!A:A,MATCH(SMALL('2019'!$Q:$Q,13),'2019'!$Q:$Q,0),1),0)</f>
        <v>0</v>
      </c>
      <c r="C15" s="447">
        <f t="array" ref="C15">IFERROR(INDEX('2019'!B:B,MATCH(SMALL('2019'!$Q:$Q,13),'2019'!$Q:$Q,0),1),0)</f>
        <v>0</v>
      </c>
      <c r="D15" s="447">
        <f t="array" ref="D15">IFERROR(INDEX('2019'!C:C,MATCH(SMALL('2019'!$Q:$Q,13),'2019'!$Q:$Q,0),1),0)</f>
        <v>0</v>
      </c>
      <c r="E15" s="449">
        <f t="array" ref="E15">IFERROR(INDEX('2019'!E:E,MATCH(SMALL('2019'!$Q:$Q,13),'2019'!$Q:$Q,0),1),0)</f>
        <v>0</v>
      </c>
      <c r="F15" s="447">
        <f t="array" ref="F15">IFERROR(INDEX('2019'!F:F,MATCH(SMALL('2019'!$Q:$Q,13),'2019'!$Q:$Q,0),1),0)</f>
        <v>0</v>
      </c>
      <c r="G15" s="447">
        <f t="shared" ca="1" si="0"/>
        <v>43837</v>
      </c>
      <c r="H15" s="447"/>
      <c r="I15" s="447"/>
      <c r="J15" s="447"/>
      <c r="K15" s="447"/>
      <c r="L15" s="447"/>
      <c r="M15" s="447"/>
      <c r="N15" s="447"/>
      <c r="O15" s="447"/>
      <c r="P15" s="447"/>
      <c r="Q15" s="447"/>
      <c r="R15" s="447"/>
      <c r="S15" s="447"/>
      <c r="T15" s="447"/>
      <c r="U15" s="447"/>
      <c r="V15" s="447"/>
      <c r="W15" s="447"/>
      <c r="X15" s="447"/>
    </row>
    <row r="16" spans="1:24" ht="15.75" customHeight="1">
      <c r="A16" s="450">
        <v>14</v>
      </c>
      <c r="B16" s="447">
        <f t="array" ref="B16">IFERROR(INDEX('2019'!A:A,MATCH(SMALL('2019'!$Q:$Q,14),'2019'!$Q:$Q,0),1),0)</f>
        <v>0</v>
      </c>
      <c r="C16" s="447">
        <f t="array" ref="C16">IFERROR(INDEX('2019'!B:B,MATCH(SMALL('2019'!$Q:$Q,14),'2019'!$Q:$Q,0),1),0)</f>
        <v>0</v>
      </c>
      <c r="D16" s="447">
        <f t="array" ref="D16">IFERROR(INDEX('2019'!C:C,MATCH(SMALL('2019'!$Q:$Q,14),'2019'!$Q:$Q,0),1),0)</f>
        <v>0</v>
      </c>
      <c r="E16" s="449">
        <f t="array" ref="E16">IFERROR(INDEX('2019'!E:E,MATCH(SMALL('2019'!$Q:$Q,14),'2019'!$Q:$Q,0),1),0)</f>
        <v>0</v>
      </c>
      <c r="F16" s="447">
        <f t="array" ref="F16">IFERROR(INDEX('2019'!F:F,MATCH(SMALL('2019'!$Q:$Q,14),'2019'!$Q:$Q,0),1),0)</f>
        <v>0</v>
      </c>
      <c r="G16" s="447">
        <f t="shared" ca="1" si="0"/>
        <v>43837</v>
      </c>
      <c r="H16" s="447"/>
      <c r="I16" s="447"/>
      <c r="J16" s="447"/>
      <c r="K16" s="447"/>
      <c r="L16" s="447"/>
      <c r="M16" s="447"/>
      <c r="N16" s="447"/>
      <c r="O16" s="447"/>
      <c r="P16" s="447"/>
      <c r="Q16" s="447"/>
      <c r="R16" s="447"/>
      <c r="S16" s="447"/>
      <c r="T16" s="447"/>
      <c r="U16" s="447"/>
      <c r="V16" s="447"/>
      <c r="W16" s="447"/>
      <c r="X16" s="447"/>
    </row>
    <row r="17" spans="1:24" ht="15.75" customHeight="1">
      <c r="A17" s="448">
        <v>15</v>
      </c>
      <c r="B17" s="447">
        <f t="array" ref="B17">IFERROR(INDEX('2019'!A:A,MATCH(SMALL('2019'!$Q:$Q,15),'2019'!$Q:$Q,0),1),0)</f>
        <v>0</v>
      </c>
      <c r="C17" s="447">
        <f t="array" ref="C17">IFERROR(INDEX('2019'!B:B,MATCH(SMALL('2019'!$Q:$Q,15),'2019'!$Q:$Q,0),1),0)</f>
        <v>0</v>
      </c>
      <c r="D17" s="447">
        <f t="array" ref="D17">IFERROR(INDEX('2019'!C:C,MATCH(SMALL('2019'!$Q:$Q,15),'2019'!$Q:$Q,0),1),0)</f>
        <v>0</v>
      </c>
      <c r="E17" s="449">
        <f t="array" ref="E17">IFERROR(INDEX('2019'!E:E,MATCH(SMALL('2019'!$Q:$Q,15),'2019'!$Q:$Q,0),1),0)</f>
        <v>0</v>
      </c>
      <c r="F17" s="447">
        <f t="array" ref="F17">IFERROR(INDEX('2019'!F:F,MATCH(SMALL('2019'!$Q:$Q,15),'2019'!$Q:$Q,0),1),0)</f>
        <v>0</v>
      </c>
      <c r="G17" s="447">
        <f t="shared" ca="1" si="0"/>
        <v>43837</v>
      </c>
      <c r="H17" s="447"/>
      <c r="I17" s="447"/>
      <c r="J17" s="447"/>
      <c r="K17" s="447"/>
      <c r="L17" s="447"/>
      <c r="M17" s="447"/>
      <c r="N17" s="447"/>
      <c r="O17" s="447"/>
      <c r="P17" s="447"/>
      <c r="Q17" s="447"/>
      <c r="R17" s="447"/>
      <c r="S17" s="447"/>
      <c r="T17" s="447"/>
      <c r="U17" s="447"/>
      <c r="V17" s="447"/>
      <c r="W17" s="447"/>
      <c r="X17" s="447"/>
    </row>
    <row r="18" spans="1:24" ht="15.75" customHeight="1">
      <c r="A18" s="450">
        <v>16</v>
      </c>
      <c r="B18" s="447">
        <f t="array" ref="B18">IFERROR(INDEX('2019'!A:A,MATCH(SMALL('2019'!$Q:$Q,16),'2019'!$Q:$Q,0),1),0)</f>
        <v>0</v>
      </c>
      <c r="C18" s="447">
        <f t="array" ref="C18">IFERROR(INDEX('2019'!B:B,MATCH(SMALL('2019'!$Q:$Q,16),'2019'!$Q:$Q,0),1),0)</f>
        <v>0</v>
      </c>
      <c r="D18" s="447">
        <f t="array" ref="D18">IFERROR(INDEX('2019'!C:C,MATCH(SMALL('2019'!$Q:$Q,16),'2019'!$Q:$Q,0),1),0)</f>
        <v>0</v>
      </c>
      <c r="E18" s="449">
        <f t="array" ref="E18">IFERROR(INDEX('2019'!E:E,MATCH(SMALL('2019'!$Q:$Q,16),'2019'!$Q:$Q,0),1),0)</f>
        <v>0</v>
      </c>
      <c r="F18" s="447">
        <f t="array" ref="F18">IFERROR(INDEX('2019'!F:F,MATCH(SMALL('2019'!$Q:$Q,16),'2019'!$Q:$Q,0),1),0)</f>
        <v>0</v>
      </c>
      <c r="G18" s="447">
        <f t="shared" ca="1" si="0"/>
        <v>43837</v>
      </c>
      <c r="H18" s="447"/>
      <c r="I18" s="447"/>
      <c r="J18" s="447"/>
      <c r="K18" s="447"/>
      <c r="L18" s="447"/>
      <c r="M18" s="447"/>
      <c r="N18" s="447"/>
      <c r="O18" s="447"/>
      <c r="P18" s="447"/>
      <c r="Q18" s="447"/>
      <c r="R18" s="447"/>
      <c r="S18" s="447"/>
      <c r="T18" s="447"/>
      <c r="U18" s="447"/>
      <c r="V18" s="447"/>
      <c r="W18" s="447"/>
      <c r="X18" s="447"/>
    </row>
    <row r="19" spans="1:24" ht="15.75" customHeight="1">
      <c r="A19" s="448">
        <v>17</v>
      </c>
      <c r="B19" s="447">
        <f t="array" ref="B19">IFERROR(INDEX('2019'!A:A,MATCH(SMALL('2019'!$Q:$Q,17),'2019'!$Q:$Q,0),1),0)</f>
        <v>0</v>
      </c>
      <c r="C19" s="447">
        <f t="array" ref="C19">IFERROR(INDEX('2019'!B:B,MATCH(SMALL('2019'!$Q:$Q,17),'2019'!$Q:$Q,0),1),0)</f>
        <v>0</v>
      </c>
      <c r="D19" s="447">
        <f t="array" ref="D19">IFERROR(INDEX('2019'!C:C,MATCH(SMALL('2019'!$Q:$Q,17),'2019'!$Q:$Q,0),1),0)</f>
        <v>0</v>
      </c>
      <c r="E19" s="449">
        <f t="array" ref="E19">IFERROR(INDEX('2019'!E:E,MATCH(SMALL('2019'!$Q:$Q,17),'2019'!$Q:$Q,0),1),0)</f>
        <v>0</v>
      </c>
      <c r="F19" s="447">
        <f t="array" ref="F19">IFERROR(INDEX('2019'!F:F,MATCH(SMALL('2019'!$Q:$Q,17),'2019'!$Q:$Q,0),1),0)</f>
        <v>0</v>
      </c>
      <c r="G19" s="447">
        <f t="shared" ca="1" si="0"/>
        <v>43837</v>
      </c>
      <c r="H19" s="447"/>
      <c r="I19" s="447"/>
      <c r="J19" s="447"/>
      <c r="K19" s="447"/>
      <c r="L19" s="447"/>
      <c r="M19" s="447"/>
      <c r="N19" s="447"/>
      <c r="O19" s="447"/>
      <c r="P19" s="447"/>
      <c r="Q19" s="447"/>
      <c r="R19" s="447"/>
      <c r="S19" s="447"/>
      <c r="T19" s="447"/>
      <c r="U19" s="447"/>
      <c r="V19" s="447"/>
      <c r="W19" s="447"/>
      <c r="X19" s="447"/>
    </row>
    <row r="20" spans="1:24" ht="15.75" customHeight="1">
      <c r="A20" s="448">
        <v>18</v>
      </c>
      <c r="B20" s="447">
        <f t="array" ref="B20">IFERROR(INDEX('2019'!A:A,MATCH(SMALL('2019'!$Q:$Q,18),'2019'!$Q:$Q,0),1),0)</f>
        <v>0</v>
      </c>
      <c r="C20" s="447">
        <f t="array" ref="C20">IFERROR(INDEX('2019'!B:B,MATCH(SMALL('2019'!$Q:$Q,18),'2019'!$Q:$Q,0),1),0)</f>
        <v>0</v>
      </c>
      <c r="D20" s="447">
        <f t="array" ref="D20">IFERROR(INDEX('2019'!C:C,MATCH(SMALL('2019'!$Q:$Q,18),'2019'!$Q:$Q,0),1),0)</f>
        <v>0</v>
      </c>
      <c r="E20" s="449">
        <f t="array" ref="E20">IFERROR(INDEX('2019'!E:E,MATCH(SMALL('2019'!$Q:$Q,18),'2019'!$Q:$Q,0),1),0)</f>
        <v>0</v>
      </c>
      <c r="F20" s="447">
        <f t="array" ref="F20">IFERROR(INDEX('2019'!F:F,MATCH(SMALL('2019'!$Q:$Q,18),'2019'!$Q:$Q,0),1),0)</f>
        <v>0</v>
      </c>
      <c r="G20" s="447">
        <f t="shared" ca="1" si="0"/>
        <v>43837</v>
      </c>
      <c r="H20" s="447"/>
      <c r="I20" s="447"/>
      <c r="J20" s="447"/>
      <c r="K20" s="447"/>
      <c r="L20" s="447"/>
      <c r="M20" s="447"/>
      <c r="N20" s="447"/>
      <c r="O20" s="447"/>
      <c r="P20" s="447"/>
      <c r="Q20" s="447"/>
      <c r="R20" s="447"/>
      <c r="S20" s="447"/>
      <c r="T20" s="447"/>
      <c r="U20" s="447"/>
      <c r="V20" s="447"/>
      <c r="W20" s="447"/>
      <c r="X20" s="447"/>
    </row>
    <row r="21" spans="1:24" ht="15.75" customHeight="1">
      <c r="A21" s="448">
        <v>19</v>
      </c>
      <c r="B21" s="447">
        <f t="array" ref="B21">IFERROR(INDEX('2019'!A:A,MATCH(SMALL('2019'!$Q:$Q,19),'2019'!$Q:$Q,0),1),0)</f>
        <v>0</v>
      </c>
      <c r="C21" s="447">
        <f t="array" ref="C21">IFERROR(INDEX('2019'!B:B,MATCH(SMALL('2019'!$Q:$Q,19),'2019'!$Q:$Q,0),1),0)</f>
        <v>0</v>
      </c>
      <c r="D21" s="447">
        <f t="array" ref="D21">IFERROR(INDEX('2019'!C:C,MATCH(SMALL('2019'!$Q:$Q,19),'2019'!$Q:$Q,0),1),0)</f>
        <v>0</v>
      </c>
      <c r="E21" s="449">
        <f t="array" ref="E21">IFERROR(INDEX('2019'!E:E,MATCH(SMALL('2019'!$Q:$Q,19),'2019'!$Q:$Q,0),1),0)</f>
        <v>0</v>
      </c>
      <c r="F21" s="447">
        <f t="array" ref="F21">IFERROR(INDEX('2019'!F:F,MATCH(SMALL('2019'!$Q:$Q,19),'2019'!$Q:$Q,0),1),0)</f>
        <v>0</v>
      </c>
      <c r="G21" s="447">
        <f t="shared" ca="1" si="0"/>
        <v>43837</v>
      </c>
      <c r="H21" s="447"/>
      <c r="I21" s="447"/>
      <c r="J21" s="447"/>
      <c r="K21" s="447"/>
      <c r="L21" s="447"/>
      <c r="M21" s="447"/>
      <c r="N21" s="447"/>
      <c r="O21" s="447"/>
      <c r="P21" s="447"/>
      <c r="Q21" s="447"/>
      <c r="R21" s="447"/>
      <c r="S21" s="447"/>
      <c r="T21" s="447"/>
      <c r="U21" s="447"/>
      <c r="V21" s="447"/>
      <c r="W21" s="447"/>
      <c r="X21" s="447"/>
    </row>
    <row r="22" spans="1:24" ht="15.75" customHeight="1">
      <c r="A22" s="448">
        <v>20</v>
      </c>
      <c r="B22" s="447">
        <f t="array" ref="B22">IFERROR(INDEX('2019'!A:A,MATCH(SMALL('2019'!$Q:$Q,20),'2019'!$Q:$Q,0),1),0)</f>
        <v>0</v>
      </c>
      <c r="C22" s="447">
        <f t="array" ref="C22">IFERROR(INDEX('2019'!B:B,MATCH(SMALL('2019'!$Q:$Q,20),'2019'!$Q:$Q,0),1),0)</f>
        <v>0</v>
      </c>
      <c r="D22" s="447">
        <f t="array" ref="D22">IFERROR(INDEX('2019'!C:C,MATCH(SMALL('2019'!$Q:$Q,20),'2019'!$Q:$Q,0),1),0)</f>
        <v>0</v>
      </c>
      <c r="E22" s="449">
        <f t="array" ref="E22">IFERROR(INDEX('2019'!E:E,MATCH(SMALL('2019'!$Q:$Q,20),'2019'!$Q:$Q,0),1),0)</f>
        <v>0</v>
      </c>
      <c r="F22" s="447">
        <f t="array" ref="F22">IFERROR(INDEX('2019'!F:F,MATCH(SMALL('2019'!$Q:$Q,20),'2019'!$Q:$Q,0),1),0)</f>
        <v>0</v>
      </c>
      <c r="G22" s="447">
        <f t="shared" ca="1" si="0"/>
        <v>43837</v>
      </c>
      <c r="H22" s="447"/>
      <c r="I22" s="447"/>
      <c r="J22" s="447"/>
      <c r="K22" s="447"/>
      <c r="L22" s="447"/>
      <c r="M22" s="447"/>
      <c r="N22" s="447"/>
      <c r="O22" s="447"/>
      <c r="P22" s="447"/>
      <c r="Q22" s="447"/>
      <c r="R22" s="447"/>
      <c r="S22" s="447"/>
      <c r="T22" s="447"/>
      <c r="U22" s="447"/>
      <c r="V22" s="447"/>
      <c r="W22" s="447"/>
      <c r="X22" s="447"/>
    </row>
    <row r="23" spans="1:24" ht="15.75" customHeight="1">
      <c r="A23" s="448">
        <v>21</v>
      </c>
      <c r="B23" s="447">
        <f t="array" ref="B23">IFERROR(INDEX('2019'!A:A,MATCH(SMALL('2019'!$Q:$Q,21),'2019'!$Q:$Q,0),1),0)</f>
        <v>0</v>
      </c>
      <c r="C23" s="447">
        <f t="array" ref="C23">IFERROR(INDEX('2019'!B:B,MATCH(SMALL('2019'!$Q:$Q,21),'2019'!$Q:$Q,0),1),0)</f>
        <v>0</v>
      </c>
      <c r="D23" s="447">
        <f t="array" ref="D23">IFERROR(INDEX('2019'!C:C,MATCH(SMALL('2019'!$Q:$Q,21),'2019'!$Q:$Q,0),1),0)</f>
        <v>0</v>
      </c>
      <c r="E23" s="449">
        <f t="array" ref="E23">IFERROR(INDEX('2019'!E:E,MATCH(SMALL('2019'!$Q:$Q,21),'2019'!$Q:$Q,0),1),0)</f>
        <v>0</v>
      </c>
      <c r="F23" s="447">
        <f t="array" ref="F23">IFERROR(INDEX('2019'!F:F,MATCH(SMALL('2019'!$Q:$Q,21),'2019'!$Q:$Q,0),1),0)</f>
        <v>0</v>
      </c>
      <c r="G23" s="447">
        <f t="shared" ca="1" si="0"/>
        <v>43837</v>
      </c>
      <c r="H23" s="447"/>
      <c r="I23" s="447"/>
      <c r="J23" s="447"/>
      <c r="K23" s="447"/>
      <c r="L23" s="447"/>
      <c r="M23" s="447"/>
      <c r="N23" s="447"/>
      <c r="O23" s="447"/>
      <c r="P23" s="447"/>
      <c r="Q23" s="447"/>
      <c r="R23" s="447"/>
      <c r="S23" s="447"/>
      <c r="T23" s="447"/>
      <c r="U23" s="447"/>
      <c r="V23" s="447"/>
      <c r="W23" s="447"/>
      <c r="X23" s="447"/>
    </row>
    <row r="24" spans="1:24" ht="15.75" customHeight="1">
      <c r="A24" s="448">
        <v>22</v>
      </c>
      <c r="B24" s="447">
        <f t="array" ref="B24">IFERROR(INDEX('2019'!A:A,MATCH(SMALL('2019'!$Q:$Q,22),'2019'!$Q:$Q,0),1),0)</f>
        <v>0</v>
      </c>
      <c r="C24" s="447">
        <f t="array" ref="C24">IFERROR(INDEX('2019'!B:B,MATCH(SMALL('2019'!$Q:$Q,22),'2019'!$Q:$Q,0),1),0)</f>
        <v>0</v>
      </c>
      <c r="D24" s="447">
        <f t="array" ref="D24">IFERROR(INDEX('2019'!C:C,MATCH(SMALL('2019'!$Q:$Q,22),'2019'!$Q:$Q,0),1),0)</f>
        <v>0</v>
      </c>
      <c r="E24" s="449">
        <f t="array" ref="E24">IFERROR(INDEX('2019'!E:E,MATCH(SMALL('2019'!$Q:$Q,22),'2019'!$Q:$Q,0),1),0)</f>
        <v>0</v>
      </c>
      <c r="F24" s="447">
        <f t="array" ref="F24">IFERROR(INDEX('2019'!F:F,MATCH(SMALL('2019'!$Q:$Q,22),'2019'!$Q:$Q,0),1),0)</f>
        <v>0</v>
      </c>
      <c r="G24" s="447">
        <f t="shared" ca="1" si="0"/>
        <v>43837</v>
      </c>
      <c r="H24" s="447"/>
      <c r="I24" s="447"/>
      <c r="J24" s="447"/>
      <c r="K24" s="447"/>
      <c r="L24" s="447"/>
      <c r="M24" s="447"/>
      <c r="N24" s="447"/>
      <c r="O24" s="447"/>
      <c r="P24" s="447"/>
      <c r="Q24" s="447"/>
      <c r="R24" s="447"/>
      <c r="S24" s="447"/>
      <c r="T24" s="447"/>
      <c r="U24" s="447"/>
      <c r="V24" s="447"/>
      <c r="W24" s="447"/>
      <c r="X24" s="447"/>
    </row>
    <row r="25" spans="1:24" ht="15.75" customHeight="1">
      <c r="A25" s="448">
        <v>23</v>
      </c>
      <c r="B25" s="447">
        <f t="array" ref="B25">IFERROR(INDEX('2019'!A:A,MATCH(SMALL('2019'!$Q:$Q,23),'2019'!$Q:$Q,0),1),0)</f>
        <v>0</v>
      </c>
      <c r="C25" s="447">
        <f t="array" ref="C25">IFERROR(INDEX('2019'!B:B,MATCH(SMALL('2019'!$Q:$Q,23),'2019'!$Q:$Q,0),1),0)</f>
        <v>0</v>
      </c>
      <c r="D25" s="447">
        <f t="array" ref="D25">IFERROR(INDEX('2019'!C:C,MATCH(SMALL('2019'!$Q:$Q,23),'2019'!$Q:$Q,0),1),0)</f>
        <v>0</v>
      </c>
      <c r="E25" s="449">
        <f t="array" ref="E25">IFERROR(INDEX('2019'!E:E,MATCH(SMALL('2019'!$Q:$Q,23),'2019'!$Q:$Q,0),1),0)</f>
        <v>0</v>
      </c>
      <c r="F25" s="447">
        <f t="array" ref="F25">IFERROR(INDEX('2019'!F:F,MATCH(SMALL('2019'!$Q:$Q,23),'2019'!$Q:$Q,0),1),0)</f>
        <v>0</v>
      </c>
      <c r="G25" s="447">
        <f t="shared" ca="1" si="0"/>
        <v>43837</v>
      </c>
      <c r="H25" s="447"/>
      <c r="I25" s="447"/>
      <c r="J25" s="447"/>
      <c r="K25" s="447"/>
      <c r="L25" s="447"/>
      <c r="M25" s="447"/>
      <c r="N25" s="447"/>
      <c r="O25" s="447"/>
      <c r="P25" s="447"/>
      <c r="Q25" s="447"/>
      <c r="R25" s="447"/>
      <c r="S25" s="447"/>
      <c r="T25" s="447"/>
      <c r="U25" s="447"/>
      <c r="V25" s="447"/>
      <c r="W25" s="447"/>
      <c r="X25" s="447"/>
    </row>
    <row r="26" spans="1:24" ht="15.75" customHeight="1">
      <c r="A26" s="447"/>
      <c r="B26" s="447"/>
      <c r="C26" s="454"/>
      <c r="D26" s="447"/>
      <c r="E26" s="449"/>
      <c r="F26" s="447"/>
      <c r="G26" s="447"/>
      <c r="H26" s="447"/>
      <c r="I26" s="447"/>
      <c r="J26" s="447"/>
      <c r="K26" s="447"/>
      <c r="L26" s="447"/>
      <c r="M26" s="447"/>
      <c r="N26" s="447"/>
      <c r="O26" s="447"/>
      <c r="P26" s="447"/>
      <c r="Q26" s="447"/>
      <c r="R26" s="447"/>
      <c r="S26" s="447"/>
      <c r="T26" s="447"/>
      <c r="U26" s="447"/>
      <c r="V26" s="447"/>
      <c r="W26" s="447"/>
      <c r="X26" s="447"/>
    </row>
    <row r="27" spans="1:24" ht="15.75" customHeight="1">
      <c r="A27" s="447"/>
      <c r="B27" s="447"/>
      <c r="C27" s="454"/>
      <c r="D27" s="447"/>
      <c r="E27" s="449"/>
      <c r="F27" s="447"/>
      <c r="G27" s="447"/>
      <c r="H27" s="447"/>
      <c r="I27" s="447"/>
      <c r="J27" s="447"/>
      <c r="K27" s="447"/>
      <c r="L27" s="447"/>
      <c r="M27" s="447"/>
      <c r="N27" s="447"/>
      <c r="O27" s="447"/>
      <c r="P27" s="447"/>
      <c r="Q27" s="447"/>
      <c r="R27" s="447"/>
      <c r="S27" s="447"/>
      <c r="T27" s="447"/>
      <c r="U27" s="447"/>
      <c r="V27" s="447"/>
      <c r="W27" s="447"/>
      <c r="X27" s="447"/>
    </row>
    <row r="28" spans="1:24" ht="15.75" customHeight="1">
      <c r="A28" s="447"/>
      <c r="B28" s="447"/>
      <c r="C28" s="454"/>
      <c r="D28" s="447"/>
      <c r="E28" s="449"/>
      <c r="F28" s="447"/>
      <c r="G28" s="447"/>
      <c r="H28" s="447"/>
      <c r="I28" s="447"/>
      <c r="J28" s="447"/>
      <c r="K28" s="447"/>
      <c r="L28" s="447"/>
      <c r="M28" s="447"/>
      <c r="N28" s="447"/>
      <c r="O28" s="447"/>
      <c r="P28" s="447"/>
      <c r="Q28" s="447"/>
      <c r="R28" s="447"/>
      <c r="S28" s="447"/>
      <c r="T28" s="447"/>
      <c r="U28" s="447"/>
      <c r="V28" s="447"/>
      <c r="W28" s="447"/>
      <c r="X28" s="447"/>
    </row>
    <row r="29" spans="1:24" ht="15.75" customHeight="1">
      <c r="A29" s="447"/>
      <c r="B29" s="447"/>
      <c r="C29" s="454"/>
      <c r="D29" s="447"/>
      <c r="E29" s="449"/>
      <c r="F29" s="447"/>
      <c r="G29" s="447"/>
      <c r="H29" s="447"/>
      <c r="I29" s="447"/>
      <c r="J29" s="447"/>
      <c r="K29" s="447"/>
      <c r="L29" s="447"/>
      <c r="M29" s="447"/>
      <c r="N29" s="447"/>
      <c r="O29" s="447"/>
      <c r="P29" s="447"/>
      <c r="Q29" s="447"/>
      <c r="R29" s="447"/>
      <c r="S29" s="447"/>
      <c r="T29" s="447"/>
      <c r="U29" s="447"/>
      <c r="V29" s="447"/>
      <c r="W29" s="447"/>
      <c r="X29" s="447"/>
    </row>
    <row r="30" spans="1:24" ht="12.75">
      <c r="A30" s="447"/>
      <c r="B30" s="447"/>
      <c r="C30" s="454"/>
      <c r="D30" s="447"/>
      <c r="E30" s="449"/>
      <c r="F30" s="447"/>
      <c r="G30" s="447"/>
      <c r="H30" s="447"/>
      <c r="I30" s="447"/>
      <c r="J30" s="447"/>
      <c r="K30" s="447"/>
      <c r="L30" s="447"/>
      <c r="M30" s="447"/>
      <c r="N30" s="447"/>
      <c r="O30" s="447"/>
      <c r="P30" s="447"/>
      <c r="Q30" s="447"/>
      <c r="R30" s="447"/>
      <c r="S30" s="447"/>
      <c r="T30" s="447"/>
      <c r="U30" s="447"/>
      <c r="V30" s="447"/>
      <c r="W30" s="447"/>
      <c r="X30" s="447"/>
    </row>
    <row r="31" spans="1:24" ht="12.75">
      <c r="A31" s="447"/>
      <c r="B31" s="447"/>
      <c r="C31" s="454"/>
      <c r="D31" s="447"/>
      <c r="E31" s="449"/>
      <c r="F31" s="447"/>
      <c r="G31" s="447"/>
      <c r="H31" s="447"/>
      <c r="I31" s="447"/>
      <c r="J31" s="447"/>
      <c r="K31" s="447"/>
      <c r="L31" s="447"/>
      <c r="M31" s="447"/>
      <c r="N31" s="447"/>
      <c r="O31" s="447"/>
      <c r="P31" s="447"/>
      <c r="Q31" s="447"/>
      <c r="R31" s="447"/>
      <c r="S31" s="447"/>
      <c r="T31" s="447"/>
      <c r="U31" s="447"/>
      <c r="V31" s="447"/>
      <c r="W31" s="447"/>
      <c r="X31" s="447"/>
    </row>
    <row r="32" spans="1:24" ht="12.75">
      <c r="A32" s="447"/>
      <c r="B32" s="447"/>
      <c r="C32" s="454"/>
      <c r="D32" s="447"/>
      <c r="E32" s="449"/>
      <c r="F32" s="447"/>
      <c r="G32" s="447"/>
      <c r="H32" s="447"/>
      <c r="I32" s="447"/>
      <c r="J32" s="447"/>
      <c r="K32" s="447"/>
      <c r="L32" s="447"/>
      <c r="M32" s="447"/>
      <c r="N32" s="447"/>
      <c r="O32" s="447"/>
      <c r="P32" s="447"/>
      <c r="Q32" s="447"/>
      <c r="R32" s="447"/>
      <c r="S32" s="447"/>
      <c r="T32" s="447"/>
      <c r="U32" s="447"/>
      <c r="V32" s="447"/>
      <c r="W32" s="447"/>
      <c r="X32" s="447"/>
    </row>
    <row r="33" spans="1:24" ht="12.75">
      <c r="A33" s="447"/>
      <c r="B33" s="447"/>
      <c r="C33" s="454"/>
      <c r="D33" s="447"/>
      <c r="E33" s="449"/>
      <c r="F33" s="447"/>
      <c r="G33" s="447"/>
      <c r="H33" s="447"/>
      <c r="I33" s="447"/>
      <c r="J33" s="447"/>
      <c r="K33" s="447"/>
      <c r="L33" s="447"/>
      <c r="M33" s="447"/>
      <c r="N33" s="447"/>
      <c r="O33" s="447"/>
      <c r="P33" s="447"/>
      <c r="Q33" s="447"/>
      <c r="R33" s="447"/>
      <c r="S33" s="447"/>
      <c r="T33" s="447"/>
      <c r="U33" s="447"/>
      <c r="V33" s="447"/>
      <c r="W33" s="447"/>
      <c r="X33" s="447"/>
    </row>
    <row r="34" spans="1:24" ht="12.75">
      <c r="A34" s="447"/>
      <c r="B34" s="447"/>
      <c r="C34" s="454"/>
      <c r="D34" s="447"/>
      <c r="E34" s="449"/>
      <c r="F34" s="447"/>
      <c r="G34" s="447"/>
      <c r="H34" s="447"/>
      <c r="I34" s="447"/>
      <c r="J34" s="447"/>
      <c r="K34" s="447"/>
      <c r="L34" s="447"/>
      <c r="M34" s="447"/>
      <c r="N34" s="447"/>
      <c r="O34" s="447"/>
      <c r="P34" s="447"/>
      <c r="Q34" s="447"/>
      <c r="R34" s="447"/>
      <c r="S34" s="447"/>
      <c r="T34" s="447"/>
      <c r="U34" s="447"/>
      <c r="V34" s="447"/>
      <c r="W34" s="447"/>
      <c r="X34" s="447"/>
    </row>
    <row r="35" spans="1:24" ht="12.75">
      <c r="A35" s="447"/>
      <c r="B35" s="447"/>
      <c r="C35" s="454"/>
      <c r="D35" s="447"/>
      <c r="E35" s="449"/>
      <c r="F35" s="447"/>
      <c r="G35" s="447"/>
      <c r="H35" s="447"/>
      <c r="I35" s="447"/>
      <c r="J35" s="447"/>
      <c r="K35" s="447"/>
      <c r="L35" s="447"/>
      <c r="M35" s="447"/>
      <c r="N35" s="447"/>
      <c r="O35" s="447"/>
      <c r="P35" s="447"/>
      <c r="Q35" s="447"/>
      <c r="R35" s="447"/>
      <c r="S35" s="447"/>
      <c r="T35" s="447"/>
      <c r="U35" s="447"/>
      <c r="V35" s="447"/>
      <c r="W35" s="447"/>
      <c r="X35" s="447"/>
    </row>
    <row r="36" spans="1:24" ht="12.75">
      <c r="A36" s="447"/>
      <c r="B36" s="447"/>
      <c r="C36" s="454"/>
      <c r="D36" s="447"/>
      <c r="E36" s="449"/>
      <c r="F36" s="447"/>
      <c r="G36" s="447"/>
      <c r="H36" s="447"/>
      <c r="I36" s="447"/>
      <c r="J36" s="447"/>
      <c r="K36" s="447"/>
      <c r="L36" s="447"/>
      <c r="M36" s="447"/>
      <c r="N36" s="447"/>
      <c r="O36" s="447"/>
      <c r="P36" s="447"/>
      <c r="Q36" s="447"/>
      <c r="R36" s="447"/>
      <c r="S36" s="447"/>
      <c r="T36" s="447"/>
      <c r="U36" s="447"/>
      <c r="V36" s="447"/>
      <c r="W36" s="447"/>
      <c r="X36" s="447"/>
    </row>
    <row r="37" spans="1:24" ht="12.75">
      <c r="A37" s="447"/>
      <c r="B37" s="447"/>
      <c r="C37" s="454"/>
      <c r="D37" s="447"/>
      <c r="E37" s="449"/>
      <c r="F37" s="447"/>
      <c r="G37" s="447"/>
      <c r="H37" s="447"/>
      <c r="I37" s="447"/>
      <c r="J37" s="447"/>
      <c r="K37" s="447"/>
      <c r="L37" s="447"/>
      <c r="M37" s="447"/>
      <c r="N37" s="447"/>
      <c r="O37" s="447"/>
      <c r="P37" s="447"/>
      <c r="Q37" s="447"/>
      <c r="R37" s="447"/>
      <c r="S37" s="447"/>
      <c r="T37" s="447"/>
      <c r="U37" s="447"/>
      <c r="V37" s="447"/>
      <c r="W37" s="447"/>
      <c r="X37" s="447"/>
    </row>
    <row r="38" spans="1:24" ht="12.75">
      <c r="A38" s="447"/>
      <c r="B38" s="447"/>
      <c r="C38" s="454"/>
      <c r="D38" s="447"/>
      <c r="E38" s="449"/>
      <c r="F38" s="447"/>
      <c r="G38" s="447"/>
      <c r="H38" s="447"/>
      <c r="I38" s="447"/>
      <c r="J38" s="447"/>
      <c r="K38" s="447"/>
      <c r="L38" s="447"/>
      <c r="M38" s="447"/>
      <c r="N38" s="447"/>
      <c r="O38" s="447"/>
      <c r="P38" s="447"/>
      <c r="Q38" s="447"/>
      <c r="R38" s="447"/>
      <c r="S38" s="447"/>
      <c r="T38" s="447"/>
      <c r="U38" s="447"/>
      <c r="V38" s="447"/>
      <c r="W38" s="447"/>
      <c r="X38" s="447"/>
    </row>
    <row r="39" spans="1:24" ht="12.75">
      <c r="A39" s="447"/>
      <c r="B39" s="447"/>
      <c r="C39" s="454"/>
      <c r="D39" s="447"/>
      <c r="E39" s="449"/>
      <c r="F39" s="447"/>
      <c r="G39" s="447"/>
      <c r="H39" s="447"/>
      <c r="I39" s="447"/>
      <c r="J39" s="447"/>
      <c r="K39" s="447"/>
      <c r="L39" s="447"/>
      <c r="M39" s="447"/>
      <c r="N39" s="447"/>
      <c r="O39" s="447"/>
      <c r="P39" s="447"/>
      <c r="Q39" s="447"/>
      <c r="R39" s="447"/>
      <c r="S39" s="447"/>
      <c r="T39" s="447"/>
      <c r="U39" s="447"/>
      <c r="V39" s="447"/>
      <c r="W39" s="447"/>
      <c r="X39" s="447"/>
    </row>
    <row r="40" spans="1:24" ht="12.75">
      <c r="A40" s="447"/>
      <c r="B40" s="447"/>
      <c r="C40" s="454"/>
      <c r="D40" s="447"/>
      <c r="E40" s="449"/>
      <c r="F40" s="447"/>
      <c r="G40" s="447"/>
      <c r="H40" s="447"/>
      <c r="I40" s="447"/>
      <c r="J40" s="447"/>
      <c r="K40" s="447"/>
      <c r="L40" s="447"/>
      <c r="M40" s="447"/>
      <c r="N40" s="447"/>
      <c r="O40" s="447"/>
      <c r="P40" s="447"/>
      <c r="Q40" s="447"/>
      <c r="R40" s="447"/>
      <c r="S40" s="447"/>
      <c r="T40" s="447"/>
      <c r="U40" s="447"/>
      <c r="V40" s="447"/>
      <c r="W40" s="447"/>
      <c r="X40" s="447"/>
    </row>
    <row r="41" spans="1:24" ht="12.75">
      <c r="A41" s="447"/>
      <c r="B41" s="447"/>
      <c r="C41" s="454"/>
      <c r="D41" s="447"/>
      <c r="E41" s="449"/>
      <c r="F41" s="447"/>
      <c r="G41" s="447"/>
      <c r="H41" s="447"/>
      <c r="I41" s="447"/>
      <c r="J41" s="447"/>
      <c r="K41" s="447"/>
      <c r="L41" s="447"/>
      <c r="M41" s="447"/>
      <c r="N41" s="447"/>
      <c r="O41" s="447"/>
      <c r="P41" s="447"/>
      <c r="Q41" s="447"/>
      <c r="R41" s="447"/>
      <c r="S41" s="447"/>
      <c r="T41" s="447"/>
      <c r="U41" s="447"/>
      <c r="V41" s="447"/>
      <c r="W41" s="447"/>
      <c r="X41" s="447"/>
    </row>
    <row r="42" spans="1:24" ht="12.75">
      <c r="A42" s="447"/>
      <c r="B42" s="447"/>
      <c r="C42" s="454"/>
      <c r="D42" s="447"/>
      <c r="E42" s="449"/>
      <c r="F42" s="447"/>
      <c r="G42" s="447"/>
      <c r="H42" s="447"/>
      <c r="I42" s="447"/>
      <c r="J42" s="447"/>
      <c r="K42" s="447"/>
      <c r="L42" s="447"/>
      <c r="M42" s="447"/>
      <c r="N42" s="447"/>
      <c r="O42" s="447"/>
      <c r="P42" s="447"/>
      <c r="Q42" s="447"/>
      <c r="R42" s="447"/>
      <c r="S42" s="447"/>
      <c r="T42" s="447"/>
      <c r="U42" s="447"/>
      <c r="V42" s="447"/>
      <c r="W42" s="447"/>
      <c r="X42" s="447"/>
    </row>
    <row r="43" spans="1:24" ht="12.75">
      <c r="A43" s="447"/>
      <c r="B43" s="447"/>
      <c r="C43" s="454"/>
      <c r="D43" s="447"/>
      <c r="E43" s="449"/>
      <c r="F43" s="447"/>
      <c r="G43" s="447"/>
      <c r="H43" s="447"/>
      <c r="I43" s="447"/>
      <c r="J43" s="447"/>
      <c r="K43" s="447"/>
      <c r="L43" s="447"/>
      <c r="M43" s="447"/>
      <c r="N43" s="447"/>
      <c r="O43" s="447"/>
      <c r="P43" s="447"/>
      <c r="Q43" s="447"/>
      <c r="R43" s="447"/>
      <c r="S43" s="447"/>
      <c r="T43" s="447"/>
      <c r="U43" s="447"/>
      <c r="V43" s="447"/>
      <c r="W43" s="447"/>
      <c r="X43" s="447"/>
    </row>
    <row r="44" spans="1:24" ht="12.75">
      <c r="A44" s="447"/>
      <c r="B44" s="447"/>
      <c r="C44" s="454"/>
      <c r="D44" s="447"/>
      <c r="E44" s="449"/>
      <c r="F44" s="447"/>
      <c r="G44" s="447"/>
      <c r="H44" s="447"/>
      <c r="I44" s="447"/>
      <c r="J44" s="447"/>
      <c r="K44" s="447"/>
      <c r="L44" s="447"/>
      <c r="M44" s="447"/>
      <c r="N44" s="447"/>
      <c r="O44" s="447"/>
      <c r="P44" s="447"/>
      <c r="Q44" s="447"/>
      <c r="R44" s="447"/>
      <c r="S44" s="447"/>
      <c r="T44" s="447"/>
      <c r="U44" s="447"/>
      <c r="V44" s="447"/>
      <c r="W44" s="447"/>
      <c r="X44" s="447"/>
    </row>
    <row r="45" spans="1:24" ht="12.75">
      <c r="A45" s="447"/>
      <c r="B45" s="447"/>
      <c r="C45" s="454"/>
      <c r="D45" s="447"/>
      <c r="E45" s="449"/>
      <c r="F45" s="447"/>
      <c r="G45" s="447"/>
      <c r="H45" s="447"/>
      <c r="I45" s="447"/>
      <c r="J45" s="447"/>
      <c r="K45" s="447"/>
      <c r="L45" s="447"/>
      <c r="M45" s="447"/>
      <c r="N45" s="447"/>
      <c r="O45" s="447"/>
      <c r="P45" s="447"/>
      <c r="Q45" s="447"/>
      <c r="R45" s="447"/>
      <c r="S45" s="447"/>
      <c r="T45" s="447"/>
      <c r="U45" s="447"/>
      <c r="V45" s="447"/>
      <c r="W45" s="447"/>
      <c r="X45" s="447"/>
    </row>
    <row r="46" spans="1:24" ht="12.75">
      <c r="A46" s="447"/>
      <c r="B46" s="447"/>
      <c r="C46" s="454"/>
      <c r="D46" s="447"/>
      <c r="E46" s="449"/>
      <c r="F46" s="447"/>
      <c r="G46" s="447"/>
      <c r="H46" s="447"/>
      <c r="I46" s="447"/>
      <c r="J46" s="447"/>
      <c r="K46" s="447"/>
      <c r="L46" s="447"/>
      <c r="M46" s="447"/>
      <c r="N46" s="447"/>
      <c r="O46" s="447"/>
      <c r="P46" s="447"/>
      <c r="Q46" s="447"/>
      <c r="R46" s="447"/>
      <c r="S46" s="447"/>
      <c r="T46" s="447"/>
      <c r="U46" s="447"/>
      <c r="V46" s="447"/>
      <c r="W46" s="447"/>
      <c r="X46" s="447"/>
    </row>
    <row r="47" spans="1:24" ht="12.75">
      <c r="A47" s="447"/>
      <c r="B47" s="447"/>
      <c r="C47" s="454"/>
      <c r="D47" s="447"/>
      <c r="E47" s="449"/>
      <c r="F47" s="447"/>
      <c r="G47" s="447"/>
      <c r="H47" s="447"/>
      <c r="I47" s="447"/>
      <c r="J47" s="447"/>
      <c r="K47" s="447"/>
      <c r="L47" s="447"/>
      <c r="M47" s="447"/>
      <c r="N47" s="447"/>
      <c r="O47" s="447"/>
      <c r="P47" s="447"/>
      <c r="Q47" s="447"/>
      <c r="R47" s="447"/>
      <c r="S47" s="447"/>
      <c r="T47" s="447"/>
      <c r="U47" s="447"/>
      <c r="V47" s="447"/>
      <c r="W47" s="447"/>
      <c r="X47" s="447"/>
    </row>
    <row r="48" spans="1:24" ht="12.75">
      <c r="A48" s="447"/>
      <c r="B48" s="447"/>
      <c r="C48" s="454"/>
      <c r="D48" s="447"/>
      <c r="E48" s="449"/>
      <c r="F48" s="447"/>
      <c r="G48" s="447"/>
      <c r="H48" s="447"/>
      <c r="I48" s="447"/>
      <c r="J48" s="447"/>
      <c r="K48" s="447"/>
      <c r="L48" s="447"/>
      <c r="M48" s="447"/>
      <c r="N48" s="447"/>
      <c r="O48" s="447"/>
      <c r="P48" s="447"/>
      <c r="Q48" s="447"/>
      <c r="R48" s="447"/>
      <c r="S48" s="447"/>
      <c r="T48" s="447"/>
      <c r="U48" s="447"/>
      <c r="V48" s="447"/>
      <c r="W48" s="447"/>
      <c r="X48" s="447"/>
    </row>
    <row r="49" spans="1:24" ht="12.75">
      <c r="A49" s="447"/>
      <c r="B49" s="447"/>
      <c r="C49" s="454"/>
      <c r="D49" s="447"/>
      <c r="E49" s="449"/>
      <c r="F49" s="447"/>
      <c r="G49" s="447"/>
      <c r="H49" s="447"/>
      <c r="I49" s="447"/>
      <c r="J49" s="447"/>
      <c r="K49" s="447"/>
      <c r="L49" s="447"/>
      <c r="M49" s="447"/>
      <c r="N49" s="447"/>
      <c r="O49" s="447"/>
      <c r="P49" s="447"/>
      <c r="Q49" s="447"/>
      <c r="R49" s="447"/>
      <c r="S49" s="447"/>
      <c r="T49" s="447"/>
      <c r="U49" s="447"/>
      <c r="V49" s="447"/>
      <c r="W49" s="447"/>
      <c r="X49" s="447"/>
    </row>
    <row r="50" spans="1:24" ht="12.75">
      <c r="A50" s="447"/>
      <c r="B50" s="447"/>
      <c r="C50" s="454"/>
      <c r="D50" s="447"/>
      <c r="E50" s="449"/>
      <c r="F50" s="447"/>
      <c r="G50" s="447"/>
      <c r="H50" s="447"/>
      <c r="I50" s="447"/>
      <c r="J50" s="447"/>
      <c r="K50" s="447"/>
      <c r="L50" s="447"/>
      <c r="M50" s="447"/>
      <c r="N50" s="447"/>
      <c r="O50" s="447"/>
      <c r="P50" s="447"/>
      <c r="Q50" s="447"/>
      <c r="R50" s="447"/>
      <c r="S50" s="447"/>
      <c r="T50" s="447"/>
      <c r="U50" s="447"/>
      <c r="V50" s="447"/>
      <c r="W50" s="447"/>
      <c r="X50" s="447"/>
    </row>
    <row r="51" spans="1:24" ht="12.75">
      <c r="A51" s="447"/>
      <c r="B51" s="447"/>
      <c r="C51" s="454"/>
      <c r="D51" s="447"/>
      <c r="E51" s="449"/>
      <c r="F51" s="447"/>
      <c r="G51" s="447"/>
      <c r="H51" s="447"/>
      <c r="I51" s="447"/>
      <c r="J51" s="447"/>
      <c r="K51" s="447"/>
      <c r="L51" s="447"/>
      <c r="M51" s="447"/>
      <c r="N51" s="447"/>
      <c r="O51" s="447"/>
      <c r="P51" s="447"/>
      <c r="Q51" s="447"/>
      <c r="R51" s="447"/>
      <c r="S51" s="447"/>
      <c r="T51" s="447"/>
      <c r="U51" s="447"/>
      <c r="V51" s="447"/>
      <c r="W51" s="447"/>
      <c r="X51" s="447"/>
    </row>
    <row r="52" spans="1:24" ht="12.75">
      <c r="A52" s="447"/>
      <c r="B52" s="447"/>
      <c r="C52" s="454"/>
      <c r="D52" s="447"/>
      <c r="E52" s="449"/>
      <c r="F52" s="447"/>
      <c r="G52" s="447"/>
      <c r="H52" s="447"/>
      <c r="I52" s="447"/>
      <c r="J52" s="447"/>
      <c r="K52" s="447"/>
      <c r="L52" s="447"/>
      <c r="M52" s="447"/>
      <c r="N52" s="447"/>
      <c r="O52" s="447"/>
      <c r="P52" s="447"/>
      <c r="Q52" s="447"/>
      <c r="R52" s="447"/>
      <c r="S52" s="447"/>
      <c r="T52" s="447"/>
      <c r="U52" s="447"/>
      <c r="V52" s="447"/>
      <c r="W52" s="447"/>
      <c r="X52" s="447"/>
    </row>
    <row r="53" spans="1:24" ht="12.75">
      <c r="A53" s="447"/>
      <c r="B53" s="447"/>
      <c r="C53" s="454"/>
      <c r="D53" s="447"/>
      <c r="E53" s="449"/>
      <c r="F53" s="447"/>
      <c r="G53" s="447"/>
      <c r="H53" s="447"/>
      <c r="I53" s="447"/>
      <c r="J53" s="447"/>
      <c r="K53" s="447"/>
      <c r="L53" s="447"/>
      <c r="M53" s="447"/>
      <c r="N53" s="447"/>
      <c r="O53" s="447"/>
      <c r="P53" s="447"/>
      <c r="Q53" s="447"/>
      <c r="R53" s="447"/>
      <c r="S53" s="447"/>
      <c r="T53" s="447"/>
      <c r="U53" s="447"/>
      <c r="V53" s="447"/>
      <c r="W53" s="447"/>
      <c r="X53" s="447"/>
    </row>
    <row r="54" spans="1:24" ht="12.75">
      <c r="A54" s="447"/>
      <c r="B54" s="447"/>
      <c r="C54" s="454"/>
      <c r="D54" s="447"/>
      <c r="E54" s="449"/>
      <c r="F54" s="447"/>
      <c r="G54" s="447"/>
      <c r="H54" s="447"/>
      <c r="I54" s="447"/>
      <c r="J54" s="447"/>
      <c r="K54" s="447"/>
      <c r="L54" s="447"/>
      <c r="M54" s="447"/>
      <c r="N54" s="447"/>
      <c r="O54" s="447"/>
      <c r="P54" s="447"/>
      <c r="Q54" s="447"/>
      <c r="R54" s="447"/>
      <c r="S54" s="447"/>
      <c r="T54" s="447"/>
      <c r="U54" s="447"/>
      <c r="V54" s="447"/>
      <c r="W54" s="447"/>
      <c r="X54" s="447"/>
    </row>
    <row r="55" spans="1:24" ht="12.75">
      <c r="A55" s="447"/>
      <c r="B55" s="447"/>
      <c r="C55" s="454"/>
      <c r="D55" s="447"/>
      <c r="E55" s="449"/>
      <c r="F55" s="447"/>
      <c r="G55" s="447"/>
      <c r="H55" s="447"/>
      <c r="I55" s="447"/>
      <c r="J55" s="447"/>
      <c r="K55" s="447"/>
      <c r="L55" s="447"/>
      <c r="M55" s="447"/>
      <c r="N55" s="447"/>
      <c r="O55" s="447"/>
      <c r="P55" s="447"/>
      <c r="Q55" s="447"/>
      <c r="R55" s="447"/>
      <c r="S55" s="447"/>
      <c r="T55" s="447"/>
      <c r="U55" s="447"/>
      <c r="V55" s="447"/>
      <c r="W55" s="447"/>
      <c r="X55" s="447"/>
    </row>
    <row r="56" spans="1:24" ht="12.75">
      <c r="A56" s="447"/>
      <c r="B56" s="447"/>
      <c r="C56" s="454"/>
      <c r="D56" s="447"/>
      <c r="E56" s="449"/>
      <c r="F56" s="447"/>
      <c r="G56" s="447"/>
      <c r="H56" s="447"/>
      <c r="I56" s="447"/>
      <c r="J56" s="447"/>
      <c r="K56" s="447"/>
      <c r="L56" s="447"/>
      <c r="M56" s="447"/>
      <c r="N56" s="447"/>
      <c r="O56" s="447"/>
      <c r="P56" s="447"/>
      <c r="Q56" s="447"/>
      <c r="R56" s="447"/>
      <c r="S56" s="447"/>
      <c r="T56" s="447"/>
      <c r="U56" s="447"/>
      <c r="V56" s="447"/>
      <c r="W56" s="447"/>
      <c r="X56" s="447"/>
    </row>
    <row r="57" spans="1:24" ht="12.75">
      <c r="A57" s="447"/>
      <c r="B57" s="447"/>
      <c r="C57" s="454"/>
      <c r="D57" s="447"/>
      <c r="E57" s="449"/>
      <c r="F57" s="447"/>
      <c r="G57" s="447"/>
      <c r="H57" s="447"/>
      <c r="I57" s="447"/>
      <c r="J57" s="447"/>
      <c r="K57" s="447"/>
      <c r="L57" s="447"/>
      <c r="M57" s="447"/>
      <c r="N57" s="447"/>
      <c r="O57" s="447"/>
      <c r="P57" s="447"/>
      <c r="Q57" s="447"/>
      <c r="R57" s="447"/>
      <c r="S57" s="447"/>
      <c r="T57" s="447"/>
      <c r="U57" s="447"/>
      <c r="V57" s="447"/>
      <c r="W57" s="447"/>
      <c r="X57" s="447"/>
    </row>
    <row r="58" spans="1:24" ht="12.75">
      <c r="A58" s="447"/>
      <c r="B58" s="447"/>
      <c r="C58" s="454"/>
      <c r="D58" s="447"/>
      <c r="E58" s="449"/>
      <c r="F58" s="447"/>
      <c r="G58" s="447"/>
      <c r="H58" s="447"/>
      <c r="I58" s="447"/>
      <c r="J58" s="447"/>
      <c r="K58" s="447"/>
      <c r="L58" s="447"/>
      <c r="M58" s="447"/>
      <c r="N58" s="447"/>
      <c r="O58" s="447"/>
      <c r="P58" s="447"/>
      <c r="Q58" s="447"/>
      <c r="R58" s="447"/>
      <c r="S58" s="447"/>
      <c r="T58" s="447"/>
      <c r="U58" s="447"/>
      <c r="V58" s="447"/>
      <c r="W58" s="447"/>
      <c r="X58" s="447"/>
    </row>
    <row r="59" spans="1:24" ht="12.75">
      <c r="A59" s="447"/>
      <c r="B59" s="447"/>
      <c r="C59" s="454"/>
      <c r="D59" s="447"/>
      <c r="E59" s="449"/>
      <c r="F59" s="447"/>
      <c r="G59" s="447"/>
      <c r="H59" s="447"/>
      <c r="I59" s="447"/>
      <c r="J59" s="447"/>
      <c r="K59" s="447"/>
      <c r="L59" s="447"/>
      <c r="M59" s="447"/>
      <c r="N59" s="447"/>
      <c r="O59" s="447"/>
      <c r="P59" s="447"/>
      <c r="Q59" s="447"/>
      <c r="R59" s="447"/>
      <c r="S59" s="447"/>
      <c r="T59" s="447"/>
      <c r="U59" s="447"/>
      <c r="V59" s="447"/>
      <c r="W59" s="447"/>
      <c r="X59" s="447"/>
    </row>
    <row r="60" spans="1:24" ht="12.75">
      <c r="A60" s="447"/>
      <c r="B60" s="447"/>
      <c r="C60" s="454"/>
      <c r="D60" s="447"/>
      <c r="E60" s="449"/>
      <c r="F60" s="447"/>
      <c r="G60" s="447"/>
      <c r="H60" s="447"/>
      <c r="I60" s="447"/>
      <c r="J60" s="447"/>
      <c r="K60" s="447"/>
      <c r="L60" s="447"/>
      <c r="M60" s="447"/>
      <c r="N60" s="447"/>
      <c r="O60" s="447"/>
      <c r="P60" s="447"/>
      <c r="Q60" s="447"/>
      <c r="R60" s="447"/>
      <c r="S60" s="447"/>
      <c r="T60" s="447"/>
      <c r="U60" s="447"/>
      <c r="V60" s="447"/>
      <c r="W60" s="447"/>
      <c r="X60" s="447"/>
    </row>
    <row r="61" spans="1:24" ht="12.75">
      <c r="A61" s="447"/>
      <c r="B61" s="447"/>
      <c r="C61" s="454"/>
      <c r="D61" s="447"/>
      <c r="E61" s="449"/>
      <c r="F61" s="447"/>
      <c r="G61" s="447"/>
      <c r="H61" s="447"/>
      <c r="I61" s="447"/>
      <c r="J61" s="447"/>
      <c r="K61" s="447"/>
      <c r="L61" s="447"/>
      <c r="M61" s="447"/>
      <c r="N61" s="447"/>
      <c r="O61" s="447"/>
      <c r="P61" s="447"/>
      <c r="Q61" s="447"/>
      <c r="R61" s="447"/>
      <c r="S61" s="447"/>
      <c r="T61" s="447"/>
      <c r="U61" s="447"/>
      <c r="V61" s="447"/>
      <c r="W61" s="447"/>
      <c r="X61" s="447"/>
    </row>
    <row r="62" spans="1:24" ht="12.75">
      <c r="A62" s="447"/>
      <c r="B62" s="447"/>
      <c r="C62" s="454"/>
      <c r="D62" s="447"/>
      <c r="E62" s="449"/>
      <c r="F62" s="447"/>
      <c r="G62" s="447"/>
      <c r="H62" s="447"/>
      <c r="I62" s="447"/>
      <c r="J62" s="447"/>
      <c r="K62" s="447"/>
      <c r="L62" s="447"/>
      <c r="M62" s="447"/>
      <c r="N62" s="447"/>
      <c r="O62" s="447"/>
      <c r="P62" s="447"/>
      <c r="Q62" s="447"/>
      <c r="R62" s="447"/>
      <c r="S62" s="447"/>
      <c r="T62" s="447"/>
      <c r="U62" s="447"/>
      <c r="V62" s="447"/>
      <c r="W62" s="447"/>
      <c r="X62" s="447"/>
    </row>
    <row r="63" spans="1:24" ht="12.75">
      <c r="A63" s="447"/>
      <c r="B63" s="447"/>
      <c r="C63" s="454"/>
      <c r="D63" s="447"/>
      <c r="E63" s="449"/>
      <c r="F63" s="447"/>
      <c r="G63" s="447"/>
      <c r="H63" s="447"/>
      <c r="I63" s="447"/>
      <c r="J63" s="447"/>
      <c r="K63" s="447"/>
      <c r="L63" s="447"/>
      <c r="M63" s="447"/>
      <c r="N63" s="447"/>
      <c r="O63" s="447"/>
      <c r="P63" s="447"/>
      <c r="Q63" s="447"/>
      <c r="R63" s="447"/>
      <c r="S63" s="447"/>
      <c r="T63" s="447"/>
      <c r="U63" s="447"/>
      <c r="V63" s="447"/>
      <c r="W63" s="447"/>
      <c r="X63" s="447"/>
    </row>
    <row r="64" spans="1:24" ht="12.75">
      <c r="A64" s="447"/>
      <c r="B64" s="447"/>
      <c r="C64" s="454"/>
      <c r="D64" s="447"/>
      <c r="E64" s="449"/>
      <c r="F64" s="447"/>
      <c r="G64" s="447"/>
      <c r="H64" s="447"/>
      <c r="I64" s="447"/>
      <c r="J64" s="447"/>
      <c r="K64" s="447"/>
      <c r="L64" s="447"/>
      <c r="M64" s="447"/>
      <c r="N64" s="447"/>
      <c r="O64" s="447"/>
      <c r="P64" s="447"/>
      <c r="Q64" s="447"/>
      <c r="R64" s="447"/>
      <c r="S64" s="447"/>
      <c r="T64" s="447"/>
      <c r="U64" s="447"/>
      <c r="V64" s="447"/>
      <c r="W64" s="447"/>
      <c r="X64" s="447"/>
    </row>
    <row r="65" spans="1:24" ht="12.75">
      <c r="A65" s="447"/>
      <c r="B65" s="447"/>
      <c r="C65" s="454"/>
      <c r="D65" s="447"/>
      <c r="E65" s="449"/>
      <c r="F65" s="447"/>
      <c r="G65" s="447"/>
      <c r="H65" s="447"/>
      <c r="I65" s="447"/>
      <c r="J65" s="447"/>
      <c r="K65" s="447"/>
      <c r="L65" s="447"/>
      <c r="M65" s="447"/>
      <c r="N65" s="447"/>
      <c r="O65" s="447"/>
      <c r="P65" s="447"/>
      <c r="Q65" s="447"/>
      <c r="R65" s="447"/>
      <c r="S65" s="447"/>
      <c r="T65" s="447"/>
      <c r="U65" s="447"/>
      <c r="V65" s="447"/>
      <c r="W65" s="447"/>
      <c r="X65" s="447"/>
    </row>
    <row r="66" spans="1:24" ht="12.75">
      <c r="A66" s="447"/>
      <c r="B66" s="447"/>
      <c r="C66" s="454"/>
      <c r="D66" s="447"/>
      <c r="E66" s="449"/>
      <c r="F66" s="447"/>
      <c r="G66" s="447"/>
      <c r="H66" s="447"/>
      <c r="I66" s="447"/>
      <c r="J66" s="447"/>
      <c r="K66" s="447"/>
      <c r="L66" s="447"/>
      <c r="M66" s="447"/>
      <c r="N66" s="447"/>
      <c r="O66" s="447"/>
      <c r="P66" s="447"/>
      <c r="Q66" s="447"/>
      <c r="R66" s="447"/>
      <c r="S66" s="447"/>
      <c r="T66" s="447"/>
      <c r="U66" s="447"/>
      <c r="V66" s="447"/>
      <c r="W66" s="447"/>
      <c r="X66" s="447"/>
    </row>
    <row r="67" spans="1:24" ht="12.75">
      <c r="A67" s="447"/>
      <c r="B67" s="447"/>
      <c r="C67" s="454"/>
      <c r="D67" s="447"/>
      <c r="E67" s="449"/>
      <c r="F67" s="447"/>
      <c r="G67" s="447"/>
      <c r="H67" s="447"/>
      <c r="I67" s="447"/>
      <c r="J67" s="447"/>
      <c r="K67" s="447"/>
      <c r="L67" s="447"/>
      <c r="M67" s="447"/>
      <c r="N67" s="447"/>
      <c r="O67" s="447"/>
      <c r="P67" s="447"/>
      <c r="Q67" s="447"/>
      <c r="R67" s="447"/>
      <c r="S67" s="447"/>
      <c r="T67" s="447"/>
      <c r="U67" s="447"/>
      <c r="V67" s="447"/>
      <c r="W67" s="447"/>
      <c r="X67" s="447"/>
    </row>
    <row r="68" spans="1:24" ht="12.75">
      <c r="A68" s="447"/>
      <c r="B68" s="447"/>
      <c r="C68" s="454"/>
      <c r="D68" s="447"/>
      <c r="E68" s="449"/>
      <c r="F68" s="447"/>
      <c r="G68" s="447"/>
      <c r="H68" s="447"/>
      <c r="I68" s="447"/>
      <c r="J68" s="447"/>
      <c r="K68" s="447"/>
      <c r="L68" s="447"/>
      <c r="M68" s="447"/>
      <c r="N68" s="447"/>
      <c r="O68" s="447"/>
      <c r="P68" s="447"/>
      <c r="Q68" s="447"/>
      <c r="R68" s="447"/>
      <c r="S68" s="447"/>
      <c r="T68" s="447"/>
      <c r="U68" s="447"/>
      <c r="V68" s="447"/>
      <c r="W68" s="447"/>
      <c r="X68" s="447"/>
    </row>
    <row r="69" spans="1:24" ht="12.75">
      <c r="A69" s="447"/>
      <c r="B69" s="447"/>
      <c r="C69" s="454"/>
      <c r="D69" s="447"/>
      <c r="E69" s="449"/>
      <c r="F69" s="447"/>
      <c r="G69" s="447"/>
      <c r="H69" s="447"/>
      <c r="I69" s="447"/>
      <c r="J69" s="447"/>
      <c r="K69" s="447"/>
      <c r="L69" s="447"/>
      <c r="M69" s="447"/>
      <c r="N69" s="447"/>
      <c r="O69" s="447"/>
      <c r="P69" s="447"/>
      <c r="Q69" s="447"/>
      <c r="R69" s="447"/>
      <c r="S69" s="447"/>
      <c r="T69" s="447"/>
      <c r="U69" s="447"/>
      <c r="V69" s="447"/>
      <c r="W69" s="447"/>
      <c r="X69" s="447"/>
    </row>
    <row r="70" spans="1:24" ht="12.75">
      <c r="A70" s="447"/>
      <c r="B70" s="447"/>
      <c r="C70" s="454"/>
      <c r="D70" s="447"/>
      <c r="E70" s="449"/>
      <c r="F70" s="447"/>
      <c r="G70" s="447"/>
      <c r="H70" s="447"/>
      <c r="I70" s="447"/>
      <c r="J70" s="447"/>
      <c r="K70" s="447"/>
      <c r="L70" s="447"/>
      <c r="M70" s="447"/>
      <c r="N70" s="447"/>
      <c r="O70" s="447"/>
      <c r="P70" s="447"/>
      <c r="Q70" s="447"/>
      <c r="R70" s="447"/>
      <c r="S70" s="447"/>
      <c r="T70" s="447"/>
      <c r="U70" s="447"/>
      <c r="V70" s="447"/>
      <c r="W70" s="447"/>
      <c r="X70" s="447"/>
    </row>
    <row r="71" spans="1:24" ht="12.75">
      <c r="A71" s="447"/>
      <c r="B71" s="447"/>
      <c r="C71" s="454"/>
      <c r="D71" s="447"/>
      <c r="E71" s="449"/>
      <c r="F71" s="447"/>
      <c r="G71" s="447"/>
      <c r="H71" s="447"/>
      <c r="I71" s="447"/>
      <c r="J71" s="447"/>
      <c r="K71" s="447"/>
      <c r="L71" s="447"/>
      <c r="M71" s="447"/>
      <c r="N71" s="447"/>
      <c r="O71" s="447"/>
      <c r="P71" s="447"/>
      <c r="Q71" s="447"/>
      <c r="R71" s="447"/>
      <c r="S71" s="447"/>
      <c r="T71" s="447"/>
      <c r="U71" s="447"/>
      <c r="V71" s="447"/>
      <c r="W71" s="447"/>
      <c r="X71" s="447"/>
    </row>
    <row r="72" spans="1:24" ht="12.75">
      <c r="A72" s="447"/>
      <c r="B72" s="447"/>
      <c r="C72" s="454"/>
      <c r="D72" s="447"/>
      <c r="E72" s="449"/>
      <c r="F72" s="447"/>
      <c r="G72" s="447"/>
      <c r="H72" s="447"/>
      <c r="I72" s="447"/>
      <c r="J72" s="447"/>
      <c r="K72" s="447"/>
      <c r="L72" s="447"/>
      <c r="M72" s="447"/>
      <c r="N72" s="447"/>
      <c r="O72" s="447"/>
      <c r="P72" s="447"/>
      <c r="Q72" s="447"/>
      <c r="R72" s="447"/>
      <c r="S72" s="447"/>
      <c r="T72" s="447"/>
      <c r="U72" s="447"/>
      <c r="V72" s="447"/>
      <c r="W72" s="447"/>
      <c r="X72" s="447"/>
    </row>
    <row r="73" spans="1:24" ht="12.75">
      <c r="A73" s="447"/>
      <c r="B73" s="447"/>
      <c r="C73" s="454"/>
      <c r="D73" s="447"/>
      <c r="E73" s="449"/>
      <c r="F73" s="447"/>
      <c r="G73" s="447"/>
      <c r="H73" s="447"/>
      <c r="I73" s="447"/>
      <c r="J73" s="447"/>
      <c r="K73" s="447"/>
      <c r="L73" s="447"/>
      <c r="M73" s="447"/>
      <c r="N73" s="447"/>
      <c r="O73" s="447"/>
      <c r="P73" s="447"/>
      <c r="Q73" s="447"/>
      <c r="R73" s="447"/>
      <c r="S73" s="447"/>
      <c r="T73" s="447"/>
      <c r="U73" s="447"/>
      <c r="V73" s="447"/>
      <c r="W73" s="447"/>
      <c r="X73" s="447"/>
    </row>
    <row r="74" spans="1:24" ht="12.75">
      <c r="A74" s="447"/>
      <c r="B74" s="447"/>
      <c r="C74" s="454"/>
      <c r="D74" s="447"/>
      <c r="E74" s="449"/>
      <c r="F74" s="447"/>
      <c r="G74" s="447"/>
      <c r="H74" s="447"/>
      <c r="I74" s="447"/>
      <c r="J74" s="447"/>
      <c r="K74" s="447"/>
      <c r="L74" s="447"/>
      <c r="M74" s="447"/>
      <c r="N74" s="447"/>
      <c r="O74" s="447"/>
      <c r="P74" s="447"/>
      <c r="Q74" s="447"/>
      <c r="R74" s="447"/>
      <c r="S74" s="447"/>
      <c r="T74" s="447"/>
      <c r="U74" s="447"/>
      <c r="V74" s="447"/>
      <c r="W74" s="447"/>
      <c r="X74" s="447"/>
    </row>
    <row r="75" spans="1:24" ht="12.75">
      <c r="A75" s="447"/>
      <c r="B75" s="447"/>
      <c r="C75" s="454"/>
      <c r="D75" s="447"/>
      <c r="E75" s="449"/>
      <c r="F75" s="447"/>
      <c r="G75" s="447"/>
      <c r="H75" s="447"/>
      <c r="I75" s="447"/>
      <c r="J75" s="447"/>
      <c r="K75" s="447"/>
      <c r="L75" s="447"/>
      <c r="M75" s="447"/>
      <c r="N75" s="447"/>
      <c r="O75" s="447"/>
      <c r="P75" s="447"/>
      <c r="Q75" s="447"/>
      <c r="R75" s="447"/>
      <c r="S75" s="447"/>
      <c r="T75" s="447"/>
      <c r="U75" s="447"/>
      <c r="V75" s="447"/>
      <c r="W75" s="447"/>
      <c r="X75" s="447"/>
    </row>
    <row r="76" spans="1:24" ht="12.75">
      <c r="A76" s="447"/>
      <c r="B76" s="447"/>
      <c r="C76" s="454"/>
      <c r="D76" s="447"/>
      <c r="E76" s="449"/>
      <c r="F76" s="447"/>
      <c r="G76" s="447"/>
      <c r="H76" s="447"/>
      <c r="I76" s="447"/>
      <c r="J76" s="447"/>
      <c r="K76" s="447"/>
      <c r="L76" s="447"/>
      <c r="M76" s="447"/>
      <c r="N76" s="447"/>
      <c r="O76" s="447"/>
      <c r="P76" s="447"/>
      <c r="Q76" s="447"/>
      <c r="R76" s="447"/>
      <c r="S76" s="447"/>
      <c r="T76" s="447"/>
      <c r="U76" s="447"/>
      <c r="V76" s="447"/>
      <c r="W76" s="447"/>
      <c r="X76" s="447"/>
    </row>
    <row r="77" spans="1:24" ht="12.75">
      <c r="A77" s="447"/>
      <c r="B77" s="447"/>
      <c r="C77" s="454"/>
      <c r="D77" s="447"/>
      <c r="E77" s="449"/>
      <c r="F77" s="447"/>
      <c r="G77" s="447"/>
      <c r="H77" s="447"/>
      <c r="I77" s="447"/>
      <c r="J77" s="447"/>
      <c r="K77" s="447"/>
      <c r="L77" s="447"/>
      <c r="M77" s="447"/>
      <c r="N77" s="447"/>
      <c r="O77" s="447"/>
      <c r="P77" s="447"/>
      <c r="Q77" s="447"/>
      <c r="R77" s="447"/>
      <c r="S77" s="447"/>
      <c r="T77" s="447"/>
      <c r="U77" s="447"/>
      <c r="V77" s="447"/>
      <c r="W77" s="447"/>
      <c r="X77" s="447"/>
    </row>
    <row r="78" spans="1:24" ht="12.75">
      <c r="A78" s="447"/>
      <c r="B78" s="447"/>
      <c r="C78" s="454"/>
      <c r="D78" s="447"/>
      <c r="E78" s="449"/>
      <c r="F78" s="447"/>
      <c r="G78" s="447"/>
      <c r="H78" s="447"/>
      <c r="I78" s="447"/>
      <c r="J78" s="447"/>
      <c r="K78" s="447"/>
      <c r="L78" s="447"/>
      <c r="M78" s="447"/>
      <c r="N78" s="447"/>
      <c r="O78" s="447"/>
      <c r="P78" s="447"/>
      <c r="Q78" s="447"/>
      <c r="R78" s="447"/>
      <c r="S78" s="447"/>
      <c r="T78" s="447"/>
      <c r="U78" s="447"/>
      <c r="V78" s="447"/>
      <c r="W78" s="447"/>
      <c r="X78" s="447"/>
    </row>
    <row r="79" spans="1:24" ht="12.75">
      <c r="A79" s="447"/>
      <c r="B79" s="447"/>
      <c r="C79" s="454"/>
      <c r="D79" s="447"/>
      <c r="E79" s="449"/>
      <c r="F79" s="447"/>
      <c r="G79" s="447"/>
      <c r="H79" s="447"/>
      <c r="I79" s="447"/>
      <c r="J79" s="447"/>
      <c r="K79" s="447"/>
      <c r="L79" s="447"/>
      <c r="M79" s="447"/>
      <c r="N79" s="447"/>
      <c r="O79" s="447"/>
      <c r="P79" s="447"/>
      <c r="Q79" s="447"/>
      <c r="R79" s="447"/>
      <c r="S79" s="447"/>
      <c r="T79" s="447"/>
      <c r="U79" s="447"/>
      <c r="V79" s="447"/>
      <c r="W79" s="447"/>
      <c r="X79" s="447"/>
    </row>
    <row r="80" spans="1:24" ht="12.75">
      <c r="A80" s="447"/>
      <c r="B80" s="447"/>
      <c r="C80" s="454"/>
      <c r="D80" s="447"/>
      <c r="E80" s="449"/>
      <c r="F80" s="447"/>
      <c r="G80" s="447"/>
      <c r="H80" s="447"/>
      <c r="I80" s="447"/>
      <c r="J80" s="447"/>
      <c r="K80" s="447"/>
      <c r="L80" s="447"/>
      <c r="M80" s="447"/>
      <c r="N80" s="447"/>
      <c r="O80" s="447"/>
      <c r="P80" s="447"/>
      <c r="Q80" s="447"/>
      <c r="R80" s="447"/>
      <c r="S80" s="447"/>
      <c r="T80" s="447"/>
      <c r="U80" s="447"/>
      <c r="V80" s="447"/>
      <c r="W80" s="447"/>
      <c r="X80" s="447"/>
    </row>
    <row r="81" spans="1:24" ht="12.75">
      <c r="A81" s="447"/>
      <c r="B81" s="447"/>
      <c r="C81" s="454"/>
      <c r="D81" s="447"/>
      <c r="E81" s="449"/>
      <c r="F81" s="447"/>
      <c r="G81" s="447"/>
      <c r="H81" s="447"/>
      <c r="I81" s="447"/>
      <c r="J81" s="447"/>
      <c r="K81" s="447"/>
      <c r="L81" s="447"/>
      <c r="M81" s="447"/>
      <c r="N81" s="447"/>
      <c r="O81" s="447"/>
      <c r="P81" s="447"/>
      <c r="Q81" s="447"/>
      <c r="R81" s="447"/>
      <c r="S81" s="447"/>
      <c r="T81" s="447"/>
      <c r="U81" s="447"/>
      <c r="V81" s="447"/>
      <c r="W81" s="447"/>
      <c r="X81" s="447"/>
    </row>
    <row r="82" spans="1:24" ht="12.75">
      <c r="A82" s="447"/>
      <c r="B82" s="447"/>
      <c r="C82" s="454"/>
      <c r="D82" s="447"/>
      <c r="E82" s="449"/>
      <c r="F82" s="447"/>
      <c r="G82" s="447"/>
      <c r="H82" s="447"/>
      <c r="I82" s="447"/>
      <c r="J82" s="447"/>
      <c r="K82" s="447"/>
      <c r="L82" s="447"/>
      <c r="M82" s="447"/>
      <c r="N82" s="447"/>
      <c r="O82" s="447"/>
      <c r="P82" s="447"/>
      <c r="Q82" s="447"/>
      <c r="R82" s="447"/>
      <c r="S82" s="447"/>
      <c r="T82" s="447"/>
      <c r="U82" s="447"/>
      <c r="V82" s="447"/>
      <c r="W82" s="447"/>
      <c r="X82" s="447"/>
    </row>
    <row r="83" spans="1:24" ht="12.75">
      <c r="A83" s="447"/>
      <c r="B83" s="447"/>
      <c r="C83" s="454"/>
      <c r="D83" s="447"/>
      <c r="E83" s="449"/>
      <c r="F83" s="447"/>
      <c r="G83" s="447"/>
      <c r="H83" s="447"/>
      <c r="I83" s="447"/>
      <c r="J83" s="447"/>
      <c r="K83" s="447"/>
      <c r="L83" s="447"/>
      <c r="M83" s="447"/>
      <c r="N83" s="447"/>
      <c r="O83" s="447"/>
      <c r="P83" s="447"/>
      <c r="Q83" s="447"/>
      <c r="R83" s="447"/>
      <c r="S83" s="447"/>
      <c r="T83" s="447"/>
      <c r="U83" s="447"/>
      <c r="V83" s="447"/>
      <c r="W83" s="447"/>
      <c r="X83" s="447"/>
    </row>
    <row r="84" spans="1:24" ht="12.75">
      <c r="A84" s="447"/>
      <c r="B84" s="447"/>
      <c r="C84" s="454"/>
      <c r="D84" s="447"/>
      <c r="E84" s="449"/>
      <c r="F84" s="447"/>
      <c r="G84" s="447"/>
      <c r="H84" s="447"/>
      <c r="I84" s="447"/>
      <c r="J84" s="447"/>
      <c r="K84" s="447"/>
      <c r="L84" s="447"/>
      <c r="M84" s="447"/>
      <c r="N84" s="447"/>
      <c r="O84" s="447"/>
      <c r="P84" s="447"/>
      <c r="Q84" s="447"/>
      <c r="R84" s="447"/>
      <c r="S84" s="447"/>
      <c r="T84" s="447"/>
      <c r="U84" s="447"/>
      <c r="V84" s="447"/>
      <c r="W84" s="447"/>
      <c r="X84" s="447"/>
    </row>
    <row r="85" spans="1:24" ht="12.75">
      <c r="A85" s="447"/>
      <c r="B85" s="447"/>
      <c r="C85" s="454"/>
      <c r="D85" s="447"/>
      <c r="E85" s="449"/>
      <c r="F85" s="447"/>
      <c r="G85" s="447"/>
      <c r="H85" s="447"/>
      <c r="I85" s="447"/>
      <c r="J85" s="447"/>
      <c r="K85" s="447"/>
      <c r="L85" s="447"/>
      <c r="M85" s="447"/>
      <c r="N85" s="447"/>
      <c r="O85" s="447"/>
      <c r="P85" s="447"/>
      <c r="Q85" s="447"/>
      <c r="R85" s="447"/>
      <c r="S85" s="447"/>
      <c r="T85" s="447"/>
      <c r="U85" s="447"/>
      <c r="V85" s="447"/>
      <c r="W85" s="447"/>
      <c r="X85" s="447"/>
    </row>
    <row r="86" spans="1:24" ht="12.75">
      <c r="A86" s="447"/>
      <c r="B86" s="447"/>
      <c r="C86" s="454"/>
      <c r="D86" s="447"/>
      <c r="E86" s="449"/>
      <c r="F86" s="447"/>
      <c r="G86" s="447"/>
      <c r="H86" s="447"/>
      <c r="I86" s="447"/>
      <c r="J86" s="447"/>
      <c r="K86" s="447"/>
      <c r="L86" s="447"/>
      <c r="M86" s="447"/>
      <c r="N86" s="447"/>
      <c r="O86" s="447"/>
      <c r="P86" s="447"/>
      <c r="Q86" s="447"/>
      <c r="R86" s="447"/>
      <c r="S86" s="447"/>
      <c r="T86" s="447"/>
      <c r="U86" s="447"/>
      <c r="V86" s="447"/>
      <c r="W86" s="447"/>
      <c r="X86" s="447"/>
    </row>
    <row r="87" spans="1:24" ht="12.75">
      <c r="A87" s="447"/>
      <c r="B87" s="447"/>
      <c r="C87" s="454"/>
      <c r="D87" s="447"/>
      <c r="E87" s="449"/>
      <c r="F87" s="447"/>
      <c r="G87" s="447"/>
      <c r="H87" s="447"/>
      <c r="I87" s="447"/>
      <c r="J87" s="447"/>
      <c r="K87" s="447"/>
      <c r="L87" s="447"/>
      <c r="M87" s="447"/>
      <c r="N87" s="447"/>
      <c r="O87" s="447"/>
      <c r="P87" s="447"/>
      <c r="Q87" s="447"/>
      <c r="R87" s="447"/>
      <c r="S87" s="447"/>
      <c r="T87" s="447"/>
      <c r="U87" s="447"/>
      <c r="V87" s="447"/>
      <c r="W87" s="447"/>
      <c r="X87" s="447"/>
    </row>
    <row r="88" spans="1:24" ht="12.75">
      <c r="A88" s="447"/>
      <c r="B88" s="447"/>
      <c r="C88" s="454"/>
      <c r="D88" s="447"/>
      <c r="E88" s="449"/>
      <c r="F88" s="447"/>
      <c r="G88" s="447"/>
      <c r="H88" s="447"/>
      <c r="I88" s="447"/>
      <c r="J88" s="447"/>
      <c r="K88" s="447"/>
      <c r="L88" s="447"/>
      <c r="M88" s="447"/>
      <c r="N88" s="447"/>
      <c r="O88" s="447"/>
      <c r="P88" s="447"/>
      <c r="Q88" s="447"/>
      <c r="R88" s="447"/>
      <c r="S88" s="447"/>
      <c r="T88" s="447"/>
      <c r="U88" s="447"/>
      <c r="V88" s="447"/>
      <c r="W88" s="447"/>
      <c r="X88" s="447"/>
    </row>
    <row r="89" spans="1:24" ht="12.75">
      <c r="A89" s="447"/>
      <c r="B89" s="447"/>
      <c r="C89" s="454"/>
      <c r="D89" s="447"/>
      <c r="E89" s="449"/>
      <c r="F89" s="447"/>
      <c r="G89" s="447"/>
      <c r="H89" s="447"/>
      <c r="I89" s="447"/>
      <c r="J89" s="447"/>
      <c r="K89" s="447"/>
      <c r="L89" s="447"/>
      <c r="M89" s="447"/>
      <c r="N89" s="447"/>
      <c r="O89" s="447"/>
      <c r="P89" s="447"/>
      <c r="Q89" s="447"/>
      <c r="R89" s="447"/>
      <c r="S89" s="447"/>
      <c r="T89" s="447"/>
      <c r="U89" s="447"/>
      <c r="V89" s="447"/>
      <c r="W89" s="447"/>
      <c r="X89" s="447"/>
    </row>
    <row r="90" spans="1:24" ht="12.75">
      <c r="A90" s="447"/>
      <c r="B90" s="447"/>
      <c r="C90" s="454"/>
      <c r="D90" s="447"/>
      <c r="E90" s="449"/>
      <c r="F90" s="447"/>
      <c r="G90" s="447"/>
      <c r="H90" s="447"/>
      <c r="I90" s="447"/>
      <c r="J90" s="447"/>
      <c r="K90" s="447"/>
      <c r="L90" s="447"/>
      <c r="M90" s="447"/>
      <c r="N90" s="447"/>
      <c r="O90" s="447"/>
      <c r="P90" s="447"/>
      <c r="Q90" s="447"/>
      <c r="R90" s="447"/>
      <c r="S90" s="447"/>
      <c r="T90" s="447"/>
      <c r="U90" s="447"/>
      <c r="V90" s="447"/>
      <c r="W90" s="447"/>
      <c r="X90" s="447"/>
    </row>
    <row r="91" spans="1:24" ht="12.75">
      <c r="A91" s="447"/>
      <c r="B91" s="447"/>
      <c r="C91" s="454"/>
      <c r="D91" s="447"/>
      <c r="E91" s="449"/>
      <c r="F91" s="447"/>
      <c r="G91" s="447"/>
      <c r="H91" s="447"/>
      <c r="I91" s="447"/>
      <c r="J91" s="447"/>
      <c r="K91" s="447"/>
      <c r="L91" s="447"/>
      <c r="M91" s="447"/>
      <c r="N91" s="447"/>
      <c r="O91" s="447"/>
      <c r="P91" s="447"/>
      <c r="Q91" s="447"/>
      <c r="R91" s="447"/>
      <c r="S91" s="447"/>
      <c r="T91" s="447"/>
      <c r="U91" s="447"/>
      <c r="V91" s="447"/>
      <c r="W91" s="447"/>
      <c r="X91" s="447"/>
    </row>
    <row r="92" spans="1:24" ht="12.75">
      <c r="A92" s="447"/>
      <c r="B92" s="447"/>
      <c r="C92" s="454"/>
      <c r="D92" s="447"/>
      <c r="E92" s="449"/>
      <c r="F92" s="447"/>
      <c r="G92" s="447"/>
      <c r="H92" s="447"/>
      <c r="I92" s="447"/>
      <c r="J92" s="447"/>
      <c r="K92" s="447"/>
      <c r="L92" s="447"/>
      <c r="M92" s="447"/>
      <c r="N92" s="447"/>
      <c r="O92" s="447"/>
      <c r="P92" s="447"/>
      <c r="Q92" s="447"/>
      <c r="R92" s="447"/>
      <c r="S92" s="447"/>
      <c r="T92" s="447"/>
      <c r="U92" s="447"/>
      <c r="V92" s="447"/>
      <c r="W92" s="447"/>
      <c r="X92" s="447"/>
    </row>
    <row r="93" spans="1:24" ht="12.75">
      <c r="A93" s="447"/>
      <c r="B93" s="447"/>
      <c r="C93" s="454"/>
      <c r="D93" s="447"/>
      <c r="E93" s="449"/>
      <c r="F93" s="447"/>
      <c r="G93" s="447"/>
      <c r="H93" s="447"/>
      <c r="I93" s="447"/>
      <c r="J93" s="447"/>
      <c r="K93" s="447"/>
      <c r="L93" s="447"/>
      <c r="M93" s="447"/>
      <c r="N93" s="447"/>
      <c r="O93" s="447"/>
      <c r="P93" s="447"/>
      <c r="Q93" s="447"/>
      <c r="R93" s="447"/>
      <c r="S93" s="447"/>
      <c r="T93" s="447"/>
      <c r="U93" s="447"/>
      <c r="V93" s="447"/>
      <c r="W93" s="447"/>
      <c r="X93" s="447"/>
    </row>
    <row r="94" spans="1:24" ht="12.75">
      <c r="A94" s="447"/>
      <c r="B94" s="447"/>
      <c r="C94" s="454"/>
      <c r="D94" s="447"/>
      <c r="E94" s="449"/>
      <c r="F94" s="447"/>
      <c r="G94" s="447"/>
      <c r="H94" s="447"/>
      <c r="I94" s="447"/>
      <c r="J94" s="447"/>
      <c r="K94" s="447"/>
      <c r="L94" s="447"/>
      <c r="M94" s="447"/>
      <c r="N94" s="447"/>
      <c r="O94" s="447"/>
      <c r="P94" s="447"/>
      <c r="Q94" s="447"/>
      <c r="R94" s="447"/>
      <c r="S94" s="447"/>
      <c r="T94" s="447"/>
      <c r="U94" s="447"/>
      <c r="V94" s="447"/>
      <c r="W94" s="447"/>
      <c r="X94" s="447"/>
    </row>
    <row r="95" spans="1:24" ht="12.75">
      <c r="A95" s="447"/>
      <c r="B95" s="447"/>
      <c r="C95" s="454"/>
      <c r="D95" s="447"/>
      <c r="E95" s="449"/>
      <c r="F95" s="447"/>
      <c r="G95" s="447"/>
      <c r="H95" s="447"/>
      <c r="I95" s="447"/>
      <c r="J95" s="447"/>
      <c r="K95" s="447"/>
      <c r="L95" s="447"/>
      <c r="M95" s="447"/>
      <c r="N95" s="447"/>
      <c r="O95" s="447"/>
      <c r="P95" s="447"/>
      <c r="Q95" s="447"/>
      <c r="R95" s="447"/>
      <c r="S95" s="447"/>
      <c r="T95" s="447"/>
      <c r="U95" s="447"/>
      <c r="V95" s="447"/>
      <c r="W95" s="447"/>
      <c r="X95" s="447"/>
    </row>
    <row r="96" spans="1:24" ht="12.75">
      <c r="A96" s="447"/>
      <c r="B96" s="447"/>
      <c r="C96" s="454"/>
      <c r="D96" s="447"/>
      <c r="E96" s="449"/>
      <c r="F96" s="447"/>
      <c r="G96" s="447"/>
      <c r="H96" s="447"/>
      <c r="I96" s="447"/>
      <c r="J96" s="447"/>
      <c r="K96" s="447"/>
      <c r="L96" s="447"/>
      <c r="M96" s="447"/>
      <c r="N96" s="447"/>
      <c r="O96" s="447"/>
      <c r="P96" s="447"/>
      <c r="Q96" s="447"/>
      <c r="R96" s="447"/>
      <c r="S96" s="447"/>
      <c r="T96" s="447"/>
      <c r="U96" s="447"/>
      <c r="V96" s="447"/>
      <c r="W96" s="447"/>
      <c r="X96" s="447"/>
    </row>
    <row r="97" spans="1:24" ht="12.75">
      <c r="A97" s="447"/>
      <c r="B97" s="447"/>
      <c r="C97" s="454"/>
      <c r="D97" s="447"/>
      <c r="E97" s="449"/>
      <c r="F97" s="447"/>
      <c r="G97" s="447"/>
      <c r="H97" s="447"/>
      <c r="I97" s="447"/>
      <c r="J97" s="447"/>
      <c r="K97" s="447"/>
      <c r="L97" s="447"/>
      <c r="M97" s="447"/>
      <c r="N97" s="447"/>
      <c r="O97" s="447"/>
      <c r="P97" s="447"/>
      <c r="Q97" s="447"/>
      <c r="R97" s="447"/>
      <c r="S97" s="447"/>
      <c r="T97" s="447"/>
      <c r="U97" s="447"/>
      <c r="V97" s="447"/>
      <c r="W97" s="447"/>
      <c r="X97" s="447"/>
    </row>
    <row r="98" spans="1:24" ht="12.75">
      <c r="A98" s="447"/>
      <c r="B98" s="447"/>
      <c r="C98" s="454"/>
      <c r="D98" s="447"/>
      <c r="E98" s="449"/>
      <c r="F98" s="447"/>
      <c r="G98" s="447"/>
      <c r="H98" s="447"/>
      <c r="I98" s="447"/>
      <c r="J98" s="447"/>
      <c r="K98" s="447"/>
      <c r="L98" s="447"/>
      <c r="M98" s="447"/>
      <c r="N98" s="447"/>
      <c r="O98" s="447"/>
      <c r="P98" s="447"/>
      <c r="Q98" s="447"/>
      <c r="R98" s="447"/>
      <c r="S98" s="447"/>
      <c r="T98" s="447"/>
      <c r="U98" s="447"/>
      <c r="V98" s="447"/>
      <c r="W98" s="447"/>
      <c r="X98" s="447"/>
    </row>
    <row r="99" spans="1:24" ht="12.75">
      <c r="A99" s="447"/>
      <c r="B99" s="447"/>
      <c r="C99" s="454"/>
      <c r="D99" s="447"/>
      <c r="E99" s="449"/>
      <c r="F99" s="447"/>
      <c r="G99" s="447"/>
      <c r="H99" s="447"/>
      <c r="I99" s="447"/>
      <c r="J99" s="447"/>
      <c r="K99" s="447"/>
      <c r="L99" s="447"/>
      <c r="M99" s="447"/>
      <c r="N99" s="447"/>
      <c r="O99" s="447"/>
      <c r="P99" s="447"/>
      <c r="Q99" s="447"/>
      <c r="R99" s="447"/>
      <c r="S99" s="447"/>
      <c r="T99" s="447"/>
      <c r="U99" s="447"/>
      <c r="V99" s="447"/>
      <c r="W99" s="447"/>
      <c r="X99" s="447"/>
    </row>
    <row r="100" spans="1:24" ht="12.75">
      <c r="A100" s="447"/>
      <c r="B100" s="447"/>
      <c r="C100" s="454"/>
      <c r="D100" s="447"/>
      <c r="E100" s="449"/>
      <c r="F100" s="447"/>
      <c r="G100" s="447"/>
      <c r="H100" s="447"/>
      <c r="I100" s="447"/>
      <c r="J100" s="447"/>
      <c r="K100" s="447"/>
      <c r="L100" s="447"/>
      <c r="M100" s="447"/>
      <c r="N100" s="447"/>
      <c r="O100" s="447"/>
      <c r="P100" s="447"/>
      <c r="Q100" s="447"/>
      <c r="R100" s="447"/>
      <c r="S100" s="447"/>
      <c r="T100" s="447"/>
      <c r="U100" s="447"/>
      <c r="V100" s="447"/>
      <c r="W100" s="447"/>
      <c r="X100" s="447"/>
    </row>
    <row r="101" spans="1:24" ht="12.75">
      <c r="A101" s="447"/>
      <c r="B101" s="447"/>
      <c r="C101" s="454"/>
      <c r="D101" s="447"/>
      <c r="E101" s="449"/>
      <c r="F101" s="447"/>
      <c r="G101" s="447"/>
      <c r="H101" s="447"/>
      <c r="I101" s="447"/>
      <c r="J101" s="447"/>
      <c r="K101" s="447"/>
      <c r="L101" s="447"/>
      <c r="M101" s="447"/>
      <c r="N101" s="447"/>
      <c r="O101" s="447"/>
      <c r="P101" s="447"/>
      <c r="Q101" s="447"/>
      <c r="R101" s="447"/>
      <c r="S101" s="447"/>
      <c r="T101" s="447"/>
      <c r="U101" s="447"/>
      <c r="V101" s="447"/>
      <c r="W101" s="447"/>
      <c r="X101" s="447"/>
    </row>
    <row r="102" spans="1:24" ht="12.75">
      <c r="A102" s="447"/>
      <c r="B102" s="447"/>
      <c r="C102" s="454"/>
      <c r="D102" s="447"/>
      <c r="E102" s="449"/>
      <c r="F102" s="447"/>
      <c r="G102" s="447"/>
      <c r="H102" s="447"/>
      <c r="I102" s="447"/>
      <c r="J102" s="447"/>
      <c r="K102" s="447"/>
      <c r="L102" s="447"/>
      <c r="M102" s="447"/>
      <c r="N102" s="447"/>
      <c r="O102" s="447"/>
      <c r="P102" s="447"/>
      <c r="Q102" s="447"/>
      <c r="R102" s="447"/>
      <c r="S102" s="447"/>
      <c r="T102" s="447"/>
      <c r="U102" s="447"/>
      <c r="V102" s="447"/>
      <c r="W102" s="447"/>
      <c r="X102" s="447"/>
    </row>
    <row r="103" spans="1:24" ht="12.75">
      <c r="A103" s="447"/>
      <c r="B103" s="447"/>
      <c r="C103" s="454"/>
      <c r="D103" s="447"/>
      <c r="E103" s="449"/>
      <c r="F103" s="447"/>
      <c r="G103" s="447"/>
      <c r="H103" s="447"/>
      <c r="I103" s="447"/>
      <c r="J103" s="447"/>
      <c r="K103" s="447"/>
      <c r="L103" s="447"/>
      <c r="M103" s="447"/>
      <c r="N103" s="447"/>
      <c r="O103" s="447"/>
      <c r="P103" s="447"/>
      <c r="Q103" s="447"/>
      <c r="R103" s="447"/>
      <c r="S103" s="447"/>
      <c r="T103" s="447"/>
      <c r="U103" s="447"/>
      <c r="V103" s="447"/>
      <c r="W103" s="447"/>
      <c r="X103" s="447"/>
    </row>
    <row r="104" spans="1:24" ht="12.75">
      <c r="A104" s="447"/>
      <c r="B104" s="447"/>
      <c r="C104" s="454"/>
      <c r="D104" s="447"/>
      <c r="E104" s="449"/>
      <c r="F104" s="447"/>
      <c r="G104" s="447"/>
      <c r="H104" s="447"/>
      <c r="I104" s="447"/>
      <c r="J104" s="447"/>
      <c r="K104" s="447"/>
      <c r="L104" s="447"/>
      <c r="M104" s="447"/>
      <c r="N104" s="447"/>
      <c r="O104" s="447"/>
      <c r="P104" s="447"/>
      <c r="Q104" s="447"/>
      <c r="R104" s="447"/>
      <c r="S104" s="447"/>
      <c r="T104" s="447"/>
      <c r="U104" s="447"/>
      <c r="V104" s="447"/>
      <c r="W104" s="447"/>
      <c r="X104" s="447"/>
    </row>
    <row r="105" spans="1:24" ht="12.75">
      <c r="A105" s="447"/>
      <c r="B105" s="447"/>
      <c r="C105" s="454"/>
      <c r="D105" s="447"/>
      <c r="E105" s="449"/>
      <c r="F105" s="447"/>
      <c r="G105" s="447"/>
      <c r="H105" s="447"/>
      <c r="I105" s="447"/>
      <c r="J105" s="447"/>
      <c r="K105" s="447"/>
      <c r="L105" s="447"/>
      <c r="M105" s="447"/>
      <c r="N105" s="447"/>
      <c r="O105" s="447"/>
      <c r="P105" s="447"/>
      <c r="Q105" s="447"/>
      <c r="R105" s="447"/>
      <c r="S105" s="447"/>
      <c r="T105" s="447"/>
      <c r="U105" s="447"/>
      <c r="V105" s="447"/>
      <c r="W105" s="447"/>
      <c r="X105" s="447"/>
    </row>
    <row r="106" spans="1:24" ht="12.75">
      <c r="A106" s="447"/>
      <c r="B106" s="447"/>
      <c r="C106" s="454"/>
      <c r="D106" s="447"/>
      <c r="E106" s="449"/>
      <c r="F106" s="447"/>
      <c r="G106" s="447"/>
      <c r="H106" s="447"/>
      <c r="I106" s="447"/>
      <c r="J106" s="447"/>
      <c r="K106" s="447"/>
      <c r="L106" s="447"/>
      <c r="M106" s="447"/>
      <c r="N106" s="447"/>
      <c r="O106" s="447"/>
      <c r="P106" s="447"/>
      <c r="Q106" s="447"/>
      <c r="R106" s="447"/>
      <c r="S106" s="447"/>
      <c r="T106" s="447"/>
      <c r="U106" s="447"/>
      <c r="V106" s="447"/>
      <c r="W106" s="447"/>
      <c r="X106" s="447"/>
    </row>
    <row r="107" spans="1:24" ht="12.75">
      <c r="A107" s="447"/>
      <c r="B107" s="447"/>
      <c r="C107" s="454"/>
      <c r="D107" s="447"/>
      <c r="E107" s="449"/>
      <c r="F107" s="447"/>
      <c r="G107" s="447"/>
      <c r="H107" s="447"/>
      <c r="I107" s="447"/>
      <c r="J107" s="447"/>
      <c r="K107" s="447"/>
      <c r="L107" s="447"/>
      <c r="M107" s="447"/>
      <c r="N107" s="447"/>
      <c r="O107" s="447"/>
      <c r="P107" s="447"/>
      <c r="Q107" s="447"/>
      <c r="R107" s="447"/>
      <c r="S107" s="447"/>
      <c r="T107" s="447"/>
      <c r="U107" s="447"/>
      <c r="V107" s="447"/>
      <c r="W107" s="447"/>
      <c r="X107" s="447"/>
    </row>
    <row r="108" spans="1:24" ht="12.75">
      <c r="A108" s="447"/>
      <c r="B108" s="447"/>
      <c r="C108" s="454"/>
      <c r="D108" s="447"/>
      <c r="E108" s="449"/>
      <c r="F108" s="447"/>
      <c r="G108" s="447"/>
      <c r="H108" s="447"/>
      <c r="I108" s="447"/>
      <c r="J108" s="447"/>
      <c r="K108" s="447"/>
      <c r="L108" s="447"/>
      <c r="M108" s="447"/>
      <c r="N108" s="447"/>
      <c r="O108" s="447"/>
      <c r="P108" s="447"/>
      <c r="Q108" s="447"/>
      <c r="R108" s="447"/>
      <c r="S108" s="447"/>
      <c r="T108" s="447"/>
      <c r="U108" s="447"/>
      <c r="V108" s="447"/>
      <c r="W108" s="447"/>
      <c r="X108" s="447"/>
    </row>
    <row r="109" spans="1:24" ht="12.75">
      <c r="A109" s="447"/>
      <c r="B109" s="447"/>
      <c r="C109" s="454"/>
      <c r="D109" s="447"/>
      <c r="E109" s="449"/>
      <c r="F109" s="447"/>
      <c r="G109" s="447"/>
      <c r="H109" s="447"/>
      <c r="I109" s="447"/>
      <c r="J109" s="447"/>
      <c r="K109" s="447"/>
      <c r="L109" s="447"/>
      <c r="M109" s="447"/>
      <c r="N109" s="447"/>
      <c r="O109" s="447"/>
      <c r="P109" s="447"/>
      <c r="Q109" s="447"/>
      <c r="R109" s="447"/>
      <c r="S109" s="447"/>
      <c r="T109" s="447"/>
      <c r="U109" s="447"/>
      <c r="V109" s="447"/>
      <c r="W109" s="447"/>
      <c r="X109" s="447"/>
    </row>
    <row r="110" spans="1:24" ht="12.75">
      <c r="A110" s="447"/>
      <c r="B110" s="447"/>
      <c r="C110" s="454"/>
      <c r="D110" s="447"/>
      <c r="E110" s="449"/>
      <c r="F110" s="447"/>
      <c r="G110" s="447"/>
      <c r="H110" s="447"/>
      <c r="I110" s="447"/>
      <c r="J110" s="447"/>
      <c r="K110" s="447"/>
      <c r="L110" s="447"/>
      <c r="M110" s="447"/>
      <c r="N110" s="447"/>
      <c r="O110" s="447"/>
      <c r="P110" s="447"/>
      <c r="Q110" s="447"/>
      <c r="R110" s="447"/>
      <c r="S110" s="447"/>
      <c r="T110" s="447"/>
      <c r="U110" s="447"/>
      <c r="V110" s="447"/>
      <c r="W110" s="447"/>
      <c r="X110" s="447"/>
    </row>
    <row r="111" spans="1:24" ht="12.75">
      <c r="A111" s="447"/>
      <c r="B111" s="447"/>
      <c r="C111" s="454"/>
      <c r="D111" s="447"/>
      <c r="E111" s="449"/>
      <c r="F111" s="447"/>
      <c r="G111" s="447"/>
      <c r="H111" s="447"/>
      <c r="I111" s="447"/>
      <c r="J111" s="447"/>
      <c r="K111" s="447"/>
      <c r="L111" s="447"/>
      <c r="M111" s="447"/>
      <c r="N111" s="447"/>
      <c r="O111" s="447"/>
      <c r="P111" s="447"/>
      <c r="Q111" s="447"/>
      <c r="R111" s="447"/>
      <c r="S111" s="447"/>
      <c r="T111" s="447"/>
      <c r="U111" s="447"/>
      <c r="V111" s="447"/>
      <c r="W111" s="447"/>
      <c r="X111" s="447"/>
    </row>
    <row r="112" spans="1:24" ht="12.75">
      <c r="A112" s="447"/>
      <c r="B112" s="447"/>
      <c r="C112" s="454"/>
      <c r="D112" s="447"/>
      <c r="E112" s="449"/>
      <c r="F112" s="447"/>
      <c r="G112" s="447"/>
      <c r="H112" s="447"/>
      <c r="I112" s="447"/>
      <c r="J112" s="447"/>
      <c r="K112" s="447"/>
      <c r="L112" s="447"/>
      <c r="M112" s="447"/>
      <c r="N112" s="447"/>
      <c r="O112" s="447"/>
      <c r="P112" s="447"/>
      <c r="Q112" s="447"/>
      <c r="R112" s="447"/>
      <c r="S112" s="447"/>
      <c r="T112" s="447"/>
      <c r="U112" s="447"/>
      <c r="V112" s="447"/>
      <c r="W112" s="447"/>
      <c r="X112" s="447"/>
    </row>
    <row r="113" spans="1:24" ht="12.75">
      <c r="A113" s="447"/>
      <c r="B113" s="447"/>
      <c r="C113" s="454"/>
      <c r="D113" s="447"/>
      <c r="E113" s="449"/>
      <c r="F113" s="447"/>
      <c r="G113" s="447"/>
      <c r="H113" s="447"/>
      <c r="I113" s="447"/>
      <c r="J113" s="447"/>
      <c r="K113" s="447"/>
      <c r="L113" s="447"/>
      <c r="M113" s="447"/>
      <c r="N113" s="447"/>
      <c r="O113" s="447"/>
      <c r="P113" s="447"/>
      <c r="Q113" s="447"/>
      <c r="R113" s="447"/>
      <c r="S113" s="447"/>
      <c r="T113" s="447"/>
      <c r="U113" s="447"/>
      <c r="V113" s="447"/>
      <c r="W113" s="447"/>
      <c r="X113" s="447"/>
    </row>
    <row r="114" spans="1:24" ht="12.75">
      <c r="A114" s="447"/>
      <c r="B114" s="447"/>
      <c r="C114" s="454"/>
      <c r="D114" s="447"/>
      <c r="E114" s="449"/>
      <c r="F114" s="447"/>
      <c r="G114" s="447"/>
      <c r="H114" s="447"/>
      <c r="I114" s="447"/>
      <c r="J114" s="447"/>
      <c r="K114" s="447"/>
      <c r="L114" s="447"/>
      <c r="M114" s="447"/>
      <c r="N114" s="447"/>
      <c r="O114" s="447"/>
      <c r="P114" s="447"/>
      <c r="Q114" s="447"/>
      <c r="R114" s="447"/>
      <c r="S114" s="447"/>
      <c r="T114" s="447"/>
      <c r="U114" s="447"/>
      <c r="V114" s="447"/>
      <c r="W114" s="447"/>
      <c r="X114" s="447"/>
    </row>
    <row r="115" spans="1:24" ht="12.75">
      <c r="A115" s="447"/>
      <c r="B115" s="447"/>
      <c r="C115" s="454"/>
      <c r="D115" s="447"/>
      <c r="E115" s="449"/>
      <c r="F115" s="447"/>
      <c r="G115" s="447"/>
      <c r="H115" s="447"/>
      <c r="I115" s="447"/>
      <c r="J115" s="447"/>
      <c r="K115" s="447"/>
      <c r="L115" s="447"/>
      <c r="M115" s="447"/>
      <c r="N115" s="447"/>
      <c r="O115" s="447"/>
      <c r="P115" s="447"/>
      <c r="Q115" s="447"/>
      <c r="R115" s="447"/>
      <c r="S115" s="447"/>
      <c r="T115" s="447"/>
      <c r="U115" s="447"/>
      <c r="V115" s="447"/>
      <c r="W115" s="447"/>
      <c r="X115" s="447"/>
    </row>
    <row r="116" spans="1:24" ht="12.75">
      <c r="A116" s="447"/>
      <c r="B116" s="447"/>
      <c r="C116" s="454"/>
      <c r="D116" s="447"/>
      <c r="E116" s="449"/>
      <c r="F116" s="447"/>
      <c r="G116" s="447"/>
      <c r="H116" s="447"/>
      <c r="I116" s="447"/>
      <c r="J116" s="447"/>
      <c r="K116" s="447"/>
      <c r="L116" s="447"/>
      <c r="M116" s="447"/>
      <c r="N116" s="447"/>
      <c r="O116" s="447"/>
      <c r="P116" s="447"/>
      <c r="Q116" s="447"/>
      <c r="R116" s="447"/>
      <c r="S116" s="447"/>
      <c r="T116" s="447"/>
      <c r="U116" s="447"/>
      <c r="V116" s="447"/>
      <c r="W116" s="447"/>
      <c r="X116" s="447"/>
    </row>
    <row r="117" spans="1:24" ht="12.75">
      <c r="A117" s="447"/>
      <c r="B117" s="447"/>
      <c r="C117" s="454"/>
      <c r="D117" s="447"/>
      <c r="E117" s="449"/>
      <c r="F117" s="447"/>
      <c r="G117" s="447"/>
      <c r="H117" s="447"/>
      <c r="I117" s="447"/>
      <c r="J117" s="447"/>
      <c r="K117" s="447"/>
      <c r="L117" s="447"/>
      <c r="M117" s="447"/>
      <c r="N117" s="447"/>
      <c r="O117" s="447"/>
      <c r="P117" s="447"/>
      <c r="Q117" s="447"/>
      <c r="R117" s="447"/>
      <c r="S117" s="447"/>
      <c r="T117" s="447"/>
      <c r="U117" s="447"/>
      <c r="V117" s="447"/>
      <c r="W117" s="447"/>
      <c r="X117" s="447"/>
    </row>
    <row r="118" spans="1:24" ht="12.75">
      <c r="A118" s="447"/>
      <c r="B118" s="447"/>
      <c r="C118" s="454"/>
      <c r="D118" s="447"/>
      <c r="E118" s="449"/>
      <c r="F118" s="447"/>
      <c r="G118" s="447"/>
      <c r="H118" s="447"/>
      <c r="I118" s="447"/>
      <c r="J118" s="447"/>
      <c r="K118" s="447"/>
      <c r="L118" s="447"/>
      <c r="M118" s="447"/>
      <c r="N118" s="447"/>
      <c r="O118" s="447"/>
      <c r="P118" s="447"/>
      <c r="Q118" s="447"/>
      <c r="R118" s="447"/>
      <c r="S118" s="447"/>
      <c r="T118" s="447"/>
      <c r="U118" s="447"/>
      <c r="V118" s="447"/>
      <c r="W118" s="447"/>
      <c r="X118" s="447"/>
    </row>
    <row r="119" spans="1:24" ht="12.75">
      <c r="A119" s="447"/>
      <c r="B119" s="447"/>
      <c r="C119" s="454"/>
      <c r="D119" s="447"/>
      <c r="E119" s="449"/>
      <c r="F119" s="447"/>
      <c r="G119" s="447"/>
      <c r="H119" s="447"/>
      <c r="I119" s="447"/>
      <c r="J119" s="447"/>
      <c r="K119" s="447"/>
      <c r="L119" s="447"/>
      <c r="M119" s="447"/>
      <c r="N119" s="447"/>
      <c r="O119" s="447"/>
      <c r="P119" s="447"/>
      <c r="Q119" s="447"/>
      <c r="R119" s="447"/>
      <c r="S119" s="447"/>
      <c r="T119" s="447"/>
      <c r="U119" s="447"/>
      <c r="V119" s="447"/>
      <c r="W119" s="447"/>
      <c r="X119" s="447"/>
    </row>
    <row r="120" spans="1:24" ht="12.75">
      <c r="A120" s="447"/>
      <c r="B120" s="447"/>
      <c r="C120" s="454"/>
      <c r="D120" s="447"/>
      <c r="E120" s="449"/>
      <c r="F120" s="447"/>
      <c r="G120" s="447"/>
      <c r="H120" s="447"/>
      <c r="I120" s="447"/>
      <c r="J120" s="447"/>
      <c r="K120" s="447"/>
      <c r="L120" s="447"/>
      <c r="M120" s="447"/>
      <c r="N120" s="447"/>
      <c r="O120" s="447"/>
      <c r="P120" s="447"/>
      <c r="Q120" s="447"/>
      <c r="R120" s="447"/>
      <c r="S120" s="447"/>
      <c r="T120" s="447"/>
      <c r="U120" s="447"/>
      <c r="V120" s="447"/>
      <c r="W120" s="447"/>
      <c r="X120" s="447"/>
    </row>
    <row r="121" spans="1:24" ht="12.75">
      <c r="A121" s="447"/>
      <c r="B121" s="447"/>
      <c r="C121" s="454"/>
      <c r="D121" s="447"/>
      <c r="E121" s="449"/>
      <c r="F121" s="447"/>
      <c r="G121" s="447"/>
      <c r="H121" s="447"/>
      <c r="I121" s="447"/>
      <c r="J121" s="447"/>
      <c r="K121" s="447"/>
      <c r="L121" s="447"/>
      <c r="M121" s="447"/>
      <c r="N121" s="447"/>
      <c r="O121" s="447"/>
      <c r="P121" s="447"/>
      <c r="Q121" s="447"/>
      <c r="R121" s="447"/>
      <c r="S121" s="447"/>
      <c r="T121" s="447"/>
      <c r="U121" s="447"/>
      <c r="V121" s="447"/>
      <c r="W121" s="447"/>
      <c r="X121" s="447"/>
    </row>
    <row r="122" spans="1:24" ht="12.75">
      <c r="A122" s="447"/>
      <c r="B122" s="447"/>
      <c r="C122" s="454"/>
      <c r="D122" s="447"/>
      <c r="E122" s="449"/>
      <c r="F122" s="447"/>
      <c r="G122" s="447"/>
      <c r="H122" s="447"/>
      <c r="I122" s="447"/>
      <c r="J122" s="447"/>
      <c r="K122" s="447"/>
      <c r="L122" s="447"/>
      <c r="M122" s="447"/>
      <c r="N122" s="447"/>
      <c r="O122" s="447"/>
      <c r="P122" s="447"/>
      <c r="Q122" s="447"/>
      <c r="R122" s="447"/>
      <c r="S122" s="447"/>
      <c r="T122" s="447"/>
      <c r="U122" s="447"/>
      <c r="V122" s="447"/>
      <c r="W122" s="447"/>
      <c r="X122" s="447"/>
    </row>
    <row r="123" spans="1:24" ht="12.75">
      <c r="A123" s="447"/>
      <c r="B123" s="447"/>
      <c r="C123" s="454"/>
      <c r="D123" s="447"/>
      <c r="E123" s="449"/>
      <c r="F123" s="447"/>
      <c r="G123" s="447"/>
      <c r="H123" s="447"/>
      <c r="I123" s="447"/>
      <c r="J123" s="447"/>
      <c r="K123" s="447"/>
      <c r="L123" s="447"/>
      <c r="M123" s="447"/>
      <c r="N123" s="447"/>
      <c r="O123" s="447"/>
      <c r="P123" s="447"/>
      <c r="Q123" s="447"/>
      <c r="R123" s="447"/>
      <c r="S123" s="447"/>
      <c r="T123" s="447"/>
      <c r="U123" s="447"/>
      <c r="V123" s="447"/>
      <c r="W123" s="447"/>
      <c r="X123" s="447"/>
    </row>
    <row r="124" spans="1:24" ht="12.75">
      <c r="A124" s="447"/>
      <c r="B124" s="447"/>
      <c r="C124" s="454"/>
      <c r="D124" s="447"/>
      <c r="E124" s="449"/>
      <c r="F124" s="447"/>
      <c r="G124" s="447"/>
      <c r="H124" s="447"/>
      <c r="I124" s="447"/>
      <c r="J124" s="447"/>
      <c r="K124" s="447"/>
      <c r="L124" s="447"/>
      <c r="M124" s="447"/>
      <c r="N124" s="447"/>
      <c r="O124" s="447"/>
      <c r="P124" s="447"/>
      <c r="Q124" s="447"/>
      <c r="R124" s="447"/>
      <c r="S124" s="447"/>
      <c r="T124" s="447"/>
      <c r="U124" s="447"/>
      <c r="V124" s="447"/>
      <c r="W124" s="447"/>
      <c r="X124" s="447"/>
    </row>
    <row r="125" spans="1:24" ht="12.75">
      <c r="A125" s="447"/>
      <c r="B125" s="447"/>
      <c r="C125" s="454"/>
      <c r="D125" s="447"/>
      <c r="E125" s="449"/>
      <c r="F125" s="447"/>
      <c r="G125" s="447"/>
      <c r="H125" s="447"/>
      <c r="I125" s="447"/>
      <c r="J125" s="447"/>
      <c r="K125" s="447"/>
      <c r="L125" s="447"/>
      <c r="M125" s="447"/>
      <c r="N125" s="447"/>
      <c r="O125" s="447"/>
      <c r="P125" s="447"/>
      <c r="Q125" s="447"/>
      <c r="R125" s="447"/>
      <c r="S125" s="447"/>
      <c r="T125" s="447"/>
      <c r="U125" s="447"/>
      <c r="V125" s="447"/>
      <c r="W125" s="447"/>
      <c r="X125" s="447"/>
    </row>
    <row r="126" spans="1:24" ht="12.75">
      <c r="A126" s="447"/>
      <c r="B126" s="447"/>
      <c r="C126" s="454"/>
      <c r="D126" s="447"/>
      <c r="E126" s="449"/>
      <c r="F126" s="447"/>
      <c r="G126" s="447"/>
      <c r="H126" s="447"/>
      <c r="I126" s="447"/>
      <c r="J126" s="447"/>
      <c r="K126" s="447"/>
      <c r="L126" s="447"/>
      <c r="M126" s="447"/>
      <c r="N126" s="447"/>
      <c r="O126" s="447"/>
      <c r="P126" s="447"/>
      <c r="Q126" s="447"/>
      <c r="R126" s="447"/>
      <c r="S126" s="447"/>
      <c r="T126" s="447"/>
      <c r="U126" s="447"/>
      <c r="V126" s="447"/>
      <c r="W126" s="447"/>
      <c r="X126" s="447"/>
    </row>
    <row r="127" spans="1:24" ht="12.75">
      <c r="A127" s="447"/>
      <c r="B127" s="447"/>
      <c r="C127" s="454"/>
      <c r="D127" s="447"/>
      <c r="E127" s="449"/>
      <c r="F127" s="447"/>
      <c r="G127" s="447"/>
      <c r="H127" s="447"/>
      <c r="I127" s="447"/>
      <c r="J127" s="447"/>
      <c r="K127" s="447"/>
      <c r="L127" s="447"/>
      <c r="M127" s="447"/>
      <c r="N127" s="447"/>
      <c r="O127" s="447"/>
      <c r="P127" s="447"/>
      <c r="Q127" s="447"/>
      <c r="R127" s="447"/>
      <c r="S127" s="447"/>
      <c r="T127" s="447"/>
      <c r="U127" s="447"/>
      <c r="V127" s="447"/>
      <c r="W127" s="447"/>
      <c r="X127" s="447"/>
    </row>
    <row r="128" spans="1:24" ht="12.75">
      <c r="A128" s="447"/>
      <c r="B128" s="447"/>
      <c r="C128" s="454"/>
      <c r="D128" s="447"/>
      <c r="E128" s="449"/>
      <c r="F128" s="447"/>
      <c r="G128" s="447"/>
      <c r="H128" s="447"/>
      <c r="I128" s="447"/>
      <c r="J128" s="447"/>
      <c r="K128" s="447"/>
      <c r="L128" s="447"/>
      <c r="M128" s="447"/>
      <c r="N128" s="447"/>
      <c r="O128" s="447"/>
      <c r="P128" s="447"/>
      <c r="Q128" s="447"/>
      <c r="R128" s="447"/>
      <c r="S128" s="447"/>
      <c r="T128" s="447"/>
      <c r="U128" s="447"/>
      <c r="V128" s="447"/>
      <c r="W128" s="447"/>
      <c r="X128" s="447"/>
    </row>
    <row r="129" spans="1:24" ht="12.75">
      <c r="A129" s="447"/>
      <c r="B129" s="447"/>
      <c r="C129" s="454"/>
      <c r="D129" s="447"/>
      <c r="E129" s="449"/>
      <c r="F129" s="447"/>
      <c r="G129" s="447"/>
      <c r="H129" s="447"/>
      <c r="I129" s="447"/>
      <c r="J129" s="447"/>
      <c r="K129" s="447"/>
      <c r="L129" s="447"/>
      <c r="M129" s="447"/>
      <c r="N129" s="447"/>
      <c r="O129" s="447"/>
      <c r="P129" s="447"/>
      <c r="Q129" s="447"/>
      <c r="R129" s="447"/>
      <c r="S129" s="447"/>
      <c r="T129" s="447"/>
      <c r="U129" s="447"/>
      <c r="V129" s="447"/>
      <c r="W129" s="447"/>
      <c r="X129" s="447"/>
    </row>
    <row r="130" spans="1:24" ht="12.75">
      <c r="A130" s="447"/>
      <c r="B130" s="447"/>
      <c r="C130" s="454"/>
      <c r="D130" s="447"/>
      <c r="E130" s="449"/>
      <c r="F130" s="447"/>
      <c r="G130" s="447"/>
      <c r="H130" s="447"/>
      <c r="I130" s="447"/>
      <c r="J130" s="447"/>
      <c r="K130" s="447"/>
      <c r="L130" s="447"/>
      <c r="M130" s="447"/>
      <c r="N130" s="447"/>
      <c r="O130" s="447"/>
      <c r="P130" s="447"/>
      <c r="Q130" s="447"/>
      <c r="R130" s="447"/>
      <c r="S130" s="447"/>
      <c r="T130" s="447"/>
      <c r="U130" s="447"/>
      <c r="V130" s="447"/>
      <c r="W130" s="447"/>
      <c r="X130" s="447"/>
    </row>
    <row r="131" spans="1:24" ht="12.75">
      <c r="A131" s="447"/>
      <c r="B131" s="447"/>
      <c r="C131" s="454"/>
      <c r="D131" s="447"/>
      <c r="E131" s="449"/>
      <c r="F131" s="447"/>
      <c r="G131" s="447"/>
      <c r="H131" s="447"/>
      <c r="I131" s="447"/>
      <c r="J131" s="447"/>
      <c r="K131" s="447"/>
      <c r="L131" s="447"/>
      <c r="M131" s="447"/>
      <c r="N131" s="447"/>
      <c r="O131" s="447"/>
      <c r="P131" s="447"/>
      <c r="Q131" s="447"/>
      <c r="R131" s="447"/>
      <c r="S131" s="447"/>
      <c r="T131" s="447"/>
      <c r="U131" s="447"/>
      <c r="V131" s="447"/>
      <c r="W131" s="447"/>
      <c r="X131" s="447"/>
    </row>
    <row r="132" spans="1:24" ht="12.75">
      <c r="A132" s="447"/>
      <c r="B132" s="447"/>
      <c r="C132" s="454"/>
      <c r="D132" s="447"/>
      <c r="E132" s="449"/>
      <c r="F132" s="447"/>
      <c r="G132" s="447"/>
      <c r="H132" s="447"/>
      <c r="I132" s="447"/>
      <c r="J132" s="447"/>
      <c r="K132" s="447"/>
      <c r="L132" s="447"/>
      <c r="M132" s="447"/>
      <c r="N132" s="447"/>
      <c r="O132" s="447"/>
      <c r="P132" s="447"/>
      <c r="Q132" s="447"/>
      <c r="R132" s="447"/>
      <c r="S132" s="447"/>
      <c r="T132" s="447"/>
      <c r="U132" s="447"/>
      <c r="V132" s="447"/>
      <c r="W132" s="447"/>
      <c r="X132" s="447"/>
    </row>
    <row r="133" spans="1:24" ht="12.75">
      <c r="A133" s="447"/>
      <c r="B133" s="447"/>
      <c r="C133" s="454"/>
      <c r="D133" s="447"/>
      <c r="E133" s="449"/>
      <c r="F133" s="447"/>
      <c r="G133" s="447"/>
      <c r="H133" s="447"/>
      <c r="I133" s="447"/>
      <c r="J133" s="447"/>
      <c r="K133" s="447"/>
      <c r="L133" s="447"/>
      <c r="M133" s="447"/>
      <c r="N133" s="447"/>
      <c r="O133" s="447"/>
      <c r="P133" s="447"/>
      <c r="Q133" s="447"/>
      <c r="R133" s="447"/>
      <c r="S133" s="447"/>
      <c r="T133" s="447"/>
      <c r="U133" s="447"/>
      <c r="V133" s="447"/>
      <c r="W133" s="447"/>
      <c r="X133" s="447"/>
    </row>
    <row r="134" spans="1:24" ht="12.75">
      <c r="A134" s="447"/>
      <c r="B134" s="447"/>
      <c r="C134" s="454"/>
      <c r="D134" s="447"/>
      <c r="E134" s="449"/>
      <c r="F134" s="447"/>
      <c r="G134" s="447"/>
      <c r="H134" s="447"/>
      <c r="I134" s="447"/>
      <c r="J134" s="447"/>
      <c r="K134" s="447"/>
      <c r="L134" s="447"/>
      <c r="M134" s="447"/>
      <c r="N134" s="447"/>
      <c r="O134" s="447"/>
      <c r="P134" s="447"/>
      <c r="Q134" s="447"/>
      <c r="R134" s="447"/>
      <c r="S134" s="447"/>
      <c r="T134" s="447"/>
      <c r="U134" s="447"/>
      <c r="V134" s="447"/>
      <c r="W134" s="447"/>
      <c r="X134" s="447"/>
    </row>
    <row r="135" spans="1:24" ht="12.75">
      <c r="A135" s="447"/>
      <c r="B135" s="447"/>
      <c r="C135" s="454"/>
      <c r="D135" s="447"/>
      <c r="E135" s="449"/>
      <c r="F135" s="447"/>
      <c r="G135" s="447"/>
      <c r="H135" s="447"/>
      <c r="I135" s="447"/>
      <c r="J135" s="447"/>
      <c r="K135" s="447"/>
      <c r="L135" s="447"/>
      <c r="M135" s="447"/>
      <c r="N135" s="447"/>
      <c r="O135" s="447"/>
      <c r="P135" s="447"/>
      <c r="Q135" s="447"/>
      <c r="R135" s="447"/>
      <c r="S135" s="447"/>
      <c r="T135" s="447"/>
      <c r="U135" s="447"/>
      <c r="V135" s="447"/>
      <c r="W135" s="447"/>
      <c r="X135" s="447"/>
    </row>
    <row r="136" spans="1:24" ht="12.75">
      <c r="A136" s="447"/>
      <c r="B136" s="447"/>
      <c r="C136" s="454"/>
      <c r="D136" s="447"/>
      <c r="E136" s="449"/>
      <c r="F136" s="447"/>
      <c r="G136" s="447"/>
      <c r="H136" s="447"/>
      <c r="I136" s="447"/>
      <c r="J136" s="447"/>
      <c r="K136" s="447"/>
      <c r="L136" s="447"/>
      <c r="M136" s="447"/>
      <c r="N136" s="447"/>
      <c r="O136" s="447"/>
      <c r="P136" s="447"/>
      <c r="Q136" s="447"/>
      <c r="R136" s="447"/>
      <c r="S136" s="447"/>
      <c r="T136" s="447"/>
      <c r="U136" s="447"/>
      <c r="V136" s="447"/>
      <c r="W136" s="447"/>
      <c r="X136" s="447"/>
    </row>
    <row r="137" spans="1:24" ht="12.75">
      <c r="A137" s="447"/>
      <c r="B137" s="447"/>
      <c r="C137" s="454"/>
      <c r="D137" s="447"/>
      <c r="E137" s="449"/>
      <c r="F137" s="447"/>
      <c r="G137" s="447"/>
      <c r="H137" s="447"/>
      <c r="I137" s="447"/>
      <c r="J137" s="447"/>
      <c r="K137" s="447"/>
      <c r="L137" s="447"/>
      <c r="M137" s="447"/>
      <c r="N137" s="447"/>
      <c r="O137" s="447"/>
      <c r="P137" s="447"/>
      <c r="Q137" s="447"/>
      <c r="R137" s="447"/>
      <c r="S137" s="447"/>
      <c r="T137" s="447"/>
      <c r="U137" s="447"/>
      <c r="V137" s="447"/>
      <c r="W137" s="447"/>
      <c r="X137" s="447"/>
    </row>
    <row r="138" spans="1:24" ht="12.75">
      <c r="A138" s="447"/>
      <c r="B138" s="447"/>
      <c r="C138" s="454"/>
      <c r="D138" s="447"/>
      <c r="E138" s="449"/>
      <c r="F138" s="447"/>
      <c r="G138" s="447"/>
      <c r="H138" s="447"/>
      <c r="I138" s="447"/>
      <c r="J138" s="447"/>
      <c r="K138" s="447"/>
      <c r="L138" s="447"/>
      <c r="M138" s="447"/>
      <c r="N138" s="447"/>
      <c r="O138" s="447"/>
      <c r="P138" s="447"/>
      <c r="Q138" s="447"/>
      <c r="R138" s="447"/>
      <c r="S138" s="447"/>
      <c r="T138" s="447"/>
      <c r="U138" s="447"/>
      <c r="V138" s="447"/>
      <c r="W138" s="447"/>
      <c r="X138" s="447"/>
    </row>
    <row r="139" spans="1:24" ht="12.75">
      <c r="A139" s="447"/>
      <c r="B139" s="447"/>
      <c r="C139" s="454"/>
      <c r="D139" s="447"/>
      <c r="E139" s="449"/>
      <c r="F139" s="447"/>
      <c r="G139" s="447"/>
      <c r="H139" s="447"/>
      <c r="I139" s="447"/>
      <c r="J139" s="447"/>
      <c r="K139" s="447"/>
      <c r="L139" s="447"/>
      <c r="M139" s="447"/>
      <c r="N139" s="447"/>
      <c r="O139" s="447"/>
      <c r="P139" s="447"/>
      <c r="Q139" s="447"/>
      <c r="R139" s="447"/>
      <c r="S139" s="447"/>
      <c r="T139" s="447"/>
      <c r="U139" s="447"/>
      <c r="V139" s="447"/>
      <c r="W139" s="447"/>
      <c r="X139" s="447"/>
    </row>
    <row r="140" spans="1:24" ht="12.75">
      <c r="A140" s="447"/>
      <c r="B140" s="447"/>
      <c r="C140" s="454"/>
      <c r="D140" s="447"/>
      <c r="E140" s="449"/>
      <c r="F140" s="447"/>
      <c r="G140" s="447"/>
      <c r="H140" s="447"/>
      <c r="I140" s="447"/>
      <c r="J140" s="447"/>
      <c r="K140" s="447"/>
      <c r="L140" s="447"/>
      <c r="M140" s="447"/>
      <c r="N140" s="447"/>
      <c r="O140" s="447"/>
      <c r="P140" s="447"/>
      <c r="Q140" s="447"/>
      <c r="R140" s="447"/>
      <c r="S140" s="447"/>
      <c r="T140" s="447"/>
      <c r="U140" s="447"/>
      <c r="V140" s="447"/>
      <c r="W140" s="447"/>
      <c r="X140" s="447"/>
    </row>
    <row r="141" spans="1:24" ht="12.75">
      <c r="A141" s="447"/>
      <c r="B141" s="447"/>
      <c r="C141" s="454"/>
      <c r="D141" s="447"/>
      <c r="E141" s="449"/>
      <c r="F141" s="447"/>
      <c r="G141" s="447"/>
      <c r="H141" s="447"/>
      <c r="I141" s="447"/>
      <c r="J141" s="447"/>
      <c r="K141" s="447"/>
      <c r="L141" s="447"/>
      <c r="M141" s="447"/>
      <c r="N141" s="447"/>
      <c r="O141" s="447"/>
      <c r="P141" s="447"/>
      <c r="Q141" s="447"/>
      <c r="R141" s="447"/>
      <c r="S141" s="447"/>
      <c r="T141" s="447"/>
      <c r="U141" s="447"/>
      <c r="V141" s="447"/>
      <c r="W141" s="447"/>
      <c r="X141" s="447"/>
    </row>
    <row r="142" spans="1:24" ht="12.75">
      <c r="A142" s="447"/>
      <c r="B142" s="447"/>
      <c r="C142" s="454"/>
      <c r="D142" s="447"/>
      <c r="E142" s="449"/>
      <c r="F142" s="447"/>
      <c r="G142" s="447"/>
      <c r="H142" s="447"/>
      <c r="I142" s="447"/>
      <c r="J142" s="447"/>
      <c r="K142" s="447"/>
      <c r="L142" s="447"/>
      <c r="M142" s="447"/>
      <c r="N142" s="447"/>
      <c r="O142" s="447"/>
      <c r="P142" s="447"/>
      <c r="Q142" s="447"/>
      <c r="R142" s="447"/>
      <c r="S142" s="447"/>
      <c r="T142" s="447"/>
      <c r="U142" s="447"/>
      <c r="V142" s="447"/>
      <c r="W142" s="447"/>
      <c r="X142" s="447"/>
    </row>
    <row r="143" spans="1:24" ht="12.75">
      <c r="A143" s="447"/>
      <c r="B143" s="447"/>
      <c r="C143" s="454"/>
      <c r="D143" s="447"/>
      <c r="E143" s="449"/>
      <c r="F143" s="447"/>
      <c r="G143" s="447"/>
      <c r="H143" s="447"/>
      <c r="I143" s="447"/>
      <c r="J143" s="447"/>
      <c r="K143" s="447"/>
      <c r="L143" s="447"/>
      <c r="M143" s="447"/>
      <c r="N143" s="447"/>
      <c r="O143" s="447"/>
      <c r="P143" s="447"/>
      <c r="Q143" s="447"/>
      <c r="R143" s="447"/>
      <c r="S143" s="447"/>
      <c r="T143" s="447"/>
      <c r="U143" s="447"/>
      <c r="V143" s="447"/>
      <c r="W143" s="447"/>
      <c r="X143" s="447"/>
    </row>
    <row r="144" spans="1:24" ht="12.75">
      <c r="A144" s="447"/>
      <c r="B144" s="447"/>
      <c r="C144" s="454"/>
      <c r="D144" s="447"/>
      <c r="E144" s="449"/>
      <c r="F144" s="447"/>
      <c r="G144" s="447"/>
      <c r="H144" s="447"/>
      <c r="I144" s="447"/>
      <c r="J144" s="447"/>
      <c r="K144" s="447"/>
      <c r="L144" s="447"/>
      <c r="M144" s="447"/>
      <c r="N144" s="447"/>
      <c r="O144" s="447"/>
      <c r="P144" s="447"/>
      <c r="Q144" s="447"/>
      <c r="R144" s="447"/>
      <c r="S144" s="447"/>
      <c r="T144" s="447"/>
      <c r="U144" s="447"/>
      <c r="V144" s="447"/>
      <c r="W144" s="447"/>
      <c r="X144" s="447"/>
    </row>
    <row r="145" spans="1:24" ht="12.75">
      <c r="A145" s="447"/>
      <c r="B145" s="447"/>
      <c r="C145" s="454"/>
      <c r="D145" s="447"/>
      <c r="E145" s="449"/>
      <c r="F145" s="447"/>
      <c r="G145" s="447"/>
      <c r="H145" s="447"/>
      <c r="I145" s="447"/>
      <c r="J145" s="447"/>
      <c r="K145" s="447"/>
      <c r="L145" s="447"/>
      <c r="M145" s="447"/>
      <c r="N145" s="447"/>
      <c r="O145" s="447"/>
      <c r="P145" s="447"/>
      <c r="Q145" s="447"/>
      <c r="R145" s="447"/>
      <c r="S145" s="447"/>
      <c r="T145" s="447"/>
      <c r="U145" s="447"/>
      <c r="V145" s="447"/>
      <c r="W145" s="447"/>
      <c r="X145" s="447"/>
    </row>
    <row r="146" spans="1:24" ht="12.75">
      <c r="A146" s="447"/>
      <c r="B146" s="447"/>
      <c r="C146" s="454"/>
      <c r="D146" s="447"/>
      <c r="E146" s="449"/>
      <c r="F146" s="447"/>
      <c r="G146" s="447"/>
      <c r="H146" s="447"/>
      <c r="I146" s="447"/>
      <c r="J146" s="447"/>
      <c r="K146" s="447"/>
      <c r="L146" s="447"/>
      <c r="M146" s="447"/>
      <c r="N146" s="447"/>
      <c r="O146" s="447"/>
      <c r="P146" s="447"/>
      <c r="Q146" s="447"/>
      <c r="R146" s="447"/>
      <c r="S146" s="447"/>
      <c r="T146" s="447"/>
      <c r="U146" s="447"/>
      <c r="V146" s="447"/>
      <c r="W146" s="447"/>
      <c r="X146" s="447"/>
    </row>
    <row r="147" spans="1:24" ht="12.75">
      <c r="A147" s="447"/>
      <c r="B147" s="447"/>
      <c r="C147" s="454"/>
      <c r="D147" s="447"/>
      <c r="E147" s="449"/>
      <c r="F147" s="447"/>
      <c r="G147" s="447"/>
      <c r="H147" s="447"/>
      <c r="I147" s="447"/>
      <c r="J147" s="447"/>
      <c r="K147" s="447"/>
      <c r="L147" s="447"/>
      <c r="M147" s="447"/>
      <c r="N147" s="447"/>
      <c r="O147" s="447"/>
      <c r="P147" s="447"/>
      <c r="Q147" s="447"/>
      <c r="R147" s="447"/>
      <c r="S147" s="447"/>
      <c r="T147" s="447"/>
      <c r="U147" s="447"/>
      <c r="V147" s="447"/>
      <c r="W147" s="447"/>
      <c r="X147" s="447"/>
    </row>
    <row r="148" spans="1:24" ht="12.75">
      <c r="A148" s="447"/>
      <c r="B148" s="447"/>
      <c r="C148" s="454"/>
      <c r="D148" s="447"/>
      <c r="E148" s="449"/>
      <c r="F148" s="447"/>
      <c r="G148" s="447"/>
      <c r="H148" s="447"/>
      <c r="I148" s="447"/>
      <c r="J148" s="447"/>
      <c r="K148" s="447"/>
      <c r="L148" s="447"/>
      <c r="M148" s="447"/>
      <c r="N148" s="447"/>
      <c r="O148" s="447"/>
      <c r="P148" s="447"/>
      <c r="Q148" s="447"/>
      <c r="R148" s="447"/>
      <c r="S148" s="447"/>
      <c r="T148" s="447"/>
      <c r="U148" s="447"/>
      <c r="V148" s="447"/>
      <c r="W148" s="447"/>
      <c r="X148" s="447"/>
    </row>
    <row r="149" spans="1:24" ht="12.75">
      <c r="A149" s="447"/>
      <c r="B149" s="447"/>
      <c r="C149" s="454"/>
      <c r="D149" s="447"/>
      <c r="E149" s="449"/>
      <c r="F149" s="447"/>
      <c r="G149" s="447"/>
      <c r="H149" s="447"/>
      <c r="I149" s="447"/>
      <c r="J149" s="447"/>
      <c r="K149" s="447"/>
      <c r="L149" s="447"/>
      <c r="M149" s="447"/>
      <c r="N149" s="447"/>
      <c r="O149" s="447"/>
      <c r="P149" s="447"/>
      <c r="Q149" s="447"/>
      <c r="R149" s="447"/>
      <c r="S149" s="447"/>
      <c r="T149" s="447"/>
      <c r="U149" s="447"/>
      <c r="V149" s="447"/>
      <c r="W149" s="447"/>
      <c r="X149" s="447"/>
    </row>
    <row r="150" spans="1:24" ht="12.75">
      <c r="A150" s="447"/>
      <c r="B150" s="447"/>
      <c r="C150" s="454"/>
      <c r="D150" s="447"/>
      <c r="E150" s="449"/>
      <c r="F150" s="447"/>
      <c r="G150" s="447"/>
      <c r="H150" s="447"/>
      <c r="I150" s="447"/>
      <c r="J150" s="447"/>
      <c r="K150" s="447"/>
      <c r="L150" s="447"/>
      <c r="M150" s="447"/>
      <c r="N150" s="447"/>
      <c r="O150" s="447"/>
      <c r="P150" s="447"/>
      <c r="Q150" s="447"/>
      <c r="R150" s="447"/>
      <c r="S150" s="447"/>
      <c r="T150" s="447"/>
      <c r="U150" s="447"/>
      <c r="V150" s="447"/>
      <c r="W150" s="447"/>
      <c r="X150" s="447"/>
    </row>
    <row r="151" spans="1:24" ht="12.75">
      <c r="A151" s="447"/>
      <c r="B151" s="447"/>
      <c r="C151" s="454"/>
      <c r="D151" s="447"/>
      <c r="E151" s="449"/>
      <c r="F151" s="447"/>
      <c r="G151" s="447"/>
      <c r="H151" s="447"/>
      <c r="I151" s="447"/>
      <c r="J151" s="447"/>
      <c r="K151" s="447"/>
      <c r="L151" s="447"/>
      <c r="M151" s="447"/>
      <c r="N151" s="447"/>
      <c r="O151" s="447"/>
      <c r="P151" s="447"/>
      <c r="Q151" s="447"/>
      <c r="R151" s="447"/>
      <c r="S151" s="447"/>
      <c r="T151" s="447"/>
      <c r="U151" s="447"/>
      <c r="V151" s="447"/>
      <c r="W151" s="447"/>
      <c r="X151" s="447"/>
    </row>
    <row r="152" spans="1:24" ht="12.75">
      <c r="A152" s="447"/>
      <c r="B152" s="447"/>
      <c r="C152" s="454"/>
      <c r="D152" s="447"/>
      <c r="E152" s="449"/>
      <c r="F152" s="447"/>
      <c r="G152" s="447"/>
      <c r="H152" s="447"/>
      <c r="I152" s="447"/>
      <c r="J152" s="447"/>
      <c r="K152" s="447"/>
      <c r="L152" s="447"/>
      <c r="M152" s="447"/>
      <c r="N152" s="447"/>
      <c r="O152" s="447"/>
      <c r="P152" s="447"/>
      <c r="Q152" s="447"/>
      <c r="R152" s="447"/>
      <c r="S152" s="447"/>
      <c r="T152" s="447"/>
      <c r="U152" s="447"/>
      <c r="V152" s="447"/>
      <c r="W152" s="447"/>
      <c r="X152" s="447"/>
    </row>
    <row r="153" spans="1:24" ht="12.75">
      <c r="A153" s="447"/>
      <c r="B153" s="447"/>
      <c r="C153" s="454"/>
      <c r="D153" s="447"/>
      <c r="E153" s="449"/>
      <c r="F153" s="447"/>
      <c r="G153" s="447"/>
      <c r="H153" s="447"/>
      <c r="I153" s="447"/>
      <c r="J153" s="447"/>
      <c r="K153" s="447"/>
      <c r="L153" s="447"/>
      <c r="M153" s="447"/>
      <c r="N153" s="447"/>
      <c r="O153" s="447"/>
      <c r="P153" s="447"/>
      <c r="Q153" s="447"/>
      <c r="R153" s="447"/>
      <c r="S153" s="447"/>
      <c r="T153" s="447"/>
      <c r="U153" s="447"/>
      <c r="V153" s="447"/>
      <c r="W153" s="447"/>
      <c r="X153" s="447"/>
    </row>
    <row r="154" spans="1:24" ht="12.75">
      <c r="A154" s="447"/>
      <c r="B154" s="447"/>
      <c r="C154" s="454"/>
      <c r="D154" s="447"/>
      <c r="E154" s="449"/>
      <c r="F154" s="447"/>
      <c r="G154" s="447"/>
      <c r="H154" s="447"/>
      <c r="I154" s="447"/>
      <c r="J154" s="447"/>
      <c r="K154" s="447"/>
      <c r="L154" s="447"/>
      <c r="M154" s="447"/>
      <c r="N154" s="447"/>
      <c r="O154" s="447"/>
      <c r="P154" s="447"/>
      <c r="Q154" s="447"/>
      <c r="R154" s="447"/>
      <c r="S154" s="447"/>
      <c r="T154" s="447"/>
      <c r="U154" s="447"/>
      <c r="V154" s="447"/>
      <c r="W154" s="447"/>
      <c r="X154" s="447"/>
    </row>
    <row r="155" spans="1:24" ht="12.75">
      <c r="A155" s="447"/>
      <c r="B155" s="447"/>
      <c r="C155" s="454"/>
      <c r="D155" s="447"/>
      <c r="E155" s="449"/>
      <c r="F155" s="447"/>
      <c r="G155" s="447"/>
      <c r="H155" s="447"/>
      <c r="I155" s="447"/>
      <c r="J155" s="447"/>
      <c r="K155" s="447"/>
      <c r="L155" s="447"/>
      <c r="M155" s="447"/>
      <c r="N155" s="447"/>
      <c r="O155" s="447"/>
      <c r="P155" s="447"/>
      <c r="Q155" s="447"/>
      <c r="R155" s="447"/>
      <c r="S155" s="447"/>
      <c r="T155" s="447"/>
      <c r="U155" s="447"/>
      <c r="V155" s="447"/>
      <c r="W155" s="447"/>
      <c r="X155" s="447"/>
    </row>
    <row r="156" spans="1:24" ht="12.75">
      <c r="A156" s="447"/>
      <c r="B156" s="447"/>
      <c r="C156" s="454"/>
      <c r="D156" s="447"/>
      <c r="E156" s="449"/>
      <c r="F156" s="447"/>
      <c r="G156" s="447"/>
      <c r="H156" s="447"/>
      <c r="I156" s="447"/>
      <c r="J156" s="447"/>
      <c r="K156" s="447"/>
      <c r="L156" s="447"/>
      <c r="M156" s="447"/>
      <c r="N156" s="447"/>
      <c r="O156" s="447"/>
      <c r="P156" s="447"/>
      <c r="Q156" s="447"/>
      <c r="R156" s="447"/>
      <c r="S156" s="447"/>
      <c r="T156" s="447"/>
      <c r="U156" s="447"/>
      <c r="V156" s="447"/>
      <c r="W156" s="447"/>
      <c r="X156" s="447"/>
    </row>
    <row r="157" spans="1:24" ht="12.75">
      <c r="A157" s="447"/>
      <c r="B157" s="447"/>
      <c r="C157" s="454"/>
      <c r="D157" s="447"/>
      <c r="E157" s="449"/>
      <c r="F157" s="447"/>
      <c r="G157" s="447"/>
      <c r="H157" s="447"/>
      <c r="I157" s="447"/>
      <c r="J157" s="447"/>
      <c r="K157" s="447"/>
      <c r="L157" s="447"/>
      <c r="M157" s="447"/>
      <c r="N157" s="447"/>
      <c r="O157" s="447"/>
      <c r="P157" s="447"/>
      <c r="Q157" s="447"/>
      <c r="R157" s="447"/>
      <c r="S157" s="447"/>
      <c r="T157" s="447"/>
      <c r="U157" s="447"/>
      <c r="V157" s="447"/>
      <c r="W157" s="447"/>
      <c r="X157" s="447"/>
    </row>
    <row r="158" spans="1:24" ht="12.75">
      <c r="A158" s="447"/>
      <c r="B158" s="447"/>
      <c r="C158" s="454"/>
      <c r="D158" s="447"/>
      <c r="E158" s="449"/>
      <c r="F158" s="447"/>
      <c r="G158" s="447"/>
      <c r="H158" s="447"/>
      <c r="I158" s="447"/>
      <c r="J158" s="447"/>
      <c r="K158" s="447"/>
      <c r="L158" s="447"/>
      <c r="M158" s="447"/>
      <c r="N158" s="447"/>
      <c r="O158" s="447"/>
      <c r="P158" s="447"/>
      <c r="Q158" s="447"/>
      <c r="R158" s="447"/>
      <c r="S158" s="447"/>
      <c r="T158" s="447"/>
      <c r="U158" s="447"/>
      <c r="V158" s="447"/>
      <c r="W158" s="447"/>
      <c r="X158" s="447"/>
    </row>
    <row r="159" spans="1:24" ht="12.75">
      <c r="A159" s="447"/>
      <c r="B159" s="447"/>
      <c r="C159" s="454"/>
      <c r="D159" s="447"/>
      <c r="E159" s="449"/>
      <c r="F159" s="447"/>
      <c r="G159" s="447"/>
      <c r="H159" s="447"/>
      <c r="I159" s="447"/>
      <c r="J159" s="447"/>
      <c r="K159" s="447"/>
      <c r="L159" s="447"/>
      <c r="M159" s="447"/>
      <c r="N159" s="447"/>
      <c r="O159" s="447"/>
      <c r="P159" s="447"/>
      <c r="Q159" s="447"/>
      <c r="R159" s="447"/>
      <c r="S159" s="447"/>
      <c r="T159" s="447"/>
      <c r="U159" s="447"/>
      <c r="V159" s="447"/>
      <c r="W159" s="447"/>
      <c r="X159" s="447"/>
    </row>
    <row r="160" spans="1:24" ht="12.75">
      <c r="A160" s="447"/>
      <c r="B160" s="447"/>
      <c r="C160" s="454"/>
      <c r="D160" s="447"/>
      <c r="E160" s="449"/>
      <c r="F160" s="447"/>
      <c r="G160" s="447"/>
      <c r="H160" s="447"/>
      <c r="I160" s="447"/>
      <c r="J160" s="447"/>
      <c r="K160" s="447"/>
      <c r="L160" s="447"/>
      <c r="M160" s="447"/>
      <c r="N160" s="447"/>
      <c r="O160" s="447"/>
      <c r="P160" s="447"/>
      <c r="Q160" s="447"/>
      <c r="R160" s="447"/>
      <c r="S160" s="447"/>
      <c r="T160" s="447"/>
      <c r="U160" s="447"/>
      <c r="V160" s="447"/>
      <c r="W160" s="447"/>
      <c r="X160" s="447"/>
    </row>
    <row r="161" spans="1:24" ht="12.75">
      <c r="A161" s="447"/>
      <c r="B161" s="447"/>
      <c r="C161" s="454"/>
      <c r="D161" s="447"/>
      <c r="E161" s="449"/>
      <c r="F161" s="447"/>
      <c r="G161" s="447"/>
      <c r="H161" s="447"/>
      <c r="I161" s="447"/>
      <c r="J161" s="447"/>
      <c r="K161" s="447"/>
      <c r="L161" s="447"/>
      <c r="M161" s="447"/>
      <c r="N161" s="447"/>
      <c r="O161" s="447"/>
      <c r="P161" s="447"/>
      <c r="Q161" s="447"/>
      <c r="R161" s="447"/>
      <c r="S161" s="447"/>
      <c r="T161" s="447"/>
      <c r="U161" s="447"/>
      <c r="V161" s="447"/>
      <c r="W161" s="447"/>
      <c r="X161" s="447"/>
    </row>
    <row r="162" spans="1:24" ht="12.75">
      <c r="A162" s="447"/>
      <c r="B162" s="447"/>
      <c r="C162" s="454"/>
      <c r="D162" s="447"/>
      <c r="E162" s="449"/>
      <c r="F162" s="447"/>
      <c r="G162" s="447"/>
      <c r="H162" s="447"/>
      <c r="I162" s="447"/>
      <c r="J162" s="447"/>
      <c r="K162" s="447"/>
      <c r="L162" s="447"/>
      <c r="M162" s="447"/>
      <c r="N162" s="447"/>
      <c r="O162" s="447"/>
      <c r="P162" s="447"/>
      <c r="Q162" s="447"/>
      <c r="R162" s="447"/>
      <c r="S162" s="447"/>
      <c r="T162" s="447"/>
      <c r="U162" s="447"/>
      <c r="V162" s="447"/>
      <c r="W162" s="447"/>
      <c r="X162" s="447"/>
    </row>
    <row r="163" spans="1:24" ht="12.75">
      <c r="A163" s="447"/>
      <c r="B163" s="447"/>
      <c r="C163" s="454"/>
      <c r="D163" s="447"/>
      <c r="E163" s="449"/>
      <c r="F163" s="447"/>
      <c r="G163" s="447"/>
      <c r="H163" s="447"/>
      <c r="I163" s="447"/>
      <c r="J163" s="447"/>
      <c r="K163" s="447"/>
      <c r="L163" s="447"/>
      <c r="M163" s="447"/>
      <c r="N163" s="447"/>
      <c r="O163" s="447"/>
      <c r="P163" s="447"/>
      <c r="Q163" s="447"/>
      <c r="R163" s="447"/>
      <c r="S163" s="447"/>
      <c r="T163" s="447"/>
      <c r="U163" s="447"/>
      <c r="V163" s="447"/>
      <c r="W163" s="447"/>
      <c r="X163" s="447"/>
    </row>
    <row r="164" spans="1:24" ht="12.75">
      <c r="A164" s="447"/>
      <c r="B164" s="447"/>
      <c r="C164" s="454"/>
      <c r="D164" s="447"/>
      <c r="E164" s="449"/>
      <c r="F164" s="447"/>
      <c r="G164" s="447"/>
      <c r="H164" s="447"/>
      <c r="I164" s="447"/>
      <c r="J164" s="447"/>
      <c r="K164" s="447"/>
      <c r="L164" s="447"/>
      <c r="M164" s="447"/>
      <c r="N164" s="447"/>
      <c r="O164" s="447"/>
      <c r="P164" s="447"/>
      <c r="Q164" s="447"/>
      <c r="R164" s="447"/>
      <c r="S164" s="447"/>
      <c r="T164" s="447"/>
      <c r="U164" s="447"/>
      <c r="V164" s="447"/>
      <c r="W164" s="447"/>
      <c r="X164" s="447"/>
    </row>
    <row r="165" spans="1:24" ht="12.75">
      <c r="A165" s="447"/>
      <c r="B165" s="447"/>
      <c r="C165" s="454"/>
      <c r="D165" s="447"/>
      <c r="E165" s="449"/>
      <c r="F165" s="447"/>
      <c r="G165" s="447"/>
      <c r="H165" s="447"/>
      <c r="I165" s="447"/>
      <c r="J165" s="447"/>
      <c r="K165" s="447"/>
      <c r="L165" s="447"/>
      <c r="M165" s="447"/>
      <c r="N165" s="447"/>
      <c r="O165" s="447"/>
      <c r="P165" s="447"/>
      <c r="Q165" s="447"/>
      <c r="R165" s="447"/>
      <c r="S165" s="447"/>
      <c r="T165" s="447"/>
      <c r="U165" s="447"/>
      <c r="V165" s="447"/>
      <c r="W165" s="447"/>
      <c r="X165" s="447"/>
    </row>
    <row r="166" spans="1:24" ht="12.75">
      <c r="A166" s="447"/>
      <c r="B166" s="447"/>
      <c r="C166" s="454"/>
      <c r="D166" s="447"/>
      <c r="E166" s="449"/>
      <c r="F166" s="447"/>
      <c r="G166" s="447"/>
      <c r="H166" s="447"/>
      <c r="I166" s="447"/>
      <c r="J166" s="447"/>
      <c r="K166" s="447"/>
      <c r="L166" s="447"/>
      <c r="M166" s="447"/>
      <c r="N166" s="447"/>
      <c r="O166" s="447"/>
      <c r="P166" s="447"/>
      <c r="Q166" s="447"/>
      <c r="R166" s="447"/>
      <c r="S166" s="447"/>
      <c r="T166" s="447"/>
      <c r="U166" s="447"/>
      <c r="V166" s="447"/>
      <c r="W166" s="447"/>
      <c r="X166" s="447"/>
    </row>
    <row r="167" spans="1:24" ht="12.75">
      <c r="A167" s="447"/>
      <c r="B167" s="447"/>
      <c r="C167" s="454"/>
      <c r="D167" s="447"/>
      <c r="E167" s="449"/>
      <c r="F167" s="447"/>
      <c r="G167" s="447"/>
      <c r="H167" s="447"/>
      <c r="I167" s="447"/>
      <c r="J167" s="447"/>
      <c r="K167" s="447"/>
      <c r="L167" s="447"/>
      <c r="M167" s="447"/>
      <c r="N167" s="447"/>
      <c r="O167" s="447"/>
      <c r="P167" s="447"/>
      <c r="Q167" s="447"/>
      <c r="R167" s="447"/>
      <c r="S167" s="447"/>
      <c r="T167" s="447"/>
      <c r="U167" s="447"/>
      <c r="V167" s="447"/>
      <c r="W167" s="447"/>
      <c r="X167" s="447"/>
    </row>
    <row r="168" spans="1:24" ht="12.75">
      <c r="A168" s="447"/>
      <c r="B168" s="447"/>
      <c r="C168" s="454"/>
      <c r="D168" s="447"/>
      <c r="E168" s="449"/>
      <c r="F168" s="447"/>
      <c r="G168" s="447"/>
      <c r="H168" s="447"/>
      <c r="I168" s="447"/>
      <c r="J168" s="447"/>
      <c r="K168" s="447"/>
      <c r="L168" s="447"/>
      <c r="M168" s="447"/>
      <c r="N168" s="447"/>
      <c r="O168" s="447"/>
      <c r="P168" s="447"/>
      <c r="Q168" s="447"/>
      <c r="R168" s="447"/>
      <c r="S168" s="447"/>
      <c r="T168" s="447"/>
      <c r="U168" s="447"/>
      <c r="V168" s="447"/>
      <c r="W168" s="447"/>
      <c r="X168" s="447"/>
    </row>
    <row r="169" spans="1:24" ht="12.75">
      <c r="A169" s="447"/>
      <c r="B169" s="447"/>
      <c r="C169" s="454"/>
      <c r="D169" s="447"/>
      <c r="E169" s="449"/>
      <c r="F169" s="447"/>
      <c r="G169" s="447"/>
      <c r="H169" s="447"/>
      <c r="I169" s="447"/>
      <c r="J169" s="447"/>
      <c r="K169" s="447"/>
      <c r="L169" s="447"/>
      <c r="M169" s="447"/>
      <c r="N169" s="447"/>
      <c r="O169" s="447"/>
      <c r="P169" s="447"/>
      <c r="Q169" s="447"/>
      <c r="R169" s="447"/>
      <c r="S169" s="447"/>
      <c r="T169" s="447"/>
      <c r="U169" s="447"/>
      <c r="V169" s="447"/>
      <c r="W169" s="447"/>
      <c r="X169" s="447"/>
    </row>
    <row r="170" spans="1:24" ht="12.75">
      <c r="A170" s="447"/>
      <c r="B170" s="447"/>
      <c r="C170" s="454"/>
      <c r="D170" s="447"/>
      <c r="E170" s="449"/>
      <c r="F170" s="447"/>
      <c r="G170" s="447"/>
      <c r="H170" s="447"/>
      <c r="I170" s="447"/>
      <c r="J170" s="447"/>
      <c r="K170" s="447"/>
      <c r="L170" s="447"/>
      <c r="M170" s="447"/>
      <c r="N170" s="447"/>
      <c r="O170" s="447"/>
      <c r="P170" s="447"/>
      <c r="Q170" s="447"/>
      <c r="R170" s="447"/>
      <c r="S170" s="447"/>
      <c r="T170" s="447"/>
      <c r="U170" s="447"/>
      <c r="V170" s="447"/>
      <c r="W170" s="447"/>
      <c r="X170" s="447"/>
    </row>
    <row r="171" spans="1:24" ht="12.75">
      <c r="A171" s="447"/>
      <c r="B171" s="447"/>
      <c r="C171" s="454"/>
      <c r="D171" s="447"/>
      <c r="E171" s="449"/>
      <c r="F171" s="447"/>
      <c r="G171" s="447"/>
      <c r="H171" s="447"/>
      <c r="I171" s="447"/>
      <c r="J171" s="447"/>
      <c r="K171" s="447"/>
      <c r="L171" s="447"/>
      <c r="M171" s="447"/>
      <c r="N171" s="447"/>
      <c r="O171" s="447"/>
      <c r="P171" s="447"/>
      <c r="Q171" s="447"/>
      <c r="R171" s="447"/>
      <c r="S171" s="447"/>
      <c r="T171" s="447"/>
      <c r="U171" s="447"/>
      <c r="V171" s="447"/>
      <c r="W171" s="447"/>
      <c r="X171" s="447"/>
    </row>
    <row r="172" spans="1:24" ht="12.75">
      <c r="A172" s="447"/>
      <c r="B172" s="447"/>
      <c r="C172" s="454"/>
      <c r="D172" s="447"/>
      <c r="E172" s="449"/>
      <c r="F172" s="447"/>
      <c r="G172" s="447"/>
      <c r="H172" s="447"/>
      <c r="I172" s="447"/>
      <c r="J172" s="447"/>
      <c r="K172" s="447"/>
      <c r="L172" s="447"/>
      <c r="M172" s="447"/>
      <c r="N172" s="447"/>
      <c r="O172" s="447"/>
      <c r="P172" s="447"/>
      <c r="Q172" s="447"/>
      <c r="R172" s="447"/>
      <c r="S172" s="447"/>
      <c r="T172" s="447"/>
      <c r="U172" s="447"/>
      <c r="V172" s="447"/>
      <c r="W172" s="447"/>
      <c r="X172" s="447"/>
    </row>
    <row r="173" spans="1:24" ht="12.75">
      <c r="A173" s="447"/>
      <c r="B173" s="447"/>
      <c r="C173" s="454"/>
      <c r="D173" s="447"/>
      <c r="E173" s="449"/>
      <c r="F173" s="447"/>
      <c r="G173" s="447"/>
      <c r="H173" s="447"/>
      <c r="I173" s="447"/>
      <c r="J173" s="447"/>
      <c r="K173" s="447"/>
      <c r="L173" s="447"/>
      <c r="M173" s="447"/>
      <c r="N173" s="447"/>
      <c r="O173" s="447"/>
      <c r="P173" s="447"/>
      <c r="Q173" s="447"/>
      <c r="R173" s="447"/>
      <c r="S173" s="447"/>
      <c r="T173" s="447"/>
      <c r="U173" s="447"/>
      <c r="V173" s="447"/>
      <c r="W173" s="447"/>
      <c r="X173" s="447"/>
    </row>
    <row r="174" spans="1:24" ht="12.75">
      <c r="A174" s="447"/>
      <c r="B174" s="447"/>
      <c r="C174" s="454"/>
      <c r="D174" s="447"/>
      <c r="E174" s="449"/>
      <c r="F174" s="447"/>
      <c r="G174" s="447"/>
      <c r="H174" s="447"/>
      <c r="I174" s="447"/>
      <c r="J174" s="447"/>
      <c r="K174" s="447"/>
      <c r="L174" s="447"/>
      <c r="M174" s="447"/>
      <c r="N174" s="447"/>
      <c r="O174" s="447"/>
      <c r="P174" s="447"/>
      <c r="Q174" s="447"/>
      <c r="R174" s="447"/>
      <c r="S174" s="447"/>
      <c r="T174" s="447"/>
      <c r="U174" s="447"/>
      <c r="V174" s="447"/>
      <c r="W174" s="447"/>
      <c r="X174" s="447"/>
    </row>
    <row r="175" spans="1:24" ht="12.75">
      <c r="A175" s="447"/>
      <c r="B175" s="447"/>
      <c r="C175" s="454"/>
      <c r="D175" s="447"/>
      <c r="E175" s="449"/>
      <c r="F175" s="447"/>
      <c r="G175" s="447"/>
      <c r="H175" s="447"/>
      <c r="I175" s="447"/>
      <c r="J175" s="447"/>
      <c r="K175" s="447"/>
      <c r="L175" s="447"/>
      <c r="M175" s="447"/>
      <c r="N175" s="447"/>
      <c r="O175" s="447"/>
      <c r="P175" s="447"/>
      <c r="Q175" s="447"/>
      <c r="R175" s="447"/>
      <c r="S175" s="447"/>
      <c r="T175" s="447"/>
      <c r="U175" s="447"/>
      <c r="V175" s="447"/>
      <c r="W175" s="447"/>
      <c r="X175" s="447"/>
    </row>
    <row r="176" spans="1:24" ht="12.75">
      <c r="A176" s="447"/>
      <c r="B176" s="447"/>
      <c r="C176" s="454"/>
      <c r="D176" s="447"/>
      <c r="E176" s="449"/>
      <c r="F176" s="447"/>
      <c r="G176" s="447"/>
      <c r="H176" s="447"/>
      <c r="I176" s="447"/>
      <c r="J176" s="447"/>
      <c r="K176" s="447"/>
      <c r="L176" s="447"/>
      <c r="M176" s="447"/>
      <c r="N176" s="447"/>
      <c r="O176" s="447"/>
      <c r="P176" s="447"/>
      <c r="Q176" s="447"/>
      <c r="R176" s="447"/>
      <c r="S176" s="447"/>
      <c r="T176" s="447"/>
      <c r="U176" s="447"/>
      <c r="V176" s="447"/>
      <c r="W176" s="447"/>
      <c r="X176" s="447"/>
    </row>
    <row r="177" spans="1:24" ht="12.75">
      <c r="A177" s="447"/>
      <c r="B177" s="447"/>
      <c r="C177" s="454"/>
      <c r="D177" s="447"/>
      <c r="E177" s="449"/>
      <c r="F177" s="447"/>
      <c r="G177" s="447"/>
      <c r="H177" s="447"/>
      <c r="I177" s="447"/>
      <c r="J177" s="447"/>
      <c r="K177" s="447"/>
      <c r="L177" s="447"/>
      <c r="M177" s="447"/>
      <c r="N177" s="447"/>
      <c r="O177" s="447"/>
      <c r="P177" s="447"/>
      <c r="Q177" s="447"/>
      <c r="R177" s="447"/>
      <c r="S177" s="447"/>
      <c r="T177" s="447"/>
      <c r="U177" s="447"/>
      <c r="V177" s="447"/>
      <c r="W177" s="447"/>
      <c r="X177" s="447"/>
    </row>
    <row r="178" spans="1:24" ht="12.75">
      <c r="A178" s="447"/>
      <c r="B178" s="447"/>
      <c r="C178" s="454"/>
      <c r="D178" s="447"/>
      <c r="E178" s="449"/>
      <c r="F178" s="447"/>
      <c r="G178" s="447"/>
      <c r="H178" s="447"/>
      <c r="I178" s="447"/>
      <c r="J178" s="447"/>
      <c r="K178" s="447"/>
      <c r="L178" s="447"/>
      <c r="M178" s="447"/>
      <c r="N178" s="447"/>
      <c r="O178" s="447"/>
      <c r="P178" s="447"/>
      <c r="Q178" s="447"/>
      <c r="R178" s="447"/>
      <c r="S178" s="447"/>
      <c r="T178" s="447"/>
      <c r="U178" s="447"/>
      <c r="V178" s="447"/>
      <c r="W178" s="447"/>
      <c r="X178" s="447"/>
    </row>
    <row r="179" spans="1:24" ht="12.75">
      <c r="A179" s="447"/>
      <c r="B179" s="447"/>
      <c r="C179" s="454"/>
      <c r="D179" s="447"/>
      <c r="E179" s="449"/>
      <c r="F179" s="447"/>
      <c r="G179" s="447"/>
      <c r="H179" s="447"/>
      <c r="I179" s="447"/>
      <c r="J179" s="447"/>
      <c r="K179" s="447"/>
      <c r="L179" s="447"/>
      <c r="M179" s="447"/>
      <c r="N179" s="447"/>
      <c r="O179" s="447"/>
      <c r="P179" s="447"/>
      <c r="Q179" s="447"/>
      <c r="R179" s="447"/>
      <c r="S179" s="447"/>
      <c r="T179" s="447"/>
      <c r="U179" s="447"/>
      <c r="V179" s="447"/>
      <c r="W179" s="447"/>
      <c r="X179" s="447"/>
    </row>
    <row r="180" spans="1:24" ht="12.75">
      <c r="A180" s="447"/>
      <c r="B180" s="447"/>
      <c r="C180" s="454"/>
      <c r="D180" s="447"/>
      <c r="E180" s="449"/>
      <c r="F180" s="447"/>
      <c r="G180" s="447"/>
      <c r="H180" s="447"/>
      <c r="I180" s="447"/>
      <c r="J180" s="447"/>
      <c r="K180" s="447"/>
      <c r="L180" s="447"/>
      <c r="M180" s="447"/>
      <c r="N180" s="447"/>
      <c r="O180" s="447"/>
      <c r="P180" s="447"/>
      <c r="Q180" s="447"/>
      <c r="R180" s="447"/>
      <c r="S180" s="447"/>
      <c r="T180" s="447"/>
      <c r="U180" s="447"/>
      <c r="V180" s="447"/>
      <c r="W180" s="447"/>
      <c r="X180" s="447"/>
    </row>
    <row r="181" spans="1:24" ht="12.75">
      <c r="A181" s="447"/>
      <c r="B181" s="447"/>
      <c r="C181" s="454"/>
      <c r="D181" s="447"/>
      <c r="E181" s="449"/>
      <c r="F181" s="447"/>
      <c r="G181" s="447"/>
      <c r="H181" s="447"/>
      <c r="I181" s="447"/>
      <c r="J181" s="447"/>
      <c r="K181" s="447"/>
      <c r="L181" s="447"/>
      <c r="M181" s="447"/>
      <c r="N181" s="447"/>
      <c r="O181" s="447"/>
      <c r="P181" s="447"/>
      <c r="Q181" s="447"/>
      <c r="R181" s="447"/>
      <c r="S181" s="447"/>
      <c r="T181" s="447"/>
      <c r="U181" s="447"/>
      <c r="V181" s="447"/>
      <c r="W181" s="447"/>
      <c r="X181" s="447"/>
    </row>
    <row r="182" spans="1:24" ht="12.75">
      <c r="A182" s="447"/>
      <c r="B182" s="447"/>
      <c r="C182" s="454"/>
      <c r="D182" s="447"/>
      <c r="E182" s="449"/>
      <c r="F182" s="447"/>
      <c r="G182" s="447"/>
      <c r="H182" s="447"/>
      <c r="I182" s="447"/>
      <c r="J182" s="447"/>
      <c r="K182" s="447"/>
      <c r="L182" s="447"/>
      <c r="M182" s="447"/>
      <c r="N182" s="447"/>
      <c r="O182" s="447"/>
      <c r="P182" s="447"/>
      <c r="Q182" s="447"/>
      <c r="R182" s="447"/>
      <c r="S182" s="447"/>
      <c r="T182" s="447"/>
      <c r="U182" s="447"/>
      <c r="V182" s="447"/>
      <c r="W182" s="447"/>
      <c r="X182" s="447"/>
    </row>
    <row r="183" spans="1:24" ht="12.75">
      <c r="A183" s="447"/>
      <c r="B183" s="447"/>
      <c r="C183" s="454"/>
      <c r="D183" s="447"/>
      <c r="E183" s="449"/>
      <c r="F183" s="447"/>
      <c r="G183" s="447"/>
      <c r="H183" s="447"/>
      <c r="I183" s="447"/>
      <c r="J183" s="447"/>
      <c r="K183" s="447"/>
      <c r="L183" s="447"/>
      <c r="M183" s="447"/>
      <c r="N183" s="447"/>
      <c r="O183" s="447"/>
      <c r="P183" s="447"/>
      <c r="Q183" s="447"/>
      <c r="R183" s="447"/>
      <c r="S183" s="447"/>
      <c r="T183" s="447"/>
      <c r="U183" s="447"/>
      <c r="V183" s="447"/>
      <c r="W183" s="447"/>
      <c r="X183" s="447"/>
    </row>
    <row r="184" spans="1:24" ht="12.75">
      <c r="A184" s="447"/>
      <c r="B184" s="447"/>
      <c r="C184" s="454"/>
      <c r="D184" s="447"/>
      <c r="E184" s="449"/>
      <c r="F184" s="447"/>
      <c r="G184" s="447"/>
      <c r="H184" s="447"/>
      <c r="I184" s="447"/>
      <c r="J184" s="447"/>
      <c r="K184" s="447"/>
      <c r="L184" s="447"/>
      <c r="M184" s="447"/>
      <c r="N184" s="447"/>
      <c r="O184" s="447"/>
      <c r="P184" s="447"/>
      <c r="Q184" s="447"/>
      <c r="R184" s="447"/>
      <c r="S184" s="447"/>
      <c r="T184" s="447"/>
      <c r="U184" s="447"/>
      <c r="V184" s="447"/>
      <c r="W184" s="447"/>
      <c r="X184" s="447"/>
    </row>
    <row r="185" spans="1:24" ht="12.75">
      <c r="A185" s="447"/>
      <c r="B185" s="447"/>
      <c r="C185" s="454"/>
      <c r="D185" s="447"/>
      <c r="E185" s="449"/>
      <c r="F185" s="447"/>
      <c r="G185" s="447"/>
      <c r="H185" s="447"/>
      <c r="I185" s="447"/>
      <c r="J185" s="447"/>
      <c r="K185" s="447"/>
      <c r="L185" s="447"/>
      <c r="M185" s="447"/>
      <c r="N185" s="447"/>
      <c r="O185" s="447"/>
      <c r="P185" s="447"/>
      <c r="Q185" s="447"/>
      <c r="R185" s="447"/>
      <c r="S185" s="447"/>
      <c r="T185" s="447"/>
      <c r="U185" s="447"/>
      <c r="V185" s="447"/>
      <c r="W185" s="447"/>
      <c r="X185" s="447"/>
    </row>
    <row r="186" spans="1:24" ht="12.75">
      <c r="A186" s="447"/>
      <c r="B186" s="447"/>
      <c r="C186" s="454"/>
      <c r="D186" s="447"/>
      <c r="E186" s="449"/>
      <c r="F186" s="447"/>
      <c r="G186" s="447"/>
      <c r="H186" s="447"/>
      <c r="I186" s="447"/>
      <c r="J186" s="447"/>
      <c r="K186" s="447"/>
      <c r="L186" s="447"/>
      <c r="M186" s="447"/>
      <c r="N186" s="447"/>
      <c r="O186" s="447"/>
      <c r="P186" s="447"/>
      <c r="Q186" s="447"/>
      <c r="R186" s="447"/>
      <c r="S186" s="447"/>
      <c r="T186" s="447"/>
      <c r="U186" s="447"/>
      <c r="V186" s="447"/>
      <c r="W186" s="447"/>
      <c r="X186" s="447"/>
    </row>
    <row r="187" spans="1:24" ht="12.75">
      <c r="A187" s="447"/>
      <c r="B187" s="447"/>
      <c r="C187" s="454"/>
      <c r="D187" s="447"/>
      <c r="E187" s="449"/>
      <c r="F187" s="447"/>
      <c r="G187" s="447"/>
      <c r="H187" s="447"/>
      <c r="I187" s="447"/>
      <c r="J187" s="447"/>
      <c r="K187" s="447"/>
      <c r="L187" s="447"/>
      <c r="M187" s="447"/>
      <c r="N187" s="447"/>
      <c r="O187" s="447"/>
      <c r="P187" s="447"/>
      <c r="Q187" s="447"/>
      <c r="R187" s="447"/>
      <c r="S187" s="447"/>
      <c r="T187" s="447"/>
      <c r="U187" s="447"/>
      <c r="V187" s="447"/>
      <c r="W187" s="447"/>
      <c r="X187" s="447"/>
    </row>
    <row r="188" spans="1:24" ht="12.75">
      <c r="A188" s="447"/>
      <c r="B188" s="447"/>
      <c r="C188" s="454"/>
      <c r="D188" s="447"/>
      <c r="E188" s="449"/>
      <c r="F188" s="447"/>
      <c r="G188" s="447"/>
      <c r="H188" s="447"/>
      <c r="I188" s="447"/>
      <c r="J188" s="447"/>
      <c r="K188" s="447"/>
      <c r="L188" s="447"/>
      <c r="M188" s="447"/>
      <c r="N188" s="447"/>
      <c r="O188" s="447"/>
      <c r="P188" s="447"/>
      <c r="Q188" s="447"/>
      <c r="R188" s="447"/>
      <c r="S188" s="447"/>
      <c r="T188" s="447"/>
      <c r="U188" s="447"/>
      <c r="V188" s="447"/>
      <c r="W188" s="447"/>
      <c r="X188" s="447"/>
    </row>
    <row r="189" spans="1:24" ht="12.75">
      <c r="A189" s="447"/>
      <c r="B189" s="447"/>
      <c r="C189" s="454"/>
      <c r="D189" s="447"/>
      <c r="E189" s="449"/>
      <c r="F189" s="447"/>
      <c r="G189" s="447"/>
      <c r="H189" s="447"/>
      <c r="I189" s="447"/>
      <c r="J189" s="447"/>
      <c r="K189" s="447"/>
      <c r="L189" s="447"/>
      <c r="M189" s="447"/>
      <c r="N189" s="447"/>
      <c r="O189" s="447"/>
      <c r="P189" s="447"/>
      <c r="Q189" s="447"/>
      <c r="R189" s="447"/>
      <c r="S189" s="447"/>
      <c r="T189" s="447"/>
      <c r="U189" s="447"/>
      <c r="V189" s="447"/>
      <c r="W189" s="447"/>
      <c r="X189" s="447"/>
    </row>
    <row r="190" spans="1:24" ht="12.75">
      <c r="A190" s="447"/>
      <c r="B190" s="447"/>
      <c r="C190" s="454"/>
      <c r="D190" s="447"/>
      <c r="E190" s="449"/>
      <c r="F190" s="447"/>
      <c r="G190" s="447"/>
      <c r="H190" s="447"/>
      <c r="I190" s="447"/>
      <c r="J190" s="447"/>
      <c r="K190" s="447"/>
      <c r="L190" s="447"/>
      <c r="M190" s="447"/>
      <c r="N190" s="447"/>
      <c r="O190" s="447"/>
      <c r="P190" s="447"/>
      <c r="Q190" s="447"/>
      <c r="R190" s="447"/>
      <c r="S190" s="447"/>
      <c r="T190" s="447"/>
      <c r="U190" s="447"/>
      <c r="V190" s="447"/>
      <c r="W190" s="447"/>
      <c r="X190" s="447"/>
    </row>
    <row r="191" spans="1:24" ht="12.75">
      <c r="A191" s="447"/>
      <c r="B191" s="447"/>
      <c r="C191" s="454"/>
      <c r="D191" s="447"/>
      <c r="E191" s="449"/>
      <c r="F191" s="447"/>
      <c r="G191" s="447"/>
      <c r="H191" s="447"/>
      <c r="I191" s="447"/>
      <c r="J191" s="447"/>
      <c r="K191" s="447"/>
      <c r="L191" s="447"/>
      <c r="M191" s="447"/>
      <c r="N191" s="447"/>
      <c r="O191" s="447"/>
      <c r="P191" s="447"/>
      <c r="Q191" s="447"/>
      <c r="R191" s="447"/>
      <c r="S191" s="447"/>
      <c r="T191" s="447"/>
      <c r="U191" s="447"/>
      <c r="V191" s="447"/>
      <c r="W191" s="447"/>
      <c r="X191" s="447"/>
    </row>
    <row r="192" spans="1:24" ht="12.75">
      <c r="A192" s="447"/>
      <c r="B192" s="447"/>
      <c r="C192" s="454"/>
      <c r="D192" s="447"/>
      <c r="E192" s="449"/>
      <c r="F192" s="447"/>
      <c r="G192" s="447"/>
      <c r="H192" s="447"/>
      <c r="I192" s="447"/>
      <c r="J192" s="447"/>
      <c r="K192" s="447"/>
      <c r="L192" s="447"/>
      <c r="M192" s="447"/>
      <c r="N192" s="447"/>
      <c r="O192" s="447"/>
      <c r="P192" s="447"/>
      <c r="Q192" s="447"/>
      <c r="R192" s="447"/>
      <c r="S192" s="447"/>
      <c r="T192" s="447"/>
      <c r="U192" s="447"/>
      <c r="V192" s="447"/>
      <c r="W192" s="447"/>
      <c r="X192" s="447"/>
    </row>
    <row r="193" spans="1:24" ht="12.75">
      <c r="A193" s="447"/>
      <c r="B193" s="447"/>
      <c r="C193" s="454"/>
      <c r="D193" s="447"/>
      <c r="E193" s="449"/>
      <c r="F193" s="447"/>
      <c r="G193" s="447"/>
      <c r="H193" s="447"/>
      <c r="I193" s="447"/>
      <c r="J193" s="447"/>
      <c r="K193" s="447"/>
      <c r="L193" s="447"/>
      <c r="M193" s="447"/>
      <c r="N193" s="447"/>
      <c r="O193" s="447"/>
      <c r="P193" s="447"/>
      <c r="Q193" s="447"/>
      <c r="R193" s="447"/>
      <c r="S193" s="447"/>
      <c r="T193" s="447"/>
      <c r="U193" s="447"/>
      <c r="V193" s="447"/>
      <c r="W193" s="447"/>
      <c r="X193" s="447"/>
    </row>
    <row r="194" spans="1:24" ht="12.75">
      <c r="A194" s="447"/>
      <c r="B194" s="447"/>
      <c r="C194" s="454"/>
      <c r="D194" s="447"/>
      <c r="E194" s="449"/>
      <c r="F194" s="447"/>
      <c r="G194" s="447"/>
      <c r="H194" s="447"/>
      <c r="I194" s="447"/>
      <c r="J194" s="447"/>
      <c r="K194" s="447"/>
      <c r="L194" s="447"/>
      <c r="M194" s="447"/>
      <c r="N194" s="447"/>
      <c r="O194" s="447"/>
      <c r="P194" s="447"/>
      <c r="Q194" s="447"/>
      <c r="R194" s="447"/>
      <c r="S194" s="447"/>
      <c r="T194" s="447"/>
      <c r="U194" s="447"/>
      <c r="V194" s="447"/>
      <c r="W194" s="447"/>
      <c r="X194" s="447"/>
    </row>
    <row r="195" spans="1:24" ht="12.75">
      <c r="A195" s="447"/>
      <c r="B195" s="447"/>
      <c r="C195" s="454"/>
      <c r="D195" s="447"/>
      <c r="E195" s="449"/>
      <c r="F195" s="447"/>
      <c r="G195" s="447"/>
      <c r="H195" s="447"/>
      <c r="I195" s="447"/>
      <c r="J195" s="447"/>
      <c r="K195" s="447"/>
      <c r="L195" s="447"/>
      <c r="M195" s="447"/>
      <c r="N195" s="447"/>
      <c r="O195" s="447"/>
      <c r="P195" s="447"/>
      <c r="Q195" s="447"/>
      <c r="R195" s="447"/>
      <c r="S195" s="447"/>
      <c r="T195" s="447"/>
      <c r="U195" s="447"/>
      <c r="V195" s="447"/>
      <c r="W195" s="447"/>
      <c r="X195" s="447"/>
    </row>
    <row r="196" spans="1:24" ht="12.75">
      <c r="A196" s="447"/>
      <c r="B196" s="447"/>
      <c r="C196" s="454"/>
      <c r="D196" s="447"/>
      <c r="E196" s="449"/>
      <c r="F196" s="447"/>
      <c r="G196" s="447"/>
      <c r="H196" s="447"/>
      <c r="I196" s="447"/>
      <c r="J196" s="447"/>
      <c r="K196" s="447"/>
      <c r="L196" s="447"/>
      <c r="M196" s="447"/>
      <c r="N196" s="447"/>
      <c r="O196" s="447"/>
      <c r="P196" s="447"/>
      <c r="Q196" s="447"/>
      <c r="R196" s="447"/>
      <c r="S196" s="447"/>
      <c r="T196" s="447"/>
      <c r="U196" s="447"/>
      <c r="V196" s="447"/>
      <c r="W196" s="447"/>
      <c r="X196" s="447"/>
    </row>
    <row r="197" spans="1:24" ht="12.75">
      <c r="A197" s="447"/>
      <c r="B197" s="447"/>
      <c r="C197" s="454"/>
      <c r="D197" s="447"/>
      <c r="E197" s="449"/>
      <c r="F197" s="447"/>
      <c r="G197" s="447"/>
      <c r="H197" s="447"/>
      <c r="I197" s="447"/>
      <c r="J197" s="447"/>
      <c r="K197" s="447"/>
      <c r="L197" s="447"/>
      <c r="M197" s="447"/>
      <c r="N197" s="447"/>
      <c r="O197" s="447"/>
      <c r="P197" s="447"/>
      <c r="Q197" s="447"/>
      <c r="R197" s="447"/>
      <c r="S197" s="447"/>
      <c r="T197" s="447"/>
      <c r="U197" s="447"/>
      <c r="V197" s="447"/>
      <c r="W197" s="447"/>
      <c r="X197" s="447"/>
    </row>
    <row r="198" spans="1:24" ht="12.75">
      <c r="A198" s="447"/>
      <c r="B198" s="447"/>
      <c r="C198" s="454"/>
      <c r="D198" s="447"/>
      <c r="E198" s="449"/>
      <c r="F198" s="447"/>
      <c r="G198" s="447"/>
      <c r="H198" s="447"/>
      <c r="I198" s="447"/>
      <c r="J198" s="447"/>
      <c r="K198" s="447"/>
      <c r="L198" s="447"/>
      <c r="M198" s="447"/>
      <c r="N198" s="447"/>
      <c r="O198" s="447"/>
      <c r="P198" s="447"/>
      <c r="Q198" s="447"/>
      <c r="R198" s="447"/>
      <c r="S198" s="447"/>
      <c r="T198" s="447"/>
      <c r="U198" s="447"/>
      <c r="V198" s="447"/>
      <c r="W198" s="447"/>
      <c r="X198" s="447"/>
    </row>
    <row r="199" spans="1:24" ht="12.75">
      <c r="A199" s="447"/>
      <c r="B199" s="447"/>
      <c r="C199" s="454"/>
      <c r="D199" s="447"/>
      <c r="E199" s="449"/>
      <c r="F199" s="447"/>
      <c r="G199" s="447"/>
      <c r="H199" s="447"/>
      <c r="I199" s="447"/>
      <c r="J199" s="447"/>
      <c r="K199" s="447"/>
      <c r="L199" s="447"/>
      <c r="M199" s="447"/>
      <c r="N199" s="447"/>
      <c r="O199" s="447"/>
      <c r="P199" s="447"/>
      <c r="Q199" s="447"/>
      <c r="R199" s="447"/>
      <c r="S199" s="447"/>
      <c r="T199" s="447"/>
      <c r="U199" s="447"/>
      <c r="V199" s="447"/>
      <c r="W199" s="447"/>
      <c r="X199" s="447"/>
    </row>
    <row r="200" spans="1:24" ht="12.75">
      <c r="A200" s="447"/>
      <c r="B200" s="447"/>
      <c r="C200" s="454"/>
      <c r="D200" s="447"/>
      <c r="E200" s="449"/>
      <c r="F200" s="447"/>
      <c r="G200" s="447"/>
      <c r="H200" s="447"/>
      <c r="I200" s="447"/>
      <c r="J200" s="447"/>
      <c r="K200" s="447"/>
      <c r="L200" s="447"/>
      <c r="M200" s="447"/>
      <c r="N200" s="447"/>
      <c r="O200" s="447"/>
      <c r="P200" s="447"/>
      <c r="Q200" s="447"/>
      <c r="R200" s="447"/>
      <c r="S200" s="447"/>
      <c r="T200" s="447"/>
      <c r="U200" s="447"/>
      <c r="V200" s="447"/>
      <c r="W200" s="447"/>
      <c r="X200" s="447"/>
    </row>
    <row r="201" spans="1:24" ht="12.75">
      <c r="A201" s="447"/>
      <c r="B201" s="447"/>
      <c r="C201" s="454"/>
      <c r="D201" s="447"/>
      <c r="E201" s="449"/>
      <c r="F201" s="447"/>
      <c r="G201" s="447"/>
      <c r="H201" s="447"/>
      <c r="I201" s="447"/>
      <c r="J201" s="447"/>
      <c r="K201" s="447"/>
      <c r="L201" s="447"/>
      <c r="M201" s="447"/>
      <c r="N201" s="447"/>
      <c r="O201" s="447"/>
      <c r="P201" s="447"/>
      <c r="Q201" s="447"/>
      <c r="R201" s="447"/>
      <c r="S201" s="447"/>
      <c r="T201" s="447"/>
      <c r="U201" s="447"/>
      <c r="V201" s="447"/>
      <c r="W201" s="447"/>
      <c r="X201" s="447"/>
    </row>
    <row r="202" spans="1:24" ht="12.75">
      <c r="A202" s="447"/>
      <c r="B202" s="447"/>
      <c r="C202" s="454"/>
      <c r="D202" s="447"/>
      <c r="E202" s="449"/>
      <c r="F202" s="447"/>
      <c r="G202" s="447"/>
      <c r="H202" s="447"/>
      <c r="I202" s="447"/>
      <c r="J202" s="447"/>
      <c r="K202" s="447"/>
      <c r="L202" s="447"/>
      <c r="M202" s="447"/>
      <c r="N202" s="447"/>
      <c r="O202" s="447"/>
      <c r="P202" s="447"/>
      <c r="Q202" s="447"/>
      <c r="R202" s="447"/>
      <c r="S202" s="447"/>
      <c r="T202" s="447"/>
      <c r="U202" s="447"/>
      <c r="V202" s="447"/>
      <c r="W202" s="447"/>
      <c r="X202" s="447"/>
    </row>
    <row r="203" spans="1:24" ht="12.75">
      <c r="A203" s="447"/>
      <c r="B203" s="447"/>
      <c r="C203" s="454"/>
      <c r="D203" s="447"/>
      <c r="E203" s="449"/>
      <c r="F203" s="447"/>
      <c r="G203" s="447"/>
      <c r="H203" s="447"/>
      <c r="I203" s="447"/>
      <c r="J203" s="447"/>
      <c r="K203" s="447"/>
      <c r="L203" s="447"/>
      <c r="M203" s="447"/>
      <c r="N203" s="447"/>
      <c r="O203" s="447"/>
      <c r="P203" s="447"/>
      <c r="Q203" s="447"/>
      <c r="R203" s="447"/>
      <c r="S203" s="447"/>
      <c r="T203" s="447"/>
      <c r="U203" s="447"/>
      <c r="V203" s="447"/>
      <c r="W203" s="447"/>
      <c r="X203" s="447"/>
    </row>
    <row r="204" spans="1:24" ht="12.75">
      <c r="A204" s="447"/>
      <c r="B204" s="447"/>
      <c r="C204" s="454"/>
      <c r="D204" s="447"/>
      <c r="E204" s="449"/>
      <c r="F204" s="447"/>
      <c r="G204" s="447"/>
      <c r="H204" s="447"/>
      <c r="I204" s="447"/>
      <c r="J204" s="447"/>
      <c r="K204" s="447"/>
      <c r="L204" s="447"/>
      <c r="M204" s="447"/>
      <c r="N204" s="447"/>
      <c r="O204" s="447"/>
      <c r="P204" s="447"/>
      <c r="Q204" s="447"/>
      <c r="R204" s="447"/>
      <c r="S204" s="447"/>
      <c r="T204" s="447"/>
      <c r="U204" s="447"/>
      <c r="V204" s="447"/>
      <c r="W204" s="447"/>
      <c r="X204" s="447"/>
    </row>
    <row r="205" spans="1:24" ht="12.75">
      <c r="A205" s="447"/>
      <c r="B205" s="447"/>
      <c r="C205" s="454"/>
      <c r="D205" s="447"/>
      <c r="E205" s="449"/>
      <c r="F205" s="447"/>
      <c r="G205" s="447"/>
      <c r="H205" s="447"/>
      <c r="I205" s="447"/>
      <c r="J205" s="447"/>
      <c r="K205" s="447"/>
      <c r="L205" s="447"/>
      <c r="M205" s="447"/>
      <c r="N205" s="447"/>
      <c r="O205" s="447"/>
      <c r="P205" s="447"/>
      <c r="Q205" s="447"/>
      <c r="R205" s="447"/>
      <c r="S205" s="447"/>
      <c r="T205" s="447"/>
      <c r="U205" s="447"/>
      <c r="V205" s="447"/>
      <c r="W205" s="447"/>
      <c r="X205" s="447"/>
    </row>
    <row r="206" spans="1:24" ht="12.75">
      <c r="A206" s="447"/>
      <c r="B206" s="447"/>
      <c r="C206" s="454"/>
      <c r="D206" s="447"/>
      <c r="E206" s="449"/>
      <c r="F206" s="447"/>
      <c r="G206" s="447"/>
      <c r="H206" s="447"/>
      <c r="I206" s="447"/>
      <c r="J206" s="447"/>
      <c r="K206" s="447"/>
      <c r="L206" s="447"/>
      <c r="M206" s="447"/>
      <c r="N206" s="447"/>
      <c r="O206" s="447"/>
      <c r="P206" s="447"/>
      <c r="Q206" s="447"/>
      <c r="R206" s="447"/>
      <c r="S206" s="447"/>
      <c r="T206" s="447"/>
      <c r="U206" s="447"/>
      <c r="V206" s="447"/>
      <c r="W206" s="447"/>
      <c r="X206" s="447"/>
    </row>
    <row r="207" spans="1:24" ht="12.75">
      <c r="A207" s="447"/>
      <c r="B207" s="447"/>
      <c r="C207" s="454"/>
      <c r="D207" s="447"/>
      <c r="E207" s="449"/>
      <c r="F207" s="447"/>
      <c r="G207" s="447"/>
      <c r="H207" s="447"/>
      <c r="I207" s="447"/>
      <c r="J207" s="447"/>
      <c r="K207" s="447"/>
      <c r="L207" s="447"/>
      <c r="M207" s="447"/>
      <c r="N207" s="447"/>
      <c r="O207" s="447"/>
      <c r="P207" s="447"/>
      <c r="Q207" s="447"/>
      <c r="R207" s="447"/>
      <c r="S207" s="447"/>
      <c r="T207" s="447"/>
      <c r="U207" s="447"/>
      <c r="V207" s="447"/>
      <c r="W207" s="447"/>
      <c r="X207" s="447"/>
    </row>
    <row r="208" spans="1:24" ht="12.75">
      <c r="A208" s="447"/>
      <c r="B208" s="447"/>
      <c r="C208" s="454"/>
      <c r="D208" s="447"/>
      <c r="E208" s="449"/>
      <c r="F208" s="447"/>
      <c r="G208" s="447"/>
      <c r="H208" s="447"/>
      <c r="I208" s="447"/>
      <c r="J208" s="447"/>
      <c r="K208" s="447"/>
      <c r="L208" s="447"/>
      <c r="M208" s="447"/>
      <c r="N208" s="447"/>
      <c r="O208" s="447"/>
      <c r="P208" s="447"/>
      <c r="Q208" s="447"/>
      <c r="R208" s="447"/>
      <c r="S208" s="447"/>
      <c r="T208" s="447"/>
      <c r="U208" s="447"/>
      <c r="V208" s="447"/>
      <c r="W208" s="447"/>
      <c r="X208" s="447"/>
    </row>
    <row r="209" spans="1:24" ht="12.75">
      <c r="A209" s="447"/>
      <c r="B209" s="447"/>
      <c r="C209" s="454"/>
      <c r="D209" s="447"/>
      <c r="E209" s="449"/>
      <c r="F209" s="447"/>
      <c r="G209" s="447"/>
      <c r="H209" s="447"/>
      <c r="I209" s="447"/>
      <c r="J209" s="447"/>
      <c r="K209" s="447"/>
      <c r="L209" s="447"/>
      <c r="M209" s="447"/>
      <c r="N209" s="447"/>
      <c r="O209" s="447"/>
      <c r="P209" s="447"/>
      <c r="Q209" s="447"/>
      <c r="R209" s="447"/>
      <c r="S209" s="447"/>
      <c r="T209" s="447"/>
      <c r="U209" s="447"/>
      <c r="V209" s="447"/>
      <c r="W209" s="447"/>
      <c r="X209" s="447"/>
    </row>
    <row r="210" spans="1:24" ht="12.75">
      <c r="A210" s="447"/>
      <c r="B210" s="447"/>
      <c r="C210" s="454"/>
      <c r="D210" s="447"/>
      <c r="E210" s="449"/>
      <c r="F210" s="447"/>
      <c r="G210" s="447"/>
      <c r="H210" s="447"/>
      <c r="I210" s="447"/>
      <c r="J210" s="447"/>
      <c r="K210" s="447"/>
      <c r="L210" s="447"/>
      <c r="M210" s="447"/>
      <c r="N210" s="447"/>
      <c r="O210" s="447"/>
      <c r="P210" s="447"/>
      <c r="Q210" s="447"/>
      <c r="R210" s="447"/>
      <c r="S210" s="447"/>
      <c r="T210" s="447"/>
      <c r="U210" s="447"/>
      <c r="V210" s="447"/>
      <c r="W210" s="447"/>
      <c r="X210" s="447"/>
    </row>
    <row r="211" spans="1:24" ht="12.75">
      <c r="A211" s="447"/>
      <c r="B211" s="447"/>
      <c r="C211" s="454"/>
      <c r="D211" s="447"/>
      <c r="E211" s="449"/>
      <c r="F211" s="447"/>
      <c r="G211" s="447"/>
      <c r="H211" s="447"/>
      <c r="I211" s="447"/>
      <c r="J211" s="447"/>
      <c r="K211" s="447"/>
      <c r="L211" s="447"/>
      <c r="M211" s="447"/>
      <c r="N211" s="447"/>
      <c r="O211" s="447"/>
      <c r="P211" s="447"/>
      <c r="Q211" s="447"/>
      <c r="R211" s="447"/>
      <c r="S211" s="447"/>
      <c r="T211" s="447"/>
      <c r="U211" s="447"/>
      <c r="V211" s="447"/>
      <c r="W211" s="447"/>
      <c r="X211" s="447"/>
    </row>
    <row r="212" spans="1:24" ht="12.75">
      <c r="A212" s="447"/>
      <c r="B212" s="447"/>
      <c r="C212" s="454"/>
      <c r="D212" s="447"/>
      <c r="E212" s="449"/>
      <c r="F212" s="447"/>
      <c r="G212" s="447"/>
      <c r="H212" s="447"/>
      <c r="I212" s="447"/>
      <c r="J212" s="447"/>
      <c r="K212" s="447"/>
      <c r="L212" s="447"/>
      <c r="M212" s="447"/>
      <c r="N212" s="447"/>
      <c r="O212" s="447"/>
      <c r="P212" s="447"/>
      <c r="Q212" s="447"/>
      <c r="R212" s="447"/>
      <c r="S212" s="447"/>
      <c r="T212" s="447"/>
      <c r="U212" s="447"/>
      <c r="V212" s="447"/>
      <c r="W212" s="447"/>
      <c r="X212" s="447"/>
    </row>
    <row r="213" spans="1:24" ht="12.75">
      <c r="A213" s="447"/>
      <c r="B213" s="447"/>
      <c r="C213" s="454"/>
      <c r="D213" s="447"/>
      <c r="E213" s="449"/>
      <c r="F213" s="447"/>
      <c r="G213" s="447"/>
      <c r="H213" s="447"/>
      <c r="I213" s="447"/>
      <c r="J213" s="447"/>
      <c r="K213" s="447"/>
      <c r="L213" s="447"/>
      <c r="M213" s="447"/>
      <c r="N213" s="447"/>
      <c r="O213" s="447"/>
      <c r="P213" s="447"/>
      <c r="Q213" s="447"/>
      <c r="R213" s="447"/>
      <c r="S213" s="447"/>
      <c r="T213" s="447"/>
      <c r="U213" s="447"/>
      <c r="V213" s="447"/>
      <c r="W213" s="447"/>
      <c r="X213" s="447"/>
    </row>
    <row r="214" spans="1:24" ht="12.75">
      <c r="A214" s="447"/>
      <c r="B214" s="447"/>
      <c r="C214" s="454"/>
      <c r="D214" s="447"/>
      <c r="E214" s="449"/>
      <c r="F214" s="447"/>
      <c r="G214" s="447"/>
      <c r="H214" s="447"/>
      <c r="I214" s="447"/>
      <c r="J214" s="447"/>
      <c r="K214" s="447"/>
      <c r="L214" s="447"/>
      <c r="M214" s="447"/>
      <c r="N214" s="447"/>
      <c r="O214" s="447"/>
      <c r="P214" s="447"/>
      <c r="Q214" s="447"/>
      <c r="R214" s="447"/>
      <c r="S214" s="447"/>
      <c r="T214" s="447"/>
      <c r="U214" s="447"/>
      <c r="V214" s="447"/>
      <c r="W214" s="447"/>
      <c r="X214" s="447"/>
    </row>
    <row r="215" spans="1:24" ht="12.75">
      <c r="A215" s="447"/>
      <c r="B215" s="447"/>
      <c r="C215" s="454"/>
      <c r="D215" s="447"/>
      <c r="E215" s="449"/>
      <c r="F215" s="447"/>
      <c r="G215" s="447"/>
      <c r="H215" s="447"/>
      <c r="I215" s="447"/>
      <c r="J215" s="447"/>
      <c r="K215" s="447"/>
      <c r="L215" s="447"/>
      <c r="M215" s="447"/>
      <c r="N215" s="447"/>
      <c r="O215" s="447"/>
      <c r="P215" s="447"/>
      <c r="Q215" s="447"/>
      <c r="R215" s="447"/>
      <c r="S215" s="447"/>
      <c r="T215" s="447"/>
      <c r="U215" s="447"/>
      <c r="V215" s="447"/>
      <c r="W215" s="447"/>
      <c r="X215" s="447"/>
    </row>
    <row r="216" spans="1:24" ht="12.75">
      <c r="A216" s="447"/>
      <c r="B216" s="447"/>
      <c r="C216" s="454"/>
      <c r="D216" s="447"/>
      <c r="E216" s="449"/>
      <c r="F216" s="447"/>
      <c r="G216" s="447"/>
      <c r="H216" s="447"/>
      <c r="I216" s="447"/>
      <c r="J216" s="447"/>
      <c r="K216" s="447"/>
      <c r="L216" s="447"/>
      <c r="M216" s="447"/>
      <c r="N216" s="447"/>
      <c r="O216" s="447"/>
      <c r="P216" s="447"/>
      <c r="Q216" s="447"/>
      <c r="R216" s="447"/>
      <c r="S216" s="447"/>
      <c r="T216" s="447"/>
      <c r="U216" s="447"/>
      <c r="V216" s="447"/>
      <c r="W216" s="447"/>
      <c r="X216" s="447"/>
    </row>
    <row r="217" spans="1:24" ht="12.75">
      <c r="A217" s="447"/>
      <c r="B217" s="447"/>
      <c r="C217" s="454"/>
      <c r="D217" s="447"/>
      <c r="E217" s="449"/>
      <c r="F217" s="447"/>
      <c r="G217" s="447"/>
      <c r="H217" s="447"/>
      <c r="I217" s="447"/>
      <c r="J217" s="447"/>
      <c r="K217" s="447"/>
      <c r="L217" s="447"/>
      <c r="M217" s="447"/>
      <c r="N217" s="447"/>
      <c r="O217" s="447"/>
      <c r="P217" s="447"/>
      <c r="Q217" s="447"/>
      <c r="R217" s="447"/>
      <c r="S217" s="447"/>
      <c r="T217" s="447"/>
      <c r="U217" s="447"/>
      <c r="V217" s="447"/>
      <c r="W217" s="447"/>
      <c r="X217" s="447"/>
    </row>
    <row r="218" spans="1:24" ht="12.75">
      <c r="A218" s="447"/>
      <c r="B218" s="447"/>
      <c r="C218" s="454"/>
      <c r="D218" s="447"/>
      <c r="E218" s="449"/>
      <c r="F218" s="447"/>
      <c r="G218" s="447"/>
      <c r="H218" s="447"/>
      <c r="I218" s="447"/>
      <c r="J218" s="447"/>
      <c r="K218" s="447"/>
      <c r="L218" s="447"/>
      <c r="M218" s="447"/>
      <c r="N218" s="447"/>
      <c r="O218" s="447"/>
      <c r="P218" s="447"/>
      <c r="Q218" s="447"/>
      <c r="R218" s="447"/>
      <c r="S218" s="447"/>
      <c r="T218" s="447"/>
      <c r="U218" s="447"/>
      <c r="V218" s="447"/>
      <c r="W218" s="447"/>
      <c r="X218" s="447"/>
    </row>
    <row r="219" spans="1:24" ht="12.75">
      <c r="A219" s="447"/>
      <c r="B219" s="447"/>
      <c r="C219" s="454"/>
      <c r="D219" s="447"/>
      <c r="E219" s="449"/>
      <c r="F219" s="447"/>
      <c r="G219" s="447"/>
      <c r="H219" s="447"/>
      <c r="I219" s="447"/>
      <c r="J219" s="447"/>
      <c r="K219" s="447"/>
      <c r="L219" s="447"/>
      <c r="M219" s="447"/>
      <c r="N219" s="447"/>
      <c r="O219" s="447"/>
      <c r="P219" s="447"/>
      <c r="Q219" s="447"/>
      <c r="R219" s="447"/>
      <c r="S219" s="447"/>
      <c r="T219" s="447"/>
      <c r="U219" s="447"/>
      <c r="V219" s="447"/>
      <c r="W219" s="447"/>
      <c r="X219" s="447"/>
    </row>
    <row r="220" spans="1:24" ht="12.75">
      <c r="A220" s="447"/>
      <c r="B220" s="447"/>
      <c r="C220" s="454"/>
      <c r="D220" s="447"/>
      <c r="E220" s="449"/>
      <c r="F220" s="447"/>
      <c r="G220" s="447"/>
      <c r="H220" s="447"/>
      <c r="I220" s="447"/>
      <c r="J220" s="447"/>
      <c r="K220" s="447"/>
      <c r="L220" s="447"/>
      <c r="M220" s="447"/>
      <c r="N220" s="447"/>
      <c r="O220" s="447"/>
      <c r="P220" s="447"/>
      <c r="Q220" s="447"/>
      <c r="R220" s="447"/>
      <c r="S220" s="447"/>
      <c r="T220" s="447"/>
      <c r="U220" s="447"/>
      <c r="V220" s="447"/>
      <c r="W220" s="447"/>
      <c r="X220" s="447"/>
    </row>
    <row r="221" spans="1:24" ht="12.75">
      <c r="A221" s="447"/>
      <c r="B221" s="447"/>
      <c r="C221" s="454"/>
      <c r="D221" s="447"/>
      <c r="E221" s="449"/>
      <c r="F221" s="447"/>
      <c r="G221" s="447"/>
      <c r="H221" s="447"/>
      <c r="I221" s="447"/>
      <c r="J221" s="447"/>
      <c r="K221" s="447"/>
      <c r="L221" s="447"/>
      <c r="M221" s="447"/>
      <c r="N221" s="447"/>
      <c r="O221" s="447"/>
      <c r="P221" s="447"/>
      <c r="Q221" s="447"/>
      <c r="R221" s="447"/>
      <c r="S221" s="447"/>
      <c r="T221" s="447"/>
      <c r="U221" s="447"/>
      <c r="V221" s="447"/>
      <c r="W221" s="447"/>
      <c r="X221" s="447"/>
    </row>
    <row r="222" spans="1:24" ht="12.75">
      <c r="A222" s="447"/>
      <c r="B222" s="447"/>
      <c r="C222" s="454"/>
      <c r="D222" s="447"/>
      <c r="E222" s="449"/>
      <c r="F222" s="447"/>
      <c r="G222" s="447"/>
      <c r="H222" s="447"/>
      <c r="I222" s="447"/>
      <c r="J222" s="447"/>
      <c r="K222" s="447"/>
      <c r="L222" s="447"/>
      <c r="M222" s="447"/>
      <c r="N222" s="447"/>
      <c r="O222" s="447"/>
      <c r="P222" s="447"/>
      <c r="Q222" s="447"/>
      <c r="R222" s="447"/>
      <c r="S222" s="447"/>
      <c r="T222" s="447"/>
      <c r="U222" s="447"/>
      <c r="V222" s="447"/>
      <c r="W222" s="447"/>
      <c r="X222" s="447"/>
    </row>
    <row r="223" spans="1:24" ht="12.75">
      <c r="A223" s="447"/>
      <c r="B223" s="447"/>
      <c r="C223" s="454"/>
      <c r="D223" s="447"/>
      <c r="E223" s="449"/>
      <c r="F223" s="447"/>
      <c r="G223" s="447"/>
      <c r="H223" s="447"/>
      <c r="I223" s="447"/>
      <c r="J223" s="447"/>
      <c r="K223" s="447"/>
      <c r="L223" s="447"/>
      <c r="M223" s="447"/>
      <c r="N223" s="447"/>
      <c r="O223" s="447"/>
      <c r="P223" s="447"/>
      <c r="Q223" s="447"/>
      <c r="R223" s="447"/>
      <c r="S223" s="447"/>
      <c r="T223" s="447"/>
      <c r="U223" s="447"/>
      <c r="V223" s="447"/>
      <c r="W223" s="447"/>
      <c r="X223" s="447"/>
    </row>
    <row r="224" spans="1:24" ht="12.75">
      <c r="A224" s="447"/>
      <c r="B224" s="447"/>
      <c r="C224" s="454"/>
      <c r="D224" s="447"/>
      <c r="E224" s="449"/>
      <c r="F224" s="447"/>
      <c r="G224" s="447"/>
      <c r="H224" s="447"/>
      <c r="I224" s="447"/>
      <c r="J224" s="447"/>
      <c r="K224" s="447"/>
      <c r="L224" s="447"/>
      <c r="M224" s="447"/>
      <c r="N224" s="447"/>
      <c r="O224" s="447"/>
      <c r="P224" s="447"/>
      <c r="Q224" s="447"/>
      <c r="R224" s="447"/>
      <c r="S224" s="447"/>
      <c r="T224" s="447"/>
      <c r="U224" s="447"/>
      <c r="V224" s="447"/>
      <c r="W224" s="447"/>
      <c r="X224" s="447"/>
    </row>
    <row r="225" spans="1:24" ht="12.75">
      <c r="A225" s="447"/>
      <c r="B225" s="447"/>
      <c r="C225" s="454"/>
      <c r="D225" s="447"/>
      <c r="E225" s="449"/>
      <c r="F225" s="447"/>
      <c r="G225" s="447"/>
      <c r="H225" s="447"/>
      <c r="I225" s="447"/>
      <c r="J225" s="447"/>
      <c r="K225" s="447"/>
      <c r="L225" s="447"/>
      <c r="M225" s="447"/>
      <c r="N225" s="447"/>
      <c r="O225" s="447"/>
      <c r="P225" s="447"/>
      <c r="Q225" s="447"/>
      <c r="R225" s="447"/>
      <c r="S225" s="447"/>
      <c r="T225" s="447"/>
      <c r="U225" s="447"/>
      <c r="V225" s="447"/>
      <c r="W225" s="447"/>
      <c r="X225" s="447"/>
    </row>
    <row r="226" spans="1:24" ht="12.75">
      <c r="A226" s="447"/>
      <c r="B226" s="447"/>
      <c r="C226" s="454"/>
      <c r="D226" s="447"/>
      <c r="E226" s="449"/>
      <c r="F226" s="447"/>
      <c r="G226" s="447"/>
      <c r="H226" s="447"/>
      <c r="I226" s="447"/>
      <c r="J226" s="447"/>
      <c r="K226" s="447"/>
      <c r="L226" s="447"/>
      <c r="M226" s="447"/>
      <c r="N226" s="447"/>
      <c r="O226" s="447"/>
      <c r="P226" s="447"/>
      <c r="Q226" s="447"/>
      <c r="R226" s="447"/>
      <c r="S226" s="447"/>
      <c r="T226" s="447"/>
      <c r="U226" s="447"/>
      <c r="V226" s="447"/>
      <c r="W226" s="447"/>
      <c r="X226" s="447"/>
    </row>
    <row r="227" spans="1:24" ht="12.75">
      <c r="A227" s="447"/>
      <c r="B227" s="447"/>
      <c r="C227" s="454"/>
      <c r="D227" s="447"/>
      <c r="E227" s="449"/>
      <c r="F227" s="447"/>
      <c r="G227" s="447"/>
      <c r="H227" s="447"/>
      <c r="I227" s="447"/>
      <c r="J227" s="447"/>
      <c r="K227" s="447"/>
      <c r="L227" s="447"/>
      <c r="M227" s="447"/>
      <c r="N227" s="447"/>
      <c r="O227" s="447"/>
      <c r="P227" s="447"/>
      <c r="Q227" s="447"/>
      <c r="R227" s="447"/>
      <c r="S227" s="447"/>
      <c r="T227" s="447"/>
      <c r="U227" s="447"/>
      <c r="V227" s="447"/>
      <c r="W227" s="447"/>
      <c r="X227" s="447"/>
    </row>
    <row r="228" spans="1:24" ht="12.75">
      <c r="A228" s="447"/>
      <c r="B228" s="447"/>
      <c r="C228" s="454"/>
      <c r="D228" s="447"/>
      <c r="E228" s="449"/>
      <c r="F228" s="447"/>
      <c r="G228" s="447"/>
      <c r="H228" s="447"/>
      <c r="I228" s="447"/>
      <c r="J228" s="447"/>
      <c r="K228" s="447"/>
      <c r="L228" s="447"/>
      <c r="M228" s="447"/>
      <c r="N228" s="447"/>
      <c r="O228" s="447"/>
      <c r="P228" s="447"/>
      <c r="Q228" s="447"/>
      <c r="R228" s="447"/>
      <c r="S228" s="447"/>
      <c r="T228" s="447"/>
      <c r="U228" s="447"/>
      <c r="V228" s="447"/>
      <c r="W228" s="447"/>
      <c r="X228" s="447"/>
    </row>
    <row r="229" spans="1:24" ht="12.75">
      <c r="A229" s="447"/>
      <c r="B229" s="447"/>
      <c r="C229" s="454"/>
      <c r="D229" s="447"/>
      <c r="E229" s="449"/>
      <c r="F229" s="447"/>
      <c r="G229" s="447"/>
      <c r="H229" s="447"/>
      <c r="I229" s="447"/>
      <c r="J229" s="447"/>
      <c r="K229" s="447"/>
      <c r="L229" s="447"/>
      <c r="M229" s="447"/>
      <c r="N229" s="447"/>
      <c r="O229" s="447"/>
      <c r="P229" s="447"/>
      <c r="Q229" s="447"/>
      <c r="R229" s="447"/>
      <c r="S229" s="447"/>
      <c r="T229" s="447"/>
      <c r="U229" s="447"/>
      <c r="V229" s="447"/>
      <c r="W229" s="447"/>
      <c r="X229" s="447"/>
    </row>
    <row r="230" spans="1:24" ht="12.75">
      <c r="A230" s="447"/>
      <c r="B230" s="447"/>
      <c r="C230" s="454"/>
      <c r="D230" s="447"/>
      <c r="E230" s="449"/>
      <c r="F230" s="447"/>
      <c r="G230" s="447"/>
      <c r="H230" s="447"/>
      <c r="I230" s="447"/>
      <c r="J230" s="447"/>
      <c r="K230" s="447"/>
      <c r="L230" s="447"/>
      <c r="M230" s="447"/>
      <c r="N230" s="447"/>
      <c r="O230" s="447"/>
      <c r="P230" s="447"/>
      <c r="Q230" s="447"/>
      <c r="R230" s="447"/>
      <c r="S230" s="447"/>
      <c r="T230" s="447"/>
      <c r="U230" s="447"/>
      <c r="V230" s="447"/>
      <c r="W230" s="447"/>
      <c r="X230" s="447"/>
    </row>
    <row r="231" spans="1:24" ht="12.75">
      <c r="A231" s="447"/>
      <c r="B231" s="447"/>
      <c r="C231" s="454"/>
      <c r="D231" s="447"/>
      <c r="E231" s="449"/>
      <c r="F231" s="447"/>
      <c r="G231" s="447"/>
      <c r="H231" s="447"/>
      <c r="I231" s="447"/>
      <c r="J231" s="447"/>
      <c r="K231" s="447"/>
      <c r="L231" s="447"/>
      <c r="M231" s="447"/>
      <c r="N231" s="447"/>
      <c r="O231" s="447"/>
      <c r="P231" s="447"/>
      <c r="Q231" s="447"/>
      <c r="R231" s="447"/>
      <c r="S231" s="447"/>
      <c r="T231" s="447"/>
      <c r="U231" s="447"/>
      <c r="V231" s="447"/>
      <c r="W231" s="447"/>
      <c r="X231" s="447"/>
    </row>
    <row r="232" spans="1:24" ht="12.75">
      <c r="A232" s="447"/>
      <c r="B232" s="447"/>
      <c r="C232" s="454"/>
      <c r="D232" s="447"/>
      <c r="E232" s="449"/>
      <c r="F232" s="447"/>
      <c r="G232" s="447"/>
      <c r="H232" s="447"/>
      <c r="I232" s="447"/>
      <c r="J232" s="447"/>
      <c r="K232" s="447"/>
      <c r="L232" s="447"/>
      <c r="M232" s="447"/>
      <c r="N232" s="447"/>
      <c r="O232" s="447"/>
      <c r="P232" s="447"/>
      <c r="Q232" s="447"/>
      <c r="R232" s="447"/>
      <c r="S232" s="447"/>
      <c r="T232" s="447"/>
      <c r="U232" s="447"/>
      <c r="V232" s="447"/>
      <c r="W232" s="447"/>
      <c r="X232" s="447"/>
    </row>
    <row r="233" spans="1:24" ht="12.75">
      <c r="A233" s="447"/>
      <c r="B233" s="447"/>
      <c r="C233" s="454"/>
      <c r="D233" s="447"/>
      <c r="E233" s="449"/>
      <c r="F233" s="447"/>
      <c r="G233" s="447"/>
      <c r="H233" s="447"/>
      <c r="I233" s="447"/>
      <c r="J233" s="447"/>
      <c r="K233" s="447"/>
      <c r="L233" s="447"/>
      <c r="M233" s="447"/>
      <c r="N233" s="447"/>
      <c r="O233" s="447"/>
      <c r="P233" s="447"/>
      <c r="Q233" s="447"/>
      <c r="R233" s="447"/>
      <c r="S233" s="447"/>
      <c r="T233" s="447"/>
      <c r="U233" s="447"/>
      <c r="V233" s="447"/>
      <c r="W233" s="447"/>
      <c r="X233" s="447"/>
    </row>
    <row r="234" spans="1:24" ht="12.75">
      <c r="A234" s="447"/>
      <c r="B234" s="447"/>
      <c r="C234" s="454"/>
      <c r="D234" s="447"/>
      <c r="E234" s="449"/>
      <c r="F234" s="447"/>
      <c r="G234" s="447"/>
      <c r="H234" s="447"/>
      <c r="I234" s="447"/>
      <c r="J234" s="447"/>
      <c r="K234" s="447"/>
      <c r="L234" s="447"/>
      <c r="M234" s="447"/>
      <c r="N234" s="447"/>
      <c r="O234" s="447"/>
      <c r="P234" s="447"/>
      <c r="Q234" s="447"/>
      <c r="R234" s="447"/>
      <c r="S234" s="447"/>
      <c r="T234" s="447"/>
      <c r="U234" s="447"/>
      <c r="V234" s="447"/>
      <c r="W234" s="447"/>
      <c r="X234" s="447"/>
    </row>
    <row r="235" spans="1:24" ht="12.75">
      <c r="A235" s="447"/>
      <c r="B235" s="447"/>
      <c r="C235" s="454"/>
      <c r="D235" s="447"/>
      <c r="E235" s="449"/>
      <c r="F235" s="447"/>
      <c r="G235" s="447"/>
      <c r="H235" s="447"/>
      <c r="I235" s="447"/>
      <c r="J235" s="447"/>
      <c r="K235" s="447"/>
      <c r="L235" s="447"/>
      <c r="M235" s="447"/>
      <c r="N235" s="447"/>
      <c r="O235" s="447"/>
      <c r="P235" s="447"/>
      <c r="Q235" s="447"/>
      <c r="R235" s="447"/>
      <c r="S235" s="447"/>
      <c r="T235" s="447"/>
      <c r="U235" s="447"/>
      <c r="V235" s="447"/>
      <c r="W235" s="447"/>
      <c r="X235" s="447"/>
    </row>
    <row r="236" spans="1:24" ht="12.75">
      <c r="A236" s="447"/>
      <c r="B236" s="447"/>
      <c r="C236" s="454"/>
      <c r="D236" s="447"/>
      <c r="E236" s="449"/>
      <c r="F236" s="447"/>
      <c r="G236" s="447"/>
      <c r="H236" s="447"/>
      <c r="I236" s="447"/>
      <c r="J236" s="447"/>
      <c r="K236" s="447"/>
      <c r="L236" s="447"/>
      <c r="M236" s="447"/>
      <c r="N236" s="447"/>
      <c r="O236" s="447"/>
      <c r="P236" s="447"/>
      <c r="Q236" s="447"/>
      <c r="R236" s="447"/>
      <c r="S236" s="447"/>
      <c r="T236" s="447"/>
      <c r="U236" s="447"/>
      <c r="V236" s="447"/>
      <c r="W236" s="447"/>
      <c r="X236" s="447"/>
    </row>
    <row r="237" spans="1:24" ht="12.75">
      <c r="A237" s="447"/>
      <c r="B237" s="447"/>
      <c r="C237" s="454"/>
      <c r="D237" s="447"/>
      <c r="E237" s="449"/>
      <c r="F237" s="447"/>
      <c r="G237" s="447"/>
      <c r="H237" s="447"/>
      <c r="I237" s="447"/>
      <c r="J237" s="447"/>
      <c r="K237" s="447"/>
      <c r="L237" s="447"/>
      <c r="M237" s="447"/>
      <c r="N237" s="447"/>
      <c r="O237" s="447"/>
      <c r="P237" s="447"/>
      <c r="Q237" s="447"/>
      <c r="R237" s="447"/>
      <c r="S237" s="447"/>
      <c r="T237" s="447"/>
      <c r="U237" s="447"/>
      <c r="V237" s="447"/>
      <c r="W237" s="447"/>
      <c r="X237" s="447"/>
    </row>
    <row r="238" spans="1:24" ht="12.75">
      <c r="A238" s="447"/>
      <c r="B238" s="447"/>
      <c r="C238" s="454"/>
      <c r="D238" s="447"/>
      <c r="E238" s="449"/>
      <c r="F238" s="447"/>
      <c r="G238" s="447"/>
      <c r="H238" s="447"/>
      <c r="I238" s="447"/>
      <c r="J238" s="447"/>
      <c r="K238" s="447"/>
      <c r="L238" s="447"/>
      <c r="M238" s="447"/>
      <c r="N238" s="447"/>
      <c r="O238" s="447"/>
      <c r="P238" s="447"/>
      <c r="Q238" s="447"/>
      <c r="R238" s="447"/>
      <c r="S238" s="447"/>
      <c r="T238" s="447"/>
      <c r="U238" s="447"/>
      <c r="V238" s="447"/>
      <c r="W238" s="447"/>
      <c r="X238" s="447"/>
    </row>
    <row r="239" spans="1:24" ht="12.75">
      <c r="A239" s="447"/>
      <c r="B239" s="447"/>
      <c r="C239" s="454"/>
      <c r="D239" s="447"/>
      <c r="E239" s="449"/>
      <c r="F239" s="447"/>
      <c r="G239" s="447"/>
      <c r="H239" s="447"/>
      <c r="I239" s="447"/>
      <c r="J239" s="447"/>
      <c r="K239" s="447"/>
      <c r="L239" s="447"/>
      <c r="M239" s="447"/>
      <c r="N239" s="447"/>
      <c r="O239" s="447"/>
      <c r="P239" s="447"/>
      <c r="Q239" s="447"/>
      <c r="R239" s="447"/>
      <c r="S239" s="447"/>
      <c r="T239" s="447"/>
      <c r="U239" s="447"/>
      <c r="V239" s="447"/>
      <c r="W239" s="447"/>
      <c r="X239" s="447"/>
    </row>
    <row r="240" spans="1:24" ht="12.75">
      <c r="A240" s="447"/>
      <c r="B240" s="447"/>
      <c r="C240" s="454"/>
      <c r="D240" s="447"/>
      <c r="E240" s="449"/>
      <c r="F240" s="447"/>
      <c r="G240" s="447"/>
      <c r="H240" s="447"/>
      <c r="I240" s="447"/>
      <c r="J240" s="447"/>
      <c r="K240" s="447"/>
      <c r="L240" s="447"/>
      <c r="M240" s="447"/>
      <c r="N240" s="447"/>
      <c r="O240" s="447"/>
      <c r="P240" s="447"/>
      <c r="Q240" s="447"/>
      <c r="R240" s="447"/>
      <c r="S240" s="447"/>
      <c r="T240" s="447"/>
      <c r="U240" s="447"/>
      <c r="V240" s="447"/>
      <c r="W240" s="447"/>
      <c r="X240" s="447"/>
    </row>
    <row r="241" spans="1:24" ht="12.75">
      <c r="A241" s="447"/>
      <c r="B241" s="447"/>
      <c r="C241" s="454"/>
      <c r="D241" s="447"/>
      <c r="E241" s="449"/>
      <c r="F241" s="447"/>
      <c r="G241" s="447"/>
      <c r="H241" s="447"/>
      <c r="I241" s="447"/>
      <c r="J241" s="447"/>
      <c r="K241" s="447"/>
      <c r="L241" s="447"/>
      <c r="M241" s="447"/>
      <c r="N241" s="447"/>
      <c r="O241" s="447"/>
      <c r="P241" s="447"/>
      <c r="Q241" s="447"/>
      <c r="R241" s="447"/>
      <c r="S241" s="447"/>
      <c r="T241" s="447"/>
      <c r="U241" s="447"/>
      <c r="V241" s="447"/>
      <c r="W241" s="447"/>
      <c r="X241" s="447"/>
    </row>
    <row r="242" spans="1:24" ht="12.75">
      <c r="A242" s="447"/>
      <c r="B242" s="447"/>
      <c r="C242" s="454"/>
      <c r="D242" s="447"/>
      <c r="E242" s="449"/>
      <c r="F242" s="447"/>
      <c r="G242" s="447"/>
      <c r="H242" s="447"/>
      <c r="I242" s="447"/>
      <c r="J242" s="447"/>
      <c r="K242" s="447"/>
      <c r="L242" s="447"/>
      <c r="M242" s="447"/>
      <c r="N242" s="447"/>
      <c r="O242" s="447"/>
      <c r="P242" s="447"/>
      <c r="Q242" s="447"/>
      <c r="R242" s="447"/>
      <c r="S242" s="447"/>
      <c r="T242" s="447"/>
      <c r="U242" s="447"/>
      <c r="V242" s="447"/>
      <c r="W242" s="447"/>
      <c r="X242" s="447"/>
    </row>
    <row r="243" spans="1:24" ht="12.75">
      <c r="A243" s="447"/>
      <c r="B243" s="447"/>
      <c r="C243" s="454"/>
      <c r="D243" s="447"/>
      <c r="E243" s="449"/>
      <c r="F243" s="447"/>
      <c r="G243" s="447"/>
      <c r="H243" s="447"/>
      <c r="I243" s="447"/>
      <c r="J243" s="447"/>
      <c r="K243" s="447"/>
      <c r="L243" s="447"/>
      <c r="M243" s="447"/>
      <c r="N243" s="447"/>
      <c r="O243" s="447"/>
      <c r="P243" s="447"/>
      <c r="Q243" s="447"/>
      <c r="R243" s="447"/>
      <c r="S243" s="447"/>
      <c r="T243" s="447"/>
      <c r="U243" s="447"/>
      <c r="V243" s="447"/>
      <c r="W243" s="447"/>
      <c r="X243" s="447"/>
    </row>
    <row r="244" spans="1:24" ht="12.75">
      <c r="A244" s="447"/>
      <c r="B244" s="447"/>
      <c r="C244" s="454"/>
      <c r="D244" s="447"/>
      <c r="E244" s="449"/>
      <c r="F244" s="447"/>
      <c r="G244" s="447"/>
      <c r="H244" s="447"/>
      <c r="I244" s="447"/>
      <c r="J244" s="447"/>
      <c r="K244" s="447"/>
      <c r="L244" s="447"/>
      <c r="M244" s="447"/>
      <c r="N244" s="447"/>
      <c r="O244" s="447"/>
      <c r="P244" s="447"/>
      <c r="Q244" s="447"/>
      <c r="R244" s="447"/>
      <c r="S244" s="447"/>
      <c r="T244" s="447"/>
      <c r="U244" s="447"/>
      <c r="V244" s="447"/>
      <c r="W244" s="447"/>
      <c r="X244" s="447"/>
    </row>
    <row r="245" spans="1:24" ht="12.75">
      <c r="A245" s="447"/>
      <c r="B245" s="447"/>
      <c r="C245" s="454"/>
      <c r="D245" s="447"/>
      <c r="E245" s="449"/>
      <c r="F245" s="447"/>
      <c r="G245" s="447"/>
      <c r="H245" s="447"/>
      <c r="I245" s="447"/>
      <c r="J245" s="447"/>
      <c r="K245" s="447"/>
      <c r="L245" s="447"/>
      <c r="M245" s="447"/>
      <c r="N245" s="447"/>
      <c r="O245" s="447"/>
      <c r="P245" s="447"/>
      <c r="Q245" s="447"/>
      <c r="R245" s="447"/>
      <c r="S245" s="447"/>
      <c r="T245" s="447"/>
      <c r="U245" s="447"/>
      <c r="V245" s="447"/>
      <c r="W245" s="447"/>
      <c r="X245" s="447"/>
    </row>
    <row r="246" spans="1:24" ht="12.75">
      <c r="A246" s="447"/>
      <c r="B246" s="447"/>
      <c r="C246" s="454"/>
      <c r="D246" s="447"/>
      <c r="E246" s="449"/>
      <c r="F246" s="447"/>
      <c r="G246" s="447"/>
      <c r="H246" s="447"/>
      <c r="I246" s="447"/>
      <c r="J246" s="447"/>
      <c r="K246" s="447"/>
      <c r="L246" s="447"/>
      <c r="M246" s="447"/>
      <c r="N246" s="447"/>
      <c r="O246" s="447"/>
      <c r="P246" s="447"/>
      <c r="Q246" s="447"/>
      <c r="R246" s="447"/>
      <c r="S246" s="447"/>
      <c r="T246" s="447"/>
      <c r="U246" s="447"/>
      <c r="V246" s="447"/>
      <c r="W246" s="447"/>
      <c r="X246" s="447"/>
    </row>
    <row r="247" spans="1:24" ht="12.75">
      <c r="A247" s="447"/>
      <c r="B247" s="447"/>
      <c r="C247" s="454"/>
      <c r="D247" s="447"/>
      <c r="E247" s="449"/>
      <c r="F247" s="447"/>
      <c r="G247" s="447"/>
      <c r="H247" s="447"/>
      <c r="I247" s="447"/>
      <c r="J247" s="447"/>
      <c r="K247" s="447"/>
      <c r="L247" s="447"/>
      <c r="M247" s="447"/>
      <c r="N247" s="447"/>
      <c r="O247" s="447"/>
      <c r="P247" s="447"/>
      <c r="Q247" s="447"/>
      <c r="R247" s="447"/>
      <c r="S247" s="447"/>
      <c r="T247" s="447"/>
      <c r="U247" s="447"/>
      <c r="V247" s="447"/>
      <c r="W247" s="447"/>
      <c r="X247" s="447"/>
    </row>
    <row r="248" spans="1:24" ht="12.75">
      <c r="A248" s="447"/>
      <c r="B248" s="447"/>
      <c r="C248" s="454"/>
      <c r="D248" s="447"/>
      <c r="E248" s="449"/>
      <c r="F248" s="447"/>
      <c r="G248" s="447"/>
      <c r="H248" s="447"/>
      <c r="I248" s="447"/>
      <c r="J248" s="447"/>
      <c r="K248" s="447"/>
      <c r="L248" s="447"/>
      <c r="M248" s="447"/>
      <c r="N248" s="447"/>
      <c r="O248" s="447"/>
      <c r="P248" s="447"/>
      <c r="Q248" s="447"/>
      <c r="R248" s="447"/>
      <c r="S248" s="447"/>
      <c r="T248" s="447"/>
      <c r="U248" s="447"/>
      <c r="V248" s="447"/>
      <c r="W248" s="447"/>
      <c r="X248" s="447"/>
    </row>
    <row r="249" spans="1:24" ht="12.75">
      <c r="A249" s="447"/>
      <c r="B249" s="447"/>
      <c r="C249" s="454"/>
      <c r="D249" s="447"/>
      <c r="E249" s="449"/>
      <c r="F249" s="447"/>
      <c r="G249" s="447"/>
      <c r="H249" s="447"/>
      <c r="I249" s="447"/>
      <c r="J249" s="447"/>
      <c r="K249" s="447"/>
      <c r="L249" s="447"/>
      <c r="M249" s="447"/>
      <c r="N249" s="447"/>
      <c r="O249" s="447"/>
      <c r="P249" s="447"/>
      <c r="Q249" s="447"/>
      <c r="R249" s="447"/>
      <c r="S249" s="447"/>
      <c r="T249" s="447"/>
      <c r="U249" s="447"/>
      <c r="V249" s="447"/>
      <c r="W249" s="447"/>
      <c r="X249" s="447"/>
    </row>
    <row r="250" spans="1:24" ht="12.75">
      <c r="A250" s="447"/>
      <c r="B250" s="447"/>
      <c r="C250" s="454"/>
      <c r="D250" s="447"/>
      <c r="E250" s="449"/>
      <c r="F250" s="447"/>
      <c r="G250" s="447"/>
      <c r="H250" s="447"/>
      <c r="I250" s="447"/>
      <c r="J250" s="447"/>
      <c r="K250" s="447"/>
      <c r="L250" s="447"/>
      <c r="M250" s="447"/>
      <c r="N250" s="447"/>
      <c r="O250" s="447"/>
      <c r="P250" s="447"/>
      <c r="Q250" s="447"/>
      <c r="R250" s="447"/>
      <c r="S250" s="447"/>
      <c r="T250" s="447"/>
      <c r="U250" s="447"/>
      <c r="V250" s="447"/>
      <c r="W250" s="447"/>
      <c r="X250" s="447"/>
    </row>
    <row r="251" spans="1:24" ht="12.75">
      <c r="A251" s="447"/>
      <c r="B251" s="447"/>
      <c r="C251" s="454"/>
      <c r="D251" s="447"/>
      <c r="E251" s="449"/>
      <c r="F251" s="447"/>
      <c r="G251" s="447"/>
      <c r="H251" s="447"/>
      <c r="I251" s="447"/>
      <c r="J251" s="447"/>
      <c r="K251" s="447"/>
      <c r="L251" s="447"/>
      <c r="M251" s="447"/>
      <c r="N251" s="447"/>
      <c r="O251" s="447"/>
      <c r="P251" s="447"/>
      <c r="Q251" s="447"/>
      <c r="R251" s="447"/>
      <c r="S251" s="447"/>
      <c r="T251" s="447"/>
      <c r="U251" s="447"/>
      <c r="V251" s="447"/>
      <c r="W251" s="447"/>
      <c r="X251" s="447"/>
    </row>
    <row r="252" spans="1:24" ht="12.75">
      <c r="A252" s="447"/>
      <c r="B252" s="447"/>
      <c r="C252" s="454"/>
      <c r="D252" s="447"/>
      <c r="E252" s="449"/>
      <c r="F252" s="447"/>
      <c r="G252" s="447"/>
      <c r="H252" s="447"/>
      <c r="I252" s="447"/>
      <c r="J252" s="447"/>
      <c r="K252" s="447"/>
      <c r="L252" s="447"/>
      <c r="M252" s="447"/>
      <c r="N252" s="447"/>
      <c r="O252" s="447"/>
      <c r="P252" s="447"/>
      <c r="Q252" s="447"/>
      <c r="R252" s="447"/>
      <c r="S252" s="447"/>
      <c r="T252" s="447"/>
      <c r="U252" s="447"/>
      <c r="V252" s="447"/>
      <c r="W252" s="447"/>
      <c r="X252" s="447"/>
    </row>
    <row r="253" spans="1:24" ht="12.75">
      <c r="A253" s="447"/>
      <c r="B253" s="447"/>
      <c r="C253" s="454"/>
      <c r="D253" s="447"/>
      <c r="E253" s="449"/>
      <c r="F253" s="447"/>
      <c r="G253" s="447"/>
      <c r="H253" s="447"/>
      <c r="I253" s="447"/>
      <c r="J253" s="447"/>
      <c r="K253" s="447"/>
      <c r="L253" s="447"/>
      <c r="M253" s="447"/>
      <c r="N253" s="447"/>
      <c r="O253" s="447"/>
      <c r="P253" s="447"/>
      <c r="Q253" s="447"/>
      <c r="R253" s="447"/>
      <c r="S253" s="447"/>
      <c r="T253" s="447"/>
      <c r="U253" s="447"/>
      <c r="V253" s="447"/>
      <c r="W253" s="447"/>
      <c r="X253" s="447"/>
    </row>
    <row r="254" spans="1:24" ht="12.75">
      <c r="A254" s="447"/>
      <c r="B254" s="447"/>
      <c r="C254" s="454"/>
      <c r="D254" s="447"/>
      <c r="E254" s="449"/>
      <c r="F254" s="447"/>
      <c r="G254" s="447"/>
      <c r="H254" s="447"/>
      <c r="I254" s="447"/>
      <c r="J254" s="447"/>
      <c r="K254" s="447"/>
      <c r="L254" s="447"/>
      <c r="M254" s="447"/>
      <c r="N254" s="447"/>
      <c r="O254" s="447"/>
      <c r="P254" s="447"/>
      <c r="Q254" s="447"/>
      <c r="R254" s="447"/>
      <c r="S254" s="447"/>
      <c r="T254" s="447"/>
      <c r="U254" s="447"/>
      <c r="V254" s="447"/>
      <c r="W254" s="447"/>
      <c r="X254" s="447"/>
    </row>
    <row r="255" spans="1:24" ht="12.75">
      <c r="A255" s="447"/>
      <c r="B255" s="447"/>
      <c r="C255" s="454"/>
      <c r="D255" s="447"/>
      <c r="E255" s="449"/>
      <c r="F255" s="447"/>
      <c r="G255" s="447"/>
      <c r="H255" s="447"/>
      <c r="I255" s="447"/>
      <c r="J255" s="447"/>
      <c r="K255" s="447"/>
      <c r="L255" s="447"/>
      <c r="M255" s="447"/>
      <c r="N255" s="447"/>
      <c r="O255" s="447"/>
      <c r="P255" s="447"/>
      <c r="Q255" s="447"/>
      <c r="R255" s="447"/>
      <c r="S255" s="447"/>
      <c r="T255" s="447"/>
      <c r="U255" s="447"/>
      <c r="V255" s="447"/>
      <c r="W255" s="447"/>
      <c r="X255" s="447"/>
    </row>
    <row r="256" spans="1:24" ht="12.75">
      <c r="A256" s="447"/>
      <c r="B256" s="447"/>
      <c r="C256" s="454"/>
      <c r="D256" s="447"/>
      <c r="E256" s="449"/>
      <c r="F256" s="447"/>
      <c r="G256" s="447"/>
      <c r="H256" s="447"/>
      <c r="I256" s="447"/>
      <c r="J256" s="447"/>
      <c r="K256" s="447"/>
      <c r="L256" s="447"/>
      <c r="M256" s="447"/>
      <c r="N256" s="447"/>
      <c r="O256" s="447"/>
      <c r="P256" s="447"/>
      <c r="Q256" s="447"/>
      <c r="R256" s="447"/>
      <c r="S256" s="447"/>
      <c r="T256" s="447"/>
      <c r="U256" s="447"/>
      <c r="V256" s="447"/>
      <c r="W256" s="447"/>
      <c r="X256" s="447"/>
    </row>
    <row r="257" spans="1:24" ht="12.75">
      <c r="A257" s="447"/>
      <c r="B257" s="447"/>
      <c r="C257" s="454"/>
      <c r="D257" s="447"/>
      <c r="E257" s="449"/>
      <c r="F257" s="447"/>
      <c r="G257" s="447"/>
      <c r="H257" s="447"/>
      <c r="I257" s="447"/>
      <c r="J257" s="447"/>
      <c r="K257" s="447"/>
      <c r="L257" s="447"/>
      <c r="M257" s="447"/>
      <c r="N257" s="447"/>
      <c r="O257" s="447"/>
      <c r="P257" s="447"/>
      <c r="Q257" s="447"/>
      <c r="R257" s="447"/>
      <c r="S257" s="447"/>
      <c r="T257" s="447"/>
      <c r="U257" s="447"/>
      <c r="V257" s="447"/>
      <c r="W257" s="447"/>
      <c r="X257" s="447"/>
    </row>
    <row r="258" spans="1:24" ht="12.75">
      <c r="A258" s="447"/>
      <c r="B258" s="447"/>
      <c r="C258" s="454"/>
      <c r="D258" s="447"/>
      <c r="E258" s="449"/>
      <c r="F258" s="447"/>
      <c r="G258" s="447"/>
      <c r="H258" s="447"/>
      <c r="I258" s="447"/>
      <c r="J258" s="447"/>
      <c r="K258" s="447"/>
      <c r="L258" s="447"/>
      <c r="M258" s="447"/>
      <c r="N258" s="447"/>
      <c r="O258" s="447"/>
      <c r="P258" s="447"/>
      <c r="Q258" s="447"/>
      <c r="R258" s="447"/>
      <c r="S258" s="447"/>
      <c r="T258" s="447"/>
      <c r="U258" s="447"/>
      <c r="V258" s="447"/>
      <c r="W258" s="447"/>
      <c r="X258" s="447"/>
    </row>
    <row r="259" spans="1:24" ht="12.75">
      <c r="A259" s="447"/>
      <c r="B259" s="447"/>
      <c r="C259" s="454"/>
      <c r="D259" s="447"/>
      <c r="E259" s="449"/>
      <c r="F259" s="447"/>
      <c r="G259" s="447"/>
      <c r="H259" s="447"/>
      <c r="I259" s="447"/>
      <c r="J259" s="447"/>
      <c r="K259" s="447"/>
      <c r="L259" s="447"/>
      <c r="M259" s="447"/>
      <c r="N259" s="447"/>
      <c r="O259" s="447"/>
      <c r="P259" s="447"/>
      <c r="Q259" s="447"/>
      <c r="R259" s="447"/>
      <c r="S259" s="447"/>
      <c r="T259" s="447"/>
      <c r="U259" s="447"/>
      <c r="V259" s="447"/>
      <c r="W259" s="447"/>
      <c r="X259" s="447"/>
    </row>
    <row r="260" spans="1:24" ht="12.75">
      <c r="A260" s="447"/>
      <c r="B260" s="447"/>
      <c r="C260" s="454"/>
      <c r="D260" s="447"/>
      <c r="E260" s="449"/>
      <c r="F260" s="447"/>
      <c r="G260" s="447"/>
      <c r="H260" s="447"/>
      <c r="I260" s="447"/>
      <c r="J260" s="447"/>
      <c r="K260" s="447"/>
      <c r="L260" s="447"/>
      <c r="M260" s="447"/>
      <c r="N260" s="447"/>
      <c r="O260" s="447"/>
      <c r="P260" s="447"/>
      <c r="Q260" s="447"/>
      <c r="R260" s="447"/>
      <c r="S260" s="447"/>
      <c r="T260" s="447"/>
      <c r="U260" s="447"/>
      <c r="V260" s="447"/>
      <c r="W260" s="447"/>
      <c r="X260" s="447"/>
    </row>
    <row r="261" spans="1:24" ht="12.75">
      <c r="A261" s="447"/>
      <c r="B261" s="447"/>
      <c r="C261" s="454"/>
      <c r="D261" s="447"/>
      <c r="E261" s="449"/>
      <c r="F261" s="447"/>
      <c r="G261" s="447"/>
      <c r="H261" s="447"/>
      <c r="I261" s="447"/>
      <c r="J261" s="447"/>
      <c r="K261" s="447"/>
      <c r="L261" s="447"/>
      <c r="M261" s="447"/>
      <c r="N261" s="447"/>
      <c r="O261" s="447"/>
      <c r="P261" s="447"/>
      <c r="Q261" s="447"/>
      <c r="R261" s="447"/>
      <c r="S261" s="447"/>
      <c r="T261" s="447"/>
      <c r="U261" s="447"/>
      <c r="V261" s="447"/>
      <c r="W261" s="447"/>
      <c r="X261" s="447"/>
    </row>
    <row r="262" spans="1:24" ht="12.75">
      <c r="A262" s="447"/>
      <c r="B262" s="447"/>
      <c r="C262" s="454"/>
      <c r="D262" s="447"/>
      <c r="E262" s="449"/>
      <c r="F262" s="447"/>
      <c r="G262" s="447"/>
      <c r="H262" s="447"/>
      <c r="I262" s="447"/>
      <c r="J262" s="447"/>
      <c r="K262" s="447"/>
      <c r="L262" s="447"/>
      <c r="M262" s="447"/>
      <c r="N262" s="447"/>
      <c r="O262" s="447"/>
      <c r="P262" s="447"/>
      <c r="Q262" s="447"/>
      <c r="R262" s="447"/>
      <c r="S262" s="447"/>
      <c r="T262" s="447"/>
      <c r="U262" s="447"/>
      <c r="V262" s="447"/>
      <c r="W262" s="447"/>
      <c r="X262" s="447"/>
    </row>
    <row r="263" spans="1:24" ht="12.75">
      <c r="A263" s="447"/>
      <c r="B263" s="447"/>
      <c r="C263" s="454"/>
      <c r="D263" s="447"/>
      <c r="E263" s="449"/>
      <c r="F263" s="447"/>
      <c r="G263" s="447"/>
      <c r="H263" s="447"/>
      <c r="I263" s="447"/>
      <c r="J263" s="447"/>
      <c r="K263" s="447"/>
      <c r="L263" s="447"/>
      <c r="M263" s="447"/>
      <c r="N263" s="447"/>
      <c r="O263" s="447"/>
      <c r="P263" s="447"/>
      <c r="Q263" s="447"/>
      <c r="R263" s="447"/>
      <c r="S263" s="447"/>
      <c r="T263" s="447"/>
      <c r="U263" s="447"/>
      <c r="V263" s="447"/>
      <c r="W263" s="447"/>
      <c r="X263" s="447"/>
    </row>
    <row r="264" spans="1:24" ht="12.75">
      <c r="A264" s="447"/>
      <c r="B264" s="447"/>
      <c r="C264" s="454"/>
      <c r="D264" s="447"/>
      <c r="E264" s="449"/>
      <c r="F264" s="447"/>
      <c r="G264" s="447"/>
      <c r="H264" s="447"/>
      <c r="I264" s="447"/>
      <c r="J264" s="447"/>
      <c r="K264" s="447"/>
      <c r="L264" s="447"/>
      <c r="M264" s="447"/>
      <c r="N264" s="447"/>
      <c r="O264" s="447"/>
      <c r="P264" s="447"/>
      <c r="Q264" s="447"/>
      <c r="R264" s="447"/>
      <c r="S264" s="447"/>
      <c r="T264" s="447"/>
      <c r="U264" s="447"/>
      <c r="V264" s="447"/>
      <c r="W264" s="447"/>
      <c r="X264" s="447"/>
    </row>
    <row r="265" spans="1:24" ht="12.75">
      <c r="A265" s="447"/>
      <c r="B265" s="447"/>
      <c r="C265" s="454"/>
      <c r="D265" s="447"/>
      <c r="E265" s="449"/>
      <c r="F265" s="447"/>
      <c r="G265" s="447"/>
      <c r="H265" s="447"/>
      <c r="I265" s="447"/>
      <c r="J265" s="447"/>
      <c r="K265" s="447"/>
      <c r="L265" s="447"/>
      <c r="M265" s="447"/>
      <c r="N265" s="447"/>
      <c r="O265" s="447"/>
      <c r="P265" s="447"/>
      <c r="Q265" s="447"/>
      <c r="R265" s="447"/>
      <c r="S265" s="447"/>
      <c r="T265" s="447"/>
      <c r="U265" s="447"/>
      <c r="V265" s="447"/>
      <c r="W265" s="447"/>
      <c r="X265" s="447"/>
    </row>
    <row r="266" spans="1:24" ht="12.75">
      <c r="A266" s="447"/>
      <c r="B266" s="447"/>
      <c r="C266" s="454"/>
      <c r="D266" s="447"/>
      <c r="E266" s="449"/>
      <c r="F266" s="447"/>
      <c r="G266" s="447"/>
      <c r="H266" s="447"/>
      <c r="I266" s="447"/>
      <c r="J266" s="447"/>
      <c r="K266" s="447"/>
      <c r="L266" s="447"/>
      <c r="M266" s="447"/>
      <c r="N266" s="447"/>
      <c r="O266" s="447"/>
      <c r="P266" s="447"/>
      <c r="Q266" s="447"/>
      <c r="R266" s="447"/>
      <c r="S266" s="447"/>
      <c r="T266" s="447"/>
      <c r="U266" s="447"/>
      <c r="V266" s="447"/>
      <c r="W266" s="447"/>
      <c r="X266" s="447"/>
    </row>
    <row r="267" spans="1:24" ht="12.75">
      <c r="A267" s="447"/>
      <c r="B267" s="447"/>
      <c r="C267" s="454"/>
      <c r="D267" s="447"/>
      <c r="E267" s="449"/>
      <c r="F267" s="447"/>
      <c r="G267" s="447"/>
      <c r="H267" s="447"/>
      <c r="I267" s="447"/>
      <c r="J267" s="447"/>
      <c r="K267" s="447"/>
      <c r="L267" s="447"/>
      <c r="M267" s="447"/>
      <c r="N267" s="447"/>
      <c r="O267" s="447"/>
      <c r="P267" s="447"/>
      <c r="Q267" s="447"/>
      <c r="R267" s="447"/>
      <c r="S267" s="447"/>
      <c r="T267" s="447"/>
      <c r="U267" s="447"/>
      <c r="V267" s="447"/>
      <c r="W267" s="447"/>
      <c r="X267" s="447"/>
    </row>
    <row r="268" spans="1:24" ht="12.75">
      <c r="A268" s="447"/>
      <c r="B268" s="447"/>
      <c r="C268" s="454"/>
      <c r="D268" s="447"/>
      <c r="E268" s="449"/>
      <c r="F268" s="447"/>
      <c r="G268" s="447"/>
      <c r="H268" s="447"/>
      <c r="I268" s="447"/>
      <c r="J268" s="447"/>
      <c r="K268" s="447"/>
      <c r="L268" s="447"/>
      <c r="M268" s="447"/>
      <c r="N268" s="447"/>
      <c r="O268" s="447"/>
      <c r="P268" s="447"/>
      <c r="Q268" s="447"/>
      <c r="R268" s="447"/>
      <c r="S268" s="447"/>
      <c r="T268" s="447"/>
      <c r="U268" s="447"/>
      <c r="V268" s="447"/>
      <c r="W268" s="447"/>
      <c r="X268" s="447"/>
    </row>
    <row r="269" spans="1:24" ht="12.75">
      <c r="A269" s="447"/>
      <c r="B269" s="447"/>
      <c r="C269" s="454"/>
      <c r="D269" s="447"/>
      <c r="E269" s="449"/>
      <c r="F269" s="447"/>
      <c r="G269" s="447"/>
      <c r="H269" s="447"/>
      <c r="I269" s="447"/>
      <c r="J269" s="447"/>
      <c r="K269" s="447"/>
      <c r="L269" s="447"/>
      <c r="M269" s="447"/>
      <c r="N269" s="447"/>
      <c r="O269" s="447"/>
      <c r="P269" s="447"/>
      <c r="Q269" s="447"/>
      <c r="R269" s="447"/>
      <c r="S269" s="447"/>
      <c r="T269" s="447"/>
      <c r="U269" s="447"/>
      <c r="V269" s="447"/>
      <c r="W269" s="447"/>
      <c r="X269" s="447"/>
    </row>
    <row r="270" spans="1:24" ht="12.75">
      <c r="A270" s="447"/>
      <c r="B270" s="447"/>
      <c r="C270" s="454"/>
      <c r="D270" s="447"/>
      <c r="E270" s="449"/>
      <c r="F270" s="447"/>
      <c r="G270" s="447"/>
      <c r="H270" s="447"/>
      <c r="I270" s="447"/>
      <c r="J270" s="447"/>
      <c r="K270" s="447"/>
      <c r="L270" s="447"/>
      <c r="M270" s="447"/>
      <c r="N270" s="447"/>
      <c r="O270" s="447"/>
      <c r="P270" s="447"/>
      <c r="Q270" s="447"/>
      <c r="R270" s="447"/>
      <c r="S270" s="447"/>
      <c r="T270" s="447"/>
      <c r="U270" s="447"/>
      <c r="V270" s="447"/>
      <c r="W270" s="447"/>
      <c r="X270" s="447"/>
    </row>
    <row r="271" spans="1:24" ht="12.75">
      <c r="A271" s="447"/>
      <c r="B271" s="447"/>
      <c r="C271" s="454"/>
      <c r="D271" s="447"/>
      <c r="E271" s="449"/>
      <c r="F271" s="447"/>
      <c r="G271" s="447"/>
      <c r="H271" s="447"/>
      <c r="I271" s="447"/>
      <c r="J271" s="447"/>
      <c r="K271" s="447"/>
      <c r="L271" s="447"/>
      <c r="M271" s="447"/>
      <c r="N271" s="447"/>
      <c r="O271" s="447"/>
      <c r="P271" s="447"/>
      <c r="Q271" s="447"/>
      <c r="R271" s="447"/>
      <c r="S271" s="447"/>
      <c r="T271" s="447"/>
      <c r="U271" s="447"/>
      <c r="V271" s="447"/>
      <c r="W271" s="447"/>
      <c r="X271" s="447"/>
    </row>
    <row r="272" spans="1:24" ht="12.75">
      <c r="A272" s="447"/>
      <c r="B272" s="447"/>
      <c r="C272" s="454"/>
      <c r="D272" s="447"/>
      <c r="E272" s="449"/>
      <c r="F272" s="447"/>
      <c r="G272" s="447"/>
      <c r="H272" s="447"/>
      <c r="I272" s="447"/>
      <c r="J272" s="447"/>
      <c r="K272" s="447"/>
      <c r="L272" s="447"/>
      <c r="M272" s="447"/>
      <c r="N272" s="447"/>
      <c r="O272" s="447"/>
      <c r="P272" s="447"/>
      <c r="Q272" s="447"/>
      <c r="R272" s="447"/>
      <c r="S272" s="447"/>
      <c r="T272" s="447"/>
      <c r="U272" s="447"/>
      <c r="V272" s="447"/>
      <c r="W272" s="447"/>
      <c r="X272" s="447"/>
    </row>
    <row r="273" spans="1:24" ht="12.75">
      <c r="A273" s="447"/>
      <c r="B273" s="447"/>
      <c r="C273" s="454"/>
      <c r="D273" s="447"/>
      <c r="E273" s="449"/>
      <c r="F273" s="447"/>
      <c r="G273" s="447"/>
      <c r="H273" s="447"/>
      <c r="I273" s="447"/>
      <c r="J273" s="447"/>
      <c r="K273" s="447"/>
      <c r="L273" s="447"/>
      <c r="M273" s="447"/>
      <c r="N273" s="447"/>
      <c r="O273" s="447"/>
      <c r="P273" s="447"/>
      <c r="Q273" s="447"/>
      <c r="R273" s="447"/>
      <c r="S273" s="447"/>
      <c r="T273" s="447"/>
      <c r="U273" s="447"/>
      <c r="V273" s="447"/>
      <c r="W273" s="447"/>
      <c r="X273" s="447"/>
    </row>
    <row r="274" spans="1:24" ht="12.75">
      <c r="A274" s="447"/>
      <c r="B274" s="447"/>
      <c r="C274" s="454"/>
      <c r="D274" s="447"/>
      <c r="E274" s="449"/>
      <c r="F274" s="447"/>
      <c r="G274" s="447"/>
      <c r="H274" s="447"/>
      <c r="I274" s="447"/>
      <c r="J274" s="447"/>
      <c r="K274" s="447"/>
      <c r="L274" s="447"/>
      <c r="M274" s="447"/>
      <c r="N274" s="447"/>
      <c r="O274" s="447"/>
      <c r="P274" s="447"/>
      <c r="Q274" s="447"/>
      <c r="R274" s="447"/>
      <c r="S274" s="447"/>
      <c r="T274" s="447"/>
      <c r="U274" s="447"/>
      <c r="V274" s="447"/>
      <c r="W274" s="447"/>
      <c r="X274" s="447"/>
    </row>
    <row r="275" spans="1:24" ht="12.75">
      <c r="A275" s="447"/>
      <c r="B275" s="447"/>
      <c r="C275" s="454"/>
      <c r="D275" s="447"/>
      <c r="E275" s="449"/>
      <c r="F275" s="447"/>
      <c r="G275" s="447"/>
      <c r="H275" s="447"/>
      <c r="I275" s="447"/>
      <c r="J275" s="447"/>
      <c r="K275" s="447"/>
      <c r="L275" s="447"/>
      <c r="M275" s="447"/>
      <c r="N275" s="447"/>
      <c r="O275" s="447"/>
      <c r="P275" s="447"/>
      <c r="Q275" s="447"/>
      <c r="R275" s="447"/>
      <c r="S275" s="447"/>
      <c r="T275" s="447"/>
      <c r="U275" s="447"/>
      <c r="V275" s="447"/>
      <c r="W275" s="447"/>
      <c r="X275" s="447"/>
    </row>
    <row r="276" spans="1:24" ht="12.75">
      <c r="A276" s="447"/>
      <c r="B276" s="447"/>
      <c r="C276" s="454"/>
      <c r="D276" s="447"/>
      <c r="E276" s="449"/>
      <c r="F276" s="447"/>
      <c r="G276" s="447"/>
      <c r="H276" s="447"/>
      <c r="I276" s="447"/>
      <c r="J276" s="447"/>
      <c r="K276" s="447"/>
      <c r="L276" s="447"/>
      <c r="M276" s="447"/>
      <c r="N276" s="447"/>
      <c r="O276" s="447"/>
      <c r="P276" s="447"/>
      <c r="Q276" s="447"/>
      <c r="R276" s="447"/>
      <c r="S276" s="447"/>
      <c r="T276" s="447"/>
      <c r="U276" s="447"/>
      <c r="V276" s="447"/>
      <c r="W276" s="447"/>
      <c r="X276" s="447"/>
    </row>
    <row r="277" spans="1:24" ht="12.75">
      <c r="A277" s="447"/>
      <c r="B277" s="447"/>
      <c r="C277" s="454"/>
      <c r="D277" s="447"/>
      <c r="E277" s="449"/>
      <c r="F277" s="447"/>
      <c r="G277" s="447"/>
      <c r="H277" s="447"/>
      <c r="I277" s="447"/>
      <c r="J277" s="447"/>
      <c r="K277" s="447"/>
      <c r="L277" s="447"/>
      <c r="M277" s="447"/>
      <c r="N277" s="447"/>
      <c r="O277" s="447"/>
      <c r="P277" s="447"/>
      <c r="Q277" s="447"/>
      <c r="R277" s="447"/>
      <c r="S277" s="447"/>
      <c r="T277" s="447"/>
      <c r="U277" s="447"/>
      <c r="V277" s="447"/>
      <c r="W277" s="447"/>
      <c r="X277" s="447"/>
    </row>
    <row r="278" spans="1:24" ht="12.75">
      <c r="A278" s="447"/>
      <c r="B278" s="447"/>
      <c r="C278" s="454"/>
      <c r="D278" s="447"/>
      <c r="E278" s="449"/>
      <c r="F278" s="447"/>
      <c r="G278" s="447"/>
      <c r="H278" s="447"/>
      <c r="I278" s="447"/>
      <c r="J278" s="447"/>
      <c r="K278" s="447"/>
      <c r="L278" s="447"/>
      <c r="M278" s="447"/>
      <c r="N278" s="447"/>
      <c r="O278" s="447"/>
      <c r="P278" s="447"/>
      <c r="Q278" s="447"/>
      <c r="R278" s="447"/>
      <c r="S278" s="447"/>
      <c r="T278" s="447"/>
      <c r="U278" s="447"/>
      <c r="V278" s="447"/>
      <c r="W278" s="447"/>
      <c r="X278" s="447"/>
    </row>
    <row r="279" spans="1:24" ht="12.75">
      <c r="A279" s="447"/>
      <c r="B279" s="447"/>
      <c r="C279" s="454"/>
      <c r="D279" s="447"/>
      <c r="E279" s="449"/>
      <c r="F279" s="447"/>
      <c r="G279" s="447"/>
      <c r="H279" s="447"/>
      <c r="I279" s="447"/>
      <c r="J279" s="447"/>
      <c r="K279" s="447"/>
      <c r="L279" s="447"/>
      <c r="M279" s="447"/>
      <c r="N279" s="447"/>
      <c r="O279" s="447"/>
      <c r="P279" s="447"/>
      <c r="Q279" s="447"/>
      <c r="R279" s="447"/>
      <c r="S279" s="447"/>
      <c r="T279" s="447"/>
      <c r="U279" s="447"/>
      <c r="V279" s="447"/>
      <c r="W279" s="447"/>
      <c r="X279" s="447"/>
    </row>
    <row r="280" spans="1:24" ht="12.75">
      <c r="A280" s="447"/>
      <c r="B280" s="447"/>
      <c r="C280" s="454"/>
      <c r="D280" s="447"/>
      <c r="E280" s="449"/>
      <c r="F280" s="447"/>
      <c r="G280" s="447"/>
      <c r="H280" s="447"/>
      <c r="I280" s="447"/>
      <c r="J280" s="447"/>
      <c r="K280" s="447"/>
      <c r="L280" s="447"/>
      <c r="M280" s="447"/>
      <c r="N280" s="447"/>
      <c r="O280" s="447"/>
      <c r="P280" s="447"/>
      <c r="Q280" s="447"/>
      <c r="R280" s="447"/>
      <c r="S280" s="447"/>
      <c r="T280" s="447"/>
      <c r="U280" s="447"/>
      <c r="V280" s="447"/>
      <c r="W280" s="447"/>
      <c r="X280" s="447"/>
    </row>
    <row r="281" spans="1:24" ht="12.75">
      <c r="A281" s="447"/>
      <c r="B281" s="447"/>
      <c r="C281" s="454"/>
      <c r="D281" s="447"/>
      <c r="E281" s="449"/>
      <c r="F281" s="447"/>
      <c r="G281" s="447"/>
      <c r="H281" s="447"/>
      <c r="I281" s="447"/>
      <c r="J281" s="447"/>
      <c r="K281" s="447"/>
      <c r="L281" s="447"/>
      <c r="M281" s="447"/>
      <c r="N281" s="447"/>
      <c r="O281" s="447"/>
      <c r="P281" s="447"/>
      <c r="Q281" s="447"/>
      <c r="R281" s="447"/>
      <c r="S281" s="447"/>
      <c r="T281" s="447"/>
      <c r="U281" s="447"/>
      <c r="V281" s="447"/>
      <c r="W281" s="447"/>
      <c r="X281" s="447"/>
    </row>
    <row r="282" spans="1:24" ht="12.75">
      <c r="A282" s="447"/>
      <c r="B282" s="447"/>
      <c r="C282" s="454"/>
      <c r="D282" s="447"/>
      <c r="E282" s="449"/>
      <c r="F282" s="447"/>
      <c r="G282" s="447"/>
      <c r="H282" s="447"/>
      <c r="I282" s="447"/>
      <c r="J282" s="447"/>
      <c r="K282" s="447"/>
      <c r="L282" s="447"/>
      <c r="M282" s="447"/>
      <c r="N282" s="447"/>
      <c r="O282" s="447"/>
      <c r="P282" s="447"/>
      <c r="Q282" s="447"/>
      <c r="R282" s="447"/>
      <c r="S282" s="447"/>
      <c r="T282" s="447"/>
      <c r="U282" s="447"/>
      <c r="V282" s="447"/>
      <c r="W282" s="447"/>
      <c r="X282" s="447"/>
    </row>
    <row r="283" spans="1:24" ht="12.75">
      <c r="A283" s="447"/>
      <c r="B283" s="447"/>
      <c r="C283" s="454"/>
      <c r="D283" s="447"/>
      <c r="E283" s="449"/>
      <c r="F283" s="447"/>
      <c r="G283" s="447"/>
      <c r="H283" s="447"/>
      <c r="I283" s="447"/>
      <c r="J283" s="447"/>
      <c r="K283" s="447"/>
      <c r="L283" s="447"/>
      <c r="M283" s="447"/>
      <c r="N283" s="447"/>
      <c r="O283" s="447"/>
      <c r="P283" s="447"/>
      <c r="Q283" s="447"/>
      <c r="R283" s="447"/>
      <c r="S283" s="447"/>
      <c r="T283" s="447"/>
      <c r="U283" s="447"/>
      <c r="V283" s="447"/>
      <c r="W283" s="447"/>
      <c r="X283" s="447"/>
    </row>
    <row r="284" spans="1:24" ht="12.75">
      <c r="A284" s="447"/>
      <c r="B284" s="447"/>
      <c r="C284" s="454"/>
      <c r="D284" s="447"/>
      <c r="E284" s="449"/>
      <c r="F284" s="447"/>
      <c r="G284" s="447"/>
      <c r="H284" s="447"/>
      <c r="I284" s="447"/>
      <c r="J284" s="447"/>
      <c r="K284" s="447"/>
      <c r="L284" s="447"/>
      <c r="M284" s="447"/>
      <c r="N284" s="447"/>
      <c r="O284" s="447"/>
      <c r="P284" s="447"/>
      <c r="Q284" s="447"/>
      <c r="R284" s="447"/>
      <c r="S284" s="447"/>
      <c r="T284" s="447"/>
      <c r="U284" s="447"/>
      <c r="V284" s="447"/>
      <c r="W284" s="447"/>
      <c r="X284" s="447"/>
    </row>
    <row r="285" spans="1:24" ht="12.75">
      <c r="A285" s="447"/>
      <c r="B285" s="447"/>
      <c r="C285" s="454"/>
      <c r="D285" s="447"/>
      <c r="E285" s="449"/>
      <c r="F285" s="447"/>
      <c r="G285" s="447"/>
      <c r="H285" s="447"/>
      <c r="I285" s="447"/>
      <c r="J285" s="447"/>
      <c r="K285" s="447"/>
      <c r="L285" s="447"/>
      <c r="M285" s="447"/>
      <c r="N285" s="447"/>
      <c r="O285" s="447"/>
      <c r="P285" s="447"/>
      <c r="Q285" s="447"/>
      <c r="R285" s="447"/>
      <c r="S285" s="447"/>
      <c r="T285" s="447"/>
      <c r="U285" s="447"/>
      <c r="V285" s="447"/>
      <c r="W285" s="447"/>
      <c r="X285" s="447"/>
    </row>
    <row r="286" spans="1:24" ht="12.75">
      <c r="A286" s="447"/>
      <c r="B286" s="447"/>
      <c r="C286" s="454"/>
      <c r="D286" s="447"/>
      <c r="E286" s="449"/>
      <c r="F286" s="447"/>
      <c r="G286" s="447"/>
      <c r="H286" s="447"/>
      <c r="I286" s="447"/>
      <c r="J286" s="447"/>
      <c r="K286" s="447"/>
      <c r="L286" s="447"/>
      <c r="M286" s="447"/>
      <c r="N286" s="447"/>
      <c r="O286" s="447"/>
      <c r="P286" s="447"/>
      <c r="Q286" s="447"/>
      <c r="R286" s="447"/>
      <c r="S286" s="447"/>
      <c r="T286" s="447"/>
      <c r="U286" s="447"/>
      <c r="V286" s="447"/>
      <c r="W286" s="447"/>
      <c r="X286" s="447"/>
    </row>
    <row r="287" spans="1:24" ht="12.75">
      <c r="A287" s="447"/>
      <c r="B287" s="447"/>
      <c r="C287" s="454"/>
      <c r="D287" s="447"/>
      <c r="E287" s="449"/>
      <c r="F287" s="447"/>
      <c r="G287" s="447"/>
      <c r="H287" s="447"/>
      <c r="I287" s="447"/>
      <c r="J287" s="447"/>
      <c r="K287" s="447"/>
      <c r="L287" s="447"/>
      <c r="M287" s="447"/>
      <c r="N287" s="447"/>
      <c r="O287" s="447"/>
      <c r="P287" s="447"/>
      <c r="Q287" s="447"/>
      <c r="R287" s="447"/>
      <c r="S287" s="447"/>
      <c r="T287" s="447"/>
      <c r="U287" s="447"/>
      <c r="V287" s="447"/>
      <c r="W287" s="447"/>
      <c r="X287" s="447"/>
    </row>
    <row r="288" spans="1:24" ht="12.75">
      <c r="A288" s="447"/>
      <c r="B288" s="447"/>
      <c r="C288" s="454"/>
      <c r="D288" s="447"/>
      <c r="E288" s="449"/>
      <c r="F288" s="447"/>
      <c r="G288" s="447"/>
      <c r="H288" s="447"/>
      <c r="I288" s="447"/>
      <c r="J288" s="447"/>
      <c r="K288" s="447"/>
      <c r="L288" s="447"/>
      <c r="M288" s="447"/>
      <c r="N288" s="447"/>
      <c r="O288" s="447"/>
      <c r="P288" s="447"/>
      <c r="Q288" s="447"/>
      <c r="R288" s="447"/>
      <c r="S288" s="447"/>
      <c r="T288" s="447"/>
      <c r="U288" s="447"/>
      <c r="V288" s="447"/>
      <c r="W288" s="447"/>
      <c r="X288" s="447"/>
    </row>
    <row r="289" spans="1:24" ht="12.75">
      <c r="A289" s="447"/>
      <c r="B289" s="447"/>
      <c r="C289" s="454"/>
      <c r="D289" s="447"/>
      <c r="E289" s="449"/>
      <c r="F289" s="447"/>
      <c r="G289" s="447"/>
      <c r="H289" s="447"/>
      <c r="I289" s="447"/>
      <c r="J289" s="447"/>
      <c r="K289" s="447"/>
      <c r="L289" s="447"/>
      <c r="M289" s="447"/>
      <c r="N289" s="447"/>
      <c r="O289" s="447"/>
      <c r="P289" s="447"/>
      <c r="Q289" s="447"/>
      <c r="R289" s="447"/>
      <c r="S289" s="447"/>
      <c r="T289" s="447"/>
      <c r="U289" s="447"/>
      <c r="V289" s="447"/>
      <c r="W289" s="447"/>
      <c r="X289" s="447"/>
    </row>
    <row r="290" spans="1:24" ht="12.75">
      <c r="A290" s="447"/>
      <c r="B290" s="447"/>
      <c r="C290" s="454"/>
      <c r="D290" s="447"/>
      <c r="E290" s="449"/>
      <c r="F290" s="447"/>
      <c r="G290" s="447"/>
      <c r="H290" s="447"/>
      <c r="I290" s="447"/>
      <c r="J290" s="447"/>
      <c r="K290" s="447"/>
      <c r="L290" s="447"/>
      <c r="M290" s="447"/>
      <c r="N290" s="447"/>
      <c r="O290" s="447"/>
      <c r="P290" s="447"/>
      <c r="Q290" s="447"/>
      <c r="R290" s="447"/>
      <c r="S290" s="447"/>
      <c r="T290" s="447"/>
      <c r="U290" s="447"/>
      <c r="V290" s="447"/>
      <c r="W290" s="447"/>
      <c r="X290" s="447"/>
    </row>
    <row r="291" spans="1:24" ht="12.75">
      <c r="A291" s="447"/>
      <c r="B291" s="447"/>
      <c r="C291" s="454"/>
      <c r="D291" s="447"/>
      <c r="E291" s="449"/>
      <c r="F291" s="447"/>
      <c r="G291" s="447"/>
      <c r="H291" s="447"/>
      <c r="I291" s="447"/>
      <c r="J291" s="447"/>
      <c r="K291" s="447"/>
      <c r="L291" s="447"/>
      <c r="M291" s="447"/>
      <c r="N291" s="447"/>
      <c r="O291" s="447"/>
      <c r="P291" s="447"/>
      <c r="Q291" s="447"/>
      <c r="R291" s="447"/>
      <c r="S291" s="447"/>
      <c r="T291" s="447"/>
      <c r="U291" s="447"/>
      <c r="V291" s="447"/>
      <c r="W291" s="447"/>
      <c r="X291" s="447"/>
    </row>
    <row r="292" spans="1:24" ht="12.75">
      <c r="A292" s="447"/>
      <c r="B292" s="447"/>
      <c r="C292" s="454"/>
      <c r="D292" s="447"/>
      <c r="E292" s="449"/>
      <c r="F292" s="447"/>
      <c r="G292" s="447"/>
      <c r="H292" s="447"/>
      <c r="I292" s="447"/>
      <c r="J292" s="447"/>
      <c r="K292" s="447"/>
      <c r="L292" s="447"/>
      <c r="M292" s="447"/>
      <c r="N292" s="447"/>
      <c r="O292" s="447"/>
      <c r="P292" s="447"/>
      <c r="Q292" s="447"/>
      <c r="R292" s="447"/>
      <c r="S292" s="447"/>
      <c r="T292" s="447"/>
      <c r="U292" s="447"/>
      <c r="V292" s="447"/>
      <c r="W292" s="447"/>
      <c r="X292" s="447"/>
    </row>
    <row r="293" spans="1:24" ht="12.75">
      <c r="A293" s="447"/>
      <c r="B293" s="447"/>
      <c r="C293" s="454"/>
      <c r="D293" s="447"/>
      <c r="E293" s="449"/>
      <c r="F293" s="447"/>
      <c r="G293" s="447"/>
      <c r="H293" s="447"/>
      <c r="I293" s="447"/>
      <c r="J293" s="447"/>
      <c r="K293" s="447"/>
      <c r="L293" s="447"/>
      <c r="M293" s="447"/>
      <c r="N293" s="447"/>
      <c r="O293" s="447"/>
      <c r="P293" s="447"/>
      <c r="Q293" s="447"/>
      <c r="R293" s="447"/>
      <c r="S293" s="447"/>
      <c r="T293" s="447"/>
      <c r="U293" s="447"/>
      <c r="V293" s="447"/>
      <c r="W293" s="447"/>
      <c r="X293" s="447"/>
    </row>
    <row r="294" spans="1:24" ht="12.75">
      <c r="A294" s="447"/>
      <c r="B294" s="447"/>
      <c r="C294" s="454"/>
      <c r="D294" s="447"/>
      <c r="E294" s="449"/>
      <c r="F294" s="447"/>
      <c r="G294" s="447"/>
      <c r="H294" s="447"/>
      <c r="I294" s="447"/>
      <c r="J294" s="447"/>
      <c r="K294" s="447"/>
      <c r="L294" s="447"/>
      <c r="M294" s="447"/>
      <c r="N294" s="447"/>
      <c r="O294" s="447"/>
      <c r="P294" s="447"/>
      <c r="Q294" s="447"/>
      <c r="R294" s="447"/>
      <c r="S294" s="447"/>
      <c r="T294" s="447"/>
      <c r="U294" s="447"/>
      <c r="V294" s="447"/>
      <c r="W294" s="447"/>
      <c r="X294" s="447"/>
    </row>
    <row r="295" spans="1:24" ht="12.75">
      <c r="A295" s="447"/>
      <c r="B295" s="447"/>
      <c r="C295" s="454"/>
      <c r="D295" s="447"/>
      <c r="E295" s="449"/>
      <c r="F295" s="447"/>
      <c r="G295" s="447"/>
      <c r="H295" s="447"/>
      <c r="I295" s="447"/>
      <c r="J295" s="447"/>
      <c r="K295" s="447"/>
      <c r="L295" s="447"/>
      <c r="M295" s="447"/>
      <c r="N295" s="447"/>
      <c r="O295" s="447"/>
      <c r="P295" s="447"/>
      <c r="Q295" s="447"/>
      <c r="R295" s="447"/>
      <c r="S295" s="447"/>
      <c r="T295" s="447"/>
      <c r="U295" s="447"/>
      <c r="V295" s="447"/>
      <c r="W295" s="447"/>
      <c r="X295" s="447"/>
    </row>
    <row r="296" spans="1:24" ht="12.75">
      <c r="A296" s="447"/>
      <c r="B296" s="447"/>
      <c r="C296" s="454"/>
      <c r="D296" s="447"/>
      <c r="E296" s="449"/>
      <c r="F296" s="447"/>
      <c r="G296" s="447"/>
      <c r="H296" s="447"/>
      <c r="I296" s="447"/>
      <c r="J296" s="447"/>
      <c r="K296" s="447"/>
      <c r="L296" s="447"/>
      <c r="M296" s="447"/>
      <c r="N296" s="447"/>
      <c r="O296" s="447"/>
      <c r="P296" s="447"/>
      <c r="Q296" s="447"/>
      <c r="R296" s="447"/>
      <c r="S296" s="447"/>
      <c r="T296" s="447"/>
      <c r="U296" s="447"/>
      <c r="V296" s="447"/>
      <c r="W296" s="447"/>
      <c r="X296" s="447"/>
    </row>
    <row r="297" spans="1:24" ht="12.75">
      <c r="A297" s="447"/>
      <c r="B297" s="447"/>
      <c r="C297" s="454"/>
      <c r="D297" s="447"/>
      <c r="E297" s="449"/>
      <c r="F297" s="447"/>
      <c r="G297" s="447"/>
      <c r="H297" s="447"/>
      <c r="I297" s="447"/>
      <c r="J297" s="447"/>
      <c r="K297" s="447"/>
      <c r="L297" s="447"/>
      <c r="M297" s="447"/>
      <c r="N297" s="447"/>
      <c r="O297" s="447"/>
      <c r="P297" s="447"/>
      <c r="Q297" s="447"/>
      <c r="R297" s="447"/>
      <c r="S297" s="447"/>
      <c r="T297" s="447"/>
      <c r="U297" s="447"/>
      <c r="V297" s="447"/>
      <c r="W297" s="447"/>
      <c r="X297" s="447"/>
    </row>
    <row r="298" spans="1:24" ht="12.75">
      <c r="A298" s="447"/>
      <c r="B298" s="447"/>
      <c r="C298" s="454"/>
      <c r="D298" s="447"/>
      <c r="E298" s="449"/>
      <c r="F298" s="447"/>
      <c r="G298" s="447"/>
      <c r="H298" s="447"/>
      <c r="I298" s="447"/>
      <c r="J298" s="447"/>
      <c r="K298" s="447"/>
      <c r="L298" s="447"/>
      <c r="M298" s="447"/>
      <c r="N298" s="447"/>
      <c r="O298" s="447"/>
      <c r="P298" s="447"/>
      <c r="Q298" s="447"/>
      <c r="R298" s="447"/>
      <c r="S298" s="447"/>
      <c r="T298" s="447"/>
      <c r="U298" s="447"/>
      <c r="V298" s="447"/>
      <c r="W298" s="447"/>
      <c r="X298" s="447"/>
    </row>
    <row r="299" spans="1:24" ht="12.75">
      <c r="A299" s="447"/>
      <c r="B299" s="447"/>
      <c r="C299" s="454"/>
      <c r="D299" s="447"/>
      <c r="E299" s="449"/>
      <c r="F299" s="447"/>
      <c r="G299" s="447"/>
      <c r="H299" s="447"/>
      <c r="I299" s="447"/>
      <c r="J299" s="447"/>
      <c r="K299" s="447"/>
      <c r="L299" s="447"/>
      <c r="M299" s="447"/>
      <c r="N299" s="447"/>
      <c r="O299" s="447"/>
      <c r="P299" s="447"/>
      <c r="Q299" s="447"/>
      <c r="R299" s="447"/>
      <c r="S299" s="447"/>
      <c r="T299" s="447"/>
      <c r="U299" s="447"/>
      <c r="V299" s="447"/>
      <c r="W299" s="447"/>
      <c r="X299" s="447"/>
    </row>
    <row r="300" spans="1:24" ht="12.75">
      <c r="A300" s="447"/>
      <c r="B300" s="447"/>
      <c r="C300" s="454"/>
      <c r="D300" s="447"/>
      <c r="E300" s="449"/>
      <c r="F300" s="447"/>
      <c r="G300" s="447"/>
      <c r="H300" s="447"/>
      <c r="I300" s="447"/>
      <c r="J300" s="447"/>
      <c r="K300" s="447"/>
      <c r="L300" s="447"/>
      <c r="M300" s="447"/>
      <c r="N300" s="447"/>
      <c r="O300" s="447"/>
      <c r="P300" s="447"/>
      <c r="Q300" s="447"/>
      <c r="R300" s="447"/>
      <c r="S300" s="447"/>
      <c r="T300" s="447"/>
      <c r="U300" s="447"/>
      <c r="V300" s="447"/>
      <c r="W300" s="447"/>
      <c r="X300" s="447"/>
    </row>
    <row r="301" spans="1:24" ht="12.75">
      <c r="A301" s="447"/>
      <c r="B301" s="447"/>
      <c r="C301" s="454"/>
      <c r="D301" s="447"/>
      <c r="E301" s="449"/>
      <c r="F301" s="447"/>
      <c r="G301" s="447"/>
      <c r="H301" s="447"/>
      <c r="I301" s="447"/>
      <c r="J301" s="447"/>
      <c r="K301" s="447"/>
      <c r="L301" s="447"/>
      <c r="M301" s="447"/>
      <c r="N301" s="447"/>
      <c r="O301" s="447"/>
      <c r="P301" s="447"/>
      <c r="Q301" s="447"/>
      <c r="R301" s="447"/>
      <c r="S301" s="447"/>
      <c r="T301" s="447"/>
      <c r="U301" s="447"/>
      <c r="V301" s="447"/>
      <c r="W301" s="447"/>
      <c r="X301" s="447"/>
    </row>
    <row r="302" spans="1:24" ht="12.75">
      <c r="A302" s="447"/>
      <c r="B302" s="447"/>
      <c r="C302" s="454"/>
      <c r="D302" s="447"/>
      <c r="E302" s="449"/>
      <c r="F302" s="447"/>
      <c r="G302" s="447"/>
      <c r="H302" s="447"/>
      <c r="I302" s="447"/>
      <c r="J302" s="447"/>
      <c r="K302" s="447"/>
      <c r="L302" s="447"/>
      <c r="M302" s="447"/>
      <c r="N302" s="447"/>
      <c r="O302" s="447"/>
      <c r="P302" s="447"/>
      <c r="Q302" s="447"/>
      <c r="R302" s="447"/>
      <c r="S302" s="447"/>
      <c r="T302" s="447"/>
      <c r="U302" s="447"/>
      <c r="V302" s="447"/>
      <c r="W302" s="447"/>
      <c r="X302" s="447"/>
    </row>
    <row r="303" spans="1:24" ht="12.75">
      <c r="A303" s="447"/>
      <c r="B303" s="447"/>
      <c r="C303" s="454"/>
      <c r="D303" s="447"/>
      <c r="E303" s="449"/>
      <c r="F303" s="447"/>
      <c r="G303" s="447"/>
      <c r="H303" s="447"/>
      <c r="I303" s="447"/>
      <c r="J303" s="447"/>
      <c r="K303" s="447"/>
      <c r="L303" s="447"/>
      <c r="M303" s="447"/>
      <c r="N303" s="447"/>
      <c r="O303" s="447"/>
      <c r="P303" s="447"/>
      <c r="Q303" s="447"/>
      <c r="R303" s="447"/>
      <c r="S303" s="447"/>
      <c r="T303" s="447"/>
      <c r="U303" s="447"/>
      <c r="V303" s="447"/>
      <c r="W303" s="447"/>
      <c r="X303" s="447"/>
    </row>
    <row r="304" spans="1:24" ht="12.75">
      <c r="A304" s="447"/>
      <c r="B304" s="447"/>
      <c r="C304" s="454"/>
      <c r="D304" s="447"/>
      <c r="E304" s="449"/>
      <c r="F304" s="447"/>
      <c r="G304" s="447"/>
      <c r="H304" s="447"/>
      <c r="I304" s="447"/>
      <c r="J304" s="447"/>
      <c r="K304" s="447"/>
      <c r="L304" s="447"/>
      <c r="M304" s="447"/>
      <c r="N304" s="447"/>
      <c r="O304" s="447"/>
      <c r="P304" s="447"/>
      <c r="Q304" s="447"/>
      <c r="R304" s="447"/>
      <c r="S304" s="447"/>
      <c r="T304" s="447"/>
      <c r="U304" s="447"/>
      <c r="V304" s="447"/>
      <c r="W304" s="447"/>
      <c r="X304" s="447"/>
    </row>
    <row r="305" spans="1:24" ht="12.75">
      <c r="A305" s="447"/>
      <c r="B305" s="447"/>
      <c r="C305" s="454"/>
      <c r="D305" s="447"/>
      <c r="E305" s="449"/>
      <c r="F305" s="447"/>
      <c r="G305" s="447"/>
      <c r="H305" s="447"/>
      <c r="I305" s="447"/>
      <c r="J305" s="447"/>
      <c r="K305" s="447"/>
      <c r="L305" s="447"/>
      <c r="M305" s="447"/>
      <c r="N305" s="447"/>
      <c r="O305" s="447"/>
      <c r="P305" s="447"/>
      <c r="Q305" s="447"/>
      <c r="R305" s="447"/>
      <c r="S305" s="447"/>
      <c r="T305" s="447"/>
      <c r="U305" s="447"/>
      <c r="V305" s="447"/>
      <c r="W305" s="447"/>
      <c r="X305" s="447"/>
    </row>
    <row r="306" spans="1:24" ht="12.75">
      <c r="A306" s="447"/>
      <c r="B306" s="447"/>
      <c r="C306" s="454"/>
      <c r="D306" s="447"/>
      <c r="E306" s="449"/>
      <c r="F306" s="447"/>
      <c r="G306" s="447"/>
      <c r="H306" s="447"/>
      <c r="I306" s="447"/>
      <c r="J306" s="447"/>
      <c r="K306" s="447"/>
      <c r="L306" s="447"/>
      <c r="M306" s="447"/>
      <c r="N306" s="447"/>
      <c r="O306" s="447"/>
      <c r="P306" s="447"/>
      <c r="Q306" s="447"/>
      <c r="R306" s="447"/>
      <c r="S306" s="447"/>
      <c r="T306" s="447"/>
      <c r="U306" s="447"/>
      <c r="V306" s="447"/>
      <c r="W306" s="447"/>
      <c r="X306" s="447"/>
    </row>
    <row r="307" spans="1:24" ht="12.75">
      <c r="A307" s="447"/>
      <c r="B307" s="447"/>
      <c r="C307" s="454"/>
      <c r="D307" s="447"/>
      <c r="E307" s="449"/>
      <c r="F307" s="447"/>
      <c r="G307" s="447"/>
      <c r="H307" s="447"/>
      <c r="I307" s="447"/>
      <c r="J307" s="447"/>
      <c r="K307" s="447"/>
      <c r="L307" s="447"/>
      <c r="M307" s="447"/>
      <c r="N307" s="447"/>
      <c r="O307" s="447"/>
      <c r="P307" s="447"/>
      <c r="Q307" s="447"/>
      <c r="R307" s="447"/>
      <c r="S307" s="447"/>
      <c r="T307" s="447"/>
      <c r="U307" s="447"/>
      <c r="V307" s="447"/>
      <c r="W307" s="447"/>
      <c r="X307" s="447"/>
    </row>
    <row r="308" spans="1:24" ht="12.75">
      <c r="A308" s="447"/>
      <c r="B308" s="447"/>
      <c r="C308" s="454"/>
      <c r="D308" s="447"/>
      <c r="E308" s="449"/>
      <c r="F308" s="447"/>
      <c r="G308" s="447"/>
      <c r="H308" s="447"/>
      <c r="I308" s="447"/>
      <c r="J308" s="447"/>
      <c r="K308" s="447"/>
      <c r="L308" s="447"/>
      <c r="M308" s="447"/>
      <c r="N308" s="447"/>
      <c r="O308" s="447"/>
      <c r="P308" s="447"/>
      <c r="Q308" s="447"/>
      <c r="R308" s="447"/>
      <c r="S308" s="447"/>
      <c r="T308" s="447"/>
      <c r="U308" s="447"/>
      <c r="V308" s="447"/>
      <c r="W308" s="447"/>
      <c r="X308" s="447"/>
    </row>
    <row r="309" spans="1:24" ht="12.75">
      <c r="A309" s="447"/>
      <c r="B309" s="447"/>
      <c r="C309" s="454"/>
      <c r="D309" s="447"/>
      <c r="E309" s="449"/>
      <c r="F309" s="447"/>
      <c r="G309" s="447"/>
      <c r="H309" s="447"/>
      <c r="I309" s="447"/>
      <c r="J309" s="447"/>
      <c r="K309" s="447"/>
      <c r="L309" s="447"/>
      <c r="M309" s="447"/>
      <c r="N309" s="447"/>
      <c r="O309" s="447"/>
      <c r="P309" s="447"/>
      <c r="Q309" s="447"/>
      <c r="R309" s="447"/>
      <c r="S309" s="447"/>
      <c r="T309" s="447"/>
      <c r="U309" s="447"/>
      <c r="V309" s="447"/>
      <c r="W309" s="447"/>
      <c r="X309" s="447"/>
    </row>
    <row r="310" spans="1:24" ht="12.75">
      <c r="A310" s="447"/>
      <c r="B310" s="447"/>
      <c r="C310" s="454"/>
      <c r="D310" s="447"/>
      <c r="E310" s="449"/>
      <c r="F310" s="447"/>
      <c r="G310" s="447"/>
      <c r="H310" s="447"/>
      <c r="I310" s="447"/>
      <c r="J310" s="447"/>
      <c r="K310" s="447"/>
      <c r="L310" s="447"/>
      <c r="M310" s="447"/>
      <c r="N310" s="447"/>
      <c r="O310" s="447"/>
      <c r="P310" s="447"/>
      <c r="Q310" s="447"/>
      <c r="R310" s="447"/>
      <c r="S310" s="447"/>
      <c r="T310" s="447"/>
      <c r="U310" s="447"/>
      <c r="V310" s="447"/>
      <c r="W310" s="447"/>
      <c r="X310" s="447"/>
    </row>
    <row r="311" spans="1:24" ht="12.75">
      <c r="A311" s="447"/>
      <c r="B311" s="447"/>
      <c r="C311" s="454"/>
      <c r="D311" s="447"/>
      <c r="E311" s="449"/>
      <c r="F311" s="447"/>
      <c r="G311" s="447"/>
      <c r="H311" s="447"/>
      <c r="I311" s="447"/>
      <c r="J311" s="447"/>
      <c r="K311" s="447"/>
      <c r="L311" s="447"/>
      <c r="M311" s="447"/>
      <c r="N311" s="447"/>
      <c r="O311" s="447"/>
      <c r="P311" s="447"/>
      <c r="Q311" s="447"/>
      <c r="R311" s="447"/>
      <c r="S311" s="447"/>
      <c r="T311" s="447"/>
      <c r="U311" s="447"/>
      <c r="V311" s="447"/>
      <c r="W311" s="447"/>
      <c r="X311" s="447"/>
    </row>
    <row r="312" spans="1:24" ht="12.75">
      <c r="A312" s="447"/>
      <c r="B312" s="447"/>
      <c r="C312" s="454"/>
      <c r="D312" s="447"/>
      <c r="E312" s="449"/>
      <c r="F312" s="447"/>
      <c r="G312" s="447"/>
      <c r="H312" s="447"/>
      <c r="I312" s="447"/>
      <c r="J312" s="447"/>
      <c r="K312" s="447"/>
      <c r="L312" s="447"/>
      <c r="M312" s="447"/>
      <c r="N312" s="447"/>
      <c r="O312" s="447"/>
      <c r="P312" s="447"/>
      <c r="Q312" s="447"/>
      <c r="R312" s="447"/>
      <c r="S312" s="447"/>
      <c r="T312" s="447"/>
      <c r="U312" s="447"/>
      <c r="V312" s="447"/>
      <c r="W312" s="447"/>
      <c r="X312" s="447"/>
    </row>
    <row r="313" spans="1:24" ht="12.75">
      <c r="A313" s="447"/>
      <c r="B313" s="447"/>
      <c r="C313" s="454"/>
      <c r="D313" s="447"/>
      <c r="E313" s="449"/>
      <c r="F313" s="447"/>
      <c r="G313" s="447"/>
      <c r="H313" s="447"/>
      <c r="I313" s="447"/>
      <c r="J313" s="447"/>
      <c r="K313" s="447"/>
      <c r="L313" s="447"/>
      <c r="M313" s="447"/>
      <c r="N313" s="447"/>
      <c r="O313" s="447"/>
      <c r="P313" s="447"/>
      <c r="Q313" s="447"/>
      <c r="R313" s="447"/>
      <c r="S313" s="447"/>
      <c r="T313" s="447"/>
      <c r="U313" s="447"/>
      <c r="V313" s="447"/>
      <c r="W313" s="447"/>
      <c r="X313" s="447"/>
    </row>
    <row r="314" spans="1:24" ht="12.75">
      <c r="A314" s="447"/>
      <c r="B314" s="447"/>
      <c r="C314" s="454"/>
      <c r="D314" s="447"/>
      <c r="E314" s="449"/>
      <c r="F314" s="447"/>
      <c r="G314" s="447"/>
      <c r="H314" s="447"/>
      <c r="I314" s="447"/>
      <c r="J314" s="447"/>
      <c r="K314" s="447"/>
      <c r="L314" s="447"/>
      <c r="M314" s="447"/>
      <c r="N314" s="447"/>
      <c r="O314" s="447"/>
      <c r="P314" s="447"/>
      <c r="Q314" s="447"/>
      <c r="R314" s="447"/>
      <c r="S314" s="447"/>
      <c r="T314" s="447"/>
      <c r="U314" s="447"/>
      <c r="V314" s="447"/>
      <c r="W314" s="447"/>
      <c r="X314" s="447"/>
    </row>
    <row r="315" spans="1:24" ht="12.75">
      <c r="A315" s="447"/>
      <c r="B315" s="447"/>
      <c r="C315" s="454"/>
      <c r="D315" s="447"/>
      <c r="E315" s="449"/>
      <c r="F315" s="447"/>
      <c r="G315" s="447"/>
      <c r="H315" s="447"/>
      <c r="I315" s="447"/>
      <c r="J315" s="447"/>
      <c r="K315" s="447"/>
      <c r="L315" s="447"/>
      <c r="M315" s="447"/>
      <c r="N315" s="447"/>
      <c r="O315" s="447"/>
      <c r="P315" s="447"/>
      <c r="Q315" s="447"/>
      <c r="R315" s="447"/>
      <c r="S315" s="447"/>
      <c r="T315" s="447"/>
      <c r="U315" s="447"/>
      <c r="V315" s="447"/>
      <c r="W315" s="447"/>
      <c r="X315" s="447"/>
    </row>
    <row r="316" spans="1:24" ht="12.75">
      <c r="A316" s="447"/>
      <c r="B316" s="447"/>
      <c r="C316" s="454"/>
      <c r="D316" s="447"/>
      <c r="E316" s="449"/>
      <c r="F316" s="447"/>
      <c r="G316" s="447"/>
      <c r="H316" s="447"/>
      <c r="I316" s="447"/>
      <c r="J316" s="447"/>
      <c r="K316" s="447"/>
      <c r="L316" s="447"/>
      <c r="M316" s="447"/>
      <c r="N316" s="447"/>
      <c r="O316" s="447"/>
      <c r="P316" s="447"/>
      <c r="Q316" s="447"/>
      <c r="R316" s="447"/>
      <c r="S316" s="447"/>
      <c r="T316" s="447"/>
      <c r="U316" s="447"/>
      <c r="V316" s="447"/>
      <c r="W316" s="447"/>
      <c r="X316" s="447"/>
    </row>
    <row r="317" spans="1:24" ht="12.75">
      <c r="A317" s="447"/>
      <c r="B317" s="447"/>
      <c r="C317" s="454"/>
      <c r="D317" s="447"/>
      <c r="E317" s="449"/>
      <c r="F317" s="447"/>
      <c r="G317" s="447"/>
      <c r="H317" s="447"/>
      <c r="I317" s="447"/>
      <c r="J317" s="447"/>
      <c r="K317" s="447"/>
      <c r="L317" s="447"/>
      <c r="M317" s="447"/>
      <c r="N317" s="447"/>
      <c r="O317" s="447"/>
      <c r="P317" s="447"/>
      <c r="Q317" s="447"/>
      <c r="R317" s="447"/>
      <c r="S317" s="447"/>
      <c r="T317" s="447"/>
      <c r="U317" s="447"/>
      <c r="V317" s="447"/>
      <c r="W317" s="447"/>
      <c r="X317" s="447"/>
    </row>
    <row r="318" spans="1:24" ht="12.75">
      <c r="A318" s="447"/>
      <c r="B318" s="447"/>
      <c r="C318" s="454"/>
      <c r="D318" s="447"/>
      <c r="E318" s="449"/>
      <c r="F318" s="447"/>
      <c r="G318" s="447"/>
      <c r="H318" s="447"/>
      <c r="I318" s="447"/>
      <c r="J318" s="447"/>
      <c r="K318" s="447"/>
      <c r="L318" s="447"/>
      <c r="M318" s="447"/>
      <c r="N318" s="447"/>
      <c r="O318" s="447"/>
      <c r="P318" s="447"/>
      <c r="Q318" s="447"/>
      <c r="R318" s="447"/>
      <c r="S318" s="447"/>
      <c r="T318" s="447"/>
      <c r="U318" s="447"/>
      <c r="V318" s="447"/>
      <c r="W318" s="447"/>
      <c r="X318" s="447"/>
    </row>
    <row r="319" spans="1:24" ht="12.75">
      <c r="A319" s="447"/>
      <c r="B319" s="447"/>
      <c r="C319" s="454"/>
      <c r="D319" s="447"/>
      <c r="E319" s="449"/>
      <c r="F319" s="447"/>
      <c r="G319" s="447"/>
      <c r="H319" s="447"/>
      <c r="I319" s="447"/>
      <c r="J319" s="447"/>
      <c r="K319" s="447"/>
      <c r="L319" s="447"/>
      <c r="M319" s="447"/>
      <c r="N319" s="447"/>
      <c r="O319" s="447"/>
      <c r="P319" s="447"/>
      <c r="Q319" s="447"/>
      <c r="R319" s="447"/>
      <c r="S319" s="447"/>
      <c r="T319" s="447"/>
      <c r="U319" s="447"/>
      <c r="V319" s="447"/>
      <c r="W319" s="447"/>
      <c r="X319" s="447"/>
    </row>
    <row r="320" spans="1:24" ht="12.75">
      <c r="A320" s="447"/>
      <c r="B320" s="447"/>
      <c r="C320" s="454"/>
      <c r="D320" s="447"/>
      <c r="E320" s="449"/>
      <c r="F320" s="447"/>
      <c r="G320" s="447"/>
      <c r="H320" s="447"/>
      <c r="I320" s="447"/>
      <c r="J320" s="447"/>
      <c r="K320" s="447"/>
      <c r="L320" s="447"/>
      <c r="M320" s="447"/>
      <c r="N320" s="447"/>
      <c r="O320" s="447"/>
      <c r="P320" s="447"/>
      <c r="Q320" s="447"/>
      <c r="R320" s="447"/>
      <c r="S320" s="447"/>
      <c r="T320" s="447"/>
      <c r="U320" s="447"/>
      <c r="V320" s="447"/>
      <c r="W320" s="447"/>
      <c r="X320" s="447"/>
    </row>
    <row r="321" spans="1:24" ht="12.75">
      <c r="A321" s="447"/>
      <c r="B321" s="447"/>
      <c r="C321" s="454"/>
      <c r="D321" s="447"/>
      <c r="E321" s="449"/>
      <c r="F321" s="447"/>
      <c r="G321" s="447"/>
      <c r="H321" s="447"/>
      <c r="I321" s="447"/>
      <c r="J321" s="447"/>
      <c r="K321" s="447"/>
      <c r="L321" s="447"/>
      <c r="M321" s="447"/>
      <c r="N321" s="447"/>
      <c r="O321" s="447"/>
      <c r="P321" s="447"/>
      <c r="Q321" s="447"/>
      <c r="R321" s="447"/>
      <c r="S321" s="447"/>
      <c r="T321" s="447"/>
      <c r="U321" s="447"/>
      <c r="V321" s="447"/>
      <c r="W321" s="447"/>
      <c r="X321" s="447"/>
    </row>
    <row r="322" spans="1:24" ht="12.75">
      <c r="A322" s="447"/>
      <c r="B322" s="447"/>
      <c r="C322" s="454"/>
      <c r="D322" s="447"/>
      <c r="E322" s="449"/>
      <c r="F322" s="447"/>
      <c r="G322" s="447"/>
      <c r="H322" s="447"/>
      <c r="I322" s="447"/>
      <c r="J322" s="447"/>
      <c r="K322" s="447"/>
      <c r="L322" s="447"/>
      <c r="M322" s="447"/>
      <c r="N322" s="447"/>
      <c r="O322" s="447"/>
      <c r="P322" s="447"/>
      <c r="Q322" s="447"/>
      <c r="R322" s="447"/>
      <c r="S322" s="447"/>
      <c r="T322" s="447"/>
      <c r="U322" s="447"/>
      <c r="V322" s="447"/>
      <c r="W322" s="447"/>
      <c r="X322" s="447"/>
    </row>
    <row r="323" spans="1:24" ht="12.75">
      <c r="A323" s="447"/>
      <c r="B323" s="447"/>
      <c r="C323" s="454"/>
      <c r="D323" s="447"/>
      <c r="E323" s="449"/>
      <c r="F323" s="447"/>
      <c r="G323" s="447"/>
      <c r="H323" s="447"/>
      <c r="I323" s="447"/>
      <c r="J323" s="447"/>
      <c r="K323" s="447"/>
      <c r="L323" s="447"/>
      <c r="M323" s="447"/>
      <c r="N323" s="447"/>
      <c r="O323" s="447"/>
      <c r="P323" s="447"/>
      <c r="Q323" s="447"/>
      <c r="R323" s="447"/>
      <c r="S323" s="447"/>
      <c r="T323" s="447"/>
      <c r="U323" s="447"/>
      <c r="V323" s="447"/>
      <c r="W323" s="447"/>
      <c r="X323" s="447"/>
    </row>
    <row r="324" spans="1:24" ht="12.75">
      <c r="A324" s="447"/>
      <c r="B324" s="447"/>
      <c r="C324" s="454"/>
      <c r="D324" s="447"/>
      <c r="E324" s="449"/>
      <c r="F324" s="447"/>
      <c r="G324" s="447"/>
      <c r="H324" s="447"/>
      <c r="I324" s="447"/>
      <c r="J324" s="447"/>
      <c r="K324" s="447"/>
      <c r="L324" s="447"/>
      <c r="M324" s="447"/>
      <c r="N324" s="447"/>
      <c r="O324" s="447"/>
      <c r="P324" s="447"/>
      <c r="Q324" s="447"/>
      <c r="R324" s="447"/>
      <c r="S324" s="447"/>
      <c r="T324" s="447"/>
      <c r="U324" s="447"/>
      <c r="V324" s="447"/>
      <c r="W324" s="447"/>
      <c r="X324" s="447"/>
    </row>
    <row r="325" spans="1:24" ht="12.75">
      <c r="A325" s="447"/>
      <c r="B325" s="447"/>
      <c r="C325" s="454"/>
      <c r="D325" s="447"/>
      <c r="E325" s="449"/>
      <c r="F325" s="447"/>
      <c r="G325" s="447"/>
      <c r="H325" s="447"/>
      <c r="I325" s="447"/>
      <c r="J325" s="447"/>
      <c r="K325" s="447"/>
      <c r="L325" s="447"/>
      <c r="M325" s="447"/>
      <c r="N325" s="447"/>
      <c r="O325" s="447"/>
      <c r="P325" s="447"/>
      <c r="Q325" s="447"/>
      <c r="R325" s="447"/>
      <c r="S325" s="447"/>
      <c r="T325" s="447"/>
      <c r="U325" s="447"/>
      <c r="V325" s="447"/>
      <c r="W325" s="447"/>
      <c r="X325" s="447"/>
    </row>
    <row r="326" spans="1:24" ht="12.75">
      <c r="A326" s="447"/>
      <c r="B326" s="447"/>
      <c r="C326" s="454"/>
      <c r="D326" s="447"/>
      <c r="E326" s="449"/>
      <c r="F326" s="447"/>
      <c r="G326" s="447"/>
      <c r="H326" s="447"/>
      <c r="I326" s="447"/>
      <c r="J326" s="447"/>
      <c r="K326" s="447"/>
      <c r="L326" s="447"/>
      <c r="M326" s="447"/>
      <c r="N326" s="447"/>
      <c r="O326" s="447"/>
      <c r="P326" s="447"/>
      <c r="Q326" s="447"/>
      <c r="R326" s="447"/>
      <c r="S326" s="447"/>
      <c r="T326" s="447"/>
      <c r="U326" s="447"/>
      <c r="V326" s="447"/>
      <c r="W326" s="447"/>
      <c r="X326" s="447"/>
    </row>
    <row r="327" spans="1:24" ht="12.75">
      <c r="A327" s="447"/>
      <c r="B327" s="447"/>
      <c r="C327" s="454"/>
      <c r="D327" s="447"/>
      <c r="E327" s="449"/>
      <c r="F327" s="447"/>
      <c r="G327" s="447"/>
      <c r="H327" s="447"/>
      <c r="I327" s="447"/>
      <c r="J327" s="447"/>
      <c r="K327" s="447"/>
      <c r="L327" s="447"/>
      <c r="M327" s="447"/>
      <c r="N327" s="447"/>
      <c r="O327" s="447"/>
      <c r="P327" s="447"/>
      <c r="Q327" s="447"/>
      <c r="R327" s="447"/>
      <c r="S327" s="447"/>
      <c r="T327" s="447"/>
      <c r="U327" s="447"/>
      <c r="V327" s="447"/>
      <c r="W327" s="447"/>
      <c r="X327" s="447"/>
    </row>
    <row r="328" spans="1:24" ht="12.75">
      <c r="A328" s="447"/>
      <c r="B328" s="447"/>
      <c r="C328" s="454"/>
      <c r="D328" s="447"/>
      <c r="E328" s="449"/>
      <c r="F328" s="447"/>
      <c r="G328" s="447"/>
      <c r="H328" s="447"/>
      <c r="I328" s="447"/>
      <c r="J328" s="447"/>
      <c r="K328" s="447"/>
      <c r="L328" s="447"/>
      <c r="M328" s="447"/>
      <c r="N328" s="447"/>
      <c r="O328" s="447"/>
      <c r="P328" s="447"/>
      <c r="Q328" s="447"/>
      <c r="R328" s="447"/>
      <c r="S328" s="447"/>
      <c r="T328" s="447"/>
      <c r="U328" s="447"/>
      <c r="V328" s="447"/>
      <c r="W328" s="447"/>
      <c r="X328" s="447"/>
    </row>
    <row r="329" spans="1:24" ht="12.75">
      <c r="A329" s="447"/>
      <c r="B329" s="447"/>
      <c r="C329" s="454"/>
      <c r="D329" s="447"/>
      <c r="E329" s="449"/>
      <c r="F329" s="447"/>
      <c r="G329" s="447"/>
      <c r="H329" s="447"/>
      <c r="I329" s="447"/>
      <c r="J329" s="447"/>
      <c r="K329" s="447"/>
      <c r="L329" s="447"/>
      <c r="M329" s="447"/>
      <c r="N329" s="447"/>
      <c r="O329" s="447"/>
      <c r="P329" s="447"/>
      <c r="Q329" s="447"/>
      <c r="R329" s="447"/>
      <c r="S329" s="447"/>
      <c r="T329" s="447"/>
      <c r="U329" s="447"/>
      <c r="V329" s="447"/>
      <c r="W329" s="447"/>
      <c r="X329" s="447"/>
    </row>
    <row r="330" spans="1:24" ht="12.75">
      <c r="A330" s="447"/>
      <c r="B330" s="447"/>
      <c r="C330" s="454"/>
      <c r="D330" s="447"/>
      <c r="E330" s="449"/>
      <c r="F330" s="447"/>
      <c r="G330" s="447"/>
      <c r="H330" s="447"/>
      <c r="I330" s="447"/>
      <c r="J330" s="447"/>
      <c r="K330" s="447"/>
      <c r="L330" s="447"/>
      <c r="M330" s="447"/>
      <c r="N330" s="447"/>
      <c r="O330" s="447"/>
      <c r="P330" s="447"/>
      <c r="Q330" s="447"/>
      <c r="R330" s="447"/>
      <c r="S330" s="447"/>
      <c r="T330" s="447"/>
      <c r="U330" s="447"/>
      <c r="V330" s="447"/>
      <c r="W330" s="447"/>
      <c r="X330" s="447"/>
    </row>
    <row r="331" spans="1:24" ht="12.75">
      <c r="A331" s="447"/>
      <c r="B331" s="447"/>
      <c r="C331" s="454"/>
      <c r="D331" s="447"/>
      <c r="E331" s="449"/>
      <c r="F331" s="447"/>
      <c r="G331" s="447"/>
      <c r="H331" s="447"/>
      <c r="I331" s="447"/>
      <c r="J331" s="447"/>
      <c r="K331" s="447"/>
      <c r="L331" s="447"/>
      <c r="M331" s="447"/>
      <c r="N331" s="447"/>
      <c r="O331" s="447"/>
      <c r="P331" s="447"/>
      <c r="Q331" s="447"/>
      <c r="R331" s="447"/>
      <c r="S331" s="447"/>
      <c r="T331" s="447"/>
      <c r="U331" s="447"/>
      <c r="V331" s="447"/>
      <c r="W331" s="447"/>
      <c r="X331" s="447"/>
    </row>
    <row r="332" spans="1:24" ht="12.75">
      <c r="A332" s="447"/>
      <c r="B332" s="447"/>
      <c r="C332" s="454"/>
      <c r="D332" s="447"/>
      <c r="E332" s="449"/>
      <c r="F332" s="447"/>
      <c r="G332" s="447"/>
      <c r="H332" s="447"/>
      <c r="I332" s="447"/>
      <c r="J332" s="447"/>
      <c r="K332" s="447"/>
      <c r="L332" s="447"/>
      <c r="M332" s="447"/>
      <c r="N332" s="447"/>
      <c r="O332" s="447"/>
      <c r="P332" s="447"/>
      <c r="Q332" s="447"/>
      <c r="R332" s="447"/>
      <c r="S332" s="447"/>
      <c r="T332" s="447"/>
      <c r="U332" s="447"/>
      <c r="V332" s="447"/>
      <c r="W332" s="447"/>
      <c r="X332" s="447"/>
    </row>
    <row r="333" spans="1:24" ht="12.75">
      <c r="A333" s="447"/>
      <c r="B333" s="447"/>
      <c r="C333" s="454"/>
      <c r="D333" s="447"/>
      <c r="E333" s="449"/>
      <c r="F333" s="447"/>
      <c r="G333" s="447"/>
      <c r="H333" s="447"/>
      <c r="I333" s="447"/>
      <c r="J333" s="447"/>
      <c r="K333" s="447"/>
      <c r="L333" s="447"/>
      <c r="M333" s="447"/>
      <c r="N333" s="447"/>
      <c r="O333" s="447"/>
      <c r="P333" s="447"/>
      <c r="Q333" s="447"/>
      <c r="R333" s="447"/>
      <c r="S333" s="447"/>
      <c r="T333" s="447"/>
      <c r="U333" s="447"/>
      <c r="V333" s="447"/>
      <c r="W333" s="447"/>
      <c r="X333" s="447"/>
    </row>
    <row r="334" spans="1:24" ht="12.75">
      <c r="A334" s="447"/>
      <c r="B334" s="447"/>
      <c r="C334" s="454"/>
      <c r="D334" s="447"/>
      <c r="E334" s="449"/>
      <c r="F334" s="447"/>
      <c r="G334" s="447"/>
      <c r="H334" s="447"/>
      <c r="I334" s="447"/>
      <c r="J334" s="447"/>
      <c r="K334" s="447"/>
      <c r="L334" s="447"/>
      <c r="M334" s="447"/>
      <c r="N334" s="447"/>
      <c r="O334" s="447"/>
      <c r="P334" s="447"/>
      <c r="Q334" s="447"/>
      <c r="R334" s="447"/>
      <c r="S334" s="447"/>
      <c r="T334" s="447"/>
      <c r="U334" s="447"/>
      <c r="V334" s="447"/>
      <c r="W334" s="447"/>
      <c r="X334" s="447"/>
    </row>
    <row r="335" spans="1:24" ht="12.75">
      <c r="A335" s="447"/>
      <c r="B335" s="447"/>
      <c r="C335" s="454"/>
      <c r="D335" s="447"/>
      <c r="E335" s="449"/>
      <c r="F335" s="447"/>
      <c r="G335" s="447"/>
      <c r="H335" s="447"/>
      <c r="I335" s="447"/>
      <c r="J335" s="447"/>
      <c r="K335" s="447"/>
      <c r="L335" s="447"/>
      <c r="M335" s="447"/>
      <c r="N335" s="447"/>
      <c r="O335" s="447"/>
      <c r="P335" s="447"/>
      <c r="Q335" s="447"/>
      <c r="R335" s="447"/>
      <c r="S335" s="447"/>
      <c r="T335" s="447"/>
      <c r="U335" s="447"/>
      <c r="V335" s="447"/>
      <c r="W335" s="447"/>
      <c r="X335" s="447"/>
    </row>
    <row r="336" spans="1:24" ht="12.75">
      <c r="A336" s="447"/>
      <c r="B336" s="447"/>
      <c r="C336" s="454"/>
      <c r="D336" s="447"/>
      <c r="E336" s="449"/>
      <c r="F336" s="447"/>
      <c r="G336" s="447"/>
      <c r="H336" s="447"/>
      <c r="I336" s="447"/>
      <c r="J336" s="447"/>
      <c r="K336" s="447"/>
      <c r="L336" s="447"/>
      <c r="M336" s="447"/>
      <c r="N336" s="447"/>
      <c r="O336" s="447"/>
      <c r="P336" s="447"/>
      <c r="Q336" s="447"/>
      <c r="R336" s="447"/>
      <c r="S336" s="447"/>
      <c r="T336" s="447"/>
      <c r="U336" s="447"/>
      <c r="V336" s="447"/>
      <c r="W336" s="447"/>
      <c r="X336" s="447"/>
    </row>
    <row r="337" spans="1:24" ht="12.75">
      <c r="A337" s="447"/>
      <c r="B337" s="447"/>
      <c r="C337" s="454"/>
      <c r="D337" s="447"/>
      <c r="E337" s="449"/>
      <c r="F337" s="447"/>
      <c r="G337" s="447"/>
      <c r="H337" s="447"/>
      <c r="I337" s="447"/>
      <c r="J337" s="447"/>
      <c r="K337" s="447"/>
      <c r="L337" s="447"/>
      <c r="M337" s="447"/>
      <c r="N337" s="447"/>
      <c r="O337" s="447"/>
      <c r="P337" s="447"/>
      <c r="Q337" s="447"/>
      <c r="R337" s="447"/>
      <c r="S337" s="447"/>
      <c r="T337" s="447"/>
      <c r="U337" s="447"/>
      <c r="V337" s="447"/>
      <c r="W337" s="447"/>
      <c r="X337" s="447"/>
    </row>
    <row r="338" spans="1:24" ht="12.75">
      <c r="A338" s="447"/>
      <c r="B338" s="447"/>
      <c r="C338" s="454"/>
      <c r="D338" s="447"/>
      <c r="E338" s="449"/>
      <c r="F338" s="447"/>
      <c r="G338" s="447"/>
      <c r="H338" s="447"/>
      <c r="I338" s="447"/>
      <c r="J338" s="447"/>
      <c r="K338" s="447"/>
      <c r="L338" s="447"/>
      <c r="M338" s="447"/>
      <c r="N338" s="447"/>
      <c r="O338" s="447"/>
      <c r="P338" s="447"/>
      <c r="Q338" s="447"/>
      <c r="R338" s="447"/>
      <c r="S338" s="447"/>
      <c r="T338" s="447"/>
      <c r="U338" s="447"/>
      <c r="V338" s="447"/>
      <c r="W338" s="447"/>
      <c r="X338" s="447"/>
    </row>
    <row r="339" spans="1:24" ht="12.75">
      <c r="A339" s="447"/>
      <c r="B339" s="447"/>
      <c r="C339" s="454"/>
      <c r="D339" s="447"/>
      <c r="E339" s="449"/>
      <c r="F339" s="447"/>
      <c r="G339" s="447"/>
      <c r="H339" s="447"/>
      <c r="I339" s="447"/>
      <c r="J339" s="447"/>
      <c r="K339" s="447"/>
      <c r="L339" s="447"/>
      <c r="M339" s="447"/>
      <c r="N339" s="447"/>
      <c r="O339" s="447"/>
      <c r="P339" s="447"/>
      <c r="Q339" s="447"/>
      <c r="R339" s="447"/>
      <c r="S339" s="447"/>
      <c r="T339" s="447"/>
      <c r="U339" s="447"/>
      <c r="V339" s="447"/>
      <c r="W339" s="447"/>
      <c r="X339" s="447"/>
    </row>
    <row r="340" spans="1:24" ht="12.75">
      <c r="A340" s="447"/>
      <c r="B340" s="447"/>
      <c r="C340" s="454"/>
      <c r="D340" s="447"/>
      <c r="E340" s="449"/>
      <c r="F340" s="447"/>
      <c r="G340" s="447"/>
      <c r="H340" s="447"/>
      <c r="I340" s="447"/>
      <c r="J340" s="447"/>
      <c r="K340" s="447"/>
      <c r="L340" s="447"/>
      <c r="M340" s="447"/>
      <c r="N340" s="447"/>
      <c r="O340" s="447"/>
      <c r="P340" s="447"/>
      <c r="Q340" s="447"/>
      <c r="R340" s="447"/>
      <c r="S340" s="447"/>
      <c r="T340" s="447"/>
      <c r="U340" s="447"/>
      <c r="V340" s="447"/>
      <c r="W340" s="447"/>
      <c r="X340" s="447"/>
    </row>
    <row r="341" spans="1:24" ht="12.75">
      <c r="A341" s="447"/>
      <c r="B341" s="447"/>
      <c r="C341" s="454"/>
      <c r="D341" s="447"/>
      <c r="E341" s="449"/>
      <c r="F341" s="447"/>
      <c r="G341" s="447"/>
      <c r="H341" s="447"/>
      <c r="I341" s="447"/>
      <c r="J341" s="447"/>
      <c r="K341" s="447"/>
      <c r="L341" s="447"/>
      <c r="M341" s="447"/>
      <c r="N341" s="447"/>
      <c r="O341" s="447"/>
      <c r="P341" s="447"/>
      <c r="Q341" s="447"/>
      <c r="R341" s="447"/>
      <c r="S341" s="447"/>
      <c r="T341" s="447"/>
      <c r="U341" s="447"/>
      <c r="V341" s="447"/>
      <c r="W341" s="447"/>
      <c r="X341" s="447"/>
    </row>
    <row r="342" spans="1:24" ht="12.75">
      <c r="A342" s="447"/>
      <c r="B342" s="447"/>
      <c r="C342" s="454"/>
      <c r="D342" s="447"/>
      <c r="E342" s="449"/>
      <c r="F342" s="447"/>
      <c r="G342" s="447"/>
      <c r="H342" s="447"/>
      <c r="I342" s="447"/>
      <c r="J342" s="447"/>
      <c r="K342" s="447"/>
      <c r="L342" s="447"/>
      <c r="M342" s="447"/>
      <c r="N342" s="447"/>
      <c r="O342" s="447"/>
      <c r="P342" s="447"/>
      <c r="Q342" s="447"/>
      <c r="R342" s="447"/>
      <c r="S342" s="447"/>
      <c r="T342" s="447"/>
      <c r="U342" s="447"/>
      <c r="V342" s="447"/>
      <c r="W342" s="447"/>
      <c r="X342" s="447"/>
    </row>
    <row r="343" spans="1:24" ht="12.75">
      <c r="A343" s="447"/>
      <c r="B343" s="447"/>
      <c r="C343" s="454"/>
      <c r="D343" s="447"/>
      <c r="E343" s="449"/>
      <c r="F343" s="447"/>
      <c r="G343" s="447"/>
      <c r="H343" s="447"/>
      <c r="I343" s="447"/>
      <c r="J343" s="447"/>
      <c r="K343" s="447"/>
      <c r="L343" s="447"/>
      <c r="M343" s="447"/>
      <c r="N343" s="447"/>
      <c r="O343" s="447"/>
      <c r="P343" s="447"/>
      <c r="Q343" s="447"/>
      <c r="R343" s="447"/>
      <c r="S343" s="447"/>
      <c r="T343" s="447"/>
      <c r="U343" s="447"/>
      <c r="V343" s="447"/>
      <c r="W343" s="447"/>
      <c r="X343" s="447"/>
    </row>
    <row r="344" spans="1:24" ht="12.75">
      <c r="A344" s="447"/>
      <c r="B344" s="447"/>
      <c r="C344" s="454"/>
      <c r="D344" s="447"/>
      <c r="E344" s="449"/>
      <c r="F344" s="447"/>
      <c r="G344" s="447"/>
      <c r="H344" s="447"/>
      <c r="I344" s="447"/>
      <c r="J344" s="447"/>
      <c r="K344" s="447"/>
      <c r="L344" s="447"/>
      <c r="M344" s="447"/>
      <c r="N344" s="447"/>
      <c r="O344" s="447"/>
      <c r="P344" s="447"/>
      <c r="Q344" s="447"/>
      <c r="R344" s="447"/>
      <c r="S344" s="447"/>
      <c r="T344" s="447"/>
      <c r="U344" s="447"/>
      <c r="V344" s="447"/>
      <c r="W344" s="447"/>
      <c r="X344" s="447"/>
    </row>
    <row r="345" spans="1:24" ht="12.75">
      <c r="A345" s="447"/>
      <c r="B345" s="447"/>
      <c r="C345" s="454"/>
      <c r="D345" s="447"/>
      <c r="E345" s="449"/>
      <c r="F345" s="447"/>
      <c r="G345" s="447"/>
      <c r="H345" s="447"/>
      <c r="I345" s="447"/>
      <c r="J345" s="447"/>
      <c r="K345" s="447"/>
      <c r="L345" s="447"/>
      <c r="M345" s="447"/>
      <c r="N345" s="447"/>
      <c r="O345" s="447"/>
      <c r="P345" s="447"/>
      <c r="Q345" s="447"/>
      <c r="R345" s="447"/>
      <c r="S345" s="447"/>
      <c r="T345" s="447"/>
      <c r="U345" s="447"/>
      <c r="V345" s="447"/>
      <c r="W345" s="447"/>
      <c r="X345" s="447"/>
    </row>
    <row r="346" spans="1:24" ht="12.75">
      <c r="A346" s="447"/>
      <c r="B346" s="447"/>
      <c r="C346" s="454"/>
      <c r="D346" s="447"/>
      <c r="E346" s="449"/>
      <c r="F346" s="447"/>
      <c r="G346" s="447"/>
      <c r="H346" s="447"/>
      <c r="I346" s="447"/>
      <c r="J346" s="447"/>
      <c r="K346" s="447"/>
      <c r="L346" s="447"/>
      <c r="M346" s="447"/>
      <c r="N346" s="447"/>
      <c r="O346" s="447"/>
      <c r="P346" s="447"/>
      <c r="Q346" s="447"/>
      <c r="R346" s="447"/>
      <c r="S346" s="447"/>
      <c r="T346" s="447"/>
      <c r="U346" s="447"/>
      <c r="V346" s="447"/>
      <c r="W346" s="447"/>
      <c r="X346" s="447"/>
    </row>
    <row r="347" spans="1:24" ht="12.75">
      <c r="A347" s="447"/>
      <c r="B347" s="447"/>
      <c r="C347" s="454"/>
      <c r="D347" s="447"/>
      <c r="E347" s="449"/>
      <c r="F347" s="447"/>
      <c r="G347" s="447"/>
      <c r="H347" s="447"/>
      <c r="I347" s="447"/>
      <c r="J347" s="447"/>
      <c r="K347" s="447"/>
      <c r="L347" s="447"/>
      <c r="M347" s="447"/>
      <c r="N347" s="447"/>
      <c r="O347" s="447"/>
      <c r="P347" s="447"/>
      <c r="Q347" s="447"/>
      <c r="R347" s="447"/>
      <c r="S347" s="447"/>
      <c r="T347" s="447"/>
      <c r="U347" s="447"/>
      <c r="V347" s="447"/>
      <c r="W347" s="447"/>
      <c r="X347" s="447"/>
    </row>
    <row r="348" spans="1:24" ht="12.75">
      <c r="A348" s="447"/>
      <c r="B348" s="447"/>
      <c r="C348" s="454"/>
      <c r="D348" s="447"/>
      <c r="E348" s="449"/>
      <c r="F348" s="447"/>
      <c r="G348" s="447"/>
      <c r="H348" s="447"/>
      <c r="I348" s="447"/>
      <c r="J348" s="447"/>
      <c r="K348" s="447"/>
      <c r="L348" s="447"/>
      <c r="M348" s="447"/>
      <c r="N348" s="447"/>
      <c r="O348" s="447"/>
      <c r="P348" s="447"/>
      <c r="Q348" s="447"/>
      <c r="R348" s="447"/>
      <c r="S348" s="447"/>
      <c r="T348" s="447"/>
      <c r="U348" s="447"/>
      <c r="V348" s="447"/>
      <c r="W348" s="447"/>
      <c r="X348" s="447"/>
    </row>
    <row r="349" spans="1:24" ht="12.75">
      <c r="A349" s="447"/>
      <c r="B349" s="447"/>
      <c r="C349" s="454"/>
      <c r="D349" s="447"/>
      <c r="E349" s="449"/>
      <c r="F349" s="447"/>
      <c r="G349" s="447"/>
      <c r="H349" s="447"/>
      <c r="I349" s="447"/>
      <c r="J349" s="447"/>
      <c r="K349" s="447"/>
      <c r="L349" s="447"/>
      <c r="M349" s="447"/>
      <c r="N349" s="447"/>
      <c r="O349" s="447"/>
      <c r="P349" s="447"/>
      <c r="Q349" s="447"/>
      <c r="R349" s="447"/>
      <c r="S349" s="447"/>
      <c r="T349" s="447"/>
      <c r="U349" s="447"/>
      <c r="V349" s="447"/>
      <c r="W349" s="447"/>
      <c r="X349" s="447"/>
    </row>
    <row r="350" spans="1:24" ht="12.75">
      <c r="A350" s="447"/>
      <c r="B350" s="447"/>
      <c r="C350" s="454"/>
      <c r="D350" s="447"/>
      <c r="E350" s="449"/>
      <c r="F350" s="447"/>
      <c r="G350" s="447"/>
      <c r="H350" s="447"/>
      <c r="I350" s="447"/>
      <c r="J350" s="447"/>
      <c r="K350" s="447"/>
      <c r="L350" s="447"/>
      <c r="M350" s="447"/>
      <c r="N350" s="447"/>
      <c r="O350" s="447"/>
      <c r="P350" s="447"/>
      <c r="Q350" s="447"/>
      <c r="R350" s="447"/>
      <c r="S350" s="447"/>
      <c r="T350" s="447"/>
      <c r="U350" s="447"/>
      <c r="V350" s="447"/>
      <c r="W350" s="447"/>
      <c r="X350" s="447"/>
    </row>
    <row r="351" spans="1:24" ht="12.75">
      <c r="A351" s="447"/>
      <c r="B351" s="447"/>
      <c r="C351" s="454"/>
      <c r="D351" s="447"/>
      <c r="E351" s="449"/>
      <c r="F351" s="447"/>
      <c r="G351" s="447"/>
      <c r="H351" s="447"/>
      <c r="I351" s="447"/>
      <c r="J351" s="447"/>
      <c r="K351" s="447"/>
      <c r="L351" s="447"/>
      <c r="M351" s="447"/>
      <c r="N351" s="447"/>
      <c r="O351" s="447"/>
      <c r="P351" s="447"/>
      <c r="Q351" s="447"/>
      <c r="R351" s="447"/>
      <c r="S351" s="447"/>
      <c r="T351" s="447"/>
      <c r="U351" s="447"/>
      <c r="V351" s="447"/>
      <c r="W351" s="447"/>
      <c r="X351" s="447"/>
    </row>
    <row r="352" spans="1:24" ht="12.75">
      <c r="A352" s="447"/>
      <c r="B352" s="447"/>
      <c r="C352" s="454"/>
      <c r="D352" s="447"/>
      <c r="E352" s="449"/>
      <c r="F352" s="447"/>
      <c r="G352" s="447"/>
      <c r="H352" s="447"/>
      <c r="I352" s="447"/>
      <c r="J352" s="447"/>
      <c r="K352" s="447"/>
      <c r="L352" s="447"/>
      <c r="M352" s="447"/>
      <c r="N352" s="447"/>
      <c r="O352" s="447"/>
      <c r="P352" s="447"/>
      <c r="Q352" s="447"/>
      <c r="R352" s="447"/>
      <c r="S352" s="447"/>
      <c r="T352" s="447"/>
      <c r="U352" s="447"/>
      <c r="V352" s="447"/>
      <c r="W352" s="447"/>
      <c r="X352" s="447"/>
    </row>
    <row r="353" spans="1:24" ht="12.75">
      <c r="A353" s="447"/>
      <c r="B353" s="447"/>
      <c r="C353" s="454"/>
      <c r="D353" s="447"/>
      <c r="E353" s="449"/>
      <c r="F353" s="447"/>
      <c r="G353" s="447"/>
      <c r="H353" s="447"/>
      <c r="I353" s="447"/>
      <c r="J353" s="447"/>
      <c r="K353" s="447"/>
      <c r="L353" s="447"/>
      <c r="M353" s="447"/>
      <c r="N353" s="447"/>
      <c r="O353" s="447"/>
      <c r="P353" s="447"/>
      <c r="Q353" s="447"/>
      <c r="R353" s="447"/>
      <c r="S353" s="447"/>
      <c r="T353" s="447"/>
      <c r="U353" s="447"/>
      <c r="V353" s="447"/>
      <c r="W353" s="447"/>
      <c r="X353" s="447"/>
    </row>
    <row r="354" spans="1:24" ht="12.75">
      <c r="A354" s="447"/>
      <c r="B354" s="447"/>
      <c r="C354" s="454"/>
      <c r="D354" s="447"/>
      <c r="E354" s="449"/>
      <c r="F354" s="447"/>
      <c r="G354" s="447"/>
      <c r="H354" s="447"/>
      <c r="I354" s="447"/>
      <c r="J354" s="447"/>
      <c r="K354" s="447"/>
      <c r="L354" s="447"/>
      <c r="M354" s="447"/>
      <c r="N354" s="447"/>
      <c r="O354" s="447"/>
      <c r="P354" s="447"/>
      <c r="Q354" s="447"/>
      <c r="R354" s="447"/>
      <c r="S354" s="447"/>
      <c r="T354" s="447"/>
      <c r="U354" s="447"/>
      <c r="V354" s="447"/>
      <c r="W354" s="447"/>
      <c r="X354" s="447"/>
    </row>
    <row r="355" spans="1:24" ht="12.75">
      <c r="A355" s="447"/>
      <c r="B355" s="447"/>
      <c r="C355" s="454"/>
      <c r="D355" s="447"/>
      <c r="E355" s="449"/>
      <c r="F355" s="447"/>
      <c r="G355" s="447"/>
      <c r="H355" s="447"/>
      <c r="I355" s="447"/>
      <c r="J355" s="447"/>
      <c r="K355" s="447"/>
      <c r="L355" s="447"/>
      <c r="M355" s="447"/>
      <c r="N355" s="447"/>
      <c r="O355" s="447"/>
      <c r="P355" s="447"/>
      <c r="Q355" s="447"/>
      <c r="R355" s="447"/>
      <c r="S355" s="447"/>
      <c r="T355" s="447"/>
      <c r="U355" s="447"/>
      <c r="V355" s="447"/>
      <c r="W355" s="447"/>
      <c r="X355" s="447"/>
    </row>
    <row r="356" spans="1:24" ht="12.75">
      <c r="A356" s="447"/>
      <c r="B356" s="447"/>
      <c r="C356" s="454"/>
      <c r="D356" s="447"/>
      <c r="E356" s="449"/>
      <c r="F356" s="447"/>
      <c r="G356" s="447"/>
      <c r="H356" s="447"/>
      <c r="I356" s="447"/>
      <c r="J356" s="447"/>
      <c r="K356" s="447"/>
      <c r="L356" s="447"/>
      <c r="M356" s="447"/>
      <c r="N356" s="447"/>
      <c r="O356" s="447"/>
      <c r="P356" s="447"/>
      <c r="Q356" s="447"/>
      <c r="R356" s="447"/>
      <c r="S356" s="447"/>
      <c r="T356" s="447"/>
      <c r="U356" s="447"/>
      <c r="V356" s="447"/>
      <c r="W356" s="447"/>
      <c r="X356" s="447"/>
    </row>
    <row r="357" spans="1:24" ht="12.75">
      <c r="A357" s="447"/>
      <c r="B357" s="447"/>
      <c r="C357" s="454"/>
      <c r="D357" s="447"/>
      <c r="E357" s="449"/>
      <c r="F357" s="447"/>
      <c r="G357" s="447"/>
      <c r="H357" s="447"/>
      <c r="I357" s="447"/>
      <c r="J357" s="447"/>
      <c r="K357" s="447"/>
      <c r="L357" s="447"/>
      <c r="M357" s="447"/>
      <c r="N357" s="447"/>
      <c r="O357" s="447"/>
      <c r="P357" s="447"/>
      <c r="Q357" s="447"/>
      <c r="R357" s="447"/>
      <c r="S357" s="447"/>
      <c r="T357" s="447"/>
      <c r="U357" s="447"/>
      <c r="V357" s="447"/>
      <c r="W357" s="447"/>
      <c r="X357" s="447"/>
    </row>
    <row r="358" spans="1:24" ht="12.75">
      <c r="A358" s="447"/>
      <c r="B358" s="447"/>
      <c r="C358" s="454"/>
      <c r="D358" s="447"/>
      <c r="E358" s="449"/>
      <c r="F358" s="447"/>
      <c r="G358" s="447"/>
      <c r="H358" s="447"/>
      <c r="I358" s="447"/>
      <c r="J358" s="447"/>
      <c r="K358" s="447"/>
      <c r="L358" s="447"/>
      <c r="M358" s="447"/>
      <c r="N358" s="447"/>
      <c r="O358" s="447"/>
      <c r="P358" s="447"/>
      <c r="Q358" s="447"/>
      <c r="R358" s="447"/>
      <c r="S358" s="447"/>
      <c r="T358" s="447"/>
      <c r="U358" s="447"/>
      <c r="V358" s="447"/>
      <c r="W358" s="447"/>
      <c r="X358" s="447"/>
    </row>
    <row r="359" spans="1:24" ht="12.75">
      <c r="A359" s="447"/>
      <c r="B359" s="447"/>
      <c r="C359" s="454"/>
      <c r="D359" s="447"/>
      <c r="E359" s="449"/>
      <c r="F359" s="447"/>
      <c r="G359" s="447"/>
      <c r="H359" s="447"/>
      <c r="I359" s="447"/>
      <c r="J359" s="447"/>
      <c r="K359" s="447"/>
      <c r="L359" s="447"/>
      <c r="M359" s="447"/>
      <c r="N359" s="447"/>
      <c r="O359" s="447"/>
      <c r="P359" s="447"/>
      <c r="Q359" s="447"/>
      <c r="R359" s="447"/>
      <c r="S359" s="447"/>
      <c r="T359" s="447"/>
      <c r="U359" s="447"/>
      <c r="V359" s="447"/>
      <c r="W359" s="447"/>
      <c r="X359" s="447"/>
    </row>
    <row r="360" spans="1:24" ht="12.75">
      <c r="A360" s="447"/>
      <c r="B360" s="447"/>
      <c r="C360" s="454"/>
      <c r="D360" s="447"/>
      <c r="E360" s="449"/>
      <c r="F360" s="447"/>
      <c r="G360" s="447"/>
      <c r="H360" s="447"/>
      <c r="I360" s="447"/>
      <c r="J360" s="447"/>
      <c r="K360" s="447"/>
      <c r="L360" s="447"/>
      <c r="M360" s="447"/>
      <c r="N360" s="447"/>
      <c r="O360" s="447"/>
      <c r="P360" s="447"/>
      <c r="Q360" s="447"/>
      <c r="R360" s="447"/>
      <c r="S360" s="447"/>
      <c r="T360" s="447"/>
      <c r="U360" s="447"/>
      <c r="V360" s="447"/>
      <c r="W360" s="447"/>
      <c r="X360" s="447"/>
    </row>
    <row r="361" spans="1:24" ht="12.75">
      <c r="A361" s="447"/>
      <c r="B361" s="447"/>
      <c r="C361" s="454"/>
      <c r="D361" s="447"/>
      <c r="E361" s="449"/>
      <c r="F361" s="447"/>
      <c r="G361" s="447"/>
      <c r="H361" s="447"/>
      <c r="I361" s="447"/>
      <c r="J361" s="447"/>
      <c r="K361" s="447"/>
      <c r="L361" s="447"/>
      <c r="M361" s="447"/>
      <c r="N361" s="447"/>
      <c r="O361" s="447"/>
      <c r="P361" s="447"/>
      <c r="Q361" s="447"/>
      <c r="R361" s="447"/>
      <c r="S361" s="447"/>
      <c r="T361" s="447"/>
      <c r="U361" s="447"/>
      <c r="V361" s="447"/>
      <c r="W361" s="447"/>
      <c r="X361" s="447"/>
    </row>
    <row r="362" spans="1:24" ht="12.75">
      <c r="A362" s="447"/>
      <c r="B362" s="447"/>
      <c r="C362" s="454"/>
      <c r="D362" s="447"/>
      <c r="E362" s="449"/>
      <c r="F362" s="447"/>
      <c r="G362" s="447"/>
      <c r="H362" s="447"/>
      <c r="I362" s="447"/>
      <c r="J362" s="447"/>
      <c r="K362" s="447"/>
      <c r="L362" s="447"/>
      <c r="M362" s="447"/>
      <c r="N362" s="447"/>
      <c r="O362" s="447"/>
      <c r="P362" s="447"/>
      <c r="Q362" s="447"/>
      <c r="R362" s="447"/>
      <c r="S362" s="447"/>
      <c r="T362" s="447"/>
      <c r="U362" s="447"/>
      <c r="V362" s="447"/>
      <c r="W362" s="447"/>
      <c r="X362" s="447"/>
    </row>
    <row r="363" spans="1:24" ht="12.75">
      <c r="A363" s="447"/>
      <c r="B363" s="447"/>
      <c r="C363" s="454"/>
      <c r="D363" s="447"/>
      <c r="E363" s="449"/>
      <c r="F363" s="447"/>
      <c r="G363" s="447"/>
      <c r="H363" s="447"/>
      <c r="I363" s="447"/>
      <c r="J363" s="447"/>
      <c r="K363" s="447"/>
      <c r="L363" s="447"/>
      <c r="M363" s="447"/>
      <c r="N363" s="447"/>
      <c r="O363" s="447"/>
      <c r="P363" s="447"/>
      <c r="Q363" s="447"/>
      <c r="R363" s="447"/>
      <c r="S363" s="447"/>
      <c r="T363" s="447"/>
      <c r="U363" s="447"/>
      <c r="V363" s="447"/>
      <c r="W363" s="447"/>
      <c r="X363" s="447"/>
    </row>
    <row r="364" spans="1:24" ht="12.75">
      <c r="A364" s="447"/>
      <c r="B364" s="447"/>
      <c r="C364" s="454"/>
      <c r="D364" s="447"/>
      <c r="E364" s="449"/>
      <c r="F364" s="447"/>
      <c r="G364" s="447"/>
      <c r="H364" s="447"/>
      <c r="I364" s="447"/>
      <c r="J364" s="447"/>
      <c r="K364" s="447"/>
      <c r="L364" s="447"/>
      <c r="M364" s="447"/>
      <c r="N364" s="447"/>
      <c r="O364" s="447"/>
      <c r="P364" s="447"/>
      <c r="Q364" s="447"/>
      <c r="R364" s="447"/>
      <c r="S364" s="447"/>
      <c r="T364" s="447"/>
      <c r="U364" s="447"/>
      <c r="V364" s="447"/>
      <c r="W364" s="447"/>
      <c r="X364" s="447"/>
    </row>
    <row r="365" spans="1:24" ht="12.75">
      <c r="A365" s="447"/>
      <c r="B365" s="447"/>
      <c r="C365" s="454"/>
      <c r="D365" s="447"/>
      <c r="E365" s="449"/>
      <c r="F365" s="447"/>
      <c r="G365" s="447"/>
      <c r="H365" s="447"/>
      <c r="I365" s="447"/>
      <c r="J365" s="447"/>
      <c r="K365" s="447"/>
      <c r="L365" s="447"/>
      <c r="M365" s="447"/>
      <c r="N365" s="447"/>
      <c r="O365" s="447"/>
      <c r="P365" s="447"/>
      <c r="Q365" s="447"/>
      <c r="R365" s="447"/>
      <c r="S365" s="447"/>
      <c r="T365" s="447"/>
      <c r="U365" s="447"/>
      <c r="V365" s="447"/>
      <c r="W365" s="447"/>
      <c r="X365" s="447"/>
    </row>
    <row r="366" spans="1:24" ht="12.75">
      <c r="A366" s="447"/>
      <c r="B366" s="447"/>
      <c r="C366" s="454"/>
      <c r="D366" s="447"/>
      <c r="E366" s="449"/>
      <c r="F366" s="447"/>
      <c r="G366" s="447"/>
      <c r="H366" s="447"/>
      <c r="I366" s="447"/>
      <c r="J366" s="447"/>
      <c r="K366" s="447"/>
      <c r="L366" s="447"/>
      <c r="M366" s="447"/>
      <c r="N366" s="447"/>
      <c r="O366" s="447"/>
      <c r="P366" s="447"/>
      <c r="Q366" s="447"/>
      <c r="R366" s="447"/>
      <c r="S366" s="447"/>
      <c r="T366" s="447"/>
      <c r="U366" s="447"/>
      <c r="V366" s="447"/>
      <c r="W366" s="447"/>
      <c r="X366" s="447"/>
    </row>
    <row r="367" spans="1:24" ht="12.75">
      <c r="A367" s="447"/>
      <c r="B367" s="447"/>
      <c r="C367" s="454"/>
      <c r="D367" s="447"/>
      <c r="E367" s="449"/>
      <c r="F367" s="447"/>
      <c r="G367" s="447"/>
      <c r="H367" s="447"/>
      <c r="I367" s="447"/>
      <c r="J367" s="447"/>
      <c r="K367" s="447"/>
      <c r="L367" s="447"/>
      <c r="M367" s="447"/>
      <c r="N367" s="447"/>
      <c r="O367" s="447"/>
      <c r="P367" s="447"/>
      <c r="Q367" s="447"/>
      <c r="R367" s="447"/>
      <c r="S367" s="447"/>
      <c r="T367" s="447"/>
      <c r="U367" s="447"/>
      <c r="V367" s="447"/>
      <c r="W367" s="447"/>
      <c r="X367" s="447"/>
    </row>
    <row r="368" spans="1:24" ht="12.75">
      <c r="A368" s="447"/>
      <c r="B368" s="447"/>
      <c r="C368" s="454"/>
      <c r="D368" s="447"/>
      <c r="E368" s="449"/>
      <c r="F368" s="447"/>
      <c r="G368" s="447"/>
      <c r="H368" s="447"/>
      <c r="I368" s="447"/>
      <c r="J368" s="447"/>
      <c r="K368" s="447"/>
      <c r="L368" s="447"/>
      <c r="M368" s="447"/>
      <c r="N368" s="447"/>
      <c r="O368" s="447"/>
      <c r="P368" s="447"/>
      <c r="Q368" s="447"/>
      <c r="R368" s="447"/>
      <c r="S368" s="447"/>
      <c r="T368" s="447"/>
      <c r="U368" s="447"/>
      <c r="V368" s="447"/>
      <c r="W368" s="447"/>
      <c r="X368" s="447"/>
    </row>
    <row r="369" spans="1:24" ht="12.75">
      <c r="A369" s="447"/>
      <c r="B369" s="447"/>
      <c r="C369" s="454"/>
      <c r="D369" s="447"/>
      <c r="E369" s="449"/>
      <c r="F369" s="447"/>
      <c r="G369" s="447"/>
      <c r="H369" s="447"/>
      <c r="I369" s="447"/>
      <c r="J369" s="447"/>
      <c r="K369" s="447"/>
      <c r="L369" s="447"/>
      <c r="M369" s="447"/>
      <c r="N369" s="447"/>
      <c r="O369" s="447"/>
      <c r="P369" s="447"/>
      <c r="Q369" s="447"/>
      <c r="R369" s="447"/>
      <c r="S369" s="447"/>
      <c r="T369" s="447"/>
      <c r="U369" s="447"/>
      <c r="V369" s="447"/>
      <c r="W369" s="447"/>
      <c r="X369" s="447"/>
    </row>
    <row r="370" spans="1:24" ht="12.75">
      <c r="A370" s="447"/>
      <c r="B370" s="447"/>
      <c r="C370" s="454"/>
      <c r="D370" s="447"/>
      <c r="E370" s="449"/>
      <c r="F370" s="447"/>
      <c r="G370" s="447"/>
      <c r="H370" s="447"/>
      <c r="I370" s="447"/>
      <c r="J370" s="447"/>
      <c r="K370" s="447"/>
      <c r="L370" s="447"/>
      <c r="M370" s="447"/>
      <c r="N370" s="447"/>
      <c r="O370" s="447"/>
      <c r="P370" s="447"/>
      <c r="Q370" s="447"/>
      <c r="R370" s="447"/>
      <c r="S370" s="447"/>
      <c r="T370" s="447"/>
      <c r="U370" s="447"/>
      <c r="V370" s="447"/>
      <c r="W370" s="447"/>
      <c r="X370" s="447"/>
    </row>
    <row r="371" spans="1:24" ht="12.75">
      <c r="A371" s="447"/>
      <c r="B371" s="447"/>
      <c r="C371" s="454"/>
      <c r="D371" s="447"/>
      <c r="E371" s="449"/>
      <c r="F371" s="447"/>
      <c r="G371" s="447"/>
      <c r="H371" s="447"/>
      <c r="I371" s="447"/>
      <c r="J371" s="447"/>
      <c r="K371" s="447"/>
      <c r="L371" s="447"/>
      <c r="M371" s="447"/>
      <c r="N371" s="447"/>
      <c r="O371" s="447"/>
      <c r="P371" s="447"/>
      <c r="Q371" s="447"/>
      <c r="R371" s="447"/>
      <c r="S371" s="447"/>
      <c r="T371" s="447"/>
      <c r="U371" s="447"/>
      <c r="V371" s="447"/>
      <c r="W371" s="447"/>
      <c r="X371" s="447"/>
    </row>
    <row r="372" spans="1:24" ht="12.75">
      <c r="A372" s="447"/>
      <c r="B372" s="447"/>
      <c r="C372" s="454"/>
      <c r="D372" s="447"/>
      <c r="E372" s="449"/>
      <c r="F372" s="447"/>
      <c r="G372" s="447"/>
      <c r="H372" s="447"/>
      <c r="I372" s="447"/>
      <c r="J372" s="447"/>
      <c r="K372" s="447"/>
      <c r="L372" s="447"/>
      <c r="M372" s="447"/>
      <c r="N372" s="447"/>
      <c r="O372" s="447"/>
      <c r="P372" s="447"/>
      <c r="Q372" s="447"/>
      <c r="R372" s="447"/>
      <c r="S372" s="447"/>
      <c r="T372" s="447"/>
      <c r="U372" s="447"/>
      <c r="V372" s="447"/>
      <c r="W372" s="447"/>
      <c r="X372" s="447"/>
    </row>
    <row r="373" spans="1:24" ht="12.75">
      <c r="A373" s="447"/>
      <c r="B373" s="447"/>
      <c r="C373" s="454"/>
      <c r="D373" s="447"/>
      <c r="E373" s="449"/>
      <c r="F373" s="447"/>
      <c r="G373" s="447"/>
      <c r="H373" s="447"/>
      <c r="I373" s="447"/>
      <c r="J373" s="447"/>
      <c r="K373" s="447"/>
      <c r="L373" s="447"/>
      <c r="M373" s="447"/>
      <c r="N373" s="447"/>
      <c r="O373" s="447"/>
      <c r="P373" s="447"/>
      <c r="Q373" s="447"/>
      <c r="R373" s="447"/>
      <c r="S373" s="447"/>
      <c r="T373" s="447"/>
      <c r="U373" s="447"/>
      <c r="V373" s="447"/>
      <c r="W373" s="447"/>
      <c r="X373" s="447"/>
    </row>
    <row r="374" spans="1:24" ht="12.75">
      <c r="A374" s="447"/>
      <c r="B374" s="447"/>
      <c r="C374" s="454"/>
      <c r="D374" s="447"/>
      <c r="E374" s="449"/>
      <c r="F374" s="447"/>
      <c r="G374" s="447"/>
      <c r="H374" s="447"/>
      <c r="I374" s="447"/>
      <c r="J374" s="447"/>
      <c r="K374" s="447"/>
      <c r="L374" s="447"/>
      <c r="M374" s="447"/>
      <c r="N374" s="447"/>
      <c r="O374" s="447"/>
      <c r="P374" s="447"/>
      <c r="Q374" s="447"/>
      <c r="R374" s="447"/>
      <c r="S374" s="447"/>
      <c r="T374" s="447"/>
      <c r="U374" s="447"/>
      <c r="V374" s="447"/>
      <c r="W374" s="447"/>
      <c r="X374" s="447"/>
    </row>
    <row r="375" spans="1:24" ht="12.75">
      <c r="A375" s="447"/>
      <c r="B375" s="447"/>
      <c r="C375" s="454"/>
      <c r="D375" s="447"/>
      <c r="E375" s="449"/>
      <c r="F375" s="447"/>
      <c r="G375" s="447"/>
      <c r="H375" s="447"/>
      <c r="I375" s="447"/>
      <c r="J375" s="447"/>
      <c r="K375" s="447"/>
      <c r="L375" s="447"/>
      <c r="M375" s="447"/>
      <c r="N375" s="447"/>
      <c r="O375" s="447"/>
      <c r="P375" s="447"/>
      <c r="Q375" s="447"/>
      <c r="R375" s="447"/>
      <c r="S375" s="447"/>
      <c r="T375" s="447"/>
      <c r="U375" s="447"/>
      <c r="V375" s="447"/>
      <c r="W375" s="447"/>
      <c r="X375" s="447"/>
    </row>
    <row r="376" spans="1:24" ht="12.75">
      <c r="A376" s="447"/>
      <c r="B376" s="447"/>
      <c r="C376" s="454"/>
      <c r="D376" s="447"/>
      <c r="E376" s="449"/>
      <c r="F376" s="447"/>
      <c r="G376" s="447"/>
      <c r="H376" s="447"/>
      <c r="I376" s="447"/>
      <c r="J376" s="447"/>
      <c r="K376" s="447"/>
      <c r="L376" s="447"/>
      <c r="M376" s="447"/>
      <c r="N376" s="447"/>
      <c r="O376" s="447"/>
      <c r="P376" s="447"/>
      <c r="Q376" s="447"/>
      <c r="R376" s="447"/>
      <c r="S376" s="447"/>
      <c r="T376" s="447"/>
      <c r="U376" s="447"/>
      <c r="V376" s="447"/>
      <c r="W376" s="447"/>
      <c r="X376" s="447"/>
    </row>
    <row r="377" spans="1:24" ht="12.75">
      <c r="A377" s="447"/>
      <c r="B377" s="447"/>
      <c r="C377" s="454"/>
      <c r="D377" s="447"/>
      <c r="E377" s="449"/>
      <c r="F377" s="447"/>
      <c r="G377" s="447"/>
      <c r="H377" s="447"/>
      <c r="I377" s="447"/>
      <c r="J377" s="447"/>
      <c r="K377" s="447"/>
      <c r="L377" s="447"/>
      <c r="M377" s="447"/>
      <c r="N377" s="447"/>
      <c r="O377" s="447"/>
      <c r="P377" s="447"/>
      <c r="Q377" s="447"/>
      <c r="R377" s="447"/>
      <c r="S377" s="447"/>
      <c r="T377" s="447"/>
      <c r="U377" s="447"/>
      <c r="V377" s="447"/>
      <c r="W377" s="447"/>
      <c r="X377" s="447"/>
    </row>
    <row r="378" spans="1:24" ht="12.75">
      <c r="A378" s="447"/>
      <c r="B378" s="447"/>
      <c r="C378" s="454"/>
      <c r="D378" s="447"/>
      <c r="E378" s="449"/>
      <c r="F378" s="447"/>
      <c r="G378" s="447"/>
      <c r="H378" s="447"/>
      <c r="I378" s="447"/>
      <c r="J378" s="447"/>
      <c r="K378" s="447"/>
      <c r="L378" s="447"/>
      <c r="M378" s="447"/>
      <c r="N378" s="447"/>
      <c r="O378" s="447"/>
      <c r="P378" s="447"/>
      <c r="Q378" s="447"/>
      <c r="R378" s="447"/>
      <c r="S378" s="447"/>
      <c r="T378" s="447"/>
      <c r="U378" s="447"/>
      <c r="V378" s="447"/>
      <c r="W378" s="447"/>
      <c r="X378" s="447"/>
    </row>
    <row r="379" spans="1:24" ht="12.75">
      <c r="A379" s="447"/>
      <c r="B379" s="447"/>
      <c r="C379" s="454"/>
      <c r="D379" s="447"/>
      <c r="E379" s="449"/>
      <c r="F379" s="447"/>
      <c r="G379" s="447"/>
      <c r="H379" s="447"/>
      <c r="I379" s="447"/>
      <c r="J379" s="447"/>
      <c r="K379" s="447"/>
      <c r="L379" s="447"/>
      <c r="M379" s="447"/>
      <c r="N379" s="447"/>
      <c r="O379" s="447"/>
      <c r="P379" s="447"/>
      <c r="Q379" s="447"/>
      <c r="R379" s="447"/>
      <c r="S379" s="447"/>
      <c r="T379" s="447"/>
      <c r="U379" s="447"/>
      <c r="V379" s="447"/>
      <c r="W379" s="447"/>
      <c r="X379" s="447"/>
    </row>
    <row r="380" spans="1:24" ht="12.75">
      <c r="A380" s="447"/>
      <c r="B380" s="447"/>
      <c r="C380" s="454"/>
      <c r="D380" s="447"/>
      <c r="E380" s="449"/>
      <c r="F380" s="447"/>
      <c r="G380" s="447"/>
      <c r="H380" s="447"/>
      <c r="I380" s="447"/>
      <c r="J380" s="447"/>
      <c r="K380" s="447"/>
      <c r="L380" s="447"/>
      <c r="M380" s="447"/>
      <c r="N380" s="447"/>
      <c r="O380" s="447"/>
      <c r="P380" s="447"/>
      <c r="Q380" s="447"/>
      <c r="R380" s="447"/>
      <c r="S380" s="447"/>
      <c r="T380" s="447"/>
      <c r="U380" s="447"/>
      <c r="V380" s="447"/>
      <c r="W380" s="447"/>
      <c r="X380" s="447"/>
    </row>
    <row r="381" spans="1:24" ht="12.75">
      <c r="A381" s="447"/>
      <c r="B381" s="447"/>
      <c r="C381" s="454"/>
      <c r="D381" s="447"/>
      <c r="E381" s="449"/>
      <c r="F381" s="447"/>
      <c r="G381" s="447"/>
      <c r="H381" s="447"/>
      <c r="I381" s="447"/>
      <c r="J381" s="447"/>
      <c r="K381" s="447"/>
      <c r="L381" s="447"/>
      <c r="M381" s="447"/>
      <c r="N381" s="447"/>
      <c r="O381" s="447"/>
      <c r="P381" s="447"/>
      <c r="Q381" s="447"/>
      <c r="R381" s="447"/>
      <c r="S381" s="447"/>
      <c r="T381" s="447"/>
      <c r="U381" s="447"/>
      <c r="V381" s="447"/>
      <c r="W381" s="447"/>
      <c r="X381" s="447"/>
    </row>
    <row r="382" spans="1:24" ht="12.75">
      <c r="A382" s="447"/>
      <c r="B382" s="447"/>
      <c r="C382" s="454"/>
      <c r="D382" s="447"/>
      <c r="E382" s="449"/>
      <c r="F382" s="447"/>
      <c r="G382" s="447"/>
      <c r="H382" s="447"/>
      <c r="I382" s="447"/>
      <c r="J382" s="447"/>
      <c r="K382" s="447"/>
      <c r="L382" s="447"/>
      <c r="M382" s="447"/>
      <c r="N382" s="447"/>
      <c r="O382" s="447"/>
      <c r="P382" s="447"/>
      <c r="Q382" s="447"/>
      <c r="R382" s="447"/>
      <c r="S382" s="447"/>
      <c r="T382" s="447"/>
      <c r="U382" s="447"/>
      <c r="V382" s="447"/>
      <c r="W382" s="447"/>
      <c r="X382" s="447"/>
    </row>
    <row r="383" spans="1:24" ht="12.75">
      <c r="A383" s="447"/>
      <c r="B383" s="447"/>
      <c r="C383" s="454"/>
      <c r="D383" s="447"/>
      <c r="E383" s="449"/>
      <c r="F383" s="447"/>
      <c r="G383" s="447"/>
      <c r="H383" s="447"/>
      <c r="I383" s="447"/>
      <c r="J383" s="447"/>
      <c r="K383" s="447"/>
      <c r="L383" s="447"/>
      <c r="M383" s="447"/>
      <c r="N383" s="447"/>
      <c r="O383" s="447"/>
      <c r="P383" s="447"/>
      <c r="Q383" s="447"/>
      <c r="R383" s="447"/>
      <c r="S383" s="447"/>
      <c r="T383" s="447"/>
      <c r="U383" s="447"/>
      <c r="V383" s="447"/>
      <c r="W383" s="447"/>
      <c r="X383" s="447"/>
    </row>
    <row r="384" spans="1:24" ht="12.75">
      <c r="A384" s="447"/>
      <c r="B384" s="447"/>
      <c r="C384" s="454"/>
      <c r="D384" s="447"/>
      <c r="E384" s="449"/>
      <c r="F384" s="447"/>
      <c r="G384" s="447"/>
      <c r="H384" s="447"/>
      <c r="I384" s="447"/>
      <c r="J384" s="447"/>
      <c r="K384" s="447"/>
      <c r="L384" s="447"/>
      <c r="M384" s="447"/>
      <c r="N384" s="447"/>
      <c r="O384" s="447"/>
      <c r="P384" s="447"/>
      <c r="Q384" s="447"/>
      <c r="R384" s="447"/>
      <c r="S384" s="447"/>
      <c r="T384" s="447"/>
      <c r="U384" s="447"/>
      <c r="V384" s="447"/>
      <c r="W384" s="447"/>
      <c r="X384" s="447"/>
    </row>
    <row r="385" spans="1:24" ht="12.75">
      <c r="A385" s="447"/>
      <c r="B385" s="447"/>
      <c r="C385" s="454"/>
      <c r="D385" s="447"/>
      <c r="E385" s="449"/>
      <c r="F385" s="447"/>
      <c r="G385" s="447"/>
      <c r="H385" s="447"/>
      <c r="I385" s="447"/>
      <c r="J385" s="447"/>
      <c r="K385" s="447"/>
      <c r="L385" s="447"/>
      <c r="M385" s="447"/>
      <c r="N385" s="447"/>
      <c r="O385" s="447"/>
      <c r="P385" s="447"/>
      <c r="Q385" s="447"/>
      <c r="R385" s="447"/>
      <c r="S385" s="447"/>
      <c r="T385" s="447"/>
      <c r="U385" s="447"/>
      <c r="V385" s="447"/>
      <c r="W385" s="447"/>
      <c r="X385" s="447"/>
    </row>
    <row r="386" spans="1:24" ht="12.75">
      <c r="A386" s="447"/>
      <c r="B386" s="447"/>
      <c r="C386" s="454"/>
      <c r="D386" s="447"/>
      <c r="E386" s="449"/>
      <c r="F386" s="447"/>
      <c r="G386" s="447"/>
      <c r="H386" s="447"/>
      <c r="I386" s="447"/>
      <c r="J386" s="447"/>
      <c r="K386" s="447"/>
      <c r="L386" s="447"/>
      <c r="M386" s="447"/>
      <c r="N386" s="447"/>
      <c r="O386" s="447"/>
      <c r="P386" s="447"/>
      <c r="Q386" s="447"/>
      <c r="R386" s="447"/>
      <c r="S386" s="447"/>
      <c r="T386" s="447"/>
      <c r="U386" s="447"/>
      <c r="V386" s="447"/>
      <c r="W386" s="447"/>
      <c r="X386" s="447"/>
    </row>
    <row r="387" spans="1:24" ht="12.75">
      <c r="A387" s="447"/>
      <c r="B387" s="447"/>
      <c r="C387" s="454"/>
      <c r="D387" s="447"/>
      <c r="E387" s="449"/>
      <c r="F387" s="447"/>
      <c r="G387" s="447"/>
      <c r="H387" s="447"/>
      <c r="I387" s="447"/>
      <c r="J387" s="447"/>
      <c r="K387" s="447"/>
      <c r="L387" s="447"/>
      <c r="M387" s="447"/>
      <c r="N387" s="447"/>
      <c r="O387" s="447"/>
      <c r="P387" s="447"/>
      <c r="Q387" s="447"/>
      <c r="R387" s="447"/>
      <c r="S387" s="447"/>
      <c r="T387" s="447"/>
      <c r="U387" s="447"/>
      <c r="V387" s="447"/>
      <c r="W387" s="447"/>
      <c r="X387" s="447"/>
    </row>
    <row r="388" spans="1:24" ht="12.75">
      <c r="A388" s="447"/>
      <c r="B388" s="447"/>
      <c r="C388" s="454"/>
      <c r="D388" s="447"/>
      <c r="E388" s="449"/>
      <c r="F388" s="447"/>
      <c r="G388" s="447"/>
      <c r="H388" s="447"/>
      <c r="I388" s="447"/>
      <c r="J388" s="447"/>
      <c r="K388" s="447"/>
      <c r="L388" s="447"/>
      <c r="M388" s="447"/>
      <c r="N388" s="447"/>
      <c r="O388" s="447"/>
      <c r="P388" s="447"/>
      <c r="Q388" s="447"/>
      <c r="R388" s="447"/>
      <c r="S388" s="447"/>
      <c r="T388" s="447"/>
      <c r="U388" s="447"/>
      <c r="V388" s="447"/>
      <c r="W388" s="447"/>
      <c r="X388" s="447"/>
    </row>
    <row r="389" spans="1:24" ht="12.75">
      <c r="A389" s="447"/>
      <c r="B389" s="447"/>
      <c r="C389" s="454"/>
      <c r="D389" s="447"/>
      <c r="E389" s="449"/>
      <c r="F389" s="447"/>
      <c r="G389" s="447"/>
      <c r="H389" s="447"/>
      <c r="I389" s="447"/>
      <c r="J389" s="447"/>
      <c r="K389" s="447"/>
      <c r="L389" s="447"/>
      <c r="M389" s="447"/>
      <c r="N389" s="447"/>
      <c r="O389" s="447"/>
      <c r="P389" s="447"/>
      <c r="Q389" s="447"/>
      <c r="R389" s="447"/>
      <c r="S389" s="447"/>
      <c r="T389" s="447"/>
      <c r="U389" s="447"/>
      <c r="V389" s="447"/>
      <c r="W389" s="447"/>
      <c r="X389" s="447"/>
    </row>
    <row r="390" spans="1:24" ht="12.75">
      <c r="A390" s="447"/>
      <c r="B390" s="447"/>
      <c r="C390" s="454"/>
      <c r="D390" s="447"/>
      <c r="E390" s="449"/>
      <c r="F390" s="447"/>
      <c r="G390" s="447"/>
      <c r="H390" s="447"/>
      <c r="I390" s="447"/>
      <c r="J390" s="447"/>
      <c r="K390" s="447"/>
      <c r="L390" s="447"/>
      <c r="M390" s="447"/>
      <c r="N390" s="447"/>
      <c r="O390" s="447"/>
      <c r="P390" s="447"/>
      <c r="Q390" s="447"/>
      <c r="R390" s="447"/>
      <c r="S390" s="447"/>
      <c r="T390" s="447"/>
      <c r="U390" s="447"/>
      <c r="V390" s="447"/>
      <c r="W390" s="447"/>
      <c r="X390" s="447"/>
    </row>
    <row r="391" spans="1:24" ht="12.75">
      <c r="A391" s="447"/>
      <c r="B391" s="447"/>
      <c r="C391" s="454"/>
      <c r="D391" s="447"/>
      <c r="E391" s="449"/>
      <c r="F391" s="447"/>
      <c r="G391" s="447"/>
      <c r="H391" s="447"/>
      <c r="I391" s="447"/>
      <c r="J391" s="447"/>
      <c r="K391" s="447"/>
      <c r="L391" s="447"/>
      <c r="M391" s="447"/>
      <c r="N391" s="447"/>
      <c r="O391" s="447"/>
      <c r="P391" s="447"/>
      <c r="Q391" s="447"/>
      <c r="R391" s="447"/>
      <c r="S391" s="447"/>
      <c r="T391" s="447"/>
      <c r="U391" s="447"/>
      <c r="V391" s="447"/>
      <c r="W391" s="447"/>
      <c r="X391" s="447"/>
    </row>
    <row r="392" spans="1:24" ht="12.75">
      <c r="A392" s="447"/>
      <c r="B392" s="447"/>
      <c r="C392" s="454"/>
      <c r="D392" s="447"/>
      <c r="E392" s="449"/>
      <c r="F392" s="447"/>
      <c r="G392" s="447"/>
      <c r="H392" s="447"/>
      <c r="I392" s="447"/>
      <c r="J392" s="447"/>
      <c r="K392" s="447"/>
      <c r="L392" s="447"/>
      <c r="M392" s="447"/>
      <c r="N392" s="447"/>
      <c r="O392" s="447"/>
      <c r="P392" s="447"/>
      <c r="Q392" s="447"/>
      <c r="R392" s="447"/>
      <c r="S392" s="447"/>
      <c r="T392" s="447"/>
      <c r="U392" s="447"/>
      <c r="V392" s="447"/>
      <c r="W392" s="447"/>
      <c r="X392" s="447"/>
    </row>
    <row r="393" spans="1:24" ht="12.75">
      <c r="A393" s="447"/>
      <c r="B393" s="447"/>
      <c r="C393" s="454"/>
      <c r="D393" s="447"/>
      <c r="E393" s="449"/>
      <c r="F393" s="447"/>
      <c r="G393" s="447"/>
      <c r="H393" s="447"/>
      <c r="I393" s="447"/>
      <c r="J393" s="447"/>
      <c r="K393" s="447"/>
      <c r="L393" s="447"/>
      <c r="M393" s="447"/>
      <c r="N393" s="447"/>
      <c r="O393" s="447"/>
      <c r="P393" s="447"/>
      <c r="Q393" s="447"/>
      <c r="R393" s="447"/>
      <c r="S393" s="447"/>
      <c r="T393" s="447"/>
      <c r="U393" s="447"/>
      <c r="V393" s="447"/>
      <c r="W393" s="447"/>
      <c r="X393" s="447"/>
    </row>
    <row r="394" spans="1:24" ht="12.75">
      <c r="A394" s="447"/>
      <c r="B394" s="447"/>
      <c r="C394" s="454"/>
      <c r="D394" s="447"/>
      <c r="E394" s="449"/>
      <c r="F394" s="447"/>
      <c r="G394" s="447"/>
      <c r="H394" s="447"/>
      <c r="I394" s="447"/>
      <c r="J394" s="447"/>
      <c r="K394" s="447"/>
      <c r="L394" s="447"/>
      <c r="M394" s="447"/>
      <c r="N394" s="447"/>
      <c r="O394" s="447"/>
      <c r="P394" s="447"/>
      <c r="Q394" s="447"/>
      <c r="R394" s="447"/>
      <c r="S394" s="447"/>
      <c r="T394" s="447"/>
      <c r="U394" s="447"/>
      <c r="V394" s="447"/>
      <c r="W394" s="447"/>
      <c r="X394" s="447"/>
    </row>
    <row r="395" spans="1:24" ht="12.75">
      <c r="A395" s="447"/>
      <c r="B395" s="447"/>
      <c r="C395" s="454"/>
      <c r="D395" s="447"/>
      <c r="E395" s="449"/>
      <c r="F395" s="447"/>
      <c r="G395" s="447"/>
      <c r="H395" s="447"/>
      <c r="I395" s="447"/>
      <c r="J395" s="447"/>
      <c r="K395" s="447"/>
      <c r="L395" s="447"/>
      <c r="M395" s="447"/>
      <c r="N395" s="447"/>
      <c r="O395" s="447"/>
      <c r="P395" s="447"/>
      <c r="Q395" s="447"/>
      <c r="R395" s="447"/>
      <c r="S395" s="447"/>
      <c r="T395" s="447"/>
      <c r="U395" s="447"/>
      <c r="V395" s="447"/>
      <c r="W395" s="447"/>
      <c r="X395" s="447"/>
    </row>
    <row r="396" spans="1:24" ht="12.75">
      <c r="A396" s="447"/>
      <c r="B396" s="447"/>
      <c r="C396" s="454"/>
      <c r="D396" s="447"/>
      <c r="E396" s="449"/>
      <c r="F396" s="447"/>
      <c r="G396" s="447"/>
      <c r="H396" s="447"/>
      <c r="I396" s="447"/>
      <c r="J396" s="447"/>
      <c r="K396" s="447"/>
      <c r="L396" s="447"/>
      <c r="M396" s="447"/>
      <c r="N396" s="447"/>
      <c r="O396" s="447"/>
      <c r="P396" s="447"/>
      <c r="Q396" s="447"/>
      <c r="R396" s="447"/>
      <c r="S396" s="447"/>
      <c r="T396" s="447"/>
      <c r="U396" s="447"/>
      <c r="V396" s="447"/>
      <c r="W396" s="447"/>
      <c r="X396" s="447"/>
    </row>
    <row r="397" spans="1:24" ht="12.75">
      <c r="A397" s="447"/>
      <c r="B397" s="447"/>
      <c r="C397" s="454"/>
      <c r="D397" s="447"/>
      <c r="E397" s="449"/>
      <c r="F397" s="447"/>
      <c r="G397" s="447"/>
      <c r="H397" s="447"/>
      <c r="I397" s="447"/>
      <c r="J397" s="447"/>
      <c r="K397" s="447"/>
      <c r="L397" s="447"/>
      <c r="M397" s="447"/>
      <c r="N397" s="447"/>
      <c r="O397" s="447"/>
      <c r="P397" s="447"/>
      <c r="Q397" s="447"/>
      <c r="R397" s="447"/>
      <c r="S397" s="447"/>
      <c r="T397" s="447"/>
      <c r="U397" s="447"/>
      <c r="V397" s="447"/>
      <c r="W397" s="447"/>
      <c r="X397" s="447"/>
    </row>
    <row r="398" spans="1:24" ht="12.75">
      <c r="A398" s="447"/>
      <c r="B398" s="447"/>
      <c r="C398" s="454"/>
      <c r="D398" s="447"/>
      <c r="E398" s="449"/>
      <c r="F398" s="447"/>
      <c r="G398" s="447"/>
      <c r="H398" s="447"/>
      <c r="I398" s="447"/>
      <c r="J398" s="447"/>
      <c r="K398" s="447"/>
      <c r="L398" s="447"/>
      <c r="M398" s="447"/>
      <c r="N398" s="447"/>
      <c r="O398" s="447"/>
      <c r="P398" s="447"/>
      <c r="Q398" s="447"/>
      <c r="R398" s="447"/>
      <c r="S398" s="447"/>
      <c r="T398" s="447"/>
      <c r="U398" s="447"/>
      <c r="V398" s="447"/>
      <c r="W398" s="447"/>
      <c r="X398" s="447"/>
    </row>
    <row r="399" spans="1:24" ht="12.75">
      <c r="A399" s="447"/>
      <c r="B399" s="447"/>
      <c r="C399" s="454"/>
      <c r="D399" s="447"/>
      <c r="E399" s="449"/>
      <c r="F399" s="447"/>
      <c r="G399" s="447"/>
      <c r="H399" s="447"/>
      <c r="I399" s="447"/>
      <c r="J399" s="447"/>
      <c r="K399" s="447"/>
      <c r="L399" s="447"/>
      <c r="M399" s="447"/>
      <c r="N399" s="447"/>
      <c r="O399" s="447"/>
      <c r="P399" s="447"/>
      <c r="Q399" s="447"/>
      <c r="R399" s="447"/>
      <c r="S399" s="447"/>
      <c r="T399" s="447"/>
      <c r="U399" s="447"/>
      <c r="V399" s="447"/>
      <c r="W399" s="447"/>
      <c r="X399" s="447"/>
    </row>
    <row r="400" spans="1:24" ht="12.75">
      <c r="A400" s="447"/>
      <c r="B400" s="447"/>
      <c r="C400" s="454"/>
      <c r="D400" s="447"/>
      <c r="E400" s="449"/>
      <c r="F400" s="447"/>
      <c r="G400" s="447"/>
      <c r="H400" s="447"/>
      <c r="I400" s="447"/>
      <c r="J400" s="447"/>
      <c r="K400" s="447"/>
      <c r="L400" s="447"/>
      <c r="M400" s="447"/>
      <c r="N400" s="447"/>
      <c r="O400" s="447"/>
      <c r="P400" s="447"/>
      <c r="Q400" s="447"/>
      <c r="R400" s="447"/>
      <c r="S400" s="447"/>
      <c r="T400" s="447"/>
      <c r="U400" s="447"/>
      <c r="V400" s="447"/>
      <c r="W400" s="447"/>
      <c r="X400" s="447"/>
    </row>
    <row r="401" spans="1:24" ht="12.75">
      <c r="A401" s="447"/>
      <c r="B401" s="447"/>
      <c r="C401" s="454"/>
      <c r="D401" s="447"/>
      <c r="E401" s="449"/>
      <c r="F401" s="447"/>
      <c r="G401" s="447"/>
      <c r="H401" s="447"/>
      <c r="I401" s="447"/>
      <c r="J401" s="447"/>
      <c r="K401" s="447"/>
      <c r="L401" s="447"/>
      <c r="M401" s="447"/>
      <c r="N401" s="447"/>
      <c r="O401" s="447"/>
      <c r="P401" s="447"/>
      <c r="Q401" s="447"/>
      <c r="R401" s="447"/>
      <c r="S401" s="447"/>
      <c r="T401" s="447"/>
      <c r="U401" s="447"/>
      <c r="V401" s="447"/>
      <c r="W401" s="447"/>
      <c r="X401" s="447"/>
    </row>
    <row r="402" spans="1:24" ht="12.75">
      <c r="A402" s="447"/>
      <c r="B402" s="447"/>
      <c r="C402" s="454"/>
      <c r="D402" s="447"/>
      <c r="E402" s="449"/>
      <c r="F402" s="447"/>
      <c r="G402" s="447"/>
      <c r="H402" s="447"/>
      <c r="I402" s="447"/>
      <c r="J402" s="447"/>
      <c r="K402" s="447"/>
      <c r="L402" s="447"/>
      <c r="M402" s="447"/>
      <c r="N402" s="447"/>
      <c r="O402" s="447"/>
      <c r="P402" s="447"/>
      <c r="Q402" s="447"/>
      <c r="R402" s="447"/>
      <c r="S402" s="447"/>
      <c r="T402" s="447"/>
      <c r="U402" s="447"/>
      <c r="V402" s="447"/>
      <c r="W402" s="447"/>
      <c r="X402" s="447"/>
    </row>
    <row r="403" spans="1:24" ht="12.75">
      <c r="A403" s="447"/>
      <c r="B403" s="447"/>
      <c r="C403" s="454"/>
      <c r="D403" s="447"/>
      <c r="E403" s="449"/>
      <c r="F403" s="447"/>
      <c r="G403" s="447"/>
      <c r="H403" s="447"/>
      <c r="I403" s="447"/>
      <c r="J403" s="447"/>
      <c r="K403" s="447"/>
      <c r="L403" s="447"/>
      <c r="M403" s="447"/>
      <c r="N403" s="447"/>
      <c r="O403" s="447"/>
      <c r="P403" s="447"/>
      <c r="Q403" s="447"/>
      <c r="R403" s="447"/>
      <c r="S403" s="447"/>
      <c r="T403" s="447"/>
      <c r="U403" s="447"/>
      <c r="V403" s="447"/>
      <c r="W403" s="447"/>
      <c r="X403" s="447"/>
    </row>
    <row r="404" spans="1:24" ht="12.75">
      <c r="A404" s="447"/>
      <c r="B404" s="447"/>
      <c r="C404" s="454"/>
      <c r="D404" s="447"/>
      <c r="E404" s="449"/>
      <c r="F404" s="447"/>
      <c r="G404" s="447"/>
      <c r="H404" s="447"/>
      <c r="I404" s="447"/>
      <c r="J404" s="447"/>
      <c r="K404" s="447"/>
      <c r="L404" s="447"/>
      <c r="M404" s="447"/>
      <c r="N404" s="447"/>
      <c r="O404" s="447"/>
      <c r="P404" s="447"/>
      <c r="Q404" s="447"/>
      <c r="R404" s="447"/>
      <c r="S404" s="447"/>
      <c r="T404" s="447"/>
      <c r="U404" s="447"/>
      <c r="V404" s="447"/>
      <c r="W404" s="447"/>
      <c r="X404" s="447"/>
    </row>
    <row r="405" spans="1:24" ht="12.75">
      <c r="A405" s="447"/>
      <c r="B405" s="447"/>
      <c r="C405" s="454"/>
      <c r="D405" s="447"/>
      <c r="E405" s="449"/>
      <c r="F405" s="447"/>
      <c r="G405" s="447"/>
      <c r="H405" s="447"/>
      <c r="I405" s="447"/>
      <c r="J405" s="447"/>
      <c r="K405" s="447"/>
      <c r="L405" s="447"/>
      <c r="M405" s="447"/>
      <c r="N405" s="447"/>
      <c r="O405" s="447"/>
      <c r="P405" s="447"/>
      <c r="Q405" s="447"/>
      <c r="R405" s="447"/>
      <c r="S405" s="447"/>
      <c r="T405" s="447"/>
      <c r="U405" s="447"/>
      <c r="V405" s="447"/>
      <c r="W405" s="447"/>
      <c r="X405" s="447"/>
    </row>
    <row r="406" spans="1:24" ht="12.75">
      <c r="A406" s="447"/>
      <c r="B406" s="447"/>
      <c r="C406" s="454"/>
      <c r="D406" s="447"/>
      <c r="E406" s="449"/>
      <c r="F406" s="447"/>
      <c r="G406" s="447"/>
      <c r="H406" s="447"/>
      <c r="I406" s="447"/>
      <c r="J406" s="447"/>
      <c r="K406" s="447"/>
      <c r="L406" s="447"/>
      <c r="M406" s="447"/>
      <c r="N406" s="447"/>
      <c r="O406" s="447"/>
      <c r="P406" s="447"/>
      <c r="Q406" s="447"/>
      <c r="R406" s="447"/>
      <c r="S406" s="447"/>
      <c r="T406" s="447"/>
      <c r="U406" s="447"/>
      <c r="V406" s="447"/>
      <c r="W406" s="447"/>
      <c r="X406" s="447"/>
    </row>
    <row r="407" spans="1:24" ht="12.75">
      <c r="A407" s="447"/>
      <c r="B407" s="447"/>
      <c r="C407" s="454"/>
      <c r="D407" s="447"/>
      <c r="E407" s="449"/>
      <c r="F407" s="447"/>
      <c r="G407" s="447"/>
      <c r="H407" s="447"/>
      <c r="I407" s="447"/>
      <c r="J407" s="447"/>
      <c r="K407" s="447"/>
      <c r="L407" s="447"/>
      <c r="M407" s="447"/>
      <c r="N407" s="447"/>
      <c r="O407" s="447"/>
      <c r="P407" s="447"/>
      <c r="Q407" s="447"/>
      <c r="R407" s="447"/>
      <c r="S407" s="447"/>
      <c r="T407" s="447"/>
      <c r="U407" s="447"/>
      <c r="V407" s="447"/>
      <c r="W407" s="447"/>
      <c r="X407" s="447"/>
    </row>
    <row r="408" spans="1:24" ht="12.75">
      <c r="A408" s="447"/>
      <c r="B408" s="447"/>
      <c r="C408" s="454"/>
      <c r="D408" s="447"/>
      <c r="E408" s="449"/>
      <c r="F408" s="447"/>
      <c r="G408" s="447"/>
      <c r="H408" s="447"/>
      <c r="I408" s="447"/>
      <c r="J408" s="447"/>
      <c r="K408" s="447"/>
      <c r="L408" s="447"/>
      <c r="M408" s="447"/>
      <c r="N408" s="447"/>
      <c r="O408" s="447"/>
      <c r="P408" s="447"/>
      <c r="Q408" s="447"/>
      <c r="R408" s="447"/>
      <c r="S408" s="447"/>
      <c r="T408" s="447"/>
      <c r="U408" s="447"/>
      <c r="V408" s="447"/>
      <c r="W408" s="447"/>
      <c r="X408" s="447"/>
    </row>
    <row r="409" spans="1:24" ht="12.75">
      <c r="A409" s="447"/>
      <c r="B409" s="447"/>
      <c r="C409" s="454"/>
      <c r="D409" s="447"/>
      <c r="E409" s="449"/>
      <c r="F409" s="447"/>
      <c r="G409" s="447"/>
      <c r="H409" s="447"/>
      <c r="I409" s="447"/>
      <c r="J409" s="447"/>
      <c r="K409" s="447"/>
      <c r="L409" s="447"/>
      <c r="M409" s="447"/>
      <c r="N409" s="447"/>
      <c r="O409" s="447"/>
      <c r="P409" s="447"/>
      <c r="Q409" s="447"/>
      <c r="R409" s="447"/>
      <c r="S409" s="447"/>
      <c r="T409" s="447"/>
      <c r="U409" s="447"/>
      <c r="V409" s="447"/>
      <c r="W409" s="447"/>
      <c r="X409" s="447"/>
    </row>
    <row r="410" spans="1:24" ht="12.75">
      <c r="A410" s="447"/>
      <c r="B410" s="447"/>
      <c r="C410" s="454"/>
      <c r="D410" s="447"/>
      <c r="E410" s="449"/>
      <c r="F410" s="447"/>
      <c r="G410" s="447"/>
      <c r="H410" s="447"/>
      <c r="I410" s="447"/>
      <c r="J410" s="447"/>
      <c r="K410" s="447"/>
      <c r="L410" s="447"/>
      <c r="M410" s="447"/>
      <c r="N410" s="447"/>
      <c r="O410" s="447"/>
      <c r="P410" s="447"/>
      <c r="Q410" s="447"/>
      <c r="R410" s="447"/>
      <c r="S410" s="447"/>
      <c r="T410" s="447"/>
      <c r="U410" s="447"/>
      <c r="V410" s="447"/>
      <c r="W410" s="447"/>
      <c r="X410" s="447"/>
    </row>
    <row r="411" spans="1:24" ht="12.75">
      <c r="A411" s="447"/>
      <c r="B411" s="447"/>
      <c r="C411" s="454"/>
      <c r="D411" s="447"/>
      <c r="E411" s="449"/>
      <c r="F411" s="447"/>
      <c r="G411" s="447"/>
      <c r="H411" s="447"/>
      <c r="I411" s="447"/>
      <c r="J411" s="447"/>
      <c r="K411" s="447"/>
      <c r="L411" s="447"/>
      <c r="M411" s="447"/>
      <c r="N411" s="447"/>
      <c r="O411" s="447"/>
      <c r="P411" s="447"/>
      <c r="Q411" s="447"/>
      <c r="R411" s="447"/>
      <c r="S411" s="447"/>
      <c r="T411" s="447"/>
      <c r="U411" s="447"/>
      <c r="V411" s="447"/>
      <c r="W411" s="447"/>
      <c r="X411" s="447"/>
    </row>
    <row r="412" spans="1:24" ht="12.75">
      <c r="A412" s="447"/>
      <c r="B412" s="447"/>
      <c r="C412" s="454"/>
      <c r="D412" s="447"/>
      <c r="E412" s="449"/>
      <c r="F412" s="447"/>
      <c r="G412" s="447"/>
      <c r="H412" s="447"/>
      <c r="I412" s="447"/>
      <c r="J412" s="447"/>
      <c r="K412" s="447"/>
      <c r="L412" s="447"/>
      <c r="M412" s="447"/>
      <c r="N412" s="447"/>
      <c r="O412" s="447"/>
      <c r="P412" s="447"/>
      <c r="Q412" s="447"/>
      <c r="R412" s="447"/>
      <c r="S412" s="447"/>
      <c r="T412" s="447"/>
      <c r="U412" s="447"/>
      <c r="V412" s="447"/>
      <c r="W412" s="447"/>
      <c r="X412" s="447"/>
    </row>
    <row r="413" spans="1:24" ht="12.75">
      <c r="A413" s="447"/>
      <c r="B413" s="447"/>
      <c r="C413" s="454"/>
      <c r="D413" s="447"/>
      <c r="E413" s="449"/>
      <c r="F413" s="447"/>
      <c r="G413" s="447"/>
      <c r="H413" s="447"/>
      <c r="I413" s="447"/>
      <c r="J413" s="447"/>
      <c r="K413" s="447"/>
      <c r="L413" s="447"/>
      <c r="M413" s="447"/>
      <c r="N413" s="447"/>
      <c r="O413" s="447"/>
      <c r="P413" s="447"/>
      <c r="Q413" s="447"/>
      <c r="R413" s="447"/>
      <c r="S413" s="447"/>
      <c r="T413" s="447"/>
      <c r="U413" s="447"/>
      <c r="V413" s="447"/>
      <c r="W413" s="447"/>
      <c r="X413" s="447"/>
    </row>
    <row r="414" spans="1:24" ht="12.75">
      <c r="A414" s="447"/>
      <c r="B414" s="447"/>
      <c r="C414" s="454"/>
      <c r="D414" s="447"/>
      <c r="E414" s="449"/>
      <c r="F414" s="447"/>
      <c r="G414" s="447"/>
      <c r="H414" s="447"/>
      <c r="I414" s="447"/>
      <c r="J414" s="447"/>
      <c r="K414" s="447"/>
      <c r="L414" s="447"/>
      <c r="M414" s="447"/>
      <c r="N414" s="447"/>
      <c r="O414" s="447"/>
      <c r="P414" s="447"/>
      <c r="Q414" s="447"/>
      <c r="R414" s="447"/>
      <c r="S414" s="447"/>
      <c r="T414" s="447"/>
      <c r="U414" s="447"/>
      <c r="V414" s="447"/>
      <c r="W414" s="447"/>
      <c r="X414" s="447"/>
    </row>
    <row r="415" spans="1:24" ht="12.75">
      <c r="A415" s="447"/>
      <c r="B415" s="447"/>
      <c r="C415" s="454"/>
      <c r="D415" s="447"/>
      <c r="E415" s="449"/>
      <c r="F415" s="447"/>
      <c r="G415" s="447"/>
      <c r="H415" s="447"/>
      <c r="I415" s="447"/>
      <c r="J415" s="447"/>
      <c r="K415" s="447"/>
      <c r="L415" s="447"/>
      <c r="M415" s="447"/>
      <c r="N415" s="447"/>
      <c r="O415" s="447"/>
      <c r="P415" s="447"/>
      <c r="Q415" s="447"/>
      <c r="R415" s="447"/>
      <c r="S415" s="447"/>
      <c r="T415" s="447"/>
      <c r="U415" s="447"/>
      <c r="V415" s="447"/>
      <c r="W415" s="447"/>
      <c r="X415" s="447"/>
    </row>
    <row r="416" spans="1:24" ht="12.75">
      <c r="A416" s="447"/>
      <c r="B416" s="447"/>
      <c r="C416" s="454"/>
      <c r="D416" s="447"/>
      <c r="E416" s="449"/>
      <c r="F416" s="447"/>
      <c r="G416" s="447"/>
      <c r="H416" s="447"/>
      <c r="I416" s="447"/>
      <c r="J416" s="447"/>
      <c r="K416" s="447"/>
      <c r="L416" s="447"/>
      <c r="M416" s="447"/>
      <c r="N416" s="447"/>
      <c r="O416" s="447"/>
      <c r="P416" s="447"/>
      <c r="Q416" s="447"/>
      <c r="R416" s="447"/>
      <c r="S416" s="447"/>
      <c r="T416" s="447"/>
      <c r="U416" s="447"/>
      <c r="V416" s="447"/>
      <c r="W416" s="447"/>
      <c r="X416" s="447"/>
    </row>
    <row r="417" spans="1:24" ht="12.75">
      <c r="A417" s="447"/>
      <c r="B417" s="447"/>
      <c r="C417" s="454"/>
      <c r="D417" s="447"/>
      <c r="E417" s="449"/>
      <c r="F417" s="447"/>
      <c r="G417" s="447"/>
      <c r="H417" s="447"/>
      <c r="I417" s="447"/>
      <c r="J417" s="447"/>
      <c r="K417" s="447"/>
      <c r="L417" s="447"/>
      <c r="M417" s="447"/>
      <c r="N417" s="447"/>
      <c r="O417" s="447"/>
      <c r="P417" s="447"/>
      <c r="Q417" s="447"/>
      <c r="R417" s="447"/>
      <c r="S417" s="447"/>
      <c r="T417" s="447"/>
      <c r="U417" s="447"/>
      <c r="V417" s="447"/>
      <c r="W417" s="447"/>
      <c r="X417" s="447"/>
    </row>
    <row r="418" spans="1:24" ht="12.75">
      <c r="A418" s="447"/>
      <c r="B418" s="447"/>
      <c r="C418" s="454"/>
      <c r="D418" s="447"/>
      <c r="E418" s="449"/>
      <c r="F418" s="447"/>
      <c r="G418" s="447"/>
      <c r="H418" s="447"/>
      <c r="I418" s="447"/>
      <c r="J418" s="447"/>
      <c r="K418" s="447"/>
      <c r="L418" s="447"/>
      <c r="M418" s="447"/>
      <c r="N418" s="447"/>
      <c r="O418" s="447"/>
      <c r="P418" s="447"/>
      <c r="Q418" s="447"/>
      <c r="R418" s="447"/>
      <c r="S418" s="447"/>
      <c r="T418" s="447"/>
      <c r="U418" s="447"/>
      <c r="V418" s="447"/>
      <c r="W418" s="447"/>
      <c r="X418" s="447"/>
    </row>
    <row r="419" spans="1:24" ht="12.75">
      <c r="A419" s="447"/>
      <c r="B419" s="447"/>
      <c r="C419" s="454"/>
      <c r="D419" s="447"/>
      <c r="E419" s="449"/>
      <c r="F419" s="447"/>
      <c r="G419" s="447"/>
      <c r="H419" s="447"/>
      <c r="I419" s="447"/>
      <c r="J419" s="447"/>
      <c r="K419" s="447"/>
      <c r="L419" s="447"/>
      <c r="M419" s="447"/>
      <c r="N419" s="447"/>
      <c r="O419" s="447"/>
      <c r="P419" s="447"/>
      <c r="Q419" s="447"/>
      <c r="R419" s="447"/>
      <c r="S419" s="447"/>
      <c r="T419" s="447"/>
      <c r="U419" s="447"/>
      <c r="V419" s="447"/>
      <c r="W419" s="447"/>
      <c r="X419" s="447"/>
    </row>
    <row r="420" spans="1:24" ht="12.75">
      <c r="A420" s="447"/>
      <c r="B420" s="447"/>
      <c r="C420" s="454"/>
      <c r="D420" s="447"/>
      <c r="E420" s="449"/>
      <c r="F420" s="447"/>
      <c r="G420" s="447"/>
      <c r="H420" s="447"/>
      <c r="I420" s="447"/>
      <c r="J420" s="447"/>
      <c r="K420" s="447"/>
      <c r="L420" s="447"/>
      <c r="M420" s="447"/>
      <c r="N420" s="447"/>
      <c r="O420" s="447"/>
      <c r="P420" s="447"/>
      <c r="Q420" s="447"/>
      <c r="R420" s="447"/>
      <c r="S420" s="447"/>
      <c r="T420" s="447"/>
      <c r="U420" s="447"/>
      <c r="V420" s="447"/>
      <c r="W420" s="447"/>
      <c r="X420" s="447"/>
    </row>
    <row r="421" spans="1:24" ht="12.75">
      <c r="A421" s="447"/>
      <c r="B421" s="447"/>
      <c r="C421" s="454"/>
      <c r="D421" s="447"/>
      <c r="E421" s="449"/>
      <c r="F421" s="447"/>
      <c r="G421" s="447"/>
      <c r="H421" s="447"/>
      <c r="I421" s="447"/>
      <c r="J421" s="447"/>
      <c r="K421" s="447"/>
      <c r="L421" s="447"/>
      <c r="M421" s="447"/>
      <c r="N421" s="447"/>
      <c r="O421" s="447"/>
      <c r="P421" s="447"/>
      <c r="Q421" s="447"/>
      <c r="R421" s="447"/>
      <c r="S421" s="447"/>
      <c r="T421" s="447"/>
      <c r="U421" s="447"/>
      <c r="V421" s="447"/>
      <c r="W421" s="447"/>
      <c r="X421" s="447"/>
    </row>
    <row r="422" spans="1:24" ht="12.75">
      <c r="A422" s="447"/>
      <c r="B422" s="447"/>
      <c r="C422" s="454"/>
      <c r="D422" s="447"/>
      <c r="E422" s="449"/>
      <c r="F422" s="447"/>
      <c r="G422" s="447"/>
      <c r="H422" s="447"/>
      <c r="I422" s="447"/>
      <c r="J422" s="447"/>
      <c r="K422" s="447"/>
      <c r="L422" s="447"/>
      <c r="M422" s="447"/>
      <c r="N422" s="447"/>
      <c r="O422" s="447"/>
      <c r="P422" s="447"/>
      <c r="Q422" s="447"/>
      <c r="R422" s="447"/>
      <c r="S422" s="447"/>
      <c r="T422" s="447"/>
      <c r="U422" s="447"/>
      <c r="V422" s="447"/>
      <c r="W422" s="447"/>
      <c r="X422" s="447"/>
    </row>
    <row r="423" spans="1:24" ht="12.75">
      <c r="A423" s="447"/>
      <c r="B423" s="447"/>
      <c r="C423" s="454"/>
      <c r="D423" s="447"/>
      <c r="E423" s="449"/>
      <c r="F423" s="447"/>
      <c r="G423" s="447"/>
      <c r="H423" s="447"/>
      <c r="I423" s="447"/>
      <c r="J423" s="447"/>
      <c r="K423" s="447"/>
      <c r="L423" s="447"/>
      <c r="M423" s="447"/>
      <c r="N423" s="447"/>
      <c r="O423" s="447"/>
      <c r="P423" s="447"/>
      <c r="Q423" s="447"/>
      <c r="R423" s="447"/>
      <c r="S423" s="447"/>
      <c r="T423" s="447"/>
      <c r="U423" s="447"/>
      <c r="V423" s="447"/>
      <c r="W423" s="447"/>
      <c r="X423" s="447"/>
    </row>
    <row r="424" spans="1:24" ht="12.75">
      <c r="A424" s="447"/>
      <c r="B424" s="447"/>
      <c r="C424" s="454"/>
      <c r="D424" s="447"/>
      <c r="E424" s="449"/>
      <c r="F424" s="447"/>
      <c r="G424" s="447"/>
      <c r="H424" s="447"/>
      <c r="I424" s="447"/>
      <c r="J424" s="447"/>
      <c r="K424" s="447"/>
      <c r="L424" s="447"/>
      <c r="M424" s="447"/>
      <c r="N424" s="447"/>
      <c r="O424" s="447"/>
      <c r="P424" s="447"/>
      <c r="Q424" s="447"/>
      <c r="R424" s="447"/>
      <c r="S424" s="447"/>
      <c r="T424" s="447"/>
      <c r="U424" s="447"/>
      <c r="V424" s="447"/>
      <c r="W424" s="447"/>
      <c r="X424" s="447"/>
    </row>
    <row r="425" spans="1:24" ht="12.75">
      <c r="A425" s="447"/>
      <c r="B425" s="447"/>
      <c r="C425" s="454"/>
      <c r="D425" s="447"/>
      <c r="E425" s="449"/>
      <c r="F425" s="447"/>
      <c r="G425" s="447"/>
      <c r="H425" s="447"/>
      <c r="I425" s="447"/>
      <c r="J425" s="447"/>
      <c r="K425" s="447"/>
      <c r="L425" s="447"/>
      <c r="M425" s="447"/>
      <c r="N425" s="447"/>
      <c r="O425" s="447"/>
      <c r="P425" s="447"/>
      <c r="Q425" s="447"/>
      <c r="R425" s="447"/>
      <c r="S425" s="447"/>
      <c r="T425" s="447"/>
      <c r="U425" s="447"/>
      <c r="V425" s="447"/>
      <c r="W425" s="447"/>
      <c r="X425" s="447"/>
    </row>
    <row r="426" spans="1:24" ht="12.75">
      <c r="A426" s="447"/>
      <c r="B426" s="447"/>
      <c r="C426" s="454"/>
      <c r="D426" s="447"/>
      <c r="E426" s="449"/>
      <c r="F426" s="447"/>
      <c r="G426" s="447"/>
      <c r="H426" s="447"/>
      <c r="I426" s="447"/>
      <c r="J426" s="447"/>
      <c r="K426" s="447"/>
      <c r="L426" s="447"/>
      <c r="M426" s="447"/>
      <c r="N426" s="447"/>
      <c r="O426" s="447"/>
      <c r="P426" s="447"/>
      <c r="Q426" s="447"/>
      <c r="R426" s="447"/>
      <c r="S426" s="447"/>
      <c r="T426" s="447"/>
      <c r="U426" s="447"/>
      <c r="V426" s="447"/>
      <c r="W426" s="447"/>
      <c r="X426" s="447"/>
    </row>
    <row r="427" spans="1:24" ht="12.75">
      <c r="A427" s="447"/>
      <c r="B427" s="447"/>
      <c r="C427" s="454"/>
      <c r="D427" s="447"/>
      <c r="E427" s="449"/>
      <c r="F427" s="447"/>
      <c r="G427" s="447"/>
      <c r="H427" s="447"/>
      <c r="I427" s="447"/>
      <c r="J427" s="447"/>
      <c r="K427" s="447"/>
      <c r="L427" s="447"/>
      <c r="M427" s="447"/>
      <c r="N427" s="447"/>
      <c r="O427" s="447"/>
      <c r="P427" s="447"/>
      <c r="Q427" s="447"/>
      <c r="R427" s="447"/>
      <c r="S427" s="447"/>
      <c r="T427" s="447"/>
      <c r="U427" s="447"/>
      <c r="V427" s="447"/>
      <c r="W427" s="447"/>
      <c r="X427" s="447"/>
    </row>
    <row r="428" spans="1:24" ht="12.75">
      <c r="A428" s="447"/>
      <c r="B428" s="447"/>
      <c r="C428" s="454"/>
      <c r="D428" s="447"/>
      <c r="E428" s="449"/>
      <c r="F428" s="447"/>
      <c r="G428" s="447"/>
      <c r="H428" s="447"/>
      <c r="I428" s="447"/>
      <c r="J428" s="447"/>
      <c r="K428" s="447"/>
      <c r="L428" s="447"/>
      <c r="M428" s="447"/>
      <c r="N428" s="447"/>
      <c r="O428" s="447"/>
      <c r="P428" s="447"/>
      <c r="Q428" s="447"/>
      <c r="R428" s="447"/>
      <c r="S428" s="447"/>
      <c r="T428" s="447"/>
      <c r="U428" s="447"/>
      <c r="V428" s="447"/>
      <c r="W428" s="447"/>
      <c r="X428" s="447"/>
    </row>
    <row r="429" spans="1:24" ht="12.75">
      <c r="A429" s="447"/>
      <c r="B429" s="447"/>
      <c r="C429" s="454"/>
      <c r="D429" s="447"/>
      <c r="E429" s="449"/>
      <c r="F429" s="447"/>
      <c r="G429" s="447"/>
      <c r="H429" s="447"/>
      <c r="I429" s="447"/>
      <c r="J429" s="447"/>
      <c r="K429" s="447"/>
      <c r="L429" s="447"/>
      <c r="M429" s="447"/>
      <c r="N429" s="447"/>
      <c r="O429" s="447"/>
      <c r="P429" s="447"/>
      <c r="Q429" s="447"/>
      <c r="R429" s="447"/>
      <c r="S429" s="447"/>
      <c r="T429" s="447"/>
      <c r="U429" s="447"/>
      <c r="V429" s="447"/>
      <c r="W429" s="447"/>
      <c r="X429" s="447"/>
    </row>
    <row r="430" spans="1:24" ht="12.75">
      <c r="A430" s="447"/>
      <c r="B430" s="447"/>
      <c r="C430" s="454"/>
      <c r="D430" s="447"/>
      <c r="E430" s="449"/>
      <c r="F430" s="447"/>
      <c r="G430" s="447"/>
      <c r="H430" s="447"/>
      <c r="I430" s="447"/>
      <c r="J430" s="447"/>
      <c r="K430" s="447"/>
      <c r="L430" s="447"/>
      <c r="M430" s="447"/>
      <c r="N430" s="447"/>
      <c r="O430" s="447"/>
      <c r="P430" s="447"/>
      <c r="Q430" s="447"/>
      <c r="R430" s="447"/>
      <c r="S430" s="447"/>
      <c r="T430" s="447"/>
      <c r="U430" s="447"/>
      <c r="V430" s="447"/>
      <c r="W430" s="447"/>
      <c r="X430" s="447"/>
    </row>
    <row r="431" spans="1:24" ht="12.75">
      <c r="A431" s="447"/>
      <c r="B431" s="447"/>
      <c r="C431" s="454"/>
      <c r="D431" s="447"/>
      <c r="E431" s="449"/>
      <c r="F431" s="447"/>
      <c r="G431" s="447"/>
      <c r="H431" s="447"/>
      <c r="I431" s="447"/>
      <c r="J431" s="447"/>
      <c r="K431" s="447"/>
      <c r="L431" s="447"/>
      <c r="M431" s="447"/>
      <c r="N431" s="447"/>
      <c r="O431" s="447"/>
      <c r="P431" s="447"/>
      <c r="Q431" s="447"/>
      <c r="R431" s="447"/>
      <c r="S431" s="447"/>
      <c r="T431" s="447"/>
      <c r="U431" s="447"/>
      <c r="V431" s="447"/>
      <c r="W431" s="447"/>
      <c r="X431" s="447"/>
    </row>
    <row r="432" spans="1:24" ht="12.75">
      <c r="A432" s="447"/>
      <c r="B432" s="447"/>
      <c r="C432" s="454"/>
      <c r="D432" s="447"/>
      <c r="E432" s="449"/>
      <c r="F432" s="447"/>
      <c r="G432" s="447"/>
      <c r="H432" s="447"/>
      <c r="I432" s="447"/>
      <c r="J432" s="447"/>
      <c r="K432" s="447"/>
      <c r="L432" s="447"/>
      <c r="M432" s="447"/>
      <c r="N432" s="447"/>
      <c r="O432" s="447"/>
      <c r="P432" s="447"/>
      <c r="Q432" s="447"/>
      <c r="R432" s="447"/>
      <c r="S432" s="447"/>
      <c r="T432" s="447"/>
      <c r="U432" s="447"/>
      <c r="V432" s="447"/>
      <c r="W432" s="447"/>
      <c r="X432" s="447"/>
    </row>
    <row r="433" spans="1:24" ht="12.75">
      <c r="A433" s="447"/>
      <c r="B433" s="447"/>
      <c r="C433" s="454"/>
      <c r="D433" s="447"/>
      <c r="E433" s="449"/>
      <c r="F433" s="447"/>
      <c r="G433" s="447"/>
      <c r="H433" s="447"/>
      <c r="I433" s="447"/>
      <c r="J433" s="447"/>
      <c r="K433" s="447"/>
      <c r="L433" s="447"/>
      <c r="M433" s="447"/>
      <c r="N433" s="447"/>
      <c r="O433" s="447"/>
      <c r="P433" s="447"/>
      <c r="Q433" s="447"/>
      <c r="R433" s="447"/>
      <c r="S433" s="447"/>
      <c r="T433" s="447"/>
      <c r="U433" s="447"/>
      <c r="V433" s="447"/>
      <c r="W433" s="447"/>
      <c r="X433" s="447"/>
    </row>
    <row r="434" spans="1:24" ht="12.75">
      <c r="A434" s="447"/>
      <c r="B434" s="447"/>
      <c r="C434" s="454"/>
      <c r="D434" s="447"/>
      <c r="E434" s="449"/>
      <c r="F434" s="447"/>
      <c r="G434" s="447"/>
      <c r="H434" s="447"/>
      <c r="I434" s="447"/>
      <c r="J434" s="447"/>
      <c r="K434" s="447"/>
      <c r="L434" s="447"/>
      <c r="M434" s="447"/>
      <c r="N434" s="447"/>
      <c r="O434" s="447"/>
      <c r="P434" s="447"/>
      <c r="Q434" s="447"/>
      <c r="R434" s="447"/>
      <c r="S434" s="447"/>
      <c r="T434" s="447"/>
      <c r="U434" s="447"/>
      <c r="V434" s="447"/>
      <c r="W434" s="447"/>
      <c r="X434" s="447"/>
    </row>
    <row r="435" spans="1:24" ht="12.75">
      <c r="A435" s="447"/>
      <c r="B435" s="447"/>
      <c r="C435" s="454"/>
      <c r="D435" s="447"/>
      <c r="E435" s="449"/>
      <c r="F435" s="447"/>
      <c r="G435" s="447"/>
      <c r="H435" s="447"/>
      <c r="I435" s="447"/>
      <c r="J435" s="447"/>
      <c r="K435" s="447"/>
      <c r="L435" s="447"/>
      <c r="M435" s="447"/>
      <c r="N435" s="447"/>
      <c r="O435" s="447"/>
      <c r="P435" s="447"/>
      <c r="Q435" s="447"/>
      <c r="R435" s="447"/>
      <c r="S435" s="447"/>
      <c r="T435" s="447"/>
      <c r="U435" s="447"/>
      <c r="V435" s="447"/>
      <c r="W435" s="447"/>
      <c r="X435" s="447"/>
    </row>
    <row r="436" spans="1:24" ht="12.75">
      <c r="A436" s="447"/>
      <c r="B436" s="447"/>
      <c r="C436" s="454"/>
      <c r="D436" s="447"/>
      <c r="E436" s="449"/>
      <c r="F436" s="447"/>
      <c r="G436" s="447"/>
      <c r="H436" s="447"/>
      <c r="I436" s="447"/>
      <c r="J436" s="447"/>
      <c r="K436" s="447"/>
      <c r="L436" s="447"/>
      <c r="M436" s="447"/>
      <c r="N436" s="447"/>
      <c r="O436" s="447"/>
      <c r="P436" s="447"/>
      <c r="Q436" s="447"/>
      <c r="R436" s="447"/>
      <c r="S436" s="447"/>
      <c r="T436" s="447"/>
      <c r="U436" s="447"/>
      <c r="V436" s="447"/>
      <c r="W436" s="447"/>
      <c r="X436" s="447"/>
    </row>
    <row r="437" spans="1:24" ht="12.75">
      <c r="A437" s="447"/>
      <c r="B437" s="447"/>
      <c r="C437" s="454"/>
      <c r="D437" s="447"/>
      <c r="E437" s="449"/>
      <c r="F437" s="447"/>
      <c r="G437" s="447"/>
      <c r="H437" s="447"/>
      <c r="I437" s="447"/>
      <c r="J437" s="447"/>
      <c r="K437" s="447"/>
      <c r="L437" s="447"/>
      <c r="M437" s="447"/>
      <c r="N437" s="447"/>
      <c r="O437" s="447"/>
      <c r="P437" s="447"/>
      <c r="Q437" s="447"/>
      <c r="R437" s="447"/>
      <c r="S437" s="447"/>
      <c r="T437" s="447"/>
      <c r="U437" s="447"/>
      <c r="V437" s="447"/>
      <c r="W437" s="447"/>
      <c r="X437" s="447"/>
    </row>
    <row r="438" spans="1:24" ht="12.75">
      <c r="A438" s="447"/>
      <c r="B438" s="447"/>
      <c r="C438" s="454"/>
      <c r="D438" s="447"/>
      <c r="E438" s="449"/>
      <c r="F438" s="447"/>
      <c r="G438" s="447"/>
      <c r="H438" s="447"/>
      <c r="I438" s="447"/>
      <c r="J438" s="447"/>
      <c r="K438" s="447"/>
      <c r="L438" s="447"/>
      <c r="M438" s="447"/>
      <c r="N438" s="447"/>
      <c r="O438" s="447"/>
      <c r="P438" s="447"/>
      <c r="Q438" s="447"/>
      <c r="R438" s="447"/>
      <c r="S438" s="447"/>
      <c r="T438" s="447"/>
      <c r="U438" s="447"/>
      <c r="V438" s="447"/>
      <c r="W438" s="447"/>
      <c r="X438" s="447"/>
    </row>
    <row r="439" spans="1:24" ht="12.75">
      <c r="A439" s="447"/>
      <c r="B439" s="447"/>
      <c r="C439" s="454"/>
      <c r="D439" s="447"/>
      <c r="E439" s="449"/>
      <c r="F439" s="447"/>
      <c r="G439" s="447"/>
      <c r="H439" s="447"/>
      <c r="I439" s="447"/>
      <c r="J439" s="447"/>
      <c r="K439" s="447"/>
      <c r="L439" s="447"/>
      <c r="M439" s="447"/>
      <c r="N439" s="447"/>
      <c r="O439" s="447"/>
      <c r="P439" s="447"/>
      <c r="Q439" s="447"/>
      <c r="R439" s="447"/>
      <c r="S439" s="447"/>
      <c r="T439" s="447"/>
      <c r="U439" s="447"/>
      <c r="V439" s="447"/>
      <c r="W439" s="447"/>
      <c r="X439" s="447"/>
    </row>
    <row r="440" spans="1:24" ht="12.75">
      <c r="A440" s="447"/>
      <c r="B440" s="447"/>
      <c r="C440" s="454"/>
      <c r="D440" s="447"/>
      <c r="E440" s="449"/>
      <c r="F440" s="447"/>
      <c r="G440" s="447"/>
      <c r="H440" s="447"/>
      <c r="I440" s="447"/>
      <c r="J440" s="447"/>
      <c r="K440" s="447"/>
      <c r="L440" s="447"/>
      <c r="M440" s="447"/>
      <c r="N440" s="447"/>
      <c r="O440" s="447"/>
      <c r="P440" s="447"/>
      <c r="Q440" s="447"/>
      <c r="R440" s="447"/>
      <c r="S440" s="447"/>
      <c r="T440" s="447"/>
      <c r="U440" s="447"/>
      <c r="V440" s="447"/>
      <c r="W440" s="447"/>
      <c r="X440" s="447"/>
    </row>
    <row r="441" spans="1:24" ht="12.75">
      <c r="A441" s="447"/>
      <c r="B441" s="447"/>
      <c r="C441" s="454"/>
      <c r="D441" s="447"/>
      <c r="E441" s="449"/>
      <c r="F441" s="447"/>
      <c r="G441" s="447"/>
      <c r="H441" s="447"/>
      <c r="I441" s="447"/>
      <c r="J441" s="447"/>
      <c r="K441" s="447"/>
      <c r="L441" s="447"/>
      <c r="M441" s="447"/>
      <c r="N441" s="447"/>
      <c r="O441" s="447"/>
      <c r="P441" s="447"/>
      <c r="Q441" s="447"/>
      <c r="R441" s="447"/>
      <c r="S441" s="447"/>
      <c r="T441" s="447"/>
      <c r="U441" s="447"/>
      <c r="V441" s="447"/>
      <c r="W441" s="447"/>
      <c r="X441" s="447"/>
    </row>
    <row r="442" spans="1:24" ht="12.75">
      <c r="A442" s="447"/>
      <c r="B442" s="447"/>
      <c r="C442" s="454"/>
      <c r="D442" s="447"/>
      <c r="E442" s="449"/>
      <c r="F442" s="447"/>
      <c r="G442" s="447"/>
      <c r="H442" s="447"/>
      <c r="I442" s="447"/>
      <c r="J442" s="447"/>
      <c r="K442" s="447"/>
      <c r="L442" s="447"/>
      <c r="M442" s="447"/>
      <c r="N442" s="447"/>
      <c r="O442" s="447"/>
      <c r="P442" s="447"/>
      <c r="Q442" s="447"/>
      <c r="R442" s="447"/>
      <c r="S442" s="447"/>
      <c r="T442" s="447"/>
      <c r="U442" s="447"/>
      <c r="V442" s="447"/>
      <c r="W442" s="447"/>
      <c r="X442" s="447"/>
    </row>
    <row r="443" spans="1:24" ht="12.75">
      <c r="A443" s="447"/>
      <c r="B443" s="447"/>
      <c r="C443" s="454"/>
      <c r="D443" s="447"/>
      <c r="E443" s="449"/>
      <c r="F443" s="447"/>
      <c r="G443" s="447"/>
      <c r="H443" s="447"/>
      <c r="I443" s="447"/>
      <c r="J443" s="447"/>
      <c r="K443" s="447"/>
      <c r="L443" s="447"/>
      <c r="M443" s="447"/>
      <c r="N443" s="447"/>
      <c r="O443" s="447"/>
      <c r="P443" s="447"/>
      <c r="Q443" s="447"/>
      <c r="R443" s="447"/>
      <c r="S443" s="447"/>
      <c r="T443" s="447"/>
      <c r="U443" s="447"/>
      <c r="V443" s="447"/>
      <c r="W443" s="447"/>
      <c r="X443" s="447"/>
    </row>
    <row r="444" spans="1:24" ht="12.75">
      <c r="A444" s="447"/>
      <c r="B444" s="447"/>
      <c r="C444" s="454"/>
      <c r="D444" s="447"/>
      <c r="E444" s="449"/>
      <c r="F444" s="447"/>
      <c r="G444" s="447"/>
      <c r="H444" s="447"/>
      <c r="I444" s="447"/>
      <c r="J444" s="447"/>
      <c r="K444" s="447"/>
      <c r="L444" s="447"/>
      <c r="M444" s="447"/>
      <c r="N444" s="447"/>
      <c r="O444" s="447"/>
      <c r="P444" s="447"/>
      <c r="Q444" s="447"/>
      <c r="R444" s="447"/>
      <c r="S444" s="447"/>
      <c r="T444" s="447"/>
      <c r="U444" s="447"/>
      <c r="V444" s="447"/>
      <c r="W444" s="447"/>
      <c r="X444" s="447"/>
    </row>
    <row r="445" spans="1:24" ht="12.75">
      <c r="A445" s="447"/>
      <c r="B445" s="447"/>
      <c r="C445" s="454"/>
      <c r="D445" s="447"/>
      <c r="E445" s="449"/>
      <c r="F445" s="447"/>
      <c r="G445" s="447"/>
      <c r="H445" s="447"/>
      <c r="I445" s="447"/>
      <c r="J445" s="447"/>
      <c r="K445" s="447"/>
      <c r="L445" s="447"/>
      <c r="M445" s="447"/>
      <c r="N445" s="447"/>
      <c r="O445" s="447"/>
      <c r="P445" s="447"/>
      <c r="Q445" s="447"/>
      <c r="R445" s="447"/>
      <c r="S445" s="447"/>
      <c r="T445" s="447"/>
      <c r="U445" s="447"/>
      <c r="V445" s="447"/>
      <c r="W445" s="447"/>
      <c r="X445" s="447"/>
    </row>
    <row r="446" spans="1:24" ht="12.75">
      <c r="A446" s="447"/>
      <c r="B446" s="447"/>
      <c r="C446" s="454"/>
      <c r="D446" s="447"/>
      <c r="E446" s="449"/>
      <c r="F446" s="447"/>
      <c r="G446" s="447"/>
      <c r="H446" s="447"/>
      <c r="I446" s="447"/>
      <c r="J446" s="447"/>
      <c r="K446" s="447"/>
      <c r="L446" s="447"/>
      <c r="M446" s="447"/>
      <c r="N446" s="447"/>
      <c r="O446" s="447"/>
      <c r="P446" s="447"/>
      <c r="Q446" s="447"/>
      <c r="R446" s="447"/>
      <c r="S446" s="447"/>
      <c r="T446" s="447"/>
      <c r="U446" s="447"/>
      <c r="V446" s="447"/>
      <c r="W446" s="447"/>
      <c r="X446" s="447"/>
    </row>
    <row r="447" spans="1:24" ht="12.75">
      <c r="A447" s="447"/>
      <c r="B447" s="447"/>
      <c r="C447" s="454"/>
      <c r="D447" s="447"/>
      <c r="E447" s="449"/>
      <c r="F447" s="447"/>
      <c r="G447" s="447"/>
      <c r="H447" s="447"/>
      <c r="I447" s="447"/>
      <c r="J447" s="447"/>
      <c r="K447" s="447"/>
      <c r="L447" s="447"/>
      <c r="M447" s="447"/>
      <c r="N447" s="447"/>
      <c r="O447" s="447"/>
      <c r="P447" s="447"/>
      <c r="Q447" s="447"/>
      <c r="R447" s="447"/>
      <c r="S447" s="447"/>
      <c r="T447" s="447"/>
      <c r="U447" s="447"/>
      <c r="V447" s="447"/>
      <c r="W447" s="447"/>
      <c r="X447" s="447"/>
    </row>
    <row r="448" spans="1:24" ht="12.75">
      <c r="A448" s="447"/>
      <c r="B448" s="447"/>
      <c r="C448" s="454"/>
      <c r="D448" s="447"/>
      <c r="E448" s="449"/>
      <c r="F448" s="447"/>
      <c r="G448" s="447"/>
      <c r="H448" s="447"/>
      <c r="I448" s="447"/>
      <c r="J448" s="447"/>
      <c r="K448" s="447"/>
      <c r="L448" s="447"/>
      <c r="M448" s="447"/>
      <c r="N448" s="447"/>
      <c r="O448" s="447"/>
      <c r="P448" s="447"/>
      <c r="Q448" s="447"/>
      <c r="R448" s="447"/>
      <c r="S448" s="447"/>
      <c r="T448" s="447"/>
      <c r="U448" s="447"/>
      <c r="V448" s="447"/>
      <c r="W448" s="447"/>
      <c r="X448" s="447"/>
    </row>
    <row r="449" spans="1:24" ht="12.75">
      <c r="A449" s="447"/>
      <c r="B449" s="447"/>
      <c r="C449" s="454"/>
      <c r="D449" s="447"/>
      <c r="E449" s="449"/>
      <c r="F449" s="447"/>
      <c r="G449" s="447"/>
      <c r="H449" s="447"/>
      <c r="I449" s="447"/>
      <c r="J449" s="447"/>
      <c r="K449" s="447"/>
      <c r="L449" s="447"/>
      <c r="M449" s="447"/>
      <c r="N449" s="447"/>
      <c r="O449" s="447"/>
      <c r="P449" s="447"/>
      <c r="Q449" s="447"/>
      <c r="R449" s="447"/>
      <c r="S449" s="447"/>
      <c r="T449" s="447"/>
      <c r="U449" s="447"/>
      <c r="V449" s="447"/>
      <c r="W449" s="447"/>
      <c r="X449" s="447"/>
    </row>
    <row r="450" spans="1:24" ht="12.75">
      <c r="A450" s="447"/>
      <c r="B450" s="447"/>
      <c r="C450" s="454"/>
      <c r="D450" s="447"/>
      <c r="E450" s="449"/>
      <c r="F450" s="447"/>
      <c r="G450" s="447"/>
      <c r="H450" s="447"/>
      <c r="I450" s="447"/>
      <c r="J450" s="447"/>
      <c r="K450" s="447"/>
      <c r="L450" s="447"/>
      <c r="M450" s="447"/>
      <c r="N450" s="447"/>
      <c r="O450" s="447"/>
      <c r="P450" s="447"/>
      <c r="Q450" s="447"/>
      <c r="R450" s="447"/>
      <c r="S450" s="447"/>
      <c r="T450" s="447"/>
      <c r="U450" s="447"/>
      <c r="V450" s="447"/>
      <c r="W450" s="447"/>
      <c r="X450" s="447"/>
    </row>
    <row r="451" spans="1:24" ht="12.75">
      <c r="A451" s="447"/>
      <c r="B451" s="447"/>
      <c r="C451" s="454"/>
      <c r="D451" s="447"/>
      <c r="E451" s="449"/>
      <c r="F451" s="447"/>
      <c r="G451" s="447"/>
      <c r="H451" s="447"/>
      <c r="I451" s="447"/>
      <c r="J451" s="447"/>
      <c r="K451" s="447"/>
      <c r="L451" s="447"/>
      <c r="M451" s="447"/>
      <c r="N451" s="447"/>
      <c r="O451" s="447"/>
      <c r="P451" s="447"/>
      <c r="Q451" s="447"/>
      <c r="R451" s="447"/>
      <c r="S451" s="447"/>
      <c r="T451" s="447"/>
      <c r="U451" s="447"/>
      <c r="V451" s="447"/>
      <c r="W451" s="447"/>
      <c r="X451" s="447"/>
    </row>
    <row r="452" spans="1:24" ht="12.75">
      <c r="A452" s="447"/>
      <c r="B452" s="447"/>
      <c r="C452" s="454"/>
      <c r="D452" s="447"/>
      <c r="E452" s="449"/>
      <c r="F452" s="447"/>
      <c r="G452" s="447"/>
      <c r="H452" s="447"/>
      <c r="I452" s="447"/>
      <c r="J452" s="447"/>
      <c r="K452" s="447"/>
      <c r="L452" s="447"/>
      <c r="M452" s="447"/>
      <c r="N452" s="447"/>
      <c r="O452" s="447"/>
      <c r="P452" s="447"/>
      <c r="Q452" s="447"/>
      <c r="R452" s="447"/>
      <c r="S452" s="447"/>
      <c r="T452" s="447"/>
      <c r="U452" s="447"/>
      <c r="V452" s="447"/>
      <c r="W452" s="447"/>
      <c r="X452" s="447"/>
    </row>
    <row r="453" spans="1:24" ht="12.75">
      <c r="A453" s="447"/>
      <c r="B453" s="447"/>
      <c r="C453" s="454"/>
      <c r="D453" s="447"/>
      <c r="E453" s="449"/>
      <c r="F453" s="447"/>
      <c r="G453" s="447"/>
      <c r="H453" s="447"/>
      <c r="I453" s="447"/>
      <c r="J453" s="447"/>
      <c r="K453" s="447"/>
      <c r="L453" s="447"/>
      <c r="M453" s="447"/>
      <c r="N453" s="447"/>
      <c r="O453" s="447"/>
      <c r="P453" s="447"/>
      <c r="Q453" s="447"/>
      <c r="R453" s="447"/>
      <c r="S453" s="447"/>
      <c r="T453" s="447"/>
      <c r="U453" s="447"/>
      <c r="V453" s="447"/>
      <c r="W453" s="447"/>
      <c r="X453" s="447"/>
    </row>
    <row r="454" spans="1:24" ht="12.75">
      <c r="A454" s="447"/>
      <c r="B454" s="447"/>
      <c r="C454" s="454"/>
      <c r="D454" s="447"/>
      <c r="E454" s="449"/>
      <c r="F454" s="447"/>
      <c r="G454" s="447"/>
      <c r="H454" s="447"/>
      <c r="I454" s="447"/>
      <c r="J454" s="447"/>
      <c r="K454" s="447"/>
      <c r="L454" s="447"/>
      <c r="M454" s="447"/>
      <c r="N454" s="447"/>
      <c r="O454" s="447"/>
      <c r="P454" s="447"/>
      <c r="Q454" s="447"/>
      <c r="R454" s="447"/>
      <c r="S454" s="447"/>
      <c r="T454" s="447"/>
      <c r="U454" s="447"/>
      <c r="V454" s="447"/>
      <c r="W454" s="447"/>
      <c r="X454" s="447"/>
    </row>
    <row r="455" spans="1:24" ht="12.75">
      <c r="A455" s="447"/>
      <c r="B455" s="447"/>
      <c r="C455" s="454"/>
      <c r="D455" s="447"/>
      <c r="E455" s="449"/>
      <c r="F455" s="447"/>
      <c r="G455" s="447"/>
      <c r="H455" s="447"/>
      <c r="I455" s="447"/>
      <c r="J455" s="447"/>
      <c r="K455" s="447"/>
      <c r="L455" s="447"/>
      <c r="M455" s="447"/>
      <c r="N455" s="447"/>
      <c r="O455" s="447"/>
      <c r="P455" s="447"/>
      <c r="Q455" s="447"/>
      <c r="R455" s="447"/>
      <c r="S455" s="447"/>
      <c r="T455" s="447"/>
      <c r="U455" s="447"/>
      <c r="V455" s="447"/>
      <c r="W455" s="447"/>
      <c r="X455" s="447"/>
    </row>
    <row r="456" spans="1:24" ht="12.75">
      <c r="A456" s="447"/>
      <c r="B456" s="447"/>
      <c r="C456" s="454"/>
      <c r="D456" s="447"/>
      <c r="E456" s="449"/>
      <c r="F456" s="447"/>
      <c r="G456" s="447"/>
      <c r="H456" s="447"/>
      <c r="I456" s="447"/>
      <c r="J456" s="447"/>
      <c r="K456" s="447"/>
      <c r="L456" s="447"/>
      <c r="M456" s="447"/>
      <c r="N456" s="447"/>
      <c r="O456" s="447"/>
      <c r="P456" s="447"/>
      <c r="Q456" s="447"/>
      <c r="R456" s="447"/>
      <c r="S456" s="447"/>
      <c r="T456" s="447"/>
      <c r="U456" s="447"/>
      <c r="V456" s="447"/>
      <c r="W456" s="447"/>
      <c r="X456" s="447"/>
    </row>
    <row r="457" spans="1:24" ht="12.75">
      <c r="A457" s="447"/>
      <c r="B457" s="447"/>
      <c r="C457" s="454"/>
      <c r="D457" s="447"/>
      <c r="E457" s="449"/>
      <c r="F457" s="447"/>
      <c r="G457" s="447"/>
      <c r="H457" s="447"/>
      <c r="I457" s="447"/>
      <c r="J457" s="447"/>
      <c r="K457" s="447"/>
      <c r="L457" s="447"/>
      <c r="M457" s="447"/>
      <c r="N457" s="447"/>
      <c r="O457" s="447"/>
      <c r="P457" s="447"/>
      <c r="Q457" s="447"/>
      <c r="R457" s="447"/>
      <c r="S457" s="447"/>
      <c r="T457" s="447"/>
      <c r="U457" s="447"/>
      <c r="V457" s="447"/>
      <c r="W457" s="447"/>
      <c r="X457" s="447"/>
    </row>
    <row r="458" spans="1:24" ht="12.75">
      <c r="A458" s="447"/>
      <c r="B458" s="447"/>
      <c r="C458" s="454"/>
      <c r="D458" s="447"/>
      <c r="E458" s="449"/>
      <c r="F458" s="447"/>
      <c r="G458" s="447"/>
      <c r="H458" s="447"/>
      <c r="I458" s="447"/>
      <c r="J458" s="447"/>
      <c r="K458" s="447"/>
      <c r="L458" s="447"/>
      <c r="M458" s="447"/>
      <c r="N458" s="447"/>
      <c r="O458" s="447"/>
      <c r="P458" s="447"/>
      <c r="Q458" s="447"/>
      <c r="R458" s="447"/>
      <c r="S458" s="447"/>
      <c r="T458" s="447"/>
      <c r="U458" s="447"/>
      <c r="V458" s="447"/>
      <c r="W458" s="447"/>
      <c r="X458" s="447"/>
    </row>
    <row r="459" spans="1:24" ht="12.75">
      <c r="A459" s="447"/>
      <c r="B459" s="447"/>
      <c r="C459" s="454"/>
      <c r="D459" s="447"/>
      <c r="E459" s="449"/>
      <c r="F459" s="447"/>
      <c r="G459" s="447"/>
      <c r="H459" s="447"/>
      <c r="I459" s="447"/>
      <c r="J459" s="447"/>
      <c r="K459" s="447"/>
      <c r="L459" s="447"/>
      <c r="M459" s="447"/>
      <c r="N459" s="447"/>
      <c r="O459" s="447"/>
      <c r="P459" s="447"/>
      <c r="Q459" s="447"/>
      <c r="R459" s="447"/>
      <c r="S459" s="447"/>
      <c r="T459" s="447"/>
      <c r="U459" s="447"/>
      <c r="V459" s="447"/>
      <c r="W459" s="447"/>
      <c r="X459" s="447"/>
    </row>
    <row r="460" spans="1:24" ht="12.75">
      <c r="A460" s="447"/>
      <c r="B460" s="447"/>
      <c r="C460" s="454"/>
      <c r="D460" s="447"/>
      <c r="E460" s="449"/>
      <c r="F460" s="447"/>
      <c r="G460" s="447"/>
      <c r="H460" s="447"/>
      <c r="I460" s="447"/>
      <c r="J460" s="447"/>
      <c r="K460" s="447"/>
      <c r="L460" s="447"/>
      <c r="M460" s="447"/>
      <c r="N460" s="447"/>
      <c r="O460" s="447"/>
      <c r="P460" s="447"/>
      <c r="Q460" s="447"/>
      <c r="R460" s="447"/>
      <c r="S460" s="447"/>
      <c r="T460" s="447"/>
      <c r="U460" s="447"/>
      <c r="V460" s="447"/>
      <c r="W460" s="447"/>
      <c r="X460" s="447"/>
    </row>
    <row r="461" spans="1:24" ht="12.75">
      <c r="A461" s="447"/>
      <c r="B461" s="447"/>
      <c r="C461" s="454"/>
      <c r="D461" s="447"/>
      <c r="E461" s="449"/>
      <c r="F461" s="447"/>
      <c r="G461" s="447"/>
      <c r="H461" s="447"/>
      <c r="I461" s="447"/>
      <c r="J461" s="447"/>
      <c r="K461" s="447"/>
      <c r="L461" s="447"/>
      <c r="M461" s="447"/>
      <c r="N461" s="447"/>
      <c r="O461" s="447"/>
      <c r="P461" s="447"/>
      <c r="Q461" s="447"/>
      <c r="R461" s="447"/>
      <c r="S461" s="447"/>
      <c r="T461" s="447"/>
      <c r="U461" s="447"/>
      <c r="V461" s="447"/>
      <c r="W461" s="447"/>
      <c r="X461" s="447"/>
    </row>
    <row r="462" spans="1:24" ht="12.75">
      <c r="A462" s="447"/>
      <c r="B462" s="447"/>
      <c r="C462" s="454"/>
      <c r="D462" s="447"/>
      <c r="E462" s="449"/>
      <c r="F462" s="447"/>
      <c r="G462" s="447"/>
      <c r="H462" s="447"/>
      <c r="I462" s="447"/>
      <c r="J462" s="447"/>
      <c r="K462" s="447"/>
      <c r="L462" s="447"/>
      <c r="M462" s="447"/>
      <c r="N462" s="447"/>
      <c r="O462" s="447"/>
      <c r="P462" s="447"/>
      <c r="Q462" s="447"/>
      <c r="R462" s="447"/>
      <c r="S462" s="447"/>
      <c r="T462" s="447"/>
      <c r="U462" s="447"/>
      <c r="V462" s="447"/>
      <c r="W462" s="447"/>
      <c r="X462" s="447"/>
    </row>
    <row r="463" spans="1:24" ht="12.75">
      <c r="A463" s="447"/>
      <c r="B463" s="447"/>
      <c r="C463" s="454"/>
      <c r="D463" s="447"/>
      <c r="E463" s="449"/>
      <c r="F463" s="447"/>
      <c r="G463" s="447"/>
      <c r="H463" s="447"/>
      <c r="I463" s="447"/>
      <c r="J463" s="447"/>
      <c r="K463" s="447"/>
      <c r="L463" s="447"/>
      <c r="M463" s="447"/>
      <c r="N463" s="447"/>
      <c r="O463" s="447"/>
      <c r="P463" s="447"/>
      <c r="Q463" s="447"/>
      <c r="R463" s="447"/>
      <c r="S463" s="447"/>
      <c r="T463" s="447"/>
      <c r="U463" s="447"/>
      <c r="V463" s="447"/>
      <c r="W463" s="447"/>
      <c r="X463" s="447"/>
    </row>
    <row r="464" spans="1:24" ht="12.75">
      <c r="A464" s="447"/>
      <c r="B464" s="447"/>
      <c r="C464" s="454"/>
      <c r="D464" s="447"/>
      <c r="E464" s="449"/>
      <c r="F464" s="447"/>
      <c r="G464" s="447"/>
      <c r="H464" s="447"/>
      <c r="I464" s="447"/>
      <c r="J464" s="447"/>
      <c r="K464" s="447"/>
      <c r="L464" s="447"/>
      <c r="M464" s="447"/>
      <c r="N464" s="447"/>
      <c r="O464" s="447"/>
      <c r="P464" s="447"/>
      <c r="Q464" s="447"/>
      <c r="R464" s="447"/>
      <c r="S464" s="447"/>
      <c r="T464" s="447"/>
      <c r="U464" s="447"/>
      <c r="V464" s="447"/>
      <c r="W464" s="447"/>
      <c r="X464" s="447"/>
    </row>
    <row r="465" spans="1:24" ht="12.75">
      <c r="A465" s="447"/>
      <c r="B465" s="447"/>
      <c r="C465" s="454"/>
      <c r="D465" s="447"/>
      <c r="E465" s="449"/>
      <c r="F465" s="447"/>
      <c r="G465" s="447"/>
      <c r="H465" s="447"/>
      <c r="I465" s="447"/>
      <c r="J465" s="447"/>
      <c r="K465" s="447"/>
      <c r="L465" s="447"/>
      <c r="M465" s="447"/>
      <c r="N465" s="447"/>
      <c r="O465" s="447"/>
      <c r="P465" s="447"/>
      <c r="Q465" s="447"/>
      <c r="R465" s="447"/>
      <c r="S465" s="447"/>
      <c r="T465" s="447"/>
      <c r="U465" s="447"/>
      <c r="V465" s="447"/>
      <c r="W465" s="447"/>
      <c r="X465" s="447"/>
    </row>
    <row r="466" spans="1:24" ht="12.75">
      <c r="A466" s="447"/>
      <c r="B466" s="447"/>
      <c r="C466" s="454"/>
      <c r="D466" s="447"/>
      <c r="E466" s="449"/>
      <c r="F466" s="447"/>
      <c r="G466" s="447"/>
      <c r="H466" s="447"/>
      <c r="I466" s="447"/>
      <c r="J466" s="447"/>
      <c r="K466" s="447"/>
      <c r="L466" s="447"/>
      <c r="M466" s="447"/>
      <c r="N466" s="447"/>
      <c r="O466" s="447"/>
      <c r="P466" s="447"/>
      <c r="Q466" s="447"/>
      <c r="R466" s="447"/>
      <c r="S466" s="447"/>
      <c r="T466" s="447"/>
      <c r="U466" s="447"/>
      <c r="V466" s="447"/>
      <c r="W466" s="447"/>
      <c r="X466" s="447"/>
    </row>
    <row r="467" spans="1:24" ht="12.75">
      <c r="A467" s="447"/>
      <c r="B467" s="447"/>
      <c r="C467" s="454"/>
      <c r="D467" s="447"/>
      <c r="E467" s="449"/>
      <c r="F467" s="447"/>
      <c r="G467" s="447"/>
      <c r="H467" s="447"/>
      <c r="I467" s="447"/>
      <c r="J467" s="447"/>
      <c r="K467" s="447"/>
      <c r="L467" s="447"/>
      <c r="M467" s="447"/>
      <c r="N467" s="447"/>
      <c r="O467" s="447"/>
      <c r="P467" s="447"/>
      <c r="Q467" s="447"/>
      <c r="R467" s="447"/>
      <c r="S467" s="447"/>
      <c r="T467" s="447"/>
      <c r="U467" s="447"/>
      <c r="V467" s="447"/>
      <c r="W467" s="447"/>
      <c r="X467" s="447"/>
    </row>
    <row r="468" spans="1:24" ht="12.75">
      <c r="A468" s="447"/>
      <c r="B468" s="447"/>
      <c r="C468" s="454"/>
      <c r="D468" s="447"/>
      <c r="E468" s="449"/>
      <c r="F468" s="447"/>
      <c r="G468" s="447"/>
      <c r="H468" s="447"/>
      <c r="I468" s="447"/>
      <c r="J468" s="447"/>
      <c r="K468" s="447"/>
      <c r="L468" s="447"/>
      <c r="M468" s="447"/>
      <c r="N468" s="447"/>
      <c r="O468" s="447"/>
      <c r="P468" s="447"/>
      <c r="Q468" s="447"/>
      <c r="R468" s="447"/>
      <c r="S468" s="447"/>
      <c r="T468" s="447"/>
      <c r="U468" s="447"/>
      <c r="V468" s="447"/>
      <c r="W468" s="447"/>
      <c r="X468" s="447"/>
    </row>
    <row r="469" spans="1:24" ht="12.75">
      <c r="A469" s="447"/>
      <c r="B469" s="447"/>
      <c r="C469" s="454"/>
      <c r="D469" s="447"/>
      <c r="E469" s="449"/>
      <c r="F469" s="447"/>
      <c r="G469" s="447"/>
      <c r="H469" s="447"/>
      <c r="I469" s="447"/>
      <c r="J469" s="447"/>
      <c r="K469" s="447"/>
      <c r="L469" s="447"/>
      <c r="M469" s="447"/>
      <c r="N469" s="447"/>
      <c r="O469" s="447"/>
      <c r="P469" s="447"/>
      <c r="Q469" s="447"/>
      <c r="R469" s="447"/>
      <c r="S469" s="447"/>
      <c r="T469" s="447"/>
      <c r="U469" s="447"/>
      <c r="V469" s="447"/>
      <c r="W469" s="447"/>
      <c r="X469" s="447"/>
    </row>
    <row r="470" spans="1:24" ht="12.75">
      <c r="A470" s="447"/>
      <c r="B470" s="447"/>
      <c r="C470" s="454"/>
      <c r="D470" s="447"/>
      <c r="E470" s="449"/>
      <c r="F470" s="447"/>
      <c r="G470" s="447"/>
      <c r="H470" s="447"/>
      <c r="I470" s="447"/>
      <c r="J470" s="447"/>
      <c r="K470" s="447"/>
      <c r="L470" s="447"/>
      <c r="M470" s="447"/>
      <c r="N470" s="447"/>
      <c r="O470" s="447"/>
      <c r="P470" s="447"/>
      <c r="Q470" s="447"/>
      <c r="R470" s="447"/>
      <c r="S470" s="447"/>
      <c r="T470" s="447"/>
      <c r="U470" s="447"/>
      <c r="V470" s="447"/>
      <c r="W470" s="447"/>
      <c r="X470" s="447"/>
    </row>
    <row r="471" spans="1:24" ht="12.75">
      <c r="A471" s="447"/>
      <c r="B471" s="447"/>
      <c r="C471" s="454"/>
      <c r="D471" s="447"/>
      <c r="E471" s="449"/>
      <c r="F471" s="447"/>
      <c r="G471" s="447"/>
      <c r="H471" s="447"/>
      <c r="I471" s="447"/>
      <c r="J471" s="447"/>
      <c r="K471" s="447"/>
      <c r="L471" s="447"/>
      <c r="M471" s="447"/>
      <c r="N471" s="447"/>
      <c r="O471" s="447"/>
      <c r="P471" s="447"/>
      <c r="Q471" s="447"/>
      <c r="R471" s="447"/>
      <c r="S471" s="447"/>
      <c r="T471" s="447"/>
      <c r="U471" s="447"/>
      <c r="V471" s="447"/>
      <c r="W471" s="447"/>
      <c r="X471" s="447"/>
    </row>
    <row r="472" spans="1:24" ht="12.75">
      <c r="A472" s="447"/>
      <c r="B472" s="447"/>
      <c r="C472" s="454"/>
      <c r="D472" s="447"/>
      <c r="E472" s="449"/>
      <c r="F472" s="447"/>
      <c r="G472" s="447"/>
      <c r="H472" s="447"/>
      <c r="I472" s="447"/>
      <c r="J472" s="447"/>
      <c r="K472" s="447"/>
      <c r="L472" s="447"/>
      <c r="M472" s="447"/>
      <c r="N472" s="447"/>
      <c r="O472" s="447"/>
      <c r="P472" s="447"/>
      <c r="Q472" s="447"/>
      <c r="R472" s="447"/>
      <c r="S472" s="447"/>
      <c r="T472" s="447"/>
      <c r="U472" s="447"/>
      <c r="V472" s="447"/>
      <c r="W472" s="447"/>
      <c r="X472" s="447"/>
    </row>
    <row r="473" spans="1:24" ht="12.75">
      <c r="A473" s="447"/>
      <c r="B473" s="447"/>
      <c r="C473" s="454"/>
      <c r="D473" s="447"/>
      <c r="E473" s="449"/>
      <c r="F473" s="447"/>
      <c r="G473" s="447"/>
      <c r="H473" s="447"/>
      <c r="I473" s="447"/>
      <c r="J473" s="447"/>
      <c r="K473" s="447"/>
      <c r="L473" s="447"/>
      <c r="M473" s="447"/>
      <c r="N473" s="447"/>
      <c r="O473" s="447"/>
      <c r="P473" s="447"/>
      <c r="Q473" s="447"/>
      <c r="R473" s="447"/>
      <c r="S473" s="447"/>
      <c r="T473" s="447"/>
      <c r="U473" s="447"/>
      <c r="V473" s="447"/>
      <c r="W473" s="447"/>
      <c r="X473" s="447"/>
    </row>
    <row r="474" spans="1:24" ht="12.75">
      <c r="A474" s="447"/>
      <c r="B474" s="447"/>
      <c r="C474" s="454"/>
      <c r="D474" s="447"/>
      <c r="E474" s="449"/>
      <c r="F474" s="447"/>
      <c r="G474" s="447"/>
      <c r="H474" s="447"/>
      <c r="I474" s="447"/>
      <c r="J474" s="447"/>
      <c r="K474" s="447"/>
      <c r="L474" s="447"/>
      <c r="M474" s="447"/>
      <c r="N474" s="447"/>
      <c r="O474" s="447"/>
      <c r="P474" s="447"/>
      <c r="Q474" s="447"/>
      <c r="R474" s="447"/>
      <c r="S474" s="447"/>
      <c r="T474" s="447"/>
      <c r="U474" s="447"/>
      <c r="V474" s="447"/>
      <c r="W474" s="447"/>
      <c r="X474" s="447"/>
    </row>
    <row r="475" spans="1:24" ht="12.75">
      <c r="A475" s="447"/>
      <c r="B475" s="447"/>
      <c r="C475" s="454"/>
      <c r="D475" s="447"/>
      <c r="E475" s="449"/>
      <c r="F475" s="447"/>
      <c r="G475" s="447"/>
      <c r="H475" s="447"/>
      <c r="I475" s="447"/>
      <c r="J475" s="447"/>
      <c r="K475" s="447"/>
      <c r="L475" s="447"/>
      <c r="M475" s="447"/>
      <c r="N475" s="447"/>
      <c r="O475" s="447"/>
      <c r="P475" s="447"/>
      <c r="Q475" s="447"/>
      <c r="R475" s="447"/>
      <c r="S475" s="447"/>
      <c r="T475" s="447"/>
      <c r="U475" s="447"/>
      <c r="V475" s="447"/>
      <c r="W475" s="447"/>
      <c r="X475" s="447"/>
    </row>
    <row r="476" spans="1:24" ht="12.75">
      <c r="A476" s="447"/>
      <c r="B476" s="447"/>
      <c r="C476" s="454"/>
      <c r="D476" s="447"/>
      <c r="E476" s="449"/>
      <c r="F476" s="447"/>
      <c r="G476" s="447"/>
      <c r="H476" s="447"/>
      <c r="I476" s="447"/>
      <c r="J476" s="447"/>
      <c r="K476" s="447"/>
      <c r="L476" s="447"/>
      <c r="M476" s="447"/>
      <c r="N476" s="447"/>
      <c r="O476" s="447"/>
      <c r="P476" s="447"/>
      <c r="Q476" s="447"/>
      <c r="R476" s="447"/>
      <c r="S476" s="447"/>
      <c r="T476" s="447"/>
      <c r="U476" s="447"/>
      <c r="V476" s="447"/>
      <c r="W476" s="447"/>
      <c r="X476" s="447"/>
    </row>
    <row r="477" spans="1:24" ht="12.75">
      <c r="A477" s="447"/>
      <c r="B477" s="447"/>
      <c r="C477" s="454"/>
      <c r="D477" s="447"/>
      <c r="E477" s="449"/>
      <c r="F477" s="447"/>
      <c r="G477" s="447"/>
      <c r="H477" s="447"/>
      <c r="I477" s="447"/>
      <c r="J477" s="447"/>
      <c r="K477" s="447"/>
      <c r="L477" s="447"/>
      <c r="M477" s="447"/>
      <c r="N477" s="447"/>
      <c r="O477" s="447"/>
      <c r="P477" s="447"/>
      <c r="Q477" s="447"/>
      <c r="R477" s="447"/>
      <c r="S477" s="447"/>
      <c r="T477" s="447"/>
      <c r="U477" s="447"/>
      <c r="V477" s="447"/>
      <c r="W477" s="447"/>
      <c r="X477" s="447"/>
    </row>
    <row r="478" spans="1:24" ht="12.75">
      <c r="A478" s="447"/>
      <c r="B478" s="447"/>
      <c r="C478" s="454"/>
      <c r="D478" s="447"/>
      <c r="E478" s="449"/>
      <c r="F478" s="447"/>
      <c r="G478" s="447"/>
      <c r="H478" s="447"/>
      <c r="I478" s="447"/>
      <c r="J478" s="447"/>
      <c r="K478" s="447"/>
      <c r="L478" s="447"/>
      <c r="M478" s="447"/>
      <c r="N478" s="447"/>
      <c r="O478" s="447"/>
      <c r="P478" s="447"/>
      <c r="Q478" s="447"/>
      <c r="R478" s="447"/>
      <c r="S478" s="447"/>
      <c r="T478" s="447"/>
      <c r="U478" s="447"/>
      <c r="V478" s="447"/>
      <c r="W478" s="447"/>
      <c r="X478" s="447"/>
    </row>
    <row r="479" spans="1:24" ht="12.75">
      <c r="A479" s="447"/>
      <c r="B479" s="447"/>
      <c r="C479" s="454"/>
      <c r="D479" s="447"/>
      <c r="E479" s="449"/>
      <c r="F479" s="447"/>
      <c r="G479" s="447"/>
      <c r="H479" s="447"/>
      <c r="I479" s="447"/>
      <c r="J479" s="447"/>
      <c r="K479" s="447"/>
      <c r="L479" s="447"/>
      <c r="M479" s="447"/>
      <c r="N479" s="447"/>
      <c r="O479" s="447"/>
      <c r="P479" s="447"/>
      <c r="Q479" s="447"/>
      <c r="R479" s="447"/>
      <c r="S479" s="447"/>
      <c r="T479" s="447"/>
      <c r="U479" s="447"/>
      <c r="V479" s="447"/>
      <c r="W479" s="447"/>
      <c r="X479" s="447"/>
    </row>
    <row r="480" spans="1:24" ht="12.75">
      <c r="A480" s="447"/>
      <c r="B480" s="447"/>
      <c r="C480" s="454"/>
      <c r="D480" s="447"/>
      <c r="E480" s="449"/>
      <c r="F480" s="447"/>
      <c r="G480" s="447"/>
      <c r="H480" s="447"/>
      <c r="I480" s="447"/>
      <c r="J480" s="447"/>
      <c r="K480" s="447"/>
      <c r="L480" s="447"/>
      <c r="M480" s="447"/>
      <c r="N480" s="447"/>
      <c r="O480" s="447"/>
      <c r="P480" s="447"/>
      <c r="Q480" s="447"/>
      <c r="R480" s="447"/>
      <c r="S480" s="447"/>
      <c r="T480" s="447"/>
      <c r="U480" s="447"/>
      <c r="V480" s="447"/>
      <c r="W480" s="447"/>
      <c r="X480" s="447"/>
    </row>
    <row r="481" spans="1:24" ht="12.75">
      <c r="A481" s="447"/>
      <c r="B481" s="447"/>
      <c r="C481" s="454"/>
      <c r="D481" s="447"/>
      <c r="E481" s="449"/>
      <c r="F481" s="447"/>
      <c r="G481" s="447"/>
      <c r="H481" s="447"/>
      <c r="I481" s="447"/>
      <c r="J481" s="447"/>
      <c r="K481" s="447"/>
      <c r="L481" s="447"/>
      <c r="M481" s="447"/>
      <c r="N481" s="447"/>
      <c r="O481" s="447"/>
      <c r="P481" s="447"/>
      <c r="Q481" s="447"/>
      <c r="R481" s="447"/>
      <c r="S481" s="447"/>
      <c r="T481" s="447"/>
      <c r="U481" s="447"/>
      <c r="V481" s="447"/>
      <c r="W481" s="447"/>
      <c r="X481" s="447"/>
    </row>
    <row r="482" spans="1:24" ht="12.75">
      <c r="A482" s="447"/>
      <c r="B482" s="447"/>
      <c r="C482" s="454"/>
      <c r="D482" s="447"/>
      <c r="E482" s="449"/>
      <c r="F482" s="447"/>
      <c r="G482" s="447"/>
      <c r="H482" s="447"/>
      <c r="I482" s="447"/>
      <c r="J482" s="447"/>
      <c r="K482" s="447"/>
      <c r="L482" s="447"/>
      <c r="M482" s="447"/>
      <c r="N482" s="447"/>
      <c r="O482" s="447"/>
      <c r="P482" s="447"/>
      <c r="Q482" s="447"/>
      <c r="R482" s="447"/>
      <c r="S482" s="447"/>
      <c r="T482" s="447"/>
      <c r="U482" s="447"/>
      <c r="V482" s="447"/>
      <c r="W482" s="447"/>
      <c r="X482" s="447"/>
    </row>
    <row r="483" spans="1:24" ht="12.75">
      <c r="A483" s="447"/>
      <c r="B483" s="447"/>
      <c r="C483" s="454"/>
      <c r="D483" s="447"/>
      <c r="E483" s="449"/>
      <c r="F483" s="447"/>
      <c r="G483" s="447"/>
      <c r="H483" s="447"/>
      <c r="I483" s="447"/>
      <c r="J483" s="447"/>
      <c r="K483" s="447"/>
      <c r="L483" s="447"/>
      <c r="M483" s="447"/>
      <c r="N483" s="447"/>
      <c r="O483" s="447"/>
      <c r="P483" s="447"/>
      <c r="Q483" s="447"/>
      <c r="R483" s="447"/>
      <c r="S483" s="447"/>
      <c r="T483" s="447"/>
      <c r="U483" s="447"/>
      <c r="V483" s="447"/>
      <c r="W483" s="447"/>
      <c r="X483" s="447"/>
    </row>
    <row r="484" spans="1:24" ht="12.75">
      <c r="A484" s="447"/>
      <c r="B484" s="447"/>
      <c r="C484" s="454"/>
      <c r="D484" s="447"/>
      <c r="E484" s="449"/>
      <c r="F484" s="447"/>
      <c r="G484" s="447"/>
      <c r="H484" s="447"/>
      <c r="I484" s="447"/>
      <c r="J484" s="447"/>
      <c r="K484" s="447"/>
      <c r="L484" s="447"/>
      <c r="M484" s="447"/>
      <c r="N484" s="447"/>
      <c r="O484" s="447"/>
      <c r="P484" s="447"/>
      <c r="Q484" s="447"/>
      <c r="R484" s="447"/>
      <c r="S484" s="447"/>
      <c r="T484" s="447"/>
      <c r="U484" s="447"/>
      <c r="V484" s="447"/>
      <c r="W484" s="447"/>
      <c r="X484" s="447"/>
    </row>
    <row r="485" spans="1:24" ht="12.75">
      <c r="A485" s="447"/>
      <c r="B485" s="447"/>
      <c r="C485" s="454"/>
      <c r="D485" s="447"/>
      <c r="E485" s="449"/>
      <c r="F485" s="447"/>
      <c r="G485" s="447"/>
      <c r="H485" s="447"/>
      <c r="I485" s="447"/>
      <c r="J485" s="447"/>
      <c r="K485" s="447"/>
      <c r="L485" s="447"/>
      <c r="M485" s="447"/>
      <c r="N485" s="447"/>
      <c r="O485" s="447"/>
      <c r="P485" s="447"/>
      <c r="Q485" s="447"/>
      <c r="R485" s="447"/>
      <c r="S485" s="447"/>
      <c r="T485" s="447"/>
      <c r="U485" s="447"/>
      <c r="V485" s="447"/>
      <c r="W485" s="447"/>
      <c r="X485" s="447"/>
    </row>
    <row r="486" spans="1:24" ht="12.75">
      <c r="A486" s="447"/>
      <c r="B486" s="447"/>
      <c r="C486" s="454"/>
      <c r="D486" s="447"/>
      <c r="E486" s="449"/>
      <c r="F486" s="447"/>
      <c r="G486" s="447"/>
      <c r="H486" s="447"/>
      <c r="I486" s="447"/>
      <c r="J486" s="447"/>
      <c r="K486" s="447"/>
      <c r="L486" s="447"/>
      <c r="M486" s="447"/>
      <c r="N486" s="447"/>
      <c r="O486" s="447"/>
      <c r="P486" s="447"/>
      <c r="Q486" s="447"/>
      <c r="R486" s="447"/>
      <c r="S486" s="447"/>
      <c r="T486" s="447"/>
      <c r="U486" s="447"/>
      <c r="V486" s="447"/>
      <c r="W486" s="447"/>
      <c r="X486" s="447"/>
    </row>
    <row r="487" spans="1:24" ht="12.75">
      <c r="A487" s="447"/>
      <c r="B487" s="447"/>
      <c r="C487" s="454"/>
      <c r="D487" s="447"/>
      <c r="E487" s="449"/>
      <c r="F487" s="447"/>
      <c r="G487" s="447"/>
      <c r="H487" s="447"/>
      <c r="I487" s="447"/>
      <c r="J487" s="447"/>
      <c r="K487" s="447"/>
      <c r="L487" s="447"/>
      <c r="M487" s="447"/>
      <c r="N487" s="447"/>
      <c r="O487" s="447"/>
      <c r="P487" s="447"/>
      <c r="Q487" s="447"/>
      <c r="R487" s="447"/>
      <c r="S487" s="447"/>
      <c r="T487" s="447"/>
      <c r="U487" s="447"/>
      <c r="V487" s="447"/>
      <c r="W487" s="447"/>
      <c r="X487" s="447"/>
    </row>
    <row r="488" spans="1:24" ht="12.75">
      <c r="A488" s="447"/>
      <c r="B488" s="447"/>
      <c r="C488" s="454"/>
      <c r="D488" s="447"/>
      <c r="E488" s="449"/>
      <c r="F488" s="447"/>
      <c r="G488" s="447"/>
      <c r="H488" s="447"/>
      <c r="I488" s="447"/>
      <c r="J488" s="447"/>
      <c r="K488" s="447"/>
      <c r="L488" s="447"/>
      <c r="M488" s="447"/>
      <c r="N488" s="447"/>
      <c r="O488" s="447"/>
      <c r="P488" s="447"/>
      <c r="Q488" s="447"/>
      <c r="R488" s="447"/>
      <c r="S488" s="447"/>
      <c r="T488" s="447"/>
      <c r="U488" s="447"/>
      <c r="V488" s="447"/>
      <c r="W488" s="447"/>
      <c r="X488" s="447"/>
    </row>
    <row r="489" spans="1:24" ht="12.75">
      <c r="A489" s="447"/>
      <c r="B489" s="447"/>
      <c r="C489" s="454"/>
      <c r="D489" s="447"/>
      <c r="E489" s="449"/>
      <c r="F489" s="447"/>
      <c r="G489" s="447"/>
      <c r="H489" s="447"/>
      <c r="I489" s="447"/>
      <c r="J489" s="447"/>
      <c r="K489" s="447"/>
      <c r="L489" s="447"/>
      <c r="M489" s="447"/>
      <c r="N489" s="447"/>
      <c r="O489" s="447"/>
      <c r="P489" s="447"/>
      <c r="Q489" s="447"/>
      <c r="R489" s="447"/>
      <c r="S489" s="447"/>
      <c r="T489" s="447"/>
      <c r="U489" s="447"/>
      <c r="V489" s="447"/>
      <c r="W489" s="447"/>
      <c r="X489" s="447"/>
    </row>
    <row r="490" spans="1:24" ht="12.75">
      <c r="A490" s="447"/>
      <c r="B490" s="447"/>
      <c r="C490" s="454"/>
      <c r="D490" s="447"/>
      <c r="E490" s="449"/>
      <c r="F490" s="447"/>
      <c r="G490" s="447"/>
      <c r="H490" s="447"/>
      <c r="I490" s="447"/>
      <c r="J490" s="447"/>
      <c r="K490" s="447"/>
      <c r="L490" s="447"/>
      <c r="M490" s="447"/>
      <c r="N490" s="447"/>
      <c r="O490" s="447"/>
      <c r="P490" s="447"/>
      <c r="Q490" s="447"/>
      <c r="R490" s="447"/>
      <c r="S490" s="447"/>
      <c r="T490" s="447"/>
      <c r="U490" s="447"/>
      <c r="V490" s="447"/>
      <c r="W490" s="447"/>
      <c r="X490" s="447"/>
    </row>
    <row r="491" spans="1:24" ht="12.75">
      <c r="A491" s="447"/>
      <c r="B491" s="447"/>
      <c r="C491" s="454"/>
      <c r="D491" s="447"/>
      <c r="E491" s="449"/>
      <c r="F491" s="447"/>
      <c r="G491" s="447"/>
      <c r="H491" s="447"/>
      <c r="I491" s="447"/>
      <c r="J491" s="447"/>
      <c r="K491" s="447"/>
      <c r="L491" s="447"/>
      <c r="M491" s="447"/>
      <c r="N491" s="447"/>
      <c r="O491" s="447"/>
      <c r="P491" s="447"/>
      <c r="Q491" s="447"/>
      <c r="R491" s="447"/>
      <c r="S491" s="447"/>
      <c r="T491" s="447"/>
      <c r="U491" s="447"/>
      <c r="V491" s="447"/>
      <c r="W491" s="447"/>
      <c r="X491" s="447"/>
    </row>
    <row r="492" spans="1:24" ht="12.75">
      <c r="A492" s="447"/>
      <c r="B492" s="447"/>
      <c r="C492" s="454"/>
      <c r="D492" s="447"/>
      <c r="E492" s="449"/>
      <c r="F492" s="447"/>
      <c r="G492" s="447"/>
      <c r="H492" s="447"/>
      <c r="I492" s="447"/>
      <c r="J492" s="447"/>
      <c r="K492" s="447"/>
      <c r="L492" s="447"/>
      <c r="M492" s="447"/>
      <c r="N492" s="447"/>
      <c r="O492" s="447"/>
      <c r="P492" s="447"/>
      <c r="Q492" s="447"/>
      <c r="R492" s="447"/>
      <c r="S492" s="447"/>
      <c r="T492" s="447"/>
      <c r="U492" s="447"/>
      <c r="V492" s="447"/>
      <c r="W492" s="447"/>
      <c r="X492" s="447"/>
    </row>
    <row r="493" spans="1:24" ht="12.75">
      <c r="A493" s="447"/>
      <c r="B493" s="447"/>
      <c r="C493" s="454"/>
      <c r="D493" s="447"/>
      <c r="E493" s="449"/>
      <c r="F493" s="447"/>
      <c r="G493" s="447"/>
      <c r="H493" s="447"/>
      <c r="I493" s="447"/>
      <c r="J493" s="447"/>
      <c r="K493" s="447"/>
      <c r="L493" s="447"/>
      <c r="M493" s="447"/>
      <c r="N493" s="447"/>
      <c r="O493" s="447"/>
      <c r="P493" s="447"/>
      <c r="Q493" s="447"/>
      <c r="R493" s="447"/>
      <c r="S493" s="447"/>
      <c r="T493" s="447"/>
      <c r="U493" s="447"/>
      <c r="V493" s="447"/>
      <c r="W493" s="447"/>
      <c r="X493" s="447"/>
    </row>
    <row r="494" spans="1:24" ht="12.75">
      <c r="A494" s="447"/>
      <c r="B494" s="447"/>
      <c r="C494" s="454"/>
      <c r="D494" s="447"/>
      <c r="E494" s="449"/>
      <c r="F494" s="447"/>
      <c r="G494" s="447"/>
      <c r="H494" s="447"/>
      <c r="I494" s="447"/>
      <c r="J494" s="447"/>
      <c r="K494" s="447"/>
      <c r="L494" s="447"/>
      <c r="M494" s="447"/>
      <c r="N494" s="447"/>
      <c r="O494" s="447"/>
      <c r="P494" s="447"/>
      <c r="Q494" s="447"/>
      <c r="R494" s="447"/>
      <c r="S494" s="447"/>
      <c r="T494" s="447"/>
      <c r="U494" s="447"/>
      <c r="V494" s="447"/>
      <c r="W494" s="447"/>
      <c r="X494" s="447"/>
    </row>
    <row r="495" spans="1:24" ht="12.75">
      <c r="A495" s="447"/>
      <c r="B495" s="447"/>
      <c r="C495" s="454"/>
      <c r="D495" s="447"/>
      <c r="E495" s="449"/>
      <c r="F495" s="447"/>
      <c r="G495" s="447"/>
      <c r="H495" s="447"/>
      <c r="I495" s="447"/>
      <c r="J495" s="447"/>
      <c r="K495" s="447"/>
      <c r="L495" s="447"/>
      <c r="M495" s="447"/>
      <c r="N495" s="447"/>
      <c r="O495" s="447"/>
      <c r="P495" s="447"/>
      <c r="Q495" s="447"/>
      <c r="R495" s="447"/>
      <c r="S495" s="447"/>
      <c r="T495" s="447"/>
      <c r="U495" s="447"/>
      <c r="V495" s="447"/>
      <c r="W495" s="447"/>
      <c r="X495" s="447"/>
    </row>
    <row r="496" spans="1:24" ht="12.75">
      <c r="A496" s="447"/>
      <c r="B496" s="447"/>
      <c r="C496" s="454"/>
      <c r="D496" s="447"/>
      <c r="E496" s="449"/>
      <c r="F496" s="447"/>
      <c r="G496" s="447"/>
      <c r="H496" s="447"/>
      <c r="I496" s="447"/>
      <c r="J496" s="447"/>
      <c r="K496" s="447"/>
      <c r="L496" s="447"/>
      <c r="M496" s="447"/>
      <c r="N496" s="447"/>
      <c r="O496" s="447"/>
      <c r="P496" s="447"/>
      <c r="Q496" s="447"/>
      <c r="R496" s="447"/>
      <c r="S496" s="447"/>
      <c r="T496" s="447"/>
      <c r="U496" s="447"/>
      <c r="V496" s="447"/>
      <c r="W496" s="447"/>
      <c r="X496" s="447"/>
    </row>
    <row r="497" spans="1:24" ht="12.75">
      <c r="A497" s="447"/>
      <c r="B497" s="447"/>
      <c r="C497" s="454"/>
      <c r="D497" s="447"/>
      <c r="E497" s="449"/>
      <c r="F497" s="447"/>
      <c r="G497" s="447"/>
      <c r="H497" s="447"/>
      <c r="I497" s="447"/>
      <c r="J497" s="447"/>
      <c r="K497" s="447"/>
      <c r="L497" s="447"/>
      <c r="M497" s="447"/>
      <c r="N497" s="447"/>
      <c r="O497" s="447"/>
      <c r="P497" s="447"/>
      <c r="Q497" s="447"/>
      <c r="R497" s="447"/>
      <c r="S497" s="447"/>
      <c r="T497" s="447"/>
      <c r="U497" s="447"/>
      <c r="V497" s="447"/>
      <c r="W497" s="447"/>
      <c r="X497" s="447"/>
    </row>
    <row r="498" spans="1:24" ht="12.75">
      <c r="A498" s="447"/>
      <c r="B498" s="447"/>
      <c r="C498" s="454"/>
      <c r="D498" s="447"/>
      <c r="E498" s="449"/>
      <c r="F498" s="447"/>
      <c r="G498" s="447"/>
      <c r="H498" s="447"/>
      <c r="I498" s="447"/>
      <c r="J498" s="447"/>
      <c r="K498" s="447"/>
      <c r="L498" s="447"/>
      <c r="M498" s="447"/>
      <c r="N498" s="447"/>
      <c r="O498" s="447"/>
      <c r="P498" s="447"/>
      <c r="Q498" s="447"/>
      <c r="R498" s="447"/>
      <c r="S498" s="447"/>
      <c r="T498" s="447"/>
      <c r="U498" s="447"/>
      <c r="V498" s="447"/>
      <c r="W498" s="447"/>
      <c r="X498" s="447"/>
    </row>
    <row r="499" spans="1:24" ht="12.75">
      <c r="A499" s="447"/>
      <c r="B499" s="447"/>
      <c r="C499" s="454"/>
      <c r="D499" s="447"/>
      <c r="E499" s="449"/>
      <c r="F499" s="447"/>
      <c r="G499" s="447"/>
      <c r="H499" s="447"/>
      <c r="I499" s="447"/>
      <c r="J499" s="447"/>
      <c r="K499" s="447"/>
      <c r="L499" s="447"/>
      <c r="M499" s="447"/>
      <c r="N499" s="447"/>
      <c r="O499" s="447"/>
      <c r="P499" s="447"/>
      <c r="Q499" s="447"/>
      <c r="R499" s="447"/>
      <c r="S499" s="447"/>
      <c r="T499" s="447"/>
      <c r="U499" s="447"/>
      <c r="V499" s="447"/>
      <c r="W499" s="447"/>
      <c r="X499" s="447"/>
    </row>
    <row r="500" spans="1:24" ht="12.75">
      <c r="A500" s="447"/>
      <c r="B500" s="447"/>
      <c r="C500" s="454"/>
      <c r="D500" s="447"/>
      <c r="E500" s="449"/>
      <c r="F500" s="447"/>
      <c r="G500" s="447"/>
      <c r="H500" s="447"/>
      <c r="I500" s="447"/>
      <c r="J500" s="447"/>
      <c r="K500" s="447"/>
      <c r="L500" s="447"/>
      <c r="M500" s="447"/>
      <c r="N500" s="447"/>
      <c r="O500" s="447"/>
      <c r="P500" s="447"/>
      <c r="Q500" s="447"/>
      <c r="R500" s="447"/>
      <c r="S500" s="447"/>
      <c r="T500" s="447"/>
      <c r="U500" s="447"/>
      <c r="V500" s="447"/>
      <c r="W500" s="447"/>
      <c r="X500" s="447"/>
    </row>
    <row r="501" spans="1:24" ht="12.75">
      <c r="A501" s="447"/>
      <c r="B501" s="447"/>
      <c r="C501" s="454"/>
      <c r="D501" s="447"/>
      <c r="E501" s="449"/>
      <c r="F501" s="447"/>
      <c r="G501" s="447"/>
      <c r="H501" s="447"/>
      <c r="I501" s="447"/>
      <c r="J501" s="447"/>
      <c r="K501" s="447"/>
      <c r="L501" s="447"/>
      <c r="M501" s="447"/>
      <c r="N501" s="447"/>
      <c r="O501" s="447"/>
      <c r="P501" s="447"/>
      <c r="Q501" s="447"/>
      <c r="R501" s="447"/>
      <c r="S501" s="447"/>
      <c r="T501" s="447"/>
      <c r="U501" s="447"/>
      <c r="V501" s="447"/>
      <c r="W501" s="447"/>
      <c r="X501" s="447"/>
    </row>
    <row r="502" spans="1:24" ht="12.75">
      <c r="A502" s="447"/>
      <c r="B502" s="447"/>
      <c r="C502" s="454"/>
      <c r="D502" s="447"/>
      <c r="E502" s="449"/>
      <c r="F502" s="447"/>
      <c r="G502" s="447"/>
      <c r="H502" s="447"/>
      <c r="I502" s="447"/>
      <c r="J502" s="447"/>
      <c r="K502" s="447"/>
      <c r="L502" s="447"/>
      <c r="M502" s="447"/>
      <c r="N502" s="447"/>
      <c r="O502" s="447"/>
      <c r="P502" s="447"/>
      <c r="Q502" s="447"/>
      <c r="R502" s="447"/>
      <c r="S502" s="447"/>
      <c r="T502" s="447"/>
      <c r="U502" s="447"/>
      <c r="V502" s="447"/>
      <c r="W502" s="447"/>
      <c r="X502" s="447"/>
    </row>
    <row r="503" spans="1:24" ht="12.75">
      <c r="A503" s="447"/>
      <c r="B503" s="447"/>
      <c r="C503" s="454"/>
      <c r="D503" s="447"/>
      <c r="E503" s="449"/>
      <c r="F503" s="447"/>
      <c r="G503" s="447"/>
      <c r="H503" s="447"/>
      <c r="I503" s="447"/>
      <c r="J503" s="447"/>
      <c r="K503" s="447"/>
      <c r="L503" s="447"/>
      <c r="M503" s="447"/>
      <c r="N503" s="447"/>
      <c r="O503" s="447"/>
      <c r="P503" s="447"/>
      <c r="Q503" s="447"/>
      <c r="R503" s="447"/>
      <c r="S503" s="447"/>
      <c r="T503" s="447"/>
      <c r="U503" s="447"/>
      <c r="V503" s="447"/>
      <c r="W503" s="447"/>
      <c r="X503" s="447"/>
    </row>
    <row r="504" spans="1:24" ht="12.75">
      <c r="A504" s="447"/>
      <c r="B504" s="447"/>
      <c r="C504" s="454"/>
      <c r="D504" s="447"/>
      <c r="E504" s="449"/>
      <c r="F504" s="447"/>
      <c r="G504" s="447"/>
      <c r="H504" s="447"/>
      <c r="I504" s="447"/>
      <c r="J504" s="447"/>
      <c r="K504" s="447"/>
      <c r="L504" s="447"/>
      <c r="M504" s="447"/>
      <c r="N504" s="447"/>
      <c r="O504" s="447"/>
      <c r="P504" s="447"/>
      <c r="Q504" s="447"/>
      <c r="R504" s="447"/>
      <c r="S504" s="447"/>
      <c r="T504" s="447"/>
      <c r="U504" s="447"/>
      <c r="V504" s="447"/>
      <c r="W504" s="447"/>
      <c r="X504" s="447"/>
    </row>
    <row r="505" spans="1:24" ht="12.75">
      <c r="A505" s="447"/>
      <c r="B505" s="447"/>
      <c r="C505" s="454"/>
      <c r="D505" s="447"/>
      <c r="E505" s="449"/>
      <c r="F505" s="447"/>
      <c r="G505" s="447"/>
      <c r="H505" s="447"/>
      <c r="I505" s="447"/>
      <c r="J505" s="447"/>
      <c r="K505" s="447"/>
      <c r="L505" s="447"/>
      <c r="M505" s="447"/>
      <c r="N505" s="447"/>
      <c r="O505" s="447"/>
      <c r="P505" s="447"/>
      <c r="Q505" s="447"/>
      <c r="R505" s="447"/>
      <c r="S505" s="447"/>
      <c r="T505" s="447"/>
      <c r="U505" s="447"/>
      <c r="V505" s="447"/>
      <c r="W505" s="447"/>
      <c r="X505" s="447"/>
    </row>
    <row r="506" spans="1:24" ht="12.75">
      <c r="A506" s="447"/>
      <c r="B506" s="447"/>
      <c r="C506" s="454"/>
      <c r="D506" s="447"/>
      <c r="E506" s="449"/>
      <c r="F506" s="447"/>
      <c r="G506" s="447"/>
      <c r="H506" s="447"/>
      <c r="I506" s="447"/>
      <c r="J506" s="447"/>
      <c r="K506" s="447"/>
      <c r="L506" s="447"/>
      <c r="M506" s="447"/>
      <c r="N506" s="447"/>
      <c r="O506" s="447"/>
      <c r="P506" s="447"/>
      <c r="Q506" s="447"/>
      <c r="R506" s="447"/>
      <c r="S506" s="447"/>
      <c r="T506" s="447"/>
      <c r="U506" s="447"/>
      <c r="V506" s="447"/>
      <c r="W506" s="447"/>
      <c r="X506" s="447"/>
    </row>
    <row r="507" spans="1:24" ht="12.75">
      <c r="A507" s="447"/>
      <c r="B507" s="447"/>
      <c r="C507" s="454"/>
      <c r="D507" s="447"/>
      <c r="E507" s="449"/>
      <c r="F507" s="447"/>
      <c r="G507" s="447"/>
      <c r="H507" s="447"/>
      <c r="I507" s="447"/>
      <c r="J507" s="447"/>
      <c r="K507" s="447"/>
      <c r="L507" s="447"/>
      <c r="M507" s="447"/>
      <c r="N507" s="447"/>
      <c r="O507" s="447"/>
      <c r="P507" s="447"/>
      <c r="Q507" s="447"/>
      <c r="R507" s="447"/>
      <c r="S507" s="447"/>
      <c r="T507" s="447"/>
      <c r="U507" s="447"/>
      <c r="V507" s="447"/>
      <c r="W507" s="447"/>
      <c r="X507" s="447"/>
    </row>
    <row r="508" spans="1:24" ht="12.75">
      <c r="A508" s="447"/>
      <c r="B508" s="447"/>
      <c r="C508" s="454"/>
      <c r="D508" s="447"/>
      <c r="E508" s="449"/>
      <c r="F508" s="447"/>
      <c r="G508" s="447"/>
      <c r="H508" s="447"/>
      <c r="I508" s="447"/>
      <c r="J508" s="447"/>
      <c r="K508" s="447"/>
      <c r="L508" s="447"/>
      <c r="M508" s="447"/>
      <c r="N508" s="447"/>
      <c r="O508" s="447"/>
      <c r="P508" s="447"/>
      <c r="Q508" s="447"/>
      <c r="R508" s="447"/>
      <c r="S508" s="447"/>
      <c r="T508" s="447"/>
      <c r="U508" s="447"/>
      <c r="V508" s="447"/>
      <c r="W508" s="447"/>
      <c r="X508" s="447"/>
    </row>
    <row r="509" spans="1:24" ht="12.75">
      <c r="A509" s="447"/>
      <c r="B509" s="447"/>
      <c r="C509" s="454"/>
      <c r="D509" s="447"/>
      <c r="E509" s="449"/>
      <c r="F509" s="447"/>
      <c r="G509" s="447"/>
      <c r="H509" s="447"/>
      <c r="I509" s="447"/>
      <c r="J509" s="447"/>
      <c r="K509" s="447"/>
      <c r="L509" s="447"/>
      <c r="M509" s="447"/>
      <c r="N509" s="447"/>
      <c r="O509" s="447"/>
      <c r="P509" s="447"/>
      <c r="Q509" s="447"/>
      <c r="R509" s="447"/>
      <c r="S509" s="447"/>
      <c r="T509" s="447"/>
      <c r="U509" s="447"/>
      <c r="V509" s="447"/>
      <c r="W509" s="447"/>
      <c r="X509" s="447"/>
    </row>
    <row r="510" spans="1:24" ht="12.75">
      <c r="A510" s="447"/>
      <c r="B510" s="447"/>
      <c r="C510" s="454"/>
      <c r="D510" s="447"/>
      <c r="E510" s="449"/>
      <c r="F510" s="447"/>
      <c r="G510" s="447"/>
      <c r="H510" s="447"/>
      <c r="I510" s="447"/>
      <c r="J510" s="447"/>
      <c r="K510" s="447"/>
      <c r="L510" s="447"/>
      <c r="M510" s="447"/>
      <c r="N510" s="447"/>
      <c r="O510" s="447"/>
      <c r="P510" s="447"/>
      <c r="Q510" s="447"/>
      <c r="R510" s="447"/>
      <c r="S510" s="447"/>
      <c r="T510" s="447"/>
      <c r="U510" s="447"/>
      <c r="V510" s="447"/>
      <c r="W510" s="447"/>
      <c r="X510" s="447"/>
    </row>
    <row r="511" spans="1:24" ht="12.75">
      <c r="A511" s="447"/>
      <c r="B511" s="447"/>
      <c r="C511" s="454"/>
      <c r="D511" s="447"/>
      <c r="E511" s="449"/>
      <c r="F511" s="447"/>
      <c r="G511" s="447"/>
      <c r="H511" s="447"/>
      <c r="I511" s="447"/>
      <c r="J511" s="447"/>
      <c r="K511" s="447"/>
      <c r="L511" s="447"/>
      <c r="M511" s="447"/>
      <c r="N511" s="447"/>
      <c r="O511" s="447"/>
      <c r="P511" s="447"/>
      <c r="Q511" s="447"/>
      <c r="R511" s="447"/>
      <c r="S511" s="447"/>
      <c r="T511" s="447"/>
      <c r="U511" s="447"/>
      <c r="V511" s="447"/>
      <c r="W511" s="447"/>
      <c r="X511" s="447"/>
    </row>
    <row r="512" spans="1:24" ht="12.75">
      <c r="A512" s="447"/>
      <c r="B512" s="447"/>
      <c r="C512" s="454"/>
      <c r="D512" s="447"/>
      <c r="E512" s="449"/>
      <c r="F512" s="447"/>
      <c r="G512" s="447"/>
      <c r="H512" s="447"/>
      <c r="I512" s="447"/>
      <c r="J512" s="447"/>
      <c r="K512" s="447"/>
      <c r="L512" s="447"/>
      <c r="M512" s="447"/>
      <c r="N512" s="447"/>
      <c r="O512" s="447"/>
      <c r="P512" s="447"/>
      <c r="Q512" s="447"/>
      <c r="R512" s="447"/>
      <c r="S512" s="447"/>
      <c r="T512" s="447"/>
      <c r="U512" s="447"/>
      <c r="V512" s="447"/>
      <c r="W512" s="447"/>
      <c r="X512" s="447"/>
    </row>
    <row r="513" spans="1:24" ht="12.75">
      <c r="A513" s="447"/>
      <c r="B513" s="447"/>
      <c r="C513" s="454"/>
      <c r="D513" s="447"/>
      <c r="E513" s="449"/>
      <c r="F513" s="447"/>
      <c r="G513" s="447"/>
      <c r="H513" s="447"/>
      <c r="I513" s="447"/>
      <c r="J513" s="447"/>
      <c r="K513" s="447"/>
      <c r="L513" s="447"/>
      <c r="M513" s="447"/>
      <c r="N513" s="447"/>
      <c r="O513" s="447"/>
      <c r="P513" s="447"/>
      <c r="Q513" s="447"/>
      <c r="R513" s="447"/>
      <c r="S513" s="447"/>
      <c r="T513" s="447"/>
      <c r="U513" s="447"/>
      <c r="V513" s="447"/>
      <c r="W513" s="447"/>
      <c r="X513" s="447"/>
    </row>
    <row r="514" spans="1:24" ht="12.75">
      <c r="A514" s="447"/>
      <c r="B514" s="447"/>
      <c r="C514" s="454"/>
      <c r="D514" s="447"/>
      <c r="E514" s="449"/>
      <c r="F514" s="447"/>
      <c r="G514" s="447"/>
      <c r="H514" s="447"/>
      <c r="I514" s="447"/>
      <c r="J514" s="447"/>
      <c r="K514" s="447"/>
      <c r="L514" s="447"/>
      <c r="M514" s="447"/>
      <c r="N514" s="447"/>
      <c r="O514" s="447"/>
      <c r="P514" s="447"/>
      <c r="Q514" s="447"/>
      <c r="R514" s="447"/>
      <c r="S514" s="447"/>
      <c r="T514" s="447"/>
      <c r="U514" s="447"/>
      <c r="V514" s="447"/>
      <c r="W514" s="447"/>
      <c r="X514" s="447"/>
    </row>
    <row r="515" spans="1:24" ht="12.75">
      <c r="A515" s="447"/>
      <c r="B515" s="447"/>
      <c r="C515" s="454"/>
      <c r="D515" s="447"/>
      <c r="E515" s="449"/>
      <c r="F515" s="447"/>
      <c r="G515" s="447"/>
      <c r="H515" s="447"/>
      <c r="I515" s="447"/>
      <c r="J515" s="447"/>
      <c r="K515" s="447"/>
      <c r="L515" s="447"/>
      <c r="M515" s="447"/>
      <c r="N515" s="447"/>
      <c r="O515" s="447"/>
      <c r="P515" s="447"/>
      <c r="Q515" s="447"/>
      <c r="R515" s="447"/>
      <c r="S515" s="447"/>
      <c r="T515" s="447"/>
      <c r="U515" s="447"/>
      <c r="V515" s="447"/>
      <c r="W515" s="447"/>
      <c r="X515" s="447"/>
    </row>
    <row r="516" spans="1:24" ht="12.75">
      <c r="A516" s="447"/>
      <c r="B516" s="447"/>
      <c r="C516" s="454"/>
      <c r="D516" s="447"/>
      <c r="E516" s="449"/>
      <c r="F516" s="447"/>
      <c r="G516" s="447"/>
      <c r="H516" s="447"/>
      <c r="I516" s="447"/>
      <c r="J516" s="447"/>
      <c r="K516" s="447"/>
      <c r="L516" s="447"/>
      <c r="M516" s="447"/>
      <c r="N516" s="447"/>
      <c r="O516" s="447"/>
      <c r="P516" s="447"/>
      <c r="Q516" s="447"/>
      <c r="R516" s="447"/>
      <c r="S516" s="447"/>
      <c r="T516" s="447"/>
      <c r="U516" s="447"/>
      <c r="V516" s="447"/>
      <c r="W516" s="447"/>
      <c r="X516" s="447"/>
    </row>
    <row r="517" spans="1:24" ht="12.75">
      <c r="A517" s="447"/>
      <c r="B517" s="447"/>
      <c r="C517" s="454"/>
      <c r="D517" s="447"/>
      <c r="E517" s="449"/>
      <c r="F517" s="447"/>
      <c r="G517" s="447"/>
      <c r="H517" s="447"/>
      <c r="I517" s="447"/>
      <c r="J517" s="447"/>
      <c r="K517" s="447"/>
      <c r="L517" s="447"/>
      <c r="M517" s="447"/>
      <c r="N517" s="447"/>
      <c r="O517" s="447"/>
      <c r="P517" s="447"/>
      <c r="Q517" s="447"/>
      <c r="R517" s="447"/>
      <c r="S517" s="447"/>
      <c r="T517" s="447"/>
      <c r="U517" s="447"/>
      <c r="V517" s="447"/>
      <c r="W517" s="447"/>
      <c r="X517" s="447"/>
    </row>
    <row r="518" spans="1:24" ht="12.75">
      <c r="A518" s="447"/>
      <c r="B518" s="447"/>
      <c r="C518" s="454"/>
      <c r="D518" s="447"/>
      <c r="E518" s="449"/>
      <c r="F518" s="447"/>
      <c r="G518" s="447"/>
      <c r="H518" s="447"/>
      <c r="I518" s="447"/>
      <c r="J518" s="447"/>
      <c r="K518" s="447"/>
      <c r="L518" s="447"/>
      <c r="M518" s="447"/>
      <c r="N518" s="447"/>
      <c r="O518" s="447"/>
      <c r="P518" s="447"/>
      <c r="Q518" s="447"/>
      <c r="R518" s="447"/>
      <c r="S518" s="447"/>
      <c r="T518" s="447"/>
      <c r="U518" s="447"/>
      <c r="V518" s="447"/>
      <c r="W518" s="447"/>
      <c r="X518" s="447"/>
    </row>
    <row r="519" spans="1:24" ht="12.75">
      <c r="A519" s="447"/>
      <c r="B519" s="447"/>
      <c r="C519" s="454"/>
      <c r="D519" s="447"/>
      <c r="E519" s="449"/>
      <c r="F519" s="447"/>
      <c r="G519" s="447"/>
      <c r="H519" s="447"/>
      <c r="I519" s="447"/>
      <c r="J519" s="447"/>
      <c r="K519" s="447"/>
      <c r="L519" s="447"/>
      <c r="M519" s="447"/>
      <c r="N519" s="447"/>
      <c r="O519" s="447"/>
      <c r="P519" s="447"/>
      <c r="Q519" s="447"/>
      <c r="R519" s="447"/>
      <c r="S519" s="447"/>
      <c r="T519" s="447"/>
      <c r="U519" s="447"/>
      <c r="V519" s="447"/>
      <c r="W519" s="447"/>
      <c r="X519" s="447"/>
    </row>
    <row r="520" spans="1:24" ht="12.75">
      <c r="A520" s="447"/>
      <c r="B520" s="447"/>
      <c r="C520" s="454"/>
      <c r="D520" s="447"/>
      <c r="E520" s="449"/>
      <c r="F520" s="447"/>
      <c r="G520" s="447"/>
      <c r="H520" s="447"/>
      <c r="I520" s="447"/>
      <c r="J520" s="447"/>
      <c r="K520" s="447"/>
      <c r="L520" s="447"/>
      <c r="M520" s="447"/>
      <c r="N520" s="447"/>
      <c r="O520" s="447"/>
      <c r="P520" s="447"/>
      <c r="Q520" s="447"/>
      <c r="R520" s="447"/>
      <c r="S520" s="447"/>
      <c r="T520" s="447"/>
      <c r="U520" s="447"/>
      <c r="V520" s="447"/>
      <c r="W520" s="447"/>
      <c r="X520" s="447"/>
    </row>
    <row r="521" spans="1:24" ht="12.75">
      <c r="A521" s="447"/>
      <c r="B521" s="447"/>
      <c r="C521" s="454"/>
      <c r="D521" s="447"/>
      <c r="E521" s="449"/>
      <c r="F521" s="447"/>
      <c r="G521" s="447"/>
      <c r="H521" s="447"/>
      <c r="I521" s="447"/>
      <c r="J521" s="447"/>
      <c r="K521" s="447"/>
      <c r="L521" s="447"/>
      <c r="M521" s="447"/>
      <c r="N521" s="447"/>
      <c r="O521" s="447"/>
      <c r="P521" s="447"/>
      <c r="Q521" s="447"/>
      <c r="R521" s="447"/>
      <c r="S521" s="447"/>
      <c r="T521" s="447"/>
      <c r="U521" s="447"/>
      <c r="V521" s="447"/>
      <c r="W521" s="447"/>
      <c r="X521" s="447"/>
    </row>
    <row r="522" spans="1:24" ht="12.75">
      <c r="A522" s="447"/>
      <c r="B522" s="447"/>
      <c r="C522" s="454"/>
      <c r="D522" s="447"/>
      <c r="E522" s="449"/>
      <c r="F522" s="447"/>
      <c r="G522" s="447"/>
      <c r="H522" s="447"/>
      <c r="I522" s="447"/>
      <c r="J522" s="447"/>
      <c r="K522" s="447"/>
      <c r="L522" s="447"/>
      <c r="M522" s="447"/>
      <c r="N522" s="447"/>
      <c r="O522" s="447"/>
      <c r="P522" s="447"/>
      <c r="Q522" s="447"/>
      <c r="R522" s="447"/>
      <c r="S522" s="447"/>
      <c r="T522" s="447"/>
      <c r="U522" s="447"/>
      <c r="V522" s="447"/>
      <c r="W522" s="447"/>
      <c r="X522" s="447"/>
    </row>
    <row r="523" spans="1:24" ht="12.75">
      <c r="A523" s="447"/>
      <c r="B523" s="447"/>
      <c r="C523" s="454"/>
      <c r="D523" s="447"/>
      <c r="E523" s="449"/>
      <c r="F523" s="447"/>
      <c r="G523" s="447"/>
      <c r="H523" s="447"/>
      <c r="I523" s="447"/>
      <c r="J523" s="447"/>
      <c r="K523" s="447"/>
      <c r="L523" s="447"/>
      <c r="M523" s="447"/>
      <c r="N523" s="447"/>
      <c r="O523" s="447"/>
      <c r="P523" s="447"/>
      <c r="Q523" s="447"/>
      <c r="R523" s="447"/>
      <c r="S523" s="447"/>
      <c r="T523" s="447"/>
      <c r="U523" s="447"/>
      <c r="V523" s="447"/>
      <c r="W523" s="447"/>
      <c r="X523" s="447"/>
    </row>
    <row r="524" spans="1:24" ht="12.75">
      <c r="A524" s="447"/>
      <c r="B524" s="447"/>
      <c r="C524" s="454"/>
      <c r="D524" s="447"/>
      <c r="E524" s="449"/>
      <c r="F524" s="447"/>
      <c r="G524" s="447"/>
      <c r="H524" s="447"/>
      <c r="I524" s="447"/>
      <c r="J524" s="447"/>
      <c r="K524" s="447"/>
      <c r="L524" s="447"/>
      <c r="M524" s="447"/>
      <c r="N524" s="447"/>
      <c r="O524" s="447"/>
      <c r="P524" s="447"/>
      <c r="Q524" s="447"/>
      <c r="R524" s="447"/>
      <c r="S524" s="447"/>
      <c r="T524" s="447"/>
      <c r="U524" s="447"/>
      <c r="V524" s="447"/>
      <c r="W524" s="447"/>
      <c r="X524" s="447"/>
    </row>
    <row r="525" spans="1:24" ht="12.75">
      <c r="A525" s="447"/>
      <c r="B525" s="447"/>
      <c r="C525" s="454"/>
      <c r="D525" s="447"/>
      <c r="E525" s="449"/>
      <c r="F525" s="447"/>
      <c r="G525" s="447"/>
      <c r="H525" s="447"/>
      <c r="I525" s="447"/>
      <c r="J525" s="447"/>
      <c r="K525" s="447"/>
      <c r="L525" s="447"/>
      <c r="M525" s="447"/>
      <c r="N525" s="447"/>
      <c r="O525" s="447"/>
      <c r="P525" s="447"/>
      <c r="Q525" s="447"/>
      <c r="R525" s="447"/>
      <c r="S525" s="447"/>
      <c r="T525" s="447"/>
      <c r="U525" s="447"/>
      <c r="V525" s="447"/>
      <c r="W525" s="447"/>
      <c r="X525" s="447"/>
    </row>
    <row r="526" spans="1:24" ht="12.75">
      <c r="A526" s="447"/>
      <c r="B526" s="447"/>
      <c r="C526" s="454"/>
      <c r="D526" s="447"/>
      <c r="E526" s="449"/>
      <c r="F526" s="447"/>
      <c r="G526" s="447"/>
      <c r="H526" s="447"/>
      <c r="I526" s="447"/>
      <c r="J526" s="447"/>
      <c r="K526" s="447"/>
      <c r="L526" s="447"/>
      <c r="M526" s="447"/>
      <c r="N526" s="447"/>
      <c r="O526" s="447"/>
      <c r="P526" s="447"/>
      <c r="Q526" s="447"/>
      <c r="R526" s="447"/>
      <c r="S526" s="447"/>
      <c r="T526" s="447"/>
      <c r="U526" s="447"/>
      <c r="V526" s="447"/>
      <c r="W526" s="447"/>
      <c r="X526" s="447"/>
    </row>
    <row r="527" spans="1:24" ht="12.75">
      <c r="A527" s="447"/>
      <c r="B527" s="447"/>
      <c r="C527" s="454"/>
      <c r="D527" s="447"/>
      <c r="E527" s="449"/>
      <c r="F527" s="447"/>
      <c r="G527" s="447"/>
      <c r="H527" s="447"/>
      <c r="I527" s="447"/>
      <c r="J527" s="447"/>
      <c r="K527" s="447"/>
      <c r="L527" s="447"/>
      <c r="M527" s="447"/>
      <c r="N527" s="447"/>
      <c r="O527" s="447"/>
      <c r="P527" s="447"/>
      <c r="Q527" s="447"/>
      <c r="R527" s="447"/>
      <c r="S527" s="447"/>
      <c r="T527" s="447"/>
      <c r="U527" s="447"/>
      <c r="V527" s="447"/>
      <c r="W527" s="447"/>
      <c r="X527" s="447"/>
    </row>
    <row r="528" spans="1:24" ht="12.75">
      <c r="A528" s="447"/>
      <c r="B528" s="447"/>
      <c r="C528" s="454"/>
      <c r="D528" s="447"/>
      <c r="E528" s="449"/>
      <c r="F528" s="447"/>
      <c r="G528" s="447"/>
      <c r="H528" s="447"/>
      <c r="I528" s="447"/>
      <c r="J528" s="447"/>
      <c r="K528" s="447"/>
      <c r="L528" s="447"/>
      <c r="M528" s="447"/>
      <c r="N528" s="447"/>
      <c r="O528" s="447"/>
      <c r="P528" s="447"/>
      <c r="Q528" s="447"/>
      <c r="R528" s="447"/>
      <c r="S528" s="447"/>
      <c r="T528" s="447"/>
      <c r="U528" s="447"/>
      <c r="V528" s="447"/>
      <c r="W528" s="447"/>
      <c r="X528" s="447"/>
    </row>
    <row r="529" spans="1:24" ht="12.75">
      <c r="A529" s="447"/>
      <c r="B529" s="447"/>
      <c r="C529" s="454"/>
      <c r="D529" s="447"/>
      <c r="E529" s="449"/>
      <c r="F529" s="447"/>
      <c r="G529" s="447"/>
      <c r="H529" s="447"/>
      <c r="I529" s="447"/>
      <c r="J529" s="447"/>
      <c r="K529" s="447"/>
      <c r="L529" s="447"/>
      <c r="M529" s="447"/>
      <c r="N529" s="447"/>
      <c r="O529" s="447"/>
      <c r="P529" s="447"/>
      <c r="Q529" s="447"/>
      <c r="R529" s="447"/>
      <c r="S529" s="447"/>
      <c r="T529" s="447"/>
      <c r="U529" s="447"/>
      <c r="V529" s="447"/>
      <c r="W529" s="447"/>
      <c r="X529" s="447"/>
    </row>
    <row r="530" spans="1:24" ht="12.75">
      <c r="A530" s="447"/>
      <c r="B530" s="447"/>
      <c r="C530" s="454"/>
      <c r="D530" s="447"/>
      <c r="E530" s="449"/>
      <c r="F530" s="447"/>
      <c r="G530" s="447"/>
      <c r="H530" s="447"/>
      <c r="I530" s="447"/>
      <c r="J530" s="447"/>
      <c r="K530" s="447"/>
      <c r="L530" s="447"/>
      <c r="M530" s="447"/>
      <c r="N530" s="447"/>
      <c r="O530" s="447"/>
      <c r="P530" s="447"/>
      <c r="Q530" s="447"/>
      <c r="R530" s="447"/>
      <c r="S530" s="447"/>
      <c r="T530" s="447"/>
      <c r="U530" s="447"/>
      <c r="V530" s="447"/>
      <c r="W530" s="447"/>
      <c r="X530" s="447"/>
    </row>
    <row r="531" spans="1:24" ht="12.75">
      <c r="A531" s="447"/>
      <c r="B531" s="447"/>
      <c r="C531" s="454"/>
      <c r="D531" s="447"/>
      <c r="E531" s="449"/>
      <c r="F531" s="447"/>
      <c r="G531" s="447"/>
      <c r="H531" s="447"/>
      <c r="I531" s="447"/>
      <c r="J531" s="447"/>
      <c r="K531" s="447"/>
      <c r="L531" s="447"/>
      <c r="M531" s="447"/>
      <c r="N531" s="447"/>
      <c r="O531" s="447"/>
      <c r="P531" s="447"/>
      <c r="Q531" s="447"/>
      <c r="R531" s="447"/>
      <c r="S531" s="447"/>
      <c r="T531" s="447"/>
      <c r="U531" s="447"/>
      <c r="V531" s="447"/>
      <c r="W531" s="447"/>
      <c r="X531" s="447"/>
    </row>
    <row r="532" spans="1:24" ht="12.75">
      <c r="A532" s="447"/>
      <c r="B532" s="447"/>
      <c r="C532" s="454"/>
      <c r="D532" s="447"/>
      <c r="E532" s="449"/>
      <c r="F532" s="447"/>
      <c r="G532" s="447"/>
      <c r="H532" s="447"/>
      <c r="I532" s="447"/>
      <c r="J532" s="447"/>
      <c r="K532" s="447"/>
      <c r="L532" s="447"/>
      <c r="M532" s="447"/>
      <c r="N532" s="447"/>
      <c r="O532" s="447"/>
      <c r="P532" s="447"/>
      <c r="Q532" s="447"/>
      <c r="R532" s="447"/>
      <c r="S532" s="447"/>
      <c r="T532" s="447"/>
      <c r="U532" s="447"/>
      <c r="V532" s="447"/>
      <c r="W532" s="447"/>
      <c r="X532" s="447"/>
    </row>
    <row r="533" spans="1:24" ht="12.75">
      <c r="A533" s="447"/>
      <c r="B533" s="447"/>
      <c r="C533" s="454"/>
      <c r="D533" s="447"/>
      <c r="E533" s="449"/>
      <c r="F533" s="447"/>
      <c r="G533" s="447"/>
      <c r="H533" s="447"/>
      <c r="I533" s="447"/>
      <c r="J533" s="447"/>
      <c r="K533" s="447"/>
      <c r="L533" s="447"/>
      <c r="M533" s="447"/>
      <c r="N533" s="447"/>
      <c r="O533" s="447"/>
      <c r="P533" s="447"/>
      <c r="Q533" s="447"/>
      <c r="R533" s="447"/>
      <c r="S533" s="447"/>
      <c r="T533" s="447"/>
      <c r="U533" s="447"/>
      <c r="V533" s="447"/>
      <c r="W533" s="447"/>
      <c r="X533" s="447"/>
    </row>
    <row r="534" spans="1:24" ht="12.75">
      <c r="A534" s="447"/>
      <c r="B534" s="447"/>
      <c r="C534" s="454"/>
      <c r="D534" s="447"/>
      <c r="E534" s="449"/>
      <c r="F534" s="447"/>
      <c r="G534" s="447"/>
      <c r="H534" s="447"/>
      <c r="I534" s="447"/>
      <c r="J534" s="447"/>
      <c r="K534" s="447"/>
      <c r="L534" s="447"/>
      <c r="M534" s="447"/>
      <c r="N534" s="447"/>
      <c r="O534" s="447"/>
      <c r="P534" s="447"/>
      <c r="Q534" s="447"/>
      <c r="R534" s="447"/>
      <c r="S534" s="447"/>
      <c r="T534" s="447"/>
      <c r="U534" s="447"/>
      <c r="V534" s="447"/>
      <c r="W534" s="447"/>
      <c r="X534" s="447"/>
    </row>
    <row r="535" spans="1:24" ht="12.75">
      <c r="A535" s="447"/>
      <c r="B535" s="447"/>
      <c r="C535" s="454"/>
      <c r="D535" s="447"/>
      <c r="E535" s="449"/>
      <c r="F535" s="447"/>
      <c r="G535" s="447"/>
      <c r="H535" s="447"/>
      <c r="I535" s="447"/>
      <c r="J535" s="447"/>
      <c r="K535" s="447"/>
      <c r="L535" s="447"/>
      <c r="M535" s="447"/>
      <c r="N535" s="447"/>
      <c r="O535" s="447"/>
      <c r="P535" s="447"/>
      <c r="Q535" s="447"/>
      <c r="R535" s="447"/>
      <c r="S535" s="447"/>
      <c r="T535" s="447"/>
      <c r="U535" s="447"/>
      <c r="V535" s="447"/>
      <c r="W535" s="447"/>
      <c r="X535" s="447"/>
    </row>
    <row r="536" spans="1:24" ht="12.75">
      <c r="A536" s="447"/>
      <c r="B536" s="447"/>
      <c r="C536" s="454"/>
      <c r="D536" s="447"/>
      <c r="E536" s="449"/>
      <c r="F536" s="447"/>
      <c r="G536" s="447"/>
      <c r="H536" s="447"/>
      <c r="I536" s="447"/>
      <c r="J536" s="447"/>
      <c r="K536" s="447"/>
      <c r="L536" s="447"/>
      <c r="M536" s="447"/>
      <c r="N536" s="447"/>
      <c r="O536" s="447"/>
      <c r="P536" s="447"/>
      <c r="Q536" s="447"/>
      <c r="R536" s="447"/>
      <c r="S536" s="447"/>
      <c r="T536" s="447"/>
      <c r="U536" s="447"/>
      <c r="V536" s="447"/>
      <c r="W536" s="447"/>
      <c r="X536" s="447"/>
    </row>
    <row r="537" spans="1:24" ht="12.75">
      <c r="A537" s="447"/>
      <c r="B537" s="447"/>
      <c r="C537" s="454"/>
      <c r="D537" s="447"/>
      <c r="E537" s="449"/>
      <c r="F537" s="447"/>
      <c r="G537" s="447"/>
      <c r="H537" s="447"/>
      <c r="I537" s="447"/>
      <c r="J537" s="447"/>
      <c r="K537" s="447"/>
      <c r="L537" s="447"/>
      <c r="M537" s="447"/>
      <c r="N537" s="447"/>
      <c r="O537" s="447"/>
      <c r="P537" s="447"/>
      <c r="Q537" s="447"/>
      <c r="R537" s="447"/>
      <c r="S537" s="447"/>
      <c r="T537" s="447"/>
      <c r="U537" s="447"/>
      <c r="V537" s="447"/>
      <c r="W537" s="447"/>
      <c r="X537" s="447"/>
    </row>
    <row r="538" spans="1:24" ht="12.75">
      <c r="A538" s="447"/>
      <c r="B538" s="447"/>
      <c r="C538" s="454"/>
      <c r="D538" s="447"/>
      <c r="E538" s="449"/>
      <c r="F538" s="447"/>
      <c r="G538" s="447"/>
      <c r="H538" s="447"/>
      <c r="I538" s="447"/>
      <c r="J538" s="447"/>
      <c r="K538" s="447"/>
      <c r="L538" s="447"/>
      <c r="M538" s="447"/>
      <c r="N538" s="447"/>
      <c r="O538" s="447"/>
      <c r="P538" s="447"/>
      <c r="Q538" s="447"/>
      <c r="R538" s="447"/>
      <c r="S538" s="447"/>
      <c r="T538" s="447"/>
      <c r="U538" s="447"/>
      <c r="V538" s="447"/>
      <c r="W538" s="447"/>
      <c r="X538" s="447"/>
    </row>
    <row r="539" spans="1:24" ht="12.75">
      <c r="A539" s="447"/>
      <c r="B539" s="447"/>
      <c r="C539" s="454"/>
      <c r="D539" s="447"/>
      <c r="E539" s="449"/>
      <c r="F539" s="447"/>
      <c r="G539" s="447"/>
      <c r="H539" s="447"/>
      <c r="I539" s="447"/>
      <c r="J539" s="447"/>
      <c r="K539" s="447"/>
      <c r="L539" s="447"/>
      <c r="M539" s="447"/>
      <c r="N539" s="447"/>
      <c r="O539" s="447"/>
      <c r="P539" s="447"/>
      <c r="Q539" s="447"/>
      <c r="R539" s="447"/>
      <c r="S539" s="447"/>
      <c r="T539" s="447"/>
      <c r="U539" s="447"/>
      <c r="V539" s="447"/>
      <c r="W539" s="447"/>
      <c r="X539" s="447"/>
    </row>
    <row r="540" spans="1:24" ht="12.75">
      <c r="A540" s="447"/>
      <c r="B540" s="447"/>
      <c r="C540" s="454"/>
      <c r="D540" s="447"/>
      <c r="E540" s="449"/>
      <c r="F540" s="447"/>
      <c r="G540" s="447"/>
      <c r="H540" s="447"/>
      <c r="I540" s="447"/>
      <c r="J540" s="447"/>
      <c r="K540" s="447"/>
      <c r="L540" s="447"/>
      <c r="M540" s="447"/>
      <c r="N540" s="447"/>
      <c r="O540" s="447"/>
      <c r="P540" s="447"/>
      <c r="Q540" s="447"/>
      <c r="R540" s="447"/>
      <c r="S540" s="447"/>
      <c r="T540" s="447"/>
      <c r="U540" s="447"/>
      <c r="V540" s="447"/>
      <c r="W540" s="447"/>
      <c r="X540" s="447"/>
    </row>
    <row r="541" spans="1:24" ht="12.75">
      <c r="A541" s="447"/>
      <c r="B541" s="447"/>
      <c r="C541" s="454"/>
      <c r="D541" s="447"/>
      <c r="E541" s="449"/>
      <c r="F541" s="447"/>
      <c r="G541" s="447"/>
      <c r="H541" s="447"/>
      <c r="I541" s="447"/>
      <c r="J541" s="447"/>
      <c r="K541" s="447"/>
      <c r="L541" s="447"/>
      <c r="M541" s="447"/>
      <c r="N541" s="447"/>
      <c r="O541" s="447"/>
      <c r="P541" s="447"/>
      <c r="Q541" s="447"/>
      <c r="R541" s="447"/>
      <c r="S541" s="447"/>
      <c r="T541" s="447"/>
      <c r="U541" s="447"/>
      <c r="V541" s="447"/>
      <c r="W541" s="447"/>
      <c r="X541" s="447"/>
    </row>
    <row r="542" spans="1:24" ht="12.75">
      <c r="A542" s="447"/>
      <c r="B542" s="447"/>
      <c r="C542" s="454"/>
      <c r="D542" s="447"/>
      <c r="E542" s="449"/>
      <c r="F542" s="447"/>
      <c r="G542" s="447"/>
      <c r="H542" s="447"/>
      <c r="I542" s="447"/>
      <c r="J542" s="447"/>
      <c r="K542" s="447"/>
      <c r="L542" s="447"/>
      <c r="M542" s="447"/>
      <c r="N542" s="447"/>
      <c r="O542" s="447"/>
      <c r="P542" s="447"/>
      <c r="Q542" s="447"/>
      <c r="R542" s="447"/>
      <c r="S542" s="447"/>
      <c r="T542" s="447"/>
      <c r="U542" s="447"/>
      <c r="V542" s="447"/>
      <c r="W542" s="447"/>
      <c r="X542" s="447"/>
    </row>
    <row r="543" spans="1:24" ht="12.75">
      <c r="A543" s="447"/>
      <c r="B543" s="447"/>
      <c r="C543" s="454"/>
      <c r="D543" s="447"/>
      <c r="E543" s="449"/>
      <c r="F543" s="447"/>
      <c r="G543" s="447"/>
      <c r="H543" s="447"/>
      <c r="I543" s="447"/>
      <c r="J543" s="447"/>
      <c r="K543" s="447"/>
      <c r="L543" s="447"/>
      <c r="M543" s="447"/>
      <c r="N543" s="447"/>
      <c r="O543" s="447"/>
      <c r="P543" s="447"/>
      <c r="Q543" s="447"/>
      <c r="R543" s="447"/>
      <c r="S543" s="447"/>
      <c r="T543" s="447"/>
      <c r="U543" s="447"/>
      <c r="V543" s="447"/>
      <c r="W543" s="447"/>
      <c r="X543" s="447"/>
    </row>
    <row r="544" spans="1:24" ht="12.75">
      <c r="A544" s="447"/>
      <c r="B544" s="447"/>
      <c r="C544" s="454"/>
      <c r="D544" s="447"/>
      <c r="E544" s="449"/>
      <c r="F544" s="447"/>
      <c r="G544" s="447"/>
      <c r="H544" s="447"/>
      <c r="I544" s="447"/>
      <c r="J544" s="447"/>
      <c r="K544" s="447"/>
      <c r="L544" s="447"/>
      <c r="M544" s="447"/>
      <c r="N544" s="447"/>
      <c r="O544" s="447"/>
      <c r="P544" s="447"/>
      <c r="Q544" s="447"/>
      <c r="R544" s="447"/>
      <c r="S544" s="447"/>
      <c r="T544" s="447"/>
      <c r="U544" s="447"/>
      <c r="V544" s="447"/>
      <c r="W544" s="447"/>
      <c r="X544" s="447"/>
    </row>
    <row r="545" spans="1:24" ht="12.75">
      <c r="A545" s="447"/>
      <c r="B545" s="447"/>
      <c r="C545" s="454"/>
      <c r="D545" s="447"/>
      <c r="E545" s="449"/>
      <c r="F545" s="447"/>
      <c r="G545" s="447"/>
      <c r="H545" s="447"/>
      <c r="I545" s="447"/>
      <c r="J545" s="447"/>
      <c r="K545" s="447"/>
      <c r="L545" s="447"/>
      <c r="M545" s="447"/>
      <c r="N545" s="447"/>
      <c r="O545" s="447"/>
      <c r="P545" s="447"/>
      <c r="Q545" s="447"/>
      <c r="R545" s="447"/>
      <c r="S545" s="447"/>
      <c r="T545" s="447"/>
      <c r="U545" s="447"/>
      <c r="V545" s="447"/>
      <c r="W545" s="447"/>
      <c r="X545" s="447"/>
    </row>
    <row r="546" spans="1:24" ht="12.75">
      <c r="A546" s="447"/>
      <c r="B546" s="447"/>
      <c r="C546" s="454"/>
      <c r="D546" s="447"/>
      <c r="E546" s="449"/>
      <c r="F546" s="447"/>
      <c r="G546" s="447"/>
      <c r="H546" s="447"/>
      <c r="I546" s="447"/>
      <c r="J546" s="447"/>
      <c r="K546" s="447"/>
      <c r="L546" s="447"/>
      <c r="M546" s="447"/>
      <c r="N546" s="447"/>
      <c r="O546" s="447"/>
      <c r="P546" s="447"/>
      <c r="Q546" s="447"/>
      <c r="R546" s="447"/>
      <c r="S546" s="447"/>
      <c r="T546" s="447"/>
      <c r="U546" s="447"/>
      <c r="V546" s="447"/>
      <c r="W546" s="447"/>
      <c r="X546" s="447"/>
    </row>
    <row r="547" spans="1:24" ht="12.75">
      <c r="A547" s="447"/>
      <c r="B547" s="447"/>
      <c r="C547" s="454"/>
      <c r="D547" s="447"/>
      <c r="E547" s="449"/>
      <c r="F547" s="447"/>
      <c r="G547" s="447"/>
      <c r="H547" s="447"/>
      <c r="I547" s="447"/>
      <c r="J547" s="447"/>
      <c r="K547" s="447"/>
      <c r="L547" s="447"/>
      <c r="M547" s="447"/>
      <c r="N547" s="447"/>
      <c r="O547" s="447"/>
      <c r="P547" s="447"/>
      <c r="Q547" s="447"/>
      <c r="R547" s="447"/>
      <c r="S547" s="447"/>
      <c r="T547" s="447"/>
      <c r="U547" s="447"/>
      <c r="V547" s="447"/>
      <c r="W547" s="447"/>
      <c r="X547" s="447"/>
    </row>
    <row r="548" spans="1:24" ht="12.75">
      <c r="A548" s="447"/>
      <c r="B548" s="447"/>
      <c r="C548" s="454"/>
      <c r="D548" s="447"/>
      <c r="E548" s="449"/>
      <c r="F548" s="447"/>
      <c r="G548" s="447"/>
      <c r="H548" s="447"/>
      <c r="I548" s="447"/>
      <c r="J548" s="447"/>
      <c r="K548" s="447"/>
      <c r="L548" s="447"/>
      <c r="M548" s="447"/>
      <c r="N548" s="447"/>
      <c r="O548" s="447"/>
      <c r="P548" s="447"/>
      <c r="Q548" s="447"/>
      <c r="R548" s="447"/>
      <c r="S548" s="447"/>
      <c r="T548" s="447"/>
      <c r="U548" s="447"/>
      <c r="V548" s="447"/>
      <c r="W548" s="447"/>
      <c r="X548" s="447"/>
    </row>
    <row r="549" spans="1:24" ht="12.75">
      <c r="A549" s="447"/>
      <c r="B549" s="447"/>
      <c r="C549" s="454"/>
      <c r="D549" s="447"/>
      <c r="E549" s="449"/>
      <c r="F549" s="447"/>
      <c r="G549" s="447"/>
      <c r="H549" s="447"/>
      <c r="I549" s="447"/>
      <c r="J549" s="447"/>
      <c r="K549" s="447"/>
      <c r="L549" s="447"/>
      <c r="M549" s="447"/>
      <c r="N549" s="447"/>
      <c r="O549" s="447"/>
      <c r="P549" s="447"/>
      <c r="Q549" s="447"/>
      <c r="R549" s="447"/>
      <c r="S549" s="447"/>
      <c r="T549" s="447"/>
      <c r="U549" s="447"/>
      <c r="V549" s="447"/>
      <c r="W549" s="447"/>
      <c r="X549" s="447"/>
    </row>
    <row r="550" spans="1:24" ht="12.75">
      <c r="A550" s="447"/>
      <c r="B550" s="447"/>
      <c r="C550" s="454"/>
      <c r="D550" s="447"/>
      <c r="E550" s="449"/>
      <c r="F550" s="447"/>
      <c r="G550" s="447"/>
      <c r="H550" s="447"/>
      <c r="I550" s="447"/>
      <c r="J550" s="447"/>
      <c r="K550" s="447"/>
      <c r="L550" s="447"/>
      <c r="M550" s="447"/>
      <c r="N550" s="447"/>
      <c r="O550" s="447"/>
      <c r="P550" s="447"/>
      <c r="Q550" s="447"/>
      <c r="R550" s="447"/>
      <c r="S550" s="447"/>
      <c r="T550" s="447"/>
      <c r="U550" s="447"/>
      <c r="V550" s="447"/>
      <c r="W550" s="447"/>
      <c r="X550" s="447"/>
    </row>
    <row r="551" spans="1:24" ht="12.75">
      <c r="A551" s="447"/>
      <c r="B551" s="447"/>
      <c r="C551" s="454"/>
      <c r="D551" s="447"/>
      <c r="E551" s="449"/>
      <c r="F551" s="447"/>
      <c r="G551" s="447"/>
      <c r="H551" s="447"/>
      <c r="I551" s="447"/>
      <c r="J551" s="447"/>
      <c r="K551" s="447"/>
      <c r="L551" s="447"/>
      <c r="M551" s="447"/>
      <c r="N551" s="447"/>
      <c r="O551" s="447"/>
      <c r="P551" s="447"/>
      <c r="Q551" s="447"/>
      <c r="R551" s="447"/>
      <c r="S551" s="447"/>
      <c r="T551" s="447"/>
      <c r="U551" s="447"/>
      <c r="V551" s="447"/>
      <c r="W551" s="447"/>
      <c r="X551" s="447"/>
    </row>
    <row r="552" spans="1:24" ht="12.75">
      <c r="A552" s="447"/>
      <c r="B552" s="447"/>
      <c r="C552" s="454"/>
      <c r="D552" s="447"/>
      <c r="E552" s="449"/>
      <c r="F552" s="447"/>
      <c r="G552" s="447"/>
      <c r="H552" s="447"/>
      <c r="I552" s="447"/>
      <c r="J552" s="447"/>
      <c r="K552" s="447"/>
      <c r="L552" s="447"/>
      <c r="M552" s="447"/>
      <c r="N552" s="447"/>
      <c r="O552" s="447"/>
      <c r="P552" s="447"/>
      <c r="Q552" s="447"/>
      <c r="R552" s="447"/>
      <c r="S552" s="447"/>
      <c r="T552" s="447"/>
      <c r="U552" s="447"/>
      <c r="V552" s="447"/>
      <c r="W552" s="447"/>
      <c r="X552" s="447"/>
    </row>
    <row r="553" spans="1:24" ht="12.75">
      <c r="A553" s="447"/>
      <c r="B553" s="447"/>
      <c r="C553" s="454"/>
      <c r="D553" s="447"/>
      <c r="E553" s="449"/>
      <c r="F553" s="447"/>
      <c r="G553" s="447"/>
      <c r="H553" s="447"/>
      <c r="I553" s="447"/>
      <c r="J553" s="447"/>
      <c r="K553" s="447"/>
      <c r="L553" s="447"/>
      <c r="M553" s="447"/>
      <c r="N553" s="447"/>
      <c r="O553" s="447"/>
      <c r="P553" s="447"/>
      <c r="Q553" s="447"/>
      <c r="R553" s="447"/>
      <c r="S553" s="447"/>
      <c r="T553" s="447"/>
      <c r="U553" s="447"/>
      <c r="V553" s="447"/>
      <c r="W553" s="447"/>
      <c r="X553" s="447"/>
    </row>
    <row r="554" spans="1:24" ht="12.75">
      <c r="A554" s="447"/>
      <c r="B554" s="447"/>
      <c r="C554" s="454"/>
      <c r="D554" s="447"/>
      <c r="E554" s="449"/>
      <c r="F554" s="447"/>
      <c r="G554" s="447"/>
      <c r="H554" s="447"/>
      <c r="I554" s="447"/>
      <c r="J554" s="447"/>
      <c r="K554" s="447"/>
      <c r="L554" s="447"/>
      <c r="M554" s="447"/>
      <c r="N554" s="447"/>
      <c r="O554" s="447"/>
      <c r="P554" s="447"/>
      <c r="Q554" s="447"/>
      <c r="R554" s="447"/>
      <c r="S554" s="447"/>
      <c r="T554" s="447"/>
      <c r="U554" s="447"/>
      <c r="V554" s="447"/>
      <c r="W554" s="447"/>
      <c r="X554" s="447"/>
    </row>
    <row r="555" spans="1:24" ht="12.75">
      <c r="A555" s="447"/>
      <c r="B555" s="447"/>
      <c r="C555" s="454"/>
      <c r="D555" s="447"/>
      <c r="E555" s="449"/>
      <c r="F555" s="447"/>
      <c r="G555" s="447"/>
      <c r="H555" s="447"/>
      <c r="I555" s="447"/>
      <c r="J555" s="447"/>
      <c r="K555" s="447"/>
      <c r="L555" s="447"/>
      <c r="M555" s="447"/>
      <c r="N555" s="447"/>
      <c r="O555" s="447"/>
      <c r="P555" s="447"/>
      <c r="Q555" s="447"/>
      <c r="R555" s="447"/>
      <c r="S555" s="447"/>
      <c r="T555" s="447"/>
      <c r="U555" s="447"/>
      <c r="V555" s="447"/>
      <c r="W555" s="447"/>
      <c r="X555" s="447"/>
    </row>
    <row r="556" spans="1:24" ht="12.75">
      <c r="A556" s="447"/>
      <c r="B556" s="447"/>
      <c r="C556" s="454"/>
      <c r="D556" s="447"/>
      <c r="E556" s="449"/>
      <c r="F556" s="447"/>
      <c r="G556" s="447"/>
      <c r="H556" s="447"/>
      <c r="I556" s="447"/>
      <c r="J556" s="447"/>
      <c r="K556" s="447"/>
      <c r="L556" s="447"/>
      <c r="M556" s="447"/>
      <c r="N556" s="447"/>
      <c r="O556" s="447"/>
      <c r="P556" s="447"/>
      <c r="Q556" s="447"/>
      <c r="R556" s="447"/>
      <c r="S556" s="447"/>
      <c r="T556" s="447"/>
      <c r="U556" s="447"/>
      <c r="V556" s="447"/>
      <c r="W556" s="447"/>
      <c r="X556" s="447"/>
    </row>
    <row r="557" spans="1:24" ht="12.75">
      <c r="A557" s="447"/>
      <c r="B557" s="447"/>
      <c r="C557" s="454"/>
      <c r="D557" s="447"/>
      <c r="E557" s="449"/>
      <c r="F557" s="447"/>
      <c r="G557" s="447"/>
      <c r="H557" s="447"/>
      <c r="I557" s="447"/>
      <c r="J557" s="447"/>
      <c r="K557" s="447"/>
      <c r="L557" s="447"/>
      <c r="M557" s="447"/>
      <c r="N557" s="447"/>
      <c r="O557" s="447"/>
      <c r="P557" s="447"/>
      <c r="Q557" s="447"/>
      <c r="R557" s="447"/>
      <c r="S557" s="447"/>
      <c r="T557" s="447"/>
      <c r="U557" s="447"/>
      <c r="V557" s="447"/>
      <c r="W557" s="447"/>
      <c r="X557" s="447"/>
    </row>
    <row r="558" spans="1:24" ht="12.75">
      <c r="A558" s="447"/>
      <c r="B558" s="447"/>
      <c r="C558" s="454"/>
      <c r="D558" s="447"/>
      <c r="E558" s="449"/>
      <c r="F558" s="447"/>
      <c r="G558" s="447"/>
      <c r="H558" s="447"/>
      <c r="I558" s="447"/>
      <c r="J558" s="447"/>
      <c r="K558" s="447"/>
      <c r="L558" s="447"/>
      <c r="M558" s="447"/>
      <c r="N558" s="447"/>
      <c r="O558" s="447"/>
      <c r="P558" s="447"/>
      <c r="Q558" s="447"/>
      <c r="R558" s="447"/>
      <c r="S558" s="447"/>
      <c r="T558" s="447"/>
      <c r="U558" s="447"/>
      <c r="V558" s="447"/>
      <c r="W558" s="447"/>
      <c r="X558" s="447"/>
    </row>
    <row r="559" spans="1:24" ht="12.75">
      <c r="A559" s="447"/>
      <c r="B559" s="447"/>
      <c r="C559" s="454"/>
      <c r="D559" s="447"/>
      <c r="E559" s="449"/>
      <c r="F559" s="447"/>
      <c r="G559" s="447"/>
      <c r="H559" s="447"/>
      <c r="I559" s="447"/>
      <c r="J559" s="447"/>
      <c r="K559" s="447"/>
      <c r="L559" s="447"/>
      <c r="M559" s="447"/>
      <c r="N559" s="447"/>
      <c r="O559" s="447"/>
      <c r="P559" s="447"/>
      <c r="Q559" s="447"/>
      <c r="R559" s="447"/>
      <c r="S559" s="447"/>
      <c r="T559" s="447"/>
      <c r="U559" s="447"/>
      <c r="V559" s="447"/>
      <c r="W559" s="447"/>
      <c r="X559" s="447"/>
    </row>
    <row r="560" spans="1:24" ht="12.75">
      <c r="A560" s="447"/>
      <c r="B560" s="447"/>
      <c r="C560" s="454"/>
      <c r="D560" s="447"/>
      <c r="E560" s="449"/>
      <c r="F560" s="447"/>
      <c r="G560" s="447"/>
      <c r="H560" s="447"/>
      <c r="I560" s="447"/>
      <c r="J560" s="447"/>
      <c r="K560" s="447"/>
      <c r="L560" s="447"/>
      <c r="M560" s="447"/>
      <c r="N560" s="447"/>
      <c r="O560" s="447"/>
      <c r="P560" s="447"/>
      <c r="Q560" s="447"/>
      <c r="R560" s="447"/>
      <c r="S560" s="447"/>
      <c r="T560" s="447"/>
      <c r="U560" s="447"/>
      <c r="V560" s="447"/>
      <c r="W560" s="447"/>
      <c r="X560" s="447"/>
    </row>
    <row r="561" spans="1:24" ht="12.75">
      <c r="A561" s="447"/>
      <c r="B561" s="447"/>
      <c r="C561" s="454"/>
      <c r="D561" s="447"/>
      <c r="E561" s="449"/>
      <c r="F561" s="447"/>
      <c r="G561" s="447"/>
      <c r="H561" s="447"/>
      <c r="I561" s="447"/>
      <c r="J561" s="447"/>
      <c r="K561" s="447"/>
      <c r="L561" s="447"/>
      <c r="M561" s="447"/>
      <c r="N561" s="447"/>
      <c r="O561" s="447"/>
      <c r="P561" s="447"/>
      <c r="Q561" s="447"/>
      <c r="R561" s="447"/>
      <c r="S561" s="447"/>
      <c r="T561" s="447"/>
      <c r="U561" s="447"/>
      <c r="V561" s="447"/>
      <c r="W561" s="447"/>
      <c r="X561" s="447"/>
    </row>
    <row r="562" spans="1:24" ht="12.75">
      <c r="A562" s="447"/>
      <c r="B562" s="447"/>
      <c r="C562" s="454"/>
      <c r="D562" s="447"/>
      <c r="E562" s="449"/>
      <c r="F562" s="447"/>
      <c r="G562" s="447"/>
      <c r="H562" s="447"/>
      <c r="I562" s="447"/>
      <c r="J562" s="447"/>
      <c r="K562" s="447"/>
      <c r="L562" s="447"/>
      <c r="M562" s="447"/>
      <c r="N562" s="447"/>
      <c r="O562" s="447"/>
      <c r="P562" s="447"/>
      <c r="Q562" s="447"/>
      <c r="R562" s="447"/>
      <c r="S562" s="447"/>
      <c r="T562" s="447"/>
      <c r="U562" s="447"/>
      <c r="V562" s="447"/>
      <c r="W562" s="447"/>
      <c r="X562" s="447"/>
    </row>
    <row r="563" spans="1:24" ht="12.75">
      <c r="A563" s="447"/>
      <c r="B563" s="447"/>
      <c r="C563" s="454"/>
      <c r="D563" s="447"/>
      <c r="E563" s="449"/>
      <c r="F563" s="447"/>
      <c r="G563" s="447"/>
      <c r="H563" s="447"/>
      <c r="I563" s="447"/>
      <c r="J563" s="447"/>
      <c r="K563" s="447"/>
      <c r="L563" s="447"/>
      <c r="M563" s="447"/>
      <c r="N563" s="447"/>
      <c r="O563" s="447"/>
      <c r="P563" s="447"/>
      <c r="Q563" s="447"/>
      <c r="R563" s="447"/>
      <c r="S563" s="447"/>
      <c r="T563" s="447"/>
      <c r="U563" s="447"/>
      <c r="V563" s="447"/>
      <c r="W563" s="447"/>
      <c r="X563" s="447"/>
    </row>
    <row r="564" spans="1:24" ht="12.75">
      <c r="A564" s="447"/>
      <c r="B564" s="447"/>
      <c r="C564" s="454"/>
      <c r="D564" s="447"/>
      <c r="E564" s="449"/>
      <c r="F564" s="447"/>
      <c r="G564" s="447"/>
      <c r="H564" s="447"/>
      <c r="I564" s="447"/>
      <c r="J564" s="447"/>
      <c r="K564" s="447"/>
      <c r="L564" s="447"/>
      <c r="M564" s="447"/>
      <c r="N564" s="447"/>
      <c r="O564" s="447"/>
      <c r="P564" s="447"/>
      <c r="Q564" s="447"/>
      <c r="R564" s="447"/>
      <c r="S564" s="447"/>
      <c r="T564" s="447"/>
      <c r="U564" s="447"/>
      <c r="V564" s="447"/>
      <c r="W564" s="447"/>
      <c r="X564" s="447"/>
    </row>
    <row r="565" spans="1:24" ht="12.75">
      <c r="A565" s="447"/>
      <c r="B565" s="447"/>
      <c r="C565" s="454"/>
      <c r="D565" s="447"/>
      <c r="E565" s="449"/>
      <c r="F565" s="447"/>
      <c r="G565" s="447"/>
      <c r="H565" s="447"/>
      <c r="I565" s="447"/>
      <c r="J565" s="447"/>
      <c r="K565" s="447"/>
      <c r="L565" s="447"/>
      <c r="M565" s="447"/>
      <c r="N565" s="447"/>
      <c r="O565" s="447"/>
      <c r="P565" s="447"/>
      <c r="Q565" s="447"/>
      <c r="R565" s="447"/>
      <c r="S565" s="447"/>
      <c r="T565" s="447"/>
      <c r="U565" s="447"/>
      <c r="V565" s="447"/>
      <c r="W565" s="447"/>
      <c r="X565" s="447"/>
    </row>
    <row r="566" spans="1:24" ht="12.75">
      <c r="A566" s="447"/>
      <c r="B566" s="447"/>
      <c r="C566" s="454"/>
      <c r="D566" s="447"/>
      <c r="E566" s="449"/>
      <c r="F566" s="447"/>
      <c r="G566" s="447"/>
      <c r="H566" s="447"/>
      <c r="I566" s="447"/>
      <c r="J566" s="447"/>
      <c r="K566" s="447"/>
      <c r="L566" s="447"/>
      <c r="M566" s="447"/>
      <c r="N566" s="447"/>
      <c r="O566" s="447"/>
      <c r="P566" s="447"/>
      <c r="Q566" s="447"/>
      <c r="R566" s="447"/>
      <c r="S566" s="447"/>
      <c r="T566" s="447"/>
      <c r="U566" s="447"/>
      <c r="V566" s="447"/>
      <c r="W566" s="447"/>
      <c r="X566" s="447"/>
    </row>
    <row r="567" spans="1:24" ht="12.75">
      <c r="A567" s="447"/>
      <c r="B567" s="447"/>
      <c r="C567" s="454"/>
      <c r="D567" s="447"/>
      <c r="E567" s="449"/>
      <c r="F567" s="447"/>
      <c r="G567" s="447"/>
      <c r="H567" s="447"/>
      <c r="I567" s="447"/>
      <c r="J567" s="447"/>
      <c r="K567" s="447"/>
      <c r="L567" s="447"/>
      <c r="M567" s="447"/>
      <c r="N567" s="447"/>
      <c r="O567" s="447"/>
      <c r="P567" s="447"/>
      <c r="Q567" s="447"/>
      <c r="R567" s="447"/>
      <c r="S567" s="447"/>
      <c r="T567" s="447"/>
      <c r="U567" s="447"/>
      <c r="V567" s="447"/>
      <c r="W567" s="447"/>
      <c r="X567" s="447"/>
    </row>
    <row r="568" spans="1:24" ht="12.75">
      <c r="A568" s="447"/>
      <c r="B568" s="447"/>
      <c r="C568" s="454"/>
      <c r="D568" s="447"/>
      <c r="E568" s="449"/>
      <c r="F568" s="447"/>
      <c r="G568" s="447"/>
      <c r="H568" s="447"/>
      <c r="I568" s="447"/>
      <c r="J568" s="447"/>
      <c r="K568" s="447"/>
      <c r="L568" s="447"/>
      <c r="M568" s="447"/>
      <c r="N568" s="447"/>
      <c r="O568" s="447"/>
      <c r="P568" s="447"/>
      <c r="Q568" s="447"/>
      <c r="R568" s="447"/>
      <c r="S568" s="447"/>
      <c r="T568" s="447"/>
      <c r="U568" s="447"/>
      <c r="V568" s="447"/>
      <c r="W568" s="447"/>
      <c r="X568" s="447"/>
    </row>
    <row r="569" spans="1:24" ht="12.75">
      <c r="A569" s="447"/>
      <c r="B569" s="447"/>
      <c r="C569" s="454"/>
      <c r="D569" s="447"/>
      <c r="E569" s="449"/>
      <c r="F569" s="447"/>
      <c r="G569" s="447"/>
      <c r="H569" s="447"/>
      <c r="I569" s="447"/>
      <c r="J569" s="447"/>
      <c r="K569" s="447"/>
      <c r="L569" s="447"/>
      <c r="M569" s="447"/>
      <c r="N569" s="447"/>
      <c r="O569" s="447"/>
      <c r="P569" s="447"/>
      <c r="Q569" s="447"/>
      <c r="R569" s="447"/>
      <c r="S569" s="447"/>
      <c r="T569" s="447"/>
      <c r="U569" s="447"/>
      <c r="V569" s="447"/>
      <c r="W569" s="447"/>
      <c r="X569" s="447"/>
    </row>
    <row r="570" spans="1:24" ht="12.75">
      <c r="A570" s="447"/>
      <c r="B570" s="447"/>
      <c r="C570" s="454"/>
      <c r="D570" s="447"/>
      <c r="E570" s="449"/>
      <c r="F570" s="447"/>
      <c r="G570" s="447"/>
      <c r="H570" s="447"/>
      <c r="I570" s="447"/>
      <c r="J570" s="447"/>
      <c r="K570" s="447"/>
      <c r="L570" s="447"/>
      <c r="M570" s="447"/>
      <c r="N570" s="447"/>
      <c r="O570" s="447"/>
      <c r="P570" s="447"/>
      <c r="Q570" s="447"/>
      <c r="R570" s="447"/>
      <c r="S570" s="447"/>
      <c r="T570" s="447"/>
      <c r="U570" s="447"/>
      <c r="V570" s="447"/>
      <c r="W570" s="447"/>
      <c r="X570" s="447"/>
    </row>
    <row r="571" spans="1:24" ht="12.75">
      <c r="A571" s="447"/>
      <c r="B571" s="447"/>
      <c r="C571" s="454"/>
      <c r="D571" s="447"/>
      <c r="E571" s="449"/>
      <c r="F571" s="447"/>
      <c r="G571" s="447"/>
      <c r="H571" s="447"/>
      <c r="I571" s="447"/>
      <c r="J571" s="447"/>
      <c r="K571" s="447"/>
      <c r="L571" s="447"/>
      <c r="M571" s="447"/>
      <c r="N571" s="447"/>
      <c r="O571" s="447"/>
      <c r="P571" s="447"/>
      <c r="Q571" s="447"/>
      <c r="R571" s="447"/>
      <c r="S571" s="447"/>
      <c r="T571" s="447"/>
      <c r="U571" s="447"/>
      <c r="V571" s="447"/>
      <c r="W571" s="447"/>
      <c r="X571" s="447"/>
    </row>
    <row r="572" spans="1:24" ht="12.75">
      <c r="A572" s="447"/>
      <c r="B572" s="447"/>
      <c r="C572" s="454"/>
      <c r="D572" s="447"/>
      <c r="E572" s="449"/>
      <c r="F572" s="447"/>
      <c r="G572" s="447"/>
      <c r="H572" s="447"/>
      <c r="I572" s="447"/>
      <c r="J572" s="447"/>
      <c r="K572" s="447"/>
      <c r="L572" s="447"/>
      <c r="M572" s="447"/>
      <c r="N572" s="447"/>
      <c r="O572" s="447"/>
      <c r="P572" s="447"/>
      <c r="Q572" s="447"/>
      <c r="R572" s="447"/>
      <c r="S572" s="447"/>
      <c r="T572" s="447"/>
      <c r="U572" s="447"/>
      <c r="V572" s="447"/>
      <c r="W572" s="447"/>
      <c r="X572" s="447"/>
    </row>
    <row r="573" spans="1:24" ht="12.75">
      <c r="A573" s="447"/>
      <c r="B573" s="447"/>
      <c r="C573" s="454"/>
      <c r="D573" s="447"/>
      <c r="E573" s="449"/>
      <c r="F573" s="447"/>
      <c r="G573" s="447"/>
      <c r="H573" s="447"/>
      <c r="I573" s="447"/>
      <c r="J573" s="447"/>
      <c r="K573" s="447"/>
      <c r="L573" s="447"/>
      <c r="M573" s="447"/>
      <c r="N573" s="447"/>
      <c r="O573" s="447"/>
      <c r="P573" s="447"/>
      <c r="Q573" s="447"/>
      <c r="R573" s="447"/>
      <c r="S573" s="447"/>
      <c r="T573" s="447"/>
      <c r="U573" s="447"/>
      <c r="V573" s="447"/>
      <c r="W573" s="447"/>
      <c r="X573" s="447"/>
    </row>
    <row r="574" spans="1:24" ht="12.75">
      <c r="A574" s="447"/>
      <c r="B574" s="447"/>
      <c r="C574" s="454"/>
      <c r="D574" s="447"/>
      <c r="E574" s="449"/>
      <c r="F574" s="447"/>
      <c r="G574" s="447"/>
      <c r="H574" s="447"/>
      <c r="I574" s="447"/>
      <c r="J574" s="447"/>
      <c r="K574" s="447"/>
      <c r="L574" s="447"/>
      <c r="M574" s="447"/>
      <c r="N574" s="447"/>
      <c r="O574" s="447"/>
      <c r="P574" s="447"/>
      <c r="Q574" s="447"/>
      <c r="R574" s="447"/>
      <c r="S574" s="447"/>
      <c r="T574" s="447"/>
      <c r="U574" s="447"/>
      <c r="V574" s="447"/>
      <c r="W574" s="447"/>
      <c r="X574" s="447"/>
    </row>
    <row r="575" spans="1:24" ht="12.75">
      <c r="A575" s="447"/>
      <c r="B575" s="447"/>
      <c r="C575" s="454"/>
      <c r="D575" s="447"/>
      <c r="E575" s="449"/>
      <c r="F575" s="447"/>
      <c r="G575" s="447"/>
      <c r="H575" s="447"/>
      <c r="I575" s="447"/>
      <c r="J575" s="447"/>
      <c r="K575" s="447"/>
      <c r="L575" s="447"/>
      <c r="M575" s="447"/>
      <c r="N575" s="447"/>
      <c r="O575" s="447"/>
      <c r="P575" s="447"/>
      <c r="Q575" s="447"/>
      <c r="R575" s="447"/>
      <c r="S575" s="447"/>
      <c r="T575" s="447"/>
      <c r="U575" s="447"/>
      <c r="V575" s="447"/>
      <c r="W575" s="447"/>
      <c r="X575" s="447"/>
    </row>
    <row r="576" spans="1:24" ht="12.75">
      <c r="A576" s="447"/>
      <c r="B576" s="447"/>
      <c r="C576" s="454"/>
      <c r="D576" s="447"/>
      <c r="E576" s="449"/>
      <c r="F576" s="447"/>
      <c r="G576" s="447"/>
      <c r="H576" s="447"/>
      <c r="I576" s="447"/>
      <c r="J576" s="447"/>
      <c r="K576" s="447"/>
      <c r="L576" s="447"/>
      <c r="M576" s="447"/>
      <c r="N576" s="447"/>
      <c r="O576" s="447"/>
      <c r="P576" s="447"/>
      <c r="Q576" s="447"/>
      <c r="R576" s="447"/>
      <c r="S576" s="447"/>
      <c r="T576" s="447"/>
      <c r="U576" s="447"/>
      <c r="V576" s="447"/>
      <c r="W576" s="447"/>
      <c r="X576" s="447"/>
    </row>
    <row r="577" spans="1:24" ht="12.75">
      <c r="A577" s="447"/>
      <c r="B577" s="447"/>
      <c r="C577" s="454"/>
      <c r="D577" s="447"/>
      <c r="E577" s="449"/>
      <c r="F577" s="447"/>
      <c r="G577" s="447"/>
      <c r="H577" s="447"/>
      <c r="I577" s="447"/>
      <c r="J577" s="447"/>
      <c r="K577" s="447"/>
      <c r="L577" s="447"/>
      <c r="M577" s="447"/>
      <c r="N577" s="447"/>
      <c r="O577" s="447"/>
      <c r="P577" s="447"/>
      <c r="Q577" s="447"/>
      <c r="R577" s="447"/>
      <c r="S577" s="447"/>
      <c r="T577" s="447"/>
      <c r="U577" s="447"/>
      <c r="V577" s="447"/>
      <c r="W577" s="447"/>
      <c r="X577" s="447"/>
    </row>
    <row r="578" spans="1:24" ht="12.75">
      <c r="A578" s="447"/>
      <c r="B578" s="447"/>
      <c r="C578" s="454"/>
      <c r="D578" s="447"/>
      <c r="E578" s="449"/>
      <c r="F578" s="447"/>
      <c r="G578" s="447"/>
      <c r="H578" s="447"/>
      <c r="I578" s="447"/>
      <c r="J578" s="447"/>
      <c r="K578" s="447"/>
      <c r="L578" s="447"/>
      <c r="M578" s="447"/>
      <c r="N578" s="447"/>
      <c r="O578" s="447"/>
      <c r="P578" s="447"/>
      <c r="Q578" s="447"/>
      <c r="R578" s="447"/>
      <c r="S578" s="447"/>
      <c r="T578" s="447"/>
      <c r="U578" s="447"/>
      <c r="V578" s="447"/>
      <c r="W578" s="447"/>
      <c r="X578" s="447"/>
    </row>
    <row r="579" spans="1:24" ht="12.75">
      <c r="A579" s="447"/>
      <c r="B579" s="447"/>
      <c r="C579" s="454"/>
      <c r="D579" s="447"/>
      <c r="E579" s="449"/>
      <c r="F579" s="447"/>
      <c r="G579" s="447"/>
      <c r="H579" s="447"/>
      <c r="I579" s="447"/>
      <c r="J579" s="447"/>
      <c r="K579" s="447"/>
      <c r="L579" s="447"/>
      <c r="M579" s="447"/>
      <c r="N579" s="447"/>
      <c r="O579" s="447"/>
      <c r="P579" s="447"/>
      <c r="Q579" s="447"/>
      <c r="R579" s="447"/>
      <c r="S579" s="447"/>
      <c r="T579" s="447"/>
      <c r="U579" s="447"/>
      <c r="V579" s="447"/>
      <c r="W579" s="447"/>
      <c r="X579" s="447"/>
    </row>
    <row r="580" spans="1:24" ht="12.75">
      <c r="A580" s="447"/>
      <c r="B580" s="447"/>
      <c r="C580" s="454"/>
      <c r="D580" s="447"/>
      <c r="E580" s="449"/>
      <c r="F580" s="447"/>
      <c r="G580" s="447"/>
      <c r="H580" s="447"/>
      <c r="I580" s="447"/>
      <c r="J580" s="447"/>
      <c r="K580" s="447"/>
      <c r="L580" s="447"/>
      <c r="M580" s="447"/>
      <c r="N580" s="447"/>
      <c r="O580" s="447"/>
      <c r="P580" s="447"/>
      <c r="Q580" s="447"/>
      <c r="R580" s="447"/>
      <c r="S580" s="447"/>
      <c r="T580" s="447"/>
      <c r="U580" s="447"/>
      <c r="V580" s="447"/>
      <c r="W580" s="447"/>
      <c r="X580" s="447"/>
    </row>
    <row r="581" spans="1:24" ht="12.75">
      <c r="A581" s="447"/>
      <c r="B581" s="447"/>
      <c r="C581" s="454"/>
      <c r="D581" s="447"/>
      <c r="E581" s="449"/>
      <c r="F581" s="447"/>
      <c r="G581" s="447"/>
      <c r="H581" s="447"/>
      <c r="I581" s="447"/>
      <c r="J581" s="447"/>
      <c r="K581" s="447"/>
      <c r="L581" s="447"/>
      <c r="M581" s="447"/>
      <c r="N581" s="447"/>
      <c r="O581" s="447"/>
      <c r="P581" s="447"/>
      <c r="Q581" s="447"/>
      <c r="R581" s="447"/>
      <c r="S581" s="447"/>
      <c r="T581" s="447"/>
      <c r="U581" s="447"/>
      <c r="V581" s="447"/>
      <c r="W581" s="447"/>
      <c r="X581" s="447"/>
    </row>
    <row r="582" spans="1:24" ht="12.75">
      <c r="A582" s="447"/>
      <c r="B582" s="447"/>
      <c r="C582" s="454"/>
      <c r="D582" s="447"/>
      <c r="E582" s="449"/>
      <c r="F582" s="447"/>
      <c r="G582" s="447"/>
      <c r="H582" s="447"/>
      <c r="I582" s="447"/>
      <c r="J582" s="447"/>
      <c r="K582" s="447"/>
      <c r="L582" s="447"/>
      <c r="M582" s="447"/>
      <c r="N582" s="447"/>
      <c r="O582" s="447"/>
      <c r="P582" s="447"/>
      <c r="Q582" s="447"/>
      <c r="R582" s="447"/>
      <c r="S582" s="447"/>
      <c r="T582" s="447"/>
      <c r="U582" s="447"/>
      <c r="V582" s="447"/>
      <c r="W582" s="447"/>
      <c r="X582" s="447"/>
    </row>
    <row r="583" spans="1:24" ht="12.75">
      <c r="A583" s="447"/>
      <c r="B583" s="447"/>
      <c r="C583" s="454"/>
      <c r="D583" s="447"/>
      <c r="E583" s="449"/>
      <c r="F583" s="447"/>
      <c r="G583" s="447"/>
      <c r="H583" s="447"/>
      <c r="I583" s="447"/>
      <c r="J583" s="447"/>
      <c r="K583" s="447"/>
      <c r="L583" s="447"/>
      <c r="M583" s="447"/>
      <c r="N583" s="447"/>
      <c r="O583" s="447"/>
      <c r="P583" s="447"/>
      <c r="Q583" s="447"/>
      <c r="R583" s="447"/>
      <c r="S583" s="447"/>
      <c r="T583" s="447"/>
      <c r="U583" s="447"/>
      <c r="V583" s="447"/>
      <c r="W583" s="447"/>
      <c r="X583" s="447"/>
    </row>
    <row r="584" spans="1:24" ht="12.75">
      <c r="A584" s="447"/>
      <c r="B584" s="447"/>
      <c r="C584" s="454"/>
      <c r="D584" s="447"/>
      <c r="E584" s="449"/>
      <c r="F584" s="447"/>
      <c r="G584" s="447"/>
      <c r="H584" s="447"/>
      <c r="I584" s="447"/>
      <c r="J584" s="447"/>
      <c r="K584" s="447"/>
      <c r="L584" s="447"/>
      <c r="M584" s="447"/>
      <c r="N584" s="447"/>
      <c r="O584" s="447"/>
      <c r="P584" s="447"/>
      <c r="Q584" s="447"/>
      <c r="R584" s="447"/>
      <c r="S584" s="447"/>
      <c r="T584" s="447"/>
      <c r="U584" s="447"/>
      <c r="V584" s="447"/>
      <c r="W584" s="447"/>
      <c r="X584" s="447"/>
    </row>
    <row r="585" spans="1:24" ht="12.75">
      <c r="A585" s="447"/>
      <c r="B585" s="447"/>
      <c r="C585" s="454"/>
      <c r="D585" s="447"/>
      <c r="E585" s="449"/>
      <c r="F585" s="447"/>
      <c r="G585" s="447"/>
      <c r="H585" s="447"/>
      <c r="I585" s="447"/>
      <c r="J585" s="447"/>
      <c r="K585" s="447"/>
      <c r="L585" s="447"/>
      <c r="M585" s="447"/>
      <c r="N585" s="447"/>
      <c r="O585" s="447"/>
      <c r="P585" s="447"/>
      <c r="Q585" s="447"/>
      <c r="R585" s="447"/>
      <c r="S585" s="447"/>
      <c r="T585" s="447"/>
      <c r="U585" s="447"/>
      <c r="V585" s="447"/>
      <c r="W585" s="447"/>
      <c r="X585" s="447"/>
    </row>
    <row r="586" spans="1:24" ht="12.75">
      <c r="A586" s="447"/>
      <c r="B586" s="447"/>
      <c r="C586" s="454"/>
      <c r="D586" s="447"/>
      <c r="E586" s="449"/>
      <c r="F586" s="447"/>
      <c r="G586" s="447"/>
      <c r="H586" s="447"/>
      <c r="I586" s="447"/>
      <c r="J586" s="447"/>
      <c r="K586" s="447"/>
      <c r="L586" s="447"/>
      <c r="M586" s="447"/>
      <c r="N586" s="447"/>
      <c r="O586" s="447"/>
      <c r="P586" s="447"/>
      <c r="Q586" s="447"/>
      <c r="R586" s="447"/>
      <c r="S586" s="447"/>
      <c r="T586" s="447"/>
      <c r="U586" s="447"/>
      <c r="V586" s="447"/>
      <c r="W586" s="447"/>
      <c r="X586" s="447"/>
    </row>
    <row r="587" spans="1:24" ht="12.75">
      <c r="A587" s="447"/>
      <c r="B587" s="447"/>
      <c r="C587" s="454"/>
      <c r="D587" s="447"/>
      <c r="E587" s="449"/>
      <c r="F587" s="447"/>
      <c r="G587" s="447"/>
      <c r="H587" s="447"/>
      <c r="I587" s="447"/>
      <c r="J587" s="447"/>
      <c r="K587" s="447"/>
      <c r="L587" s="447"/>
      <c r="M587" s="447"/>
      <c r="N587" s="447"/>
      <c r="O587" s="447"/>
      <c r="P587" s="447"/>
      <c r="Q587" s="447"/>
      <c r="R587" s="447"/>
      <c r="S587" s="447"/>
      <c r="T587" s="447"/>
      <c r="U587" s="447"/>
      <c r="V587" s="447"/>
      <c r="W587" s="447"/>
      <c r="X587" s="447"/>
    </row>
    <row r="588" spans="1:24" ht="12.75">
      <c r="A588" s="447"/>
      <c r="B588" s="447"/>
      <c r="C588" s="454"/>
      <c r="D588" s="447"/>
      <c r="E588" s="449"/>
      <c r="F588" s="447"/>
      <c r="G588" s="447"/>
      <c r="H588" s="447"/>
      <c r="I588" s="447"/>
      <c r="J588" s="447"/>
      <c r="K588" s="447"/>
      <c r="L588" s="447"/>
      <c r="M588" s="447"/>
      <c r="N588" s="447"/>
      <c r="O588" s="447"/>
      <c r="P588" s="447"/>
      <c r="Q588" s="447"/>
      <c r="R588" s="447"/>
      <c r="S588" s="447"/>
      <c r="T588" s="447"/>
      <c r="U588" s="447"/>
      <c r="V588" s="447"/>
      <c r="W588" s="447"/>
      <c r="X588" s="447"/>
    </row>
    <row r="589" spans="1:24" ht="12.75">
      <c r="A589" s="447"/>
      <c r="B589" s="447"/>
      <c r="C589" s="454"/>
      <c r="D589" s="447"/>
      <c r="E589" s="449"/>
      <c r="F589" s="447"/>
      <c r="G589" s="447"/>
      <c r="H589" s="447"/>
      <c r="I589" s="447"/>
      <c r="J589" s="447"/>
      <c r="K589" s="447"/>
      <c r="L589" s="447"/>
      <c r="M589" s="447"/>
      <c r="N589" s="447"/>
      <c r="O589" s="447"/>
      <c r="P589" s="447"/>
      <c r="Q589" s="447"/>
      <c r="R589" s="447"/>
      <c r="S589" s="447"/>
      <c r="T589" s="447"/>
      <c r="U589" s="447"/>
      <c r="V589" s="447"/>
      <c r="W589" s="447"/>
      <c r="X589" s="447"/>
    </row>
    <row r="590" spans="1:24" ht="12.75">
      <c r="A590" s="447"/>
      <c r="B590" s="447"/>
      <c r="C590" s="454"/>
      <c r="D590" s="447"/>
      <c r="E590" s="449"/>
      <c r="F590" s="447"/>
      <c r="G590" s="447"/>
      <c r="H590" s="447"/>
      <c r="I590" s="447"/>
      <c r="J590" s="447"/>
      <c r="K590" s="447"/>
      <c r="L590" s="447"/>
      <c r="M590" s="447"/>
      <c r="N590" s="447"/>
      <c r="O590" s="447"/>
      <c r="P590" s="447"/>
      <c r="Q590" s="447"/>
      <c r="R590" s="447"/>
      <c r="S590" s="447"/>
      <c r="T590" s="447"/>
      <c r="U590" s="447"/>
      <c r="V590" s="447"/>
      <c r="W590" s="447"/>
      <c r="X590" s="447"/>
    </row>
    <row r="591" spans="1:24" ht="12.75">
      <c r="A591" s="447"/>
      <c r="B591" s="447"/>
      <c r="C591" s="454"/>
      <c r="D591" s="447"/>
      <c r="E591" s="449"/>
      <c r="F591" s="447"/>
      <c r="G591" s="447"/>
      <c r="H591" s="447"/>
      <c r="I591" s="447"/>
      <c r="J591" s="447"/>
      <c r="K591" s="447"/>
      <c r="L591" s="447"/>
      <c r="M591" s="447"/>
      <c r="N591" s="447"/>
      <c r="O591" s="447"/>
      <c r="P591" s="447"/>
      <c r="Q591" s="447"/>
      <c r="R591" s="447"/>
      <c r="S591" s="447"/>
      <c r="T591" s="447"/>
      <c r="U591" s="447"/>
      <c r="V591" s="447"/>
      <c r="W591" s="447"/>
      <c r="X591" s="447"/>
    </row>
    <row r="592" spans="1:24" ht="12.75">
      <c r="A592" s="447"/>
      <c r="B592" s="447"/>
      <c r="C592" s="454"/>
      <c r="D592" s="447"/>
      <c r="E592" s="449"/>
      <c r="F592" s="447"/>
      <c r="G592" s="447"/>
      <c r="H592" s="447"/>
      <c r="I592" s="447"/>
      <c r="J592" s="447"/>
      <c r="K592" s="447"/>
      <c r="L592" s="447"/>
      <c r="M592" s="447"/>
      <c r="N592" s="447"/>
      <c r="O592" s="447"/>
      <c r="P592" s="447"/>
      <c r="Q592" s="447"/>
      <c r="R592" s="447"/>
      <c r="S592" s="447"/>
      <c r="T592" s="447"/>
      <c r="U592" s="447"/>
      <c r="V592" s="447"/>
      <c r="W592" s="447"/>
      <c r="X592" s="447"/>
    </row>
    <row r="593" spans="1:24" ht="12.75">
      <c r="A593" s="447"/>
      <c r="B593" s="447"/>
      <c r="C593" s="454"/>
      <c r="D593" s="447"/>
      <c r="E593" s="449"/>
      <c r="F593" s="447"/>
      <c r="G593" s="447"/>
      <c r="H593" s="447"/>
      <c r="I593" s="447"/>
      <c r="J593" s="447"/>
      <c r="K593" s="447"/>
      <c r="L593" s="447"/>
      <c r="M593" s="447"/>
      <c r="N593" s="447"/>
      <c r="O593" s="447"/>
      <c r="P593" s="447"/>
      <c r="Q593" s="447"/>
      <c r="R593" s="447"/>
      <c r="S593" s="447"/>
      <c r="T593" s="447"/>
      <c r="U593" s="447"/>
      <c r="V593" s="447"/>
      <c r="W593" s="447"/>
      <c r="X593" s="447"/>
    </row>
    <row r="594" spans="1:24" ht="12.75">
      <c r="A594" s="447"/>
      <c r="B594" s="447"/>
      <c r="C594" s="454"/>
      <c r="D594" s="447"/>
      <c r="E594" s="449"/>
      <c r="F594" s="447"/>
      <c r="G594" s="447"/>
      <c r="H594" s="447"/>
      <c r="I594" s="447"/>
      <c r="J594" s="447"/>
      <c r="K594" s="447"/>
      <c r="L594" s="447"/>
      <c r="M594" s="447"/>
      <c r="N594" s="447"/>
      <c r="O594" s="447"/>
      <c r="P594" s="447"/>
      <c r="Q594" s="447"/>
      <c r="R594" s="447"/>
      <c r="S594" s="447"/>
      <c r="T594" s="447"/>
      <c r="U594" s="447"/>
      <c r="V594" s="447"/>
      <c r="W594" s="447"/>
      <c r="X594" s="447"/>
    </row>
    <row r="595" spans="1:24" ht="12.75">
      <c r="A595" s="447"/>
      <c r="B595" s="447"/>
      <c r="C595" s="454"/>
      <c r="D595" s="447"/>
      <c r="E595" s="449"/>
      <c r="F595" s="447"/>
      <c r="G595" s="447"/>
      <c r="H595" s="447"/>
      <c r="I595" s="447"/>
      <c r="J595" s="447"/>
      <c r="K595" s="447"/>
      <c r="L595" s="447"/>
      <c r="M595" s="447"/>
      <c r="N595" s="447"/>
      <c r="O595" s="447"/>
      <c r="P595" s="447"/>
      <c r="Q595" s="447"/>
      <c r="R595" s="447"/>
      <c r="S595" s="447"/>
      <c r="T595" s="447"/>
      <c r="U595" s="447"/>
      <c r="V595" s="447"/>
      <c r="W595" s="447"/>
      <c r="X595" s="447"/>
    </row>
    <row r="596" spans="1:24" ht="12.75">
      <c r="A596" s="447"/>
      <c r="B596" s="447"/>
      <c r="C596" s="454"/>
      <c r="D596" s="447"/>
      <c r="E596" s="449"/>
      <c r="F596" s="447"/>
      <c r="G596" s="447"/>
      <c r="H596" s="447"/>
      <c r="I596" s="447"/>
      <c r="J596" s="447"/>
      <c r="K596" s="447"/>
      <c r="L596" s="447"/>
      <c r="M596" s="447"/>
      <c r="N596" s="447"/>
      <c r="O596" s="447"/>
      <c r="P596" s="447"/>
      <c r="Q596" s="447"/>
      <c r="R596" s="447"/>
      <c r="S596" s="447"/>
      <c r="T596" s="447"/>
      <c r="U596" s="447"/>
      <c r="V596" s="447"/>
      <c r="W596" s="447"/>
      <c r="X596" s="447"/>
    </row>
    <row r="597" spans="1:24" ht="12.75">
      <c r="A597" s="447"/>
      <c r="B597" s="447"/>
      <c r="C597" s="454"/>
      <c r="D597" s="447"/>
      <c r="E597" s="449"/>
      <c r="F597" s="447"/>
      <c r="G597" s="447"/>
      <c r="H597" s="447"/>
      <c r="I597" s="447"/>
      <c r="J597" s="447"/>
      <c r="K597" s="447"/>
      <c r="L597" s="447"/>
      <c r="M597" s="447"/>
      <c r="N597" s="447"/>
      <c r="O597" s="447"/>
      <c r="P597" s="447"/>
      <c r="Q597" s="447"/>
      <c r="R597" s="447"/>
      <c r="S597" s="447"/>
      <c r="T597" s="447"/>
      <c r="U597" s="447"/>
      <c r="V597" s="447"/>
      <c r="W597" s="447"/>
      <c r="X597" s="447"/>
    </row>
    <row r="598" spans="1:24" ht="12.75">
      <c r="A598" s="447"/>
      <c r="B598" s="447"/>
      <c r="C598" s="454"/>
      <c r="D598" s="447"/>
      <c r="E598" s="449"/>
      <c r="F598" s="447"/>
      <c r="G598" s="447"/>
      <c r="H598" s="447"/>
      <c r="I598" s="447"/>
      <c r="J598" s="447"/>
      <c r="K598" s="447"/>
      <c r="L598" s="447"/>
      <c r="M598" s="447"/>
      <c r="N598" s="447"/>
      <c r="O598" s="447"/>
      <c r="P598" s="447"/>
      <c r="Q598" s="447"/>
      <c r="R598" s="447"/>
      <c r="S598" s="447"/>
      <c r="T598" s="447"/>
      <c r="U598" s="447"/>
      <c r="V598" s="447"/>
      <c r="W598" s="447"/>
      <c r="X598" s="447"/>
    </row>
    <row r="599" spans="1:24" ht="12.75">
      <c r="A599" s="447"/>
      <c r="B599" s="447"/>
      <c r="C599" s="454"/>
      <c r="D599" s="447"/>
      <c r="E599" s="449"/>
      <c r="F599" s="447"/>
      <c r="G599" s="447"/>
      <c r="H599" s="447"/>
      <c r="I599" s="447"/>
      <c r="J599" s="447"/>
      <c r="K599" s="447"/>
      <c r="L599" s="447"/>
      <c r="M599" s="447"/>
      <c r="N599" s="447"/>
      <c r="O599" s="447"/>
      <c r="P599" s="447"/>
      <c r="Q599" s="447"/>
      <c r="R599" s="447"/>
      <c r="S599" s="447"/>
      <c r="T599" s="447"/>
      <c r="U599" s="447"/>
      <c r="V599" s="447"/>
      <c r="W599" s="447"/>
      <c r="X599" s="447"/>
    </row>
    <row r="600" spans="1:24" ht="12.75">
      <c r="A600" s="447"/>
      <c r="B600" s="447"/>
      <c r="C600" s="454"/>
      <c r="D600" s="447"/>
      <c r="E600" s="449"/>
      <c r="F600" s="447"/>
      <c r="G600" s="447"/>
      <c r="H600" s="447"/>
      <c r="I600" s="447"/>
      <c r="J600" s="447"/>
      <c r="K600" s="447"/>
      <c r="L600" s="447"/>
      <c r="M600" s="447"/>
      <c r="N600" s="447"/>
      <c r="O600" s="447"/>
      <c r="P600" s="447"/>
      <c r="Q600" s="447"/>
      <c r="R600" s="447"/>
      <c r="S600" s="447"/>
      <c r="T600" s="447"/>
      <c r="U600" s="447"/>
      <c r="V600" s="447"/>
      <c r="W600" s="447"/>
      <c r="X600" s="447"/>
    </row>
    <row r="601" spans="1:24" ht="12.75">
      <c r="A601" s="447"/>
      <c r="B601" s="447"/>
      <c r="C601" s="454"/>
      <c r="D601" s="447"/>
      <c r="E601" s="449"/>
      <c r="F601" s="447"/>
      <c r="G601" s="447"/>
      <c r="H601" s="447"/>
      <c r="I601" s="447"/>
      <c r="J601" s="447"/>
      <c r="K601" s="447"/>
      <c r="L601" s="447"/>
      <c r="M601" s="447"/>
      <c r="N601" s="447"/>
      <c r="O601" s="447"/>
      <c r="P601" s="447"/>
      <c r="Q601" s="447"/>
      <c r="R601" s="447"/>
      <c r="S601" s="447"/>
      <c r="T601" s="447"/>
      <c r="U601" s="447"/>
      <c r="V601" s="447"/>
      <c r="W601" s="447"/>
      <c r="X601" s="447"/>
    </row>
    <row r="602" spans="1:24" ht="12.75">
      <c r="A602" s="447"/>
      <c r="B602" s="447"/>
      <c r="C602" s="454"/>
      <c r="D602" s="447"/>
      <c r="E602" s="449"/>
      <c r="F602" s="447"/>
      <c r="G602" s="447"/>
      <c r="H602" s="447"/>
      <c r="I602" s="447"/>
      <c r="J602" s="447"/>
      <c r="K602" s="447"/>
      <c r="L602" s="447"/>
      <c r="M602" s="447"/>
      <c r="N602" s="447"/>
      <c r="O602" s="447"/>
      <c r="P602" s="447"/>
      <c r="Q602" s="447"/>
      <c r="R602" s="447"/>
      <c r="S602" s="447"/>
      <c r="T602" s="447"/>
      <c r="U602" s="447"/>
      <c r="V602" s="447"/>
      <c r="W602" s="447"/>
      <c r="X602" s="447"/>
    </row>
    <row r="603" spans="1:24" ht="12.75">
      <c r="A603" s="447"/>
      <c r="B603" s="447"/>
      <c r="C603" s="454"/>
      <c r="D603" s="447"/>
      <c r="E603" s="449"/>
      <c r="F603" s="447"/>
      <c r="G603" s="447"/>
      <c r="H603" s="447"/>
      <c r="I603" s="447"/>
      <c r="J603" s="447"/>
      <c r="K603" s="447"/>
      <c r="L603" s="447"/>
      <c r="M603" s="447"/>
      <c r="N603" s="447"/>
      <c r="O603" s="447"/>
      <c r="P603" s="447"/>
      <c r="Q603" s="447"/>
      <c r="R603" s="447"/>
      <c r="S603" s="447"/>
      <c r="T603" s="447"/>
      <c r="U603" s="447"/>
      <c r="V603" s="447"/>
      <c r="W603" s="447"/>
      <c r="X603" s="447"/>
    </row>
    <row r="604" spans="1:24" ht="12.75">
      <c r="A604" s="447"/>
      <c r="B604" s="447"/>
      <c r="C604" s="454"/>
      <c r="D604" s="447"/>
      <c r="E604" s="449"/>
      <c r="F604" s="447"/>
      <c r="G604" s="447"/>
      <c r="H604" s="447"/>
      <c r="I604" s="447"/>
      <c r="J604" s="447"/>
      <c r="K604" s="447"/>
      <c r="L604" s="447"/>
      <c r="M604" s="447"/>
      <c r="N604" s="447"/>
      <c r="O604" s="447"/>
      <c r="P604" s="447"/>
      <c r="Q604" s="447"/>
      <c r="R604" s="447"/>
      <c r="S604" s="447"/>
      <c r="T604" s="447"/>
      <c r="U604" s="447"/>
      <c r="V604" s="447"/>
      <c r="W604" s="447"/>
      <c r="X604" s="447"/>
    </row>
    <row r="605" spans="1:24" ht="12.75">
      <c r="A605" s="447"/>
      <c r="B605" s="447"/>
      <c r="C605" s="454"/>
      <c r="D605" s="447"/>
      <c r="E605" s="449"/>
      <c r="F605" s="447"/>
      <c r="G605" s="447"/>
      <c r="H605" s="447"/>
      <c r="I605" s="447"/>
      <c r="J605" s="447"/>
      <c r="K605" s="447"/>
      <c r="L605" s="447"/>
      <c r="M605" s="447"/>
      <c r="N605" s="447"/>
      <c r="O605" s="447"/>
      <c r="P605" s="447"/>
      <c r="Q605" s="447"/>
      <c r="R605" s="447"/>
      <c r="S605" s="447"/>
      <c r="T605" s="447"/>
      <c r="U605" s="447"/>
      <c r="V605" s="447"/>
      <c r="W605" s="447"/>
      <c r="X605" s="447"/>
    </row>
    <row r="606" spans="1:24" ht="12.75">
      <c r="A606" s="447"/>
      <c r="B606" s="447"/>
      <c r="C606" s="454"/>
      <c r="D606" s="447"/>
      <c r="E606" s="449"/>
      <c r="F606" s="447"/>
      <c r="G606" s="447"/>
      <c r="H606" s="447"/>
      <c r="I606" s="447"/>
      <c r="J606" s="447"/>
      <c r="K606" s="447"/>
      <c r="L606" s="447"/>
      <c r="M606" s="447"/>
      <c r="N606" s="447"/>
      <c r="O606" s="447"/>
      <c r="P606" s="447"/>
      <c r="Q606" s="447"/>
      <c r="R606" s="447"/>
      <c r="S606" s="447"/>
      <c r="T606" s="447"/>
      <c r="U606" s="447"/>
      <c r="V606" s="447"/>
      <c r="W606" s="447"/>
      <c r="X606" s="447"/>
    </row>
    <row r="607" spans="1:24" ht="12.75">
      <c r="A607" s="447"/>
      <c r="B607" s="447"/>
      <c r="C607" s="454"/>
      <c r="D607" s="447"/>
      <c r="E607" s="449"/>
      <c r="F607" s="447"/>
      <c r="G607" s="447"/>
      <c r="H607" s="447"/>
      <c r="I607" s="447"/>
      <c r="J607" s="447"/>
      <c r="K607" s="447"/>
      <c r="L607" s="447"/>
      <c r="M607" s="447"/>
      <c r="N607" s="447"/>
      <c r="O607" s="447"/>
      <c r="P607" s="447"/>
      <c r="Q607" s="447"/>
      <c r="R607" s="447"/>
      <c r="S607" s="447"/>
      <c r="T607" s="447"/>
      <c r="U607" s="447"/>
      <c r="V607" s="447"/>
      <c r="W607" s="447"/>
      <c r="X607" s="447"/>
    </row>
    <row r="608" spans="1:24" ht="12.75">
      <c r="A608" s="447"/>
      <c r="B608" s="447"/>
      <c r="C608" s="454"/>
      <c r="D608" s="447"/>
      <c r="E608" s="449"/>
      <c r="F608" s="447"/>
      <c r="G608" s="447"/>
      <c r="H608" s="447"/>
      <c r="I608" s="447"/>
      <c r="J608" s="447"/>
      <c r="K608" s="447"/>
      <c r="L608" s="447"/>
      <c r="M608" s="447"/>
      <c r="N608" s="447"/>
      <c r="O608" s="447"/>
      <c r="P608" s="447"/>
      <c r="Q608" s="447"/>
      <c r="R608" s="447"/>
      <c r="S608" s="447"/>
      <c r="T608" s="447"/>
      <c r="U608" s="447"/>
      <c r="V608" s="447"/>
      <c r="W608" s="447"/>
      <c r="X608" s="447"/>
    </row>
    <row r="609" spans="1:24" ht="12.75">
      <c r="A609" s="447"/>
      <c r="B609" s="447"/>
      <c r="C609" s="454"/>
      <c r="D609" s="447"/>
      <c r="E609" s="449"/>
      <c r="F609" s="447"/>
      <c r="G609" s="447"/>
      <c r="H609" s="447"/>
      <c r="I609" s="447"/>
      <c r="J609" s="447"/>
      <c r="K609" s="447"/>
      <c r="L609" s="447"/>
      <c r="M609" s="447"/>
      <c r="N609" s="447"/>
      <c r="O609" s="447"/>
      <c r="P609" s="447"/>
      <c r="Q609" s="447"/>
      <c r="R609" s="447"/>
      <c r="S609" s="447"/>
      <c r="T609" s="447"/>
      <c r="U609" s="447"/>
      <c r="V609" s="447"/>
      <c r="W609" s="447"/>
      <c r="X609" s="447"/>
    </row>
    <row r="610" spans="1:24" ht="12.75">
      <c r="A610" s="447"/>
      <c r="B610" s="447"/>
      <c r="C610" s="454"/>
      <c r="D610" s="447"/>
      <c r="E610" s="449"/>
      <c r="F610" s="447"/>
      <c r="G610" s="447"/>
      <c r="H610" s="447"/>
      <c r="I610" s="447"/>
      <c r="J610" s="447"/>
      <c r="K610" s="447"/>
      <c r="L610" s="447"/>
      <c r="M610" s="447"/>
      <c r="N610" s="447"/>
      <c r="O610" s="447"/>
      <c r="P610" s="447"/>
      <c r="Q610" s="447"/>
      <c r="R610" s="447"/>
      <c r="S610" s="447"/>
      <c r="T610" s="447"/>
      <c r="U610" s="447"/>
      <c r="V610" s="447"/>
      <c r="W610" s="447"/>
      <c r="X610" s="447"/>
    </row>
    <row r="611" spans="1:24" ht="12.75">
      <c r="A611" s="447"/>
      <c r="B611" s="447"/>
      <c r="C611" s="454"/>
      <c r="D611" s="447"/>
      <c r="E611" s="449"/>
      <c r="F611" s="447"/>
      <c r="G611" s="447"/>
      <c r="H611" s="447"/>
      <c r="I611" s="447"/>
      <c r="J611" s="447"/>
      <c r="K611" s="447"/>
      <c r="L611" s="447"/>
      <c r="M611" s="447"/>
      <c r="N611" s="447"/>
      <c r="O611" s="447"/>
      <c r="P611" s="447"/>
      <c r="Q611" s="447"/>
      <c r="R611" s="447"/>
      <c r="S611" s="447"/>
      <c r="T611" s="447"/>
      <c r="U611" s="447"/>
      <c r="V611" s="447"/>
      <c r="W611" s="447"/>
      <c r="X611" s="447"/>
    </row>
    <row r="612" spans="1:24" ht="12.75">
      <c r="A612" s="447"/>
      <c r="B612" s="447"/>
      <c r="C612" s="454"/>
      <c r="D612" s="447"/>
      <c r="E612" s="449"/>
      <c r="F612" s="447"/>
      <c r="G612" s="447"/>
      <c r="H612" s="447"/>
      <c r="I612" s="447"/>
      <c r="J612" s="447"/>
      <c r="K612" s="447"/>
      <c r="L612" s="447"/>
      <c r="M612" s="447"/>
      <c r="N612" s="447"/>
      <c r="O612" s="447"/>
      <c r="P612" s="447"/>
      <c r="Q612" s="447"/>
      <c r="R612" s="447"/>
      <c r="S612" s="447"/>
      <c r="T612" s="447"/>
      <c r="U612" s="447"/>
      <c r="V612" s="447"/>
      <c r="W612" s="447"/>
      <c r="X612" s="447"/>
    </row>
    <row r="613" spans="1:24" ht="12.75">
      <c r="A613" s="447"/>
      <c r="B613" s="447"/>
      <c r="C613" s="454"/>
      <c r="D613" s="447"/>
      <c r="E613" s="449"/>
      <c r="F613" s="447"/>
      <c r="G613" s="447"/>
      <c r="H613" s="447"/>
      <c r="I613" s="447"/>
      <c r="J613" s="447"/>
      <c r="K613" s="447"/>
      <c r="L613" s="447"/>
      <c r="M613" s="447"/>
      <c r="N613" s="447"/>
      <c r="O613" s="447"/>
      <c r="P613" s="447"/>
      <c r="Q613" s="447"/>
      <c r="R613" s="447"/>
      <c r="S613" s="447"/>
      <c r="T613" s="447"/>
      <c r="U613" s="447"/>
      <c r="V613" s="447"/>
      <c r="W613" s="447"/>
      <c r="X613" s="447"/>
    </row>
    <row r="614" spans="1:24" ht="12.75">
      <c r="A614" s="447"/>
      <c r="B614" s="447"/>
      <c r="C614" s="454"/>
      <c r="D614" s="447"/>
      <c r="E614" s="449"/>
      <c r="F614" s="447"/>
      <c r="G614" s="447"/>
      <c r="H614" s="447"/>
      <c r="I614" s="447"/>
      <c r="J614" s="447"/>
      <c r="K614" s="447"/>
      <c r="L614" s="447"/>
      <c r="M614" s="447"/>
      <c r="N614" s="447"/>
      <c r="O614" s="447"/>
      <c r="P614" s="447"/>
      <c r="Q614" s="447"/>
      <c r="R614" s="447"/>
      <c r="S614" s="447"/>
      <c r="T614" s="447"/>
      <c r="U614" s="447"/>
      <c r="V614" s="447"/>
      <c r="W614" s="447"/>
      <c r="X614" s="447"/>
    </row>
    <row r="615" spans="1:24" ht="12.75">
      <c r="A615" s="447"/>
      <c r="B615" s="447"/>
      <c r="C615" s="454"/>
      <c r="D615" s="447"/>
      <c r="E615" s="449"/>
      <c r="F615" s="447"/>
      <c r="G615" s="447"/>
      <c r="H615" s="447"/>
      <c r="I615" s="447"/>
      <c r="J615" s="447"/>
      <c r="K615" s="447"/>
      <c r="L615" s="447"/>
      <c r="M615" s="447"/>
      <c r="N615" s="447"/>
      <c r="O615" s="447"/>
      <c r="P615" s="447"/>
      <c r="Q615" s="447"/>
      <c r="R615" s="447"/>
      <c r="S615" s="447"/>
      <c r="T615" s="447"/>
      <c r="U615" s="447"/>
      <c r="V615" s="447"/>
      <c r="W615" s="447"/>
      <c r="X615" s="447"/>
    </row>
    <row r="616" spans="1:24" ht="12.75">
      <c r="A616" s="447"/>
      <c r="B616" s="447"/>
      <c r="C616" s="454"/>
      <c r="D616" s="447"/>
      <c r="E616" s="449"/>
      <c r="F616" s="447"/>
      <c r="G616" s="447"/>
      <c r="H616" s="447"/>
      <c r="I616" s="447"/>
      <c r="J616" s="447"/>
      <c r="K616" s="447"/>
      <c r="L616" s="447"/>
      <c r="M616" s="447"/>
      <c r="N616" s="447"/>
      <c r="O616" s="447"/>
      <c r="P616" s="447"/>
      <c r="Q616" s="447"/>
      <c r="R616" s="447"/>
      <c r="S616" s="447"/>
      <c r="T616" s="447"/>
      <c r="U616" s="447"/>
      <c r="V616" s="447"/>
      <c r="W616" s="447"/>
      <c r="X616" s="447"/>
    </row>
    <row r="617" spans="1:24" ht="12.75">
      <c r="A617" s="447"/>
      <c r="B617" s="447"/>
      <c r="C617" s="454"/>
      <c r="D617" s="447"/>
      <c r="E617" s="449"/>
      <c r="F617" s="447"/>
      <c r="G617" s="447"/>
      <c r="H617" s="447"/>
      <c r="I617" s="447"/>
      <c r="J617" s="447"/>
      <c r="K617" s="447"/>
      <c r="L617" s="447"/>
      <c r="M617" s="447"/>
      <c r="N617" s="447"/>
      <c r="O617" s="447"/>
      <c r="P617" s="447"/>
      <c r="Q617" s="447"/>
      <c r="R617" s="447"/>
      <c r="S617" s="447"/>
      <c r="T617" s="447"/>
      <c r="U617" s="447"/>
      <c r="V617" s="447"/>
      <c r="W617" s="447"/>
      <c r="X617" s="447"/>
    </row>
    <row r="618" spans="1:24" ht="12.75">
      <c r="A618" s="447"/>
      <c r="B618" s="447"/>
      <c r="C618" s="454"/>
      <c r="D618" s="447"/>
      <c r="E618" s="449"/>
      <c r="F618" s="447"/>
      <c r="G618" s="447"/>
      <c r="H618" s="447"/>
      <c r="I618" s="447"/>
      <c r="J618" s="447"/>
      <c r="K618" s="447"/>
      <c r="L618" s="447"/>
      <c r="M618" s="447"/>
      <c r="N618" s="447"/>
      <c r="O618" s="447"/>
      <c r="P618" s="447"/>
      <c r="Q618" s="447"/>
      <c r="R618" s="447"/>
      <c r="S618" s="447"/>
      <c r="T618" s="447"/>
      <c r="U618" s="447"/>
      <c r="V618" s="447"/>
      <c r="W618" s="447"/>
      <c r="X618" s="447"/>
    </row>
    <row r="619" spans="1:24" ht="12.75">
      <c r="A619" s="447"/>
      <c r="B619" s="447"/>
      <c r="C619" s="454"/>
      <c r="D619" s="447"/>
      <c r="E619" s="449"/>
      <c r="F619" s="447"/>
      <c r="G619" s="447"/>
      <c r="H619" s="447"/>
      <c r="I619" s="447"/>
      <c r="J619" s="447"/>
      <c r="K619" s="447"/>
      <c r="L619" s="447"/>
      <c r="M619" s="447"/>
      <c r="N619" s="447"/>
      <c r="O619" s="447"/>
      <c r="P619" s="447"/>
      <c r="Q619" s="447"/>
      <c r="R619" s="447"/>
      <c r="S619" s="447"/>
      <c r="T619" s="447"/>
      <c r="U619" s="447"/>
      <c r="V619" s="447"/>
      <c r="W619" s="447"/>
      <c r="X619" s="447"/>
    </row>
    <row r="620" spans="1:24" ht="12.75">
      <c r="A620" s="447"/>
      <c r="B620" s="447"/>
      <c r="C620" s="454"/>
      <c r="D620" s="447"/>
      <c r="E620" s="449"/>
      <c r="F620" s="447"/>
      <c r="G620" s="447"/>
      <c r="H620" s="447"/>
      <c r="I620" s="447"/>
      <c r="J620" s="447"/>
      <c r="K620" s="447"/>
      <c r="L620" s="447"/>
      <c r="M620" s="447"/>
      <c r="N620" s="447"/>
      <c r="O620" s="447"/>
      <c r="P620" s="447"/>
      <c r="Q620" s="447"/>
      <c r="R620" s="447"/>
      <c r="S620" s="447"/>
      <c r="T620" s="447"/>
      <c r="U620" s="447"/>
      <c r="V620" s="447"/>
      <c r="W620" s="447"/>
      <c r="X620" s="447"/>
    </row>
    <row r="621" spans="1:24" ht="12.75">
      <c r="A621" s="447"/>
      <c r="B621" s="447"/>
      <c r="C621" s="454"/>
      <c r="D621" s="447"/>
      <c r="E621" s="449"/>
      <c r="F621" s="447"/>
      <c r="G621" s="447"/>
      <c r="H621" s="447"/>
      <c r="I621" s="447"/>
      <c r="J621" s="447"/>
      <c r="K621" s="447"/>
      <c r="L621" s="447"/>
      <c r="M621" s="447"/>
      <c r="N621" s="447"/>
      <c r="O621" s="447"/>
      <c r="P621" s="447"/>
      <c r="Q621" s="447"/>
      <c r="R621" s="447"/>
      <c r="S621" s="447"/>
      <c r="T621" s="447"/>
      <c r="U621" s="447"/>
      <c r="V621" s="447"/>
      <c r="W621" s="447"/>
      <c r="X621" s="447"/>
    </row>
    <row r="622" spans="1:24" ht="12.75">
      <c r="A622" s="447"/>
      <c r="B622" s="447"/>
      <c r="C622" s="454"/>
      <c r="D622" s="447"/>
      <c r="E622" s="449"/>
      <c r="F622" s="447"/>
      <c r="G622" s="447"/>
      <c r="H622" s="447"/>
      <c r="I622" s="447"/>
      <c r="J622" s="447"/>
      <c r="K622" s="447"/>
      <c r="L622" s="447"/>
      <c r="M622" s="447"/>
      <c r="N622" s="447"/>
      <c r="O622" s="447"/>
      <c r="P622" s="447"/>
      <c r="Q622" s="447"/>
      <c r="R622" s="447"/>
      <c r="S622" s="447"/>
      <c r="T622" s="447"/>
      <c r="U622" s="447"/>
      <c r="V622" s="447"/>
      <c r="W622" s="447"/>
      <c r="X622" s="447"/>
    </row>
    <row r="623" spans="1:24" ht="12.75">
      <c r="A623" s="447"/>
      <c r="B623" s="447"/>
      <c r="C623" s="454"/>
      <c r="D623" s="447"/>
      <c r="E623" s="449"/>
      <c r="F623" s="447"/>
      <c r="G623" s="447"/>
      <c r="H623" s="447"/>
      <c r="I623" s="447"/>
      <c r="J623" s="447"/>
      <c r="K623" s="447"/>
      <c r="L623" s="447"/>
      <c r="M623" s="447"/>
      <c r="N623" s="447"/>
      <c r="O623" s="447"/>
      <c r="P623" s="447"/>
      <c r="Q623" s="447"/>
      <c r="R623" s="447"/>
      <c r="S623" s="447"/>
      <c r="T623" s="447"/>
      <c r="U623" s="447"/>
      <c r="V623" s="447"/>
      <c r="W623" s="447"/>
      <c r="X623" s="447"/>
    </row>
    <row r="624" spans="1:24" ht="12.75">
      <c r="A624" s="447"/>
      <c r="B624" s="447"/>
      <c r="C624" s="454"/>
      <c r="D624" s="447"/>
      <c r="E624" s="449"/>
      <c r="F624" s="447"/>
      <c r="G624" s="447"/>
      <c r="H624" s="447"/>
      <c r="I624" s="447"/>
      <c r="J624" s="447"/>
      <c r="K624" s="447"/>
      <c r="L624" s="447"/>
      <c r="M624" s="447"/>
      <c r="N624" s="447"/>
      <c r="O624" s="447"/>
      <c r="P624" s="447"/>
      <c r="Q624" s="447"/>
      <c r="R624" s="447"/>
      <c r="S624" s="447"/>
      <c r="T624" s="447"/>
      <c r="U624" s="447"/>
      <c r="V624" s="447"/>
      <c r="W624" s="447"/>
      <c r="X624" s="447"/>
    </row>
    <row r="625" spans="1:24" ht="12.75">
      <c r="A625" s="447"/>
      <c r="B625" s="447"/>
      <c r="C625" s="454"/>
      <c r="D625" s="447"/>
      <c r="E625" s="449"/>
      <c r="F625" s="447"/>
      <c r="G625" s="447"/>
      <c r="H625" s="447"/>
      <c r="I625" s="447"/>
      <c r="J625" s="447"/>
      <c r="K625" s="447"/>
      <c r="L625" s="447"/>
      <c r="M625" s="447"/>
      <c r="N625" s="447"/>
      <c r="O625" s="447"/>
      <c r="P625" s="447"/>
      <c r="Q625" s="447"/>
      <c r="R625" s="447"/>
      <c r="S625" s="447"/>
      <c r="T625" s="447"/>
      <c r="U625" s="447"/>
      <c r="V625" s="447"/>
      <c r="W625" s="447"/>
      <c r="X625" s="447"/>
    </row>
    <row r="626" spans="1:24" ht="12.75">
      <c r="A626" s="447"/>
      <c r="B626" s="447"/>
      <c r="C626" s="454"/>
      <c r="D626" s="447"/>
      <c r="E626" s="449"/>
      <c r="F626" s="447"/>
      <c r="G626" s="447"/>
      <c r="H626" s="447"/>
      <c r="I626" s="447"/>
      <c r="J626" s="447"/>
      <c r="K626" s="447"/>
      <c r="L626" s="447"/>
      <c r="M626" s="447"/>
      <c r="N626" s="447"/>
      <c r="O626" s="447"/>
      <c r="P626" s="447"/>
      <c r="Q626" s="447"/>
      <c r="R626" s="447"/>
      <c r="S626" s="447"/>
      <c r="T626" s="447"/>
      <c r="U626" s="447"/>
      <c r="V626" s="447"/>
      <c r="W626" s="447"/>
      <c r="X626" s="447"/>
    </row>
    <row r="627" spans="1:24" ht="12.75">
      <c r="A627" s="447"/>
      <c r="B627" s="447"/>
      <c r="C627" s="454"/>
      <c r="D627" s="447"/>
      <c r="E627" s="449"/>
      <c r="F627" s="447"/>
      <c r="G627" s="447"/>
      <c r="H627" s="447"/>
      <c r="I627" s="447"/>
      <c r="J627" s="447"/>
      <c r="K627" s="447"/>
      <c r="L627" s="447"/>
      <c r="M627" s="447"/>
      <c r="N627" s="447"/>
      <c r="O627" s="447"/>
      <c r="P627" s="447"/>
      <c r="Q627" s="447"/>
      <c r="R627" s="447"/>
      <c r="S627" s="447"/>
      <c r="T627" s="447"/>
      <c r="U627" s="447"/>
      <c r="V627" s="447"/>
      <c r="W627" s="447"/>
      <c r="X627" s="447"/>
    </row>
    <row r="628" spans="1:24" ht="12.75">
      <c r="A628" s="447"/>
      <c r="B628" s="447"/>
      <c r="C628" s="454"/>
      <c r="D628" s="447"/>
      <c r="E628" s="449"/>
      <c r="F628" s="447"/>
      <c r="G628" s="447"/>
      <c r="H628" s="447"/>
      <c r="I628" s="447"/>
      <c r="J628" s="447"/>
      <c r="K628" s="447"/>
      <c r="L628" s="447"/>
      <c r="M628" s="447"/>
      <c r="N628" s="447"/>
      <c r="O628" s="447"/>
      <c r="P628" s="447"/>
      <c r="Q628" s="447"/>
      <c r="R628" s="447"/>
      <c r="S628" s="447"/>
      <c r="T628" s="447"/>
      <c r="U628" s="447"/>
      <c r="V628" s="447"/>
      <c r="W628" s="447"/>
      <c r="X628" s="447"/>
    </row>
    <row r="629" spans="1:24" ht="12.75">
      <c r="A629" s="447"/>
      <c r="B629" s="447"/>
      <c r="C629" s="454"/>
      <c r="D629" s="447"/>
      <c r="E629" s="449"/>
      <c r="F629" s="447"/>
      <c r="G629" s="447"/>
      <c r="H629" s="447"/>
      <c r="I629" s="447"/>
      <c r="J629" s="447"/>
      <c r="K629" s="447"/>
      <c r="L629" s="447"/>
      <c r="M629" s="447"/>
      <c r="N629" s="447"/>
      <c r="O629" s="447"/>
      <c r="P629" s="447"/>
      <c r="Q629" s="447"/>
      <c r="R629" s="447"/>
      <c r="S629" s="447"/>
      <c r="T629" s="447"/>
      <c r="U629" s="447"/>
      <c r="V629" s="447"/>
      <c r="W629" s="447"/>
      <c r="X629" s="447"/>
    </row>
    <row r="630" spans="1:24" ht="12.75">
      <c r="A630" s="447"/>
      <c r="B630" s="447"/>
      <c r="C630" s="454"/>
      <c r="D630" s="447"/>
      <c r="E630" s="449"/>
      <c r="F630" s="447"/>
      <c r="G630" s="447"/>
      <c r="H630" s="447"/>
      <c r="I630" s="447"/>
      <c r="J630" s="447"/>
      <c r="K630" s="447"/>
      <c r="L630" s="447"/>
      <c r="M630" s="447"/>
      <c r="N630" s="447"/>
      <c r="O630" s="447"/>
      <c r="P630" s="447"/>
      <c r="Q630" s="447"/>
      <c r="R630" s="447"/>
      <c r="S630" s="447"/>
      <c r="T630" s="447"/>
      <c r="U630" s="447"/>
      <c r="V630" s="447"/>
      <c r="W630" s="447"/>
      <c r="X630" s="447"/>
    </row>
    <row r="631" spans="1:24" ht="12.75">
      <c r="A631" s="447"/>
      <c r="B631" s="447"/>
      <c r="C631" s="454"/>
      <c r="D631" s="447"/>
      <c r="E631" s="449"/>
      <c r="F631" s="447"/>
      <c r="G631" s="447"/>
      <c r="H631" s="447"/>
      <c r="I631" s="447"/>
      <c r="J631" s="447"/>
      <c r="K631" s="447"/>
      <c r="L631" s="447"/>
      <c r="M631" s="447"/>
      <c r="N631" s="447"/>
      <c r="O631" s="447"/>
      <c r="P631" s="447"/>
      <c r="Q631" s="447"/>
      <c r="R631" s="447"/>
      <c r="S631" s="447"/>
      <c r="T631" s="447"/>
      <c r="U631" s="447"/>
      <c r="V631" s="447"/>
      <c r="W631" s="447"/>
      <c r="X631" s="447"/>
    </row>
    <row r="632" spans="1:24" ht="12.75">
      <c r="A632" s="447"/>
      <c r="B632" s="447"/>
      <c r="C632" s="454"/>
      <c r="D632" s="447"/>
      <c r="E632" s="449"/>
      <c r="F632" s="447"/>
      <c r="G632" s="447"/>
      <c r="H632" s="447"/>
      <c r="I632" s="447"/>
      <c r="J632" s="447"/>
      <c r="K632" s="447"/>
      <c r="L632" s="447"/>
      <c r="M632" s="447"/>
      <c r="N632" s="447"/>
      <c r="O632" s="447"/>
      <c r="P632" s="447"/>
      <c r="Q632" s="447"/>
      <c r="R632" s="447"/>
      <c r="S632" s="447"/>
      <c r="T632" s="447"/>
      <c r="U632" s="447"/>
      <c r="V632" s="447"/>
      <c r="W632" s="447"/>
      <c r="X632" s="447"/>
    </row>
    <row r="633" spans="1:24" ht="12.75">
      <c r="A633" s="447"/>
      <c r="B633" s="447"/>
      <c r="C633" s="454"/>
      <c r="D633" s="447"/>
      <c r="E633" s="449"/>
      <c r="F633" s="447"/>
      <c r="G633" s="447"/>
      <c r="H633" s="447"/>
      <c r="I633" s="447"/>
      <c r="J633" s="447"/>
      <c r="K633" s="447"/>
      <c r="L633" s="447"/>
      <c r="M633" s="447"/>
      <c r="N633" s="447"/>
      <c r="O633" s="447"/>
      <c r="P633" s="447"/>
      <c r="Q633" s="447"/>
      <c r="R633" s="447"/>
      <c r="S633" s="447"/>
      <c r="T633" s="447"/>
      <c r="U633" s="447"/>
      <c r="V633" s="447"/>
      <c r="W633" s="447"/>
      <c r="X633" s="447"/>
    </row>
    <row r="634" spans="1:24" ht="12.75">
      <c r="A634" s="447"/>
      <c r="B634" s="447"/>
      <c r="C634" s="454"/>
      <c r="D634" s="447"/>
      <c r="E634" s="449"/>
      <c r="F634" s="447"/>
      <c r="G634" s="447"/>
      <c r="H634" s="447"/>
      <c r="I634" s="447"/>
      <c r="J634" s="447"/>
      <c r="K634" s="447"/>
      <c r="L634" s="447"/>
      <c r="M634" s="447"/>
      <c r="N634" s="447"/>
      <c r="O634" s="447"/>
      <c r="P634" s="447"/>
      <c r="Q634" s="447"/>
      <c r="R634" s="447"/>
      <c r="S634" s="447"/>
      <c r="T634" s="447"/>
      <c r="U634" s="447"/>
      <c r="V634" s="447"/>
      <c r="W634" s="447"/>
      <c r="X634" s="447"/>
    </row>
    <row r="635" spans="1:24" ht="12.75">
      <c r="A635" s="447"/>
      <c r="B635" s="447"/>
      <c r="C635" s="454"/>
      <c r="D635" s="447"/>
      <c r="E635" s="449"/>
      <c r="F635" s="447"/>
      <c r="G635" s="447"/>
      <c r="H635" s="447"/>
      <c r="I635" s="447"/>
      <c r="J635" s="447"/>
      <c r="K635" s="447"/>
      <c r="L635" s="447"/>
      <c r="M635" s="447"/>
      <c r="N635" s="447"/>
      <c r="O635" s="447"/>
      <c r="P635" s="447"/>
      <c r="Q635" s="447"/>
      <c r="R635" s="447"/>
      <c r="S635" s="447"/>
      <c r="T635" s="447"/>
      <c r="U635" s="447"/>
      <c r="V635" s="447"/>
      <c r="W635" s="447"/>
      <c r="X635" s="447"/>
    </row>
    <row r="636" spans="1:24" ht="12.75">
      <c r="A636" s="447"/>
      <c r="B636" s="447"/>
      <c r="C636" s="454"/>
      <c r="D636" s="447"/>
      <c r="E636" s="449"/>
      <c r="F636" s="447"/>
      <c r="G636" s="447"/>
      <c r="H636" s="447"/>
      <c r="I636" s="447"/>
      <c r="J636" s="447"/>
      <c r="K636" s="447"/>
      <c r="L636" s="447"/>
      <c r="M636" s="447"/>
      <c r="N636" s="447"/>
      <c r="O636" s="447"/>
      <c r="P636" s="447"/>
      <c r="Q636" s="447"/>
      <c r="R636" s="447"/>
      <c r="S636" s="447"/>
      <c r="T636" s="447"/>
      <c r="U636" s="447"/>
      <c r="V636" s="447"/>
      <c r="W636" s="447"/>
      <c r="X636" s="447"/>
    </row>
    <row r="637" spans="1:24" ht="12.75">
      <c r="A637" s="447"/>
      <c r="B637" s="447"/>
      <c r="C637" s="454"/>
      <c r="D637" s="447"/>
      <c r="E637" s="449"/>
      <c r="F637" s="447"/>
      <c r="G637" s="447"/>
      <c r="H637" s="447"/>
      <c r="I637" s="447"/>
      <c r="J637" s="447"/>
      <c r="K637" s="447"/>
      <c r="L637" s="447"/>
      <c r="M637" s="447"/>
      <c r="N637" s="447"/>
      <c r="O637" s="447"/>
      <c r="P637" s="447"/>
      <c r="Q637" s="447"/>
      <c r="R637" s="447"/>
      <c r="S637" s="447"/>
      <c r="T637" s="447"/>
      <c r="U637" s="447"/>
      <c r="V637" s="447"/>
      <c r="W637" s="447"/>
      <c r="X637" s="447"/>
    </row>
    <row r="638" spans="1:24" ht="12.75">
      <c r="A638" s="447"/>
      <c r="B638" s="447"/>
      <c r="C638" s="454"/>
      <c r="D638" s="447"/>
      <c r="E638" s="449"/>
      <c r="F638" s="447"/>
      <c r="G638" s="447"/>
      <c r="H638" s="447"/>
      <c r="I638" s="447"/>
      <c r="J638" s="447"/>
      <c r="K638" s="447"/>
      <c r="L638" s="447"/>
      <c r="M638" s="447"/>
      <c r="N638" s="447"/>
      <c r="O638" s="447"/>
      <c r="P638" s="447"/>
      <c r="Q638" s="447"/>
      <c r="R638" s="447"/>
      <c r="S638" s="447"/>
      <c r="T638" s="447"/>
      <c r="U638" s="447"/>
      <c r="V638" s="447"/>
      <c r="W638" s="447"/>
      <c r="X638" s="447"/>
    </row>
    <row r="639" spans="1:24" ht="12.75">
      <c r="A639" s="447"/>
      <c r="B639" s="447"/>
      <c r="C639" s="454"/>
      <c r="D639" s="447"/>
      <c r="E639" s="449"/>
      <c r="F639" s="447"/>
      <c r="G639" s="447"/>
      <c r="H639" s="447"/>
      <c r="I639" s="447"/>
      <c r="J639" s="447"/>
      <c r="K639" s="447"/>
      <c r="L639" s="447"/>
      <c r="M639" s="447"/>
      <c r="N639" s="447"/>
      <c r="O639" s="447"/>
      <c r="P639" s="447"/>
      <c r="Q639" s="447"/>
      <c r="R639" s="447"/>
      <c r="S639" s="447"/>
      <c r="T639" s="447"/>
      <c r="U639" s="447"/>
      <c r="V639" s="447"/>
      <c r="W639" s="447"/>
      <c r="X639" s="447"/>
    </row>
    <row r="640" spans="1:24" ht="12.75">
      <c r="A640" s="447"/>
      <c r="B640" s="447"/>
      <c r="C640" s="454"/>
      <c r="D640" s="447"/>
      <c r="E640" s="449"/>
      <c r="F640" s="447"/>
      <c r="G640" s="447"/>
      <c r="H640" s="447"/>
      <c r="I640" s="447"/>
      <c r="J640" s="447"/>
      <c r="K640" s="447"/>
      <c r="L640" s="447"/>
      <c r="M640" s="447"/>
      <c r="N640" s="447"/>
      <c r="O640" s="447"/>
      <c r="P640" s="447"/>
      <c r="Q640" s="447"/>
      <c r="R640" s="447"/>
      <c r="S640" s="447"/>
      <c r="T640" s="447"/>
      <c r="U640" s="447"/>
      <c r="V640" s="447"/>
      <c r="W640" s="447"/>
      <c r="X640" s="447"/>
    </row>
    <row r="641" spans="1:24" ht="12.75">
      <c r="A641" s="447"/>
      <c r="B641" s="447"/>
      <c r="C641" s="454"/>
      <c r="D641" s="447"/>
      <c r="E641" s="449"/>
      <c r="F641" s="447"/>
      <c r="G641" s="447"/>
      <c r="H641" s="447"/>
      <c r="I641" s="447"/>
      <c r="J641" s="447"/>
      <c r="K641" s="447"/>
      <c r="L641" s="447"/>
      <c r="M641" s="447"/>
      <c r="N641" s="447"/>
      <c r="O641" s="447"/>
      <c r="P641" s="447"/>
      <c r="Q641" s="447"/>
      <c r="R641" s="447"/>
      <c r="S641" s="447"/>
      <c r="T641" s="447"/>
      <c r="U641" s="447"/>
      <c r="V641" s="447"/>
      <c r="W641" s="447"/>
      <c r="X641" s="447"/>
    </row>
    <row r="642" spans="1:24" ht="12.75">
      <c r="A642" s="447"/>
      <c r="B642" s="447"/>
      <c r="C642" s="454"/>
      <c r="D642" s="447"/>
      <c r="E642" s="449"/>
      <c r="F642" s="447"/>
      <c r="G642" s="447"/>
      <c r="H642" s="447"/>
      <c r="I642" s="447"/>
      <c r="J642" s="447"/>
      <c r="K642" s="447"/>
      <c r="L642" s="447"/>
      <c r="M642" s="447"/>
      <c r="N642" s="447"/>
      <c r="O642" s="447"/>
      <c r="P642" s="447"/>
      <c r="Q642" s="447"/>
      <c r="R642" s="447"/>
      <c r="S642" s="447"/>
      <c r="T642" s="447"/>
      <c r="U642" s="447"/>
      <c r="V642" s="447"/>
      <c r="W642" s="447"/>
      <c r="X642" s="447"/>
    </row>
    <row r="643" spans="1:24" ht="12.75">
      <c r="A643" s="447"/>
      <c r="B643" s="447"/>
      <c r="C643" s="454"/>
      <c r="D643" s="447"/>
      <c r="E643" s="449"/>
      <c r="F643" s="447"/>
      <c r="G643" s="447"/>
      <c r="H643" s="447"/>
      <c r="I643" s="447"/>
      <c r="J643" s="447"/>
      <c r="K643" s="447"/>
      <c r="L643" s="447"/>
      <c r="M643" s="447"/>
      <c r="N643" s="447"/>
      <c r="O643" s="447"/>
      <c r="P643" s="447"/>
      <c r="Q643" s="447"/>
      <c r="R643" s="447"/>
      <c r="S643" s="447"/>
      <c r="T643" s="447"/>
      <c r="U643" s="447"/>
      <c r="V643" s="447"/>
      <c r="W643" s="447"/>
      <c r="X643" s="447"/>
    </row>
    <row r="644" spans="1:24" ht="12.75">
      <c r="A644" s="447"/>
      <c r="B644" s="447"/>
      <c r="C644" s="454"/>
      <c r="D644" s="447"/>
      <c r="E644" s="449"/>
      <c r="F644" s="447"/>
      <c r="G644" s="447"/>
      <c r="H644" s="447"/>
      <c r="I644" s="447"/>
      <c r="J644" s="447"/>
      <c r="K644" s="447"/>
      <c r="L644" s="447"/>
      <c r="M644" s="447"/>
      <c r="N644" s="447"/>
      <c r="O644" s="447"/>
      <c r="P644" s="447"/>
      <c r="Q644" s="447"/>
      <c r="R644" s="447"/>
      <c r="S644" s="447"/>
      <c r="T644" s="447"/>
      <c r="U644" s="447"/>
      <c r="V644" s="447"/>
      <c r="W644" s="447"/>
      <c r="X644" s="447"/>
    </row>
    <row r="645" spans="1:24" ht="12.75">
      <c r="A645" s="447"/>
      <c r="B645" s="447"/>
      <c r="C645" s="454"/>
      <c r="D645" s="447"/>
      <c r="E645" s="449"/>
      <c r="F645" s="447"/>
      <c r="G645" s="447"/>
      <c r="H645" s="447"/>
      <c r="I645" s="447"/>
      <c r="J645" s="447"/>
      <c r="K645" s="447"/>
      <c r="L645" s="447"/>
      <c r="M645" s="447"/>
      <c r="N645" s="447"/>
      <c r="O645" s="447"/>
      <c r="P645" s="447"/>
      <c r="Q645" s="447"/>
      <c r="R645" s="447"/>
      <c r="S645" s="447"/>
      <c r="T645" s="447"/>
      <c r="U645" s="447"/>
      <c r="V645" s="447"/>
      <c r="W645" s="447"/>
      <c r="X645" s="447"/>
    </row>
    <row r="646" spans="1:24" ht="12.75">
      <c r="A646" s="447"/>
      <c r="B646" s="447"/>
      <c r="C646" s="454"/>
      <c r="D646" s="447"/>
      <c r="E646" s="449"/>
      <c r="F646" s="447"/>
      <c r="G646" s="447"/>
      <c r="H646" s="447"/>
      <c r="I646" s="447"/>
      <c r="J646" s="447"/>
      <c r="K646" s="447"/>
      <c r="L646" s="447"/>
      <c r="M646" s="447"/>
      <c r="N646" s="447"/>
      <c r="O646" s="447"/>
      <c r="P646" s="447"/>
      <c r="Q646" s="447"/>
      <c r="R646" s="447"/>
      <c r="S646" s="447"/>
      <c r="T646" s="447"/>
      <c r="U646" s="447"/>
      <c r="V646" s="447"/>
      <c r="W646" s="447"/>
      <c r="X646" s="447"/>
    </row>
    <row r="647" spans="1:24" ht="12.75">
      <c r="A647" s="447"/>
      <c r="B647" s="447"/>
      <c r="C647" s="454"/>
      <c r="D647" s="447"/>
      <c r="E647" s="449"/>
      <c r="F647" s="447"/>
      <c r="G647" s="447"/>
      <c r="H647" s="447"/>
      <c r="I647" s="447"/>
      <c r="J647" s="447"/>
      <c r="K647" s="447"/>
      <c r="L647" s="447"/>
      <c r="M647" s="447"/>
      <c r="N647" s="447"/>
      <c r="O647" s="447"/>
      <c r="P647" s="447"/>
      <c r="Q647" s="447"/>
      <c r="R647" s="447"/>
      <c r="S647" s="447"/>
      <c r="T647" s="447"/>
      <c r="U647" s="447"/>
      <c r="V647" s="447"/>
      <c r="W647" s="447"/>
      <c r="X647" s="447"/>
    </row>
    <row r="648" spans="1:24" ht="12.75">
      <c r="A648" s="447"/>
      <c r="B648" s="447"/>
      <c r="C648" s="454"/>
      <c r="D648" s="447"/>
      <c r="E648" s="449"/>
      <c r="F648" s="447"/>
      <c r="G648" s="447"/>
      <c r="H648" s="447"/>
      <c r="I648" s="447"/>
      <c r="J648" s="447"/>
      <c r="K648" s="447"/>
      <c r="L648" s="447"/>
      <c r="M648" s="447"/>
      <c r="N648" s="447"/>
      <c r="O648" s="447"/>
      <c r="P648" s="447"/>
      <c r="Q648" s="447"/>
      <c r="R648" s="447"/>
      <c r="S648" s="447"/>
      <c r="T648" s="447"/>
      <c r="U648" s="447"/>
      <c r="V648" s="447"/>
      <c r="W648" s="447"/>
      <c r="X648" s="447"/>
    </row>
    <row r="649" spans="1:24" ht="12.75">
      <c r="A649" s="447"/>
      <c r="B649" s="447"/>
      <c r="C649" s="454"/>
      <c r="D649" s="447"/>
      <c r="E649" s="449"/>
      <c r="F649" s="447"/>
      <c r="G649" s="447"/>
      <c r="H649" s="447"/>
      <c r="I649" s="447"/>
      <c r="J649" s="447"/>
      <c r="K649" s="447"/>
      <c r="L649" s="447"/>
      <c r="M649" s="447"/>
      <c r="N649" s="447"/>
      <c r="O649" s="447"/>
      <c r="P649" s="447"/>
      <c r="Q649" s="447"/>
      <c r="R649" s="447"/>
      <c r="S649" s="447"/>
      <c r="T649" s="447"/>
      <c r="U649" s="447"/>
      <c r="V649" s="447"/>
      <c r="W649" s="447"/>
      <c r="X649" s="447"/>
    </row>
    <row r="650" spans="1:24" ht="12.75">
      <c r="A650" s="447"/>
      <c r="B650" s="447"/>
      <c r="C650" s="454"/>
      <c r="D650" s="447"/>
      <c r="E650" s="449"/>
      <c r="F650" s="447"/>
      <c r="G650" s="447"/>
      <c r="H650" s="447"/>
      <c r="I650" s="447"/>
      <c r="J650" s="447"/>
      <c r="K650" s="447"/>
      <c r="L650" s="447"/>
      <c r="M650" s="447"/>
      <c r="N650" s="447"/>
      <c r="O650" s="447"/>
      <c r="P650" s="447"/>
      <c r="Q650" s="447"/>
      <c r="R650" s="447"/>
      <c r="S650" s="447"/>
      <c r="T650" s="447"/>
      <c r="U650" s="447"/>
      <c r="V650" s="447"/>
      <c r="W650" s="447"/>
      <c r="X650" s="447"/>
    </row>
    <row r="651" spans="1:24" ht="12.75">
      <c r="A651" s="447"/>
      <c r="B651" s="447"/>
      <c r="C651" s="454"/>
      <c r="D651" s="447"/>
      <c r="E651" s="449"/>
      <c r="F651" s="447"/>
      <c r="G651" s="447"/>
      <c r="H651" s="447"/>
      <c r="I651" s="447"/>
      <c r="J651" s="447"/>
      <c r="K651" s="447"/>
      <c r="L651" s="447"/>
      <c r="M651" s="447"/>
      <c r="N651" s="447"/>
      <c r="O651" s="447"/>
      <c r="P651" s="447"/>
      <c r="Q651" s="447"/>
      <c r="R651" s="447"/>
      <c r="S651" s="447"/>
      <c r="T651" s="447"/>
      <c r="U651" s="447"/>
      <c r="V651" s="447"/>
      <c r="W651" s="447"/>
      <c r="X651" s="447"/>
    </row>
    <row r="652" spans="1:24" ht="12.75">
      <c r="A652" s="447"/>
      <c r="B652" s="447"/>
      <c r="C652" s="454"/>
      <c r="D652" s="447"/>
      <c r="E652" s="449"/>
      <c r="F652" s="447"/>
      <c r="G652" s="447"/>
      <c r="H652" s="447"/>
      <c r="I652" s="447"/>
      <c r="J652" s="447"/>
      <c r="K652" s="447"/>
      <c r="L652" s="447"/>
      <c r="M652" s="447"/>
      <c r="N652" s="447"/>
      <c r="O652" s="447"/>
      <c r="P652" s="447"/>
      <c r="Q652" s="447"/>
      <c r="R652" s="447"/>
      <c r="S652" s="447"/>
      <c r="T652" s="447"/>
      <c r="U652" s="447"/>
      <c r="V652" s="447"/>
      <c r="W652" s="447"/>
      <c r="X652" s="447"/>
    </row>
    <row r="653" spans="1:24" ht="12.75">
      <c r="A653" s="447"/>
      <c r="B653" s="447"/>
      <c r="C653" s="454"/>
      <c r="D653" s="447"/>
      <c r="E653" s="449"/>
      <c r="F653" s="447"/>
      <c r="G653" s="447"/>
      <c r="H653" s="447"/>
      <c r="I653" s="447"/>
      <c r="J653" s="447"/>
      <c r="K653" s="447"/>
      <c r="L653" s="447"/>
      <c r="M653" s="447"/>
      <c r="N653" s="447"/>
      <c r="O653" s="447"/>
      <c r="P653" s="447"/>
      <c r="Q653" s="447"/>
      <c r="R653" s="447"/>
      <c r="S653" s="447"/>
      <c r="T653" s="447"/>
      <c r="U653" s="447"/>
      <c r="V653" s="447"/>
      <c r="W653" s="447"/>
      <c r="X653" s="447"/>
    </row>
    <row r="654" spans="1:24" ht="12.75">
      <c r="A654" s="447"/>
      <c r="B654" s="447"/>
      <c r="C654" s="454"/>
      <c r="D654" s="447"/>
      <c r="E654" s="449"/>
      <c r="F654" s="447"/>
      <c r="G654" s="447"/>
      <c r="H654" s="447"/>
      <c r="I654" s="447"/>
      <c r="J654" s="447"/>
      <c r="K654" s="447"/>
      <c r="L654" s="447"/>
      <c r="M654" s="447"/>
      <c r="N654" s="447"/>
      <c r="O654" s="447"/>
      <c r="P654" s="447"/>
      <c r="Q654" s="447"/>
      <c r="R654" s="447"/>
      <c r="S654" s="447"/>
      <c r="T654" s="447"/>
      <c r="U654" s="447"/>
      <c r="V654" s="447"/>
      <c r="W654" s="447"/>
      <c r="X654" s="447"/>
    </row>
    <row r="655" spans="1:24" ht="12.75">
      <c r="A655" s="447"/>
      <c r="B655" s="447"/>
      <c r="C655" s="454"/>
      <c r="D655" s="447"/>
      <c r="E655" s="449"/>
      <c r="F655" s="447"/>
      <c r="G655" s="447"/>
      <c r="H655" s="447"/>
      <c r="I655" s="447"/>
      <c r="J655" s="447"/>
      <c r="K655" s="447"/>
      <c r="L655" s="447"/>
      <c r="M655" s="447"/>
      <c r="N655" s="447"/>
      <c r="O655" s="447"/>
      <c r="P655" s="447"/>
      <c r="Q655" s="447"/>
      <c r="R655" s="447"/>
      <c r="S655" s="447"/>
      <c r="T655" s="447"/>
      <c r="U655" s="447"/>
      <c r="V655" s="447"/>
      <c r="W655" s="447"/>
      <c r="X655" s="447"/>
    </row>
    <row r="656" spans="1:24" ht="12.75">
      <c r="A656" s="447"/>
      <c r="B656" s="447"/>
      <c r="C656" s="454"/>
      <c r="D656" s="447"/>
      <c r="E656" s="449"/>
      <c r="F656" s="447"/>
      <c r="G656" s="447"/>
      <c r="H656" s="447"/>
      <c r="I656" s="447"/>
      <c r="J656" s="447"/>
      <c r="K656" s="447"/>
      <c r="L656" s="447"/>
      <c r="M656" s="447"/>
      <c r="N656" s="447"/>
      <c r="O656" s="447"/>
      <c r="P656" s="447"/>
      <c r="Q656" s="447"/>
      <c r="R656" s="447"/>
      <c r="S656" s="447"/>
      <c r="T656" s="447"/>
      <c r="U656" s="447"/>
      <c r="V656" s="447"/>
      <c r="W656" s="447"/>
      <c r="X656" s="447"/>
    </row>
    <row r="657" spans="1:24" ht="12.75">
      <c r="A657" s="447"/>
      <c r="B657" s="447"/>
      <c r="C657" s="454"/>
      <c r="D657" s="447"/>
      <c r="E657" s="449"/>
      <c r="F657" s="447"/>
      <c r="G657" s="447"/>
      <c r="H657" s="447"/>
      <c r="I657" s="447"/>
      <c r="J657" s="447"/>
      <c r="K657" s="447"/>
      <c r="L657" s="447"/>
      <c r="M657" s="447"/>
      <c r="N657" s="447"/>
      <c r="O657" s="447"/>
      <c r="P657" s="447"/>
      <c r="Q657" s="447"/>
      <c r="R657" s="447"/>
      <c r="S657" s="447"/>
      <c r="T657" s="447"/>
      <c r="U657" s="447"/>
      <c r="V657" s="447"/>
      <c r="W657" s="447"/>
      <c r="X657" s="447"/>
    </row>
    <row r="658" spans="1:24" ht="12.75">
      <c r="A658" s="447"/>
      <c r="B658" s="447"/>
      <c r="C658" s="454"/>
      <c r="D658" s="447"/>
      <c r="E658" s="449"/>
      <c r="F658" s="447"/>
      <c r="G658" s="447"/>
      <c r="H658" s="447"/>
      <c r="I658" s="447"/>
      <c r="J658" s="447"/>
      <c r="K658" s="447"/>
      <c r="L658" s="447"/>
      <c r="M658" s="447"/>
      <c r="N658" s="447"/>
      <c r="O658" s="447"/>
      <c r="P658" s="447"/>
      <c r="Q658" s="447"/>
      <c r="R658" s="447"/>
      <c r="S658" s="447"/>
      <c r="T658" s="447"/>
      <c r="U658" s="447"/>
      <c r="V658" s="447"/>
      <c r="W658" s="447"/>
      <c r="X658" s="447"/>
    </row>
    <row r="659" spans="1:24" ht="12.75">
      <c r="A659" s="447"/>
      <c r="B659" s="447"/>
      <c r="C659" s="454"/>
      <c r="D659" s="447"/>
      <c r="E659" s="449"/>
      <c r="F659" s="447"/>
      <c r="G659" s="447"/>
      <c r="H659" s="447"/>
      <c r="I659" s="447"/>
      <c r="J659" s="447"/>
      <c r="K659" s="447"/>
      <c r="L659" s="447"/>
      <c r="M659" s="447"/>
      <c r="N659" s="447"/>
      <c r="O659" s="447"/>
      <c r="P659" s="447"/>
      <c r="Q659" s="447"/>
      <c r="R659" s="447"/>
      <c r="S659" s="447"/>
      <c r="T659" s="447"/>
      <c r="U659" s="447"/>
      <c r="V659" s="447"/>
      <c r="W659" s="447"/>
      <c r="X659" s="447"/>
    </row>
    <row r="660" spans="1:24" ht="12.75">
      <c r="A660" s="447"/>
      <c r="B660" s="447"/>
      <c r="C660" s="454"/>
      <c r="D660" s="447"/>
      <c r="E660" s="449"/>
      <c r="F660" s="447"/>
      <c r="G660" s="447"/>
      <c r="H660" s="447"/>
      <c r="I660" s="447"/>
      <c r="J660" s="447"/>
      <c r="K660" s="447"/>
      <c r="L660" s="447"/>
      <c r="M660" s="447"/>
      <c r="N660" s="447"/>
      <c r="O660" s="447"/>
      <c r="P660" s="447"/>
      <c r="Q660" s="447"/>
      <c r="R660" s="447"/>
      <c r="S660" s="447"/>
      <c r="T660" s="447"/>
      <c r="U660" s="447"/>
      <c r="V660" s="447"/>
      <c r="W660" s="447"/>
      <c r="X660" s="447"/>
    </row>
    <row r="661" spans="1:24" ht="12.75">
      <c r="A661" s="447"/>
      <c r="B661" s="447"/>
      <c r="C661" s="454"/>
      <c r="D661" s="447"/>
      <c r="E661" s="449"/>
      <c r="F661" s="447"/>
      <c r="G661" s="447"/>
      <c r="H661" s="447"/>
      <c r="I661" s="447"/>
      <c r="J661" s="447"/>
      <c r="K661" s="447"/>
      <c r="L661" s="447"/>
      <c r="M661" s="447"/>
      <c r="N661" s="447"/>
      <c r="O661" s="447"/>
      <c r="P661" s="447"/>
      <c r="Q661" s="447"/>
      <c r="R661" s="447"/>
      <c r="S661" s="447"/>
      <c r="T661" s="447"/>
      <c r="U661" s="447"/>
      <c r="V661" s="447"/>
      <c r="W661" s="447"/>
      <c r="X661" s="447"/>
    </row>
    <row r="662" spans="1:24" ht="12.75">
      <c r="A662" s="447"/>
      <c r="B662" s="447"/>
      <c r="C662" s="454"/>
      <c r="D662" s="447"/>
      <c r="E662" s="449"/>
      <c r="F662" s="447"/>
      <c r="G662" s="447"/>
      <c r="H662" s="447"/>
      <c r="I662" s="447"/>
      <c r="J662" s="447"/>
      <c r="K662" s="447"/>
      <c r="L662" s="447"/>
      <c r="M662" s="447"/>
      <c r="N662" s="447"/>
      <c r="O662" s="447"/>
      <c r="P662" s="447"/>
      <c r="Q662" s="447"/>
      <c r="R662" s="447"/>
      <c r="S662" s="447"/>
      <c r="T662" s="447"/>
      <c r="U662" s="447"/>
      <c r="V662" s="447"/>
      <c r="W662" s="447"/>
      <c r="X662" s="447"/>
    </row>
    <row r="663" spans="1:24" ht="12.75">
      <c r="A663" s="447"/>
      <c r="B663" s="447"/>
      <c r="C663" s="454"/>
      <c r="D663" s="447"/>
      <c r="E663" s="449"/>
      <c r="F663" s="447"/>
      <c r="G663" s="447"/>
      <c r="H663" s="447"/>
      <c r="I663" s="447"/>
      <c r="J663" s="447"/>
      <c r="K663" s="447"/>
      <c r="L663" s="447"/>
      <c r="M663" s="447"/>
      <c r="N663" s="447"/>
      <c r="O663" s="447"/>
      <c r="P663" s="447"/>
      <c r="Q663" s="447"/>
      <c r="R663" s="447"/>
      <c r="S663" s="447"/>
      <c r="T663" s="447"/>
      <c r="U663" s="447"/>
      <c r="V663" s="447"/>
      <c r="W663" s="447"/>
      <c r="X663" s="447"/>
    </row>
    <row r="664" spans="1:24" ht="12.75">
      <c r="A664" s="447"/>
      <c r="B664" s="447"/>
      <c r="C664" s="454"/>
      <c r="D664" s="447"/>
      <c r="E664" s="449"/>
      <c r="F664" s="447"/>
      <c r="G664" s="447"/>
      <c r="H664" s="447"/>
      <c r="I664" s="447"/>
      <c r="J664" s="447"/>
      <c r="K664" s="447"/>
      <c r="L664" s="447"/>
      <c r="M664" s="447"/>
      <c r="N664" s="447"/>
      <c r="O664" s="447"/>
      <c r="P664" s="447"/>
      <c r="Q664" s="447"/>
      <c r="R664" s="447"/>
      <c r="S664" s="447"/>
      <c r="T664" s="447"/>
      <c r="U664" s="447"/>
      <c r="V664" s="447"/>
      <c r="W664" s="447"/>
      <c r="X664" s="447"/>
    </row>
    <row r="665" spans="1:24" ht="12.75">
      <c r="A665" s="447"/>
      <c r="B665" s="447"/>
      <c r="C665" s="454"/>
      <c r="D665" s="447"/>
      <c r="E665" s="449"/>
      <c r="F665" s="447"/>
      <c r="G665" s="447"/>
      <c r="H665" s="447"/>
      <c r="I665" s="447"/>
      <c r="J665" s="447"/>
      <c r="K665" s="447"/>
      <c r="L665" s="447"/>
      <c r="M665" s="447"/>
      <c r="N665" s="447"/>
      <c r="O665" s="447"/>
      <c r="P665" s="447"/>
      <c r="Q665" s="447"/>
      <c r="R665" s="447"/>
      <c r="S665" s="447"/>
      <c r="T665" s="447"/>
      <c r="U665" s="447"/>
      <c r="V665" s="447"/>
      <c r="W665" s="447"/>
      <c r="X665" s="447"/>
    </row>
    <row r="666" spans="1:24" ht="12.75">
      <c r="A666" s="447"/>
      <c r="B666" s="447"/>
      <c r="C666" s="454"/>
      <c r="D666" s="447"/>
      <c r="E666" s="449"/>
      <c r="F666" s="447"/>
      <c r="G666" s="447"/>
      <c r="H666" s="447"/>
      <c r="I666" s="447"/>
      <c r="J666" s="447"/>
      <c r="K666" s="447"/>
      <c r="L666" s="447"/>
      <c r="M666" s="447"/>
      <c r="N666" s="447"/>
      <c r="O666" s="447"/>
      <c r="P666" s="447"/>
      <c r="Q666" s="447"/>
      <c r="R666" s="447"/>
      <c r="S666" s="447"/>
      <c r="T666" s="447"/>
      <c r="U666" s="447"/>
      <c r="V666" s="447"/>
      <c r="W666" s="447"/>
      <c r="X666" s="447"/>
    </row>
    <row r="667" spans="1:24" ht="12.75">
      <c r="A667" s="447"/>
      <c r="B667" s="447"/>
      <c r="C667" s="454"/>
      <c r="D667" s="447"/>
      <c r="E667" s="449"/>
      <c r="F667" s="447"/>
      <c r="G667" s="447"/>
      <c r="H667" s="447"/>
      <c r="I667" s="447"/>
      <c r="J667" s="447"/>
      <c r="K667" s="447"/>
      <c r="L667" s="447"/>
      <c r="M667" s="447"/>
      <c r="N667" s="447"/>
      <c r="O667" s="447"/>
      <c r="P667" s="447"/>
      <c r="Q667" s="447"/>
      <c r="R667" s="447"/>
      <c r="S667" s="447"/>
      <c r="T667" s="447"/>
      <c r="U667" s="447"/>
      <c r="V667" s="447"/>
      <c r="W667" s="447"/>
      <c r="X667" s="447"/>
    </row>
    <row r="668" spans="1:24" ht="12.75">
      <c r="A668" s="447"/>
      <c r="B668" s="447"/>
      <c r="C668" s="454"/>
      <c r="D668" s="447"/>
      <c r="E668" s="449"/>
      <c r="F668" s="447"/>
      <c r="G668" s="447"/>
      <c r="H668" s="447"/>
      <c r="I668" s="447"/>
      <c r="J668" s="447"/>
      <c r="K668" s="447"/>
      <c r="L668" s="447"/>
      <c r="M668" s="447"/>
      <c r="N668" s="447"/>
      <c r="O668" s="447"/>
      <c r="P668" s="447"/>
      <c r="Q668" s="447"/>
      <c r="R668" s="447"/>
      <c r="S668" s="447"/>
      <c r="T668" s="447"/>
      <c r="U668" s="447"/>
      <c r="V668" s="447"/>
      <c r="W668" s="447"/>
      <c r="X668" s="447"/>
    </row>
    <row r="669" spans="1:24" ht="12.75">
      <c r="A669" s="447"/>
      <c r="B669" s="447"/>
      <c r="C669" s="454"/>
      <c r="D669" s="447"/>
      <c r="E669" s="449"/>
      <c r="F669" s="447"/>
      <c r="G669" s="447"/>
      <c r="H669" s="447"/>
      <c r="I669" s="447"/>
      <c r="J669" s="447"/>
      <c r="K669" s="447"/>
      <c r="L669" s="447"/>
      <c r="M669" s="447"/>
      <c r="N669" s="447"/>
      <c r="O669" s="447"/>
      <c r="P669" s="447"/>
      <c r="Q669" s="447"/>
      <c r="R669" s="447"/>
      <c r="S669" s="447"/>
      <c r="T669" s="447"/>
      <c r="U669" s="447"/>
      <c r="V669" s="447"/>
      <c r="W669" s="447"/>
      <c r="X669" s="447"/>
    </row>
    <row r="670" spans="1:24" ht="12.75">
      <c r="A670" s="447"/>
      <c r="B670" s="447"/>
      <c r="C670" s="454"/>
      <c r="D670" s="447"/>
      <c r="E670" s="449"/>
      <c r="F670" s="447"/>
      <c r="G670" s="447"/>
      <c r="H670" s="447"/>
      <c r="I670" s="447"/>
      <c r="J670" s="447"/>
      <c r="K670" s="447"/>
      <c r="L670" s="447"/>
      <c r="M670" s="447"/>
      <c r="N670" s="447"/>
      <c r="O670" s="447"/>
      <c r="P670" s="447"/>
      <c r="Q670" s="447"/>
      <c r="R670" s="447"/>
      <c r="S670" s="447"/>
      <c r="T670" s="447"/>
      <c r="U670" s="447"/>
      <c r="V670" s="447"/>
      <c r="W670" s="447"/>
      <c r="X670" s="447"/>
    </row>
    <row r="671" spans="1:24" ht="12.75">
      <c r="A671" s="447"/>
      <c r="B671" s="447"/>
      <c r="C671" s="454"/>
      <c r="D671" s="447"/>
      <c r="E671" s="449"/>
      <c r="F671" s="447"/>
      <c r="G671" s="447"/>
      <c r="H671" s="447"/>
      <c r="I671" s="447"/>
      <c r="J671" s="447"/>
      <c r="K671" s="447"/>
      <c r="L671" s="447"/>
      <c r="M671" s="447"/>
      <c r="N671" s="447"/>
      <c r="O671" s="447"/>
      <c r="P671" s="447"/>
      <c r="Q671" s="447"/>
      <c r="R671" s="447"/>
      <c r="S671" s="447"/>
      <c r="T671" s="447"/>
      <c r="U671" s="447"/>
      <c r="V671" s="447"/>
      <c r="W671" s="447"/>
      <c r="X671" s="447"/>
    </row>
    <row r="672" spans="1:24" ht="12.75">
      <c r="A672" s="447"/>
      <c r="B672" s="447"/>
      <c r="C672" s="454"/>
      <c r="D672" s="447"/>
      <c r="E672" s="449"/>
      <c r="F672" s="447"/>
      <c r="G672" s="447"/>
      <c r="H672" s="447"/>
      <c r="I672" s="447"/>
      <c r="J672" s="447"/>
      <c r="K672" s="447"/>
      <c r="L672" s="447"/>
      <c r="M672" s="447"/>
      <c r="N672" s="447"/>
      <c r="O672" s="447"/>
      <c r="P672" s="447"/>
      <c r="Q672" s="447"/>
      <c r="R672" s="447"/>
      <c r="S672" s="447"/>
      <c r="T672" s="447"/>
      <c r="U672" s="447"/>
      <c r="V672" s="447"/>
      <c r="W672" s="447"/>
      <c r="X672" s="447"/>
    </row>
    <row r="673" spans="1:24" ht="12.75">
      <c r="A673" s="447"/>
      <c r="B673" s="447"/>
      <c r="C673" s="454"/>
      <c r="D673" s="447"/>
      <c r="E673" s="449"/>
      <c r="F673" s="447"/>
      <c r="G673" s="447"/>
      <c r="H673" s="447"/>
      <c r="I673" s="447"/>
      <c r="J673" s="447"/>
      <c r="K673" s="447"/>
      <c r="L673" s="447"/>
      <c r="M673" s="447"/>
      <c r="N673" s="447"/>
      <c r="O673" s="447"/>
      <c r="P673" s="447"/>
      <c r="Q673" s="447"/>
      <c r="R673" s="447"/>
      <c r="S673" s="447"/>
      <c r="T673" s="447"/>
      <c r="U673" s="447"/>
      <c r="V673" s="447"/>
      <c r="W673" s="447"/>
      <c r="X673" s="447"/>
    </row>
    <row r="674" spans="1:24" ht="12.75">
      <c r="A674" s="447"/>
      <c r="B674" s="447"/>
      <c r="C674" s="454"/>
      <c r="D674" s="447"/>
      <c r="E674" s="449"/>
      <c r="F674" s="447"/>
      <c r="G674" s="447"/>
      <c r="H674" s="447"/>
      <c r="I674" s="447"/>
      <c r="J674" s="447"/>
      <c r="K674" s="447"/>
      <c r="L674" s="447"/>
      <c r="M674" s="447"/>
      <c r="N674" s="447"/>
      <c r="O674" s="447"/>
      <c r="P674" s="447"/>
      <c r="Q674" s="447"/>
      <c r="R674" s="447"/>
      <c r="S674" s="447"/>
      <c r="T674" s="447"/>
      <c r="U674" s="447"/>
      <c r="V674" s="447"/>
      <c r="W674" s="447"/>
      <c r="X674" s="447"/>
    </row>
    <row r="675" spans="1:24" ht="12.75">
      <c r="A675" s="447"/>
      <c r="B675" s="447"/>
      <c r="C675" s="454"/>
      <c r="D675" s="447"/>
      <c r="E675" s="449"/>
      <c r="F675" s="447"/>
      <c r="G675" s="447"/>
      <c r="H675" s="447"/>
      <c r="I675" s="447"/>
      <c r="J675" s="447"/>
      <c r="K675" s="447"/>
      <c r="L675" s="447"/>
      <c r="M675" s="447"/>
      <c r="N675" s="447"/>
      <c r="O675" s="447"/>
      <c r="P675" s="447"/>
      <c r="Q675" s="447"/>
      <c r="R675" s="447"/>
      <c r="S675" s="447"/>
      <c r="T675" s="447"/>
      <c r="U675" s="447"/>
      <c r="V675" s="447"/>
      <c r="W675" s="447"/>
      <c r="X675" s="447"/>
    </row>
    <row r="676" spans="1:24" ht="12.75">
      <c r="A676" s="447"/>
      <c r="B676" s="447"/>
      <c r="C676" s="454"/>
      <c r="D676" s="447"/>
      <c r="E676" s="449"/>
      <c r="F676" s="447"/>
      <c r="G676" s="447"/>
      <c r="H676" s="447"/>
      <c r="I676" s="447"/>
      <c r="J676" s="447"/>
      <c r="K676" s="447"/>
      <c r="L676" s="447"/>
      <c r="M676" s="447"/>
      <c r="N676" s="447"/>
      <c r="O676" s="447"/>
      <c r="P676" s="447"/>
      <c r="Q676" s="447"/>
      <c r="R676" s="447"/>
      <c r="S676" s="447"/>
      <c r="T676" s="447"/>
      <c r="U676" s="447"/>
      <c r="V676" s="447"/>
      <c r="W676" s="447"/>
      <c r="X676" s="447"/>
    </row>
    <row r="677" spans="1:24" ht="12.75">
      <c r="A677" s="447"/>
      <c r="B677" s="447"/>
      <c r="C677" s="454"/>
      <c r="D677" s="447"/>
      <c r="E677" s="449"/>
      <c r="F677" s="447"/>
      <c r="G677" s="447"/>
      <c r="H677" s="447"/>
      <c r="I677" s="447"/>
      <c r="J677" s="447"/>
      <c r="K677" s="447"/>
      <c r="L677" s="447"/>
      <c r="M677" s="447"/>
      <c r="N677" s="447"/>
      <c r="O677" s="447"/>
      <c r="P677" s="447"/>
      <c r="Q677" s="447"/>
      <c r="R677" s="447"/>
      <c r="S677" s="447"/>
      <c r="T677" s="447"/>
      <c r="U677" s="447"/>
      <c r="V677" s="447"/>
      <c r="W677" s="447"/>
      <c r="X677" s="447"/>
    </row>
    <row r="678" spans="1:24" ht="12.75">
      <c r="A678" s="447"/>
      <c r="B678" s="447"/>
      <c r="C678" s="454"/>
      <c r="D678" s="447"/>
      <c r="E678" s="449"/>
      <c r="F678" s="447"/>
      <c r="G678" s="447"/>
      <c r="H678" s="447"/>
      <c r="I678" s="447"/>
      <c r="J678" s="447"/>
      <c r="K678" s="447"/>
      <c r="L678" s="447"/>
      <c r="M678" s="447"/>
      <c r="N678" s="447"/>
      <c r="O678" s="447"/>
      <c r="P678" s="447"/>
      <c r="Q678" s="447"/>
      <c r="R678" s="447"/>
      <c r="S678" s="447"/>
      <c r="T678" s="447"/>
      <c r="U678" s="447"/>
      <c r="V678" s="447"/>
      <c r="W678" s="447"/>
      <c r="X678" s="447"/>
    </row>
    <row r="679" spans="1:24" ht="12.75">
      <c r="A679" s="447"/>
      <c r="B679" s="447"/>
      <c r="C679" s="454"/>
      <c r="D679" s="447"/>
      <c r="E679" s="449"/>
      <c r="F679" s="447"/>
      <c r="G679" s="447"/>
      <c r="H679" s="447"/>
      <c r="I679" s="447"/>
      <c r="J679" s="447"/>
      <c r="K679" s="447"/>
      <c r="L679" s="447"/>
      <c r="M679" s="447"/>
      <c r="N679" s="447"/>
      <c r="O679" s="447"/>
      <c r="P679" s="447"/>
      <c r="Q679" s="447"/>
      <c r="R679" s="447"/>
      <c r="S679" s="447"/>
      <c r="T679" s="447"/>
      <c r="U679" s="447"/>
      <c r="V679" s="447"/>
      <c r="W679" s="447"/>
      <c r="X679" s="447"/>
    </row>
    <row r="680" spans="1:24" ht="12.75">
      <c r="A680" s="447"/>
      <c r="B680" s="447"/>
      <c r="C680" s="454"/>
      <c r="D680" s="447"/>
      <c r="E680" s="449"/>
      <c r="F680" s="447"/>
      <c r="G680" s="447"/>
      <c r="H680" s="447"/>
      <c r="I680" s="447"/>
      <c r="J680" s="447"/>
      <c r="K680" s="447"/>
      <c r="L680" s="447"/>
      <c r="M680" s="447"/>
      <c r="N680" s="447"/>
      <c r="O680" s="447"/>
      <c r="P680" s="447"/>
      <c r="Q680" s="447"/>
      <c r="R680" s="447"/>
      <c r="S680" s="447"/>
      <c r="T680" s="447"/>
      <c r="U680" s="447"/>
      <c r="V680" s="447"/>
      <c r="W680" s="447"/>
      <c r="X680" s="447"/>
    </row>
    <row r="681" spans="1:24" ht="12.75">
      <c r="A681" s="447"/>
      <c r="B681" s="447"/>
      <c r="C681" s="454"/>
      <c r="D681" s="447"/>
      <c r="E681" s="449"/>
      <c r="F681" s="447"/>
      <c r="G681" s="447"/>
      <c r="H681" s="447"/>
      <c r="I681" s="447"/>
      <c r="J681" s="447"/>
      <c r="K681" s="447"/>
      <c r="L681" s="447"/>
      <c r="M681" s="447"/>
      <c r="N681" s="447"/>
      <c r="O681" s="447"/>
      <c r="P681" s="447"/>
      <c r="Q681" s="447"/>
      <c r="R681" s="447"/>
      <c r="S681" s="447"/>
      <c r="T681" s="447"/>
      <c r="U681" s="447"/>
      <c r="V681" s="447"/>
      <c r="W681" s="447"/>
      <c r="X681" s="447"/>
    </row>
    <row r="682" spans="1:24" ht="12.75">
      <c r="A682" s="447"/>
      <c r="B682" s="447"/>
      <c r="C682" s="454"/>
      <c r="D682" s="447"/>
      <c r="E682" s="449"/>
      <c r="F682" s="447"/>
      <c r="G682" s="447"/>
      <c r="H682" s="447"/>
      <c r="I682" s="447"/>
      <c r="J682" s="447"/>
      <c r="K682" s="447"/>
      <c r="L682" s="447"/>
      <c r="M682" s="447"/>
      <c r="N682" s="447"/>
      <c r="O682" s="447"/>
      <c r="P682" s="447"/>
      <c r="Q682" s="447"/>
      <c r="R682" s="447"/>
      <c r="S682" s="447"/>
      <c r="T682" s="447"/>
      <c r="U682" s="447"/>
      <c r="V682" s="447"/>
      <c r="W682" s="447"/>
      <c r="X682" s="447"/>
    </row>
    <row r="683" spans="1:24" ht="12.75">
      <c r="A683" s="447"/>
      <c r="B683" s="447"/>
      <c r="C683" s="454"/>
      <c r="D683" s="447"/>
      <c r="E683" s="449"/>
      <c r="F683" s="447"/>
      <c r="G683" s="447"/>
      <c r="H683" s="447"/>
      <c r="I683" s="447"/>
      <c r="J683" s="447"/>
      <c r="K683" s="447"/>
      <c r="L683" s="447"/>
      <c r="M683" s="447"/>
      <c r="N683" s="447"/>
      <c r="O683" s="447"/>
      <c r="P683" s="447"/>
      <c r="Q683" s="447"/>
      <c r="R683" s="447"/>
      <c r="S683" s="447"/>
      <c r="T683" s="447"/>
      <c r="U683" s="447"/>
      <c r="V683" s="447"/>
      <c r="W683" s="447"/>
      <c r="X683" s="447"/>
    </row>
    <row r="684" spans="1:24" ht="12.75">
      <c r="A684" s="447"/>
      <c r="B684" s="447"/>
      <c r="C684" s="454"/>
      <c r="D684" s="447"/>
      <c r="E684" s="449"/>
      <c r="F684" s="447"/>
      <c r="G684" s="447"/>
      <c r="H684" s="447"/>
      <c r="I684" s="447"/>
      <c r="J684" s="447"/>
      <c r="K684" s="447"/>
      <c r="L684" s="447"/>
      <c r="M684" s="447"/>
      <c r="N684" s="447"/>
      <c r="O684" s="447"/>
      <c r="P684" s="447"/>
      <c r="Q684" s="447"/>
      <c r="R684" s="447"/>
      <c r="S684" s="447"/>
      <c r="T684" s="447"/>
      <c r="U684" s="447"/>
      <c r="V684" s="447"/>
      <c r="W684" s="447"/>
      <c r="X684" s="447"/>
    </row>
    <row r="685" spans="1:24" ht="12.75">
      <c r="A685" s="447"/>
      <c r="B685" s="447"/>
      <c r="C685" s="454"/>
      <c r="D685" s="447"/>
      <c r="E685" s="449"/>
      <c r="F685" s="447"/>
      <c r="G685" s="447"/>
      <c r="H685" s="447"/>
      <c r="I685" s="447"/>
      <c r="J685" s="447"/>
      <c r="K685" s="447"/>
      <c r="L685" s="447"/>
      <c r="M685" s="447"/>
      <c r="N685" s="447"/>
      <c r="O685" s="447"/>
      <c r="P685" s="447"/>
      <c r="Q685" s="447"/>
      <c r="R685" s="447"/>
      <c r="S685" s="447"/>
      <c r="T685" s="447"/>
      <c r="U685" s="447"/>
      <c r="V685" s="447"/>
      <c r="W685" s="447"/>
      <c r="X685" s="447"/>
    </row>
    <row r="686" spans="1:24" ht="12.75">
      <c r="A686" s="447"/>
      <c r="B686" s="447"/>
      <c r="C686" s="454"/>
      <c r="D686" s="447"/>
      <c r="E686" s="449"/>
      <c r="F686" s="447"/>
      <c r="G686" s="447"/>
      <c r="H686" s="447"/>
      <c r="I686" s="447"/>
      <c r="J686" s="447"/>
      <c r="K686" s="447"/>
      <c r="L686" s="447"/>
      <c r="M686" s="447"/>
      <c r="N686" s="447"/>
      <c r="O686" s="447"/>
      <c r="P686" s="447"/>
      <c r="Q686" s="447"/>
      <c r="R686" s="447"/>
      <c r="S686" s="447"/>
      <c r="T686" s="447"/>
      <c r="U686" s="447"/>
      <c r="V686" s="447"/>
      <c r="W686" s="447"/>
      <c r="X686" s="447"/>
    </row>
    <row r="687" spans="1:24" ht="12.75">
      <c r="A687" s="447"/>
      <c r="B687" s="447"/>
      <c r="C687" s="454"/>
      <c r="D687" s="447"/>
      <c r="E687" s="449"/>
      <c r="F687" s="447"/>
      <c r="G687" s="447"/>
      <c r="H687" s="447"/>
      <c r="I687" s="447"/>
      <c r="J687" s="447"/>
      <c r="K687" s="447"/>
      <c r="L687" s="447"/>
      <c r="M687" s="447"/>
      <c r="N687" s="447"/>
      <c r="O687" s="447"/>
      <c r="P687" s="447"/>
      <c r="Q687" s="447"/>
      <c r="R687" s="447"/>
      <c r="S687" s="447"/>
      <c r="T687" s="447"/>
      <c r="U687" s="447"/>
      <c r="V687" s="447"/>
      <c r="W687" s="447"/>
      <c r="X687" s="447"/>
    </row>
    <row r="688" spans="1:24" ht="12.75">
      <c r="A688" s="447"/>
      <c r="B688" s="447"/>
      <c r="C688" s="454"/>
      <c r="D688" s="447"/>
      <c r="E688" s="449"/>
      <c r="F688" s="447"/>
      <c r="G688" s="447"/>
      <c r="H688" s="447"/>
      <c r="I688" s="447"/>
      <c r="J688" s="447"/>
      <c r="K688" s="447"/>
      <c r="L688" s="447"/>
      <c r="M688" s="447"/>
      <c r="N688" s="447"/>
      <c r="O688" s="447"/>
      <c r="P688" s="447"/>
      <c r="Q688" s="447"/>
      <c r="R688" s="447"/>
      <c r="S688" s="447"/>
      <c r="T688" s="447"/>
      <c r="U688" s="447"/>
      <c r="V688" s="447"/>
      <c r="W688" s="447"/>
      <c r="X688" s="447"/>
    </row>
    <row r="689" spans="1:24" ht="12.75">
      <c r="A689" s="447"/>
      <c r="B689" s="447"/>
      <c r="C689" s="454"/>
      <c r="D689" s="447"/>
      <c r="E689" s="449"/>
      <c r="F689" s="447"/>
      <c r="G689" s="447"/>
      <c r="H689" s="447"/>
      <c r="I689" s="447"/>
      <c r="J689" s="447"/>
      <c r="K689" s="447"/>
      <c r="L689" s="447"/>
      <c r="M689" s="447"/>
      <c r="N689" s="447"/>
      <c r="O689" s="447"/>
      <c r="P689" s="447"/>
      <c r="Q689" s="447"/>
      <c r="R689" s="447"/>
      <c r="S689" s="447"/>
      <c r="T689" s="447"/>
      <c r="U689" s="447"/>
      <c r="V689" s="447"/>
      <c r="W689" s="447"/>
      <c r="X689" s="447"/>
    </row>
    <row r="690" spans="1:24" ht="12.75">
      <c r="A690" s="447"/>
      <c r="B690" s="447"/>
      <c r="C690" s="454"/>
      <c r="D690" s="447"/>
      <c r="E690" s="449"/>
      <c r="F690" s="447"/>
      <c r="G690" s="447"/>
      <c r="H690" s="447"/>
      <c r="I690" s="447"/>
      <c r="J690" s="447"/>
      <c r="K690" s="447"/>
      <c r="L690" s="447"/>
      <c r="M690" s="447"/>
      <c r="N690" s="447"/>
      <c r="O690" s="447"/>
      <c r="P690" s="447"/>
      <c r="Q690" s="447"/>
      <c r="R690" s="447"/>
      <c r="S690" s="447"/>
      <c r="T690" s="447"/>
      <c r="U690" s="447"/>
      <c r="V690" s="447"/>
      <c r="W690" s="447"/>
      <c r="X690" s="447"/>
    </row>
    <row r="691" spans="1:24" ht="12.75">
      <c r="A691" s="447"/>
      <c r="B691" s="447"/>
      <c r="C691" s="454"/>
      <c r="D691" s="447"/>
      <c r="E691" s="449"/>
      <c r="F691" s="447"/>
      <c r="G691" s="447"/>
      <c r="H691" s="447"/>
      <c r="I691" s="447"/>
      <c r="J691" s="447"/>
      <c r="K691" s="447"/>
      <c r="L691" s="447"/>
      <c r="M691" s="447"/>
      <c r="N691" s="447"/>
      <c r="O691" s="447"/>
      <c r="P691" s="447"/>
      <c r="Q691" s="447"/>
      <c r="R691" s="447"/>
      <c r="S691" s="447"/>
      <c r="T691" s="447"/>
      <c r="U691" s="447"/>
      <c r="V691" s="447"/>
      <c r="W691" s="447"/>
      <c r="X691" s="447"/>
    </row>
    <row r="692" spans="1:24" ht="12.75">
      <c r="A692" s="447"/>
      <c r="B692" s="447"/>
      <c r="C692" s="454"/>
      <c r="D692" s="447"/>
      <c r="E692" s="449"/>
      <c r="F692" s="447"/>
      <c r="G692" s="447"/>
      <c r="H692" s="447"/>
      <c r="I692" s="447"/>
      <c r="J692" s="447"/>
      <c r="K692" s="447"/>
      <c r="L692" s="447"/>
      <c r="M692" s="447"/>
      <c r="N692" s="447"/>
      <c r="O692" s="447"/>
      <c r="P692" s="447"/>
      <c r="Q692" s="447"/>
      <c r="R692" s="447"/>
      <c r="S692" s="447"/>
      <c r="T692" s="447"/>
      <c r="U692" s="447"/>
      <c r="V692" s="447"/>
      <c r="W692" s="447"/>
      <c r="X692" s="447"/>
    </row>
    <row r="693" spans="1:24" ht="12.75">
      <c r="A693" s="447"/>
      <c r="B693" s="447"/>
      <c r="C693" s="454"/>
      <c r="D693" s="447"/>
      <c r="E693" s="449"/>
      <c r="F693" s="447"/>
      <c r="G693" s="447"/>
      <c r="H693" s="447"/>
      <c r="I693" s="447"/>
      <c r="J693" s="447"/>
      <c r="K693" s="447"/>
      <c r="L693" s="447"/>
      <c r="M693" s="447"/>
      <c r="N693" s="447"/>
      <c r="O693" s="447"/>
      <c r="P693" s="447"/>
      <c r="Q693" s="447"/>
      <c r="R693" s="447"/>
      <c r="S693" s="447"/>
      <c r="T693" s="447"/>
      <c r="U693" s="447"/>
      <c r="V693" s="447"/>
      <c r="W693" s="447"/>
      <c r="X693" s="447"/>
    </row>
    <row r="694" spans="1:24" ht="12.75">
      <c r="A694" s="447"/>
      <c r="B694" s="447"/>
      <c r="C694" s="454"/>
      <c r="D694" s="447"/>
      <c r="E694" s="449"/>
      <c r="F694" s="447"/>
      <c r="G694" s="447"/>
      <c r="H694" s="447"/>
      <c r="I694" s="447"/>
      <c r="J694" s="447"/>
      <c r="K694" s="447"/>
      <c r="L694" s="447"/>
      <c r="M694" s="447"/>
      <c r="N694" s="447"/>
      <c r="O694" s="447"/>
      <c r="P694" s="447"/>
      <c r="Q694" s="447"/>
      <c r="R694" s="447"/>
      <c r="S694" s="447"/>
      <c r="T694" s="447"/>
      <c r="U694" s="447"/>
      <c r="V694" s="447"/>
      <c r="W694" s="447"/>
      <c r="X694" s="447"/>
    </row>
    <row r="695" spans="1:24" ht="12.75">
      <c r="A695" s="447"/>
      <c r="B695" s="447"/>
      <c r="C695" s="454"/>
      <c r="D695" s="447"/>
      <c r="E695" s="449"/>
      <c r="F695" s="447"/>
      <c r="G695" s="447"/>
      <c r="H695" s="447"/>
      <c r="I695" s="447"/>
      <c r="J695" s="447"/>
      <c r="K695" s="447"/>
      <c r="L695" s="447"/>
      <c r="M695" s="447"/>
      <c r="N695" s="447"/>
      <c r="O695" s="447"/>
      <c r="P695" s="447"/>
      <c r="Q695" s="447"/>
      <c r="R695" s="447"/>
      <c r="S695" s="447"/>
      <c r="T695" s="447"/>
      <c r="U695" s="447"/>
      <c r="V695" s="447"/>
      <c r="W695" s="447"/>
      <c r="X695" s="447"/>
    </row>
    <row r="696" spans="1:24" ht="12.75">
      <c r="A696" s="447"/>
      <c r="B696" s="447"/>
      <c r="C696" s="454"/>
      <c r="D696" s="447"/>
      <c r="E696" s="449"/>
      <c r="F696" s="447"/>
      <c r="G696" s="447"/>
      <c r="H696" s="447"/>
      <c r="I696" s="447"/>
      <c r="J696" s="447"/>
      <c r="K696" s="447"/>
      <c r="L696" s="447"/>
      <c r="M696" s="447"/>
      <c r="N696" s="447"/>
      <c r="O696" s="447"/>
      <c r="P696" s="447"/>
      <c r="Q696" s="447"/>
      <c r="R696" s="447"/>
      <c r="S696" s="447"/>
      <c r="T696" s="447"/>
      <c r="U696" s="447"/>
      <c r="V696" s="447"/>
      <c r="W696" s="447"/>
      <c r="X696" s="447"/>
    </row>
    <row r="697" spans="1:24" ht="12.75">
      <c r="A697" s="447"/>
      <c r="B697" s="447"/>
      <c r="C697" s="454"/>
      <c r="D697" s="447"/>
      <c r="E697" s="449"/>
      <c r="F697" s="447"/>
      <c r="G697" s="447"/>
      <c r="H697" s="447"/>
      <c r="I697" s="447"/>
      <c r="J697" s="447"/>
      <c r="K697" s="447"/>
      <c r="L697" s="447"/>
      <c r="M697" s="447"/>
      <c r="N697" s="447"/>
      <c r="O697" s="447"/>
      <c r="P697" s="447"/>
      <c r="Q697" s="447"/>
      <c r="R697" s="447"/>
      <c r="S697" s="447"/>
      <c r="T697" s="447"/>
      <c r="U697" s="447"/>
      <c r="V697" s="447"/>
      <c r="W697" s="447"/>
      <c r="X697" s="447"/>
    </row>
    <row r="698" spans="1:24" ht="12.75">
      <c r="A698" s="447"/>
      <c r="B698" s="447"/>
      <c r="C698" s="454"/>
      <c r="D698" s="447"/>
      <c r="E698" s="449"/>
      <c r="F698" s="447"/>
      <c r="G698" s="447"/>
      <c r="H698" s="447"/>
      <c r="I698" s="447"/>
      <c r="J698" s="447"/>
      <c r="K698" s="447"/>
      <c r="L698" s="447"/>
      <c r="M698" s="447"/>
      <c r="N698" s="447"/>
      <c r="O698" s="447"/>
      <c r="P698" s="447"/>
      <c r="Q698" s="447"/>
      <c r="R698" s="447"/>
      <c r="S698" s="447"/>
      <c r="T698" s="447"/>
      <c r="U698" s="447"/>
      <c r="V698" s="447"/>
      <c r="W698" s="447"/>
      <c r="X698" s="447"/>
    </row>
    <row r="699" spans="1:24" ht="12.75">
      <c r="A699" s="447"/>
      <c r="B699" s="447"/>
      <c r="C699" s="454"/>
      <c r="D699" s="447"/>
      <c r="E699" s="449"/>
      <c r="F699" s="447"/>
      <c r="G699" s="447"/>
      <c r="H699" s="447"/>
      <c r="I699" s="447"/>
      <c r="J699" s="447"/>
      <c r="K699" s="447"/>
      <c r="L699" s="447"/>
      <c r="M699" s="447"/>
      <c r="N699" s="447"/>
      <c r="O699" s="447"/>
      <c r="P699" s="447"/>
      <c r="Q699" s="447"/>
      <c r="R699" s="447"/>
      <c r="S699" s="447"/>
      <c r="T699" s="447"/>
      <c r="U699" s="447"/>
      <c r="V699" s="447"/>
      <c r="W699" s="447"/>
      <c r="X699" s="447"/>
    </row>
    <row r="700" spans="1:24" ht="12.75">
      <c r="A700" s="447"/>
      <c r="B700" s="447"/>
      <c r="C700" s="454"/>
      <c r="D700" s="447"/>
      <c r="E700" s="449"/>
      <c r="F700" s="447"/>
      <c r="G700" s="447"/>
      <c r="H700" s="447"/>
      <c r="I700" s="447"/>
      <c r="J700" s="447"/>
      <c r="K700" s="447"/>
      <c r="L700" s="447"/>
      <c r="M700" s="447"/>
      <c r="N700" s="447"/>
      <c r="O700" s="447"/>
      <c r="P700" s="447"/>
      <c r="Q700" s="447"/>
      <c r="R700" s="447"/>
      <c r="S700" s="447"/>
      <c r="T700" s="447"/>
      <c r="U700" s="447"/>
      <c r="V700" s="447"/>
      <c r="W700" s="447"/>
      <c r="X700" s="447"/>
    </row>
    <row r="701" spans="1:24" ht="12.75">
      <c r="A701" s="447"/>
      <c r="B701" s="447"/>
      <c r="C701" s="454"/>
      <c r="D701" s="447"/>
      <c r="E701" s="449"/>
      <c r="F701" s="447"/>
      <c r="G701" s="447"/>
      <c r="H701" s="447"/>
      <c r="I701" s="447"/>
      <c r="J701" s="447"/>
      <c r="K701" s="447"/>
      <c r="L701" s="447"/>
      <c r="M701" s="447"/>
      <c r="N701" s="447"/>
      <c r="O701" s="447"/>
      <c r="P701" s="447"/>
      <c r="Q701" s="447"/>
      <c r="R701" s="447"/>
      <c r="S701" s="447"/>
      <c r="T701" s="447"/>
      <c r="U701" s="447"/>
      <c r="V701" s="447"/>
      <c r="W701" s="447"/>
      <c r="X701" s="447"/>
    </row>
    <row r="702" spans="1:24" ht="12.75">
      <c r="A702" s="447"/>
      <c r="B702" s="447"/>
      <c r="C702" s="454"/>
      <c r="D702" s="447"/>
      <c r="E702" s="449"/>
      <c r="F702" s="447"/>
      <c r="G702" s="447"/>
      <c r="H702" s="447"/>
      <c r="I702" s="447"/>
      <c r="J702" s="447"/>
      <c r="K702" s="447"/>
      <c r="L702" s="447"/>
      <c r="M702" s="447"/>
      <c r="N702" s="447"/>
      <c r="O702" s="447"/>
      <c r="P702" s="447"/>
      <c r="Q702" s="447"/>
      <c r="R702" s="447"/>
      <c r="S702" s="447"/>
      <c r="T702" s="447"/>
      <c r="U702" s="447"/>
      <c r="V702" s="447"/>
      <c r="W702" s="447"/>
      <c r="X702" s="447"/>
    </row>
    <row r="703" spans="1:24" ht="12.75">
      <c r="A703" s="447"/>
      <c r="B703" s="447"/>
      <c r="C703" s="454"/>
      <c r="D703" s="447"/>
      <c r="E703" s="449"/>
      <c r="F703" s="447"/>
      <c r="G703" s="447"/>
      <c r="H703" s="447"/>
      <c r="I703" s="447"/>
      <c r="J703" s="447"/>
      <c r="K703" s="447"/>
      <c r="L703" s="447"/>
      <c r="M703" s="447"/>
      <c r="N703" s="447"/>
      <c r="O703" s="447"/>
      <c r="P703" s="447"/>
      <c r="Q703" s="447"/>
      <c r="R703" s="447"/>
      <c r="S703" s="447"/>
      <c r="T703" s="447"/>
      <c r="U703" s="447"/>
      <c r="V703" s="447"/>
      <c r="W703" s="447"/>
      <c r="X703" s="447"/>
    </row>
    <row r="704" spans="1:24" ht="12.75">
      <c r="A704" s="447"/>
      <c r="B704" s="447"/>
      <c r="C704" s="454"/>
      <c r="D704" s="447"/>
      <c r="E704" s="449"/>
      <c r="F704" s="447"/>
      <c r="G704" s="447"/>
      <c r="H704" s="447"/>
      <c r="I704" s="447"/>
      <c r="J704" s="447"/>
      <c r="K704" s="447"/>
      <c r="L704" s="447"/>
      <c r="M704" s="447"/>
      <c r="N704" s="447"/>
      <c r="O704" s="447"/>
      <c r="P704" s="447"/>
      <c r="Q704" s="447"/>
      <c r="R704" s="447"/>
      <c r="S704" s="447"/>
      <c r="T704" s="447"/>
      <c r="U704" s="447"/>
      <c r="V704" s="447"/>
      <c r="W704" s="447"/>
      <c r="X704" s="447"/>
    </row>
    <row r="705" spans="1:24" ht="12.75">
      <c r="A705" s="447"/>
      <c r="B705" s="447"/>
      <c r="C705" s="454"/>
      <c r="D705" s="447"/>
      <c r="E705" s="449"/>
      <c r="F705" s="447"/>
      <c r="G705" s="447"/>
      <c r="H705" s="447"/>
      <c r="I705" s="447"/>
      <c r="J705" s="447"/>
      <c r="K705" s="447"/>
      <c r="L705" s="447"/>
      <c r="M705" s="447"/>
      <c r="N705" s="447"/>
      <c r="O705" s="447"/>
      <c r="P705" s="447"/>
      <c r="Q705" s="447"/>
      <c r="R705" s="447"/>
      <c r="S705" s="447"/>
      <c r="T705" s="447"/>
      <c r="U705" s="447"/>
      <c r="V705" s="447"/>
      <c r="W705" s="447"/>
      <c r="X705" s="447"/>
    </row>
    <row r="706" spans="1:24" ht="12.75">
      <c r="A706" s="447"/>
      <c r="B706" s="447"/>
      <c r="C706" s="454"/>
      <c r="D706" s="447"/>
      <c r="E706" s="449"/>
      <c r="F706" s="447"/>
      <c r="G706" s="447"/>
      <c r="H706" s="447"/>
      <c r="I706" s="447"/>
      <c r="J706" s="447"/>
      <c r="K706" s="447"/>
      <c r="L706" s="447"/>
      <c r="M706" s="447"/>
      <c r="N706" s="447"/>
      <c r="O706" s="447"/>
      <c r="P706" s="447"/>
      <c r="Q706" s="447"/>
      <c r="R706" s="447"/>
      <c r="S706" s="447"/>
      <c r="T706" s="447"/>
      <c r="U706" s="447"/>
      <c r="V706" s="447"/>
      <c r="W706" s="447"/>
      <c r="X706" s="447"/>
    </row>
    <row r="707" spans="1:24" ht="12.75">
      <c r="A707" s="447"/>
      <c r="B707" s="447"/>
      <c r="C707" s="454"/>
      <c r="D707" s="447"/>
      <c r="E707" s="449"/>
      <c r="F707" s="447"/>
      <c r="G707" s="447"/>
      <c r="H707" s="447"/>
      <c r="I707" s="447"/>
      <c r="J707" s="447"/>
      <c r="K707" s="447"/>
      <c r="L707" s="447"/>
      <c r="M707" s="447"/>
      <c r="N707" s="447"/>
      <c r="O707" s="447"/>
      <c r="P707" s="447"/>
      <c r="Q707" s="447"/>
      <c r="R707" s="447"/>
      <c r="S707" s="447"/>
      <c r="T707" s="447"/>
      <c r="U707" s="447"/>
      <c r="V707" s="447"/>
      <c r="W707" s="447"/>
      <c r="X707" s="447"/>
    </row>
    <row r="708" spans="1:24" ht="12.75">
      <c r="A708" s="447"/>
      <c r="B708" s="447"/>
      <c r="C708" s="454"/>
      <c r="D708" s="447"/>
      <c r="E708" s="449"/>
      <c r="F708" s="447"/>
      <c r="G708" s="447"/>
      <c r="H708" s="447"/>
      <c r="I708" s="447"/>
      <c r="J708" s="447"/>
      <c r="K708" s="447"/>
      <c r="L708" s="447"/>
      <c r="M708" s="447"/>
      <c r="N708" s="447"/>
      <c r="O708" s="447"/>
      <c r="P708" s="447"/>
      <c r="Q708" s="447"/>
      <c r="R708" s="447"/>
      <c r="S708" s="447"/>
      <c r="T708" s="447"/>
      <c r="U708" s="447"/>
      <c r="V708" s="447"/>
      <c r="W708" s="447"/>
      <c r="X708" s="447"/>
    </row>
    <row r="709" spans="1:24" ht="12.75">
      <c r="A709" s="447"/>
      <c r="B709" s="447"/>
      <c r="C709" s="454"/>
      <c r="D709" s="447"/>
      <c r="E709" s="449"/>
      <c r="F709" s="447"/>
      <c r="G709" s="447"/>
      <c r="H709" s="447"/>
      <c r="I709" s="447"/>
      <c r="J709" s="447"/>
      <c r="K709" s="447"/>
      <c r="L709" s="447"/>
      <c r="M709" s="447"/>
      <c r="N709" s="447"/>
      <c r="O709" s="447"/>
      <c r="P709" s="447"/>
      <c r="Q709" s="447"/>
      <c r="R709" s="447"/>
      <c r="S709" s="447"/>
      <c r="T709" s="447"/>
      <c r="U709" s="447"/>
      <c r="V709" s="447"/>
      <c r="W709" s="447"/>
      <c r="X709" s="447"/>
    </row>
    <row r="710" spans="1:24" ht="12.75">
      <c r="A710" s="447"/>
      <c r="B710" s="447"/>
      <c r="C710" s="454"/>
      <c r="D710" s="447"/>
      <c r="E710" s="449"/>
      <c r="F710" s="447"/>
      <c r="G710" s="447"/>
      <c r="H710" s="447"/>
      <c r="I710" s="447"/>
      <c r="J710" s="447"/>
      <c r="K710" s="447"/>
      <c r="L710" s="447"/>
      <c r="M710" s="447"/>
      <c r="N710" s="447"/>
      <c r="O710" s="447"/>
      <c r="P710" s="447"/>
      <c r="Q710" s="447"/>
      <c r="R710" s="447"/>
      <c r="S710" s="447"/>
      <c r="T710" s="447"/>
      <c r="U710" s="447"/>
      <c r="V710" s="447"/>
      <c r="W710" s="447"/>
      <c r="X710" s="447"/>
    </row>
    <row r="711" spans="1:24" ht="12.75">
      <c r="A711" s="447"/>
      <c r="B711" s="447"/>
      <c r="C711" s="454"/>
      <c r="D711" s="447"/>
      <c r="E711" s="449"/>
      <c r="F711" s="447"/>
      <c r="G711" s="447"/>
      <c r="H711" s="447"/>
      <c r="I711" s="447"/>
      <c r="J711" s="447"/>
      <c r="K711" s="447"/>
      <c r="L711" s="447"/>
      <c r="M711" s="447"/>
      <c r="N711" s="447"/>
      <c r="O711" s="447"/>
      <c r="P711" s="447"/>
      <c r="Q711" s="447"/>
      <c r="R711" s="447"/>
      <c r="S711" s="447"/>
      <c r="T711" s="447"/>
      <c r="U711" s="447"/>
      <c r="V711" s="447"/>
      <c r="W711" s="447"/>
      <c r="X711" s="447"/>
    </row>
    <row r="712" spans="1:24" ht="12.75">
      <c r="A712" s="447"/>
      <c r="B712" s="447"/>
      <c r="C712" s="454"/>
      <c r="D712" s="447"/>
      <c r="E712" s="449"/>
      <c r="F712" s="447"/>
      <c r="G712" s="447"/>
      <c r="H712" s="447"/>
      <c r="I712" s="447"/>
      <c r="J712" s="447"/>
      <c r="K712" s="447"/>
      <c r="L712" s="447"/>
      <c r="M712" s="447"/>
      <c r="N712" s="447"/>
      <c r="O712" s="447"/>
      <c r="P712" s="447"/>
      <c r="Q712" s="447"/>
      <c r="R712" s="447"/>
      <c r="S712" s="447"/>
      <c r="T712" s="447"/>
      <c r="U712" s="447"/>
      <c r="V712" s="447"/>
      <c r="W712" s="447"/>
      <c r="X712" s="447"/>
    </row>
    <row r="713" spans="1:24" ht="12.75">
      <c r="A713" s="447"/>
      <c r="B713" s="447"/>
      <c r="C713" s="454"/>
      <c r="D713" s="447"/>
      <c r="E713" s="449"/>
      <c r="F713" s="447"/>
      <c r="G713" s="447"/>
      <c r="H713" s="447"/>
      <c r="I713" s="447"/>
      <c r="J713" s="447"/>
      <c r="K713" s="447"/>
      <c r="L713" s="447"/>
      <c r="M713" s="447"/>
      <c r="N713" s="447"/>
      <c r="O713" s="447"/>
      <c r="P713" s="447"/>
      <c r="Q713" s="447"/>
      <c r="R713" s="447"/>
      <c r="S713" s="447"/>
      <c r="T713" s="447"/>
      <c r="U713" s="447"/>
      <c r="V713" s="447"/>
      <c r="W713" s="447"/>
      <c r="X713" s="447"/>
    </row>
    <row r="714" spans="1:24" ht="12.75">
      <c r="A714" s="447"/>
      <c r="B714" s="447"/>
      <c r="C714" s="454"/>
      <c r="D714" s="447"/>
      <c r="E714" s="449"/>
      <c r="F714" s="447"/>
      <c r="G714" s="447"/>
      <c r="H714" s="447"/>
      <c r="I714" s="447"/>
      <c r="J714" s="447"/>
      <c r="K714" s="447"/>
      <c r="L714" s="447"/>
      <c r="M714" s="447"/>
      <c r="N714" s="447"/>
      <c r="O714" s="447"/>
      <c r="P714" s="447"/>
      <c r="Q714" s="447"/>
      <c r="R714" s="447"/>
      <c r="S714" s="447"/>
      <c r="T714" s="447"/>
      <c r="U714" s="447"/>
      <c r="V714" s="447"/>
      <c r="W714" s="447"/>
      <c r="X714" s="447"/>
    </row>
    <row r="715" spans="1:24" ht="12.75">
      <c r="A715" s="447"/>
      <c r="B715" s="447"/>
      <c r="C715" s="454"/>
      <c r="D715" s="447"/>
      <c r="E715" s="449"/>
      <c r="F715" s="447"/>
      <c r="G715" s="447"/>
      <c r="H715" s="447"/>
      <c r="I715" s="447"/>
      <c r="J715" s="447"/>
      <c r="K715" s="447"/>
      <c r="L715" s="447"/>
      <c r="M715" s="447"/>
      <c r="N715" s="447"/>
      <c r="O715" s="447"/>
      <c r="P715" s="447"/>
      <c r="Q715" s="447"/>
      <c r="R715" s="447"/>
      <c r="S715" s="447"/>
      <c r="T715" s="447"/>
      <c r="U715" s="447"/>
      <c r="V715" s="447"/>
      <c r="W715" s="447"/>
      <c r="X715" s="447"/>
    </row>
    <row r="716" spans="1:24" ht="12.75">
      <c r="A716" s="447"/>
      <c r="B716" s="447"/>
      <c r="C716" s="454"/>
      <c r="D716" s="447"/>
      <c r="E716" s="449"/>
      <c r="F716" s="447"/>
      <c r="G716" s="447"/>
      <c r="H716" s="447"/>
      <c r="I716" s="447"/>
      <c r="J716" s="447"/>
      <c r="K716" s="447"/>
      <c r="L716" s="447"/>
      <c r="M716" s="447"/>
      <c r="N716" s="447"/>
      <c r="O716" s="447"/>
      <c r="P716" s="447"/>
      <c r="Q716" s="447"/>
      <c r="R716" s="447"/>
      <c r="S716" s="447"/>
      <c r="T716" s="447"/>
      <c r="U716" s="447"/>
      <c r="V716" s="447"/>
      <c r="W716" s="447"/>
      <c r="X716" s="447"/>
    </row>
    <row r="717" spans="1:24" ht="12.75">
      <c r="A717" s="447"/>
      <c r="B717" s="447"/>
      <c r="C717" s="454"/>
      <c r="D717" s="447"/>
      <c r="E717" s="449"/>
      <c r="F717" s="447"/>
      <c r="G717" s="447"/>
      <c r="H717" s="447"/>
      <c r="I717" s="447"/>
      <c r="J717" s="447"/>
      <c r="K717" s="447"/>
      <c r="L717" s="447"/>
      <c r="M717" s="447"/>
      <c r="N717" s="447"/>
      <c r="O717" s="447"/>
      <c r="P717" s="447"/>
      <c r="Q717" s="447"/>
      <c r="R717" s="447"/>
      <c r="S717" s="447"/>
      <c r="T717" s="447"/>
      <c r="U717" s="447"/>
      <c r="V717" s="447"/>
      <c r="W717" s="447"/>
      <c r="X717" s="447"/>
    </row>
    <row r="718" spans="1:24" ht="12.75">
      <c r="A718" s="447"/>
      <c r="B718" s="447"/>
      <c r="C718" s="454"/>
      <c r="D718" s="447"/>
      <c r="E718" s="449"/>
      <c r="F718" s="447"/>
      <c r="G718" s="447"/>
      <c r="H718" s="447"/>
      <c r="I718" s="447"/>
      <c r="J718" s="447"/>
      <c r="K718" s="447"/>
      <c r="L718" s="447"/>
      <c r="M718" s="447"/>
      <c r="N718" s="447"/>
      <c r="O718" s="447"/>
      <c r="P718" s="447"/>
      <c r="Q718" s="447"/>
      <c r="R718" s="447"/>
      <c r="S718" s="447"/>
      <c r="T718" s="447"/>
      <c r="U718" s="447"/>
      <c r="V718" s="447"/>
      <c r="W718" s="447"/>
      <c r="X718" s="447"/>
    </row>
    <row r="719" spans="1:24" ht="12.75">
      <c r="A719" s="447"/>
      <c r="B719" s="447"/>
      <c r="C719" s="454"/>
      <c r="D719" s="447"/>
      <c r="E719" s="449"/>
      <c r="F719" s="447"/>
      <c r="G719" s="447"/>
      <c r="H719" s="447"/>
      <c r="I719" s="447"/>
      <c r="J719" s="447"/>
      <c r="K719" s="447"/>
      <c r="L719" s="447"/>
      <c r="M719" s="447"/>
      <c r="N719" s="447"/>
      <c r="O719" s="447"/>
      <c r="P719" s="447"/>
      <c r="Q719" s="447"/>
      <c r="R719" s="447"/>
      <c r="S719" s="447"/>
      <c r="T719" s="447"/>
      <c r="U719" s="447"/>
      <c r="V719" s="447"/>
      <c r="W719" s="447"/>
      <c r="X719" s="447"/>
    </row>
    <row r="720" spans="1:24" ht="12.75">
      <c r="A720" s="447"/>
      <c r="B720" s="447"/>
      <c r="C720" s="454"/>
      <c r="D720" s="447"/>
      <c r="E720" s="449"/>
      <c r="F720" s="447"/>
      <c r="G720" s="447"/>
      <c r="H720" s="447"/>
      <c r="I720" s="447"/>
      <c r="J720" s="447"/>
      <c r="K720" s="447"/>
      <c r="L720" s="447"/>
      <c r="M720" s="447"/>
      <c r="N720" s="447"/>
      <c r="O720" s="447"/>
      <c r="P720" s="447"/>
      <c r="Q720" s="447"/>
      <c r="R720" s="447"/>
      <c r="S720" s="447"/>
      <c r="T720" s="447"/>
      <c r="U720" s="447"/>
      <c r="V720" s="447"/>
      <c r="W720" s="447"/>
      <c r="X720" s="447"/>
    </row>
    <row r="721" spans="1:24" ht="12.75">
      <c r="A721" s="447"/>
      <c r="B721" s="447"/>
      <c r="C721" s="454"/>
      <c r="D721" s="447"/>
      <c r="E721" s="449"/>
      <c r="F721" s="447"/>
      <c r="G721" s="447"/>
      <c r="H721" s="447"/>
      <c r="I721" s="447"/>
      <c r="J721" s="447"/>
      <c r="K721" s="447"/>
      <c r="L721" s="447"/>
      <c r="M721" s="447"/>
      <c r="N721" s="447"/>
      <c r="O721" s="447"/>
      <c r="P721" s="447"/>
      <c r="Q721" s="447"/>
      <c r="R721" s="447"/>
      <c r="S721" s="447"/>
      <c r="T721" s="447"/>
      <c r="U721" s="447"/>
      <c r="V721" s="447"/>
      <c r="W721" s="447"/>
      <c r="X721" s="447"/>
    </row>
    <row r="722" spans="1:24" ht="12.75">
      <c r="A722" s="447"/>
      <c r="B722" s="447"/>
      <c r="C722" s="454"/>
      <c r="D722" s="447"/>
      <c r="E722" s="449"/>
      <c r="F722" s="447"/>
      <c r="G722" s="447"/>
      <c r="H722" s="447"/>
      <c r="I722" s="447"/>
      <c r="J722" s="447"/>
      <c r="K722" s="447"/>
      <c r="L722" s="447"/>
      <c r="M722" s="447"/>
      <c r="N722" s="447"/>
      <c r="O722" s="447"/>
      <c r="P722" s="447"/>
      <c r="Q722" s="447"/>
      <c r="R722" s="447"/>
      <c r="S722" s="447"/>
      <c r="T722" s="447"/>
      <c r="U722" s="447"/>
      <c r="V722" s="447"/>
      <c r="W722" s="447"/>
      <c r="X722" s="447"/>
    </row>
    <row r="723" spans="1:24" ht="12.75">
      <c r="A723" s="447"/>
      <c r="B723" s="447"/>
      <c r="C723" s="454"/>
      <c r="D723" s="447"/>
      <c r="E723" s="449"/>
      <c r="F723" s="447"/>
      <c r="G723" s="447"/>
      <c r="H723" s="447"/>
      <c r="I723" s="447"/>
      <c r="J723" s="447"/>
      <c r="K723" s="447"/>
      <c r="L723" s="447"/>
      <c r="M723" s="447"/>
      <c r="N723" s="447"/>
      <c r="O723" s="447"/>
      <c r="P723" s="447"/>
      <c r="Q723" s="447"/>
      <c r="R723" s="447"/>
      <c r="S723" s="447"/>
      <c r="T723" s="447"/>
      <c r="U723" s="447"/>
      <c r="V723" s="447"/>
      <c r="W723" s="447"/>
      <c r="X723" s="447"/>
    </row>
    <row r="724" spans="1:24" ht="12.75">
      <c r="A724" s="447"/>
      <c r="B724" s="447"/>
      <c r="C724" s="454"/>
      <c r="D724" s="447"/>
      <c r="E724" s="449"/>
      <c r="F724" s="447"/>
      <c r="G724" s="447"/>
      <c r="H724" s="447"/>
      <c r="I724" s="447"/>
      <c r="J724" s="447"/>
      <c r="K724" s="447"/>
      <c r="L724" s="447"/>
      <c r="M724" s="447"/>
      <c r="N724" s="447"/>
      <c r="O724" s="447"/>
      <c r="P724" s="447"/>
      <c r="Q724" s="447"/>
      <c r="R724" s="447"/>
      <c r="S724" s="447"/>
      <c r="T724" s="447"/>
      <c r="U724" s="447"/>
      <c r="V724" s="447"/>
      <c r="W724" s="447"/>
      <c r="X724" s="447"/>
    </row>
    <row r="725" spans="1:24" ht="12.75">
      <c r="A725" s="447"/>
      <c r="B725" s="447"/>
      <c r="C725" s="454"/>
      <c r="D725" s="447"/>
      <c r="E725" s="449"/>
      <c r="F725" s="447"/>
      <c r="G725" s="447"/>
      <c r="H725" s="447"/>
      <c r="I725" s="447"/>
      <c r="J725" s="447"/>
      <c r="K725" s="447"/>
      <c r="L725" s="447"/>
      <c r="M725" s="447"/>
      <c r="N725" s="447"/>
      <c r="O725" s="447"/>
      <c r="P725" s="447"/>
      <c r="Q725" s="447"/>
      <c r="R725" s="447"/>
      <c r="S725" s="447"/>
      <c r="T725" s="447"/>
      <c r="U725" s="447"/>
      <c r="V725" s="447"/>
      <c r="W725" s="447"/>
      <c r="X725" s="447"/>
    </row>
    <row r="726" spans="1:24" ht="12.75">
      <c r="A726" s="447"/>
      <c r="B726" s="447"/>
      <c r="C726" s="454"/>
      <c r="D726" s="447"/>
      <c r="E726" s="449"/>
      <c r="F726" s="447"/>
      <c r="G726" s="447"/>
      <c r="H726" s="447"/>
      <c r="I726" s="447"/>
      <c r="J726" s="447"/>
      <c r="K726" s="447"/>
      <c r="L726" s="447"/>
      <c r="M726" s="447"/>
      <c r="N726" s="447"/>
      <c r="O726" s="447"/>
      <c r="P726" s="447"/>
      <c r="Q726" s="447"/>
      <c r="R726" s="447"/>
      <c r="S726" s="447"/>
      <c r="T726" s="447"/>
      <c r="U726" s="447"/>
      <c r="V726" s="447"/>
      <c r="W726" s="447"/>
      <c r="X726" s="447"/>
    </row>
    <row r="727" spans="1:24" ht="12.75">
      <c r="A727" s="447"/>
      <c r="B727" s="447"/>
      <c r="C727" s="454"/>
      <c r="D727" s="447"/>
      <c r="E727" s="449"/>
      <c r="F727" s="447"/>
      <c r="G727" s="447"/>
      <c r="H727" s="447"/>
      <c r="I727" s="447"/>
      <c r="J727" s="447"/>
      <c r="K727" s="447"/>
      <c r="L727" s="447"/>
      <c r="M727" s="447"/>
      <c r="N727" s="447"/>
      <c r="O727" s="447"/>
      <c r="P727" s="447"/>
      <c r="Q727" s="447"/>
      <c r="R727" s="447"/>
      <c r="S727" s="447"/>
      <c r="T727" s="447"/>
      <c r="U727" s="447"/>
      <c r="V727" s="447"/>
      <c r="W727" s="447"/>
      <c r="X727" s="447"/>
    </row>
    <row r="728" spans="1:24" ht="12.75">
      <c r="A728" s="447"/>
      <c r="B728" s="447"/>
      <c r="C728" s="454"/>
      <c r="D728" s="447"/>
      <c r="E728" s="449"/>
      <c r="F728" s="447"/>
      <c r="G728" s="447"/>
      <c r="H728" s="447"/>
      <c r="I728" s="447"/>
      <c r="J728" s="447"/>
      <c r="K728" s="447"/>
      <c r="L728" s="447"/>
      <c r="M728" s="447"/>
      <c r="N728" s="447"/>
      <c r="O728" s="447"/>
      <c r="P728" s="447"/>
      <c r="Q728" s="447"/>
      <c r="R728" s="447"/>
      <c r="S728" s="447"/>
      <c r="T728" s="447"/>
      <c r="U728" s="447"/>
      <c r="V728" s="447"/>
      <c r="W728" s="447"/>
      <c r="X728" s="447"/>
    </row>
    <row r="729" spans="1:24" ht="12.75">
      <c r="A729" s="447"/>
      <c r="B729" s="447"/>
      <c r="C729" s="454"/>
      <c r="D729" s="447"/>
      <c r="E729" s="449"/>
      <c r="F729" s="447"/>
      <c r="G729" s="447"/>
      <c r="H729" s="447"/>
      <c r="I729" s="447"/>
      <c r="J729" s="447"/>
      <c r="K729" s="447"/>
      <c r="L729" s="447"/>
      <c r="M729" s="447"/>
      <c r="N729" s="447"/>
      <c r="O729" s="447"/>
      <c r="P729" s="447"/>
      <c r="Q729" s="447"/>
      <c r="R729" s="447"/>
      <c r="S729" s="447"/>
      <c r="T729" s="447"/>
      <c r="U729" s="447"/>
      <c r="V729" s="447"/>
      <c r="W729" s="447"/>
      <c r="X729" s="447"/>
    </row>
    <row r="730" spans="1:24" ht="12.75">
      <c r="A730" s="447"/>
      <c r="B730" s="447"/>
      <c r="C730" s="454"/>
      <c r="D730" s="447"/>
      <c r="E730" s="449"/>
      <c r="F730" s="447"/>
      <c r="G730" s="447"/>
      <c r="H730" s="447"/>
      <c r="I730" s="447"/>
      <c r="J730" s="447"/>
      <c r="K730" s="447"/>
      <c r="L730" s="447"/>
      <c r="M730" s="447"/>
      <c r="N730" s="447"/>
      <c r="O730" s="447"/>
      <c r="P730" s="447"/>
      <c r="Q730" s="447"/>
      <c r="R730" s="447"/>
      <c r="S730" s="447"/>
      <c r="T730" s="447"/>
      <c r="U730" s="447"/>
      <c r="V730" s="447"/>
      <c r="W730" s="447"/>
      <c r="X730" s="447"/>
    </row>
    <row r="731" spans="1:24" ht="12.75">
      <c r="A731" s="447"/>
      <c r="B731" s="447"/>
      <c r="C731" s="454"/>
      <c r="D731" s="447"/>
      <c r="E731" s="449"/>
      <c r="F731" s="447"/>
      <c r="G731" s="447"/>
      <c r="H731" s="447"/>
      <c r="I731" s="447"/>
      <c r="J731" s="447"/>
      <c r="K731" s="447"/>
      <c r="L731" s="447"/>
      <c r="M731" s="447"/>
      <c r="N731" s="447"/>
      <c r="O731" s="447"/>
      <c r="P731" s="447"/>
      <c r="Q731" s="447"/>
      <c r="R731" s="447"/>
      <c r="S731" s="447"/>
      <c r="T731" s="447"/>
      <c r="U731" s="447"/>
      <c r="V731" s="447"/>
      <c r="W731" s="447"/>
      <c r="X731" s="447"/>
    </row>
    <row r="732" spans="1:24" ht="12.75">
      <c r="A732" s="447"/>
      <c r="B732" s="447"/>
      <c r="C732" s="454"/>
      <c r="D732" s="447"/>
      <c r="E732" s="449"/>
      <c r="F732" s="447"/>
      <c r="G732" s="447"/>
      <c r="H732" s="447"/>
      <c r="I732" s="447"/>
      <c r="J732" s="447"/>
      <c r="K732" s="447"/>
      <c r="L732" s="447"/>
      <c r="M732" s="447"/>
      <c r="N732" s="447"/>
      <c r="O732" s="447"/>
      <c r="P732" s="447"/>
      <c r="Q732" s="447"/>
      <c r="R732" s="447"/>
      <c r="S732" s="447"/>
      <c r="T732" s="447"/>
      <c r="U732" s="447"/>
      <c r="V732" s="447"/>
      <c r="W732" s="447"/>
      <c r="X732" s="447"/>
    </row>
    <row r="733" spans="1:24" ht="12.75">
      <c r="A733" s="447"/>
      <c r="B733" s="447"/>
      <c r="C733" s="454"/>
      <c r="D733" s="447"/>
      <c r="E733" s="449"/>
      <c r="F733" s="447"/>
      <c r="G733" s="447"/>
      <c r="H733" s="447"/>
      <c r="I733" s="447"/>
      <c r="J733" s="447"/>
      <c r="K733" s="447"/>
      <c r="L733" s="447"/>
      <c r="M733" s="447"/>
      <c r="N733" s="447"/>
      <c r="O733" s="447"/>
      <c r="P733" s="447"/>
      <c r="Q733" s="447"/>
      <c r="R733" s="447"/>
      <c r="S733" s="447"/>
      <c r="T733" s="447"/>
      <c r="U733" s="447"/>
      <c r="V733" s="447"/>
      <c r="W733" s="447"/>
      <c r="X733" s="447"/>
    </row>
    <row r="734" spans="1:24" ht="12.75">
      <c r="A734" s="447"/>
      <c r="B734" s="447"/>
      <c r="C734" s="454"/>
      <c r="D734" s="447"/>
      <c r="E734" s="449"/>
      <c r="F734" s="447"/>
      <c r="G734" s="447"/>
      <c r="H734" s="447"/>
      <c r="I734" s="447"/>
      <c r="J734" s="447"/>
      <c r="K734" s="447"/>
      <c r="L734" s="447"/>
      <c r="M734" s="447"/>
      <c r="N734" s="447"/>
      <c r="O734" s="447"/>
      <c r="P734" s="447"/>
      <c r="Q734" s="447"/>
      <c r="R734" s="447"/>
      <c r="S734" s="447"/>
      <c r="T734" s="447"/>
      <c r="U734" s="447"/>
      <c r="V734" s="447"/>
      <c r="W734" s="447"/>
      <c r="X734" s="447"/>
    </row>
    <row r="735" spans="1:24" ht="12.75">
      <c r="A735" s="447"/>
      <c r="B735" s="447"/>
      <c r="C735" s="454"/>
      <c r="D735" s="447"/>
      <c r="E735" s="449"/>
      <c r="F735" s="447"/>
      <c r="G735" s="447"/>
      <c r="H735" s="447"/>
      <c r="I735" s="447"/>
      <c r="J735" s="447"/>
      <c r="K735" s="447"/>
      <c r="L735" s="447"/>
      <c r="M735" s="447"/>
      <c r="N735" s="447"/>
      <c r="O735" s="447"/>
      <c r="P735" s="447"/>
      <c r="Q735" s="447"/>
      <c r="R735" s="447"/>
      <c r="S735" s="447"/>
      <c r="T735" s="447"/>
      <c r="U735" s="447"/>
      <c r="V735" s="447"/>
      <c r="W735" s="447"/>
      <c r="X735" s="447"/>
    </row>
    <row r="736" spans="1:24" ht="12.75">
      <c r="A736" s="447"/>
      <c r="B736" s="447"/>
      <c r="C736" s="454"/>
      <c r="D736" s="447"/>
      <c r="E736" s="449"/>
      <c r="F736" s="447"/>
      <c r="G736" s="447"/>
      <c r="H736" s="447"/>
      <c r="I736" s="447"/>
      <c r="J736" s="447"/>
      <c r="K736" s="447"/>
      <c r="L736" s="447"/>
      <c r="M736" s="447"/>
      <c r="N736" s="447"/>
      <c r="O736" s="447"/>
      <c r="P736" s="447"/>
      <c r="Q736" s="447"/>
      <c r="R736" s="447"/>
      <c r="S736" s="447"/>
      <c r="T736" s="447"/>
      <c r="U736" s="447"/>
      <c r="V736" s="447"/>
      <c r="W736" s="447"/>
      <c r="X736" s="447"/>
    </row>
    <row r="737" spans="1:24" ht="12.75">
      <c r="A737" s="447"/>
      <c r="B737" s="447"/>
      <c r="C737" s="454"/>
      <c r="D737" s="447"/>
      <c r="E737" s="449"/>
      <c r="F737" s="447"/>
      <c r="G737" s="447"/>
      <c r="H737" s="447"/>
      <c r="I737" s="447"/>
      <c r="J737" s="447"/>
      <c r="K737" s="447"/>
      <c r="L737" s="447"/>
      <c r="M737" s="447"/>
      <c r="N737" s="447"/>
      <c r="O737" s="447"/>
      <c r="P737" s="447"/>
      <c r="Q737" s="447"/>
      <c r="R737" s="447"/>
      <c r="S737" s="447"/>
      <c r="T737" s="447"/>
      <c r="U737" s="447"/>
      <c r="V737" s="447"/>
      <c r="W737" s="447"/>
      <c r="X737" s="447"/>
    </row>
    <row r="738" spans="1:24" ht="12.75">
      <c r="A738" s="447"/>
      <c r="B738" s="447"/>
      <c r="C738" s="454"/>
      <c r="D738" s="447"/>
      <c r="E738" s="449"/>
      <c r="F738" s="447"/>
      <c r="G738" s="447"/>
      <c r="H738" s="447"/>
      <c r="I738" s="447"/>
      <c r="J738" s="447"/>
      <c r="K738" s="447"/>
      <c r="L738" s="447"/>
      <c r="M738" s="447"/>
      <c r="N738" s="447"/>
      <c r="O738" s="447"/>
      <c r="P738" s="447"/>
      <c r="Q738" s="447"/>
      <c r="R738" s="447"/>
      <c r="S738" s="447"/>
      <c r="T738" s="447"/>
      <c r="U738" s="447"/>
      <c r="V738" s="447"/>
      <c r="W738" s="447"/>
      <c r="X738" s="447"/>
    </row>
    <row r="739" spans="1:24" ht="12.75">
      <c r="A739" s="447"/>
      <c r="B739" s="447"/>
      <c r="C739" s="454"/>
      <c r="D739" s="447"/>
      <c r="E739" s="449"/>
      <c r="F739" s="447"/>
      <c r="G739" s="447"/>
      <c r="H739" s="447"/>
      <c r="I739" s="447"/>
      <c r="J739" s="447"/>
      <c r="K739" s="447"/>
      <c r="L739" s="447"/>
      <c r="M739" s="447"/>
      <c r="N739" s="447"/>
      <c r="O739" s="447"/>
      <c r="P739" s="447"/>
      <c r="Q739" s="447"/>
      <c r="R739" s="447"/>
      <c r="S739" s="447"/>
      <c r="T739" s="447"/>
      <c r="U739" s="447"/>
      <c r="V739" s="447"/>
      <c r="W739" s="447"/>
      <c r="X739" s="447"/>
    </row>
    <row r="740" spans="1:24" ht="12.75">
      <c r="A740" s="447"/>
      <c r="B740" s="447"/>
      <c r="C740" s="454"/>
      <c r="D740" s="447"/>
      <c r="E740" s="449"/>
      <c r="F740" s="447"/>
      <c r="G740" s="447"/>
      <c r="H740" s="447"/>
      <c r="I740" s="447"/>
      <c r="J740" s="447"/>
      <c r="K740" s="447"/>
      <c r="L740" s="447"/>
      <c r="M740" s="447"/>
      <c r="N740" s="447"/>
      <c r="O740" s="447"/>
      <c r="P740" s="447"/>
      <c r="Q740" s="447"/>
      <c r="R740" s="447"/>
      <c r="S740" s="447"/>
      <c r="T740" s="447"/>
      <c r="U740" s="447"/>
      <c r="V740" s="447"/>
      <c r="W740" s="447"/>
      <c r="X740" s="447"/>
    </row>
    <row r="741" spans="1:24" ht="12.75">
      <c r="A741" s="447"/>
      <c r="B741" s="447"/>
      <c r="C741" s="454"/>
      <c r="D741" s="447"/>
      <c r="E741" s="449"/>
      <c r="F741" s="447"/>
      <c r="G741" s="447"/>
      <c r="H741" s="447"/>
      <c r="I741" s="447"/>
      <c r="J741" s="447"/>
      <c r="K741" s="447"/>
      <c r="L741" s="447"/>
      <c r="M741" s="447"/>
      <c r="N741" s="447"/>
      <c r="O741" s="447"/>
      <c r="P741" s="447"/>
      <c r="Q741" s="447"/>
      <c r="R741" s="447"/>
      <c r="S741" s="447"/>
      <c r="T741" s="447"/>
      <c r="U741" s="447"/>
      <c r="V741" s="447"/>
      <c r="W741" s="447"/>
      <c r="X741" s="447"/>
    </row>
    <row r="742" spans="1:24" ht="12.75">
      <c r="A742" s="447"/>
      <c r="B742" s="447"/>
      <c r="C742" s="454"/>
      <c r="D742" s="447"/>
      <c r="E742" s="449"/>
      <c r="F742" s="447"/>
      <c r="G742" s="447"/>
      <c r="H742" s="447"/>
      <c r="I742" s="447"/>
      <c r="J742" s="447"/>
      <c r="K742" s="447"/>
      <c r="L742" s="447"/>
      <c r="M742" s="447"/>
      <c r="N742" s="447"/>
      <c r="O742" s="447"/>
      <c r="P742" s="447"/>
      <c r="Q742" s="447"/>
      <c r="R742" s="447"/>
      <c r="S742" s="447"/>
      <c r="T742" s="447"/>
      <c r="U742" s="447"/>
      <c r="V742" s="447"/>
      <c r="W742" s="447"/>
      <c r="X742" s="447"/>
    </row>
    <row r="743" spans="1:24" ht="12.75">
      <c r="A743" s="447"/>
      <c r="B743" s="447"/>
      <c r="C743" s="454"/>
      <c r="D743" s="447"/>
      <c r="E743" s="449"/>
      <c r="F743" s="447"/>
      <c r="G743" s="447"/>
      <c r="H743" s="447"/>
      <c r="I743" s="447"/>
      <c r="J743" s="447"/>
      <c r="K743" s="447"/>
      <c r="L743" s="447"/>
      <c r="M743" s="447"/>
      <c r="N743" s="447"/>
      <c r="O743" s="447"/>
      <c r="P743" s="447"/>
      <c r="Q743" s="447"/>
      <c r="R743" s="447"/>
      <c r="S743" s="447"/>
      <c r="T743" s="447"/>
      <c r="U743" s="447"/>
      <c r="V743" s="447"/>
      <c r="W743" s="447"/>
      <c r="X743" s="447"/>
    </row>
    <row r="744" spans="1:24" ht="12.75">
      <c r="A744" s="447"/>
      <c r="B744" s="447"/>
      <c r="C744" s="454"/>
      <c r="D744" s="447"/>
      <c r="E744" s="449"/>
      <c r="F744" s="447"/>
      <c r="G744" s="447"/>
      <c r="H744" s="447"/>
      <c r="I744" s="447"/>
      <c r="J744" s="447"/>
      <c r="K744" s="447"/>
      <c r="L744" s="447"/>
      <c r="M744" s="447"/>
      <c r="N744" s="447"/>
      <c r="O744" s="447"/>
      <c r="P744" s="447"/>
      <c r="Q744" s="447"/>
      <c r="R744" s="447"/>
      <c r="S744" s="447"/>
      <c r="T744" s="447"/>
      <c r="U744" s="447"/>
      <c r="V744" s="447"/>
      <c r="W744" s="447"/>
      <c r="X744" s="447"/>
    </row>
    <row r="745" spans="1:24" ht="12.75">
      <c r="A745" s="447"/>
      <c r="B745" s="447"/>
      <c r="C745" s="454"/>
      <c r="D745" s="447"/>
      <c r="E745" s="449"/>
      <c r="F745" s="447"/>
      <c r="G745" s="447"/>
      <c r="H745" s="447"/>
      <c r="I745" s="447"/>
      <c r="J745" s="447"/>
      <c r="K745" s="447"/>
      <c r="L745" s="447"/>
      <c r="M745" s="447"/>
      <c r="N745" s="447"/>
      <c r="O745" s="447"/>
      <c r="P745" s="447"/>
      <c r="Q745" s="447"/>
      <c r="R745" s="447"/>
      <c r="S745" s="447"/>
      <c r="T745" s="447"/>
      <c r="U745" s="447"/>
      <c r="V745" s="447"/>
      <c r="W745" s="447"/>
      <c r="X745" s="447"/>
    </row>
    <row r="746" spans="1:24" ht="12.75">
      <c r="A746" s="447"/>
      <c r="B746" s="447"/>
      <c r="C746" s="454"/>
      <c r="D746" s="447"/>
      <c r="E746" s="449"/>
      <c r="F746" s="447"/>
      <c r="G746" s="447"/>
      <c r="H746" s="447"/>
      <c r="I746" s="447"/>
      <c r="J746" s="447"/>
      <c r="K746" s="447"/>
      <c r="L746" s="447"/>
      <c r="M746" s="447"/>
      <c r="N746" s="447"/>
      <c r="O746" s="447"/>
      <c r="P746" s="447"/>
      <c r="Q746" s="447"/>
      <c r="R746" s="447"/>
      <c r="S746" s="447"/>
      <c r="T746" s="447"/>
      <c r="U746" s="447"/>
      <c r="V746" s="447"/>
      <c r="W746" s="447"/>
      <c r="X746" s="447"/>
    </row>
    <row r="747" spans="1:24" ht="12.75">
      <c r="A747" s="447"/>
      <c r="B747" s="447"/>
      <c r="C747" s="454"/>
      <c r="D747" s="447"/>
      <c r="E747" s="449"/>
      <c r="F747" s="447"/>
      <c r="G747" s="447"/>
      <c r="H747" s="447"/>
      <c r="I747" s="447"/>
      <c r="J747" s="447"/>
      <c r="K747" s="447"/>
      <c r="L747" s="447"/>
      <c r="M747" s="447"/>
      <c r="N747" s="447"/>
      <c r="O747" s="447"/>
      <c r="P747" s="447"/>
      <c r="Q747" s="447"/>
      <c r="R747" s="447"/>
      <c r="S747" s="447"/>
      <c r="T747" s="447"/>
      <c r="U747" s="447"/>
      <c r="V747" s="447"/>
      <c r="W747" s="447"/>
      <c r="X747" s="447"/>
    </row>
    <row r="748" spans="1:24" ht="12.75">
      <c r="A748" s="447"/>
      <c r="B748" s="447"/>
      <c r="C748" s="454"/>
      <c r="D748" s="447"/>
      <c r="E748" s="449"/>
      <c r="F748" s="447"/>
      <c r="G748" s="447"/>
      <c r="H748" s="447"/>
      <c r="I748" s="447"/>
      <c r="J748" s="447"/>
      <c r="K748" s="447"/>
      <c r="L748" s="447"/>
      <c r="M748" s="447"/>
      <c r="N748" s="447"/>
      <c r="O748" s="447"/>
      <c r="P748" s="447"/>
      <c r="Q748" s="447"/>
      <c r="R748" s="447"/>
      <c r="S748" s="447"/>
      <c r="T748" s="447"/>
      <c r="U748" s="447"/>
      <c r="V748" s="447"/>
      <c r="W748" s="447"/>
      <c r="X748" s="447"/>
    </row>
    <row r="749" spans="1:24" ht="12.75">
      <c r="A749" s="447"/>
      <c r="B749" s="447"/>
      <c r="C749" s="454"/>
      <c r="D749" s="447"/>
      <c r="E749" s="449"/>
      <c r="F749" s="447"/>
      <c r="G749" s="447"/>
      <c r="H749" s="447"/>
      <c r="I749" s="447"/>
      <c r="J749" s="447"/>
      <c r="K749" s="447"/>
      <c r="L749" s="447"/>
      <c r="M749" s="447"/>
      <c r="N749" s="447"/>
      <c r="O749" s="447"/>
      <c r="P749" s="447"/>
      <c r="Q749" s="447"/>
      <c r="R749" s="447"/>
      <c r="S749" s="447"/>
      <c r="T749" s="447"/>
      <c r="U749" s="447"/>
      <c r="V749" s="447"/>
      <c r="W749" s="447"/>
      <c r="X749" s="447"/>
    </row>
    <row r="750" spans="1:24" ht="12.75">
      <c r="A750" s="447"/>
      <c r="B750" s="447"/>
      <c r="C750" s="454"/>
      <c r="D750" s="447"/>
      <c r="E750" s="449"/>
      <c r="F750" s="447"/>
      <c r="G750" s="447"/>
      <c r="H750" s="447"/>
      <c r="I750" s="447"/>
      <c r="J750" s="447"/>
      <c r="K750" s="447"/>
      <c r="L750" s="447"/>
      <c r="M750" s="447"/>
      <c r="N750" s="447"/>
      <c r="O750" s="447"/>
      <c r="P750" s="447"/>
      <c r="Q750" s="447"/>
      <c r="R750" s="447"/>
      <c r="S750" s="447"/>
      <c r="T750" s="447"/>
      <c r="U750" s="447"/>
      <c r="V750" s="447"/>
      <c r="W750" s="447"/>
      <c r="X750" s="447"/>
    </row>
    <row r="751" spans="1:24" ht="12.75">
      <c r="A751" s="447"/>
      <c r="B751" s="447"/>
      <c r="C751" s="454"/>
      <c r="D751" s="447"/>
      <c r="E751" s="449"/>
      <c r="F751" s="447"/>
      <c r="G751" s="447"/>
      <c r="H751" s="447"/>
      <c r="I751" s="447"/>
      <c r="J751" s="447"/>
      <c r="K751" s="447"/>
      <c r="L751" s="447"/>
      <c r="M751" s="447"/>
      <c r="N751" s="447"/>
      <c r="O751" s="447"/>
      <c r="P751" s="447"/>
      <c r="Q751" s="447"/>
      <c r="R751" s="447"/>
      <c r="S751" s="447"/>
      <c r="T751" s="447"/>
      <c r="U751" s="447"/>
      <c r="V751" s="447"/>
      <c r="W751" s="447"/>
      <c r="X751" s="447"/>
    </row>
    <row r="752" spans="1:24" ht="12.75">
      <c r="A752" s="447"/>
      <c r="B752" s="447"/>
      <c r="C752" s="454"/>
      <c r="D752" s="447"/>
      <c r="E752" s="449"/>
      <c r="F752" s="447"/>
      <c r="G752" s="447"/>
      <c r="H752" s="447"/>
      <c r="I752" s="447"/>
      <c r="J752" s="447"/>
      <c r="K752" s="447"/>
      <c r="L752" s="447"/>
      <c r="M752" s="447"/>
      <c r="N752" s="447"/>
      <c r="O752" s="447"/>
      <c r="P752" s="447"/>
      <c r="Q752" s="447"/>
      <c r="R752" s="447"/>
      <c r="S752" s="447"/>
      <c r="T752" s="447"/>
      <c r="U752" s="447"/>
      <c r="V752" s="447"/>
      <c r="W752" s="447"/>
      <c r="X752" s="447"/>
    </row>
    <row r="753" spans="1:24" ht="12.75">
      <c r="A753" s="447"/>
      <c r="B753" s="447"/>
      <c r="C753" s="454"/>
      <c r="D753" s="447"/>
      <c r="E753" s="449"/>
      <c r="F753" s="447"/>
      <c r="G753" s="447"/>
      <c r="H753" s="447"/>
      <c r="I753" s="447"/>
      <c r="J753" s="447"/>
      <c r="K753" s="447"/>
      <c r="L753" s="447"/>
      <c r="M753" s="447"/>
      <c r="N753" s="447"/>
      <c r="O753" s="447"/>
      <c r="P753" s="447"/>
      <c r="Q753" s="447"/>
      <c r="R753" s="447"/>
      <c r="S753" s="447"/>
      <c r="T753" s="447"/>
      <c r="U753" s="447"/>
      <c r="V753" s="447"/>
      <c r="W753" s="447"/>
      <c r="X753" s="447"/>
    </row>
    <row r="754" spans="1:24" ht="12.75">
      <c r="A754" s="447"/>
      <c r="B754" s="447"/>
      <c r="C754" s="454"/>
      <c r="D754" s="447"/>
      <c r="E754" s="449"/>
      <c r="F754" s="447"/>
      <c r="G754" s="447"/>
      <c r="H754" s="447"/>
      <c r="I754" s="447"/>
      <c r="J754" s="447"/>
      <c r="K754" s="447"/>
      <c r="L754" s="447"/>
      <c r="M754" s="447"/>
      <c r="N754" s="447"/>
      <c r="O754" s="447"/>
      <c r="P754" s="447"/>
      <c r="Q754" s="447"/>
      <c r="R754" s="447"/>
      <c r="S754" s="447"/>
      <c r="T754" s="447"/>
      <c r="U754" s="447"/>
      <c r="V754" s="447"/>
      <c r="W754" s="447"/>
      <c r="X754" s="447"/>
    </row>
    <row r="755" spans="1:24" ht="12.75">
      <c r="A755" s="447"/>
      <c r="B755" s="447"/>
      <c r="C755" s="454"/>
      <c r="D755" s="447"/>
      <c r="E755" s="449"/>
      <c r="F755" s="447"/>
      <c r="G755" s="447"/>
      <c r="H755" s="447"/>
      <c r="I755" s="447"/>
      <c r="J755" s="447"/>
      <c r="K755" s="447"/>
      <c r="L755" s="447"/>
      <c r="M755" s="447"/>
      <c r="N755" s="447"/>
      <c r="O755" s="447"/>
      <c r="P755" s="447"/>
      <c r="Q755" s="447"/>
      <c r="R755" s="447"/>
      <c r="S755" s="447"/>
      <c r="T755" s="447"/>
      <c r="U755" s="447"/>
      <c r="V755" s="447"/>
      <c r="W755" s="447"/>
      <c r="X755" s="447"/>
    </row>
    <row r="756" spans="1:24" ht="12.75">
      <c r="A756" s="447"/>
      <c r="B756" s="447"/>
      <c r="C756" s="454"/>
      <c r="D756" s="447"/>
      <c r="E756" s="449"/>
      <c r="F756" s="447"/>
      <c r="G756" s="447"/>
      <c r="H756" s="447"/>
      <c r="I756" s="447"/>
      <c r="J756" s="447"/>
      <c r="K756" s="447"/>
      <c r="L756" s="447"/>
      <c r="M756" s="447"/>
      <c r="N756" s="447"/>
      <c r="O756" s="447"/>
      <c r="P756" s="447"/>
      <c r="Q756" s="447"/>
      <c r="R756" s="447"/>
      <c r="S756" s="447"/>
      <c r="T756" s="447"/>
      <c r="U756" s="447"/>
      <c r="V756" s="447"/>
      <c r="W756" s="447"/>
      <c r="X756" s="447"/>
    </row>
    <row r="757" spans="1:24" ht="12.75">
      <c r="A757" s="447"/>
      <c r="B757" s="447"/>
      <c r="C757" s="454"/>
      <c r="D757" s="447"/>
      <c r="E757" s="449"/>
      <c r="F757" s="447"/>
      <c r="G757" s="447"/>
      <c r="H757" s="447"/>
      <c r="I757" s="447"/>
      <c r="J757" s="447"/>
      <c r="K757" s="447"/>
      <c r="L757" s="447"/>
      <c r="M757" s="447"/>
      <c r="N757" s="447"/>
      <c r="O757" s="447"/>
      <c r="P757" s="447"/>
      <c r="Q757" s="447"/>
      <c r="R757" s="447"/>
      <c r="S757" s="447"/>
      <c r="T757" s="447"/>
      <c r="U757" s="447"/>
      <c r="V757" s="447"/>
      <c r="W757" s="447"/>
      <c r="X757" s="447"/>
    </row>
    <row r="758" spans="1:24" ht="12.75">
      <c r="A758" s="447"/>
      <c r="B758" s="447"/>
      <c r="C758" s="454"/>
      <c r="D758" s="447"/>
      <c r="E758" s="449"/>
      <c r="F758" s="447"/>
      <c r="G758" s="447"/>
      <c r="H758" s="447"/>
      <c r="I758" s="447"/>
      <c r="J758" s="447"/>
      <c r="K758" s="447"/>
      <c r="L758" s="447"/>
      <c r="M758" s="447"/>
      <c r="N758" s="447"/>
      <c r="O758" s="447"/>
      <c r="P758" s="447"/>
      <c r="Q758" s="447"/>
      <c r="R758" s="447"/>
      <c r="S758" s="447"/>
      <c r="T758" s="447"/>
      <c r="U758" s="447"/>
      <c r="V758" s="447"/>
      <c r="W758" s="447"/>
      <c r="X758" s="447"/>
    </row>
    <row r="759" spans="1:24" ht="12.75">
      <c r="A759" s="447"/>
      <c r="B759" s="447"/>
      <c r="C759" s="454"/>
      <c r="D759" s="447"/>
      <c r="E759" s="449"/>
      <c r="F759" s="447"/>
      <c r="G759" s="447"/>
      <c r="H759" s="447"/>
      <c r="I759" s="447"/>
      <c r="J759" s="447"/>
      <c r="K759" s="447"/>
      <c r="L759" s="447"/>
      <c r="M759" s="447"/>
      <c r="N759" s="447"/>
      <c r="O759" s="447"/>
      <c r="P759" s="447"/>
      <c r="Q759" s="447"/>
      <c r="R759" s="447"/>
      <c r="S759" s="447"/>
      <c r="T759" s="447"/>
      <c r="U759" s="447"/>
      <c r="V759" s="447"/>
      <c r="W759" s="447"/>
      <c r="X759" s="447"/>
    </row>
    <row r="760" spans="1:24" ht="12.75">
      <c r="A760" s="447"/>
      <c r="B760" s="447"/>
      <c r="C760" s="454"/>
      <c r="D760" s="447"/>
      <c r="E760" s="449"/>
      <c r="F760" s="447"/>
      <c r="G760" s="447"/>
      <c r="H760" s="447"/>
      <c r="I760" s="447"/>
      <c r="J760" s="447"/>
      <c r="K760" s="447"/>
      <c r="L760" s="447"/>
      <c r="M760" s="447"/>
      <c r="N760" s="447"/>
      <c r="O760" s="447"/>
      <c r="P760" s="447"/>
      <c r="Q760" s="447"/>
      <c r="R760" s="447"/>
      <c r="S760" s="447"/>
      <c r="T760" s="447"/>
      <c r="U760" s="447"/>
      <c r="V760" s="447"/>
      <c r="W760" s="447"/>
      <c r="X760" s="447"/>
    </row>
    <row r="761" spans="1:24" ht="12.75">
      <c r="A761" s="447"/>
      <c r="B761" s="447"/>
      <c r="C761" s="454"/>
      <c r="D761" s="447"/>
      <c r="E761" s="449"/>
      <c r="F761" s="447"/>
      <c r="G761" s="447"/>
      <c r="H761" s="447"/>
      <c r="I761" s="447"/>
      <c r="J761" s="447"/>
      <c r="K761" s="447"/>
      <c r="L761" s="447"/>
      <c r="M761" s="447"/>
      <c r="N761" s="447"/>
      <c r="O761" s="447"/>
      <c r="P761" s="447"/>
      <c r="Q761" s="447"/>
      <c r="R761" s="447"/>
      <c r="S761" s="447"/>
      <c r="T761" s="447"/>
      <c r="U761" s="447"/>
      <c r="V761" s="447"/>
      <c r="W761" s="447"/>
      <c r="X761" s="447"/>
    </row>
    <row r="762" spans="1:24" ht="12.75">
      <c r="A762" s="447"/>
      <c r="B762" s="447"/>
      <c r="C762" s="454"/>
      <c r="D762" s="447"/>
      <c r="E762" s="449"/>
      <c r="F762" s="447"/>
      <c r="G762" s="447"/>
      <c r="H762" s="447"/>
      <c r="I762" s="447"/>
      <c r="J762" s="447"/>
      <c r="K762" s="447"/>
      <c r="L762" s="447"/>
      <c r="M762" s="447"/>
      <c r="N762" s="447"/>
      <c r="O762" s="447"/>
      <c r="P762" s="447"/>
      <c r="Q762" s="447"/>
      <c r="R762" s="447"/>
      <c r="S762" s="447"/>
      <c r="T762" s="447"/>
      <c r="U762" s="447"/>
      <c r="V762" s="447"/>
      <c r="W762" s="447"/>
      <c r="X762" s="447"/>
    </row>
    <row r="763" spans="1:24" ht="12.75">
      <c r="A763" s="447"/>
      <c r="B763" s="447"/>
      <c r="C763" s="454"/>
      <c r="D763" s="447"/>
      <c r="E763" s="449"/>
      <c r="F763" s="447"/>
      <c r="G763" s="447"/>
      <c r="H763" s="447"/>
      <c r="I763" s="447"/>
      <c r="J763" s="447"/>
      <c r="K763" s="447"/>
      <c r="L763" s="447"/>
      <c r="M763" s="447"/>
      <c r="N763" s="447"/>
      <c r="O763" s="447"/>
      <c r="P763" s="447"/>
      <c r="Q763" s="447"/>
      <c r="R763" s="447"/>
      <c r="S763" s="447"/>
      <c r="T763" s="447"/>
      <c r="U763" s="447"/>
      <c r="V763" s="447"/>
      <c r="W763" s="447"/>
      <c r="X763" s="447"/>
    </row>
    <row r="764" spans="1:24" ht="12.75">
      <c r="A764" s="447"/>
      <c r="B764" s="447"/>
      <c r="C764" s="454"/>
      <c r="D764" s="447"/>
      <c r="E764" s="449"/>
      <c r="F764" s="447"/>
      <c r="G764" s="447"/>
      <c r="H764" s="447"/>
      <c r="I764" s="447"/>
      <c r="J764" s="447"/>
      <c r="K764" s="447"/>
      <c r="L764" s="447"/>
      <c r="M764" s="447"/>
      <c r="N764" s="447"/>
      <c r="O764" s="447"/>
      <c r="P764" s="447"/>
      <c r="Q764" s="447"/>
      <c r="R764" s="447"/>
      <c r="S764" s="447"/>
      <c r="T764" s="447"/>
      <c r="U764" s="447"/>
      <c r="V764" s="447"/>
      <c r="W764" s="447"/>
      <c r="X764" s="447"/>
    </row>
    <row r="765" spans="1:24" ht="12.75">
      <c r="A765" s="447"/>
      <c r="B765" s="447"/>
      <c r="C765" s="454"/>
      <c r="D765" s="447"/>
      <c r="E765" s="449"/>
      <c r="F765" s="447"/>
      <c r="G765" s="447"/>
      <c r="H765" s="447"/>
      <c r="I765" s="447"/>
      <c r="J765" s="447"/>
      <c r="K765" s="447"/>
      <c r="L765" s="447"/>
      <c r="M765" s="447"/>
      <c r="N765" s="447"/>
      <c r="O765" s="447"/>
      <c r="P765" s="447"/>
      <c r="Q765" s="447"/>
      <c r="R765" s="447"/>
      <c r="S765" s="447"/>
      <c r="T765" s="447"/>
      <c r="U765" s="447"/>
      <c r="V765" s="447"/>
      <c r="W765" s="447"/>
      <c r="X765" s="447"/>
    </row>
    <row r="766" spans="1:24" ht="12.75">
      <c r="A766" s="447"/>
      <c r="B766" s="447"/>
      <c r="C766" s="454"/>
      <c r="D766" s="447"/>
      <c r="E766" s="449"/>
      <c r="F766" s="447"/>
      <c r="G766" s="447"/>
      <c r="H766" s="447"/>
      <c r="I766" s="447"/>
      <c r="J766" s="447"/>
      <c r="K766" s="447"/>
      <c r="L766" s="447"/>
      <c r="M766" s="447"/>
      <c r="N766" s="447"/>
      <c r="O766" s="447"/>
      <c r="P766" s="447"/>
      <c r="Q766" s="447"/>
      <c r="R766" s="447"/>
      <c r="S766" s="447"/>
      <c r="T766" s="447"/>
      <c r="U766" s="447"/>
      <c r="V766" s="447"/>
      <c r="W766" s="447"/>
      <c r="X766" s="447"/>
    </row>
    <row r="767" spans="1:24" ht="12.75">
      <c r="A767" s="447"/>
      <c r="B767" s="447"/>
      <c r="C767" s="454"/>
      <c r="D767" s="447"/>
      <c r="E767" s="449"/>
      <c r="F767" s="447"/>
      <c r="G767" s="447"/>
      <c r="H767" s="447"/>
      <c r="I767" s="447"/>
      <c r="J767" s="447"/>
      <c r="K767" s="447"/>
      <c r="L767" s="447"/>
      <c r="M767" s="447"/>
      <c r="N767" s="447"/>
      <c r="O767" s="447"/>
      <c r="P767" s="447"/>
      <c r="Q767" s="447"/>
      <c r="R767" s="447"/>
      <c r="S767" s="447"/>
      <c r="T767" s="447"/>
      <c r="U767" s="447"/>
      <c r="V767" s="447"/>
      <c r="W767" s="447"/>
      <c r="X767" s="447"/>
    </row>
    <row r="768" spans="1:24" ht="12.75">
      <c r="A768" s="447"/>
      <c r="B768" s="447"/>
      <c r="C768" s="454"/>
      <c r="D768" s="447"/>
      <c r="E768" s="449"/>
      <c r="F768" s="447"/>
      <c r="G768" s="447"/>
      <c r="H768" s="447"/>
      <c r="I768" s="447"/>
      <c r="J768" s="447"/>
      <c r="K768" s="447"/>
      <c r="L768" s="447"/>
      <c r="M768" s="447"/>
      <c r="N768" s="447"/>
      <c r="O768" s="447"/>
      <c r="P768" s="447"/>
      <c r="Q768" s="447"/>
      <c r="R768" s="447"/>
      <c r="S768" s="447"/>
      <c r="T768" s="447"/>
      <c r="U768" s="447"/>
      <c r="V768" s="447"/>
      <c r="W768" s="447"/>
      <c r="X768" s="447"/>
    </row>
    <row r="769" spans="1:24" ht="12.75">
      <c r="A769" s="447"/>
      <c r="B769" s="447"/>
      <c r="C769" s="454"/>
      <c r="D769" s="447"/>
      <c r="E769" s="449"/>
      <c r="F769" s="447"/>
      <c r="G769" s="447"/>
      <c r="H769" s="447"/>
      <c r="I769" s="447"/>
      <c r="J769" s="447"/>
      <c r="K769" s="447"/>
      <c r="L769" s="447"/>
      <c r="M769" s="447"/>
      <c r="N769" s="447"/>
      <c r="O769" s="447"/>
      <c r="P769" s="447"/>
      <c r="Q769" s="447"/>
      <c r="R769" s="447"/>
      <c r="S769" s="447"/>
      <c r="T769" s="447"/>
      <c r="U769" s="447"/>
      <c r="V769" s="447"/>
      <c r="W769" s="447"/>
      <c r="X769" s="447"/>
    </row>
    <row r="770" spans="1:24" ht="12.75">
      <c r="A770" s="447"/>
      <c r="B770" s="447"/>
      <c r="C770" s="454"/>
      <c r="D770" s="447"/>
      <c r="E770" s="449"/>
      <c r="F770" s="447"/>
      <c r="G770" s="447"/>
      <c r="H770" s="447"/>
      <c r="I770" s="447"/>
      <c r="J770" s="447"/>
      <c r="K770" s="447"/>
      <c r="L770" s="447"/>
      <c r="M770" s="447"/>
      <c r="N770" s="447"/>
      <c r="O770" s="447"/>
      <c r="P770" s="447"/>
      <c r="Q770" s="447"/>
      <c r="R770" s="447"/>
      <c r="S770" s="447"/>
      <c r="T770" s="447"/>
      <c r="U770" s="447"/>
      <c r="V770" s="447"/>
      <c r="W770" s="447"/>
      <c r="X770" s="447"/>
    </row>
    <row r="771" spans="1:24" ht="12.75">
      <c r="A771" s="447"/>
      <c r="B771" s="447"/>
      <c r="C771" s="454"/>
      <c r="D771" s="447"/>
      <c r="E771" s="449"/>
      <c r="F771" s="447"/>
      <c r="G771" s="447"/>
      <c r="H771" s="447"/>
      <c r="I771" s="447"/>
      <c r="J771" s="447"/>
      <c r="K771" s="447"/>
      <c r="L771" s="447"/>
      <c r="M771" s="447"/>
      <c r="N771" s="447"/>
      <c r="O771" s="447"/>
      <c r="P771" s="447"/>
      <c r="Q771" s="447"/>
      <c r="R771" s="447"/>
      <c r="S771" s="447"/>
      <c r="T771" s="447"/>
      <c r="U771" s="447"/>
      <c r="V771" s="447"/>
      <c r="W771" s="447"/>
      <c r="X771" s="447"/>
    </row>
    <row r="772" spans="1:24" ht="12.75">
      <c r="A772" s="447"/>
      <c r="B772" s="447"/>
      <c r="C772" s="454"/>
      <c r="D772" s="447"/>
      <c r="E772" s="449"/>
      <c r="F772" s="447"/>
      <c r="G772" s="447"/>
      <c r="H772" s="447"/>
      <c r="I772" s="447"/>
      <c r="J772" s="447"/>
      <c r="K772" s="447"/>
      <c r="L772" s="447"/>
      <c r="M772" s="447"/>
      <c r="N772" s="447"/>
      <c r="O772" s="447"/>
      <c r="P772" s="447"/>
      <c r="Q772" s="447"/>
      <c r="R772" s="447"/>
      <c r="S772" s="447"/>
      <c r="T772" s="447"/>
      <c r="U772" s="447"/>
      <c r="V772" s="447"/>
      <c r="W772" s="447"/>
      <c r="X772" s="447"/>
    </row>
    <row r="773" spans="1:24" ht="12.75">
      <c r="A773" s="447"/>
      <c r="B773" s="447"/>
      <c r="C773" s="454"/>
      <c r="D773" s="447"/>
      <c r="E773" s="449"/>
      <c r="F773" s="447"/>
      <c r="G773" s="447"/>
      <c r="H773" s="447"/>
      <c r="I773" s="447"/>
      <c r="J773" s="447"/>
      <c r="K773" s="447"/>
      <c r="L773" s="447"/>
      <c r="M773" s="447"/>
      <c r="N773" s="447"/>
      <c r="O773" s="447"/>
      <c r="P773" s="447"/>
      <c r="Q773" s="447"/>
      <c r="R773" s="447"/>
      <c r="S773" s="447"/>
      <c r="T773" s="447"/>
      <c r="U773" s="447"/>
      <c r="V773" s="447"/>
      <c r="W773" s="447"/>
      <c r="X773" s="447"/>
    </row>
    <row r="774" spans="1:24" ht="12.75">
      <c r="A774" s="447"/>
      <c r="B774" s="447"/>
      <c r="C774" s="454"/>
      <c r="D774" s="447"/>
      <c r="E774" s="449"/>
      <c r="F774" s="447"/>
      <c r="G774" s="447"/>
      <c r="H774" s="447"/>
      <c r="I774" s="447"/>
      <c r="J774" s="447"/>
      <c r="K774" s="447"/>
      <c r="L774" s="447"/>
      <c r="M774" s="447"/>
      <c r="N774" s="447"/>
      <c r="O774" s="447"/>
      <c r="P774" s="447"/>
      <c r="Q774" s="447"/>
      <c r="R774" s="447"/>
      <c r="S774" s="447"/>
      <c r="T774" s="447"/>
      <c r="U774" s="447"/>
      <c r="V774" s="447"/>
      <c r="W774" s="447"/>
      <c r="X774" s="447"/>
    </row>
    <row r="775" spans="1:24" ht="12.75">
      <c r="A775" s="447"/>
      <c r="B775" s="447"/>
      <c r="C775" s="454"/>
      <c r="D775" s="447"/>
      <c r="E775" s="449"/>
      <c r="F775" s="447"/>
      <c r="G775" s="447"/>
      <c r="H775" s="447"/>
      <c r="I775" s="447"/>
      <c r="J775" s="447"/>
      <c r="K775" s="447"/>
      <c r="L775" s="447"/>
      <c r="M775" s="447"/>
      <c r="N775" s="447"/>
      <c r="O775" s="447"/>
      <c r="P775" s="447"/>
      <c r="Q775" s="447"/>
      <c r="R775" s="447"/>
      <c r="S775" s="447"/>
      <c r="T775" s="447"/>
      <c r="U775" s="447"/>
      <c r="V775" s="447"/>
      <c r="W775" s="447"/>
      <c r="X775" s="447"/>
    </row>
    <row r="776" spans="1:24" ht="12.75">
      <c r="A776" s="447"/>
      <c r="B776" s="447"/>
      <c r="C776" s="454"/>
      <c r="D776" s="447"/>
      <c r="E776" s="449"/>
      <c r="F776" s="447"/>
      <c r="G776" s="447"/>
      <c r="H776" s="447"/>
      <c r="I776" s="447"/>
      <c r="J776" s="447"/>
      <c r="K776" s="447"/>
      <c r="L776" s="447"/>
      <c r="M776" s="447"/>
      <c r="N776" s="447"/>
      <c r="O776" s="447"/>
      <c r="P776" s="447"/>
      <c r="Q776" s="447"/>
      <c r="R776" s="447"/>
      <c r="S776" s="447"/>
      <c r="T776" s="447"/>
      <c r="U776" s="447"/>
      <c r="V776" s="447"/>
      <c r="W776" s="447"/>
      <c r="X776" s="447"/>
    </row>
    <row r="777" spans="1:24" ht="12.75">
      <c r="A777" s="447"/>
      <c r="B777" s="447"/>
      <c r="C777" s="454"/>
      <c r="D777" s="447"/>
      <c r="E777" s="449"/>
      <c r="F777" s="447"/>
      <c r="G777" s="447"/>
      <c r="H777" s="447"/>
      <c r="I777" s="447"/>
      <c r="J777" s="447"/>
      <c r="K777" s="447"/>
      <c r="L777" s="447"/>
      <c r="M777" s="447"/>
      <c r="N777" s="447"/>
      <c r="O777" s="447"/>
      <c r="P777" s="447"/>
      <c r="Q777" s="447"/>
      <c r="R777" s="447"/>
      <c r="S777" s="447"/>
      <c r="T777" s="447"/>
      <c r="U777" s="447"/>
      <c r="V777" s="447"/>
      <c r="W777" s="447"/>
      <c r="X777" s="447"/>
    </row>
    <row r="778" spans="1:24" ht="12.75">
      <c r="A778" s="447"/>
      <c r="B778" s="447"/>
      <c r="C778" s="454"/>
      <c r="D778" s="447"/>
      <c r="E778" s="449"/>
      <c r="F778" s="447"/>
      <c r="G778" s="447"/>
      <c r="H778" s="447"/>
      <c r="I778" s="447"/>
      <c r="J778" s="447"/>
      <c r="K778" s="447"/>
      <c r="L778" s="447"/>
      <c r="M778" s="447"/>
      <c r="N778" s="447"/>
      <c r="O778" s="447"/>
      <c r="P778" s="447"/>
      <c r="Q778" s="447"/>
      <c r="R778" s="447"/>
      <c r="S778" s="447"/>
      <c r="T778" s="447"/>
      <c r="U778" s="447"/>
      <c r="V778" s="447"/>
      <c r="W778" s="447"/>
      <c r="X778" s="447"/>
    </row>
    <row r="779" spans="1:24" ht="12.75">
      <c r="A779" s="447"/>
      <c r="B779" s="447"/>
      <c r="C779" s="454"/>
      <c r="D779" s="447"/>
      <c r="E779" s="449"/>
      <c r="F779" s="447"/>
      <c r="G779" s="447"/>
      <c r="H779" s="447"/>
      <c r="I779" s="447"/>
      <c r="J779" s="447"/>
      <c r="K779" s="447"/>
      <c r="L779" s="447"/>
      <c r="M779" s="447"/>
      <c r="N779" s="447"/>
      <c r="O779" s="447"/>
      <c r="P779" s="447"/>
      <c r="Q779" s="447"/>
      <c r="R779" s="447"/>
      <c r="S779" s="447"/>
      <c r="T779" s="447"/>
      <c r="U779" s="447"/>
      <c r="V779" s="447"/>
      <c r="W779" s="447"/>
      <c r="X779" s="447"/>
    </row>
    <row r="780" spans="1:24" ht="12.75">
      <c r="A780" s="447"/>
      <c r="B780" s="447"/>
      <c r="C780" s="454"/>
      <c r="D780" s="447"/>
      <c r="E780" s="449"/>
      <c r="F780" s="447"/>
      <c r="G780" s="447"/>
      <c r="H780" s="447"/>
      <c r="I780" s="447"/>
      <c r="J780" s="447"/>
      <c r="K780" s="447"/>
      <c r="L780" s="447"/>
      <c r="M780" s="447"/>
      <c r="N780" s="447"/>
      <c r="O780" s="447"/>
      <c r="P780" s="447"/>
      <c r="Q780" s="447"/>
      <c r="R780" s="447"/>
      <c r="S780" s="447"/>
      <c r="T780" s="447"/>
      <c r="U780" s="447"/>
      <c r="V780" s="447"/>
      <c r="W780" s="447"/>
      <c r="X780" s="447"/>
    </row>
    <row r="781" spans="1:24" ht="12.75">
      <c r="A781" s="447"/>
      <c r="B781" s="447"/>
      <c r="C781" s="454"/>
      <c r="D781" s="447"/>
      <c r="E781" s="449"/>
      <c r="F781" s="447"/>
      <c r="G781" s="447"/>
      <c r="H781" s="447"/>
      <c r="I781" s="447"/>
      <c r="J781" s="447"/>
      <c r="K781" s="447"/>
      <c r="L781" s="447"/>
      <c r="M781" s="447"/>
      <c r="N781" s="447"/>
      <c r="O781" s="447"/>
      <c r="P781" s="447"/>
      <c r="Q781" s="447"/>
      <c r="R781" s="447"/>
      <c r="S781" s="447"/>
      <c r="T781" s="447"/>
      <c r="U781" s="447"/>
      <c r="V781" s="447"/>
      <c r="W781" s="447"/>
      <c r="X781" s="447"/>
    </row>
    <row r="782" spans="1:24" ht="12.75">
      <c r="A782" s="447"/>
      <c r="B782" s="447"/>
      <c r="C782" s="454"/>
      <c r="D782" s="447"/>
      <c r="E782" s="449"/>
      <c r="F782" s="447"/>
      <c r="G782" s="447"/>
      <c r="H782" s="447"/>
      <c r="I782" s="447"/>
      <c r="J782" s="447"/>
      <c r="K782" s="447"/>
      <c r="L782" s="447"/>
      <c r="M782" s="447"/>
      <c r="N782" s="447"/>
      <c r="O782" s="447"/>
      <c r="P782" s="447"/>
      <c r="Q782" s="447"/>
      <c r="R782" s="447"/>
      <c r="S782" s="447"/>
      <c r="T782" s="447"/>
      <c r="U782" s="447"/>
      <c r="V782" s="447"/>
      <c r="W782" s="447"/>
      <c r="X782" s="447"/>
    </row>
    <row r="783" spans="1:24" ht="12.75">
      <c r="A783" s="447"/>
      <c r="B783" s="447"/>
      <c r="C783" s="454"/>
      <c r="D783" s="447"/>
      <c r="E783" s="449"/>
      <c r="F783" s="447"/>
      <c r="G783" s="447"/>
      <c r="H783" s="447"/>
      <c r="I783" s="447"/>
      <c r="J783" s="447"/>
      <c r="K783" s="447"/>
      <c r="L783" s="447"/>
      <c r="M783" s="447"/>
      <c r="N783" s="447"/>
      <c r="O783" s="447"/>
      <c r="P783" s="447"/>
      <c r="Q783" s="447"/>
      <c r="R783" s="447"/>
      <c r="S783" s="447"/>
      <c r="T783" s="447"/>
      <c r="U783" s="447"/>
      <c r="V783" s="447"/>
      <c r="W783" s="447"/>
      <c r="X783" s="447"/>
    </row>
    <row r="784" spans="1:24" ht="12.75">
      <c r="A784" s="447"/>
      <c r="B784" s="447"/>
      <c r="C784" s="454"/>
      <c r="D784" s="447"/>
      <c r="E784" s="449"/>
      <c r="F784" s="447"/>
      <c r="G784" s="447"/>
      <c r="H784" s="447"/>
      <c r="I784" s="447"/>
      <c r="J784" s="447"/>
      <c r="K784" s="447"/>
      <c r="L784" s="447"/>
      <c r="M784" s="447"/>
      <c r="N784" s="447"/>
      <c r="O784" s="447"/>
      <c r="P784" s="447"/>
      <c r="Q784" s="447"/>
      <c r="R784" s="447"/>
      <c r="S784" s="447"/>
      <c r="T784" s="447"/>
      <c r="U784" s="447"/>
      <c r="V784" s="447"/>
      <c r="W784" s="447"/>
      <c r="X784" s="447"/>
    </row>
    <row r="785" spans="1:24" ht="12.75">
      <c r="A785" s="447"/>
      <c r="B785" s="447"/>
      <c r="C785" s="454"/>
      <c r="D785" s="447"/>
      <c r="E785" s="449"/>
      <c r="F785" s="447"/>
      <c r="G785" s="447"/>
      <c r="H785" s="447"/>
      <c r="I785" s="447"/>
      <c r="J785" s="447"/>
      <c r="K785" s="447"/>
      <c r="L785" s="447"/>
      <c r="M785" s="447"/>
      <c r="N785" s="447"/>
      <c r="O785" s="447"/>
      <c r="P785" s="447"/>
      <c r="Q785" s="447"/>
      <c r="R785" s="447"/>
      <c r="S785" s="447"/>
      <c r="T785" s="447"/>
      <c r="U785" s="447"/>
      <c r="V785" s="447"/>
      <c r="W785" s="447"/>
      <c r="X785" s="447"/>
    </row>
    <row r="786" spans="1:24" ht="12.75">
      <c r="A786" s="447"/>
      <c r="B786" s="447"/>
      <c r="C786" s="454"/>
      <c r="D786" s="447"/>
      <c r="E786" s="449"/>
      <c r="F786" s="447"/>
      <c r="G786" s="447"/>
      <c r="H786" s="447"/>
      <c r="I786" s="447"/>
      <c r="J786" s="447"/>
      <c r="K786" s="447"/>
      <c r="L786" s="447"/>
      <c r="M786" s="447"/>
      <c r="N786" s="447"/>
      <c r="O786" s="447"/>
      <c r="P786" s="447"/>
      <c r="Q786" s="447"/>
      <c r="R786" s="447"/>
      <c r="S786" s="447"/>
      <c r="T786" s="447"/>
      <c r="U786" s="447"/>
      <c r="V786" s="447"/>
      <c r="W786" s="447"/>
      <c r="X786" s="447"/>
    </row>
    <row r="787" spans="1:24" ht="12.75">
      <c r="A787" s="447"/>
      <c r="B787" s="447"/>
      <c r="C787" s="454"/>
      <c r="D787" s="447"/>
      <c r="E787" s="449"/>
      <c r="F787" s="447"/>
      <c r="G787" s="447"/>
      <c r="H787" s="447"/>
      <c r="I787" s="447"/>
      <c r="J787" s="447"/>
      <c r="K787" s="447"/>
      <c r="L787" s="447"/>
      <c r="M787" s="447"/>
      <c r="N787" s="447"/>
      <c r="O787" s="447"/>
      <c r="P787" s="447"/>
      <c r="Q787" s="447"/>
      <c r="R787" s="447"/>
      <c r="S787" s="447"/>
      <c r="T787" s="447"/>
      <c r="U787" s="447"/>
      <c r="V787" s="447"/>
      <c r="W787" s="447"/>
      <c r="X787" s="447"/>
    </row>
    <row r="788" spans="1:24" ht="12.75">
      <c r="A788" s="447"/>
      <c r="B788" s="447"/>
      <c r="C788" s="454"/>
      <c r="D788" s="447"/>
      <c r="E788" s="449"/>
      <c r="F788" s="447"/>
      <c r="G788" s="447"/>
      <c r="H788" s="447"/>
      <c r="I788" s="447"/>
      <c r="J788" s="447"/>
      <c r="K788" s="447"/>
      <c r="L788" s="447"/>
      <c r="M788" s="447"/>
      <c r="N788" s="447"/>
      <c r="O788" s="447"/>
      <c r="P788" s="447"/>
      <c r="Q788" s="447"/>
      <c r="R788" s="447"/>
      <c r="S788" s="447"/>
      <c r="T788" s="447"/>
      <c r="U788" s="447"/>
      <c r="V788" s="447"/>
      <c r="W788" s="447"/>
      <c r="X788" s="447"/>
    </row>
    <row r="789" spans="1:24" ht="12.75">
      <c r="A789" s="447"/>
      <c r="B789" s="447"/>
      <c r="C789" s="454"/>
      <c r="D789" s="447"/>
      <c r="E789" s="449"/>
      <c r="F789" s="447"/>
      <c r="G789" s="447"/>
      <c r="H789" s="447"/>
      <c r="I789" s="447"/>
      <c r="J789" s="447"/>
      <c r="K789" s="447"/>
      <c r="L789" s="447"/>
      <c r="M789" s="447"/>
      <c r="N789" s="447"/>
      <c r="O789" s="447"/>
      <c r="P789" s="447"/>
      <c r="Q789" s="447"/>
      <c r="R789" s="447"/>
      <c r="S789" s="447"/>
      <c r="T789" s="447"/>
      <c r="U789" s="447"/>
      <c r="V789" s="447"/>
      <c r="W789" s="447"/>
      <c r="X789" s="447"/>
    </row>
    <row r="790" spans="1:24" ht="12.75">
      <c r="A790" s="447"/>
      <c r="B790" s="447"/>
      <c r="C790" s="454"/>
      <c r="D790" s="447"/>
      <c r="E790" s="449"/>
      <c r="F790" s="447"/>
      <c r="G790" s="447"/>
      <c r="H790" s="447"/>
      <c r="I790" s="447"/>
      <c r="J790" s="447"/>
      <c r="K790" s="447"/>
      <c r="L790" s="447"/>
      <c r="M790" s="447"/>
      <c r="N790" s="447"/>
      <c r="O790" s="447"/>
      <c r="P790" s="447"/>
      <c r="Q790" s="447"/>
      <c r="R790" s="447"/>
      <c r="S790" s="447"/>
      <c r="T790" s="447"/>
      <c r="U790" s="447"/>
      <c r="V790" s="447"/>
      <c r="W790" s="447"/>
      <c r="X790" s="447"/>
    </row>
    <row r="791" spans="1:24" ht="12.75">
      <c r="A791" s="447"/>
      <c r="B791" s="447"/>
      <c r="C791" s="454"/>
      <c r="D791" s="447"/>
      <c r="E791" s="449"/>
      <c r="F791" s="447"/>
      <c r="G791" s="447"/>
      <c r="H791" s="447"/>
      <c r="I791" s="447"/>
      <c r="J791" s="447"/>
      <c r="K791" s="447"/>
      <c r="L791" s="447"/>
      <c r="M791" s="447"/>
      <c r="N791" s="447"/>
      <c r="O791" s="447"/>
      <c r="P791" s="447"/>
      <c r="Q791" s="447"/>
      <c r="R791" s="447"/>
      <c r="S791" s="447"/>
      <c r="T791" s="447"/>
      <c r="U791" s="447"/>
      <c r="V791" s="447"/>
      <c r="W791" s="447"/>
      <c r="X791" s="447"/>
    </row>
    <row r="792" spans="1:24" ht="12.75">
      <c r="A792" s="447"/>
      <c r="B792" s="447"/>
      <c r="C792" s="454"/>
      <c r="D792" s="447"/>
      <c r="E792" s="449"/>
      <c r="F792" s="447"/>
      <c r="G792" s="447"/>
      <c r="H792" s="447"/>
      <c r="I792" s="447"/>
      <c r="J792" s="447"/>
      <c r="K792" s="447"/>
      <c r="L792" s="447"/>
      <c r="M792" s="447"/>
      <c r="N792" s="447"/>
      <c r="O792" s="447"/>
      <c r="P792" s="447"/>
      <c r="Q792" s="447"/>
      <c r="R792" s="447"/>
      <c r="S792" s="447"/>
      <c r="T792" s="447"/>
      <c r="U792" s="447"/>
      <c r="V792" s="447"/>
      <c r="W792" s="447"/>
      <c r="X792" s="447"/>
    </row>
    <row r="793" spans="1:24" ht="12.75">
      <c r="A793" s="447"/>
      <c r="B793" s="447"/>
      <c r="C793" s="454"/>
      <c r="D793" s="447"/>
      <c r="E793" s="449"/>
      <c r="F793" s="447"/>
      <c r="G793" s="447"/>
      <c r="H793" s="447"/>
      <c r="I793" s="447"/>
      <c r="J793" s="447"/>
      <c r="K793" s="447"/>
      <c r="L793" s="447"/>
      <c r="M793" s="447"/>
      <c r="N793" s="447"/>
      <c r="O793" s="447"/>
      <c r="P793" s="447"/>
      <c r="Q793" s="447"/>
      <c r="R793" s="447"/>
      <c r="S793" s="447"/>
      <c r="T793" s="447"/>
      <c r="U793" s="447"/>
      <c r="V793" s="447"/>
      <c r="W793" s="447"/>
      <c r="X793" s="447"/>
    </row>
    <row r="794" spans="1:24" ht="12.75">
      <c r="A794" s="447"/>
      <c r="B794" s="447"/>
      <c r="C794" s="454"/>
      <c r="D794" s="447"/>
      <c r="E794" s="449"/>
      <c r="F794" s="447"/>
      <c r="G794" s="447"/>
      <c r="H794" s="447"/>
      <c r="I794" s="447"/>
      <c r="J794" s="447"/>
      <c r="K794" s="447"/>
      <c r="L794" s="447"/>
      <c r="M794" s="447"/>
      <c r="N794" s="447"/>
      <c r="O794" s="447"/>
      <c r="P794" s="447"/>
      <c r="Q794" s="447"/>
      <c r="R794" s="447"/>
      <c r="S794" s="447"/>
      <c r="T794" s="447"/>
      <c r="U794" s="447"/>
      <c r="V794" s="447"/>
      <c r="W794" s="447"/>
      <c r="X794" s="447"/>
    </row>
    <row r="795" spans="1:24" ht="12.75">
      <c r="A795" s="447"/>
      <c r="B795" s="447"/>
      <c r="C795" s="454"/>
      <c r="D795" s="447"/>
      <c r="E795" s="449"/>
      <c r="F795" s="447"/>
      <c r="G795" s="447"/>
      <c r="H795" s="447"/>
      <c r="I795" s="447"/>
      <c r="J795" s="447"/>
      <c r="K795" s="447"/>
      <c r="L795" s="447"/>
      <c r="M795" s="447"/>
      <c r="N795" s="447"/>
      <c r="O795" s="447"/>
      <c r="P795" s="447"/>
      <c r="Q795" s="447"/>
      <c r="R795" s="447"/>
      <c r="S795" s="447"/>
      <c r="T795" s="447"/>
      <c r="U795" s="447"/>
      <c r="V795" s="447"/>
      <c r="W795" s="447"/>
      <c r="X795" s="447"/>
    </row>
    <row r="796" spans="1:24" ht="12.75">
      <c r="A796" s="447"/>
      <c r="B796" s="447"/>
      <c r="C796" s="454"/>
      <c r="D796" s="447"/>
      <c r="E796" s="449"/>
      <c r="F796" s="447"/>
      <c r="G796" s="447"/>
      <c r="H796" s="447"/>
      <c r="I796" s="447"/>
      <c r="J796" s="447"/>
      <c r="K796" s="447"/>
      <c r="L796" s="447"/>
      <c r="M796" s="447"/>
      <c r="N796" s="447"/>
      <c r="O796" s="447"/>
      <c r="P796" s="447"/>
      <c r="Q796" s="447"/>
      <c r="R796" s="447"/>
      <c r="S796" s="447"/>
      <c r="T796" s="447"/>
      <c r="U796" s="447"/>
      <c r="V796" s="447"/>
      <c r="W796" s="447"/>
      <c r="X796" s="447"/>
    </row>
    <row r="797" spans="1:24" ht="12.75">
      <c r="A797" s="447"/>
      <c r="B797" s="447"/>
      <c r="C797" s="454"/>
      <c r="D797" s="447"/>
      <c r="E797" s="449"/>
      <c r="F797" s="447"/>
      <c r="G797" s="447"/>
      <c r="H797" s="447"/>
      <c r="I797" s="447"/>
      <c r="J797" s="447"/>
      <c r="K797" s="447"/>
      <c r="L797" s="447"/>
      <c r="M797" s="447"/>
      <c r="N797" s="447"/>
      <c r="O797" s="447"/>
      <c r="P797" s="447"/>
      <c r="Q797" s="447"/>
      <c r="R797" s="447"/>
      <c r="S797" s="447"/>
      <c r="T797" s="447"/>
      <c r="U797" s="447"/>
      <c r="V797" s="447"/>
      <c r="W797" s="447"/>
      <c r="X797" s="447"/>
    </row>
    <row r="798" spans="1:24" ht="12.75">
      <c r="A798" s="447"/>
      <c r="B798" s="447"/>
      <c r="C798" s="454"/>
      <c r="D798" s="447"/>
      <c r="E798" s="449"/>
      <c r="F798" s="447"/>
      <c r="G798" s="447"/>
      <c r="H798" s="447"/>
      <c r="I798" s="447"/>
      <c r="J798" s="447"/>
      <c r="K798" s="447"/>
      <c r="L798" s="447"/>
      <c r="M798" s="447"/>
      <c r="N798" s="447"/>
      <c r="O798" s="447"/>
      <c r="P798" s="447"/>
      <c r="Q798" s="447"/>
      <c r="R798" s="447"/>
      <c r="S798" s="447"/>
      <c r="T798" s="447"/>
      <c r="U798" s="447"/>
      <c r="V798" s="447"/>
      <c r="W798" s="447"/>
      <c r="X798" s="447"/>
    </row>
    <row r="799" spans="1:24" ht="12.75">
      <c r="A799" s="447"/>
      <c r="B799" s="447"/>
      <c r="C799" s="454"/>
      <c r="D799" s="447"/>
      <c r="E799" s="449"/>
      <c r="F799" s="447"/>
      <c r="G799" s="447"/>
      <c r="H799" s="447"/>
      <c r="I799" s="447"/>
      <c r="J799" s="447"/>
      <c r="K799" s="447"/>
      <c r="L799" s="447"/>
      <c r="M799" s="447"/>
      <c r="N799" s="447"/>
      <c r="O799" s="447"/>
      <c r="P799" s="447"/>
      <c r="Q799" s="447"/>
      <c r="R799" s="447"/>
      <c r="S799" s="447"/>
      <c r="T799" s="447"/>
      <c r="U799" s="447"/>
      <c r="V799" s="447"/>
      <c r="W799" s="447"/>
      <c r="X799" s="447"/>
    </row>
    <row r="800" spans="1:24" ht="12.75">
      <c r="A800" s="447"/>
      <c r="B800" s="447"/>
      <c r="C800" s="454"/>
      <c r="D800" s="447"/>
      <c r="E800" s="449"/>
      <c r="F800" s="447"/>
      <c r="G800" s="447"/>
      <c r="H800" s="447"/>
      <c r="I800" s="447"/>
      <c r="J800" s="447"/>
      <c r="K800" s="447"/>
      <c r="L800" s="447"/>
      <c r="M800" s="447"/>
      <c r="N800" s="447"/>
      <c r="O800" s="447"/>
      <c r="P800" s="447"/>
      <c r="Q800" s="447"/>
      <c r="R800" s="447"/>
      <c r="S800" s="447"/>
      <c r="T800" s="447"/>
      <c r="U800" s="447"/>
      <c r="V800" s="447"/>
      <c r="W800" s="447"/>
      <c r="X800" s="447"/>
    </row>
    <row r="801" spans="1:24" ht="12.75">
      <c r="A801" s="447"/>
      <c r="B801" s="447"/>
      <c r="C801" s="454"/>
      <c r="D801" s="447"/>
      <c r="E801" s="449"/>
      <c r="F801" s="447"/>
      <c r="G801" s="447"/>
      <c r="H801" s="447"/>
      <c r="I801" s="447"/>
      <c r="J801" s="447"/>
      <c r="K801" s="447"/>
      <c r="L801" s="447"/>
      <c r="M801" s="447"/>
      <c r="N801" s="447"/>
      <c r="O801" s="447"/>
      <c r="P801" s="447"/>
      <c r="Q801" s="447"/>
      <c r="R801" s="447"/>
      <c r="S801" s="447"/>
      <c r="T801" s="447"/>
      <c r="U801" s="447"/>
      <c r="V801" s="447"/>
      <c r="W801" s="447"/>
      <c r="X801" s="447"/>
    </row>
    <row r="802" spans="1:24" ht="12.75">
      <c r="A802" s="447"/>
      <c r="B802" s="447"/>
      <c r="C802" s="454"/>
      <c r="D802" s="447"/>
      <c r="E802" s="449"/>
      <c r="F802" s="447"/>
      <c r="G802" s="447"/>
      <c r="H802" s="447"/>
      <c r="I802" s="447"/>
      <c r="J802" s="447"/>
      <c r="K802" s="447"/>
      <c r="L802" s="447"/>
      <c r="M802" s="447"/>
      <c r="N802" s="447"/>
      <c r="O802" s="447"/>
      <c r="P802" s="447"/>
      <c r="Q802" s="447"/>
      <c r="R802" s="447"/>
      <c r="S802" s="447"/>
      <c r="T802" s="447"/>
      <c r="U802" s="447"/>
      <c r="V802" s="447"/>
      <c r="W802" s="447"/>
      <c r="X802" s="447"/>
    </row>
    <row r="803" spans="1:24" ht="12.75">
      <c r="A803" s="447"/>
      <c r="B803" s="447"/>
      <c r="C803" s="454"/>
      <c r="D803" s="447"/>
      <c r="E803" s="449"/>
      <c r="F803" s="447"/>
      <c r="G803" s="447"/>
      <c r="H803" s="447"/>
      <c r="I803" s="447"/>
      <c r="J803" s="447"/>
      <c r="K803" s="447"/>
      <c r="L803" s="447"/>
      <c r="M803" s="447"/>
      <c r="N803" s="447"/>
      <c r="O803" s="447"/>
      <c r="P803" s="447"/>
      <c r="Q803" s="447"/>
      <c r="R803" s="447"/>
      <c r="S803" s="447"/>
      <c r="T803" s="447"/>
      <c r="U803" s="447"/>
      <c r="V803" s="447"/>
      <c r="W803" s="447"/>
      <c r="X803" s="447"/>
    </row>
    <row r="804" spans="1:24" ht="12.75">
      <c r="A804" s="447"/>
      <c r="B804" s="447"/>
      <c r="C804" s="454"/>
      <c r="D804" s="447"/>
      <c r="E804" s="449"/>
      <c r="F804" s="447"/>
      <c r="G804" s="447"/>
      <c r="H804" s="447"/>
      <c r="I804" s="447"/>
      <c r="J804" s="447"/>
      <c r="K804" s="447"/>
      <c r="L804" s="447"/>
      <c r="M804" s="447"/>
      <c r="N804" s="447"/>
      <c r="O804" s="447"/>
      <c r="P804" s="447"/>
      <c r="Q804" s="447"/>
      <c r="R804" s="447"/>
      <c r="S804" s="447"/>
      <c r="T804" s="447"/>
      <c r="U804" s="447"/>
      <c r="V804" s="447"/>
      <c r="W804" s="447"/>
      <c r="X804" s="447"/>
    </row>
    <row r="805" spans="1:24" ht="12.75">
      <c r="A805" s="447"/>
      <c r="B805" s="447"/>
      <c r="C805" s="454"/>
      <c r="D805" s="447"/>
      <c r="E805" s="449"/>
      <c r="F805" s="447"/>
      <c r="G805" s="447"/>
      <c r="H805" s="447"/>
      <c r="I805" s="447"/>
      <c r="J805" s="447"/>
      <c r="K805" s="447"/>
      <c r="L805" s="447"/>
      <c r="M805" s="447"/>
      <c r="N805" s="447"/>
      <c r="O805" s="447"/>
      <c r="P805" s="447"/>
      <c r="Q805" s="447"/>
      <c r="R805" s="447"/>
      <c r="S805" s="447"/>
      <c r="T805" s="447"/>
      <c r="U805" s="447"/>
      <c r="V805" s="447"/>
      <c r="W805" s="447"/>
      <c r="X805" s="447"/>
    </row>
    <row r="806" spans="1:24" ht="12.75">
      <c r="A806" s="447"/>
      <c r="B806" s="447"/>
      <c r="C806" s="454"/>
      <c r="D806" s="447"/>
      <c r="E806" s="449"/>
      <c r="F806" s="447"/>
      <c r="G806" s="447"/>
      <c r="H806" s="447"/>
      <c r="I806" s="447"/>
      <c r="J806" s="447"/>
      <c r="K806" s="447"/>
      <c r="L806" s="447"/>
      <c r="M806" s="447"/>
      <c r="N806" s="447"/>
      <c r="O806" s="447"/>
      <c r="P806" s="447"/>
      <c r="Q806" s="447"/>
      <c r="R806" s="447"/>
      <c r="S806" s="447"/>
      <c r="T806" s="447"/>
      <c r="U806" s="447"/>
      <c r="V806" s="447"/>
      <c r="W806" s="447"/>
      <c r="X806" s="447"/>
    </row>
    <row r="807" spans="1:24" ht="12.75">
      <c r="A807" s="447"/>
      <c r="B807" s="447"/>
      <c r="C807" s="454"/>
      <c r="D807" s="447"/>
      <c r="E807" s="449"/>
      <c r="F807" s="447"/>
      <c r="G807" s="447"/>
      <c r="H807" s="447"/>
      <c r="I807" s="447"/>
      <c r="J807" s="447"/>
      <c r="K807" s="447"/>
      <c r="L807" s="447"/>
      <c r="M807" s="447"/>
      <c r="N807" s="447"/>
      <c r="O807" s="447"/>
      <c r="P807" s="447"/>
      <c r="Q807" s="447"/>
      <c r="R807" s="447"/>
      <c r="S807" s="447"/>
      <c r="T807" s="447"/>
      <c r="U807" s="447"/>
      <c r="V807" s="447"/>
      <c r="W807" s="447"/>
      <c r="X807" s="447"/>
    </row>
    <row r="808" spans="1:24" ht="12.75">
      <c r="A808" s="447"/>
      <c r="B808" s="447"/>
      <c r="C808" s="454"/>
      <c r="D808" s="447"/>
      <c r="E808" s="449"/>
      <c r="F808" s="447"/>
      <c r="G808" s="447"/>
      <c r="H808" s="447"/>
      <c r="I808" s="447"/>
      <c r="J808" s="447"/>
      <c r="K808" s="447"/>
      <c r="L808" s="447"/>
      <c r="M808" s="447"/>
      <c r="N808" s="447"/>
      <c r="O808" s="447"/>
      <c r="P808" s="447"/>
      <c r="Q808" s="447"/>
      <c r="R808" s="447"/>
      <c r="S808" s="447"/>
      <c r="T808" s="447"/>
      <c r="U808" s="447"/>
      <c r="V808" s="447"/>
      <c r="W808" s="447"/>
      <c r="X808" s="447"/>
    </row>
    <row r="809" spans="1:24" ht="12.75">
      <c r="A809" s="447"/>
      <c r="B809" s="447"/>
      <c r="C809" s="454"/>
      <c r="D809" s="447"/>
      <c r="E809" s="449"/>
      <c r="F809" s="447"/>
      <c r="G809" s="447"/>
      <c r="H809" s="447"/>
      <c r="I809" s="447"/>
      <c r="J809" s="447"/>
      <c r="K809" s="447"/>
      <c r="L809" s="447"/>
      <c r="M809" s="447"/>
      <c r="N809" s="447"/>
      <c r="O809" s="447"/>
      <c r="P809" s="447"/>
      <c r="Q809" s="447"/>
      <c r="R809" s="447"/>
      <c r="S809" s="447"/>
      <c r="T809" s="447"/>
      <c r="U809" s="447"/>
      <c r="V809" s="447"/>
      <c r="W809" s="447"/>
      <c r="X809" s="447"/>
    </row>
    <row r="810" spans="1:24" ht="12.75">
      <c r="A810" s="447"/>
      <c r="B810" s="447"/>
      <c r="C810" s="454"/>
      <c r="D810" s="447"/>
      <c r="E810" s="449"/>
      <c r="F810" s="447"/>
      <c r="G810" s="447"/>
      <c r="H810" s="447"/>
      <c r="I810" s="447"/>
      <c r="J810" s="447"/>
      <c r="K810" s="447"/>
      <c r="L810" s="447"/>
      <c r="M810" s="447"/>
      <c r="N810" s="447"/>
      <c r="O810" s="447"/>
      <c r="P810" s="447"/>
      <c r="Q810" s="447"/>
      <c r="R810" s="447"/>
      <c r="S810" s="447"/>
      <c r="T810" s="447"/>
      <c r="U810" s="447"/>
      <c r="V810" s="447"/>
      <c r="W810" s="447"/>
      <c r="X810" s="447"/>
    </row>
    <row r="811" spans="1:24" ht="12.75">
      <c r="A811" s="447"/>
      <c r="B811" s="447"/>
      <c r="C811" s="454"/>
      <c r="D811" s="447"/>
      <c r="E811" s="449"/>
      <c r="F811" s="447"/>
      <c r="G811" s="447"/>
      <c r="H811" s="447"/>
      <c r="I811" s="447"/>
      <c r="J811" s="447"/>
      <c r="K811" s="447"/>
      <c r="L811" s="447"/>
      <c r="M811" s="447"/>
      <c r="N811" s="447"/>
      <c r="O811" s="447"/>
      <c r="P811" s="447"/>
      <c r="Q811" s="447"/>
      <c r="R811" s="447"/>
      <c r="S811" s="447"/>
      <c r="T811" s="447"/>
      <c r="U811" s="447"/>
      <c r="V811" s="447"/>
      <c r="W811" s="447"/>
      <c r="X811" s="447"/>
    </row>
    <row r="812" spans="1:24" ht="12.75">
      <c r="A812" s="447"/>
      <c r="B812" s="447"/>
      <c r="C812" s="454"/>
      <c r="D812" s="447"/>
      <c r="E812" s="449"/>
      <c r="F812" s="447"/>
      <c r="G812" s="447"/>
      <c r="H812" s="447"/>
      <c r="I812" s="447"/>
      <c r="J812" s="447"/>
      <c r="K812" s="447"/>
      <c r="L812" s="447"/>
      <c r="M812" s="447"/>
      <c r="N812" s="447"/>
      <c r="O812" s="447"/>
      <c r="P812" s="447"/>
      <c r="Q812" s="447"/>
      <c r="R812" s="447"/>
      <c r="S812" s="447"/>
      <c r="T812" s="447"/>
      <c r="U812" s="447"/>
      <c r="V812" s="447"/>
      <c r="W812" s="447"/>
      <c r="X812" s="447"/>
    </row>
    <row r="813" spans="1:24" ht="12.75">
      <c r="A813" s="447"/>
      <c r="B813" s="447"/>
      <c r="C813" s="454"/>
      <c r="D813" s="447"/>
      <c r="E813" s="449"/>
      <c r="F813" s="447"/>
      <c r="G813" s="447"/>
      <c r="H813" s="447"/>
      <c r="I813" s="447"/>
      <c r="J813" s="447"/>
      <c r="K813" s="447"/>
      <c r="L813" s="447"/>
      <c r="M813" s="447"/>
      <c r="N813" s="447"/>
      <c r="O813" s="447"/>
      <c r="P813" s="447"/>
      <c r="Q813" s="447"/>
      <c r="R813" s="447"/>
      <c r="S813" s="447"/>
      <c r="T813" s="447"/>
      <c r="U813" s="447"/>
      <c r="V813" s="447"/>
      <c r="W813" s="447"/>
      <c r="X813" s="447"/>
    </row>
    <row r="814" spans="1:24" ht="12.75">
      <c r="A814" s="447"/>
      <c r="B814" s="447"/>
      <c r="C814" s="454"/>
      <c r="D814" s="447"/>
      <c r="E814" s="449"/>
      <c r="F814" s="447"/>
      <c r="G814" s="447"/>
      <c r="H814" s="447"/>
      <c r="I814" s="447"/>
      <c r="J814" s="447"/>
      <c r="K814" s="447"/>
      <c r="L814" s="447"/>
      <c r="M814" s="447"/>
      <c r="N814" s="447"/>
      <c r="O814" s="447"/>
      <c r="P814" s="447"/>
      <c r="Q814" s="447"/>
      <c r="R814" s="447"/>
      <c r="S814" s="447"/>
      <c r="T814" s="447"/>
      <c r="U814" s="447"/>
      <c r="V814" s="447"/>
      <c r="W814" s="447"/>
      <c r="X814" s="447"/>
    </row>
    <row r="815" spans="1:24" ht="12.75">
      <c r="A815" s="447"/>
      <c r="B815" s="447"/>
      <c r="C815" s="454"/>
      <c r="D815" s="447"/>
      <c r="E815" s="449"/>
      <c r="F815" s="447"/>
      <c r="G815" s="447"/>
      <c r="H815" s="447"/>
      <c r="I815" s="447"/>
      <c r="J815" s="447"/>
      <c r="K815" s="447"/>
      <c r="L815" s="447"/>
      <c r="M815" s="447"/>
      <c r="N815" s="447"/>
      <c r="O815" s="447"/>
      <c r="P815" s="447"/>
      <c r="Q815" s="447"/>
      <c r="R815" s="447"/>
      <c r="S815" s="447"/>
      <c r="T815" s="447"/>
      <c r="U815" s="447"/>
      <c r="V815" s="447"/>
      <c r="W815" s="447"/>
      <c r="X815" s="447"/>
    </row>
    <row r="816" spans="1:24" ht="12.75">
      <c r="A816" s="447"/>
      <c r="B816" s="447"/>
      <c r="C816" s="454"/>
      <c r="D816" s="447"/>
      <c r="E816" s="449"/>
      <c r="F816" s="447"/>
      <c r="G816" s="447"/>
      <c r="H816" s="447"/>
      <c r="I816" s="447"/>
      <c r="J816" s="447"/>
      <c r="K816" s="447"/>
      <c r="L816" s="447"/>
      <c r="M816" s="447"/>
      <c r="N816" s="447"/>
      <c r="O816" s="447"/>
      <c r="P816" s="447"/>
      <c r="Q816" s="447"/>
      <c r="R816" s="447"/>
      <c r="S816" s="447"/>
      <c r="T816" s="447"/>
      <c r="U816" s="447"/>
      <c r="V816" s="447"/>
      <c r="W816" s="447"/>
      <c r="X816" s="447"/>
    </row>
    <row r="817" spans="1:24" ht="12.75">
      <c r="A817" s="447"/>
      <c r="B817" s="447"/>
      <c r="C817" s="454"/>
      <c r="D817" s="447"/>
      <c r="E817" s="449"/>
      <c r="F817" s="447"/>
      <c r="G817" s="447"/>
      <c r="H817" s="447"/>
      <c r="I817" s="447"/>
      <c r="J817" s="447"/>
      <c r="K817" s="447"/>
      <c r="L817" s="447"/>
      <c r="M817" s="447"/>
      <c r="N817" s="447"/>
      <c r="O817" s="447"/>
      <c r="P817" s="447"/>
      <c r="Q817" s="447"/>
      <c r="R817" s="447"/>
      <c r="S817" s="447"/>
      <c r="T817" s="447"/>
      <c r="U817" s="447"/>
      <c r="V817" s="447"/>
      <c r="W817" s="447"/>
      <c r="X817" s="447"/>
    </row>
    <row r="818" spans="1:24" ht="12.75">
      <c r="A818" s="447"/>
      <c r="B818" s="447"/>
      <c r="C818" s="454"/>
      <c r="D818" s="447"/>
      <c r="E818" s="449"/>
      <c r="F818" s="447"/>
      <c r="G818" s="447"/>
      <c r="H818" s="447"/>
      <c r="I818" s="447"/>
      <c r="J818" s="447"/>
      <c r="K818" s="447"/>
      <c r="L818" s="447"/>
      <c r="M818" s="447"/>
      <c r="N818" s="447"/>
      <c r="O818" s="447"/>
      <c r="P818" s="447"/>
      <c r="Q818" s="447"/>
      <c r="R818" s="447"/>
      <c r="S818" s="447"/>
      <c r="T818" s="447"/>
      <c r="U818" s="447"/>
      <c r="V818" s="447"/>
      <c r="W818" s="447"/>
      <c r="X818" s="447"/>
    </row>
    <row r="819" spans="1:24" ht="12.75">
      <c r="A819" s="447"/>
      <c r="B819" s="447"/>
      <c r="C819" s="454"/>
      <c r="D819" s="447"/>
      <c r="E819" s="449"/>
      <c r="F819" s="447"/>
      <c r="G819" s="447"/>
      <c r="H819" s="447"/>
      <c r="I819" s="447"/>
      <c r="J819" s="447"/>
      <c r="K819" s="447"/>
      <c r="L819" s="447"/>
      <c r="M819" s="447"/>
      <c r="N819" s="447"/>
      <c r="O819" s="447"/>
      <c r="P819" s="447"/>
      <c r="Q819" s="447"/>
      <c r="R819" s="447"/>
      <c r="S819" s="447"/>
      <c r="T819" s="447"/>
      <c r="U819" s="447"/>
      <c r="V819" s="447"/>
      <c r="W819" s="447"/>
      <c r="X819" s="447"/>
    </row>
    <row r="820" spans="1:24" ht="12.75">
      <c r="A820" s="447"/>
      <c r="B820" s="447"/>
      <c r="C820" s="454"/>
      <c r="D820" s="447"/>
      <c r="E820" s="449"/>
      <c r="F820" s="447"/>
      <c r="G820" s="447"/>
      <c r="H820" s="447"/>
      <c r="I820" s="447"/>
      <c r="J820" s="447"/>
      <c r="K820" s="447"/>
      <c r="L820" s="447"/>
      <c r="M820" s="447"/>
      <c r="N820" s="447"/>
      <c r="O820" s="447"/>
      <c r="P820" s="447"/>
      <c r="Q820" s="447"/>
      <c r="R820" s="447"/>
      <c r="S820" s="447"/>
      <c r="T820" s="447"/>
      <c r="U820" s="447"/>
      <c r="V820" s="447"/>
      <c r="W820" s="447"/>
      <c r="X820" s="447"/>
    </row>
    <row r="821" spans="1:24" ht="12.75">
      <c r="A821" s="447"/>
      <c r="B821" s="447"/>
      <c r="C821" s="454"/>
      <c r="D821" s="447"/>
      <c r="E821" s="449"/>
      <c r="F821" s="447"/>
      <c r="G821" s="447"/>
      <c r="H821" s="447"/>
      <c r="I821" s="447"/>
      <c r="J821" s="447"/>
      <c r="K821" s="447"/>
      <c r="L821" s="447"/>
      <c r="M821" s="447"/>
      <c r="N821" s="447"/>
      <c r="O821" s="447"/>
      <c r="P821" s="447"/>
      <c r="Q821" s="447"/>
      <c r="R821" s="447"/>
      <c r="S821" s="447"/>
      <c r="T821" s="447"/>
      <c r="U821" s="447"/>
      <c r="V821" s="447"/>
      <c r="W821" s="447"/>
      <c r="X821" s="447"/>
    </row>
    <row r="822" spans="1:24" ht="12.75">
      <c r="A822" s="447"/>
      <c r="B822" s="447"/>
      <c r="C822" s="454"/>
      <c r="D822" s="447"/>
      <c r="E822" s="449"/>
      <c r="F822" s="447"/>
      <c r="G822" s="447"/>
      <c r="H822" s="447"/>
      <c r="I822" s="447"/>
      <c r="J822" s="447"/>
      <c r="K822" s="447"/>
      <c r="L822" s="447"/>
      <c r="M822" s="447"/>
      <c r="N822" s="447"/>
      <c r="O822" s="447"/>
      <c r="P822" s="447"/>
      <c r="Q822" s="447"/>
      <c r="R822" s="447"/>
      <c r="S822" s="447"/>
      <c r="T822" s="447"/>
      <c r="U822" s="447"/>
      <c r="V822" s="447"/>
      <c r="W822" s="447"/>
      <c r="X822" s="447"/>
    </row>
    <row r="823" spans="1:24" ht="12.75">
      <c r="A823" s="447"/>
      <c r="B823" s="447"/>
      <c r="C823" s="454"/>
      <c r="D823" s="447"/>
      <c r="E823" s="449"/>
      <c r="F823" s="447"/>
      <c r="G823" s="447"/>
      <c r="H823" s="447"/>
      <c r="I823" s="447"/>
      <c r="J823" s="447"/>
      <c r="K823" s="447"/>
      <c r="L823" s="447"/>
      <c r="M823" s="447"/>
      <c r="N823" s="447"/>
      <c r="O823" s="447"/>
      <c r="P823" s="447"/>
      <c r="Q823" s="447"/>
      <c r="R823" s="447"/>
      <c r="S823" s="447"/>
      <c r="T823" s="447"/>
      <c r="U823" s="447"/>
      <c r="V823" s="447"/>
      <c r="W823" s="447"/>
      <c r="X823" s="447"/>
    </row>
    <row r="824" spans="1:24" ht="12.75">
      <c r="A824" s="447"/>
      <c r="B824" s="447"/>
      <c r="C824" s="454"/>
      <c r="D824" s="447"/>
      <c r="E824" s="449"/>
      <c r="F824" s="447"/>
      <c r="G824" s="447"/>
      <c r="H824" s="447"/>
      <c r="I824" s="447"/>
      <c r="J824" s="447"/>
      <c r="K824" s="447"/>
      <c r="L824" s="447"/>
      <c r="M824" s="447"/>
      <c r="N824" s="447"/>
      <c r="O824" s="447"/>
      <c r="P824" s="447"/>
      <c r="Q824" s="447"/>
      <c r="R824" s="447"/>
      <c r="S824" s="447"/>
      <c r="T824" s="447"/>
      <c r="U824" s="447"/>
      <c r="V824" s="447"/>
      <c r="W824" s="447"/>
      <c r="X824" s="447"/>
    </row>
    <row r="825" spans="1:24" ht="12.75">
      <c r="A825" s="447"/>
      <c r="B825" s="447"/>
      <c r="C825" s="454"/>
      <c r="D825" s="447"/>
      <c r="E825" s="449"/>
      <c r="F825" s="447"/>
      <c r="G825" s="447"/>
      <c r="H825" s="447"/>
      <c r="I825" s="447"/>
      <c r="J825" s="447"/>
      <c r="K825" s="447"/>
      <c r="L825" s="447"/>
      <c r="M825" s="447"/>
      <c r="N825" s="447"/>
      <c r="O825" s="447"/>
      <c r="P825" s="447"/>
      <c r="Q825" s="447"/>
      <c r="R825" s="447"/>
      <c r="S825" s="447"/>
      <c r="T825" s="447"/>
      <c r="U825" s="447"/>
      <c r="V825" s="447"/>
      <c r="W825" s="447"/>
      <c r="X825" s="447"/>
    </row>
    <row r="826" spans="1:24" ht="12.75">
      <c r="A826" s="447"/>
      <c r="B826" s="447"/>
      <c r="C826" s="454"/>
      <c r="D826" s="447"/>
      <c r="E826" s="449"/>
      <c r="F826" s="447"/>
      <c r="G826" s="447"/>
      <c r="H826" s="447"/>
      <c r="I826" s="447"/>
      <c r="J826" s="447"/>
      <c r="K826" s="447"/>
      <c r="L826" s="447"/>
      <c r="M826" s="447"/>
      <c r="N826" s="447"/>
      <c r="O826" s="447"/>
      <c r="P826" s="447"/>
      <c r="Q826" s="447"/>
      <c r="R826" s="447"/>
      <c r="S826" s="447"/>
      <c r="T826" s="447"/>
      <c r="U826" s="447"/>
      <c r="V826" s="447"/>
      <c r="W826" s="447"/>
      <c r="X826" s="447"/>
    </row>
    <row r="827" spans="1:24" ht="12.75">
      <c r="A827" s="447"/>
      <c r="B827" s="447"/>
      <c r="C827" s="454"/>
      <c r="D827" s="447"/>
      <c r="E827" s="449"/>
      <c r="F827" s="447"/>
      <c r="G827" s="447"/>
      <c r="H827" s="447"/>
      <c r="I827" s="447"/>
      <c r="J827" s="447"/>
      <c r="K827" s="447"/>
      <c r="L827" s="447"/>
      <c r="M827" s="447"/>
      <c r="N827" s="447"/>
      <c r="O827" s="447"/>
      <c r="P827" s="447"/>
      <c r="Q827" s="447"/>
      <c r="R827" s="447"/>
      <c r="S827" s="447"/>
      <c r="T827" s="447"/>
      <c r="U827" s="447"/>
      <c r="V827" s="447"/>
      <c r="W827" s="447"/>
      <c r="X827" s="447"/>
    </row>
    <row r="828" spans="1:24" ht="12.75">
      <c r="A828" s="447"/>
      <c r="B828" s="447"/>
      <c r="C828" s="454"/>
      <c r="D828" s="447"/>
      <c r="E828" s="449"/>
      <c r="F828" s="447"/>
      <c r="G828" s="447"/>
      <c r="H828" s="447"/>
      <c r="I828" s="447"/>
      <c r="J828" s="447"/>
      <c r="K828" s="447"/>
      <c r="L828" s="447"/>
      <c r="M828" s="447"/>
      <c r="N828" s="447"/>
      <c r="O828" s="447"/>
      <c r="P828" s="447"/>
      <c r="Q828" s="447"/>
      <c r="R828" s="447"/>
      <c r="S828" s="447"/>
      <c r="T828" s="447"/>
      <c r="U828" s="447"/>
      <c r="V828" s="447"/>
      <c r="W828" s="447"/>
      <c r="X828" s="447"/>
    </row>
    <row r="829" spans="1:24" ht="12.75">
      <c r="A829" s="447"/>
      <c r="B829" s="447"/>
      <c r="C829" s="454"/>
      <c r="D829" s="447"/>
      <c r="E829" s="449"/>
      <c r="F829" s="447"/>
      <c r="G829" s="447"/>
      <c r="H829" s="447"/>
      <c r="I829" s="447"/>
      <c r="J829" s="447"/>
      <c r="K829" s="447"/>
      <c r="L829" s="447"/>
      <c r="M829" s="447"/>
      <c r="N829" s="447"/>
      <c r="O829" s="447"/>
      <c r="P829" s="447"/>
      <c r="Q829" s="447"/>
      <c r="R829" s="447"/>
      <c r="S829" s="447"/>
      <c r="T829" s="447"/>
      <c r="U829" s="447"/>
      <c r="V829" s="447"/>
      <c r="W829" s="447"/>
      <c r="X829" s="447"/>
    </row>
    <row r="830" spans="1:24" ht="12.75">
      <c r="A830" s="447"/>
      <c r="B830" s="447"/>
      <c r="C830" s="454"/>
      <c r="D830" s="447"/>
      <c r="E830" s="449"/>
      <c r="F830" s="447"/>
      <c r="G830" s="447"/>
      <c r="H830" s="447"/>
      <c r="I830" s="447"/>
      <c r="J830" s="447"/>
      <c r="K830" s="447"/>
      <c r="L830" s="447"/>
      <c r="M830" s="447"/>
      <c r="N830" s="447"/>
      <c r="O830" s="447"/>
      <c r="P830" s="447"/>
      <c r="Q830" s="447"/>
      <c r="R830" s="447"/>
      <c r="S830" s="447"/>
      <c r="T830" s="447"/>
      <c r="U830" s="447"/>
      <c r="V830" s="447"/>
      <c r="W830" s="447"/>
      <c r="X830" s="447"/>
    </row>
    <row r="831" spans="1:24" ht="12.75">
      <c r="A831" s="447"/>
      <c r="B831" s="447"/>
      <c r="C831" s="454"/>
      <c r="D831" s="447"/>
      <c r="E831" s="449"/>
      <c r="F831" s="447"/>
      <c r="G831" s="447"/>
      <c r="H831" s="447"/>
      <c r="I831" s="447"/>
      <c r="J831" s="447"/>
      <c r="K831" s="447"/>
      <c r="L831" s="447"/>
      <c r="M831" s="447"/>
      <c r="N831" s="447"/>
      <c r="O831" s="447"/>
      <c r="P831" s="447"/>
      <c r="Q831" s="447"/>
      <c r="R831" s="447"/>
      <c r="S831" s="447"/>
      <c r="T831" s="447"/>
      <c r="U831" s="447"/>
      <c r="V831" s="447"/>
      <c r="W831" s="447"/>
      <c r="X831" s="447"/>
    </row>
    <row r="832" spans="1:24" ht="12.75">
      <c r="A832" s="447"/>
      <c r="B832" s="447"/>
      <c r="C832" s="454"/>
      <c r="D832" s="447"/>
      <c r="E832" s="449"/>
      <c r="F832" s="447"/>
      <c r="G832" s="447"/>
      <c r="H832" s="447"/>
      <c r="I832" s="447"/>
      <c r="J832" s="447"/>
      <c r="K832" s="447"/>
      <c r="L832" s="447"/>
      <c r="M832" s="447"/>
      <c r="N832" s="447"/>
      <c r="O832" s="447"/>
      <c r="P832" s="447"/>
      <c r="Q832" s="447"/>
      <c r="R832" s="447"/>
      <c r="S832" s="447"/>
      <c r="T832" s="447"/>
      <c r="U832" s="447"/>
      <c r="V832" s="447"/>
      <c r="W832" s="447"/>
      <c r="X832" s="447"/>
    </row>
    <row r="833" spans="1:24" ht="12.75">
      <c r="A833" s="447"/>
      <c r="B833" s="447"/>
      <c r="C833" s="454"/>
      <c r="D833" s="447"/>
      <c r="E833" s="449"/>
      <c r="F833" s="447"/>
      <c r="G833" s="447"/>
      <c r="H833" s="447"/>
      <c r="I833" s="447"/>
      <c r="J833" s="447"/>
      <c r="K833" s="447"/>
      <c r="L833" s="447"/>
      <c r="M833" s="447"/>
      <c r="N833" s="447"/>
      <c r="O833" s="447"/>
      <c r="P833" s="447"/>
      <c r="Q833" s="447"/>
      <c r="R833" s="447"/>
      <c r="S833" s="447"/>
      <c r="T833" s="447"/>
      <c r="U833" s="447"/>
      <c r="V833" s="447"/>
      <c r="W833" s="447"/>
      <c r="X833" s="447"/>
    </row>
    <row r="834" spans="1:24" ht="12.75">
      <c r="A834" s="447"/>
      <c r="B834" s="447"/>
      <c r="C834" s="454"/>
      <c r="D834" s="447"/>
      <c r="E834" s="449"/>
      <c r="F834" s="447"/>
      <c r="G834" s="447"/>
      <c r="H834" s="447"/>
      <c r="I834" s="447"/>
      <c r="J834" s="447"/>
      <c r="K834" s="447"/>
      <c r="L834" s="447"/>
      <c r="M834" s="447"/>
      <c r="N834" s="447"/>
      <c r="O834" s="447"/>
      <c r="P834" s="447"/>
      <c r="Q834" s="447"/>
      <c r="R834" s="447"/>
      <c r="S834" s="447"/>
      <c r="T834" s="447"/>
      <c r="U834" s="447"/>
      <c r="V834" s="447"/>
      <c r="W834" s="447"/>
      <c r="X834" s="447"/>
    </row>
    <row r="835" spans="1:24" ht="12.75">
      <c r="A835" s="447"/>
      <c r="B835" s="447"/>
      <c r="C835" s="454"/>
      <c r="D835" s="447"/>
      <c r="E835" s="449"/>
      <c r="F835" s="447"/>
      <c r="G835" s="447"/>
      <c r="H835" s="447"/>
      <c r="I835" s="447"/>
      <c r="J835" s="447"/>
      <c r="K835" s="447"/>
      <c r="L835" s="447"/>
      <c r="M835" s="447"/>
      <c r="N835" s="447"/>
      <c r="O835" s="447"/>
      <c r="P835" s="447"/>
      <c r="Q835" s="447"/>
      <c r="R835" s="447"/>
      <c r="S835" s="447"/>
      <c r="T835" s="447"/>
      <c r="U835" s="447"/>
      <c r="V835" s="447"/>
      <c r="W835" s="447"/>
      <c r="X835" s="447"/>
    </row>
    <row r="836" spans="1:24" ht="12.75">
      <c r="A836" s="447"/>
      <c r="B836" s="447"/>
      <c r="C836" s="454"/>
      <c r="D836" s="447"/>
      <c r="E836" s="449"/>
      <c r="F836" s="447"/>
      <c r="G836" s="447"/>
      <c r="H836" s="447"/>
      <c r="I836" s="447"/>
      <c r="J836" s="447"/>
      <c r="K836" s="447"/>
      <c r="L836" s="447"/>
      <c r="M836" s="447"/>
      <c r="N836" s="447"/>
      <c r="O836" s="447"/>
      <c r="P836" s="447"/>
      <c r="Q836" s="447"/>
      <c r="R836" s="447"/>
      <c r="S836" s="447"/>
      <c r="T836" s="447"/>
      <c r="U836" s="447"/>
      <c r="V836" s="447"/>
      <c r="W836" s="447"/>
      <c r="X836" s="447"/>
    </row>
    <row r="837" spans="1:24" ht="12.75">
      <c r="A837" s="447"/>
      <c r="B837" s="447"/>
      <c r="C837" s="454"/>
      <c r="D837" s="447"/>
      <c r="E837" s="449"/>
      <c r="F837" s="447"/>
      <c r="G837" s="447"/>
      <c r="H837" s="447"/>
      <c r="I837" s="447"/>
      <c r="J837" s="447"/>
      <c r="K837" s="447"/>
      <c r="L837" s="447"/>
      <c r="M837" s="447"/>
      <c r="N837" s="447"/>
      <c r="O837" s="447"/>
      <c r="P837" s="447"/>
      <c r="Q837" s="447"/>
      <c r="R837" s="447"/>
      <c r="S837" s="447"/>
      <c r="T837" s="447"/>
      <c r="U837" s="447"/>
      <c r="V837" s="447"/>
      <c r="W837" s="447"/>
      <c r="X837" s="447"/>
    </row>
    <row r="838" spans="1:24" ht="12.75">
      <c r="A838" s="447"/>
      <c r="B838" s="447"/>
      <c r="C838" s="454"/>
      <c r="D838" s="447"/>
      <c r="E838" s="449"/>
      <c r="F838" s="447"/>
      <c r="G838" s="447"/>
      <c r="H838" s="447"/>
      <c r="I838" s="447"/>
      <c r="J838" s="447"/>
      <c r="K838" s="447"/>
      <c r="L838" s="447"/>
      <c r="M838" s="447"/>
      <c r="N838" s="447"/>
      <c r="O838" s="447"/>
      <c r="P838" s="447"/>
      <c r="Q838" s="447"/>
      <c r="R838" s="447"/>
      <c r="S838" s="447"/>
      <c r="T838" s="447"/>
      <c r="U838" s="447"/>
      <c r="V838" s="447"/>
      <c r="W838" s="447"/>
      <c r="X838" s="447"/>
    </row>
    <row r="839" spans="1:24" ht="12.75">
      <c r="A839" s="447"/>
      <c r="B839" s="447"/>
      <c r="C839" s="454"/>
      <c r="D839" s="447"/>
      <c r="E839" s="449"/>
      <c r="F839" s="447"/>
      <c r="G839" s="447"/>
      <c r="H839" s="447"/>
      <c r="I839" s="447"/>
      <c r="J839" s="447"/>
      <c r="K839" s="447"/>
      <c r="L839" s="447"/>
      <c r="M839" s="447"/>
      <c r="N839" s="447"/>
      <c r="O839" s="447"/>
      <c r="P839" s="447"/>
      <c r="Q839" s="447"/>
      <c r="R839" s="447"/>
      <c r="S839" s="447"/>
      <c r="T839" s="447"/>
      <c r="U839" s="447"/>
      <c r="V839" s="447"/>
      <c r="W839" s="447"/>
      <c r="X839" s="447"/>
    </row>
    <row r="840" spans="1:24" ht="12.75">
      <c r="A840" s="447"/>
      <c r="B840" s="447"/>
      <c r="C840" s="454"/>
      <c r="D840" s="447"/>
      <c r="E840" s="449"/>
      <c r="F840" s="447"/>
      <c r="G840" s="447"/>
      <c r="H840" s="447"/>
      <c r="I840" s="447"/>
      <c r="J840" s="447"/>
      <c r="K840" s="447"/>
      <c r="L840" s="447"/>
      <c r="M840" s="447"/>
      <c r="N840" s="447"/>
      <c r="O840" s="447"/>
      <c r="P840" s="447"/>
      <c r="Q840" s="447"/>
      <c r="R840" s="447"/>
      <c r="S840" s="447"/>
      <c r="T840" s="447"/>
      <c r="U840" s="447"/>
      <c r="V840" s="447"/>
      <c r="W840" s="447"/>
      <c r="X840" s="447"/>
    </row>
    <row r="841" spans="1:24" ht="12.75">
      <c r="A841" s="447"/>
      <c r="B841" s="447"/>
      <c r="C841" s="454"/>
      <c r="D841" s="447"/>
      <c r="E841" s="449"/>
      <c r="F841" s="447"/>
      <c r="G841" s="447"/>
      <c r="H841" s="447"/>
      <c r="I841" s="447"/>
      <c r="J841" s="447"/>
      <c r="K841" s="447"/>
      <c r="L841" s="447"/>
      <c r="M841" s="447"/>
      <c r="N841" s="447"/>
      <c r="O841" s="447"/>
      <c r="P841" s="447"/>
      <c r="Q841" s="447"/>
      <c r="R841" s="447"/>
      <c r="S841" s="447"/>
      <c r="T841" s="447"/>
      <c r="U841" s="447"/>
      <c r="V841" s="447"/>
      <c r="W841" s="447"/>
      <c r="X841" s="447"/>
    </row>
    <row r="842" spans="1:24" ht="12.75">
      <c r="A842" s="447"/>
      <c r="B842" s="447"/>
      <c r="C842" s="454"/>
      <c r="D842" s="447"/>
      <c r="E842" s="449"/>
      <c r="F842" s="447"/>
      <c r="G842" s="447"/>
      <c r="H842" s="447"/>
      <c r="I842" s="447"/>
      <c r="J842" s="447"/>
      <c r="K842" s="447"/>
      <c r="L842" s="447"/>
      <c r="M842" s="447"/>
      <c r="N842" s="447"/>
      <c r="O842" s="447"/>
      <c r="P842" s="447"/>
      <c r="Q842" s="447"/>
      <c r="R842" s="447"/>
      <c r="S842" s="447"/>
      <c r="T842" s="447"/>
      <c r="U842" s="447"/>
      <c r="V842" s="447"/>
      <c r="W842" s="447"/>
      <c r="X842" s="447"/>
    </row>
    <row r="843" spans="1:24" ht="12.75">
      <c r="A843" s="447"/>
      <c r="B843" s="447"/>
      <c r="C843" s="454"/>
      <c r="D843" s="447"/>
      <c r="E843" s="449"/>
      <c r="F843" s="447"/>
      <c r="G843" s="447"/>
      <c r="H843" s="447"/>
      <c r="I843" s="447"/>
      <c r="J843" s="447"/>
      <c r="K843" s="447"/>
      <c r="L843" s="447"/>
      <c r="M843" s="447"/>
      <c r="N843" s="447"/>
      <c r="O843" s="447"/>
      <c r="P843" s="447"/>
      <c r="Q843" s="447"/>
      <c r="R843" s="447"/>
      <c r="S843" s="447"/>
      <c r="T843" s="447"/>
      <c r="U843" s="447"/>
      <c r="V843" s="447"/>
      <c r="W843" s="447"/>
      <c r="X843" s="447"/>
    </row>
    <row r="844" spans="1:24" ht="12.75">
      <c r="A844" s="447"/>
      <c r="B844" s="447"/>
      <c r="C844" s="454"/>
      <c r="D844" s="447"/>
      <c r="E844" s="449"/>
      <c r="F844" s="447"/>
      <c r="G844" s="447"/>
      <c r="H844" s="447"/>
      <c r="I844" s="447"/>
      <c r="J844" s="447"/>
      <c r="K844" s="447"/>
      <c r="L844" s="447"/>
      <c r="M844" s="447"/>
      <c r="N844" s="447"/>
      <c r="O844" s="447"/>
      <c r="P844" s="447"/>
      <c r="Q844" s="447"/>
      <c r="R844" s="447"/>
      <c r="S844" s="447"/>
      <c r="T844" s="447"/>
      <c r="U844" s="447"/>
      <c r="V844" s="447"/>
      <c r="W844" s="447"/>
      <c r="X844" s="447"/>
    </row>
    <row r="845" spans="1:24" ht="12.75">
      <c r="A845" s="447"/>
      <c r="B845" s="447"/>
      <c r="C845" s="454"/>
      <c r="D845" s="447"/>
      <c r="E845" s="449"/>
      <c r="F845" s="447"/>
      <c r="G845" s="447"/>
      <c r="H845" s="447"/>
      <c r="I845" s="447"/>
      <c r="J845" s="447"/>
      <c r="K845" s="447"/>
      <c r="L845" s="447"/>
      <c r="M845" s="447"/>
      <c r="N845" s="447"/>
      <c r="O845" s="447"/>
      <c r="P845" s="447"/>
      <c r="Q845" s="447"/>
      <c r="R845" s="447"/>
      <c r="S845" s="447"/>
      <c r="T845" s="447"/>
      <c r="U845" s="447"/>
      <c r="V845" s="447"/>
      <c r="W845" s="447"/>
      <c r="X845" s="447"/>
    </row>
    <row r="846" spans="1:24" ht="12.75">
      <c r="A846" s="447"/>
      <c r="B846" s="447"/>
      <c r="C846" s="454"/>
      <c r="D846" s="447"/>
      <c r="E846" s="449"/>
      <c r="F846" s="447"/>
      <c r="G846" s="447"/>
      <c r="H846" s="447"/>
      <c r="I846" s="447"/>
      <c r="J846" s="447"/>
      <c r="K846" s="447"/>
      <c r="L846" s="447"/>
      <c r="M846" s="447"/>
      <c r="N846" s="447"/>
      <c r="O846" s="447"/>
      <c r="P846" s="447"/>
      <c r="Q846" s="447"/>
      <c r="R846" s="447"/>
      <c r="S846" s="447"/>
      <c r="T846" s="447"/>
      <c r="U846" s="447"/>
      <c r="V846" s="447"/>
      <c r="W846" s="447"/>
      <c r="X846" s="447"/>
    </row>
    <row r="847" spans="1:24" ht="12.75">
      <c r="A847" s="447"/>
      <c r="B847" s="447"/>
      <c r="C847" s="454"/>
      <c r="D847" s="447"/>
      <c r="E847" s="449"/>
      <c r="F847" s="447"/>
      <c r="G847" s="447"/>
      <c r="H847" s="447"/>
      <c r="I847" s="447"/>
      <c r="J847" s="447"/>
      <c r="K847" s="447"/>
      <c r="L847" s="447"/>
      <c r="M847" s="447"/>
      <c r="N847" s="447"/>
      <c r="O847" s="447"/>
      <c r="P847" s="447"/>
      <c r="Q847" s="447"/>
      <c r="R847" s="447"/>
      <c r="S847" s="447"/>
      <c r="T847" s="447"/>
      <c r="U847" s="447"/>
      <c r="V847" s="447"/>
      <c r="W847" s="447"/>
      <c r="X847" s="447"/>
    </row>
    <row r="848" spans="1:24" ht="12.75">
      <c r="A848" s="447"/>
      <c r="B848" s="447"/>
      <c r="C848" s="454"/>
      <c r="D848" s="447"/>
      <c r="E848" s="449"/>
      <c r="F848" s="447"/>
      <c r="G848" s="447"/>
      <c r="H848" s="447"/>
      <c r="I848" s="447"/>
      <c r="J848" s="447"/>
      <c r="K848" s="447"/>
      <c r="L848" s="447"/>
      <c r="M848" s="447"/>
      <c r="N848" s="447"/>
      <c r="O848" s="447"/>
      <c r="P848" s="447"/>
      <c r="Q848" s="447"/>
      <c r="R848" s="447"/>
      <c r="S848" s="447"/>
      <c r="T848" s="447"/>
      <c r="U848" s="447"/>
      <c r="V848" s="447"/>
      <c r="W848" s="447"/>
      <c r="X848" s="447"/>
    </row>
    <row r="849" spans="1:24" ht="12.75">
      <c r="A849" s="447"/>
      <c r="B849" s="447"/>
      <c r="C849" s="454"/>
      <c r="D849" s="447"/>
      <c r="E849" s="449"/>
      <c r="F849" s="447"/>
      <c r="G849" s="447"/>
      <c r="H849" s="447"/>
      <c r="I849" s="447"/>
      <c r="J849" s="447"/>
      <c r="K849" s="447"/>
      <c r="L849" s="447"/>
      <c r="M849" s="447"/>
      <c r="N849" s="447"/>
      <c r="O849" s="447"/>
      <c r="P849" s="447"/>
      <c r="Q849" s="447"/>
      <c r="R849" s="447"/>
      <c r="S849" s="447"/>
      <c r="T849" s="447"/>
      <c r="U849" s="447"/>
      <c r="V849" s="447"/>
      <c r="W849" s="447"/>
      <c r="X849" s="447"/>
    </row>
    <row r="850" spans="1:24" ht="12.75">
      <c r="A850" s="447"/>
      <c r="B850" s="447"/>
      <c r="C850" s="454"/>
      <c r="D850" s="447"/>
      <c r="E850" s="449"/>
      <c r="F850" s="447"/>
      <c r="G850" s="447"/>
      <c r="H850" s="447"/>
      <c r="I850" s="447"/>
      <c r="J850" s="447"/>
      <c r="K850" s="447"/>
      <c r="L850" s="447"/>
      <c r="M850" s="447"/>
      <c r="N850" s="447"/>
      <c r="O850" s="447"/>
      <c r="P850" s="447"/>
      <c r="Q850" s="447"/>
      <c r="R850" s="447"/>
      <c r="S850" s="447"/>
      <c r="T850" s="447"/>
      <c r="U850" s="447"/>
      <c r="V850" s="447"/>
      <c r="W850" s="447"/>
      <c r="X850" s="447"/>
    </row>
    <row r="851" spans="1:24" ht="12.75">
      <c r="A851" s="447"/>
      <c r="B851" s="447"/>
      <c r="C851" s="454"/>
      <c r="D851" s="447"/>
      <c r="E851" s="449"/>
      <c r="F851" s="447"/>
      <c r="G851" s="447"/>
      <c r="H851" s="447"/>
      <c r="I851" s="447"/>
      <c r="J851" s="447"/>
      <c r="K851" s="447"/>
      <c r="L851" s="447"/>
      <c r="M851" s="447"/>
      <c r="N851" s="447"/>
      <c r="O851" s="447"/>
      <c r="P851" s="447"/>
      <c r="Q851" s="447"/>
      <c r="R851" s="447"/>
      <c r="S851" s="447"/>
      <c r="T851" s="447"/>
      <c r="U851" s="447"/>
      <c r="V851" s="447"/>
      <c r="W851" s="447"/>
      <c r="X851" s="447"/>
    </row>
    <row r="852" spans="1:24" ht="12.75">
      <c r="A852" s="447"/>
      <c r="B852" s="447"/>
      <c r="C852" s="454"/>
      <c r="D852" s="447"/>
      <c r="E852" s="449"/>
      <c r="F852" s="447"/>
      <c r="G852" s="447"/>
      <c r="H852" s="447"/>
      <c r="I852" s="447"/>
      <c r="J852" s="447"/>
      <c r="K852" s="447"/>
      <c r="L852" s="447"/>
      <c r="M852" s="447"/>
      <c r="N852" s="447"/>
      <c r="O852" s="447"/>
      <c r="P852" s="447"/>
      <c r="Q852" s="447"/>
      <c r="R852" s="447"/>
      <c r="S852" s="447"/>
      <c r="T852" s="447"/>
      <c r="U852" s="447"/>
      <c r="V852" s="447"/>
      <c r="W852" s="447"/>
      <c r="X852" s="447"/>
    </row>
    <row r="853" spans="1:24" ht="12.75">
      <c r="A853" s="447"/>
      <c r="B853" s="447"/>
      <c r="C853" s="454"/>
      <c r="D853" s="447"/>
      <c r="E853" s="449"/>
      <c r="F853" s="447"/>
      <c r="G853" s="447"/>
      <c r="H853" s="447"/>
      <c r="I853" s="447"/>
      <c r="J853" s="447"/>
      <c r="K853" s="447"/>
      <c r="L853" s="447"/>
      <c r="M853" s="447"/>
      <c r="N853" s="447"/>
      <c r="O853" s="447"/>
      <c r="P853" s="447"/>
      <c r="Q853" s="447"/>
      <c r="R853" s="447"/>
      <c r="S853" s="447"/>
      <c r="T853" s="447"/>
      <c r="U853" s="447"/>
      <c r="V853" s="447"/>
      <c r="W853" s="447"/>
      <c r="X853" s="447"/>
    </row>
    <row r="854" spans="1:24" ht="12.75">
      <c r="A854" s="447"/>
      <c r="B854" s="447"/>
      <c r="C854" s="454"/>
      <c r="D854" s="447"/>
      <c r="E854" s="449"/>
      <c r="F854" s="447"/>
      <c r="G854" s="447"/>
      <c r="H854" s="447"/>
      <c r="I854" s="447"/>
      <c r="J854" s="447"/>
      <c r="K854" s="447"/>
      <c r="L854" s="447"/>
      <c r="M854" s="447"/>
      <c r="N854" s="447"/>
      <c r="O854" s="447"/>
      <c r="P854" s="447"/>
      <c r="Q854" s="447"/>
      <c r="R854" s="447"/>
      <c r="S854" s="447"/>
      <c r="T854" s="447"/>
      <c r="U854" s="447"/>
      <c r="V854" s="447"/>
      <c r="W854" s="447"/>
      <c r="X854" s="447"/>
    </row>
    <row r="855" spans="1:24" ht="12.75">
      <c r="A855" s="447"/>
      <c r="B855" s="447"/>
      <c r="C855" s="454"/>
      <c r="D855" s="447"/>
      <c r="E855" s="449"/>
      <c r="F855" s="447"/>
      <c r="G855" s="447"/>
      <c r="H855" s="447"/>
      <c r="I855" s="447"/>
      <c r="J855" s="447"/>
      <c r="K855" s="447"/>
      <c r="L855" s="447"/>
      <c r="M855" s="447"/>
      <c r="N855" s="447"/>
      <c r="O855" s="447"/>
      <c r="P855" s="447"/>
      <c r="Q855" s="447"/>
      <c r="R855" s="447"/>
      <c r="S855" s="447"/>
      <c r="T855" s="447"/>
      <c r="U855" s="447"/>
      <c r="V855" s="447"/>
      <c r="W855" s="447"/>
      <c r="X855" s="447"/>
    </row>
    <row r="856" spans="1:24" ht="12.75">
      <c r="A856" s="447"/>
      <c r="B856" s="447"/>
      <c r="C856" s="454"/>
      <c r="D856" s="447"/>
      <c r="E856" s="449"/>
      <c r="F856" s="447"/>
      <c r="G856" s="447"/>
      <c r="H856" s="447"/>
      <c r="I856" s="447"/>
      <c r="J856" s="447"/>
      <c r="K856" s="447"/>
      <c r="L856" s="447"/>
      <c r="M856" s="447"/>
      <c r="N856" s="447"/>
      <c r="O856" s="447"/>
      <c r="P856" s="447"/>
      <c r="Q856" s="447"/>
      <c r="R856" s="447"/>
      <c r="S856" s="447"/>
      <c r="T856" s="447"/>
      <c r="U856" s="447"/>
      <c r="V856" s="447"/>
      <c r="W856" s="447"/>
      <c r="X856" s="447"/>
    </row>
    <row r="857" spans="1:24" ht="12.75">
      <c r="A857" s="447"/>
      <c r="B857" s="447"/>
      <c r="C857" s="454"/>
      <c r="D857" s="447"/>
      <c r="E857" s="449"/>
      <c r="F857" s="447"/>
      <c r="G857" s="447"/>
      <c r="H857" s="447"/>
      <c r="I857" s="447"/>
      <c r="J857" s="447"/>
      <c r="K857" s="447"/>
      <c r="L857" s="447"/>
      <c r="M857" s="447"/>
      <c r="N857" s="447"/>
      <c r="O857" s="447"/>
      <c r="P857" s="447"/>
      <c r="Q857" s="447"/>
      <c r="R857" s="447"/>
      <c r="S857" s="447"/>
      <c r="T857" s="447"/>
      <c r="U857" s="447"/>
      <c r="V857" s="447"/>
      <c r="W857" s="447"/>
      <c r="X857" s="447"/>
    </row>
    <row r="858" spans="1:24" ht="12.75">
      <c r="A858" s="447"/>
      <c r="B858" s="447"/>
      <c r="C858" s="454"/>
      <c r="D858" s="447"/>
      <c r="E858" s="449"/>
      <c r="F858" s="447"/>
      <c r="G858" s="447"/>
      <c r="H858" s="447"/>
      <c r="I858" s="447"/>
      <c r="J858" s="447"/>
      <c r="K858" s="447"/>
      <c r="L858" s="447"/>
      <c r="M858" s="447"/>
      <c r="N858" s="447"/>
      <c r="O858" s="447"/>
      <c r="P858" s="447"/>
      <c r="Q858" s="447"/>
      <c r="R858" s="447"/>
      <c r="S858" s="447"/>
      <c r="T858" s="447"/>
      <c r="U858" s="447"/>
      <c r="V858" s="447"/>
      <c r="W858" s="447"/>
      <c r="X858" s="447"/>
    </row>
    <row r="859" spans="1:24" ht="12.75">
      <c r="A859" s="447"/>
      <c r="B859" s="447"/>
      <c r="C859" s="454"/>
      <c r="D859" s="447"/>
      <c r="E859" s="449"/>
      <c r="F859" s="447"/>
      <c r="G859" s="447"/>
      <c r="H859" s="447"/>
      <c r="I859" s="447"/>
      <c r="J859" s="447"/>
      <c r="K859" s="447"/>
      <c r="L859" s="447"/>
      <c r="M859" s="447"/>
      <c r="N859" s="447"/>
      <c r="O859" s="447"/>
      <c r="P859" s="447"/>
      <c r="Q859" s="447"/>
      <c r="R859" s="447"/>
      <c r="S859" s="447"/>
      <c r="T859" s="447"/>
      <c r="U859" s="447"/>
      <c r="V859" s="447"/>
      <c r="W859" s="447"/>
      <c r="X859" s="447"/>
    </row>
    <row r="860" spans="1:24" ht="12.75">
      <c r="A860" s="447"/>
      <c r="B860" s="447"/>
      <c r="C860" s="454"/>
      <c r="D860" s="447"/>
      <c r="E860" s="449"/>
      <c r="F860" s="447"/>
      <c r="G860" s="447"/>
      <c r="H860" s="447"/>
      <c r="I860" s="447"/>
      <c r="J860" s="447"/>
      <c r="K860" s="447"/>
      <c r="L860" s="447"/>
      <c r="M860" s="447"/>
      <c r="N860" s="447"/>
      <c r="O860" s="447"/>
      <c r="P860" s="447"/>
      <c r="Q860" s="447"/>
      <c r="R860" s="447"/>
      <c r="S860" s="447"/>
      <c r="T860" s="447"/>
      <c r="U860" s="447"/>
      <c r="V860" s="447"/>
      <c r="W860" s="447"/>
      <c r="X860" s="447"/>
    </row>
    <row r="861" spans="1:24" ht="12.75">
      <c r="A861" s="447"/>
      <c r="B861" s="447"/>
      <c r="C861" s="454"/>
      <c r="D861" s="447"/>
      <c r="E861" s="449"/>
      <c r="F861" s="447"/>
      <c r="G861" s="447"/>
      <c r="H861" s="447"/>
      <c r="I861" s="447"/>
      <c r="J861" s="447"/>
      <c r="K861" s="447"/>
      <c r="L861" s="447"/>
      <c r="M861" s="447"/>
      <c r="N861" s="447"/>
      <c r="O861" s="447"/>
      <c r="P861" s="447"/>
      <c r="Q861" s="447"/>
      <c r="R861" s="447"/>
      <c r="S861" s="447"/>
      <c r="T861" s="447"/>
      <c r="U861" s="447"/>
      <c r="V861" s="447"/>
      <c r="W861" s="447"/>
      <c r="X861" s="447"/>
    </row>
    <row r="862" spans="1:24" ht="12.75">
      <c r="A862" s="447"/>
      <c r="B862" s="447"/>
      <c r="C862" s="454"/>
      <c r="D862" s="447"/>
      <c r="E862" s="449"/>
      <c r="F862" s="447"/>
      <c r="G862" s="447"/>
      <c r="H862" s="447"/>
      <c r="I862" s="447"/>
      <c r="J862" s="447"/>
      <c r="K862" s="447"/>
      <c r="L862" s="447"/>
      <c r="M862" s="447"/>
      <c r="N862" s="447"/>
      <c r="O862" s="447"/>
      <c r="P862" s="447"/>
      <c r="Q862" s="447"/>
      <c r="R862" s="447"/>
      <c r="S862" s="447"/>
      <c r="T862" s="447"/>
      <c r="U862" s="447"/>
      <c r="V862" s="447"/>
      <c r="W862" s="447"/>
      <c r="X862" s="447"/>
    </row>
    <row r="863" spans="1:24" ht="12.75">
      <c r="A863" s="447"/>
      <c r="B863" s="447"/>
      <c r="C863" s="454"/>
      <c r="D863" s="447"/>
      <c r="E863" s="449"/>
      <c r="F863" s="447"/>
      <c r="G863" s="447"/>
      <c r="H863" s="447"/>
      <c r="I863" s="447"/>
      <c r="J863" s="447"/>
      <c r="K863" s="447"/>
      <c r="L863" s="447"/>
      <c r="M863" s="447"/>
      <c r="N863" s="447"/>
      <c r="O863" s="447"/>
      <c r="P863" s="447"/>
      <c r="Q863" s="447"/>
      <c r="R863" s="447"/>
      <c r="S863" s="447"/>
      <c r="T863" s="447"/>
      <c r="U863" s="447"/>
      <c r="V863" s="447"/>
      <c r="W863" s="447"/>
      <c r="X863" s="447"/>
    </row>
    <row r="864" spans="1:24" ht="12.75">
      <c r="A864" s="447"/>
      <c r="B864" s="447"/>
      <c r="C864" s="454"/>
      <c r="D864" s="447"/>
      <c r="E864" s="449"/>
      <c r="F864" s="447"/>
      <c r="G864" s="447"/>
      <c r="H864" s="447"/>
      <c r="I864" s="447"/>
      <c r="J864" s="447"/>
      <c r="K864" s="447"/>
      <c r="L864" s="447"/>
      <c r="M864" s="447"/>
      <c r="N864" s="447"/>
      <c r="O864" s="447"/>
      <c r="P864" s="447"/>
      <c r="Q864" s="447"/>
      <c r="R864" s="447"/>
      <c r="S864" s="447"/>
      <c r="T864" s="447"/>
      <c r="U864" s="447"/>
      <c r="V864" s="447"/>
      <c r="W864" s="447"/>
      <c r="X864" s="447"/>
    </row>
    <row r="865" spans="1:24" ht="12.75">
      <c r="A865" s="447"/>
      <c r="B865" s="447"/>
      <c r="C865" s="454"/>
      <c r="D865" s="447"/>
      <c r="E865" s="449"/>
      <c r="F865" s="447"/>
      <c r="G865" s="447"/>
      <c r="H865" s="447"/>
      <c r="I865" s="447"/>
      <c r="J865" s="447"/>
      <c r="K865" s="447"/>
      <c r="L865" s="447"/>
      <c r="M865" s="447"/>
      <c r="N865" s="447"/>
      <c r="O865" s="447"/>
      <c r="P865" s="447"/>
      <c r="Q865" s="447"/>
      <c r="R865" s="447"/>
      <c r="S865" s="447"/>
      <c r="T865" s="447"/>
      <c r="U865" s="447"/>
      <c r="V865" s="447"/>
      <c r="W865" s="447"/>
      <c r="X865" s="447"/>
    </row>
    <row r="866" spans="1:24" ht="12.75">
      <c r="A866" s="447"/>
      <c r="B866" s="447"/>
      <c r="C866" s="454"/>
      <c r="D866" s="447"/>
      <c r="E866" s="449"/>
      <c r="F866" s="447"/>
      <c r="G866" s="447"/>
      <c r="H866" s="447"/>
      <c r="I866" s="447"/>
      <c r="J866" s="447"/>
      <c r="K866" s="447"/>
      <c r="L866" s="447"/>
      <c r="M866" s="447"/>
      <c r="N866" s="447"/>
      <c r="O866" s="447"/>
      <c r="P866" s="447"/>
      <c r="Q866" s="447"/>
      <c r="R866" s="447"/>
      <c r="S866" s="447"/>
      <c r="T866" s="447"/>
      <c r="U866" s="447"/>
      <c r="V866" s="447"/>
      <c r="W866" s="447"/>
      <c r="X866" s="447"/>
    </row>
    <row r="867" spans="1:24" ht="12.75">
      <c r="A867" s="447"/>
      <c r="B867" s="447"/>
      <c r="C867" s="454"/>
      <c r="D867" s="447"/>
      <c r="E867" s="449"/>
      <c r="F867" s="447"/>
      <c r="G867" s="447"/>
      <c r="H867" s="447"/>
      <c r="I867" s="447"/>
      <c r="J867" s="447"/>
      <c r="K867" s="447"/>
      <c r="L867" s="447"/>
      <c r="M867" s="447"/>
      <c r="N867" s="447"/>
      <c r="O867" s="447"/>
      <c r="P867" s="447"/>
      <c r="Q867" s="447"/>
      <c r="R867" s="447"/>
      <c r="S867" s="447"/>
      <c r="T867" s="447"/>
      <c r="U867" s="447"/>
      <c r="V867" s="447"/>
      <c r="W867" s="447"/>
      <c r="X867" s="447"/>
    </row>
    <row r="868" spans="1:24" ht="12.75">
      <c r="A868" s="447"/>
      <c r="B868" s="447"/>
      <c r="C868" s="454"/>
      <c r="D868" s="447"/>
      <c r="E868" s="449"/>
      <c r="F868" s="447"/>
      <c r="G868" s="447"/>
      <c r="H868" s="447"/>
      <c r="I868" s="447"/>
      <c r="J868" s="447"/>
      <c r="K868" s="447"/>
      <c r="L868" s="447"/>
      <c r="M868" s="447"/>
      <c r="N868" s="447"/>
      <c r="O868" s="447"/>
      <c r="P868" s="447"/>
      <c r="Q868" s="447"/>
      <c r="R868" s="447"/>
      <c r="S868" s="447"/>
      <c r="T868" s="447"/>
      <c r="U868" s="447"/>
      <c r="V868" s="447"/>
      <c r="W868" s="447"/>
      <c r="X868" s="447"/>
    </row>
    <row r="869" spans="1:24" ht="12.75">
      <c r="A869" s="447"/>
      <c r="B869" s="447"/>
      <c r="C869" s="454"/>
      <c r="D869" s="447"/>
      <c r="E869" s="449"/>
      <c r="F869" s="447"/>
      <c r="G869" s="447"/>
      <c r="H869" s="447"/>
      <c r="I869" s="447"/>
      <c r="J869" s="447"/>
      <c r="K869" s="447"/>
      <c r="L869" s="447"/>
      <c r="M869" s="447"/>
      <c r="N869" s="447"/>
      <c r="O869" s="447"/>
      <c r="P869" s="447"/>
      <c r="Q869" s="447"/>
      <c r="R869" s="447"/>
      <c r="S869" s="447"/>
      <c r="T869" s="447"/>
      <c r="U869" s="447"/>
      <c r="V869" s="447"/>
      <c r="W869" s="447"/>
      <c r="X869" s="447"/>
    </row>
    <row r="870" spans="1:24" ht="12.75">
      <c r="A870" s="447"/>
      <c r="B870" s="447"/>
      <c r="C870" s="454"/>
      <c r="D870" s="447"/>
      <c r="E870" s="449"/>
      <c r="F870" s="447"/>
      <c r="G870" s="447"/>
      <c r="H870" s="447"/>
      <c r="I870" s="447"/>
      <c r="J870" s="447"/>
      <c r="K870" s="447"/>
      <c r="L870" s="447"/>
      <c r="M870" s="447"/>
      <c r="N870" s="447"/>
      <c r="O870" s="447"/>
      <c r="P870" s="447"/>
      <c r="Q870" s="447"/>
      <c r="R870" s="447"/>
      <c r="S870" s="447"/>
      <c r="T870" s="447"/>
      <c r="U870" s="447"/>
      <c r="V870" s="447"/>
      <c r="W870" s="447"/>
      <c r="X870" s="447"/>
    </row>
    <row r="871" spans="1:24" ht="12.75">
      <c r="A871" s="447"/>
      <c r="B871" s="447"/>
      <c r="C871" s="454"/>
      <c r="D871" s="447"/>
      <c r="E871" s="449"/>
      <c r="F871" s="447"/>
      <c r="G871" s="447"/>
      <c r="H871" s="447"/>
      <c r="I871" s="447"/>
      <c r="J871" s="447"/>
      <c r="K871" s="447"/>
      <c r="L871" s="447"/>
      <c r="M871" s="447"/>
      <c r="N871" s="447"/>
      <c r="O871" s="447"/>
      <c r="P871" s="447"/>
      <c r="Q871" s="447"/>
      <c r="R871" s="447"/>
      <c r="S871" s="447"/>
      <c r="T871" s="447"/>
      <c r="U871" s="447"/>
      <c r="V871" s="447"/>
      <c r="W871" s="447"/>
      <c r="X871" s="447"/>
    </row>
    <row r="872" spans="1:24" ht="12.75">
      <c r="A872" s="447"/>
      <c r="B872" s="447"/>
      <c r="C872" s="454"/>
      <c r="D872" s="447"/>
      <c r="E872" s="449"/>
      <c r="F872" s="447"/>
      <c r="G872" s="447"/>
      <c r="H872" s="447"/>
      <c r="I872" s="447"/>
      <c r="J872" s="447"/>
      <c r="K872" s="447"/>
      <c r="L872" s="447"/>
      <c r="M872" s="447"/>
      <c r="N872" s="447"/>
      <c r="O872" s="447"/>
      <c r="P872" s="447"/>
      <c r="Q872" s="447"/>
      <c r="R872" s="447"/>
      <c r="S872" s="447"/>
      <c r="T872" s="447"/>
      <c r="U872" s="447"/>
      <c r="V872" s="447"/>
      <c r="W872" s="447"/>
      <c r="X872" s="447"/>
    </row>
    <row r="873" spans="1:24" ht="12.75">
      <c r="A873" s="447"/>
      <c r="B873" s="447"/>
      <c r="C873" s="454"/>
      <c r="D873" s="447"/>
      <c r="E873" s="449"/>
      <c r="F873" s="447"/>
      <c r="G873" s="447"/>
      <c r="H873" s="447"/>
      <c r="I873" s="447"/>
      <c r="J873" s="447"/>
      <c r="K873" s="447"/>
      <c r="L873" s="447"/>
      <c r="M873" s="447"/>
      <c r="N873" s="447"/>
      <c r="O873" s="447"/>
      <c r="P873" s="447"/>
      <c r="Q873" s="447"/>
      <c r="R873" s="447"/>
      <c r="S873" s="447"/>
      <c r="T873" s="447"/>
      <c r="U873" s="447"/>
      <c r="V873" s="447"/>
      <c r="W873" s="447"/>
      <c r="X873" s="447"/>
    </row>
    <row r="874" spans="1:24" ht="12.75">
      <c r="A874" s="447"/>
      <c r="B874" s="447"/>
      <c r="C874" s="454"/>
      <c r="D874" s="447"/>
      <c r="E874" s="449"/>
      <c r="F874" s="447"/>
      <c r="G874" s="447"/>
      <c r="H874" s="447"/>
      <c r="I874" s="447"/>
      <c r="J874" s="447"/>
      <c r="K874" s="447"/>
      <c r="L874" s="447"/>
      <c r="M874" s="447"/>
      <c r="N874" s="447"/>
      <c r="O874" s="447"/>
      <c r="P874" s="447"/>
      <c r="Q874" s="447"/>
      <c r="R874" s="447"/>
      <c r="S874" s="447"/>
      <c r="T874" s="447"/>
      <c r="U874" s="447"/>
      <c r="V874" s="447"/>
      <c r="W874" s="447"/>
      <c r="X874" s="447"/>
    </row>
    <row r="875" spans="1:24" ht="12.75">
      <c r="A875" s="447"/>
      <c r="B875" s="447"/>
      <c r="C875" s="454"/>
      <c r="D875" s="447"/>
      <c r="E875" s="449"/>
      <c r="F875" s="447"/>
      <c r="G875" s="447"/>
      <c r="H875" s="447"/>
      <c r="I875" s="447"/>
      <c r="J875" s="447"/>
      <c r="K875" s="447"/>
      <c r="L875" s="447"/>
      <c r="M875" s="447"/>
      <c r="N875" s="447"/>
      <c r="O875" s="447"/>
      <c r="P875" s="447"/>
      <c r="Q875" s="447"/>
      <c r="R875" s="447"/>
      <c r="S875" s="447"/>
      <c r="T875" s="447"/>
      <c r="U875" s="447"/>
      <c r="V875" s="447"/>
      <c r="W875" s="447"/>
      <c r="X875" s="447"/>
    </row>
    <row r="876" spans="1:24" ht="12.75">
      <c r="A876" s="447"/>
      <c r="B876" s="447"/>
      <c r="C876" s="454"/>
      <c r="D876" s="447"/>
      <c r="E876" s="449"/>
      <c r="F876" s="447"/>
      <c r="G876" s="447"/>
      <c r="H876" s="447"/>
      <c r="I876" s="447"/>
      <c r="J876" s="447"/>
      <c r="K876" s="447"/>
      <c r="L876" s="447"/>
      <c r="M876" s="447"/>
      <c r="N876" s="447"/>
      <c r="O876" s="447"/>
      <c r="P876" s="447"/>
      <c r="Q876" s="447"/>
      <c r="R876" s="447"/>
      <c r="S876" s="447"/>
      <c r="T876" s="447"/>
      <c r="U876" s="447"/>
      <c r="V876" s="447"/>
      <c r="W876" s="447"/>
      <c r="X876" s="447"/>
    </row>
    <row r="877" spans="1:24" ht="12.75">
      <c r="A877" s="447"/>
      <c r="B877" s="447"/>
      <c r="C877" s="454"/>
      <c r="D877" s="447"/>
      <c r="E877" s="449"/>
      <c r="F877" s="447"/>
      <c r="G877" s="447"/>
      <c r="H877" s="447"/>
      <c r="I877" s="447"/>
      <c r="J877" s="447"/>
      <c r="K877" s="447"/>
      <c r="L877" s="447"/>
      <c r="M877" s="447"/>
      <c r="N877" s="447"/>
      <c r="O877" s="447"/>
      <c r="P877" s="447"/>
      <c r="Q877" s="447"/>
      <c r="R877" s="447"/>
      <c r="S877" s="447"/>
      <c r="T877" s="447"/>
      <c r="U877" s="447"/>
      <c r="V877" s="447"/>
      <c r="W877" s="447"/>
      <c r="X877" s="447"/>
    </row>
    <row r="878" spans="1:24" ht="12.75">
      <c r="A878" s="447"/>
      <c r="B878" s="447"/>
      <c r="C878" s="454"/>
      <c r="D878" s="447"/>
      <c r="E878" s="449"/>
      <c r="F878" s="447"/>
      <c r="G878" s="447"/>
      <c r="H878" s="447"/>
      <c r="I878" s="447"/>
      <c r="J878" s="447"/>
      <c r="K878" s="447"/>
      <c r="L878" s="447"/>
      <c r="M878" s="447"/>
      <c r="N878" s="447"/>
      <c r="O878" s="447"/>
      <c r="P878" s="447"/>
      <c r="Q878" s="447"/>
      <c r="R878" s="447"/>
      <c r="S878" s="447"/>
      <c r="T878" s="447"/>
      <c r="U878" s="447"/>
      <c r="V878" s="447"/>
      <c r="W878" s="447"/>
      <c r="X878" s="447"/>
    </row>
    <row r="879" spans="1:24" ht="12.75">
      <c r="A879" s="447"/>
      <c r="B879" s="447"/>
      <c r="C879" s="454"/>
      <c r="D879" s="447"/>
      <c r="E879" s="449"/>
      <c r="F879" s="447"/>
      <c r="G879" s="447"/>
      <c r="H879" s="447"/>
      <c r="I879" s="447"/>
      <c r="J879" s="447"/>
      <c r="K879" s="447"/>
      <c r="L879" s="447"/>
      <c r="M879" s="447"/>
      <c r="N879" s="447"/>
      <c r="O879" s="447"/>
      <c r="P879" s="447"/>
      <c r="Q879" s="447"/>
      <c r="R879" s="447"/>
      <c r="S879" s="447"/>
      <c r="T879" s="447"/>
      <c r="U879" s="447"/>
      <c r="V879" s="447"/>
      <c r="W879" s="447"/>
      <c r="X879" s="447"/>
    </row>
    <row r="880" spans="1:24" ht="12.75">
      <c r="A880" s="447"/>
      <c r="B880" s="447"/>
      <c r="C880" s="454"/>
      <c r="D880" s="447"/>
      <c r="E880" s="449"/>
      <c r="F880" s="447"/>
      <c r="G880" s="447"/>
      <c r="H880" s="447"/>
      <c r="I880" s="447"/>
      <c r="J880" s="447"/>
      <c r="K880" s="447"/>
      <c r="L880" s="447"/>
      <c r="M880" s="447"/>
      <c r="N880" s="447"/>
      <c r="O880" s="447"/>
      <c r="P880" s="447"/>
      <c r="Q880" s="447"/>
      <c r="R880" s="447"/>
      <c r="S880" s="447"/>
      <c r="T880" s="447"/>
      <c r="U880" s="447"/>
      <c r="V880" s="447"/>
      <c r="W880" s="447"/>
      <c r="X880" s="447"/>
    </row>
    <row r="881" spans="1:24" ht="12.75">
      <c r="A881" s="447"/>
      <c r="B881" s="447"/>
      <c r="C881" s="454"/>
      <c r="D881" s="447"/>
      <c r="E881" s="449"/>
      <c r="F881" s="447"/>
      <c r="G881" s="447"/>
      <c r="H881" s="447"/>
      <c r="I881" s="447"/>
      <c r="J881" s="447"/>
      <c r="K881" s="447"/>
      <c r="L881" s="447"/>
      <c r="M881" s="447"/>
      <c r="N881" s="447"/>
      <c r="O881" s="447"/>
      <c r="P881" s="447"/>
      <c r="Q881" s="447"/>
      <c r="R881" s="447"/>
      <c r="S881" s="447"/>
      <c r="T881" s="447"/>
      <c r="U881" s="447"/>
      <c r="V881" s="447"/>
      <c r="W881" s="447"/>
      <c r="X881" s="447"/>
    </row>
    <row r="882" spans="1:24" ht="12.75">
      <c r="A882" s="447"/>
      <c r="B882" s="447"/>
      <c r="C882" s="454"/>
      <c r="D882" s="447"/>
      <c r="E882" s="449"/>
      <c r="F882" s="447"/>
      <c r="G882" s="447"/>
      <c r="H882" s="447"/>
      <c r="I882" s="447"/>
      <c r="J882" s="447"/>
      <c r="K882" s="447"/>
      <c r="L882" s="447"/>
      <c r="M882" s="447"/>
      <c r="N882" s="447"/>
      <c r="O882" s="447"/>
      <c r="P882" s="447"/>
      <c r="Q882" s="447"/>
      <c r="R882" s="447"/>
      <c r="S882" s="447"/>
      <c r="T882" s="447"/>
      <c r="U882" s="447"/>
      <c r="V882" s="447"/>
      <c r="W882" s="447"/>
      <c r="X882" s="447"/>
    </row>
    <row r="883" spans="1:24" ht="12.75">
      <c r="A883" s="447"/>
      <c r="B883" s="447"/>
      <c r="C883" s="454"/>
      <c r="D883" s="447"/>
      <c r="E883" s="449"/>
      <c r="F883" s="447"/>
      <c r="G883" s="447"/>
      <c r="H883" s="447"/>
      <c r="I883" s="447"/>
      <c r="J883" s="447"/>
      <c r="K883" s="447"/>
      <c r="L883" s="447"/>
      <c r="M883" s="447"/>
      <c r="N883" s="447"/>
      <c r="O883" s="447"/>
      <c r="P883" s="447"/>
      <c r="Q883" s="447"/>
      <c r="R883" s="447"/>
      <c r="S883" s="447"/>
      <c r="T883" s="447"/>
      <c r="U883" s="447"/>
      <c r="V883" s="447"/>
      <c r="W883" s="447"/>
      <c r="X883" s="447"/>
    </row>
    <row r="884" spans="1:24" ht="12.75">
      <c r="A884" s="447"/>
      <c r="B884" s="447"/>
      <c r="C884" s="454"/>
      <c r="D884" s="447"/>
      <c r="E884" s="449"/>
      <c r="F884" s="447"/>
      <c r="G884" s="447"/>
      <c r="H884" s="447"/>
      <c r="I884" s="447"/>
      <c r="J884" s="447"/>
      <c r="K884" s="447"/>
      <c r="L884" s="447"/>
      <c r="M884" s="447"/>
      <c r="N884" s="447"/>
      <c r="O884" s="447"/>
      <c r="P884" s="447"/>
      <c r="Q884" s="447"/>
      <c r="R884" s="447"/>
      <c r="S884" s="447"/>
      <c r="T884" s="447"/>
      <c r="U884" s="447"/>
      <c r="V884" s="447"/>
      <c r="W884" s="447"/>
      <c r="X884" s="447"/>
    </row>
    <row r="885" spans="1:24" ht="12.75">
      <c r="A885" s="447"/>
      <c r="B885" s="447"/>
      <c r="C885" s="454"/>
      <c r="D885" s="447"/>
      <c r="E885" s="449"/>
      <c r="F885" s="447"/>
      <c r="G885" s="447"/>
      <c r="H885" s="447"/>
      <c r="I885" s="447"/>
      <c r="J885" s="447"/>
      <c r="K885" s="447"/>
      <c r="L885" s="447"/>
      <c r="M885" s="447"/>
      <c r="N885" s="447"/>
      <c r="O885" s="447"/>
      <c r="P885" s="447"/>
      <c r="Q885" s="447"/>
      <c r="R885" s="447"/>
      <c r="S885" s="447"/>
      <c r="T885" s="447"/>
      <c r="U885" s="447"/>
      <c r="V885" s="447"/>
      <c r="W885" s="447"/>
      <c r="X885" s="447"/>
    </row>
    <row r="886" spans="1:24" ht="12.75">
      <c r="A886" s="447"/>
      <c r="B886" s="447"/>
      <c r="C886" s="454"/>
      <c r="D886" s="447"/>
      <c r="E886" s="449"/>
      <c r="F886" s="447"/>
      <c r="G886" s="447"/>
      <c r="H886" s="447"/>
      <c r="I886" s="447"/>
      <c r="J886" s="447"/>
      <c r="K886" s="447"/>
      <c r="L886" s="447"/>
      <c r="M886" s="447"/>
      <c r="N886" s="447"/>
      <c r="O886" s="447"/>
      <c r="P886" s="447"/>
      <c r="Q886" s="447"/>
      <c r="R886" s="447"/>
      <c r="S886" s="447"/>
      <c r="T886" s="447"/>
      <c r="U886" s="447"/>
      <c r="V886" s="447"/>
      <c r="W886" s="447"/>
      <c r="X886" s="447"/>
    </row>
    <row r="887" spans="1:24" ht="12.75">
      <c r="A887" s="447"/>
      <c r="B887" s="447"/>
      <c r="C887" s="454"/>
      <c r="D887" s="447"/>
      <c r="E887" s="449"/>
      <c r="F887" s="447"/>
      <c r="G887" s="447"/>
      <c r="H887" s="447"/>
      <c r="I887" s="447"/>
      <c r="J887" s="447"/>
      <c r="K887" s="447"/>
      <c r="L887" s="447"/>
      <c r="M887" s="447"/>
      <c r="N887" s="447"/>
      <c r="O887" s="447"/>
      <c r="P887" s="447"/>
      <c r="Q887" s="447"/>
      <c r="R887" s="447"/>
      <c r="S887" s="447"/>
      <c r="T887" s="447"/>
      <c r="U887" s="447"/>
      <c r="V887" s="447"/>
      <c r="W887" s="447"/>
      <c r="X887" s="447"/>
    </row>
    <row r="888" spans="1:24" ht="12.75">
      <c r="A888" s="447"/>
      <c r="B888" s="447"/>
      <c r="C888" s="454"/>
      <c r="D888" s="447"/>
      <c r="E888" s="449"/>
      <c r="F888" s="447"/>
      <c r="G888" s="447"/>
      <c r="H888" s="447"/>
      <c r="I888" s="447"/>
      <c r="J888" s="447"/>
      <c r="K888" s="447"/>
      <c r="L888" s="447"/>
      <c r="M888" s="447"/>
      <c r="N888" s="447"/>
      <c r="O888" s="447"/>
      <c r="P888" s="447"/>
      <c r="Q888" s="447"/>
      <c r="R888" s="447"/>
      <c r="S888" s="447"/>
      <c r="T888" s="447"/>
      <c r="U888" s="447"/>
      <c r="V888" s="447"/>
      <c r="W888" s="447"/>
      <c r="X888" s="447"/>
    </row>
    <row r="889" spans="1:24" ht="12.75">
      <c r="A889" s="447"/>
      <c r="B889" s="447"/>
      <c r="C889" s="454"/>
      <c r="D889" s="447"/>
      <c r="E889" s="449"/>
      <c r="F889" s="447"/>
      <c r="G889" s="447"/>
      <c r="H889" s="447"/>
      <c r="I889" s="447"/>
      <c r="J889" s="447"/>
      <c r="K889" s="447"/>
      <c r="L889" s="447"/>
      <c r="M889" s="447"/>
      <c r="N889" s="447"/>
      <c r="O889" s="447"/>
      <c r="P889" s="447"/>
      <c r="Q889" s="447"/>
      <c r="R889" s="447"/>
      <c r="S889" s="447"/>
      <c r="T889" s="447"/>
      <c r="U889" s="447"/>
      <c r="V889" s="447"/>
      <c r="W889" s="447"/>
      <c r="X889" s="447"/>
    </row>
    <row r="890" spans="1:24" ht="12.75">
      <c r="A890" s="447"/>
      <c r="B890" s="447"/>
      <c r="C890" s="454"/>
      <c r="D890" s="447"/>
      <c r="E890" s="449"/>
      <c r="F890" s="447"/>
      <c r="G890" s="447"/>
      <c r="H890" s="447"/>
      <c r="I890" s="447"/>
      <c r="J890" s="447"/>
      <c r="K890" s="447"/>
      <c r="L890" s="447"/>
      <c r="M890" s="447"/>
      <c r="N890" s="447"/>
      <c r="O890" s="447"/>
      <c r="P890" s="447"/>
      <c r="Q890" s="447"/>
      <c r="R890" s="447"/>
      <c r="S890" s="447"/>
      <c r="T890" s="447"/>
      <c r="U890" s="447"/>
      <c r="V890" s="447"/>
      <c r="W890" s="447"/>
      <c r="X890" s="447"/>
    </row>
    <row r="891" spans="1:24" ht="12.75">
      <c r="A891" s="447"/>
      <c r="B891" s="447"/>
      <c r="C891" s="454"/>
      <c r="D891" s="447"/>
      <c r="E891" s="449"/>
      <c r="F891" s="447"/>
      <c r="G891" s="447"/>
      <c r="H891" s="447"/>
      <c r="I891" s="447"/>
      <c r="J891" s="447"/>
      <c r="K891" s="447"/>
      <c r="L891" s="447"/>
      <c r="M891" s="447"/>
      <c r="N891" s="447"/>
      <c r="O891" s="447"/>
      <c r="P891" s="447"/>
      <c r="Q891" s="447"/>
      <c r="R891" s="447"/>
      <c r="S891" s="447"/>
      <c r="T891" s="447"/>
      <c r="U891" s="447"/>
      <c r="V891" s="447"/>
      <c r="W891" s="447"/>
      <c r="X891" s="447"/>
    </row>
    <row r="892" spans="1:24" ht="12.75">
      <c r="A892" s="447"/>
      <c r="B892" s="447"/>
      <c r="C892" s="454"/>
      <c r="D892" s="447"/>
      <c r="E892" s="449"/>
      <c r="F892" s="447"/>
      <c r="G892" s="447"/>
      <c r="H892" s="447"/>
      <c r="I892" s="447"/>
      <c r="J892" s="447"/>
      <c r="K892" s="447"/>
      <c r="L892" s="447"/>
      <c r="M892" s="447"/>
      <c r="N892" s="447"/>
      <c r="O892" s="447"/>
      <c r="P892" s="447"/>
      <c r="Q892" s="447"/>
      <c r="R892" s="447"/>
      <c r="S892" s="447"/>
      <c r="T892" s="447"/>
      <c r="U892" s="447"/>
      <c r="V892" s="447"/>
      <c r="W892" s="447"/>
      <c r="X892" s="447"/>
    </row>
    <row r="893" spans="1:24" ht="12.75">
      <c r="A893" s="447"/>
      <c r="B893" s="447"/>
      <c r="C893" s="454"/>
      <c r="D893" s="447"/>
      <c r="E893" s="449"/>
      <c r="F893" s="447"/>
      <c r="G893" s="447"/>
      <c r="H893" s="447"/>
      <c r="I893" s="447"/>
      <c r="J893" s="447"/>
      <c r="K893" s="447"/>
      <c r="L893" s="447"/>
      <c r="M893" s="447"/>
      <c r="N893" s="447"/>
      <c r="O893" s="447"/>
      <c r="P893" s="447"/>
      <c r="Q893" s="447"/>
      <c r="R893" s="447"/>
      <c r="S893" s="447"/>
      <c r="T893" s="447"/>
      <c r="U893" s="447"/>
      <c r="V893" s="447"/>
      <c r="W893" s="447"/>
      <c r="X893" s="447"/>
    </row>
    <row r="894" spans="1:24" ht="12.75">
      <c r="A894" s="447"/>
      <c r="B894" s="447"/>
      <c r="C894" s="454"/>
      <c r="D894" s="447"/>
      <c r="E894" s="449"/>
      <c r="F894" s="447"/>
      <c r="G894" s="447"/>
      <c r="H894" s="447"/>
      <c r="I894" s="447"/>
      <c r="J894" s="447"/>
      <c r="K894" s="447"/>
      <c r="L894" s="447"/>
      <c r="M894" s="447"/>
      <c r="N894" s="447"/>
      <c r="O894" s="447"/>
      <c r="P894" s="447"/>
      <c r="Q894" s="447"/>
      <c r="R894" s="447"/>
      <c r="S894" s="447"/>
      <c r="T894" s="447"/>
      <c r="U894" s="447"/>
      <c r="V894" s="447"/>
      <c r="W894" s="447"/>
      <c r="X894" s="447"/>
    </row>
    <row r="895" spans="1:24" ht="12.75">
      <c r="A895" s="447"/>
      <c r="B895" s="447"/>
      <c r="C895" s="454"/>
      <c r="D895" s="447"/>
      <c r="E895" s="449"/>
      <c r="F895" s="447"/>
      <c r="G895" s="447"/>
      <c r="H895" s="447"/>
      <c r="I895" s="447"/>
      <c r="J895" s="447"/>
      <c r="K895" s="447"/>
      <c r="L895" s="447"/>
      <c r="M895" s="447"/>
      <c r="N895" s="447"/>
      <c r="O895" s="447"/>
      <c r="P895" s="447"/>
      <c r="Q895" s="447"/>
      <c r="R895" s="447"/>
      <c r="S895" s="447"/>
      <c r="T895" s="447"/>
      <c r="U895" s="447"/>
      <c r="V895" s="447"/>
      <c r="W895" s="447"/>
      <c r="X895" s="447"/>
    </row>
    <row r="896" spans="1:24" ht="12.75">
      <c r="A896" s="447"/>
      <c r="B896" s="447"/>
      <c r="C896" s="454"/>
      <c r="D896" s="447"/>
      <c r="E896" s="449"/>
      <c r="F896" s="447"/>
      <c r="G896" s="447"/>
      <c r="H896" s="447"/>
      <c r="I896" s="447"/>
      <c r="J896" s="447"/>
      <c r="K896" s="447"/>
      <c r="L896" s="447"/>
      <c r="M896" s="447"/>
      <c r="N896" s="447"/>
      <c r="O896" s="447"/>
      <c r="P896" s="447"/>
      <c r="Q896" s="447"/>
      <c r="R896" s="447"/>
      <c r="S896" s="447"/>
      <c r="T896" s="447"/>
      <c r="U896" s="447"/>
      <c r="V896" s="447"/>
      <c r="W896" s="447"/>
      <c r="X896" s="447"/>
    </row>
    <row r="897" spans="1:24" ht="12.75">
      <c r="A897" s="447"/>
      <c r="B897" s="447"/>
      <c r="C897" s="454"/>
      <c r="D897" s="447"/>
      <c r="E897" s="449"/>
      <c r="F897" s="447"/>
      <c r="G897" s="447"/>
      <c r="H897" s="447"/>
      <c r="I897" s="447"/>
      <c r="J897" s="447"/>
      <c r="K897" s="447"/>
      <c r="L897" s="447"/>
      <c r="M897" s="447"/>
      <c r="N897" s="447"/>
      <c r="O897" s="447"/>
      <c r="P897" s="447"/>
      <c r="Q897" s="447"/>
      <c r="R897" s="447"/>
      <c r="S897" s="447"/>
      <c r="T897" s="447"/>
      <c r="U897" s="447"/>
      <c r="V897" s="447"/>
      <c r="W897" s="447"/>
      <c r="X897" s="447"/>
    </row>
    <row r="898" spans="1:24" ht="12.75">
      <c r="A898" s="447"/>
      <c r="B898" s="447"/>
      <c r="C898" s="454"/>
      <c r="D898" s="447"/>
      <c r="E898" s="449"/>
      <c r="F898" s="447"/>
      <c r="G898" s="447"/>
      <c r="H898" s="447"/>
      <c r="I898" s="447"/>
      <c r="J898" s="447"/>
      <c r="K898" s="447"/>
      <c r="L898" s="447"/>
      <c r="M898" s="447"/>
      <c r="N898" s="447"/>
      <c r="O898" s="447"/>
      <c r="P898" s="447"/>
      <c r="Q898" s="447"/>
      <c r="R898" s="447"/>
      <c r="S898" s="447"/>
      <c r="T898" s="447"/>
      <c r="U898" s="447"/>
      <c r="V898" s="447"/>
      <c r="W898" s="447"/>
      <c r="X898" s="447"/>
    </row>
    <row r="899" spans="1:24" ht="12.75">
      <c r="A899" s="447"/>
      <c r="B899" s="447"/>
      <c r="C899" s="454"/>
      <c r="D899" s="447"/>
      <c r="E899" s="449"/>
      <c r="F899" s="447"/>
      <c r="G899" s="447"/>
      <c r="H899" s="447"/>
      <c r="I899" s="447"/>
      <c r="J899" s="447"/>
      <c r="K899" s="447"/>
      <c r="L899" s="447"/>
      <c r="M899" s="447"/>
      <c r="N899" s="447"/>
      <c r="O899" s="447"/>
      <c r="P899" s="447"/>
      <c r="Q899" s="447"/>
      <c r="R899" s="447"/>
      <c r="S899" s="447"/>
      <c r="T899" s="447"/>
      <c r="U899" s="447"/>
      <c r="V899" s="447"/>
      <c r="W899" s="447"/>
      <c r="X899" s="447"/>
    </row>
    <row r="900" spans="1:24" ht="12.75">
      <c r="A900" s="447"/>
      <c r="B900" s="447"/>
      <c r="C900" s="454"/>
      <c r="D900" s="447"/>
      <c r="E900" s="449"/>
      <c r="F900" s="447"/>
      <c r="G900" s="447"/>
      <c r="H900" s="447"/>
      <c r="I900" s="447"/>
      <c r="J900" s="447"/>
      <c r="K900" s="447"/>
      <c r="L900" s="447"/>
      <c r="M900" s="447"/>
      <c r="N900" s="447"/>
      <c r="O900" s="447"/>
      <c r="P900" s="447"/>
      <c r="Q900" s="447"/>
      <c r="R900" s="447"/>
      <c r="S900" s="447"/>
      <c r="T900" s="447"/>
      <c r="U900" s="447"/>
      <c r="V900" s="447"/>
      <c r="W900" s="447"/>
      <c r="X900" s="447"/>
    </row>
    <row r="901" spans="1:24" ht="12.75">
      <c r="A901" s="447"/>
      <c r="B901" s="447"/>
      <c r="C901" s="454"/>
      <c r="D901" s="447"/>
      <c r="E901" s="449"/>
      <c r="F901" s="447"/>
      <c r="G901" s="447"/>
      <c r="H901" s="447"/>
      <c r="I901" s="447"/>
      <c r="J901" s="447"/>
      <c r="K901" s="447"/>
      <c r="L901" s="447"/>
      <c r="M901" s="447"/>
      <c r="N901" s="447"/>
      <c r="O901" s="447"/>
      <c r="P901" s="447"/>
      <c r="Q901" s="447"/>
      <c r="R901" s="447"/>
      <c r="S901" s="447"/>
      <c r="T901" s="447"/>
      <c r="U901" s="447"/>
      <c r="V901" s="447"/>
      <c r="W901" s="447"/>
      <c r="X901" s="447"/>
    </row>
    <row r="902" spans="1:24" ht="12.75">
      <c r="A902" s="447"/>
      <c r="B902" s="447"/>
      <c r="C902" s="454"/>
      <c r="D902" s="447"/>
      <c r="E902" s="449"/>
      <c r="F902" s="447"/>
      <c r="G902" s="447"/>
      <c r="H902" s="447"/>
      <c r="I902" s="447"/>
      <c r="J902" s="447"/>
      <c r="K902" s="447"/>
      <c r="L902" s="447"/>
      <c r="M902" s="447"/>
      <c r="N902" s="447"/>
      <c r="O902" s="447"/>
      <c r="P902" s="447"/>
      <c r="Q902" s="447"/>
      <c r="R902" s="447"/>
      <c r="S902" s="447"/>
      <c r="T902" s="447"/>
      <c r="U902" s="447"/>
      <c r="V902" s="447"/>
      <c r="W902" s="447"/>
      <c r="X902" s="447"/>
    </row>
    <row r="903" spans="1:24" ht="12.75">
      <c r="A903" s="447"/>
      <c r="B903" s="447"/>
      <c r="C903" s="454"/>
      <c r="D903" s="447"/>
      <c r="E903" s="449"/>
      <c r="F903" s="447"/>
      <c r="G903" s="447"/>
      <c r="H903" s="447"/>
      <c r="I903" s="447"/>
      <c r="J903" s="447"/>
      <c r="K903" s="447"/>
      <c r="L903" s="447"/>
      <c r="M903" s="447"/>
      <c r="N903" s="447"/>
      <c r="O903" s="447"/>
      <c r="P903" s="447"/>
      <c r="Q903" s="447"/>
      <c r="R903" s="447"/>
      <c r="S903" s="447"/>
      <c r="T903" s="447"/>
      <c r="U903" s="447"/>
      <c r="V903" s="447"/>
      <c r="W903" s="447"/>
      <c r="X903" s="447"/>
    </row>
    <row r="904" spans="1:24" ht="12.75">
      <c r="A904" s="447"/>
      <c r="B904" s="447"/>
      <c r="C904" s="454"/>
      <c r="D904" s="447"/>
      <c r="E904" s="449"/>
      <c r="F904" s="447"/>
      <c r="G904" s="447"/>
      <c r="H904" s="447"/>
      <c r="I904" s="447"/>
      <c r="J904" s="447"/>
      <c r="K904" s="447"/>
      <c r="L904" s="447"/>
      <c r="M904" s="447"/>
      <c r="N904" s="447"/>
      <c r="O904" s="447"/>
      <c r="P904" s="447"/>
      <c r="Q904" s="447"/>
      <c r="R904" s="447"/>
      <c r="S904" s="447"/>
      <c r="T904" s="447"/>
      <c r="U904" s="447"/>
      <c r="V904" s="447"/>
      <c r="W904" s="447"/>
      <c r="X904" s="447"/>
    </row>
    <row r="905" spans="1:24" ht="12.75">
      <c r="A905" s="447"/>
      <c r="B905" s="447"/>
      <c r="C905" s="454"/>
      <c r="D905" s="447"/>
      <c r="E905" s="449"/>
      <c r="F905" s="447"/>
      <c r="G905" s="447"/>
      <c r="H905" s="447"/>
      <c r="I905" s="447"/>
      <c r="J905" s="447"/>
      <c r="K905" s="447"/>
      <c r="L905" s="447"/>
      <c r="M905" s="447"/>
      <c r="N905" s="447"/>
      <c r="O905" s="447"/>
      <c r="P905" s="447"/>
      <c r="Q905" s="447"/>
      <c r="R905" s="447"/>
      <c r="S905" s="447"/>
      <c r="T905" s="447"/>
      <c r="U905" s="447"/>
      <c r="V905" s="447"/>
      <c r="W905" s="447"/>
      <c r="X905" s="447"/>
    </row>
    <row r="906" spans="1:24" ht="12.75">
      <c r="A906" s="447"/>
      <c r="B906" s="447"/>
      <c r="C906" s="454"/>
      <c r="D906" s="447"/>
      <c r="E906" s="449"/>
      <c r="F906" s="447"/>
      <c r="G906" s="447"/>
      <c r="H906" s="447"/>
      <c r="I906" s="447"/>
      <c r="J906" s="447"/>
      <c r="K906" s="447"/>
      <c r="L906" s="447"/>
      <c r="M906" s="447"/>
      <c r="N906" s="447"/>
      <c r="O906" s="447"/>
      <c r="P906" s="447"/>
      <c r="Q906" s="447"/>
      <c r="R906" s="447"/>
      <c r="S906" s="447"/>
      <c r="T906" s="447"/>
      <c r="U906" s="447"/>
      <c r="V906" s="447"/>
      <c r="W906" s="447"/>
      <c r="X906" s="447"/>
    </row>
    <row r="907" spans="1:24" ht="12.75">
      <c r="A907" s="447"/>
      <c r="B907" s="447"/>
      <c r="C907" s="454"/>
      <c r="D907" s="447"/>
      <c r="E907" s="449"/>
      <c r="F907" s="447"/>
      <c r="G907" s="447"/>
      <c r="H907" s="447"/>
      <c r="I907" s="447"/>
      <c r="J907" s="447"/>
      <c r="K907" s="447"/>
      <c r="L907" s="447"/>
      <c r="M907" s="447"/>
      <c r="N907" s="447"/>
      <c r="O907" s="447"/>
      <c r="P907" s="447"/>
      <c r="Q907" s="447"/>
      <c r="R907" s="447"/>
      <c r="S907" s="447"/>
      <c r="T907" s="447"/>
      <c r="U907" s="447"/>
      <c r="V907" s="447"/>
      <c r="W907" s="447"/>
      <c r="X907" s="447"/>
    </row>
    <row r="908" spans="1:24" ht="12.75">
      <c r="A908" s="447"/>
      <c r="B908" s="447"/>
      <c r="C908" s="454"/>
      <c r="D908" s="447"/>
      <c r="E908" s="449"/>
      <c r="F908" s="447"/>
      <c r="G908" s="447"/>
      <c r="H908" s="447"/>
      <c r="I908" s="447"/>
      <c r="J908" s="447"/>
      <c r="K908" s="447"/>
      <c r="L908" s="447"/>
      <c r="M908" s="447"/>
      <c r="N908" s="447"/>
      <c r="O908" s="447"/>
      <c r="P908" s="447"/>
      <c r="Q908" s="447"/>
      <c r="R908" s="447"/>
      <c r="S908" s="447"/>
      <c r="T908" s="447"/>
      <c r="U908" s="447"/>
      <c r="V908" s="447"/>
      <c r="W908" s="447"/>
      <c r="X908" s="447"/>
    </row>
    <row r="909" spans="1:24" ht="12.75">
      <c r="A909" s="447"/>
      <c r="B909" s="447"/>
      <c r="C909" s="454"/>
      <c r="D909" s="447"/>
      <c r="E909" s="449"/>
      <c r="F909" s="447"/>
      <c r="G909" s="447"/>
      <c r="H909" s="447"/>
      <c r="I909" s="447"/>
      <c r="J909" s="447"/>
      <c r="K909" s="447"/>
      <c r="L909" s="447"/>
      <c r="M909" s="447"/>
      <c r="N909" s="447"/>
      <c r="O909" s="447"/>
      <c r="P909" s="447"/>
      <c r="Q909" s="447"/>
      <c r="R909" s="447"/>
      <c r="S909" s="447"/>
      <c r="T909" s="447"/>
      <c r="U909" s="447"/>
      <c r="V909" s="447"/>
      <c r="W909" s="447"/>
      <c r="X909" s="447"/>
    </row>
    <row r="910" spans="1:24" ht="12.75">
      <c r="A910" s="447"/>
      <c r="B910" s="447"/>
      <c r="C910" s="454"/>
      <c r="D910" s="447"/>
      <c r="E910" s="449"/>
      <c r="F910" s="447"/>
      <c r="G910" s="447"/>
      <c r="H910" s="447"/>
      <c r="I910" s="447"/>
      <c r="J910" s="447"/>
      <c r="K910" s="447"/>
      <c r="L910" s="447"/>
      <c r="M910" s="447"/>
      <c r="N910" s="447"/>
      <c r="O910" s="447"/>
      <c r="P910" s="447"/>
      <c r="Q910" s="447"/>
      <c r="R910" s="447"/>
      <c r="S910" s="447"/>
      <c r="T910" s="447"/>
      <c r="U910" s="447"/>
      <c r="V910" s="447"/>
      <c r="W910" s="447"/>
      <c r="X910" s="447"/>
    </row>
    <row r="911" spans="1:24" ht="12.75">
      <c r="A911" s="447"/>
      <c r="B911" s="447"/>
      <c r="C911" s="454"/>
      <c r="D911" s="447"/>
      <c r="E911" s="449"/>
      <c r="F911" s="447"/>
      <c r="G911" s="447"/>
      <c r="H911" s="447"/>
      <c r="I911" s="447"/>
      <c r="J911" s="447"/>
      <c r="K911" s="447"/>
      <c r="L911" s="447"/>
      <c r="M911" s="447"/>
      <c r="N911" s="447"/>
      <c r="O911" s="447"/>
      <c r="P911" s="447"/>
      <c r="Q911" s="447"/>
      <c r="R911" s="447"/>
      <c r="S911" s="447"/>
      <c r="T911" s="447"/>
      <c r="U911" s="447"/>
      <c r="V911" s="447"/>
      <c r="W911" s="447"/>
      <c r="X911" s="447"/>
    </row>
    <row r="912" spans="1:24" ht="12.75">
      <c r="A912" s="447"/>
      <c r="B912" s="447"/>
      <c r="C912" s="454"/>
      <c r="D912" s="447"/>
      <c r="E912" s="449"/>
      <c r="F912" s="447"/>
      <c r="G912" s="447"/>
      <c r="H912" s="447"/>
      <c r="I912" s="447"/>
      <c r="J912" s="447"/>
      <c r="K912" s="447"/>
      <c r="L912" s="447"/>
      <c r="M912" s="447"/>
      <c r="N912" s="447"/>
      <c r="O912" s="447"/>
      <c r="P912" s="447"/>
      <c r="Q912" s="447"/>
      <c r="R912" s="447"/>
      <c r="S912" s="447"/>
      <c r="T912" s="447"/>
      <c r="U912" s="447"/>
      <c r="V912" s="447"/>
      <c r="W912" s="447"/>
      <c r="X912" s="447"/>
    </row>
    <row r="913" spans="1:24" ht="12.75">
      <c r="A913" s="447"/>
      <c r="B913" s="447"/>
      <c r="C913" s="454"/>
      <c r="D913" s="447"/>
      <c r="E913" s="449"/>
      <c r="F913" s="447"/>
      <c r="G913" s="447"/>
      <c r="H913" s="447"/>
      <c r="I913" s="447"/>
      <c r="J913" s="447"/>
      <c r="K913" s="447"/>
      <c r="L913" s="447"/>
      <c r="M913" s="447"/>
      <c r="N913" s="447"/>
      <c r="O913" s="447"/>
      <c r="P913" s="447"/>
      <c r="Q913" s="447"/>
      <c r="R913" s="447"/>
      <c r="S913" s="447"/>
      <c r="T913" s="447"/>
      <c r="U913" s="447"/>
      <c r="V913" s="447"/>
      <c r="W913" s="447"/>
      <c r="X913" s="447"/>
    </row>
    <row r="914" spans="1:24" ht="12.75">
      <c r="A914" s="447"/>
      <c r="B914" s="447"/>
      <c r="C914" s="454"/>
      <c r="D914" s="447"/>
      <c r="E914" s="449"/>
      <c r="F914" s="447"/>
      <c r="G914" s="447"/>
      <c r="H914" s="447"/>
      <c r="I914" s="447"/>
      <c r="J914" s="447"/>
      <c r="K914" s="447"/>
      <c r="L914" s="447"/>
      <c r="M914" s="447"/>
      <c r="N914" s="447"/>
      <c r="O914" s="447"/>
      <c r="P914" s="447"/>
      <c r="Q914" s="447"/>
      <c r="R914" s="447"/>
      <c r="S914" s="447"/>
      <c r="T914" s="447"/>
      <c r="U914" s="447"/>
      <c r="V914" s="447"/>
      <c r="W914" s="447"/>
      <c r="X914" s="447"/>
    </row>
    <row r="915" spans="1:24" ht="12.75">
      <c r="A915" s="447"/>
      <c r="B915" s="447"/>
      <c r="C915" s="454"/>
      <c r="D915" s="447"/>
      <c r="E915" s="449"/>
      <c r="F915" s="447"/>
      <c r="G915" s="447"/>
      <c r="H915" s="447"/>
      <c r="I915" s="447"/>
      <c r="J915" s="447"/>
      <c r="K915" s="447"/>
      <c r="L915" s="447"/>
      <c r="M915" s="447"/>
      <c r="N915" s="447"/>
      <c r="O915" s="447"/>
      <c r="P915" s="447"/>
      <c r="Q915" s="447"/>
      <c r="R915" s="447"/>
      <c r="S915" s="447"/>
      <c r="T915" s="447"/>
      <c r="U915" s="447"/>
      <c r="V915" s="447"/>
      <c r="W915" s="447"/>
      <c r="X915" s="447"/>
    </row>
    <row r="916" spans="1:24" ht="12.75">
      <c r="A916" s="447"/>
      <c r="B916" s="447"/>
      <c r="C916" s="454"/>
      <c r="D916" s="447"/>
      <c r="E916" s="449"/>
      <c r="F916" s="447"/>
      <c r="G916" s="447"/>
      <c r="H916" s="447"/>
      <c r="I916" s="447"/>
      <c r="J916" s="447"/>
      <c r="K916" s="447"/>
      <c r="L916" s="447"/>
      <c r="M916" s="447"/>
      <c r="N916" s="447"/>
      <c r="O916" s="447"/>
      <c r="P916" s="447"/>
      <c r="Q916" s="447"/>
      <c r="R916" s="447"/>
      <c r="S916" s="447"/>
      <c r="T916" s="447"/>
      <c r="U916" s="447"/>
      <c r="V916" s="447"/>
      <c r="W916" s="447"/>
      <c r="X916" s="447"/>
    </row>
    <row r="917" spans="1:24" ht="12.75">
      <c r="A917" s="447"/>
      <c r="B917" s="447"/>
      <c r="C917" s="454"/>
      <c r="D917" s="447"/>
      <c r="E917" s="449"/>
      <c r="F917" s="447"/>
      <c r="G917" s="447"/>
      <c r="H917" s="447"/>
      <c r="I917" s="447"/>
      <c r="J917" s="447"/>
      <c r="K917" s="447"/>
      <c r="L917" s="447"/>
      <c r="M917" s="447"/>
      <c r="N917" s="447"/>
      <c r="O917" s="447"/>
      <c r="P917" s="447"/>
      <c r="Q917" s="447"/>
      <c r="R917" s="447"/>
      <c r="S917" s="447"/>
      <c r="T917" s="447"/>
      <c r="U917" s="447"/>
      <c r="V917" s="447"/>
      <c r="W917" s="447"/>
      <c r="X917" s="447"/>
    </row>
    <row r="918" spans="1:24" ht="12.75">
      <c r="A918" s="447"/>
      <c r="B918" s="447"/>
      <c r="C918" s="454"/>
      <c r="D918" s="447"/>
      <c r="E918" s="449"/>
      <c r="F918" s="447"/>
      <c r="G918" s="447"/>
      <c r="H918" s="447"/>
      <c r="I918" s="447"/>
      <c r="J918" s="447"/>
      <c r="K918" s="447"/>
      <c r="L918" s="447"/>
      <c r="M918" s="447"/>
      <c r="N918" s="447"/>
      <c r="O918" s="447"/>
      <c r="P918" s="447"/>
      <c r="Q918" s="447"/>
      <c r="R918" s="447"/>
      <c r="S918" s="447"/>
      <c r="T918" s="447"/>
      <c r="U918" s="447"/>
      <c r="V918" s="447"/>
      <c r="W918" s="447"/>
      <c r="X918" s="447"/>
    </row>
    <row r="919" spans="1:24" ht="12.75">
      <c r="A919" s="447"/>
      <c r="B919" s="447"/>
      <c r="C919" s="454"/>
      <c r="D919" s="447"/>
      <c r="E919" s="449"/>
      <c r="F919" s="447"/>
      <c r="G919" s="447"/>
      <c r="H919" s="447"/>
      <c r="I919" s="447"/>
      <c r="J919" s="447"/>
      <c r="K919" s="447"/>
      <c r="L919" s="447"/>
      <c r="M919" s="447"/>
      <c r="N919" s="447"/>
      <c r="O919" s="447"/>
      <c r="P919" s="447"/>
      <c r="Q919" s="447"/>
      <c r="R919" s="447"/>
      <c r="S919" s="447"/>
      <c r="T919" s="447"/>
      <c r="U919" s="447"/>
      <c r="V919" s="447"/>
      <c r="W919" s="447"/>
      <c r="X919" s="447"/>
    </row>
    <row r="920" spans="1:24" ht="12.75">
      <c r="A920" s="447"/>
      <c r="B920" s="447"/>
      <c r="C920" s="454"/>
      <c r="D920" s="447"/>
      <c r="E920" s="449"/>
      <c r="F920" s="447"/>
      <c r="G920" s="447"/>
      <c r="H920" s="447"/>
      <c r="I920" s="447"/>
      <c r="J920" s="447"/>
      <c r="K920" s="447"/>
      <c r="L920" s="447"/>
      <c r="M920" s="447"/>
      <c r="N920" s="447"/>
      <c r="O920" s="447"/>
      <c r="P920" s="447"/>
      <c r="Q920" s="447"/>
      <c r="R920" s="447"/>
      <c r="S920" s="447"/>
      <c r="T920" s="447"/>
      <c r="U920" s="447"/>
      <c r="V920" s="447"/>
      <c r="W920" s="447"/>
      <c r="X920" s="447"/>
    </row>
    <row r="921" spans="1:24" ht="12.75">
      <c r="A921" s="447"/>
      <c r="B921" s="447"/>
      <c r="C921" s="454"/>
      <c r="D921" s="447"/>
      <c r="E921" s="449"/>
      <c r="F921" s="447"/>
      <c r="G921" s="447"/>
      <c r="H921" s="447"/>
      <c r="I921" s="447"/>
      <c r="J921" s="447"/>
      <c r="K921" s="447"/>
      <c r="L921" s="447"/>
      <c r="M921" s="447"/>
      <c r="N921" s="447"/>
      <c r="O921" s="447"/>
      <c r="P921" s="447"/>
      <c r="Q921" s="447"/>
      <c r="R921" s="447"/>
      <c r="S921" s="447"/>
      <c r="T921" s="447"/>
      <c r="U921" s="447"/>
      <c r="V921" s="447"/>
      <c r="W921" s="447"/>
      <c r="X921" s="447"/>
    </row>
    <row r="922" spans="1:24" ht="12.75">
      <c r="A922" s="447"/>
      <c r="B922" s="447"/>
      <c r="C922" s="454"/>
      <c r="D922" s="447"/>
      <c r="E922" s="449"/>
      <c r="F922" s="447"/>
      <c r="G922" s="447"/>
      <c r="H922" s="447"/>
      <c r="I922" s="447"/>
      <c r="J922" s="447"/>
      <c r="K922" s="447"/>
      <c r="L922" s="447"/>
      <c r="M922" s="447"/>
      <c r="N922" s="447"/>
      <c r="O922" s="447"/>
      <c r="P922" s="447"/>
      <c r="Q922" s="447"/>
      <c r="R922" s="447"/>
      <c r="S922" s="447"/>
      <c r="T922" s="447"/>
      <c r="U922" s="447"/>
      <c r="V922" s="447"/>
      <c r="W922" s="447"/>
      <c r="X922" s="447"/>
    </row>
    <row r="923" spans="1:24" ht="12.75">
      <c r="A923" s="447"/>
      <c r="B923" s="447"/>
      <c r="C923" s="454"/>
      <c r="D923" s="447"/>
      <c r="E923" s="449"/>
      <c r="F923" s="447"/>
      <c r="G923" s="447"/>
      <c r="H923" s="447"/>
      <c r="I923" s="447"/>
      <c r="J923" s="447"/>
      <c r="K923" s="447"/>
      <c r="L923" s="447"/>
      <c r="M923" s="447"/>
      <c r="N923" s="447"/>
      <c r="O923" s="447"/>
      <c r="P923" s="447"/>
      <c r="Q923" s="447"/>
      <c r="R923" s="447"/>
      <c r="S923" s="447"/>
      <c r="T923" s="447"/>
      <c r="U923" s="447"/>
      <c r="V923" s="447"/>
      <c r="W923" s="447"/>
      <c r="X923" s="447"/>
    </row>
    <row r="924" spans="1:24" ht="12.75">
      <c r="A924" s="447"/>
      <c r="B924" s="447"/>
      <c r="C924" s="454"/>
      <c r="D924" s="447"/>
      <c r="E924" s="449"/>
      <c r="F924" s="447"/>
      <c r="G924" s="447"/>
      <c r="H924" s="447"/>
      <c r="I924" s="447"/>
      <c r="J924" s="447"/>
      <c r="K924" s="447"/>
      <c r="L924" s="447"/>
      <c r="M924" s="447"/>
      <c r="N924" s="447"/>
      <c r="O924" s="447"/>
      <c r="P924" s="447"/>
      <c r="Q924" s="447"/>
      <c r="R924" s="447"/>
      <c r="S924" s="447"/>
      <c r="T924" s="447"/>
      <c r="U924" s="447"/>
      <c r="V924" s="447"/>
      <c r="W924" s="447"/>
      <c r="X924" s="447"/>
    </row>
    <row r="925" spans="1:24" ht="12.75">
      <c r="A925" s="447"/>
      <c r="B925" s="447"/>
      <c r="C925" s="454"/>
      <c r="D925" s="447"/>
      <c r="E925" s="449"/>
      <c r="F925" s="447"/>
      <c r="G925" s="447"/>
      <c r="H925" s="447"/>
      <c r="I925" s="447"/>
      <c r="J925" s="447"/>
      <c r="K925" s="447"/>
      <c r="L925" s="447"/>
      <c r="M925" s="447"/>
      <c r="N925" s="447"/>
      <c r="O925" s="447"/>
      <c r="P925" s="447"/>
      <c r="Q925" s="447"/>
      <c r="R925" s="447"/>
      <c r="S925" s="447"/>
      <c r="T925" s="447"/>
      <c r="U925" s="447"/>
      <c r="V925" s="447"/>
      <c r="W925" s="447"/>
      <c r="X925" s="447"/>
    </row>
    <row r="926" spans="1:24" ht="12.75">
      <c r="A926" s="447"/>
      <c r="B926" s="447"/>
      <c r="C926" s="454"/>
      <c r="D926" s="447"/>
      <c r="E926" s="449"/>
      <c r="F926" s="447"/>
      <c r="G926" s="447"/>
      <c r="H926" s="447"/>
      <c r="I926" s="447"/>
      <c r="J926" s="447"/>
      <c r="K926" s="447"/>
      <c r="L926" s="447"/>
      <c r="M926" s="447"/>
      <c r="N926" s="447"/>
      <c r="O926" s="447"/>
      <c r="P926" s="447"/>
      <c r="Q926" s="447"/>
      <c r="R926" s="447"/>
      <c r="S926" s="447"/>
      <c r="T926" s="447"/>
      <c r="U926" s="447"/>
      <c r="V926" s="447"/>
      <c r="W926" s="447"/>
      <c r="X926" s="447"/>
    </row>
    <row r="927" spans="1:24" ht="12.75">
      <c r="A927" s="447"/>
      <c r="B927" s="447"/>
      <c r="C927" s="454"/>
      <c r="D927" s="447"/>
      <c r="E927" s="449"/>
      <c r="F927" s="447"/>
      <c r="G927" s="447"/>
      <c r="H927" s="447"/>
      <c r="I927" s="447"/>
      <c r="J927" s="447"/>
      <c r="K927" s="447"/>
      <c r="L927" s="447"/>
      <c r="M927" s="447"/>
      <c r="N927" s="447"/>
      <c r="O927" s="447"/>
      <c r="P927" s="447"/>
      <c r="Q927" s="447"/>
      <c r="R927" s="447"/>
      <c r="S927" s="447"/>
      <c r="T927" s="447"/>
      <c r="U927" s="447"/>
      <c r="V927" s="447"/>
      <c r="W927" s="447"/>
      <c r="X927" s="447"/>
    </row>
    <row r="928" spans="1:24" ht="12.75">
      <c r="A928" s="447"/>
      <c r="B928" s="447"/>
      <c r="C928" s="454"/>
      <c r="D928" s="447"/>
      <c r="E928" s="449"/>
      <c r="F928" s="447"/>
      <c r="G928" s="447"/>
      <c r="H928" s="447"/>
      <c r="I928" s="447"/>
      <c r="J928" s="447"/>
      <c r="K928" s="447"/>
      <c r="L928" s="447"/>
      <c r="M928" s="447"/>
      <c r="N928" s="447"/>
      <c r="O928" s="447"/>
      <c r="P928" s="447"/>
      <c r="Q928" s="447"/>
      <c r="R928" s="447"/>
      <c r="S928" s="447"/>
      <c r="T928" s="447"/>
      <c r="U928" s="447"/>
      <c r="V928" s="447"/>
      <c r="W928" s="447"/>
      <c r="X928" s="447"/>
    </row>
    <row r="929" spans="1:24" ht="12.75">
      <c r="A929" s="447"/>
      <c r="B929" s="447"/>
      <c r="C929" s="454"/>
      <c r="D929" s="447"/>
      <c r="E929" s="449"/>
      <c r="F929" s="447"/>
      <c r="G929" s="447"/>
      <c r="H929" s="447"/>
      <c r="I929" s="447"/>
      <c r="J929" s="447"/>
      <c r="K929" s="447"/>
      <c r="L929" s="447"/>
      <c r="M929" s="447"/>
      <c r="N929" s="447"/>
      <c r="O929" s="447"/>
      <c r="P929" s="447"/>
      <c r="Q929" s="447"/>
      <c r="R929" s="447"/>
      <c r="S929" s="447"/>
      <c r="T929" s="447"/>
      <c r="U929" s="447"/>
      <c r="V929" s="447"/>
      <c r="W929" s="447"/>
      <c r="X929" s="447"/>
    </row>
    <row r="930" spans="1:24" ht="12.75">
      <c r="A930" s="447"/>
      <c r="B930" s="447"/>
      <c r="C930" s="454"/>
      <c r="D930" s="447"/>
      <c r="E930" s="449"/>
      <c r="F930" s="447"/>
      <c r="G930" s="447"/>
      <c r="H930" s="447"/>
      <c r="I930" s="447"/>
      <c r="J930" s="447"/>
      <c r="K930" s="447"/>
      <c r="L930" s="447"/>
      <c r="M930" s="447"/>
      <c r="N930" s="447"/>
      <c r="O930" s="447"/>
      <c r="P930" s="447"/>
      <c r="Q930" s="447"/>
      <c r="R930" s="447"/>
      <c r="S930" s="447"/>
      <c r="T930" s="447"/>
      <c r="U930" s="447"/>
      <c r="V930" s="447"/>
      <c r="W930" s="447"/>
      <c r="X930" s="447"/>
    </row>
    <row r="931" spans="1:24" ht="12.75">
      <c r="A931" s="447"/>
      <c r="B931" s="447"/>
      <c r="C931" s="454"/>
      <c r="D931" s="447"/>
      <c r="E931" s="449"/>
      <c r="F931" s="447"/>
      <c r="G931" s="447"/>
      <c r="H931" s="447"/>
      <c r="I931" s="447"/>
      <c r="J931" s="447"/>
      <c r="K931" s="447"/>
      <c r="L931" s="447"/>
      <c r="M931" s="447"/>
      <c r="N931" s="447"/>
      <c r="O931" s="447"/>
      <c r="P931" s="447"/>
      <c r="Q931" s="447"/>
      <c r="R931" s="447"/>
      <c r="S931" s="447"/>
      <c r="T931" s="447"/>
      <c r="U931" s="447"/>
      <c r="V931" s="447"/>
      <c r="W931" s="447"/>
      <c r="X931" s="447"/>
    </row>
    <row r="932" spans="1:24" ht="12.75">
      <c r="A932" s="447"/>
      <c r="B932" s="447"/>
      <c r="C932" s="454"/>
      <c r="D932" s="447"/>
      <c r="E932" s="449"/>
      <c r="F932" s="447"/>
      <c r="G932" s="447"/>
      <c r="H932" s="447"/>
      <c r="I932" s="447"/>
      <c r="J932" s="447"/>
      <c r="K932" s="447"/>
      <c r="L932" s="447"/>
      <c r="M932" s="447"/>
      <c r="N932" s="447"/>
      <c r="O932" s="447"/>
      <c r="P932" s="447"/>
      <c r="Q932" s="447"/>
      <c r="R932" s="447"/>
      <c r="S932" s="447"/>
      <c r="T932" s="447"/>
      <c r="U932" s="447"/>
      <c r="V932" s="447"/>
      <c r="W932" s="447"/>
      <c r="X932" s="447"/>
    </row>
    <row r="933" spans="1:24" ht="12.75">
      <c r="A933" s="447"/>
      <c r="B933" s="447"/>
      <c r="C933" s="454"/>
      <c r="D933" s="447"/>
      <c r="E933" s="449"/>
      <c r="F933" s="447"/>
      <c r="G933" s="447"/>
      <c r="H933" s="447"/>
      <c r="I933" s="447"/>
      <c r="J933" s="447"/>
      <c r="K933" s="447"/>
      <c r="L933" s="447"/>
      <c r="M933" s="447"/>
      <c r="N933" s="447"/>
      <c r="O933" s="447"/>
      <c r="P933" s="447"/>
      <c r="Q933" s="447"/>
      <c r="R933" s="447"/>
      <c r="S933" s="447"/>
      <c r="T933" s="447"/>
      <c r="U933" s="447"/>
      <c r="V933" s="447"/>
      <c r="W933" s="447"/>
      <c r="X933" s="447"/>
    </row>
    <row r="934" spans="1:24" ht="12.75">
      <c r="A934" s="447"/>
      <c r="B934" s="447"/>
      <c r="C934" s="454"/>
      <c r="D934" s="447"/>
      <c r="E934" s="449"/>
      <c r="F934" s="447"/>
      <c r="G934" s="447"/>
      <c r="H934" s="447"/>
      <c r="I934" s="447"/>
      <c r="J934" s="447"/>
      <c r="K934" s="447"/>
      <c r="L934" s="447"/>
      <c r="M934" s="447"/>
      <c r="N934" s="447"/>
      <c r="O934" s="447"/>
      <c r="P934" s="447"/>
      <c r="Q934" s="447"/>
      <c r="R934" s="447"/>
      <c r="S934" s="447"/>
      <c r="T934" s="447"/>
      <c r="U934" s="447"/>
      <c r="V934" s="447"/>
      <c r="W934" s="447"/>
      <c r="X934" s="447"/>
    </row>
    <row r="935" spans="1:24" ht="12.75">
      <c r="A935" s="447"/>
      <c r="B935" s="447"/>
      <c r="C935" s="454"/>
      <c r="D935" s="447"/>
      <c r="E935" s="449"/>
      <c r="F935" s="447"/>
      <c r="G935" s="447"/>
      <c r="H935" s="447"/>
      <c r="I935" s="447"/>
      <c r="J935" s="447"/>
      <c r="K935" s="447"/>
      <c r="L935" s="447"/>
      <c r="M935" s="447"/>
      <c r="N935" s="447"/>
      <c r="O935" s="447"/>
      <c r="P935" s="447"/>
      <c r="Q935" s="447"/>
      <c r="R935" s="447"/>
      <c r="S935" s="447"/>
      <c r="T935" s="447"/>
      <c r="U935" s="447"/>
      <c r="V935" s="447"/>
      <c r="W935" s="447"/>
      <c r="X935" s="447"/>
    </row>
    <row r="936" spans="1:24" ht="12.75">
      <c r="A936" s="447"/>
      <c r="B936" s="447"/>
      <c r="C936" s="454"/>
      <c r="D936" s="447"/>
      <c r="E936" s="449"/>
      <c r="F936" s="447"/>
      <c r="G936" s="447"/>
      <c r="H936" s="447"/>
      <c r="I936" s="447"/>
      <c r="J936" s="447"/>
      <c r="K936" s="447"/>
      <c r="L936" s="447"/>
      <c r="M936" s="447"/>
      <c r="N936" s="447"/>
      <c r="O936" s="447"/>
      <c r="P936" s="447"/>
      <c r="Q936" s="447"/>
      <c r="R936" s="447"/>
      <c r="S936" s="447"/>
      <c r="T936" s="447"/>
      <c r="U936" s="447"/>
      <c r="V936" s="447"/>
      <c r="W936" s="447"/>
      <c r="X936" s="447"/>
    </row>
    <row r="937" spans="1:24" ht="12.75">
      <c r="A937" s="447"/>
      <c r="B937" s="447"/>
      <c r="C937" s="454"/>
      <c r="D937" s="447"/>
      <c r="E937" s="449"/>
      <c r="F937" s="447"/>
      <c r="G937" s="447"/>
      <c r="H937" s="447"/>
      <c r="I937" s="447"/>
      <c r="J937" s="447"/>
      <c r="K937" s="447"/>
      <c r="L937" s="447"/>
      <c r="M937" s="447"/>
      <c r="N937" s="447"/>
      <c r="O937" s="447"/>
      <c r="P937" s="447"/>
      <c r="Q937" s="447"/>
      <c r="R937" s="447"/>
      <c r="S937" s="447"/>
      <c r="T937" s="447"/>
      <c r="U937" s="447"/>
      <c r="V937" s="447"/>
      <c r="W937" s="447"/>
      <c r="X937" s="447"/>
    </row>
    <row r="938" spans="1:24" ht="12.75">
      <c r="A938" s="447"/>
      <c r="B938" s="447"/>
      <c r="C938" s="454"/>
      <c r="D938" s="447"/>
      <c r="E938" s="449"/>
      <c r="F938" s="447"/>
      <c r="G938" s="447"/>
      <c r="H938" s="447"/>
      <c r="I938" s="447"/>
      <c r="J938" s="447"/>
      <c r="K938" s="447"/>
      <c r="L938" s="447"/>
      <c r="M938" s="447"/>
      <c r="N938" s="447"/>
      <c r="O938" s="447"/>
      <c r="P938" s="447"/>
      <c r="Q938" s="447"/>
      <c r="R938" s="447"/>
      <c r="S938" s="447"/>
      <c r="T938" s="447"/>
      <c r="U938" s="447"/>
      <c r="V938" s="447"/>
      <c r="W938" s="447"/>
      <c r="X938" s="447"/>
    </row>
    <row r="939" spans="1:24" ht="12.75">
      <c r="A939" s="447"/>
      <c r="B939" s="447"/>
      <c r="C939" s="454"/>
      <c r="D939" s="447"/>
      <c r="E939" s="449"/>
      <c r="F939" s="447"/>
      <c r="G939" s="447"/>
      <c r="H939" s="447"/>
      <c r="I939" s="447"/>
      <c r="J939" s="447"/>
      <c r="K939" s="447"/>
      <c r="L939" s="447"/>
      <c r="M939" s="447"/>
      <c r="N939" s="447"/>
      <c r="O939" s="447"/>
      <c r="P939" s="447"/>
      <c r="Q939" s="447"/>
      <c r="R939" s="447"/>
      <c r="S939" s="447"/>
      <c r="T939" s="447"/>
      <c r="U939" s="447"/>
      <c r="V939" s="447"/>
      <c r="W939" s="447"/>
      <c r="X939" s="447"/>
    </row>
    <row r="940" spans="1:24" ht="12.75">
      <c r="A940" s="447"/>
      <c r="B940" s="447"/>
      <c r="C940" s="454"/>
      <c r="D940" s="447"/>
      <c r="E940" s="449"/>
      <c r="F940" s="447"/>
      <c r="G940" s="447"/>
      <c r="H940" s="447"/>
      <c r="I940" s="447"/>
      <c r="J940" s="447"/>
      <c r="K940" s="447"/>
      <c r="L940" s="447"/>
      <c r="M940" s="447"/>
      <c r="N940" s="447"/>
      <c r="O940" s="447"/>
      <c r="P940" s="447"/>
      <c r="Q940" s="447"/>
      <c r="R940" s="447"/>
      <c r="S940" s="447"/>
      <c r="T940" s="447"/>
      <c r="U940" s="447"/>
      <c r="V940" s="447"/>
      <c r="W940" s="447"/>
      <c r="X940" s="447"/>
    </row>
    <row r="941" spans="1:24" ht="12.75">
      <c r="A941" s="447"/>
      <c r="B941" s="447"/>
      <c r="C941" s="454"/>
      <c r="D941" s="447"/>
      <c r="E941" s="449"/>
      <c r="F941" s="447"/>
      <c r="G941" s="447"/>
      <c r="H941" s="447"/>
      <c r="I941" s="447"/>
      <c r="J941" s="447"/>
      <c r="K941" s="447"/>
      <c r="L941" s="447"/>
      <c r="M941" s="447"/>
      <c r="N941" s="447"/>
      <c r="O941" s="447"/>
      <c r="P941" s="447"/>
      <c r="Q941" s="447"/>
      <c r="R941" s="447"/>
      <c r="S941" s="447"/>
      <c r="T941" s="447"/>
      <c r="U941" s="447"/>
      <c r="V941" s="447"/>
      <c r="W941" s="447"/>
      <c r="X941" s="447"/>
    </row>
    <row r="942" spans="1:24" ht="12.75">
      <c r="A942" s="447"/>
      <c r="B942" s="447"/>
      <c r="C942" s="454"/>
      <c r="D942" s="447"/>
      <c r="E942" s="449"/>
      <c r="F942" s="447"/>
      <c r="G942" s="447"/>
      <c r="H942" s="447"/>
      <c r="I942" s="447"/>
      <c r="J942" s="447"/>
      <c r="K942" s="447"/>
      <c r="L942" s="447"/>
      <c r="M942" s="447"/>
      <c r="N942" s="447"/>
      <c r="O942" s="447"/>
      <c r="P942" s="447"/>
      <c r="Q942" s="447"/>
      <c r="R942" s="447"/>
      <c r="S942" s="447"/>
      <c r="T942" s="447"/>
      <c r="U942" s="447"/>
      <c r="V942" s="447"/>
      <c r="W942" s="447"/>
      <c r="X942" s="447"/>
    </row>
    <row r="943" spans="1:24" ht="12.75">
      <c r="A943" s="447"/>
      <c r="B943" s="447"/>
      <c r="C943" s="454"/>
      <c r="D943" s="447"/>
      <c r="E943" s="449"/>
      <c r="F943" s="447"/>
      <c r="G943" s="447"/>
      <c r="H943" s="447"/>
      <c r="I943" s="447"/>
      <c r="J943" s="447"/>
      <c r="K943" s="447"/>
      <c r="L943" s="447"/>
      <c r="M943" s="447"/>
      <c r="N943" s="447"/>
      <c r="O943" s="447"/>
      <c r="P943" s="447"/>
      <c r="Q943" s="447"/>
      <c r="R943" s="447"/>
      <c r="S943" s="447"/>
      <c r="T943" s="447"/>
      <c r="U943" s="447"/>
      <c r="V943" s="447"/>
      <c r="W943" s="447"/>
      <c r="X943" s="447"/>
    </row>
    <row r="944" spans="1:24" ht="12.75">
      <c r="A944" s="447"/>
      <c r="B944" s="447"/>
      <c r="C944" s="454"/>
      <c r="D944" s="447"/>
      <c r="E944" s="449"/>
      <c r="F944" s="447"/>
      <c r="G944" s="447"/>
      <c r="H944" s="447"/>
      <c r="I944" s="447"/>
      <c r="J944" s="447"/>
      <c r="K944" s="447"/>
      <c r="L944" s="447"/>
      <c r="M944" s="447"/>
      <c r="N944" s="447"/>
      <c r="O944" s="447"/>
      <c r="P944" s="447"/>
      <c r="Q944" s="447"/>
      <c r="R944" s="447"/>
      <c r="S944" s="447"/>
      <c r="T944" s="447"/>
      <c r="U944" s="447"/>
      <c r="V944" s="447"/>
      <c r="W944" s="447"/>
      <c r="X944" s="447"/>
    </row>
    <row r="945" spans="1:24" ht="12.75">
      <c r="A945" s="447"/>
      <c r="B945" s="447"/>
      <c r="C945" s="454"/>
      <c r="D945" s="447"/>
      <c r="E945" s="449"/>
      <c r="F945" s="447"/>
      <c r="G945" s="447"/>
      <c r="H945" s="447"/>
      <c r="I945" s="447"/>
      <c r="J945" s="447"/>
      <c r="K945" s="447"/>
      <c r="L945" s="447"/>
      <c r="M945" s="447"/>
      <c r="N945" s="447"/>
      <c r="O945" s="447"/>
      <c r="P945" s="447"/>
      <c r="Q945" s="447"/>
      <c r="R945" s="447"/>
      <c r="S945" s="447"/>
      <c r="T945" s="447"/>
      <c r="U945" s="447"/>
      <c r="V945" s="447"/>
      <c r="W945" s="447"/>
      <c r="X945" s="447"/>
    </row>
    <row r="946" spans="1:24" ht="12.75">
      <c r="A946" s="447"/>
      <c r="B946" s="447"/>
      <c r="C946" s="454"/>
      <c r="D946" s="447"/>
      <c r="E946" s="449"/>
      <c r="F946" s="447"/>
      <c r="G946" s="447"/>
      <c r="H946" s="447"/>
      <c r="I946" s="447"/>
      <c r="J946" s="447"/>
      <c r="K946" s="447"/>
      <c r="L946" s="447"/>
      <c r="M946" s="447"/>
      <c r="N946" s="447"/>
      <c r="O946" s="447"/>
      <c r="P946" s="447"/>
      <c r="Q946" s="447"/>
      <c r="R946" s="447"/>
      <c r="S946" s="447"/>
      <c r="T946" s="447"/>
      <c r="U946" s="447"/>
      <c r="V946" s="447"/>
      <c r="W946" s="447"/>
      <c r="X946" s="447"/>
    </row>
    <row r="947" spans="1:24" ht="12.75">
      <c r="A947" s="447"/>
      <c r="B947" s="447"/>
      <c r="C947" s="454"/>
      <c r="D947" s="447"/>
      <c r="E947" s="449"/>
      <c r="F947" s="447"/>
      <c r="G947" s="447"/>
      <c r="H947" s="447"/>
      <c r="I947" s="447"/>
      <c r="J947" s="447"/>
      <c r="K947" s="447"/>
      <c r="L947" s="447"/>
      <c r="M947" s="447"/>
      <c r="N947" s="447"/>
      <c r="O947" s="447"/>
      <c r="P947" s="447"/>
      <c r="Q947" s="447"/>
      <c r="R947" s="447"/>
      <c r="S947" s="447"/>
      <c r="T947" s="447"/>
      <c r="U947" s="447"/>
      <c r="V947" s="447"/>
      <c r="W947" s="447"/>
      <c r="X947" s="447"/>
    </row>
    <row r="948" spans="1:24" ht="12.75">
      <c r="A948" s="447"/>
      <c r="B948" s="447"/>
      <c r="C948" s="454"/>
      <c r="D948" s="447"/>
      <c r="E948" s="449"/>
      <c r="F948" s="447"/>
      <c r="G948" s="447"/>
      <c r="H948" s="447"/>
      <c r="I948" s="447"/>
      <c r="J948" s="447"/>
      <c r="K948" s="447"/>
      <c r="L948" s="447"/>
      <c r="M948" s="447"/>
      <c r="N948" s="447"/>
      <c r="O948" s="447"/>
      <c r="P948" s="447"/>
      <c r="Q948" s="447"/>
      <c r="R948" s="447"/>
      <c r="S948" s="447"/>
      <c r="T948" s="447"/>
      <c r="U948" s="447"/>
      <c r="V948" s="447"/>
      <c r="W948" s="447"/>
      <c r="X948" s="447"/>
    </row>
    <row r="949" spans="1:24" ht="12.75">
      <c r="A949" s="447"/>
      <c r="B949" s="447"/>
      <c r="C949" s="454"/>
      <c r="D949" s="447"/>
      <c r="E949" s="449"/>
      <c r="F949" s="447"/>
      <c r="G949" s="447"/>
      <c r="H949" s="447"/>
      <c r="I949" s="447"/>
      <c r="J949" s="447"/>
      <c r="K949" s="447"/>
      <c r="L949" s="447"/>
      <c r="M949" s="447"/>
      <c r="N949" s="447"/>
      <c r="O949" s="447"/>
      <c r="P949" s="447"/>
      <c r="Q949" s="447"/>
      <c r="R949" s="447"/>
      <c r="S949" s="447"/>
      <c r="T949" s="447"/>
      <c r="U949" s="447"/>
      <c r="V949" s="447"/>
      <c r="W949" s="447"/>
      <c r="X949" s="447"/>
    </row>
    <row r="950" spans="1:24" ht="12.75">
      <c r="A950" s="447"/>
      <c r="B950" s="447"/>
      <c r="C950" s="454"/>
      <c r="D950" s="447"/>
      <c r="E950" s="449"/>
      <c r="F950" s="447"/>
      <c r="G950" s="447"/>
      <c r="H950" s="447"/>
      <c r="I950" s="447"/>
      <c r="J950" s="447"/>
      <c r="K950" s="447"/>
      <c r="L950" s="447"/>
      <c r="M950" s="447"/>
      <c r="N950" s="447"/>
      <c r="O950" s="447"/>
      <c r="P950" s="447"/>
      <c r="Q950" s="447"/>
      <c r="R950" s="447"/>
      <c r="S950" s="447"/>
      <c r="T950" s="447"/>
      <c r="U950" s="447"/>
      <c r="V950" s="447"/>
      <c r="W950" s="447"/>
      <c r="X950" s="447"/>
    </row>
    <row r="951" spans="1:24" ht="12.75">
      <c r="A951" s="447"/>
      <c r="B951" s="447"/>
      <c r="C951" s="454"/>
      <c r="D951" s="447"/>
      <c r="E951" s="449"/>
      <c r="F951" s="447"/>
      <c r="G951" s="447"/>
      <c r="H951" s="447"/>
      <c r="I951" s="447"/>
      <c r="J951" s="447"/>
      <c r="K951" s="447"/>
      <c r="L951" s="447"/>
      <c r="M951" s="447"/>
      <c r="N951" s="447"/>
      <c r="O951" s="447"/>
      <c r="P951" s="447"/>
      <c r="Q951" s="447"/>
      <c r="R951" s="447"/>
      <c r="S951" s="447"/>
      <c r="T951" s="447"/>
      <c r="U951" s="447"/>
      <c r="V951" s="447"/>
      <c r="W951" s="447"/>
      <c r="X951" s="447"/>
    </row>
    <row r="952" spans="1:24" ht="12.75">
      <c r="A952" s="447"/>
      <c r="B952" s="447"/>
      <c r="C952" s="454"/>
      <c r="D952" s="447"/>
      <c r="E952" s="449"/>
      <c r="F952" s="447"/>
      <c r="G952" s="447"/>
      <c r="H952" s="447"/>
      <c r="I952" s="447"/>
      <c r="J952" s="447"/>
      <c r="K952" s="447"/>
      <c r="L952" s="447"/>
      <c r="M952" s="447"/>
      <c r="N952" s="447"/>
      <c r="O952" s="447"/>
      <c r="P952" s="447"/>
      <c r="Q952" s="447"/>
      <c r="R952" s="447"/>
      <c r="S952" s="447"/>
      <c r="T952" s="447"/>
      <c r="U952" s="447"/>
      <c r="V952" s="447"/>
      <c r="W952" s="447"/>
      <c r="X952" s="447"/>
    </row>
    <row r="953" spans="1:24" ht="12.75">
      <c r="A953" s="447"/>
      <c r="B953" s="447"/>
      <c r="C953" s="454"/>
      <c r="D953" s="447"/>
      <c r="E953" s="449"/>
      <c r="F953" s="447"/>
      <c r="G953" s="447"/>
      <c r="H953" s="447"/>
      <c r="I953" s="447"/>
      <c r="J953" s="447"/>
      <c r="K953" s="447"/>
      <c r="L953" s="447"/>
      <c r="M953" s="447"/>
      <c r="N953" s="447"/>
      <c r="O953" s="447"/>
      <c r="P953" s="447"/>
      <c r="Q953" s="447"/>
      <c r="R953" s="447"/>
      <c r="S953" s="447"/>
      <c r="T953" s="447"/>
      <c r="U953" s="447"/>
      <c r="V953" s="447"/>
      <c r="W953" s="447"/>
      <c r="X953" s="447"/>
    </row>
    <row r="954" spans="1:24" ht="12.75">
      <c r="A954" s="447"/>
      <c r="B954" s="447"/>
      <c r="C954" s="454"/>
      <c r="D954" s="447"/>
      <c r="E954" s="449"/>
      <c r="F954" s="447"/>
      <c r="G954" s="447"/>
      <c r="H954" s="447"/>
      <c r="I954" s="447"/>
      <c r="J954" s="447"/>
      <c r="K954" s="447"/>
      <c r="L954" s="447"/>
      <c r="M954" s="447"/>
      <c r="N954" s="447"/>
      <c r="O954" s="447"/>
      <c r="P954" s="447"/>
      <c r="Q954" s="447"/>
      <c r="R954" s="447"/>
      <c r="S954" s="447"/>
      <c r="T954" s="447"/>
      <c r="U954" s="447"/>
      <c r="V954" s="447"/>
      <c r="W954" s="447"/>
      <c r="X954" s="447"/>
    </row>
    <row r="955" spans="1:24" ht="12.75">
      <c r="A955" s="447"/>
      <c r="B955" s="447"/>
      <c r="C955" s="454"/>
      <c r="D955" s="447"/>
      <c r="E955" s="449"/>
      <c r="F955" s="447"/>
      <c r="G955" s="447"/>
      <c r="H955" s="447"/>
      <c r="I955" s="447"/>
      <c r="J955" s="447"/>
      <c r="K955" s="447"/>
      <c r="L955" s="447"/>
      <c r="M955" s="447"/>
      <c r="N955" s="447"/>
      <c r="O955" s="447"/>
      <c r="P955" s="447"/>
      <c r="Q955" s="447"/>
      <c r="R955" s="447"/>
      <c r="S955" s="447"/>
      <c r="T955" s="447"/>
      <c r="U955" s="447"/>
      <c r="V955" s="447"/>
      <c r="W955" s="447"/>
      <c r="X955" s="447"/>
    </row>
    <row r="956" spans="1:24" ht="12.75">
      <c r="A956" s="447"/>
      <c r="B956" s="447"/>
      <c r="C956" s="454"/>
      <c r="D956" s="447"/>
      <c r="E956" s="449"/>
      <c r="F956" s="447"/>
      <c r="G956" s="447"/>
      <c r="H956" s="447"/>
      <c r="I956" s="447"/>
      <c r="J956" s="447"/>
      <c r="K956" s="447"/>
      <c r="L956" s="447"/>
      <c r="M956" s="447"/>
      <c r="N956" s="447"/>
      <c r="O956" s="447"/>
      <c r="P956" s="447"/>
      <c r="Q956" s="447"/>
      <c r="R956" s="447"/>
      <c r="S956" s="447"/>
      <c r="T956" s="447"/>
      <c r="U956" s="447"/>
      <c r="V956" s="447"/>
      <c r="W956" s="447"/>
      <c r="X956" s="447"/>
    </row>
    <row r="957" spans="1:24" ht="12.75">
      <c r="A957" s="447"/>
      <c r="B957" s="447"/>
      <c r="C957" s="454"/>
      <c r="D957" s="447"/>
      <c r="E957" s="449"/>
      <c r="F957" s="447"/>
      <c r="G957" s="447"/>
      <c r="H957" s="447"/>
      <c r="I957" s="447"/>
      <c r="J957" s="447"/>
      <c r="K957" s="447"/>
      <c r="L957" s="447"/>
      <c r="M957" s="447"/>
      <c r="N957" s="447"/>
      <c r="O957" s="447"/>
      <c r="P957" s="447"/>
      <c r="Q957" s="447"/>
      <c r="R957" s="447"/>
      <c r="S957" s="447"/>
      <c r="T957" s="447"/>
      <c r="U957" s="447"/>
      <c r="V957" s="447"/>
      <c r="W957" s="447"/>
      <c r="X957" s="447"/>
    </row>
    <row r="958" spans="1:24" ht="12.75">
      <c r="A958" s="447"/>
      <c r="B958" s="447"/>
      <c r="C958" s="454"/>
      <c r="D958" s="447"/>
      <c r="E958" s="449"/>
      <c r="F958" s="447"/>
      <c r="G958" s="447"/>
      <c r="H958" s="447"/>
      <c r="I958" s="447"/>
      <c r="J958" s="447"/>
      <c r="K958" s="447"/>
      <c r="L958" s="447"/>
      <c r="M958" s="447"/>
      <c r="N958" s="447"/>
      <c r="O958" s="447"/>
      <c r="P958" s="447"/>
      <c r="Q958" s="447"/>
      <c r="R958" s="447"/>
      <c r="S958" s="447"/>
      <c r="T958" s="447"/>
      <c r="U958" s="447"/>
      <c r="V958" s="447"/>
      <c r="W958" s="447"/>
      <c r="X958" s="447"/>
    </row>
    <row r="959" spans="1:24" ht="12.75">
      <c r="A959" s="447"/>
      <c r="B959" s="447"/>
      <c r="C959" s="454"/>
      <c r="D959" s="447"/>
      <c r="E959" s="449"/>
      <c r="F959" s="447"/>
      <c r="G959" s="447"/>
      <c r="H959" s="447"/>
      <c r="I959" s="447"/>
      <c r="J959" s="447"/>
      <c r="K959" s="447"/>
      <c r="L959" s="447"/>
      <c r="M959" s="447"/>
      <c r="N959" s="447"/>
      <c r="O959" s="447"/>
      <c r="P959" s="447"/>
      <c r="Q959" s="447"/>
      <c r="R959" s="447"/>
      <c r="S959" s="447"/>
      <c r="T959" s="447"/>
      <c r="U959" s="447"/>
      <c r="V959" s="447"/>
      <c r="W959" s="447"/>
      <c r="X959" s="447"/>
    </row>
    <row r="960" spans="1:24" ht="12.75">
      <c r="A960" s="447"/>
      <c r="B960" s="447"/>
      <c r="C960" s="454"/>
      <c r="D960" s="447"/>
      <c r="E960" s="449"/>
      <c r="F960" s="447"/>
      <c r="G960" s="447"/>
      <c r="H960" s="447"/>
      <c r="I960" s="447"/>
      <c r="J960" s="447"/>
      <c r="K960" s="447"/>
      <c r="L960" s="447"/>
      <c r="M960" s="447"/>
      <c r="N960" s="447"/>
      <c r="O960" s="447"/>
      <c r="P960" s="447"/>
      <c r="Q960" s="447"/>
      <c r="R960" s="447"/>
      <c r="S960" s="447"/>
      <c r="T960" s="447"/>
      <c r="U960" s="447"/>
      <c r="V960" s="447"/>
      <c r="W960" s="447"/>
      <c r="X960" s="447"/>
    </row>
    <row r="961" spans="1:24" ht="12.75">
      <c r="A961" s="447"/>
      <c r="B961" s="447"/>
      <c r="C961" s="454"/>
      <c r="D961" s="447"/>
      <c r="E961" s="449"/>
      <c r="F961" s="447"/>
      <c r="G961" s="447"/>
      <c r="H961" s="447"/>
      <c r="I961" s="447"/>
      <c r="J961" s="447"/>
      <c r="K961" s="447"/>
      <c r="L961" s="447"/>
      <c r="M961" s="447"/>
      <c r="N961" s="447"/>
      <c r="O961" s="447"/>
      <c r="P961" s="447"/>
      <c r="Q961" s="447"/>
      <c r="R961" s="447"/>
      <c r="S961" s="447"/>
      <c r="T961" s="447"/>
      <c r="U961" s="447"/>
      <c r="V961" s="447"/>
      <c r="W961" s="447"/>
      <c r="X961" s="447"/>
    </row>
    <row r="962" spans="1:24" ht="12.75">
      <c r="A962" s="447"/>
      <c r="B962" s="447"/>
      <c r="C962" s="454"/>
      <c r="D962" s="447"/>
      <c r="E962" s="449"/>
      <c r="F962" s="447"/>
      <c r="G962" s="447"/>
      <c r="H962" s="447"/>
      <c r="I962" s="447"/>
      <c r="J962" s="447"/>
      <c r="K962" s="447"/>
      <c r="L962" s="447"/>
      <c r="M962" s="447"/>
      <c r="N962" s="447"/>
      <c r="O962" s="447"/>
      <c r="P962" s="447"/>
      <c r="Q962" s="447"/>
      <c r="R962" s="447"/>
      <c r="S962" s="447"/>
      <c r="T962" s="447"/>
      <c r="U962" s="447"/>
      <c r="V962" s="447"/>
      <c r="W962" s="447"/>
      <c r="X962" s="447"/>
    </row>
    <row r="963" spans="1:24" ht="12.75">
      <c r="A963" s="447"/>
      <c r="B963" s="447"/>
      <c r="C963" s="454"/>
      <c r="D963" s="447"/>
      <c r="E963" s="449"/>
      <c r="F963" s="447"/>
      <c r="G963" s="447"/>
      <c r="H963" s="447"/>
      <c r="I963" s="447"/>
      <c r="J963" s="447"/>
      <c r="K963" s="447"/>
      <c r="L963" s="447"/>
      <c r="M963" s="447"/>
      <c r="N963" s="447"/>
      <c r="O963" s="447"/>
      <c r="P963" s="447"/>
      <c r="Q963" s="447"/>
      <c r="R963" s="447"/>
      <c r="S963" s="447"/>
      <c r="T963" s="447"/>
      <c r="U963" s="447"/>
      <c r="V963" s="447"/>
      <c r="W963" s="447"/>
      <c r="X963" s="447"/>
    </row>
    <row r="964" spans="1:24" ht="12.75">
      <c r="A964" s="447"/>
      <c r="B964" s="447"/>
      <c r="C964" s="454"/>
      <c r="D964" s="447"/>
      <c r="E964" s="449"/>
      <c r="F964" s="447"/>
      <c r="G964" s="447"/>
      <c r="H964" s="447"/>
      <c r="I964" s="447"/>
      <c r="J964" s="447"/>
      <c r="K964" s="447"/>
      <c r="L964" s="447"/>
      <c r="M964" s="447"/>
      <c r="N964" s="447"/>
      <c r="O964" s="447"/>
      <c r="P964" s="447"/>
      <c r="Q964" s="447"/>
      <c r="R964" s="447"/>
      <c r="S964" s="447"/>
      <c r="T964" s="447"/>
      <c r="U964" s="447"/>
      <c r="V964" s="447"/>
      <c r="W964" s="447"/>
      <c r="X964" s="447"/>
    </row>
    <row r="965" spans="1:24" ht="12.75">
      <c r="A965" s="447"/>
      <c r="B965" s="447"/>
      <c r="C965" s="454"/>
      <c r="D965" s="447"/>
      <c r="E965" s="449"/>
      <c r="F965" s="447"/>
      <c r="G965" s="447"/>
      <c r="H965" s="447"/>
      <c r="I965" s="447"/>
      <c r="J965" s="447"/>
      <c r="K965" s="447"/>
      <c r="L965" s="447"/>
      <c r="M965" s="447"/>
      <c r="N965" s="447"/>
      <c r="O965" s="447"/>
      <c r="P965" s="447"/>
      <c r="Q965" s="447"/>
      <c r="R965" s="447"/>
      <c r="S965" s="447"/>
      <c r="T965" s="447"/>
      <c r="U965" s="447"/>
      <c r="V965" s="447"/>
      <c r="W965" s="447"/>
      <c r="X965" s="447"/>
    </row>
    <row r="966" spans="1:24" ht="12.75">
      <c r="A966" s="447"/>
      <c r="B966" s="447"/>
      <c r="C966" s="454"/>
      <c r="D966" s="447"/>
      <c r="E966" s="449"/>
      <c r="F966" s="447"/>
      <c r="G966" s="447"/>
      <c r="H966" s="447"/>
      <c r="I966" s="447"/>
      <c r="J966" s="447"/>
      <c r="K966" s="447"/>
      <c r="L966" s="447"/>
      <c r="M966" s="447"/>
      <c r="N966" s="447"/>
      <c r="O966" s="447"/>
      <c r="P966" s="447"/>
      <c r="Q966" s="447"/>
      <c r="R966" s="447"/>
      <c r="S966" s="447"/>
      <c r="T966" s="447"/>
      <c r="U966" s="447"/>
      <c r="V966" s="447"/>
      <c r="W966" s="447"/>
      <c r="X966" s="447"/>
    </row>
    <row r="967" spans="1:24" ht="12.75">
      <c r="A967" s="447"/>
      <c r="B967" s="447"/>
      <c r="C967" s="454"/>
      <c r="D967" s="447"/>
      <c r="E967" s="449"/>
      <c r="F967" s="447"/>
      <c r="G967" s="447"/>
      <c r="H967" s="447"/>
      <c r="I967" s="447"/>
      <c r="J967" s="447"/>
      <c r="K967" s="447"/>
      <c r="L967" s="447"/>
      <c r="M967" s="447"/>
      <c r="N967" s="447"/>
      <c r="O967" s="447"/>
      <c r="P967" s="447"/>
      <c r="Q967" s="447"/>
      <c r="R967" s="447"/>
      <c r="S967" s="447"/>
      <c r="T967" s="447"/>
      <c r="U967" s="447"/>
      <c r="V967" s="447"/>
      <c r="W967" s="447"/>
      <c r="X967" s="447"/>
    </row>
    <row r="968" spans="1:24" ht="12.75">
      <c r="A968" s="447"/>
      <c r="B968" s="447"/>
      <c r="C968" s="454"/>
      <c r="D968" s="447"/>
      <c r="E968" s="449"/>
      <c r="F968" s="447"/>
      <c r="G968" s="447"/>
      <c r="H968" s="447"/>
      <c r="I968" s="447"/>
      <c r="J968" s="447"/>
      <c r="K968" s="447"/>
      <c r="L968" s="447"/>
      <c r="M968" s="447"/>
      <c r="N968" s="447"/>
      <c r="O968" s="447"/>
      <c r="P968" s="447"/>
      <c r="Q968" s="447"/>
      <c r="R968" s="447"/>
      <c r="S968" s="447"/>
      <c r="T968" s="447"/>
      <c r="U968" s="447"/>
      <c r="V968" s="447"/>
      <c r="W968" s="447"/>
      <c r="X968" s="447"/>
    </row>
    <row r="969" spans="1:24" ht="12.75">
      <c r="A969" s="447"/>
      <c r="B969" s="447"/>
      <c r="C969" s="454"/>
      <c r="D969" s="447"/>
      <c r="E969" s="449"/>
      <c r="F969" s="447"/>
      <c r="G969" s="447"/>
      <c r="H969" s="447"/>
      <c r="I969" s="447"/>
      <c r="J969" s="447"/>
      <c r="K969" s="447"/>
      <c r="L969" s="447"/>
      <c r="M969" s="447"/>
      <c r="N969" s="447"/>
      <c r="O969" s="447"/>
      <c r="P969" s="447"/>
      <c r="Q969" s="447"/>
      <c r="R969" s="447"/>
      <c r="S969" s="447"/>
      <c r="T969" s="447"/>
      <c r="U969" s="447"/>
      <c r="V969" s="447"/>
      <c r="W969" s="447"/>
      <c r="X969" s="447"/>
    </row>
    <row r="970" spans="1:24" ht="12.75">
      <c r="A970" s="447"/>
      <c r="B970" s="447"/>
      <c r="C970" s="454"/>
      <c r="D970" s="447"/>
      <c r="E970" s="449"/>
      <c r="F970" s="447"/>
      <c r="G970" s="447"/>
      <c r="H970" s="447"/>
      <c r="I970" s="447"/>
      <c r="J970" s="447"/>
      <c r="K970" s="447"/>
      <c r="L970" s="447"/>
      <c r="M970" s="447"/>
      <c r="N970" s="447"/>
      <c r="O970" s="447"/>
      <c r="P970" s="447"/>
      <c r="Q970" s="447"/>
      <c r="R970" s="447"/>
      <c r="S970" s="447"/>
      <c r="T970" s="447"/>
      <c r="U970" s="447"/>
      <c r="V970" s="447"/>
      <c r="W970" s="447"/>
      <c r="X970" s="447"/>
    </row>
    <row r="971" spans="1:24" ht="12.75">
      <c r="A971" s="447"/>
      <c r="B971" s="447"/>
      <c r="C971" s="454"/>
      <c r="D971" s="447"/>
      <c r="E971" s="449"/>
      <c r="F971" s="447"/>
      <c r="G971" s="447"/>
      <c r="H971" s="447"/>
      <c r="I971" s="447"/>
      <c r="J971" s="447"/>
      <c r="K971" s="447"/>
      <c r="L971" s="447"/>
      <c r="M971" s="447"/>
      <c r="N971" s="447"/>
      <c r="O971" s="447"/>
      <c r="P971" s="447"/>
      <c r="Q971" s="447"/>
      <c r="R971" s="447"/>
      <c r="S971" s="447"/>
      <c r="T971" s="447"/>
      <c r="U971" s="447"/>
      <c r="V971" s="447"/>
      <c r="W971" s="447"/>
      <c r="X971" s="447"/>
    </row>
    <row r="972" spans="1:24" ht="12.75">
      <c r="A972" s="447"/>
      <c r="B972" s="447"/>
      <c r="C972" s="454"/>
      <c r="D972" s="447"/>
      <c r="E972" s="449"/>
      <c r="F972" s="447"/>
      <c r="G972" s="447"/>
      <c r="H972" s="447"/>
      <c r="I972" s="447"/>
      <c r="J972" s="447"/>
      <c r="K972" s="447"/>
      <c r="L972" s="447"/>
      <c r="M972" s="447"/>
      <c r="N972" s="447"/>
      <c r="O972" s="447"/>
      <c r="P972" s="447"/>
      <c r="Q972" s="447"/>
      <c r="R972" s="447"/>
      <c r="S972" s="447"/>
      <c r="T972" s="447"/>
      <c r="U972" s="447"/>
      <c r="V972" s="447"/>
      <c r="W972" s="447"/>
      <c r="X972" s="447"/>
    </row>
    <row r="973" spans="1:24" ht="12.75">
      <c r="A973" s="447"/>
      <c r="B973" s="447"/>
      <c r="C973" s="454"/>
      <c r="D973" s="447"/>
      <c r="E973" s="449"/>
      <c r="F973" s="447"/>
      <c r="G973" s="447"/>
      <c r="H973" s="447"/>
      <c r="I973" s="447"/>
      <c r="J973" s="447"/>
      <c r="K973" s="447"/>
      <c r="L973" s="447"/>
      <c r="M973" s="447"/>
      <c r="N973" s="447"/>
      <c r="O973" s="447"/>
      <c r="P973" s="447"/>
      <c r="Q973" s="447"/>
      <c r="R973" s="447"/>
      <c r="S973" s="447"/>
      <c r="T973" s="447"/>
      <c r="U973" s="447"/>
      <c r="V973" s="447"/>
      <c r="W973" s="447"/>
      <c r="X973" s="447"/>
    </row>
    <row r="974" spans="1:24" ht="12.75">
      <c r="A974" s="447"/>
      <c r="B974" s="447"/>
      <c r="C974" s="454"/>
      <c r="D974" s="447"/>
      <c r="E974" s="449"/>
      <c r="F974" s="447"/>
      <c r="G974" s="447"/>
      <c r="H974" s="447"/>
      <c r="I974" s="447"/>
      <c r="J974" s="447"/>
      <c r="K974" s="447"/>
      <c r="L974" s="447"/>
      <c r="M974" s="447"/>
      <c r="N974" s="447"/>
      <c r="O974" s="447"/>
      <c r="P974" s="447"/>
      <c r="Q974" s="447"/>
      <c r="R974" s="447"/>
      <c r="S974" s="447"/>
      <c r="T974" s="447"/>
      <c r="U974" s="447"/>
      <c r="V974" s="447"/>
      <c r="W974" s="447"/>
      <c r="X974" s="447"/>
    </row>
    <row r="975" spans="1:24" ht="12.75">
      <c r="A975" s="447"/>
      <c r="B975" s="447"/>
      <c r="C975" s="454"/>
      <c r="D975" s="447"/>
      <c r="E975" s="449"/>
      <c r="F975" s="447"/>
      <c r="G975" s="447"/>
      <c r="H975" s="447"/>
      <c r="I975" s="447"/>
      <c r="J975" s="447"/>
      <c r="K975" s="447"/>
      <c r="L975" s="447"/>
      <c r="M975" s="447"/>
      <c r="N975" s="447"/>
      <c r="O975" s="447"/>
      <c r="P975" s="447"/>
      <c r="Q975" s="447"/>
      <c r="R975" s="447"/>
      <c r="S975" s="447"/>
      <c r="T975" s="447"/>
      <c r="U975" s="447"/>
      <c r="V975" s="447"/>
      <c r="W975" s="447"/>
      <c r="X975" s="447"/>
    </row>
    <row r="976" spans="1:24" ht="12.75">
      <c r="A976" s="447"/>
      <c r="B976" s="447"/>
      <c r="C976" s="454"/>
      <c r="D976" s="447"/>
      <c r="E976" s="449"/>
      <c r="F976" s="447"/>
      <c r="G976" s="447"/>
      <c r="H976" s="447"/>
      <c r="I976" s="447"/>
      <c r="J976" s="447"/>
      <c r="K976" s="447"/>
      <c r="L976" s="447"/>
      <c r="M976" s="447"/>
      <c r="N976" s="447"/>
      <c r="O976" s="447"/>
      <c r="P976" s="447"/>
      <c r="Q976" s="447"/>
      <c r="R976" s="447"/>
      <c r="S976" s="447"/>
      <c r="T976" s="447"/>
      <c r="U976" s="447"/>
      <c r="V976" s="447"/>
      <c r="W976" s="447"/>
      <c r="X976" s="447"/>
    </row>
    <row r="977" spans="1:24" ht="12.75">
      <c r="A977" s="447"/>
      <c r="B977" s="447"/>
      <c r="C977" s="454"/>
      <c r="D977" s="447"/>
      <c r="E977" s="449"/>
      <c r="F977" s="447"/>
      <c r="G977" s="447"/>
      <c r="H977" s="447"/>
      <c r="I977" s="447"/>
      <c r="J977" s="447"/>
      <c r="K977" s="447"/>
      <c r="L977" s="447"/>
      <c r="M977" s="447"/>
      <c r="N977" s="447"/>
      <c r="O977" s="447"/>
      <c r="P977" s="447"/>
      <c r="Q977" s="447"/>
      <c r="R977" s="447"/>
      <c r="S977" s="447"/>
      <c r="T977" s="447"/>
      <c r="U977" s="447"/>
      <c r="V977" s="447"/>
      <c r="W977" s="447"/>
      <c r="X977" s="447"/>
    </row>
    <row r="978" spans="1:24" ht="12.75">
      <c r="A978" s="447"/>
      <c r="B978" s="447"/>
      <c r="C978" s="454"/>
      <c r="D978" s="447"/>
      <c r="E978" s="449"/>
      <c r="F978" s="447"/>
      <c r="G978" s="447"/>
      <c r="H978" s="447"/>
      <c r="I978" s="447"/>
      <c r="J978" s="447"/>
      <c r="K978" s="447"/>
      <c r="L978" s="447"/>
      <c r="M978" s="447"/>
      <c r="N978" s="447"/>
      <c r="O978" s="447"/>
      <c r="P978" s="447"/>
      <c r="Q978" s="447"/>
      <c r="R978" s="447"/>
      <c r="S978" s="447"/>
      <c r="T978" s="447"/>
      <c r="U978" s="447"/>
      <c r="V978" s="447"/>
      <c r="W978" s="447"/>
      <c r="X978" s="447"/>
    </row>
    <row r="979" spans="1:24" ht="12.75">
      <c r="A979" s="447"/>
      <c r="B979" s="447"/>
      <c r="C979" s="454"/>
      <c r="D979" s="447"/>
      <c r="E979" s="449"/>
      <c r="F979" s="447"/>
      <c r="G979" s="447"/>
      <c r="H979" s="447"/>
      <c r="I979" s="447"/>
      <c r="J979" s="447"/>
      <c r="K979" s="447"/>
      <c r="L979" s="447"/>
      <c r="M979" s="447"/>
      <c r="N979" s="447"/>
      <c r="O979" s="447"/>
      <c r="P979" s="447"/>
      <c r="Q979" s="447"/>
      <c r="R979" s="447"/>
      <c r="S979" s="447"/>
      <c r="T979" s="447"/>
      <c r="U979" s="447"/>
      <c r="V979" s="447"/>
      <c r="W979" s="447"/>
      <c r="X979" s="447"/>
    </row>
    <row r="980" spans="1:24" ht="12.75">
      <c r="A980" s="447"/>
      <c r="B980" s="447"/>
      <c r="C980" s="454"/>
      <c r="D980" s="447"/>
      <c r="E980" s="449"/>
      <c r="F980" s="447"/>
      <c r="G980" s="447"/>
      <c r="H980" s="447"/>
      <c r="I980" s="447"/>
      <c r="J980" s="447"/>
      <c r="K980" s="447"/>
      <c r="L980" s="447"/>
      <c r="M980" s="447"/>
      <c r="N980" s="447"/>
      <c r="O980" s="447"/>
      <c r="P980" s="447"/>
      <c r="Q980" s="447"/>
      <c r="R980" s="447"/>
      <c r="S980" s="447"/>
      <c r="T980" s="447"/>
      <c r="U980" s="447"/>
      <c r="V980" s="447"/>
      <c r="W980" s="447"/>
      <c r="X980" s="447"/>
    </row>
    <row r="981" spans="1:24" ht="12.75">
      <c r="A981" s="447"/>
      <c r="B981" s="447"/>
      <c r="C981" s="454"/>
      <c r="D981" s="447"/>
      <c r="E981" s="449"/>
      <c r="F981" s="447"/>
      <c r="G981" s="447"/>
      <c r="H981" s="447"/>
      <c r="I981" s="447"/>
      <c r="J981" s="447"/>
      <c r="K981" s="447"/>
      <c r="L981" s="447"/>
      <c r="M981" s="447"/>
      <c r="N981" s="447"/>
      <c r="O981" s="447"/>
      <c r="P981" s="447"/>
      <c r="Q981" s="447"/>
      <c r="R981" s="447"/>
      <c r="S981" s="447"/>
      <c r="T981" s="447"/>
      <c r="U981" s="447"/>
      <c r="V981" s="447"/>
      <c r="W981" s="447"/>
      <c r="X981" s="447"/>
    </row>
    <row r="982" spans="1:24" ht="12.75">
      <c r="A982" s="447"/>
      <c r="B982" s="447"/>
      <c r="C982" s="454"/>
      <c r="D982" s="447"/>
      <c r="E982" s="449"/>
      <c r="F982" s="447"/>
      <c r="G982" s="447"/>
      <c r="H982" s="447"/>
      <c r="I982" s="447"/>
      <c r="J982" s="447"/>
      <c r="K982" s="447"/>
      <c r="L982" s="447"/>
      <c r="M982" s="447"/>
      <c r="N982" s="447"/>
      <c r="O982" s="447"/>
      <c r="P982" s="447"/>
      <c r="Q982" s="447"/>
      <c r="R982" s="447"/>
      <c r="S982" s="447"/>
      <c r="T982" s="447"/>
      <c r="U982" s="447"/>
      <c r="V982" s="447"/>
      <c r="W982" s="447"/>
      <c r="X982" s="447"/>
    </row>
    <row r="983" spans="1:24" ht="12.75">
      <c r="A983" s="447"/>
      <c r="B983" s="447"/>
      <c r="C983" s="454"/>
      <c r="D983" s="447"/>
      <c r="E983" s="449"/>
      <c r="F983" s="447"/>
      <c r="G983" s="447"/>
      <c r="H983" s="447"/>
      <c r="I983" s="447"/>
      <c r="J983" s="447"/>
      <c r="K983" s="447"/>
      <c r="L983" s="447"/>
      <c r="M983" s="447"/>
      <c r="N983" s="447"/>
      <c r="O983" s="447"/>
      <c r="P983" s="447"/>
      <c r="Q983" s="447"/>
      <c r="R983" s="447"/>
      <c r="S983" s="447"/>
      <c r="T983" s="447"/>
      <c r="U983" s="447"/>
      <c r="V983" s="447"/>
      <c r="W983" s="447"/>
      <c r="X983" s="447"/>
    </row>
    <row r="984" spans="1:24" ht="12.75">
      <c r="A984" s="447"/>
      <c r="B984" s="447"/>
      <c r="C984" s="454"/>
      <c r="D984" s="447"/>
      <c r="E984" s="449"/>
      <c r="F984" s="447"/>
      <c r="G984" s="447"/>
      <c r="H984" s="447"/>
      <c r="I984" s="447"/>
      <c r="J984" s="447"/>
      <c r="K984" s="447"/>
      <c r="L984" s="447"/>
      <c r="M984" s="447"/>
      <c r="N984" s="447"/>
      <c r="O984" s="447"/>
      <c r="P984" s="447"/>
      <c r="Q984" s="447"/>
      <c r="R984" s="447"/>
      <c r="S984" s="447"/>
      <c r="T984" s="447"/>
      <c r="U984" s="447"/>
      <c r="V984" s="447"/>
      <c r="W984" s="447"/>
      <c r="X984" s="447"/>
    </row>
    <row r="985" spans="1:24" ht="12.75">
      <c r="A985" s="447"/>
      <c r="B985" s="447"/>
      <c r="C985" s="454"/>
      <c r="D985" s="447"/>
      <c r="E985" s="449"/>
      <c r="F985" s="447"/>
      <c r="G985" s="447"/>
      <c r="H985" s="447"/>
      <c r="I985" s="447"/>
      <c r="J985" s="447"/>
      <c r="K985" s="447"/>
      <c r="L985" s="447"/>
      <c r="M985" s="447"/>
      <c r="N985" s="447"/>
      <c r="O985" s="447"/>
      <c r="P985" s="447"/>
      <c r="Q985" s="447"/>
      <c r="R985" s="447"/>
      <c r="S985" s="447"/>
      <c r="T985" s="447"/>
      <c r="U985" s="447"/>
      <c r="V985" s="447"/>
      <c r="W985" s="447"/>
      <c r="X985" s="447"/>
    </row>
    <row r="986" spans="1:24" ht="12.75">
      <c r="A986" s="447"/>
      <c r="B986" s="447"/>
      <c r="C986" s="454"/>
      <c r="D986" s="447"/>
      <c r="E986" s="449"/>
      <c r="F986" s="447"/>
      <c r="G986" s="447"/>
      <c r="H986" s="447"/>
      <c r="I986" s="447"/>
      <c r="J986" s="447"/>
      <c r="K986" s="447"/>
      <c r="L986" s="447"/>
      <c r="M986" s="447"/>
      <c r="N986" s="447"/>
      <c r="O986" s="447"/>
      <c r="P986" s="447"/>
      <c r="Q986" s="447"/>
      <c r="R986" s="447"/>
      <c r="S986" s="447"/>
      <c r="T986" s="447"/>
      <c r="U986" s="447"/>
      <c r="V986" s="447"/>
      <c r="W986" s="447"/>
      <c r="X986" s="447"/>
    </row>
    <row r="987" spans="1:24" ht="12.75">
      <c r="A987" s="447"/>
      <c r="B987" s="447"/>
      <c r="C987" s="454"/>
      <c r="D987" s="447"/>
      <c r="E987" s="449"/>
      <c r="F987" s="447"/>
      <c r="G987" s="447"/>
      <c r="H987" s="447"/>
      <c r="I987" s="447"/>
      <c r="J987" s="447"/>
      <c r="K987" s="447"/>
      <c r="L987" s="447"/>
      <c r="M987" s="447"/>
      <c r="N987" s="447"/>
      <c r="O987" s="447"/>
      <c r="P987" s="447"/>
      <c r="Q987" s="447"/>
      <c r="R987" s="447"/>
      <c r="S987" s="447"/>
      <c r="T987" s="447"/>
      <c r="U987" s="447"/>
      <c r="V987" s="447"/>
      <c r="W987" s="447"/>
      <c r="X987" s="447"/>
    </row>
    <row r="988" spans="1:24" ht="12.75">
      <c r="A988" s="447"/>
      <c r="B988" s="447"/>
      <c r="C988" s="454"/>
      <c r="D988" s="447"/>
      <c r="E988" s="449"/>
      <c r="F988" s="447"/>
      <c r="G988" s="447"/>
      <c r="H988" s="447"/>
      <c r="I988" s="447"/>
      <c r="J988" s="447"/>
      <c r="K988" s="447"/>
      <c r="L988" s="447"/>
      <c r="M988" s="447"/>
      <c r="N988" s="447"/>
      <c r="O988" s="447"/>
      <c r="P988" s="447"/>
      <c r="Q988" s="447"/>
      <c r="R988" s="447"/>
      <c r="S988" s="447"/>
      <c r="T988" s="447"/>
      <c r="U988" s="447"/>
      <c r="V988" s="447"/>
      <c r="W988" s="447"/>
      <c r="X988" s="447"/>
    </row>
    <row r="989" spans="1:24" ht="12.75">
      <c r="A989" s="447"/>
      <c r="B989" s="447"/>
      <c r="C989" s="454"/>
      <c r="D989" s="447"/>
      <c r="E989" s="449"/>
      <c r="F989" s="447"/>
      <c r="G989" s="447"/>
      <c r="H989" s="447"/>
      <c r="I989" s="447"/>
      <c r="J989" s="447"/>
      <c r="K989" s="447"/>
      <c r="L989" s="447"/>
      <c r="M989" s="447"/>
      <c r="N989" s="447"/>
      <c r="O989" s="447"/>
      <c r="P989" s="447"/>
      <c r="Q989" s="447"/>
      <c r="R989" s="447"/>
      <c r="S989" s="447"/>
      <c r="T989" s="447"/>
      <c r="U989" s="447"/>
      <c r="V989" s="447"/>
      <c r="W989" s="447"/>
      <c r="X989" s="447"/>
    </row>
    <row r="990" spans="1:24" ht="12.75">
      <c r="A990" s="447"/>
      <c r="B990" s="447"/>
      <c r="C990" s="454"/>
      <c r="D990" s="447"/>
      <c r="E990" s="449"/>
      <c r="F990" s="447"/>
      <c r="G990" s="447"/>
      <c r="H990" s="447"/>
      <c r="I990" s="447"/>
      <c r="J990" s="447"/>
      <c r="K990" s="447"/>
      <c r="L990" s="447"/>
      <c r="M990" s="447"/>
      <c r="N990" s="447"/>
      <c r="O990" s="447"/>
      <c r="P990" s="447"/>
      <c r="Q990" s="447"/>
      <c r="R990" s="447"/>
      <c r="S990" s="447"/>
      <c r="T990" s="447"/>
      <c r="U990" s="447"/>
      <c r="V990" s="447"/>
      <c r="W990" s="447"/>
      <c r="X990" s="447"/>
    </row>
    <row r="991" spans="1:24" ht="12.75">
      <c r="A991" s="447"/>
      <c r="B991" s="447"/>
      <c r="C991" s="454"/>
      <c r="D991" s="447"/>
      <c r="E991" s="449"/>
      <c r="F991" s="447"/>
      <c r="G991" s="447"/>
      <c r="H991" s="447"/>
      <c r="I991" s="447"/>
      <c r="J991" s="447"/>
      <c r="K991" s="447"/>
      <c r="L991" s="447"/>
      <c r="M991" s="447"/>
      <c r="N991" s="447"/>
      <c r="O991" s="447"/>
      <c r="P991" s="447"/>
      <c r="Q991" s="447"/>
      <c r="R991" s="447"/>
      <c r="S991" s="447"/>
      <c r="T991" s="447"/>
      <c r="U991" s="447"/>
      <c r="V991" s="447"/>
      <c r="W991" s="447"/>
      <c r="X991" s="447"/>
    </row>
    <row r="992" spans="1:24" ht="12.75">
      <c r="A992" s="447"/>
      <c r="B992" s="447"/>
      <c r="C992" s="454"/>
      <c r="D992" s="447"/>
      <c r="E992" s="449"/>
      <c r="F992" s="447"/>
      <c r="G992" s="447"/>
      <c r="H992" s="447"/>
      <c r="I992" s="447"/>
      <c r="J992" s="447"/>
      <c r="K992" s="447"/>
      <c r="L992" s="447"/>
      <c r="M992" s="447"/>
      <c r="N992" s="447"/>
      <c r="O992" s="447"/>
      <c r="P992" s="447"/>
      <c r="Q992" s="447"/>
      <c r="R992" s="447"/>
      <c r="S992" s="447"/>
      <c r="T992" s="447"/>
      <c r="U992" s="447"/>
      <c r="V992" s="447"/>
      <c r="W992" s="447"/>
      <c r="X992" s="447"/>
    </row>
    <row r="993" spans="1:24" ht="12.75">
      <c r="A993" s="447"/>
      <c r="B993" s="447"/>
      <c r="C993" s="454"/>
      <c r="D993" s="447"/>
      <c r="E993" s="449"/>
      <c r="F993" s="447"/>
      <c r="G993" s="447"/>
      <c r="H993" s="447"/>
      <c r="I993" s="447"/>
      <c r="J993" s="447"/>
      <c r="K993" s="447"/>
      <c r="L993" s="447"/>
      <c r="M993" s="447"/>
      <c r="N993" s="447"/>
      <c r="O993" s="447"/>
      <c r="P993" s="447"/>
      <c r="Q993" s="447"/>
      <c r="R993" s="447"/>
      <c r="S993" s="447"/>
      <c r="T993" s="447"/>
      <c r="U993" s="447"/>
      <c r="V993" s="447"/>
      <c r="W993" s="447"/>
      <c r="X993" s="447"/>
    </row>
    <row r="994" spans="1:24" ht="12.75">
      <c r="A994" s="447"/>
      <c r="B994" s="447"/>
      <c r="C994" s="454"/>
      <c r="D994" s="447"/>
      <c r="E994" s="449"/>
      <c r="F994" s="447"/>
      <c r="G994" s="447"/>
      <c r="H994" s="447"/>
      <c r="I994" s="447"/>
      <c r="J994" s="447"/>
      <c r="K994" s="447"/>
      <c r="L994" s="447"/>
      <c r="M994" s="447"/>
      <c r="N994" s="447"/>
      <c r="O994" s="447"/>
      <c r="P994" s="447"/>
      <c r="Q994" s="447"/>
      <c r="R994" s="447"/>
      <c r="S994" s="447"/>
      <c r="T994" s="447"/>
      <c r="U994" s="447"/>
      <c r="V994" s="447"/>
      <c r="W994" s="447"/>
      <c r="X994" s="447"/>
    </row>
    <row r="995" spans="1:24" ht="12.75">
      <c r="A995" s="447"/>
      <c r="B995" s="447"/>
      <c r="C995" s="454"/>
      <c r="D995" s="447"/>
      <c r="E995" s="449"/>
      <c r="F995" s="447"/>
      <c r="G995" s="447"/>
      <c r="H995" s="447"/>
      <c r="I995" s="447"/>
      <c r="J995" s="447"/>
      <c r="K995" s="447"/>
      <c r="L995" s="447"/>
      <c r="M995" s="447"/>
      <c r="N995" s="447"/>
      <c r="O995" s="447"/>
      <c r="P995" s="447"/>
      <c r="Q995" s="447"/>
      <c r="R995" s="447"/>
      <c r="S995" s="447"/>
      <c r="T995" s="447"/>
      <c r="U995" s="447"/>
      <c r="V995" s="447"/>
      <c r="W995" s="447"/>
      <c r="X995" s="447"/>
    </row>
    <row r="996" spans="1:24" ht="12.75">
      <c r="A996" s="447"/>
      <c r="B996" s="447"/>
      <c r="C996" s="454"/>
      <c r="D996" s="447"/>
      <c r="E996" s="449"/>
      <c r="F996" s="447"/>
      <c r="G996" s="447"/>
      <c r="H996" s="447"/>
      <c r="I996" s="447"/>
      <c r="J996" s="447"/>
      <c r="K996" s="447"/>
      <c r="L996" s="447"/>
      <c r="M996" s="447"/>
      <c r="N996" s="447"/>
      <c r="O996" s="447"/>
      <c r="P996" s="447"/>
      <c r="Q996" s="447"/>
      <c r="R996" s="447"/>
      <c r="S996" s="447"/>
      <c r="T996" s="447"/>
      <c r="U996" s="447"/>
      <c r="V996" s="447"/>
      <c r="W996" s="447"/>
      <c r="X996" s="447"/>
    </row>
    <row r="997" spans="1:24" ht="12.75">
      <c r="A997" s="447"/>
      <c r="B997" s="447"/>
      <c r="C997" s="454"/>
      <c r="D997" s="447"/>
      <c r="E997" s="449"/>
      <c r="F997" s="447"/>
      <c r="G997" s="447"/>
      <c r="H997" s="447"/>
      <c r="I997" s="447"/>
      <c r="J997" s="447"/>
      <c r="K997" s="447"/>
      <c r="L997" s="447"/>
      <c r="M997" s="447"/>
      <c r="N997" s="447"/>
      <c r="O997" s="447"/>
      <c r="P997" s="447"/>
      <c r="Q997" s="447"/>
      <c r="R997" s="447"/>
      <c r="S997" s="447"/>
      <c r="T997" s="447"/>
      <c r="U997" s="447"/>
      <c r="V997" s="447"/>
      <c r="W997" s="447"/>
      <c r="X997" s="447"/>
    </row>
    <row r="998" spans="1:24" ht="12.75">
      <c r="A998" s="447"/>
      <c r="B998" s="447"/>
      <c r="C998" s="454"/>
      <c r="D998" s="447"/>
      <c r="E998" s="449"/>
      <c r="F998" s="447"/>
      <c r="G998" s="447"/>
      <c r="H998" s="447"/>
      <c r="I998" s="447"/>
      <c r="J998" s="447"/>
      <c r="K998" s="447"/>
      <c r="L998" s="447"/>
      <c r="M998" s="447"/>
      <c r="N998" s="447"/>
      <c r="O998" s="447"/>
      <c r="P998" s="447"/>
      <c r="Q998" s="447"/>
      <c r="R998" s="447"/>
      <c r="S998" s="447"/>
      <c r="T998" s="447"/>
      <c r="U998" s="447"/>
      <c r="V998" s="447"/>
      <c r="W998" s="447"/>
      <c r="X998" s="447"/>
    </row>
    <row r="999" spans="1:24" ht="12.75">
      <c r="A999" s="447"/>
      <c r="B999" s="447"/>
      <c r="C999" s="454"/>
      <c r="D999" s="447"/>
      <c r="E999" s="449"/>
      <c r="F999" s="447"/>
      <c r="G999" s="447"/>
      <c r="H999" s="447"/>
      <c r="I999" s="447"/>
      <c r="J999" s="447"/>
      <c r="K999" s="447"/>
      <c r="L999" s="447"/>
      <c r="M999" s="447"/>
      <c r="N999" s="447"/>
      <c r="O999" s="447"/>
      <c r="P999" s="447"/>
      <c r="Q999" s="447"/>
      <c r="R999" s="447"/>
      <c r="S999" s="447"/>
      <c r="T999" s="447"/>
      <c r="U999" s="447"/>
      <c r="V999" s="447"/>
      <c r="W999" s="447"/>
      <c r="X999" s="447"/>
    </row>
    <row r="1000" spans="1:24" ht="12.75">
      <c r="A1000" s="447"/>
      <c r="B1000" s="447"/>
      <c r="C1000" s="454"/>
      <c r="D1000" s="447"/>
      <c r="E1000" s="449"/>
      <c r="F1000" s="447"/>
      <c r="G1000" s="447"/>
      <c r="H1000" s="447"/>
      <c r="I1000" s="447"/>
      <c r="J1000" s="447"/>
      <c r="K1000" s="447"/>
      <c r="L1000" s="447"/>
      <c r="M1000" s="447"/>
      <c r="N1000" s="447"/>
      <c r="O1000" s="447"/>
      <c r="P1000" s="447"/>
      <c r="Q1000" s="447"/>
      <c r="R1000" s="447"/>
      <c r="S1000" s="447"/>
      <c r="T1000" s="447"/>
      <c r="U1000" s="447"/>
      <c r="V1000" s="447"/>
      <c r="W1000" s="447"/>
      <c r="X1000" s="447"/>
    </row>
    <row r="1001" spans="1:24" ht="12.75">
      <c r="A1001" s="447"/>
      <c r="B1001" s="447"/>
      <c r="C1001" s="454"/>
      <c r="D1001" s="447"/>
      <c r="E1001" s="449"/>
      <c r="F1001" s="447"/>
      <c r="G1001" s="447"/>
      <c r="H1001" s="447"/>
      <c r="I1001" s="447"/>
      <c r="J1001" s="447"/>
      <c r="K1001" s="447"/>
      <c r="L1001" s="447"/>
      <c r="M1001" s="447"/>
      <c r="N1001" s="447"/>
      <c r="O1001" s="447"/>
      <c r="P1001" s="447"/>
      <c r="Q1001" s="447"/>
      <c r="R1001" s="447"/>
      <c r="S1001" s="447"/>
      <c r="T1001" s="447"/>
      <c r="U1001" s="447"/>
      <c r="V1001" s="447"/>
      <c r="W1001" s="447"/>
      <c r="X1001" s="447"/>
    </row>
    <row r="1002" spans="1:24" ht="12.75">
      <c r="A1002" s="447"/>
      <c r="B1002" s="447"/>
      <c r="C1002" s="454"/>
      <c r="D1002" s="447"/>
      <c r="E1002" s="449"/>
      <c r="F1002" s="447"/>
      <c r="G1002" s="447"/>
      <c r="H1002" s="447"/>
      <c r="I1002" s="447"/>
      <c r="J1002" s="447"/>
      <c r="K1002" s="447"/>
      <c r="L1002" s="447"/>
      <c r="M1002" s="447"/>
      <c r="N1002" s="447"/>
      <c r="O1002" s="447"/>
      <c r="P1002" s="447"/>
      <c r="Q1002" s="447"/>
      <c r="R1002" s="447"/>
      <c r="S1002" s="447"/>
      <c r="T1002" s="447"/>
      <c r="U1002" s="447"/>
      <c r="V1002" s="447"/>
      <c r="W1002" s="447"/>
      <c r="X1002" s="447"/>
    </row>
    <row r="1003" spans="1:24" ht="12.75">
      <c r="A1003" s="447"/>
      <c r="B1003" s="447"/>
      <c r="C1003" s="454"/>
      <c r="D1003" s="447"/>
      <c r="E1003" s="449"/>
      <c r="F1003" s="447"/>
      <c r="G1003" s="447"/>
      <c r="H1003" s="447"/>
      <c r="I1003" s="447"/>
      <c r="J1003" s="447"/>
      <c r="K1003" s="447"/>
      <c r="L1003" s="447"/>
      <c r="M1003" s="447"/>
      <c r="N1003" s="447"/>
      <c r="O1003" s="447"/>
      <c r="P1003" s="447"/>
      <c r="Q1003" s="447"/>
      <c r="R1003" s="447"/>
      <c r="S1003" s="447"/>
      <c r="T1003" s="447"/>
      <c r="U1003" s="447"/>
      <c r="V1003" s="447"/>
      <c r="W1003" s="447"/>
      <c r="X1003" s="447"/>
    </row>
    <row r="1004" spans="1:24" ht="12.75">
      <c r="A1004" s="447"/>
      <c r="B1004" s="447"/>
      <c r="C1004" s="454"/>
      <c r="D1004" s="447"/>
      <c r="E1004" s="449"/>
      <c r="F1004" s="447"/>
      <c r="G1004" s="447"/>
      <c r="H1004" s="447"/>
      <c r="I1004" s="447"/>
      <c r="J1004" s="447"/>
      <c r="K1004" s="447"/>
      <c r="L1004" s="447"/>
      <c r="M1004" s="447"/>
      <c r="N1004" s="447"/>
      <c r="O1004" s="447"/>
      <c r="P1004" s="447"/>
      <c r="Q1004" s="447"/>
      <c r="R1004" s="447"/>
      <c r="S1004" s="447"/>
      <c r="T1004" s="447"/>
      <c r="U1004" s="447"/>
      <c r="V1004" s="447"/>
      <c r="W1004" s="447"/>
      <c r="X1004" s="447"/>
    </row>
    <row r="1005" spans="1:24" ht="12.75">
      <c r="A1005" s="447"/>
      <c r="B1005" s="447"/>
      <c r="C1005" s="454"/>
      <c r="D1005" s="447"/>
      <c r="E1005" s="449"/>
      <c r="F1005" s="447"/>
      <c r="G1005" s="447"/>
      <c r="H1005" s="447"/>
      <c r="I1005" s="447"/>
      <c r="J1005" s="447"/>
      <c r="K1005" s="447"/>
      <c r="L1005" s="447"/>
      <c r="M1005" s="447"/>
      <c r="N1005" s="447"/>
      <c r="O1005" s="447"/>
      <c r="P1005" s="447"/>
      <c r="Q1005" s="447"/>
      <c r="R1005" s="447"/>
      <c r="S1005" s="447"/>
      <c r="T1005" s="447"/>
      <c r="U1005" s="447"/>
      <c r="V1005" s="447"/>
      <c r="W1005" s="447"/>
      <c r="X1005" s="447"/>
    </row>
    <row r="1006" spans="1:24" ht="12.75">
      <c r="A1006" s="447"/>
      <c r="B1006" s="447"/>
      <c r="C1006" s="454"/>
      <c r="D1006" s="447"/>
      <c r="E1006" s="449"/>
      <c r="F1006" s="447"/>
      <c r="G1006" s="447"/>
      <c r="H1006" s="447"/>
      <c r="I1006" s="447"/>
      <c r="J1006" s="447"/>
      <c r="K1006" s="447"/>
      <c r="L1006" s="447"/>
      <c r="M1006" s="447"/>
      <c r="N1006" s="447"/>
      <c r="O1006" s="447"/>
      <c r="P1006" s="447"/>
      <c r="Q1006" s="447"/>
      <c r="R1006" s="447"/>
      <c r="S1006" s="447"/>
      <c r="T1006" s="447"/>
      <c r="U1006" s="447"/>
      <c r="V1006" s="447"/>
      <c r="W1006" s="447"/>
      <c r="X1006" s="447"/>
    </row>
    <row r="1007" spans="1:24" ht="12.75">
      <c r="A1007" s="447"/>
      <c r="B1007" s="447"/>
      <c r="C1007" s="454"/>
      <c r="D1007" s="447"/>
      <c r="E1007" s="449"/>
      <c r="F1007" s="447"/>
      <c r="G1007" s="447"/>
      <c r="H1007" s="447"/>
      <c r="I1007" s="447"/>
      <c r="J1007" s="447"/>
      <c r="K1007" s="447"/>
      <c r="L1007" s="447"/>
      <c r="M1007" s="447"/>
      <c r="N1007" s="447"/>
      <c r="O1007" s="447"/>
      <c r="P1007" s="447"/>
      <c r="Q1007" s="447"/>
      <c r="R1007" s="447"/>
      <c r="S1007" s="447"/>
      <c r="T1007" s="447"/>
      <c r="U1007" s="447"/>
      <c r="V1007" s="447"/>
      <c r="W1007" s="447"/>
      <c r="X1007" s="447"/>
    </row>
    <row r="1008" spans="1:24" ht="12.75">
      <c r="A1008" s="447"/>
      <c r="B1008" s="447"/>
      <c r="C1008" s="454"/>
      <c r="D1008" s="447"/>
      <c r="E1008" s="449"/>
      <c r="F1008" s="447"/>
      <c r="G1008" s="447"/>
      <c r="H1008" s="447"/>
      <c r="I1008" s="447"/>
      <c r="J1008" s="447"/>
      <c r="K1008" s="447"/>
      <c r="L1008" s="447"/>
      <c r="M1008" s="447"/>
      <c r="N1008" s="447"/>
      <c r="O1008" s="447"/>
      <c r="P1008" s="447"/>
      <c r="Q1008" s="447"/>
      <c r="R1008" s="447"/>
      <c r="S1008" s="447"/>
      <c r="T1008" s="447"/>
      <c r="U1008" s="447"/>
      <c r="V1008" s="447"/>
      <c r="W1008" s="447"/>
      <c r="X1008" s="447"/>
    </row>
    <row r="1009" spans="1:24" ht="12.75">
      <c r="A1009" s="447"/>
      <c r="B1009" s="447"/>
      <c r="C1009" s="454"/>
      <c r="D1009" s="447"/>
      <c r="E1009" s="449"/>
      <c r="F1009" s="447"/>
      <c r="G1009" s="447"/>
      <c r="H1009" s="447"/>
      <c r="I1009" s="447"/>
      <c r="J1009" s="447"/>
      <c r="K1009" s="447"/>
      <c r="L1009" s="447"/>
      <c r="M1009" s="447"/>
      <c r="N1009" s="447"/>
      <c r="O1009" s="447"/>
      <c r="P1009" s="447"/>
      <c r="Q1009" s="447"/>
      <c r="R1009" s="447"/>
      <c r="S1009" s="447"/>
      <c r="T1009" s="447"/>
      <c r="U1009" s="447"/>
      <c r="V1009" s="447"/>
      <c r="W1009" s="447"/>
      <c r="X1009" s="447"/>
    </row>
    <row r="1010" spans="1:24" ht="12.75">
      <c r="A1010" s="447"/>
      <c r="B1010" s="447"/>
      <c r="C1010" s="454"/>
      <c r="D1010" s="447"/>
      <c r="E1010" s="449"/>
      <c r="F1010" s="447"/>
      <c r="G1010" s="447"/>
      <c r="H1010" s="447"/>
      <c r="I1010" s="447"/>
      <c r="J1010" s="447"/>
      <c r="K1010" s="447"/>
      <c r="L1010" s="447"/>
      <c r="M1010" s="447"/>
      <c r="N1010" s="447"/>
      <c r="O1010" s="447"/>
      <c r="P1010" s="447"/>
      <c r="Q1010" s="447"/>
      <c r="R1010" s="447"/>
      <c r="S1010" s="447"/>
      <c r="T1010" s="447"/>
      <c r="U1010" s="447"/>
      <c r="V1010" s="447"/>
      <c r="W1010" s="447"/>
      <c r="X1010" s="447"/>
    </row>
    <row r="1011" spans="1:24" ht="12.75">
      <c r="A1011" s="447"/>
      <c r="B1011" s="447"/>
      <c r="C1011" s="454"/>
      <c r="D1011" s="447"/>
      <c r="E1011" s="449"/>
      <c r="F1011" s="447"/>
      <c r="G1011" s="447"/>
      <c r="H1011" s="447"/>
      <c r="I1011" s="447"/>
      <c r="J1011" s="447"/>
      <c r="K1011" s="447"/>
      <c r="L1011" s="447"/>
      <c r="M1011" s="447"/>
      <c r="N1011" s="447"/>
      <c r="O1011" s="447"/>
      <c r="P1011" s="447"/>
      <c r="Q1011" s="447"/>
      <c r="R1011" s="447"/>
      <c r="S1011" s="447"/>
      <c r="T1011" s="447"/>
      <c r="U1011" s="447"/>
      <c r="V1011" s="447"/>
      <c r="W1011" s="447"/>
      <c r="X1011" s="447"/>
    </row>
    <row r="1012" spans="1:24" ht="12.75">
      <c r="A1012" s="447"/>
      <c r="B1012" s="447"/>
      <c r="C1012" s="454"/>
      <c r="D1012" s="447"/>
      <c r="E1012" s="449"/>
      <c r="F1012" s="447"/>
      <c r="G1012" s="447"/>
      <c r="H1012" s="447"/>
      <c r="I1012" s="447"/>
      <c r="J1012" s="447"/>
      <c r="K1012" s="447"/>
      <c r="L1012" s="447"/>
      <c r="M1012" s="447"/>
      <c r="N1012" s="447"/>
      <c r="O1012" s="447"/>
      <c r="P1012" s="447"/>
      <c r="Q1012" s="447"/>
      <c r="R1012" s="447"/>
      <c r="S1012" s="447"/>
      <c r="T1012" s="447"/>
      <c r="U1012" s="447"/>
      <c r="V1012" s="447"/>
      <c r="W1012" s="447"/>
      <c r="X1012" s="447"/>
    </row>
    <row r="1013" spans="1:24" ht="12.75">
      <c r="A1013" s="447"/>
      <c r="B1013" s="447"/>
      <c r="C1013" s="454"/>
      <c r="D1013" s="447"/>
      <c r="E1013" s="449"/>
      <c r="F1013" s="447"/>
      <c r="G1013" s="447"/>
      <c r="H1013" s="447"/>
      <c r="I1013" s="447"/>
      <c r="J1013" s="447"/>
      <c r="K1013" s="447"/>
      <c r="L1013" s="447"/>
      <c r="M1013" s="447"/>
      <c r="N1013" s="447"/>
      <c r="O1013" s="447"/>
      <c r="P1013" s="447"/>
      <c r="Q1013" s="447"/>
      <c r="R1013" s="447"/>
      <c r="S1013" s="447"/>
      <c r="T1013" s="447"/>
      <c r="U1013" s="447"/>
      <c r="V1013" s="447"/>
      <c r="W1013" s="447"/>
      <c r="X1013" s="447"/>
    </row>
    <row r="1014" spans="1:24" ht="12.75">
      <c r="A1014" s="447"/>
      <c r="B1014" s="447"/>
      <c r="C1014" s="454"/>
      <c r="D1014" s="447"/>
      <c r="E1014" s="449"/>
      <c r="F1014" s="447"/>
      <c r="G1014" s="447"/>
      <c r="H1014" s="447"/>
      <c r="I1014" s="447"/>
      <c r="J1014" s="447"/>
      <c r="K1014" s="447"/>
      <c r="L1014" s="447"/>
      <c r="M1014" s="447"/>
      <c r="N1014" s="447"/>
      <c r="O1014" s="447"/>
      <c r="P1014" s="447"/>
      <c r="Q1014" s="447"/>
      <c r="R1014" s="447"/>
      <c r="S1014" s="447"/>
      <c r="T1014" s="447"/>
      <c r="U1014" s="447"/>
      <c r="V1014" s="447"/>
      <c r="W1014" s="447"/>
      <c r="X1014" s="447"/>
    </row>
    <row r="1015" spans="1:24" ht="12.75">
      <c r="A1015" s="447"/>
      <c r="B1015" s="447"/>
      <c r="C1015" s="454"/>
      <c r="D1015" s="447"/>
      <c r="E1015" s="449"/>
      <c r="F1015" s="447"/>
      <c r="G1015" s="447"/>
      <c r="H1015" s="447"/>
      <c r="I1015" s="447"/>
      <c r="J1015" s="447"/>
      <c r="K1015" s="447"/>
      <c r="L1015" s="447"/>
      <c r="M1015" s="447"/>
      <c r="N1015" s="447"/>
      <c r="O1015" s="447"/>
      <c r="P1015" s="447"/>
      <c r="Q1015" s="447"/>
      <c r="R1015" s="447"/>
      <c r="S1015" s="447"/>
      <c r="T1015" s="447"/>
      <c r="U1015" s="447"/>
      <c r="V1015" s="447"/>
      <c r="W1015" s="447"/>
      <c r="X1015" s="447"/>
    </row>
    <row r="1016" spans="1:24" ht="12.75">
      <c r="A1016" s="447"/>
      <c r="B1016" s="447"/>
      <c r="C1016" s="454"/>
      <c r="D1016" s="447"/>
      <c r="E1016" s="449"/>
      <c r="F1016" s="447"/>
      <c r="G1016" s="447"/>
      <c r="H1016" s="447"/>
      <c r="I1016" s="447"/>
      <c r="J1016" s="447"/>
      <c r="K1016" s="447"/>
      <c r="L1016" s="447"/>
      <c r="M1016" s="447"/>
      <c r="N1016" s="447"/>
      <c r="O1016" s="447"/>
      <c r="P1016" s="447"/>
      <c r="Q1016" s="447"/>
      <c r="R1016" s="447"/>
      <c r="S1016" s="447"/>
      <c r="T1016" s="447"/>
      <c r="U1016" s="447"/>
      <c r="V1016" s="447"/>
      <c r="W1016" s="447"/>
      <c r="X1016" s="447"/>
    </row>
    <row r="1017" spans="1:24" ht="12.75">
      <c r="A1017" s="447"/>
      <c r="B1017" s="447"/>
      <c r="C1017" s="454"/>
      <c r="D1017" s="447"/>
      <c r="E1017" s="449"/>
      <c r="F1017" s="447"/>
      <c r="G1017" s="447"/>
      <c r="H1017" s="447"/>
      <c r="I1017" s="447"/>
      <c r="J1017" s="447"/>
      <c r="K1017" s="447"/>
      <c r="L1017" s="447"/>
      <c r="M1017" s="447"/>
      <c r="N1017" s="447"/>
      <c r="O1017" s="447"/>
      <c r="P1017" s="447"/>
      <c r="Q1017" s="447"/>
      <c r="R1017" s="447"/>
      <c r="S1017" s="447"/>
      <c r="T1017" s="447"/>
      <c r="U1017" s="447"/>
      <c r="V1017" s="447"/>
      <c r="W1017" s="447"/>
      <c r="X1017" s="447"/>
    </row>
    <row r="1018" spans="1:24" ht="12.75">
      <c r="A1018" s="447"/>
      <c r="B1018" s="447"/>
      <c r="C1018" s="454"/>
      <c r="D1018" s="447"/>
      <c r="E1018" s="449"/>
      <c r="F1018" s="447"/>
      <c r="G1018" s="447"/>
      <c r="H1018" s="447"/>
      <c r="I1018" s="447"/>
      <c r="J1018" s="447"/>
      <c r="K1018" s="447"/>
      <c r="L1018" s="447"/>
      <c r="M1018" s="447"/>
      <c r="N1018" s="447"/>
      <c r="O1018" s="447"/>
      <c r="P1018" s="447"/>
      <c r="Q1018" s="447"/>
      <c r="R1018" s="447"/>
      <c r="S1018" s="447"/>
      <c r="T1018" s="447"/>
      <c r="U1018" s="447"/>
      <c r="V1018" s="447"/>
      <c r="W1018" s="447"/>
      <c r="X1018" s="447"/>
    </row>
    <row r="1019" spans="1:24" ht="12.75">
      <c r="A1019" s="447"/>
      <c r="B1019" s="447"/>
      <c r="C1019" s="454"/>
      <c r="D1019" s="447"/>
      <c r="E1019" s="449"/>
      <c r="F1019" s="447"/>
      <c r="G1019" s="447"/>
      <c r="H1019" s="447"/>
      <c r="I1019" s="447"/>
      <c r="J1019" s="447"/>
      <c r="K1019" s="447"/>
      <c r="L1019" s="447"/>
      <c r="M1019" s="447"/>
      <c r="N1019" s="447"/>
      <c r="O1019" s="447"/>
      <c r="P1019" s="447"/>
      <c r="Q1019" s="447"/>
      <c r="R1019" s="447"/>
      <c r="S1019" s="447"/>
      <c r="T1019" s="447"/>
      <c r="U1019" s="447"/>
      <c r="V1019" s="447"/>
      <c r="W1019" s="447"/>
      <c r="X1019" s="447"/>
    </row>
    <row r="1020" spans="1:24" ht="12.75">
      <c r="A1020" s="447"/>
      <c r="B1020" s="447"/>
      <c r="C1020" s="454"/>
      <c r="D1020" s="447"/>
      <c r="E1020" s="449"/>
      <c r="F1020" s="447"/>
      <c r="G1020" s="447"/>
      <c r="H1020" s="447"/>
      <c r="I1020" s="447"/>
      <c r="J1020" s="447"/>
      <c r="K1020" s="447"/>
      <c r="L1020" s="447"/>
      <c r="M1020" s="447"/>
      <c r="N1020" s="447"/>
      <c r="O1020" s="447"/>
      <c r="P1020" s="447"/>
      <c r="Q1020" s="447"/>
      <c r="R1020" s="447"/>
      <c r="S1020" s="447"/>
      <c r="T1020" s="447"/>
      <c r="U1020" s="447"/>
      <c r="V1020" s="447"/>
      <c r="W1020" s="447"/>
      <c r="X1020" s="447"/>
    </row>
    <row r="1021" spans="1:24" ht="12.75">
      <c r="A1021" s="447"/>
      <c r="B1021" s="447"/>
      <c r="C1021" s="454"/>
      <c r="D1021" s="447"/>
      <c r="E1021" s="449"/>
      <c r="F1021" s="447"/>
      <c r="G1021" s="447"/>
      <c r="H1021" s="447"/>
      <c r="I1021" s="447"/>
      <c r="J1021" s="447"/>
      <c r="K1021" s="447"/>
      <c r="L1021" s="447"/>
      <c r="M1021" s="447"/>
      <c r="N1021" s="447"/>
      <c r="O1021" s="447"/>
      <c r="P1021" s="447"/>
      <c r="Q1021" s="447"/>
      <c r="R1021" s="447"/>
      <c r="S1021" s="447"/>
      <c r="T1021" s="447"/>
      <c r="U1021" s="447"/>
      <c r="V1021" s="447"/>
      <c r="W1021" s="447"/>
      <c r="X1021" s="447"/>
    </row>
    <row r="1022" spans="1:24" ht="12.75">
      <c r="A1022" s="447"/>
      <c r="B1022" s="447"/>
      <c r="C1022" s="454"/>
      <c r="D1022" s="447"/>
      <c r="E1022" s="449"/>
      <c r="F1022" s="447"/>
      <c r="G1022" s="447"/>
      <c r="H1022" s="447"/>
      <c r="I1022" s="447"/>
      <c r="J1022" s="447"/>
      <c r="K1022" s="447"/>
      <c r="L1022" s="447"/>
      <c r="M1022" s="447"/>
      <c r="N1022" s="447"/>
      <c r="O1022" s="447"/>
      <c r="P1022" s="447"/>
      <c r="Q1022" s="447"/>
      <c r="R1022" s="447"/>
      <c r="S1022" s="447"/>
      <c r="T1022" s="447"/>
      <c r="U1022" s="447"/>
      <c r="V1022" s="447"/>
      <c r="W1022" s="447"/>
      <c r="X1022" s="447"/>
    </row>
    <row r="1023" spans="1:24" ht="12.75">
      <c r="A1023" s="447"/>
      <c r="B1023" s="447"/>
      <c r="C1023" s="454"/>
      <c r="D1023" s="447"/>
      <c r="E1023" s="449"/>
      <c r="F1023" s="447"/>
      <c r="G1023" s="447"/>
      <c r="H1023" s="447"/>
      <c r="I1023" s="447"/>
      <c r="J1023" s="447"/>
      <c r="K1023" s="447"/>
      <c r="L1023" s="447"/>
      <c r="M1023" s="447"/>
      <c r="N1023" s="447"/>
      <c r="O1023" s="447"/>
      <c r="P1023" s="447"/>
      <c r="Q1023" s="447"/>
      <c r="R1023" s="447"/>
      <c r="S1023" s="447"/>
      <c r="T1023" s="447"/>
      <c r="U1023" s="447"/>
      <c r="V1023" s="447"/>
      <c r="W1023" s="447"/>
      <c r="X1023" s="447"/>
    </row>
    <row r="1024" spans="1:24" ht="12.75">
      <c r="A1024" s="447"/>
      <c r="B1024" s="447"/>
      <c r="C1024" s="454"/>
      <c r="D1024" s="447"/>
      <c r="E1024" s="449"/>
      <c r="F1024" s="447"/>
      <c r="G1024" s="447"/>
      <c r="H1024" s="447"/>
      <c r="I1024" s="447"/>
      <c r="J1024" s="447"/>
      <c r="K1024" s="447"/>
      <c r="L1024" s="447"/>
      <c r="M1024" s="447"/>
      <c r="N1024" s="447"/>
      <c r="O1024" s="447"/>
      <c r="P1024" s="447"/>
      <c r="Q1024" s="447"/>
      <c r="R1024" s="447"/>
      <c r="S1024" s="447"/>
      <c r="T1024" s="447"/>
      <c r="U1024" s="447"/>
      <c r="V1024" s="447"/>
      <c r="W1024" s="447"/>
      <c r="X1024" s="447"/>
    </row>
    <row r="1025" spans="1:24" ht="12.75">
      <c r="A1025" s="447"/>
      <c r="B1025" s="447"/>
      <c r="C1025" s="454"/>
      <c r="D1025" s="447"/>
      <c r="E1025" s="449"/>
      <c r="F1025" s="447"/>
      <c r="G1025" s="447"/>
      <c r="H1025" s="447"/>
      <c r="I1025" s="447"/>
      <c r="J1025" s="447"/>
      <c r="K1025" s="447"/>
      <c r="L1025" s="447"/>
      <c r="M1025" s="447"/>
      <c r="N1025" s="447"/>
      <c r="O1025" s="447"/>
      <c r="P1025" s="447"/>
      <c r="Q1025" s="447"/>
      <c r="R1025" s="447"/>
      <c r="S1025" s="447"/>
      <c r="T1025" s="447"/>
      <c r="U1025" s="447"/>
      <c r="V1025" s="447"/>
      <c r="W1025" s="447"/>
      <c r="X1025" s="447"/>
    </row>
    <row r="1026" spans="1:24" ht="12.75">
      <c r="A1026" s="447"/>
      <c r="B1026" s="447"/>
      <c r="C1026" s="454"/>
      <c r="D1026" s="447"/>
      <c r="E1026" s="449"/>
      <c r="F1026" s="447"/>
      <c r="G1026" s="447"/>
      <c r="H1026" s="447"/>
      <c r="I1026" s="447"/>
      <c r="J1026" s="447"/>
      <c r="K1026" s="447"/>
      <c r="L1026" s="447"/>
      <c r="M1026" s="447"/>
      <c r="N1026" s="447"/>
      <c r="O1026" s="447"/>
      <c r="P1026" s="447"/>
      <c r="Q1026" s="447"/>
      <c r="R1026" s="447"/>
      <c r="S1026" s="447"/>
      <c r="T1026" s="447"/>
      <c r="U1026" s="447"/>
      <c r="V1026" s="447"/>
      <c r="W1026" s="447"/>
      <c r="X1026" s="447"/>
    </row>
    <row r="1027" spans="1:24" ht="12.75">
      <c r="A1027" s="447"/>
      <c r="B1027" s="447"/>
      <c r="C1027" s="454"/>
      <c r="D1027" s="447"/>
      <c r="E1027" s="449"/>
      <c r="F1027" s="447"/>
      <c r="G1027" s="447"/>
      <c r="H1027" s="447"/>
      <c r="I1027" s="447"/>
      <c r="J1027" s="447"/>
      <c r="K1027" s="447"/>
      <c r="L1027" s="447"/>
      <c r="M1027" s="447"/>
      <c r="N1027" s="447"/>
      <c r="O1027" s="447"/>
      <c r="P1027" s="447"/>
      <c r="Q1027" s="447"/>
      <c r="R1027" s="447"/>
      <c r="S1027" s="447"/>
      <c r="T1027" s="447"/>
      <c r="U1027" s="447"/>
      <c r="V1027" s="447"/>
      <c r="W1027" s="447"/>
      <c r="X1027" s="447"/>
    </row>
    <row r="1028" spans="1:24" ht="12.75">
      <c r="A1028" s="447"/>
      <c r="B1028" s="447"/>
      <c r="C1028" s="454"/>
      <c r="D1028" s="447"/>
      <c r="E1028" s="449"/>
      <c r="F1028" s="447"/>
      <c r="G1028" s="447"/>
      <c r="H1028" s="447"/>
      <c r="I1028" s="447"/>
      <c r="J1028" s="447"/>
      <c r="K1028" s="447"/>
      <c r="L1028" s="447"/>
      <c r="M1028" s="447"/>
      <c r="N1028" s="447"/>
      <c r="O1028" s="447"/>
      <c r="P1028" s="447"/>
      <c r="Q1028" s="447"/>
      <c r="R1028" s="447"/>
      <c r="S1028" s="447"/>
      <c r="T1028" s="447"/>
      <c r="U1028" s="447"/>
      <c r="V1028" s="447"/>
      <c r="W1028" s="447"/>
      <c r="X1028" s="447"/>
    </row>
    <row r="1029" spans="1:24" ht="12.75">
      <c r="A1029" s="447"/>
      <c r="B1029" s="447"/>
      <c r="C1029" s="454"/>
      <c r="D1029" s="447"/>
      <c r="E1029" s="449"/>
      <c r="F1029" s="447"/>
      <c r="G1029" s="447"/>
      <c r="H1029" s="447"/>
      <c r="I1029" s="447"/>
      <c r="J1029" s="447"/>
      <c r="K1029" s="447"/>
      <c r="L1029" s="447"/>
      <c r="M1029" s="447"/>
      <c r="N1029" s="447"/>
      <c r="O1029" s="447"/>
      <c r="P1029" s="447"/>
      <c r="Q1029" s="447"/>
      <c r="R1029" s="447"/>
      <c r="S1029" s="447"/>
      <c r="T1029" s="447"/>
      <c r="U1029" s="447"/>
      <c r="V1029" s="447"/>
      <c r="W1029" s="447"/>
      <c r="X1029" s="447"/>
    </row>
    <row r="1030" spans="1:24" ht="12.75">
      <c r="A1030" s="447"/>
      <c r="B1030" s="447"/>
      <c r="C1030" s="454"/>
      <c r="D1030" s="447"/>
      <c r="E1030" s="449"/>
      <c r="F1030" s="447"/>
      <c r="G1030" s="447"/>
      <c r="H1030" s="447"/>
      <c r="I1030" s="447"/>
      <c r="J1030" s="447"/>
      <c r="K1030" s="447"/>
      <c r="L1030" s="447"/>
      <c r="M1030" s="447"/>
      <c r="N1030" s="447"/>
      <c r="O1030" s="447"/>
      <c r="P1030" s="447"/>
      <c r="Q1030" s="447"/>
      <c r="R1030" s="447"/>
      <c r="S1030" s="447"/>
      <c r="T1030" s="447"/>
      <c r="U1030" s="447"/>
      <c r="V1030" s="447"/>
      <c r="W1030" s="447"/>
      <c r="X1030" s="447"/>
    </row>
    <row r="1031" spans="1:24" ht="12.75">
      <c r="A1031" s="447"/>
      <c r="B1031" s="447"/>
      <c r="C1031" s="454"/>
      <c r="D1031" s="447"/>
      <c r="E1031" s="449"/>
      <c r="F1031" s="447"/>
      <c r="G1031" s="447"/>
      <c r="H1031" s="447"/>
      <c r="I1031" s="447"/>
      <c r="J1031" s="447"/>
      <c r="K1031" s="447"/>
      <c r="L1031" s="447"/>
      <c r="M1031" s="447"/>
      <c r="N1031" s="447"/>
      <c r="O1031" s="447"/>
      <c r="P1031" s="447"/>
      <c r="Q1031" s="447"/>
      <c r="R1031" s="447"/>
      <c r="S1031" s="447"/>
      <c r="T1031" s="447"/>
      <c r="U1031" s="447"/>
      <c r="V1031" s="447"/>
      <c r="W1031" s="447"/>
      <c r="X1031" s="447"/>
    </row>
    <row r="1032" spans="1:24" ht="12.75">
      <c r="A1032" s="447"/>
      <c r="B1032" s="447"/>
      <c r="C1032" s="454"/>
      <c r="D1032" s="447"/>
      <c r="E1032" s="449"/>
      <c r="F1032" s="447"/>
      <c r="G1032" s="447"/>
      <c r="H1032" s="447"/>
      <c r="I1032" s="447"/>
      <c r="J1032" s="447"/>
      <c r="K1032" s="447"/>
      <c r="L1032" s="447"/>
      <c r="M1032" s="447"/>
      <c r="N1032" s="447"/>
      <c r="O1032" s="447"/>
      <c r="P1032" s="447"/>
      <c r="Q1032" s="447"/>
      <c r="R1032" s="447"/>
      <c r="S1032" s="447"/>
      <c r="T1032" s="447"/>
      <c r="U1032" s="447"/>
      <c r="V1032" s="447"/>
      <c r="W1032" s="447"/>
      <c r="X1032" s="447"/>
    </row>
    <row r="1033" spans="1:24" ht="12.75">
      <c r="A1033" s="447"/>
      <c r="B1033" s="447"/>
      <c r="C1033" s="454"/>
      <c r="D1033" s="447"/>
      <c r="E1033" s="449"/>
      <c r="F1033" s="447"/>
      <c r="G1033" s="447"/>
      <c r="H1033" s="447"/>
      <c r="I1033" s="447"/>
      <c r="J1033" s="447"/>
      <c r="K1033" s="447"/>
      <c r="L1033" s="447"/>
      <c r="M1033" s="447"/>
      <c r="N1033" s="447"/>
      <c r="O1033" s="447"/>
      <c r="P1033" s="447"/>
      <c r="Q1033" s="447"/>
      <c r="R1033" s="447"/>
      <c r="S1033" s="447"/>
      <c r="T1033" s="447"/>
      <c r="U1033" s="447"/>
      <c r="V1033" s="447"/>
      <c r="W1033" s="447"/>
      <c r="X1033" s="447"/>
    </row>
    <row r="1034" spans="1:24" ht="12.75">
      <c r="A1034" s="447"/>
      <c r="B1034" s="447"/>
      <c r="C1034" s="454"/>
      <c r="D1034" s="447"/>
      <c r="E1034" s="449"/>
      <c r="F1034" s="447"/>
      <c r="G1034" s="447"/>
      <c r="H1034" s="447"/>
      <c r="I1034" s="447"/>
      <c r="J1034" s="447"/>
      <c r="K1034" s="447"/>
      <c r="L1034" s="447"/>
      <c r="M1034" s="447"/>
      <c r="N1034" s="447"/>
      <c r="O1034" s="447"/>
      <c r="P1034" s="447"/>
      <c r="Q1034" s="447"/>
      <c r="R1034" s="447"/>
      <c r="S1034" s="447"/>
      <c r="T1034" s="447"/>
      <c r="U1034" s="447"/>
      <c r="V1034" s="447"/>
      <c r="W1034" s="447"/>
      <c r="X1034" s="447"/>
    </row>
    <row r="1035" spans="1:24" ht="12.75">
      <c r="A1035" s="447"/>
      <c r="B1035" s="447"/>
      <c r="C1035" s="454"/>
      <c r="D1035" s="447"/>
      <c r="E1035" s="449"/>
      <c r="F1035" s="447"/>
      <c r="G1035" s="447"/>
      <c r="H1035" s="447"/>
      <c r="I1035" s="447"/>
      <c r="J1035" s="447"/>
      <c r="K1035" s="447"/>
      <c r="L1035" s="447"/>
      <c r="M1035" s="447"/>
      <c r="N1035" s="447"/>
      <c r="O1035" s="447"/>
      <c r="P1035" s="447"/>
      <c r="Q1035" s="447"/>
      <c r="R1035" s="447"/>
      <c r="S1035" s="447"/>
      <c r="T1035" s="447"/>
      <c r="U1035" s="447"/>
      <c r="V1035" s="447"/>
      <c r="W1035" s="447"/>
      <c r="X1035" s="447"/>
    </row>
    <row r="1036" spans="1:24" ht="12.75">
      <c r="A1036" s="447"/>
      <c r="B1036" s="447"/>
      <c r="C1036" s="454"/>
      <c r="D1036" s="447"/>
      <c r="E1036" s="449"/>
      <c r="F1036" s="447"/>
      <c r="G1036" s="447"/>
      <c r="H1036" s="447"/>
      <c r="I1036" s="447"/>
      <c r="J1036" s="447"/>
      <c r="K1036" s="447"/>
      <c r="L1036" s="447"/>
      <c r="M1036" s="447"/>
      <c r="N1036" s="447"/>
      <c r="O1036" s="447"/>
      <c r="P1036" s="447"/>
      <c r="Q1036" s="447"/>
      <c r="R1036" s="447"/>
      <c r="S1036" s="447"/>
      <c r="T1036" s="447"/>
      <c r="U1036" s="447"/>
      <c r="V1036" s="447"/>
      <c r="W1036" s="447"/>
      <c r="X1036" s="447"/>
    </row>
    <row r="1037" spans="1:24" ht="12.75">
      <c r="A1037" s="447"/>
      <c r="B1037" s="447"/>
      <c r="C1037" s="454"/>
      <c r="D1037" s="447"/>
      <c r="E1037" s="449"/>
      <c r="F1037" s="447"/>
      <c r="G1037" s="447"/>
      <c r="H1037" s="447"/>
      <c r="I1037" s="447"/>
      <c r="J1037" s="447"/>
      <c r="K1037" s="447"/>
      <c r="L1037" s="447"/>
      <c r="M1037" s="447"/>
      <c r="N1037" s="447"/>
      <c r="O1037" s="447"/>
      <c r="P1037" s="447"/>
      <c r="Q1037" s="447"/>
      <c r="R1037" s="447"/>
      <c r="S1037" s="447"/>
      <c r="T1037" s="447"/>
      <c r="U1037" s="447"/>
      <c r="V1037" s="447"/>
      <c r="W1037" s="447"/>
      <c r="X1037" s="447"/>
    </row>
    <row r="1038" spans="1:24" ht="12.75">
      <c r="A1038" s="447"/>
      <c r="B1038" s="447"/>
      <c r="C1038" s="454"/>
      <c r="D1038" s="447"/>
      <c r="E1038" s="449"/>
      <c r="F1038" s="447"/>
      <c r="G1038" s="447"/>
      <c r="H1038" s="447"/>
      <c r="I1038" s="447"/>
      <c r="J1038" s="447"/>
      <c r="K1038" s="447"/>
      <c r="L1038" s="447"/>
      <c r="M1038" s="447"/>
      <c r="N1038" s="447"/>
      <c r="O1038" s="447"/>
      <c r="P1038" s="447"/>
      <c r="Q1038" s="447"/>
      <c r="R1038" s="447"/>
      <c r="S1038" s="447"/>
      <c r="T1038" s="447"/>
      <c r="U1038" s="447"/>
      <c r="V1038" s="447"/>
      <c r="W1038" s="447"/>
      <c r="X1038" s="447"/>
    </row>
    <row r="1039" spans="1:24" ht="12.75">
      <c r="A1039" s="447"/>
      <c r="B1039" s="447"/>
      <c r="C1039" s="454"/>
      <c r="D1039" s="447"/>
      <c r="E1039" s="449"/>
      <c r="F1039" s="447"/>
      <c r="G1039" s="447"/>
      <c r="H1039" s="447"/>
      <c r="I1039" s="447"/>
      <c r="J1039" s="447"/>
      <c r="K1039" s="447"/>
      <c r="L1039" s="447"/>
      <c r="M1039" s="447"/>
      <c r="N1039" s="447"/>
      <c r="O1039" s="447"/>
      <c r="P1039" s="447"/>
      <c r="Q1039" s="447"/>
      <c r="R1039" s="447"/>
      <c r="S1039" s="447"/>
      <c r="T1039" s="447"/>
      <c r="U1039" s="447"/>
      <c r="V1039" s="447"/>
      <c r="W1039" s="447"/>
      <c r="X1039" s="447"/>
    </row>
    <row r="1040" spans="1:24" ht="12.75">
      <c r="A1040" s="447"/>
      <c r="B1040" s="447"/>
      <c r="C1040" s="454"/>
      <c r="D1040" s="447"/>
      <c r="E1040" s="449"/>
      <c r="F1040" s="447"/>
      <c r="G1040" s="447"/>
      <c r="H1040" s="447"/>
      <c r="I1040" s="447"/>
      <c r="J1040" s="447"/>
      <c r="K1040" s="447"/>
      <c r="L1040" s="447"/>
      <c r="M1040" s="447"/>
      <c r="N1040" s="447"/>
      <c r="O1040" s="447"/>
      <c r="P1040" s="447"/>
      <c r="Q1040" s="447"/>
      <c r="R1040" s="447"/>
      <c r="S1040" s="447"/>
      <c r="T1040" s="447"/>
      <c r="U1040" s="447"/>
      <c r="V1040" s="447"/>
      <c r="W1040" s="447"/>
      <c r="X1040" s="447"/>
    </row>
    <row r="1041" spans="1:24" ht="12.75">
      <c r="A1041" s="447"/>
      <c r="B1041" s="447"/>
      <c r="C1041" s="454"/>
      <c r="D1041" s="447"/>
      <c r="E1041" s="449"/>
      <c r="F1041" s="447"/>
      <c r="G1041" s="447"/>
      <c r="H1041" s="447"/>
      <c r="I1041" s="447"/>
      <c r="J1041" s="447"/>
      <c r="K1041" s="447"/>
      <c r="L1041" s="447"/>
      <c r="M1041" s="447"/>
      <c r="N1041" s="447"/>
      <c r="O1041" s="447"/>
      <c r="P1041" s="447"/>
      <c r="Q1041" s="447"/>
      <c r="R1041" s="447"/>
      <c r="S1041" s="447"/>
      <c r="T1041" s="447"/>
      <c r="U1041" s="447"/>
      <c r="V1041" s="447"/>
      <c r="W1041" s="447"/>
      <c r="X1041" s="447"/>
    </row>
    <row r="1042" spans="1:24" ht="12.75">
      <c r="A1042" s="447"/>
      <c r="B1042" s="447"/>
      <c r="C1042" s="454"/>
      <c r="D1042" s="447"/>
      <c r="E1042" s="449"/>
      <c r="F1042" s="447"/>
      <c r="G1042" s="447"/>
      <c r="H1042" s="447"/>
      <c r="I1042" s="447"/>
      <c r="J1042" s="447"/>
      <c r="K1042" s="447"/>
      <c r="L1042" s="447"/>
      <c r="M1042" s="447"/>
      <c r="N1042" s="447"/>
      <c r="O1042" s="447"/>
      <c r="P1042" s="447"/>
      <c r="Q1042" s="447"/>
      <c r="R1042" s="447"/>
      <c r="S1042" s="447"/>
      <c r="T1042" s="447"/>
      <c r="U1042" s="447"/>
      <c r="V1042" s="447"/>
      <c r="W1042" s="447"/>
      <c r="X1042" s="447"/>
    </row>
    <row r="1043" spans="1:24" ht="12.75">
      <c r="A1043" s="447"/>
      <c r="B1043" s="447"/>
      <c r="C1043" s="454"/>
      <c r="D1043" s="447"/>
      <c r="E1043" s="449"/>
      <c r="F1043" s="447"/>
      <c r="G1043" s="447"/>
      <c r="H1043" s="447"/>
      <c r="I1043" s="447"/>
      <c r="J1043" s="447"/>
      <c r="K1043" s="447"/>
      <c r="L1043" s="447"/>
      <c r="M1043" s="447"/>
      <c r="N1043" s="447"/>
      <c r="O1043" s="447"/>
      <c r="P1043" s="447"/>
      <c r="Q1043" s="447"/>
      <c r="R1043" s="447"/>
      <c r="S1043" s="447"/>
      <c r="T1043" s="447"/>
      <c r="U1043" s="447"/>
      <c r="V1043" s="447"/>
      <c r="W1043" s="447"/>
      <c r="X1043" s="447"/>
    </row>
    <row r="1044" spans="1:24" ht="12.75">
      <c r="A1044" s="447"/>
      <c r="B1044" s="447"/>
      <c r="C1044" s="454"/>
      <c r="D1044" s="447"/>
      <c r="E1044" s="449"/>
      <c r="F1044" s="447"/>
      <c r="G1044" s="447"/>
      <c r="H1044" s="447"/>
      <c r="I1044" s="447"/>
      <c r="J1044" s="447"/>
      <c r="K1044" s="447"/>
      <c r="L1044" s="447"/>
      <c r="M1044" s="447"/>
      <c r="N1044" s="447"/>
      <c r="O1044" s="447"/>
      <c r="P1044" s="447"/>
      <c r="Q1044" s="447"/>
      <c r="R1044" s="447"/>
      <c r="S1044" s="447"/>
      <c r="T1044" s="447"/>
      <c r="U1044" s="447"/>
      <c r="V1044" s="447"/>
      <c r="W1044" s="447"/>
      <c r="X1044" s="447"/>
    </row>
    <row r="1045" spans="1:24" ht="12.75">
      <c r="A1045" s="447"/>
      <c r="B1045" s="447"/>
      <c r="C1045" s="454"/>
      <c r="D1045" s="447"/>
      <c r="E1045" s="449"/>
      <c r="F1045" s="447"/>
      <c r="G1045" s="447"/>
      <c r="H1045" s="447"/>
      <c r="I1045" s="447"/>
      <c r="J1045" s="447"/>
      <c r="K1045" s="447"/>
      <c r="L1045" s="447"/>
      <c r="M1045" s="447"/>
      <c r="N1045" s="447"/>
      <c r="O1045" s="447"/>
      <c r="P1045" s="447"/>
      <c r="Q1045" s="447"/>
      <c r="R1045" s="447"/>
      <c r="S1045" s="447"/>
      <c r="T1045" s="447"/>
      <c r="U1045" s="447"/>
      <c r="V1045" s="447"/>
      <c r="W1045" s="447"/>
      <c r="X1045" s="447"/>
    </row>
    <row r="1046" spans="1:24" ht="12.75">
      <c r="A1046" s="447"/>
      <c r="B1046" s="447"/>
      <c r="C1046" s="454"/>
      <c r="D1046" s="447"/>
      <c r="E1046" s="449"/>
      <c r="F1046" s="447"/>
      <c r="G1046" s="447"/>
      <c r="H1046" s="447"/>
      <c r="I1046" s="447"/>
      <c r="J1046" s="447"/>
      <c r="K1046" s="447"/>
      <c r="L1046" s="447"/>
      <c r="M1046" s="447"/>
      <c r="N1046" s="447"/>
      <c r="O1046" s="447"/>
      <c r="P1046" s="447"/>
      <c r="Q1046" s="447"/>
      <c r="R1046" s="447"/>
      <c r="S1046" s="447"/>
      <c r="T1046" s="447"/>
      <c r="U1046" s="447"/>
      <c r="V1046" s="447"/>
      <c r="W1046" s="447"/>
      <c r="X1046" s="447"/>
    </row>
    <row r="1047" spans="1:24" ht="12.75">
      <c r="A1047" s="447"/>
      <c r="B1047" s="447"/>
      <c r="C1047" s="454"/>
      <c r="D1047" s="447"/>
      <c r="E1047" s="449"/>
      <c r="F1047" s="447"/>
      <c r="G1047" s="447"/>
      <c r="H1047" s="447"/>
      <c r="I1047" s="447"/>
      <c r="J1047" s="447"/>
      <c r="K1047" s="447"/>
      <c r="L1047" s="447"/>
      <c r="M1047" s="447"/>
      <c r="N1047" s="447"/>
      <c r="O1047" s="447"/>
      <c r="P1047" s="447"/>
      <c r="Q1047" s="447"/>
      <c r="R1047" s="447"/>
      <c r="S1047" s="447"/>
      <c r="T1047" s="447"/>
      <c r="U1047" s="447"/>
      <c r="V1047" s="447"/>
      <c r="W1047" s="447"/>
      <c r="X1047" s="447"/>
    </row>
    <row r="1048" spans="1:24" ht="12.75">
      <c r="A1048" s="447"/>
      <c r="B1048" s="447"/>
      <c r="C1048" s="454"/>
      <c r="D1048" s="447"/>
      <c r="E1048" s="449"/>
      <c r="F1048" s="447"/>
      <c r="G1048" s="447"/>
      <c r="H1048" s="447"/>
      <c r="I1048" s="447"/>
      <c r="J1048" s="447"/>
      <c r="K1048" s="447"/>
      <c r="L1048" s="447"/>
      <c r="M1048" s="447"/>
      <c r="N1048" s="447"/>
      <c r="O1048" s="447"/>
      <c r="P1048" s="447"/>
      <c r="Q1048" s="447"/>
      <c r="R1048" s="447"/>
      <c r="S1048" s="447"/>
      <c r="T1048" s="447"/>
      <c r="U1048" s="447"/>
      <c r="V1048" s="447"/>
      <c r="W1048" s="447"/>
      <c r="X1048" s="447"/>
    </row>
    <row r="1049" spans="1:24" ht="12.75">
      <c r="A1049" s="447"/>
      <c r="B1049" s="447"/>
      <c r="C1049" s="454"/>
      <c r="D1049" s="447"/>
      <c r="E1049" s="449"/>
      <c r="F1049" s="447"/>
      <c r="G1049" s="447"/>
      <c r="H1049" s="447"/>
      <c r="I1049" s="447"/>
      <c r="J1049" s="447"/>
      <c r="K1049" s="447"/>
      <c r="L1049" s="447"/>
      <c r="M1049" s="447"/>
      <c r="N1049" s="447"/>
      <c r="O1049" s="447"/>
      <c r="P1049" s="447"/>
      <c r="Q1049" s="447"/>
      <c r="R1049" s="447"/>
      <c r="S1049" s="447"/>
      <c r="T1049" s="447"/>
      <c r="U1049" s="447"/>
      <c r="V1049" s="447"/>
      <c r="W1049" s="447"/>
      <c r="X1049" s="447"/>
    </row>
    <row r="1050" spans="1:24" ht="12.75">
      <c r="A1050" s="447"/>
      <c r="B1050" s="447"/>
      <c r="C1050" s="454"/>
      <c r="D1050" s="447"/>
      <c r="E1050" s="449"/>
      <c r="F1050" s="447"/>
      <c r="G1050" s="447"/>
      <c r="H1050" s="447"/>
      <c r="I1050" s="447"/>
      <c r="J1050" s="447"/>
      <c r="K1050" s="447"/>
      <c r="L1050" s="447"/>
      <c r="M1050" s="447"/>
      <c r="N1050" s="447"/>
      <c r="O1050" s="447"/>
      <c r="P1050" s="447"/>
      <c r="Q1050" s="447"/>
      <c r="R1050" s="447"/>
      <c r="S1050" s="447"/>
      <c r="T1050" s="447"/>
      <c r="U1050" s="447"/>
      <c r="V1050" s="447"/>
      <c r="W1050" s="447"/>
      <c r="X1050" s="447"/>
    </row>
    <row r="1051" spans="1:24" ht="12.75">
      <c r="A1051" s="447"/>
      <c r="B1051" s="447"/>
      <c r="C1051" s="454"/>
      <c r="D1051" s="447"/>
      <c r="E1051" s="449"/>
      <c r="F1051" s="447"/>
      <c r="G1051" s="447"/>
      <c r="H1051" s="447"/>
      <c r="I1051" s="447"/>
      <c r="J1051" s="447"/>
      <c r="K1051" s="447"/>
      <c r="L1051" s="447"/>
      <c r="M1051" s="447"/>
      <c r="N1051" s="447"/>
      <c r="O1051" s="447"/>
      <c r="P1051" s="447"/>
      <c r="Q1051" s="447"/>
      <c r="R1051" s="447"/>
      <c r="S1051" s="447"/>
      <c r="T1051" s="447"/>
      <c r="U1051" s="447"/>
      <c r="V1051" s="447"/>
      <c r="W1051" s="447"/>
      <c r="X1051" s="447"/>
    </row>
    <row r="1052" spans="1:24" ht="12.75">
      <c r="A1052" s="447"/>
      <c r="B1052" s="447"/>
      <c r="C1052" s="454"/>
      <c r="D1052" s="447"/>
      <c r="E1052" s="449"/>
      <c r="F1052" s="447"/>
      <c r="G1052" s="447"/>
      <c r="H1052" s="447"/>
      <c r="I1052" s="447"/>
      <c r="J1052" s="447"/>
      <c r="K1052" s="447"/>
      <c r="L1052" s="447"/>
      <c r="M1052" s="447"/>
      <c r="N1052" s="447"/>
      <c r="O1052" s="447"/>
      <c r="P1052" s="447"/>
      <c r="Q1052" s="447"/>
      <c r="R1052" s="447"/>
      <c r="S1052" s="447"/>
      <c r="T1052" s="447"/>
      <c r="U1052" s="447"/>
      <c r="V1052" s="447"/>
      <c r="W1052" s="447"/>
      <c r="X1052" s="447"/>
    </row>
    <row r="1053" spans="1:24" ht="12.75">
      <c r="A1053" s="447"/>
      <c r="B1053" s="447"/>
      <c r="C1053" s="454"/>
      <c r="D1053" s="447"/>
      <c r="E1053" s="449"/>
      <c r="F1053" s="447"/>
      <c r="G1053" s="447"/>
      <c r="H1053" s="447"/>
      <c r="I1053" s="447"/>
      <c r="J1053" s="447"/>
      <c r="K1053" s="447"/>
      <c r="L1053" s="447"/>
      <c r="M1053" s="447"/>
      <c r="N1053" s="447"/>
      <c r="O1053" s="447"/>
      <c r="P1053" s="447"/>
      <c r="Q1053" s="447"/>
      <c r="R1053" s="447"/>
      <c r="S1053" s="447"/>
      <c r="T1053" s="447"/>
      <c r="U1053" s="447"/>
      <c r="V1053" s="447"/>
      <c r="W1053" s="447"/>
      <c r="X1053" s="447"/>
    </row>
    <row r="1054" spans="1:24" ht="12.75">
      <c r="A1054" s="447"/>
      <c r="B1054" s="447"/>
      <c r="C1054" s="454"/>
      <c r="D1054" s="447"/>
      <c r="E1054" s="449"/>
      <c r="F1054" s="447"/>
      <c r="G1054" s="447"/>
      <c r="H1054" s="447"/>
      <c r="I1054" s="447"/>
      <c r="J1054" s="447"/>
      <c r="K1054" s="447"/>
      <c r="L1054" s="447"/>
      <c r="M1054" s="447"/>
      <c r="N1054" s="447"/>
      <c r="O1054" s="447"/>
      <c r="P1054" s="447"/>
      <c r="Q1054" s="447"/>
      <c r="R1054" s="447"/>
      <c r="S1054" s="447"/>
      <c r="T1054" s="447"/>
      <c r="U1054" s="447"/>
      <c r="V1054" s="447"/>
      <c r="W1054" s="447"/>
      <c r="X1054" s="447"/>
    </row>
    <row r="1055" spans="1:24" ht="12.75">
      <c r="A1055" s="447"/>
      <c r="B1055" s="447"/>
      <c r="C1055" s="454"/>
      <c r="D1055" s="447"/>
      <c r="E1055" s="449"/>
      <c r="F1055" s="447"/>
      <c r="G1055" s="447"/>
      <c r="H1055" s="447"/>
      <c r="I1055" s="447"/>
      <c r="J1055" s="447"/>
      <c r="K1055" s="447"/>
      <c r="L1055" s="447"/>
      <c r="M1055" s="447"/>
      <c r="N1055" s="447"/>
      <c r="O1055" s="447"/>
      <c r="P1055" s="447"/>
      <c r="Q1055" s="447"/>
      <c r="R1055" s="447"/>
      <c r="S1055" s="447"/>
      <c r="T1055" s="447"/>
      <c r="U1055" s="447"/>
      <c r="V1055" s="447"/>
      <c r="W1055" s="447"/>
      <c r="X1055" s="447"/>
    </row>
    <row r="1056" spans="1:24" ht="12.75">
      <c r="A1056" s="447"/>
      <c r="B1056" s="447"/>
      <c r="C1056" s="454"/>
      <c r="D1056" s="447"/>
      <c r="E1056" s="449"/>
      <c r="F1056" s="447"/>
      <c r="G1056" s="447"/>
      <c r="H1056" s="447"/>
      <c r="I1056" s="447"/>
      <c r="J1056" s="447"/>
      <c r="K1056" s="447"/>
      <c r="L1056" s="447"/>
      <c r="M1056" s="447"/>
      <c r="N1056" s="447"/>
      <c r="O1056" s="447"/>
      <c r="P1056" s="447"/>
      <c r="Q1056" s="447"/>
      <c r="R1056" s="447"/>
      <c r="S1056" s="447"/>
      <c r="T1056" s="447"/>
      <c r="U1056" s="447"/>
      <c r="V1056" s="447"/>
      <c r="W1056" s="447"/>
      <c r="X1056" s="447"/>
    </row>
    <row r="1057" spans="1:24" ht="12.75">
      <c r="A1057" s="447"/>
      <c r="B1057" s="447"/>
      <c r="C1057" s="454"/>
      <c r="D1057" s="447"/>
      <c r="E1057" s="449"/>
      <c r="F1057" s="447"/>
      <c r="G1057" s="447"/>
      <c r="H1057" s="447"/>
      <c r="I1057" s="447"/>
      <c r="J1057" s="447"/>
      <c r="K1057" s="447"/>
      <c r="L1057" s="447"/>
      <c r="M1057" s="447"/>
      <c r="N1057" s="447"/>
      <c r="O1057" s="447"/>
      <c r="P1057" s="447"/>
      <c r="Q1057" s="447"/>
      <c r="R1057" s="447"/>
      <c r="S1057" s="447"/>
      <c r="T1057" s="447"/>
      <c r="U1057" s="447"/>
      <c r="V1057" s="447"/>
      <c r="W1057" s="447"/>
      <c r="X1057" s="447"/>
    </row>
    <row r="1058" spans="1:24" ht="12.75">
      <c r="A1058" s="447"/>
      <c r="B1058" s="447"/>
      <c r="C1058" s="454"/>
      <c r="D1058" s="447"/>
      <c r="E1058" s="449"/>
      <c r="F1058" s="447"/>
      <c r="G1058" s="447"/>
      <c r="H1058" s="447"/>
      <c r="I1058" s="447"/>
      <c r="J1058" s="447"/>
      <c r="K1058" s="447"/>
      <c r="L1058" s="447"/>
      <c r="M1058" s="447"/>
      <c r="N1058" s="447"/>
      <c r="O1058" s="447"/>
      <c r="P1058" s="447"/>
      <c r="Q1058" s="447"/>
      <c r="R1058" s="447"/>
      <c r="S1058" s="447"/>
      <c r="T1058" s="447"/>
      <c r="U1058" s="447"/>
      <c r="V1058" s="447"/>
      <c r="W1058" s="447"/>
      <c r="X1058" s="447"/>
    </row>
    <row r="1059" spans="1:24" ht="12.75">
      <c r="A1059" s="447"/>
      <c r="B1059" s="447"/>
      <c r="C1059" s="454"/>
      <c r="D1059" s="447"/>
      <c r="E1059" s="449"/>
      <c r="F1059" s="447"/>
      <c r="G1059" s="447"/>
      <c r="H1059" s="447"/>
      <c r="I1059" s="447"/>
      <c r="J1059" s="447"/>
      <c r="K1059" s="447"/>
      <c r="L1059" s="447"/>
      <c r="M1059" s="447"/>
      <c r="N1059" s="447"/>
      <c r="O1059" s="447"/>
      <c r="P1059" s="447"/>
      <c r="Q1059" s="447"/>
      <c r="R1059" s="447"/>
      <c r="S1059" s="447"/>
      <c r="T1059" s="447"/>
      <c r="U1059" s="447"/>
      <c r="V1059" s="447"/>
      <c r="W1059" s="447"/>
      <c r="X1059" s="447"/>
    </row>
    <row r="1060" spans="1:24" ht="12.75">
      <c r="A1060" s="447"/>
      <c r="B1060" s="447"/>
      <c r="C1060" s="454"/>
      <c r="D1060" s="447"/>
      <c r="E1060" s="449"/>
      <c r="F1060" s="447"/>
      <c r="G1060" s="447"/>
      <c r="H1060" s="447"/>
      <c r="I1060" s="447"/>
      <c r="J1060" s="447"/>
      <c r="K1060" s="447"/>
      <c r="L1060" s="447"/>
      <c r="M1060" s="447"/>
      <c r="N1060" s="447"/>
      <c r="O1060" s="447"/>
      <c r="P1060" s="447"/>
      <c r="Q1060" s="447"/>
      <c r="R1060" s="447"/>
      <c r="S1060" s="447"/>
      <c r="T1060" s="447"/>
      <c r="U1060" s="447"/>
      <c r="V1060" s="447"/>
      <c r="W1060" s="447"/>
      <c r="X1060" s="447"/>
    </row>
    <row r="1061" spans="1:24" ht="12.75">
      <c r="A1061" s="447"/>
      <c r="B1061" s="447"/>
      <c r="C1061" s="454"/>
      <c r="D1061" s="447"/>
      <c r="E1061" s="449"/>
      <c r="F1061" s="447"/>
      <c r="G1061" s="447"/>
      <c r="H1061" s="447"/>
      <c r="I1061" s="447"/>
      <c r="J1061" s="447"/>
      <c r="K1061" s="447"/>
      <c r="L1061" s="447"/>
      <c r="M1061" s="447"/>
      <c r="N1061" s="447"/>
      <c r="O1061" s="447"/>
      <c r="P1061" s="447"/>
      <c r="Q1061" s="447"/>
      <c r="R1061" s="447"/>
      <c r="S1061" s="447"/>
      <c r="T1061" s="447"/>
      <c r="U1061" s="447"/>
      <c r="V1061" s="447"/>
      <c r="W1061" s="447"/>
      <c r="X1061" s="447"/>
    </row>
    <row r="1062" spans="1:24" ht="12.75">
      <c r="A1062" s="447"/>
      <c r="B1062" s="447"/>
      <c r="C1062" s="454"/>
      <c r="D1062" s="447"/>
      <c r="E1062" s="449"/>
      <c r="F1062" s="447"/>
      <c r="G1062" s="447"/>
      <c r="H1062" s="447"/>
      <c r="I1062" s="447"/>
      <c r="J1062" s="447"/>
      <c r="K1062" s="447"/>
      <c r="L1062" s="447"/>
      <c r="M1062" s="447"/>
      <c r="N1062" s="447"/>
      <c r="O1062" s="447"/>
      <c r="P1062" s="447"/>
      <c r="Q1062" s="447"/>
      <c r="R1062" s="447"/>
      <c r="S1062" s="447"/>
      <c r="T1062" s="447"/>
      <c r="U1062" s="447"/>
      <c r="V1062" s="447"/>
      <c r="W1062" s="447"/>
      <c r="X1062" s="447"/>
    </row>
    <row r="1063" spans="1:24" ht="12.75">
      <c r="A1063" s="447"/>
      <c r="B1063" s="447"/>
      <c r="C1063" s="454"/>
      <c r="D1063" s="447"/>
      <c r="E1063" s="449"/>
      <c r="F1063" s="447"/>
      <c r="G1063" s="447"/>
      <c r="H1063" s="447"/>
      <c r="I1063" s="447"/>
      <c r="J1063" s="447"/>
      <c r="K1063" s="447"/>
      <c r="L1063" s="447"/>
      <c r="M1063" s="447"/>
      <c r="N1063" s="447"/>
      <c r="O1063" s="447"/>
      <c r="P1063" s="447"/>
      <c r="Q1063" s="447"/>
      <c r="R1063" s="447"/>
      <c r="S1063" s="447"/>
      <c r="T1063" s="447"/>
      <c r="U1063" s="447"/>
      <c r="V1063" s="447"/>
      <c r="W1063" s="447"/>
      <c r="X1063" s="447"/>
    </row>
    <row r="1064" spans="1:24" ht="12.75">
      <c r="A1064" s="447"/>
      <c r="B1064" s="447"/>
      <c r="C1064" s="454"/>
      <c r="D1064" s="447"/>
      <c r="E1064" s="449"/>
      <c r="F1064" s="447"/>
      <c r="G1064" s="447"/>
      <c r="H1064" s="447"/>
      <c r="I1064" s="447"/>
      <c r="J1064" s="447"/>
      <c r="K1064" s="447"/>
      <c r="L1064" s="447"/>
      <c r="M1064" s="447"/>
      <c r="N1064" s="447"/>
      <c r="O1064" s="447"/>
      <c r="P1064" s="447"/>
      <c r="Q1064" s="447"/>
      <c r="R1064" s="447"/>
      <c r="S1064" s="447"/>
      <c r="T1064" s="447"/>
      <c r="U1064" s="447"/>
      <c r="V1064" s="447"/>
      <c r="W1064" s="447"/>
      <c r="X1064" s="447"/>
    </row>
    <row r="1065" spans="1:24" ht="12.75">
      <c r="A1065" s="447"/>
      <c r="B1065" s="447"/>
      <c r="C1065" s="454"/>
      <c r="D1065" s="447"/>
      <c r="E1065" s="449"/>
      <c r="F1065" s="447"/>
      <c r="G1065" s="447"/>
      <c r="H1065" s="447"/>
      <c r="I1065" s="447"/>
      <c r="J1065" s="447"/>
      <c r="K1065" s="447"/>
      <c r="L1065" s="447"/>
      <c r="M1065" s="447"/>
      <c r="N1065" s="447"/>
      <c r="O1065" s="447"/>
      <c r="P1065" s="447"/>
      <c r="Q1065" s="447"/>
      <c r="R1065" s="447"/>
      <c r="S1065" s="447"/>
      <c r="T1065" s="447"/>
      <c r="U1065" s="447"/>
      <c r="V1065" s="447"/>
      <c r="W1065" s="447"/>
      <c r="X1065" s="447"/>
    </row>
    <row r="1066" spans="1:24" ht="12.75">
      <c r="A1066" s="447"/>
      <c r="B1066" s="447"/>
      <c r="C1066" s="454"/>
      <c r="D1066" s="447"/>
      <c r="E1066" s="449"/>
      <c r="F1066" s="447"/>
      <c r="G1066" s="447"/>
      <c r="H1066" s="447"/>
      <c r="I1066" s="447"/>
      <c r="J1066" s="447"/>
      <c r="K1066" s="447"/>
      <c r="L1066" s="447"/>
      <c r="M1066" s="447"/>
      <c r="N1066" s="447"/>
      <c r="O1066" s="447"/>
      <c r="P1066" s="447"/>
      <c r="Q1066" s="447"/>
      <c r="R1066" s="447"/>
      <c r="S1066" s="447"/>
      <c r="T1066" s="447"/>
      <c r="U1066" s="447"/>
      <c r="V1066" s="447"/>
      <c r="W1066" s="447"/>
      <c r="X1066" s="447"/>
    </row>
    <row r="1067" spans="1:24" ht="12.75">
      <c r="A1067" s="447"/>
      <c r="B1067" s="447"/>
      <c r="C1067" s="454"/>
      <c r="D1067" s="447"/>
      <c r="E1067" s="449"/>
      <c r="F1067" s="447"/>
      <c r="G1067" s="447"/>
      <c r="H1067" s="447"/>
      <c r="I1067" s="447"/>
      <c r="J1067" s="447"/>
      <c r="K1067" s="447"/>
      <c r="L1067" s="447"/>
      <c r="M1067" s="447"/>
      <c r="N1067" s="447"/>
      <c r="O1067" s="447"/>
      <c r="P1067" s="447"/>
      <c r="Q1067" s="447"/>
      <c r="R1067" s="447"/>
      <c r="S1067" s="447"/>
      <c r="T1067" s="447"/>
      <c r="U1067" s="447"/>
      <c r="V1067" s="447"/>
      <c r="W1067" s="447"/>
      <c r="X1067" s="447"/>
    </row>
    <row r="1068" spans="1:24" ht="12.75">
      <c r="A1068" s="447"/>
      <c r="B1068" s="447"/>
      <c r="C1068" s="454"/>
      <c r="D1068" s="447"/>
      <c r="E1068" s="449"/>
      <c r="F1068" s="447"/>
      <c r="G1068" s="447"/>
      <c r="H1068" s="447"/>
      <c r="I1068" s="447"/>
      <c r="J1068" s="447"/>
      <c r="K1068" s="447"/>
      <c r="L1068" s="447"/>
      <c r="M1068" s="447"/>
      <c r="N1068" s="447"/>
      <c r="O1068" s="447"/>
      <c r="P1068" s="447"/>
      <c r="Q1068" s="447"/>
      <c r="R1068" s="447"/>
      <c r="S1068" s="447"/>
      <c r="T1068" s="447"/>
      <c r="U1068" s="447"/>
      <c r="V1068" s="447"/>
      <c r="W1068" s="447"/>
      <c r="X1068" s="447"/>
    </row>
    <row r="1069" spans="1:24" ht="12.75">
      <c r="A1069" s="447"/>
      <c r="B1069" s="447"/>
      <c r="C1069" s="454"/>
      <c r="D1069" s="447"/>
      <c r="E1069" s="449"/>
      <c r="F1069" s="447"/>
      <c r="G1069" s="447"/>
      <c r="H1069" s="447"/>
      <c r="I1069" s="447"/>
      <c r="J1069" s="447"/>
      <c r="K1069" s="447"/>
      <c r="L1069" s="447"/>
      <c r="M1069" s="447"/>
      <c r="N1069" s="447"/>
      <c r="O1069" s="447"/>
      <c r="P1069" s="447"/>
      <c r="Q1069" s="447"/>
      <c r="R1069" s="447"/>
      <c r="S1069" s="447"/>
      <c r="T1069" s="447"/>
      <c r="U1069" s="447"/>
      <c r="V1069" s="447"/>
      <c r="W1069" s="447"/>
      <c r="X1069" s="447"/>
    </row>
    <row r="1070" spans="1:24" ht="12.75">
      <c r="A1070" s="447"/>
      <c r="B1070" s="447"/>
      <c r="C1070" s="454"/>
      <c r="D1070" s="447"/>
      <c r="E1070" s="449"/>
      <c r="F1070" s="447"/>
      <c r="G1070" s="447"/>
      <c r="H1070" s="447"/>
      <c r="I1070" s="447"/>
      <c r="J1070" s="447"/>
      <c r="K1070" s="447"/>
      <c r="L1070" s="447"/>
      <c r="M1070" s="447"/>
      <c r="N1070" s="447"/>
      <c r="O1070" s="447"/>
      <c r="P1070" s="447"/>
      <c r="Q1070" s="447"/>
      <c r="R1070" s="447"/>
      <c r="S1070" s="447"/>
      <c r="T1070" s="447"/>
      <c r="U1070" s="447"/>
      <c r="V1070" s="447"/>
      <c r="W1070" s="447"/>
      <c r="X1070" s="447"/>
    </row>
    <row r="1071" spans="1:24" ht="12.75">
      <c r="A1071" s="447"/>
      <c r="B1071" s="447"/>
      <c r="C1071" s="454"/>
      <c r="D1071" s="447"/>
      <c r="E1071" s="449"/>
      <c r="F1071" s="447"/>
      <c r="G1071" s="447"/>
      <c r="H1071" s="447"/>
      <c r="I1071" s="447"/>
      <c r="J1071" s="447"/>
      <c r="K1071" s="447"/>
      <c r="L1071" s="447"/>
      <c r="M1071" s="447"/>
      <c r="N1071" s="447"/>
      <c r="O1071" s="447"/>
      <c r="P1071" s="447"/>
      <c r="Q1071" s="447"/>
      <c r="R1071" s="447"/>
      <c r="S1071" s="447"/>
      <c r="T1071" s="447"/>
      <c r="U1071" s="447"/>
      <c r="V1071" s="447"/>
      <c r="W1071" s="447"/>
      <c r="X1071" s="447"/>
    </row>
    <row r="1072" spans="1:24" ht="12.75">
      <c r="A1072" s="447"/>
      <c r="B1072" s="447"/>
      <c r="C1072" s="454"/>
      <c r="D1072" s="447"/>
      <c r="E1072" s="449"/>
      <c r="F1072" s="447"/>
      <c r="G1072" s="447"/>
      <c r="H1072" s="447"/>
      <c r="I1072" s="447"/>
      <c r="J1072" s="447"/>
      <c r="K1072" s="447"/>
      <c r="L1072" s="447"/>
      <c r="M1072" s="447"/>
      <c r="N1072" s="447"/>
      <c r="O1072" s="447"/>
      <c r="P1072" s="447"/>
      <c r="Q1072" s="447"/>
      <c r="R1072" s="447"/>
      <c r="S1072" s="447"/>
      <c r="T1072" s="447"/>
      <c r="U1072" s="447"/>
      <c r="V1072" s="447"/>
      <c r="W1072" s="447"/>
      <c r="X1072" s="447"/>
    </row>
    <row r="1073" spans="1:24" ht="12.75">
      <c r="A1073" s="447"/>
      <c r="B1073" s="447"/>
      <c r="C1073" s="454"/>
      <c r="D1073" s="447"/>
      <c r="E1073" s="449"/>
      <c r="F1073" s="447"/>
      <c r="G1073" s="447"/>
      <c r="H1073" s="447"/>
      <c r="I1073" s="447"/>
      <c r="J1073" s="447"/>
      <c r="K1073" s="447"/>
      <c r="L1073" s="447"/>
      <c r="M1073" s="447"/>
      <c r="N1073" s="447"/>
      <c r="O1073" s="447"/>
      <c r="P1073" s="447"/>
      <c r="Q1073" s="447"/>
      <c r="R1073" s="447"/>
      <c r="S1073" s="447"/>
      <c r="T1073" s="447"/>
      <c r="U1073" s="447"/>
      <c r="V1073" s="447"/>
      <c r="W1073" s="447"/>
      <c r="X1073" s="447"/>
    </row>
    <row r="1074" spans="1:24" ht="12.75">
      <c r="A1074" s="447"/>
      <c r="B1074" s="447"/>
      <c r="C1074" s="454"/>
      <c r="D1074" s="447"/>
      <c r="E1074" s="449"/>
      <c r="F1074" s="447"/>
      <c r="G1074" s="447"/>
      <c r="H1074" s="447"/>
      <c r="I1074" s="447"/>
      <c r="J1074" s="447"/>
      <c r="K1074" s="447"/>
      <c r="L1074" s="447"/>
      <c r="M1074" s="447"/>
      <c r="N1074" s="447"/>
      <c r="O1074" s="447"/>
      <c r="P1074" s="447"/>
      <c r="Q1074" s="447"/>
      <c r="R1074" s="447"/>
      <c r="S1074" s="447"/>
      <c r="T1074" s="447"/>
      <c r="U1074" s="447"/>
      <c r="V1074" s="447"/>
      <c r="W1074" s="447"/>
      <c r="X1074" s="447"/>
    </row>
    <row r="1075" spans="1:24" ht="12.75">
      <c r="A1075" s="447"/>
      <c r="B1075" s="447"/>
      <c r="C1075" s="454"/>
      <c r="D1075" s="447"/>
      <c r="E1075" s="449"/>
      <c r="F1075" s="447"/>
      <c r="G1075" s="447"/>
      <c r="H1075" s="447"/>
      <c r="I1075" s="447"/>
      <c r="J1075" s="447"/>
      <c r="K1075" s="447"/>
      <c r="L1075" s="447"/>
      <c r="M1075" s="447"/>
      <c r="N1075" s="447"/>
      <c r="O1075" s="447"/>
      <c r="P1075" s="447"/>
      <c r="Q1075" s="447"/>
      <c r="R1075" s="447"/>
      <c r="S1075" s="447"/>
      <c r="T1075" s="447"/>
      <c r="U1075" s="447"/>
      <c r="V1075" s="447"/>
      <c r="W1075" s="447"/>
      <c r="X1075" s="447"/>
    </row>
    <row r="1076" spans="1:24" ht="12.75">
      <c r="A1076" s="447"/>
      <c r="B1076" s="447"/>
      <c r="C1076" s="454"/>
      <c r="D1076" s="447"/>
      <c r="E1076" s="449"/>
      <c r="F1076" s="447"/>
      <c r="G1076" s="447"/>
      <c r="H1076" s="447"/>
      <c r="I1076" s="447"/>
      <c r="J1076" s="447"/>
      <c r="K1076" s="447"/>
      <c r="L1076" s="447"/>
      <c r="M1076" s="447"/>
      <c r="N1076" s="447"/>
      <c r="O1076" s="447"/>
      <c r="P1076" s="447"/>
      <c r="Q1076" s="447"/>
      <c r="R1076" s="447"/>
      <c r="S1076" s="447"/>
      <c r="T1076" s="447"/>
      <c r="U1076" s="447"/>
      <c r="V1076" s="447"/>
      <c r="W1076" s="447"/>
      <c r="X1076" s="447"/>
    </row>
    <row r="1077" spans="1:24" ht="12.75">
      <c r="A1077" s="447"/>
      <c r="B1077" s="447"/>
      <c r="C1077" s="454"/>
      <c r="D1077" s="447"/>
      <c r="E1077" s="449"/>
      <c r="F1077" s="447"/>
      <c r="G1077" s="447"/>
      <c r="H1077" s="447"/>
      <c r="I1077" s="447"/>
      <c r="J1077" s="447"/>
      <c r="K1077" s="447"/>
      <c r="L1077" s="447"/>
      <c r="M1077" s="447"/>
      <c r="N1077" s="447"/>
      <c r="O1077" s="447"/>
      <c r="P1077" s="447"/>
      <c r="Q1077" s="447"/>
      <c r="R1077" s="447"/>
      <c r="S1077" s="447"/>
      <c r="T1077" s="447"/>
      <c r="U1077" s="447"/>
      <c r="V1077" s="447"/>
      <c r="W1077" s="447"/>
      <c r="X1077" s="447"/>
    </row>
    <row r="1078" spans="1:24" ht="12.75">
      <c r="A1078" s="447"/>
      <c r="B1078" s="447"/>
      <c r="C1078" s="454"/>
      <c r="D1078" s="447"/>
      <c r="E1078" s="449"/>
      <c r="F1078" s="447"/>
      <c r="G1078" s="447"/>
      <c r="H1078" s="447"/>
      <c r="I1078" s="447"/>
      <c r="J1078" s="447"/>
      <c r="K1078" s="447"/>
      <c r="L1078" s="447"/>
      <c r="M1078" s="447"/>
      <c r="N1078" s="447"/>
      <c r="O1078" s="447"/>
      <c r="P1078" s="447"/>
      <c r="Q1078" s="447"/>
      <c r="R1078" s="447"/>
      <c r="S1078" s="447"/>
      <c r="T1078" s="447"/>
      <c r="U1078" s="447"/>
      <c r="V1078" s="447"/>
      <c r="W1078" s="447"/>
      <c r="X1078" s="447"/>
    </row>
    <row r="1079" spans="1:24" ht="12.75">
      <c r="A1079" s="447"/>
      <c r="B1079" s="447"/>
      <c r="C1079" s="454"/>
      <c r="D1079" s="447"/>
      <c r="E1079" s="449"/>
      <c r="F1079" s="447"/>
      <c r="G1079" s="447"/>
      <c r="H1079" s="447"/>
      <c r="I1079" s="447"/>
      <c r="J1079" s="447"/>
      <c r="K1079" s="447"/>
      <c r="L1079" s="447"/>
      <c r="M1079" s="447"/>
      <c r="N1079" s="447"/>
      <c r="O1079" s="447"/>
      <c r="P1079" s="447"/>
      <c r="Q1079" s="447"/>
      <c r="R1079" s="447"/>
      <c r="S1079" s="447"/>
      <c r="T1079" s="447"/>
      <c r="U1079" s="447"/>
      <c r="V1079" s="447"/>
      <c r="W1079" s="447"/>
      <c r="X1079" s="447"/>
    </row>
    <row r="1080" spans="1:24" ht="12.75">
      <c r="A1080" s="447"/>
      <c r="B1080" s="447"/>
      <c r="C1080" s="454"/>
      <c r="D1080" s="447"/>
      <c r="E1080" s="449"/>
      <c r="F1080" s="447"/>
      <c r="G1080" s="447"/>
      <c r="H1080" s="447"/>
      <c r="I1080" s="447"/>
      <c r="J1080" s="447"/>
      <c r="K1080" s="447"/>
      <c r="L1080" s="447"/>
      <c r="M1080" s="447"/>
      <c r="N1080" s="447"/>
      <c r="O1080" s="447"/>
      <c r="P1080" s="447"/>
      <c r="Q1080" s="447"/>
      <c r="R1080" s="447"/>
      <c r="S1080" s="447"/>
      <c r="T1080" s="447"/>
      <c r="U1080" s="447"/>
      <c r="V1080" s="447"/>
      <c r="W1080" s="447"/>
      <c r="X1080" s="447"/>
    </row>
    <row r="1081" spans="1:24" ht="12.75">
      <c r="A1081" s="447"/>
      <c r="B1081" s="447"/>
      <c r="C1081" s="454"/>
      <c r="D1081" s="447"/>
      <c r="E1081" s="449"/>
      <c r="F1081" s="447"/>
      <c r="G1081" s="447"/>
      <c r="H1081" s="447"/>
      <c r="I1081" s="447"/>
      <c r="J1081" s="447"/>
      <c r="K1081" s="447"/>
      <c r="L1081" s="447"/>
      <c r="M1081" s="447"/>
      <c r="N1081" s="447"/>
      <c r="O1081" s="447"/>
      <c r="P1081" s="447"/>
      <c r="Q1081" s="447"/>
      <c r="R1081" s="447"/>
      <c r="S1081" s="447"/>
      <c r="T1081" s="447"/>
      <c r="U1081" s="447"/>
      <c r="V1081" s="447"/>
      <c r="W1081" s="447"/>
      <c r="X1081" s="447"/>
    </row>
    <row r="1082" spans="1:24" ht="12.75">
      <c r="A1082" s="447"/>
      <c r="B1082" s="447"/>
      <c r="C1082" s="454"/>
      <c r="D1082" s="447"/>
      <c r="E1082" s="449"/>
      <c r="F1082" s="447"/>
      <c r="G1082" s="447"/>
      <c r="H1082" s="447"/>
      <c r="I1082" s="447"/>
      <c r="J1082" s="447"/>
      <c r="K1082" s="447"/>
      <c r="L1082" s="447"/>
      <c r="M1082" s="447"/>
      <c r="N1082" s="447"/>
      <c r="O1082" s="447"/>
      <c r="P1082" s="447"/>
      <c r="Q1082" s="447"/>
      <c r="R1082" s="447"/>
      <c r="S1082" s="447"/>
      <c r="T1082" s="447"/>
      <c r="U1082" s="447"/>
      <c r="V1082" s="447"/>
      <c r="W1082" s="447"/>
      <c r="X1082" s="447"/>
    </row>
    <row r="1083" spans="1:24" ht="12.75">
      <c r="A1083" s="447"/>
      <c r="B1083" s="447"/>
      <c r="C1083" s="454"/>
      <c r="D1083" s="447"/>
      <c r="E1083" s="449"/>
      <c r="F1083" s="447"/>
      <c r="G1083" s="447"/>
      <c r="H1083" s="447"/>
      <c r="I1083" s="447"/>
      <c r="J1083" s="447"/>
      <c r="K1083" s="447"/>
      <c r="L1083" s="447"/>
      <c r="M1083" s="447"/>
      <c r="N1083" s="447"/>
      <c r="O1083" s="447"/>
      <c r="P1083" s="447"/>
      <c r="Q1083" s="447"/>
      <c r="R1083" s="447"/>
      <c r="S1083" s="447"/>
      <c r="T1083" s="447"/>
      <c r="U1083" s="447"/>
      <c r="V1083" s="447"/>
      <c r="W1083" s="447"/>
      <c r="X1083" s="447"/>
    </row>
    <row r="1084" spans="1:24" ht="12.75">
      <c r="A1084" s="447"/>
      <c r="B1084" s="447"/>
      <c r="C1084" s="454"/>
      <c r="D1084" s="447"/>
      <c r="E1084" s="449"/>
      <c r="F1084" s="447"/>
      <c r="G1084" s="447"/>
      <c r="H1084" s="447"/>
      <c r="I1084" s="447"/>
      <c r="J1084" s="447"/>
      <c r="K1084" s="447"/>
      <c r="L1084" s="447"/>
      <c r="M1084" s="447"/>
      <c r="N1084" s="447"/>
      <c r="O1084" s="447"/>
      <c r="P1084" s="447"/>
      <c r="Q1084" s="447"/>
      <c r="R1084" s="447"/>
      <c r="S1084" s="447"/>
      <c r="T1084" s="447"/>
      <c r="U1084" s="447"/>
      <c r="V1084" s="447"/>
      <c r="W1084" s="447"/>
      <c r="X1084" s="447"/>
    </row>
    <row r="1085" spans="1:24" ht="12.75">
      <c r="A1085" s="447"/>
      <c r="B1085" s="447"/>
      <c r="C1085" s="454"/>
      <c r="D1085" s="447"/>
      <c r="E1085" s="449"/>
      <c r="F1085" s="447"/>
      <c r="G1085" s="447"/>
      <c r="H1085" s="447"/>
      <c r="I1085" s="447"/>
      <c r="J1085" s="447"/>
      <c r="K1085" s="447"/>
      <c r="L1085" s="447"/>
      <c r="M1085" s="447"/>
      <c r="N1085" s="447"/>
      <c r="O1085" s="447"/>
      <c r="P1085" s="447"/>
      <c r="Q1085" s="447"/>
      <c r="R1085" s="447"/>
      <c r="S1085" s="447"/>
      <c r="T1085" s="447"/>
      <c r="U1085" s="447"/>
      <c r="V1085" s="447"/>
      <c r="W1085" s="447"/>
      <c r="X1085" s="447"/>
    </row>
    <row r="1086" spans="1:24" ht="12.75">
      <c r="A1086" s="447"/>
      <c r="B1086" s="447"/>
      <c r="C1086" s="454"/>
      <c r="D1086" s="447"/>
      <c r="E1086" s="449"/>
      <c r="F1086" s="447"/>
      <c r="G1086" s="447"/>
      <c r="H1086" s="447"/>
      <c r="I1086" s="447"/>
      <c r="J1086" s="447"/>
      <c r="K1086" s="447"/>
      <c r="L1086" s="447"/>
      <c r="M1086" s="447"/>
      <c r="N1086" s="447"/>
      <c r="O1086" s="447"/>
      <c r="P1086" s="447"/>
      <c r="Q1086" s="447"/>
      <c r="R1086" s="447"/>
      <c r="S1086" s="447"/>
      <c r="T1086" s="447"/>
      <c r="U1086" s="447"/>
      <c r="V1086" s="447"/>
      <c r="W1086" s="447"/>
      <c r="X1086" s="447"/>
    </row>
    <row r="1087" spans="1:24" ht="12.75">
      <c r="A1087" s="447"/>
      <c r="B1087" s="447"/>
      <c r="C1087" s="454"/>
      <c r="D1087" s="447"/>
      <c r="E1087" s="449"/>
      <c r="F1087" s="447"/>
      <c r="G1087" s="447"/>
      <c r="H1087" s="447"/>
      <c r="I1087" s="447"/>
      <c r="J1087" s="447"/>
      <c r="K1087" s="447"/>
      <c r="L1087" s="447"/>
      <c r="M1087" s="447"/>
      <c r="N1087" s="447"/>
      <c r="O1087" s="447"/>
      <c r="P1087" s="447"/>
      <c r="Q1087" s="447"/>
      <c r="R1087" s="447"/>
      <c r="S1087" s="447"/>
      <c r="T1087" s="447"/>
      <c r="U1087" s="447"/>
      <c r="V1087" s="447"/>
      <c r="W1087" s="447"/>
      <c r="X1087" s="447"/>
    </row>
    <row r="1088" spans="1:24" ht="12.75">
      <c r="A1088" s="447"/>
      <c r="B1088" s="447"/>
      <c r="C1088" s="454"/>
      <c r="D1088" s="447"/>
      <c r="E1088" s="449"/>
      <c r="F1088" s="447"/>
      <c r="G1088" s="447"/>
      <c r="H1088" s="447"/>
      <c r="I1088" s="447"/>
      <c r="J1088" s="447"/>
      <c r="K1088" s="447"/>
      <c r="L1088" s="447"/>
      <c r="M1088" s="447"/>
      <c r="N1088" s="447"/>
      <c r="O1088" s="447"/>
      <c r="P1088" s="447"/>
      <c r="Q1088" s="447"/>
      <c r="R1088" s="447"/>
      <c r="S1088" s="447"/>
      <c r="T1088" s="447"/>
      <c r="U1088" s="447"/>
      <c r="V1088" s="447"/>
      <c r="W1088" s="447"/>
      <c r="X1088" s="447"/>
    </row>
    <row r="1089" spans="1:24" ht="12.75">
      <c r="A1089" s="447"/>
      <c r="B1089" s="447"/>
      <c r="C1089" s="454"/>
      <c r="D1089" s="447"/>
      <c r="E1089" s="449"/>
      <c r="F1089" s="447"/>
      <c r="G1089" s="447"/>
      <c r="H1089" s="447"/>
      <c r="I1089" s="447"/>
      <c r="J1089" s="447"/>
      <c r="K1089" s="447"/>
      <c r="L1089" s="447"/>
      <c r="M1089" s="447"/>
      <c r="N1089" s="447"/>
      <c r="O1089" s="447"/>
      <c r="P1089" s="447"/>
      <c r="Q1089" s="447"/>
      <c r="R1089" s="447"/>
      <c r="S1089" s="447"/>
      <c r="T1089" s="447"/>
      <c r="U1089" s="447"/>
      <c r="V1089" s="447"/>
      <c r="W1089" s="447"/>
      <c r="X1089" s="447"/>
    </row>
    <row r="1090" spans="1:24" ht="12.75">
      <c r="A1090" s="447"/>
      <c r="B1090" s="447"/>
      <c r="C1090" s="454"/>
      <c r="D1090" s="447"/>
      <c r="E1090" s="449"/>
      <c r="F1090" s="447"/>
      <c r="G1090" s="447"/>
      <c r="H1090" s="447"/>
      <c r="I1090" s="447"/>
      <c r="J1090" s="447"/>
      <c r="K1090" s="447"/>
      <c r="L1090" s="447"/>
      <c r="M1090" s="447"/>
      <c r="N1090" s="447"/>
      <c r="O1090" s="447"/>
      <c r="P1090" s="447"/>
      <c r="Q1090" s="447"/>
      <c r="R1090" s="447"/>
      <c r="S1090" s="447"/>
      <c r="T1090" s="447"/>
      <c r="U1090" s="447"/>
      <c r="V1090" s="447"/>
      <c r="W1090" s="447"/>
      <c r="X1090" s="447"/>
    </row>
    <row r="1091" spans="1:24" ht="12.75">
      <c r="A1091" s="447"/>
      <c r="B1091" s="447"/>
      <c r="C1091" s="454"/>
      <c r="D1091" s="447"/>
      <c r="E1091" s="449"/>
      <c r="F1091" s="447"/>
      <c r="G1091" s="447"/>
      <c r="H1091" s="447"/>
      <c r="I1091" s="447"/>
      <c r="J1091" s="447"/>
      <c r="K1091" s="447"/>
      <c r="L1091" s="447"/>
      <c r="M1091" s="447"/>
      <c r="N1091" s="447"/>
      <c r="O1091" s="447"/>
      <c r="P1091" s="447"/>
      <c r="Q1091" s="447"/>
      <c r="R1091" s="447"/>
      <c r="S1091" s="447"/>
      <c r="T1091" s="447"/>
      <c r="U1091" s="447"/>
      <c r="V1091" s="447"/>
      <c r="W1091" s="447"/>
      <c r="X1091" s="447"/>
    </row>
    <row r="1092" spans="1:24" ht="12.75">
      <c r="A1092" s="447"/>
      <c r="B1092" s="447"/>
      <c r="C1092" s="454"/>
      <c r="D1092" s="447"/>
      <c r="E1092" s="449"/>
      <c r="F1092" s="447"/>
      <c r="G1092" s="447"/>
      <c r="H1092" s="447"/>
      <c r="I1092" s="447"/>
      <c r="J1092" s="447"/>
      <c r="K1092" s="447"/>
      <c r="L1092" s="447"/>
      <c r="M1092" s="447"/>
      <c r="N1092" s="447"/>
      <c r="O1092" s="447"/>
      <c r="P1092" s="447"/>
      <c r="Q1092" s="447"/>
      <c r="R1092" s="447"/>
      <c r="S1092" s="447"/>
      <c r="T1092" s="447"/>
      <c r="U1092" s="447"/>
      <c r="V1092" s="447"/>
      <c r="W1092" s="447"/>
      <c r="X1092" s="447"/>
    </row>
    <row r="1093" spans="1:24" ht="12.75">
      <c r="A1093" s="447"/>
      <c r="B1093" s="447"/>
      <c r="C1093" s="454"/>
      <c r="D1093" s="447"/>
      <c r="E1093" s="449"/>
      <c r="F1093" s="447"/>
      <c r="G1093" s="447"/>
      <c r="H1093" s="447"/>
      <c r="I1093" s="447"/>
      <c r="J1093" s="447"/>
      <c r="K1093" s="447"/>
      <c r="L1093" s="447"/>
      <c r="M1093" s="447"/>
      <c r="N1093" s="447"/>
      <c r="O1093" s="447"/>
      <c r="P1093" s="447"/>
      <c r="Q1093" s="447"/>
      <c r="R1093" s="447"/>
      <c r="S1093" s="447"/>
      <c r="T1093" s="447"/>
      <c r="U1093" s="447"/>
      <c r="V1093" s="447"/>
      <c r="W1093" s="447"/>
      <c r="X1093" s="447"/>
    </row>
    <row r="1094" spans="1:24" ht="12.75">
      <c r="A1094" s="447"/>
      <c r="B1094" s="447"/>
      <c r="C1094" s="454"/>
      <c r="D1094" s="447"/>
      <c r="E1094" s="449"/>
      <c r="F1094" s="447"/>
      <c r="G1094" s="447"/>
      <c r="H1094" s="447"/>
      <c r="I1094" s="447"/>
      <c r="J1094" s="447"/>
      <c r="K1094" s="447"/>
      <c r="L1094" s="447"/>
      <c r="M1094" s="447"/>
      <c r="N1094" s="447"/>
      <c r="O1094" s="447"/>
      <c r="P1094" s="447"/>
      <c r="Q1094" s="447"/>
      <c r="R1094" s="447"/>
      <c r="S1094" s="447"/>
      <c r="T1094" s="447"/>
      <c r="U1094" s="447"/>
      <c r="V1094" s="447"/>
      <c r="W1094" s="447"/>
      <c r="X1094" s="447"/>
    </row>
    <row r="1095" spans="1:24" ht="12.75">
      <c r="A1095" s="447"/>
      <c r="B1095" s="447"/>
      <c r="C1095" s="454"/>
      <c r="D1095" s="447"/>
      <c r="E1095" s="449"/>
      <c r="F1095" s="447"/>
      <c r="G1095" s="447"/>
      <c r="H1095" s="447"/>
      <c r="I1095" s="447"/>
      <c r="J1095" s="447"/>
      <c r="K1095" s="447"/>
      <c r="L1095" s="447"/>
      <c r="M1095" s="447"/>
      <c r="N1095" s="447"/>
      <c r="O1095" s="447"/>
      <c r="P1095" s="447"/>
      <c r="Q1095" s="447"/>
      <c r="R1095" s="447"/>
      <c r="S1095" s="447"/>
      <c r="T1095" s="447"/>
      <c r="U1095" s="447"/>
      <c r="V1095" s="447"/>
      <c r="W1095" s="447"/>
      <c r="X1095" s="447"/>
    </row>
    <row r="1096" spans="1:24" ht="12.75">
      <c r="A1096" s="447"/>
      <c r="B1096" s="447"/>
      <c r="C1096" s="454"/>
      <c r="D1096" s="447"/>
      <c r="E1096" s="449"/>
      <c r="F1096" s="447"/>
      <c r="G1096" s="447"/>
      <c r="H1096" s="447"/>
      <c r="I1096" s="447"/>
      <c r="J1096" s="447"/>
      <c r="K1096" s="447"/>
      <c r="L1096" s="447"/>
      <c r="M1096" s="447"/>
      <c r="N1096" s="447"/>
      <c r="O1096" s="447"/>
      <c r="P1096" s="447"/>
      <c r="Q1096" s="447"/>
      <c r="R1096" s="447"/>
      <c r="S1096" s="447"/>
      <c r="T1096" s="447"/>
      <c r="U1096" s="447"/>
      <c r="V1096" s="447"/>
      <c r="W1096" s="447"/>
      <c r="X1096" s="447"/>
    </row>
    <row r="1097" spans="1:24" ht="12.75">
      <c r="A1097" s="447"/>
      <c r="B1097" s="447"/>
      <c r="C1097" s="454"/>
      <c r="D1097" s="447"/>
      <c r="E1097" s="449"/>
      <c r="F1097" s="447"/>
      <c r="G1097" s="447"/>
      <c r="H1097" s="447"/>
      <c r="I1097" s="447"/>
      <c r="J1097" s="447"/>
      <c r="K1097" s="447"/>
      <c r="L1097" s="447"/>
      <c r="M1097" s="447"/>
      <c r="N1097" s="447"/>
      <c r="O1097" s="447"/>
      <c r="P1097" s="447"/>
      <c r="Q1097" s="447"/>
      <c r="R1097" s="447"/>
      <c r="S1097" s="447"/>
      <c r="T1097" s="447"/>
      <c r="U1097" s="447"/>
      <c r="V1097" s="447"/>
      <c r="W1097" s="447"/>
      <c r="X1097" s="447"/>
    </row>
    <row r="1098" spans="1:24" ht="12.75">
      <c r="A1098" s="447"/>
      <c r="B1098" s="447"/>
      <c r="C1098" s="454"/>
      <c r="D1098" s="447"/>
      <c r="E1098" s="449"/>
      <c r="F1098" s="447"/>
      <c r="G1098" s="447"/>
      <c r="H1098" s="447"/>
      <c r="I1098" s="447"/>
      <c r="J1098" s="447"/>
      <c r="K1098" s="447"/>
      <c r="L1098" s="447"/>
      <c r="M1098" s="447"/>
      <c r="N1098" s="447"/>
      <c r="O1098" s="447"/>
      <c r="P1098" s="447"/>
      <c r="Q1098" s="447"/>
      <c r="R1098" s="447"/>
      <c r="S1098" s="447"/>
      <c r="T1098" s="447"/>
      <c r="U1098" s="447"/>
      <c r="V1098" s="447"/>
      <c r="W1098" s="447"/>
      <c r="X1098" s="447"/>
    </row>
    <row r="1099" spans="1:24" ht="12.75">
      <c r="A1099" s="447"/>
      <c r="B1099" s="447"/>
      <c r="C1099" s="454"/>
      <c r="D1099" s="447"/>
      <c r="E1099" s="449"/>
      <c r="F1099" s="447"/>
      <c r="G1099" s="447"/>
      <c r="H1099" s="447"/>
      <c r="I1099" s="447"/>
      <c r="J1099" s="447"/>
      <c r="K1099" s="447"/>
      <c r="L1099" s="447"/>
      <c r="M1099" s="447"/>
      <c r="N1099" s="447"/>
      <c r="O1099" s="447"/>
      <c r="P1099" s="447"/>
      <c r="Q1099" s="447"/>
      <c r="R1099" s="447"/>
      <c r="S1099" s="447"/>
      <c r="T1099" s="447"/>
      <c r="U1099" s="447"/>
      <c r="V1099" s="447"/>
      <c r="W1099" s="447"/>
      <c r="X1099" s="447"/>
    </row>
    <row r="1100" spans="1:24" ht="12.75">
      <c r="A1100" s="447"/>
      <c r="B1100" s="447"/>
      <c r="C1100" s="454"/>
      <c r="D1100" s="447"/>
      <c r="E1100" s="449"/>
      <c r="F1100" s="447"/>
      <c r="G1100" s="447"/>
      <c r="H1100" s="447"/>
      <c r="I1100" s="447"/>
      <c r="J1100" s="447"/>
      <c r="K1100" s="447"/>
      <c r="L1100" s="447"/>
      <c r="M1100" s="447"/>
      <c r="N1100" s="447"/>
      <c r="O1100" s="447"/>
      <c r="P1100" s="447"/>
      <c r="Q1100" s="447"/>
      <c r="R1100" s="447"/>
      <c r="S1100" s="447"/>
      <c r="T1100" s="447"/>
      <c r="U1100" s="447"/>
      <c r="V1100" s="447"/>
      <c r="W1100" s="447"/>
      <c r="X1100" s="447"/>
    </row>
    <row r="1101" spans="1:24" ht="12.75">
      <c r="A1101" s="447"/>
      <c r="B1101" s="447"/>
      <c r="C1101" s="454"/>
      <c r="D1101" s="447"/>
      <c r="E1101" s="449"/>
      <c r="F1101" s="447"/>
      <c r="G1101" s="447"/>
      <c r="H1101" s="447"/>
      <c r="I1101" s="447"/>
      <c r="J1101" s="447"/>
      <c r="K1101" s="447"/>
      <c r="L1101" s="447"/>
      <c r="M1101" s="447"/>
      <c r="N1101" s="447"/>
      <c r="O1101" s="447"/>
      <c r="P1101" s="447"/>
      <c r="Q1101" s="447"/>
      <c r="R1101" s="447"/>
      <c r="S1101" s="447"/>
      <c r="T1101" s="447"/>
      <c r="U1101" s="447"/>
      <c r="V1101" s="447"/>
      <c r="W1101" s="447"/>
      <c r="X1101" s="447"/>
    </row>
    <row r="1102" spans="1:24" ht="12.75">
      <c r="A1102" s="447"/>
      <c r="B1102" s="447"/>
      <c r="C1102" s="454"/>
      <c r="D1102" s="447"/>
      <c r="E1102" s="449"/>
      <c r="F1102" s="447"/>
      <c r="G1102" s="447"/>
      <c r="H1102" s="447"/>
      <c r="I1102" s="447"/>
      <c r="J1102" s="447"/>
      <c r="K1102" s="447"/>
      <c r="L1102" s="447"/>
      <c r="M1102" s="447"/>
      <c r="N1102" s="447"/>
      <c r="O1102" s="447"/>
      <c r="P1102" s="447"/>
      <c r="Q1102" s="447"/>
      <c r="R1102" s="447"/>
      <c r="S1102" s="447"/>
      <c r="T1102" s="447"/>
      <c r="U1102" s="447"/>
      <c r="V1102" s="447"/>
      <c r="W1102" s="447"/>
      <c r="X1102" s="447"/>
    </row>
    <row r="1103" spans="1:24" ht="12.75">
      <c r="A1103" s="447"/>
      <c r="B1103" s="447"/>
      <c r="C1103" s="454"/>
      <c r="D1103" s="447"/>
      <c r="E1103" s="449"/>
      <c r="F1103" s="447"/>
      <c r="G1103" s="447"/>
      <c r="H1103" s="447"/>
      <c r="I1103" s="447"/>
      <c r="J1103" s="447"/>
      <c r="K1103" s="447"/>
      <c r="L1103" s="447"/>
      <c r="M1103" s="447"/>
      <c r="N1103" s="447"/>
      <c r="O1103" s="447"/>
      <c r="P1103" s="447"/>
      <c r="Q1103" s="447"/>
      <c r="R1103" s="447"/>
      <c r="S1103" s="447"/>
      <c r="T1103" s="447"/>
      <c r="U1103" s="447"/>
      <c r="V1103" s="447"/>
      <c r="W1103" s="447"/>
      <c r="X1103" s="447"/>
    </row>
    <row r="1104" spans="1:24" ht="12.75">
      <c r="A1104" s="447"/>
      <c r="B1104" s="447"/>
      <c r="C1104" s="454"/>
      <c r="D1104" s="447"/>
      <c r="E1104" s="449"/>
      <c r="F1104" s="447"/>
      <c r="G1104" s="447"/>
      <c r="H1104" s="447"/>
      <c r="I1104" s="447"/>
      <c r="J1104" s="447"/>
      <c r="K1104" s="447"/>
      <c r="L1104" s="447"/>
      <c r="M1104" s="447"/>
      <c r="N1104" s="447"/>
      <c r="O1104" s="447"/>
      <c r="P1104" s="447"/>
      <c r="Q1104" s="447"/>
      <c r="R1104" s="447"/>
      <c r="S1104" s="447"/>
      <c r="T1104" s="447"/>
      <c r="U1104" s="447"/>
      <c r="V1104" s="447"/>
      <c r="W1104" s="447"/>
      <c r="X1104" s="447"/>
    </row>
    <row r="1105" spans="1:24" ht="12.75">
      <c r="A1105" s="447"/>
      <c r="B1105" s="447"/>
      <c r="C1105" s="454"/>
      <c r="D1105" s="447"/>
      <c r="E1105" s="449"/>
      <c r="F1105" s="447"/>
      <c r="G1105" s="447"/>
      <c r="H1105" s="447"/>
      <c r="I1105" s="447"/>
      <c r="J1105" s="447"/>
      <c r="K1105" s="447"/>
      <c r="L1105" s="447"/>
      <c r="M1105" s="447"/>
      <c r="N1105" s="447"/>
      <c r="O1105" s="447"/>
      <c r="P1105" s="447"/>
      <c r="Q1105" s="447"/>
      <c r="R1105" s="447"/>
      <c r="S1105" s="447"/>
      <c r="T1105" s="447"/>
      <c r="U1105" s="447"/>
      <c r="V1105" s="447"/>
      <c r="W1105" s="447"/>
      <c r="X1105" s="447"/>
    </row>
    <row r="1106" spans="1:24" ht="12.75">
      <c r="A1106" s="447"/>
      <c r="B1106" s="447"/>
      <c r="C1106" s="454"/>
      <c r="D1106" s="447"/>
      <c r="E1106" s="449"/>
      <c r="F1106" s="447"/>
      <c r="G1106" s="447"/>
      <c r="H1106" s="447"/>
      <c r="I1106" s="447"/>
      <c r="J1106" s="447"/>
      <c r="K1106" s="447"/>
      <c r="L1106" s="447"/>
      <c r="M1106" s="447"/>
      <c r="N1106" s="447"/>
      <c r="O1106" s="447"/>
      <c r="P1106" s="447"/>
      <c r="Q1106" s="447"/>
      <c r="R1106" s="447"/>
      <c r="S1106" s="447"/>
      <c r="T1106" s="447"/>
      <c r="U1106" s="447"/>
      <c r="V1106" s="447"/>
      <c r="W1106" s="447"/>
      <c r="X1106" s="447"/>
    </row>
    <row r="1107" spans="1:24" ht="12.75">
      <c r="A1107" s="447"/>
      <c r="B1107" s="447"/>
      <c r="C1107" s="454"/>
      <c r="D1107" s="447"/>
      <c r="E1107" s="449"/>
      <c r="F1107" s="447"/>
      <c r="G1107" s="447"/>
      <c r="H1107" s="447"/>
      <c r="I1107" s="447"/>
      <c r="J1107" s="447"/>
      <c r="K1107" s="447"/>
      <c r="L1107" s="447"/>
      <c r="M1107" s="447"/>
      <c r="N1107" s="447"/>
      <c r="O1107" s="447"/>
      <c r="P1107" s="447"/>
      <c r="Q1107" s="447"/>
      <c r="R1107" s="447"/>
      <c r="S1107" s="447"/>
      <c r="T1107" s="447"/>
      <c r="U1107" s="447"/>
      <c r="V1107" s="447"/>
      <c r="W1107" s="447"/>
      <c r="X1107" s="447"/>
    </row>
    <row r="1108" spans="1:24" ht="12.75">
      <c r="A1108" s="447"/>
      <c r="B1108" s="447"/>
      <c r="C1108" s="454"/>
      <c r="D1108" s="447"/>
      <c r="E1108" s="449"/>
      <c r="F1108" s="447"/>
      <c r="G1108" s="447"/>
      <c r="H1108" s="447"/>
      <c r="I1108" s="447"/>
      <c r="J1108" s="447"/>
      <c r="K1108" s="447"/>
      <c r="L1108" s="447"/>
      <c r="M1108" s="447"/>
      <c r="N1108" s="447"/>
      <c r="O1108" s="447"/>
      <c r="P1108" s="447"/>
      <c r="Q1108" s="447"/>
      <c r="R1108" s="447"/>
      <c r="S1108" s="447"/>
      <c r="T1108" s="447"/>
      <c r="U1108" s="447"/>
      <c r="V1108" s="447"/>
      <c r="W1108" s="447"/>
      <c r="X1108" s="447"/>
    </row>
    <row r="1109" spans="1:24" ht="12.75">
      <c r="A1109" s="447"/>
      <c r="B1109" s="447"/>
      <c r="C1109" s="454"/>
      <c r="D1109" s="447"/>
      <c r="E1109" s="449"/>
      <c r="F1109" s="447"/>
      <c r="G1109" s="447"/>
      <c r="H1109" s="447"/>
      <c r="I1109" s="447"/>
      <c r="J1109" s="447"/>
      <c r="K1109" s="447"/>
      <c r="L1109" s="447"/>
      <c r="M1109" s="447"/>
      <c r="N1109" s="447"/>
      <c r="O1109" s="447"/>
      <c r="P1109" s="447"/>
      <c r="Q1109" s="447"/>
      <c r="R1109" s="447"/>
      <c r="S1109" s="447"/>
      <c r="T1109" s="447"/>
      <c r="U1109" s="447"/>
      <c r="V1109" s="447"/>
      <c r="W1109" s="447"/>
      <c r="X1109" s="447"/>
    </row>
    <row r="1110" spans="1:24" ht="12.75">
      <c r="A1110" s="447"/>
      <c r="B1110" s="447"/>
      <c r="C1110" s="454"/>
      <c r="D1110" s="447"/>
      <c r="E1110" s="449"/>
      <c r="F1110" s="447"/>
      <c r="G1110" s="447"/>
      <c r="H1110" s="447"/>
      <c r="I1110" s="447"/>
      <c r="J1110" s="447"/>
      <c r="K1110" s="447"/>
      <c r="L1110" s="447"/>
      <c r="M1110" s="447"/>
      <c r="N1110" s="447"/>
      <c r="O1110" s="447"/>
      <c r="P1110" s="447"/>
      <c r="Q1110" s="447"/>
      <c r="R1110" s="447"/>
      <c r="S1110" s="447"/>
      <c r="T1110" s="447"/>
      <c r="U1110" s="447"/>
      <c r="V1110" s="447"/>
      <c r="W1110" s="447"/>
      <c r="X1110" s="447"/>
    </row>
    <row r="1111" spans="1:24" ht="12.75">
      <c r="A1111" s="447"/>
      <c r="B1111" s="447"/>
      <c r="C1111" s="454"/>
      <c r="D1111" s="447"/>
      <c r="E1111" s="449"/>
      <c r="F1111" s="447"/>
      <c r="G1111" s="447"/>
      <c r="H1111" s="447"/>
      <c r="I1111" s="447"/>
      <c r="J1111" s="447"/>
      <c r="K1111" s="447"/>
      <c r="L1111" s="447"/>
      <c r="M1111" s="447"/>
      <c r="N1111" s="447"/>
      <c r="O1111" s="447"/>
      <c r="P1111" s="447"/>
      <c r="Q1111" s="447"/>
      <c r="R1111" s="447"/>
      <c r="S1111" s="447"/>
      <c r="T1111" s="447"/>
      <c r="U1111" s="447"/>
      <c r="V1111" s="447"/>
      <c r="W1111" s="447"/>
      <c r="X1111" s="447"/>
    </row>
    <row r="1112" spans="1:24" ht="12.75">
      <c r="A1112" s="447"/>
      <c r="B1112" s="447"/>
      <c r="C1112" s="454"/>
      <c r="D1112" s="447"/>
      <c r="E1112" s="449"/>
      <c r="F1112" s="447"/>
      <c r="G1112" s="447"/>
      <c r="H1112" s="447"/>
      <c r="I1112" s="447"/>
      <c r="J1112" s="447"/>
      <c r="K1112" s="447"/>
      <c r="L1112" s="447"/>
      <c r="M1112" s="447"/>
      <c r="N1112" s="447"/>
      <c r="O1112" s="447"/>
      <c r="P1112" s="447"/>
      <c r="Q1112" s="447"/>
      <c r="R1112" s="447"/>
      <c r="S1112" s="447"/>
      <c r="T1112" s="447"/>
      <c r="U1112" s="447"/>
      <c r="V1112" s="447"/>
      <c r="W1112" s="447"/>
      <c r="X1112" s="447"/>
    </row>
    <row r="1113" spans="1:24" ht="12.75">
      <c r="A1113" s="447"/>
      <c r="B1113" s="447"/>
      <c r="C1113" s="454"/>
      <c r="D1113" s="447"/>
      <c r="E1113" s="449"/>
      <c r="F1113" s="447"/>
      <c r="G1113" s="447"/>
      <c r="H1113" s="447"/>
      <c r="I1113" s="447"/>
      <c r="J1113" s="447"/>
      <c r="K1113" s="447"/>
      <c r="L1113" s="447"/>
      <c r="M1113" s="447"/>
      <c r="N1113" s="447"/>
      <c r="O1113" s="447"/>
      <c r="P1113" s="447"/>
      <c r="Q1113" s="447"/>
      <c r="R1113" s="447"/>
      <c r="S1113" s="447"/>
      <c r="T1113" s="447"/>
      <c r="U1113" s="447"/>
      <c r="V1113" s="447"/>
      <c r="W1113" s="447"/>
      <c r="X1113" s="447"/>
    </row>
    <row r="1114" spans="1:24" ht="12.75">
      <c r="A1114" s="447"/>
      <c r="B1114" s="447"/>
      <c r="C1114" s="454"/>
      <c r="D1114" s="447"/>
      <c r="E1114" s="449"/>
      <c r="F1114" s="447"/>
      <c r="G1114" s="447"/>
      <c r="H1114" s="447"/>
      <c r="I1114" s="447"/>
      <c r="J1114" s="447"/>
      <c r="K1114" s="447"/>
      <c r="L1114" s="447"/>
      <c r="M1114" s="447"/>
      <c r="N1114" s="447"/>
      <c r="O1114" s="447"/>
      <c r="P1114" s="447"/>
      <c r="Q1114" s="447"/>
      <c r="R1114" s="447"/>
      <c r="S1114" s="447"/>
      <c r="T1114" s="447"/>
      <c r="U1114" s="447"/>
      <c r="V1114" s="447"/>
      <c r="W1114" s="447"/>
      <c r="X1114" s="447"/>
    </row>
    <row r="1115" spans="1:24" ht="12.75">
      <c r="A1115" s="447"/>
      <c r="B1115" s="447"/>
      <c r="C1115" s="454"/>
      <c r="D1115" s="447"/>
      <c r="E1115" s="449"/>
      <c r="F1115" s="447"/>
      <c r="G1115" s="447"/>
      <c r="H1115" s="447"/>
      <c r="I1115" s="447"/>
      <c r="J1115" s="447"/>
      <c r="K1115" s="447"/>
      <c r="L1115" s="447"/>
      <c r="M1115" s="447"/>
      <c r="N1115" s="447"/>
      <c r="O1115" s="447"/>
      <c r="P1115" s="447"/>
      <c r="Q1115" s="447"/>
      <c r="R1115" s="447"/>
      <c r="S1115" s="447"/>
      <c r="T1115" s="447"/>
      <c r="U1115" s="447"/>
      <c r="V1115" s="447"/>
      <c r="W1115" s="447"/>
      <c r="X1115" s="447"/>
    </row>
    <row r="1116" spans="1:24" ht="12.75">
      <c r="A1116" s="447"/>
      <c r="B1116" s="447"/>
      <c r="C1116" s="454"/>
      <c r="D1116" s="447"/>
      <c r="E1116" s="449"/>
      <c r="F1116" s="447"/>
      <c r="G1116" s="447"/>
      <c r="H1116" s="447"/>
      <c r="I1116" s="447"/>
      <c r="J1116" s="447"/>
      <c r="K1116" s="447"/>
      <c r="L1116" s="447"/>
      <c r="M1116" s="447"/>
      <c r="N1116" s="447"/>
      <c r="O1116" s="447"/>
      <c r="P1116" s="447"/>
      <c r="Q1116" s="447"/>
      <c r="R1116" s="447"/>
      <c r="S1116" s="447"/>
      <c r="T1116" s="447"/>
      <c r="U1116" s="447"/>
      <c r="V1116" s="447"/>
      <c r="W1116" s="447"/>
      <c r="X1116" s="447"/>
    </row>
    <row r="1117" spans="1:24" ht="12.75">
      <c r="A1117" s="447"/>
      <c r="B1117" s="447"/>
      <c r="C1117" s="454"/>
      <c r="D1117" s="447"/>
      <c r="E1117" s="449"/>
      <c r="F1117" s="447"/>
      <c r="G1117" s="447"/>
      <c r="H1117" s="447"/>
      <c r="I1117" s="447"/>
      <c r="J1117" s="447"/>
      <c r="K1117" s="447"/>
      <c r="L1117" s="447"/>
      <c r="M1117" s="447"/>
      <c r="N1117" s="447"/>
      <c r="O1117" s="447"/>
      <c r="P1117" s="447"/>
      <c r="Q1117" s="447"/>
      <c r="R1117" s="447"/>
      <c r="S1117" s="447"/>
      <c r="T1117" s="447"/>
      <c r="U1117" s="447"/>
      <c r="V1117" s="447"/>
      <c r="W1117" s="447"/>
      <c r="X1117" s="447"/>
    </row>
    <row r="1118" spans="1:24" ht="12.75">
      <c r="A1118" s="447"/>
      <c r="B1118" s="447"/>
      <c r="C1118" s="454"/>
      <c r="D1118" s="447"/>
      <c r="E1118" s="449"/>
      <c r="F1118" s="447"/>
      <c r="G1118" s="447"/>
      <c r="H1118" s="447"/>
      <c r="I1118" s="447"/>
      <c r="J1118" s="447"/>
      <c r="K1118" s="447"/>
      <c r="L1118" s="447"/>
      <c r="M1118" s="447"/>
      <c r="N1118" s="447"/>
      <c r="O1118" s="447"/>
      <c r="P1118" s="447"/>
      <c r="Q1118" s="447"/>
      <c r="R1118" s="447"/>
      <c r="S1118" s="447"/>
      <c r="T1118" s="447"/>
      <c r="U1118" s="447"/>
      <c r="V1118" s="447"/>
      <c r="W1118" s="447"/>
      <c r="X1118" s="447"/>
    </row>
    <row r="1119" spans="1:24" ht="12.75">
      <c r="A1119" s="447"/>
      <c r="B1119" s="447"/>
      <c r="C1119" s="454"/>
      <c r="D1119" s="447"/>
      <c r="E1119" s="449"/>
      <c r="F1119" s="447"/>
      <c r="G1119" s="447"/>
      <c r="H1119" s="447"/>
      <c r="I1119" s="447"/>
      <c r="J1119" s="447"/>
      <c r="K1119" s="447"/>
      <c r="L1119" s="447"/>
      <c r="M1119" s="447"/>
      <c r="N1119" s="447"/>
      <c r="O1119" s="447"/>
      <c r="P1119" s="447"/>
      <c r="Q1119" s="447"/>
      <c r="R1119" s="447"/>
      <c r="S1119" s="447"/>
      <c r="T1119" s="447"/>
      <c r="U1119" s="447"/>
      <c r="V1119" s="447"/>
      <c r="W1119" s="447"/>
      <c r="X1119" s="447"/>
    </row>
    <row r="1120" spans="1:24" ht="12.75">
      <c r="A1120" s="447"/>
      <c r="B1120" s="447"/>
      <c r="C1120" s="454"/>
      <c r="D1120" s="447"/>
      <c r="E1120" s="449"/>
      <c r="F1120" s="447"/>
      <c r="G1120" s="447"/>
      <c r="H1120" s="447"/>
      <c r="I1120" s="447"/>
      <c r="J1120" s="447"/>
      <c r="K1120" s="447"/>
      <c r="L1120" s="447"/>
      <c r="M1120" s="447"/>
      <c r="N1120" s="447"/>
      <c r="O1120" s="447"/>
      <c r="P1120" s="447"/>
      <c r="Q1120" s="447"/>
      <c r="R1120" s="447"/>
      <c r="S1120" s="447"/>
      <c r="T1120" s="447"/>
      <c r="U1120" s="447"/>
      <c r="V1120" s="447"/>
      <c r="W1120" s="447"/>
      <c r="X1120" s="447"/>
    </row>
    <row r="1121" spans="1:24" ht="12.75">
      <c r="A1121" s="447"/>
      <c r="B1121" s="447"/>
      <c r="C1121" s="454"/>
      <c r="D1121" s="447"/>
      <c r="E1121" s="449"/>
      <c r="F1121" s="447"/>
      <c r="G1121" s="447"/>
      <c r="H1121" s="447"/>
      <c r="I1121" s="447"/>
      <c r="J1121" s="447"/>
      <c r="K1121" s="447"/>
      <c r="L1121" s="447"/>
      <c r="M1121" s="447"/>
      <c r="N1121" s="447"/>
      <c r="O1121" s="447"/>
      <c r="P1121" s="447"/>
      <c r="Q1121" s="447"/>
      <c r="R1121" s="447"/>
      <c r="S1121" s="447"/>
      <c r="T1121" s="447"/>
      <c r="U1121" s="447"/>
      <c r="V1121" s="447"/>
      <c r="W1121" s="447"/>
      <c r="X1121" s="447"/>
    </row>
    <row r="1122" spans="1:24" ht="12.75">
      <c r="A1122" s="447"/>
      <c r="B1122" s="447"/>
      <c r="C1122" s="454"/>
      <c r="D1122" s="447"/>
      <c r="E1122" s="449"/>
      <c r="F1122" s="447"/>
      <c r="G1122" s="447"/>
      <c r="H1122" s="447"/>
      <c r="I1122" s="447"/>
      <c r="J1122" s="447"/>
      <c r="K1122" s="447"/>
      <c r="L1122" s="447"/>
      <c r="M1122" s="447"/>
      <c r="N1122" s="447"/>
      <c r="O1122" s="447"/>
      <c r="P1122" s="447"/>
      <c r="Q1122" s="447"/>
      <c r="R1122" s="447"/>
      <c r="S1122" s="447"/>
      <c r="T1122" s="447"/>
      <c r="U1122" s="447"/>
      <c r="V1122" s="447"/>
      <c r="W1122" s="447"/>
      <c r="X1122" s="447"/>
    </row>
    <row r="1123" spans="1:24" ht="12.75">
      <c r="A1123" s="447"/>
      <c r="B1123" s="447"/>
      <c r="C1123" s="454"/>
      <c r="D1123" s="447"/>
      <c r="E1123" s="449"/>
      <c r="F1123" s="447"/>
      <c r="G1123" s="447"/>
      <c r="H1123" s="447"/>
      <c r="I1123" s="447"/>
      <c r="J1123" s="447"/>
      <c r="K1123" s="447"/>
      <c r="L1123" s="447"/>
      <c r="M1123" s="447"/>
      <c r="N1123" s="447"/>
      <c r="O1123" s="447"/>
      <c r="P1123" s="447"/>
      <c r="Q1123" s="447"/>
      <c r="R1123" s="447"/>
      <c r="S1123" s="447"/>
      <c r="T1123" s="447"/>
      <c r="U1123" s="447"/>
      <c r="V1123" s="447"/>
      <c r="W1123" s="447"/>
      <c r="X1123" s="447"/>
    </row>
    <row r="1124" spans="1:24" ht="12.75">
      <c r="A1124" s="447"/>
      <c r="B1124" s="447"/>
      <c r="C1124" s="454"/>
      <c r="D1124" s="447"/>
      <c r="E1124" s="449"/>
      <c r="F1124" s="447"/>
      <c r="G1124" s="447"/>
      <c r="H1124" s="447"/>
      <c r="I1124" s="447"/>
      <c r="J1124" s="447"/>
      <c r="K1124" s="447"/>
      <c r="L1124" s="447"/>
      <c r="M1124" s="447"/>
      <c r="N1124" s="447"/>
      <c r="O1124" s="447"/>
      <c r="P1124" s="447"/>
      <c r="Q1124" s="447"/>
      <c r="R1124" s="447"/>
      <c r="S1124" s="447"/>
      <c r="T1124" s="447"/>
      <c r="U1124" s="447"/>
      <c r="V1124" s="447"/>
      <c r="W1124" s="447"/>
      <c r="X1124" s="447"/>
    </row>
    <row r="1125" spans="1:24" ht="12.75">
      <c r="A1125" s="447"/>
      <c r="B1125" s="447"/>
      <c r="C1125" s="454"/>
      <c r="D1125" s="447"/>
      <c r="E1125" s="449"/>
      <c r="F1125" s="447"/>
      <c r="G1125" s="447"/>
      <c r="H1125" s="447"/>
      <c r="I1125" s="447"/>
      <c r="J1125" s="447"/>
      <c r="K1125" s="447"/>
      <c r="L1125" s="447"/>
      <c r="M1125" s="447"/>
      <c r="N1125" s="447"/>
      <c r="O1125" s="447"/>
      <c r="P1125" s="447"/>
      <c r="Q1125" s="447"/>
      <c r="R1125" s="447"/>
      <c r="S1125" s="447"/>
      <c r="T1125" s="447"/>
      <c r="U1125" s="447"/>
      <c r="V1125" s="447"/>
      <c r="W1125" s="447"/>
      <c r="X1125" s="447"/>
    </row>
    <row r="1126" spans="1:24" ht="12.75">
      <c r="A1126" s="447"/>
      <c r="B1126" s="447"/>
      <c r="C1126" s="454"/>
      <c r="D1126" s="447"/>
      <c r="E1126" s="449"/>
      <c r="F1126" s="447"/>
      <c r="G1126" s="447"/>
      <c r="H1126" s="447"/>
      <c r="I1126" s="447"/>
      <c r="J1126" s="447"/>
      <c r="K1126" s="447"/>
      <c r="L1126" s="447"/>
      <c r="M1126" s="447"/>
      <c r="N1126" s="447"/>
      <c r="O1126" s="447"/>
      <c r="P1126" s="447"/>
      <c r="Q1126" s="447"/>
      <c r="R1126" s="447"/>
      <c r="S1126" s="447"/>
      <c r="T1126" s="447"/>
      <c r="U1126" s="447"/>
      <c r="V1126" s="447"/>
      <c r="W1126" s="447"/>
      <c r="X1126" s="447"/>
    </row>
    <row r="1127" spans="1:24" ht="12.75">
      <c r="A1127" s="447"/>
      <c r="B1127" s="447"/>
      <c r="C1127" s="454"/>
      <c r="D1127" s="447"/>
      <c r="E1127" s="449"/>
      <c r="F1127" s="447"/>
      <c r="G1127" s="447"/>
      <c r="H1127" s="447"/>
      <c r="I1127" s="447"/>
      <c r="J1127" s="447"/>
      <c r="K1127" s="447"/>
      <c r="L1127" s="447"/>
      <c r="M1127" s="447"/>
      <c r="N1127" s="447"/>
      <c r="O1127" s="447"/>
      <c r="P1127" s="447"/>
      <c r="Q1127" s="447"/>
      <c r="R1127" s="447"/>
      <c r="S1127" s="447"/>
      <c r="T1127" s="447"/>
      <c r="U1127" s="447"/>
      <c r="V1127" s="447"/>
      <c r="W1127" s="447"/>
      <c r="X1127" s="447"/>
    </row>
    <row r="1128" spans="1:24" ht="12.75">
      <c r="A1128" s="447"/>
      <c r="B1128" s="447"/>
      <c r="C1128" s="454"/>
      <c r="D1128" s="447"/>
      <c r="E1128" s="449"/>
      <c r="F1128" s="447"/>
      <c r="G1128" s="447"/>
      <c r="H1128" s="447"/>
      <c r="I1128" s="447"/>
      <c r="J1128" s="447"/>
      <c r="K1128" s="447"/>
      <c r="L1128" s="447"/>
      <c r="M1128" s="447"/>
      <c r="N1128" s="447"/>
      <c r="O1128" s="447"/>
      <c r="P1128" s="447"/>
      <c r="Q1128" s="447"/>
      <c r="R1128" s="447"/>
      <c r="S1128" s="447"/>
      <c r="T1128" s="447"/>
      <c r="U1128" s="447"/>
      <c r="V1128" s="447"/>
      <c r="W1128" s="447"/>
      <c r="X1128" s="447"/>
    </row>
    <row r="1129" spans="1:24" ht="12.75">
      <c r="A1129" s="447"/>
      <c r="B1129" s="447"/>
      <c r="C1129" s="454"/>
      <c r="D1129" s="447"/>
      <c r="E1129" s="449"/>
      <c r="F1129" s="447"/>
      <c r="G1129" s="447"/>
      <c r="H1129" s="447"/>
      <c r="I1129" s="447"/>
      <c r="J1129" s="447"/>
      <c r="K1129" s="447"/>
      <c r="L1129" s="447"/>
      <c r="M1129" s="447"/>
      <c r="N1129" s="447"/>
      <c r="O1129" s="447"/>
      <c r="P1129" s="447"/>
      <c r="Q1129" s="447"/>
      <c r="R1129" s="447"/>
      <c r="S1129" s="447"/>
      <c r="T1129" s="447"/>
      <c r="U1129" s="447"/>
      <c r="V1129" s="447"/>
      <c r="W1129" s="447"/>
      <c r="X1129" s="447"/>
    </row>
    <row r="1130" spans="1:24" ht="12.75">
      <c r="A1130" s="447"/>
      <c r="B1130" s="447"/>
      <c r="C1130" s="454"/>
      <c r="D1130" s="447"/>
      <c r="E1130" s="449"/>
      <c r="F1130" s="447"/>
      <c r="G1130" s="447"/>
      <c r="H1130" s="447"/>
      <c r="I1130" s="447"/>
      <c r="J1130" s="447"/>
      <c r="K1130" s="447"/>
      <c r="L1130" s="447"/>
      <c r="M1130" s="447"/>
      <c r="N1130" s="447"/>
      <c r="O1130" s="447"/>
      <c r="P1130" s="447"/>
      <c r="Q1130" s="447"/>
      <c r="R1130" s="447"/>
      <c r="S1130" s="447"/>
      <c r="T1130" s="447"/>
      <c r="U1130" s="447"/>
      <c r="V1130" s="447"/>
      <c r="W1130" s="447"/>
      <c r="X1130" s="447"/>
    </row>
    <row r="1131" spans="1:24" ht="12.75">
      <c r="A1131" s="447"/>
      <c r="B1131" s="447"/>
      <c r="C1131" s="454"/>
      <c r="D1131" s="447"/>
      <c r="E1131" s="449"/>
      <c r="F1131" s="447"/>
      <c r="G1131" s="447"/>
      <c r="H1131" s="447"/>
      <c r="I1131" s="447"/>
      <c r="J1131" s="447"/>
      <c r="K1131" s="447"/>
      <c r="L1131" s="447"/>
      <c r="M1131" s="447"/>
      <c r="N1131" s="447"/>
      <c r="O1131" s="447"/>
      <c r="P1131" s="447"/>
      <c r="Q1131" s="447"/>
      <c r="R1131" s="447"/>
      <c r="S1131" s="447"/>
      <c r="T1131" s="447"/>
      <c r="U1131" s="447"/>
      <c r="V1131" s="447"/>
      <c r="W1131" s="447"/>
      <c r="X1131" s="447"/>
    </row>
    <row r="1132" spans="1:24" ht="12.75">
      <c r="A1132" s="447"/>
      <c r="B1132" s="447"/>
      <c r="C1132" s="454"/>
      <c r="D1132" s="447"/>
      <c r="E1132" s="449"/>
      <c r="F1132" s="447"/>
      <c r="G1132" s="447"/>
      <c r="H1132" s="447"/>
      <c r="I1132" s="447"/>
      <c r="J1132" s="447"/>
      <c r="K1132" s="447"/>
      <c r="L1132" s="447"/>
      <c r="M1132" s="447"/>
      <c r="N1132" s="447"/>
      <c r="O1132" s="447"/>
      <c r="P1132" s="447"/>
      <c r="Q1132" s="447"/>
      <c r="R1132" s="447"/>
      <c r="S1132" s="447"/>
      <c r="T1132" s="447"/>
      <c r="U1132" s="447"/>
      <c r="V1132" s="447"/>
      <c r="W1132" s="447"/>
      <c r="X1132" s="447"/>
    </row>
    <row r="1133" spans="1:24" ht="12.75">
      <c r="A1133" s="447"/>
      <c r="B1133" s="447"/>
      <c r="C1133" s="454"/>
      <c r="D1133" s="447"/>
      <c r="E1133" s="449"/>
      <c r="F1133" s="447"/>
      <c r="G1133" s="447"/>
      <c r="H1133" s="447"/>
      <c r="I1133" s="447"/>
      <c r="J1133" s="447"/>
      <c r="K1133" s="447"/>
      <c r="L1133" s="447"/>
      <c r="M1133" s="447"/>
      <c r="N1133" s="447"/>
      <c r="O1133" s="447"/>
      <c r="P1133" s="447"/>
      <c r="Q1133" s="447"/>
      <c r="R1133" s="447"/>
      <c r="S1133" s="447"/>
      <c r="T1133" s="447"/>
      <c r="U1133" s="447"/>
      <c r="V1133" s="447"/>
      <c r="W1133" s="447"/>
      <c r="X1133" s="447"/>
    </row>
    <row r="1134" spans="1:24" ht="12.75">
      <c r="A1134" s="447"/>
      <c r="B1134" s="447"/>
      <c r="C1134" s="454"/>
      <c r="D1134" s="447"/>
      <c r="E1134" s="449"/>
      <c r="F1134" s="447"/>
      <c r="G1134" s="447"/>
      <c r="H1134" s="447"/>
      <c r="I1134" s="447"/>
      <c r="J1134" s="447"/>
      <c r="K1134" s="447"/>
      <c r="L1134" s="447"/>
      <c r="M1134" s="447"/>
      <c r="N1134" s="447"/>
      <c r="O1134" s="447"/>
      <c r="P1134" s="447"/>
      <c r="Q1134" s="447"/>
      <c r="R1134" s="447"/>
      <c r="S1134" s="447"/>
      <c r="T1134" s="447"/>
      <c r="U1134" s="447"/>
      <c r="V1134" s="447"/>
      <c r="W1134" s="447"/>
      <c r="X1134" s="447"/>
    </row>
    <row r="1135" spans="1:24" ht="12.75">
      <c r="A1135" s="447"/>
      <c r="B1135" s="447"/>
      <c r="C1135" s="454"/>
      <c r="D1135" s="447"/>
      <c r="E1135" s="449"/>
      <c r="F1135" s="447"/>
      <c r="G1135" s="447"/>
      <c r="H1135" s="447"/>
      <c r="I1135" s="447"/>
      <c r="J1135" s="447"/>
      <c r="K1135" s="447"/>
      <c r="L1135" s="447"/>
      <c r="M1135" s="447"/>
      <c r="N1135" s="447"/>
      <c r="O1135" s="447"/>
      <c r="P1135" s="447"/>
      <c r="Q1135" s="447"/>
      <c r="R1135" s="447"/>
      <c r="S1135" s="447"/>
      <c r="T1135" s="447"/>
      <c r="U1135" s="447"/>
      <c r="V1135" s="447"/>
      <c r="W1135" s="447"/>
      <c r="X1135" s="447"/>
    </row>
    <row r="1136" spans="1:24" ht="12.75">
      <c r="A1136" s="447"/>
      <c r="B1136" s="447"/>
      <c r="C1136" s="454"/>
      <c r="D1136" s="447"/>
      <c r="E1136" s="449"/>
      <c r="F1136" s="447"/>
      <c r="G1136" s="447"/>
      <c r="H1136" s="447"/>
      <c r="I1136" s="447"/>
      <c r="J1136" s="447"/>
      <c r="K1136" s="447"/>
      <c r="L1136" s="447"/>
      <c r="M1136" s="447"/>
      <c r="N1136" s="447"/>
      <c r="O1136" s="447"/>
      <c r="P1136" s="447"/>
      <c r="Q1136" s="447"/>
      <c r="R1136" s="447"/>
      <c r="S1136" s="447"/>
      <c r="T1136" s="447"/>
      <c r="U1136" s="447"/>
      <c r="V1136" s="447"/>
      <c r="W1136" s="447"/>
      <c r="X1136" s="447"/>
    </row>
    <row r="1137" spans="1:24" ht="12.75">
      <c r="A1137" s="447"/>
      <c r="B1137" s="447"/>
      <c r="C1137" s="454"/>
      <c r="D1137" s="447"/>
      <c r="E1137" s="449"/>
      <c r="F1137" s="447"/>
      <c r="G1137" s="447"/>
      <c r="H1137" s="447"/>
      <c r="I1137" s="447"/>
      <c r="J1137" s="447"/>
      <c r="K1137" s="447"/>
      <c r="L1137" s="447"/>
      <c r="M1137" s="447"/>
      <c r="N1137" s="447"/>
      <c r="O1137" s="447"/>
      <c r="P1137" s="447"/>
      <c r="Q1137" s="447"/>
      <c r="R1137" s="447"/>
      <c r="S1137" s="447"/>
      <c r="T1137" s="447"/>
      <c r="U1137" s="447"/>
      <c r="V1137" s="447"/>
      <c r="W1137" s="447"/>
      <c r="X1137" s="447"/>
    </row>
    <row r="1138" spans="1:24" ht="12.75">
      <c r="A1138" s="447"/>
      <c r="B1138" s="447"/>
      <c r="C1138" s="454"/>
      <c r="D1138" s="447"/>
      <c r="E1138" s="449"/>
      <c r="F1138" s="447"/>
      <c r="G1138" s="447"/>
      <c r="H1138" s="447"/>
      <c r="I1138" s="447"/>
      <c r="J1138" s="447"/>
      <c r="K1138" s="447"/>
      <c r="L1138" s="447"/>
      <c r="M1138" s="447"/>
      <c r="N1138" s="447"/>
      <c r="O1138" s="447"/>
      <c r="P1138" s="447"/>
      <c r="Q1138" s="447"/>
      <c r="R1138" s="447"/>
      <c r="S1138" s="447"/>
      <c r="T1138" s="447"/>
      <c r="U1138" s="447"/>
      <c r="V1138" s="447"/>
      <c r="W1138" s="447"/>
      <c r="X1138" s="447"/>
    </row>
    <row r="1139" spans="1:24" ht="12.75">
      <c r="A1139" s="447"/>
      <c r="B1139" s="447"/>
      <c r="C1139" s="454"/>
      <c r="D1139" s="447"/>
      <c r="E1139" s="449"/>
      <c r="F1139" s="447"/>
      <c r="G1139" s="447"/>
      <c r="H1139" s="447"/>
      <c r="I1139" s="447"/>
      <c r="J1139" s="447"/>
      <c r="K1139" s="447"/>
      <c r="L1139" s="447"/>
      <c r="M1139" s="447"/>
      <c r="N1139" s="447"/>
      <c r="O1139" s="447"/>
      <c r="P1139" s="447"/>
      <c r="Q1139" s="447"/>
      <c r="R1139" s="447"/>
      <c r="S1139" s="447"/>
      <c r="T1139" s="447"/>
      <c r="U1139" s="447"/>
      <c r="V1139" s="447"/>
      <c r="W1139" s="447"/>
      <c r="X1139" s="447"/>
    </row>
    <row r="1140" spans="1:24" ht="12.75">
      <c r="A1140" s="447"/>
      <c r="B1140" s="447"/>
      <c r="C1140" s="454"/>
      <c r="D1140" s="447"/>
      <c r="E1140" s="449"/>
      <c r="F1140" s="447"/>
      <c r="G1140" s="447"/>
      <c r="H1140" s="447"/>
      <c r="I1140" s="447"/>
      <c r="J1140" s="447"/>
      <c r="K1140" s="447"/>
      <c r="L1140" s="447"/>
      <c r="M1140" s="447"/>
      <c r="N1140" s="447"/>
      <c r="O1140" s="447"/>
      <c r="P1140" s="447"/>
      <c r="Q1140" s="447"/>
      <c r="R1140" s="447"/>
      <c r="S1140" s="447"/>
      <c r="T1140" s="447"/>
      <c r="U1140" s="447"/>
      <c r="V1140" s="447"/>
      <c r="W1140" s="447"/>
      <c r="X1140" s="447"/>
    </row>
    <row r="1141" spans="1:24" ht="12.75">
      <c r="A1141" s="447"/>
      <c r="B1141" s="447"/>
      <c r="C1141" s="454"/>
      <c r="D1141" s="447"/>
      <c r="E1141" s="449"/>
      <c r="F1141" s="447"/>
      <c r="G1141" s="447"/>
      <c r="H1141" s="447"/>
      <c r="I1141" s="447"/>
      <c r="J1141" s="447"/>
      <c r="K1141" s="447"/>
      <c r="L1141" s="447"/>
      <c r="M1141" s="447"/>
      <c r="N1141" s="447"/>
      <c r="O1141" s="447"/>
      <c r="P1141" s="447"/>
      <c r="Q1141" s="447"/>
      <c r="R1141" s="447"/>
      <c r="S1141" s="447"/>
      <c r="T1141" s="447"/>
      <c r="U1141" s="447"/>
      <c r="V1141" s="447"/>
      <c r="W1141" s="447"/>
      <c r="X1141" s="447"/>
    </row>
    <row r="1142" spans="1:24" ht="12.75">
      <c r="A1142" s="447"/>
      <c r="B1142" s="447"/>
      <c r="C1142" s="454"/>
      <c r="D1142" s="447"/>
      <c r="E1142" s="449"/>
      <c r="F1142" s="447"/>
      <c r="G1142" s="447"/>
      <c r="H1142" s="447"/>
      <c r="I1142" s="447"/>
      <c r="J1142" s="447"/>
      <c r="K1142" s="447"/>
      <c r="L1142" s="447"/>
      <c r="M1142" s="447"/>
      <c r="N1142" s="447"/>
      <c r="O1142" s="447"/>
      <c r="P1142" s="447"/>
      <c r="Q1142" s="447"/>
      <c r="R1142" s="447"/>
      <c r="S1142" s="447"/>
      <c r="T1142" s="447"/>
      <c r="U1142" s="447"/>
      <c r="V1142" s="447"/>
      <c r="W1142" s="447"/>
      <c r="X1142" s="447"/>
    </row>
    <row r="1143" spans="1:24" ht="12.75">
      <c r="A1143" s="447"/>
      <c r="B1143" s="447"/>
      <c r="C1143" s="454"/>
      <c r="D1143" s="447"/>
      <c r="E1143" s="449"/>
      <c r="F1143" s="447"/>
      <c r="G1143" s="447"/>
      <c r="H1143" s="447"/>
      <c r="I1143" s="447"/>
      <c r="J1143" s="447"/>
      <c r="K1143" s="447"/>
      <c r="L1143" s="447"/>
      <c r="M1143" s="447"/>
      <c r="N1143" s="447"/>
      <c r="O1143" s="447"/>
      <c r="P1143" s="447"/>
      <c r="Q1143" s="447"/>
      <c r="R1143" s="447"/>
      <c r="S1143" s="447"/>
      <c r="T1143" s="447"/>
      <c r="U1143" s="447"/>
      <c r="V1143" s="447"/>
      <c r="W1143" s="447"/>
      <c r="X1143" s="447"/>
    </row>
    <row r="1144" spans="1:24" ht="12.75">
      <c r="A1144" s="447"/>
      <c r="B1144" s="447"/>
      <c r="C1144" s="454"/>
      <c r="D1144" s="447"/>
      <c r="E1144" s="449"/>
      <c r="F1144" s="447"/>
      <c r="G1144" s="447"/>
      <c r="H1144" s="447"/>
      <c r="I1144" s="447"/>
      <c r="J1144" s="447"/>
      <c r="K1144" s="447"/>
      <c r="L1144" s="447"/>
      <c r="M1144" s="447"/>
      <c r="N1144" s="447"/>
      <c r="O1144" s="447"/>
      <c r="P1144" s="447"/>
      <c r="Q1144" s="447"/>
      <c r="R1144" s="447"/>
      <c r="S1144" s="447"/>
      <c r="T1144" s="447"/>
      <c r="U1144" s="447"/>
      <c r="V1144" s="447"/>
      <c r="W1144" s="447"/>
      <c r="X1144" s="447"/>
    </row>
    <row r="1145" spans="1:24" ht="12.75">
      <c r="A1145" s="447"/>
      <c r="B1145" s="447"/>
      <c r="C1145" s="454"/>
      <c r="D1145" s="447"/>
      <c r="E1145" s="449"/>
      <c r="F1145" s="447"/>
      <c r="G1145" s="447"/>
      <c r="H1145" s="447"/>
      <c r="I1145" s="447"/>
      <c r="J1145" s="447"/>
      <c r="K1145" s="447"/>
      <c r="L1145" s="447"/>
      <c r="M1145" s="447"/>
      <c r="N1145" s="447"/>
      <c r="O1145" s="447"/>
      <c r="P1145" s="447"/>
      <c r="Q1145" s="447"/>
      <c r="R1145" s="447"/>
      <c r="S1145" s="447"/>
      <c r="T1145" s="447"/>
      <c r="U1145" s="447"/>
      <c r="V1145" s="447"/>
      <c r="W1145" s="447"/>
      <c r="X1145" s="447"/>
    </row>
    <row r="1146" spans="1:24" ht="12.75">
      <c r="A1146" s="447"/>
      <c r="B1146" s="447"/>
      <c r="C1146" s="454"/>
      <c r="D1146" s="447"/>
      <c r="E1146" s="449"/>
      <c r="F1146" s="447"/>
      <c r="G1146" s="447"/>
      <c r="H1146" s="447"/>
      <c r="I1146" s="447"/>
      <c r="J1146" s="447"/>
      <c r="K1146" s="447"/>
      <c r="L1146" s="447"/>
      <c r="M1146" s="447"/>
      <c r="N1146" s="447"/>
      <c r="O1146" s="447"/>
      <c r="P1146" s="447"/>
      <c r="Q1146" s="447"/>
      <c r="R1146" s="447"/>
      <c r="S1146" s="447"/>
      <c r="T1146" s="447"/>
      <c r="U1146" s="447"/>
      <c r="V1146" s="447"/>
      <c r="W1146" s="447"/>
      <c r="X1146" s="447"/>
    </row>
    <row r="1147" spans="1:24" ht="12.75">
      <c r="A1147" s="447"/>
      <c r="B1147" s="447"/>
      <c r="C1147" s="454"/>
      <c r="D1147" s="447"/>
      <c r="E1147" s="449"/>
      <c r="F1147" s="447"/>
      <c r="G1147" s="447"/>
      <c r="H1147" s="447"/>
      <c r="I1147" s="447"/>
      <c r="J1147" s="447"/>
      <c r="K1147" s="447"/>
      <c r="L1147" s="447"/>
      <c r="M1147" s="447"/>
      <c r="N1147" s="447"/>
      <c r="O1147" s="447"/>
      <c r="P1147" s="447"/>
      <c r="Q1147" s="447"/>
      <c r="R1147" s="447"/>
      <c r="S1147" s="447"/>
      <c r="T1147" s="447"/>
      <c r="U1147" s="447"/>
      <c r="V1147" s="447"/>
      <c r="W1147" s="447"/>
      <c r="X1147" s="447"/>
    </row>
    <row r="1148" spans="1:24" ht="12.75">
      <c r="A1148" s="447"/>
      <c r="B1148" s="447"/>
      <c r="C1148" s="454"/>
      <c r="D1148" s="447"/>
      <c r="E1148" s="449"/>
      <c r="F1148" s="447"/>
      <c r="G1148" s="447"/>
      <c r="H1148" s="447"/>
      <c r="I1148" s="447"/>
      <c r="J1148" s="447"/>
      <c r="K1148" s="447"/>
      <c r="L1148" s="447"/>
      <c r="M1148" s="447"/>
      <c r="N1148" s="447"/>
      <c r="O1148" s="447"/>
      <c r="P1148" s="447"/>
      <c r="Q1148" s="447"/>
      <c r="R1148" s="447"/>
      <c r="S1148" s="447"/>
      <c r="T1148" s="447"/>
      <c r="U1148" s="447"/>
      <c r="V1148" s="447"/>
      <c r="W1148" s="447"/>
      <c r="X1148" s="447"/>
    </row>
    <row r="1149" spans="1:24" ht="12.75">
      <c r="A1149" s="447"/>
      <c r="B1149" s="447"/>
      <c r="C1149" s="454"/>
      <c r="D1149" s="447"/>
      <c r="E1149" s="449"/>
      <c r="F1149" s="447"/>
      <c r="G1149" s="447"/>
      <c r="H1149" s="447"/>
      <c r="I1149" s="447"/>
      <c r="J1149" s="447"/>
      <c r="K1149" s="447"/>
      <c r="L1149" s="447"/>
      <c r="M1149" s="447"/>
      <c r="N1149" s="447"/>
      <c r="O1149" s="447"/>
      <c r="P1149" s="447"/>
      <c r="Q1149" s="447"/>
      <c r="R1149" s="447"/>
      <c r="S1149" s="447"/>
      <c r="T1149" s="447"/>
      <c r="U1149" s="447"/>
      <c r="V1149" s="447"/>
      <c r="W1149" s="447"/>
      <c r="X1149" s="447"/>
    </row>
    <row r="1150" spans="1:24" ht="12.75">
      <c r="A1150" s="447"/>
      <c r="B1150" s="447"/>
      <c r="C1150" s="454"/>
      <c r="D1150" s="447"/>
      <c r="E1150" s="449"/>
      <c r="F1150" s="447"/>
      <c r="G1150" s="447"/>
      <c r="H1150" s="447"/>
      <c r="I1150" s="447"/>
      <c r="J1150" s="447"/>
      <c r="K1150" s="447"/>
      <c r="L1150" s="447"/>
      <c r="M1150" s="447"/>
      <c r="N1150" s="447"/>
      <c r="O1150" s="447"/>
      <c r="P1150" s="447"/>
      <c r="Q1150" s="447"/>
      <c r="R1150" s="447"/>
      <c r="S1150" s="447"/>
      <c r="T1150" s="447"/>
      <c r="U1150" s="447"/>
      <c r="V1150" s="447"/>
      <c r="W1150" s="447"/>
      <c r="X1150" s="447"/>
    </row>
    <row r="1151" spans="1:24" ht="12.75">
      <c r="A1151" s="447"/>
      <c r="B1151" s="447"/>
      <c r="C1151" s="454"/>
      <c r="D1151" s="447"/>
      <c r="E1151" s="449"/>
      <c r="F1151" s="447"/>
      <c r="G1151" s="447"/>
      <c r="H1151" s="447"/>
      <c r="I1151" s="447"/>
      <c r="J1151" s="447"/>
      <c r="K1151" s="447"/>
      <c r="L1151" s="447"/>
      <c r="M1151" s="447"/>
      <c r="N1151" s="447"/>
      <c r="O1151" s="447"/>
      <c r="P1151" s="447"/>
      <c r="Q1151" s="447"/>
      <c r="R1151" s="447"/>
      <c r="S1151" s="447"/>
      <c r="T1151" s="447"/>
      <c r="U1151" s="447"/>
      <c r="V1151" s="447"/>
      <c r="W1151" s="447"/>
      <c r="X1151" s="447"/>
    </row>
    <row r="1152" spans="1:24" ht="12.75">
      <c r="A1152" s="447"/>
      <c r="B1152" s="447"/>
      <c r="C1152" s="454"/>
      <c r="D1152" s="447"/>
      <c r="E1152" s="449"/>
      <c r="F1152" s="447"/>
      <c r="G1152" s="447"/>
      <c r="H1152" s="447"/>
      <c r="I1152" s="447"/>
      <c r="J1152" s="447"/>
      <c r="K1152" s="447"/>
      <c r="L1152" s="447"/>
      <c r="M1152" s="447"/>
      <c r="N1152" s="447"/>
      <c r="O1152" s="447"/>
      <c r="P1152" s="447"/>
      <c r="Q1152" s="447"/>
      <c r="R1152" s="447"/>
      <c r="S1152" s="447"/>
      <c r="T1152" s="447"/>
      <c r="U1152" s="447"/>
      <c r="V1152" s="447"/>
      <c r="W1152" s="447"/>
      <c r="X1152" s="447"/>
    </row>
    <row r="1153" spans="1:24" ht="12.75">
      <c r="A1153" s="447"/>
      <c r="B1153" s="447"/>
      <c r="C1153" s="454"/>
      <c r="D1153" s="447"/>
      <c r="E1153" s="449"/>
      <c r="F1153" s="447"/>
      <c r="G1153" s="447"/>
      <c r="H1153" s="447"/>
      <c r="I1153" s="447"/>
      <c r="J1153" s="447"/>
      <c r="K1153" s="447"/>
      <c r="L1153" s="447"/>
      <c r="M1153" s="447"/>
      <c r="N1153" s="447"/>
      <c r="O1153" s="447"/>
      <c r="P1153" s="447"/>
      <c r="Q1153" s="447"/>
      <c r="R1153" s="447"/>
      <c r="S1153" s="447"/>
      <c r="T1153" s="447"/>
      <c r="U1153" s="447"/>
      <c r="V1153" s="447"/>
      <c r="W1153" s="447"/>
      <c r="X1153" s="447"/>
    </row>
    <row r="1154" spans="1:24" ht="12.75">
      <c r="A1154" s="447"/>
      <c r="B1154" s="447"/>
      <c r="C1154" s="454"/>
      <c r="D1154" s="447"/>
      <c r="E1154" s="449"/>
      <c r="F1154" s="447"/>
      <c r="G1154" s="447"/>
      <c r="H1154" s="447"/>
      <c r="I1154" s="447"/>
      <c r="J1154" s="447"/>
      <c r="K1154" s="447"/>
      <c r="L1154" s="447"/>
      <c r="M1154" s="447"/>
      <c r="N1154" s="447"/>
      <c r="O1154" s="447"/>
      <c r="P1154" s="447"/>
      <c r="Q1154" s="447"/>
      <c r="R1154" s="447"/>
      <c r="S1154" s="447"/>
      <c r="T1154" s="447"/>
      <c r="U1154" s="447"/>
      <c r="V1154" s="447"/>
      <c r="W1154" s="447"/>
      <c r="X1154" s="447"/>
    </row>
    <row r="1155" spans="1:24" ht="12.75">
      <c r="A1155" s="447"/>
      <c r="B1155" s="447"/>
      <c r="C1155" s="454"/>
      <c r="D1155" s="447"/>
      <c r="E1155" s="449"/>
      <c r="F1155" s="447"/>
      <c r="G1155" s="447"/>
      <c r="H1155" s="447"/>
      <c r="I1155" s="447"/>
      <c r="J1155" s="447"/>
      <c r="K1155" s="447"/>
      <c r="L1155" s="447"/>
      <c r="M1155" s="447"/>
      <c r="N1155" s="447"/>
      <c r="O1155" s="447"/>
      <c r="P1155" s="447"/>
      <c r="Q1155" s="447"/>
      <c r="R1155" s="447"/>
      <c r="S1155" s="447"/>
      <c r="T1155" s="447"/>
      <c r="U1155" s="447"/>
      <c r="V1155" s="447"/>
      <c r="W1155" s="447"/>
      <c r="X1155" s="447"/>
    </row>
    <row r="1156" spans="1:24" ht="12.75">
      <c r="A1156" s="447"/>
      <c r="B1156" s="447"/>
      <c r="C1156" s="454"/>
      <c r="D1156" s="447"/>
      <c r="E1156" s="449"/>
      <c r="F1156" s="447"/>
      <c r="G1156" s="447"/>
      <c r="H1156" s="447"/>
      <c r="I1156" s="447"/>
      <c r="J1156" s="447"/>
      <c r="K1156" s="447"/>
      <c r="L1156" s="447"/>
      <c r="M1156" s="447"/>
      <c r="N1156" s="447"/>
      <c r="O1156" s="447"/>
      <c r="P1156" s="447"/>
      <c r="Q1156" s="447"/>
      <c r="R1156" s="447"/>
      <c r="S1156" s="447"/>
      <c r="T1156" s="447"/>
      <c r="U1156" s="447"/>
      <c r="V1156" s="447"/>
      <c r="W1156" s="447"/>
      <c r="X1156" s="447"/>
    </row>
    <row r="1157" spans="1:24" ht="12.75">
      <c r="A1157" s="447"/>
      <c r="B1157" s="447"/>
      <c r="C1157" s="454"/>
      <c r="D1157" s="447"/>
      <c r="E1157" s="449"/>
      <c r="F1157" s="447"/>
      <c r="G1157" s="447"/>
      <c r="H1157" s="447"/>
      <c r="I1157" s="447"/>
      <c r="J1157" s="447"/>
      <c r="K1157" s="447"/>
      <c r="L1157" s="447"/>
      <c r="M1157" s="447"/>
      <c r="N1157" s="447"/>
      <c r="O1157" s="447"/>
      <c r="P1157" s="447"/>
      <c r="Q1157" s="447"/>
      <c r="R1157" s="447"/>
      <c r="S1157" s="447"/>
      <c r="T1157" s="447"/>
      <c r="U1157" s="447"/>
      <c r="V1157" s="447"/>
      <c r="W1157" s="447"/>
      <c r="X1157" s="447"/>
    </row>
    <row r="1158" spans="1:24" ht="12.75">
      <c r="A1158" s="447"/>
      <c r="B1158" s="447"/>
      <c r="C1158" s="454"/>
      <c r="D1158" s="447"/>
      <c r="E1158" s="449"/>
      <c r="F1158" s="447"/>
      <c r="G1158" s="447"/>
      <c r="H1158" s="447"/>
      <c r="I1158" s="447"/>
      <c r="J1158" s="447"/>
      <c r="K1158" s="447"/>
      <c r="L1158" s="447"/>
      <c r="M1158" s="447"/>
      <c r="N1158" s="447"/>
      <c r="O1158" s="447"/>
      <c r="P1158" s="447"/>
      <c r="Q1158" s="447"/>
      <c r="R1158" s="447"/>
      <c r="S1158" s="447"/>
      <c r="T1158" s="447"/>
      <c r="U1158" s="447"/>
      <c r="V1158" s="447"/>
      <c r="W1158" s="447"/>
      <c r="X1158" s="447"/>
    </row>
    <row r="1159" spans="1:24" ht="12.75">
      <c r="A1159" s="447"/>
      <c r="B1159" s="447"/>
      <c r="C1159" s="454"/>
      <c r="D1159" s="447"/>
      <c r="E1159" s="449"/>
      <c r="F1159" s="447"/>
      <c r="G1159" s="447"/>
      <c r="H1159" s="447"/>
      <c r="I1159" s="447"/>
      <c r="J1159" s="447"/>
      <c r="K1159" s="447"/>
      <c r="L1159" s="447"/>
      <c r="M1159" s="447"/>
      <c r="N1159" s="447"/>
      <c r="O1159" s="447"/>
      <c r="P1159" s="447"/>
      <c r="Q1159" s="447"/>
      <c r="R1159" s="447"/>
      <c r="S1159" s="447"/>
      <c r="T1159" s="447"/>
      <c r="U1159" s="447"/>
      <c r="V1159" s="447"/>
      <c r="W1159" s="447"/>
      <c r="X1159" s="447"/>
    </row>
    <row r="1160" spans="1:24" ht="12.75">
      <c r="A1160" s="447"/>
      <c r="B1160" s="447"/>
      <c r="C1160" s="454"/>
      <c r="D1160" s="447"/>
      <c r="E1160" s="449"/>
      <c r="F1160" s="447"/>
      <c r="G1160" s="447"/>
      <c r="H1160" s="447"/>
      <c r="I1160" s="447"/>
      <c r="J1160" s="447"/>
      <c r="K1160" s="447"/>
      <c r="L1160" s="447"/>
      <c r="M1160" s="447"/>
      <c r="N1160" s="447"/>
      <c r="O1160" s="447"/>
      <c r="P1160" s="447"/>
      <c r="Q1160" s="447"/>
      <c r="R1160" s="447"/>
      <c r="S1160" s="447"/>
      <c r="T1160" s="447"/>
      <c r="U1160" s="447"/>
      <c r="V1160" s="447"/>
      <c r="W1160" s="447"/>
      <c r="X1160" s="447"/>
    </row>
    <row r="1161" spans="1:24" ht="12.75">
      <c r="A1161" s="447"/>
      <c r="B1161" s="447"/>
      <c r="C1161" s="454"/>
      <c r="D1161" s="447"/>
      <c r="E1161" s="449"/>
      <c r="F1161" s="447"/>
      <c r="G1161" s="447"/>
      <c r="H1161" s="447"/>
      <c r="I1161" s="447"/>
      <c r="J1161" s="447"/>
      <c r="K1161" s="447"/>
      <c r="L1161" s="447"/>
      <c r="M1161" s="447"/>
      <c r="N1161" s="447"/>
      <c r="O1161" s="447"/>
      <c r="P1161" s="447"/>
      <c r="Q1161" s="447"/>
      <c r="R1161" s="447"/>
      <c r="S1161" s="447"/>
      <c r="T1161" s="447"/>
      <c r="U1161" s="447"/>
      <c r="V1161" s="447"/>
      <c r="W1161" s="447"/>
      <c r="X1161" s="447"/>
    </row>
    <row r="1162" spans="1:24" ht="12.75">
      <c r="A1162" s="447"/>
      <c r="B1162" s="447"/>
      <c r="C1162" s="454"/>
      <c r="D1162" s="447"/>
      <c r="E1162" s="449"/>
      <c r="F1162" s="447"/>
      <c r="G1162" s="447"/>
      <c r="H1162" s="447"/>
      <c r="I1162" s="447"/>
      <c r="J1162" s="447"/>
      <c r="K1162" s="447"/>
      <c r="L1162" s="447"/>
      <c r="M1162" s="447"/>
      <c r="N1162" s="447"/>
      <c r="O1162" s="447"/>
      <c r="P1162" s="447"/>
      <c r="Q1162" s="447"/>
      <c r="R1162" s="447"/>
      <c r="S1162" s="447"/>
      <c r="T1162" s="447"/>
      <c r="U1162" s="447"/>
      <c r="V1162" s="447"/>
      <c r="W1162" s="447"/>
      <c r="X1162" s="447"/>
    </row>
    <row r="1163" spans="1:24" ht="12.75">
      <c r="A1163" s="447"/>
      <c r="B1163" s="447"/>
      <c r="C1163" s="454"/>
      <c r="D1163" s="447"/>
      <c r="E1163" s="449"/>
      <c r="F1163" s="447"/>
      <c r="G1163" s="447"/>
      <c r="H1163" s="447"/>
      <c r="I1163" s="447"/>
      <c r="J1163" s="447"/>
      <c r="K1163" s="447"/>
      <c r="L1163" s="447"/>
      <c r="M1163" s="447"/>
      <c r="N1163" s="447"/>
      <c r="O1163" s="447"/>
      <c r="P1163" s="447"/>
      <c r="Q1163" s="447"/>
      <c r="R1163" s="447"/>
      <c r="S1163" s="447"/>
      <c r="T1163" s="447"/>
      <c r="U1163" s="447"/>
      <c r="V1163" s="447"/>
      <c r="W1163" s="447"/>
      <c r="X1163" s="447"/>
    </row>
    <row r="1164" spans="1:24" ht="12.75">
      <c r="A1164" s="447"/>
      <c r="B1164" s="447"/>
      <c r="C1164" s="454"/>
      <c r="D1164" s="447"/>
      <c r="E1164" s="449"/>
      <c r="F1164" s="447"/>
      <c r="G1164" s="447"/>
      <c r="H1164" s="447"/>
      <c r="I1164" s="447"/>
      <c r="J1164" s="447"/>
      <c r="K1164" s="447"/>
      <c r="L1164" s="447"/>
      <c r="M1164" s="447"/>
      <c r="N1164" s="447"/>
      <c r="O1164" s="447"/>
      <c r="P1164" s="447"/>
      <c r="Q1164" s="447"/>
      <c r="R1164" s="447"/>
      <c r="S1164" s="447"/>
      <c r="T1164" s="447"/>
      <c r="U1164" s="447"/>
      <c r="V1164" s="447"/>
      <c r="W1164" s="447"/>
      <c r="X1164" s="447"/>
    </row>
    <row r="1165" spans="1:24" ht="12.75">
      <c r="A1165" s="447"/>
      <c r="B1165" s="447"/>
      <c r="C1165" s="454"/>
      <c r="D1165" s="447"/>
      <c r="E1165" s="449"/>
      <c r="F1165" s="447"/>
      <c r="G1165" s="447"/>
      <c r="H1165" s="447"/>
      <c r="I1165" s="447"/>
      <c r="J1165" s="447"/>
      <c r="K1165" s="447"/>
      <c r="L1165" s="447"/>
      <c r="M1165" s="447"/>
      <c r="N1165" s="447"/>
      <c r="O1165" s="447"/>
      <c r="P1165" s="447"/>
      <c r="Q1165" s="447"/>
      <c r="R1165" s="447"/>
      <c r="S1165" s="447"/>
      <c r="T1165" s="447"/>
      <c r="U1165" s="447"/>
      <c r="V1165" s="447"/>
      <c r="W1165" s="447"/>
      <c r="X1165" s="447"/>
    </row>
    <row r="1166" spans="1:24" ht="12.75">
      <c r="A1166" s="447"/>
      <c r="B1166" s="447"/>
      <c r="C1166" s="454"/>
      <c r="D1166" s="447"/>
      <c r="E1166" s="449"/>
      <c r="F1166" s="447"/>
      <c r="G1166" s="447"/>
      <c r="H1166" s="447"/>
      <c r="I1166" s="447"/>
      <c r="J1166" s="447"/>
      <c r="K1166" s="447"/>
      <c r="L1166" s="447"/>
      <c r="M1166" s="447"/>
      <c r="N1166" s="447"/>
      <c r="O1166" s="447"/>
      <c r="P1166" s="447"/>
      <c r="Q1166" s="447"/>
      <c r="R1166" s="447"/>
      <c r="S1166" s="447"/>
      <c r="T1166" s="447"/>
      <c r="U1166" s="447"/>
      <c r="V1166" s="447"/>
      <c r="W1166" s="447"/>
      <c r="X1166" s="447"/>
    </row>
    <row r="1167" spans="1:24" ht="12.75">
      <c r="A1167" s="447"/>
      <c r="B1167" s="447"/>
      <c r="C1167" s="454"/>
      <c r="D1167" s="447"/>
      <c r="E1167" s="449"/>
      <c r="F1167" s="447"/>
      <c r="G1167" s="447"/>
      <c r="H1167" s="447"/>
      <c r="I1167" s="447"/>
      <c r="J1167" s="447"/>
      <c r="K1167" s="447"/>
      <c r="L1167" s="447"/>
      <c r="M1167" s="447"/>
      <c r="N1167" s="447"/>
      <c r="O1167" s="447"/>
      <c r="P1167" s="447"/>
      <c r="Q1167" s="447"/>
      <c r="R1167" s="447"/>
      <c r="S1167" s="447"/>
      <c r="T1167" s="447"/>
      <c r="U1167" s="447"/>
      <c r="V1167" s="447"/>
      <c r="W1167" s="447"/>
      <c r="X1167" s="447"/>
    </row>
    <row r="1168" spans="1:24" ht="12.75">
      <c r="A1168" s="447"/>
      <c r="B1168" s="447"/>
      <c r="C1168" s="454"/>
      <c r="D1168" s="447"/>
      <c r="E1168" s="449"/>
      <c r="F1168" s="447"/>
      <c r="G1168" s="447"/>
      <c r="H1168" s="447"/>
      <c r="I1168" s="447"/>
      <c r="J1168" s="447"/>
      <c r="K1168" s="447"/>
      <c r="L1168" s="447"/>
      <c r="M1168" s="447"/>
      <c r="N1168" s="447"/>
      <c r="O1168" s="447"/>
      <c r="P1168" s="447"/>
      <c r="Q1168" s="447"/>
      <c r="R1168" s="447"/>
      <c r="S1168" s="447"/>
      <c r="T1168" s="447"/>
      <c r="U1168" s="447"/>
      <c r="V1168" s="447"/>
      <c r="W1168" s="447"/>
      <c r="X1168" s="447"/>
    </row>
    <row r="1169" spans="1:24" ht="12.75">
      <c r="A1169" s="447"/>
      <c r="B1169" s="447"/>
      <c r="C1169" s="454"/>
      <c r="D1169" s="447"/>
      <c r="E1169" s="449"/>
      <c r="F1169" s="447"/>
      <c r="G1169" s="447"/>
      <c r="H1169" s="447"/>
      <c r="I1169" s="447"/>
      <c r="J1169" s="447"/>
      <c r="K1169" s="447"/>
      <c r="L1169" s="447"/>
      <c r="M1169" s="447"/>
      <c r="N1169" s="447"/>
      <c r="O1169" s="447"/>
      <c r="P1169" s="447"/>
      <c r="Q1169" s="447"/>
      <c r="R1169" s="447"/>
      <c r="S1169" s="447"/>
      <c r="T1169" s="447"/>
      <c r="U1169" s="447"/>
      <c r="V1169" s="447"/>
      <c r="W1169" s="447"/>
      <c r="X1169" s="447"/>
    </row>
    <row r="1170" spans="1:24" ht="12.75">
      <c r="A1170" s="447"/>
      <c r="B1170" s="447"/>
      <c r="C1170" s="454"/>
      <c r="D1170" s="447"/>
      <c r="E1170" s="449"/>
      <c r="F1170" s="447"/>
      <c r="G1170" s="447"/>
      <c r="H1170" s="447"/>
      <c r="I1170" s="447"/>
      <c r="J1170" s="447"/>
      <c r="K1170" s="447"/>
      <c r="L1170" s="447"/>
      <c r="M1170" s="447"/>
      <c r="N1170" s="447"/>
      <c r="O1170" s="447"/>
      <c r="P1170" s="447"/>
      <c r="Q1170" s="447"/>
      <c r="R1170" s="447"/>
      <c r="S1170" s="447"/>
      <c r="T1170" s="447"/>
      <c r="U1170" s="447"/>
      <c r="V1170" s="447"/>
      <c r="W1170" s="447"/>
      <c r="X1170" s="447"/>
    </row>
    <row r="1171" spans="1:24" ht="12.75">
      <c r="A1171" s="447"/>
      <c r="B1171" s="447"/>
      <c r="C1171" s="454"/>
      <c r="D1171" s="447"/>
      <c r="E1171" s="449"/>
      <c r="F1171" s="447"/>
      <c r="G1171" s="447"/>
      <c r="H1171" s="447"/>
      <c r="I1171" s="447"/>
      <c r="J1171" s="447"/>
      <c r="K1171" s="447"/>
      <c r="L1171" s="447"/>
      <c r="M1171" s="447"/>
      <c r="N1171" s="447"/>
      <c r="O1171" s="447"/>
      <c r="P1171" s="447"/>
      <c r="Q1171" s="447"/>
      <c r="R1171" s="447"/>
      <c r="S1171" s="447"/>
      <c r="T1171" s="447"/>
      <c r="U1171" s="447"/>
      <c r="V1171" s="447"/>
      <c r="W1171" s="447"/>
      <c r="X1171" s="447"/>
    </row>
    <row r="1172" spans="1:24" ht="12.75">
      <c r="A1172" s="447"/>
      <c r="B1172" s="447"/>
      <c r="C1172" s="454"/>
      <c r="D1172" s="447"/>
      <c r="E1172" s="449"/>
      <c r="F1172" s="447"/>
      <c r="G1172" s="447"/>
      <c r="H1172" s="447"/>
      <c r="I1172" s="447"/>
      <c r="J1172" s="447"/>
      <c r="K1172" s="447"/>
      <c r="L1172" s="447"/>
      <c r="M1172" s="447"/>
      <c r="N1172" s="447"/>
      <c r="O1172" s="447"/>
      <c r="P1172" s="447"/>
      <c r="Q1172" s="447"/>
      <c r="R1172" s="447"/>
      <c r="S1172" s="447"/>
      <c r="T1172" s="447"/>
      <c r="U1172" s="447"/>
      <c r="V1172" s="447"/>
      <c r="W1172" s="447"/>
      <c r="X1172" s="447"/>
    </row>
    <row r="1173" spans="1:24" ht="12.75">
      <c r="A1173" s="447"/>
      <c r="B1173" s="447"/>
      <c r="C1173" s="454"/>
      <c r="D1173" s="447"/>
      <c r="E1173" s="449"/>
      <c r="F1173" s="447"/>
      <c r="G1173" s="447"/>
      <c r="H1173" s="447"/>
      <c r="I1173" s="447"/>
      <c r="J1173" s="447"/>
      <c r="K1173" s="447"/>
      <c r="L1173" s="447"/>
      <c r="M1173" s="447"/>
      <c r="N1173" s="447"/>
      <c r="O1173" s="447"/>
      <c r="P1173" s="447"/>
      <c r="Q1173" s="447"/>
      <c r="R1173" s="447"/>
      <c r="S1173" s="447"/>
      <c r="T1173" s="447"/>
      <c r="U1173" s="447"/>
      <c r="V1173" s="447"/>
      <c r="W1173" s="447"/>
      <c r="X1173" s="447"/>
    </row>
    <row r="1174" spans="1:24" ht="12.75">
      <c r="A1174" s="447"/>
      <c r="B1174" s="447"/>
      <c r="C1174" s="454"/>
      <c r="D1174" s="447"/>
      <c r="E1174" s="449"/>
      <c r="F1174" s="447"/>
      <c r="G1174" s="447"/>
      <c r="H1174" s="447"/>
      <c r="I1174" s="447"/>
      <c r="J1174" s="447"/>
      <c r="K1174" s="447"/>
      <c r="L1174" s="447"/>
      <c r="M1174" s="447"/>
      <c r="N1174" s="447"/>
      <c r="O1174" s="447"/>
      <c r="P1174" s="447"/>
      <c r="Q1174" s="447"/>
      <c r="R1174" s="447"/>
      <c r="S1174" s="447"/>
      <c r="T1174" s="447"/>
      <c r="U1174" s="447"/>
      <c r="V1174" s="447"/>
      <c r="W1174" s="447"/>
      <c r="X1174" s="447"/>
    </row>
    <row r="1175" spans="1:24" ht="12.75">
      <c r="A1175" s="447"/>
      <c r="B1175" s="447"/>
      <c r="C1175" s="454"/>
      <c r="D1175" s="447"/>
      <c r="E1175" s="449"/>
      <c r="F1175" s="447"/>
      <c r="G1175" s="447"/>
      <c r="H1175" s="447"/>
      <c r="I1175" s="447"/>
      <c r="J1175" s="447"/>
      <c r="K1175" s="447"/>
      <c r="L1175" s="447"/>
      <c r="M1175" s="447"/>
      <c r="N1175" s="447"/>
      <c r="O1175" s="447"/>
      <c r="P1175" s="447"/>
      <c r="Q1175" s="447"/>
      <c r="R1175" s="447"/>
      <c r="S1175" s="447"/>
      <c r="T1175" s="447"/>
      <c r="U1175" s="447"/>
      <c r="V1175" s="447"/>
      <c r="W1175" s="447"/>
      <c r="X1175" s="447"/>
    </row>
    <row r="1176" spans="1:24" ht="12.75">
      <c r="A1176" s="447"/>
      <c r="B1176" s="447"/>
      <c r="C1176" s="454"/>
      <c r="D1176" s="447"/>
      <c r="E1176" s="449"/>
      <c r="F1176" s="447"/>
      <c r="G1176" s="447"/>
      <c r="H1176" s="447"/>
      <c r="I1176" s="447"/>
      <c r="J1176" s="447"/>
      <c r="K1176" s="447"/>
      <c r="L1176" s="447"/>
      <c r="M1176" s="447"/>
      <c r="N1176" s="447"/>
      <c r="O1176" s="447"/>
      <c r="P1176" s="447"/>
      <c r="Q1176" s="447"/>
      <c r="R1176" s="447"/>
      <c r="S1176" s="447"/>
      <c r="T1176" s="447"/>
      <c r="U1176" s="447"/>
      <c r="V1176" s="447"/>
      <c r="W1176" s="447"/>
      <c r="X1176" s="447"/>
    </row>
    <row r="1177" spans="1:24" ht="12.75">
      <c r="A1177" s="447"/>
      <c r="B1177" s="447"/>
      <c r="C1177" s="454"/>
      <c r="D1177" s="447"/>
      <c r="E1177" s="449"/>
      <c r="F1177" s="447"/>
      <c r="G1177" s="447"/>
      <c r="H1177" s="447"/>
      <c r="I1177" s="447"/>
      <c r="J1177" s="447"/>
      <c r="K1177" s="447"/>
      <c r="L1177" s="447"/>
      <c r="M1177" s="447"/>
      <c r="N1177" s="447"/>
      <c r="O1177" s="447"/>
      <c r="P1177" s="447"/>
      <c r="Q1177" s="447"/>
      <c r="R1177" s="447"/>
      <c r="S1177" s="447"/>
      <c r="T1177" s="447"/>
      <c r="U1177" s="447"/>
      <c r="V1177" s="447"/>
      <c r="W1177" s="447"/>
      <c r="X1177" s="447"/>
    </row>
    <row r="1178" spans="1:24" ht="12.75">
      <c r="A1178" s="447"/>
      <c r="B1178" s="447"/>
      <c r="C1178" s="454"/>
      <c r="D1178" s="447"/>
      <c r="E1178" s="449"/>
      <c r="F1178" s="447"/>
      <c r="G1178" s="447"/>
      <c r="H1178" s="447"/>
      <c r="I1178" s="447"/>
      <c r="J1178" s="447"/>
      <c r="K1178" s="447"/>
      <c r="L1178" s="447"/>
      <c r="M1178" s="447"/>
      <c r="N1178" s="447"/>
      <c r="O1178" s="447"/>
      <c r="P1178" s="447"/>
      <c r="Q1178" s="447"/>
      <c r="R1178" s="447"/>
      <c r="S1178" s="447"/>
      <c r="T1178" s="447"/>
      <c r="U1178" s="447"/>
      <c r="V1178" s="447"/>
      <c r="W1178" s="447"/>
      <c r="X1178" s="447"/>
    </row>
    <row r="1179" spans="1:24" ht="12.75">
      <c r="A1179" s="447"/>
      <c r="B1179" s="447"/>
      <c r="C1179" s="454"/>
      <c r="D1179" s="447"/>
      <c r="E1179" s="449"/>
      <c r="F1179" s="447"/>
      <c r="G1179" s="447"/>
      <c r="H1179" s="447"/>
      <c r="I1179" s="447"/>
      <c r="J1179" s="447"/>
      <c r="K1179" s="447"/>
      <c r="L1179" s="447"/>
      <c r="M1179" s="447"/>
      <c r="N1179" s="447"/>
      <c r="O1179" s="447"/>
      <c r="P1179" s="447"/>
      <c r="Q1179" s="447"/>
      <c r="R1179" s="447"/>
      <c r="S1179" s="447"/>
      <c r="T1179" s="447"/>
      <c r="U1179" s="447"/>
      <c r="V1179" s="447"/>
      <c r="W1179" s="447"/>
      <c r="X1179" s="447"/>
    </row>
    <row r="1180" spans="1:24" ht="12.75">
      <c r="A1180" s="447"/>
      <c r="B1180" s="447"/>
      <c r="C1180" s="454"/>
      <c r="D1180" s="447"/>
      <c r="E1180" s="449"/>
      <c r="F1180" s="447"/>
      <c r="G1180" s="447"/>
      <c r="H1180" s="447"/>
      <c r="I1180" s="447"/>
      <c r="J1180" s="447"/>
      <c r="K1180" s="447"/>
      <c r="L1180" s="447"/>
      <c r="M1180" s="447"/>
      <c r="N1180" s="447"/>
      <c r="O1180" s="447"/>
      <c r="P1180" s="447"/>
      <c r="Q1180" s="447"/>
      <c r="R1180" s="447"/>
      <c r="S1180" s="447"/>
      <c r="T1180" s="447"/>
      <c r="U1180" s="447"/>
      <c r="V1180" s="447"/>
      <c r="W1180" s="447"/>
      <c r="X1180" s="447"/>
    </row>
    <row r="1181" spans="1:24" ht="12.75">
      <c r="A1181" s="447"/>
      <c r="B1181" s="447"/>
      <c r="C1181" s="454"/>
      <c r="D1181" s="447"/>
      <c r="E1181" s="449"/>
      <c r="F1181" s="447"/>
      <c r="G1181" s="447"/>
      <c r="H1181" s="447"/>
      <c r="I1181" s="447"/>
      <c r="J1181" s="447"/>
      <c r="K1181" s="447"/>
      <c r="L1181" s="447"/>
      <c r="M1181" s="447"/>
      <c r="N1181" s="447"/>
      <c r="O1181" s="447"/>
      <c r="P1181" s="447"/>
      <c r="Q1181" s="447"/>
      <c r="R1181" s="447"/>
      <c r="S1181" s="447"/>
      <c r="T1181" s="447"/>
      <c r="U1181" s="447"/>
      <c r="V1181" s="447"/>
      <c r="W1181" s="447"/>
      <c r="X1181" s="447"/>
    </row>
    <row r="1182" spans="1:24" ht="12.75">
      <c r="A1182" s="447"/>
      <c r="B1182" s="447"/>
      <c r="C1182" s="454"/>
      <c r="D1182" s="447"/>
      <c r="E1182" s="449"/>
      <c r="F1182" s="447"/>
      <c r="G1182" s="447"/>
      <c r="H1182" s="447"/>
      <c r="I1182" s="447"/>
      <c r="J1182" s="447"/>
      <c r="K1182" s="447"/>
      <c r="L1182" s="447"/>
      <c r="M1182" s="447"/>
      <c r="N1182" s="447"/>
      <c r="O1182" s="447"/>
      <c r="P1182" s="447"/>
      <c r="Q1182" s="447"/>
      <c r="R1182" s="447"/>
      <c r="S1182" s="447"/>
      <c r="T1182" s="447"/>
      <c r="U1182" s="447"/>
      <c r="V1182" s="447"/>
      <c r="W1182" s="447"/>
      <c r="X1182" s="447"/>
    </row>
    <row r="1183" spans="1:24" ht="12.75">
      <c r="A1183" s="447"/>
      <c r="B1183" s="447"/>
      <c r="C1183" s="454"/>
      <c r="D1183" s="447"/>
      <c r="E1183" s="449"/>
      <c r="F1183" s="447"/>
      <c r="G1183" s="447"/>
      <c r="H1183" s="447"/>
      <c r="I1183" s="447"/>
      <c r="J1183" s="447"/>
      <c r="K1183" s="447"/>
      <c r="L1183" s="447"/>
      <c r="M1183" s="447"/>
      <c r="N1183" s="447"/>
      <c r="O1183" s="447"/>
      <c r="P1183" s="447"/>
      <c r="Q1183" s="447"/>
      <c r="R1183" s="447"/>
      <c r="S1183" s="447"/>
      <c r="T1183" s="447"/>
      <c r="U1183" s="447"/>
      <c r="V1183" s="447"/>
      <c r="W1183" s="447"/>
      <c r="X1183" s="447"/>
    </row>
    <row r="1184" spans="1:24" ht="12.75">
      <c r="A1184" s="447"/>
      <c r="B1184" s="447"/>
      <c r="C1184" s="454"/>
      <c r="D1184" s="447"/>
      <c r="E1184" s="449"/>
      <c r="F1184" s="447"/>
      <c r="G1184" s="447"/>
      <c r="H1184" s="447"/>
      <c r="I1184" s="447"/>
      <c r="J1184" s="447"/>
      <c r="K1184" s="447"/>
      <c r="L1184" s="447"/>
      <c r="M1184" s="447"/>
      <c r="N1184" s="447"/>
      <c r="O1184" s="447"/>
      <c r="P1184" s="447"/>
      <c r="Q1184" s="447"/>
      <c r="R1184" s="447"/>
      <c r="S1184" s="447"/>
      <c r="T1184" s="447"/>
      <c r="U1184" s="447"/>
      <c r="V1184" s="447"/>
      <c r="W1184" s="447"/>
      <c r="X1184" s="447"/>
    </row>
    <row r="1185" spans="1:24" ht="12.75">
      <c r="A1185" s="447"/>
      <c r="B1185" s="447"/>
      <c r="C1185" s="454"/>
      <c r="D1185" s="447"/>
      <c r="E1185" s="449"/>
      <c r="F1185" s="447"/>
      <c r="G1185" s="447"/>
      <c r="H1185" s="447"/>
      <c r="I1185" s="447"/>
      <c r="J1185" s="447"/>
      <c r="K1185" s="447"/>
      <c r="L1185" s="447"/>
      <c r="M1185" s="447"/>
      <c r="N1185" s="447"/>
      <c r="O1185" s="447"/>
      <c r="P1185" s="447"/>
      <c r="Q1185" s="447"/>
      <c r="R1185" s="447"/>
      <c r="S1185" s="447"/>
      <c r="T1185" s="447"/>
      <c r="U1185" s="447"/>
      <c r="V1185" s="447"/>
      <c r="W1185" s="447"/>
      <c r="X1185" s="447"/>
    </row>
    <row r="1186" spans="1:24" ht="12.75">
      <c r="A1186" s="447"/>
      <c r="B1186" s="447"/>
      <c r="C1186" s="454"/>
      <c r="D1186" s="447"/>
      <c r="E1186" s="449"/>
      <c r="F1186" s="447"/>
      <c r="G1186" s="447"/>
      <c r="H1186" s="447"/>
      <c r="I1186" s="447"/>
      <c r="J1186" s="447"/>
      <c r="K1186" s="447"/>
      <c r="L1186" s="447"/>
      <c r="M1186" s="447"/>
      <c r="N1186" s="447"/>
      <c r="O1186" s="447"/>
      <c r="P1186" s="447"/>
      <c r="Q1186" s="447"/>
      <c r="R1186" s="447"/>
      <c r="S1186" s="447"/>
      <c r="T1186" s="447"/>
      <c r="U1186" s="447"/>
      <c r="V1186" s="447"/>
      <c r="W1186" s="447"/>
      <c r="X1186" s="447"/>
    </row>
    <row r="1187" spans="1:24" ht="12.75">
      <c r="A1187" s="447"/>
      <c r="B1187" s="447"/>
      <c r="C1187" s="454"/>
      <c r="D1187" s="447"/>
      <c r="E1187" s="449"/>
      <c r="F1187" s="447"/>
      <c r="G1187" s="447"/>
      <c r="H1187" s="447"/>
      <c r="I1187" s="447"/>
      <c r="J1187" s="447"/>
      <c r="K1187" s="447"/>
      <c r="L1187" s="447"/>
      <c r="M1187" s="447"/>
      <c r="N1187" s="447"/>
      <c r="O1187" s="447"/>
      <c r="P1187" s="447"/>
      <c r="Q1187" s="447"/>
      <c r="R1187" s="447"/>
      <c r="S1187" s="447"/>
      <c r="T1187" s="447"/>
      <c r="U1187" s="447"/>
      <c r="V1187" s="447"/>
      <c r="W1187" s="447"/>
      <c r="X1187" s="447"/>
    </row>
    <row r="1188" spans="1:24" ht="12.75">
      <c r="A1188" s="447"/>
      <c r="B1188" s="447"/>
      <c r="C1188" s="454"/>
      <c r="D1188" s="447"/>
      <c r="E1188" s="449"/>
      <c r="F1188" s="447"/>
      <c r="G1188" s="447"/>
      <c r="H1188" s="447"/>
      <c r="I1188" s="447"/>
      <c r="J1188" s="447"/>
      <c r="K1188" s="447"/>
      <c r="L1188" s="447"/>
      <c r="M1188" s="447"/>
      <c r="N1188" s="447"/>
      <c r="O1188" s="447"/>
      <c r="P1188" s="447"/>
      <c r="Q1188" s="447"/>
      <c r="R1188" s="447"/>
      <c r="S1188" s="447"/>
      <c r="T1188" s="447"/>
      <c r="U1188" s="447"/>
      <c r="V1188" s="447"/>
      <c r="W1188" s="447"/>
      <c r="X1188" s="447"/>
    </row>
    <row r="1189" spans="1:24" ht="12.75">
      <c r="A1189" s="447"/>
      <c r="B1189" s="447"/>
      <c r="C1189" s="454"/>
      <c r="D1189" s="447"/>
      <c r="E1189" s="449"/>
      <c r="F1189" s="447"/>
      <c r="G1189" s="447"/>
      <c r="H1189" s="447"/>
      <c r="I1189" s="447"/>
      <c r="J1189" s="447"/>
      <c r="K1189" s="447"/>
      <c r="L1189" s="447"/>
      <c r="M1189" s="447"/>
      <c r="N1189" s="447"/>
      <c r="O1189" s="447"/>
      <c r="P1189" s="447"/>
      <c r="Q1189" s="447"/>
      <c r="R1189" s="447"/>
      <c r="S1189" s="447"/>
      <c r="T1189" s="447"/>
      <c r="U1189" s="447"/>
      <c r="V1189" s="447"/>
      <c r="W1189" s="447"/>
      <c r="X1189" s="447"/>
    </row>
    <row r="1190" spans="1:24" ht="12.75">
      <c r="A1190" s="447"/>
      <c r="B1190" s="447"/>
      <c r="C1190" s="454"/>
      <c r="D1190" s="447"/>
      <c r="E1190" s="449"/>
      <c r="F1190" s="447"/>
      <c r="G1190" s="447"/>
      <c r="H1190" s="447"/>
      <c r="I1190" s="447"/>
      <c r="J1190" s="447"/>
      <c r="K1190" s="447"/>
      <c r="L1190" s="447"/>
      <c r="M1190" s="447"/>
      <c r="N1190" s="447"/>
      <c r="O1190" s="447"/>
      <c r="P1190" s="447"/>
      <c r="Q1190" s="447"/>
      <c r="R1190" s="447"/>
      <c r="S1190" s="447"/>
      <c r="T1190" s="447"/>
      <c r="U1190" s="447"/>
      <c r="V1190" s="447"/>
      <c r="W1190" s="447"/>
      <c r="X1190" s="447"/>
    </row>
    <row r="1191" spans="1:24" ht="12.75">
      <c r="A1191" s="447"/>
      <c r="B1191" s="447"/>
      <c r="C1191" s="454"/>
      <c r="D1191" s="447"/>
      <c r="E1191" s="449"/>
      <c r="F1191" s="447"/>
      <c r="G1191" s="447"/>
      <c r="H1191" s="447"/>
      <c r="I1191" s="447"/>
      <c r="J1191" s="447"/>
      <c r="K1191" s="447"/>
      <c r="L1191" s="447"/>
      <c r="M1191" s="447"/>
      <c r="N1191" s="447"/>
      <c r="O1191" s="447"/>
      <c r="P1191" s="447"/>
      <c r="Q1191" s="447"/>
      <c r="R1191" s="447"/>
      <c r="S1191" s="447"/>
      <c r="T1191" s="447"/>
      <c r="U1191" s="447"/>
      <c r="V1191" s="447"/>
      <c r="W1191" s="447"/>
      <c r="X1191" s="447"/>
    </row>
    <row r="1192" spans="1:24" ht="12.75">
      <c r="A1192" s="447"/>
      <c r="B1192" s="447"/>
      <c r="C1192" s="454"/>
      <c r="D1192" s="447"/>
      <c r="E1192" s="449"/>
      <c r="F1192" s="447"/>
      <c r="G1192" s="447"/>
      <c r="H1192" s="447"/>
      <c r="I1192" s="447"/>
      <c r="J1192" s="447"/>
      <c r="K1192" s="447"/>
      <c r="L1192" s="447"/>
      <c r="M1192" s="447"/>
      <c r="N1192" s="447"/>
      <c r="O1192" s="447"/>
      <c r="P1192" s="447"/>
      <c r="Q1192" s="447"/>
      <c r="R1192" s="447"/>
      <c r="S1192" s="447"/>
      <c r="T1192" s="447"/>
      <c r="U1192" s="447"/>
      <c r="V1192" s="447"/>
      <c r="W1192" s="447"/>
      <c r="X1192" s="447"/>
    </row>
    <row r="1193" spans="1:24" ht="12.75">
      <c r="A1193" s="447"/>
      <c r="B1193" s="447"/>
      <c r="C1193" s="454"/>
      <c r="D1193" s="447"/>
      <c r="E1193" s="449"/>
      <c r="F1193" s="447"/>
      <c r="G1193" s="447"/>
      <c r="H1193" s="447"/>
      <c r="I1193" s="447"/>
      <c r="J1193" s="447"/>
      <c r="K1193" s="447"/>
      <c r="L1193" s="447"/>
      <c r="M1193" s="447"/>
      <c r="N1193" s="447"/>
      <c r="O1193" s="447"/>
      <c r="P1193" s="447"/>
      <c r="Q1193" s="447"/>
      <c r="R1193" s="447"/>
      <c r="S1193" s="447"/>
      <c r="T1193" s="447"/>
      <c r="U1193" s="447"/>
      <c r="V1193" s="447"/>
      <c r="W1193" s="447"/>
      <c r="X1193" s="447"/>
    </row>
    <row r="1194" spans="1:24" ht="12.75">
      <c r="A1194" s="447"/>
      <c r="B1194" s="447"/>
      <c r="C1194" s="454"/>
      <c r="D1194" s="447"/>
      <c r="E1194" s="449"/>
      <c r="F1194" s="447"/>
      <c r="G1194" s="447"/>
      <c r="H1194" s="447"/>
      <c r="I1194" s="447"/>
      <c r="J1194" s="447"/>
      <c r="K1194" s="447"/>
      <c r="L1194" s="447"/>
      <c r="M1194" s="447"/>
      <c r="N1194" s="447"/>
      <c r="O1194" s="447"/>
      <c r="P1194" s="447"/>
      <c r="Q1194" s="447"/>
      <c r="R1194" s="447"/>
      <c r="S1194" s="447"/>
      <c r="T1194" s="447"/>
      <c r="U1194" s="447"/>
      <c r="V1194" s="447"/>
      <c r="W1194" s="447"/>
      <c r="X1194" s="447"/>
    </row>
    <row r="1195" spans="1:24" ht="12.75">
      <c r="A1195" s="447"/>
      <c r="B1195" s="447"/>
      <c r="C1195" s="454"/>
      <c r="D1195" s="447"/>
      <c r="E1195" s="449"/>
      <c r="F1195" s="447"/>
      <c r="G1195" s="447"/>
      <c r="H1195" s="447"/>
      <c r="I1195" s="447"/>
      <c r="J1195" s="447"/>
      <c r="K1195" s="447"/>
      <c r="L1195" s="447"/>
      <c r="M1195" s="447"/>
      <c r="N1195" s="447"/>
      <c r="O1195" s="447"/>
      <c r="P1195" s="447"/>
      <c r="Q1195" s="447"/>
      <c r="R1195" s="447"/>
      <c r="S1195" s="447"/>
      <c r="T1195" s="447"/>
      <c r="U1195" s="447"/>
      <c r="V1195" s="447"/>
      <c r="W1195" s="447"/>
      <c r="X1195" s="447"/>
    </row>
    <row r="1196" spans="1:24" ht="12.75">
      <c r="A1196" s="447"/>
      <c r="B1196" s="447"/>
      <c r="C1196" s="454"/>
      <c r="D1196" s="447"/>
      <c r="E1196" s="449"/>
      <c r="F1196" s="447"/>
      <c r="G1196" s="447"/>
      <c r="H1196" s="447"/>
      <c r="I1196" s="447"/>
      <c r="J1196" s="447"/>
      <c r="K1196" s="447"/>
      <c r="L1196" s="447"/>
      <c r="M1196" s="447"/>
      <c r="N1196" s="447"/>
      <c r="O1196" s="447"/>
      <c r="P1196" s="447"/>
      <c r="Q1196" s="447"/>
      <c r="R1196" s="447"/>
      <c r="S1196" s="447"/>
      <c r="T1196" s="447"/>
      <c r="U1196" s="447"/>
      <c r="V1196" s="447"/>
      <c r="W1196" s="447"/>
      <c r="X1196" s="447"/>
    </row>
    <row r="1197" spans="1:24" ht="12.75">
      <c r="A1197" s="447"/>
      <c r="B1197" s="447"/>
      <c r="C1197" s="454"/>
      <c r="D1197" s="447"/>
      <c r="E1197" s="449"/>
      <c r="F1197" s="447"/>
      <c r="G1197" s="447"/>
      <c r="H1197" s="447"/>
      <c r="I1197" s="447"/>
      <c r="J1197" s="447"/>
      <c r="K1197" s="447"/>
      <c r="L1197" s="447"/>
      <c r="M1197" s="447"/>
      <c r="N1197" s="447"/>
      <c r="O1197" s="447"/>
      <c r="P1197" s="447"/>
      <c r="Q1197" s="447"/>
      <c r="R1197" s="447"/>
      <c r="S1197" s="447"/>
      <c r="T1197" s="447"/>
      <c r="U1197" s="447"/>
      <c r="V1197" s="447"/>
      <c r="W1197" s="447"/>
      <c r="X1197" s="447"/>
    </row>
    <row r="1198" spans="1:24" ht="12.75">
      <c r="A1198" s="447"/>
      <c r="B1198" s="447"/>
      <c r="C1198" s="454"/>
      <c r="D1198" s="447"/>
      <c r="E1198" s="449"/>
      <c r="F1198" s="447"/>
      <c r="G1198" s="447"/>
      <c r="H1198" s="447"/>
      <c r="I1198" s="447"/>
      <c r="J1198" s="447"/>
      <c r="K1198" s="447"/>
      <c r="L1198" s="447"/>
      <c r="M1198" s="447"/>
      <c r="N1198" s="447"/>
      <c r="O1198" s="447"/>
      <c r="P1198" s="447"/>
      <c r="Q1198" s="447"/>
      <c r="R1198" s="447"/>
      <c r="S1198" s="447"/>
      <c r="T1198" s="447"/>
      <c r="U1198" s="447"/>
      <c r="V1198" s="447"/>
      <c r="W1198" s="447"/>
      <c r="X1198" s="447"/>
    </row>
    <row r="1199" spans="1:24" ht="12.75">
      <c r="A1199" s="447"/>
      <c r="B1199" s="447"/>
      <c r="C1199" s="454"/>
      <c r="D1199" s="447"/>
      <c r="E1199" s="449"/>
      <c r="F1199" s="447"/>
      <c r="G1199" s="447"/>
      <c r="H1199" s="447"/>
      <c r="I1199" s="447"/>
      <c r="J1199" s="447"/>
      <c r="K1199" s="447"/>
      <c r="L1199" s="447"/>
      <c r="M1199" s="447"/>
      <c r="N1199" s="447"/>
      <c r="O1199" s="447"/>
      <c r="P1199" s="447"/>
      <c r="Q1199" s="447"/>
      <c r="R1199" s="447"/>
      <c r="S1199" s="447"/>
      <c r="T1199" s="447"/>
      <c r="U1199" s="447"/>
      <c r="V1199" s="447"/>
      <c r="W1199" s="447"/>
      <c r="X1199" s="447"/>
    </row>
    <row r="1200" spans="1:24" ht="12.75">
      <c r="A1200" s="447"/>
      <c r="B1200" s="447"/>
      <c r="C1200" s="454"/>
      <c r="D1200" s="447"/>
      <c r="E1200" s="449"/>
      <c r="F1200" s="447"/>
      <c r="G1200" s="447"/>
      <c r="H1200" s="447"/>
      <c r="I1200" s="447"/>
      <c r="J1200" s="447"/>
      <c r="K1200" s="447"/>
      <c r="L1200" s="447"/>
      <c r="M1200" s="447"/>
      <c r="N1200" s="447"/>
      <c r="O1200" s="447"/>
      <c r="P1200" s="447"/>
      <c r="Q1200" s="447"/>
      <c r="R1200" s="447"/>
      <c r="S1200" s="447"/>
      <c r="T1200" s="447"/>
      <c r="U1200" s="447"/>
      <c r="V1200" s="447"/>
      <c r="W1200" s="447"/>
      <c r="X1200" s="447"/>
    </row>
    <row r="1201" spans="1:24" ht="12.75">
      <c r="A1201" s="447"/>
      <c r="B1201" s="447"/>
      <c r="C1201" s="454"/>
      <c r="D1201" s="447"/>
      <c r="E1201" s="449"/>
      <c r="F1201" s="447"/>
      <c r="G1201" s="447"/>
      <c r="H1201" s="447"/>
      <c r="I1201" s="447"/>
      <c r="J1201" s="447"/>
      <c r="K1201" s="447"/>
      <c r="L1201" s="447"/>
      <c r="M1201" s="447"/>
      <c r="N1201" s="447"/>
      <c r="O1201" s="447"/>
      <c r="P1201" s="447"/>
      <c r="Q1201" s="447"/>
      <c r="R1201" s="447"/>
      <c r="S1201" s="447"/>
      <c r="T1201" s="447"/>
      <c r="U1201" s="447"/>
      <c r="V1201" s="447"/>
      <c r="W1201" s="447"/>
      <c r="X1201" s="447"/>
    </row>
    <row r="1202" spans="1:24" ht="12.75">
      <c r="A1202" s="447"/>
      <c r="B1202" s="447"/>
      <c r="C1202" s="454"/>
      <c r="D1202" s="447"/>
      <c r="E1202" s="449"/>
      <c r="F1202" s="447"/>
      <c r="G1202" s="447"/>
      <c r="H1202" s="447"/>
      <c r="I1202" s="447"/>
      <c r="J1202" s="447"/>
      <c r="K1202" s="447"/>
      <c r="L1202" s="447"/>
      <c r="M1202" s="447"/>
      <c r="N1202" s="447"/>
      <c r="O1202" s="447"/>
      <c r="P1202" s="447"/>
      <c r="Q1202" s="447"/>
      <c r="R1202" s="447"/>
      <c r="S1202" s="447"/>
      <c r="T1202" s="447"/>
      <c r="U1202" s="447"/>
      <c r="V1202" s="447"/>
      <c r="W1202" s="447"/>
      <c r="X1202" s="447"/>
    </row>
    <row r="1203" spans="1:24" ht="12.75">
      <c r="A1203" s="447"/>
      <c r="B1203" s="447"/>
      <c r="C1203" s="454"/>
      <c r="D1203" s="447"/>
      <c r="E1203" s="449"/>
      <c r="F1203" s="447"/>
      <c r="G1203" s="447"/>
      <c r="H1203" s="447"/>
      <c r="I1203" s="447"/>
      <c r="J1203" s="447"/>
      <c r="K1203" s="447"/>
      <c r="L1203" s="447"/>
      <c r="M1203" s="447"/>
      <c r="N1203" s="447"/>
      <c r="O1203" s="447"/>
      <c r="P1203" s="447"/>
      <c r="Q1203" s="447"/>
      <c r="R1203" s="447"/>
      <c r="S1203" s="447"/>
      <c r="T1203" s="447"/>
      <c r="U1203" s="447"/>
      <c r="V1203" s="447"/>
      <c r="W1203" s="447"/>
      <c r="X1203" s="447"/>
    </row>
    <row r="1204" spans="1:24" ht="12.75">
      <c r="A1204" s="447"/>
      <c r="B1204" s="447"/>
      <c r="C1204" s="454"/>
      <c r="D1204" s="447"/>
      <c r="E1204" s="449"/>
      <c r="F1204" s="447"/>
      <c r="G1204" s="447"/>
      <c r="H1204" s="447"/>
      <c r="I1204" s="447"/>
      <c r="J1204" s="447"/>
      <c r="K1204" s="447"/>
      <c r="L1204" s="447"/>
      <c r="M1204" s="447"/>
      <c r="N1204" s="447"/>
      <c r="O1204" s="447"/>
      <c r="P1204" s="447"/>
      <c r="Q1204" s="447"/>
      <c r="R1204" s="447"/>
      <c r="S1204" s="447"/>
      <c r="T1204" s="447"/>
      <c r="U1204" s="447"/>
      <c r="V1204" s="447"/>
      <c r="W1204" s="447"/>
      <c r="X1204" s="447"/>
    </row>
    <row r="1205" spans="1:24" ht="12.75">
      <c r="A1205" s="447"/>
      <c r="B1205" s="447"/>
      <c r="C1205" s="454"/>
      <c r="D1205" s="447"/>
      <c r="E1205" s="449"/>
      <c r="F1205" s="447"/>
      <c r="G1205" s="447"/>
      <c r="H1205" s="447"/>
      <c r="I1205" s="447"/>
      <c r="J1205" s="447"/>
      <c r="K1205" s="447"/>
      <c r="L1205" s="447"/>
      <c r="M1205" s="447"/>
      <c r="N1205" s="447"/>
      <c r="O1205" s="447"/>
      <c r="P1205" s="447"/>
      <c r="Q1205" s="447"/>
      <c r="R1205" s="447"/>
      <c r="S1205" s="447"/>
      <c r="T1205" s="447"/>
      <c r="U1205" s="447"/>
      <c r="V1205" s="447"/>
      <c r="W1205" s="447"/>
      <c r="X1205" s="447"/>
    </row>
    <row r="1206" spans="1:24" ht="12.75">
      <c r="A1206" s="447"/>
      <c r="B1206" s="447"/>
      <c r="C1206" s="454"/>
      <c r="D1206" s="447"/>
      <c r="E1206" s="449"/>
      <c r="F1206" s="447"/>
      <c r="G1206" s="447"/>
      <c r="H1206" s="447"/>
      <c r="I1206" s="447"/>
      <c r="J1206" s="447"/>
      <c r="K1206" s="447"/>
      <c r="L1206" s="447"/>
      <c r="M1206" s="447"/>
      <c r="N1206" s="447"/>
      <c r="O1206" s="447"/>
      <c r="P1206" s="447"/>
      <c r="Q1206" s="447"/>
      <c r="R1206" s="447"/>
      <c r="S1206" s="447"/>
      <c r="T1206" s="447"/>
      <c r="U1206" s="447"/>
      <c r="V1206" s="447"/>
      <c r="W1206" s="447"/>
      <c r="X1206" s="447"/>
    </row>
    <row r="1207" spans="1:24" ht="12.75">
      <c r="A1207" s="447"/>
      <c r="B1207" s="447"/>
      <c r="C1207" s="454"/>
      <c r="D1207" s="447"/>
      <c r="E1207" s="449"/>
      <c r="F1207" s="447"/>
      <c r="G1207" s="447"/>
      <c r="H1207" s="447"/>
      <c r="I1207" s="447"/>
      <c r="J1207" s="447"/>
      <c r="K1207" s="447"/>
      <c r="L1207" s="447"/>
      <c r="M1207" s="447"/>
      <c r="N1207" s="447"/>
      <c r="O1207" s="447"/>
      <c r="P1207" s="447"/>
      <c r="Q1207" s="447"/>
      <c r="R1207" s="447"/>
      <c r="S1207" s="447"/>
      <c r="T1207" s="447"/>
      <c r="U1207" s="447"/>
      <c r="V1207" s="447"/>
      <c r="W1207" s="447"/>
      <c r="X1207" s="447"/>
    </row>
    <row r="1208" spans="1:24" ht="12.75">
      <c r="A1208" s="447"/>
      <c r="B1208" s="447"/>
      <c r="C1208" s="454"/>
      <c r="D1208" s="447"/>
      <c r="E1208" s="449"/>
      <c r="F1208" s="447"/>
      <c r="G1208" s="447"/>
      <c r="H1208" s="447"/>
      <c r="I1208" s="447"/>
      <c r="J1208" s="447"/>
      <c r="K1208" s="447"/>
      <c r="L1208" s="447"/>
      <c r="M1208" s="447"/>
      <c r="N1208" s="447"/>
      <c r="O1208" s="447"/>
      <c r="P1208" s="447"/>
      <c r="Q1208" s="447"/>
      <c r="R1208" s="447"/>
      <c r="S1208" s="447"/>
      <c r="T1208" s="447"/>
      <c r="U1208" s="447"/>
      <c r="V1208" s="447"/>
      <c r="W1208" s="447"/>
      <c r="X1208" s="447"/>
    </row>
    <row r="1209" spans="1:24" ht="12.75">
      <c r="A1209" s="447"/>
      <c r="B1209" s="447"/>
      <c r="C1209" s="454"/>
      <c r="D1209" s="447"/>
      <c r="E1209" s="449"/>
      <c r="F1209" s="447"/>
      <c r="G1209" s="447"/>
      <c r="H1209" s="447"/>
      <c r="I1209" s="447"/>
      <c r="J1209" s="447"/>
      <c r="K1209" s="447"/>
      <c r="L1209" s="447"/>
      <c r="M1209" s="447"/>
      <c r="N1209" s="447"/>
      <c r="O1209" s="447"/>
      <c r="P1209" s="447"/>
      <c r="Q1209" s="447"/>
      <c r="R1209" s="447"/>
      <c r="S1209" s="447"/>
      <c r="T1209" s="447"/>
      <c r="U1209" s="447"/>
      <c r="V1209" s="447"/>
      <c r="W1209" s="447"/>
      <c r="X1209" s="447"/>
    </row>
    <row r="1210" spans="1:24" ht="12.75">
      <c r="A1210" s="447"/>
      <c r="B1210" s="447"/>
      <c r="C1210" s="454"/>
      <c r="D1210" s="447"/>
      <c r="E1210" s="449"/>
      <c r="F1210" s="447"/>
      <c r="G1210" s="447"/>
      <c r="H1210" s="447"/>
      <c r="I1210" s="447"/>
      <c r="J1210" s="447"/>
      <c r="K1210" s="447"/>
      <c r="L1210" s="447"/>
      <c r="M1210" s="447"/>
      <c r="N1210" s="447"/>
      <c r="O1210" s="447"/>
      <c r="P1210" s="447"/>
      <c r="Q1210" s="447"/>
      <c r="R1210" s="447"/>
      <c r="S1210" s="447"/>
      <c r="T1210" s="447"/>
      <c r="U1210" s="447"/>
      <c r="V1210" s="447"/>
      <c r="W1210" s="447"/>
      <c r="X1210" s="447"/>
    </row>
    <row r="1211" spans="1:24" ht="12.75">
      <c r="A1211" s="447"/>
      <c r="B1211" s="447"/>
      <c r="C1211" s="454"/>
      <c r="D1211" s="447"/>
      <c r="E1211" s="449"/>
      <c r="F1211" s="447"/>
      <c r="G1211" s="447"/>
      <c r="H1211" s="447"/>
      <c r="I1211" s="447"/>
      <c r="J1211" s="447"/>
      <c r="K1211" s="447"/>
      <c r="L1211" s="447"/>
      <c r="M1211" s="447"/>
      <c r="N1211" s="447"/>
      <c r="O1211" s="447"/>
      <c r="P1211" s="447"/>
      <c r="Q1211" s="447"/>
      <c r="R1211" s="447"/>
      <c r="S1211" s="447"/>
      <c r="T1211" s="447"/>
      <c r="U1211" s="447"/>
      <c r="V1211" s="447"/>
      <c r="W1211" s="447"/>
      <c r="X1211" s="447"/>
    </row>
    <row r="1212" spans="1:24" ht="12.75">
      <c r="A1212" s="447"/>
      <c r="B1212" s="447"/>
      <c r="C1212" s="454"/>
      <c r="D1212" s="447"/>
      <c r="E1212" s="449"/>
      <c r="F1212" s="447"/>
      <c r="G1212" s="447"/>
      <c r="H1212" s="447"/>
      <c r="I1212" s="447"/>
      <c r="J1212" s="447"/>
      <c r="K1212" s="447"/>
      <c r="L1212" s="447"/>
      <c r="M1212" s="447"/>
      <c r="N1212" s="447"/>
      <c r="O1212" s="447"/>
      <c r="P1212" s="447"/>
      <c r="Q1212" s="447"/>
      <c r="R1212" s="447"/>
      <c r="S1212" s="447"/>
      <c r="T1212" s="447"/>
      <c r="U1212" s="447"/>
      <c r="V1212" s="447"/>
      <c r="W1212" s="447"/>
      <c r="X1212" s="447"/>
    </row>
    <row r="1213" spans="1:24" ht="12.75">
      <c r="A1213" s="447"/>
      <c r="B1213" s="447"/>
      <c r="C1213" s="454"/>
      <c r="D1213" s="447"/>
      <c r="E1213" s="449"/>
      <c r="F1213" s="447"/>
      <c r="G1213" s="447"/>
      <c r="H1213" s="447"/>
      <c r="I1213" s="447"/>
      <c r="J1213" s="447"/>
      <c r="K1213" s="447"/>
      <c r="L1213" s="447"/>
      <c r="M1213" s="447"/>
      <c r="N1213" s="447"/>
      <c r="O1213" s="447"/>
      <c r="P1213" s="447"/>
      <c r="Q1213" s="447"/>
      <c r="R1213" s="447"/>
      <c r="S1213" s="447"/>
      <c r="T1213" s="447"/>
      <c r="U1213" s="447"/>
      <c r="V1213" s="447"/>
      <c r="W1213" s="447"/>
      <c r="X1213" s="447"/>
    </row>
    <row r="1214" spans="1:24" ht="12.75">
      <c r="A1214" s="447"/>
      <c r="B1214" s="447"/>
      <c r="C1214" s="454"/>
      <c r="D1214" s="447"/>
      <c r="E1214" s="449"/>
      <c r="F1214" s="447"/>
      <c r="G1214" s="447"/>
      <c r="H1214" s="447"/>
      <c r="I1214" s="447"/>
      <c r="J1214" s="447"/>
      <c r="K1214" s="447"/>
      <c r="L1214" s="447"/>
      <c r="M1214" s="447"/>
      <c r="N1214" s="447"/>
      <c r="O1214" s="447"/>
      <c r="P1214" s="447"/>
      <c r="Q1214" s="447"/>
      <c r="R1214" s="447"/>
      <c r="S1214" s="447"/>
      <c r="T1214" s="447"/>
      <c r="U1214" s="447"/>
      <c r="V1214" s="447"/>
      <c r="W1214" s="447"/>
      <c r="X1214" s="447"/>
    </row>
    <row r="1215" spans="1:24" ht="12.75">
      <c r="A1215" s="447"/>
      <c r="B1215" s="447"/>
      <c r="C1215" s="454"/>
      <c r="D1215" s="447"/>
      <c r="E1215" s="449"/>
      <c r="F1215" s="447"/>
      <c r="G1215" s="447"/>
      <c r="H1215" s="447"/>
      <c r="I1215" s="447"/>
      <c r="J1215" s="447"/>
      <c r="K1215" s="447"/>
      <c r="L1215" s="447"/>
      <c r="M1215" s="447"/>
      <c r="N1215" s="447"/>
      <c r="O1215" s="447"/>
      <c r="P1215" s="447"/>
      <c r="Q1215" s="447"/>
      <c r="R1215" s="447"/>
      <c r="S1215" s="447"/>
      <c r="T1215" s="447"/>
      <c r="U1215" s="447"/>
      <c r="V1215" s="447"/>
      <c r="W1215" s="447"/>
      <c r="X1215" s="447"/>
    </row>
    <row r="1216" spans="1:24" ht="12.75">
      <c r="A1216" s="447"/>
      <c r="B1216" s="447"/>
      <c r="C1216" s="454"/>
      <c r="D1216" s="447"/>
      <c r="E1216" s="449"/>
      <c r="F1216" s="447"/>
      <c r="G1216" s="447"/>
      <c r="H1216" s="447"/>
      <c r="I1216" s="447"/>
      <c r="J1216" s="447"/>
      <c r="K1216" s="447"/>
      <c r="L1216" s="447"/>
      <c r="M1216" s="447"/>
      <c r="N1216" s="447"/>
      <c r="O1216" s="447"/>
      <c r="P1216" s="447"/>
      <c r="Q1216" s="447"/>
      <c r="R1216" s="447"/>
      <c r="S1216" s="447"/>
      <c r="T1216" s="447"/>
      <c r="U1216" s="447"/>
      <c r="V1216" s="447"/>
      <c r="W1216" s="447"/>
      <c r="X1216" s="447"/>
    </row>
    <row r="1217" spans="1:24" ht="12.75">
      <c r="A1217" s="447"/>
      <c r="B1217" s="447"/>
      <c r="C1217" s="454"/>
      <c r="D1217" s="447"/>
      <c r="E1217" s="449"/>
      <c r="F1217" s="447"/>
      <c r="G1217" s="447"/>
      <c r="H1217" s="447"/>
      <c r="I1217" s="447"/>
      <c r="J1217" s="447"/>
      <c r="K1217" s="447"/>
      <c r="L1217" s="447"/>
      <c r="M1217" s="447"/>
      <c r="N1217" s="447"/>
      <c r="O1217" s="447"/>
      <c r="P1217" s="447"/>
      <c r="Q1217" s="447"/>
      <c r="R1217" s="447"/>
      <c r="S1217" s="447"/>
      <c r="T1217" s="447"/>
      <c r="U1217" s="447"/>
      <c r="V1217" s="447"/>
      <c r="W1217" s="447"/>
      <c r="X1217" s="447"/>
    </row>
    <row r="1218" spans="1:24" ht="12.75">
      <c r="A1218" s="447"/>
      <c r="B1218" s="447"/>
      <c r="C1218" s="454"/>
      <c r="D1218" s="447"/>
      <c r="E1218" s="449"/>
      <c r="F1218" s="447"/>
      <c r="G1218" s="447"/>
      <c r="H1218" s="447"/>
      <c r="I1218" s="447"/>
      <c r="J1218" s="447"/>
      <c r="K1218" s="447"/>
      <c r="L1218" s="447"/>
      <c r="M1218" s="447"/>
      <c r="N1218" s="447"/>
      <c r="O1218" s="447"/>
      <c r="P1218" s="447"/>
      <c r="Q1218" s="447"/>
      <c r="R1218" s="447"/>
      <c r="S1218" s="447"/>
      <c r="T1218" s="447"/>
      <c r="U1218" s="447"/>
      <c r="V1218" s="447"/>
      <c r="W1218" s="447"/>
      <c r="X1218" s="447"/>
    </row>
    <row r="1219" spans="1:24" ht="12.75">
      <c r="A1219" s="447"/>
      <c r="B1219" s="447"/>
      <c r="C1219" s="454"/>
      <c r="D1219" s="447"/>
      <c r="E1219" s="449"/>
      <c r="F1219" s="447"/>
      <c r="G1219" s="447"/>
      <c r="H1219" s="447"/>
      <c r="I1219" s="447"/>
      <c r="J1219" s="447"/>
      <c r="K1219" s="447"/>
      <c r="L1219" s="447"/>
      <c r="M1219" s="447"/>
      <c r="N1219" s="447"/>
      <c r="O1219" s="447"/>
      <c r="P1219" s="447"/>
      <c r="Q1219" s="447"/>
      <c r="R1219" s="447"/>
      <c r="S1219" s="447"/>
      <c r="T1219" s="447"/>
      <c r="U1219" s="447"/>
      <c r="V1219" s="447"/>
      <c r="W1219" s="447"/>
      <c r="X1219" s="447"/>
    </row>
    <row r="1220" spans="1:24" ht="12.75">
      <c r="A1220" s="447"/>
      <c r="B1220" s="447"/>
      <c r="C1220" s="454"/>
      <c r="D1220" s="447"/>
      <c r="E1220" s="449"/>
      <c r="F1220" s="447"/>
      <c r="G1220" s="447"/>
      <c r="H1220" s="447"/>
      <c r="I1220" s="447"/>
      <c r="J1220" s="447"/>
      <c r="K1220" s="447"/>
      <c r="L1220" s="447"/>
      <c r="M1220" s="447"/>
      <c r="N1220" s="447"/>
      <c r="O1220" s="447"/>
      <c r="P1220" s="447"/>
      <c r="Q1220" s="447"/>
      <c r="R1220" s="447"/>
      <c r="S1220" s="447"/>
      <c r="T1220" s="447"/>
      <c r="U1220" s="447"/>
      <c r="V1220" s="447"/>
      <c r="W1220" s="447"/>
      <c r="X1220" s="447"/>
    </row>
    <row r="1221" spans="1:24" ht="12.75">
      <c r="A1221" s="447"/>
      <c r="B1221" s="447"/>
      <c r="C1221" s="454"/>
      <c r="D1221" s="447"/>
      <c r="E1221" s="449"/>
      <c r="F1221" s="447"/>
      <c r="G1221" s="447"/>
      <c r="H1221" s="447"/>
      <c r="I1221" s="447"/>
      <c r="J1221" s="447"/>
      <c r="K1221" s="447"/>
      <c r="L1221" s="447"/>
      <c r="M1221" s="447"/>
      <c r="N1221" s="447"/>
      <c r="O1221" s="447"/>
      <c r="P1221" s="447"/>
      <c r="Q1221" s="447"/>
      <c r="R1221" s="447"/>
      <c r="S1221" s="447"/>
      <c r="T1221" s="447"/>
      <c r="U1221" s="447"/>
      <c r="V1221" s="447"/>
      <c r="W1221" s="447"/>
      <c r="X1221" s="447"/>
    </row>
    <row r="1222" spans="1:24" ht="12.75">
      <c r="A1222" s="447"/>
      <c r="B1222" s="447"/>
      <c r="C1222" s="454"/>
      <c r="D1222" s="447"/>
      <c r="E1222" s="449"/>
      <c r="F1222" s="447"/>
      <c r="G1222" s="447"/>
      <c r="H1222" s="447"/>
      <c r="I1222" s="447"/>
      <c r="J1222" s="447"/>
      <c r="K1222" s="447"/>
      <c r="L1222" s="447"/>
      <c r="M1222" s="447"/>
      <c r="N1222" s="447"/>
      <c r="O1222" s="447"/>
      <c r="P1222" s="447"/>
      <c r="Q1222" s="447"/>
      <c r="R1222" s="447"/>
      <c r="S1222" s="447"/>
      <c r="T1222" s="447"/>
      <c r="U1222" s="447"/>
      <c r="V1222" s="447"/>
      <c r="W1222" s="447"/>
      <c r="X1222" s="447"/>
    </row>
    <row r="1223" spans="1:24" ht="12.75">
      <c r="A1223" s="447"/>
      <c r="B1223" s="447"/>
      <c r="C1223" s="454"/>
      <c r="D1223" s="447"/>
      <c r="E1223" s="449"/>
      <c r="F1223" s="447"/>
      <c r="G1223" s="447"/>
      <c r="H1223" s="447"/>
      <c r="I1223" s="447"/>
      <c r="J1223" s="447"/>
      <c r="K1223" s="447"/>
      <c r="L1223" s="447"/>
      <c r="M1223" s="447"/>
      <c r="N1223" s="447"/>
      <c r="O1223" s="447"/>
      <c r="P1223" s="447"/>
      <c r="Q1223" s="447"/>
      <c r="R1223" s="447"/>
      <c r="S1223" s="447"/>
      <c r="T1223" s="447"/>
      <c r="U1223" s="447"/>
      <c r="V1223" s="447"/>
      <c r="W1223" s="447"/>
      <c r="X1223" s="447"/>
    </row>
    <row r="1224" spans="1:24" ht="12.75">
      <c r="A1224" s="447"/>
      <c r="B1224" s="447"/>
      <c r="C1224" s="454"/>
      <c r="D1224" s="447"/>
      <c r="E1224" s="449"/>
      <c r="F1224" s="447"/>
      <c r="G1224" s="447"/>
      <c r="H1224" s="447"/>
      <c r="I1224" s="447"/>
      <c r="J1224" s="447"/>
      <c r="K1224" s="447"/>
      <c r="L1224" s="447"/>
      <c r="M1224" s="447"/>
      <c r="N1224" s="447"/>
      <c r="O1224" s="447"/>
      <c r="P1224" s="447"/>
      <c r="Q1224" s="447"/>
      <c r="R1224" s="447"/>
      <c r="S1224" s="447"/>
      <c r="T1224" s="447"/>
      <c r="U1224" s="447"/>
      <c r="V1224" s="447"/>
      <c r="W1224" s="447"/>
      <c r="X1224" s="447"/>
    </row>
    <row r="1225" spans="1:24" ht="12.75">
      <c r="A1225" s="447"/>
      <c r="B1225" s="447"/>
      <c r="C1225" s="454"/>
      <c r="D1225" s="447"/>
      <c r="E1225" s="449"/>
      <c r="F1225" s="447"/>
      <c r="G1225" s="447"/>
      <c r="H1225" s="447"/>
      <c r="I1225" s="447"/>
      <c r="J1225" s="447"/>
      <c r="K1225" s="447"/>
      <c r="L1225" s="447"/>
      <c r="M1225" s="447"/>
      <c r="N1225" s="447"/>
      <c r="O1225" s="447"/>
      <c r="P1225" s="447"/>
      <c r="Q1225" s="447"/>
      <c r="R1225" s="447"/>
      <c r="S1225" s="447"/>
      <c r="T1225" s="447"/>
      <c r="U1225" s="447"/>
      <c r="V1225" s="447"/>
      <c r="W1225" s="447"/>
      <c r="X1225" s="447"/>
    </row>
    <row r="1226" spans="1:24" ht="12.75">
      <c r="A1226" s="447"/>
      <c r="B1226" s="447"/>
      <c r="C1226" s="454"/>
      <c r="D1226" s="447"/>
      <c r="E1226" s="449"/>
      <c r="F1226" s="447"/>
      <c r="G1226" s="447"/>
      <c r="H1226" s="447"/>
      <c r="I1226" s="447"/>
      <c r="J1226" s="447"/>
      <c r="K1226" s="447"/>
      <c r="L1226" s="447"/>
      <c r="M1226" s="447"/>
      <c r="N1226" s="447"/>
      <c r="O1226" s="447"/>
      <c r="P1226" s="447"/>
      <c r="Q1226" s="447"/>
      <c r="R1226" s="447"/>
      <c r="S1226" s="447"/>
      <c r="T1226" s="447"/>
      <c r="U1226" s="447"/>
      <c r="V1226" s="447"/>
      <c r="W1226" s="447"/>
      <c r="X1226" s="447"/>
    </row>
    <row r="1227" spans="1:24" ht="12.75">
      <c r="A1227" s="447"/>
      <c r="B1227" s="447"/>
      <c r="C1227" s="454"/>
      <c r="D1227" s="447"/>
      <c r="E1227" s="449"/>
      <c r="F1227" s="447"/>
      <c r="G1227" s="447"/>
      <c r="H1227" s="447"/>
      <c r="I1227" s="447"/>
      <c r="J1227" s="447"/>
      <c r="K1227" s="447"/>
      <c r="L1227" s="447"/>
      <c r="M1227" s="447"/>
      <c r="N1227" s="447"/>
      <c r="O1227" s="447"/>
      <c r="P1227" s="447"/>
      <c r="Q1227" s="447"/>
      <c r="R1227" s="447"/>
      <c r="S1227" s="447"/>
      <c r="T1227" s="447"/>
      <c r="U1227" s="447"/>
      <c r="V1227" s="447"/>
      <c r="W1227" s="447"/>
      <c r="X1227" s="447"/>
    </row>
    <row r="1228" spans="1:24" ht="12.75">
      <c r="A1228" s="447"/>
      <c r="B1228" s="447"/>
      <c r="C1228" s="454"/>
      <c r="D1228" s="447"/>
      <c r="E1228" s="449"/>
      <c r="F1228" s="447"/>
      <c r="G1228" s="447"/>
      <c r="H1228" s="447"/>
      <c r="I1228" s="447"/>
      <c r="J1228" s="447"/>
      <c r="K1228" s="447"/>
      <c r="L1228" s="447"/>
      <c r="M1228" s="447"/>
      <c r="N1228" s="447"/>
      <c r="O1228" s="447"/>
      <c r="P1228" s="447"/>
      <c r="Q1228" s="447"/>
      <c r="R1228" s="447"/>
      <c r="S1228" s="447"/>
      <c r="T1228" s="447"/>
      <c r="U1228" s="447"/>
      <c r="V1228" s="447"/>
      <c r="W1228" s="447"/>
      <c r="X1228" s="447"/>
    </row>
    <row r="1229" spans="1:24" ht="12.75">
      <c r="A1229" s="447"/>
      <c r="B1229" s="447"/>
      <c r="C1229" s="454"/>
      <c r="D1229" s="447"/>
      <c r="E1229" s="449"/>
      <c r="F1229" s="447"/>
      <c r="G1229" s="447"/>
      <c r="H1229" s="447"/>
      <c r="I1229" s="447"/>
      <c r="J1229" s="447"/>
      <c r="K1229" s="447"/>
      <c r="L1229" s="447"/>
      <c r="M1229" s="447"/>
      <c r="N1229" s="447"/>
      <c r="O1229" s="447"/>
      <c r="P1229" s="447"/>
      <c r="Q1229" s="447"/>
      <c r="R1229" s="447"/>
      <c r="S1229" s="447"/>
      <c r="T1229" s="447"/>
      <c r="U1229" s="447"/>
      <c r="V1229" s="447"/>
      <c r="W1229" s="447"/>
      <c r="X1229" s="447"/>
    </row>
    <row r="1230" spans="1:24" ht="12.75">
      <c r="A1230" s="447"/>
      <c r="B1230" s="447"/>
      <c r="C1230" s="454"/>
      <c r="D1230" s="447"/>
      <c r="E1230" s="449"/>
      <c r="F1230" s="447"/>
      <c r="G1230" s="447"/>
      <c r="H1230" s="447"/>
      <c r="I1230" s="447"/>
      <c r="J1230" s="447"/>
      <c r="K1230" s="447"/>
      <c r="L1230" s="447"/>
      <c r="M1230" s="447"/>
      <c r="N1230" s="447"/>
      <c r="O1230" s="447"/>
      <c r="P1230" s="447"/>
      <c r="Q1230" s="447"/>
      <c r="R1230" s="447"/>
      <c r="S1230" s="447"/>
      <c r="T1230" s="447"/>
      <c r="U1230" s="447"/>
      <c r="V1230" s="447"/>
      <c r="W1230" s="447"/>
      <c r="X1230" s="447"/>
    </row>
    <row r="1231" spans="1:24" ht="12.75">
      <c r="A1231" s="447"/>
      <c r="B1231" s="447"/>
      <c r="C1231" s="454"/>
      <c r="D1231" s="447"/>
      <c r="E1231" s="449"/>
      <c r="F1231" s="447"/>
      <c r="G1231" s="447"/>
      <c r="H1231" s="447"/>
      <c r="I1231" s="447"/>
      <c r="J1231" s="447"/>
      <c r="K1231" s="447"/>
      <c r="L1231" s="447"/>
      <c r="M1231" s="447"/>
      <c r="N1231" s="447"/>
      <c r="O1231" s="447"/>
      <c r="P1231" s="447"/>
      <c r="Q1231" s="447"/>
      <c r="R1231" s="447"/>
      <c r="S1231" s="447"/>
      <c r="T1231" s="447"/>
      <c r="U1231" s="447"/>
      <c r="V1231" s="447"/>
      <c r="W1231" s="447"/>
      <c r="X1231" s="447"/>
    </row>
    <row r="1232" spans="1:24" ht="12.75">
      <c r="A1232" s="447"/>
      <c r="B1232" s="447"/>
      <c r="C1232" s="454"/>
      <c r="D1232" s="447"/>
      <c r="E1232" s="449"/>
      <c r="F1232" s="447"/>
      <c r="G1232" s="447"/>
      <c r="H1232" s="447"/>
      <c r="I1232" s="447"/>
      <c r="J1232" s="447"/>
      <c r="K1232" s="447"/>
      <c r="L1232" s="447"/>
      <c r="M1232" s="447"/>
      <c r="N1232" s="447"/>
      <c r="O1232" s="447"/>
      <c r="P1232" s="447"/>
      <c r="Q1232" s="447"/>
      <c r="R1232" s="447"/>
      <c r="S1232" s="447"/>
      <c r="T1232" s="447"/>
      <c r="U1232" s="447"/>
      <c r="V1232" s="447"/>
      <c r="W1232" s="447"/>
      <c r="X1232" s="447"/>
    </row>
    <row r="1233" spans="1:24" ht="12.75">
      <c r="A1233" s="447"/>
      <c r="B1233" s="447"/>
      <c r="C1233" s="454"/>
      <c r="D1233" s="447"/>
      <c r="E1233" s="449"/>
      <c r="F1233" s="447"/>
      <c r="G1233" s="447"/>
      <c r="H1233" s="447"/>
      <c r="I1233" s="447"/>
      <c r="J1233" s="447"/>
      <c r="K1233" s="447"/>
      <c r="L1233" s="447"/>
      <c r="M1233" s="447"/>
      <c r="N1233" s="447"/>
      <c r="O1233" s="447"/>
      <c r="P1233" s="447"/>
      <c r="Q1233" s="447"/>
      <c r="R1233" s="447"/>
      <c r="S1233" s="447"/>
      <c r="T1233" s="447"/>
      <c r="U1233" s="447"/>
      <c r="V1233" s="447"/>
      <c r="W1233" s="447"/>
      <c r="X1233" s="447"/>
    </row>
    <row r="1234" spans="1:24" ht="12.75">
      <c r="A1234" s="447"/>
      <c r="B1234" s="447"/>
      <c r="C1234" s="454"/>
      <c r="D1234" s="447"/>
      <c r="E1234" s="449"/>
      <c r="F1234" s="447"/>
      <c r="G1234" s="447"/>
      <c r="H1234" s="447"/>
      <c r="I1234" s="447"/>
      <c r="J1234" s="447"/>
      <c r="K1234" s="447"/>
      <c r="L1234" s="447"/>
      <c r="M1234" s="447"/>
      <c r="N1234" s="447"/>
      <c r="O1234" s="447"/>
      <c r="P1234" s="447"/>
      <c r="Q1234" s="447"/>
      <c r="R1234" s="447"/>
      <c r="S1234" s="447"/>
      <c r="T1234" s="447"/>
      <c r="U1234" s="447"/>
      <c r="V1234" s="447"/>
      <c r="W1234" s="447"/>
      <c r="X1234" s="447"/>
    </row>
    <row r="1235" spans="1:24" ht="12.75">
      <c r="A1235" s="447"/>
      <c r="B1235" s="447"/>
      <c r="C1235" s="454"/>
      <c r="D1235" s="447"/>
      <c r="E1235" s="449"/>
      <c r="F1235" s="447"/>
      <c r="G1235" s="447"/>
      <c r="H1235" s="447"/>
      <c r="I1235" s="447"/>
      <c r="J1235" s="447"/>
      <c r="K1235" s="447"/>
      <c r="L1235" s="447"/>
      <c r="M1235" s="447"/>
      <c r="N1235" s="447"/>
      <c r="O1235" s="447"/>
      <c r="P1235" s="447"/>
      <c r="Q1235" s="447"/>
      <c r="R1235" s="447"/>
      <c r="S1235" s="447"/>
      <c r="T1235" s="447"/>
      <c r="U1235" s="447"/>
      <c r="V1235" s="447"/>
      <c r="W1235" s="447"/>
      <c r="X1235" s="447"/>
    </row>
    <row r="1236" spans="1:24" ht="12.75">
      <c r="A1236" s="447"/>
      <c r="B1236" s="447"/>
      <c r="C1236" s="454"/>
      <c r="D1236" s="447"/>
      <c r="E1236" s="449"/>
      <c r="F1236" s="447"/>
      <c r="G1236" s="447"/>
      <c r="H1236" s="447"/>
      <c r="I1236" s="447"/>
      <c r="J1236" s="447"/>
      <c r="K1236" s="447"/>
      <c r="L1236" s="447"/>
      <c r="M1236" s="447"/>
      <c r="N1236" s="447"/>
      <c r="O1236" s="447"/>
      <c r="P1236" s="447"/>
      <c r="Q1236" s="447"/>
      <c r="R1236" s="447"/>
      <c r="S1236" s="447"/>
      <c r="T1236" s="447"/>
      <c r="U1236" s="447"/>
      <c r="V1236" s="447"/>
      <c r="W1236" s="447"/>
      <c r="X1236" s="447"/>
    </row>
    <row r="1237" spans="1:24" ht="12.75">
      <c r="A1237" s="447"/>
      <c r="B1237" s="447"/>
      <c r="C1237" s="454"/>
      <c r="D1237" s="447"/>
      <c r="E1237" s="449"/>
      <c r="F1237" s="447"/>
      <c r="G1237" s="447"/>
      <c r="H1237" s="447"/>
      <c r="I1237" s="447"/>
      <c r="J1237" s="447"/>
      <c r="K1237" s="447"/>
      <c r="L1237" s="447"/>
      <c r="M1237" s="447"/>
      <c r="N1237" s="447"/>
      <c r="O1237" s="447"/>
      <c r="P1237" s="447"/>
      <c r="Q1237" s="447"/>
      <c r="R1237" s="447"/>
      <c r="S1237" s="447"/>
      <c r="T1237" s="447"/>
      <c r="U1237" s="447"/>
      <c r="V1237" s="447"/>
      <c r="W1237" s="447"/>
      <c r="X1237" s="447"/>
    </row>
    <row r="1238" spans="1:24" ht="12.75">
      <c r="A1238" s="447"/>
      <c r="B1238" s="447"/>
      <c r="C1238" s="454"/>
      <c r="D1238" s="447"/>
      <c r="E1238" s="449"/>
      <c r="F1238" s="447"/>
      <c r="G1238" s="447"/>
      <c r="H1238" s="447"/>
      <c r="I1238" s="447"/>
      <c r="J1238" s="447"/>
      <c r="K1238" s="447"/>
      <c r="L1238" s="447"/>
      <c r="M1238" s="447"/>
      <c r="N1238" s="447"/>
      <c r="O1238" s="447"/>
      <c r="P1238" s="447"/>
      <c r="Q1238" s="447"/>
      <c r="R1238" s="447"/>
      <c r="S1238" s="447"/>
      <c r="T1238" s="447"/>
      <c r="U1238" s="447"/>
      <c r="V1238" s="447"/>
      <c r="W1238" s="447"/>
      <c r="X1238" s="447"/>
    </row>
    <row r="1239" spans="1:24" ht="12.75">
      <c r="A1239" s="447"/>
      <c r="B1239" s="447"/>
      <c r="C1239" s="454"/>
      <c r="D1239" s="447"/>
      <c r="E1239" s="449"/>
      <c r="F1239" s="447"/>
      <c r="G1239" s="447"/>
      <c r="H1239" s="447"/>
      <c r="I1239" s="447"/>
      <c r="J1239" s="447"/>
      <c r="K1239" s="447"/>
      <c r="L1239" s="447"/>
      <c r="M1239" s="447"/>
      <c r="N1239" s="447"/>
      <c r="O1239" s="447"/>
      <c r="P1239" s="447"/>
      <c r="Q1239" s="447"/>
      <c r="R1239" s="447"/>
      <c r="S1239" s="447"/>
      <c r="T1239" s="447"/>
      <c r="U1239" s="447"/>
      <c r="V1239" s="447"/>
      <c r="W1239" s="447"/>
      <c r="X1239" s="447"/>
    </row>
    <row r="1240" spans="1:24" ht="12.75">
      <c r="A1240" s="447"/>
      <c r="B1240" s="447"/>
      <c r="C1240" s="454"/>
      <c r="D1240" s="447"/>
      <c r="E1240" s="449"/>
      <c r="F1240" s="447"/>
      <c r="G1240" s="447"/>
      <c r="H1240" s="447"/>
      <c r="I1240" s="447"/>
      <c r="J1240" s="447"/>
      <c r="K1240" s="447"/>
      <c r="L1240" s="447"/>
      <c r="M1240" s="447"/>
      <c r="N1240" s="447"/>
      <c r="O1240" s="447"/>
      <c r="P1240" s="447"/>
      <c r="Q1240" s="447"/>
      <c r="R1240" s="447"/>
      <c r="S1240" s="447"/>
      <c r="T1240" s="447"/>
      <c r="U1240" s="447"/>
      <c r="V1240" s="447"/>
      <c r="W1240" s="447"/>
      <c r="X1240" s="447"/>
    </row>
    <row r="1241" spans="1:24" ht="12.75">
      <c r="A1241" s="447"/>
      <c r="B1241" s="447"/>
      <c r="C1241" s="454"/>
      <c r="D1241" s="447"/>
      <c r="E1241" s="449"/>
      <c r="F1241" s="447"/>
      <c r="G1241" s="447"/>
      <c r="H1241" s="447"/>
      <c r="I1241" s="447"/>
      <c r="J1241" s="447"/>
      <c r="K1241" s="447"/>
      <c r="L1241" s="447"/>
      <c r="M1241" s="447"/>
      <c r="N1241" s="447"/>
      <c r="O1241" s="447"/>
      <c r="P1241" s="447"/>
      <c r="Q1241" s="447"/>
      <c r="R1241" s="447"/>
      <c r="S1241" s="447"/>
      <c r="T1241" s="447"/>
      <c r="U1241" s="447"/>
      <c r="V1241" s="447"/>
      <c r="W1241" s="447"/>
      <c r="X1241" s="447"/>
    </row>
    <row r="1242" spans="1:24" ht="12.75">
      <c r="A1242" s="447"/>
      <c r="B1242" s="447"/>
      <c r="C1242" s="454"/>
      <c r="D1242" s="447"/>
      <c r="E1242" s="449"/>
      <c r="F1242" s="447"/>
      <c r="G1242" s="447"/>
      <c r="H1242" s="447"/>
      <c r="I1242" s="447"/>
      <c r="J1242" s="447"/>
      <c r="K1242" s="447"/>
      <c r="L1242" s="447"/>
      <c r="M1242" s="447"/>
      <c r="N1242" s="447"/>
      <c r="O1242" s="447"/>
      <c r="P1242" s="447"/>
      <c r="Q1242" s="447"/>
      <c r="R1242" s="447"/>
      <c r="S1242" s="447"/>
      <c r="T1242" s="447"/>
      <c r="U1242" s="447"/>
      <c r="V1242" s="447"/>
      <c r="W1242" s="447"/>
      <c r="X1242" s="447"/>
    </row>
    <row r="1243" spans="1:24" ht="12.75">
      <c r="A1243" s="447"/>
      <c r="B1243" s="447"/>
      <c r="C1243" s="454"/>
      <c r="D1243" s="447"/>
      <c r="E1243" s="449"/>
      <c r="F1243" s="447"/>
      <c r="G1243" s="447"/>
      <c r="H1243" s="447"/>
      <c r="I1243" s="447"/>
      <c r="J1243" s="447"/>
      <c r="K1243" s="447"/>
      <c r="L1243" s="447"/>
      <c r="M1243" s="447"/>
      <c r="N1243" s="447"/>
      <c r="O1243" s="447"/>
      <c r="P1243" s="447"/>
      <c r="Q1243" s="447"/>
      <c r="R1243" s="447"/>
      <c r="S1243" s="447"/>
      <c r="T1243" s="447"/>
      <c r="U1243" s="447"/>
      <c r="V1243" s="447"/>
      <c r="W1243" s="447"/>
      <c r="X1243" s="447"/>
    </row>
    <row r="1244" spans="1:24" ht="12.75">
      <c r="A1244" s="447"/>
      <c r="B1244" s="447"/>
      <c r="C1244" s="454"/>
      <c r="D1244" s="447"/>
      <c r="E1244" s="449"/>
      <c r="F1244" s="447"/>
      <c r="G1244" s="447"/>
      <c r="H1244" s="447"/>
      <c r="I1244" s="447"/>
      <c r="J1244" s="447"/>
      <c r="K1244" s="447"/>
      <c r="L1244" s="447"/>
      <c r="M1244" s="447"/>
      <c r="N1244" s="447"/>
      <c r="O1244" s="447"/>
      <c r="P1244" s="447"/>
      <c r="Q1244" s="447"/>
      <c r="R1244" s="447"/>
      <c r="S1244" s="447"/>
      <c r="T1244" s="447"/>
      <c r="U1244" s="447"/>
      <c r="V1244" s="447"/>
      <c r="W1244" s="447"/>
      <c r="X1244" s="447"/>
    </row>
    <row r="1245" spans="1:24" ht="12.75">
      <c r="A1245" s="447"/>
      <c r="B1245" s="447"/>
      <c r="C1245" s="454"/>
      <c r="D1245" s="447"/>
      <c r="E1245" s="449"/>
      <c r="F1245" s="447"/>
      <c r="G1245" s="447"/>
      <c r="H1245" s="447"/>
      <c r="I1245" s="447"/>
      <c r="J1245" s="447"/>
      <c r="K1245" s="447"/>
      <c r="L1245" s="447"/>
      <c r="M1245" s="447"/>
      <c r="N1245" s="447"/>
      <c r="O1245" s="447"/>
      <c r="P1245" s="447"/>
      <c r="Q1245" s="447"/>
      <c r="R1245" s="447"/>
      <c r="S1245" s="447"/>
      <c r="T1245" s="447"/>
      <c r="U1245" s="447"/>
      <c r="V1245" s="447"/>
      <c r="W1245" s="447"/>
      <c r="X1245" s="447"/>
    </row>
    <row r="1246" spans="1:24" ht="12.75">
      <c r="A1246" s="447"/>
      <c r="B1246" s="447"/>
      <c r="C1246" s="454"/>
      <c r="D1246" s="447"/>
      <c r="E1246" s="449"/>
      <c r="F1246" s="447"/>
      <c r="G1246" s="447"/>
      <c r="H1246" s="447"/>
      <c r="I1246" s="447"/>
      <c r="J1246" s="447"/>
      <c r="K1246" s="447"/>
      <c r="L1246" s="447"/>
      <c r="M1246" s="447"/>
      <c r="N1246" s="447"/>
      <c r="O1246" s="447"/>
      <c r="P1246" s="447"/>
      <c r="Q1246" s="447"/>
      <c r="R1246" s="447"/>
      <c r="S1246" s="447"/>
      <c r="T1246" s="447"/>
      <c r="U1246" s="447"/>
      <c r="V1246" s="447"/>
      <c r="W1246" s="447"/>
      <c r="X1246" s="447"/>
    </row>
    <row r="1247" spans="1:24" ht="12.75">
      <c r="A1247" s="447"/>
      <c r="B1247" s="447"/>
      <c r="C1247" s="454"/>
      <c r="D1247" s="447"/>
      <c r="E1247" s="449"/>
      <c r="F1247" s="447"/>
      <c r="G1247" s="447"/>
      <c r="H1247" s="447"/>
      <c r="I1247" s="447"/>
      <c r="J1247" s="447"/>
      <c r="K1247" s="447"/>
      <c r="L1247" s="447"/>
      <c r="M1247" s="447"/>
      <c r="N1247" s="447"/>
      <c r="O1247" s="447"/>
      <c r="P1247" s="447"/>
      <c r="Q1247" s="447"/>
      <c r="R1247" s="447"/>
      <c r="S1247" s="447"/>
      <c r="T1247" s="447"/>
      <c r="U1247" s="447"/>
      <c r="V1247" s="447"/>
      <c r="W1247" s="447"/>
      <c r="X1247" s="447"/>
    </row>
    <row r="1248" spans="1:24" ht="12.75">
      <c r="A1248" s="447"/>
      <c r="B1248" s="447"/>
      <c r="C1248" s="454"/>
      <c r="D1248" s="447"/>
      <c r="E1248" s="449"/>
      <c r="F1248" s="447"/>
      <c r="G1248" s="447"/>
      <c r="H1248" s="447"/>
      <c r="I1248" s="447"/>
      <c r="J1248" s="447"/>
      <c r="K1248" s="447"/>
      <c r="L1248" s="447"/>
      <c r="M1248" s="447"/>
      <c r="N1248" s="447"/>
      <c r="O1248" s="447"/>
      <c r="P1248" s="447"/>
      <c r="Q1248" s="447"/>
      <c r="R1248" s="447"/>
      <c r="S1248" s="447"/>
      <c r="T1248" s="447"/>
      <c r="U1248" s="447"/>
      <c r="V1248" s="447"/>
      <c r="W1248" s="447"/>
      <c r="X1248" s="447"/>
    </row>
    <row r="1249" spans="1:24" ht="12.75">
      <c r="A1249" s="447"/>
      <c r="B1249" s="447"/>
      <c r="C1249" s="454"/>
      <c r="D1249" s="447"/>
      <c r="E1249" s="449"/>
      <c r="F1249" s="447"/>
      <c r="G1249" s="447"/>
      <c r="H1249" s="447"/>
      <c r="I1249" s="447"/>
      <c r="J1249" s="447"/>
      <c r="K1249" s="447"/>
      <c r="L1249" s="447"/>
      <c r="M1249" s="447"/>
      <c r="N1249" s="447"/>
      <c r="O1249" s="447"/>
      <c r="P1249" s="447"/>
      <c r="Q1249" s="447"/>
      <c r="R1249" s="447"/>
      <c r="S1249" s="447"/>
      <c r="T1249" s="447"/>
      <c r="U1249" s="447"/>
      <c r="V1249" s="447"/>
      <c r="W1249" s="447"/>
      <c r="X1249" s="447"/>
    </row>
    <row r="1250" spans="1:24" ht="12.75">
      <c r="A1250" s="447"/>
      <c r="B1250" s="447"/>
      <c r="C1250" s="454"/>
      <c r="D1250" s="447"/>
      <c r="E1250" s="449"/>
      <c r="F1250" s="447"/>
      <c r="G1250" s="447"/>
      <c r="H1250" s="447"/>
      <c r="I1250" s="447"/>
      <c r="J1250" s="447"/>
      <c r="K1250" s="447"/>
      <c r="L1250" s="447"/>
      <c r="M1250" s="447"/>
      <c r="N1250" s="447"/>
      <c r="O1250" s="447"/>
      <c r="P1250" s="447"/>
      <c r="Q1250" s="447"/>
      <c r="R1250" s="447"/>
      <c r="S1250" s="447"/>
      <c r="T1250" s="447"/>
      <c r="U1250" s="447"/>
      <c r="V1250" s="447"/>
      <c r="W1250" s="447"/>
      <c r="X1250" s="447"/>
    </row>
    <row r="1251" spans="1:24" ht="12.75">
      <c r="A1251" s="447"/>
      <c r="B1251" s="447"/>
      <c r="C1251" s="454"/>
      <c r="D1251" s="447"/>
      <c r="E1251" s="449"/>
      <c r="F1251" s="447"/>
      <c r="G1251" s="447"/>
      <c r="H1251" s="447"/>
      <c r="I1251" s="447"/>
      <c r="J1251" s="447"/>
      <c r="K1251" s="447"/>
      <c r="L1251" s="447"/>
      <c r="M1251" s="447"/>
      <c r="N1251" s="447"/>
      <c r="O1251" s="447"/>
      <c r="P1251" s="447"/>
      <c r="Q1251" s="447"/>
      <c r="R1251" s="447"/>
      <c r="S1251" s="447"/>
      <c r="T1251" s="447"/>
      <c r="U1251" s="447"/>
      <c r="V1251" s="447"/>
      <c r="W1251" s="447"/>
      <c r="X1251" s="447"/>
    </row>
    <row r="1252" spans="1:24" ht="12.75">
      <c r="A1252" s="447"/>
      <c r="B1252" s="447"/>
      <c r="C1252" s="454"/>
      <c r="D1252" s="447"/>
      <c r="E1252" s="449"/>
      <c r="F1252" s="447"/>
      <c r="G1252" s="447"/>
      <c r="H1252" s="447"/>
      <c r="I1252" s="447"/>
      <c r="J1252" s="447"/>
      <c r="K1252" s="447"/>
      <c r="L1252" s="447"/>
      <c r="M1252" s="447"/>
      <c r="N1252" s="447"/>
      <c r="O1252" s="447"/>
      <c r="P1252" s="447"/>
      <c r="Q1252" s="447"/>
      <c r="R1252" s="447"/>
      <c r="S1252" s="447"/>
      <c r="T1252" s="447"/>
      <c r="U1252" s="447"/>
      <c r="V1252" s="447"/>
      <c r="W1252" s="447"/>
      <c r="X1252" s="447"/>
    </row>
    <row r="1253" spans="1:24" ht="12.75">
      <c r="A1253" s="447"/>
      <c r="B1253" s="447"/>
      <c r="C1253" s="454"/>
      <c r="D1253" s="447"/>
      <c r="E1253" s="449"/>
      <c r="F1253" s="447"/>
      <c r="G1253" s="447"/>
      <c r="H1253" s="447"/>
      <c r="I1253" s="447"/>
      <c r="J1253" s="447"/>
      <c r="K1253" s="447"/>
      <c r="L1253" s="447"/>
      <c r="M1253" s="447"/>
      <c r="N1253" s="447"/>
      <c r="O1253" s="447"/>
      <c r="P1253" s="447"/>
      <c r="Q1253" s="447"/>
      <c r="R1253" s="447"/>
      <c r="S1253" s="447"/>
      <c r="T1253" s="447"/>
      <c r="U1253" s="447"/>
      <c r="V1253" s="447"/>
      <c r="W1253" s="447"/>
      <c r="X1253" s="447"/>
    </row>
    <row r="1254" spans="1:24" ht="12.75">
      <c r="A1254" s="447"/>
      <c r="B1254" s="447"/>
      <c r="C1254" s="454"/>
      <c r="D1254" s="447"/>
      <c r="E1254" s="449"/>
      <c r="F1254" s="447"/>
      <c r="G1254" s="447"/>
      <c r="H1254" s="447"/>
      <c r="I1254" s="447"/>
      <c r="J1254" s="447"/>
      <c r="K1254" s="447"/>
      <c r="L1254" s="447"/>
      <c r="M1254" s="447"/>
      <c r="N1254" s="447"/>
      <c r="O1254" s="447"/>
      <c r="P1254" s="447"/>
      <c r="Q1254" s="447"/>
      <c r="R1254" s="447"/>
      <c r="S1254" s="447"/>
      <c r="T1254" s="447"/>
      <c r="U1254" s="447"/>
      <c r="V1254" s="447"/>
      <c r="W1254" s="447"/>
      <c r="X1254" s="447"/>
    </row>
    <row r="1255" spans="1:24" ht="12.75">
      <c r="A1255" s="447"/>
      <c r="B1255" s="447"/>
      <c r="C1255" s="454"/>
      <c r="D1255" s="447"/>
      <c r="E1255" s="449"/>
      <c r="F1255" s="447"/>
      <c r="G1255" s="447"/>
      <c r="H1255" s="447"/>
      <c r="I1255" s="447"/>
      <c r="J1255" s="447"/>
      <c r="K1255" s="447"/>
      <c r="L1255" s="447"/>
      <c r="M1255" s="447"/>
      <c r="N1255" s="447"/>
      <c r="O1255" s="447"/>
      <c r="P1255" s="447"/>
      <c r="Q1255" s="447"/>
      <c r="R1255" s="447"/>
      <c r="S1255" s="447"/>
      <c r="T1255" s="447"/>
      <c r="U1255" s="447"/>
      <c r="V1255" s="447"/>
      <c r="W1255" s="447"/>
      <c r="X1255" s="447"/>
    </row>
    <row r="1256" spans="1:24" ht="12.75">
      <c r="A1256" s="447"/>
      <c r="B1256" s="447"/>
      <c r="C1256" s="454"/>
      <c r="D1256" s="447"/>
      <c r="E1256" s="449"/>
      <c r="F1256" s="447"/>
      <c r="G1256" s="447"/>
      <c r="H1256" s="447"/>
      <c r="I1256" s="447"/>
      <c r="J1256" s="447"/>
      <c r="K1256" s="447"/>
      <c r="L1256" s="447"/>
      <c r="M1256" s="447"/>
      <c r="N1256" s="447"/>
      <c r="O1256" s="447"/>
      <c r="P1256" s="447"/>
      <c r="Q1256" s="447"/>
      <c r="R1256" s="447"/>
      <c r="S1256" s="447"/>
      <c r="T1256" s="447"/>
      <c r="U1256" s="447"/>
      <c r="V1256" s="447"/>
      <c r="W1256" s="447"/>
      <c r="X1256" s="447"/>
    </row>
    <row r="1257" spans="1:24" ht="12.75">
      <c r="A1257" s="447"/>
      <c r="B1257" s="447"/>
      <c r="C1257" s="454"/>
      <c r="D1257" s="447"/>
      <c r="E1257" s="449"/>
      <c r="F1257" s="447"/>
      <c r="G1257" s="447"/>
      <c r="H1257" s="447"/>
      <c r="I1257" s="447"/>
      <c r="J1257" s="447"/>
      <c r="K1257" s="447"/>
      <c r="L1257" s="447"/>
      <c r="M1257" s="447"/>
      <c r="N1257" s="447"/>
      <c r="O1257" s="447"/>
      <c r="P1257" s="447"/>
      <c r="Q1257" s="447"/>
      <c r="R1257" s="447"/>
      <c r="S1257" s="447"/>
      <c r="T1257" s="447"/>
      <c r="U1257" s="447"/>
      <c r="V1257" s="447"/>
      <c r="W1257" s="447"/>
      <c r="X1257" s="447"/>
    </row>
    <row r="1258" spans="1:24" ht="12.75">
      <c r="A1258" s="447"/>
      <c r="B1258" s="447"/>
      <c r="C1258" s="454"/>
      <c r="D1258" s="447"/>
      <c r="E1258" s="449"/>
      <c r="F1258" s="447"/>
      <c r="G1258" s="447"/>
      <c r="H1258" s="447"/>
      <c r="I1258" s="447"/>
      <c r="J1258" s="447"/>
      <c r="K1258" s="447"/>
      <c r="L1258" s="447"/>
      <c r="M1258" s="447"/>
      <c r="N1258" s="447"/>
      <c r="O1258" s="447"/>
      <c r="P1258" s="447"/>
      <c r="Q1258" s="447"/>
      <c r="R1258" s="447"/>
      <c r="S1258" s="447"/>
      <c r="T1258" s="447"/>
      <c r="U1258" s="447"/>
      <c r="V1258" s="447"/>
      <c r="W1258" s="447"/>
      <c r="X1258" s="447"/>
    </row>
    <row r="1259" spans="1:24" ht="12.75">
      <c r="A1259" s="447"/>
      <c r="B1259" s="447"/>
      <c r="C1259" s="454"/>
      <c r="D1259" s="447"/>
      <c r="E1259" s="449"/>
      <c r="F1259" s="447"/>
      <c r="G1259" s="447"/>
      <c r="H1259" s="447"/>
      <c r="I1259" s="447"/>
      <c r="J1259" s="447"/>
      <c r="K1259" s="447"/>
      <c r="L1259" s="447"/>
      <c r="M1259" s="447"/>
      <c r="N1259" s="447"/>
      <c r="O1259" s="447"/>
      <c r="P1259" s="447"/>
      <c r="Q1259" s="447"/>
      <c r="R1259" s="447"/>
      <c r="S1259" s="447"/>
      <c r="T1259" s="447"/>
      <c r="U1259" s="447"/>
      <c r="V1259" s="447"/>
      <c r="W1259" s="447"/>
      <c r="X1259" s="447"/>
    </row>
    <row r="1260" spans="1:24" ht="12.75">
      <c r="A1260" s="447"/>
      <c r="B1260" s="447"/>
      <c r="C1260" s="454"/>
      <c r="D1260" s="447"/>
      <c r="E1260" s="449"/>
      <c r="F1260" s="447"/>
      <c r="G1260" s="447"/>
      <c r="H1260" s="447"/>
      <c r="I1260" s="447"/>
      <c r="J1260" s="447"/>
      <c r="K1260" s="447"/>
      <c r="L1260" s="447"/>
      <c r="M1260" s="447"/>
      <c r="N1260" s="447"/>
      <c r="O1260" s="447"/>
      <c r="P1260" s="447"/>
      <c r="Q1260" s="447"/>
      <c r="R1260" s="447"/>
      <c r="S1260" s="447"/>
      <c r="T1260" s="447"/>
      <c r="U1260" s="447"/>
      <c r="V1260" s="447"/>
      <c r="W1260" s="447"/>
      <c r="X1260" s="447"/>
    </row>
    <row r="1261" spans="1:24" ht="12.75">
      <c r="A1261" s="447"/>
      <c r="B1261" s="447"/>
      <c r="C1261" s="454"/>
      <c r="D1261" s="447"/>
      <c r="E1261" s="449"/>
      <c r="F1261" s="447"/>
      <c r="G1261" s="447"/>
      <c r="H1261" s="447"/>
      <c r="I1261" s="447"/>
      <c r="J1261" s="447"/>
      <c r="K1261" s="447"/>
      <c r="L1261" s="447"/>
      <c r="M1261" s="447"/>
      <c r="N1261" s="447"/>
      <c r="O1261" s="447"/>
      <c r="P1261" s="447"/>
      <c r="Q1261" s="447"/>
      <c r="R1261" s="447"/>
      <c r="S1261" s="447"/>
      <c r="T1261" s="447"/>
      <c r="U1261" s="447"/>
      <c r="V1261" s="447"/>
      <c r="W1261" s="447"/>
      <c r="X1261" s="447"/>
    </row>
    <row r="1262" spans="1:24" ht="12.75">
      <c r="A1262" s="447"/>
      <c r="B1262" s="447"/>
      <c r="C1262" s="454"/>
      <c r="D1262" s="447"/>
      <c r="E1262" s="449"/>
      <c r="F1262" s="447"/>
      <c r="G1262" s="447"/>
      <c r="H1262" s="447"/>
      <c r="I1262" s="447"/>
      <c r="J1262" s="447"/>
      <c r="K1262" s="447"/>
      <c r="L1262" s="447"/>
      <c r="M1262" s="447"/>
      <c r="N1262" s="447"/>
      <c r="O1262" s="447"/>
      <c r="P1262" s="447"/>
      <c r="Q1262" s="447"/>
      <c r="R1262" s="447"/>
      <c r="S1262" s="447"/>
      <c r="T1262" s="447"/>
      <c r="U1262" s="447"/>
      <c r="V1262" s="447"/>
      <c r="W1262" s="447"/>
      <c r="X1262" s="447"/>
    </row>
    <row r="1263" spans="1:24" ht="12.75">
      <c r="A1263" s="447"/>
      <c r="B1263" s="447"/>
      <c r="C1263" s="454"/>
      <c r="D1263" s="447"/>
      <c r="E1263" s="449"/>
      <c r="F1263" s="447"/>
      <c r="G1263" s="447"/>
      <c r="H1263" s="447"/>
      <c r="I1263" s="447"/>
      <c r="J1263" s="447"/>
      <c r="K1263" s="447"/>
      <c r="L1263" s="447"/>
      <c r="M1263" s="447"/>
      <c r="N1263" s="447"/>
      <c r="O1263" s="447"/>
      <c r="P1263" s="447"/>
      <c r="Q1263" s="447"/>
      <c r="R1263" s="447"/>
      <c r="S1263" s="447"/>
      <c r="T1263" s="447"/>
      <c r="U1263" s="447"/>
      <c r="V1263" s="447"/>
      <c r="W1263" s="447"/>
      <c r="X1263" s="447"/>
    </row>
    <row r="1264" spans="1:24" ht="12.75">
      <c r="A1264" s="447"/>
      <c r="B1264" s="447"/>
      <c r="C1264" s="454"/>
      <c r="D1264" s="447"/>
      <c r="E1264" s="449"/>
      <c r="F1264" s="447"/>
      <c r="G1264" s="447"/>
      <c r="H1264" s="447"/>
      <c r="I1264" s="447"/>
      <c r="J1264" s="447"/>
      <c r="K1264" s="447"/>
      <c r="L1264" s="447"/>
      <c r="M1264" s="447"/>
      <c r="N1264" s="447"/>
      <c r="O1264" s="447"/>
      <c r="P1264" s="447"/>
      <c r="Q1264" s="447"/>
      <c r="R1264" s="447"/>
      <c r="S1264" s="447"/>
      <c r="T1264" s="447"/>
      <c r="U1264" s="447"/>
      <c r="V1264" s="447"/>
      <c r="W1264" s="447"/>
      <c r="X1264" s="447"/>
    </row>
    <row r="1265" spans="1:24" ht="12.75">
      <c r="A1265" s="447"/>
      <c r="B1265" s="447"/>
      <c r="C1265" s="454"/>
      <c r="D1265" s="447"/>
      <c r="E1265" s="449"/>
      <c r="F1265" s="447"/>
      <c r="G1265" s="447"/>
      <c r="H1265" s="447"/>
      <c r="I1265" s="447"/>
      <c r="J1265" s="447"/>
      <c r="K1265" s="447"/>
      <c r="L1265" s="447"/>
      <c r="M1265" s="447"/>
      <c r="N1265" s="447"/>
      <c r="O1265" s="447"/>
      <c r="P1265" s="447"/>
      <c r="Q1265" s="447"/>
      <c r="R1265" s="447"/>
      <c r="S1265" s="447"/>
      <c r="T1265" s="447"/>
      <c r="U1265" s="447"/>
      <c r="V1265" s="447"/>
      <c r="W1265" s="447"/>
      <c r="X1265" s="447"/>
    </row>
    <row r="1266" spans="1:24" ht="12.75">
      <c r="A1266" s="447"/>
      <c r="B1266" s="447"/>
      <c r="C1266" s="454"/>
      <c r="D1266" s="447"/>
      <c r="E1266" s="449"/>
      <c r="F1266" s="447"/>
      <c r="G1266" s="447"/>
      <c r="H1266" s="447"/>
      <c r="I1266" s="447"/>
      <c r="J1266" s="447"/>
      <c r="K1266" s="447"/>
      <c r="L1266" s="447"/>
      <c r="M1266" s="447"/>
      <c r="N1266" s="447"/>
      <c r="O1266" s="447"/>
      <c r="P1266" s="447"/>
      <c r="Q1266" s="447"/>
      <c r="R1266" s="447"/>
      <c r="S1266" s="447"/>
      <c r="T1266" s="447"/>
      <c r="U1266" s="447"/>
      <c r="V1266" s="447"/>
      <c r="W1266" s="447"/>
      <c r="X1266" s="447"/>
    </row>
    <row r="1267" spans="1:24" ht="12.75">
      <c r="A1267" s="447"/>
      <c r="B1267" s="447"/>
      <c r="C1267" s="454"/>
      <c r="D1267" s="447"/>
      <c r="E1267" s="449"/>
      <c r="F1267" s="447"/>
      <c r="G1267" s="447"/>
      <c r="H1267" s="447"/>
      <c r="I1267" s="447"/>
      <c r="J1267" s="447"/>
      <c r="K1267" s="447"/>
      <c r="L1267" s="447"/>
      <c r="M1267" s="447"/>
      <c r="N1267" s="447"/>
      <c r="O1267" s="447"/>
      <c r="P1267" s="447"/>
      <c r="Q1267" s="447"/>
      <c r="R1267" s="447"/>
      <c r="S1267" s="447"/>
      <c r="T1267" s="447"/>
      <c r="U1267" s="447"/>
      <c r="V1267" s="447"/>
      <c r="W1267" s="447"/>
      <c r="X1267" s="447"/>
    </row>
    <row r="1268" spans="1:24" ht="12.75">
      <c r="A1268" s="447"/>
      <c r="B1268" s="447"/>
      <c r="C1268" s="454"/>
      <c r="D1268" s="447"/>
      <c r="E1268" s="449"/>
      <c r="F1268" s="447"/>
      <c r="G1268" s="447"/>
      <c r="H1268" s="447"/>
      <c r="I1268" s="447"/>
      <c r="J1268" s="447"/>
      <c r="K1268" s="447"/>
      <c r="L1268" s="447"/>
      <c r="M1268" s="447"/>
      <c r="N1268" s="447"/>
      <c r="O1268" s="447"/>
      <c r="P1268" s="447"/>
      <c r="Q1268" s="447"/>
      <c r="R1268" s="447"/>
      <c r="S1268" s="447"/>
      <c r="T1268" s="447"/>
      <c r="U1268" s="447"/>
      <c r="V1268" s="447"/>
      <c r="W1268" s="447"/>
      <c r="X1268" s="447"/>
    </row>
    <row r="1269" spans="1:24" ht="12.75">
      <c r="A1269" s="447"/>
      <c r="B1269" s="447"/>
      <c r="C1269" s="454"/>
      <c r="D1269" s="447"/>
      <c r="E1269" s="449"/>
      <c r="F1269" s="447"/>
      <c r="G1269" s="447"/>
      <c r="H1269" s="447"/>
      <c r="I1269" s="447"/>
      <c r="J1269" s="447"/>
      <c r="K1269" s="447"/>
      <c r="L1269" s="447"/>
      <c r="M1269" s="447"/>
      <c r="N1269" s="447"/>
      <c r="O1269" s="447"/>
      <c r="P1269" s="447"/>
      <c r="Q1269" s="447"/>
      <c r="R1269" s="447"/>
      <c r="S1269" s="447"/>
      <c r="T1269" s="447"/>
      <c r="U1269" s="447"/>
      <c r="V1269" s="447"/>
      <c r="W1269" s="447"/>
      <c r="X1269" s="447"/>
    </row>
    <row r="1270" spans="1:24" ht="12.75">
      <c r="A1270" s="447"/>
      <c r="B1270" s="447"/>
      <c r="C1270" s="454"/>
      <c r="D1270" s="447"/>
      <c r="E1270" s="449"/>
      <c r="F1270" s="447"/>
      <c r="G1270" s="447"/>
      <c r="H1270" s="447"/>
      <c r="I1270" s="447"/>
      <c r="J1270" s="447"/>
      <c r="K1270" s="447"/>
      <c r="L1270" s="447"/>
      <c r="M1270" s="447"/>
      <c r="N1270" s="447"/>
      <c r="O1270" s="447"/>
      <c r="P1270" s="447"/>
      <c r="Q1270" s="447"/>
      <c r="R1270" s="447"/>
      <c r="S1270" s="447"/>
      <c r="T1270" s="447"/>
      <c r="U1270" s="447"/>
      <c r="V1270" s="447"/>
      <c r="W1270" s="447"/>
      <c r="X1270" s="447"/>
    </row>
    <row r="1271" spans="1:24" ht="12.75">
      <c r="A1271" s="447"/>
      <c r="B1271" s="447"/>
      <c r="C1271" s="454"/>
      <c r="D1271" s="447"/>
      <c r="E1271" s="449"/>
      <c r="F1271" s="447"/>
      <c r="G1271" s="447"/>
      <c r="H1271" s="447"/>
      <c r="I1271" s="447"/>
      <c r="J1271" s="447"/>
      <c r="K1271" s="447"/>
      <c r="L1271" s="447"/>
      <c r="M1271" s="447"/>
      <c r="N1271" s="447"/>
      <c r="O1271" s="447"/>
      <c r="P1271" s="447"/>
      <c r="Q1271" s="447"/>
      <c r="R1271" s="447"/>
      <c r="S1271" s="447"/>
      <c r="T1271" s="447"/>
      <c r="U1271" s="447"/>
      <c r="V1271" s="447"/>
      <c r="W1271" s="447"/>
      <c r="X1271" s="447"/>
    </row>
    <row r="1272" spans="1:24" ht="12.75">
      <c r="A1272" s="447"/>
      <c r="B1272" s="447"/>
      <c r="C1272" s="454"/>
      <c r="D1272" s="447"/>
      <c r="E1272" s="449"/>
      <c r="F1272" s="447"/>
      <c r="G1272" s="447"/>
      <c r="H1272" s="447"/>
      <c r="I1272" s="447"/>
      <c r="J1272" s="447"/>
      <c r="K1272" s="447"/>
      <c r="L1272" s="447"/>
      <c r="M1272" s="447"/>
      <c r="N1272" s="447"/>
      <c r="O1272" s="447"/>
      <c r="P1272" s="447"/>
      <c r="Q1272" s="447"/>
      <c r="R1272" s="447"/>
      <c r="S1272" s="447"/>
      <c r="T1272" s="447"/>
      <c r="U1272" s="447"/>
      <c r="V1272" s="447"/>
      <c r="W1272" s="447"/>
      <c r="X1272" s="447"/>
    </row>
    <row r="1273" spans="1:24" ht="12.75">
      <c r="A1273" s="447"/>
      <c r="B1273" s="447"/>
      <c r="C1273" s="454"/>
      <c r="D1273" s="447"/>
      <c r="E1273" s="449"/>
      <c r="F1273" s="447"/>
      <c r="G1273" s="447"/>
      <c r="H1273" s="447"/>
      <c r="I1273" s="447"/>
      <c r="J1273" s="447"/>
      <c r="K1273" s="447"/>
      <c r="L1273" s="447"/>
      <c r="M1273" s="447"/>
      <c r="N1273" s="447"/>
      <c r="O1273" s="447"/>
      <c r="P1273" s="447"/>
      <c r="Q1273" s="447"/>
      <c r="R1273" s="447"/>
      <c r="S1273" s="447"/>
      <c r="T1273" s="447"/>
      <c r="U1273" s="447"/>
      <c r="V1273" s="447"/>
      <c r="W1273" s="447"/>
      <c r="X1273" s="447"/>
    </row>
    <row r="1274" spans="1:24" ht="12.75">
      <c r="A1274" s="447"/>
      <c r="B1274" s="447"/>
      <c r="C1274" s="454"/>
      <c r="D1274" s="447"/>
      <c r="E1274" s="449"/>
      <c r="F1274" s="447"/>
      <c r="G1274" s="447"/>
      <c r="H1274" s="447"/>
      <c r="I1274" s="447"/>
      <c r="J1274" s="447"/>
      <c r="K1274" s="447"/>
      <c r="L1274" s="447"/>
      <c r="M1274" s="447"/>
      <c r="N1274" s="447"/>
      <c r="O1274" s="447"/>
      <c r="P1274" s="447"/>
      <c r="Q1274" s="447"/>
      <c r="R1274" s="447"/>
      <c r="S1274" s="447"/>
      <c r="T1274" s="447"/>
      <c r="U1274" s="447"/>
      <c r="V1274" s="447"/>
      <c r="W1274" s="447"/>
      <c r="X1274" s="447"/>
    </row>
    <row r="1275" spans="1:24" ht="12.75">
      <c r="A1275" s="447"/>
      <c r="B1275" s="447"/>
      <c r="C1275" s="454"/>
      <c r="D1275" s="447"/>
      <c r="E1275" s="449"/>
      <c r="F1275" s="447"/>
      <c r="G1275" s="447"/>
      <c r="H1275" s="447"/>
      <c r="I1275" s="447"/>
      <c r="J1275" s="447"/>
      <c r="K1275" s="447"/>
      <c r="L1275" s="447"/>
      <c r="M1275" s="447"/>
      <c r="N1275" s="447"/>
      <c r="O1275" s="447"/>
      <c r="P1275" s="447"/>
      <c r="Q1275" s="447"/>
      <c r="R1275" s="447"/>
      <c r="S1275" s="447"/>
      <c r="T1275" s="447"/>
      <c r="U1275" s="447"/>
      <c r="V1275" s="447"/>
      <c r="W1275" s="447"/>
      <c r="X1275" s="447"/>
    </row>
    <row r="1276" spans="1:24" ht="12.75">
      <c r="A1276" s="447"/>
      <c r="B1276" s="447"/>
      <c r="C1276" s="454"/>
      <c r="D1276" s="447"/>
      <c r="E1276" s="449"/>
      <c r="F1276" s="447"/>
      <c r="G1276" s="447"/>
      <c r="H1276" s="447"/>
      <c r="I1276" s="447"/>
      <c r="J1276" s="447"/>
      <c r="K1276" s="447"/>
      <c r="L1276" s="447"/>
      <c r="M1276" s="447"/>
      <c r="N1276" s="447"/>
      <c r="O1276" s="447"/>
      <c r="P1276" s="447"/>
      <c r="Q1276" s="447"/>
      <c r="R1276" s="447"/>
      <c r="S1276" s="447"/>
      <c r="T1276" s="447"/>
      <c r="U1276" s="447"/>
      <c r="V1276" s="447"/>
      <c r="W1276" s="447"/>
      <c r="X1276" s="447"/>
    </row>
    <row r="1277" spans="1:24" ht="12.75">
      <c r="A1277" s="447"/>
      <c r="B1277" s="447"/>
      <c r="C1277" s="454"/>
      <c r="D1277" s="447"/>
      <c r="E1277" s="449"/>
      <c r="F1277" s="447"/>
      <c r="G1277" s="447"/>
      <c r="H1277" s="447"/>
      <c r="I1277" s="447"/>
      <c r="J1277" s="447"/>
      <c r="K1277" s="447"/>
      <c r="L1277" s="447"/>
      <c r="M1277" s="447"/>
      <c r="N1277" s="447"/>
      <c r="O1277" s="447"/>
      <c r="P1277" s="447"/>
      <c r="Q1277" s="447"/>
      <c r="R1277" s="447"/>
      <c r="S1277" s="447"/>
      <c r="T1277" s="447"/>
      <c r="U1277" s="447"/>
      <c r="V1277" s="447"/>
      <c r="W1277" s="447"/>
      <c r="X1277" s="447"/>
    </row>
    <row r="1278" spans="1:24" ht="12.75">
      <c r="A1278" s="447"/>
      <c r="B1278" s="447"/>
      <c r="C1278" s="454"/>
      <c r="D1278" s="447"/>
      <c r="E1278" s="449"/>
      <c r="F1278" s="447"/>
      <c r="G1278" s="447"/>
      <c r="H1278" s="447"/>
      <c r="I1278" s="447"/>
      <c r="J1278" s="447"/>
      <c r="K1278" s="447"/>
      <c r="L1278" s="447"/>
      <c r="M1278" s="447"/>
      <c r="N1278" s="447"/>
      <c r="O1278" s="447"/>
      <c r="P1278" s="447"/>
      <c r="Q1278" s="447"/>
      <c r="R1278" s="447"/>
      <c r="S1278" s="447"/>
      <c r="T1278" s="447"/>
      <c r="U1278" s="447"/>
      <c r="V1278" s="447"/>
      <c r="W1278" s="447"/>
      <c r="X1278" s="447"/>
    </row>
    <row r="1279" spans="1:24" ht="12.75">
      <c r="A1279" s="447"/>
      <c r="B1279" s="447"/>
      <c r="C1279" s="454"/>
      <c r="D1279" s="447"/>
      <c r="E1279" s="449"/>
      <c r="F1279" s="447"/>
      <c r="G1279" s="447"/>
      <c r="H1279" s="447"/>
      <c r="I1279" s="447"/>
      <c r="J1279" s="447"/>
      <c r="K1279" s="447"/>
      <c r="L1279" s="447"/>
      <c r="M1279" s="447"/>
      <c r="N1279" s="447"/>
      <c r="O1279" s="447"/>
      <c r="P1279" s="447"/>
      <c r="Q1279" s="447"/>
      <c r="R1279" s="447"/>
      <c r="S1279" s="447"/>
      <c r="T1279" s="447"/>
      <c r="U1279" s="447"/>
      <c r="V1279" s="447"/>
      <c r="W1279" s="447"/>
      <c r="X1279" s="447"/>
    </row>
    <row r="1280" spans="1:24" ht="12.75">
      <c r="A1280" s="447"/>
      <c r="B1280" s="447"/>
      <c r="C1280" s="454"/>
      <c r="D1280" s="447"/>
      <c r="E1280" s="449"/>
      <c r="F1280" s="447"/>
      <c r="G1280" s="447"/>
      <c r="H1280" s="447"/>
      <c r="I1280" s="447"/>
      <c r="J1280" s="447"/>
      <c r="K1280" s="447"/>
      <c r="L1280" s="447"/>
      <c r="M1280" s="447"/>
      <c r="N1280" s="447"/>
      <c r="O1280" s="447"/>
      <c r="P1280" s="447"/>
      <c r="Q1280" s="447"/>
      <c r="R1280" s="447"/>
      <c r="S1280" s="447"/>
      <c r="T1280" s="447"/>
      <c r="U1280" s="447"/>
      <c r="V1280" s="447"/>
      <c r="W1280" s="447"/>
      <c r="X1280" s="447"/>
    </row>
    <row r="1281" spans="1:24" ht="12.75">
      <c r="A1281" s="447"/>
      <c r="B1281" s="447"/>
      <c r="C1281" s="454"/>
      <c r="D1281" s="447"/>
      <c r="E1281" s="449"/>
      <c r="F1281" s="447"/>
      <c r="G1281" s="447"/>
      <c r="H1281" s="447"/>
      <c r="I1281" s="447"/>
      <c r="J1281" s="447"/>
      <c r="K1281" s="447"/>
      <c r="L1281" s="447"/>
      <c r="M1281" s="447"/>
      <c r="N1281" s="447"/>
      <c r="O1281" s="447"/>
      <c r="P1281" s="447"/>
      <c r="Q1281" s="447"/>
      <c r="R1281" s="447"/>
      <c r="S1281" s="447"/>
      <c r="T1281" s="447"/>
      <c r="U1281" s="447"/>
      <c r="V1281" s="447"/>
      <c r="W1281" s="447"/>
      <c r="X1281" s="447"/>
    </row>
    <row r="1282" spans="1:24" ht="12.75">
      <c r="A1282" s="447"/>
      <c r="B1282" s="447"/>
      <c r="C1282" s="454"/>
      <c r="D1282" s="447"/>
      <c r="E1282" s="449"/>
      <c r="F1282" s="447"/>
      <c r="G1282" s="447"/>
      <c r="H1282" s="447"/>
      <c r="I1282" s="447"/>
      <c r="J1282" s="447"/>
      <c r="K1282" s="447"/>
      <c r="L1282" s="447"/>
      <c r="M1282" s="447"/>
      <c r="N1282" s="447"/>
      <c r="O1282" s="447"/>
      <c r="P1282" s="447"/>
      <c r="Q1282" s="447"/>
      <c r="R1282" s="447"/>
      <c r="S1282" s="447"/>
      <c r="T1282" s="447"/>
      <c r="U1282" s="447"/>
      <c r="V1282" s="447"/>
      <c r="W1282" s="447"/>
      <c r="X1282" s="447"/>
    </row>
    <row r="1283" spans="1:24" ht="12.75">
      <c r="A1283" s="447"/>
      <c r="B1283" s="447"/>
      <c r="C1283" s="454"/>
      <c r="D1283" s="447"/>
      <c r="E1283" s="449"/>
      <c r="F1283" s="447"/>
      <c r="G1283" s="447"/>
      <c r="H1283" s="447"/>
      <c r="I1283" s="447"/>
      <c r="J1283" s="447"/>
      <c r="K1283" s="447"/>
      <c r="L1283" s="447"/>
      <c r="M1283" s="447"/>
      <c r="N1283" s="447"/>
      <c r="O1283" s="447"/>
      <c r="P1283" s="447"/>
      <c r="Q1283" s="447"/>
      <c r="R1283" s="447"/>
      <c r="S1283" s="447"/>
      <c r="T1283" s="447"/>
      <c r="U1283" s="447"/>
      <c r="V1283" s="447"/>
      <c r="W1283" s="447"/>
      <c r="X1283" s="447"/>
    </row>
    <row r="1284" spans="1:24" ht="12.75">
      <c r="A1284" s="447"/>
      <c r="B1284" s="447"/>
      <c r="C1284" s="454"/>
      <c r="D1284" s="447"/>
      <c r="E1284" s="449"/>
      <c r="F1284" s="447"/>
      <c r="G1284" s="447"/>
      <c r="H1284" s="447"/>
      <c r="I1284" s="447"/>
      <c r="J1284" s="447"/>
      <c r="K1284" s="447"/>
      <c r="L1284" s="447"/>
      <c r="M1284" s="447"/>
      <c r="N1284" s="447"/>
      <c r="O1284" s="447"/>
      <c r="P1284" s="447"/>
      <c r="Q1284" s="447"/>
      <c r="R1284" s="447"/>
      <c r="S1284" s="447"/>
      <c r="T1284" s="447"/>
      <c r="U1284" s="447"/>
      <c r="V1284" s="447"/>
      <c r="W1284" s="447"/>
      <c r="X1284" s="447"/>
    </row>
    <row r="1285" spans="1:24" ht="12.75">
      <c r="A1285" s="447"/>
      <c r="B1285" s="447"/>
      <c r="C1285" s="454"/>
      <c r="D1285" s="447"/>
      <c r="E1285" s="449"/>
      <c r="F1285" s="447"/>
      <c r="G1285" s="447"/>
      <c r="H1285" s="447"/>
      <c r="I1285" s="447"/>
      <c r="J1285" s="447"/>
      <c r="K1285" s="447"/>
      <c r="L1285" s="447"/>
      <c r="M1285" s="447"/>
      <c r="N1285" s="447"/>
      <c r="O1285" s="447"/>
      <c r="P1285" s="447"/>
      <c r="Q1285" s="447"/>
      <c r="R1285" s="447"/>
      <c r="S1285" s="447"/>
      <c r="T1285" s="447"/>
      <c r="U1285" s="447"/>
      <c r="V1285" s="447"/>
      <c r="W1285" s="447"/>
      <c r="X1285" s="447"/>
    </row>
    <row r="1286" spans="1:24" ht="12.75">
      <c r="A1286" s="447"/>
      <c r="B1286" s="447"/>
      <c r="C1286" s="454"/>
      <c r="D1286" s="447"/>
      <c r="E1286" s="449"/>
      <c r="F1286" s="447"/>
      <c r="G1286" s="447"/>
      <c r="H1286" s="447"/>
      <c r="I1286" s="447"/>
      <c r="J1286" s="447"/>
      <c r="K1286" s="447"/>
      <c r="L1286" s="447"/>
      <c r="M1286" s="447"/>
      <c r="N1286" s="447"/>
      <c r="O1286" s="447"/>
      <c r="P1286" s="447"/>
      <c r="Q1286" s="447"/>
      <c r="R1286" s="447"/>
      <c r="S1286" s="447"/>
      <c r="T1286" s="447"/>
      <c r="U1286" s="447"/>
      <c r="V1286" s="447"/>
      <c r="W1286" s="447"/>
      <c r="X1286" s="447"/>
    </row>
    <row r="1287" spans="1:24" ht="12.75">
      <c r="A1287" s="447"/>
      <c r="B1287" s="447"/>
      <c r="C1287" s="454"/>
      <c r="D1287" s="447"/>
      <c r="E1287" s="449"/>
      <c r="F1287" s="447"/>
      <c r="G1287" s="447"/>
      <c r="H1287" s="447"/>
      <c r="I1287" s="447"/>
      <c r="J1287" s="447"/>
      <c r="K1287" s="447"/>
      <c r="L1287" s="447"/>
      <c r="M1287" s="447"/>
      <c r="N1287" s="447"/>
      <c r="O1287" s="447"/>
      <c r="P1287" s="447"/>
      <c r="Q1287" s="447"/>
      <c r="R1287" s="447"/>
      <c r="S1287" s="447"/>
      <c r="T1287" s="447"/>
      <c r="U1287" s="447"/>
      <c r="V1287" s="447"/>
      <c r="W1287" s="447"/>
      <c r="X1287" s="447"/>
    </row>
    <row r="1288" spans="1:24" ht="12.75">
      <c r="A1288" s="447"/>
      <c r="B1288" s="447"/>
      <c r="C1288" s="454"/>
      <c r="D1288" s="447"/>
      <c r="E1288" s="449"/>
      <c r="F1288" s="447"/>
      <c r="G1288" s="447"/>
      <c r="H1288" s="447"/>
      <c r="I1288" s="447"/>
      <c r="J1288" s="447"/>
      <c r="K1288" s="447"/>
      <c r="L1288" s="447"/>
      <c r="M1288" s="447"/>
      <c r="N1288" s="447"/>
      <c r="O1288" s="447"/>
      <c r="P1288" s="447"/>
      <c r="Q1288" s="447"/>
      <c r="R1288" s="447"/>
      <c r="S1288" s="447"/>
      <c r="T1288" s="447"/>
      <c r="U1288" s="447"/>
      <c r="V1288" s="447"/>
      <c r="W1288" s="447"/>
      <c r="X1288" s="447"/>
    </row>
    <row r="1289" spans="1:24" ht="12.75">
      <c r="A1289" s="447"/>
      <c r="B1289" s="447"/>
      <c r="C1289" s="454"/>
      <c r="D1289" s="447"/>
      <c r="E1289" s="449"/>
      <c r="F1289" s="447"/>
      <c r="G1289" s="447"/>
      <c r="H1289" s="447"/>
      <c r="I1289" s="447"/>
      <c r="J1289" s="447"/>
      <c r="K1289" s="447"/>
      <c r="L1289" s="447"/>
      <c r="M1289" s="447"/>
      <c r="N1289" s="447"/>
      <c r="O1289" s="447"/>
      <c r="P1289" s="447"/>
      <c r="Q1289" s="447"/>
      <c r="R1289" s="447"/>
      <c r="S1289" s="447"/>
      <c r="T1289" s="447"/>
      <c r="U1289" s="447"/>
      <c r="V1289" s="447"/>
      <c r="W1289" s="447"/>
      <c r="X1289" s="447"/>
    </row>
    <row r="1290" spans="1:24" ht="12.75">
      <c r="A1290" s="447"/>
      <c r="B1290" s="447"/>
      <c r="C1290" s="454"/>
      <c r="D1290" s="447"/>
      <c r="E1290" s="449"/>
      <c r="F1290" s="447"/>
      <c r="G1290" s="447"/>
      <c r="H1290" s="447"/>
      <c r="I1290" s="447"/>
      <c r="J1290" s="447"/>
      <c r="K1290" s="447"/>
      <c r="L1290" s="447"/>
      <c r="M1290" s="447"/>
      <c r="N1290" s="447"/>
      <c r="O1290" s="447"/>
      <c r="P1290" s="447"/>
      <c r="Q1290" s="447"/>
      <c r="R1290" s="447"/>
      <c r="S1290" s="447"/>
      <c r="T1290" s="447"/>
      <c r="U1290" s="447"/>
      <c r="V1290" s="447"/>
      <c r="W1290" s="447"/>
      <c r="X1290" s="447"/>
    </row>
    <row r="1291" spans="1:24" ht="12.75">
      <c r="A1291" s="447"/>
      <c r="B1291" s="447"/>
      <c r="C1291" s="454"/>
      <c r="D1291" s="447"/>
      <c r="E1291" s="449"/>
      <c r="F1291" s="447"/>
      <c r="G1291" s="447"/>
      <c r="H1291" s="447"/>
      <c r="I1291" s="447"/>
      <c r="J1291" s="447"/>
      <c r="K1291" s="447"/>
      <c r="L1291" s="447"/>
      <c r="M1291" s="447"/>
      <c r="N1291" s="447"/>
      <c r="O1291" s="447"/>
      <c r="P1291" s="447"/>
      <c r="Q1291" s="447"/>
      <c r="R1291" s="447"/>
      <c r="S1291" s="447"/>
      <c r="T1291" s="447"/>
      <c r="U1291" s="447"/>
      <c r="V1291" s="447"/>
      <c r="W1291" s="447"/>
      <c r="X1291" s="447"/>
    </row>
    <row r="1292" spans="1:24" ht="12.75">
      <c r="A1292" s="447"/>
      <c r="B1292" s="447"/>
      <c r="C1292" s="454"/>
      <c r="D1292" s="447"/>
      <c r="E1292" s="449"/>
      <c r="F1292" s="447"/>
      <c r="G1292" s="447"/>
      <c r="H1292" s="447"/>
      <c r="I1292" s="447"/>
      <c r="J1292" s="447"/>
      <c r="K1292" s="447"/>
      <c r="L1292" s="447"/>
      <c r="M1292" s="447"/>
      <c r="N1292" s="447"/>
      <c r="O1292" s="447"/>
      <c r="P1292" s="447"/>
      <c r="Q1292" s="447"/>
      <c r="R1292" s="447"/>
      <c r="S1292" s="447"/>
      <c r="T1292" s="447"/>
      <c r="U1292" s="447"/>
      <c r="V1292" s="447"/>
      <c r="W1292" s="447"/>
      <c r="X1292" s="447"/>
    </row>
    <row r="1293" spans="1:24" ht="12.75">
      <c r="A1293" s="447"/>
      <c r="B1293" s="447"/>
      <c r="C1293" s="454"/>
      <c r="D1293" s="447"/>
      <c r="E1293" s="449"/>
      <c r="F1293" s="447"/>
      <c r="G1293" s="447"/>
      <c r="H1293" s="447"/>
      <c r="I1293" s="447"/>
      <c r="J1293" s="447"/>
      <c r="K1293" s="447"/>
      <c r="L1293" s="447"/>
      <c r="M1293" s="447"/>
      <c r="N1293" s="447"/>
      <c r="O1293" s="447"/>
      <c r="P1293" s="447"/>
      <c r="Q1293" s="447"/>
      <c r="R1293" s="447"/>
      <c r="S1293" s="447"/>
      <c r="T1293" s="447"/>
      <c r="U1293" s="447"/>
      <c r="V1293" s="447"/>
      <c r="W1293" s="447"/>
      <c r="X1293" s="447"/>
    </row>
    <row r="1294" spans="1:24" ht="12.75">
      <c r="A1294" s="447"/>
      <c r="B1294" s="447"/>
      <c r="C1294" s="454"/>
      <c r="D1294" s="447"/>
      <c r="E1294" s="449"/>
      <c r="F1294" s="447"/>
      <c r="G1294" s="447"/>
      <c r="H1294" s="447"/>
      <c r="I1294" s="447"/>
      <c r="J1294" s="447"/>
      <c r="K1294" s="447"/>
      <c r="L1294" s="447"/>
      <c r="M1294" s="447"/>
      <c r="N1294" s="447"/>
      <c r="O1294" s="447"/>
      <c r="P1294" s="447"/>
      <c r="Q1294" s="447"/>
      <c r="R1294" s="447"/>
      <c r="S1294" s="447"/>
      <c r="T1294" s="447"/>
      <c r="U1294" s="447"/>
      <c r="V1294" s="447"/>
      <c r="W1294" s="447"/>
      <c r="X1294" s="447"/>
    </row>
    <row r="1295" spans="1:24" ht="12.75">
      <c r="A1295" s="447"/>
      <c r="B1295" s="447"/>
      <c r="C1295" s="454"/>
      <c r="D1295" s="447"/>
      <c r="E1295" s="449"/>
      <c r="F1295" s="447"/>
      <c r="G1295" s="447"/>
      <c r="H1295" s="447"/>
      <c r="I1295" s="447"/>
      <c r="J1295" s="447"/>
      <c r="K1295" s="447"/>
      <c r="L1295" s="447"/>
      <c r="M1295" s="447"/>
      <c r="N1295" s="447"/>
      <c r="O1295" s="447"/>
      <c r="P1295" s="447"/>
      <c r="Q1295" s="447"/>
      <c r="R1295" s="447"/>
      <c r="S1295" s="447"/>
      <c r="T1295" s="447"/>
      <c r="U1295" s="447"/>
      <c r="V1295" s="447"/>
      <c r="W1295" s="447"/>
      <c r="X1295" s="447"/>
    </row>
    <row r="1296" spans="1:24" ht="12.75">
      <c r="A1296" s="447"/>
      <c r="B1296" s="447"/>
      <c r="C1296" s="454"/>
      <c r="D1296" s="447"/>
      <c r="E1296" s="449"/>
      <c r="F1296" s="447"/>
      <c r="G1296" s="447"/>
      <c r="H1296" s="447"/>
      <c r="I1296" s="447"/>
      <c r="J1296" s="447"/>
      <c r="K1296" s="447"/>
      <c r="L1296" s="447"/>
      <c r="M1296" s="447"/>
      <c r="N1296" s="447"/>
      <c r="O1296" s="447"/>
      <c r="P1296" s="447"/>
      <c r="Q1296" s="447"/>
      <c r="R1296" s="447"/>
      <c r="S1296" s="447"/>
      <c r="T1296" s="447"/>
      <c r="U1296" s="447"/>
      <c r="V1296" s="447"/>
      <c r="W1296" s="447"/>
      <c r="X1296" s="447"/>
    </row>
    <row r="1297" spans="1:24" ht="12.75">
      <c r="A1297" s="447"/>
      <c r="B1297" s="447"/>
      <c r="C1297" s="454"/>
      <c r="D1297" s="447"/>
      <c r="E1297" s="449"/>
      <c r="F1297" s="447"/>
      <c r="G1297" s="447"/>
      <c r="H1297" s="447"/>
      <c r="I1297" s="447"/>
      <c r="J1297" s="447"/>
      <c r="K1297" s="447"/>
      <c r="L1297" s="447"/>
      <c r="M1297" s="447"/>
      <c r="N1297" s="447"/>
      <c r="O1297" s="447"/>
      <c r="P1297" s="447"/>
      <c r="Q1297" s="447"/>
      <c r="R1297" s="447"/>
      <c r="S1297" s="447"/>
      <c r="T1297" s="447"/>
      <c r="U1297" s="447"/>
      <c r="V1297" s="447"/>
      <c r="W1297" s="447"/>
      <c r="X1297" s="447"/>
    </row>
    <row r="1298" spans="1:24" ht="12.75">
      <c r="A1298" s="447"/>
      <c r="B1298" s="447"/>
      <c r="C1298" s="454"/>
      <c r="D1298" s="447"/>
      <c r="E1298" s="449"/>
      <c r="F1298" s="447"/>
      <c r="G1298" s="447"/>
      <c r="H1298" s="447"/>
      <c r="I1298" s="447"/>
      <c r="J1298" s="447"/>
      <c r="K1298" s="447"/>
      <c r="L1298" s="447"/>
      <c r="M1298" s="447"/>
      <c r="N1298" s="447"/>
      <c r="O1298" s="447"/>
      <c r="P1298" s="447"/>
      <c r="Q1298" s="447"/>
      <c r="R1298" s="447"/>
      <c r="S1298" s="447"/>
      <c r="T1298" s="447"/>
      <c r="U1298" s="447"/>
      <c r="V1298" s="447"/>
      <c r="W1298" s="447"/>
      <c r="X1298" s="447"/>
    </row>
    <row r="1299" spans="1:24" ht="12.75">
      <c r="A1299" s="447"/>
      <c r="B1299" s="447"/>
      <c r="C1299" s="454"/>
      <c r="D1299" s="447"/>
      <c r="E1299" s="449"/>
      <c r="F1299" s="447"/>
      <c r="G1299" s="447"/>
      <c r="H1299" s="447"/>
      <c r="I1299" s="447"/>
      <c r="J1299" s="447"/>
      <c r="K1299" s="447"/>
      <c r="L1299" s="447"/>
      <c r="M1299" s="447"/>
      <c r="N1299" s="447"/>
      <c r="O1299" s="447"/>
      <c r="P1299" s="447"/>
      <c r="Q1299" s="447"/>
      <c r="R1299" s="447"/>
      <c r="S1299" s="447"/>
      <c r="T1299" s="447"/>
      <c r="U1299" s="447"/>
      <c r="V1299" s="447"/>
      <c r="W1299" s="447"/>
      <c r="X1299" s="447"/>
    </row>
    <row r="1300" spans="1:24" ht="12.75">
      <c r="A1300" s="447"/>
      <c r="B1300" s="447"/>
      <c r="C1300" s="454"/>
      <c r="D1300" s="447"/>
      <c r="E1300" s="449"/>
      <c r="F1300" s="447"/>
      <c r="G1300" s="447"/>
      <c r="H1300" s="447"/>
      <c r="I1300" s="447"/>
      <c r="J1300" s="447"/>
      <c r="K1300" s="447"/>
      <c r="L1300" s="447"/>
      <c r="M1300" s="447"/>
      <c r="N1300" s="447"/>
      <c r="O1300" s="447"/>
      <c r="P1300" s="447"/>
      <c r="Q1300" s="447"/>
      <c r="R1300" s="447"/>
      <c r="S1300" s="447"/>
      <c r="T1300" s="447"/>
      <c r="U1300" s="447"/>
      <c r="V1300" s="447"/>
      <c r="W1300" s="447"/>
      <c r="X1300" s="447"/>
    </row>
    <row r="1301" spans="1:24" ht="12.75">
      <c r="A1301" s="447"/>
      <c r="B1301" s="447"/>
      <c r="C1301" s="454"/>
      <c r="D1301" s="447"/>
      <c r="E1301" s="449"/>
      <c r="F1301" s="447"/>
      <c r="G1301" s="447"/>
      <c r="H1301" s="447"/>
      <c r="I1301" s="447"/>
      <c r="J1301" s="447"/>
      <c r="K1301" s="447"/>
      <c r="L1301" s="447"/>
      <c r="M1301" s="447"/>
      <c r="N1301" s="447"/>
      <c r="O1301" s="447"/>
      <c r="P1301" s="447"/>
      <c r="Q1301" s="447"/>
      <c r="R1301" s="447"/>
      <c r="S1301" s="447"/>
      <c r="T1301" s="447"/>
      <c r="U1301" s="447"/>
      <c r="V1301" s="447"/>
      <c r="W1301" s="447"/>
      <c r="X1301" s="447"/>
    </row>
    <row r="1302" spans="1:24" ht="12.75">
      <c r="A1302" s="447"/>
      <c r="B1302" s="447"/>
      <c r="C1302" s="454"/>
      <c r="D1302" s="447"/>
      <c r="E1302" s="449"/>
      <c r="F1302" s="447"/>
      <c r="G1302" s="447"/>
      <c r="H1302" s="447"/>
      <c r="I1302" s="447"/>
      <c r="J1302" s="447"/>
      <c r="K1302" s="447"/>
      <c r="L1302" s="447"/>
      <c r="M1302" s="447"/>
      <c r="N1302" s="447"/>
      <c r="O1302" s="447"/>
      <c r="P1302" s="447"/>
      <c r="Q1302" s="447"/>
      <c r="R1302" s="447"/>
      <c r="S1302" s="447"/>
      <c r="T1302" s="447"/>
      <c r="U1302" s="447"/>
      <c r="V1302" s="447"/>
      <c r="W1302" s="447"/>
      <c r="X1302" s="447"/>
    </row>
    <row r="1303" spans="1:24" ht="12.75">
      <c r="A1303" s="447"/>
      <c r="B1303" s="447"/>
      <c r="C1303" s="454"/>
      <c r="D1303" s="447"/>
      <c r="E1303" s="449"/>
      <c r="F1303" s="447"/>
      <c r="G1303" s="447"/>
      <c r="H1303" s="447"/>
      <c r="I1303" s="447"/>
      <c r="J1303" s="447"/>
      <c r="K1303" s="447"/>
      <c r="L1303" s="447"/>
      <c r="M1303" s="447"/>
      <c r="N1303" s="447"/>
      <c r="O1303" s="447"/>
      <c r="P1303" s="447"/>
      <c r="Q1303" s="447"/>
      <c r="R1303" s="447"/>
      <c r="S1303" s="447"/>
      <c r="T1303" s="447"/>
      <c r="U1303" s="447"/>
      <c r="V1303" s="447"/>
      <c r="W1303" s="447"/>
      <c r="X1303" s="447"/>
    </row>
    <row r="1304" spans="1:24" ht="12.75">
      <c r="A1304" s="447"/>
      <c r="B1304" s="447"/>
      <c r="C1304" s="454"/>
      <c r="D1304" s="447"/>
      <c r="E1304" s="449"/>
      <c r="F1304" s="447"/>
      <c r="G1304" s="447"/>
      <c r="H1304" s="447"/>
      <c r="I1304" s="447"/>
      <c r="J1304" s="447"/>
      <c r="K1304" s="447"/>
      <c r="L1304" s="447"/>
      <c r="M1304" s="447"/>
      <c r="N1304" s="447"/>
      <c r="O1304" s="447"/>
      <c r="P1304" s="447"/>
      <c r="Q1304" s="447"/>
      <c r="R1304" s="447"/>
      <c r="S1304" s="447"/>
      <c r="T1304" s="447"/>
      <c r="U1304" s="447"/>
      <c r="V1304" s="447"/>
      <c r="W1304" s="447"/>
      <c r="X1304" s="447"/>
    </row>
    <row r="1305" spans="1:24" ht="12.75">
      <c r="A1305" s="447"/>
      <c r="B1305" s="447"/>
      <c r="C1305" s="454"/>
      <c r="D1305" s="447"/>
      <c r="E1305" s="449"/>
      <c r="F1305" s="447"/>
      <c r="G1305" s="447"/>
      <c r="H1305" s="447"/>
      <c r="I1305" s="447"/>
      <c r="J1305" s="447"/>
      <c r="K1305" s="447"/>
      <c r="L1305" s="447"/>
      <c r="M1305" s="447"/>
      <c r="N1305" s="447"/>
      <c r="O1305" s="447"/>
      <c r="P1305" s="447"/>
      <c r="Q1305" s="447"/>
      <c r="R1305" s="447"/>
      <c r="S1305" s="447"/>
      <c r="T1305" s="447"/>
      <c r="U1305" s="447"/>
      <c r="V1305" s="447"/>
      <c r="W1305" s="447"/>
      <c r="X1305" s="447"/>
    </row>
    <row r="1306" spans="1:24" ht="12.75">
      <c r="A1306" s="447"/>
      <c r="B1306" s="447"/>
      <c r="C1306" s="454"/>
      <c r="D1306" s="447"/>
      <c r="E1306" s="449"/>
      <c r="F1306" s="447"/>
      <c r="G1306" s="447"/>
      <c r="H1306" s="447"/>
      <c r="I1306" s="447"/>
      <c r="J1306" s="447"/>
      <c r="K1306" s="447"/>
      <c r="L1306" s="447"/>
      <c r="M1306" s="447"/>
      <c r="N1306" s="447"/>
      <c r="O1306" s="447"/>
      <c r="P1306" s="447"/>
      <c r="Q1306" s="447"/>
      <c r="R1306" s="447"/>
      <c r="S1306" s="447"/>
      <c r="T1306" s="447"/>
      <c r="U1306" s="447"/>
      <c r="V1306" s="447"/>
      <c r="W1306" s="447"/>
      <c r="X1306" s="447"/>
    </row>
    <row r="1307" spans="1:24" ht="12.75">
      <c r="A1307" s="447"/>
      <c r="B1307" s="447"/>
      <c r="C1307" s="454"/>
      <c r="D1307" s="447"/>
      <c r="E1307" s="449"/>
      <c r="F1307" s="447"/>
      <c r="G1307" s="447"/>
      <c r="H1307" s="447"/>
      <c r="I1307" s="447"/>
      <c r="J1307" s="447"/>
      <c r="K1307" s="447"/>
      <c r="L1307" s="447"/>
      <c r="M1307" s="447"/>
      <c r="N1307" s="447"/>
      <c r="O1307" s="447"/>
      <c r="P1307" s="447"/>
      <c r="Q1307" s="447"/>
      <c r="R1307" s="447"/>
      <c r="S1307" s="447"/>
      <c r="T1307" s="447"/>
      <c r="U1307" s="447"/>
      <c r="V1307" s="447"/>
      <c r="W1307" s="447"/>
      <c r="X1307" s="447"/>
    </row>
    <row r="1308" spans="1:24" ht="12.75">
      <c r="A1308" s="447"/>
      <c r="B1308" s="447"/>
      <c r="C1308" s="454"/>
      <c r="D1308" s="447"/>
      <c r="E1308" s="449"/>
      <c r="F1308" s="447"/>
      <c r="G1308" s="447"/>
      <c r="H1308" s="447"/>
      <c r="I1308" s="447"/>
      <c r="J1308" s="447"/>
      <c r="K1308" s="447"/>
      <c r="L1308" s="447"/>
      <c r="M1308" s="447"/>
      <c r="N1308" s="447"/>
      <c r="O1308" s="447"/>
      <c r="P1308" s="447"/>
      <c r="Q1308" s="447"/>
      <c r="R1308" s="447"/>
      <c r="S1308" s="447"/>
      <c r="T1308" s="447"/>
      <c r="U1308" s="447"/>
      <c r="V1308" s="447"/>
      <c r="W1308" s="447"/>
      <c r="X1308" s="447"/>
    </row>
    <row r="1309" spans="1:24" ht="12.75">
      <c r="A1309" s="447"/>
      <c r="B1309" s="447"/>
      <c r="C1309" s="454"/>
      <c r="D1309" s="447"/>
      <c r="E1309" s="449"/>
      <c r="F1309" s="447"/>
      <c r="G1309" s="447"/>
      <c r="H1309" s="447"/>
      <c r="I1309" s="447"/>
      <c r="J1309" s="447"/>
      <c r="K1309" s="447"/>
      <c r="L1309" s="447"/>
      <c r="M1309" s="447"/>
      <c r="N1309" s="447"/>
      <c r="O1309" s="447"/>
      <c r="P1309" s="447"/>
      <c r="Q1309" s="447"/>
      <c r="R1309" s="447"/>
      <c r="S1309" s="447"/>
      <c r="T1309" s="447"/>
      <c r="U1309" s="447"/>
      <c r="V1309" s="447"/>
      <c r="W1309" s="447"/>
      <c r="X1309" s="447"/>
    </row>
    <row r="1310" spans="1:24" ht="12.75">
      <c r="A1310" s="447"/>
      <c r="B1310" s="447"/>
      <c r="C1310" s="454"/>
      <c r="D1310" s="447"/>
      <c r="E1310" s="449"/>
      <c r="F1310" s="447"/>
      <c r="G1310" s="447"/>
      <c r="H1310" s="447"/>
      <c r="I1310" s="447"/>
      <c r="J1310" s="447"/>
      <c r="K1310" s="447"/>
      <c r="L1310" s="447"/>
      <c r="M1310" s="447"/>
      <c r="N1310" s="447"/>
      <c r="O1310" s="447"/>
      <c r="P1310" s="447"/>
      <c r="Q1310" s="447"/>
      <c r="R1310" s="447"/>
      <c r="S1310" s="447"/>
      <c r="T1310" s="447"/>
      <c r="U1310" s="447"/>
      <c r="V1310" s="447"/>
      <c r="W1310" s="447"/>
      <c r="X1310" s="447"/>
    </row>
    <row r="1311" spans="1:24" ht="12.75">
      <c r="A1311" s="447"/>
      <c r="B1311" s="447"/>
      <c r="C1311" s="454"/>
      <c r="D1311" s="447"/>
      <c r="E1311" s="449"/>
      <c r="F1311" s="447"/>
      <c r="G1311" s="447"/>
      <c r="H1311" s="447"/>
      <c r="I1311" s="447"/>
      <c r="J1311" s="447"/>
      <c r="K1311" s="447"/>
      <c r="L1311" s="447"/>
      <c r="M1311" s="447"/>
      <c r="N1311" s="447"/>
      <c r="O1311" s="447"/>
      <c r="P1311" s="447"/>
      <c r="Q1311" s="447"/>
      <c r="R1311" s="447"/>
      <c r="S1311" s="447"/>
      <c r="T1311" s="447"/>
      <c r="U1311" s="447"/>
      <c r="V1311" s="447"/>
      <c r="W1311" s="447"/>
      <c r="X1311" s="447"/>
    </row>
    <row r="1312" spans="1:24" ht="12.75">
      <c r="A1312" s="447"/>
      <c r="B1312" s="447"/>
      <c r="C1312" s="454"/>
      <c r="D1312" s="447"/>
      <c r="E1312" s="449"/>
      <c r="F1312" s="447"/>
      <c r="G1312" s="447"/>
      <c r="H1312" s="447"/>
      <c r="I1312" s="447"/>
      <c r="J1312" s="447"/>
      <c r="K1312" s="447"/>
      <c r="L1312" s="447"/>
      <c r="M1312" s="447"/>
      <c r="N1312" s="447"/>
      <c r="O1312" s="447"/>
      <c r="P1312" s="447"/>
      <c r="Q1312" s="447"/>
      <c r="R1312" s="447"/>
      <c r="S1312" s="447"/>
      <c r="T1312" s="447"/>
      <c r="U1312" s="447"/>
      <c r="V1312" s="447"/>
      <c r="W1312" s="447"/>
      <c r="X1312" s="447"/>
    </row>
    <row r="1313" spans="1:24" ht="12.75">
      <c r="A1313" s="447"/>
      <c r="B1313" s="447"/>
      <c r="C1313" s="454"/>
      <c r="D1313" s="447"/>
      <c r="E1313" s="449"/>
      <c r="F1313" s="447"/>
      <c r="G1313" s="447"/>
      <c r="H1313" s="447"/>
      <c r="I1313" s="447"/>
      <c r="J1313" s="447"/>
      <c r="K1313" s="447"/>
      <c r="L1313" s="447"/>
      <c r="M1313" s="447"/>
      <c r="N1313" s="447"/>
      <c r="O1313" s="447"/>
      <c r="P1313" s="447"/>
      <c r="Q1313" s="447"/>
      <c r="R1313" s="447"/>
      <c r="S1313" s="447"/>
      <c r="T1313" s="447"/>
      <c r="U1313" s="447"/>
      <c r="V1313" s="447"/>
      <c r="W1313" s="447"/>
      <c r="X1313" s="447"/>
    </row>
    <row r="1314" spans="1:24" ht="12.75">
      <c r="A1314" s="447"/>
      <c r="B1314" s="447"/>
      <c r="C1314" s="454"/>
      <c r="D1314" s="447"/>
      <c r="E1314" s="449"/>
      <c r="F1314" s="447"/>
      <c r="G1314" s="447"/>
      <c r="H1314" s="447"/>
      <c r="I1314" s="447"/>
      <c r="J1314" s="447"/>
      <c r="K1314" s="447"/>
      <c r="L1314" s="447"/>
      <c r="M1314" s="447"/>
      <c r="N1314" s="447"/>
      <c r="O1314" s="447"/>
      <c r="P1314" s="447"/>
      <c r="Q1314" s="447"/>
      <c r="R1314" s="447"/>
      <c r="S1314" s="447"/>
      <c r="T1314" s="447"/>
      <c r="U1314" s="447"/>
      <c r="V1314" s="447"/>
      <c r="W1314" s="447"/>
      <c r="X1314" s="447"/>
    </row>
    <row r="1315" spans="1:24" ht="12.75">
      <c r="A1315" s="447"/>
      <c r="B1315" s="447"/>
      <c r="C1315" s="454"/>
      <c r="D1315" s="447"/>
      <c r="E1315" s="449"/>
      <c r="F1315" s="447"/>
      <c r="G1315" s="447"/>
      <c r="H1315" s="447"/>
      <c r="I1315" s="447"/>
      <c r="J1315" s="447"/>
      <c r="K1315" s="447"/>
      <c r="L1315" s="447"/>
      <c r="M1315" s="447"/>
      <c r="N1315" s="447"/>
      <c r="O1315" s="447"/>
      <c r="P1315" s="447"/>
      <c r="Q1315" s="447"/>
      <c r="R1315" s="447"/>
      <c r="S1315" s="447"/>
      <c r="T1315" s="447"/>
      <c r="U1315" s="447"/>
      <c r="V1315" s="447"/>
      <c r="W1315" s="447"/>
      <c r="X1315" s="447"/>
    </row>
    <row r="1316" spans="1:24" ht="12.75">
      <c r="A1316" s="447"/>
      <c r="B1316" s="447"/>
      <c r="C1316" s="454"/>
      <c r="D1316" s="447"/>
      <c r="E1316" s="449"/>
      <c r="F1316" s="447"/>
      <c r="G1316" s="447"/>
      <c r="H1316" s="447"/>
      <c r="I1316" s="447"/>
      <c r="J1316" s="447"/>
      <c r="K1316" s="447"/>
      <c r="L1316" s="447"/>
      <c r="M1316" s="447"/>
      <c r="N1316" s="447"/>
      <c r="O1316" s="447"/>
      <c r="P1316" s="447"/>
      <c r="Q1316" s="447"/>
      <c r="R1316" s="447"/>
      <c r="S1316" s="447"/>
      <c r="T1316" s="447"/>
      <c r="U1316" s="447"/>
      <c r="V1316" s="447"/>
      <c r="W1316" s="447"/>
      <c r="X1316" s="447"/>
    </row>
    <row r="1317" spans="1:24" ht="12.75">
      <c r="A1317" s="447"/>
      <c r="B1317" s="447"/>
      <c r="C1317" s="454"/>
      <c r="D1317" s="447"/>
      <c r="E1317" s="449"/>
      <c r="F1317" s="447"/>
      <c r="G1317" s="447"/>
      <c r="H1317" s="447"/>
      <c r="I1317" s="447"/>
      <c r="J1317" s="447"/>
      <c r="K1317" s="447"/>
      <c r="L1317" s="447"/>
      <c r="M1317" s="447"/>
      <c r="N1317" s="447"/>
      <c r="O1317" s="447"/>
      <c r="P1317" s="447"/>
      <c r="Q1317" s="447"/>
      <c r="R1317" s="447"/>
      <c r="S1317" s="447"/>
      <c r="T1317" s="447"/>
      <c r="U1317" s="447"/>
      <c r="V1317" s="447"/>
      <c r="W1317" s="447"/>
      <c r="X1317" s="447"/>
    </row>
    <row r="1318" spans="1:24" ht="12.75">
      <c r="A1318" s="447"/>
      <c r="B1318" s="447"/>
      <c r="C1318" s="454"/>
      <c r="D1318" s="447"/>
      <c r="E1318" s="449"/>
      <c r="F1318" s="447"/>
      <c r="G1318" s="447"/>
      <c r="H1318" s="447"/>
      <c r="I1318" s="447"/>
      <c r="J1318" s="447"/>
      <c r="K1318" s="447"/>
      <c r="L1318" s="447"/>
      <c r="M1318" s="447"/>
      <c r="N1318" s="447"/>
      <c r="O1318" s="447"/>
      <c r="P1318" s="447"/>
      <c r="Q1318" s="447"/>
      <c r="R1318" s="447"/>
      <c r="S1318" s="447"/>
      <c r="T1318" s="447"/>
      <c r="U1318" s="447"/>
      <c r="V1318" s="447"/>
      <c r="W1318" s="447"/>
      <c r="X1318" s="447"/>
    </row>
    <row r="1319" spans="1:24" ht="12.75">
      <c r="A1319" s="447"/>
      <c r="B1319" s="447"/>
      <c r="C1319" s="454"/>
      <c r="D1319" s="447"/>
      <c r="E1319" s="449"/>
      <c r="F1319" s="447"/>
      <c r="G1319" s="447"/>
      <c r="H1319" s="447"/>
      <c r="I1319" s="447"/>
      <c r="J1319" s="447"/>
      <c r="K1319" s="447"/>
      <c r="L1319" s="447"/>
      <c r="M1319" s="447"/>
      <c r="N1319" s="447"/>
      <c r="O1319" s="447"/>
      <c r="P1319" s="447"/>
      <c r="Q1319" s="447"/>
      <c r="R1319" s="447"/>
      <c r="S1319" s="447"/>
      <c r="T1319" s="447"/>
      <c r="U1319" s="447"/>
      <c r="V1319" s="447"/>
      <c r="W1319" s="447"/>
      <c r="X1319" s="447"/>
    </row>
    <row r="1320" spans="1:24" ht="12.75">
      <c r="A1320" s="447"/>
      <c r="B1320" s="447"/>
      <c r="C1320" s="454"/>
      <c r="D1320" s="447"/>
      <c r="E1320" s="449"/>
      <c r="F1320" s="447"/>
      <c r="G1320" s="447"/>
      <c r="H1320" s="447"/>
      <c r="I1320" s="447"/>
      <c r="J1320" s="447"/>
      <c r="K1320" s="447"/>
      <c r="L1320" s="447"/>
      <c r="M1320" s="447"/>
      <c r="N1320" s="447"/>
      <c r="O1320" s="447"/>
      <c r="P1320" s="447"/>
      <c r="Q1320" s="447"/>
      <c r="R1320" s="447"/>
      <c r="S1320" s="447"/>
      <c r="T1320" s="447"/>
      <c r="U1320" s="447"/>
      <c r="V1320" s="447"/>
      <c r="W1320" s="447"/>
      <c r="X1320" s="447"/>
    </row>
    <row r="1321" spans="1:24" ht="12.75">
      <c r="A1321" s="447"/>
      <c r="B1321" s="447"/>
      <c r="C1321" s="454"/>
      <c r="D1321" s="447"/>
      <c r="E1321" s="449"/>
      <c r="F1321" s="447"/>
      <c r="G1321" s="447"/>
      <c r="H1321" s="447"/>
      <c r="I1321" s="447"/>
      <c r="J1321" s="447"/>
      <c r="K1321" s="447"/>
      <c r="L1321" s="447"/>
      <c r="M1321" s="447"/>
      <c r="N1321" s="447"/>
      <c r="O1321" s="447"/>
      <c r="P1321" s="447"/>
      <c r="Q1321" s="447"/>
      <c r="R1321" s="447"/>
      <c r="S1321" s="447"/>
      <c r="T1321" s="447"/>
      <c r="U1321" s="447"/>
      <c r="V1321" s="447"/>
      <c r="W1321" s="447"/>
      <c r="X1321" s="447"/>
    </row>
    <row r="1322" spans="1:24" ht="12.75">
      <c r="A1322" s="447"/>
      <c r="B1322" s="447"/>
      <c r="C1322" s="454"/>
      <c r="D1322" s="447"/>
      <c r="E1322" s="449"/>
      <c r="F1322" s="447"/>
      <c r="G1322" s="447"/>
      <c r="H1322" s="447"/>
      <c r="I1322" s="447"/>
      <c r="J1322" s="447"/>
      <c r="K1322" s="447"/>
      <c r="L1322" s="447"/>
      <c r="M1322" s="447"/>
      <c r="N1322" s="447"/>
      <c r="O1322" s="447"/>
      <c r="P1322" s="447"/>
      <c r="Q1322" s="447"/>
      <c r="R1322" s="447"/>
      <c r="S1322" s="447"/>
      <c r="T1322" s="447"/>
      <c r="U1322" s="447"/>
      <c r="V1322" s="447"/>
      <c r="W1322" s="447"/>
      <c r="X1322" s="447"/>
    </row>
    <row r="1323" spans="1:24" ht="12.75">
      <c r="A1323" s="447"/>
      <c r="B1323" s="447"/>
      <c r="C1323" s="454"/>
      <c r="D1323" s="447"/>
      <c r="E1323" s="449"/>
      <c r="F1323" s="447"/>
      <c r="G1323" s="447"/>
      <c r="H1323" s="447"/>
      <c r="I1323" s="447"/>
      <c r="J1323" s="447"/>
      <c r="K1323" s="447"/>
      <c r="L1323" s="447"/>
      <c r="M1323" s="447"/>
      <c r="N1323" s="447"/>
      <c r="O1323" s="447"/>
      <c r="P1323" s="447"/>
      <c r="Q1323" s="447"/>
      <c r="R1323" s="447"/>
      <c r="S1323" s="447"/>
      <c r="T1323" s="447"/>
      <c r="U1323" s="447"/>
      <c r="V1323" s="447"/>
      <c r="W1323" s="447"/>
      <c r="X1323" s="447"/>
    </row>
    <row r="1324" spans="1:24" ht="12.75">
      <c r="A1324" s="447"/>
      <c r="B1324" s="447"/>
      <c r="C1324" s="454"/>
      <c r="D1324" s="447"/>
      <c r="E1324" s="449"/>
      <c r="F1324" s="447"/>
      <c r="G1324" s="447"/>
      <c r="H1324" s="447"/>
      <c r="I1324" s="447"/>
      <c r="J1324" s="447"/>
      <c r="K1324" s="447"/>
      <c r="L1324" s="447"/>
      <c r="M1324" s="447"/>
      <c r="N1324" s="447"/>
      <c r="O1324" s="447"/>
      <c r="P1324" s="447"/>
      <c r="Q1324" s="447"/>
      <c r="R1324" s="447"/>
      <c r="S1324" s="447"/>
      <c r="T1324" s="447"/>
      <c r="U1324" s="447"/>
      <c r="V1324" s="447"/>
      <c r="W1324" s="447"/>
      <c r="X1324" s="447"/>
    </row>
    <row r="1325" spans="1:24" ht="12.75">
      <c r="A1325" s="447"/>
      <c r="B1325" s="447"/>
      <c r="C1325" s="454"/>
      <c r="D1325" s="447"/>
      <c r="E1325" s="449"/>
      <c r="F1325" s="447"/>
      <c r="G1325" s="447"/>
      <c r="H1325" s="447"/>
      <c r="I1325" s="447"/>
      <c r="J1325" s="447"/>
      <c r="K1325" s="447"/>
      <c r="L1325" s="447"/>
      <c r="M1325" s="447"/>
      <c r="N1325" s="447"/>
      <c r="O1325" s="447"/>
      <c r="P1325" s="447"/>
      <c r="Q1325" s="447"/>
      <c r="R1325" s="447"/>
      <c r="S1325" s="447"/>
      <c r="T1325" s="447"/>
      <c r="U1325" s="447"/>
      <c r="V1325" s="447"/>
      <c r="W1325" s="447"/>
      <c r="X1325" s="447"/>
    </row>
    <row r="1326" spans="1:24" ht="12.75">
      <c r="A1326" s="447"/>
      <c r="B1326" s="447"/>
      <c r="C1326" s="454"/>
      <c r="D1326" s="447"/>
      <c r="E1326" s="449"/>
      <c r="F1326" s="447"/>
      <c r="G1326" s="447"/>
      <c r="H1326" s="447"/>
      <c r="I1326" s="447"/>
      <c r="J1326" s="447"/>
      <c r="K1326" s="447"/>
      <c r="L1326" s="447"/>
      <c r="M1326" s="447"/>
      <c r="N1326" s="447"/>
      <c r="O1326" s="447"/>
      <c r="P1326" s="447"/>
      <c r="Q1326" s="447"/>
      <c r="R1326" s="447"/>
      <c r="S1326" s="447"/>
      <c r="T1326" s="447"/>
      <c r="U1326" s="447"/>
      <c r="V1326" s="447"/>
      <c r="W1326" s="447"/>
      <c r="X1326" s="447"/>
    </row>
    <row r="1327" spans="1:24" ht="12.75">
      <c r="A1327" s="447"/>
      <c r="B1327" s="447"/>
      <c r="C1327" s="454"/>
      <c r="D1327" s="447"/>
      <c r="E1327" s="449"/>
      <c r="F1327" s="447"/>
      <c r="G1327" s="447"/>
      <c r="H1327" s="447"/>
      <c r="I1327" s="447"/>
      <c r="J1327" s="447"/>
      <c r="K1327" s="447"/>
      <c r="L1327" s="447"/>
      <c r="M1327" s="447"/>
      <c r="N1327" s="447"/>
      <c r="O1327" s="447"/>
      <c r="P1327" s="447"/>
      <c r="Q1327" s="447"/>
      <c r="R1327" s="447"/>
      <c r="S1327" s="447"/>
      <c r="T1327" s="447"/>
      <c r="U1327" s="447"/>
      <c r="V1327" s="447"/>
      <c r="W1327" s="447"/>
      <c r="X1327" s="447"/>
    </row>
    <row r="1328" spans="1:24" ht="12.75">
      <c r="A1328" s="447"/>
      <c r="B1328" s="447"/>
      <c r="C1328" s="454"/>
      <c r="D1328" s="447"/>
      <c r="E1328" s="449"/>
      <c r="F1328" s="447"/>
      <c r="G1328" s="447"/>
      <c r="H1328" s="447"/>
      <c r="I1328" s="447"/>
      <c r="J1328" s="447"/>
      <c r="K1328" s="447"/>
      <c r="L1328" s="447"/>
      <c r="M1328" s="447"/>
      <c r="N1328" s="447"/>
      <c r="O1328" s="447"/>
      <c r="P1328" s="447"/>
      <c r="Q1328" s="447"/>
      <c r="R1328" s="447"/>
      <c r="S1328" s="447"/>
      <c r="T1328" s="447"/>
      <c r="U1328" s="447"/>
      <c r="V1328" s="447"/>
      <c r="W1328" s="447"/>
      <c r="X1328" s="447"/>
    </row>
    <row r="1329" spans="1:24" ht="12.75">
      <c r="A1329" s="447"/>
      <c r="B1329" s="447"/>
      <c r="C1329" s="454"/>
      <c r="D1329" s="447"/>
      <c r="E1329" s="449"/>
      <c r="F1329" s="447"/>
      <c r="G1329" s="447"/>
      <c r="H1329" s="447"/>
      <c r="I1329" s="447"/>
      <c r="J1329" s="447"/>
      <c r="K1329" s="447"/>
      <c r="L1329" s="447"/>
      <c r="M1329" s="447"/>
      <c r="N1329" s="447"/>
      <c r="O1329" s="447"/>
      <c r="P1329" s="447"/>
      <c r="Q1329" s="447"/>
      <c r="R1329" s="447"/>
      <c r="S1329" s="447"/>
      <c r="T1329" s="447"/>
      <c r="U1329" s="447"/>
      <c r="V1329" s="447"/>
      <c r="W1329" s="447"/>
      <c r="X1329" s="447"/>
    </row>
    <row r="1330" spans="1:24" ht="12.75">
      <c r="A1330" s="447"/>
      <c r="B1330" s="447"/>
      <c r="C1330" s="454"/>
      <c r="D1330" s="447"/>
      <c r="E1330" s="449"/>
      <c r="F1330" s="447"/>
      <c r="G1330" s="447"/>
      <c r="H1330" s="447"/>
      <c r="I1330" s="447"/>
      <c r="J1330" s="447"/>
      <c r="K1330" s="447"/>
      <c r="L1330" s="447"/>
      <c r="M1330" s="447"/>
      <c r="N1330" s="447"/>
      <c r="O1330" s="447"/>
      <c r="P1330" s="447"/>
      <c r="Q1330" s="447"/>
      <c r="R1330" s="447"/>
      <c r="S1330" s="447"/>
      <c r="T1330" s="447"/>
      <c r="U1330" s="447"/>
      <c r="V1330" s="447"/>
      <c r="W1330" s="447"/>
      <c r="X1330" s="447"/>
    </row>
    <row r="1331" spans="1:24" ht="12.75">
      <c r="A1331" s="447"/>
      <c r="B1331" s="447"/>
      <c r="C1331" s="454"/>
      <c r="D1331" s="447"/>
      <c r="E1331" s="449"/>
      <c r="F1331" s="447"/>
      <c r="G1331" s="447"/>
      <c r="H1331" s="447"/>
      <c r="I1331" s="447"/>
      <c r="J1331" s="447"/>
      <c r="K1331" s="447"/>
      <c r="L1331" s="447"/>
      <c r="M1331" s="447"/>
      <c r="N1331" s="447"/>
      <c r="O1331" s="447"/>
      <c r="P1331" s="447"/>
      <c r="Q1331" s="447"/>
      <c r="R1331" s="447"/>
      <c r="S1331" s="447"/>
      <c r="T1331" s="447"/>
      <c r="U1331" s="447"/>
      <c r="V1331" s="447"/>
      <c r="W1331" s="447"/>
      <c r="X1331" s="447"/>
    </row>
    <row r="1332" spans="1:24" ht="12.75">
      <c r="A1332" s="447"/>
      <c r="B1332" s="447"/>
      <c r="C1332" s="454"/>
      <c r="D1332" s="447"/>
      <c r="E1332" s="449"/>
      <c r="F1332" s="447"/>
      <c r="G1332" s="447"/>
      <c r="H1332" s="447"/>
      <c r="I1332" s="447"/>
      <c r="J1332" s="447"/>
      <c r="K1332" s="447"/>
      <c r="L1332" s="447"/>
      <c r="M1332" s="447"/>
      <c r="N1332" s="447"/>
      <c r="O1332" s="447"/>
      <c r="P1332" s="447"/>
      <c r="Q1332" s="447"/>
      <c r="R1332" s="447"/>
      <c r="S1332" s="447"/>
      <c r="T1332" s="447"/>
      <c r="U1332" s="447"/>
      <c r="V1332" s="447"/>
      <c r="W1332" s="447"/>
      <c r="X1332" s="447"/>
    </row>
    <row r="1333" spans="1:24" ht="12.75">
      <c r="A1333" s="447"/>
      <c r="B1333" s="447"/>
      <c r="C1333" s="454"/>
      <c r="D1333" s="447"/>
      <c r="E1333" s="449"/>
      <c r="F1333" s="447"/>
      <c r="G1333" s="447"/>
      <c r="H1333" s="447"/>
      <c r="I1333" s="447"/>
      <c r="J1333" s="447"/>
      <c r="K1333" s="447"/>
      <c r="L1333" s="447"/>
      <c r="M1333" s="447"/>
      <c r="N1333" s="447"/>
      <c r="O1333" s="447"/>
      <c r="P1333" s="447"/>
      <c r="Q1333" s="447"/>
      <c r="R1333" s="447"/>
      <c r="S1333" s="447"/>
      <c r="T1333" s="447"/>
      <c r="U1333" s="447"/>
      <c r="V1333" s="447"/>
      <c r="W1333" s="447"/>
      <c r="X1333" s="447"/>
    </row>
    <row r="1334" spans="1:24" ht="12.75">
      <c r="A1334" s="447"/>
      <c r="B1334" s="447"/>
      <c r="C1334" s="454"/>
      <c r="D1334" s="447"/>
      <c r="E1334" s="449"/>
      <c r="F1334" s="447"/>
      <c r="G1334" s="447"/>
      <c r="H1334" s="447"/>
      <c r="I1334" s="447"/>
      <c r="J1334" s="447"/>
      <c r="K1334" s="447"/>
      <c r="L1334" s="447"/>
      <c r="M1334" s="447"/>
      <c r="N1334" s="447"/>
      <c r="O1334" s="447"/>
      <c r="P1334" s="447"/>
      <c r="Q1334" s="447"/>
      <c r="R1334" s="447"/>
      <c r="S1334" s="447"/>
      <c r="T1334" s="447"/>
      <c r="U1334" s="447"/>
      <c r="V1334" s="447"/>
      <c r="W1334" s="447"/>
      <c r="X1334" s="447"/>
    </row>
    <row r="1335" spans="1:24" ht="12.75">
      <c r="A1335" s="447"/>
      <c r="B1335" s="447"/>
      <c r="C1335" s="454"/>
      <c r="D1335" s="447"/>
      <c r="E1335" s="449"/>
      <c r="F1335" s="447"/>
      <c r="G1335" s="447"/>
      <c r="H1335" s="447"/>
      <c r="I1335" s="447"/>
      <c r="J1335" s="447"/>
      <c r="K1335" s="447"/>
      <c r="L1335" s="447"/>
      <c r="M1335" s="447"/>
      <c r="N1335" s="447"/>
      <c r="O1335" s="447"/>
      <c r="P1335" s="447"/>
      <c r="Q1335" s="447"/>
      <c r="R1335" s="447"/>
      <c r="S1335" s="447"/>
      <c r="T1335" s="447"/>
      <c r="U1335" s="447"/>
      <c r="V1335" s="447"/>
      <c r="W1335" s="447"/>
      <c r="X1335" s="447"/>
    </row>
    <row r="1336" spans="1:24" ht="12.75">
      <c r="A1336" s="447"/>
      <c r="B1336" s="447"/>
      <c r="C1336" s="454"/>
      <c r="D1336" s="447"/>
      <c r="E1336" s="449"/>
      <c r="F1336" s="447"/>
      <c r="G1336" s="447"/>
      <c r="H1336" s="447"/>
      <c r="I1336" s="447"/>
      <c r="J1336" s="447"/>
      <c r="K1336" s="447"/>
      <c r="L1336" s="447"/>
      <c r="M1336" s="447"/>
      <c r="N1336" s="447"/>
      <c r="O1336" s="447"/>
      <c r="P1336" s="447"/>
      <c r="Q1336" s="447"/>
      <c r="R1336" s="447"/>
      <c r="S1336" s="447"/>
      <c r="T1336" s="447"/>
      <c r="U1336" s="447"/>
      <c r="V1336" s="447"/>
      <c r="W1336" s="447"/>
      <c r="X1336" s="447"/>
    </row>
    <row r="1337" spans="1:24" ht="12.75">
      <c r="A1337" s="447"/>
      <c r="B1337" s="447"/>
      <c r="C1337" s="454"/>
      <c r="D1337" s="447"/>
      <c r="E1337" s="449"/>
      <c r="F1337" s="447"/>
      <c r="G1337" s="447"/>
      <c r="H1337" s="447"/>
      <c r="I1337" s="447"/>
      <c r="J1337" s="447"/>
      <c r="K1337" s="447"/>
      <c r="L1337" s="447"/>
      <c r="M1337" s="447"/>
      <c r="N1337" s="447"/>
      <c r="O1337" s="447"/>
      <c r="P1337" s="447"/>
      <c r="Q1337" s="447"/>
      <c r="R1337" s="447"/>
      <c r="S1337" s="447"/>
      <c r="T1337" s="447"/>
      <c r="U1337" s="447"/>
      <c r="V1337" s="447"/>
      <c r="W1337" s="447"/>
      <c r="X1337" s="447"/>
    </row>
    <row r="1338" spans="1:24" ht="12.75">
      <c r="A1338" s="447"/>
      <c r="B1338" s="447"/>
      <c r="C1338" s="454"/>
      <c r="D1338" s="447"/>
      <c r="E1338" s="449"/>
      <c r="F1338" s="447"/>
      <c r="G1338" s="447"/>
      <c r="H1338" s="447"/>
      <c r="I1338" s="447"/>
      <c r="J1338" s="447"/>
      <c r="K1338" s="447"/>
      <c r="L1338" s="447"/>
      <c r="M1338" s="447"/>
      <c r="N1338" s="447"/>
      <c r="O1338" s="447"/>
      <c r="P1338" s="447"/>
      <c r="Q1338" s="447"/>
      <c r="R1338" s="447"/>
      <c r="S1338" s="447"/>
      <c r="T1338" s="447"/>
      <c r="U1338" s="447"/>
      <c r="V1338" s="447"/>
      <c r="W1338" s="447"/>
      <c r="X1338" s="447"/>
    </row>
    <row r="1339" spans="1:24" ht="12.75">
      <c r="A1339" s="447"/>
      <c r="B1339" s="447"/>
      <c r="C1339" s="454"/>
      <c r="D1339" s="447"/>
      <c r="E1339" s="449"/>
      <c r="F1339" s="447"/>
      <c r="G1339" s="447"/>
      <c r="H1339" s="447"/>
      <c r="I1339" s="447"/>
      <c r="J1339" s="447"/>
      <c r="K1339" s="447"/>
      <c r="L1339" s="447"/>
      <c r="M1339" s="447"/>
      <c r="N1339" s="447"/>
      <c r="O1339" s="447"/>
      <c r="P1339" s="447"/>
      <c r="Q1339" s="447"/>
      <c r="R1339" s="447"/>
      <c r="S1339" s="447"/>
      <c r="T1339" s="447"/>
      <c r="U1339" s="447"/>
      <c r="V1339" s="447"/>
      <c r="W1339" s="447"/>
      <c r="X1339" s="447"/>
    </row>
    <row r="1340" spans="1:24" ht="12.75">
      <c r="A1340" s="447"/>
      <c r="B1340" s="447"/>
      <c r="C1340" s="454"/>
      <c r="D1340" s="447"/>
      <c r="E1340" s="449"/>
      <c r="F1340" s="447"/>
      <c r="G1340" s="447"/>
      <c r="H1340" s="447"/>
      <c r="I1340" s="447"/>
      <c r="J1340" s="447"/>
      <c r="K1340" s="447"/>
      <c r="L1340" s="447"/>
      <c r="M1340" s="447"/>
      <c r="N1340" s="447"/>
      <c r="O1340" s="447"/>
      <c r="P1340" s="447"/>
      <c r="Q1340" s="447"/>
      <c r="R1340" s="447"/>
      <c r="S1340" s="447"/>
      <c r="T1340" s="447"/>
      <c r="U1340" s="447"/>
      <c r="V1340" s="447"/>
      <c r="W1340" s="447"/>
      <c r="X1340" s="447"/>
    </row>
    <row r="1341" spans="1:24" ht="12.75">
      <c r="A1341" s="447"/>
      <c r="B1341" s="447"/>
      <c r="C1341" s="454"/>
      <c r="D1341" s="447"/>
      <c r="E1341" s="449"/>
      <c r="F1341" s="447"/>
      <c r="G1341" s="447"/>
      <c r="H1341" s="447"/>
      <c r="I1341" s="447"/>
      <c r="J1341" s="447"/>
      <c r="K1341" s="447"/>
      <c r="L1341" s="447"/>
      <c r="M1341" s="447"/>
      <c r="N1341" s="447"/>
      <c r="O1341" s="447"/>
      <c r="P1341" s="447"/>
      <c r="Q1341" s="447"/>
      <c r="R1341" s="447"/>
      <c r="S1341" s="447"/>
      <c r="T1341" s="447"/>
      <c r="U1341" s="447"/>
      <c r="V1341" s="447"/>
      <c r="W1341" s="447"/>
      <c r="X1341" s="447"/>
    </row>
    <row r="1342" spans="1:24" ht="12.75">
      <c r="A1342" s="447"/>
      <c r="B1342" s="447"/>
      <c r="C1342" s="454"/>
      <c r="D1342" s="447"/>
      <c r="E1342" s="449"/>
      <c r="F1342" s="447"/>
      <c r="G1342" s="447"/>
      <c r="H1342" s="447"/>
      <c r="I1342" s="447"/>
      <c r="J1342" s="447"/>
      <c r="K1342" s="447"/>
      <c r="L1342" s="447"/>
      <c r="M1342" s="447"/>
      <c r="N1342" s="447"/>
      <c r="O1342" s="447"/>
      <c r="P1342" s="447"/>
      <c r="Q1342" s="447"/>
      <c r="R1342" s="447"/>
      <c r="S1342" s="447"/>
      <c r="T1342" s="447"/>
      <c r="U1342" s="447"/>
      <c r="V1342" s="447"/>
      <c r="W1342" s="447"/>
      <c r="X1342" s="447"/>
    </row>
    <row r="1343" spans="1:24" ht="12.75">
      <c r="A1343" s="447"/>
      <c r="B1343" s="447"/>
      <c r="C1343" s="454"/>
      <c r="D1343" s="447"/>
      <c r="E1343" s="449"/>
      <c r="F1343" s="447"/>
      <c r="G1343" s="447"/>
      <c r="H1343" s="447"/>
      <c r="I1343" s="447"/>
      <c r="J1343" s="447"/>
      <c r="K1343" s="447"/>
      <c r="L1343" s="447"/>
      <c r="M1343" s="447"/>
      <c r="N1343" s="447"/>
      <c r="O1343" s="447"/>
      <c r="P1343" s="447"/>
      <c r="Q1343" s="447"/>
      <c r="R1343" s="447"/>
      <c r="S1343" s="447"/>
      <c r="T1343" s="447"/>
      <c r="U1343" s="447"/>
      <c r="V1343" s="447"/>
      <c r="W1343" s="447"/>
      <c r="X1343" s="447"/>
    </row>
    <row r="1344" spans="1:24" ht="12.75">
      <c r="A1344" s="447"/>
      <c r="B1344" s="447"/>
      <c r="C1344" s="454"/>
      <c r="D1344" s="447"/>
      <c r="E1344" s="449"/>
      <c r="F1344" s="447"/>
      <c r="G1344" s="447"/>
      <c r="H1344" s="447"/>
      <c r="I1344" s="447"/>
      <c r="J1344" s="447"/>
      <c r="K1344" s="447"/>
      <c r="L1344" s="447"/>
      <c r="M1344" s="447"/>
      <c r="N1344" s="447"/>
      <c r="O1344" s="447"/>
      <c r="P1344" s="447"/>
      <c r="Q1344" s="447"/>
      <c r="R1344" s="447"/>
      <c r="S1344" s="447"/>
      <c r="T1344" s="447"/>
      <c r="U1344" s="447"/>
      <c r="V1344" s="447"/>
      <c r="W1344" s="447"/>
      <c r="X1344" s="447"/>
    </row>
    <row r="1345" spans="1:24" ht="12.75">
      <c r="A1345" s="447"/>
      <c r="B1345" s="447"/>
      <c r="C1345" s="454"/>
      <c r="D1345" s="447"/>
      <c r="E1345" s="449"/>
      <c r="F1345" s="447"/>
      <c r="G1345" s="447"/>
      <c r="H1345" s="447"/>
      <c r="I1345" s="447"/>
      <c r="J1345" s="447"/>
      <c r="K1345" s="447"/>
      <c r="L1345" s="447"/>
      <c r="M1345" s="447"/>
      <c r="N1345" s="447"/>
      <c r="O1345" s="447"/>
      <c r="P1345" s="447"/>
      <c r="Q1345" s="447"/>
      <c r="R1345" s="447"/>
      <c r="S1345" s="447"/>
      <c r="T1345" s="447"/>
      <c r="U1345" s="447"/>
      <c r="V1345" s="447"/>
      <c r="W1345" s="447"/>
      <c r="X1345" s="447"/>
    </row>
    <row r="1346" spans="1:24" ht="12.75">
      <c r="A1346" s="447"/>
      <c r="B1346" s="447"/>
      <c r="C1346" s="454"/>
      <c r="D1346" s="447"/>
      <c r="E1346" s="449"/>
      <c r="F1346" s="447"/>
      <c r="G1346" s="447"/>
      <c r="H1346" s="447"/>
      <c r="I1346" s="447"/>
      <c r="J1346" s="447"/>
      <c r="K1346" s="447"/>
      <c r="L1346" s="447"/>
      <c r="M1346" s="447"/>
      <c r="N1346" s="447"/>
      <c r="O1346" s="447"/>
      <c r="P1346" s="447"/>
      <c r="Q1346" s="447"/>
      <c r="R1346" s="447"/>
      <c r="S1346" s="447"/>
      <c r="T1346" s="447"/>
      <c r="U1346" s="447"/>
      <c r="V1346" s="447"/>
      <c r="W1346" s="447"/>
      <c r="X1346" s="447"/>
    </row>
    <row r="1347" spans="1:24" ht="12.75">
      <c r="A1347" s="447"/>
      <c r="B1347" s="447"/>
      <c r="C1347" s="454"/>
      <c r="D1347" s="447"/>
      <c r="E1347" s="449"/>
      <c r="F1347" s="447"/>
      <c r="G1347" s="447"/>
      <c r="H1347" s="447"/>
      <c r="I1347" s="447"/>
      <c r="J1347" s="447"/>
      <c r="K1347" s="447"/>
      <c r="L1347" s="447"/>
      <c r="M1347" s="447"/>
      <c r="N1347" s="447"/>
      <c r="O1347" s="447"/>
      <c r="P1347" s="447"/>
      <c r="Q1347" s="447"/>
      <c r="R1347" s="447"/>
      <c r="S1347" s="447"/>
      <c r="T1347" s="447"/>
      <c r="U1347" s="447"/>
      <c r="V1347" s="447"/>
      <c r="W1347" s="447"/>
      <c r="X1347" s="447"/>
    </row>
    <row r="1348" spans="1:24" ht="12.75">
      <c r="A1348" s="447"/>
      <c r="B1348" s="447"/>
      <c r="C1348" s="454"/>
      <c r="D1348" s="447"/>
      <c r="E1348" s="449"/>
      <c r="F1348" s="447"/>
      <c r="G1348" s="447"/>
      <c r="H1348" s="447"/>
      <c r="I1348" s="447"/>
      <c r="J1348" s="447"/>
      <c r="K1348" s="447"/>
      <c r="L1348" s="447"/>
      <c r="M1348" s="447"/>
      <c r="N1348" s="447"/>
      <c r="O1348" s="447"/>
      <c r="P1348" s="447"/>
      <c r="Q1348" s="447"/>
      <c r="R1348" s="447"/>
      <c r="S1348" s="447"/>
      <c r="T1348" s="447"/>
      <c r="U1348" s="447"/>
      <c r="V1348" s="447"/>
      <c r="W1348" s="447"/>
      <c r="X1348" s="447"/>
    </row>
    <row r="1349" spans="1:24" ht="12.75">
      <c r="A1349" s="447"/>
      <c r="B1349" s="447"/>
      <c r="C1349" s="454"/>
      <c r="D1349" s="447"/>
      <c r="E1349" s="449"/>
      <c r="F1349" s="447"/>
      <c r="G1349" s="447"/>
      <c r="H1349" s="447"/>
      <c r="I1349" s="447"/>
      <c r="J1349" s="447"/>
      <c r="K1349" s="447"/>
      <c r="L1349" s="447"/>
      <c r="M1349" s="447"/>
      <c r="N1349" s="447"/>
      <c r="O1349" s="447"/>
      <c r="P1349" s="447"/>
      <c r="Q1349" s="447"/>
      <c r="R1349" s="447"/>
      <c r="S1349" s="447"/>
      <c r="T1349" s="447"/>
      <c r="U1349" s="447"/>
      <c r="V1349" s="447"/>
      <c r="W1349" s="447"/>
      <c r="X1349" s="447"/>
    </row>
    <row r="1350" spans="1:24" ht="12.75">
      <c r="A1350" s="447"/>
      <c r="B1350" s="447"/>
      <c r="C1350" s="454"/>
      <c r="D1350" s="447"/>
      <c r="E1350" s="449"/>
      <c r="F1350" s="447"/>
      <c r="G1350" s="447"/>
      <c r="H1350" s="447"/>
      <c r="I1350" s="447"/>
      <c r="J1350" s="447"/>
      <c r="K1350" s="447"/>
      <c r="L1350" s="447"/>
      <c r="M1350" s="447"/>
      <c r="N1350" s="447"/>
      <c r="O1350" s="447"/>
      <c r="P1350" s="447"/>
      <c r="Q1350" s="447"/>
      <c r="R1350" s="447"/>
      <c r="S1350" s="447"/>
      <c r="T1350" s="447"/>
      <c r="U1350" s="447"/>
      <c r="V1350" s="447"/>
      <c r="W1350" s="447"/>
      <c r="X1350" s="447"/>
    </row>
    <row r="1351" spans="1:24" ht="12.75">
      <c r="A1351" s="447"/>
      <c r="B1351" s="447"/>
      <c r="C1351" s="454"/>
      <c r="D1351" s="447"/>
      <c r="E1351" s="449"/>
      <c r="F1351" s="447"/>
      <c r="G1351" s="447"/>
      <c r="H1351" s="447"/>
      <c r="I1351" s="447"/>
      <c r="J1351" s="447"/>
      <c r="K1351" s="447"/>
      <c r="L1351" s="447"/>
      <c r="M1351" s="447"/>
      <c r="N1351" s="447"/>
      <c r="O1351" s="447"/>
      <c r="P1351" s="447"/>
      <c r="Q1351" s="447"/>
      <c r="R1351" s="447"/>
      <c r="S1351" s="447"/>
      <c r="T1351" s="447"/>
      <c r="U1351" s="447"/>
      <c r="V1351" s="447"/>
      <c r="W1351" s="447"/>
      <c r="X1351" s="447"/>
    </row>
    <row r="1352" spans="1:24" ht="12.75">
      <c r="A1352" s="447"/>
      <c r="B1352" s="447"/>
      <c r="C1352" s="454"/>
      <c r="D1352" s="447"/>
      <c r="E1352" s="449"/>
      <c r="F1352" s="447"/>
      <c r="G1352" s="447"/>
      <c r="H1352" s="447"/>
      <c r="I1352" s="447"/>
      <c r="J1352" s="447"/>
      <c r="K1352" s="447"/>
      <c r="L1352" s="447"/>
      <c r="M1352" s="447"/>
      <c r="N1352" s="447"/>
      <c r="O1352" s="447"/>
      <c r="P1352" s="447"/>
      <c r="Q1352" s="447"/>
      <c r="R1352" s="447"/>
      <c r="S1352" s="447"/>
      <c r="T1352" s="447"/>
      <c r="U1352" s="447"/>
      <c r="V1352" s="447"/>
      <c r="W1352" s="447"/>
      <c r="X1352" s="447"/>
    </row>
    <row r="1353" spans="1:24" ht="12.75">
      <c r="A1353" s="447"/>
      <c r="B1353" s="447"/>
      <c r="C1353" s="454"/>
      <c r="D1353" s="447"/>
      <c r="E1353" s="449"/>
      <c r="F1353" s="447"/>
      <c r="G1353" s="447"/>
      <c r="H1353" s="447"/>
      <c r="I1353" s="447"/>
      <c r="J1353" s="447"/>
      <c r="K1353" s="447"/>
      <c r="L1353" s="447"/>
      <c r="M1353" s="447"/>
      <c r="N1353" s="447"/>
      <c r="O1353" s="447"/>
      <c r="P1353" s="447"/>
      <c r="Q1353" s="447"/>
      <c r="R1353" s="447"/>
      <c r="S1353" s="447"/>
      <c r="T1353" s="447"/>
      <c r="U1353" s="447"/>
      <c r="V1353" s="447"/>
      <c r="W1353" s="447"/>
      <c r="X1353" s="447"/>
    </row>
    <row r="1354" spans="1:24" ht="12.75">
      <c r="A1354" s="447"/>
      <c r="B1354" s="447"/>
      <c r="C1354" s="454"/>
      <c r="D1354" s="447"/>
      <c r="E1354" s="449"/>
      <c r="F1354" s="447"/>
      <c r="G1354" s="447"/>
      <c r="H1354" s="447"/>
      <c r="I1354" s="447"/>
      <c r="J1354" s="447"/>
      <c r="K1354" s="447"/>
      <c r="L1354" s="447"/>
      <c r="M1354" s="447"/>
      <c r="N1354" s="447"/>
      <c r="O1354" s="447"/>
      <c r="P1354" s="447"/>
      <c r="Q1354" s="447"/>
      <c r="R1354" s="447"/>
      <c r="S1354" s="447"/>
      <c r="T1354" s="447"/>
      <c r="U1354" s="447"/>
      <c r="V1354" s="447"/>
      <c r="W1354" s="447"/>
      <c r="X1354" s="447"/>
    </row>
    <row r="1355" spans="1:24" ht="12.75">
      <c r="A1355" s="447"/>
      <c r="B1355" s="447"/>
      <c r="C1355" s="454"/>
      <c r="D1355" s="447"/>
      <c r="E1355" s="449"/>
      <c r="F1355" s="447"/>
      <c r="G1355" s="447"/>
      <c r="H1355" s="447"/>
      <c r="I1355" s="447"/>
      <c r="J1355" s="447"/>
      <c r="K1355" s="447"/>
      <c r="L1355" s="447"/>
      <c r="M1355" s="447"/>
      <c r="N1355" s="447"/>
      <c r="O1355" s="447"/>
      <c r="P1355" s="447"/>
      <c r="Q1355" s="447"/>
      <c r="R1355" s="447"/>
      <c r="S1355" s="447"/>
      <c r="T1355" s="447"/>
      <c r="U1355" s="447"/>
      <c r="V1355" s="447"/>
      <c r="W1355" s="447"/>
      <c r="X1355" s="447"/>
    </row>
    <row r="1356" spans="1:24" ht="12.75">
      <c r="A1356" s="447"/>
      <c r="B1356" s="447"/>
      <c r="C1356" s="454"/>
      <c r="D1356" s="447"/>
      <c r="E1356" s="449"/>
      <c r="F1356" s="447"/>
      <c r="G1356" s="447"/>
      <c r="H1356" s="447"/>
      <c r="I1356" s="447"/>
      <c r="J1356" s="447"/>
      <c r="K1356" s="447"/>
      <c r="L1356" s="447"/>
      <c r="M1356" s="447"/>
      <c r="N1356" s="447"/>
      <c r="O1356" s="447"/>
      <c r="P1356" s="447"/>
      <c r="Q1356" s="447"/>
      <c r="R1356" s="447"/>
      <c r="S1356" s="447"/>
      <c r="T1356" s="447"/>
      <c r="U1356" s="447"/>
      <c r="V1356" s="447"/>
      <c r="W1356" s="447"/>
      <c r="X1356" s="447"/>
    </row>
    <row r="1357" spans="1:24" ht="12.75">
      <c r="A1357" s="447"/>
      <c r="B1357" s="447"/>
      <c r="C1357" s="454"/>
      <c r="D1357" s="447"/>
      <c r="E1357" s="449"/>
      <c r="F1357" s="447"/>
      <c r="G1357" s="447"/>
      <c r="H1357" s="447"/>
      <c r="I1357" s="447"/>
      <c r="J1357" s="447"/>
      <c r="K1357" s="447"/>
      <c r="L1357" s="447"/>
      <c r="M1357" s="447"/>
      <c r="N1357" s="447"/>
      <c r="O1357" s="447"/>
      <c r="P1357" s="447"/>
      <c r="Q1357" s="447"/>
      <c r="R1357" s="447"/>
      <c r="S1357" s="447"/>
      <c r="T1357" s="447"/>
      <c r="U1357" s="447"/>
      <c r="V1357" s="447"/>
      <c r="W1357" s="447"/>
      <c r="X1357" s="447"/>
    </row>
    <row r="1358" spans="1:24" ht="12.75">
      <c r="A1358" s="447"/>
      <c r="B1358" s="447"/>
      <c r="C1358" s="454"/>
      <c r="D1358" s="447"/>
      <c r="E1358" s="449"/>
      <c r="F1358" s="447"/>
      <c r="G1358" s="447"/>
      <c r="H1358" s="447"/>
      <c r="I1358" s="447"/>
      <c r="J1358" s="447"/>
      <c r="K1358" s="447"/>
      <c r="L1358" s="447"/>
      <c r="M1358" s="447"/>
      <c r="N1358" s="447"/>
      <c r="O1358" s="447"/>
      <c r="P1358" s="447"/>
      <c r="Q1358" s="447"/>
      <c r="R1358" s="447"/>
      <c r="S1358" s="447"/>
      <c r="T1358" s="447"/>
      <c r="U1358" s="447"/>
      <c r="V1358" s="447"/>
      <c r="W1358" s="447"/>
      <c r="X1358" s="447"/>
    </row>
    <row r="1359" spans="1:24" ht="12.75">
      <c r="A1359" s="447"/>
      <c r="B1359" s="447"/>
      <c r="C1359" s="454"/>
      <c r="D1359" s="447"/>
      <c r="E1359" s="449"/>
      <c r="F1359" s="447"/>
      <c r="G1359" s="447"/>
      <c r="H1359" s="447"/>
      <c r="I1359" s="447"/>
      <c r="J1359" s="447"/>
      <c r="K1359" s="447"/>
      <c r="L1359" s="447"/>
      <c r="M1359" s="447"/>
      <c r="N1359" s="447"/>
      <c r="O1359" s="447"/>
      <c r="P1359" s="447"/>
      <c r="Q1359" s="447"/>
      <c r="R1359" s="447"/>
      <c r="S1359" s="447"/>
      <c r="T1359" s="447"/>
      <c r="U1359" s="447"/>
      <c r="V1359" s="447"/>
      <c r="W1359" s="447"/>
      <c r="X1359" s="447"/>
    </row>
    <row r="1360" spans="1:24" ht="12.75">
      <c r="A1360" s="447"/>
      <c r="B1360" s="447"/>
      <c r="C1360" s="454"/>
      <c r="D1360" s="447"/>
      <c r="E1360" s="449"/>
      <c r="F1360" s="447"/>
      <c r="G1360" s="447"/>
      <c r="H1360" s="447"/>
      <c r="I1360" s="447"/>
      <c r="J1360" s="447"/>
      <c r="K1360" s="447"/>
      <c r="L1360" s="447"/>
      <c r="M1360" s="447"/>
      <c r="N1360" s="447"/>
      <c r="O1360" s="447"/>
      <c r="P1360" s="447"/>
      <c r="Q1360" s="447"/>
      <c r="R1360" s="447"/>
      <c r="S1360" s="447"/>
      <c r="T1360" s="447"/>
      <c r="U1360" s="447"/>
      <c r="V1360" s="447"/>
      <c r="W1360" s="447"/>
      <c r="X1360" s="447"/>
    </row>
    <row r="1361" spans="1:24" ht="12.75">
      <c r="A1361" s="447"/>
      <c r="B1361" s="447"/>
      <c r="C1361" s="454"/>
      <c r="D1361" s="447"/>
      <c r="E1361" s="449"/>
      <c r="F1361" s="447"/>
      <c r="G1361" s="447"/>
      <c r="H1361" s="447"/>
      <c r="I1361" s="447"/>
      <c r="J1361" s="447"/>
      <c r="K1361" s="447"/>
      <c r="L1361" s="447"/>
      <c r="M1361" s="447"/>
      <c r="N1361" s="447"/>
      <c r="O1361" s="447"/>
      <c r="P1361" s="447"/>
      <c r="Q1361" s="447"/>
      <c r="R1361" s="447"/>
      <c r="S1361" s="447"/>
      <c r="T1361" s="447"/>
      <c r="U1361" s="447"/>
      <c r="V1361" s="447"/>
      <c r="W1361" s="447"/>
      <c r="X1361" s="447"/>
    </row>
    <row r="1362" spans="1:24" ht="12.75">
      <c r="A1362" s="447"/>
      <c r="B1362" s="447"/>
      <c r="C1362" s="454"/>
      <c r="D1362" s="447"/>
      <c r="E1362" s="449"/>
      <c r="F1362" s="447"/>
      <c r="G1362" s="447"/>
      <c r="H1362" s="447"/>
      <c r="I1362" s="447"/>
      <c r="J1362" s="447"/>
      <c r="K1362" s="447"/>
      <c r="L1362" s="447"/>
      <c r="M1362" s="447"/>
      <c r="N1362" s="447"/>
      <c r="O1362" s="447"/>
      <c r="P1362" s="447"/>
      <c r="Q1362" s="447"/>
      <c r="R1362" s="447"/>
      <c r="S1362" s="447"/>
      <c r="T1362" s="447"/>
      <c r="U1362" s="447"/>
      <c r="V1362" s="447"/>
      <c r="W1362" s="447"/>
      <c r="X1362" s="447"/>
    </row>
    <row r="1363" spans="1:24" ht="12.75">
      <c r="A1363" s="447"/>
      <c r="B1363" s="447"/>
      <c r="C1363" s="454"/>
      <c r="D1363" s="447"/>
      <c r="E1363" s="449"/>
      <c r="F1363" s="447"/>
      <c r="G1363" s="447"/>
      <c r="H1363" s="447"/>
      <c r="I1363" s="447"/>
      <c r="J1363" s="447"/>
      <c r="K1363" s="447"/>
      <c r="L1363" s="447"/>
      <c r="M1363" s="447"/>
      <c r="N1363" s="447"/>
      <c r="O1363" s="447"/>
      <c r="P1363" s="447"/>
      <c r="Q1363" s="447"/>
      <c r="R1363" s="447"/>
      <c r="S1363" s="447"/>
      <c r="T1363" s="447"/>
      <c r="U1363" s="447"/>
      <c r="V1363" s="447"/>
      <c r="W1363" s="447"/>
      <c r="X1363" s="447"/>
    </row>
    <row r="1364" spans="1:24" ht="12.75">
      <c r="A1364" s="447"/>
      <c r="B1364" s="447"/>
      <c r="C1364" s="454"/>
      <c r="D1364" s="447"/>
      <c r="E1364" s="449"/>
      <c r="F1364" s="447"/>
      <c r="G1364" s="447"/>
      <c r="H1364" s="447"/>
      <c r="I1364" s="447"/>
      <c r="J1364" s="447"/>
      <c r="K1364" s="447"/>
      <c r="L1364" s="447"/>
      <c r="M1364" s="447"/>
      <c r="N1364" s="447"/>
      <c r="O1364" s="447"/>
      <c r="P1364" s="447"/>
      <c r="Q1364" s="447"/>
      <c r="R1364" s="447"/>
      <c r="S1364" s="447"/>
      <c r="T1364" s="447"/>
      <c r="U1364" s="447"/>
      <c r="V1364" s="447"/>
      <c r="W1364" s="447"/>
      <c r="X1364" s="447"/>
    </row>
    <row r="1365" spans="1:24" ht="12.75">
      <c r="A1365" s="447"/>
      <c r="B1365" s="447"/>
      <c r="C1365" s="454"/>
      <c r="D1365" s="447"/>
      <c r="E1365" s="449"/>
      <c r="F1365" s="447"/>
      <c r="G1365" s="447"/>
      <c r="H1365" s="447"/>
      <c r="I1365" s="447"/>
      <c r="J1365" s="447"/>
      <c r="K1365" s="447"/>
      <c r="L1365" s="447"/>
      <c r="M1365" s="447"/>
      <c r="N1365" s="447"/>
      <c r="O1365" s="447"/>
      <c r="P1365" s="447"/>
      <c r="Q1365" s="447"/>
      <c r="R1365" s="447"/>
      <c r="S1365" s="447"/>
      <c r="T1365" s="447"/>
      <c r="U1365" s="447"/>
      <c r="V1365" s="447"/>
      <c r="W1365" s="447"/>
      <c r="X1365" s="447"/>
    </row>
    <row r="1366" spans="1:24" ht="12.75">
      <c r="A1366" s="447"/>
      <c r="B1366" s="447"/>
      <c r="C1366" s="454"/>
      <c r="D1366" s="447"/>
      <c r="E1366" s="449"/>
      <c r="F1366" s="447"/>
      <c r="G1366" s="447"/>
      <c r="H1366" s="447"/>
      <c r="I1366" s="447"/>
      <c r="J1366" s="447"/>
      <c r="K1366" s="447"/>
      <c r="L1366" s="447"/>
      <c r="M1366" s="447"/>
      <c r="N1366" s="447"/>
      <c r="O1366" s="447"/>
      <c r="P1366" s="447"/>
      <c r="Q1366" s="447"/>
      <c r="R1366" s="447"/>
      <c r="S1366" s="447"/>
      <c r="T1366" s="447"/>
      <c r="U1366" s="447"/>
      <c r="V1366" s="447"/>
      <c r="W1366" s="447"/>
      <c r="X1366" s="447"/>
    </row>
    <row r="1367" spans="1:24" ht="12.75">
      <c r="A1367" s="447"/>
      <c r="B1367" s="447"/>
      <c r="C1367" s="454"/>
      <c r="D1367" s="447"/>
      <c r="E1367" s="449"/>
      <c r="F1367" s="447"/>
      <c r="G1367" s="447"/>
      <c r="H1367" s="447"/>
      <c r="I1367" s="447"/>
      <c r="J1367" s="447"/>
      <c r="K1367" s="447"/>
      <c r="L1367" s="447"/>
      <c r="M1367" s="447"/>
      <c r="N1367" s="447"/>
      <c r="O1367" s="447"/>
      <c r="P1367" s="447"/>
      <c r="Q1367" s="447"/>
      <c r="R1367" s="447"/>
      <c r="S1367" s="447"/>
      <c r="T1367" s="447"/>
      <c r="U1367" s="447"/>
      <c r="V1367" s="447"/>
      <c r="W1367" s="447"/>
      <c r="X1367" s="447"/>
    </row>
    <row r="1368" spans="1:24" ht="12.75">
      <c r="A1368" s="447"/>
      <c r="B1368" s="447"/>
      <c r="C1368" s="454"/>
      <c r="D1368" s="447"/>
      <c r="E1368" s="449"/>
      <c r="F1368" s="447"/>
      <c r="G1368" s="447"/>
      <c r="H1368" s="447"/>
      <c r="I1368" s="447"/>
      <c r="J1368" s="447"/>
      <c r="K1368" s="447"/>
      <c r="L1368" s="447"/>
      <c r="M1368" s="447"/>
      <c r="N1368" s="447"/>
      <c r="O1368" s="447"/>
      <c r="P1368" s="447"/>
      <c r="Q1368" s="447"/>
      <c r="R1368" s="447"/>
      <c r="S1368" s="447"/>
      <c r="T1368" s="447"/>
      <c r="U1368" s="447"/>
      <c r="V1368" s="447"/>
      <c r="W1368" s="447"/>
      <c r="X1368" s="447"/>
    </row>
    <row r="1369" spans="1:24" ht="12.75">
      <c r="A1369" s="447"/>
      <c r="B1369" s="447"/>
      <c r="C1369" s="454"/>
      <c r="D1369" s="447"/>
      <c r="E1369" s="449"/>
      <c r="F1369" s="447"/>
      <c r="G1369" s="447"/>
      <c r="H1369" s="447"/>
      <c r="I1369" s="447"/>
      <c r="J1369" s="447"/>
      <c r="K1369" s="447"/>
      <c r="L1369" s="447"/>
      <c r="M1369" s="447"/>
      <c r="N1369" s="447"/>
      <c r="O1369" s="447"/>
      <c r="P1369" s="447"/>
      <c r="Q1369" s="447"/>
      <c r="R1369" s="447"/>
      <c r="S1369" s="447"/>
      <c r="T1369" s="447"/>
      <c r="U1369" s="447"/>
      <c r="V1369" s="447"/>
      <c r="W1369" s="447"/>
      <c r="X1369" s="447"/>
    </row>
    <row r="1370" spans="1:24" ht="12.75">
      <c r="A1370" s="447"/>
      <c r="B1370" s="447"/>
      <c r="C1370" s="454"/>
      <c r="D1370" s="447"/>
      <c r="E1370" s="449"/>
      <c r="F1370" s="447"/>
      <c r="G1370" s="447"/>
      <c r="H1370" s="447"/>
      <c r="I1370" s="447"/>
      <c r="J1370" s="447"/>
      <c r="K1370" s="447"/>
      <c r="L1370" s="447"/>
      <c r="M1370" s="447"/>
      <c r="N1370" s="447"/>
      <c r="O1370" s="447"/>
      <c r="P1370" s="447"/>
      <c r="Q1370" s="447"/>
      <c r="R1370" s="447"/>
      <c r="S1370" s="447"/>
      <c r="T1370" s="447"/>
      <c r="U1370" s="447"/>
      <c r="V1370" s="447"/>
      <c r="W1370" s="447"/>
      <c r="X1370" s="447"/>
    </row>
    <row r="1371" spans="1:24" ht="12.75">
      <c r="A1371" s="447"/>
      <c r="B1371" s="447"/>
      <c r="C1371" s="454"/>
      <c r="D1371" s="447"/>
      <c r="E1371" s="449"/>
      <c r="F1371" s="447"/>
      <c r="G1371" s="447"/>
      <c r="H1371" s="447"/>
      <c r="I1371" s="447"/>
      <c r="J1371" s="447"/>
      <c r="K1371" s="447"/>
      <c r="L1371" s="447"/>
      <c r="M1371" s="447"/>
      <c r="N1371" s="447"/>
      <c r="O1371" s="447"/>
      <c r="P1371" s="447"/>
      <c r="Q1371" s="447"/>
      <c r="R1371" s="447"/>
      <c r="S1371" s="447"/>
      <c r="T1371" s="447"/>
      <c r="U1371" s="447"/>
      <c r="V1371" s="447"/>
      <c r="W1371" s="447"/>
      <c r="X1371" s="447"/>
    </row>
    <row r="1372" spans="1:24" ht="12.75">
      <c r="A1372" s="447"/>
      <c r="B1372" s="447"/>
      <c r="C1372" s="454"/>
      <c r="D1372" s="447"/>
      <c r="E1372" s="449"/>
      <c r="F1372" s="447"/>
      <c r="G1372" s="447"/>
      <c r="H1372" s="447"/>
      <c r="I1372" s="447"/>
      <c r="J1372" s="447"/>
      <c r="K1372" s="447"/>
      <c r="L1372" s="447"/>
      <c r="M1372" s="447"/>
      <c r="N1372" s="447"/>
      <c r="O1372" s="447"/>
      <c r="P1372" s="447"/>
      <c r="Q1372" s="447"/>
      <c r="R1372" s="447"/>
      <c r="S1372" s="447"/>
      <c r="T1372" s="447"/>
      <c r="U1372" s="447"/>
      <c r="V1372" s="447"/>
      <c r="W1372" s="447"/>
      <c r="X1372" s="447"/>
    </row>
    <row r="1373" spans="1:24" ht="12.75">
      <c r="A1373" s="447"/>
      <c r="B1373" s="447"/>
      <c r="C1373" s="454"/>
      <c r="D1373" s="447"/>
      <c r="E1373" s="449"/>
      <c r="F1373" s="447"/>
      <c r="G1373" s="447"/>
      <c r="H1373" s="447"/>
      <c r="I1373" s="447"/>
      <c r="J1373" s="447"/>
      <c r="K1373" s="447"/>
      <c r="L1373" s="447"/>
      <c r="M1373" s="447"/>
      <c r="N1373" s="447"/>
      <c r="O1373" s="447"/>
      <c r="P1373" s="447"/>
      <c r="Q1373" s="447"/>
      <c r="R1373" s="447"/>
      <c r="S1373" s="447"/>
      <c r="T1373" s="447"/>
      <c r="U1373" s="447"/>
      <c r="V1373" s="447"/>
      <c r="W1373" s="447"/>
      <c r="X1373" s="447"/>
    </row>
    <row r="1374" spans="1:24" ht="12.75">
      <c r="A1374" s="447"/>
      <c r="B1374" s="447"/>
      <c r="C1374" s="454"/>
      <c r="D1374" s="447"/>
      <c r="E1374" s="449"/>
      <c r="F1374" s="447"/>
      <c r="G1374" s="447"/>
      <c r="H1374" s="447"/>
      <c r="I1374" s="447"/>
      <c r="J1374" s="447"/>
      <c r="K1374" s="447"/>
      <c r="L1374" s="447"/>
      <c r="M1374" s="447"/>
      <c r="N1374" s="447"/>
      <c r="O1374" s="447"/>
      <c r="P1374" s="447"/>
      <c r="Q1374" s="447"/>
      <c r="R1374" s="447"/>
      <c r="S1374" s="447"/>
      <c r="T1374" s="447"/>
      <c r="U1374" s="447"/>
      <c r="V1374" s="447"/>
      <c r="W1374" s="447"/>
      <c r="X1374" s="447"/>
    </row>
    <row r="1375" spans="1:24" ht="12.75">
      <c r="A1375" s="447"/>
      <c r="B1375" s="447"/>
      <c r="C1375" s="454"/>
      <c r="D1375" s="447"/>
      <c r="E1375" s="449"/>
      <c r="F1375" s="447"/>
      <c r="G1375" s="447"/>
      <c r="H1375" s="447"/>
      <c r="I1375" s="447"/>
      <c r="J1375" s="447"/>
      <c r="K1375" s="447"/>
      <c r="L1375" s="447"/>
      <c r="M1375" s="447"/>
      <c r="N1375" s="447"/>
      <c r="O1375" s="447"/>
      <c r="P1375" s="447"/>
      <c r="Q1375" s="447"/>
      <c r="R1375" s="447"/>
      <c r="S1375" s="447"/>
      <c r="T1375" s="447"/>
      <c r="U1375" s="447"/>
      <c r="V1375" s="447"/>
      <c r="W1375" s="447"/>
      <c r="X1375" s="447"/>
    </row>
    <row r="1376" spans="1:24" ht="12.75">
      <c r="A1376" s="447"/>
      <c r="B1376" s="447"/>
      <c r="C1376" s="454"/>
      <c r="D1376" s="447"/>
      <c r="E1376" s="449"/>
      <c r="F1376" s="447"/>
      <c r="G1376" s="447"/>
      <c r="H1376" s="447"/>
      <c r="I1376" s="447"/>
      <c r="J1376" s="447"/>
      <c r="K1376" s="447"/>
      <c r="L1376" s="447"/>
      <c r="M1376" s="447"/>
      <c r="N1376" s="447"/>
      <c r="O1376" s="447"/>
      <c r="P1376" s="447"/>
      <c r="Q1376" s="447"/>
      <c r="R1376" s="447"/>
      <c r="S1376" s="447"/>
      <c r="T1376" s="447"/>
      <c r="U1376" s="447"/>
      <c r="V1376" s="447"/>
      <c r="W1376" s="447"/>
      <c r="X1376" s="447"/>
    </row>
    <row r="1377" spans="1:24" ht="12.75">
      <c r="A1377" s="447"/>
      <c r="B1377" s="447"/>
      <c r="C1377" s="454"/>
      <c r="D1377" s="447"/>
      <c r="E1377" s="449"/>
      <c r="F1377" s="447"/>
      <c r="G1377" s="447"/>
      <c r="H1377" s="447"/>
      <c r="I1377" s="447"/>
      <c r="J1377" s="447"/>
      <c r="K1377" s="447"/>
      <c r="L1377" s="447"/>
      <c r="M1377" s="447"/>
      <c r="N1377" s="447"/>
      <c r="O1377" s="447"/>
      <c r="P1377" s="447"/>
      <c r="Q1377" s="447"/>
      <c r="R1377" s="447"/>
      <c r="S1377" s="447"/>
      <c r="T1377" s="447"/>
      <c r="U1377" s="447"/>
      <c r="V1377" s="447"/>
      <c r="W1377" s="447"/>
      <c r="X1377" s="447"/>
    </row>
    <row r="1378" spans="1:24" ht="12.75">
      <c r="A1378" s="447"/>
      <c r="B1378" s="447"/>
      <c r="C1378" s="454"/>
      <c r="D1378" s="447"/>
      <c r="E1378" s="449"/>
      <c r="F1378" s="447"/>
      <c r="G1378" s="447"/>
      <c r="H1378" s="447"/>
      <c r="I1378" s="447"/>
      <c r="J1378" s="447"/>
      <c r="K1378" s="447"/>
      <c r="L1378" s="447"/>
      <c r="M1378" s="447"/>
      <c r="N1378" s="447"/>
      <c r="O1378" s="447"/>
      <c r="P1378" s="447"/>
      <c r="Q1378" s="447"/>
      <c r="R1378" s="447"/>
      <c r="S1378" s="447"/>
      <c r="T1378" s="447"/>
      <c r="U1378" s="447"/>
      <c r="V1378" s="447"/>
      <c r="W1378" s="447"/>
      <c r="X1378" s="447"/>
    </row>
    <row r="1379" spans="1:24" ht="12.75">
      <c r="A1379" s="447"/>
      <c r="B1379" s="447"/>
      <c r="C1379" s="454"/>
      <c r="D1379" s="447"/>
      <c r="E1379" s="449"/>
      <c r="F1379" s="447"/>
      <c r="G1379" s="447"/>
      <c r="H1379" s="447"/>
      <c r="I1379" s="447"/>
      <c r="J1379" s="447"/>
      <c r="K1379" s="447"/>
      <c r="L1379" s="447"/>
      <c r="M1379" s="447"/>
      <c r="N1379" s="447"/>
      <c r="O1379" s="447"/>
      <c r="P1379" s="447"/>
      <c r="Q1379" s="447"/>
      <c r="R1379" s="447"/>
      <c r="S1379" s="447"/>
      <c r="T1379" s="447"/>
      <c r="U1379" s="447"/>
      <c r="V1379" s="447"/>
      <c r="W1379" s="447"/>
      <c r="X1379" s="447"/>
    </row>
    <row r="1380" spans="1:24" ht="12.75">
      <c r="A1380" s="447"/>
      <c r="B1380" s="447"/>
      <c r="C1380" s="454"/>
      <c r="D1380" s="447"/>
      <c r="E1380" s="449"/>
      <c r="F1380" s="447"/>
      <c r="G1380" s="447"/>
      <c r="H1380" s="447"/>
      <c r="I1380" s="447"/>
      <c r="J1380" s="447"/>
      <c r="K1380" s="447"/>
      <c r="L1380" s="447"/>
      <c r="M1380" s="447"/>
      <c r="N1380" s="447"/>
      <c r="O1380" s="447"/>
      <c r="P1380" s="447"/>
      <c r="Q1380" s="447"/>
      <c r="R1380" s="447"/>
      <c r="S1380" s="447"/>
      <c r="T1380" s="447"/>
      <c r="U1380" s="447"/>
      <c r="V1380" s="447"/>
      <c r="W1380" s="447"/>
      <c r="X1380" s="447"/>
    </row>
    <row r="1381" spans="1:24" ht="12.75">
      <c r="A1381" s="447"/>
      <c r="B1381" s="447"/>
      <c r="C1381" s="454"/>
      <c r="D1381" s="447"/>
      <c r="E1381" s="449"/>
      <c r="F1381" s="447"/>
      <c r="G1381" s="447"/>
      <c r="H1381" s="447"/>
      <c r="I1381" s="447"/>
      <c r="J1381" s="447"/>
      <c r="K1381" s="447"/>
      <c r="L1381" s="447"/>
      <c r="M1381" s="447"/>
      <c r="N1381" s="447"/>
      <c r="O1381" s="447"/>
      <c r="P1381" s="447"/>
      <c r="Q1381" s="447"/>
      <c r="R1381" s="447"/>
      <c r="S1381" s="447"/>
      <c r="T1381" s="447"/>
      <c r="U1381" s="447"/>
      <c r="V1381" s="447"/>
      <c r="W1381" s="447"/>
      <c r="X1381" s="447"/>
    </row>
    <row r="1382" spans="1:24" ht="12.75">
      <c r="A1382" s="447"/>
      <c r="B1382" s="447"/>
      <c r="C1382" s="454"/>
      <c r="D1382" s="447"/>
      <c r="E1382" s="449"/>
      <c r="F1382" s="447"/>
      <c r="G1382" s="447"/>
      <c r="H1382" s="447"/>
      <c r="I1382" s="447"/>
      <c r="J1382" s="447"/>
      <c r="K1382" s="447"/>
      <c r="L1382" s="447"/>
      <c r="M1382" s="447"/>
      <c r="N1382" s="447"/>
      <c r="O1382" s="447"/>
      <c r="P1382" s="447"/>
      <c r="Q1382" s="447"/>
      <c r="R1382" s="447"/>
      <c r="S1382" s="447"/>
      <c r="T1382" s="447"/>
      <c r="U1382" s="447"/>
      <c r="V1382" s="447"/>
      <c r="W1382" s="447"/>
      <c r="X1382" s="447"/>
    </row>
    <row r="1383" spans="1:24" ht="12.75">
      <c r="A1383" s="447"/>
      <c r="B1383" s="447"/>
      <c r="C1383" s="454"/>
      <c r="D1383" s="447"/>
      <c r="E1383" s="449"/>
      <c r="F1383" s="447"/>
      <c r="G1383" s="447"/>
      <c r="H1383" s="447"/>
      <c r="I1383" s="447"/>
      <c r="J1383" s="447"/>
      <c r="K1383" s="447"/>
      <c r="L1383" s="447"/>
      <c r="M1383" s="447"/>
      <c r="N1383" s="447"/>
      <c r="O1383" s="447"/>
      <c r="P1383" s="447"/>
      <c r="Q1383" s="447"/>
      <c r="R1383" s="447"/>
      <c r="S1383" s="447"/>
      <c r="T1383" s="447"/>
      <c r="U1383" s="447"/>
      <c r="V1383" s="447"/>
      <c r="W1383" s="447"/>
      <c r="X1383" s="447"/>
    </row>
    <row r="1384" spans="1:24" ht="12.75">
      <c r="A1384" s="447"/>
      <c r="B1384" s="447"/>
      <c r="C1384" s="454"/>
      <c r="D1384" s="447"/>
      <c r="E1384" s="449"/>
      <c r="F1384" s="447"/>
      <c r="G1384" s="447"/>
      <c r="H1384" s="447"/>
      <c r="I1384" s="447"/>
      <c r="J1384" s="447"/>
      <c r="K1384" s="447"/>
      <c r="L1384" s="447"/>
      <c r="M1384" s="447"/>
      <c r="N1384" s="447"/>
      <c r="O1384" s="447"/>
      <c r="P1384" s="447"/>
      <c r="Q1384" s="447"/>
      <c r="R1384" s="447"/>
      <c r="S1384" s="447"/>
      <c r="T1384" s="447"/>
      <c r="U1384" s="447"/>
      <c r="V1384" s="447"/>
      <c r="W1384" s="447"/>
      <c r="X1384" s="447"/>
    </row>
    <row r="1385" spans="1:24" ht="12.75">
      <c r="A1385" s="447"/>
      <c r="B1385" s="447"/>
      <c r="C1385" s="454"/>
      <c r="D1385" s="447"/>
      <c r="E1385" s="449"/>
      <c r="F1385" s="447"/>
      <c r="G1385" s="447"/>
      <c r="H1385" s="447"/>
      <c r="I1385" s="447"/>
      <c r="J1385" s="447"/>
      <c r="K1385" s="447"/>
      <c r="L1385" s="447"/>
      <c r="M1385" s="447"/>
      <c r="N1385" s="447"/>
      <c r="O1385" s="447"/>
      <c r="P1385" s="447"/>
      <c r="Q1385" s="447"/>
      <c r="R1385" s="447"/>
      <c r="S1385" s="447"/>
      <c r="T1385" s="447"/>
      <c r="U1385" s="447"/>
      <c r="V1385" s="447"/>
      <c r="W1385" s="447"/>
      <c r="X1385" s="447"/>
    </row>
    <row r="1386" spans="1:24" ht="12.75">
      <c r="A1386" s="447"/>
      <c r="B1386" s="447"/>
      <c r="C1386" s="454"/>
      <c r="D1386" s="447"/>
      <c r="E1386" s="449"/>
      <c r="F1386" s="447"/>
      <c r="G1386" s="447"/>
      <c r="H1386" s="447"/>
      <c r="I1386" s="447"/>
      <c r="J1386" s="447"/>
      <c r="K1386" s="447"/>
      <c r="L1386" s="447"/>
      <c r="M1386" s="447"/>
      <c r="N1386" s="447"/>
      <c r="O1386" s="447"/>
      <c r="P1386" s="447"/>
      <c r="Q1386" s="447"/>
      <c r="R1386" s="447"/>
      <c r="S1386" s="447"/>
      <c r="T1386" s="447"/>
      <c r="U1386" s="447"/>
      <c r="V1386" s="447"/>
      <c r="W1386" s="447"/>
      <c r="X1386" s="447"/>
    </row>
    <row r="1387" spans="1:24" ht="12.75">
      <c r="A1387" s="447"/>
      <c r="B1387" s="447"/>
      <c r="C1387" s="454"/>
      <c r="D1387" s="447"/>
      <c r="E1387" s="449"/>
      <c r="F1387" s="447"/>
      <c r="G1387" s="447"/>
      <c r="H1387" s="447"/>
      <c r="I1387" s="447"/>
      <c r="J1387" s="447"/>
      <c r="K1387" s="447"/>
      <c r="L1387" s="447"/>
      <c r="M1387" s="447"/>
      <c r="N1387" s="447"/>
      <c r="O1387" s="447"/>
      <c r="P1387" s="447"/>
      <c r="Q1387" s="447"/>
      <c r="R1387" s="447"/>
      <c r="S1387" s="447"/>
      <c r="T1387" s="447"/>
      <c r="U1387" s="447"/>
      <c r="V1387" s="447"/>
      <c r="W1387" s="447"/>
      <c r="X1387" s="447"/>
    </row>
    <row r="1388" spans="1:24" ht="12.75">
      <c r="A1388" s="447"/>
      <c r="B1388" s="447"/>
      <c r="C1388" s="454"/>
      <c r="D1388" s="447"/>
      <c r="E1388" s="449"/>
      <c r="F1388" s="447"/>
      <c r="G1388" s="447"/>
      <c r="H1388" s="447"/>
      <c r="I1388" s="447"/>
      <c r="J1388" s="447"/>
      <c r="K1388" s="447"/>
      <c r="L1388" s="447"/>
      <c r="M1388" s="447"/>
      <c r="N1388" s="447"/>
      <c r="O1388" s="447"/>
      <c r="P1388" s="447"/>
      <c r="Q1388" s="447"/>
      <c r="R1388" s="447"/>
      <c r="S1388" s="447"/>
      <c r="T1388" s="447"/>
      <c r="U1388" s="447"/>
      <c r="V1388" s="447"/>
      <c r="W1388" s="447"/>
      <c r="X1388" s="447"/>
    </row>
    <row r="1389" spans="1:24" ht="12.75">
      <c r="A1389" s="447"/>
      <c r="B1389" s="447"/>
      <c r="C1389" s="454"/>
      <c r="D1389" s="447"/>
      <c r="E1389" s="449"/>
      <c r="F1389" s="447"/>
      <c r="G1389" s="447"/>
      <c r="H1389" s="447"/>
      <c r="I1389" s="447"/>
      <c r="J1389" s="447"/>
      <c r="K1389" s="447"/>
      <c r="L1389" s="447"/>
      <c r="M1389" s="447"/>
      <c r="N1389" s="447"/>
      <c r="O1389" s="447"/>
      <c r="P1389" s="447"/>
      <c r="Q1389" s="447"/>
      <c r="R1389" s="447"/>
      <c r="S1389" s="447"/>
      <c r="T1389" s="447"/>
      <c r="U1389" s="447"/>
      <c r="V1389" s="447"/>
      <c r="W1389" s="447"/>
      <c r="X1389" s="447"/>
    </row>
    <row r="1390" spans="1:24" ht="12.75">
      <c r="A1390" s="447"/>
      <c r="B1390" s="447"/>
      <c r="C1390" s="454"/>
      <c r="D1390" s="447"/>
      <c r="E1390" s="449"/>
      <c r="F1390" s="447"/>
      <c r="G1390" s="447"/>
      <c r="H1390" s="447"/>
      <c r="I1390" s="447"/>
      <c r="J1390" s="447"/>
      <c r="K1390" s="447"/>
      <c r="L1390" s="447"/>
      <c r="M1390" s="447"/>
      <c r="N1390" s="447"/>
      <c r="O1390" s="447"/>
      <c r="P1390" s="447"/>
      <c r="Q1390" s="447"/>
      <c r="R1390" s="447"/>
      <c r="S1390" s="447"/>
      <c r="T1390" s="447"/>
      <c r="U1390" s="447"/>
      <c r="V1390" s="447"/>
      <c r="W1390" s="447"/>
      <c r="X1390" s="447"/>
    </row>
    <row r="1391" spans="1:24" ht="12.75">
      <c r="A1391" s="447"/>
      <c r="B1391" s="447"/>
      <c r="C1391" s="454"/>
      <c r="D1391" s="447"/>
      <c r="E1391" s="449"/>
      <c r="F1391" s="447"/>
      <c r="G1391" s="447"/>
      <c r="H1391" s="447"/>
      <c r="I1391" s="447"/>
      <c r="J1391" s="447"/>
      <c r="K1391" s="447"/>
      <c r="L1391" s="447"/>
      <c r="M1391" s="447"/>
      <c r="N1391" s="447"/>
      <c r="O1391" s="447"/>
      <c r="P1391" s="447"/>
      <c r="Q1391" s="447"/>
      <c r="R1391" s="447"/>
      <c r="S1391" s="447"/>
      <c r="T1391" s="447"/>
      <c r="U1391" s="447"/>
      <c r="V1391" s="447"/>
      <c r="W1391" s="447"/>
      <c r="X1391" s="447"/>
    </row>
    <row r="1392" spans="1:24" ht="12.75">
      <c r="A1392" s="447"/>
      <c r="B1392" s="447"/>
      <c r="C1392" s="454"/>
      <c r="D1392" s="447"/>
      <c r="E1392" s="449"/>
      <c r="F1392" s="447"/>
      <c r="G1392" s="447"/>
      <c r="H1392" s="447"/>
      <c r="I1392" s="447"/>
      <c r="J1392" s="447"/>
      <c r="K1392" s="447"/>
      <c r="L1392" s="447"/>
      <c r="M1392" s="447"/>
      <c r="N1392" s="447"/>
      <c r="O1392" s="447"/>
      <c r="P1392" s="447"/>
      <c r="Q1392" s="447"/>
      <c r="R1392" s="447"/>
      <c r="S1392" s="447"/>
      <c r="T1392" s="447"/>
      <c r="U1392" s="447"/>
      <c r="V1392" s="447"/>
      <c r="W1392" s="447"/>
      <c r="X1392" s="447"/>
    </row>
    <row r="1393" spans="1:24" ht="12.75">
      <c r="A1393" s="447"/>
      <c r="B1393" s="447"/>
      <c r="C1393" s="454"/>
      <c r="D1393" s="447"/>
      <c r="E1393" s="449"/>
      <c r="F1393" s="447"/>
      <c r="G1393" s="447"/>
      <c r="H1393" s="447"/>
      <c r="I1393" s="447"/>
      <c r="J1393" s="447"/>
      <c r="K1393" s="447"/>
      <c r="L1393" s="447"/>
      <c r="M1393" s="447"/>
      <c r="N1393" s="447"/>
      <c r="O1393" s="447"/>
      <c r="P1393" s="447"/>
      <c r="Q1393" s="447"/>
      <c r="R1393" s="447"/>
      <c r="S1393" s="447"/>
      <c r="T1393" s="447"/>
      <c r="U1393" s="447"/>
      <c r="V1393" s="447"/>
      <c r="W1393" s="447"/>
      <c r="X1393" s="447"/>
    </row>
    <row r="1394" spans="1:24" ht="12.75">
      <c r="A1394" s="447"/>
      <c r="B1394" s="447"/>
      <c r="C1394" s="454"/>
      <c r="D1394" s="447"/>
      <c r="E1394" s="449"/>
      <c r="F1394" s="447"/>
      <c r="G1394" s="447"/>
      <c r="H1394" s="447"/>
      <c r="I1394" s="447"/>
      <c r="J1394" s="447"/>
      <c r="K1394" s="447"/>
      <c r="L1394" s="447"/>
      <c r="M1394" s="447"/>
      <c r="N1394" s="447"/>
      <c r="O1394" s="447"/>
      <c r="P1394" s="447"/>
      <c r="Q1394" s="447"/>
      <c r="R1394" s="447"/>
      <c r="S1394" s="447"/>
      <c r="T1394" s="447"/>
      <c r="U1394" s="447"/>
      <c r="V1394" s="447"/>
      <c r="W1394" s="447"/>
      <c r="X1394" s="447"/>
    </row>
    <row r="1395" spans="1:24" ht="12.75">
      <c r="A1395" s="447"/>
      <c r="B1395" s="447"/>
      <c r="C1395" s="454"/>
      <c r="D1395" s="447"/>
      <c r="E1395" s="449"/>
      <c r="F1395" s="447"/>
      <c r="G1395" s="447"/>
      <c r="H1395" s="447"/>
      <c r="I1395" s="447"/>
      <c r="J1395" s="447"/>
      <c r="K1395" s="447"/>
      <c r="L1395" s="447"/>
      <c r="M1395" s="447"/>
      <c r="N1395" s="447"/>
      <c r="O1395" s="447"/>
      <c r="P1395" s="447"/>
      <c r="Q1395" s="447"/>
      <c r="R1395" s="447"/>
      <c r="S1395" s="447"/>
      <c r="T1395" s="447"/>
      <c r="U1395" s="447"/>
      <c r="V1395" s="447"/>
      <c r="W1395" s="447"/>
      <c r="X1395" s="447"/>
    </row>
    <row r="1396" spans="1:24" ht="12.75">
      <c r="A1396" s="447"/>
      <c r="B1396" s="447"/>
      <c r="C1396" s="454"/>
      <c r="D1396" s="447"/>
      <c r="E1396" s="449"/>
      <c r="F1396" s="447"/>
      <c r="G1396" s="447"/>
      <c r="H1396" s="447"/>
      <c r="I1396" s="447"/>
      <c r="J1396" s="447"/>
      <c r="K1396" s="447"/>
      <c r="L1396" s="447"/>
      <c r="M1396" s="447"/>
      <c r="N1396" s="447"/>
      <c r="O1396" s="447"/>
      <c r="P1396" s="447"/>
      <c r="Q1396" s="447"/>
      <c r="R1396" s="447"/>
      <c r="S1396" s="447"/>
      <c r="T1396" s="447"/>
      <c r="U1396" s="447"/>
      <c r="V1396" s="447"/>
      <c r="W1396" s="447"/>
      <c r="X1396" s="447"/>
    </row>
    <row r="1397" spans="1:24" ht="12.75">
      <c r="A1397" s="447"/>
      <c r="B1397" s="447"/>
      <c r="C1397" s="454"/>
      <c r="D1397" s="447"/>
      <c r="E1397" s="449"/>
      <c r="F1397" s="447"/>
      <c r="G1397" s="447"/>
      <c r="H1397" s="447"/>
      <c r="I1397" s="447"/>
      <c r="J1397" s="447"/>
      <c r="K1397" s="447"/>
      <c r="L1397" s="447"/>
      <c r="M1397" s="447"/>
      <c r="N1397" s="447"/>
      <c r="O1397" s="447"/>
      <c r="P1397" s="447"/>
      <c r="Q1397" s="447"/>
      <c r="R1397" s="447"/>
      <c r="S1397" s="447"/>
      <c r="T1397" s="447"/>
      <c r="U1397" s="447"/>
      <c r="V1397" s="447"/>
      <c r="W1397" s="447"/>
      <c r="X1397" s="447"/>
    </row>
    <row r="1398" spans="1:24" ht="12.75">
      <c r="A1398" s="447"/>
      <c r="B1398" s="447"/>
      <c r="C1398" s="454"/>
      <c r="D1398" s="447"/>
      <c r="E1398" s="449"/>
      <c r="F1398" s="447"/>
      <c r="G1398" s="447"/>
      <c r="H1398" s="447"/>
      <c r="I1398" s="447"/>
      <c r="J1398" s="447"/>
      <c r="K1398" s="447"/>
      <c r="L1398" s="447"/>
      <c r="M1398" s="447"/>
      <c r="N1398" s="447"/>
      <c r="O1398" s="447"/>
      <c r="P1398" s="447"/>
      <c r="Q1398" s="447"/>
      <c r="R1398" s="447"/>
      <c r="S1398" s="447"/>
      <c r="T1398" s="447"/>
      <c r="U1398" s="447"/>
      <c r="V1398" s="447"/>
      <c r="W1398" s="447"/>
      <c r="X1398" s="447"/>
    </row>
    <row r="1399" spans="1:24" ht="12.75">
      <c r="A1399" s="447"/>
      <c r="B1399" s="447"/>
      <c r="C1399" s="454"/>
      <c r="D1399" s="447"/>
      <c r="E1399" s="449"/>
      <c r="F1399" s="447"/>
      <c r="G1399" s="447"/>
      <c r="H1399" s="447"/>
      <c r="I1399" s="447"/>
      <c r="J1399" s="447"/>
      <c r="K1399" s="447"/>
      <c r="L1399" s="447"/>
      <c r="M1399" s="447"/>
      <c r="N1399" s="447"/>
      <c r="O1399" s="447"/>
      <c r="P1399" s="447"/>
      <c r="Q1399" s="447"/>
      <c r="R1399" s="447"/>
      <c r="S1399" s="447"/>
      <c r="T1399" s="447"/>
      <c r="U1399" s="447"/>
      <c r="V1399" s="447"/>
      <c r="W1399" s="447"/>
      <c r="X1399" s="447"/>
    </row>
    <row r="1400" spans="1:24" ht="12.75">
      <c r="A1400" s="447"/>
      <c r="B1400" s="447"/>
      <c r="C1400" s="454"/>
      <c r="D1400" s="447"/>
      <c r="E1400" s="449"/>
      <c r="F1400" s="447"/>
      <c r="G1400" s="447"/>
      <c r="H1400" s="447"/>
      <c r="I1400" s="447"/>
      <c r="J1400" s="447"/>
      <c r="K1400" s="447"/>
      <c r="L1400" s="447"/>
      <c r="M1400" s="447"/>
      <c r="N1400" s="447"/>
      <c r="O1400" s="447"/>
      <c r="P1400" s="447"/>
      <c r="Q1400" s="447"/>
      <c r="R1400" s="447"/>
      <c r="S1400" s="447"/>
      <c r="T1400" s="447"/>
      <c r="U1400" s="447"/>
      <c r="V1400" s="447"/>
      <c r="W1400" s="447"/>
      <c r="X1400" s="447"/>
    </row>
    <row r="1401" spans="1:24" ht="12.75">
      <c r="A1401" s="447"/>
      <c r="B1401" s="447"/>
      <c r="C1401" s="454"/>
      <c r="D1401" s="447"/>
      <c r="E1401" s="449"/>
      <c r="F1401" s="447"/>
      <c r="G1401" s="447"/>
      <c r="H1401" s="447"/>
      <c r="I1401" s="447"/>
      <c r="J1401" s="447"/>
      <c r="K1401" s="447"/>
      <c r="L1401" s="447"/>
      <c r="M1401" s="447"/>
      <c r="N1401" s="447"/>
      <c r="O1401" s="447"/>
      <c r="P1401" s="447"/>
      <c r="Q1401" s="447"/>
      <c r="R1401" s="447"/>
      <c r="S1401" s="447"/>
      <c r="T1401" s="447"/>
      <c r="U1401" s="447"/>
      <c r="V1401" s="447"/>
      <c r="W1401" s="447"/>
      <c r="X1401" s="447"/>
    </row>
    <row r="1402" spans="1:24" ht="12.75">
      <c r="A1402" s="447"/>
      <c r="B1402" s="447"/>
      <c r="C1402" s="454"/>
      <c r="D1402" s="447"/>
      <c r="E1402" s="449"/>
      <c r="F1402" s="447"/>
      <c r="G1402" s="447"/>
      <c r="H1402" s="447"/>
      <c r="I1402" s="447"/>
      <c r="J1402" s="447"/>
      <c r="K1402" s="447"/>
      <c r="L1402" s="447"/>
      <c r="M1402" s="447"/>
      <c r="N1402" s="447"/>
      <c r="O1402" s="447"/>
      <c r="P1402" s="447"/>
      <c r="Q1402" s="447"/>
      <c r="R1402" s="447"/>
      <c r="S1402" s="447"/>
      <c r="T1402" s="447"/>
      <c r="U1402" s="447"/>
      <c r="V1402" s="447"/>
      <c r="W1402" s="447"/>
      <c r="X1402" s="447"/>
    </row>
    <row r="1403" spans="1:24" ht="12.75">
      <c r="A1403" s="447"/>
      <c r="B1403" s="447"/>
      <c r="C1403" s="454"/>
      <c r="D1403" s="447"/>
      <c r="E1403" s="449"/>
      <c r="F1403" s="447"/>
      <c r="G1403" s="447"/>
      <c r="H1403" s="447"/>
      <c r="I1403" s="447"/>
      <c r="J1403" s="447"/>
      <c r="K1403" s="447"/>
      <c r="L1403" s="447"/>
      <c r="M1403" s="447"/>
      <c r="N1403" s="447"/>
      <c r="O1403" s="447"/>
      <c r="P1403" s="447"/>
      <c r="Q1403" s="447"/>
      <c r="R1403" s="447"/>
      <c r="S1403" s="447"/>
      <c r="T1403" s="447"/>
      <c r="U1403" s="447"/>
      <c r="V1403" s="447"/>
      <c r="W1403" s="447"/>
      <c r="X1403" s="447"/>
    </row>
    <row r="1404" spans="1:24" ht="12.75">
      <c r="A1404" s="447"/>
      <c r="B1404" s="447"/>
      <c r="C1404" s="454"/>
      <c r="D1404" s="447"/>
      <c r="E1404" s="449"/>
      <c r="F1404" s="447"/>
      <c r="G1404" s="447"/>
      <c r="H1404" s="447"/>
      <c r="I1404" s="447"/>
      <c r="J1404" s="447"/>
      <c r="K1404" s="447"/>
      <c r="L1404" s="447"/>
      <c r="M1404" s="447"/>
      <c r="N1404" s="447"/>
      <c r="O1404" s="447"/>
      <c r="P1404" s="447"/>
      <c r="Q1404" s="447"/>
      <c r="R1404" s="447"/>
      <c r="S1404" s="447"/>
      <c r="T1404" s="447"/>
      <c r="U1404" s="447"/>
      <c r="V1404" s="447"/>
      <c r="W1404" s="447"/>
      <c r="X1404" s="447"/>
    </row>
    <row r="1405" spans="1:24" ht="12.75">
      <c r="A1405" s="447"/>
      <c r="B1405" s="447"/>
      <c r="C1405" s="454"/>
      <c r="D1405" s="447"/>
      <c r="E1405" s="449"/>
      <c r="F1405" s="447"/>
      <c r="G1405" s="447"/>
      <c r="H1405" s="447"/>
      <c r="I1405" s="447"/>
      <c r="J1405" s="447"/>
      <c r="K1405" s="447"/>
      <c r="L1405" s="447"/>
      <c r="M1405" s="447"/>
      <c r="N1405" s="447"/>
      <c r="O1405" s="447"/>
      <c r="P1405" s="447"/>
      <c r="Q1405" s="447"/>
      <c r="R1405" s="447"/>
      <c r="S1405" s="447"/>
      <c r="T1405" s="447"/>
      <c r="U1405" s="447"/>
      <c r="V1405" s="447"/>
      <c r="W1405" s="447"/>
      <c r="X1405" s="447"/>
    </row>
    <row r="1406" spans="1:24" ht="12.75">
      <c r="A1406" s="447"/>
      <c r="B1406" s="447"/>
      <c r="C1406" s="454"/>
      <c r="D1406" s="447"/>
      <c r="E1406" s="449"/>
      <c r="F1406" s="447"/>
      <c r="G1406" s="447"/>
      <c r="H1406" s="447"/>
      <c r="I1406" s="447"/>
      <c r="J1406" s="447"/>
      <c r="K1406" s="447"/>
      <c r="L1406" s="447"/>
      <c r="M1406" s="447"/>
      <c r="N1406" s="447"/>
      <c r="O1406" s="447"/>
      <c r="P1406" s="447"/>
      <c r="Q1406" s="447"/>
      <c r="R1406" s="447"/>
      <c r="S1406" s="447"/>
      <c r="T1406" s="447"/>
      <c r="U1406" s="447"/>
      <c r="V1406" s="447"/>
      <c r="W1406" s="447"/>
      <c r="X1406" s="447"/>
    </row>
    <row r="1407" spans="1:24" ht="12.75">
      <c r="A1407" s="447"/>
      <c r="B1407" s="447"/>
      <c r="C1407" s="454"/>
      <c r="D1407" s="447"/>
      <c r="E1407" s="449"/>
      <c r="F1407" s="447"/>
      <c r="G1407" s="447"/>
      <c r="H1407" s="447"/>
      <c r="I1407" s="447"/>
      <c r="J1407" s="447"/>
      <c r="K1407" s="447"/>
      <c r="L1407" s="447"/>
      <c r="M1407" s="447"/>
      <c r="N1407" s="447"/>
      <c r="O1407" s="447"/>
      <c r="P1407" s="447"/>
      <c r="Q1407" s="447"/>
      <c r="R1407" s="447"/>
      <c r="S1407" s="447"/>
      <c r="T1407" s="447"/>
      <c r="U1407" s="447"/>
      <c r="V1407" s="447"/>
      <c r="W1407" s="447"/>
      <c r="X1407" s="447"/>
    </row>
    <row r="1408" spans="1:24" ht="12.75">
      <c r="A1408" s="447"/>
      <c r="B1408" s="447"/>
      <c r="C1408" s="454"/>
      <c r="D1408" s="447"/>
      <c r="E1408" s="449"/>
      <c r="F1408" s="447"/>
      <c r="G1408" s="447"/>
      <c r="H1408" s="447"/>
      <c r="I1408" s="447"/>
      <c r="J1408" s="447"/>
      <c r="K1408" s="447"/>
      <c r="L1408" s="447"/>
      <c r="M1408" s="447"/>
      <c r="N1408" s="447"/>
      <c r="O1408" s="447"/>
      <c r="P1408" s="447"/>
      <c r="Q1408" s="447"/>
      <c r="R1408" s="447"/>
      <c r="S1408" s="447"/>
      <c r="T1408" s="447"/>
      <c r="U1408" s="447"/>
      <c r="V1408" s="447"/>
      <c r="W1408" s="447"/>
      <c r="X1408" s="447"/>
    </row>
    <row r="1409" spans="1:24" ht="12.75">
      <c r="A1409" s="447"/>
      <c r="B1409" s="447"/>
      <c r="C1409" s="454"/>
      <c r="D1409" s="447"/>
      <c r="E1409" s="449"/>
      <c r="F1409" s="447"/>
      <c r="G1409" s="447"/>
      <c r="H1409" s="447"/>
      <c r="I1409" s="447"/>
      <c r="J1409" s="447"/>
      <c r="K1409" s="447"/>
      <c r="L1409" s="447"/>
      <c r="M1409" s="447"/>
      <c r="N1409" s="447"/>
      <c r="O1409" s="447"/>
      <c r="P1409" s="447"/>
      <c r="Q1409" s="447"/>
      <c r="R1409" s="447"/>
      <c r="S1409" s="447"/>
      <c r="T1409" s="447"/>
      <c r="U1409" s="447"/>
      <c r="V1409" s="447"/>
      <c r="W1409" s="447"/>
      <c r="X1409" s="447"/>
    </row>
    <row r="1410" spans="1:24" ht="12.75">
      <c r="A1410" s="447"/>
      <c r="B1410" s="447"/>
      <c r="C1410" s="454"/>
      <c r="D1410" s="447"/>
      <c r="E1410" s="449"/>
      <c r="F1410" s="447"/>
      <c r="G1410" s="447"/>
      <c r="H1410" s="447"/>
      <c r="I1410" s="447"/>
      <c r="J1410" s="447"/>
      <c r="K1410" s="447"/>
      <c r="L1410" s="447"/>
      <c r="M1410" s="447"/>
      <c r="N1410" s="447"/>
      <c r="O1410" s="447"/>
      <c r="P1410" s="447"/>
      <c r="Q1410" s="447"/>
      <c r="R1410" s="447"/>
      <c r="S1410" s="447"/>
      <c r="T1410" s="447"/>
      <c r="U1410" s="447"/>
      <c r="V1410" s="447"/>
      <c r="W1410" s="447"/>
      <c r="X1410" s="447"/>
    </row>
    <row r="1411" spans="1:24" ht="12.75">
      <c r="A1411" s="447"/>
      <c r="B1411" s="447"/>
      <c r="C1411" s="454"/>
      <c r="D1411" s="447"/>
      <c r="E1411" s="449"/>
      <c r="F1411" s="447"/>
      <c r="G1411" s="447"/>
      <c r="H1411" s="447"/>
      <c r="I1411" s="447"/>
      <c r="J1411" s="447"/>
      <c r="K1411" s="447"/>
      <c r="L1411" s="447"/>
      <c r="M1411" s="447"/>
      <c r="N1411" s="447"/>
      <c r="O1411" s="447"/>
      <c r="P1411" s="447"/>
      <c r="Q1411" s="447"/>
      <c r="R1411" s="447"/>
      <c r="S1411" s="447"/>
      <c r="T1411" s="447"/>
      <c r="U1411" s="447"/>
      <c r="V1411" s="447"/>
      <c r="W1411" s="447"/>
      <c r="X1411" s="447"/>
    </row>
    <row r="1412" spans="1:24" ht="12.75">
      <c r="A1412" s="447"/>
      <c r="B1412" s="447"/>
      <c r="C1412" s="454"/>
      <c r="D1412" s="447"/>
      <c r="E1412" s="449"/>
      <c r="F1412" s="447"/>
      <c r="G1412" s="447"/>
      <c r="H1412" s="447"/>
      <c r="I1412" s="447"/>
      <c r="J1412" s="447"/>
      <c r="K1412" s="447"/>
      <c r="L1412" s="447"/>
      <c r="M1412" s="447"/>
      <c r="N1412" s="447"/>
      <c r="O1412" s="447"/>
      <c r="P1412" s="447"/>
      <c r="Q1412" s="447"/>
      <c r="R1412" s="447"/>
      <c r="S1412" s="447"/>
      <c r="T1412" s="447"/>
      <c r="U1412" s="447"/>
      <c r="V1412" s="447"/>
      <c r="W1412" s="447"/>
      <c r="X1412" s="447"/>
    </row>
    <row r="1413" spans="1:24" ht="12.75">
      <c r="A1413" s="447"/>
      <c r="B1413" s="447"/>
      <c r="C1413" s="454"/>
      <c r="D1413" s="447"/>
      <c r="E1413" s="449"/>
      <c r="F1413" s="447"/>
      <c r="G1413" s="447"/>
      <c r="H1413" s="447"/>
      <c r="I1413" s="447"/>
      <c r="J1413" s="447"/>
      <c r="K1413" s="447"/>
      <c r="L1413" s="447"/>
      <c r="M1413" s="447"/>
      <c r="N1413" s="447"/>
      <c r="O1413" s="447"/>
      <c r="P1413" s="447"/>
      <c r="Q1413" s="447"/>
      <c r="R1413" s="447"/>
      <c r="S1413" s="447"/>
      <c r="T1413" s="447"/>
      <c r="U1413" s="447"/>
      <c r="V1413" s="447"/>
      <c r="W1413" s="447"/>
      <c r="X1413" s="447"/>
    </row>
    <row r="1414" spans="1:24" ht="12.75">
      <c r="A1414" s="447"/>
      <c r="B1414" s="447"/>
      <c r="C1414" s="454"/>
      <c r="D1414" s="447"/>
      <c r="E1414" s="449"/>
      <c r="F1414" s="447"/>
      <c r="G1414" s="447"/>
      <c r="H1414" s="447"/>
      <c r="I1414" s="447"/>
      <c r="J1414" s="447"/>
      <c r="K1414" s="447"/>
      <c r="L1414" s="447"/>
      <c r="M1414" s="447"/>
      <c r="N1414" s="447"/>
      <c r="O1414" s="447"/>
      <c r="P1414" s="447"/>
      <c r="Q1414" s="447"/>
      <c r="R1414" s="447"/>
      <c r="S1414" s="447"/>
      <c r="T1414" s="447"/>
      <c r="U1414" s="447"/>
      <c r="V1414" s="447"/>
      <c r="W1414" s="447"/>
      <c r="X1414" s="447"/>
    </row>
    <row r="1415" spans="1:24" ht="12.75">
      <c r="A1415" s="447"/>
      <c r="B1415" s="447"/>
      <c r="C1415" s="454"/>
      <c r="D1415" s="447"/>
      <c r="E1415" s="449"/>
      <c r="F1415" s="447"/>
      <c r="G1415" s="447"/>
      <c r="H1415" s="447"/>
      <c r="I1415" s="447"/>
      <c r="J1415" s="447"/>
      <c r="K1415" s="447"/>
      <c r="L1415" s="447"/>
      <c r="M1415" s="447"/>
      <c r="N1415" s="447"/>
      <c r="O1415" s="447"/>
      <c r="P1415" s="447"/>
      <c r="Q1415" s="447"/>
      <c r="R1415" s="447"/>
      <c r="S1415" s="447"/>
      <c r="T1415" s="447"/>
      <c r="U1415" s="447"/>
      <c r="V1415" s="447"/>
      <c r="W1415" s="447"/>
      <c r="X1415" s="447"/>
    </row>
    <row r="1416" spans="1:24" ht="12.75">
      <c r="A1416" s="447"/>
      <c r="B1416" s="447"/>
      <c r="C1416" s="454"/>
      <c r="D1416" s="447"/>
      <c r="E1416" s="449"/>
      <c r="F1416" s="447"/>
      <c r="G1416" s="447"/>
      <c r="H1416" s="447"/>
      <c r="I1416" s="447"/>
      <c r="J1416" s="447"/>
      <c r="K1416" s="447"/>
      <c r="L1416" s="447"/>
      <c r="M1416" s="447"/>
      <c r="N1416" s="447"/>
      <c r="O1416" s="447"/>
      <c r="P1416" s="447"/>
      <c r="Q1416" s="447"/>
      <c r="R1416" s="447"/>
      <c r="S1416" s="447"/>
      <c r="T1416" s="447"/>
      <c r="U1416" s="447"/>
      <c r="V1416" s="447"/>
      <c r="W1416" s="447"/>
      <c r="X1416" s="447"/>
    </row>
    <row r="1417" spans="1:24" ht="12.75">
      <c r="A1417" s="447"/>
      <c r="B1417" s="447"/>
      <c r="C1417" s="454"/>
      <c r="D1417" s="447"/>
      <c r="E1417" s="449"/>
      <c r="F1417" s="447"/>
      <c r="G1417" s="447"/>
      <c r="H1417" s="447"/>
      <c r="I1417" s="447"/>
      <c r="J1417" s="447"/>
      <c r="K1417" s="447"/>
      <c r="L1417" s="447"/>
      <c r="M1417" s="447"/>
      <c r="N1417" s="447"/>
      <c r="O1417" s="447"/>
      <c r="P1417" s="447"/>
      <c r="Q1417" s="447"/>
      <c r="R1417" s="447"/>
      <c r="S1417" s="447"/>
      <c r="T1417" s="447"/>
      <c r="U1417" s="447"/>
      <c r="V1417" s="447"/>
      <c r="W1417" s="447"/>
      <c r="X1417" s="447"/>
    </row>
    <row r="1418" spans="1:24" ht="12.75">
      <c r="A1418" s="447"/>
      <c r="B1418" s="447"/>
      <c r="C1418" s="454"/>
      <c r="D1418" s="447"/>
      <c r="E1418" s="449"/>
      <c r="F1418" s="447"/>
      <c r="G1418" s="447"/>
      <c r="H1418" s="447"/>
      <c r="I1418" s="447"/>
      <c r="J1418" s="447"/>
      <c r="K1418" s="447"/>
      <c r="L1418" s="447"/>
      <c r="M1418" s="447"/>
      <c r="N1418" s="447"/>
      <c r="O1418" s="447"/>
      <c r="P1418" s="447"/>
      <c r="Q1418" s="447"/>
      <c r="R1418" s="447"/>
      <c r="S1418" s="447"/>
      <c r="T1418" s="447"/>
      <c r="U1418" s="447"/>
      <c r="V1418" s="447"/>
      <c r="W1418" s="447"/>
      <c r="X1418" s="447"/>
    </row>
    <row r="1419" spans="1:24" ht="12.75">
      <c r="A1419" s="447"/>
      <c r="B1419" s="447"/>
      <c r="C1419" s="454"/>
      <c r="D1419" s="447"/>
      <c r="E1419" s="449"/>
      <c r="F1419" s="447"/>
      <c r="G1419" s="447"/>
      <c r="H1419" s="447"/>
      <c r="I1419" s="447"/>
      <c r="J1419" s="447"/>
      <c r="K1419" s="447"/>
      <c r="L1419" s="447"/>
      <c r="M1419" s="447"/>
      <c r="N1419" s="447"/>
      <c r="O1419" s="447"/>
      <c r="P1419" s="447"/>
      <c r="Q1419" s="447"/>
      <c r="R1419" s="447"/>
      <c r="S1419" s="447"/>
      <c r="T1419" s="447"/>
      <c r="U1419" s="447"/>
      <c r="V1419" s="447"/>
      <c r="W1419" s="447"/>
      <c r="X1419" s="447"/>
    </row>
    <row r="1420" spans="1:24" ht="12.75">
      <c r="A1420" s="447"/>
      <c r="B1420" s="447"/>
      <c r="C1420" s="454"/>
      <c r="D1420" s="447"/>
      <c r="E1420" s="449"/>
      <c r="F1420" s="447"/>
      <c r="G1420" s="447"/>
      <c r="H1420" s="447"/>
      <c r="I1420" s="447"/>
      <c r="J1420" s="447"/>
      <c r="K1420" s="447"/>
      <c r="L1420" s="447"/>
      <c r="M1420" s="447"/>
      <c r="N1420" s="447"/>
      <c r="O1420" s="447"/>
      <c r="P1420" s="447"/>
      <c r="Q1420" s="447"/>
      <c r="R1420" s="447"/>
      <c r="S1420" s="447"/>
      <c r="T1420" s="447"/>
      <c r="U1420" s="447"/>
      <c r="V1420" s="447"/>
      <c r="W1420" s="447"/>
      <c r="X1420" s="447"/>
    </row>
    <row r="1421" spans="1:24" ht="12.75">
      <c r="A1421" s="447"/>
      <c r="B1421" s="447"/>
      <c r="C1421" s="454"/>
      <c r="D1421" s="447"/>
      <c r="E1421" s="449"/>
      <c r="F1421" s="447"/>
      <c r="G1421" s="447"/>
      <c r="H1421" s="447"/>
      <c r="I1421" s="447"/>
      <c r="J1421" s="447"/>
      <c r="K1421" s="447"/>
      <c r="L1421" s="447"/>
      <c r="M1421" s="447"/>
      <c r="N1421" s="447"/>
      <c r="O1421" s="447"/>
      <c r="P1421" s="447"/>
      <c r="Q1421" s="447"/>
      <c r="R1421" s="447"/>
      <c r="S1421" s="447"/>
      <c r="T1421" s="447"/>
      <c r="U1421" s="447"/>
      <c r="V1421" s="447"/>
      <c r="W1421" s="447"/>
      <c r="X1421" s="447"/>
    </row>
    <row r="1422" spans="1:24" ht="12.75">
      <c r="A1422" s="447"/>
      <c r="B1422" s="447"/>
      <c r="C1422" s="454"/>
      <c r="D1422" s="447"/>
      <c r="E1422" s="449"/>
      <c r="F1422" s="447"/>
      <c r="G1422" s="447"/>
      <c r="H1422" s="447"/>
      <c r="I1422" s="447"/>
      <c r="J1422" s="447"/>
      <c r="K1422" s="447"/>
      <c r="L1422" s="447"/>
      <c r="M1422" s="447"/>
      <c r="N1422" s="447"/>
      <c r="O1422" s="447"/>
      <c r="P1422" s="447"/>
      <c r="Q1422" s="447"/>
      <c r="R1422" s="447"/>
      <c r="S1422" s="447"/>
      <c r="T1422" s="447"/>
      <c r="U1422" s="447"/>
      <c r="V1422" s="447"/>
      <c r="W1422" s="447"/>
      <c r="X1422" s="447"/>
    </row>
    <row r="1423" spans="1:24" ht="12.75">
      <c r="A1423" s="447"/>
      <c r="B1423" s="447"/>
      <c r="C1423" s="454"/>
      <c r="D1423" s="447"/>
      <c r="E1423" s="449"/>
      <c r="F1423" s="447"/>
      <c r="G1423" s="447"/>
      <c r="H1423" s="447"/>
      <c r="I1423" s="447"/>
      <c r="J1423" s="447"/>
      <c r="K1423" s="447"/>
      <c r="L1423" s="447"/>
      <c r="M1423" s="447"/>
      <c r="N1423" s="447"/>
      <c r="O1423" s="447"/>
      <c r="P1423" s="447"/>
      <c r="Q1423" s="447"/>
      <c r="R1423" s="447"/>
      <c r="S1423" s="447"/>
      <c r="T1423" s="447"/>
      <c r="U1423" s="447"/>
      <c r="V1423" s="447"/>
      <c r="W1423" s="447"/>
      <c r="X1423" s="447"/>
    </row>
    <row r="1424" spans="1:24" ht="12.75">
      <c r="A1424" s="447"/>
      <c r="B1424" s="447"/>
      <c r="C1424" s="454"/>
      <c r="D1424" s="447"/>
      <c r="E1424" s="449"/>
      <c r="F1424" s="447"/>
      <c r="G1424" s="447"/>
      <c r="H1424" s="447"/>
      <c r="I1424" s="447"/>
      <c r="J1424" s="447"/>
      <c r="K1424" s="447"/>
      <c r="L1424" s="447"/>
      <c r="M1424" s="447"/>
      <c r="N1424" s="447"/>
      <c r="O1424" s="447"/>
      <c r="P1424" s="447"/>
      <c r="Q1424" s="447"/>
      <c r="R1424" s="447"/>
      <c r="S1424" s="447"/>
      <c r="T1424" s="447"/>
      <c r="U1424" s="447"/>
      <c r="V1424" s="447"/>
      <c r="W1424" s="447"/>
      <c r="X1424" s="447"/>
    </row>
    <row r="1425" spans="1:24" ht="12.75">
      <c r="A1425" s="447"/>
      <c r="B1425" s="447"/>
      <c r="C1425" s="454"/>
      <c r="D1425" s="447"/>
      <c r="E1425" s="449"/>
      <c r="F1425" s="447"/>
      <c r="G1425" s="447"/>
      <c r="H1425" s="447"/>
      <c r="I1425" s="447"/>
      <c r="J1425" s="447"/>
      <c r="K1425" s="447"/>
      <c r="L1425" s="447"/>
      <c r="M1425" s="447"/>
      <c r="N1425" s="447"/>
      <c r="O1425" s="447"/>
      <c r="P1425" s="447"/>
      <c r="Q1425" s="447"/>
      <c r="R1425" s="447"/>
      <c r="S1425" s="447"/>
      <c r="T1425" s="447"/>
      <c r="U1425" s="447"/>
      <c r="V1425" s="447"/>
      <c r="W1425" s="447"/>
      <c r="X1425" s="447"/>
    </row>
    <row r="1426" spans="1:24" ht="12.75">
      <c r="A1426" s="447"/>
      <c r="B1426" s="447"/>
      <c r="C1426" s="454"/>
      <c r="D1426" s="447"/>
      <c r="E1426" s="449"/>
      <c r="F1426" s="447"/>
      <c r="G1426" s="447"/>
      <c r="H1426" s="447"/>
      <c r="I1426" s="447"/>
      <c r="J1426" s="447"/>
      <c r="K1426" s="447"/>
      <c r="L1426" s="447"/>
      <c r="M1426" s="447"/>
      <c r="N1426" s="447"/>
      <c r="O1426" s="447"/>
      <c r="P1426" s="447"/>
      <c r="Q1426" s="447"/>
      <c r="R1426" s="447"/>
      <c r="S1426" s="447"/>
      <c r="T1426" s="447"/>
      <c r="U1426" s="447"/>
      <c r="V1426" s="447"/>
      <c r="W1426" s="447"/>
      <c r="X1426" s="447"/>
    </row>
    <row r="1427" spans="1:24" ht="12.75">
      <c r="A1427" s="447"/>
      <c r="B1427" s="447"/>
      <c r="C1427" s="454"/>
      <c r="D1427" s="447"/>
      <c r="E1427" s="449"/>
      <c r="F1427" s="447"/>
      <c r="G1427" s="447"/>
      <c r="H1427" s="447"/>
      <c r="I1427" s="447"/>
      <c r="J1427" s="447"/>
      <c r="K1427" s="447"/>
      <c r="L1427" s="447"/>
      <c r="M1427" s="447"/>
      <c r="N1427" s="447"/>
      <c r="O1427" s="447"/>
      <c r="P1427" s="447"/>
      <c r="Q1427" s="447"/>
      <c r="R1427" s="447"/>
      <c r="S1427" s="447"/>
      <c r="T1427" s="447"/>
      <c r="U1427" s="447"/>
      <c r="V1427" s="447"/>
      <c r="W1427" s="447"/>
      <c r="X1427" s="447"/>
    </row>
    <row r="1428" spans="1:24" ht="12.75">
      <c r="A1428" s="447"/>
      <c r="B1428" s="447"/>
      <c r="C1428" s="454"/>
      <c r="D1428" s="447"/>
      <c r="E1428" s="449"/>
      <c r="F1428" s="447"/>
      <c r="G1428" s="447"/>
      <c r="H1428" s="447"/>
      <c r="I1428" s="447"/>
      <c r="J1428" s="447"/>
      <c r="K1428" s="447"/>
      <c r="L1428" s="447"/>
      <c r="M1428" s="447"/>
      <c r="N1428" s="447"/>
      <c r="O1428" s="447"/>
      <c r="P1428" s="447"/>
      <c r="Q1428" s="447"/>
      <c r="R1428" s="447"/>
      <c r="S1428" s="447"/>
      <c r="T1428" s="447"/>
      <c r="U1428" s="447"/>
      <c r="V1428" s="447"/>
      <c r="W1428" s="447"/>
      <c r="X1428" s="447"/>
    </row>
    <row r="1429" spans="1:24" ht="12.75">
      <c r="A1429" s="447"/>
      <c r="B1429" s="447"/>
      <c r="C1429" s="454"/>
      <c r="D1429" s="447"/>
      <c r="E1429" s="449"/>
      <c r="F1429" s="447"/>
      <c r="G1429" s="447"/>
      <c r="H1429" s="447"/>
      <c r="I1429" s="447"/>
      <c r="J1429" s="447"/>
      <c r="K1429" s="447"/>
      <c r="L1429" s="447"/>
      <c r="M1429" s="447"/>
      <c r="N1429" s="447"/>
      <c r="O1429" s="447"/>
      <c r="P1429" s="447"/>
      <c r="Q1429" s="447"/>
      <c r="R1429" s="447"/>
      <c r="S1429" s="447"/>
      <c r="T1429" s="447"/>
      <c r="U1429" s="447"/>
      <c r="V1429" s="447"/>
      <c r="W1429" s="447"/>
      <c r="X1429" s="447"/>
    </row>
    <row r="1430" spans="1:24" ht="12.75">
      <c r="A1430" s="447"/>
      <c r="B1430" s="447"/>
      <c r="C1430" s="454"/>
      <c r="D1430" s="447"/>
      <c r="E1430" s="449"/>
      <c r="F1430" s="447"/>
      <c r="G1430" s="447"/>
      <c r="H1430" s="447"/>
      <c r="I1430" s="447"/>
      <c r="J1430" s="447"/>
      <c r="K1430" s="447"/>
      <c r="L1430" s="447"/>
      <c r="M1430" s="447"/>
      <c r="N1430" s="447"/>
      <c r="O1430" s="447"/>
      <c r="P1430" s="447"/>
      <c r="Q1430" s="447"/>
      <c r="R1430" s="447"/>
      <c r="S1430" s="447"/>
      <c r="T1430" s="447"/>
      <c r="U1430" s="447"/>
      <c r="V1430" s="447"/>
      <c r="W1430" s="447"/>
      <c r="X1430" s="447"/>
    </row>
    <row r="1431" spans="1:24" ht="12.75">
      <c r="A1431" s="447"/>
      <c r="B1431" s="447"/>
      <c r="C1431" s="454"/>
      <c r="D1431" s="447"/>
      <c r="E1431" s="449"/>
      <c r="F1431" s="447"/>
      <c r="G1431" s="447"/>
      <c r="H1431" s="447"/>
      <c r="I1431" s="447"/>
      <c r="J1431" s="447"/>
      <c r="K1431" s="447"/>
      <c r="L1431" s="447"/>
      <c r="M1431" s="447"/>
      <c r="N1431" s="447"/>
      <c r="O1431" s="447"/>
      <c r="P1431" s="447"/>
      <c r="Q1431" s="447"/>
      <c r="R1431" s="447"/>
      <c r="S1431" s="447"/>
      <c r="T1431" s="447"/>
      <c r="U1431" s="447"/>
      <c r="V1431" s="447"/>
      <c r="W1431" s="447"/>
      <c r="X1431" s="447"/>
    </row>
    <row r="1432" spans="1:24" ht="12.75">
      <c r="A1432" s="447"/>
      <c r="B1432" s="447"/>
      <c r="C1432" s="454"/>
      <c r="D1432" s="447"/>
      <c r="E1432" s="449"/>
      <c r="F1432" s="447"/>
      <c r="G1432" s="447"/>
      <c r="H1432" s="447"/>
      <c r="I1432" s="447"/>
      <c r="J1432" s="447"/>
      <c r="K1432" s="447"/>
      <c r="L1432" s="447"/>
      <c r="M1432" s="447"/>
      <c r="N1432" s="447"/>
      <c r="O1432" s="447"/>
      <c r="P1432" s="447"/>
      <c r="Q1432" s="447"/>
      <c r="R1432" s="447"/>
      <c r="S1432" s="447"/>
      <c r="T1432" s="447"/>
      <c r="U1432" s="447"/>
      <c r="V1432" s="447"/>
      <c r="W1432" s="447"/>
      <c r="X1432" s="447"/>
    </row>
    <row r="1433" spans="1:24" ht="12.75">
      <c r="A1433" s="447"/>
      <c r="B1433" s="447"/>
      <c r="C1433" s="454"/>
      <c r="D1433" s="447"/>
      <c r="E1433" s="449"/>
      <c r="F1433" s="447"/>
      <c r="G1433" s="447"/>
      <c r="H1433" s="447"/>
      <c r="I1433" s="447"/>
      <c r="J1433" s="447"/>
      <c r="K1433" s="447"/>
      <c r="L1433" s="447"/>
      <c r="M1433" s="447"/>
      <c r="N1433" s="447"/>
      <c r="O1433" s="447"/>
      <c r="P1433" s="447"/>
      <c r="Q1433" s="447"/>
      <c r="R1433" s="447"/>
      <c r="S1433" s="447"/>
      <c r="T1433" s="447"/>
      <c r="U1433" s="447"/>
      <c r="V1433" s="447"/>
      <c r="W1433" s="447"/>
      <c r="X1433" s="447"/>
    </row>
    <row r="1434" spans="1:24" ht="12.75">
      <c r="A1434" s="447"/>
      <c r="B1434" s="447"/>
      <c r="C1434" s="454"/>
      <c r="D1434" s="447"/>
      <c r="E1434" s="449"/>
      <c r="F1434" s="447"/>
      <c r="G1434" s="447"/>
      <c r="H1434" s="447"/>
      <c r="I1434" s="447"/>
      <c r="J1434" s="447"/>
      <c r="K1434" s="447"/>
      <c r="L1434" s="447"/>
      <c r="M1434" s="447"/>
      <c r="N1434" s="447"/>
      <c r="O1434" s="447"/>
      <c r="P1434" s="447"/>
      <c r="Q1434" s="447"/>
      <c r="R1434" s="447"/>
      <c r="S1434" s="447"/>
      <c r="T1434" s="447"/>
      <c r="U1434" s="447"/>
      <c r="V1434" s="447"/>
      <c r="W1434" s="447"/>
      <c r="X1434" s="447"/>
    </row>
    <row r="1435" spans="1:24" ht="12.75">
      <c r="A1435" s="447"/>
      <c r="B1435" s="447"/>
      <c r="C1435" s="454"/>
      <c r="D1435" s="447"/>
      <c r="E1435" s="449"/>
      <c r="F1435" s="447"/>
      <c r="G1435" s="447"/>
      <c r="H1435" s="447"/>
      <c r="I1435" s="447"/>
      <c r="J1435" s="447"/>
      <c r="K1435" s="447"/>
      <c r="L1435" s="447"/>
      <c r="M1435" s="447"/>
      <c r="N1435" s="447"/>
      <c r="O1435" s="447"/>
      <c r="P1435" s="447"/>
      <c r="Q1435" s="447"/>
      <c r="R1435" s="447"/>
      <c r="S1435" s="447"/>
      <c r="T1435" s="447"/>
      <c r="U1435" s="447"/>
      <c r="V1435" s="447"/>
      <c r="W1435" s="447"/>
      <c r="X1435" s="447"/>
    </row>
    <row r="1436" spans="1:24" ht="12.75">
      <c r="A1436" s="447"/>
      <c r="B1436" s="447"/>
      <c r="C1436" s="454"/>
      <c r="D1436" s="447"/>
      <c r="E1436" s="449"/>
      <c r="F1436" s="447"/>
      <c r="G1436" s="447"/>
      <c r="H1436" s="447"/>
      <c r="I1436" s="447"/>
      <c r="J1436" s="447"/>
      <c r="K1436" s="447"/>
      <c r="L1436" s="447"/>
      <c r="M1436" s="447"/>
      <c r="N1436" s="447"/>
      <c r="O1436" s="447"/>
      <c r="P1436" s="447"/>
      <c r="Q1436" s="447"/>
      <c r="R1436" s="447"/>
      <c r="S1436" s="447"/>
      <c r="T1436" s="447"/>
      <c r="U1436" s="447"/>
      <c r="V1436" s="447"/>
      <c r="W1436" s="447"/>
      <c r="X1436" s="447"/>
    </row>
    <row r="1437" spans="1:24" ht="12.75">
      <c r="A1437" s="447"/>
      <c r="B1437" s="447"/>
      <c r="C1437" s="454"/>
      <c r="D1437" s="447"/>
      <c r="E1437" s="449"/>
      <c r="F1437" s="447"/>
      <c r="G1437" s="447"/>
      <c r="H1437" s="447"/>
      <c r="I1437" s="447"/>
      <c r="J1437" s="447"/>
      <c r="K1437" s="447"/>
      <c r="L1437" s="447"/>
      <c r="M1437" s="447"/>
      <c r="N1437" s="447"/>
      <c r="O1437" s="447"/>
      <c r="P1437" s="447"/>
      <c r="Q1437" s="447"/>
      <c r="R1437" s="447"/>
      <c r="S1437" s="447"/>
      <c r="T1437" s="447"/>
      <c r="U1437" s="447"/>
      <c r="V1437" s="447"/>
      <c r="W1437" s="447"/>
      <c r="X1437" s="447"/>
    </row>
    <row r="1438" spans="1:24" ht="12.75">
      <c r="A1438" s="447"/>
      <c r="B1438" s="447"/>
      <c r="C1438" s="454"/>
      <c r="D1438" s="447"/>
      <c r="E1438" s="449"/>
      <c r="F1438" s="447"/>
      <c r="G1438" s="447"/>
      <c r="H1438" s="447"/>
      <c r="I1438" s="447"/>
      <c r="J1438" s="447"/>
      <c r="K1438" s="447"/>
      <c r="L1438" s="447"/>
      <c r="M1438" s="447"/>
      <c r="N1438" s="447"/>
      <c r="O1438" s="447"/>
      <c r="P1438" s="447"/>
      <c r="Q1438" s="447"/>
      <c r="R1438" s="447"/>
      <c r="S1438" s="447"/>
      <c r="T1438" s="447"/>
      <c r="U1438" s="447"/>
      <c r="V1438" s="447"/>
      <c r="W1438" s="447"/>
      <c r="X1438" s="447"/>
    </row>
    <row r="1439" spans="1:24" ht="12.75">
      <c r="A1439" s="447"/>
      <c r="B1439" s="447"/>
      <c r="C1439" s="454"/>
      <c r="D1439" s="447"/>
      <c r="E1439" s="449"/>
      <c r="F1439" s="447"/>
      <c r="G1439" s="447"/>
      <c r="H1439" s="447"/>
      <c r="I1439" s="447"/>
      <c r="J1439" s="447"/>
      <c r="K1439" s="447"/>
      <c r="L1439" s="447"/>
      <c r="M1439" s="447"/>
      <c r="N1439" s="447"/>
      <c r="O1439" s="447"/>
      <c r="P1439" s="447"/>
      <c r="Q1439" s="447"/>
      <c r="R1439" s="447"/>
      <c r="S1439" s="447"/>
      <c r="T1439" s="447"/>
      <c r="U1439" s="447"/>
      <c r="V1439" s="447"/>
      <c r="W1439" s="447"/>
      <c r="X1439" s="447"/>
    </row>
    <row r="1440" spans="1:24" ht="12.75">
      <c r="A1440" s="447"/>
      <c r="B1440" s="447"/>
      <c r="C1440" s="454"/>
      <c r="D1440" s="447"/>
      <c r="E1440" s="449"/>
      <c r="F1440" s="447"/>
      <c r="G1440" s="447"/>
      <c r="H1440" s="447"/>
      <c r="I1440" s="447"/>
      <c r="J1440" s="447"/>
      <c r="K1440" s="447"/>
      <c r="L1440" s="447"/>
      <c r="M1440" s="447"/>
      <c r="N1440" s="447"/>
      <c r="O1440" s="447"/>
      <c r="P1440" s="447"/>
      <c r="Q1440" s="447"/>
      <c r="R1440" s="447"/>
      <c r="S1440" s="447"/>
      <c r="T1440" s="447"/>
      <c r="U1440" s="447"/>
      <c r="V1440" s="447"/>
      <c r="W1440" s="447"/>
      <c r="X1440" s="447"/>
    </row>
    <row r="1441" spans="1:24" ht="12.75">
      <c r="A1441" s="447"/>
      <c r="B1441" s="447"/>
      <c r="C1441" s="454"/>
      <c r="D1441" s="447"/>
      <c r="E1441" s="449"/>
      <c r="F1441" s="447"/>
      <c r="G1441" s="447"/>
      <c r="H1441" s="447"/>
      <c r="I1441" s="447"/>
      <c r="J1441" s="447"/>
      <c r="K1441" s="447"/>
      <c r="L1441" s="447"/>
      <c r="M1441" s="447"/>
      <c r="N1441" s="447"/>
      <c r="O1441" s="447"/>
      <c r="P1441" s="447"/>
      <c r="Q1441" s="447"/>
      <c r="R1441" s="447"/>
      <c r="S1441" s="447"/>
      <c r="T1441" s="447"/>
      <c r="U1441" s="447"/>
      <c r="V1441" s="447"/>
      <c r="W1441" s="447"/>
      <c r="X1441" s="447"/>
    </row>
    <row r="1442" spans="1:24" ht="12.75">
      <c r="A1442" s="447"/>
      <c r="B1442" s="447"/>
      <c r="C1442" s="454"/>
      <c r="D1442" s="447"/>
      <c r="E1442" s="449"/>
      <c r="F1442" s="447"/>
      <c r="G1442" s="447"/>
      <c r="H1442" s="447"/>
      <c r="I1442" s="447"/>
      <c r="J1442" s="447"/>
      <c r="K1442" s="447"/>
      <c r="L1442" s="447"/>
      <c r="M1442" s="447"/>
      <c r="N1442" s="447"/>
      <c r="O1442" s="447"/>
      <c r="P1442" s="447"/>
      <c r="Q1442" s="447"/>
      <c r="R1442" s="447"/>
      <c r="S1442" s="447"/>
      <c r="T1442" s="447"/>
      <c r="U1442" s="447"/>
      <c r="V1442" s="447"/>
      <c r="W1442" s="447"/>
      <c r="X1442" s="447"/>
    </row>
    <row r="1443" spans="1:24" ht="12.75">
      <c r="A1443" s="447"/>
      <c r="B1443" s="447"/>
      <c r="C1443" s="454"/>
      <c r="D1443" s="447"/>
      <c r="E1443" s="449"/>
      <c r="F1443" s="447"/>
      <c r="G1443" s="447"/>
      <c r="H1443" s="447"/>
      <c r="I1443" s="447"/>
      <c r="J1443" s="447"/>
      <c r="K1443" s="447"/>
      <c r="L1443" s="447"/>
      <c r="M1443" s="447"/>
      <c r="N1443" s="447"/>
      <c r="O1443" s="447"/>
      <c r="P1443" s="447"/>
      <c r="Q1443" s="447"/>
      <c r="R1443" s="447"/>
      <c r="S1443" s="447"/>
      <c r="T1443" s="447"/>
      <c r="U1443" s="447"/>
      <c r="V1443" s="447"/>
      <c r="W1443" s="447"/>
      <c r="X1443" s="447"/>
    </row>
    <row r="1444" spans="1:24" ht="12.75">
      <c r="A1444" s="447"/>
      <c r="B1444" s="447"/>
      <c r="C1444" s="454"/>
      <c r="D1444" s="447"/>
      <c r="E1444" s="449"/>
      <c r="F1444" s="447"/>
      <c r="G1444" s="447"/>
      <c r="H1444" s="447"/>
      <c r="I1444" s="447"/>
      <c r="J1444" s="447"/>
      <c r="K1444" s="447"/>
      <c r="L1444" s="447"/>
      <c r="M1444" s="447"/>
      <c r="N1444" s="447"/>
      <c r="O1444" s="447"/>
      <c r="P1444" s="447"/>
      <c r="Q1444" s="447"/>
      <c r="R1444" s="447"/>
      <c r="S1444" s="447"/>
      <c r="T1444" s="447"/>
      <c r="U1444" s="447"/>
      <c r="V1444" s="447"/>
      <c r="W1444" s="447"/>
      <c r="X1444" s="447"/>
    </row>
    <row r="1445" spans="1:24" ht="12.75">
      <c r="A1445" s="447"/>
      <c r="B1445" s="447"/>
      <c r="C1445" s="454"/>
      <c r="D1445" s="447"/>
      <c r="E1445" s="449"/>
      <c r="F1445" s="447"/>
      <c r="G1445" s="447"/>
      <c r="H1445" s="447"/>
      <c r="I1445" s="447"/>
      <c r="J1445" s="447"/>
      <c r="K1445" s="447"/>
      <c r="L1445" s="447"/>
      <c r="M1445" s="447"/>
      <c r="N1445" s="447"/>
      <c r="O1445" s="447"/>
      <c r="P1445" s="447"/>
      <c r="Q1445" s="447"/>
      <c r="R1445" s="447"/>
      <c r="S1445" s="447"/>
      <c r="T1445" s="447"/>
      <c r="U1445" s="447"/>
      <c r="V1445" s="447"/>
      <c r="W1445" s="447"/>
      <c r="X1445" s="447"/>
    </row>
    <row r="1446" spans="1:24" ht="12.75">
      <c r="A1446" s="447"/>
      <c r="B1446" s="447"/>
      <c r="C1446" s="454"/>
      <c r="D1446" s="447"/>
      <c r="E1446" s="449"/>
      <c r="F1446" s="447"/>
      <c r="G1446" s="447"/>
      <c r="H1446" s="447"/>
      <c r="I1446" s="447"/>
      <c r="J1446" s="447"/>
      <c r="K1446" s="447"/>
      <c r="L1446" s="447"/>
      <c r="M1446" s="447"/>
      <c r="N1446" s="447"/>
      <c r="O1446" s="447"/>
      <c r="P1446" s="447"/>
      <c r="Q1446" s="447"/>
      <c r="R1446" s="447"/>
      <c r="S1446" s="447"/>
      <c r="T1446" s="447"/>
      <c r="U1446" s="447"/>
      <c r="V1446" s="447"/>
      <c r="W1446" s="447"/>
      <c r="X1446" s="447"/>
    </row>
    <row r="1447" spans="1:24" ht="12.75">
      <c r="A1447" s="447"/>
      <c r="B1447" s="447"/>
      <c r="C1447" s="454"/>
      <c r="D1447" s="447"/>
      <c r="E1447" s="449"/>
      <c r="F1447" s="447"/>
      <c r="G1447" s="447"/>
      <c r="H1447" s="447"/>
      <c r="I1447" s="447"/>
      <c r="J1447" s="447"/>
      <c r="K1447" s="447"/>
      <c r="L1447" s="447"/>
      <c r="M1447" s="447"/>
      <c r="N1447" s="447"/>
      <c r="O1447" s="447"/>
      <c r="P1447" s="447"/>
      <c r="Q1447" s="447"/>
      <c r="R1447" s="447"/>
      <c r="S1447" s="447"/>
      <c r="T1447" s="447"/>
      <c r="U1447" s="447"/>
      <c r="V1447" s="447"/>
      <c r="W1447" s="447"/>
      <c r="X1447" s="447"/>
    </row>
    <row r="1448" spans="1:24" ht="12.75">
      <c r="A1448" s="447"/>
      <c r="B1448" s="447"/>
      <c r="C1448" s="454"/>
      <c r="D1448" s="447"/>
      <c r="E1448" s="449"/>
      <c r="F1448" s="447"/>
      <c r="G1448" s="447"/>
      <c r="H1448" s="447"/>
      <c r="I1448" s="447"/>
      <c r="J1448" s="447"/>
      <c r="K1448" s="447"/>
      <c r="L1448" s="447"/>
      <c r="M1448" s="447"/>
      <c r="N1448" s="447"/>
      <c r="O1448" s="447"/>
      <c r="P1448" s="447"/>
      <c r="Q1448" s="447"/>
      <c r="R1448" s="447"/>
      <c r="S1448" s="447"/>
      <c r="T1448" s="447"/>
      <c r="U1448" s="447"/>
      <c r="V1448" s="447"/>
      <c r="W1448" s="447"/>
      <c r="X1448" s="447"/>
    </row>
    <row r="1449" spans="1:24" ht="12.75">
      <c r="A1449" s="447"/>
      <c r="B1449" s="447"/>
      <c r="C1449" s="454"/>
      <c r="D1449" s="447"/>
      <c r="E1449" s="449"/>
      <c r="F1449" s="447"/>
      <c r="G1449" s="447"/>
      <c r="H1449" s="447"/>
      <c r="I1449" s="447"/>
      <c r="J1449" s="447"/>
      <c r="K1449" s="447"/>
      <c r="L1449" s="447"/>
      <c r="M1449" s="447"/>
      <c r="N1449" s="447"/>
      <c r="O1449" s="447"/>
      <c r="P1449" s="447"/>
      <c r="Q1449" s="447"/>
      <c r="R1449" s="447"/>
      <c r="S1449" s="447"/>
      <c r="T1449" s="447"/>
      <c r="U1449" s="447"/>
      <c r="V1449" s="447"/>
      <c r="W1449" s="447"/>
      <c r="X1449" s="447"/>
    </row>
    <row r="1450" spans="1:24" ht="12.75">
      <c r="A1450" s="447"/>
      <c r="B1450" s="447"/>
      <c r="C1450" s="454"/>
      <c r="D1450" s="447"/>
      <c r="E1450" s="449"/>
      <c r="F1450" s="447"/>
      <c r="G1450" s="447"/>
      <c r="H1450" s="447"/>
      <c r="I1450" s="447"/>
      <c r="J1450" s="447"/>
      <c r="K1450" s="447"/>
      <c r="L1450" s="447"/>
      <c r="M1450" s="447"/>
      <c r="N1450" s="447"/>
      <c r="O1450" s="447"/>
      <c r="P1450" s="447"/>
      <c r="Q1450" s="447"/>
      <c r="R1450" s="447"/>
      <c r="S1450" s="447"/>
      <c r="T1450" s="447"/>
      <c r="U1450" s="447"/>
      <c r="V1450" s="447"/>
      <c r="W1450" s="447"/>
      <c r="X1450" s="447"/>
    </row>
    <row r="1451" spans="1:24" ht="12.75">
      <c r="A1451" s="447"/>
      <c r="B1451" s="447"/>
      <c r="C1451" s="454"/>
      <c r="D1451" s="447"/>
      <c r="E1451" s="449"/>
      <c r="F1451" s="447"/>
      <c r="G1451" s="447"/>
      <c r="H1451" s="447"/>
      <c r="I1451" s="447"/>
      <c r="J1451" s="447"/>
      <c r="K1451" s="447"/>
      <c r="L1451" s="447"/>
      <c r="M1451" s="447"/>
      <c r="N1451" s="447"/>
      <c r="O1451" s="447"/>
      <c r="P1451" s="447"/>
      <c r="Q1451" s="447"/>
      <c r="R1451" s="447"/>
      <c r="S1451" s="447"/>
      <c r="T1451" s="447"/>
      <c r="U1451" s="447"/>
      <c r="V1451" s="447"/>
      <c r="W1451" s="447"/>
      <c r="X1451" s="447"/>
    </row>
    <row r="1452" spans="1:24" ht="12.75">
      <c r="A1452" s="447"/>
      <c r="B1452" s="447"/>
      <c r="C1452" s="454"/>
      <c r="D1452" s="447"/>
      <c r="E1452" s="449"/>
      <c r="F1452" s="447"/>
      <c r="G1452" s="447"/>
      <c r="H1452" s="447"/>
      <c r="I1452" s="447"/>
      <c r="J1452" s="447"/>
      <c r="K1452" s="447"/>
      <c r="L1452" s="447"/>
      <c r="M1452" s="447"/>
      <c r="N1452" s="447"/>
      <c r="O1452" s="447"/>
      <c r="P1452" s="447"/>
      <c r="Q1452" s="447"/>
      <c r="R1452" s="447"/>
      <c r="S1452" s="447"/>
      <c r="T1452" s="447"/>
      <c r="U1452" s="447"/>
      <c r="V1452" s="447"/>
      <c r="W1452" s="447"/>
      <c r="X1452" s="447"/>
    </row>
    <row r="1453" spans="1:24" ht="12.75">
      <c r="A1453" s="447"/>
      <c r="B1453" s="447"/>
      <c r="C1453" s="454"/>
      <c r="D1453" s="447"/>
      <c r="E1453" s="449"/>
      <c r="F1453" s="447"/>
      <c r="G1453" s="447"/>
      <c r="H1453" s="447"/>
      <c r="I1453" s="447"/>
      <c r="J1453" s="447"/>
      <c r="K1453" s="447"/>
      <c r="L1453" s="447"/>
      <c r="M1453" s="447"/>
      <c r="N1453" s="447"/>
      <c r="O1453" s="447"/>
      <c r="P1453" s="447"/>
      <c r="Q1453" s="447"/>
      <c r="R1453" s="447"/>
      <c r="S1453" s="447"/>
      <c r="T1453" s="447"/>
      <c r="U1453" s="447"/>
      <c r="V1453" s="447"/>
      <c r="W1453" s="447"/>
      <c r="X1453" s="447"/>
    </row>
    <row r="1454" spans="1:24" ht="12.75">
      <c r="A1454" s="447"/>
      <c r="B1454" s="447"/>
      <c r="C1454" s="454"/>
      <c r="D1454" s="447"/>
      <c r="E1454" s="449"/>
      <c r="F1454" s="447"/>
      <c r="G1454" s="447"/>
      <c r="H1454" s="447"/>
      <c r="I1454" s="447"/>
      <c r="J1454" s="447"/>
      <c r="K1454" s="447"/>
      <c r="L1454" s="447"/>
      <c r="M1454" s="447"/>
      <c r="N1454" s="447"/>
      <c r="O1454" s="447"/>
      <c r="P1454" s="447"/>
      <c r="Q1454" s="447"/>
      <c r="R1454" s="447"/>
      <c r="S1454" s="447"/>
      <c r="T1454" s="447"/>
      <c r="U1454" s="447"/>
      <c r="V1454" s="447"/>
      <c r="W1454" s="447"/>
      <c r="X1454" s="447"/>
    </row>
    <row r="1455" spans="1:24" ht="12.75">
      <c r="A1455" s="447"/>
      <c r="B1455" s="447"/>
      <c r="C1455" s="454"/>
      <c r="D1455" s="447"/>
      <c r="E1455" s="449"/>
      <c r="F1455" s="447"/>
      <c r="G1455" s="447"/>
      <c r="H1455" s="447"/>
      <c r="I1455" s="447"/>
      <c r="J1455" s="447"/>
      <c r="K1455" s="447"/>
      <c r="L1455" s="447"/>
      <c r="M1455" s="447"/>
      <c r="N1455" s="447"/>
      <c r="O1455" s="447"/>
      <c r="P1455" s="447"/>
      <c r="Q1455" s="447"/>
      <c r="R1455" s="447"/>
      <c r="S1455" s="447"/>
      <c r="T1455" s="447"/>
      <c r="U1455" s="447"/>
      <c r="V1455" s="447"/>
      <c r="W1455" s="447"/>
      <c r="X1455" s="447"/>
    </row>
    <row r="1456" spans="1:24" ht="12.75">
      <c r="A1456" s="447"/>
      <c r="B1456" s="447"/>
      <c r="C1456" s="454"/>
      <c r="D1456" s="447"/>
      <c r="E1456" s="449"/>
      <c r="F1456" s="447"/>
      <c r="G1456" s="447"/>
      <c r="H1456" s="447"/>
      <c r="I1456" s="447"/>
      <c r="J1456" s="447"/>
      <c r="K1456" s="447"/>
      <c r="L1456" s="447"/>
      <c r="M1456" s="447"/>
      <c r="N1456" s="447"/>
      <c r="O1456" s="447"/>
      <c r="P1456" s="447"/>
      <c r="Q1456" s="447"/>
      <c r="R1456" s="447"/>
      <c r="S1456" s="447"/>
      <c r="T1456" s="447"/>
      <c r="U1456" s="447"/>
      <c r="V1456" s="447"/>
      <c r="W1456" s="447"/>
      <c r="X1456" s="447"/>
    </row>
    <row r="1457" spans="1:24" ht="12.75">
      <c r="A1457" s="447"/>
      <c r="B1457" s="447"/>
      <c r="C1457" s="454"/>
      <c r="D1457" s="447"/>
      <c r="E1457" s="449"/>
      <c r="F1457" s="447"/>
      <c r="G1457" s="447"/>
      <c r="H1457" s="447"/>
      <c r="I1457" s="447"/>
      <c r="J1457" s="447"/>
      <c r="K1457" s="447"/>
      <c r="L1457" s="447"/>
      <c r="M1457" s="447"/>
      <c r="N1457" s="447"/>
      <c r="O1457" s="447"/>
      <c r="P1457" s="447"/>
      <c r="Q1457" s="447"/>
      <c r="R1457" s="447"/>
      <c r="S1457" s="447"/>
      <c r="T1457" s="447"/>
      <c r="U1457" s="447"/>
      <c r="V1457" s="447"/>
      <c r="W1457" s="447"/>
      <c r="X1457" s="447"/>
    </row>
    <row r="1458" spans="1:24" ht="12.75">
      <c r="A1458" s="447"/>
      <c r="B1458" s="447"/>
      <c r="C1458" s="454"/>
      <c r="D1458" s="447"/>
      <c r="E1458" s="449"/>
      <c r="F1458" s="447"/>
      <c r="G1458" s="447"/>
      <c r="H1458" s="447"/>
      <c r="I1458" s="447"/>
      <c r="J1458" s="447"/>
      <c r="K1458" s="447"/>
      <c r="L1458" s="447"/>
      <c r="M1458" s="447"/>
      <c r="N1458" s="447"/>
      <c r="O1458" s="447"/>
      <c r="P1458" s="447"/>
      <c r="Q1458" s="447"/>
      <c r="R1458" s="447"/>
      <c r="S1458" s="447"/>
      <c r="T1458" s="447"/>
      <c r="U1458" s="447"/>
      <c r="V1458" s="447"/>
      <c r="W1458" s="447"/>
      <c r="X1458" s="447"/>
    </row>
    <row r="1459" spans="1:24" ht="12.75">
      <c r="A1459" s="447"/>
      <c r="B1459" s="447"/>
      <c r="C1459" s="454"/>
      <c r="D1459" s="447"/>
      <c r="E1459" s="449"/>
      <c r="F1459" s="447"/>
      <c r="G1459" s="447"/>
      <c r="H1459" s="447"/>
      <c r="I1459" s="447"/>
      <c r="J1459" s="447"/>
      <c r="K1459" s="447"/>
      <c r="L1459" s="447"/>
      <c r="M1459" s="447"/>
      <c r="N1459" s="447"/>
      <c r="O1459" s="447"/>
      <c r="P1459" s="447"/>
      <c r="Q1459" s="447"/>
      <c r="R1459" s="447"/>
      <c r="S1459" s="447"/>
      <c r="T1459" s="447"/>
      <c r="U1459" s="447"/>
      <c r="V1459" s="447"/>
      <c r="W1459" s="447"/>
      <c r="X1459" s="447"/>
    </row>
    <row r="1460" spans="1:24" ht="12.75">
      <c r="A1460" s="447"/>
      <c r="B1460" s="447"/>
      <c r="C1460" s="454"/>
      <c r="D1460" s="447"/>
      <c r="E1460" s="449"/>
      <c r="F1460" s="447"/>
      <c r="G1460" s="447"/>
      <c r="H1460" s="447"/>
      <c r="I1460" s="447"/>
      <c r="J1460" s="447"/>
      <c r="K1460" s="447"/>
      <c r="L1460" s="447"/>
      <c r="M1460" s="447"/>
      <c r="N1460" s="447"/>
      <c r="O1460" s="447"/>
      <c r="P1460" s="447"/>
      <c r="Q1460" s="447"/>
      <c r="R1460" s="447"/>
      <c r="S1460" s="447"/>
      <c r="T1460" s="447"/>
      <c r="U1460" s="447"/>
      <c r="V1460" s="447"/>
      <c r="W1460" s="447"/>
      <c r="X1460" s="447"/>
    </row>
    <row r="1461" spans="1:24" ht="12.75">
      <c r="A1461" s="447"/>
      <c r="B1461" s="447"/>
      <c r="C1461" s="454"/>
      <c r="D1461" s="447"/>
      <c r="E1461" s="449"/>
      <c r="F1461" s="447"/>
      <c r="G1461" s="447"/>
      <c r="H1461" s="447"/>
      <c r="I1461" s="447"/>
      <c r="J1461" s="447"/>
      <c r="K1461" s="447"/>
      <c r="L1461" s="447"/>
      <c r="M1461" s="447"/>
      <c r="N1461" s="447"/>
      <c r="O1461" s="447"/>
      <c r="P1461" s="447"/>
      <c r="Q1461" s="447"/>
      <c r="R1461" s="447"/>
      <c r="S1461" s="447"/>
      <c r="T1461" s="447"/>
      <c r="U1461" s="447"/>
      <c r="V1461" s="447"/>
      <c r="W1461" s="447"/>
      <c r="X1461" s="447"/>
    </row>
    <row r="1462" spans="1:24" ht="12.75">
      <c r="A1462" s="447"/>
      <c r="B1462" s="447"/>
      <c r="C1462" s="454"/>
      <c r="D1462" s="447"/>
      <c r="E1462" s="449"/>
      <c r="F1462" s="447"/>
      <c r="G1462" s="447"/>
      <c r="H1462" s="447"/>
      <c r="I1462" s="447"/>
      <c r="J1462" s="447"/>
      <c r="K1462" s="447"/>
      <c r="L1462" s="447"/>
      <c r="M1462" s="447"/>
      <c r="N1462" s="447"/>
      <c r="O1462" s="447"/>
      <c r="P1462" s="447"/>
      <c r="Q1462" s="447"/>
      <c r="R1462" s="447"/>
      <c r="S1462" s="447"/>
      <c r="T1462" s="447"/>
      <c r="U1462" s="447"/>
      <c r="V1462" s="447"/>
      <c r="W1462" s="447"/>
      <c r="X1462" s="447"/>
    </row>
    <row r="1463" spans="1:24" ht="12.75">
      <c r="A1463" s="447"/>
      <c r="B1463" s="447"/>
      <c r="C1463" s="454"/>
      <c r="D1463" s="447"/>
      <c r="E1463" s="449"/>
      <c r="F1463" s="447"/>
      <c r="G1463" s="447"/>
      <c r="H1463" s="447"/>
      <c r="I1463" s="447"/>
      <c r="J1463" s="447"/>
      <c r="K1463" s="447"/>
      <c r="L1463" s="447"/>
      <c r="M1463" s="447"/>
      <c r="N1463" s="447"/>
      <c r="O1463" s="447"/>
      <c r="P1463" s="447"/>
      <c r="Q1463" s="447"/>
      <c r="R1463" s="447"/>
      <c r="S1463" s="447"/>
      <c r="T1463" s="447"/>
      <c r="U1463" s="447"/>
      <c r="V1463" s="447"/>
      <c r="W1463" s="447"/>
      <c r="X1463" s="447"/>
    </row>
    <row r="1464" spans="1:24" ht="12.75">
      <c r="A1464" s="447"/>
      <c r="B1464" s="447"/>
      <c r="C1464" s="454"/>
      <c r="D1464" s="447"/>
      <c r="E1464" s="449"/>
      <c r="F1464" s="447"/>
      <c r="G1464" s="447"/>
      <c r="H1464" s="447"/>
      <c r="I1464" s="447"/>
      <c r="J1464" s="447"/>
      <c r="K1464" s="447"/>
      <c r="L1464" s="447"/>
      <c r="M1464" s="447"/>
      <c r="N1464" s="447"/>
      <c r="O1464" s="447"/>
      <c r="P1464" s="447"/>
      <c r="Q1464" s="447"/>
      <c r="R1464" s="447"/>
      <c r="S1464" s="447"/>
      <c r="T1464" s="447"/>
      <c r="U1464" s="447"/>
      <c r="V1464" s="447"/>
      <c r="W1464" s="447"/>
      <c r="X1464" s="447"/>
    </row>
    <row r="1465" spans="1:24" ht="12.75">
      <c r="A1465" s="447"/>
      <c r="B1465" s="447"/>
      <c r="C1465" s="454"/>
      <c r="D1465" s="447"/>
      <c r="E1465" s="449"/>
      <c r="F1465" s="447"/>
      <c r="G1465" s="447"/>
      <c r="H1465" s="447"/>
      <c r="I1465" s="447"/>
      <c r="J1465" s="447"/>
      <c r="K1465" s="447"/>
      <c r="L1465" s="447"/>
      <c r="M1465" s="447"/>
      <c r="N1465" s="447"/>
      <c r="O1465" s="447"/>
      <c r="P1465" s="447"/>
      <c r="Q1465" s="447"/>
      <c r="R1465" s="447"/>
      <c r="S1465" s="447"/>
      <c r="T1465" s="447"/>
      <c r="U1465" s="447"/>
      <c r="V1465" s="447"/>
      <c r="W1465" s="447"/>
      <c r="X1465" s="447"/>
    </row>
    <row r="1466" spans="1:24" ht="12.75">
      <c r="A1466" s="447"/>
      <c r="B1466" s="447"/>
      <c r="C1466" s="454"/>
      <c r="D1466" s="447"/>
      <c r="E1466" s="449"/>
      <c r="F1466" s="447"/>
      <c r="G1466" s="447"/>
      <c r="H1466" s="447"/>
      <c r="I1466" s="447"/>
      <c r="J1466" s="447"/>
      <c r="K1466" s="447"/>
      <c r="L1466" s="447"/>
      <c r="M1466" s="447"/>
      <c r="N1466" s="447"/>
      <c r="O1466" s="447"/>
      <c r="P1466" s="447"/>
      <c r="Q1466" s="447"/>
      <c r="R1466" s="447"/>
      <c r="S1466" s="447"/>
      <c r="T1466" s="447"/>
      <c r="U1466" s="447"/>
      <c r="V1466" s="447"/>
      <c r="W1466" s="447"/>
      <c r="X1466" s="447"/>
    </row>
    <row r="1467" spans="1:24" ht="12.75">
      <c r="A1467" s="447"/>
      <c r="B1467" s="447"/>
      <c r="C1467" s="454"/>
      <c r="D1467" s="447"/>
      <c r="E1467" s="449"/>
      <c r="F1467" s="447"/>
      <c r="G1467" s="447"/>
      <c r="H1467" s="447"/>
      <c r="I1467" s="447"/>
      <c r="J1467" s="447"/>
      <c r="K1467" s="447"/>
      <c r="L1467" s="447"/>
      <c r="M1467" s="447"/>
      <c r="N1467" s="447"/>
      <c r="O1467" s="447"/>
      <c r="P1467" s="447"/>
      <c r="Q1467" s="447"/>
      <c r="R1467" s="447"/>
      <c r="S1467" s="447"/>
      <c r="T1467" s="447"/>
      <c r="U1467" s="447"/>
      <c r="V1467" s="447"/>
      <c r="W1467" s="447"/>
      <c r="X1467" s="447"/>
    </row>
    <row r="1468" spans="1:24" ht="12.75">
      <c r="A1468" s="447"/>
      <c r="B1468" s="447"/>
      <c r="C1468" s="454"/>
      <c r="D1468" s="447"/>
      <c r="E1468" s="449"/>
      <c r="F1468" s="447"/>
      <c r="G1468" s="447"/>
      <c r="H1468" s="447"/>
      <c r="I1468" s="447"/>
      <c r="J1468" s="447"/>
      <c r="K1468" s="447"/>
      <c r="L1468" s="447"/>
      <c r="M1468" s="447"/>
      <c r="N1468" s="447"/>
      <c r="O1468" s="447"/>
      <c r="P1468" s="447"/>
      <c r="Q1468" s="447"/>
      <c r="R1468" s="447"/>
      <c r="S1468" s="447"/>
      <c r="T1468" s="447"/>
      <c r="U1468" s="447"/>
      <c r="V1468" s="447"/>
      <c r="W1468" s="447"/>
      <c r="X1468" s="447"/>
    </row>
    <row r="1469" spans="1:24" ht="12.75">
      <c r="A1469" s="447"/>
      <c r="B1469" s="447"/>
      <c r="C1469" s="454"/>
      <c r="D1469" s="447"/>
      <c r="E1469" s="449"/>
      <c r="F1469" s="447"/>
      <c r="G1469" s="447"/>
      <c r="H1469" s="447"/>
      <c r="I1469" s="447"/>
      <c r="J1469" s="447"/>
      <c r="K1469" s="447"/>
      <c r="L1469" s="447"/>
      <c r="M1469" s="447"/>
      <c r="N1469" s="447"/>
      <c r="O1469" s="447"/>
      <c r="P1469" s="447"/>
      <c r="Q1469" s="447"/>
      <c r="R1469" s="447"/>
      <c r="S1469" s="447"/>
      <c r="T1469" s="447"/>
      <c r="U1469" s="447"/>
      <c r="V1469" s="447"/>
      <c r="W1469" s="447"/>
      <c r="X1469" s="447"/>
    </row>
    <row r="1470" spans="1:24" ht="12.75">
      <c r="A1470" s="447"/>
      <c r="B1470" s="447"/>
      <c r="C1470" s="454"/>
      <c r="D1470" s="447"/>
      <c r="E1470" s="449"/>
      <c r="F1470" s="447"/>
      <c r="G1470" s="447"/>
      <c r="H1470" s="447"/>
      <c r="I1470" s="447"/>
      <c r="J1470" s="447"/>
      <c r="K1470" s="447"/>
      <c r="L1470" s="447"/>
      <c r="M1470" s="447"/>
      <c r="N1470" s="447"/>
      <c r="O1470" s="447"/>
      <c r="P1470" s="447"/>
      <c r="Q1470" s="447"/>
      <c r="R1470" s="447"/>
      <c r="S1470" s="447"/>
      <c r="T1470" s="447"/>
      <c r="U1470" s="447"/>
      <c r="V1470" s="447"/>
      <c r="W1470" s="447"/>
      <c r="X1470" s="447"/>
    </row>
    <row r="1471" spans="1:24" ht="12.75">
      <c r="A1471" s="447"/>
      <c r="B1471" s="447"/>
      <c r="C1471" s="454"/>
      <c r="D1471" s="447"/>
      <c r="E1471" s="449"/>
      <c r="F1471" s="447"/>
      <c r="G1471" s="447"/>
      <c r="H1471" s="447"/>
      <c r="I1471" s="447"/>
      <c r="J1471" s="447"/>
      <c r="K1471" s="447"/>
      <c r="L1471" s="447"/>
      <c r="M1471" s="447"/>
      <c r="N1471" s="447"/>
      <c r="O1471" s="447"/>
      <c r="P1471" s="447"/>
      <c r="Q1471" s="447"/>
      <c r="R1471" s="447"/>
      <c r="S1471" s="447"/>
      <c r="T1471" s="447"/>
      <c r="U1471" s="447"/>
      <c r="V1471" s="447"/>
      <c r="W1471" s="447"/>
      <c r="X1471" s="447"/>
    </row>
    <row r="1472" spans="1:24" ht="12.75">
      <c r="A1472" s="447"/>
      <c r="B1472" s="447"/>
      <c r="C1472" s="454"/>
      <c r="D1472" s="447"/>
      <c r="E1472" s="449"/>
      <c r="F1472" s="447"/>
      <c r="G1472" s="447"/>
      <c r="H1472" s="447"/>
      <c r="I1472" s="447"/>
      <c r="J1472" s="447"/>
      <c r="K1472" s="447"/>
      <c r="L1472" s="447"/>
      <c r="M1472" s="447"/>
      <c r="N1472" s="447"/>
      <c r="O1472" s="447"/>
      <c r="P1472" s="447"/>
      <c r="Q1472" s="447"/>
      <c r="R1472" s="447"/>
      <c r="S1472" s="447"/>
      <c r="T1472" s="447"/>
      <c r="U1472" s="447"/>
      <c r="V1472" s="447"/>
      <c r="W1472" s="447"/>
      <c r="X1472" s="447"/>
    </row>
    <row r="1473" spans="1:24" ht="12.75">
      <c r="A1473" s="447"/>
      <c r="B1473" s="447"/>
      <c r="C1473" s="454"/>
      <c r="D1473" s="447"/>
      <c r="E1473" s="449"/>
      <c r="F1473" s="447"/>
      <c r="G1473" s="447"/>
      <c r="H1473" s="447"/>
      <c r="I1473" s="447"/>
      <c r="J1473" s="447"/>
      <c r="K1473" s="447"/>
      <c r="L1473" s="447"/>
      <c r="M1473" s="447"/>
      <c r="N1473" s="447"/>
      <c r="O1473" s="447"/>
      <c r="P1473" s="447"/>
      <c r="Q1473" s="447"/>
      <c r="R1473" s="447"/>
      <c r="S1473" s="447"/>
      <c r="T1473" s="447"/>
      <c r="U1473" s="447"/>
      <c r="V1473" s="447"/>
      <c r="W1473" s="447"/>
      <c r="X1473" s="447"/>
    </row>
    <row r="1474" spans="1:24" ht="12.75">
      <c r="A1474" s="447"/>
      <c r="B1474" s="447"/>
      <c r="C1474" s="454"/>
      <c r="D1474" s="447"/>
      <c r="E1474" s="449"/>
      <c r="F1474" s="447"/>
      <c r="G1474" s="447"/>
      <c r="H1474" s="447"/>
      <c r="I1474" s="447"/>
      <c r="J1474" s="447"/>
      <c r="K1474" s="447"/>
      <c r="L1474" s="447"/>
      <c r="M1474" s="447"/>
      <c r="N1474" s="447"/>
      <c r="O1474" s="447"/>
      <c r="P1474" s="447"/>
      <c r="Q1474" s="447"/>
      <c r="R1474" s="447"/>
      <c r="S1474" s="447"/>
      <c r="T1474" s="447"/>
      <c r="U1474" s="447"/>
      <c r="V1474" s="447"/>
      <c r="W1474" s="447"/>
      <c r="X1474" s="447"/>
    </row>
    <row r="1475" spans="1:24" ht="12.75">
      <c r="A1475" s="447"/>
      <c r="B1475" s="447"/>
      <c r="C1475" s="454"/>
      <c r="D1475" s="447"/>
      <c r="E1475" s="449"/>
      <c r="F1475" s="447"/>
      <c r="G1475" s="447"/>
      <c r="H1475" s="447"/>
      <c r="I1475" s="447"/>
      <c r="J1475" s="447"/>
      <c r="K1475" s="447"/>
      <c r="L1475" s="447"/>
      <c r="M1475" s="447"/>
      <c r="N1475" s="447"/>
      <c r="O1475" s="447"/>
      <c r="P1475" s="447"/>
      <c r="Q1475" s="447"/>
      <c r="R1475" s="447"/>
      <c r="S1475" s="447"/>
      <c r="T1475" s="447"/>
      <c r="U1475" s="447"/>
      <c r="V1475" s="447"/>
      <c r="W1475" s="447"/>
      <c r="X1475" s="447"/>
    </row>
    <row r="1476" spans="1:24" ht="12.75">
      <c r="A1476" s="447"/>
      <c r="B1476" s="447"/>
      <c r="C1476" s="454"/>
      <c r="D1476" s="447"/>
      <c r="E1476" s="449"/>
      <c r="F1476" s="447"/>
      <c r="G1476" s="447"/>
      <c r="H1476" s="447"/>
      <c r="I1476" s="447"/>
      <c r="J1476" s="447"/>
      <c r="K1476" s="447"/>
      <c r="L1476" s="447"/>
      <c r="M1476" s="447"/>
      <c r="N1476" s="447"/>
      <c r="O1476" s="447"/>
      <c r="P1476" s="447"/>
      <c r="Q1476" s="447"/>
      <c r="R1476" s="447"/>
      <c r="S1476" s="447"/>
      <c r="T1476" s="447"/>
      <c r="U1476" s="447"/>
      <c r="V1476" s="447"/>
      <c r="W1476" s="447"/>
      <c r="X1476" s="447"/>
    </row>
    <row r="1477" spans="1:24" ht="12.75">
      <c r="A1477" s="447"/>
      <c r="B1477" s="447"/>
      <c r="C1477" s="454"/>
      <c r="D1477" s="447"/>
      <c r="E1477" s="449"/>
      <c r="F1477" s="447"/>
      <c r="G1477" s="447"/>
      <c r="H1477" s="447"/>
      <c r="I1477" s="447"/>
      <c r="J1477" s="447"/>
      <c r="K1477" s="447"/>
      <c r="L1477" s="447"/>
      <c r="M1477" s="447"/>
      <c r="N1477" s="447"/>
      <c r="O1477" s="447"/>
      <c r="P1477" s="447"/>
      <c r="Q1477" s="447"/>
      <c r="R1477" s="447"/>
      <c r="S1477" s="447"/>
      <c r="T1477" s="447"/>
      <c r="U1477" s="447"/>
      <c r="V1477" s="447"/>
      <c r="W1477" s="447"/>
      <c r="X1477" s="447"/>
    </row>
    <row r="1478" spans="1:24" ht="12.75">
      <c r="A1478" s="447"/>
      <c r="B1478" s="447"/>
      <c r="C1478" s="454"/>
      <c r="D1478" s="447"/>
      <c r="E1478" s="449"/>
      <c r="F1478" s="447"/>
      <c r="G1478" s="447"/>
      <c r="H1478" s="447"/>
      <c r="I1478" s="447"/>
      <c r="J1478" s="447"/>
      <c r="K1478" s="447"/>
      <c r="L1478" s="447"/>
      <c r="M1478" s="447"/>
      <c r="N1478" s="447"/>
      <c r="O1478" s="447"/>
      <c r="P1478" s="447"/>
      <c r="Q1478" s="447"/>
      <c r="R1478" s="447"/>
      <c r="S1478" s="447"/>
      <c r="T1478" s="447"/>
      <c r="U1478" s="447"/>
      <c r="V1478" s="447"/>
      <c r="W1478" s="447"/>
      <c r="X1478" s="447"/>
    </row>
    <row r="1479" spans="1:24" ht="12.75">
      <c r="A1479" s="447"/>
      <c r="B1479" s="447"/>
      <c r="C1479" s="454"/>
      <c r="D1479" s="447"/>
      <c r="E1479" s="449"/>
      <c r="F1479" s="447"/>
      <c r="G1479" s="447"/>
      <c r="H1479" s="447"/>
      <c r="I1479" s="447"/>
      <c r="J1479" s="447"/>
      <c r="K1479" s="447"/>
      <c r="L1479" s="447"/>
      <c r="M1479" s="447"/>
      <c r="N1479" s="447"/>
      <c r="O1479" s="447"/>
      <c r="P1479" s="447"/>
      <c r="Q1479" s="447"/>
      <c r="R1479" s="447"/>
      <c r="S1479" s="447"/>
      <c r="T1479" s="447"/>
      <c r="U1479" s="447"/>
      <c r="V1479" s="447"/>
      <c r="W1479" s="447"/>
      <c r="X1479" s="447"/>
    </row>
    <row r="1480" spans="1:24" ht="12.75">
      <c r="A1480" s="447"/>
      <c r="B1480" s="447"/>
      <c r="C1480" s="454"/>
      <c r="D1480" s="447"/>
      <c r="E1480" s="449"/>
      <c r="F1480" s="447"/>
      <c r="G1480" s="447"/>
      <c r="H1480" s="447"/>
      <c r="I1480" s="447"/>
      <c r="J1480" s="447"/>
      <c r="K1480" s="447"/>
      <c r="L1480" s="447"/>
      <c r="M1480" s="447"/>
      <c r="N1480" s="447"/>
      <c r="O1480" s="447"/>
      <c r="P1480" s="447"/>
      <c r="Q1480" s="447"/>
      <c r="R1480" s="447"/>
      <c r="S1480" s="447"/>
      <c r="T1480" s="447"/>
      <c r="U1480" s="447"/>
      <c r="V1480" s="447"/>
      <c r="W1480" s="447"/>
      <c r="X1480" s="447"/>
    </row>
    <row r="1481" spans="1:24" ht="12.75">
      <c r="A1481" s="447"/>
      <c r="B1481" s="447"/>
      <c r="C1481" s="454"/>
      <c r="D1481" s="447"/>
      <c r="E1481" s="449"/>
      <c r="F1481" s="447"/>
      <c r="G1481" s="447"/>
      <c r="H1481" s="447"/>
      <c r="I1481" s="447"/>
      <c r="J1481" s="447"/>
      <c r="K1481" s="447"/>
      <c r="L1481" s="447"/>
      <c r="M1481" s="447"/>
      <c r="N1481" s="447"/>
      <c r="O1481" s="447"/>
      <c r="P1481" s="447"/>
      <c r="Q1481" s="447"/>
      <c r="R1481" s="447"/>
      <c r="S1481" s="447"/>
      <c r="T1481" s="447"/>
      <c r="U1481" s="447"/>
      <c r="V1481" s="447"/>
      <c r="W1481" s="447"/>
      <c r="X1481" s="447"/>
    </row>
    <row r="1482" spans="1:24" ht="12.75">
      <c r="A1482" s="447"/>
      <c r="B1482" s="447"/>
      <c r="C1482" s="454"/>
      <c r="D1482" s="447"/>
      <c r="E1482" s="449"/>
      <c r="F1482" s="447"/>
      <c r="G1482" s="447"/>
      <c r="H1482" s="447"/>
      <c r="I1482" s="447"/>
      <c r="J1482" s="447"/>
      <c r="K1482" s="447"/>
      <c r="L1482" s="447"/>
      <c r="M1482" s="447"/>
      <c r="N1482" s="447"/>
      <c r="O1482" s="447"/>
      <c r="P1482" s="447"/>
      <c r="Q1482" s="447"/>
      <c r="R1482" s="447"/>
      <c r="S1482" s="447"/>
      <c r="T1482" s="447"/>
      <c r="U1482" s="447"/>
      <c r="V1482" s="447"/>
      <c r="W1482" s="447"/>
      <c r="X1482" s="447"/>
    </row>
    <row r="1483" spans="1:24" ht="12.75">
      <c r="A1483" s="447"/>
      <c r="B1483" s="447"/>
      <c r="C1483" s="454"/>
      <c r="D1483" s="447"/>
      <c r="E1483" s="449"/>
      <c r="F1483" s="447"/>
      <c r="G1483" s="447"/>
      <c r="H1483" s="447"/>
      <c r="I1483" s="447"/>
      <c r="J1483" s="447"/>
      <c r="K1483" s="447"/>
      <c r="L1483" s="447"/>
      <c r="M1483" s="447"/>
      <c r="N1483" s="447"/>
      <c r="O1483" s="447"/>
      <c r="P1483" s="447"/>
      <c r="Q1483" s="447"/>
      <c r="R1483" s="447"/>
      <c r="S1483" s="447"/>
      <c r="T1483" s="447"/>
      <c r="U1483" s="447"/>
      <c r="V1483" s="447"/>
      <c r="W1483" s="447"/>
      <c r="X1483" s="447"/>
    </row>
    <row r="1484" spans="1:24" ht="12.75">
      <c r="A1484" s="447"/>
      <c r="B1484" s="447"/>
      <c r="C1484" s="454"/>
      <c r="D1484" s="447"/>
      <c r="E1484" s="449"/>
      <c r="F1484" s="447"/>
      <c r="G1484" s="447"/>
      <c r="H1484" s="447"/>
      <c r="I1484" s="447"/>
      <c r="J1484" s="447"/>
      <c r="K1484" s="447"/>
      <c r="L1484" s="447"/>
      <c r="M1484" s="447"/>
      <c r="N1484" s="447"/>
      <c r="O1484" s="447"/>
      <c r="P1484" s="447"/>
      <c r="Q1484" s="447"/>
      <c r="R1484" s="447"/>
      <c r="S1484" s="447"/>
      <c r="T1484" s="447"/>
      <c r="U1484" s="447"/>
      <c r="V1484" s="447"/>
      <c r="W1484" s="447"/>
      <c r="X1484" s="447"/>
    </row>
    <row r="1485" spans="1:24" ht="12.75">
      <c r="A1485" s="447"/>
      <c r="B1485" s="447"/>
      <c r="C1485" s="454"/>
      <c r="D1485" s="447"/>
      <c r="E1485" s="449"/>
      <c r="F1485" s="447"/>
      <c r="G1485" s="447"/>
      <c r="H1485" s="447"/>
      <c r="I1485" s="447"/>
      <c r="J1485" s="447"/>
      <c r="K1485" s="447"/>
      <c r="L1485" s="447"/>
      <c r="M1485" s="447"/>
      <c r="N1485" s="447"/>
      <c r="O1485" s="447"/>
      <c r="P1485" s="447"/>
      <c r="Q1485" s="447"/>
      <c r="R1485" s="447"/>
      <c r="S1485" s="447"/>
      <c r="T1485" s="447"/>
      <c r="U1485" s="447"/>
      <c r="V1485" s="447"/>
      <c r="W1485" s="447"/>
      <c r="X1485" s="447"/>
    </row>
    <row r="1486" spans="1:24" ht="12.75">
      <c r="A1486" s="447"/>
      <c r="B1486" s="447"/>
      <c r="C1486" s="454"/>
      <c r="D1486" s="447"/>
      <c r="E1486" s="449"/>
      <c r="F1486" s="447"/>
      <c r="G1486" s="447"/>
      <c r="H1486" s="447"/>
      <c r="I1486" s="447"/>
      <c r="J1486" s="447"/>
      <c r="K1486" s="447"/>
      <c r="L1486" s="447"/>
      <c r="M1486" s="447"/>
      <c r="N1486" s="447"/>
      <c r="O1486" s="447"/>
      <c r="P1486" s="447"/>
      <c r="Q1486" s="447"/>
      <c r="R1486" s="447"/>
      <c r="S1486" s="447"/>
      <c r="T1486" s="447"/>
      <c r="U1486" s="447"/>
      <c r="V1486" s="447"/>
      <c r="W1486" s="447"/>
      <c r="X1486" s="447"/>
    </row>
    <row r="1487" spans="1:24" ht="12.75">
      <c r="A1487" s="447"/>
      <c r="B1487" s="447"/>
      <c r="C1487" s="454"/>
      <c r="D1487" s="447"/>
      <c r="E1487" s="449"/>
      <c r="F1487" s="447"/>
      <c r="G1487" s="447"/>
      <c r="H1487" s="447"/>
      <c r="I1487" s="447"/>
      <c r="J1487" s="447"/>
      <c r="K1487" s="447"/>
      <c r="L1487" s="447"/>
      <c r="M1487" s="447"/>
      <c r="N1487" s="447"/>
      <c r="O1487" s="447"/>
      <c r="P1487" s="447"/>
      <c r="Q1487" s="447"/>
      <c r="R1487" s="447"/>
      <c r="S1487" s="447"/>
      <c r="T1487" s="447"/>
      <c r="U1487" s="447"/>
      <c r="V1487" s="447"/>
      <c r="W1487" s="447"/>
      <c r="X1487" s="447"/>
    </row>
    <row r="1488" spans="1:24" ht="12.75">
      <c r="A1488" s="447"/>
      <c r="B1488" s="447"/>
      <c r="C1488" s="454"/>
      <c r="D1488" s="447"/>
      <c r="E1488" s="449"/>
      <c r="F1488" s="447"/>
      <c r="G1488" s="447"/>
      <c r="H1488" s="447"/>
      <c r="I1488" s="447"/>
      <c r="J1488" s="447"/>
      <c r="K1488" s="447"/>
      <c r="L1488" s="447"/>
      <c r="M1488" s="447"/>
      <c r="N1488" s="447"/>
      <c r="O1488" s="447"/>
      <c r="P1488" s="447"/>
      <c r="Q1488" s="447"/>
      <c r="R1488" s="447"/>
      <c r="S1488" s="447"/>
      <c r="T1488" s="447"/>
      <c r="U1488" s="447"/>
      <c r="V1488" s="447"/>
      <c r="W1488" s="447"/>
      <c r="X1488" s="447"/>
    </row>
    <row r="1489" spans="1:24" ht="12.75">
      <c r="A1489" s="447"/>
      <c r="B1489" s="447"/>
      <c r="C1489" s="454"/>
      <c r="D1489" s="447"/>
      <c r="E1489" s="449"/>
      <c r="F1489" s="447"/>
      <c r="G1489" s="447"/>
      <c r="H1489" s="447"/>
      <c r="I1489" s="447"/>
      <c r="J1489" s="447"/>
      <c r="K1489" s="447"/>
      <c r="L1489" s="447"/>
      <c r="M1489" s="447"/>
      <c r="N1489" s="447"/>
      <c r="O1489" s="447"/>
      <c r="P1489" s="447"/>
      <c r="Q1489" s="447"/>
      <c r="R1489" s="447"/>
      <c r="S1489" s="447"/>
      <c r="T1489" s="447"/>
      <c r="U1489" s="447"/>
      <c r="V1489" s="447"/>
      <c r="W1489" s="447"/>
      <c r="X1489" s="447"/>
    </row>
    <row r="1490" spans="1:24" ht="12.75">
      <c r="A1490" s="447"/>
      <c r="B1490" s="447"/>
      <c r="C1490" s="454"/>
      <c r="D1490" s="447"/>
      <c r="E1490" s="449"/>
      <c r="F1490" s="447"/>
      <c r="G1490" s="447"/>
      <c r="H1490" s="447"/>
      <c r="I1490" s="447"/>
      <c r="J1490" s="447"/>
      <c r="K1490" s="447"/>
      <c r="L1490" s="447"/>
      <c r="M1490" s="447"/>
      <c r="N1490" s="447"/>
      <c r="O1490" s="447"/>
      <c r="P1490" s="447"/>
      <c r="Q1490" s="447"/>
      <c r="R1490" s="447"/>
      <c r="S1490" s="447"/>
      <c r="T1490" s="447"/>
      <c r="U1490" s="447"/>
      <c r="V1490" s="447"/>
      <c r="W1490" s="447"/>
      <c r="X1490" s="447"/>
    </row>
    <row r="1491" spans="1:24" ht="12.75">
      <c r="A1491" s="447"/>
      <c r="B1491" s="447"/>
      <c r="C1491" s="454"/>
      <c r="D1491" s="447"/>
      <c r="E1491" s="449"/>
      <c r="F1491" s="447"/>
      <c r="G1491" s="447"/>
      <c r="H1491" s="447"/>
      <c r="I1491" s="447"/>
      <c r="J1491" s="447"/>
      <c r="K1491" s="447"/>
      <c r="L1491" s="447"/>
      <c r="M1491" s="447"/>
      <c r="N1491" s="447"/>
      <c r="O1491" s="447"/>
      <c r="P1491" s="447"/>
      <c r="Q1491" s="447"/>
      <c r="R1491" s="447"/>
      <c r="S1491" s="447"/>
      <c r="T1491" s="447"/>
      <c r="U1491" s="447"/>
      <c r="V1491" s="447"/>
      <c r="W1491" s="447"/>
      <c r="X1491" s="447"/>
    </row>
    <row r="1492" spans="1:24" ht="12.75">
      <c r="A1492" s="447"/>
      <c r="B1492" s="447"/>
      <c r="C1492" s="454"/>
      <c r="D1492" s="447"/>
      <c r="E1492" s="449"/>
      <c r="F1492" s="447"/>
      <c r="G1492" s="447"/>
      <c r="H1492" s="447"/>
      <c r="I1492" s="447"/>
      <c r="J1492" s="447"/>
      <c r="K1492" s="447"/>
      <c r="L1492" s="447"/>
      <c r="M1492" s="447"/>
      <c r="N1492" s="447"/>
      <c r="O1492" s="447"/>
      <c r="P1492" s="447"/>
      <c r="Q1492" s="447"/>
      <c r="R1492" s="447"/>
      <c r="S1492" s="447"/>
      <c r="T1492" s="447"/>
      <c r="U1492" s="447"/>
      <c r="V1492" s="447"/>
      <c r="W1492" s="447"/>
      <c r="X1492" s="447"/>
    </row>
    <row r="1493" spans="1:24" ht="12.75">
      <c r="A1493" s="447"/>
      <c r="B1493" s="447"/>
      <c r="C1493" s="454"/>
      <c r="D1493" s="447"/>
      <c r="E1493" s="449"/>
      <c r="F1493" s="447"/>
      <c r="G1493" s="447"/>
      <c r="H1493" s="447"/>
      <c r="I1493" s="447"/>
      <c r="J1493" s="447"/>
      <c r="K1493" s="447"/>
      <c r="L1493" s="447"/>
      <c r="M1493" s="447"/>
      <c r="N1493" s="447"/>
      <c r="O1493" s="447"/>
      <c r="P1493" s="447"/>
      <c r="Q1493" s="447"/>
      <c r="R1493" s="447"/>
      <c r="S1493" s="447"/>
      <c r="T1493" s="447"/>
      <c r="U1493" s="447"/>
      <c r="V1493" s="447"/>
      <c r="W1493" s="447"/>
      <c r="X1493" s="447"/>
    </row>
    <row r="1494" spans="1:24" ht="12.75">
      <c r="A1494" s="447"/>
      <c r="B1494" s="447"/>
      <c r="C1494" s="454"/>
      <c r="D1494" s="447"/>
      <c r="E1494" s="449"/>
      <c r="F1494" s="447"/>
      <c r="G1494" s="447"/>
      <c r="H1494" s="447"/>
      <c r="I1494" s="447"/>
      <c r="J1494" s="447"/>
      <c r="K1494" s="447"/>
      <c r="L1494" s="447"/>
      <c r="M1494" s="447"/>
      <c r="N1494" s="447"/>
      <c r="O1494" s="447"/>
      <c r="P1494" s="447"/>
      <c r="Q1494" s="447"/>
      <c r="R1494" s="447"/>
      <c r="S1494" s="447"/>
      <c r="T1494" s="447"/>
      <c r="U1494" s="447"/>
      <c r="V1494" s="447"/>
      <c r="W1494" s="447"/>
      <c r="X1494" s="447"/>
    </row>
    <row r="1495" spans="1:24" ht="12.75">
      <c r="A1495" s="447"/>
      <c r="B1495" s="447"/>
      <c r="C1495" s="454"/>
      <c r="D1495" s="447"/>
      <c r="E1495" s="449"/>
      <c r="F1495" s="447"/>
      <c r="G1495" s="447"/>
      <c r="H1495" s="447"/>
      <c r="I1495" s="447"/>
      <c r="J1495" s="447"/>
      <c r="K1495" s="447"/>
      <c r="L1495" s="447"/>
      <c r="M1495" s="447"/>
      <c r="N1495" s="447"/>
      <c r="O1495" s="447"/>
      <c r="P1495" s="447"/>
      <c r="Q1495" s="447"/>
      <c r="R1495" s="447"/>
      <c r="S1495" s="447"/>
      <c r="T1495" s="447"/>
      <c r="U1495" s="447"/>
      <c r="V1495" s="447"/>
      <c r="W1495" s="447"/>
      <c r="X1495" s="447"/>
    </row>
    <row r="1496" spans="1:24" ht="12.75">
      <c r="A1496" s="447"/>
      <c r="B1496" s="447"/>
      <c r="C1496" s="454"/>
      <c r="D1496" s="447"/>
      <c r="E1496" s="449"/>
      <c r="F1496" s="447"/>
      <c r="G1496" s="447"/>
      <c r="H1496" s="447"/>
      <c r="I1496" s="447"/>
      <c r="J1496" s="447"/>
      <c r="K1496" s="447"/>
      <c r="L1496" s="447"/>
      <c r="M1496" s="447"/>
      <c r="N1496" s="447"/>
      <c r="O1496" s="447"/>
      <c r="P1496" s="447"/>
      <c r="Q1496" s="447"/>
      <c r="R1496" s="447"/>
      <c r="S1496" s="447"/>
      <c r="T1496" s="447"/>
      <c r="U1496" s="447"/>
      <c r="V1496" s="447"/>
      <c r="W1496" s="447"/>
      <c r="X1496" s="447"/>
    </row>
    <row r="1497" spans="1:24" ht="12.75">
      <c r="A1497" s="447"/>
      <c r="B1497" s="447"/>
      <c r="C1497" s="454"/>
      <c r="D1497" s="447"/>
      <c r="E1497" s="449"/>
      <c r="F1497" s="447"/>
      <c r="G1497" s="447"/>
      <c r="H1497" s="447"/>
      <c r="I1497" s="447"/>
      <c r="J1497" s="447"/>
      <c r="K1497" s="447"/>
      <c r="L1497" s="447"/>
      <c r="M1497" s="447"/>
      <c r="N1497" s="447"/>
      <c r="O1497" s="447"/>
      <c r="P1497" s="447"/>
      <c r="Q1497" s="447"/>
      <c r="R1497" s="447"/>
      <c r="S1497" s="447"/>
      <c r="T1497" s="447"/>
      <c r="U1497" s="447"/>
      <c r="V1497" s="447"/>
      <c r="W1497" s="447"/>
      <c r="X1497" s="447"/>
    </row>
    <row r="1498" spans="1:24" ht="12.75">
      <c r="A1498" s="447"/>
      <c r="B1498" s="447"/>
      <c r="C1498" s="454"/>
      <c r="D1498" s="447"/>
      <c r="E1498" s="449"/>
      <c r="F1498" s="447"/>
      <c r="G1498" s="447"/>
      <c r="H1498" s="447"/>
      <c r="I1498" s="447"/>
      <c r="J1498" s="447"/>
      <c r="K1498" s="447"/>
      <c r="L1498" s="447"/>
      <c r="M1498" s="447"/>
      <c r="N1498" s="447"/>
      <c r="O1498" s="447"/>
      <c r="P1498" s="447"/>
      <c r="Q1498" s="447"/>
      <c r="R1498" s="447"/>
      <c r="S1498" s="447"/>
      <c r="T1498" s="447"/>
      <c r="U1498" s="447"/>
      <c r="V1498" s="447"/>
      <c r="W1498" s="447"/>
      <c r="X1498" s="447"/>
    </row>
    <row r="1499" spans="1:24" ht="12.75">
      <c r="A1499" s="447"/>
      <c r="B1499" s="447"/>
      <c r="C1499" s="454"/>
      <c r="D1499" s="447"/>
      <c r="E1499" s="449"/>
      <c r="F1499" s="447"/>
      <c r="G1499" s="447"/>
      <c r="H1499" s="447"/>
      <c r="I1499" s="447"/>
      <c r="J1499" s="447"/>
      <c r="K1499" s="447"/>
      <c r="L1499" s="447"/>
      <c r="M1499" s="447"/>
      <c r="N1499" s="447"/>
      <c r="O1499" s="447"/>
      <c r="P1499" s="447"/>
      <c r="Q1499" s="447"/>
      <c r="R1499" s="447"/>
      <c r="S1499" s="447"/>
      <c r="T1499" s="447"/>
      <c r="U1499" s="447"/>
      <c r="V1499" s="447"/>
      <c r="W1499" s="447"/>
      <c r="X1499" s="447"/>
    </row>
    <row r="1500" spans="1:24" ht="12.75">
      <c r="A1500" s="447"/>
      <c r="B1500" s="447"/>
      <c r="C1500" s="454"/>
      <c r="D1500" s="447"/>
      <c r="E1500" s="449"/>
      <c r="F1500" s="447"/>
      <c r="G1500" s="447"/>
      <c r="H1500" s="447"/>
      <c r="I1500" s="447"/>
      <c r="J1500" s="447"/>
      <c r="K1500" s="447"/>
      <c r="L1500" s="447"/>
      <c r="M1500" s="447"/>
      <c r="N1500" s="447"/>
      <c r="O1500" s="447"/>
      <c r="P1500" s="447"/>
      <c r="Q1500" s="447"/>
      <c r="R1500" s="447"/>
      <c r="S1500" s="447"/>
      <c r="T1500" s="447"/>
      <c r="U1500" s="447"/>
      <c r="V1500" s="447"/>
      <c r="W1500" s="447"/>
      <c r="X1500" s="447"/>
    </row>
    <row r="1501" spans="1:24" ht="12.75">
      <c r="A1501" s="447"/>
      <c r="B1501" s="447"/>
      <c r="C1501" s="454"/>
      <c r="D1501" s="447"/>
      <c r="E1501" s="449"/>
      <c r="F1501" s="447"/>
      <c r="G1501" s="447"/>
      <c r="H1501" s="447"/>
      <c r="I1501" s="447"/>
      <c r="J1501" s="447"/>
      <c r="K1501" s="447"/>
      <c r="L1501" s="447"/>
      <c r="M1501" s="447"/>
      <c r="N1501" s="447"/>
      <c r="O1501" s="447"/>
      <c r="P1501" s="447"/>
      <c r="Q1501" s="447"/>
      <c r="R1501" s="447"/>
      <c r="S1501" s="447"/>
      <c r="T1501" s="447"/>
      <c r="U1501" s="447"/>
      <c r="V1501" s="447"/>
      <c r="W1501" s="447"/>
      <c r="X1501" s="447"/>
    </row>
    <row r="1502" spans="1:24" ht="12.75">
      <c r="A1502" s="447"/>
      <c r="B1502" s="447"/>
      <c r="C1502" s="454"/>
      <c r="D1502" s="447"/>
      <c r="E1502" s="449"/>
      <c r="F1502" s="447"/>
      <c r="G1502" s="447"/>
      <c r="H1502" s="447"/>
      <c r="I1502" s="447"/>
      <c r="J1502" s="447"/>
      <c r="K1502" s="447"/>
      <c r="L1502" s="447"/>
      <c r="M1502" s="447"/>
      <c r="N1502" s="447"/>
      <c r="O1502" s="447"/>
      <c r="P1502" s="447"/>
      <c r="Q1502" s="447"/>
      <c r="R1502" s="447"/>
      <c r="S1502" s="447"/>
      <c r="T1502" s="447"/>
      <c r="U1502" s="447"/>
      <c r="V1502" s="447"/>
      <c r="W1502" s="447"/>
      <c r="X1502" s="447"/>
    </row>
    <row r="1503" spans="1:24" ht="12.75">
      <c r="A1503" s="447"/>
      <c r="B1503" s="447"/>
      <c r="C1503" s="454"/>
      <c r="D1503" s="447"/>
      <c r="E1503" s="449"/>
      <c r="F1503" s="447"/>
      <c r="G1503" s="447"/>
      <c r="H1503" s="447"/>
      <c r="I1503" s="447"/>
      <c r="J1503" s="447"/>
      <c r="K1503" s="447"/>
      <c r="L1503" s="447"/>
      <c r="M1503" s="447"/>
      <c r="N1503" s="447"/>
      <c r="O1503" s="447"/>
      <c r="P1503" s="447"/>
      <c r="Q1503" s="447"/>
      <c r="R1503" s="447"/>
      <c r="S1503" s="447"/>
      <c r="T1503" s="447"/>
      <c r="U1503" s="447"/>
      <c r="V1503" s="447"/>
      <c r="W1503" s="447"/>
      <c r="X1503" s="447"/>
    </row>
    <row r="1504" spans="1:24" ht="12.75">
      <c r="A1504" s="447"/>
      <c r="B1504" s="447"/>
      <c r="C1504" s="454"/>
      <c r="D1504" s="447"/>
      <c r="E1504" s="449"/>
      <c r="F1504" s="447"/>
      <c r="G1504" s="447"/>
      <c r="H1504" s="447"/>
      <c r="I1504" s="447"/>
      <c r="J1504" s="447"/>
      <c r="K1504" s="447"/>
      <c r="L1504" s="447"/>
      <c r="M1504" s="447"/>
      <c r="N1504" s="447"/>
      <c r="O1504" s="447"/>
      <c r="P1504" s="447"/>
      <c r="Q1504" s="447"/>
      <c r="R1504" s="447"/>
      <c r="S1504" s="447"/>
      <c r="T1504" s="447"/>
      <c r="U1504" s="447"/>
      <c r="V1504" s="447"/>
      <c r="W1504" s="447"/>
      <c r="X1504" s="447"/>
    </row>
    <row r="1505" spans="1:24" ht="12.75">
      <c r="A1505" s="447"/>
      <c r="B1505" s="447"/>
      <c r="C1505" s="454"/>
      <c r="D1505" s="447"/>
      <c r="E1505" s="449"/>
      <c r="F1505" s="447"/>
      <c r="G1505" s="447"/>
      <c r="H1505" s="447"/>
      <c r="I1505" s="447"/>
      <c r="J1505" s="447"/>
      <c r="K1505" s="447"/>
      <c r="L1505" s="447"/>
      <c r="M1505" s="447"/>
      <c r="N1505" s="447"/>
      <c r="O1505" s="447"/>
      <c r="P1505" s="447"/>
      <c r="Q1505" s="447"/>
      <c r="R1505" s="447"/>
      <c r="S1505" s="447"/>
      <c r="T1505" s="447"/>
      <c r="U1505" s="447"/>
      <c r="V1505" s="447"/>
      <c r="W1505" s="447"/>
      <c r="X1505" s="447"/>
    </row>
    <row r="1506" spans="1:24" ht="12.75">
      <c r="A1506" s="447"/>
      <c r="B1506" s="447"/>
      <c r="C1506" s="454"/>
      <c r="D1506" s="447"/>
      <c r="E1506" s="449"/>
      <c r="F1506" s="447"/>
      <c r="G1506" s="447"/>
      <c r="H1506" s="447"/>
      <c r="I1506" s="447"/>
      <c r="J1506" s="447"/>
      <c r="K1506" s="447"/>
      <c r="L1506" s="447"/>
      <c r="M1506" s="447"/>
      <c r="N1506" s="447"/>
      <c r="O1506" s="447"/>
      <c r="P1506" s="447"/>
      <c r="Q1506" s="447"/>
      <c r="R1506" s="447"/>
      <c r="S1506" s="447"/>
      <c r="T1506" s="447"/>
      <c r="U1506" s="447"/>
      <c r="V1506" s="447"/>
      <c r="W1506" s="447"/>
      <c r="X1506" s="447"/>
    </row>
    <row r="1507" spans="1:24" ht="12.75">
      <c r="A1507" s="447"/>
      <c r="B1507" s="447"/>
      <c r="C1507" s="454"/>
      <c r="D1507" s="447"/>
      <c r="E1507" s="449"/>
      <c r="F1507" s="447"/>
      <c r="G1507" s="447"/>
      <c r="H1507" s="447"/>
      <c r="I1507" s="447"/>
      <c r="J1507" s="447"/>
      <c r="K1507" s="447"/>
      <c r="L1507" s="447"/>
      <c r="M1507" s="447"/>
      <c r="N1507" s="447"/>
      <c r="O1507" s="447"/>
      <c r="P1507" s="447"/>
      <c r="Q1507" s="447"/>
      <c r="R1507" s="447"/>
      <c r="S1507" s="447"/>
      <c r="T1507" s="447"/>
      <c r="U1507" s="447"/>
      <c r="V1507" s="447"/>
      <c r="W1507" s="447"/>
      <c r="X1507" s="447"/>
    </row>
    <row r="1508" spans="1:24" ht="12.75">
      <c r="A1508" s="447"/>
      <c r="B1508" s="447"/>
      <c r="C1508" s="454"/>
      <c r="D1508" s="447"/>
      <c r="E1508" s="449"/>
      <c r="F1508" s="447"/>
      <c r="G1508" s="447"/>
      <c r="H1508" s="447"/>
      <c r="I1508" s="447"/>
      <c r="J1508" s="447"/>
      <c r="K1508" s="447"/>
      <c r="L1508" s="447"/>
      <c r="M1508" s="447"/>
      <c r="N1508" s="447"/>
      <c r="O1508" s="447"/>
      <c r="P1508" s="447"/>
      <c r="Q1508" s="447"/>
      <c r="R1508" s="447"/>
      <c r="S1508" s="447"/>
      <c r="T1508" s="447"/>
      <c r="U1508" s="447"/>
      <c r="V1508" s="447"/>
      <c r="W1508" s="447"/>
      <c r="X1508" s="447"/>
    </row>
    <row r="1509" spans="1:24" ht="12.75">
      <c r="A1509" s="447"/>
      <c r="B1509" s="447"/>
      <c r="C1509" s="454"/>
      <c r="D1509" s="447"/>
      <c r="E1509" s="449"/>
      <c r="F1509" s="447"/>
      <c r="G1509" s="447"/>
      <c r="H1509" s="447"/>
      <c r="I1509" s="447"/>
      <c r="J1509" s="447"/>
      <c r="K1509" s="447"/>
      <c r="L1509" s="447"/>
      <c r="M1509" s="447"/>
      <c r="N1509" s="447"/>
      <c r="O1509" s="447"/>
      <c r="P1509" s="447"/>
      <c r="Q1509" s="447"/>
      <c r="R1509" s="447"/>
      <c r="S1509" s="447"/>
      <c r="T1509" s="447"/>
      <c r="U1509" s="447"/>
      <c r="V1509" s="447"/>
      <c r="W1509" s="447"/>
      <c r="X1509" s="447"/>
    </row>
    <row r="1510" spans="1:24" ht="12.75">
      <c r="A1510" s="447"/>
      <c r="B1510" s="447"/>
      <c r="C1510" s="454"/>
      <c r="D1510" s="447"/>
      <c r="E1510" s="449"/>
      <c r="F1510" s="447"/>
      <c r="G1510" s="447"/>
      <c r="H1510" s="447"/>
      <c r="I1510" s="447"/>
      <c r="J1510" s="447"/>
      <c r="K1510" s="447"/>
      <c r="L1510" s="447"/>
      <c r="M1510" s="447"/>
      <c r="N1510" s="447"/>
      <c r="O1510" s="447"/>
      <c r="P1510" s="447"/>
      <c r="Q1510" s="447"/>
      <c r="R1510" s="447"/>
      <c r="S1510" s="447"/>
      <c r="T1510" s="447"/>
      <c r="U1510" s="447"/>
      <c r="V1510" s="447"/>
      <c r="W1510" s="447"/>
      <c r="X1510" s="447"/>
    </row>
    <row r="1511" spans="1:24" ht="12.75">
      <c r="A1511" s="447"/>
      <c r="B1511" s="447"/>
      <c r="C1511" s="454"/>
      <c r="D1511" s="447"/>
      <c r="E1511" s="449"/>
      <c r="F1511" s="447"/>
      <c r="G1511" s="447"/>
      <c r="H1511" s="447"/>
      <c r="I1511" s="447"/>
      <c r="J1511" s="447"/>
      <c r="K1511" s="447"/>
      <c r="L1511" s="447"/>
      <c r="M1511" s="447"/>
      <c r="N1511" s="447"/>
      <c r="O1511" s="447"/>
      <c r="P1511" s="447"/>
      <c r="Q1511" s="447"/>
      <c r="R1511" s="447"/>
      <c r="S1511" s="447"/>
      <c r="T1511" s="447"/>
      <c r="U1511" s="447"/>
      <c r="V1511" s="447"/>
      <c r="W1511" s="447"/>
      <c r="X1511" s="447"/>
    </row>
    <row r="1512" spans="1:24" ht="12.75">
      <c r="A1512" s="447"/>
      <c r="B1512" s="447"/>
      <c r="C1512" s="454"/>
      <c r="D1512" s="447"/>
      <c r="E1512" s="449"/>
      <c r="F1512" s="447"/>
      <c r="G1512" s="447"/>
      <c r="H1512" s="447"/>
      <c r="I1512" s="447"/>
      <c r="J1512" s="447"/>
      <c r="K1512" s="447"/>
      <c r="L1512" s="447"/>
      <c r="M1512" s="447"/>
      <c r="N1512" s="447"/>
      <c r="O1512" s="447"/>
      <c r="P1512" s="447"/>
      <c r="Q1512" s="447"/>
      <c r="R1512" s="447"/>
      <c r="S1512" s="447"/>
      <c r="T1512" s="447"/>
      <c r="U1512" s="447"/>
      <c r="V1512" s="447"/>
      <c r="W1512" s="447"/>
      <c r="X1512" s="447"/>
    </row>
    <row r="1513" spans="1:24" ht="12.75">
      <c r="A1513" s="447"/>
      <c r="B1513" s="447"/>
      <c r="C1513" s="454"/>
      <c r="D1513" s="447"/>
      <c r="E1513" s="449"/>
      <c r="F1513" s="447"/>
      <c r="G1513" s="447"/>
      <c r="H1513" s="447"/>
      <c r="I1513" s="447"/>
      <c r="J1513" s="447"/>
      <c r="K1513" s="447"/>
      <c r="L1513" s="447"/>
      <c r="M1513" s="447"/>
      <c r="N1513" s="447"/>
      <c r="O1513" s="447"/>
      <c r="P1513" s="447"/>
      <c r="Q1513" s="447"/>
      <c r="R1513" s="447"/>
      <c r="S1513" s="447"/>
      <c r="T1513" s="447"/>
      <c r="U1513" s="447"/>
      <c r="V1513" s="447"/>
      <c r="W1513" s="447"/>
      <c r="X1513" s="447"/>
    </row>
    <row r="1514" spans="1:24" ht="12.75">
      <c r="A1514" s="447"/>
      <c r="B1514" s="447"/>
      <c r="C1514" s="454"/>
      <c r="D1514" s="447"/>
      <c r="E1514" s="449"/>
      <c r="F1514" s="447"/>
      <c r="G1514" s="447"/>
      <c r="H1514" s="447"/>
      <c r="I1514" s="447"/>
      <c r="J1514" s="447"/>
      <c r="K1514" s="447"/>
      <c r="L1514" s="447"/>
      <c r="M1514" s="447"/>
      <c r="N1514" s="447"/>
      <c r="O1514" s="447"/>
      <c r="P1514" s="447"/>
      <c r="Q1514" s="447"/>
      <c r="R1514" s="447"/>
      <c r="S1514" s="447"/>
      <c r="T1514" s="447"/>
      <c r="U1514" s="447"/>
      <c r="V1514" s="447"/>
      <c r="W1514" s="447"/>
      <c r="X1514" s="447"/>
    </row>
    <row r="1515" spans="1:24" ht="12.75">
      <c r="A1515" s="447"/>
      <c r="B1515" s="447"/>
      <c r="C1515" s="454"/>
      <c r="D1515" s="447"/>
      <c r="E1515" s="449"/>
      <c r="F1515" s="447"/>
      <c r="G1515" s="447"/>
      <c r="H1515" s="447"/>
      <c r="I1515" s="447"/>
      <c r="J1515" s="447"/>
      <c r="K1515" s="447"/>
      <c r="L1515" s="447"/>
      <c r="M1515" s="447"/>
      <c r="N1515" s="447"/>
      <c r="O1515" s="447"/>
      <c r="P1515" s="447"/>
      <c r="Q1515" s="447"/>
      <c r="R1515" s="447"/>
      <c r="S1515" s="447"/>
      <c r="T1515" s="447"/>
      <c r="U1515" s="447"/>
      <c r="V1515" s="447"/>
      <c r="W1515" s="447"/>
      <c r="X1515" s="447"/>
    </row>
    <row r="1516" spans="1:24" ht="12.75">
      <c r="A1516" s="447"/>
      <c r="B1516" s="447"/>
      <c r="C1516" s="454"/>
      <c r="D1516" s="447"/>
      <c r="E1516" s="449"/>
      <c r="F1516" s="447"/>
      <c r="G1516" s="447"/>
      <c r="H1516" s="447"/>
      <c r="I1516" s="447"/>
      <c r="J1516" s="447"/>
      <c r="K1516" s="447"/>
      <c r="L1516" s="447"/>
      <c r="M1516" s="447"/>
      <c r="N1516" s="447"/>
      <c r="O1516" s="447"/>
      <c r="P1516" s="447"/>
      <c r="Q1516" s="447"/>
      <c r="R1516" s="447"/>
      <c r="S1516" s="447"/>
      <c r="T1516" s="447"/>
      <c r="U1516" s="447"/>
      <c r="V1516" s="447"/>
      <c r="W1516" s="447"/>
      <c r="X1516" s="447"/>
    </row>
    <row r="1517" spans="1:24" ht="12.75">
      <c r="A1517" s="447"/>
      <c r="B1517" s="447"/>
      <c r="C1517" s="454"/>
      <c r="D1517" s="447"/>
      <c r="E1517" s="449"/>
      <c r="F1517" s="447"/>
      <c r="G1517" s="447"/>
      <c r="H1517" s="447"/>
      <c r="I1517" s="447"/>
      <c r="J1517" s="447"/>
      <c r="K1517" s="447"/>
      <c r="L1517" s="447"/>
      <c r="M1517" s="447"/>
      <c r="N1517" s="447"/>
      <c r="O1517" s="447"/>
      <c r="P1517" s="447"/>
      <c r="Q1517" s="447"/>
      <c r="R1517" s="447"/>
      <c r="S1517" s="447"/>
      <c r="T1517" s="447"/>
      <c r="U1517" s="447"/>
      <c r="V1517" s="447"/>
      <c r="W1517" s="447"/>
      <c r="X1517" s="447"/>
    </row>
    <row r="1518" spans="1:24" ht="12.75">
      <c r="A1518" s="447"/>
      <c r="B1518" s="447"/>
      <c r="C1518" s="454"/>
      <c r="D1518" s="447"/>
      <c r="E1518" s="449"/>
      <c r="F1518" s="447"/>
      <c r="G1518" s="447"/>
      <c r="H1518" s="447"/>
      <c r="I1518" s="447"/>
      <c r="J1518" s="447"/>
      <c r="K1518" s="447"/>
      <c r="L1518" s="447"/>
      <c r="M1518" s="447"/>
      <c r="N1518" s="447"/>
      <c r="O1518" s="447"/>
      <c r="P1518" s="447"/>
      <c r="Q1518" s="447"/>
      <c r="R1518" s="447"/>
      <c r="S1518" s="447"/>
      <c r="T1518" s="447"/>
      <c r="U1518" s="447"/>
      <c r="V1518" s="447"/>
      <c r="W1518" s="447"/>
      <c r="X1518" s="447"/>
    </row>
    <row r="1519" spans="1:24" ht="12.75">
      <c r="A1519" s="447"/>
      <c r="B1519" s="447"/>
      <c r="C1519" s="454"/>
      <c r="D1519" s="447"/>
      <c r="E1519" s="449"/>
      <c r="F1519" s="447"/>
      <c r="G1519" s="447"/>
      <c r="H1519" s="447"/>
      <c r="I1519" s="447"/>
      <c r="J1519" s="447"/>
      <c r="K1519" s="447"/>
      <c r="L1519" s="447"/>
      <c r="M1519" s="447"/>
      <c r="N1519" s="447"/>
      <c r="O1519" s="447"/>
      <c r="P1519" s="447"/>
      <c r="Q1519" s="447"/>
      <c r="R1519" s="447"/>
      <c r="S1519" s="447"/>
      <c r="T1519" s="447"/>
      <c r="U1519" s="447"/>
      <c r="V1519" s="447"/>
      <c r="W1519" s="447"/>
      <c r="X1519" s="447"/>
    </row>
    <row r="1520" spans="1:24" ht="12.75">
      <c r="A1520" s="447"/>
      <c r="B1520" s="447"/>
      <c r="C1520" s="454"/>
      <c r="D1520" s="447"/>
      <c r="E1520" s="449"/>
      <c r="F1520" s="447"/>
      <c r="G1520" s="447"/>
      <c r="H1520" s="447"/>
      <c r="I1520" s="447"/>
      <c r="J1520" s="447"/>
      <c r="K1520" s="447"/>
      <c r="L1520" s="447"/>
      <c r="M1520" s="447"/>
      <c r="N1520" s="447"/>
      <c r="O1520" s="447"/>
      <c r="P1520" s="447"/>
      <c r="Q1520" s="447"/>
      <c r="R1520" s="447"/>
      <c r="S1520" s="447"/>
      <c r="T1520" s="447"/>
      <c r="U1520" s="447"/>
      <c r="V1520" s="447"/>
      <c r="W1520" s="447"/>
      <c r="X1520" s="447"/>
    </row>
    <row r="1521" spans="1:24" ht="12.75">
      <c r="A1521" s="447"/>
      <c r="B1521" s="447"/>
      <c r="C1521" s="454"/>
      <c r="D1521" s="447"/>
      <c r="E1521" s="449"/>
      <c r="F1521" s="447"/>
      <c r="G1521" s="447"/>
      <c r="H1521" s="447"/>
      <c r="I1521" s="447"/>
      <c r="J1521" s="447"/>
      <c r="K1521" s="447"/>
      <c r="L1521" s="447"/>
      <c r="M1521" s="447"/>
      <c r="N1521" s="447"/>
      <c r="O1521" s="447"/>
      <c r="P1521" s="447"/>
      <c r="Q1521" s="447"/>
      <c r="R1521" s="447"/>
      <c r="S1521" s="447"/>
      <c r="T1521" s="447"/>
      <c r="U1521" s="447"/>
      <c r="V1521" s="447"/>
      <c r="W1521" s="447"/>
      <c r="X1521" s="447"/>
    </row>
    <row r="1522" spans="1:24" ht="12.75">
      <c r="A1522" s="447"/>
      <c r="B1522" s="447"/>
      <c r="C1522" s="454"/>
      <c r="D1522" s="447"/>
      <c r="E1522" s="449"/>
      <c r="F1522" s="447"/>
      <c r="G1522" s="447"/>
      <c r="H1522" s="447"/>
      <c r="I1522" s="447"/>
      <c r="J1522" s="447"/>
      <c r="K1522" s="447"/>
      <c r="L1522" s="447"/>
      <c r="M1522" s="447"/>
      <c r="N1522" s="447"/>
      <c r="O1522" s="447"/>
      <c r="P1522" s="447"/>
      <c r="Q1522" s="447"/>
      <c r="R1522" s="447"/>
      <c r="S1522" s="447"/>
      <c r="T1522" s="447"/>
      <c r="U1522" s="447"/>
      <c r="V1522" s="447"/>
      <c r="W1522" s="447"/>
      <c r="X1522" s="447"/>
    </row>
    <row r="1523" spans="1:24" ht="12.75">
      <c r="A1523" s="447"/>
      <c r="B1523" s="447"/>
      <c r="C1523" s="454"/>
      <c r="D1523" s="447"/>
      <c r="E1523" s="449"/>
      <c r="F1523" s="447"/>
      <c r="G1523" s="447"/>
      <c r="H1523" s="447"/>
      <c r="I1523" s="447"/>
      <c r="J1523" s="447"/>
      <c r="K1523" s="447"/>
      <c r="L1523" s="447"/>
      <c r="M1523" s="447"/>
      <c r="N1523" s="447"/>
      <c r="O1523" s="447"/>
      <c r="P1523" s="447"/>
      <c r="Q1523" s="447"/>
      <c r="R1523" s="447"/>
      <c r="S1523" s="447"/>
      <c r="T1523" s="447"/>
      <c r="U1523" s="447"/>
      <c r="V1523" s="447"/>
      <c r="W1523" s="447"/>
      <c r="X1523" s="447"/>
    </row>
    <row r="1524" spans="1:24" ht="12.75">
      <c r="A1524" s="447"/>
      <c r="B1524" s="447"/>
      <c r="C1524" s="454"/>
      <c r="D1524" s="447"/>
      <c r="E1524" s="449"/>
      <c r="F1524" s="447"/>
      <c r="G1524" s="447"/>
      <c r="H1524" s="447"/>
      <c r="I1524" s="447"/>
      <c r="J1524" s="447"/>
      <c r="K1524" s="447"/>
      <c r="L1524" s="447"/>
      <c r="M1524" s="447"/>
      <c r="N1524" s="447"/>
      <c r="O1524" s="447"/>
      <c r="P1524" s="447"/>
      <c r="Q1524" s="447"/>
      <c r="R1524" s="447"/>
      <c r="S1524" s="447"/>
      <c r="T1524" s="447"/>
      <c r="U1524" s="447"/>
      <c r="V1524" s="447"/>
      <c r="W1524" s="447"/>
      <c r="X1524" s="447"/>
    </row>
    <row r="1525" spans="1:24" ht="12.75">
      <c r="A1525" s="447"/>
      <c r="B1525" s="447"/>
      <c r="C1525" s="454"/>
      <c r="D1525" s="447"/>
      <c r="E1525" s="449"/>
      <c r="F1525" s="447"/>
      <c r="G1525" s="447"/>
      <c r="H1525" s="447"/>
      <c r="I1525" s="447"/>
      <c r="J1525" s="447"/>
      <c r="K1525" s="447"/>
      <c r="L1525" s="447"/>
      <c r="M1525" s="447"/>
      <c r="N1525" s="447"/>
      <c r="O1525" s="447"/>
      <c r="P1525" s="447"/>
      <c r="Q1525" s="447"/>
      <c r="R1525" s="447"/>
      <c r="S1525" s="447"/>
      <c r="T1525" s="447"/>
      <c r="U1525" s="447"/>
      <c r="V1525" s="447"/>
      <c r="W1525" s="447"/>
      <c r="X1525" s="447"/>
    </row>
    <row r="1526" spans="1:24" ht="12.75">
      <c r="A1526" s="447"/>
      <c r="B1526" s="447"/>
      <c r="C1526" s="454"/>
      <c r="D1526" s="447"/>
      <c r="E1526" s="449"/>
      <c r="F1526" s="447"/>
      <c r="G1526" s="447"/>
      <c r="H1526" s="447"/>
      <c r="I1526" s="447"/>
      <c r="J1526" s="447"/>
      <c r="K1526" s="447"/>
      <c r="L1526" s="447"/>
      <c r="M1526" s="447"/>
      <c r="N1526" s="447"/>
      <c r="O1526" s="447"/>
      <c r="P1526" s="447"/>
      <c r="Q1526" s="447"/>
      <c r="R1526" s="447"/>
      <c r="S1526" s="447"/>
      <c r="T1526" s="447"/>
      <c r="U1526" s="447"/>
      <c r="V1526" s="447"/>
      <c r="W1526" s="447"/>
      <c r="X1526" s="447"/>
    </row>
    <row r="1527" spans="1:24" ht="12.75">
      <c r="A1527" s="447"/>
      <c r="B1527" s="447"/>
      <c r="C1527" s="454"/>
      <c r="D1527" s="447"/>
      <c r="E1527" s="449"/>
      <c r="F1527" s="447"/>
      <c r="G1527" s="447"/>
      <c r="H1527" s="447"/>
      <c r="I1527" s="447"/>
      <c r="J1527" s="447"/>
      <c r="K1527" s="447"/>
      <c r="L1527" s="447"/>
      <c r="M1527" s="447"/>
      <c r="N1527" s="447"/>
      <c r="O1527" s="447"/>
      <c r="P1527" s="447"/>
      <c r="Q1527" s="447"/>
      <c r="R1527" s="447"/>
      <c r="S1527" s="447"/>
      <c r="T1527" s="447"/>
      <c r="U1527" s="447"/>
      <c r="V1527" s="447"/>
      <c r="W1527" s="447"/>
      <c r="X1527" s="447"/>
    </row>
    <row r="1528" spans="1:24" ht="12.75">
      <c r="A1528" s="447"/>
      <c r="B1528" s="447"/>
      <c r="C1528" s="454"/>
      <c r="D1528" s="447"/>
      <c r="E1528" s="449"/>
      <c r="F1528" s="447"/>
      <c r="G1528" s="447"/>
      <c r="H1528" s="447"/>
      <c r="I1528" s="447"/>
      <c r="J1528" s="447"/>
      <c r="K1528" s="447"/>
      <c r="L1528" s="447"/>
      <c r="M1528" s="447"/>
      <c r="N1528" s="447"/>
      <c r="O1528" s="447"/>
      <c r="P1528" s="447"/>
      <c r="Q1528" s="447"/>
      <c r="R1528" s="447"/>
      <c r="S1528" s="447"/>
      <c r="T1528" s="447"/>
      <c r="U1528" s="447"/>
      <c r="V1528" s="447"/>
      <c r="W1528" s="447"/>
      <c r="X1528" s="447"/>
    </row>
    <row r="1529" spans="1:24" ht="12.75">
      <c r="A1529" s="447"/>
      <c r="B1529" s="447"/>
      <c r="C1529" s="454"/>
      <c r="D1529" s="447"/>
      <c r="E1529" s="449"/>
      <c r="F1529" s="447"/>
      <c r="G1529" s="447"/>
      <c r="H1529" s="447"/>
      <c r="I1529" s="447"/>
      <c r="J1529" s="447"/>
      <c r="K1529" s="447"/>
      <c r="L1529" s="447"/>
      <c r="M1529" s="447"/>
      <c r="N1529" s="447"/>
      <c r="O1529" s="447"/>
      <c r="P1529" s="447"/>
      <c r="Q1529" s="447"/>
      <c r="R1529" s="447"/>
      <c r="S1529" s="447"/>
      <c r="T1529" s="447"/>
      <c r="U1529" s="447"/>
      <c r="V1529" s="447"/>
      <c r="W1529" s="447"/>
      <c r="X1529" s="447"/>
    </row>
    <row r="1530" spans="1:24" ht="12.75">
      <c r="A1530" s="447"/>
      <c r="B1530" s="447"/>
      <c r="C1530" s="454"/>
      <c r="D1530" s="447"/>
      <c r="E1530" s="449"/>
      <c r="F1530" s="447"/>
      <c r="G1530" s="447"/>
      <c r="H1530" s="447"/>
      <c r="I1530" s="447"/>
      <c r="J1530" s="447"/>
      <c r="K1530" s="447"/>
      <c r="L1530" s="447"/>
      <c r="M1530" s="447"/>
      <c r="N1530" s="447"/>
      <c r="O1530" s="447"/>
      <c r="P1530" s="447"/>
      <c r="Q1530" s="447"/>
      <c r="R1530" s="447"/>
      <c r="S1530" s="447"/>
      <c r="T1530" s="447"/>
      <c r="U1530" s="447"/>
      <c r="V1530" s="447"/>
      <c r="W1530" s="447"/>
      <c r="X1530" s="447"/>
    </row>
    <row r="1531" spans="1:24" ht="12.75">
      <c r="A1531" s="447"/>
      <c r="B1531" s="447"/>
      <c r="C1531" s="454"/>
      <c r="D1531" s="447"/>
      <c r="E1531" s="449"/>
      <c r="F1531" s="447"/>
      <c r="G1531" s="447"/>
      <c r="H1531" s="447"/>
      <c r="I1531" s="447"/>
      <c r="J1531" s="447"/>
      <c r="K1531" s="447"/>
      <c r="L1531" s="447"/>
      <c r="M1531" s="447"/>
      <c r="N1531" s="447"/>
      <c r="O1531" s="447"/>
      <c r="P1531" s="447"/>
      <c r="Q1531" s="447"/>
      <c r="R1531" s="447"/>
      <c r="S1531" s="447"/>
      <c r="T1531" s="447"/>
      <c r="U1531" s="447"/>
      <c r="V1531" s="447"/>
      <c r="W1531" s="447"/>
      <c r="X1531" s="447"/>
    </row>
    <row r="1532" spans="1:24" ht="12.75">
      <c r="A1532" s="447"/>
      <c r="B1532" s="447"/>
      <c r="C1532" s="454"/>
      <c r="D1532" s="447"/>
      <c r="E1532" s="449"/>
      <c r="F1532" s="447"/>
      <c r="G1532" s="447"/>
      <c r="H1532" s="447"/>
      <c r="I1532" s="447"/>
      <c r="J1532" s="447"/>
      <c r="K1532" s="447"/>
      <c r="L1532" s="447"/>
      <c r="M1532" s="447"/>
      <c r="N1532" s="447"/>
      <c r="O1532" s="447"/>
      <c r="P1532" s="447"/>
      <c r="Q1532" s="447"/>
      <c r="R1532" s="447"/>
      <c r="S1532" s="447"/>
      <c r="T1532" s="447"/>
      <c r="U1532" s="447"/>
      <c r="V1532" s="447"/>
      <c r="W1532" s="447"/>
      <c r="X1532" s="447"/>
    </row>
    <row r="1533" spans="1:24" ht="12.75">
      <c r="A1533" s="447"/>
      <c r="B1533" s="447"/>
      <c r="C1533" s="454"/>
      <c r="D1533" s="447"/>
      <c r="E1533" s="449"/>
      <c r="F1533" s="447"/>
      <c r="G1533" s="447"/>
      <c r="H1533" s="447"/>
      <c r="I1533" s="447"/>
      <c r="J1533" s="447"/>
      <c r="K1533" s="447"/>
      <c r="L1533" s="447"/>
      <c r="M1533" s="447"/>
      <c r="N1533" s="447"/>
      <c r="O1533" s="447"/>
      <c r="P1533" s="447"/>
      <c r="Q1533" s="447"/>
      <c r="R1533" s="447"/>
      <c r="S1533" s="447"/>
      <c r="T1533" s="447"/>
      <c r="U1533" s="447"/>
      <c r="V1533" s="447"/>
      <c r="W1533" s="447"/>
      <c r="X1533" s="447"/>
    </row>
    <row r="1534" spans="1:24" ht="12.75">
      <c r="A1534" s="447"/>
      <c r="B1534" s="447"/>
      <c r="C1534" s="454"/>
      <c r="D1534" s="447"/>
      <c r="E1534" s="449"/>
      <c r="F1534" s="447"/>
      <c r="G1534" s="447"/>
      <c r="H1534" s="447"/>
      <c r="I1534" s="447"/>
      <c r="J1534" s="447"/>
      <c r="K1534" s="447"/>
      <c r="L1534" s="447"/>
      <c r="M1534" s="447"/>
      <c r="N1534" s="447"/>
      <c r="O1534" s="447"/>
      <c r="P1534" s="447"/>
      <c r="Q1534" s="447"/>
      <c r="R1534" s="447"/>
      <c r="S1534" s="447"/>
      <c r="T1534" s="447"/>
      <c r="U1534" s="447"/>
      <c r="V1534" s="447"/>
      <c r="W1534" s="447"/>
      <c r="X1534" s="447"/>
    </row>
    <row r="1535" spans="1:24" ht="12.75">
      <c r="A1535" s="447"/>
      <c r="B1535" s="447"/>
      <c r="C1535" s="454"/>
      <c r="D1535" s="447"/>
      <c r="E1535" s="449"/>
      <c r="F1535" s="447"/>
      <c r="G1535" s="447"/>
      <c r="H1535" s="447"/>
      <c r="I1535" s="447"/>
      <c r="J1535" s="447"/>
      <c r="K1535" s="447"/>
      <c r="L1535" s="447"/>
      <c r="M1535" s="447"/>
      <c r="N1535" s="447"/>
      <c r="O1535" s="447"/>
      <c r="P1535" s="447"/>
      <c r="Q1535" s="447"/>
      <c r="R1535" s="447"/>
      <c r="S1535" s="447"/>
      <c r="T1535" s="447"/>
      <c r="U1535" s="447"/>
      <c r="V1535" s="447"/>
      <c r="W1535" s="447"/>
      <c r="X1535" s="447"/>
    </row>
    <row r="1536" spans="1:24" ht="12.75">
      <c r="A1536" s="447"/>
      <c r="B1536" s="447"/>
      <c r="C1536" s="454"/>
      <c r="D1536" s="447"/>
      <c r="E1536" s="449"/>
      <c r="F1536" s="447"/>
      <c r="G1536" s="447"/>
      <c r="H1536" s="447"/>
      <c r="I1536" s="447"/>
      <c r="J1536" s="447"/>
      <c r="K1536" s="447"/>
      <c r="L1536" s="447"/>
      <c r="M1536" s="447"/>
      <c r="N1536" s="447"/>
      <c r="O1536" s="447"/>
      <c r="P1536" s="447"/>
      <c r="Q1536" s="447"/>
      <c r="R1536" s="447"/>
      <c r="S1536" s="447"/>
      <c r="T1536" s="447"/>
      <c r="U1536" s="447"/>
      <c r="V1536" s="447"/>
      <c r="W1536" s="447"/>
      <c r="X1536" s="447"/>
    </row>
    <row r="1537" spans="1:24" ht="12.75">
      <c r="A1537" s="447"/>
      <c r="B1537" s="447"/>
      <c r="C1537" s="454"/>
      <c r="D1537" s="447"/>
      <c r="E1537" s="449"/>
      <c r="F1537" s="447"/>
      <c r="G1537" s="447"/>
      <c r="H1537" s="447"/>
      <c r="I1537" s="447"/>
      <c r="J1537" s="447"/>
      <c r="K1537" s="447"/>
      <c r="L1537" s="447"/>
      <c r="M1537" s="447"/>
      <c r="N1537" s="447"/>
      <c r="O1537" s="447"/>
      <c r="P1537" s="447"/>
      <c r="Q1537" s="447"/>
      <c r="R1537" s="447"/>
      <c r="S1537" s="447"/>
      <c r="T1537" s="447"/>
      <c r="U1537" s="447"/>
      <c r="V1537" s="447"/>
      <c r="W1537" s="447"/>
      <c r="X1537" s="447"/>
    </row>
    <row r="1538" spans="1:24" ht="12.75">
      <c r="A1538" s="447"/>
      <c r="B1538" s="447"/>
      <c r="C1538" s="454"/>
      <c r="D1538" s="447"/>
      <c r="E1538" s="449"/>
      <c r="F1538" s="447"/>
      <c r="G1538" s="447"/>
      <c r="H1538" s="447"/>
      <c r="I1538" s="447"/>
      <c r="J1538" s="447"/>
      <c r="K1538" s="447"/>
      <c r="L1538" s="447"/>
      <c r="M1538" s="447"/>
      <c r="N1538" s="447"/>
      <c r="O1538" s="447"/>
      <c r="P1538" s="447"/>
      <c r="Q1538" s="447"/>
      <c r="R1538" s="447"/>
      <c r="S1538" s="447"/>
      <c r="T1538" s="447"/>
      <c r="U1538" s="447"/>
      <c r="V1538" s="447"/>
      <c r="W1538" s="447"/>
      <c r="X1538" s="447"/>
    </row>
    <row r="1539" spans="1:24" ht="12.75">
      <c r="A1539" s="447"/>
      <c r="B1539" s="447"/>
      <c r="C1539" s="454"/>
      <c r="D1539" s="447"/>
      <c r="E1539" s="449"/>
      <c r="F1539" s="447"/>
      <c r="G1539" s="447"/>
      <c r="H1539" s="447"/>
      <c r="I1539" s="447"/>
      <c r="J1539" s="447"/>
      <c r="K1539" s="447"/>
      <c r="L1539" s="447"/>
      <c r="M1539" s="447"/>
      <c r="N1539" s="447"/>
      <c r="O1539" s="447"/>
      <c r="P1539" s="447"/>
      <c r="Q1539" s="447"/>
      <c r="R1539" s="447"/>
      <c r="S1539" s="447"/>
      <c r="T1539" s="447"/>
      <c r="U1539" s="447"/>
      <c r="V1539" s="447"/>
      <c r="W1539" s="447"/>
      <c r="X1539" s="447"/>
    </row>
    <row r="1540" spans="1:24" ht="12.75">
      <c r="A1540" s="447"/>
      <c r="B1540" s="447"/>
      <c r="C1540" s="454"/>
      <c r="D1540" s="447"/>
      <c r="E1540" s="449"/>
      <c r="F1540" s="447"/>
      <c r="G1540" s="447"/>
      <c r="H1540" s="447"/>
      <c r="I1540" s="447"/>
      <c r="J1540" s="447"/>
      <c r="K1540" s="447"/>
      <c r="L1540" s="447"/>
      <c r="M1540" s="447"/>
      <c r="N1540" s="447"/>
      <c r="O1540" s="447"/>
      <c r="P1540" s="447"/>
      <c r="Q1540" s="447"/>
      <c r="R1540" s="447"/>
      <c r="S1540" s="447"/>
      <c r="T1540" s="447"/>
      <c r="U1540" s="447"/>
      <c r="V1540" s="447"/>
      <c r="W1540" s="447"/>
      <c r="X1540" s="447"/>
    </row>
    <row r="1541" spans="1:24" ht="12.75">
      <c r="A1541" s="447"/>
      <c r="B1541" s="447"/>
      <c r="C1541" s="454"/>
      <c r="D1541" s="447"/>
      <c r="E1541" s="449"/>
      <c r="F1541" s="447"/>
      <c r="G1541" s="447"/>
      <c r="H1541" s="447"/>
      <c r="I1541" s="447"/>
      <c r="J1541" s="447"/>
      <c r="K1541" s="447"/>
      <c r="L1541" s="447"/>
      <c r="M1541" s="447"/>
      <c r="N1541" s="447"/>
      <c r="O1541" s="447"/>
      <c r="P1541" s="447"/>
      <c r="Q1541" s="447"/>
      <c r="R1541" s="447"/>
      <c r="S1541" s="447"/>
      <c r="T1541" s="447"/>
      <c r="U1541" s="447"/>
      <c r="V1541" s="447"/>
      <c r="W1541" s="447"/>
      <c r="X1541" s="447"/>
    </row>
    <row r="1542" spans="1:24" ht="12.75">
      <c r="A1542" s="447"/>
      <c r="B1542" s="447"/>
      <c r="C1542" s="454"/>
      <c r="D1542" s="447"/>
      <c r="E1542" s="449"/>
      <c r="F1542" s="447"/>
      <c r="G1542" s="447"/>
      <c r="H1542" s="447"/>
      <c r="I1542" s="447"/>
      <c r="J1542" s="447"/>
      <c r="K1542" s="447"/>
      <c r="L1542" s="447"/>
      <c r="M1542" s="447"/>
      <c r="N1542" s="447"/>
      <c r="O1542" s="447"/>
      <c r="P1542" s="447"/>
      <c r="Q1542" s="447"/>
      <c r="R1542" s="447"/>
      <c r="S1542" s="447"/>
      <c r="T1542" s="447"/>
      <c r="U1542" s="447"/>
      <c r="V1542" s="447"/>
      <c r="W1542" s="447"/>
      <c r="X1542" s="447"/>
    </row>
    <row r="1543" spans="1:24" ht="12.75">
      <c r="A1543" s="447"/>
      <c r="B1543" s="447"/>
      <c r="C1543" s="454"/>
      <c r="D1543" s="447"/>
      <c r="E1543" s="449"/>
      <c r="F1543" s="447"/>
      <c r="G1543" s="447"/>
      <c r="H1543" s="447"/>
      <c r="I1543" s="447"/>
      <c r="J1543" s="447"/>
      <c r="K1543" s="447"/>
      <c r="L1543" s="447"/>
      <c r="M1543" s="447"/>
      <c r="N1543" s="447"/>
      <c r="O1543" s="447"/>
      <c r="P1543" s="447"/>
      <c r="Q1543" s="447"/>
      <c r="R1543" s="447"/>
      <c r="S1543" s="447"/>
      <c r="T1543" s="447"/>
      <c r="U1543" s="447"/>
      <c r="V1543" s="447"/>
      <c r="W1543" s="447"/>
      <c r="X1543" s="447"/>
    </row>
    <row r="1544" spans="1:24" ht="12.75">
      <c r="A1544" s="447"/>
      <c r="B1544" s="447"/>
      <c r="C1544" s="454"/>
      <c r="D1544" s="447"/>
      <c r="E1544" s="449"/>
      <c r="F1544" s="447"/>
      <c r="G1544" s="447"/>
      <c r="H1544" s="447"/>
      <c r="I1544" s="447"/>
      <c r="J1544" s="447"/>
      <c r="K1544" s="447"/>
      <c r="L1544" s="447"/>
      <c r="M1544" s="447"/>
      <c r="N1544" s="447"/>
      <c r="O1544" s="447"/>
      <c r="P1544" s="447"/>
      <c r="Q1544" s="447"/>
      <c r="R1544" s="447"/>
      <c r="S1544" s="447"/>
      <c r="T1544" s="447"/>
      <c r="U1544" s="447"/>
      <c r="V1544" s="447"/>
      <c r="W1544" s="447"/>
      <c r="X1544" s="447"/>
    </row>
    <row r="1545" spans="1:24" ht="12.75">
      <c r="A1545" s="447"/>
      <c r="B1545" s="447"/>
      <c r="C1545" s="454"/>
      <c r="D1545" s="447"/>
      <c r="E1545" s="449"/>
      <c r="F1545" s="447"/>
      <c r="G1545" s="447"/>
      <c r="H1545" s="447"/>
      <c r="I1545" s="447"/>
      <c r="J1545" s="447"/>
      <c r="K1545" s="447"/>
      <c r="L1545" s="447"/>
      <c r="M1545" s="447"/>
      <c r="N1545" s="447"/>
      <c r="O1545" s="447"/>
      <c r="P1545" s="447"/>
      <c r="Q1545" s="447"/>
      <c r="R1545" s="447"/>
      <c r="S1545" s="447"/>
      <c r="T1545" s="447"/>
      <c r="U1545" s="447"/>
      <c r="V1545" s="447"/>
      <c r="W1545" s="447"/>
      <c r="X1545" s="447"/>
    </row>
    <row r="1546" spans="1:24" ht="12.75">
      <c r="A1546" s="447"/>
      <c r="B1546" s="447"/>
      <c r="C1546" s="454"/>
      <c r="D1546" s="447"/>
      <c r="E1546" s="449"/>
      <c r="F1546" s="447"/>
      <c r="G1546" s="447"/>
      <c r="H1546" s="447"/>
      <c r="I1546" s="447"/>
      <c r="J1546" s="447"/>
      <c r="K1546" s="447"/>
      <c r="L1546" s="447"/>
      <c r="M1546" s="447"/>
      <c r="N1546" s="447"/>
      <c r="O1546" s="447"/>
      <c r="P1546" s="447"/>
      <c r="Q1546" s="447"/>
      <c r="R1546" s="447"/>
      <c r="S1546" s="447"/>
      <c r="T1546" s="447"/>
      <c r="U1546" s="447"/>
      <c r="V1546" s="447"/>
      <c r="W1546" s="447"/>
      <c r="X1546" s="447"/>
    </row>
    <row r="1547" spans="1:24" ht="12.75">
      <c r="A1547" s="447"/>
      <c r="B1547" s="447"/>
      <c r="C1547" s="454"/>
      <c r="D1547" s="447"/>
      <c r="E1547" s="449"/>
      <c r="F1547" s="447"/>
      <c r="G1547" s="447"/>
      <c r="H1547" s="447"/>
      <c r="I1547" s="447"/>
      <c r="J1547" s="447"/>
      <c r="K1547" s="447"/>
      <c r="L1547" s="447"/>
      <c r="M1547" s="447"/>
      <c r="N1547" s="447"/>
      <c r="O1547" s="447"/>
      <c r="P1547" s="447"/>
      <c r="Q1547" s="447"/>
      <c r="R1547" s="447"/>
      <c r="S1547" s="447"/>
      <c r="T1547" s="447"/>
      <c r="U1547" s="447"/>
      <c r="V1547" s="447"/>
      <c r="W1547" s="447"/>
      <c r="X1547" s="447"/>
    </row>
    <row r="1548" spans="1:24" ht="12.75">
      <c r="A1548" s="447"/>
      <c r="B1548" s="447"/>
      <c r="C1548" s="454"/>
      <c r="D1548" s="447"/>
      <c r="E1548" s="449"/>
      <c r="F1548" s="447"/>
      <c r="G1548" s="447"/>
      <c r="H1548" s="447"/>
      <c r="I1548" s="447"/>
      <c r="J1548" s="447"/>
      <c r="K1548" s="447"/>
      <c r="L1548" s="447"/>
      <c r="M1548" s="447"/>
      <c r="N1548" s="447"/>
      <c r="O1548" s="447"/>
      <c r="P1548" s="447"/>
      <c r="Q1548" s="447"/>
      <c r="R1548" s="447"/>
      <c r="S1548" s="447"/>
      <c r="T1548" s="447"/>
      <c r="U1548" s="447"/>
      <c r="V1548" s="447"/>
      <c r="W1548" s="447"/>
      <c r="X1548" s="447"/>
    </row>
    <row r="1549" spans="1:24" ht="12.75">
      <c r="A1549" s="447"/>
      <c r="B1549" s="447"/>
      <c r="C1549" s="454"/>
      <c r="D1549" s="447"/>
      <c r="E1549" s="449"/>
      <c r="F1549" s="447"/>
      <c r="G1549" s="447"/>
      <c r="H1549" s="447"/>
      <c r="I1549" s="447"/>
      <c r="J1549" s="447"/>
      <c r="K1549" s="447"/>
      <c r="L1549" s="447"/>
      <c r="M1549" s="447"/>
      <c r="N1549" s="447"/>
      <c r="O1549" s="447"/>
      <c r="P1549" s="447"/>
      <c r="Q1549" s="447"/>
      <c r="R1549" s="447"/>
      <c r="S1549" s="447"/>
      <c r="T1549" s="447"/>
      <c r="U1549" s="447"/>
      <c r="V1549" s="447"/>
      <c r="W1549" s="447"/>
      <c r="X1549" s="447"/>
    </row>
    <row r="1550" spans="1:24" ht="12.75">
      <c r="A1550" s="447"/>
      <c r="B1550" s="447"/>
      <c r="C1550" s="454"/>
      <c r="D1550" s="447"/>
      <c r="E1550" s="449"/>
      <c r="F1550" s="447"/>
      <c r="G1550" s="447"/>
      <c r="H1550" s="447"/>
      <c r="I1550" s="447"/>
      <c r="J1550" s="447"/>
      <c r="K1550" s="447"/>
      <c r="L1550" s="447"/>
      <c r="M1550" s="447"/>
      <c r="N1550" s="447"/>
      <c r="O1550" s="447"/>
      <c r="P1550" s="447"/>
      <c r="Q1550" s="447"/>
      <c r="R1550" s="447"/>
      <c r="S1550" s="447"/>
      <c r="T1550" s="447"/>
      <c r="U1550" s="447"/>
      <c r="V1550" s="447"/>
      <c r="W1550" s="447"/>
      <c r="X1550" s="447"/>
    </row>
    <row r="1551" spans="1:24" ht="12.75">
      <c r="A1551" s="447"/>
      <c r="B1551" s="447"/>
      <c r="C1551" s="454"/>
      <c r="D1551" s="447"/>
      <c r="E1551" s="449"/>
      <c r="F1551" s="447"/>
      <c r="G1551" s="447"/>
      <c r="H1551" s="447"/>
      <c r="I1551" s="447"/>
      <c r="J1551" s="447"/>
      <c r="K1551" s="447"/>
      <c r="L1551" s="447"/>
      <c r="M1551" s="447"/>
      <c r="N1551" s="447"/>
      <c r="O1551" s="447"/>
      <c r="P1551" s="447"/>
      <c r="Q1551" s="447"/>
      <c r="R1551" s="447"/>
      <c r="S1551" s="447"/>
      <c r="T1551" s="447"/>
      <c r="U1551" s="447"/>
      <c r="V1551" s="447"/>
      <c r="W1551" s="447"/>
      <c r="X1551" s="447"/>
    </row>
    <row r="1552" spans="1:24" ht="12.75">
      <c r="A1552" s="447"/>
      <c r="B1552" s="447"/>
      <c r="C1552" s="454"/>
      <c r="D1552" s="447"/>
      <c r="E1552" s="449"/>
      <c r="F1552" s="447"/>
      <c r="G1552" s="447"/>
      <c r="H1552" s="447"/>
      <c r="I1552" s="447"/>
      <c r="J1552" s="447"/>
      <c r="K1552" s="447"/>
      <c r="L1552" s="447"/>
      <c r="M1552" s="447"/>
      <c r="N1552" s="447"/>
      <c r="O1552" s="447"/>
      <c r="P1552" s="447"/>
      <c r="Q1552" s="447"/>
      <c r="R1552" s="447"/>
      <c r="S1552" s="447"/>
      <c r="T1552" s="447"/>
      <c r="U1552" s="447"/>
      <c r="V1552" s="447"/>
      <c r="W1552" s="447"/>
      <c r="X1552" s="447"/>
    </row>
    <row r="1553" spans="1:24" ht="12.75">
      <c r="A1553" s="447"/>
      <c r="B1553" s="447"/>
      <c r="C1553" s="454"/>
      <c r="D1553" s="447"/>
      <c r="E1553" s="449"/>
      <c r="F1553" s="447"/>
      <c r="G1553" s="447"/>
      <c r="H1553" s="447"/>
      <c r="I1553" s="447"/>
      <c r="J1553" s="447"/>
      <c r="K1553" s="447"/>
      <c r="L1553" s="447"/>
      <c r="M1553" s="447"/>
      <c r="N1553" s="447"/>
      <c r="O1553" s="447"/>
      <c r="P1553" s="447"/>
      <c r="Q1553" s="447"/>
      <c r="R1553" s="447"/>
      <c r="S1553" s="447"/>
      <c r="T1553" s="447"/>
      <c r="U1553" s="447"/>
      <c r="V1553" s="447"/>
      <c r="W1553" s="447"/>
      <c r="X1553" s="447"/>
    </row>
    <row r="1554" spans="1:24" ht="12.75">
      <c r="A1554" s="447"/>
      <c r="B1554" s="447"/>
      <c r="C1554" s="454"/>
      <c r="D1554" s="447"/>
      <c r="E1554" s="449"/>
      <c r="F1554" s="447"/>
      <c r="G1554" s="447"/>
      <c r="H1554" s="447"/>
      <c r="I1554" s="447"/>
      <c r="J1554" s="447"/>
      <c r="K1554" s="447"/>
      <c r="L1554" s="447"/>
      <c r="M1554" s="447"/>
      <c r="N1554" s="447"/>
      <c r="O1554" s="447"/>
      <c r="P1554" s="447"/>
      <c r="Q1554" s="447"/>
      <c r="R1554" s="447"/>
      <c r="S1554" s="447"/>
      <c r="T1554" s="447"/>
      <c r="U1554" s="447"/>
      <c r="V1554" s="447"/>
      <c r="W1554" s="447"/>
      <c r="X1554" s="447"/>
    </row>
    <row r="1555" spans="1:24" ht="12.75">
      <c r="A1555" s="447"/>
      <c r="B1555" s="447"/>
      <c r="C1555" s="454"/>
      <c r="D1555" s="447"/>
      <c r="E1555" s="449"/>
      <c r="F1555" s="447"/>
      <c r="G1555" s="447"/>
      <c r="H1555" s="447"/>
      <c r="I1555" s="447"/>
      <c r="J1555" s="447"/>
      <c r="K1555" s="447"/>
      <c r="L1555" s="447"/>
      <c r="M1555" s="447"/>
      <c r="N1555" s="447"/>
      <c r="O1555" s="447"/>
      <c r="P1555" s="447"/>
      <c r="Q1555" s="447"/>
      <c r="R1555" s="447"/>
      <c r="S1555" s="447"/>
      <c r="T1555" s="447"/>
      <c r="U1555" s="447"/>
      <c r="V1555" s="447"/>
      <c r="W1555" s="447"/>
      <c r="X1555" s="447"/>
    </row>
    <row r="1556" spans="1:24" ht="12.75">
      <c r="A1556" s="447"/>
      <c r="B1556" s="447"/>
      <c r="C1556" s="454"/>
      <c r="D1556" s="447"/>
      <c r="E1556" s="449"/>
      <c r="F1556" s="447"/>
      <c r="G1556" s="447"/>
      <c r="H1556" s="447"/>
      <c r="I1556" s="447"/>
      <c r="J1556" s="447"/>
      <c r="K1556" s="447"/>
      <c r="L1556" s="447"/>
      <c r="M1556" s="447"/>
      <c r="N1556" s="447"/>
      <c r="O1556" s="447"/>
      <c r="P1556" s="447"/>
      <c r="Q1556" s="447"/>
      <c r="R1556" s="447"/>
      <c r="S1556" s="447"/>
      <c r="T1556" s="447"/>
      <c r="U1556" s="447"/>
      <c r="V1556" s="447"/>
      <c r="W1556" s="447"/>
      <c r="X1556" s="447"/>
    </row>
    <row r="1557" spans="1:24" ht="12.75">
      <c r="A1557" s="447"/>
      <c r="B1557" s="447"/>
      <c r="C1557" s="454"/>
      <c r="D1557" s="447"/>
      <c r="E1557" s="449"/>
      <c r="F1557" s="447"/>
      <c r="G1557" s="447"/>
      <c r="H1557" s="447"/>
      <c r="I1557" s="447"/>
      <c r="J1557" s="447"/>
      <c r="K1557" s="447"/>
      <c r="L1557" s="447"/>
      <c r="M1557" s="447"/>
      <c r="N1557" s="447"/>
      <c r="O1557" s="447"/>
      <c r="P1557" s="447"/>
      <c r="Q1557" s="447"/>
      <c r="R1557" s="447"/>
      <c r="S1557" s="447"/>
      <c r="T1557" s="447"/>
      <c r="U1557" s="447"/>
      <c r="V1557" s="447"/>
      <c r="W1557" s="447"/>
      <c r="X1557" s="447"/>
    </row>
    <row r="1558" spans="1:24" ht="12.75">
      <c r="A1558" s="447"/>
      <c r="B1558" s="447"/>
      <c r="C1558" s="454"/>
      <c r="D1558" s="447"/>
      <c r="E1558" s="449"/>
      <c r="F1558" s="447"/>
      <c r="G1558" s="447"/>
      <c r="H1558" s="447"/>
      <c r="I1558" s="447"/>
      <c r="J1558" s="447"/>
      <c r="K1558" s="447"/>
      <c r="L1558" s="447"/>
      <c r="M1558" s="447"/>
      <c r="N1558" s="447"/>
      <c r="O1558" s="447"/>
      <c r="P1558" s="447"/>
      <c r="Q1558" s="447"/>
      <c r="R1558" s="447"/>
      <c r="S1558" s="447"/>
      <c r="T1558" s="447"/>
      <c r="U1558" s="447"/>
      <c r="V1558" s="447"/>
      <c r="W1558" s="447"/>
      <c r="X1558" s="447"/>
    </row>
    <row r="1559" spans="1:24" ht="12.75">
      <c r="A1559" s="447"/>
      <c r="B1559" s="447"/>
      <c r="C1559" s="454"/>
      <c r="D1559" s="447"/>
      <c r="E1559" s="449"/>
      <c r="F1559" s="447"/>
      <c r="G1559" s="447"/>
      <c r="H1559" s="447"/>
      <c r="I1559" s="447"/>
      <c r="J1559" s="447"/>
      <c r="K1559" s="447"/>
      <c r="L1559" s="447"/>
      <c r="M1559" s="447"/>
      <c r="N1559" s="447"/>
      <c r="O1559" s="447"/>
      <c r="P1559" s="447"/>
      <c r="Q1559" s="447"/>
      <c r="R1559" s="447"/>
      <c r="S1559" s="447"/>
      <c r="T1559" s="447"/>
      <c r="U1559" s="447"/>
      <c r="V1559" s="447"/>
      <c r="W1559" s="447"/>
      <c r="X1559" s="447"/>
    </row>
    <row r="1560" spans="1:24" ht="12.75">
      <c r="A1560" s="447"/>
      <c r="B1560" s="447"/>
      <c r="C1560" s="454"/>
      <c r="D1560" s="447"/>
      <c r="E1560" s="449"/>
      <c r="F1560" s="447"/>
      <c r="G1560" s="447"/>
      <c r="H1560" s="447"/>
      <c r="I1560" s="447"/>
      <c r="J1560" s="447"/>
      <c r="K1560" s="447"/>
      <c r="L1560" s="447"/>
      <c r="M1560" s="447"/>
      <c r="N1560" s="447"/>
      <c r="O1560" s="447"/>
      <c r="P1560" s="447"/>
      <c r="Q1560" s="447"/>
      <c r="R1560" s="447"/>
      <c r="S1560" s="447"/>
      <c r="T1560" s="447"/>
      <c r="U1560" s="447"/>
      <c r="V1560" s="447"/>
      <c r="W1560" s="447"/>
      <c r="X1560" s="447"/>
    </row>
    <row r="1561" spans="1:24" ht="12.75">
      <c r="A1561" s="447"/>
      <c r="B1561" s="447"/>
      <c r="C1561" s="454"/>
      <c r="D1561" s="447"/>
      <c r="E1561" s="449"/>
      <c r="F1561" s="447"/>
      <c r="G1561" s="447"/>
      <c r="H1561" s="447"/>
      <c r="I1561" s="447"/>
      <c r="J1561" s="447"/>
      <c r="K1561" s="447"/>
      <c r="L1561" s="447"/>
      <c r="M1561" s="447"/>
      <c r="N1561" s="447"/>
      <c r="O1561" s="447"/>
      <c r="P1561" s="447"/>
      <c r="Q1561" s="447"/>
      <c r="R1561" s="447"/>
      <c r="S1561" s="447"/>
      <c r="T1561" s="447"/>
      <c r="U1561" s="447"/>
      <c r="V1561" s="447"/>
      <c r="W1561" s="447"/>
      <c r="X1561" s="447"/>
    </row>
    <row r="1562" spans="1:24" ht="12.75">
      <c r="A1562" s="447"/>
      <c r="B1562" s="447"/>
      <c r="C1562" s="454"/>
      <c r="D1562" s="447"/>
      <c r="E1562" s="449"/>
      <c r="F1562" s="447"/>
      <c r="G1562" s="447"/>
      <c r="H1562" s="447"/>
      <c r="I1562" s="447"/>
      <c r="J1562" s="447"/>
      <c r="K1562" s="447"/>
      <c r="L1562" s="447"/>
      <c r="M1562" s="447"/>
      <c r="N1562" s="447"/>
      <c r="O1562" s="447"/>
      <c r="P1562" s="447"/>
      <c r="Q1562" s="447"/>
      <c r="R1562" s="447"/>
      <c r="S1562" s="447"/>
      <c r="T1562" s="447"/>
      <c r="U1562" s="447"/>
      <c r="V1562" s="447"/>
      <c r="W1562" s="447"/>
      <c r="X1562" s="447"/>
    </row>
    <row r="1563" spans="1:24" ht="12.75">
      <c r="A1563" s="447"/>
      <c r="B1563" s="447"/>
      <c r="C1563" s="454"/>
      <c r="D1563" s="447"/>
      <c r="E1563" s="449"/>
      <c r="F1563" s="447"/>
      <c r="G1563" s="447"/>
      <c r="H1563" s="447"/>
      <c r="I1563" s="447"/>
      <c r="J1563" s="447"/>
      <c r="K1563" s="447"/>
      <c r="L1563" s="447"/>
      <c r="M1563" s="447"/>
      <c r="N1563" s="447"/>
      <c r="O1563" s="447"/>
      <c r="P1563" s="447"/>
      <c r="Q1563" s="447"/>
      <c r="R1563" s="447"/>
      <c r="S1563" s="447"/>
      <c r="T1563" s="447"/>
      <c r="U1563" s="447"/>
      <c r="V1563" s="447"/>
      <c r="W1563" s="447"/>
      <c r="X1563" s="447"/>
    </row>
    <row r="1564" spans="1:24" ht="12.75">
      <c r="A1564" s="447"/>
      <c r="B1564" s="447"/>
      <c r="C1564" s="454"/>
      <c r="D1564" s="447"/>
      <c r="E1564" s="449"/>
      <c r="F1564" s="447"/>
      <c r="G1564" s="447"/>
      <c r="H1564" s="447"/>
      <c r="I1564" s="447"/>
      <c r="J1564" s="447"/>
      <c r="K1564" s="447"/>
      <c r="L1564" s="447"/>
      <c r="M1564" s="447"/>
      <c r="N1564" s="447"/>
      <c r="O1564" s="447"/>
      <c r="P1564" s="447"/>
      <c r="Q1564" s="447"/>
      <c r="R1564" s="447"/>
      <c r="S1564" s="447"/>
      <c r="T1564" s="447"/>
      <c r="U1564" s="447"/>
      <c r="V1564" s="447"/>
      <c r="W1564" s="447"/>
      <c r="X1564" s="447"/>
    </row>
    <row r="1565" spans="1:24" ht="12.75">
      <c r="A1565" s="447"/>
      <c r="B1565" s="447"/>
      <c r="C1565" s="454"/>
      <c r="D1565" s="447"/>
      <c r="E1565" s="449"/>
      <c r="F1565" s="447"/>
      <c r="G1565" s="447"/>
      <c r="H1565" s="447"/>
      <c r="I1565" s="447"/>
      <c r="J1565" s="447"/>
      <c r="K1565" s="447"/>
      <c r="L1565" s="447"/>
      <c r="M1565" s="447"/>
      <c r="N1565" s="447"/>
      <c r="O1565" s="447"/>
      <c r="P1565" s="447"/>
      <c r="Q1565" s="447"/>
      <c r="R1565" s="447"/>
      <c r="S1565" s="447"/>
      <c r="T1565" s="447"/>
      <c r="U1565" s="447"/>
      <c r="V1565" s="447"/>
      <c r="W1565" s="447"/>
      <c r="X1565" s="447"/>
    </row>
    <row r="1566" spans="1:24" ht="12.75">
      <c r="A1566" s="447"/>
      <c r="B1566" s="447"/>
      <c r="C1566" s="454"/>
      <c r="D1566" s="447"/>
      <c r="E1566" s="449"/>
      <c r="F1566" s="447"/>
      <c r="G1566" s="447"/>
      <c r="H1566" s="447"/>
      <c r="I1566" s="447"/>
      <c r="J1566" s="447"/>
      <c r="K1566" s="447"/>
      <c r="L1566" s="447"/>
      <c r="M1566" s="447"/>
      <c r="N1566" s="447"/>
      <c r="O1566" s="447"/>
      <c r="P1566" s="447"/>
      <c r="Q1566" s="447"/>
      <c r="R1566" s="447"/>
      <c r="S1566" s="447"/>
      <c r="T1566" s="447"/>
      <c r="U1566" s="447"/>
      <c r="V1566" s="447"/>
      <c r="W1566" s="447"/>
      <c r="X1566" s="447"/>
    </row>
    <row r="1567" spans="1:24" ht="12.75">
      <c r="A1567" s="447"/>
      <c r="B1567" s="447"/>
      <c r="C1567" s="454"/>
      <c r="D1567" s="447"/>
      <c r="E1567" s="449"/>
      <c r="F1567" s="447"/>
      <c r="G1567" s="447"/>
      <c r="H1567" s="447"/>
      <c r="I1567" s="447"/>
      <c r="J1567" s="447"/>
      <c r="K1567" s="447"/>
      <c r="L1567" s="447"/>
      <c r="M1567" s="447"/>
      <c r="N1567" s="447"/>
      <c r="O1567" s="447"/>
      <c r="P1567" s="447"/>
      <c r="Q1567" s="447"/>
      <c r="R1567" s="447"/>
      <c r="S1567" s="447"/>
      <c r="T1567" s="447"/>
      <c r="U1567" s="447"/>
      <c r="V1567" s="447"/>
      <c r="W1567" s="447"/>
      <c r="X1567" s="447"/>
    </row>
    <row r="1568" spans="1:24" ht="12.75">
      <c r="A1568" s="447"/>
      <c r="B1568" s="447"/>
      <c r="C1568" s="454"/>
      <c r="D1568" s="447"/>
      <c r="E1568" s="449"/>
      <c r="F1568" s="447"/>
      <c r="G1568" s="447"/>
      <c r="H1568" s="447"/>
      <c r="I1568" s="447"/>
      <c r="J1568" s="447"/>
      <c r="K1568" s="447"/>
      <c r="L1568" s="447"/>
      <c r="M1568" s="447"/>
      <c r="N1568" s="447"/>
      <c r="O1568" s="447"/>
      <c r="P1568" s="447"/>
      <c r="Q1568" s="447"/>
      <c r="R1568" s="447"/>
      <c r="S1568" s="447"/>
      <c r="T1568" s="447"/>
      <c r="U1568" s="447"/>
      <c r="V1568" s="447"/>
      <c r="W1568" s="447"/>
      <c r="X1568" s="447"/>
    </row>
    <row r="1569" spans="1:24" ht="12.75">
      <c r="A1569" s="447"/>
      <c r="B1569" s="447"/>
      <c r="C1569" s="454"/>
      <c r="D1569" s="447"/>
      <c r="E1569" s="449"/>
      <c r="F1569" s="447"/>
      <c r="G1569" s="447"/>
      <c r="H1569" s="447"/>
      <c r="I1569" s="447"/>
      <c r="J1569" s="447"/>
      <c r="K1569" s="447"/>
      <c r="L1569" s="447"/>
      <c r="M1569" s="447"/>
      <c r="N1569" s="447"/>
      <c r="O1569" s="447"/>
      <c r="P1569" s="447"/>
      <c r="Q1569" s="447"/>
      <c r="R1569" s="447"/>
      <c r="S1569" s="447"/>
      <c r="T1569" s="447"/>
      <c r="U1569" s="447"/>
      <c r="V1569" s="447"/>
      <c r="W1569" s="447"/>
      <c r="X1569" s="447"/>
    </row>
    <row r="1570" spans="1:24" ht="12.75">
      <c r="A1570" s="447"/>
      <c r="B1570" s="447"/>
      <c r="C1570" s="454"/>
      <c r="D1570" s="447"/>
      <c r="E1570" s="449"/>
      <c r="F1570" s="447"/>
      <c r="G1570" s="447"/>
      <c r="H1570" s="447"/>
      <c r="I1570" s="447"/>
      <c r="J1570" s="447"/>
      <c r="K1570" s="447"/>
      <c r="L1570" s="447"/>
      <c r="M1570" s="447"/>
      <c r="N1570" s="447"/>
      <c r="O1570" s="447"/>
      <c r="P1570" s="447"/>
      <c r="Q1570" s="447"/>
      <c r="R1570" s="447"/>
      <c r="S1570" s="447"/>
      <c r="T1570" s="447"/>
      <c r="U1570" s="447"/>
      <c r="V1570" s="447"/>
      <c r="W1570" s="447"/>
      <c r="X1570" s="447"/>
    </row>
    <row r="1571" spans="1:24" ht="12.75">
      <c r="A1571" s="447"/>
      <c r="B1571" s="447"/>
      <c r="C1571" s="454"/>
      <c r="D1571" s="447"/>
      <c r="E1571" s="449"/>
      <c r="F1571" s="447"/>
      <c r="G1571" s="447"/>
      <c r="H1571" s="447"/>
      <c r="I1571" s="447"/>
      <c r="J1571" s="447"/>
      <c r="K1571" s="447"/>
      <c r="L1571" s="447"/>
      <c r="M1571" s="447"/>
      <c r="N1571" s="447"/>
      <c r="O1571" s="447"/>
      <c r="P1571" s="447"/>
      <c r="Q1571" s="447"/>
      <c r="R1571" s="447"/>
      <c r="S1571" s="447"/>
      <c r="T1571" s="447"/>
      <c r="U1571" s="447"/>
      <c r="V1571" s="447"/>
      <c r="W1571" s="447"/>
      <c r="X1571" s="447"/>
    </row>
    <row r="1572" spans="1:24" ht="12.75">
      <c r="A1572" s="447"/>
      <c r="B1572" s="447"/>
      <c r="C1572" s="454"/>
      <c r="D1572" s="447"/>
      <c r="E1572" s="449"/>
      <c r="F1572" s="447"/>
      <c r="G1572" s="447"/>
      <c r="H1572" s="447"/>
      <c r="I1572" s="447"/>
      <c r="J1572" s="447"/>
      <c r="K1572" s="447"/>
      <c r="L1572" s="447"/>
      <c r="M1572" s="447"/>
      <c r="N1572" s="447"/>
      <c r="O1572" s="447"/>
      <c r="P1572" s="447"/>
      <c r="Q1572" s="447"/>
      <c r="R1572" s="447"/>
      <c r="S1572" s="447"/>
      <c r="T1572" s="447"/>
      <c r="U1572" s="447"/>
      <c r="V1572" s="447"/>
      <c r="W1572" s="447"/>
      <c r="X1572" s="447"/>
    </row>
    <row r="1573" spans="1:24" ht="12.75">
      <c r="A1573" s="447"/>
      <c r="B1573" s="447"/>
      <c r="C1573" s="454"/>
      <c r="D1573" s="447"/>
      <c r="E1573" s="449"/>
      <c r="F1573" s="447"/>
      <c r="G1573" s="447"/>
      <c r="H1573" s="447"/>
      <c r="I1573" s="447"/>
      <c r="J1573" s="447"/>
      <c r="K1573" s="447"/>
      <c r="L1573" s="447"/>
      <c r="M1573" s="447"/>
      <c r="N1573" s="447"/>
      <c r="O1573" s="447"/>
      <c r="P1573" s="447"/>
      <c r="Q1573" s="447"/>
      <c r="R1573" s="447"/>
      <c r="S1573" s="447"/>
      <c r="T1573" s="447"/>
      <c r="U1573" s="447"/>
      <c r="V1573" s="447"/>
      <c r="W1573" s="447"/>
      <c r="X1573" s="447"/>
    </row>
    <row r="1574" spans="1:24" ht="12.75">
      <c r="A1574" s="447"/>
      <c r="B1574" s="447"/>
      <c r="C1574" s="454"/>
      <c r="D1574" s="447"/>
      <c r="E1574" s="449"/>
      <c r="F1574" s="447"/>
      <c r="G1574" s="447"/>
      <c r="H1574" s="447"/>
      <c r="I1574" s="447"/>
      <c r="J1574" s="447"/>
      <c r="K1574" s="447"/>
      <c r="L1574" s="447"/>
      <c r="M1574" s="447"/>
      <c r="N1574" s="447"/>
      <c r="O1574" s="447"/>
      <c r="P1574" s="447"/>
      <c r="Q1574" s="447"/>
      <c r="R1574" s="447"/>
      <c r="S1574" s="447"/>
      <c r="T1574" s="447"/>
      <c r="U1574" s="447"/>
      <c r="V1574" s="447"/>
      <c r="W1574" s="447"/>
      <c r="X1574" s="447"/>
    </row>
    <row r="1575" spans="1:24" ht="12.75">
      <c r="A1575" s="447"/>
      <c r="B1575" s="447"/>
      <c r="C1575" s="454"/>
      <c r="D1575" s="447"/>
      <c r="E1575" s="449"/>
      <c r="F1575" s="447"/>
      <c r="G1575" s="447"/>
      <c r="H1575" s="447"/>
      <c r="I1575" s="447"/>
      <c r="J1575" s="447"/>
      <c r="K1575" s="447"/>
      <c r="L1575" s="447"/>
      <c r="M1575" s="447"/>
      <c r="N1575" s="447"/>
      <c r="O1575" s="447"/>
      <c r="P1575" s="447"/>
      <c r="Q1575" s="447"/>
      <c r="R1575" s="447"/>
      <c r="S1575" s="447"/>
      <c r="T1575" s="447"/>
      <c r="U1575" s="447"/>
      <c r="V1575" s="447"/>
      <c r="W1575" s="447"/>
      <c r="X1575" s="447"/>
    </row>
    <row r="1576" spans="1:24" ht="12.75">
      <c r="A1576" s="447"/>
      <c r="B1576" s="447"/>
      <c r="C1576" s="454"/>
      <c r="D1576" s="447"/>
      <c r="E1576" s="449"/>
      <c r="F1576" s="447"/>
      <c r="G1576" s="447"/>
      <c r="H1576" s="447"/>
      <c r="I1576" s="447"/>
      <c r="J1576" s="447"/>
      <c r="K1576" s="447"/>
      <c r="L1576" s="447"/>
      <c r="M1576" s="447"/>
      <c r="N1576" s="447"/>
      <c r="O1576" s="447"/>
      <c r="P1576" s="447"/>
      <c r="Q1576" s="447"/>
      <c r="R1576" s="447"/>
      <c r="S1576" s="447"/>
      <c r="T1576" s="447"/>
      <c r="U1576" s="447"/>
      <c r="V1576" s="447"/>
      <c r="W1576" s="447"/>
      <c r="X1576" s="447"/>
    </row>
    <row r="1577" spans="1:24" ht="12.75">
      <c r="A1577" s="447"/>
      <c r="B1577" s="447"/>
      <c r="C1577" s="454"/>
      <c r="D1577" s="447"/>
      <c r="E1577" s="449"/>
      <c r="F1577" s="447"/>
      <c r="G1577" s="447"/>
      <c r="H1577" s="447"/>
      <c r="I1577" s="447"/>
      <c r="J1577" s="447"/>
      <c r="K1577" s="447"/>
      <c r="L1577" s="447"/>
      <c r="M1577" s="447"/>
      <c r="N1577" s="447"/>
      <c r="O1577" s="447"/>
      <c r="P1577" s="447"/>
      <c r="Q1577" s="447"/>
      <c r="R1577" s="447"/>
      <c r="S1577" s="447"/>
      <c r="T1577" s="447"/>
      <c r="U1577" s="447"/>
      <c r="V1577" s="447"/>
      <c r="W1577" s="447"/>
      <c r="X1577" s="447"/>
    </row>
    <row r="1578" spans="1:24" ht="12.75">
      <c r="A1578" s="447"/>
      <c r="B1578" s="447"/>
      <c r="C1578" s="454"/>
      <c r="D1578" s="447"/>
      <c r="E1578" s="449"/>
      <c r="F1578" s="447"/>
      <c r="G1578" s="447"/>
      <c r="H1578" s="447"/>
      <c r="I1578" s="447"/>
      <c r="J1578" s="447"/>
      <c r="K1578" s="447"/>
      <c r="L1578" s="447"/>
      <c r="M1578" s="447"/>
      <c r="N1578" s="447"/>
      <c r="O1578" s="447"/>
      <c r="P1578" s="447"/>
      <c r="Q1578" s="447"/>
      <c r="R1578" s="447"/>
      <c r="S1578" s="447"/>
      <c r="T1578" s="447"/>
      <c r="U1578" s="447"/>
      <c r="V1578" s="447"/>
      <c r="W1578" s="447"/>
      <c r="X1578" s="447"/>
    </row>
    <row r="1579" spans="1:24" ht="12.75">
      <c r="A1579" s="447"/>
      <c r="B1579" s="447"/>
      <c r="C1579" s="454"/>
      <c r="D1579" s="447"/>
      <c r="E1579" s="449"/>
      <c r="F1579" s="447"/>
      <c r="G1579" s="447"/>
      <c r="H1579" s="447"/>
      <c r="I1579" s="447"/>
      <c r="J1579" s="447"/>
      <c r="K1579" s="447"/>
      <c r="L1579" s="447"/>
      <c r="M1579" s="447"/>
      <c r="N1579" s="447"/>
      <c r="O1579" s="447"/>
      <c r="P1579" s="447"/>
      <c r="Q1579" s="447"/>
      <c r="R1579" s="447"/>
      <c r="S1579" s="447"/>
      <c r="T1579" s="447"/>
      <c r="U1579" s="447"/>
      <c r="V1579" s="447"/>
      <c r="W1579" s="447"/>
      <c r="X1579" s="447"/>
    </row>
    <row r="1580" spans="1:24" ht="12.75">
      <c r="A1580" s="447"/>
      <c r="B1580" s="447"/>
      <c r="C1580" s="454"/>
      <c r="D1580" s="447"/>
      <c r="E1580" s="449"/>
      <c r="F1580" s="447"/>
      <c r="G1580" s="447"/>
      <c r="H1580" s="447"/>
      <c r="I1580" s="447"/>
      <c r="J1580" s="447"/>
      <c r="K1580" s="447"/>
      <c r="L1580" s="447"/>
      <c r="M1580" s="447"/>
      <c r="N1580" s="447"/>
      <c r="O1580" s="447"/>
      <c r="P1580" s="447"/>
      <c r="Q1580" s="447"/>
      <c r="R1580" s="447"/>
      <c r="S1580" s="447"/>
      <c r="T1580" s="447"/>
      <c r="U1580" s="447"/>
      <c r="V1580" s="447"/>
      <c r="W1580" s="447"/>
      <c r="X1580" s="447"/>
    </row>
    <row r="1581" spans="1:24" ht="12.75">
      <c r="A1581" s="447"/>
      <c r="B1581" s="447"/>
      <c r="C1581" s="454"/>
      <c r="D1581" s="447"/>
      <c r="E1581" s="449"/>
      <c r="F1581" s="447"/>
      <c r="G1581" s="447"/>
      <c r="H1581" s="447"/>
      <c r="I1581" s="447"/>
      <c r="J1581" s="447"/>
      <c r="K1581" s="447"/>
      <c r="L1581" s="447"/>
      <c r="M1581" s="447"/>
      <c r="N1581" s="447"/>
      <c r="O1581" s="447"/>
      <c r="P1581" s="447"/>
      <c r="Q1581" s="447"/>
      <c r="R1581" s="447"/>
      <c r="S1581" s="447"/>
      <c r="T1581" s="447"/>
      <c r="U1581" s="447"/>
      <c r="V1581" s="447"/>
      <c r="W1581" s="447"/>
      <c r="X1581" s="447"/>
    </row>
    <row r="1582" spans="1:24" ht="12.75">
      <c r="A1582" s="447"/>
      <c r="B1582" s="447"/>
      <c r="C1582" s="454"/>
      <c r="D1582" s="447"/>
      <c r="E1582" s="449"/>
      <c r="F1582" s="447"/>
      <c r="G1582" s="447"/>
      <c r="H1582" s="447"/>
      <c r="I1582" s="447"/>
      <c r="J1582" s="447"/>
      <c r="K1582" s="447"/>
      <c r="L1582" s="447"/>
      <c r="M1582" s="447"/>
      <c r="N1582" s="447"/>
      <c r="O1582" s="447"/>
      <c r="P1582" s="447"/>
      <c r="Q1582" s="447"/>
      <c r="R1582" s="447"/>
      <c r="S1582" s="447"/>
      <c r="T1582" s="447"/>
      <c r="U1582" s="447"/>
      <c r="V1582" s="447"/>
      <c r="W1582" s="447"/>
      <c r="X1582" s="447"/>
    </row>
    <row r="1583" spans="1:24" ht="12.75">
      <c r="A1583" s="447"/>
      <c r="B1583" s="447"/>
      <c r="C1583" s="454"/>
      <c r="D1583" s="447"/>
      <c r="E1583" s="449"/>
      <c r="F1583" s="447"/>
      <c r="G1583" s="447"/>
      <c r="H1583" s="447"/>
      <c r="I1583" s="447"/>
      <c r="J1583" s="447"/>
      <c r="K1583" s="447"/>
      <c r="L1583" s="447"/>
      <c r="M1583" s="447"/>
      <c r="N1583" s="447"/>
      <c r="O1583" s="447"/>
      <c r="P1583" s="447"/>
      <c r="Q1583" s="447"/>
      <c r="R1583" s="447"/>
      <c r="S1583" s="447"/>
      <c r="T1583" s="447"/>
      <c r="U1583" s="447"/>
      <c r="V1583" s="447"/>
      <c r="W1583" s="447"/>
      <c r="X1583" s="447"/>
    </row>
    <row r="1584" spans="1:24" ht="12.75">
      <c r="A1584" s="447"/>
      <c r="B1584" s="447"/>
      <c r="C1584" s="454"/>
      <c r="D1584" s="447"/>
      <c r="E1584" s="449"/>
      <c r="F1584" s="447"/>
      <c r="G1584" s="447"/>
      <c r="H1584" s="447"/>
      <c r="I1584" s="447"/>
      <c r="J1584" s="447"/>
      <c r="K1584" s="447"/>
      <c r="L1584" s="447"/>
      <c r="M1584" s="447"/>
      <c r="N1584" s="447"/>
      <c r="O1584" s="447"/>
      <c r="P1584" s="447"/>
      <c r="Q1584" s="447"/>
      <c r="R1584" s="447"/>
      <c r="S1584" s="447"/>
      <c r="T1584" s="447"/>
      <c r="U1584" s="447"/>
      <c r="V1584" s="447"/>
      <c r="W1584" s="447"/>
      <c r="X1584" s="447"/>
    </row>
    <row r="1585" spans="1:24" ht="12.75">
      <c r="A1585" s="447"/>
      <c r="B1585" s="447"/>
      <c r="C1585" s="454"/>
      <c r="D1585" s="447"/>
      <c r="E1585" s="449"/>
      <c r="F1585" s="447"/>
      <c r="G1585" s="447"/>
      <c r="H1585" s="447"/>
      <c r="I1585" s="447"/>
      <c r="J1585" s="447"/>
      <c r="K1585" s="447"/>
      <c r="L1585" s="447"/>
      <c r="M1585" s="447"/>
      <c r="N1585" s="447"/>
      <c r="O1585" s="447"/>
      <c r="P1585" s="447"/>
      <c r="Q1585" s="447"/>
      <c r="R1585" s="447"/>
      <c r="S1585" s="447"/>
      <c r="T1585" s="447"/>
      <c r="U1585" s="447"/>
      <c r="V1585" s="447"/>
      <c r="W1585" s="447"/>
      <c r="X1585" s="447"/>
    </row>
    <row r="1586" spans="1:24" ht="12.75">
      <c r="A1586" s="447"/>
      <c r="B1586" s="447"/>
      <c r="C1586" s="454"/>
      <c r="D1586" s="447"/>
      <c r="E1586" s="449"/>
      <c r="F1586" s="447"/>
      <c r="G1586" s="447"/>
      <c r="H1586" s="447"/>
      <c r="I1586" s="447"/>
      <c r="J1586" s="447"/>
      <c r="K1586" s="447"/>
      <c r="L1586" s="447"/>
      <c r="M1586" s="447"/>
      <c r="N1586" s="447"/>
      <c r="O1586" s="447"/>
      <c r="P1586" s="447"/>
      <c r="Q1586" s="447"/>
      <c r="R1586" s="447"/>
      <c r="S1586" s="447"/>
      <c r="T1586" s="447"/>
      <c r="U1586" s="447"/>
      <c r="V1586" s="447"/>
      <c r="W1586" s="447"/>
      <c r="X1586" s="447"/>
    </row>
    <row r="1587" spans="1:24" ht="12.75">
      <c r="A1587" s="447"/>
      <c r="B1587" s="447"/>
      <c r="C1587" s="454"/>
      <c r="D1587" s="447"/>
      <c r="E1587" s="449"/>
      <c r="F1587" s="447"/>
      <c r="G1587" s="447"/>
      <c r="H1587" s="447"/>
      <c r="I1587" s="447"/>
      <c r="J1587" s="447"/>
      <c r="K1587" s="447"/>
      <c r="L1587" s="447"/>
      <c r="M1587" s="447"/>
      <c r="N1587" s="447"/>
      <c r="O1587" s="447"/>
      <c r="P1587" s="447"/>
      <c r="Q1587" s="447"/>
      <c r="R1587" s="447"/>
      <c r="S1587" s="447"/>
      <c r="T1587" s="447"/>
      <c r="U1587" s="447"/>
      <c r="V1587" s="447"/>
      <c r="W1587" s="447"/>
      <c r="X1587" s="447"/>
    </row>
    <row r="1588" spans="1:24" ht="12.75">
      <c r="A1588" s="447"/>
      <c r="B1588" s="447"/>
      <c r="C1588" s="454"/>
      <c r="D1588" s="447"/>
      <c r="E1588" s="449"/>
      <c r="F1588" s="447"/>
      <c r="G1588" s="447"/>
      <c r="H1588" s="447"/>
      <c r="I1588" s="447"/>
      <c r="J1588" s="447"/>
      <c r="K1588" s="447"/>
      <c r="L1588" s="447"/>
      <c r="M1588" s="447"/>
      <c r="N1588" s="447"/>
      <c r="O1588" s="447"/>
      <c r="P1588" s="447"/>
      <c r="Q1588" s="447"/>
      <c r="R1588" s="447"/>
      <c r="S1588" s="447"/>
      <c r="T1588" s="447"/>
      <c r="U1588" s="447"/>
      <c r="V1588" s="447"/>
      <c r="W1588" s="447"/>
      <c r="X1588" s="447"/>
    </row>
    <row r="1589" spans="1:24" ht="12.75">
      <c r="A1589" s="447"/>
      <c r="B1589" s="447"/>
      <c r="C1589" s="454"/>
      <c r="D1589" s="447"/>
      <c r="E1589" s="449"/>
      <c r="F1589" s="447"/>
      <c r="G1589" s="447"/>
      <c r="H1589" s="447"/>
      <c r="I1589" s="447"/>
      <c r="J1589" s="447"/>
      <c r="K1589" s="447"/>
      <c r="L1589" s="447"/>
      <c r="M1589" s="447"/>
      <c r="N1589" s="447"/>
      <c r="O1589" s="447"/>
      <c r="P1589" s="447"/>
      <c r="Q1589" s="447"/>
      <c r="R1589" s="447"/>
      <c r="S1589" s="447"/>
      <c r="T1589" s="447"/>
      <c r="U1589" s="447"/>
      <c r="V1589" s="447"/>
      <c r="W1589" s="447"/>
      <c r="X1589" s="447"/>
    </row>
    <row r="1590" spans="1:24" ht="12.75">
      <c r="A1590" s="447"/>
      <c r="B1590" s="447"/>
      <c r="C1590" s="454"/>
      <c r="D1590" s="447"/>
      <c r="E1590" s="449"/>
      <c r="F1590" s="447"/>
      <c r="G1590" s="447"/>
      <c r="H1590" s="447"/>
      <c r="I1590" s="447"/>
      <c r="J1590" s="447"/>
      <c r="K1590" s="447"/>
      <c r="L1590" s="447"/>
      <c r="M1590" s="447"/>
      <c r="N1590" s="447"/>
      <c r="O1590" s="447"/>
      <c r="P1590" s="447"/>
      <c r="Q1590" s="447"/>
      <c r="R1590" s="447"/>
      <c r="S1590" s="447"/>
      <c r="T1590" s="447"/>
      <c r="U1590" s="447"/>
      <c r="V1590" s="447"/>
      <c r="W1590" s="447"/>
      <c r="X1590" s="447"/>
    </row>
    <row r="1591" spans="1:24" ht="12.75">
      <c r="A1591" s="447"/>
      <c r="B1591" s="447"/>
      <c r="C1591" s="454"/>
      <c r="D1591" s="447"/>
      <c r="E1591" s="449"/>
      <c r="F1591" s="447"/>
      <c r="G1591" s="447"/>
      <c r="H1591" s="447"/>
      <c r="I1591" s="447"/>
      <c r="J1591" s="447"/>
      <c r="K1591" s="447"/>
      <c r="L1591" s="447"/>
      <c r="M1591" s="447"/>
      <c r="N1591" s="447"/>
      <c r="O1591" s="447"/>
      <c r="P1591" s="447"/>
      <c r="Q1591" s="447"/>
      <c r="R1591" s="447"/>
      <c r="S1591" s="447"/>
      <c r="T1591" s="447"/>
      <c r="U1591" s="447"/>
      <c r="V1591" s="447"/>
      <c r="W1591" s="447"/>
      <c r="X1591" s="447"/>
    </row>
    <row r="1592" spans="1:24" ht="12.75">
      <c r="A1592" s="447"/>
      <c r="B1592" s="447"/>
      <c r="C1592" s="454"/>
      <c r="D1592" s="447"/>
      <c r="E1592" s="449"/>
      <c r="F1592" s="447"/>
      <c r="G1592" s="447"/>
      <c r="H1592" s="447"/>
      <c r="I1592" s="447"/>
      <c r="J1592" s="447"/>
      <c r="K1592" s="447"/>
      <c r="L1592" s="447"/>
      <c r="M1592" s="447"/>
      <c r="N1592" s="447"/>
      <c r="O1592" s="447"/>
      <c r="P1592" s="447"/>
      <c r="Q1592" s="447"/>
      <c r="R1592" s="447"/>
      <c r="S1592" s="447"/>
      <c r="T1592" s="447"/>
      <c r="U1592" s="447"/>
      <c r="V1592" s="447"/>
      <c r="W1592" s="447"/>
      <c r="X1592" s="447"/>
    </row>
    <row r="1593" spans="1:24" ht="12.75">
      <c r="A1593" s="447"/>
      <c r="B1593" s="447"/>
      <c r="C1593" s="454"/>
      <c r="D1593" s="447"/>
      <c r="E1593" s="449"/>
      <c r="F1593" s="447"/>
      <c r="G1593" s="447"/>
      <c r="H1593" s="447"/>
      <c r="I1593" s="447"/>
      <c r="J1593" s="447"/>
      <c r="K1593" s="447"/>
      <c r="L1593" s="447"/>
      <c r="M1593" s="447"/>
      <c r="N1593" s="447"/>
      <c r="O1593" s="447"/>
      <c r="P1593" s="447"/>
      <c r="Q1593" s="447"/>
      <c r="R1593" s="447"/>
      <c r="S1593" s="447"/>
      <c r="T1593" s="447"/>
      <c r="U1593" s="447"/>
      <c r="V1593" s="447"/>
      <c r="W1593" s="447"/>
      <c r="X1593" s="447"/>
    </row>
    <row r="1594" spans="1:24" ht="12.75">
      <c r="A1594" s="447"/>
      <c r="B1594" s="447"/>
      <c r="C1594" s="454"/>
      <c r="D1594" s="447"/>
      <c r="E1594" s="449"/>
      <c r="F1594" s="447"/>
      <c r="G1594" s="447"/>
      <c r="H1594" s="447"/>
      <c r="I1594" s="447"/>
      <c r="J1594" s="447"/>
      <c r="K1594" s="447"/>
      <c r="L1594" s="447"/>
      <c r="M1594" s="447"/>
      <c r="N1594" s="447"/>
      <c r="O1594" s="447"/>
      <c r="P1594" s="447"/>
      <c r="Q1594" s="447"/>
      <c r="R1594" s="447"/>
      <c r="S1594" s="447"/>
      <c r="T1594" s="447"/>
      <c r="U1594" s="447"/>
      <c r="V1594" s="447"/>
      <c r="W1594" s="447"/>
      <c r="X1594" s="447"/>
    </row>
    <row r="1595" spans="1:24" ht="12.75">
      <c r="A1595" s="447"/>
      <c r="B1595" s="447"/>
      <c r="C1595" s="454"/>
      <c r="D1595" s="447"/>
      <c r="E1595" s="449"/>
      <c r="F1595" s="447"/>
      <c r="G1595" s="447"/>
      <c r="H1595" s="447"/>
      <c r="I1595" s="447"/>
      <c r="J1595" s="447"/>
      <c r="K1595" s="447"/>
      <c r="L1595" s="447"/>
      <c r="M1595" s="447"/>
      <c r="N1595" s="447"/>
      <c r="O1595" s="447"/>
      <c r="P1595" s="447"/>
      <c r="Q1595" s="447"/>
      <c r="R1595" s="447"/>
      <c r="S1595" s="447"/>
      <c r="T1595" s="447"/>
      <c r="U1595" s="447"/>
      <c r="V1595" s="447"/>
      <c r="W1595" s="447"/>
      <c r="X1595" s="447"/>
    </row>
    <row r="1596" spans="1:24" ht="12.75">
      <c r="A1596" s="447"/>
      <c r="B1596" s="447"/>
      <c r="C1596" s="454"/>
      <c r="D1596" s="447"/>
      <c r="E1596" s="449"/>
      <c r="F1596" s="447"/>
      <c r="G1596" s="447"/>
      <c r="H1596" s="447"/>
      <c r="I1596" s="447"/>
      <c r="J1596" s="447"/>
      <c r="K1596" s="447"/>
      <c r="L1596" s="447"/>
      <c r="M1596" s="447"/>
      <c r="N1596" s="447"/>
      <c r="O1596" s="447"/>
      <c r="P1596" s="447"/>
      <c r="Q1596" s="447"/>
      <c r="R1596" s="447"/>
      <c r="S1596" s="447"/>
      <c r="T1596" s="447"/>
      <c r="U1596" s="447"/>
      <c r="V1596" s="447"/>
      <c r="W1596" s="447"/>
      <c r="X1596" s="447"/>
    </row>
    <row r="1597" spans="1:24" ht="12.75">
      <c r="A1597" s="447"/>
      <c r="B1597" s="447"/>
      <c r="C1597" s="454"/>
      <c r="D1597" s="447"/>
      <c r="E1597" s="449"/>
      <c r="F1597" s="447"/>
      <c r="G1597" s="447"/>
      <c r="H1597" s="447"/>
      <c r="I1597" s="447"/>
      <c r="J1597" s="447"/>
      <c r="K1597" s="447"/>
      <c r="L1597" s="447"/>
      <c r="M1597" s="447"/>
      <c r="N1597" s="447"/>
      <c r="O1597" s="447"/>
      <c r="P1597" s="447"/>
      <c r="Q1597" s="447"/>
      <c r="R1597" s="447"/>
      <c r="S1597" s="447"/>
      <c r="T1597" s="447"/>
      <c r="U1597" s="447"/>
      <c r="V1597" s="447"/>
      <c r="W1597" s="447"/>
      <c r="X1597" s="447"/>
    </row>
    <row r="1598" spans="1:24" ht="12.75">
      <c r="A1598" s="447"/>
      <c r="B1598" s="447"/>
      <c r="C1598" s="454"/>
      <c r="D1598" s="447"/>
      <c r="E1598" s="449"/>
      <c r="F1598" s="447"/>
      <c r="G1598" s="447"/>
      <c r="H1598" s="447"/>
      <c r="I1598" s="447"/>
      <c r="J1598" s="447"/>
      <c r="K1598" s="447"/>
      <c r="L1598" s="447"/>
      <c r="M1598" s="447"/>
      <c r="N1598" s="447"/>
      <c r="O1598" s="447"/>
      <c r="P1598" s="447"/>
      <c r="Q1598" s="447"/>
      <c r="R1598" s="447"/>
      <c r="S1598" s="447"/>
      <c r="T1598" s="447"/>
      <c r="U1598" s="447"/>
      <c r="V1598" s="447"/>
      <c r="W1598" s="447"/>
      <c r="X1598" s="447"/>
    </row>
    <row r="1599" spans="1:24" ht="12.75">
      <c r="A1599" s="447"/>
      <c r="B1599" s="447"/>
      <c r="C1599" s="454"/>
      <c r="D1599" s="447"/>
      <c r="E1599" s="449"/>
      <c r="F1599" s="447"/>
      <c r="G1599" s="447"/>
      <c r="H1599" s="447"/>
      <c r="I1599" s="447"/>
      <c r="J1599" s="447"/>
      <c r="K1599" s="447"/>
      <c r="L1599" s="447"/>
      <c r="M1599" s="447"/>
      <c r="N1599" s="447"/>
      <c r="O1599" s="447"/>
      <c r="P1599" s="447"/>
      <c r="Q1599" s="447"/>
      <c r="R1599" s="447"/>
      <c r="S1599" s="447"/>
      <c r="T1599" s="447"/>
      <c r="U1599" s="447"/>
      <c r="V1599" s="447"/>
      <c r="W1599" s="447"/>
      <c r="X1599" s="447"/>
    </row>
    <row r="1600" spans="1:24" ht="12.75">
      <c r="A1600" s="447"/>
      <c r="B1600" s="447"/>
      <c r="C1600" s="454"/>
      <c r="D1600" s="447"/>
      <c r="E1600" s="449"/>
      <c r="F1600" s="447"/>
      <c r="G1600" s="447"/>
      <c r="H1600" s="447"/>
      <c r="I1600" s="447"/>
      <c r="J1600" s="447"/>
      <c r="K1600" s="447"/>
      <c r="L1600" s="447"/>
      <c r="M1600" s="447"/>
      <c r="N1600" s="447"/>
      <c r="O1600" s="447"/>
      <c r="P1600" s="447"/>
      <c r="Q1600" s="447"/>
      <c r="R1600" s="447"/>
      <c r="S1600" s="447"/>
      <c r="T1600" s="447"/>
      <c r="U1600" s="447"/>
      <c r="V1600" s="447"/>
      <c r="W1600" s="447"/>
      <c r="X1600" s="447"/>
    </row>
    <row r="1601" spans="1:24" ht="12.75">
      <c r="A1601" s="447"/>
      <c r="B1601" s="447"/>
      <c r="C1601" s="454"/>
      <c r="D1601" s="447"/>
      <c r="E1601" s="449"/>
      <c r="F1601" s="447"/>
      <c r="G1601" s="447"/>
      <c r="H1601" s="447"/>
      <c r="I1601" s="447"/>
      <c r="J1601" s="447"/>
      <c r="K1601" s="447"/>
      <c r="L1601" s="447"/>
      <c r="M1601" s="447"/>
      <c r="N1601" s="447"/>
      <c r="O1601" s="447"/>
      <c r="P1601" s="447"/>
      <c r="Q1601" s="447"/>
      <c r="R1601" s="447"/>
      <c r="S1601" s="447"/>
      <c r="T1601" s="447"/>
      <c r="U1601" s="447"/>
      <c r="V1601" s="447"/>
      <c r="W1601" s="447"/>
      <c r="X1601" s="447"/>
    </row>
    <row r="1602" spans="1:24" ht="12.75">
      <c r="A1602" s="447"/>
      <c r="B1602" s="447"/>
      <c r="C1602" s="454"/>
      <c r="D1602" s="447"/>
      <c r="E1602" s="449"/>
      <c r="F1602" s="447"/>
      <c r="G1602" s="447"/>
      <c r="H1602" s="447"/>
      <c r="I1602" s="447"/>
      <c r="J1602" s="447"/>
      <c r="K1602" s="447"/>
      <c r="L1602" s="447"/>
      <c r="M1602" s="447"/>
      <c r="N1602" s="447"/>
      <c r="O1602" s="447"/>
      <c r="P1602" s="447"/>
      <c r="Q1602" s="447"/>
      <c r="R1602" s="447"/>
      <c r="S1602" s="447"/>
      <c r="T1602" s="447"/>
      <c r="U1602" s="447"/>
      <c r="V1602" s="447"/>
      <c r="W1602" s="447"/>
      <c r="X1602" s="447"/>
    </row>
    <row r="1603" spans="1:24" ht="12.75">
      <c r="A1603" s="447"/>
      <c r="B1603" s="447"/>
      <c r="C1603" s="454"/>
      <c r="D1603" s="447"/>
      <c r="E1603" s="449"/>
      <c r="F1603" s="447"/>
      <c r="G1603" s="447"/>
      <c r="H1603" s="447"/>
      <c r="I1603" s="447"/>
      <c r="J1603" s="447"/>
      <c r="K1603" s="447"/>
      <c r="L1603" s="447"/>
      <c r="M1603" s="447"/>
      <c r="N1603" s="447"/>
      <c r="O1603" s="447"/>
      <c r="P1603" s="447"/>
      <c r="Q1603" s="447"/>
      <c r="R1603" s="447"/>
      <c r="S1603" s="447"/>
      <c r="T1603" s="447"/>
      <c r="U1603" s="447"/>
      <c r="V1603" s="447"/>
      <c r="W1603" s="447"/>
      <c r="X1603" s="447"/>
    </row>
    <row r="1604" spans="1:24" ht="12.75">
      <c r="A1604" s="447"/>
      <c r="B1604" s="447"/>
      <c r="C1604" s="454"/>
      <c r="D1604" s="447"/>
      <c r="E1604" s="449"/>
      <c r="F1604" s="447"/>
      <c r="G1604" s="447"/>
      <c r="H1604" s="447"/>
      <c r="I1604" s="447"/>
      <c r="J1604" s="447"/>
      <c r="K1604" s="447"/>
      <c r="L1604" s="447"/>
      <c r="M1604" s="447"/>
      <c r="N1604" s="447"/>
      <c r="O1604" s="447"/>
      <c r="P1604" s="447"/>
      <c r="Q1604" s="447"/>
      <c r="R1604" s="447"/>
      <c r="S1604" s="447"/>
      <c r="T1604" s="447"/>
      <c r="U1604" s="447"/>
      <c r="V1604" s="447"/>
      <c r="W1604" s="447"/>
      <c r="X1604" s="447"/>
    </row>
    <row r="1605" spans="1:24" ht="12.75">
      <c r="A1605" s="447"/>
      <c r="B1605" s="447"/>
      <c r="C1605" s="454"/>
      <c r="D1605" s="447"/>
      <c r="E1605" s="449"/>
      <c r="F1605" s="447"/>
      <c r="G1605" s="447"/>
      <c r="H1605" s="447"/>
      <c r="I1605" s="447"/>
      <c r="J1605" s="447"/>
      <c r="K1605" s="447"/>
      <c r="L1605" s="447"/>
      <c r="M1605" s="447"/>
      <c r="N1605" s="447"/>
      <c r="O1605" s="447"/>
      <c r="P1605" s="447"/>
      <c r="Q1605" s="447"/>
      <c r="R1605" s="447"/>
      <c r="S1605" s="447"/>
      <c r="T1605" s="447"/>
      <c r="U1605" s="447"/>
      <c r="V1605" s="447"/>
      <c r="W1605" s="447"/>
      <c r="X1605" s="447"/>
    </row>
    <row r="1606" spans="1:24" ht="12.75">
      <c r="A1606" s="447"/>
      <c r="B1606" s="447"/>
      <c r="C1606" s="454"/>
      <c r="D1606" s="447"/>
      <c r="E1606" s="449"/>
      <c r="F1606" s="447"/>
      <c r="G1606" s="447"/>
      <c r="H1606" s="447"/>
      <c r="I1606" s="447"/>
      <c r="J1606" s="447"/>
      <c r="K1606" s="447"/>
      <c r="L1606" s="447"/>
      <c r="M1606" s="447"/>
      <c r="N1606" s="447"/>
      <c r="O1606" s="447"/>
      <c r="P1606" s="447"/>
      <c r="Q1606" s="447"/>
      <c r="R1606" s="447"/>
      <c r="S1606" s="447"/>
      <c r="T1606" s="447"/>
      <c r="U1606" s="447"/>
      <c r="V1606" s="447"/>
      <c r="W1606" s="447"/>
      <c r="X1606" s="447"/>
    </row>
    <row r="1607" spans="1:24" ht="12.75">
      <c r="A1607" s="447"/>
      <c r="B1607" s="447"/>
      <c r="C1607" s="454"/>
      <c r="D1607" s="447"/>
      <c r="E1607" s="449"/>
      <c r="F1607" s="447"/>
      <c r="G1607" s="447"/>
      <c r="H1607" s="447"/>
      <c r="I1607" s="447"/>
      <c r="J1607" s="447"/>
      <c r="K1607" s="447"/>
      <c r="L1607" s="447"/>
      <c r="M1607" s="447"/>
      <c r="N1607" s="447"/>
      <c r="O1607" s="447"/>
      <c r="P1607" s="447"/>
      <c r="Q1607" s="447"/>
      <c r="R1607" s="447"/>
      <c r="S1607" s="447"/>
      <c r="T1607" s="447"/>
      <c r="U1607" s="447"/>
      <c r="V1607" s="447"/>
      <c r="W1607" s="447"/>
      <c r="X1607" s="447"/>
    </row>
    <row r="1608" spans="1:24" ht="12.75">
      <c r="A1608" s="447"/>
      <c r="B1608" s="447"/>
      <c r="C1608" s="454"/>
      <c r="D1608" s="447"/>
      <c r="E1608" s="449"/>
      <c r="F1608" s="447"/>
      <c r="G1608" s="447"/>
      <c r="H1608" s="447"/>
      <c r="I1608" s="447"/>
      <c r="J1608" s="447"/>
      <c r="K1608" s="447"/>
      <c r="L1608" s="447"/>
      <c r="M1608" s="447"/>
      <c r="N1608" s="447"/>
      <c r="O1608" s="447"/>
      <c r="P1608" s="447"/>
      <c r="Q1608" s="447"/>
      <c r="R1608" s="447"/>
      <c r="S1608" s="447"/>
      <c r="T1608" s="447"/>
      <c r="U1608" s="447"/>
      <c r="V1608" s="447"/>
      <c r="W1608" s="447"/>
      <c r="X1608" s="447"/>
    </row>
    <row r="1609" spans="1:24" ht="12.75">
      <c r="A1609" s="447"/>
      <c r="B1609" s="447"/>
      <c r="C1609" s="454"/>
      <c r="D1609" s="447"/>
      <c r="E1609" s="449"/>
      <c r="F1609" s="447"/>
      <c r="G1609" s="447"/>
      <c r="H1609" s="447"/>
      <c r="I1609" s="447"/>
      <c r="J1609" s="447"/>
      <c r="K1609" s="447"/>
      <c r="L1609" s="447"/>
      <c r="M1609" s="447"/>
      <c r="N1609" s="447"/>
      <c r="O1609" s="447"/>
      <c r="P1609" s="447"/>
      <c r="Q1609" s="447"/>
      <c r="R1609" s="447"/>
      <c r="S1609" s="447"/>
      <c r="T1609" s="447"/>
      <c r="U1609" s="447"/>
      <c r="V1609" s="447"/>
      <c r="W1609" s="447"/>
      <c r="X1609" s="447"/>
    </row>
    <row r="1610" spans="1:24" ht="12.75">
      <c r="A1610" s="447"/>
      <c r="B1610" s="447"/>
      <c r="C1610" s="454"/>
      <c r="D1610" s="447"/>
      <c r="E1610" s="449"/>
      <c r="F1610" s="447"/>
      <c r="G1610" s="447"/>
      <c r="H1610" s="447"/>
      <c r="I1610" s="447"/>
      <c r="J1610" s="447"/>
      <c r="K1610" s="447"/>
      <c r="L1610" s="447"/>
      <c r="M1610" s="447"/>
      <c r="N1610" s="447"/>
      <c r="O1610" s="447"/>
      <c r="P1610" s="447"/>
      <c r="Q1610" s="447"/>
      <c r="R1610" s="447"/>
      <c r="S1610" s="447"/>
      <c r="T1610" s="447"/>
      <c r="U1610" s="447"/>
      <c r="V1610" s="447"/>
      <c r="W1610" s="447"/>
      <c r="X1610" s="447"/>
    </row>
    <row r="1611" spans="1:24" ht="12.75">
      <c r="A1611" s="447"/>
      <c r="B1611" s="447"/>
      <c r="C1611" s="454"/>
      <c r="D1611" s="447"/>
      <c r="E1611" s="449"/>
      <c r="F1611" s="447"/>
      <c r="G1611" s="447"/>
      <c r="H1611" s="447"/>
      <c r="I1611" s="447"/>
      <c r="J1611" s="447"/>
      <c r="K1611" s="447"/>
      <c r="L1611" s="447"/>
      <c r="M1611" s="447"/>
      <c r="N1611" s="447"/>
      <c r="O1611" s="447"/>
      <c r="P1611" s="447"/>
      <c r="Q1611" s="447"/>
      <c r="R1611" s="447"/>
      <c r="S1611" s="447"/>
      <c r="T1611" s="447"/>
      <c r="U1611" s="447"/>
      <c r="V1611" s="447"/>
      <c r="W1611" s="447"/>
      <c r="X1611" s="447"/>
    </row>
    <row r="1612" spans="1:24" ht="12.75">
      <c r="A1612" s="447"/>
      <c r="B1612" s="447"/>
      <c r="C1612" s="454"/>
      <c r="D1612" s="447"/>
      <c r="E1612" s="449"/>
      <c r="F1612" s="447"/>
      <c r="G1612" s="447"/>
      <c r="H1612" s="447"/>
      <c r="I1612" s="447"/>
      <c r="J1612" s="447"/>
      <c r="K1612" s="447"/>
      <c r="L1612" s="447"/>
      <c r="M1612" s="447"/>
      <c r="N1612" s="447"/>
      <c r="O1612" s="447"/>
      <c r="P1612" s="447"/>
      <c r="Q1612" s="447"/>
      <c r="R1612" s="447"/>
      <c r="S1612" s="447"/>
      <c r="T1612" s="447"/>
      <c r="U1612" s="447"/>
      <c r="V1612" s="447"/>
      <c r="W1612" s="447"/>
      <c r="X1612" s="447"/>
    </row>
    <row r="1613" spans="1:24" ht="12.75">
      <c r="A1613" s="447"/>
      <c r="B1613" s="447"/>
      <c r="C1613" s="454"/>
      <c r="D1613" s="447"/>
      <c r="E1613" s="449"/>
      <c r="F1613" s="447"/>
      <c r="G1613" s="447"/>
      <c r="H1613" s="447"/>
      <c r="I1613" s="447"/>
      <c r="J1613" s="447"/>
      <c r="K1613" s="447"/>
      <c r="L1613" s="447"/>
      <c r="M1613" s="447"/>
      <c r="N1613" s="447"/>
      <c r="O1613" s="447"/>
      <c r="P1613" s="447"/>
      <c r="Q1613" s="447"/>
      <c r="R1613" s="447"/>
      <c r="S1613" s="447"/>
      <c r="T1613" s="447"/>
      <c r="U1613" s="447"/>
      <c r="V1613" s="447"/>
      <c r="W1613" s="447"/>
      <c r="X1613" s="447"/>
    </row>
    <row r="1614" spans="1:24" ht="12.75">
      <c r="A1614" s="447"/>
      <c r="B1614" s="447"/>
      <c r="C1614" s="454"/>
      <c r="D1614" s="447"/>
      <c r="E1614" s="449"/>
      <c r="F1614" s="447"/>
      <c r="G1614" s="447"/>
      <c r="H1614" s="447"/>
      <c r="I1614" s="447"/>
      <c r="J1614" s="447"/>
      <c r="K1614" s="447"/>
      <c r="L1614" s="447"/>
      <c r="M1614" s="447"/>
      <c r="N1614" s="447"/>
      <c r="O1614" s="447"/>
      <c r="P1614" s="447"/>
      <c r="Q1614" s="447"/>
      <c r="R1614" s="447"/>
      <c r="S1614" s="447"/>
      <c r="T1614" s="447"/>
      <c r="U1614" s="447"/>
      <c r="V1614" s="447"/>
      <c r="W1614" s="447"/>
      <c r="X1614" s="447"/>
    </row>
    <row r="1615" spans="1:24" ht="12.75">
      <c r="A1615" s="447"/>
      <c r="B1615" s="447"/>
      <c r="C1615" s="454"/>
      <c r="D1615" s="447"/>
      <c r="E1615" s="449"/>
      <c r="F1615" s="447"/>
      <c r="G1615" s="447"/>
      <c r="H1615" s="447"/>
      <c r="I1615" s="447"/>
      <c r="J1615" s="447"/>
      <c r="K1615" s="447"/>
      <c r="L1615" s="447"/>
      <c r="M1615" s="447"/>
      <c r="N1615" s="447"/>
      <c r="O1615" s="447"/>
      <c r="P1615" s="447"/>
      <c r="Q1615" s="447"/>
      <c r="R1615" s="447"/>
      <c r="S1615" s="447"/>
      <c r="T1615" s="447"/>
      <c r="U1615" s="447"/>
      <c r="V1615" s="447"/>
      <c r="W1615" s="447"/>
      <c r="X1615" s="447"/>
    </row>
    <row r="1616" spans="1:24" ht="12.75">
      <c r="A1616" s="447"/>
      <c r="B1616" s="447"/>
      <c r="C1616" s="454"/>
      <c r="D1616" s="447"/>
      <c r="E1616" s="449"/>
      <c r="F1616" s="447"/>
      <c r="G1616" s="447"/>
      <c r="H1616" s="447"/>
      <c r="I1616" s="447"/>
      <c r="J1616" s="447"/>
      <c r="K1616" s="447"/>
      <c r="L1616" s="447"/>
      <c r="M1616" s="447"/>
      <c r="N1616" s="447"/>
      <c r="O1616" s="447"/>
      <c r="P1616" s="447"/>
      <c r="Q1616" s="447"/>
      <c r="R1616" s="447"/>
      <c r="S1616" s="447"/>
      <c r="T1616" s="447"/>
      <c r="U1616" s="447"/>
      <c r="V1616" s="447"/>
      <c r="W1616" s="447"/>
      <c r="X1616" s="447"/>
    </row>
    <row r="1617" spans="1:24" ht="12.75">
      <c r="A1617" s="447"/>
      <c r="B1617" s="447"/>
      <c r="C1617" s="454"/>
      <c r="D1617" s="447"/>
      <c r="E1617" s="449"/>
      <c r="F1617" s="447"/>
      <c r="G1617" s="447"/>
      <c r="H1617" s="447"/>
      <c r="I1617" s="447"/>
      <c r="J1617" s="447"/>
      <c r="K1617" s="447"/>
      <c r="L1617" s="447"/>
      <c r="M1617" s="447"/>
      <c r="N1617" s="447"/>
      <c r="O1617" s="447"/>
      <c r="P1617" s="447"/>
      <c r="Q1617" s="447"/>
      <c r="R1617" s="447"/>
      <c r="S1617" s="447"/>
      <c r="T1617" s="447"/>
      <c r="U1617" s="447"/>
      <c r="V1617" s="447"/>
      <c r="W1617" s="447"/>
      <c r="X1617" s="447"/>
    </row>
    <row r="1618" spans="1:24" ht="12.75">
      <c r="A1618" s="447"/>
      <c r="B1618" s="447"/>
      <c r="C1618" s="454"/>
      <c r="D1618" s="447"/>
      <c r="E1618" s="449"/>
      <c r="F1618" s="447"/>
      <c r="G1618" s="447"/>
      <c r="H1618" s="447"/>
      <c r="I1618" s="447"/>
      <c r="J1618" s="447"/>
      <c r="K1618" s="447"/>
      <c r="L1618" s="447"/>
      <c r="M1618" s="447"/>
      <c r="N1618" s="447"/>
      <c r="O1618" s="447"/>
      <c r="P1618" s="447"/>
      <c r="Q1618" s="447"/>
      <c r="R1618" s="447"/>
      <c r="S1618" s="447"/>
      <c r="T1618" s="447"/>
      <c r="U1618" s="447"/>
      <c r="V1618" s="447"/>
      <c r="W1618" s="447"/>
      <c r="X1618" s="447"/>
    </row>
    <row r="1619" spans="1:24" ht="12.75">
      <c r="A1619" s="447"/>
      <c r="B1619" s="447"/>
      <c r="C1619" s="454"/>
      <c r="D1619" s="447"/>
      <c r="E1619" s="449"/>
      <c r="F1619" s="447"/>
      <c r="G1619" s="447"/>
      <c r="H1619" s="447"/>
      <c r="I1619" s="447"/>
      <c r="J1619" s="447"/>
      <c r="K1619" s="447"/>
      <c r="L1619" s="447"/>
      <c r="M1619" s="447"/>
      <c r="N1619" s="447"/>
      <c r="O1619" s="447"/>
      <c r="P1619" s="447"/>
      <c r="Q1619" s="447"/>
      <c r="R1619" s="447"/>
      <c r="S1619" s="447"/>
      <c r="T1619" s="447"/>
      <c r="U1619" s="447"/>
      <c r="V1619" s="447"/>
      <c r="W1619" s="447"/>
      <c r="X1619" s="447"/>
    </row>
    <row r="1620" spans="1:24" ht="12.75">
      <c r="A1620" s="447"/>
      <c r="B1620" s="447"/>
      <c r="C1620" s="454"/>
      <c r="D1620" s="447"/>
      <c r="E1620" s="449"/>
      <c r="F1620" s="447"/>
      <c r="G1620" s="447"/>
      <c r="H1620" s="447"/>
      <c r="I1620" s="447"/>
      <c r="J1620" s="447"/>
      <c r="K1620" s="447"/>
      <c r="L1620" s="447"/>
      <c r="M1620" s="447"/>
      <c r="N1620" s="447"/>
      <c r="O1620" s="447"/>
      <c r="P1620" s="447"/>
      <c r="Q1620" s="447"/>
      <c r="R1620" s="447"/>
      <c r="S1620" s="447"/>
      <c r="T1620" s="447"/>
      <c r="U1620" s="447"/>
      <c r="V1620" s="447"/>
      <c r="W1620" s="447"/>
      <c r="X1620" s="447"/>
    </row>
    <row r="1621" spans="1:24" ht="12.75">
      <c r="A1621" s="447"/>
      <c r="B1621" s="447"/>
      <c r="C1621" s="454"/>
      <c r="D1621" s="447"/>
      <c r="E1621" s="449"/>
      <c r="F1621" s="447"/>
      <c r="G1621" s="447"/>
      <c r="H1621" s="447"/>
      <c r="I1621" s="447"/>
      <c r="J1621" s="447"/>
      <c r="K1621" s="447"/>
      <c r="L1621" s="447"/>
      <c r="M1621" s="447"/>
      <c r="N1621" s="447"/>
      <c r="O1621" s="447"/>
      <c r="P1621" s="447"/>
      <c r="Q1621" s="447"/>
      <c r="R1621" s="447"/>
      <c r="S1621" s="447"/>
      <c r="T1621" s="447"/>
      <c r="U1621" s="447"/>
      <c r="V1621" s="447"/>
      <c r="W1621" s="447"/>
      <c r="X1621" s="447"/>
    </row>
    <row r="1622" spans="1:24" ht="12.75">
      <c r="A1622" s="447"/>
      <c r="B1622" s="447"/>
      <c r="C1622" s="454"/>
      <c r="D1622" s="447"/>
      <c r="E1622" s="449"/>
      <c r="F1622" s="447"/>
      <c r="G1622" s="447"/>
      <c r="H1622" s="447"/>
      <c r="I1622" s="447"/>
      <c r="J1622" s="447"/>
      <c r="K1622" s="447"/>
      <c r="L1622" s="447"/>
      <c r="M1622" s="447"/>
      <c r="N1622" s="447"/>
      <c r="O1622" s="447"/>
      <c r="P1622" s="447"/>
      <c r="Q1622" s="447"/>
      <c r="R1622" s="447"/>
      <c r="S1622" s="447"/>
      <c r="T1622" s="447"/>
      <c r="U1622" s="447"/>
      <c r="V1622" s="447"/>
      <c r="W1622" s="447"/>
      <c r="X1622" s="447"/>
    </row>
    <row r="1623" spans="1:24" ht="12.75">
      <c r="A1623" s="447"/>
      <c r="B1623" s="447"/>
      <c r="C1623" s="454"/>
      <c r="D1623" s="447"/>
      <c r="E1623" s="449"/>
      <c r="F1623" s="447"/>
      <c r="G1623" s="447"/>
      <c r="H1623" s="447"/>
      <c r="I1623" s="447"/>
      <c r="J1623" s="447"/>
      <c r="K1623" s="447"/>
      <c r="L1623" s="447"/>
      <c r="M1623" s="447"/>
      <c r="N1623" s="447"/>
      <c r="O1623" s="447"/>
      <c r="P1623" s="447"/>
      <c r="Q1623" s="447"/>
      <c r="R1623" s="447"/>
      <c r="S1623" s="447"/>
      <c r="T1623" s="447"/>
      <c r="U1623" s="447"/>
      <c r="V1623" s="447"/>
      <c r="W1623" s="447"/>
      <c r="X1623" s="447"/>
    </row>
    <row r="1624" spans="1:24" ht="12.75">
      <c r="A1624" s="447"/>
      <c r="B1624" s="447"/>
      <c r="C1624" s="454"/>
      <c r="D1624" s="447"/>
      <c r="E1624" s="449"/>
      <c r="F1624" s="447"/>
      <c r="G1624" s="447"/>
      <c r="H1624" s="447"/>
      <c r="I1624" s="447"/>
      <c r="J1624" s="447"/>
      <c r="K1624" s="447"/>
      <c r="L1624" s="447"/>
      <c r="M1624" s="447"/>
      <c r="N1624" s="447"/>
      <c r="O1624" s="447"/>
      <c r="P1624" s="447"/>
      <c r="Q1624" s="447"/>
      <c r="R1624" s="447"/>
      <c r="S1624" s="447"/>
      <c r="T1624" s="447"/>
      <c r="U1624" s="447"/>
      <c r="V1624" s="447"/>
      <c r="W1624" s="447"/>
      <c r="X1624" s="447"/>
    </row>
    <row r="1625" spans="1:24" ht="12.75">
      <c r="A1625" s="447"/>
      <c r="B1625" s="447"/>
      <c r="C1625" s="454"/>
      <c r="D1625" s="447"/>
      <c r="E1625" s="449"/>
      <c r="F1625" s="447"/>
      <c r="G1625" s="447"/>
      <c r="H1625" s="447"/>
      <c r="I1625" s="447"/>
      <c r="J1625" s="447"/>
      <c r="K1625" s="447"/>
      <c r="L1625" s="447"/>
      <c r="M1625" s="447"/>
      <c r="N1625" s="447"/>
      <c r="O1625" s="447"/>
      <c r="P1625" s="447"/>
      <c r="Q1625" s="447"/>
      <c r="R1625" s="447"/>
      <c r="S1625" s="447"/>
      <c r="T1625" s="447"/>
      <c r="U1625" s="447"/>
      <c r="V1625" s="447"/>
      <c r="W1625" s="447"/>
      <c r="X1625" s="447"/>
    </row>
    <row r="1626" spans="1:24" ht="12.75">
      <c r="A1626" s="447"/>
      <c r="B1626" s="447"/>
      <c r="C1626" s="454"/>
      <c r="D1626" s="447"/>
      <c r="E1626" s="449"/>
      <c r="F1626" s="447"/>
      <c r="G1626" s="447"/>
      <c r="H1626" s="447"/>
      <c r="I1626" s="447"/>
      <c r="J1626" s="447"/>
      <c r="K1626" s="447"/>
      <c r="L1626" s="447"/>
      <c r="M1626" s="447"/>
      <c r="N1626" s="447"/>
      <c r="O1626" s="447"/>
      <c r="P1626" s="447"/>
      <c r="Q1626" s="447"/>
      <c r="R1626" s="447"/>
      <c r="S1626" s="447"/>
      <c r="T1626" s="447"/>
      <c r="U1626" s="447"/>
      <c r="V1626" s="447"/>
      <c r="W1626" s="447"/>
      <c r="X1626" s="447"/>
    </row>
    <row r="1627" spans="1:24" ht="12.75">
      <c r="A1627" s="447"/>
      <c r="B1627" s="447"/>
      <c r="C1627" s="454"/>
      <c r="D1627" s="447"/>
      <c r="E1627" s="449"/>
      <c r="F1627" s="447"/>
      <c r="G1627" s="447"/>
      <c r="H1627" s="447"/>
      <c r="I1627" s="447"/>
      <c r="J1627" s="447"/>
      <c r="K1627" s="447"/>
      <c r="L1627" s="447"/>
      <c r="M1627" s="447"/>
      <c r="N1627" s="447"/>
      <c r="O1627" s="447"/>
      <c r="P1627" s="447"/>
      <c r="Q1627" s="447"/>
      <c r="R1627" s="447"/>
      <c r="S1627" s="447"/>
      <c r="T1627" s="447"/>
      <c r="U1627" s="447"/>
      <c r="V1627" s="447"/>
      <c r="W1627" s="447"/>
      <c r="X1627" s="447"/>
    </row>
    <row r="1628" spans="1:24" ht="12.75">
      <c r="A1628" s="447"/>
      <c r="B1628" s="447"/>
      <c r="C1628" s="454"/>
      <c r="D1628" s="447"/>
      <c r="E1628" s="449"/>
      <c r="F1628" s="447"/>
      <c r="G1628" s="447"/>
      <c r="H1628" s="447"/>
      <c r="I1628" s="447"/>
      <c r="J1628" s="447"/>
      <c r="K1628" s="447"/>
      <c r="L1628" s="447"/>
      <c r="M1628" s="447"/>
      <c r="N1628" s="447"/>
      <c r="O1628" s="447"/>
      <c r="P1628" s="447"/>
      <c r="Q1628" s="447"/>
      <c r="R1628" s="447"/>
      <c r="S1628" s="447"/>
      <c r="T1628" s="447"/>
      <c r="U1628" s="447"/>
      <c r="V1628" s="447"/>
      <c r="W1628" s="447"/>
      <c r="X1628" s="447"/>
    </row>
    <row r="1629" spans="1:24" ht="12.75">
      <c r="A1629" s="447"/>
      <c r="B1629" s="447"/>
      <c r="C1629" s="454"/>
      <c r="D1629" s="447"/>
      <c r="E1629" s="449"/>
      <c r="F1629" s="447"/>
      <c r="G1629" s="447"/>
      <c r="H1629" s="447"/>
      <c r="I1629" s="447"/>
      <c r="J1629" s="447"/>
      <c r="K1629" s="447"/>
      <c r="L1629" s="447"/>
      <c r="M1629" s="447"/>
      <c r="N1629" s="447"/>
      <c r="O1629" s="447"/>
      <c r="P1629" s="447"/>
      <c r="Q1629" s="447"/>
      <c r="R1629" s="447"/>
      <c r="S1629" s="447"/>
      <c r="T1629" s="447"/>
      <c r="U1629" s="447"/>
      <c r="V1629" s="447"/>
      <c r="W1629" s="447"/>
      <c r="X1629" s="447"/>
    </row>
    <row r="1630" spans="1:24" ht="12.75">
      <c r="A1630" s="447"/>
      <c r="B1630" s="447"/>
      <c r="C1630" s="454"/>
      <c r="D1630" s="447"/>
      <c r="E1630" s="449"/>
      <c r="F1630" s="447"/>
      <c r="G1630" s="447"/>
      <c r="H1630" s="447"/>
      <c r="I1630" s="447"/>
      <c r="J1630" s="447"/>
      <c r="K1630" s="447"/>
      <c r="L1630" s="447"/>
      <c r="M1630" s="447"/>
      <c r="N1630" s="447"/>
      <c r="O1630" s="447"/>
      <c r="P1630" s="447"/>
      <c r="Q1630" s="447"/>
      <c r="R1630" s="447"/>
      <c r="S1630" s="447"/>
      <c r="T1630" s="447"/>
      <c r="U1630" s="447"/>
      <c r="V1630" s="447"/>
      <c r="W1630" s="447"/>
      <c r="X1630" s="447"/>
    </row>
    <row r="1631" spans="1:24" ht="12.75">
      <c r="A1631" s="447"/>
      <c r="B1631" s="447"/>
      <c r="C1631" s="454"/>
      <c r="D1631" s="447"/>
      <c r="E1631" s="449"/>
      <c r="F1631" s="447"/>
      <c r="G1631" s="447"/>
      <c r="H1631" s="447"/>
      <c r="I1631" s="447"/>
      <c r="J1631" s="447"/>
      <c r="K1631" s="447"/>
      <c r="L1631" s="447"/>
      <c r="M1631" s="447"/>
      <c r="N1631" s="447"/>
      <c r="O1631" s="447"/>
      <c r="P1631" s="447"/>
      <c r="Q1631" s="447"/>
      <c r="R1631" s="447"/>
      <c r="S1631" s="447"/>
      <c r="T1631" s="447"/>
      <c r="U1631" s="447"/>
      <c r="V1631" s="447"/>
      <c r="W1631" s="447"/>
      <c r="X1631" s="447"/>
    </row>
    <row r="1632" spans="1:24" ht="12.75">
      <c r="A1632" s="447"/>
      <c r="B1632" s="447"/>
      <c r="C1632" s="454"/>
      <c r="D1632" s="447"/>
      <c r="E1632" s="449"/>
      <c r="F1632" s="447"/>
      <c r="G1632" s="447"/>
      <c r="H1632" s="447"/>
      <c r="I1632" s="447"/>
      <c r="J1632" s="447"/>
      <c r="K1632" s="447"/>
      <c r="L1632" s="447"/>
      <c r="M1632" s="447"/>
      <c r="N1632" s="447"/>
      <c r="O1632" s="447"/>
      <c r="P1632" s="447"/>
      <c r="Q1632" s="447"/>
      <c r="R1632" s="447"/>
      <c r="S1632" s="447"/>
      <c r="T1632" s="447"/>
      <c r="U1632" s="447"/>
      <c r="V1632" s="447"/>
      <c r="W1632" s="447"/>
      <c r="X1632" s="447"/>
    </row>
    <row r="1633" spans="1:24" ht="12.75">
      <c r="A1633" s="447"/>
      <c r="B1633" s="447"/>
      <c r="C1633" s="454"/>
      <c r="D1633" s="447"/>
      <c r="E1633" s="449"/>
      <c r="F1633" s="447"/>
      <c r="G1633" s="447"/>
      <c r="H1633" s="447"/>
      <c r="I1633" s="447"/>
      <c r="J1633" s="447"/>
      <c r="K1633" s="447"/>
      <c r="L1633" s="447"/>
      <c r="M1633" s="447"/>
      <c r="N1633" s="447"/>
      <c r="O1633" s="447"/>
      <c r="P1633" s="447"/>
      <c r="Q1633" s="447"/>
      <c r="R1633" s="447"/>
      <c r="S1633" s="447"/>
      <c r="T1633" s="447"/>
      <c r="U1633" s="447"/>
      <c r="V1633" s="447"/>
      <c r="W1633" s="447"/>
      <c r="X1633" s="447"/>
    </row>
    <row r="1634" spans="1:24" ht="12.75">
      <c r="A1634" s="447"/>
      <c r="B1634" s="447"/>
      <c r="C1634" s="454"/>
      <c r="D1634" s="447"/>
      <c r="E1634" s="449"/>
      <c r="F1634" s="447"/>
      <c r="G1634" s="447"/>
      <c r="H1634" s="447"/>
      <c r="I1634" s="447"/>
      <c r="J1634" s="447"/>
      <c r="K1634" s="447"/>
      <c r="L1634" s="447"/>
      <c r="M1634" s="447"/>
      <c r="N1634" s="447"/>
      <c r="O1634" s="447"/>
      <c r="P1634" s="447"/>
      <c r="Q1634" s="447"/>
      <c r="R1634" s="447"/>
      <c r="S1634" s="447"/>
      <c r="T1634" s="447"/>
      <c r="U1634" s="447"/>
      <c r="V1634" s="447"/>
      <c r="W1634" s="447"/>
      <c r="X1634" s="447"/>
    </row>
    <row r="1635" spans="1:24" ht="12.75">
      <c r="A1635" s="447"/>
      <c r="B1635" s="447"/>
      <c r="C1635" s="454"/>
      <c r="D1635" s="447"/>
      <c r="E1635" s="449"/>
      <c r="F1635" s="447"/>
      <c r="G1635" s="447"/>
      <c r="H1635" s="447"/>
      <c r="I1635" s="447"/>
      <c r="J1635" s="447"/>
      <c r="K1635" s="447"/>
      <c r="L1635" s="447"/>
      <c r="M1635" s="447"/>
      <c r="N1635" s="447"/>
      <c r="O1635" s="447"/>
      <c r="P1635" s="447"/>
      <c r="Q1635" s="447"/>
      <c r="R1635" s="447"/>
      <c r="S1635" s="447"/>
      <c r="T1635" s="447"/>
      <c r="U1635" s="447"/>
      <c r="V1635" s="447"/>
      <c r="W1635" s="447"/>
      <c r="X1635" s="447"/>
    </row>
    <row r="1636" spans="1:24" ht="12.75">
      <c r="A1636" s="447"/>
      <c r="B1636" s="447"/>
      <c r="C1636" s="454"/>
      <c r="D1636" s="447"/>
      <c r="E1636" s="449"/>
      <c r="F1636" s="447"/>
      <c r="G1636" s="447"/>
      <c r="H1636" s="447"/>
      <c r="I1636" s="447"/>
      <c r="J1636" s="447"/>
      <c r="K1636" s="447"/>
      <c r="L1636" s="447"/>
      <c r="M1636" s="447"/>
      <c r="N1636" s="447"/>
      <c r="O1636" s="447"/>
      <c r="P1636" s="447"/>
      <c r="Q1636" s="447"/>
      <c r="R1636" s="447"/>
      <c r="S1636" s="447"/>
      <c r="T1636" s="447"/>
      <c r="U1636" s="447"/>
      <c r="V1636" s="447"/>
      <c r="W1636" s="447"/>
      <c r="X1636" s="447"/>
    </row>
    <row r="1637" spans="1:24" ht="12.75">
      <c r="A1637" s="447"/>
      <c r="B1637" s="447"/>
      <c r="C1637" s="454"/>
      <c r="D1637" s="447"/>
      <c r="E1637" s="449"/>
      <c r="F1637" s="447"/>
      <c r="G1637" s="447"/>
      <c r="H1637" s="447"/>
      <c r="I1637" s="447"/>
      <c r="J1637" s="447"/>
      <c r="K1637" s="447"/>
      <c r="L1637" s="447"/>
      <c r="M1637" s="447"/>
      <c r="N1637" s="447"/>
      <c r="O1637" s="447"/>
      <c r="P1637" s="447"/>
      <c r="Q1637" s="447"/>
      <c r="R1637" s="447"/>
      <c r="S1637" s="447"/>
      <c r="T1637" s="447"/>
      <c r="U1637" s="447"/>
      <c r="V1637" s="447"/>
      <c r="W1637" s="447"/>
      <c r="X1637" s="447"/>
    </row>
    <row r="1638" spans="1:24" ht="12.75">
      <c r="A1638" s="447"/>
      <c r="B1638" s="447"/>
      <c r="C1638" s="454"/>
      <c r="D1638" s="447"/>
      <c r="E1638" s="449"/>
      <c r="F1638" s="447"/>
      <c r="G1638" s="447"/>
      <c r="H1638" s="447"/>
      <c r="I1638" s="447"/>
      <c r="J1638" s="447"/>
      <c r="K1638" s="447"/>
      <c r="L1638" s="447"/>
      <c r="M1638" s="447"/>
      <c r="N1638" s="447"/>
      <c r="O1638" s="447"/>
      <c r="P1638" s="447"/>
      <c r="Q1638" s="447"/>
      <c r="R1638" s="447"/>
      <c r="S1638" s="447"/>
      <c r="T1638" s="447"/>
      <c r="U1638" s="447"/>
      <c r="V1638" s="447"/>
      <c r="W1638" s="447"/>
      <c r="X1638" s="447"/>
    </row>
    <row r="1639" spans="1:24" ht="12.75">
      <c r="A1639" s="447"/>
      <c r="B1639" s="447"/>
      <c r="C1639" s="454"/>
      <c r="D1639" s="447"/>
      <c r="E1639" s="449"/>
      <c r="F1639" s="447"/>
      <c r="G1639" s="447"/>
      <c r="H1639" s="447"/>
      <c r="I1639" s="447"/>
      <c r="J1639" s="447"/>
      <c r="K1639" s="447"/>
      <c r="L1639" s="447"/>
      <c r="M1639" s="447"/>
      <c r="N1639" s="447"/>
      <c r="O1639" s="447"/>
      <c r="P1639" s="447"/>
      <c r="Q1639" s="447"/>
      <c r="R1639" s="447"/>
      <c r="S1639" s="447"/>
      <c r="T1639" s="447"/>
      <c r="U1639" s="447"/>
      <c r="V1639" s="447"/>
      <c r="W1639" s="447"/>
      <c r="X1639" s="447"/>
    </row>
    <row r="1640" spans="1:24" ht="12.75">
      <c r="A1640" s="447"/>
      <c r="B1640" s="447"/>
      <c r="C1640" s="454"/>
      <c r="D1640" s="447"/>
      <c r="E1640" s="449"/>
      <c r="F1640" s="447"/>
      <c r="G1640" s="447"/>
      <c r="H1640" s="447"/>
      <c r="I1640" s="447"/>
      <c r="J1640" s="447"/>
      <c r="K1640" s="447"/>
      <c r="L1640" s="447"/>
      <c r="M1640" s="447"/>
      <c r="N1640" s="447"/>
      <c r="O1640" s="447"/>
      <c r="P1640" s="447"/>
      <c r="Q1640" s="447"/>
      <c r="R1640" s="447"/>
      <c r="S1640" s="447"/>
      <c r="T1640" s="447"/>
      <c r="U1640" s="447"/>
      <c r="V1640" s="447"/>
      <c r="W1640" s="447"/>
      <c r="X1640" s="447"/>
    </row>
    <row r="1641" spans="1:24" ht="12.75">
      <c r="A1641" s="447"/>
      <c r="B1641" s="447"/>
      <c r="C1641" s="454"/>
      <c r="D1641" s="447"/>
      <c r="E1641" s="449"/>
      <c r="F1641" s="447"/>
      <c r="G1641" s="447"/>
      <c r="H1641" s="447"/>
      <c r="I1641" s="447"/>
      <c r="J1641" s="447"/>
      <c r="K1641" s="447"/>
      <c r="L1641" s="447"/>
      <c r="M1641" s="447"/>
      <c r="N1641" s="447"/>
      <c r="O1641" s="447"/>
      <c r="P1641" s="447"/>
      <c r="Q1641" s="447"/>
      <c r="R1641" s="447"/>
      <c r="S1641" s="447"/>
      <c r="T1641" s="447"/>
      <c r="U1641" s="447"/>
      <c r="V1641" s="447"/>
      <c r="W1641" s="447"/>
      <c r="X1641" s="447"/>
    </row>
    <row r="1642" spans="1:24" ht="12.75">
      <c r="A1642" s="447"/>
      <c r="B1642" s="447"/>
      <c r="C1642" s="454"/>
      <c r="D1642" s="447"/>
      <c r="E1642" s="449"/>
      <c r="F1642" s="447"/>
      <c r="G1642" s="447"/>
      <c r="H1642" s="447"/>
      <c r="I1642" s="447"/>
      <c r="J1642" s="447"/>
      <c r="K1642" s="447"/>
      <c r="L1642" s="447"/>
      <c r="M1642" s="447"/>
      <c r="N1642" s="447"/>
      <c r="O1642" s="447"/>
      <c r="P1642" s="447"/>
      <c r="Q1642" s="447"/>
      <c r="R1642" s="447"/>
      <c r="S1642" s="447"/>
      <c r="T1642" s="447"/>
      <c r="U1642" s="447"/>
      <c r="V1642" s="447"/>
      <c r="W1642" s="447"/>
      <c r="X1642" s="447"/>
    </row>
    <row r="1643" spans="1:24" ht="12.75">
      <c r="A1643" s="447"/>
      <c r="B1643" s="447"/>
      <c r="C1643" s="454"/>
      <c r="D1643" s="447"/>
      <c r="E1643" s="449"/>
      <c r="F1643" s="447"/>
      <c r="G1643" s="447"/>
      <c r="H1643" s="447"/>
      <c r="I1643" s="447"/>
      <c r="J1643" s="447"/>
      <c r="K1643" s="447"/>
      <c r="L1643" s="447"/>
      <c r="M1643" s="447"/>
      <c r="N1643" s="447"/>
      <c r="O1643" s="447"/>
      <c r="P1643" s="447"/>
      <c r="Q1643" s="447"/>
      <c r="R1643" s="447"/>
      <c r="S1643" s="447"/>
      <c r="T1643" s="447"/>
      <c r="U1643" s="447"/>
      <c r="V1643" s="447"/>
      <c r="W1643" s="447"/>
      <c r="X1643" s="447"/>
    </row>
    <row r="1644" spans="1:24" ht="12.75">
      <c r="A1644" s="447"/>
      <c r="B1644" s="447"/>
      <c r="C1644" s="454"/>
      <c r="D1644" s="447"/>
      <c r="E1644" s="449"/>
      <c r="F1644" s="447"/>
      <c r="G1644" s="447"/>
      <c r="H1644" s="447"/>
      <c r="I1644" s="447"/>
      <c r="J1644" s="447"/>
      <c r="K1644" s="447"/>
      <c r="L1644" s="447"/>
      <c r="M1644" s="447"/>
      <c r="N1644" s="447"/>
      <c r="O1644" s="447"/>
      <c r="P1644" s="447"/>
      <c r="Q1644" s="447"/>
      <c r="R1644" s="447"/>
      <c r="S1644" s="447"/>
      <c r="T1644" s="447"/>
      <c r="U1644" s="447"/>
      <c r="V1644" s="447"/>
      <c r="W1644" s="447"/>
      <c r="X1644" s="447"/>
    </row>
    <row r="1645" spans="1:24" ht="12.75">
      <c r="A1645" s="447"/>
      <c r="B1645" s="447"/>
      <c r="C1645" s="454"/>
      <c r="D1645" s="447"/>
      <c r="E1645" s="449"/>
      <c r="F1645" s="447"/>
      <c r="G1645" s="447"/>
      <c r="H1645" s="447"/>
      <c r="I1645" s="447"/>
      <c r="J1645" s="447"/>
      <c r="K1645" s="447"/>
      <c r="L1645" s="447"/>
      <c r="M1645" s="447"/>
      <c r="N1645" s="447"/>
      <c r="O1645" s="447"/>
      <c r="P1645" s="447"/>
      <c r="Q1645" s="447"/>
      <c r="R1645" s="447"/>
      <c r="S1645" s="447"/>
      <c r="T1645" s="447"/>
      <c r="U1645" s="447"/>
      <c r="V1645" s="447"/>
      <c r="W1645" s="447"/>
      <c r="X1645" s="447"/>
    </row>
    <row r="1646" spans="1:24" ht="12.75">
      <c r="A1646" s="447"/>
      <c r="B1646" s="447"/>
      <c r="C1646" s="454"/>
      <c r="D1646" s="447"/>
      <c r="E1646" s="449"/>
      <c r="F1646" s="447"/>
      <c r="G1646" s="447"/>
      <c r="H1646" s="447"/>
      <c r="I1646" s="447"/>
      <c r="J1646" s="447"/>
      <c r="K1646" s="447"/>
      <c r="L1646" s="447"/>
      <c r="M1646" s="447"/>
      <c r="N1646" s="447"/>
      <c r="O1646" s="447"/>
      <c r="P1646" s="447"/>
      <c r="Q1646" s="447"/>
      <c r="R1646" s="447"/>
      <c r="S1646" s="447"/>
      <c r="T1646" s="447"/>
      <c r="U1646" s="447"/>
      <c r="V1646" s="447"/>
      <c r="W1646" s="447"/>
      <c r="X1646" s="447"/>
    </row>
    <row r="1647" spans="1:24" ht="12.75">
      <c r="A1647" s="447"/>
      <c r="B1647" s="447"/>
      <c r="C1647" s="454"/>
      <c r="D1647" s="447"/>
      <c r="E1647" s="449"/>
      <c r="F1647" s="447"/>
      <c r="G1647" s="447"/>
      <c r="H1647" s="447"/>
      <c r="I1647" s="447"/>
      <c r="J1647" s="447"/>
      <c r="K1647" s="447"/>
      <c r="L1647" s="447"/>
      <c r="M1647" s="447"/>
      <c r="N1647" s="447"/>
      <c r="O1647" s="447"/>
      <c r="P1647" s="447"/>
      <c r="Q1647" s="447"/>
      <c r="R1647" s="447"/>
      <c r="S1647" s="447"/>
      <c r="T1647" s="447"/>
      <c r="U1647" s="447"/>
      <c r="V1647" s="447"/>
      <c r="W1647" s="447"/>
      <c r="X1647" s="447"/>
    </row>
    <row r="1648" spans="1:24" ht="12.75">
      <c r="A1648" s="447"/>
      <c r="B1648" s="447"/>
      <c r="C1648" s="454"/>
      <c r="D1648" s="447"/>
      <c r="E1648" s="449"/>
      <c r="F1648" s="447"/>
      <c r="G1648" s="447"/>
      <c r="H1648" s="447"/>
      <c r="I1648" s="447"/>
      <c r="J1648" s="447"/>
      <c r="K1648" s="447"/>
      <c r="L1648" s="447"/>
      <c r="M1648" s="447"/>
      <c r="N1648" s="447"/>
      <c r="O1648" s="447"/>
      <c r="P1648" s="447"/>
      <c r="Q1648" s="447"/>
      <c r="R1648" s="447"/>
      <c r="S1648" s="447"/>
      <c r="T1648" s="447"/>
      <c r="U1648" s="447"/>
      <c r="V1648" s="447"/>
      <c r="W1648" s="447"/>
      <c r="X1648" s="447"/>
    </row>
    <row r="1649" spans="1:24" ht="12.75">
      <c r="A1649" s="447"/>
      <c r="B1649" s="447"/>
      <c r="C1649" s="454"/>
      <c r="D1649" s="447"/>
      <c r="E1649" s="449"/>
      <c r="F1649" s="447"/>
      <c r="G1649" s="447"/>
      <c r="H1649" s="447"/>
      <c r="I1649" s="447"/>
      <c r="J1649" s="447"/>
      <c r="K1649" s="447"/>
      <c r="L1649" s="447"/>
      <c r="M1649" s="447"/>
      <c r="N1649" s="447"/>
      <c r="O1649" s="447"/>
      <c r="P1649" s="447"/>
      <c r="Q1649" s="447"/>
      <c r="R1649" s="447"/>
      <c r="S1649" s="447"/>
      <c r="T1649" s="447"/>
      <c r="U1649" s="447"/>
      <c r="V1649" s="447"/>
      <c r="W1649" s="447"/>
      <c r="X1649" s="447"/>
    </row>
    <row r="1650" spans="1:24" ht="12.75">
      <c r="A1650" s="447"/>
      <c r="B1650" s="447"/>
      <c r="C1650" s="454"/>
      <c r="D1650" s="447"/>
      <c r="E1650" s="449"/>
      <c r="F1650" s="447"/>
      <c r="G1650" s="447"/>
      <c r="H1650" s="447"/>
      <c r="I1650" s="447"/>
      <c r="J1650" s="447"/>
      <c r="K1650" s="447"/>
      <c r="L1650" s="447"/>
      <c r="M1650" s="447"/>
      <c r="N1650" s="447"/>
      <c r="O1650" s="447"/>
      <c r="P1650" s="447"/>
      <c r="Q1650" s="447"/>
      <c r="R1650" s="447"/>
      <c r="S1650" s="447"/>
      <c r="T1650" s="447"/>
      <c r="U1650" s="447"/>
      <c r="V1650" s="447"/>
      <c r="W1650" s="447"/>
      <c r="X1650" s="447"/>
    </row>
    <row r="1651" spans="1:24" ht="12.75">
      <c r="A1651" s="447"/>
      <c r="B1651" s="447"/>
      <c r="C1651" s="454"/>
      <c r="D1651" s="447"/>
      <c r="E1651" s="449"/>
      <c r="F1651" s="447"/>
      <c r="G1651" s="447"/>
      <c r="H1651" s="447"/>
      <c r="I1651" s="447"/>
      <c r="J1651" s="447"/>
      <c r="K1651" s="447"/>
      <c r="L1651" s="447"/>
      <c r="M1651" s="447"/>
      <c r="N1651" s="447"/>
      <c r="O1651" s="447"/>
      <c r="P1651" s="447"/>
      <c r="Q1651" s="447"/>
      <c r="R1651" s="447"/>
      <c r="S1651" s="447"/>
      <c r="T1651" s="447"/>
      <c r="U1651" s="447"/>
      <c r="V1651" s="447"/>
      <c r="W1651" s="447"/>
      <c r="X1651" s="447"/>
    </row>
    <row r="1652" spans="1:24" ht="12.75">
      <c r="A1652" s="447"/>
      <c r="B1652" s="447"/>
      <c r="C1652" s="454"/>
      <c r="D1652" s="447"/>
      <c r="E1652" s="449"/>
      <c r="F1652" s="447"/>
      <c r="G1652" s="447"/>
      <c r="H1652" s="447"/>
      <c r="I1652" s="447"/>
      <c r="J1652" s="447"/>
      <c r="K1652" s="447"/>
      <c r="L1652" s="447"/>
      <c r="M1652" s="447"/>
      <c r="N1652" s="447"/>
      <c r="O1652" s="447"/>
      <c r="P1652" s="447"/>
      <c r="Q1652" s="447"/>
      <c r="R1652" s="447"/>
      <c r="S1652" s="447"/>
      <c r="T1652" s="447"/>
      <c r="U1652" s="447"/>
      <c r="V1652" s="447"/>
      <c r="W1652" s="447"/>
      <c r="X1652" s="447"/>
    </row>
    <row r="1653" spans="1:24" ht="12.75">
      <c r="A1653" s="447"/>
      <c r="B1653" s="447"/>
      <c r="C1653" s="454"/>
      <c r="D1653" s="447"/>
      <c r="E1653" s="449"/>
      <c r="F1653" s="447"/>
      <c r="G1653" s="447"/>
      <c r="H1653" s="447"/>
      <c r="I1653" s="447"/>
      <c r="J1653" s="447"/>
      <c r="K1653" s="447"/>
      <c r="L1653" s="447"/>
      <c r="M1653" s="447"/>
      <c r="N1653" s="447"/>
      <c r="O1653" s="447"/>
      <c r="P1653" s="447"/>
      <c r="Q1653" s="447"/>
      <c r="R1653" s="447"/>
      <c r="S1653" s="447"/>
      <c r="T1653" s="447"/>
      <c r="U1653" s="447"/>
      <c r="V1653" s="447"/>
      <c r="W1653" s="447"/>
      <c r="X1653" s="447"/>
    </row>
    <row r="1654" spans="1:24" ht="12.75">
      <c r="A1654" s="447"/>
      <c r="B1654" s="447"/>
      <c r="C1654" s="454"/>
      <c r="D1654" s="447"/>
      <c r="E1654" s="449"/>
      <c r="F1654" s="447"/>
      <c r="G1654" s="447"/>
      <c r="H1654" s="447"/>
      <c r="I1654" s="447"/>
      <c r="J1654" s="447"/>
      <c r="K1654" s="447"/>
      <c r="L1654" s="447"/>
      <c r="M1654" s="447"/>
      <c r="N1654" s="447"/>
      <c r="O1654" s="447"/>
      <c r="P1654" s="447"/>
      <c r="Q1654" s="447"/>
      <c r="R1654" s="447"/>
      <c r="S1654" s="447"/>
      <c r="T1654" s="447"/>
      <c r="U1654" s="447"/>
      <c r="V1654" s="447"/>
      <c r="W1654" s="447"/>
      <c r="X1654" s="447"/>
    </row>
    <row r="1655" spans="1:24" ht="12.75">
      <c r="A1655" s="447"/>
      <c r="B1655" s="447"/>
      <c r="C1655" s="454"/>
      <c r="D1655" s="447"/>
      <c r="E1655" s="449"/>
      <c r="F1655" s="447"/>
      <c r="G1655" s="447"/>
      <c r="H1655" s="447"/>
      <c r="I1655" s="447"/>
      <c r="J1655" s="447"/>
      <c r="K1655" s="447"/>
      <c r="L1655" s="447"/>
      <c r="M1655" s="447"/>
      <c r="N1655" s="447"/>
      <c r="O1655" s="447"/>
      <c r="P1655" s="447"/>
      <c r="Q1655" s="447"/>
      <c r="R1655" s="447"/>
      <c r="S1655" s="447"/>
      <c r="T1655" s="447"/>
      <c r="U1655" s="447"/>
      <c r="V1655" s="447"/>
      <c r="W1655" s="447"/>
      <c r="X1655" s="447"/>
    </row>
    <row r="1656" spans="1:24" ht="12.75">
      <c r="A1656" s="447"/>
      <c r="B1656" s="447"/>
      <c r="C1656" s="454"/>
      <c r="D1656" s="447"/>
      <c r="E1656" s="449"/>
      <c r="F1656" s="447"/>
      <c r="G1656" s="447"/>
      <c r="H1656" s="447"/>
      <c r="I1656" s="447"/>
      <c r="J1656" s="447"/>
      <c r="K1656" s="447"/>
      <c r="L1656" s="447"/>
      <c r="M1656" s="447"/>
      <c r="N1656" s="447"/>
      <c r="O1656" s="447"/>
      <c r="P1656" s="447"/>
      <c r="Q1656" s="447"/>
      <c r="R1656" s="447"/>
      <c r="S1656" s="447"/>
      <c r="T1656" s="447"/>
      <c r="U1656" s="447"/>
      <c r="V1656" s="447"/>
      <c r="W1656" s="447"/>
      <c r="X1656" s="447"/>
    </row>
    <row r="1657" spans="1:24" ht="12.75">
      <c r="A1657" s="447"/>
      <c r="B1657" s="447"/>
      <c r="C1657" s="454"/>
      <c r="D1657" s="447"/>
      <c r="E1657" s="449"/>
      <c r="F1657" s="447"/>
      <c r="G1657" s="447"/>
      <c r="H1657" s="447"/>
      <c r="I1657" s="447"/>
      <c r="J1657" s="447"/>
      <c r="K1657" s="447"/>
      <c r="L1657" s="447"/>
      <c r="M1657" s="447"/>
      <c r="N1657" s="447"/>
      <c r="O1657" s="447"/>
      <c r="P1657" s="447"/>
      <c r="Q1657" s="447"/>
      <c r="R1657" s="447"/>
      <c r="S1657" s="447"/>
      <c r="T1657" s="447"/>
      <c r="U1657" s="447"/>
      <c r="V1657" s="447"/>
      <c r="W1657" s="447"/>
      <c r="X1657" s="447"/>
    </row>
    <row r="1658" spans="1:24" ht="12.75">
      <c r="A1658" s="447"/>
      <c r="B1658" s="447"/>
      <c r="C1658" s="454"/>
      <c r="D1658" s="447"/>
      <c r="E1658" s="449"/>
      <c r="F1658" s="447"/>
      <c r="G1658" s="447"/>
      <c r="H1658" s="447"/>
      <c r="I1658" s="447"/>
      <c r="J1658" s="447"/>
      <c r="K1658" s="447"/>
      <c r="L1658" s="447"/>
      <c r="M1658" s="447"/>
      <c r="N1658" s="447"/>
      <c r="O1658" s="447"/>
      <c r="P1658" s="447"/>
      <c r="Q1658" s="447"/>
      <c r="R1658" s="447"/>
      <c r="S1658" s="447"/>
      <c r="T1658" s="447"/>
      <c r="U1658" s="447"/>
      <c r="V1658" s="447"/>
      <c r="W1658" s="447"/>
      <c r="X1658" s="447"/>
    </row>
    <row r="1659" spans="1:24" ht="12.75">
      <c r="A1659" s="447"/>
      <c r="B1659" s="447"/>
      <c r="C1659" s="454"/>
      <c r="D1659" s="447"/>
      <c r="E1659" s="449"/>
      <c r="F1659" s="447"/>
      <c r="G1659" s="447"/>
      <c r="H1659" s="447"/>
      <c r="I1659" s="447"/>
      <c r="J1659" s="447"/>
      <c r="K1659" s="447"/>
      <c r="L1659" s="447"/>
      <c r="M1659" s="447"/>
      <c r="N1659" s="447"/>
      <c r="O1659" s="447"/>
      <c r="P1659" s="447"/>
      <c r="Q1659" s="447"/>
      <c r="R1659" s="447"/>
      <c r="S1659" s="447"/>
      <c r="T1659" s="447"/>
      <c r="U1659" s="447"/>
      <c r="V1659" s="447"/>
      <c r="W1659" s="447"/>
      <c r="X1659" s="447"/>
    </row>
    <row r="1660" spans="1:24" ht="12.75">
      <c r="A1660" s="447"/>
      <c r="B1660" s="447"/>
      <c r="C1660" s="454"/>
      <c r="D1660" s="447"/>
      <c r="E1660" s="449"/>
      <c r="F1660" s="447"/>
      <c r="G1660" s="447"/>
      <c r="H1660" s="447"/>
      <c r="I1660" s="447"/>
      <c r="J1660" s="447"/>
      <c r="K1660" s="447"/>
      <c r="L1660" s="447"/>
      <c r="M1660" s="447"/>
      <c r="N1660" s="447"/>
      <c r="O1660" s="447"/>
      <c r="P1660" s="447"/>
      <c r="Q1660" s="447"/>
      <c r="R1660" s="447"/>
      <c r="S1660" s="447"/>
      <c r="T1660" s="447"/>
      <c r="U1660" s="447"/>
      <c r="V1660" s="447"/>
      <c r="W1660" s="447"/>
      <c r="X1660" s="447"/>
    </row>
    <row r="1661" spans="1:24" ht="12.75">
      <c r="A1661" s="447"/>
      <c r="B1661" s="447"/>
      <c r="C1661" s="454"/>
      <c r="D1661" s="447"/>
      <c r="E1661" s="449"/>
      <c r="F1661" s="447"/>
      <c r="G1661" s="447"/>
      <c r="H1661" s="447"/>
      <c r="I1661" s="447"/>
      <c r="J1661" s="447"/>
      <c r="K1661" s="447"/>
      <c r="L1661" s="447"/>
      <c r="M1661" s="447"/>
      <c r="N1661" s="447"/>
      <c r="O1661" s="447"/>
      <c r="P1661" s="447"/>
      <c r="Q1661" s="447"/>
      <c r="R1661" s="447"/>
      <c r="S1661" s="447"/>
      <c r="T1661" s="447"/>
      <c r="U1661" s="447"/>
      <c r="V1661" s="447"/>
      <c r="W1661" s="447"/>
      <c r="X1661" s="447"/>
    </row>
    <row r="1662" spans="1:24" ht="12.75">
      <c r="A1662" s="447"/>
      <c r="B1662" s="447"/>
      <c r="C1662" s="454"/>
      <c r="D1662" s="447"/>
      <c r="E1662" s="449"/>
      <c r="F1662" s="447"/>
      <c r="G1662" s="447"/>
      <c r="H1662" s="447"/>
      <c r="I1662" s="447"/>
      <c r="J1662" s="447"/>
      <c r="K1662" s="447"/>
      <c r="L1662" s="447"/>
      <c r="M1662" s="447"/>
      <c r="N1662" s="447"/>
      <c r="O1662" s="447"/>
      <c r="P1662" s="447"/>
      <c r="Q1662" s="447"/>
      <c r="R1662" s="447"/>
      <c r="S1662" s="447"/>
      <c r="T1662" s="447"/>
      <c r="U1662" s="447"/>
      <c r="V1662" s="447"/>
      <c r="W1662" s="447"/>
      <c r="X1662" s="447"/>
    </row>
    <row r="1663" spans="1:24" ht="12.75">
      <c r="A1663" s="447"/>
      <c r="B1663" s="447"/>
      <c r="C1663" s="454"/>
      <c r="D1663" s="447"/>
      <c r="E1663" s="449"/>
      <c r="F1663" s="447"/>
      <c r="G1663" s="447"/>
      <c r="H1663" s="447"/>
      <c r="I1663" s="447"/>
      <c r="J1663" s="447"/>
      <c r="K1663" s="447"/>
      <c r="L1663" s="447"/>
      <c r="M1663" s="447"/>
      <c r="N1663" s="447"/>
      <c r="O1663" s="447"/>
      <c r="P1663" s="447"/>
      <c r="Q1663" s="447"/>
      <c r="R1663" s="447"/>
      <c r="S1663" s="447"/>
      <c r="T1663" s="447"/>
      <c r="U1663" s="447"/>
      <c r="V1663" s="447"/>
      <c r="W1663" s="447"/>
      <c r="X1663" s="447"/>
    </row>
    <row r="1664" spans="1:24" ht="12.75">
      <c r="A1664" s="447"/>
      <c r="B1664" s="447"/>
      <c r="C1664" s="454"/>
      <c r="D1664" s="447"/>
      <c r="E1664" s="449"/>
      <c r="F1664" s="447"/>
      <c r="G1664" s="447"/>
      <c r="H1664" s="447"/>
      <c r="I1664" s="447"/>
      <c r="J1664" s="447"/>
      <c r="K1664" s="447"/>
      <c r="L1664" s="447"/>
      <c r="M1664" s="447"/>
      <c r="N1664" s="447"/>
      <c r="O1664" s="447"/>
      <c r="P1664" s="447"/>
      <c r="Q1664" s="447"/>
      <c r="R1664" s="447"/>
      <c r="S1664" s="447"/>
      <c r="T1664" s="447"/>
      <c r="U1664" s="447"/>
      <c r="V1664" s="447"/>
      <c r="W1664" s="447"/>
      <c r="X1664" s="447"/>
    </row>
    <row r="1665" spans="1:24" ht="12.75">
      <c r="A1665" s="447"/>
      <c r="B1665" s="447"/>
      <c r="C1665" s="454"/>
      <c r="D1665" s="447"/>
      <c r="E1665" s="449"/>
      <c r="F1665" s="447"/>
      <c r="G1665" s="447"/>
      <c r="H1665" s="447"/>
      <c r="I1665" s="447"/>
      <c r="J1665" s="447"/>
      <c r="K1665" s="447"/>
      <c r="L1665" s="447"/>
      <c r="M1665" s="447"/>
      <c r="N1665" s="447"/>
      <c r="O1665" s="447"/>
      <c r="P1665" s="447"/>
      <c r="Q1665" s="447"/>
      <c r="R1665" s="447"/>
      <c r="S1665" s="447"/>
      <c r="T1665" s="447"/>
      <c r="U1665" s="447"/>
      <c r="V1665" s="447"/>
      <c r="W1665" s="447"/>
      <c r="X1665" s="447"/>
    </row>
    <row r="1666" spans="1:24" ht="12.75">
      <c r="A1666" s="447"/>
      <c r="B1666" s="447"/>
      <c r="C1666" s="454"/>
      <c r="D1666" s="447"/>
      <c r="E1666" s="449"/>
      <c r="F1666" s="447"/>
      <c r="G1666" s="447"/>
      <c r="H1666" s="447"/>
      <c r="I1666" s="447"/>
      <c r="J1666" s="447"/>
      <c r="K1666" s="447"/>
      <c r="L1666" s="447"/>
      <c r="M1666" s="447"/>
      <c r="N1666" s="447"/>
      <c r="O1666" s="447"/>
      <c r="P1666" s="447"/>
      <c r="Q1666" s="447"/>
      <c r="R1666" s="447"/>
      <c r="S1666" s="447"/>
      <c r="T1666" s="447"/>
      <c r="U1666" s="447"/>
      <c r="V1666" s="447"/>
      <c r="W1666" s="447"/>
      <c r="X1666" s="447"/>
    </row>
    <row r="1667" spans="1:24" ht="12.75">
      <c r="A1667" s="447"/>
      <c r="B1667" s="447"/>
      <c r="C1667" s="454"/>
      <c r="D1667" s="447"/>
      <c r="E1667" s="449"/>
      <c r="F1667" s="447"/>
      <c r="G1667" s="447"/>
      <c r="H1667" s="447"/>
      <c r="I1667" s="447"/>
      <c r="J1667" s="447"/>
      <c r="K1667" s="447"/>
      <c r="L1667" s="447"/>
      <c r="M1667" s="447"/>
      <c r="N1667" s="447"/>
      <c r="O1667" s="447"/>
      <c r="P1667" s="447"/>
      <c r="Q1667" s="447"/>
      <c r="R1667" s="447"/>
      <c r="S1667" s="447"/>
      <c r="T1667" s="447"/>
      <c r="U1667" s="447"/>
      <c r="V1667" s="447"/>
      <c r="W1667" s="447"/>
      <c r="X1667" s="447"/>
    </row>
    <row r="1668" spans="1:24" ht="12.75">
      <c r="A1668" s="447"/>
      <c r="B1668" s="447"/>
      <c r="C1668" s="454"/>
      <c r="D1668" s="447"/>
      <c r="E1668" s="449"/>
      <c r="F1668" s="447"/>
      <c r="G1668" s="447"/>
      <c r="H1668" s="447"/>
      <c r="I1668" s="447"/>
      <c r="J1668" s="447"/>
      <c r="K1668" s="447"/>
      <c r="L1668" s="447"/>
      <c r="M1668" s="447"/>
      <c r="N1668" s="447"/>
      <c r="O1668" s="447"/>
      <c r="P1668" s="447"/>
      <c r="Q1668" s="447"/>
      <c r="R1668" s="447"/>
      <c r="S1668" s="447"/>
      <c r="T1668" s="447"/>
      <c r="U1668" s="447"/>
      <c r="V1668" s="447"/>
      <c r="W1668" s="447"/>
      <c r="X1668" s="447"/>
    </row>
    <row r="1669" spans="1:24" ht="12.75">
      <c r="A1669" s="447"/>
      <c r="B1669" s="447"/>
      <c r="C1669" s="454"/>
      <c r="D1669" s="447"/>
      <c r="E1669" s="449"/>
      <c r="F1669" s="447"/>
      <c r="G1669" s="447"/>
      <c r="H1669" s="447"/>
      <c r="I1669" s="447"/>
      <c r="J1669" s="447"/>
      <c r="K1669" s="447"/>
      <c r="L1669" s="447"/>
      <c r="M1669" s="447"/>
      <c r="N1669" s="447"/>
      <c r="O1669" s="447"/>
      <c r="P1669" s="447"/>
      <c r="Q1669" s="447"/>
      <c r="R1669" s="447"/>
      <c r="S1669" s="447"/>
      <c r="T1669" s="447"/>
      <c r="U1669" s="447"/>
      <c r="V1669" s="447"/>
      <c r="W1669" s="447"/>
      <c r="X1669" s="447"/>
    </row>
    <row r="1670" spans="1:24" ht="12.75">
      <c r="A1670" s="447"/>
      <c r="B1670" s="447"/>
      <c r="C1670" s="454"/>
      <c r="D1670" s="447"/>
      <c r="E1670" s="449"/>
      <c r="F1670" s="447"/>
      <c r="G1670" s="447"/>
      <c r="H1670" s="447"/>
      <c r="I1670" s="447"/>
      <c r="J1670" s="447"/>
      <c r="K1670" s="447"/>
      <c r="L1670" s="447"/>
      <c r="M1670" s="447"/>
      <c r="N1670" s="447"/>
      <c r="O1670" s="447"/>
      <c r="P1670" s="447"/>
      <c r="Q1670" s="447"/>
      <c r="R1670" s="447"/>
      <c r="S1670" s="447"/>
      <c r="T1670" s="447"/>
      <c r="U1670" s="447"/>
      <c r="V1670" s="447"/>
      <c r="W1670" s="447"/>
      <c r="X1670" s="447"/>
    </row>
  </sheetData>
  <customSheetViews>
    <customSheetView guid="{0AD313F2-97F8-4D82-80F6-A08B8C8622A6}" filter="1" showAutoFilter="1">
      <pageMargins left="0.7" right="0.7" top="0.75" bottom="0.75" header="0.3" footer="0.3"/>
      <autoFilter ref="E10"/>
    </customSheetView>
  </customSheetViews>
  <conditionalFormatting sqref="B3:F25">
    <cfRule type="cellIs" dxfId="2" priority="1" operator="equal">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813"/>
  <sheetViews>
    <sheetView workbookViewId="0"/>
  </sheetViews>
  <sheetFormatPr baseColWidth="10" defaultColWidth="14.42578125" defaultRowHeight="15.75" customHeight="1"/>
  <cols>
    <col min="1" max="1" width="7.85546875" customWidth="1"/>
    <col min="2" max="2" width="20.7109375" customWidth="1"/>
    <col min="11" max="11" width="20.7109375" customWidth="1"/>
  </cols>
  <sheetData>
    <row r="1" spans="1:26" ht="15.75" customHeight="1">
      <c r="A1" s="550" t="s">
        <v>9</v>
      </c>
      <c r="B1" s="551"/>
      <c r="C1" s="551"/>
      <c r="D1" s="551"/>
      <c r="E1" s="551"/>
      <c r="F1" s="551"/>
      <c r="G1" s="551"/>
      <c r="H1" s="551"/>
      <c r="I1" s="551"/>
      <c r="J1" s="551"/>
      <c r="K1" s="551"/>
      <c r="L1" s="551"/>
      <c r="M1" s="551"/>
      <c r="N1" s="551"/>
      <c r="O1" s="551"/>
      <c r="P1" s="551"/>
      <c r="Q1" s="552"/>
      <c r="R1" s="439"/>
      <c r="S1" s="439"/>
      <c r="T1" s="439"/>
      <c r="U1" s="439"/>
      <c r="V1" s="439"/>
      <c r="W1" s="439"/>
      <c r="X1" s="439"/>
      <c r="Y1" s="439"/>
      <c r="Z1" s="439"/>
    </row>
    <row r="2" spans="1:26" ht="15.75" customHeight="1">
      <c r="A2" s="463"/>
      <c r="B2" s="439"/>
      <c r="C2" s="439"/>
      <c r="D2" s="439"/>
      <c r="E2" s="439"/>
      <c r="F2" s="439"/>
      <c r="G2" s="439"/>
      <c r="H2" s="439"/>
      <c r="I2" s="439"/>
      <c r="J2" s="439"/>
      <c r="K2" s="439"/>
      <c r="L2" s="439"/>
      <c r="M2" s="439"/>
      <c r="N2" s="439"/>
      <c r="O2" s="439"/>
      <c r="P2" s="439"/>
      <c r="Q2" s="464"/>
      <c r="R2" s="439"/>
      <c r="S2" s="439"/>
      <c r="T2" s="439"/>
      <c r="U2" s="439"/>
      <c r="V2" s="439"/>
      <c r="W2" s="439"/>
      <c r="X2" s="439"/>
      <c r="Y2" s="439"/>
      <c r="Z2" s="439"/>
    </row>
    <row r="3" spans="1:26" ht="15.75" customHeight="1">
      <c r="A3" s="463"/>
      <c r="B3" s="553" t="s">
        <v>6748</v>
      </c>
      <c r="C3" s="544"/>
      <c r="D3" s="545"/>
      <c r="E3" s="466"/>
      <c r="F3" s="467" t="s">
        <v>44</v>
      </c>
      <c r="G3" s="467" t="s">
        <v>13191</v>
      </c>
      <c r="H3" s="467" t="s">
        <v>15</v>
      </c>
      <c r="I3" s="467" t="s">
        <v>4805</v>
      </c>
      <c r="J3" s="439"/>
      <c r="K3" s="467" t="s">
        <v>13192</v>
      </c>
      <c r="L3" s="467" t="s">
        <v>13191</v>
      </c>
      <c r="M3" s="467" t="s">
        <v>15</v>
      </c>
      <c r="N3" s="465" t="s">
        <v>4805</v>
      </c>
      <c r="O3" s="439"/>
      <c r="P3" s="439"/>
      <c r="Q3" s="464"/>
      <c r="R3" s="439"/>
      <c r="S3" s="439"/>
      <c r="T3" s="439"/>
      <c r="U3" s="439"/>
      <c r="V3" s="439"/>
      <c r="W3" s="439"/>
      <c r="X3" s="439"/>
      <c r="Y3" s="439"/>
      <c r="Z3" s="439"/>
    </row>
    <row r="4" spans="1:26" ht="15.75" customHeight="1">
      <c r="A4" s="463"/>
      <c r="B4" s="468" t="s">
        <v>223</v>
      </c>
      <c r="C4" s="469">
        <f>COUNTIF('2019'!H3:H115,B4)</f>
        <v>113</v>
      </c>
      <c r="D4" s="470">
        <f>C4/C6</f>
        <v>1</v>
      </c>
      <c r="E4" s="32"/>
      <c r="F4" s="468" t="s">
        <v>114</v>
      </c>
      <c r="G4" s="469">
        <f>COUNTIF('2019'!G$3:G$115,F4)</f>
        <v>41</v>
      </c>
      <c r="H4" s="469">
        <f>COUNTIFS('2019'!H$3:H$115,"SEGUIMIENTO",'2019'!G$3:G$115,F4)</f>
        <v>0</v>
      </c>
      <c r="I4" s="471">
        <f>COUNTIFS('2019'!H$3:H$115,"SOLUCIONADO",'2019'!G$3:G$115,F4)</f>
        <v>41</v>
      </c>
      <c r="J4" s="439"/>
      <c r="K4" s="468" t="s">
        <v>4647</v>
      </c>
      <c r="L4" s="469">
        <f t="shared" ref="L4:L8" si="0">M4+N4</f>
        <v>33</v>
      </c>
      <c r="M4" s="469">
        <f>COUNTIFS('2019'!H$3:H$115,"SEGUIMIENTO",'2019'!D$3:D$115,K4)</f>
        <v>0</v>
      </c>
      <c r="N4" s="471">
        <f>COUNTIFS('2019'!H$3:H$115,"SOLUCIONADO",'2019'!D$3:D$115,K4)</f>
        <v>33</v>
      </c>
      <c r="O4" s="439"/>
      <c r="P4" s="439"/>
      <c r="Q4" s="464"/>
      <c r="R4" s="439"/>
      <c r="S4" s="439"/>
      <c r="T4" s="439"/>
      <c r="U4" s="439"/>
      <c r="V4" s="439"/>
      <c r="W4" s="439"/>
      <c r="X4" s="439"/>
      <c r="Y4" s="439"/>
      <c r="Z4" s="439"/>
    </row>
    <row r="5" spans="1:26" ht="15.75" customHeight="1">
      <c r="A5" s="463"/>
      <c r="B5" s="468" t="s">
        <v>118</v>
      </c>
      <c r="C5" s="469">
        <f>COUNTIF('2019'!H3:H115,B5)</f>
        <v>0</v>
      </c>
      <c r="D5" s="470">
        <f>C5/C6</f>
        <v>0</v>
      </c>
      <c r="E5" s="32"/>
      <c r="F5" s="468" t="s">
        <v>271</v>
      </c>
      <c r="G5" s="469">
        <f>COUNTIF('2019'!G$3:G$115,F5)</f>
        <v>44</v>
      </c>
      <c r="H5" s="469">
        <f>COUNTIFS('2019'!H$3:H$115,"SEGUIMIENTO",'2019'!G$3:G$115,F5)</f>
        <v>0</v>
      </c>
      <c r="I5" s="471">
        <f>COUNTIFS('2019'!H$3:H$115,"SOLUCIONADO",'2019'!G$3:G$115,F5)</f>
        <v>44</v>
      </c>
      <c r="J5" s="439"/>
      <c r="K5" s="468" t="s">
        <v>4951</v>
      </c>
      <c r="L5" s="469">
        <f t="shared" si="0"/>
        <v>7</v>
      </c>
      <c r="M5" s="469">
        <f>COUNTIFS('2019'!H$3:H$115,"SEGUIMIENTO",'2019'!D$3:D$115,K5)</f>
        <v>0</v>
      </c>
      <c r="N5" s="471">
        <f>COUNTIFS('2019'!H$3:H$115,"SOLUCIONADO",'2019'!D$3:D$115,K5)</f>
        <v>7</v>
      </c>
      <c r="O5" s="439"/>
      <c r="P5" s="439"/>
      <c r="Q5" s="464"/>
      <c r="R5" s="439"/>
      <c r="S5" s="439"/>
      <c r="T5" s="439"/>
      <c r="U5" s="439"/>
      <c r="V5" s="439"/>
      <c r="W5" s="439"/>
      <c r="X5" s="439"/>
      <c r="Y5" s="439"/>
      <c r="Z5" s="439"/>
    </row>
    <row r="6" spans="1:26" ht="15.75" customHeight="1">
      <c r="A6" s="463"/>
      <c r="B6" s="472"/>
      <c r="C6" s="469">
        <f>SUM(C4:C5)</f>
        <v>113</v>
      </c>
      <c r="D6" s="472"/>
      <c r="E6" s="32"/>
      <c r="F6" s="468" t="s">
        <v>222</v>
      </c>
      <c r="G6" s="469">
        <f>COUNTIF('2019'!G$3:G$115,F6)</f>
        <v>6</v>
      </c>
      <c r="H6" s="469">
        <f>COUNTIFS('2019'!H$3:H$115,"SEGUIMIENTO",'2019'!G$3:G$115,F6)</f>
        <v>0</v>
      </c>
      <c r="I6" s="471">
        <f>COUNTIFS('2019'!H$3:H$115,"SOLUCIONADO",'2019'!G$3:G$115,F6)</f>
        <v>6</v>
      </c>
      <c r="J6" s="439"/>
      <c r="K6" s="468" t="s">
        <v>4671</v>
      </c>
      <c r="L6" s="469">
        <f t="shared" si="0"/>
        <v>40</v>
      </c>
      <c r="M6" s="469">
        <f>COUNTIFS('2019'!H$3:H$115,"SEGUIMIENTO",'2019'!D$3:D$115,K6)</f>
        <v>0</v>
      </c>
      <c r="N6" s="471">
        <f>COUNTIFS('2019'!H$3:H$115,"SOLUCIONADO",'2019'!D$3:D$115,K6)</f>
        <v>40</v>
      </c>
      <c r="O6" s="439"/>
      <c r="P6" s="439"/>
      <c r="Q6" s="464"/>
      <c r="R6" s="439"/>
      <c r="S6" s="439"/>
      <c r="T6" s="439"/>
      <c r="U6" s="439"/>
      <c r="V6" s="439"/>
      <c r="W6" s="439"/>
      <c r="X6" s="439"/>
      <c r="Y6" s="439"/>
      <c r="Z6" s="439"/>
    </row>
    <row r="7" spans="1:26" ht="15.75" customHeight="1">
      <c r="A7" s="463"/>
      <c r="B7" s="32"/>
      <c r="C7" s="32"/>
      <c r="D7" s="32"/>
      <c r="E7" s="32"/>
      <c r="F7" s="468" t="s">
        <v>4846</v>
      </c>
      <c r="G7" s="469">
        <f>COUNTIF('2019'!G$3:G$115,F7)</f>
        <v>0</v>
      </c>
      <c r="H7" s="469">
        <f>COUNTIFS('2019'!H$3:H$115,"SEGUIMIENTO",'2019'!G$3:G$115,F7)</f>
        <v>0</v>
      </c>
      <c r="I7" s="471">
        <f>COUNTIFS('2019'!H$3:H$115,"SOLUCIONADO",'2019'!G$3:G$115,F7)</f>
        <v>0</v>
      </c>
      <c r="J7" s="439"/>
      <c r="K7" s="468" t="s">
        <v>4667</v>
      </c>
      <c r="L7" s="469">
        <f t="shared" si="0"/>
        <v>15</v>
      </c>
      <c r="M7" s="469">
        <f>COUNTIFS('2019'!H$3:H$115,"SEGUIMIENTO",'2019'!D$3:D$115,K7)</f>
        <v>0</v>
      </c>
      <c r="N7" s="471">
        <f>COUNTIFS('2019'!H$3:H$115,"SOLUCIONADO",'2019'!D$3:D$115,K7)</f>
        <v>15</v>
      </c>
      <c r="O7" s="439"/>
      <c r="P7" s="439"/>
      <c r="Q7" s="464"/>
      <c r="R7" s="439"/>
      <c r="S7" s="439"/>
      <c r="T7" s="439"/>
      <c r="U7" s="439"/>
      <c r="V7" s="439"/>
      <c r="W7" s="439"/>
      <c r="X7" s="439"/>
      <c r="Y7" s="439"/>
      <c r="Z7" s="439"/>
    </row>
    <row r="8" spans="1:26" ht="15.75" customHeight="1">
      <c r="A8" s="463"/>
      <c r="B8" s="32"/>
      <c r="C8" s="32"/>
      <c r="D8" s="32"/>
      <c r="E8" s="32"/>
      <c r="F8" s="468" t="s">
        <v>362</v>
      </c>
      <c r="G8" s="469">
        <f>COUNTIF('2019'!G$3:G$115,F8)</f>
        <v>3</v>
      </c>
      <c r="H8" s="469">
        <f>COUNTIFS('2019'!H$3:H$115,"SEGUIMIENTO",'2019'!G$3:G$115,F8)</f>
        <v>0</v>
      </c>
      <c r="I8" s="471">
        <f>COUNTIFS('2019'!H$3:H$115,"SOLUCIONADO",'2019'!G$3:G$115,F8)</f>
        <v>3</v>
      </c>
      <c r="J8" s="439"/>
      <c r="K8" s="468" t="s">
        <v>4687</v>
      </c>
      <c r="L8" s="469">
        <f t="shared" si="0"/>
        <v>16</v>
      </c>
      <c r="M8" s="469">
        <f>COUNTIFS('2019'!H$3:H$115,"SEGUIMIENTO",'2019'!D$3:D$115,K8)</f>
        <v>0</v>
      </c>
      <c r="N8" s="471">
        <f>COUNTIFS('2019'!H$3:H$115,"SOLUCIONADO",'2019'!D$3:D$115,K8)</f>
        <v>16</v>
      </c>
      <c r="O8" s="439"/>
      <c r="P8" s="439"/>
      <c r="Q8" s="464"/>
      <c r="R8" s="439"/>
      <c r="S8" s="439"/>
      <c r="T8" s="439"/>
      <c r="U8" s="439"/>
      <c r="V8" s="439"/>
      <c r="W8" s="439"/>
      <c r="X8" s="439"/>
      <c r="Y8" s="439"/>
      <c r="Z8" s="439"/>
    </row>
    <row r="9" spans="1:26" ht="15.75" customHeight="1">
      <c r="A9" s="463"/>
      <c r="B9" s="32"/>
      <c r="C9" s="32"/>
      <c r="D9" s="32"/>
      <c r="E9" s="32"/>
      <c r="F9" s="473" t="s">
        <v>483</v>
      </c>
      <c r="G9" s="469">
        <f>COUNTIF('2019'!G$3:G$115,F9)</f>
        <v>4</v>
      </c>
      <c r="H9" s="469">
        <f>COUNTIFS('2019'!H$3:H$115,"SEGUIMIENTO",'2019'!G$3:G$115,F9)</f>
        <v>0</v>
      </c>
      <c r="I9" s="471">
        <f>COUNTIFS('2019'!H$3:H$115,"SOLUCIONADO",'2019'!G$3:G$115,F9)</f>
        <v>4</v>
      </c>
      <c r="J9" s="439"/>
      <c r="K9" s="439"/>
      <c r="L9" s="439"/>
      <c r="M9" s="439"/>
      <c r="N9" s="439"/>
      <c r="O9" s="439"/>
      <c r="P9" s="439"/>
      <c r="Q9" s="464"/>
      <c r="R9" s="439"/>
      <c r="S9" s="439"/>
      <c r="T9" s="439"/>
      <c r="U9" s="439"/>
      <c r="V9" s="439"/>
      <c r="W9" s="439"/>
      <c r="X9" s="439"/>
      <c r="Y9" s="439"/>
      <c r="Z9" s="439"/>
    </row>
    <row r="10" spans="1:26" ht="15.75" customHeight="1">
      <c r="A10" s="463"/>
      <c r="B10" s="32"/>
      <c r="C10" s="32"/>
      <c r="D10" s="32"/>
      <c r="E10" s="32"/>
      <c r="F10" s="473" t="s">
        <v>384</v>
      </c>
      <c r="G10" s="469">
        <f>COUNTIF('2019'!G$3:G$115,F10)</f>
        <v>15</v>
      </c>
      <c r="H10" s="469">
        <f>COUNTIFS('2019'!H$3:H$115,"SEGUIMIENTO",'2019'!G$3:G$115,F10)</f>
        <v>0</v>
      </c>
      <c r="I10" s="471">
        <f>COUNTIFS('2019'!H$3:H$115,"SOLUCIONADO",'2019'!G$3:G$115,F10)</f>
        <v>15</v>
      </c>
      <c r="J10" s="439"/>
      <c r="K10" s="439"/>
      <c r="L10" s="439"/>
      <c r="M10" s="439"/>
      <c r="N10" s="439"/>
      <c r="O10" s="439"/>
      <c r="P10" s="439"/>
      <c r="Q10" s="464"/>
      <c r="R10" s="439"/>
      <c r="S10" s="439"/>
      <c r="T10" s="439"/>
      <c r="U10" s="439"/>
      <c r="V10" s="439"/>
      <c r="W10" s="439"/>
      <c r="X10" s="439"/>
      <c r="Y10" s="439"/>
      <c r="Z10" s="439"/>
    </row>
    <row r="11" spans="1:26" ht="15.75" customHeight="1">
      <c r="A11" s="463"/>
      <c r="B11" s="32"/>
      <c r="C11" s="32"/>
      <c r="D11" s="32"/>
      <c r="E11" s="32"/>
      <c r="F11" s="32"/>
      <c r="G11" s="32"/>
      <c r="H11" s="32"/>
      <c r="I11" s="32"/>
      <c r="J11" s="439"/>
      <c r="K11" s="439"/>
      <c r="L11" s="439"/>
      <c r="M11" s="439"/>
      <c r="N11" s="439"/>
      <c r="O11" s="439"/>
      <c r="P11" s="439"/>
      <c r="Q11" s="464"/>
      <c r="R11" s="439"/>
      <c r="S11" s="439"/>
      <c r="T11" s="439"/>
      <c r="U11" s="439"/>
      <c r="V11" s="439"/>
      <c r="W11" s="439"/>
      <c r="X11" s="439"/>
      <c r="Y11" s="439"/>
      <c r="Z11" s="439"/>
    </row>
    <row r="12" spans="1:26" ht="15.75" customHeight="1">
      <c r="A12" s="463"/>
      <c r="B12" s="32"/>
      <c r="C12" s="32"/>
      <c r="D12" s="32"/>
      <c r="E12" s="32"/>
      <c r="F12" s="32"/>
      <c r="G12" s="32"/>
      <c r="H12" s="32"/>
      <c r="I12" s="32"/>
      <c r="J12" s="439"/>
      <c r="K12" s="439"/>
      <c r="L12" s="439"/>
      <c r="M12" s="439"/>
      <c r="N12" s="439"/>
      <c r="O12" s="439"/>
      <c r="P12" s="439"/>
      <c r="Q12" s="464"/>
      <c r="R12" s="439"/>
      <c r="S12" s="439"/>
      <c r="T12" s="439"/>
      <c r="U12" s="439"/>
      <c r="V12" s="439"/>
      <c r="W12" s="439"/>
      <c r="X12" s="439"/>
      <c r="Y12" s="439"/>
      <c r="Z12" s="439"/>
    </row>
    <row r="13" spans="1:26" ht="15.75" customHeight="1">
      <c r="A13" s="463"/>
      <c r="B13" s="32"/>
      <c r="C13" s="549" t="s">
        <v>114</v>
      </c>
      <c r="D13" s="545"/>
      <c r="E13" s="549" t="s">
        <v>271</v>
      </c>
      <c r="F13" s="545"/>
      <c r="G13" s="549" t="s">
        <v>222</v>
      </c>
      <c r="H13" s="545"/>
      <c r="I13" s="549" t="s">
        <v>4846</v>
      </c>
      <c r="J13" s="545"/>
      <c r="K13" s="549" t="s">
        <v>362</v>
      </c>
      <c r="L13" s="545"/>
      <c r="M13" s="549" t="s">
        <v>483</v>
      </c>
      <c r="N13" s="545"/>
      <c r="O13" s="549" t="s">
        <v>384</v>
      </c>
      <c r="P13" s="545"/>
      <c r="Q13" s="464"/>
      <c r="R13" s="439"/>
      <c r="S13" s="439"/>
      <c r="T13" s="439"/>
      <c r="U13" s="439"/>
      <c r="V13" s="439"/>
      <c r="W13" s="439"/>
      <c r="X13" s="439"/>
      <c r="Y13" s="439"/>
      <c r="Z13" s="439"/>
    </row>
    <row r="14" spans="1:26" ht="15.75" customHeight="1">
      <c r="A14" s="463"/>
      <c r="B14" s="439"/>
      <c r="C14" s="467" t="s">
        <v>15</v>
      </c>
      <c r="D14" s="467" t="s">
        <v>4805</v>
      </c>
      <c r="E14" s="467" t="s">
        <v>15</v>
      </c>
      <c r="F14" s="467" t="s">
        <v>4805</v>
      </c>
      <c r="G14" s="467" t="s">
        <v>15</v>
      </c>
      <c r="H14" s="467" t="s">
        <v>4805</v>
      </c>
      <c r="I14" s="467" t="s">
        <v>15</v>
      </c>
      <c r="J14" s="467" t="s">
        <v>4805</v>
      </c>
      <c r="K14" s="467" t="s">
        <v>15</v>
      </c>
      <c r="L14" s="467" t="s">
        <v>4805</v>
      </c>
      <c r="M14" s="467" t="s">
        <v>15</v>
      </c>
      <c r="N14" s="465" t="s">
        <v>4805</v>
      </c>
      <c r="O14" s="467" t="s">
        <v>15</v>
      </c>
      <c r="P14" s="467" t="s">
        <v>4805</v>
      </c>
      <c r="Q14" s="464"/>
      <c r="R14" s="439"/>
      <c r="S14" s="439"/>
      <c r="T14" s="439"/>
      <c r="U14" s="439"/>
      <c r="V14" s="439"/>
      <c r="W14" s="439"/>
      <c r="X14" s="439"/>
      <c r="Y14" s="439"/>
      <c r="Z14" s="439"/>
    </row>
    <row r="15" spans="1:26" ht="15.75" customHeight="1">
      <c r="A15" s="463"/>
      <c r="B15" s="468" t="s">
        <v>4647</v>
      </c>
      <c r="C15" s="469">
        <f>COUNTIFS('2019'!H$3:H$115,"SEGUIMIENTO",'2019'!G$3:G$115,F$4,'2019'!D$3:D$115,B15)</f>
        <v>0</v>
      </c>
      <c r="D15" s="469">
        <f>COUNTIFS('2019'!H$3:H$115,"SOLUCIONADO",'2019'!G$3:G$115,F$4,'2019'!D$3:D$115,B15)</f>
        <v>17</v>
      </c>
      <c r="E15" s="469">
        <f>COUNTIFS('2019'!H$3:H$115,"SEGUIMIENTO",'2019'!G$3:G$115,F$5,'2019'!D$3:D$115,B15)</f>
        <v>0</v>
      </c>
      <c r="F15" s="471">
        <f>COUNTIFS('2019'!H$3:H$115,"SOLUCIONADO",'2019'!G$3:G$115,F$5,'2019'!D$3:D$115,B15)</f>
        <v>8</v>
      </c>
      <c r="G15" s="471">
        <f>COUNTIFS('2019'!H$3:H$115,"SEGUIMIENTO",'2019'!G$3:G$115,F$6,'2019'!D$3:D$115,B15)</f>
        <v>0</v>
      </c>
      <c r="H15" s="471">
        <f>COUNTIFS('2019'!H$3:H$115,"SOLUCIONADO",'2019'!G$3:G$115,F$6,'2019'!D$3:D$115,B15)</f>
        <v>2</v>
      </c>
      <c r="I15" s="471">
        <f>COUNTIFS('2019'!H$3:H$115,"SEGUIMIENTO",'2019'!G$3:G$115,F$7,'2019'!D$3:D$115,B15)</f>
        <v>0</v>
      </c>
      <c r="J15" s="471">
        <f>COUNTIFS('2019'!H$3:H$115,"SOLUCIONADO",'2019'!G$3:G$115,F$7,'2019'!D$3:D$115,B15)</f>
        <v>0</v>
      </c>
      <c r="K15" s="471">
        <f>COUNTIFS('2019'!H$3:H$115,"SEGUIMIENTO",'2019'!G$3:G$115,F$8,'2019'!D$3:D$115,B15)</f>
        <v>0</v>
      </c>
      <c r="L15" s="471">
        <f>COUNTIFS('2019'!H$3:H$115,"SOLUCIONADO",'2019'!G$3:G$115,F$8,'2019'!D$3:D$115,B15)</f>
        <v>0</v>
      </c>
      <c r="M15" s="471">
        <f>COUNTIFS('2019'!H$3:H$115,"SEGUIMIENTO",'2019'!G$3:G$115,F$9,'2019'!D$3:D$115,B15)</f>
        <v>0</v>
      </c>
      <c r="N15" s="471">
        <f>COUNTIFS('2019'!H$3:H$115,"SOLUCIONADO",'2019'!G$3:G$115,F$9,'2019'!D$3:D$115,B15)</f>
        <v>1</v>
      </c>
      <c r="O15" s="471">
        <f>COUNTIFS('2019'!H$3:H$115,"SEGUIMIENTO",'2019'!G$3:G$115,F$10,'2019'!D$3:D$115,B15)</f>
        <v>0</v>
      </c>
      <c r="P15" s="471">
        <f>COUNTIFS('2019'!$H$3:$H$115,"SOLUCIONADO",'2019'!$G$3:$G$115,$F$10,'2019'!$D$3:$D$115,$B15)</f>
        <v>5</v>
      </c>
      <c r="Q15" s="464"/>
      <c r="R15" s="439"/>
      <c r="S15" s="439"/>
      <c r="T15" s="439"/>
      <c r="U15" s="439"/>
      <c r="V15" s="439"/>
      <c r="W15" s="439"/>
      <c r="X15" s="439"/>
      <c r="Y15" s="439"/>
      <c r="Z15" s="439"/>
    </row>
    <row r="16" spans="1:26" ht="15.75" customHeight="1">
      <c r="A16" s="463"/>
      <c r="B16" s="468" t="s">
        <v>4951</v>
      </c>
      <c r="C16" s="469">
        <f>COUNTIFS('2019'!H$3:H$115,"SEGUIMIENTO",'2019'!G$3:G$115,F$4,'2019'!D$3:D$115,B16)</f>
        <v>0</v>
      </c>
      <c r="D16" s="469">
        <f>COUNTIFS('2019'!H$3:H$115,"SOLUCIONADO",'2019'!G$3:G$115,F$4,'2019'!D$3:D$115,B16)</f>
        <v>5</v>
      </c>
      <c r="E16" s="469">
        <f>COUNTIFS('2019'!H$3:H$115,"SEGUIMIENTO",'2019'!G$3:G$115,F$5,'2019'!D$3:D$115,B16)</f>
        <v>0</v>
      </c>
      <c r="F16" s="471">
        <f>COUNTIFS('2019'!H$3:H$115,"SOLUCIONADO",'2019'!G$3:G$115,F$5,'2019'!D$3:D$115,B16)</f>
        <v>1</v>
      </c>
      <c r="G16" s="471">
        <f>COUNTIFS('2019'!H$3:H$115,"SEGUIMIENTO",'2019'!G$3:G$115,F$6,'2019'!D$3:D$115,B16)</f>
        <v>0</v>
      </c>
      <c r="H16" s="471">
        <f>COUNTIFS('2019'!H$3:H$115,"SOLUCIONADO",'2019'!G$3:G$115,F$6,'2019'!D$3:D$115,B16)</f>
        <v>0</v>
      </c>
      <c r="I16" s="471">
        <f>COUNTIFS('2019'!H$3:H$115,"SEGUIMIENTO",'2019'!G$3:G$115,F$7,'2019'!D$3:D$115,B16)</f>
        <v>0</v>
      </c>
      <c r="J16" s="471">
        <f>COUNTIFS('2019'!H$3:H$115,"SOLUCIONADO",'2019'!G$3:G$115,F$7,'2019'!D$3:D$115,B16)</f>
        <v>0</v>
      </c>
      <c r="K16" s="471">
        <f>COUNTIFS('2019'!H$3:H$115,"SEGUIMIENTO",'2019'!G$3:G$115,F$8,'2019'!D$3:D$115,B16)</f>
        <v>0</v>
      </c>
      <c r="L16" s="471">
        <f>COUNTIFS('2019'!H$3:H$115,"SOLUCIONADO",'2019'!G$3:G$115,F$8,'2019'!D$3:D$115,B16)</f>
        <v>0</v>
      </c>
      <c r="M16" s="471">
        <f>COUNTIFS('2019'!H$3:H$115,"SEGUIMIENTO",'2019'!G$3:G$115,F$9,'2019'!D$3:D$115,B16)</f>
        <v>0</v>
      </c>
      <c r="N16" s="471">
        <f>COUNTIFS('2019'!H$3:H$115,"SOLUCIONADO",'2019'!G$3:G$115,F$9,'2019'!D$3:D$115,B16)</f>
        <v>0</v>
      </c>
      <c r="O16" s="471">
        <f>COUNTIFS('2019'!H$3:H$115,"SEGUIMIENTO",'2019'!G$3:G$115,F$10,'2019'!D$3:D$115,B16)</f>
        <v>0</v>
      </c>
      <c r="P16" s="471">
        <f>COUNTIFS('2019'!$H$3:$H$115,"SOLUCIONADO",'2019'!$G$3:$G$115,$F$10,'2019'!$D$3:$D$115,$B16)</f>
        <v>1</v>
      </c>
      <c r="Q16" s="464"/>
      <c r="R16" s="439"/>
      <c r="S16" s="439"/>
      <c r="T16" s="439"/>
      <c r="U16" s="439"/>
      <c r="V16" s="439"/>
      <c r="W16" s="439"/>
      <c r="X16" s="439"/>
      <c r="Y16" s="439"/>
      <c r="Z16" s="439"/>
    </row>
    <row r="17" spans="1:26" ht="15.75" customHeight="1">
      <c r="A17" s="463"/>
      <c r="B17" s="468" t="s">
        <v>4671</v>
      </c>
      <c r="C17" s="469">
        <f>COUNTIFS('2019'!H$3:H$115,"SEGUIMIENTO",'2019'!G$3:G$115,F$4,'2019'!D$3:D$115,B17)</f>
        <v>0</v>
      </c>
      <c r="D17" s="469">
        <f>COUNTIFS('2019'!H$3:H$115,"SOLUCIONADO",'2019'!G$3:G$115,F$4,'2019'!D$3:D$115,B17)</f>
        <v>7</v>
      </c>
      <c r="E17" s="469">
        <f>COUNTIFS('2019'!H$3:H$115,"SEGUIMIENTO",'2019'!G$3:G$115,F$5,'2019'!D$3:D$115,B17)</f>
        <v>0</v>
      </c>
      <c r="F17" s="471">
        <f>COUNTIFS('2019'!H$3:H$115,"SOLUCIONADO",'2019'!G$3:G$115,F$5,'2019'!D$3:D$115,B17)</f>
        <v>22</v>
      </c>
      <c r="G17" s="471">
        <f>COUNTIFS('2019'!H$3:H$115,"SEGUIMIENTO",'2019'!G$3:G$115,F$6,'2019'!D$3:D$115,B17)</f>
        <v>0</v>
      </c>
      <c r="H17" s="471">
        <f>COUNTIFS('2019'!H$3:H$115,"SOLUCIONADO",'2019'!G$3:G$115,F$6,'2019'!D$3:D$115,B17)</f>
        <v>2</v>
      </c>
      <c r="I17" s="471">
        <f>COUNTIFS('2019'!H$3:H$115,"SEGUIMIENTO",'2019'!G$3:G$115,F$7,'2019'!D$3:D$115,B17)</f>
        <v>0</v>
      </c>
      <c r="J17" s="471">
        <f>COUNTIFS('2019'!H$3:H$115,"SOLUCIONADO",'2019'!G$3:G$115,F$7,'2019'!D$3:D$115,B17)</f>
        <v>0</v>
      </c>
      <c r="K17" s="471">
        <f>COUNTIFS('2019'!H$3:H$115,"SEGUIMIENTO",'2019'!G$3:G$115,F$8,'2019'!D$3:D$115,B17)</f>
        <v>0</v>
      </c>
      <c r="L17" s="471">
        <f>COUNTIFS('2019'!H$3:H$115,"SOLUCIONADO",'2019'!G$3:G$115,F$8,'2019'!D$3:D$115,B17)</f>
        <v>0</v>
      </c>
      <c r="M17" s="471">
        <f>COUNTIFS('2019'!H$3:H$115,"SEGUIMIENTO",'2019'!G$3:G$115,F$9,'2019'!D$3:D$115,B17)</f>
        <v>0</v>
      </c>
      <c r="N17" s="471">
        <f>COUNTIFS('2019'!H$3:H$115,"SOLUCIONADO",'2019'!G$3:G$115,F$9,'2019'!D$3:D$115,B17)</f>
        <v>2</v>
      </c>
      <c r="O17" s="471">
        <f>COUNTIFS('2019'!H$3:H$115,"SEGUIMIENTO",'2019'!G$3:G$115,F$10,'2019'!D$3:D$115,B17)</f>
        <v>0</v>
      </c>
      <c r="P17" s="471">
        <f>COUNTIFS('2019'!$H$3:$H$115,"SOLUCIONADO",'2019'!$G$3:$G$115,$F$10,'2019'!$D$3:$D$115,$B17)</f>
        <v>7</v>
      </c>
      <c r="Q17" s="464"/>
      <c r="R17" s="439"/>
      <c r="S17" s="439"/>
      <c r="T17" s="439"/>
      <c r="U17" s="439"/>
      <c r="V17" s="439"/>
      <c r="W17" s="439"/>
      <c r="X17" s="439"/>
      <c r="Y17" s="439"/>
      <c r="Z17" s="439"/>
    </row>
    <row r="18" spans="1:26" ht="15.75" customHeight="1">
      <c r="A18" s="463"/>
      <c r="B18" s="468" t="s">
        <v>4667</v>
      </c>
      <c r="C18" s="469">
        <f>COUNTIFS('2019'!H$3:H$115,"SEGUIMIENTO",'2019'!G$3:G$115,F$4,'2019'!D$3:D$115,B18)</f>
        <v>0</v>
      </c>
      <c r="D18" s="469">
        <f>COUNTIFS('2019'!H$3:H$115,"SOLUCIONADO",'2019'!G$3:G$115,F$4,'2019'!D$3:D$115,B18)</f>
        <v>6</v>
      </c>
      <c r="E18" s="469">
        <f>COUNTIFS('2019'!H$3:H$115,"SEGUIMIENTO",'2019'!G$3:G$115,F$5,'2019'!D$3:D$115,B18)</f>
        <v>0</v>
      </c>
      <c r="F18" s="471">
        <f>COUNTIFS('2019'!H$3:H$115,"SOLUCIONADO",'2019'!G$3:G$115,F$5,'2019'!D$3:D$115,B18)</f>
        <v>4</v>
      </c>
      <c r="G18" s="471">
        <f>COUNTIFS('2019'!H$3:H$115,"SEGUIMIENTO",'2019'!G$3:G$115,F$6,'2019'!D$3:D$115,B18)</f>
        <v>0</v>
      </c>
      <c r="H18" s="471">
        <f>COUNTIFS('2019'!H$3:H$115,"SOLUCIONADO",'2019'!G$3:G$115,F$6,'2019'!D$3:D$115,B18)</f>
        <v>2</v>
      </c>
      <c r="I18" s="471">
        <f>COUNTIFS('2019'!H$3:H$115,"SEGUIMIENTO",'2019'!G$3:G$115,F$7,'2019'!D$3:D$115,B18)</f>
        <v>0</v>
      </c>
      <c r="J18" s="471">
        <f>COUNTIFS('2019'!H$3:H$115,"SOLUCIONADO",'2019'!G$3:G$115,F$7,'2019'!D$3:D$115,B18)</f>
        <v>0</v>
      </c>
      <c r="K18" s="471">
        <f>COUNTIFS('2019'!H$3:H$115,"SEGUIMIENTO",'2019'!G$3:G$115,F$8,'2019'!D$3:D$115,B18)</f>
        <v>0</v>
      </c>
      <c r="L18" s="471">
        <f>COUNTIFS('2019'!H$3:H$115,"SOLUCIONADO",'2019'!G$3:G$115,F$8,'2019'!D$3:D$115,B18)</f>
        <v>2</v>
      </c>
      <c r="M18" s="471">
        <f>COUNTIFS('2019'!H$3:H$115,"SEGUIMIENTO",'2019'!G$3:G$115,F$9,'2019'!D$3:D$115,B18)</f>
        <v>0</v>
      </c>
      <c r="N18" s="471">
        <f>COUNTIFS('2019'!H$3:H$115,"SOLUCIONADO",'2019'!G$3:G$115,F$9,'2019'!D$3:D$115,B18)</f>
        <v>0</v>
      </c>
      <c r="O18" s="471">
        <f>COUNTIFS('2019'!H$3:H$115,"SEGUIMIENTO",'2019'!G$3:G$115,F$10,'2019'!D$3:D$115,B18)</f>
        <v>0</v>
      </c>
      <c r="P18" s="471">
        <f>COUNTIFS('2019'!$H$3:$H$115,"SOLUCIONADO",'2019'!$G$3:$G$115,$F$10,'2019'!$D$3:$D$115,$B18)</f>
        <v>1</v>
      </c>
      <c r="Q18" s="464"/>
      <c r="R18" s="439"/>
      <c r="S18" s="439"/>
      <c r="T18" s="439"/>
      <c r="U18" s="439"/>
      <c r="V18" s="439"/>
      <c r="W18" s="439"/>
      <c r="X18" s="439"/>
      <c r="Y18" s="439"/>
      <c r="Z18" s="439"/>
    </row>
    <row r="19" spans="1:26" ht="15.75" customHeight="1">
      <c r="A19" s="463"/>
      <c r="B19" s="468" t="s">
        <v>4687</v>
      </c>
      <c r="C19" s="469">
        <f>COUNTIFS('2019'!H$3:H$115,"SEGUIMIENTO",'2019'!G$3:G$115,F$4,'2019'!D$3:D$115,B19)</f>
        <v>0</v>
      </c>
      <c r="D19" s="469">
        <f>COUNTIFS('2019'!H$3:H$115,"SOLUCIONADO",'2019'!G$3:G$115,F$4,'2019'!D$3:D$115,B19)</f>
        <v>6</v>
      </c>
      <c r="E19" s="469">
        <f>COUNTIFS('2019'!H$3:H$115,"SEGUIMIENTO",'2019'!G$3:G$115,F$5,'2019'!D$3:D$115,B19)</f>
        <v>0</v>
      </c>
      <c r="F19" s="471">
        <f>COUNTIFS('2019'!H$3:H$115,"SOLUCIONADO",'2019'!G$3:G$115,F$5,'2019'!D$3:D$115,B19)</f>
        <v>8</v>
      </c>
      <c r="G19" s="471">
        <f>COUNTIFS('2019'!H$3:H$115,"SEGUIMIENTO",'2019'!G$3:G$115,F$6,'2019'!D$3:D$115,B19)</f>
        <v>0</v>
      </c>
      <c r="H19" s="471">
        <f>COUNTIFS('2019'!H$3:H$115,"SOLUCIONADO",'2019'!G$3:G$115,F$6,'2019'!D$3:D$115,B19)</f>
        <v>0</v>
      </c>
      <c r="I19" s="471">
        <f>COUNTIFS('2019'!H$3:H$115,"SEGUIMIENTO",'2019'!G$3:G$115,F$7,'2019'!D$3:D$115,B19)</f>
        <v>0</v>
      </c>
      <c r="J19" s="471">
        <f>COUNTIFS('2019'!H$3:H$115,"SOLUCIONADO",'2019'!G$3:G$115,F$7,'2019'!D$3:D$115,B19)</f>
        <v>0</v>
      </c>
      <c r="K19" s="471">
        <f>COUNTIFS('2019'!H$3:H$115,"SEGUIMIENTO",'2019'!G$3:G$115,F$8,'2019'!D$3:D$115,B19)</f>
        <v>0</v>
      </c>
      <c r="L19" s="471">
        <f>COUNTIFS('2019'!H$3:H$115,"SOLUCIONADO",'2019'!G$3:G$115,F$8,'2019'!D$3:D$115,B19)</f>
        <v>0</v>
      </c>
      <c r="M19" s="471">
        <f>COUNTIFS('2019'!H$3:H$115,"SEGUIMIENTO",'2019'!G$3:G$115,F$9,'2019'!D$3:D$115,B19)</f>
        <v>0</v>
      </c>
      <c r="N19" s="471">
        <f>COUNTIFS('2019'!H$3:H$115,"SOLUCIONADO",'2019'!G$3:G$115,F$9,'2019'!D$3:D$115,B19)</f>
        <v>1</v>
      </c>
      <c r="O19" s="471">
        <f>COUNTIFS('2019'!H$3:H$115,"SEGUIMIENTO",'2019'!G$3:G$115,F$10,'2019'!D$3:D$115,B19)</f>
        <v>0</v>
      </c>
      <c r="P19" s="471">
        <f>COUNTIFS('2019'!$H$3:$H$115,"SOLUCIONADO",'2019'!$G$3:$G$115,$F$10,'2019'!$D$3:$D$115,$B19)</f>
        <v>1</v>
      </c>
      <c r="Q19" s="464"/>
      <c r="R19" s="439"/>
      <c r="S19" s="439"/>
      <c r="T19" s="439"/>
      <c r="U19" s="439"/>
      <c r="V19" s="439"/>
      <c r="W19" s="439"/>
      <c r="X19" s="439"/>
      <c r="Y19" s="439"/>
      <c r="Z19" s="439"/>
    </row>
    <row r="20" spans="1:26" ht="15.75" customHeight="1">
      <c r="A20" s="463"/>
      <c r="B20" s="32"/>
      <c r="C20" s="32"/>
      <c r="D20" s="32"/>
      <c r="E20" s="32"/>
      <c r="F20" s="439"/>
      <c r="G20" s="439"/>
      <c r="H20" s="439"/>
      <c r="I20" s="439"/>
      <c r="J20" s="439"/>
      <c r="K20" s="439"/>
      <c r="L20" s="439"/>
      <c r="M20" s="439"/>
      <c r="N20" s="439"/>
      <c r="O20" s="439"/>
      <c r="P20" s="439"/>
      <c r="Q20" s="464"/>
      <c r="R20" s="439"/>
      <c r="S20" s="439"/>
      <c r="T20" s="439"/>
      <c r="U20" s="439"/>
      <c r="V20" s="439"/>
      <c r="W20" s="439"/>
      <c r="X20" s="439"/>
      <c r="Y20" s="439"/>
      <c r="Z20" s="439"/>
    </row>
    <row r="21" spans="1:26" ht="15.75" customHeight="1">
      <c r="A21" s="474"/>
      <c r="B21" s="475"/>
      <c r="C21" s="475"/>
      <c r="D21" s="475"/>
      <c r="E21" s="475"/>
      <c r="F21" s="475"/>
      <c r="G21" s="475"/>
      <c r="H21" s="475"/>
      <c r="I21" s="475"/>
      <c r="J21" s="475"/>
      <c r="K21" s="475"/>
      <c r="L21" s="475"/>
      <c r="M21" s="475"/>
      <c r="N21" s="475"/>
      <c r="O21" s="475"/>
      <c r="P21" s="475"/>
      <c r="Q21" s="476"/>
      <c r="R21" s="439"/>
      <c r="S21" s="439"/>
      <c r="T21" s="439"/>
      <c r="U21" s="439"/>
      <c r="V21" s="439"/>
      <c r="W21" s="439"/>
      <c r="X21" s="439"/>
      <c r="Y21" s="439"/>
      <c r="Z21" s="439"/>
    </row>
    <row r="22" spans="1:26" ht="15.75" customHeight="1">
      <c r="A22" s="550" t="s">
        <v>448</v>
      </c>
      <c r="B22" s="551"/>
      <c r="C22" s="551"/>
      <c r="D22" s="551"/>
      <c r="E22" s="551"/>
      <c r="F22" s="551"/>
      <c r="G22" s="551"/>
      <c r="H22" s="551"/>
      <c r="I22" s="551"/>
      <c r="J22" s="551"/>
      <c r="K22" s="551"/>
      <c r="L22" s="551"/>
      <c r="M22" s="551"/>
      <c r="N22" s="551"/>
      <c r="O22" s="551"/>
      <c r="P22" s="551"/>
      <c r="Q22" s="552"/>
      <c r="R22" s="439"/>
      <c r="S22" s="439"/>
      <c r="T22" s="439"/>
      <c r="U22" s="439"/>
      <c r="V22" s="439"/>
      <c r="W22" s="439"/>
      <c r="X22" s="439"/>
      <c r="Y22" s="439"/>
      <c r="Z22" s="439"/>
    </row>
    <row r="23" spans="1:26" ht="15.75" customHeight="1">
      <c r="A23" s="463"/>
      <c r="B23" s="439"/>
      <c r="C23" s="439"/>
      <c r="D23" s="439"/>
      <c r="E23" s="439"/>
      <c r="F23" s="439"/>
      <c r="G23" s="439"/>
      <c r="H23" s="439"/>
      <c r="I23" s="439"/>
      <c r="J23" s="439"/>
      <c r="K23" s="439"/>
      <c r="L23" s="439"/>
      <c r="M23" s="439"/>
      <c r="N23" s="439"/>
      <c r="O23" s="439"/>
      <c r="P23" s="439"/>
      <c r="Q23" s="464"/>
      <c r="R23" s="439"/>
      <c r="S23" s="439"/>
      <c r="T23" s="439"/>
      <c r="U23" s="439"/>
      <c r="V23" s="439"/>
      <c r="W23" s="439"/>
      <c r="X23" s="439"/>
      <c r="Y23" s="439"/>
      <c r="Z23" s="439"/>
    </row>
    <row r="24" spans="1:26" ht="15.75" customHeight="1">
      <c r="A24" s="463"/>
      <c r="B24" s="553" t="s">
        <v>6748</v>
      </c>
      <c r="C24" s="544"/>
      <c r="D24" s="545"/>
      <c r="E24" s="466"/>
      <c r="F24" s="467" t="s">
        <v>44</v>
      </c>
      <c r="G24" s="467" t="s">
        <v>13191</v>
      </c>
      <c r="H24" s="467" t="s">
        <v>15</v>
      </c>
      <c r="I24" s="467" t="s">
        <v>4805</v>
      </c>
      <c r="J24" s="439"/>
      <c r="K24" s="467" t="s">
        <v>13192</v>
      </c>
      <c r="L24" s="467" t="s">
        <v>13191</v>
      </c>
      <c r="M24" s="467" t="s">
        <v>15</v>
      </c>
      <c r="N24" s="465" t="s">
        <v>4805</v>
      </c>
      <c r="O24" s="439"/>
      <c r="P24" s="439"/>
      <c r="Q24" s="464"/>
      <c r="R24" s="439"/>
      <c r="S24" s="439"/>
      <c r="T24" s="439"/>
      <c r="U24" s="439"/>
      <c r="V24" s="439"/>
      <c r="W24" s="439"/>
      <c r="X24" s="439"/>
      <c r="Y24" s="439"/>
      <c r="Z24" s="439"/>
    </row>
    <row r="25" spans="1:26" ht="15.75" customHeight="1">
      <c r="A25" s="463"/>
      <c r="B25" s="468" t="s">
        <v>223</v>
      </c>
      <c r="C25" s="469">
        <f>COUNTIF('2019'!H116:H208,B25)</f>
        <v>93</v>
      </c>
      <c r="D25" s="470">
        <f>C25/C27</f>
        <v>1</v>
      </c>
      <c r="E25" s="32"/>
      <c r="F25" s="468" t="s">
        <v>114</v>
      </c>
      <c r="G25" s="469">
        <f>COUNTIF('2019'!G$116:G$208,F25)</f>
        <v>37</v>
      </c>
      <c r="H25" s="469">
        <f>COUNTIFS('2019'!H$116:H$208,"SEGUIMIENTO",'2019'!G$116:G$208,F25)</f>
        <v>0</v>
      </c>
      <c r="I25" s="471">
        <f>COUNTIFS('2019'!H$116:H$208,"SOLUCIONADO",'2019'!G$116:G$208,F25)</f>
        <v>37</v>
      </c>
      <c r="J25" s="439"/>
      <c r="K25" s="468" t="s">
        <v>4647</v>
      </c>
      <c r="L25" s="469">
        <f t="shared" ref="L25:L29" si="1">M25+N25</f>
        <v>36</v>
      </c>
      <c r="M25" s="469">
        <f>COUNTIFS('2019'!H$115:H$208,"SEGUIMIENTO",'2019'!D$115:D$208,K25)</f>
        <v>0</v>
      </c>
      <c r="N25" s="471">
        <f>COUNTIFS('2019'!H$115:H$208,"SOLUCIONADO",'2019'!D$115:D$208,K25)</f>
        <v>36</v>
      </c>
      <c r="O25" s="439"/>
      <c r="P25" s="439"/>
      <c r="Q25" s="464"/>
      <c r="R25" s="439"/>
      <c r="S25" s="439"/>
      <c r="T25" s="439"/>
      <c r="U25" s="439"/>
      <c r="V25" s="439"/>
      <c r="W25" s="439"/>
      <c r="X25" s="439"/>
      <c r="Y25" s="439"/>
      <c r="Z25" s="439"/>
    </row>
    <row r="26" spans="1:26" ht="15.75" customHeight="1">
      <c r="A26" s="463"/>
      <c r="B26" s="468" t="s">
        <v>118</v>
      </c>
      <c r="C26" s="469">
        <f>COUNTIF('2019'!H116:H208,B26)</f>
        <v>0</v>
      </c>
      <c r="D26" s="470">
        <f>C26/C27</f>
        <v>0</v>
      </c>
      <c r="E26" s="32"/>
      <c r="F26" s="468" t="s">
        <v>271</v>
      </c>
      <c r="G26" s="469">
        <f>COUNTIF('2019'!G$116:G$208,F26)</f>
        <v>19</v>
      </c>
      <c r="H26" s="469">
        <f>COUNTIFS('2019'!H$116:H$208,"SEGUIMIENTO",'2019'!G$116:G$208,F26)</f>
        <v>0</v>
      </c>
      <c r="I26" s="471">
        <f>COUNTIFS('2019'!H$116:H$208,"SOLUCIONADO",'2019'!G$116:G$208,F26)</f>
        <v>19</v>
      </c>
      <c r="J26" s="439"/>
      <c r="K26" s="468" t="s">
        <v>4951</v>
      </c>
      <c r="L26" s="469">
        <f t="shared" si="1"/>
        <v>8</v>
      </c>
      <c r="M26" s="469">
        <f>COUNTIFS('2019'!H$115:H$208,"SEGUIMIENTO",'2019'!D$115:D$208,K26)</f>
        <v>0</v>
      </c>
      <c r="N26" s="471">
        <f>COUNTIFS('2019'!H$115:H$208,"SOLUCIONADO",'2019'!D$115:D$208,K26)</f>
        <v>8</v>
      </c>
      <c r="O26" s="439"/>
      <c r="P26" s="439"/>
      <c r="Q26" s="464"/>
      <c r="R26" s="439"/>
      <c r="S26" s="439"/>
      <c r="T26" s="439"/>
      <c r="U26" s="439"/>
      <c r="V26" s="439"/>
      <c r="W26" s="439"/>
      <c r="X26" s="439"/>
      <c r="Y26" s="439"/>
      <c r="Z26" s="439"/>
    </row>
    <row r="27" spans="1:26" ht="15.75" customHeight="1">
      <c r="A27" s="463"/>
      <c r="B27" s="472"/>
      <c r="C27" s="469">
        <f>SUM(C25:C26)</f>
        <v>93</v>
      </c>
      <c r="D27" s="472"/>
      <c r="E27" s="32"/>
      <c r="F27" s="468" t="s">
        <v>222</v>
      </c>
      <c r="G27" s="469">
        <f>COUNTIF('2019'!G$116:G$208,F27)</f>
        <v>8</v>
      </c>
      <c r="H27" s="469">
        <f>COUNTIFS('2019'!H$116:H$208,"SEGUIMIENTO",'2019'!G$116:G$208,F27)</f>
        <v>0</v>
      </c>
      <c r="I27" s="471">
        <f>COUNTIFS('2019'!H$116:H$208,"SOLUCIONADO",'2019'!G$116:G$208,F27)</f>
        <v>8</v>
      </c>
      <c r="J27" s="439"/>
      <c r="K27" s="468" t="s">
        <v>4671</v>
      </c>
      <c r="L27" s="469">
        <f t="shared" si="1"/>
        <v>29</v>
      </c>
      <c r="M27" s="469">
        <f>COUNTIFS('2019'!H$115:H$208,"SEGUIMIENTO",'2019'!D$115:D$208,K27)</f>
        <v>0</v>
      </c>
      <c r="N27" s="471">
        <f>COUNTIFS('2019'!H$115:H$208,"SOLUCIONADO",'2019'!D$115:D$208,K27)</f>
        <v>29</v>
      </c>
      <c r="O27" s="439"/>
      <c r="P27" s="439"/>
      <c r="Q27" s="464"/>
      <c r="R27" s="439"/>
      <c r="S27" s="439"/>
      <c r="T27" s="439"/>
      <c r="U27" s="439"/>
      <c r="V27" s="439"/>
      <c r="W27" s="439"/>
      <c r="X27" s="439"/>
      <c r="Y27" s="439"/>
      <c r="Z27" s="439"/>
    </row>
    <row r="28" spans="1:26" ht="15.75" customHeight="1">
      <c r="A28" s="463"/>
      <c r="B28" s="32"/>
      <c r="C28" s="32"/>
      <c r="D28" s="32"/>
      <c r="E28" s="32"/>
      <c r="F28" s="468" t="s">
        <v>4846</v>
      </c>
      <c r="G28" s="469">
        <f>COUNTIF('2019'!G$116:G$208,F28)</f>
        <v>0</v>
      </c>
      <c r="H28" s="469">
        <f>COUNTIFS('2019'!H$116:H$208,"SEGUIMIENTO",'2019'!G$116:G$208,F28)</f>
        <v>0</v>
      </c>
      <c r="I28" s="471">
        <f>COUNTIFS('2019'!H$116:H$208,"SOLUCIONADO",'2019'!G$116:G$208,F28)</f>
        <v>0</v>
      </c>
      <c r="J28" s="439"/>
      <c r="K28" s="468" t="s">
        <v>4687</v>
      </c>
      <c r="L28" s="469">
        <f t="shared" si="1"/>
        <v>20</v>
      </c>
      <c r="M28" s="469">
        <f>COUNTIFS('2019'!H$115:H$208,"SEGUIMIENTO",'2019'!D$115:D$208,K28)</f>
        <v>0</v>
      </c>
      <c r="N28" s="471">
        <f>COUNTIFS('2019'!H$115:H$208,"SOLUCIONADO",'2019'!D$115:D$208,K28)</f>
        <v>20</v>
      </c>
      <c r="O28" s="439"/>
      <c r="P28" s="439"/>
      <c r="Q28" s="464"/>
      <c r="R28" s="439"/>
      <c r="S28" s="439"/>
      <c r="T28" s="439"/>
      <c r="U28" s="439"/>
      <c r="V28" s="439"/>
      <c r="W28" s="439"/>
      <c r="X28" s="439"/>
      <c r="Y28" s="439"/>
      <c r="Z28" s="439"/>
    </row>
    <row r="29" spans="1:26" ht="15.75" customHeight="1">
      <c r="A29" s="463"/>
      <c r="B29" s="32"/>
      <c r="C29" s="32"/>
      <c r="D29" s="32"/>
      <c r="E29" s="32"/>
      <c r="F29" s="468" t="s">
        <v>362</v>
      </c>
      <c r="G29" s="469">
        <f>COUNTIF('2019'!G$116:G$208,F29)</f>
        <v>2</v>
      </c>
      <c r="H29" s="469">
        <f>COUNTIFS('2019'!H$116:H$208,"SEGUIMIENTO",'2019'!G$116:G$208,F29)</f>
        <v>0</v>
      </c>
      <c r="I29" s="471">
        <f>COUNTIFS('2019'!H$116:H$208,"SOLUCIONADO",'2019'!G$116:G$208,F29)</f>
        <v>2</v>
      </c>
      <c r="J29" s="439"/>
      <c r="K29" s="468"/>
      <c r="L29" s="469">
        <f t="shared" si="1"/>
        <v>0</v>
      </c>
      <c r="M29" s="469">
        <f>COUNTIFS('2019'!H$115:H$208,"SEGUIMIENTO",'2019'!D$115:D$208,K29)</f>
        <v>0</v>
      </c>
      <c r="N29" s="471">
        <f>COUNTIFS('2019'!H$115:H$208,"SOLUCIONADO",'2019'!D$115:D$208,K29)</f>
        <v>0</v>
      </c>
      <c r="O29" s="439"/>
      <c r="P29" s="439"/>
      <c r="Q29" s="464"/>
      <c r="R29" s="439"/>
      <c r="S29" s="439"/>
      <c r="T29" s="439"/>
      <c r="U29" s="439"/>
      <c r="V29" s="439"/>
      <c r="W29" s="439"/>
      <c r="X29" s="439"/>
      <c r="Y29" s="439"/>
      <c r="Z29" s="439"/>
    </row>
    <row r="30" spans="1:26" ht="12.75">
      <c r="A30" s="463"/>
      <c r="B30" s="32"/>
      <c r="C30" s="32"/>
      <c r="D30" s="32"/>
      <c r="E30" s="32"/>
      <c r="F30" s="473" t="s">
        <v>483</v>
      </c>
      <c r="G30" s="469">
        <f>COUNTIF('2019'!G$116:G$208,F30)</f>
        <v>6</v>
      </c>
      <c r="H30" s="469">
        <f>COUNTIFS('2019'!H$116:H$208,"SEGUIMIENTO",'2019'!G$116:G$208,F30)</f>
        <v>0</v>
      </c>
      <c r="I30" s="471">
        <f>COUNTIFS('2019'!H$116:H$208,"SOLUCIONADO",'2019'!G$116:G$208,F30)</f>
        <v>6</v>
      </c>
      <c r="J30" s="439"/>
      <c r="K30" s="439"/>
      <c r="L30" s="439"/>
      <c r="M30" s="439"/>
      <c r="N30" s="439"/>
      <c r="O30" s="439"/>
      <c r="P30" s="439"/>
      <c r="Q30" s="464"/>
      <c r="R30" s="439"/>
      <c r="S30" s="439"/>
      <c r="T30" s="439"/>
      <c r="U30" s="439"/>
      <c r="V30" s="439"/>
      <c r="W30" s="439"/>
      <c r="X30" s="439"/>
      <c r="Y30" s="439"/>
      <c r="Z30" s="439"/>
    </row>
    <row r="31" spans="1:26" ht="12.75">
      <c r="A31" s="463"/>
      <c r="B31" s="32"/>
      <c r="C31" s="32"/>
      <c r="D31" s="32"/>
      <c r="E31" s="32"/>
      <c r="F31" s="473" t="s">
        <v>384</v>
      </c>
      <c r="G31" s="469">
        <f>COUNTIF('2019'!G$116:G$208,F31)</f>
        <v>21</v>
      </c>
      <c r="H31" s="469">
        <f>COUNTIFS('2019'!H$116:H$208,"SEGUIMIENTO",'2019'!G$116:G$208,F31)</f>
        <v>0</v>
      </c>
      <c r="I31" s="471">
        <f>COUNTIFS('2019'!H$116:H$208,"SOLUCIONADO",'2019'!G$116:G$208,F31)</f>
        <v>21</v>
      </c>
      <c r="J31" s="439"/>
      <c r="K31" s="439"/>
      <c r="L31" s="439"/>
      <c r="M31" s="439"/>
      <c r="N31" s="439"/>
      <c r="O31" s="439"/>
      <c r="P31" s="439"/>
      <c r="Q31" s="464"/>
      <c r="R31" s="439"/>
      <c r="S31" s="439"/>
      <c r="T31" s="439"/>
      <c r="U31" s="439"/>
      <c r="V31" s="439"/>
      <c r="W31" s="439"/>
      <c r="X31" s="439"/>
      <c r="Y31" s="439"/>
      <c r="Z31" s="439"/>
    </row>
    <row r="32" spans="1:26" ht="12.75">
      <c r="A32" s="463"/>
      <c r="B32" s="32"/>
      <c r="C32" s="32"/>
      <c r="D32" s="32"/>
      <c r="E32" s="32"/>
      <c r="F32" s="32"/>
      <c r="G32" s="32"/>
      <c r="H32" s="32"/>
      <c r="I32" s="32"/>
      <c r="J32" s="439"/>
      <c r="K32" s="439"/>
      <c r="L32" s="439"/>
      <c r="M32" s="439"/>
      <c r="N32" s="439"/>
      <c r="O32" s="439"/>
      <c r="P32" s="439"/>
      <c r="Q32" s="464"/>
      <c r="R32" s="439"/>
      <c r="S32" s="439"/>
      <c r="T32" s="439"/>
      <c r="U32" s="439"/>
      <c r="V32" s="439"/>
      <c r="W32" s="439"/>
      <c r="X32" s="439"/>
      <c r="Y32" s="439"/>
      <c r="Z32" s="439"/>
    </row>
    <row r="33" spans="1:26" ht="12.75">
      <c r="A33" s="463"/>
      <c r="B33" s="32"/>
      <c r="C33" s="32"/>
      <c r="D33" s="32"/>
      <c r="E33" s="32"/>
      <c r="F33" s="32"/>
      <c r="G33" s="32"/>
      <c r="H33" s="32"/>
      <c r="I33" s="32"/>
      <c r="J33" s="439"/>
      <c r="K33" s="439"/>
      <c r="L33" s="439"/>
      <c r="M33" s="439"/>
      <c r="N33" s="439"/>
      <c r="O33" s="439"/>
      <c r="P33" s="439"/>
      <c r="Q33" s="464"/>
      <c r="R33" s="439"/>
      <c r="S33" s="439"/>
      <c r="T33" s="439"/>
      <c r="U33" s="439"/>
      <c r="V33" s="439"/>
      <c r="W33" s="439"/>
      <c r="X33" s="439"/>
      <c r="Y33" s="439"/>
      <c r="Z33" s="439"/>
    </row>
    <row r="34" spans="1:26" ht="12.75">
      <c r="A34" s="463"/>
      <c r="B34" s="32"/>
      <c r="C34" s="549" t="s">
        <v>114</v>
      </c>
      <c r="D34" s="545"/>
      <c r="E34" s="549" t="s">
        <v>271</v>
      </c>
      <c r="F34" s="545"/>
      <c r="G34" s="549" t="s">
        <v>222</v>
      </c>
      <c r="H34" s="545"/>
      <c r="I34" s="549" t="s">
        <v>4846</v>
      </c>
      <c r="J34" s="545"/>
      <c r="K34" s="549" t="s">
        <v>362</v>
      </c>
      <c r="L34" s="545"/>
      <c r="M34" s="549" t="s">
        <v>483</v>
      </c>
      <c r="N34" s="545"/>
      <c r="O34" s="549" t="s">
        <v>384</v>
      </c>
      <c r="P34" s="545"/>
      <c r="Q34" s="464"/>
      <c r="R34" s="439"/>
      <c r="S34" s="439"/>
      <c r="T34" s="439"/>
      <c r="U34" s="439"/>
      <c r="V34" s="439"/>
      <c r="W34" s="439"/>
      <c r="X34" s="439"/>
      <c r="Y34" s="439"/>
      <c r="Z34" s="439"/>
    </row>
    <row r="35" spans="1:26" ht="12.75">
      <c r="A35" s="463"/>
      <c r="B35" s="439"/>
      <c r="C35" s="467" t="s">
        <v>15</v>
      </c>
      <c r="D35" s="467" t="s">
        <v>4805</v>
      </c>
      <c r="E35" s="467" t="s">
        <v>15</v>
      </c>
      <c r="F35" s="467" t="s">
        <v>4805</v>
      </c>
      <c r="G35" s="467" t="s">
        <v>15</v>
      </c>
      <c r="H35" s="467" t="s">
        <v>4805</v>
      </c>
      <c r="I35" s="467" t="s">
        <v>15</v>
      </c>
      <c r="J35" s="467" t="s">
        <v>4805</v>
      </c>
      <c r="K35" s="467" t="s">
        <v>15</v>
      </c>
      <c r="L35" s="467" t="s">
        <v>4805</v>
      </c>
      <c r="M35" s="467" t="s">
        <v>15</v>
      </c>
      <c r="N35" s="465" t="s">
        <v>4805</v>
      </c>
      <c r="O35" s="467" t="s">
        <v>15</v>
      </c>
      <c r="P35" s="467" t="s">
        <v>4805</v>
      </c>
      <c r="Q35" s="464"/>
      <c r="R35" s="439"/>
      <c r="S35" s="439"/>
      <c r="T35" s="439"/>
      <c r="U35" s="439"/>
      <c r="V35" s="439"/>
      <c r="W35" s="439"/>
      <c r="X35" s="439"/>
      <c r="Y35" s="439"/>
      <c r="Z35" s="439"/>
    </row>
    <row r="36" spans="1:26" ht="12.75">
      <c r="A36" s="463"/>
      <c r="B36" s="468" t="s">
        <v>4647</v>
      </c>
      <c r="C36" s="469">
        <f>COUNTIFS('2019'!H$116:H$208,"SEGUIMIENTO",'2019'!G$116:G$208,F$4,'2019'!D$116:D$208,B36)</f>
        <v>0</v>
      </c>
      <c r="D36" s="469">
        <f>COUNTIFS('2019'!H$116:H$208,"SOLUCIONADO",'2019'!G$116:G$208,F$4,'2019'!D$116:D$208,B36)</f>
        <v>24</v>
      </c>
      <c r="E36" s="469">
        <f>COUNTIFS('2019'!H$116:H$208,"SEGUIMIENTO",'2019'!G$116:G$208,F$5,'2019'!D$116:D$208,B36)</f>
        <v>0</v>
      </c>
      <c r="F36" s="471">
        <f>COUNTIFS('2019'!H$116:H$208,"SOLUCIONADO",'2019'!G$116:G$208,F$5,'2019'!D$116:D$208,B36)</f>
        <v>1</v>
      </c>
      <c r="G36" s="471">
        <f>COUNTIFS('2019'!H$116:H$208,"SEGUIMIENTO",'2019'!G$116:G$208,F$6,'2019'!D$116:D$208,B36)</f>
        <v>0</v>
      </c>
      <c r="H36" s="471">
        <f>COUNTIFS('2019'!H$116:H$208,"SOLUCIONADO",'2019'!G$116:G$208,F$6,'2019'!D$116:D$208,B36)</f>
        <v>1</v>
      </c>
      <c r="I36" s="471">
        <f>COUNTIFS('2019'!H$116:H$208,"SEGUIMIENTO",'2019'!G$116:G$208,F$7,'2019'!D$116:D$208,B36)</f>
        <v>0</v>
      </c>
      <c r="J36" s="471">
        <f>COUNTIFS('2019'!H$116:H$208,"SOLUCIONADO",'2019'!G$116:G$208,F$7,'2019'!D$116:D$208,B36)</f>
        <v>0</v>
      </c>
      <c r="K36" s="471">
        <f>COUNTIFS('2019'!H$116:H$208,"SEGUIMIENTO",'2019'!G$116:G$208,F$8,'2019'!D$116:D$208,B36)</f>
        <v>0</v>
      </c>
      <c r="L36" s="471">
        <f>COUNTIFS('2019'!H$116:H$208,"SOLUCIONADO",'2019'!G$116:G$208,F$8,'2019'!D$116:D$208,B36)</f>
        <v>0</v>
      </c>
      <c r="M36" s="471">
        <f>COUNTIFS('2019'!H$116:H$208,"SEGUIMIENTO",'2019'!G$116:G$208,F$9,'2019'!D$116:D$208,B36)</f>
        <v>0</v>
      </c>
      <c r="N36" s="471">
        <f>COUNTIFS('2019'!H$116:H$208,"SOLUCIONADO",'2019'!G$116:G$208,F$9,'2019'!D$116:D$208,B36)</f>
        <v>2</v>
      </c>
      <c r="O36" s="471">
        <f>COUNTIFS('2019'!H$116:H$208,"SEGUIMIENTO",'2019'!G$116:G$208,F$10,'2019'!D$116:D$208,B36)</f>
        <v>0</v>
      </c>
      <c r="P36" s="471">
        <f>COUNTIFS('2019'!$H$116:$H$208,"SOLUCIONADO",'2019'!$G$116:$G$208,$F$10,'2019'!$D$116:$D$208,$B36)</f>
        <v>8</v>
      </c>
      <c r="Q36" s="464"/>
      <c r="R36" s="439"/>
      <c r="S36" s="439"/>
      <c r="T36" s="439"/>
      <c r="U36" s="439"/>
      <c r="V36" s="439"/>
      <c r="W36" s="439"/>
      <c r="X36" s="439"/>
      <c r="Y36" s="439"/>
      <c r="Z36" s="439"/>
    </row>
    <row r="37" spans="1:26" ht="12.75">
      <c r="A37" s="463"/>
      <c r="B37" s="468" t="s">
        <v>4951</v>
      </c>
      <c r="C37" s="469">
        <f>COUNTIFS('2019'!H$116:H$208,"SEGUIMIENTO",'2019'!G$116:G$208,F$4,'2019'!D$116:D$208,B37)</f>
        <v>0</v>
      </c>
      <c r="D37" s="469">
        <f>COUNTIFS('2019'!H$116:H$208,"SOLUCIONADO",'2019'!G$116:G$208,F$4,'2019'!D$116:D$208,B37)</f>
        <v>2</v>
      </c>
      <c r="E37" s="469">
        <f>COUNTIFS('2019'!H$116:H$208,"SEGUIMIENTO",'2019'!G$116:G$208,F$5,'2019'!D$116:D$208,B37)</f>
        <v>0</v>
      </c>
      <c r="F37" s="471">
        <f>COUNTIFS('2019'!H$116:H$208,"SOLUCIONADO",'2019'!G$116:G$208,F$5,'2019'!D$116:D$208,B37)</f>
        <v>2</v>
      </c>
      <c r="G37" s="471">
        <f>COUNTIFS('2019'!H$116:H$208,"SEGUIMIENTO",'2019'!G$116:G$208,F$6,'2019'!D$116:D$208,B37)</f>
        <v>0</v>
      </c>
      <c r="H37" s="471">
        <f>COUNTIFS('2019'!H$116:H$208,"SOLUCIONADO",'2019'!G$116:G$208,F$6,'2019'!D$116:D$208,B37)</f>
        <v>1</v>
      </c>
      <c r="I37" s="471">
        <f>COUNTIFS('2019'!H$116:H$208,"SEGUIMIENTO",'2019'!G$116:G$208,F$7,'2019'!D$116:D$208,B37)</f>
        <v>0</v>
      </c>
      <c r="J37" s="471">
        <f>COUNTIFS('2019'!H$116:H$208,"SOLUCIONADO",'2019'!G$116:G$208,F$7,'2019'!D$116:D$208,B37)</f>
        <v>0</v>
      </c>
      <c r="K37" s="471">
        <f>COUNTIFS('2019'!H$116:H$208,"SEGUIMIENTO",'2019'!G$116:G$208,F$8,'2019'!D$116:D$208,B37)</f>
        <v>0</v>
      </c>
      <c r="L37" s="471">
        <f>COUNTIFS('2019'!H$116:H$208,"SOLUCIONADO",'2019'!G$116:G$208,F$8,'2019'!D$116:D$208,B37)</f>
        <v>0</v>
      </c>
      <c r="M37" s="471">
        <f>COUNTIFS('2019'!H$116:H$208,"SEGUIMIENTO",'2019'!G$116:G$208,F$9,'2019'!D$116:D$208,B37)</f>
        <v>0</v>
      </c>
      <c r="N37" s="471">
        <f>COUNTIFS('2019'!H$116:H$208,"SOLUCIONADO",'2019'!G$116:G$208,F$9,'2019'!D$116:D$208,B37)</f>
        <v>2</v>
      </c>
      <c r="O37" s="471">
        <f>COUNTIFS('2019'!H$116:H$208,"SEGUIMIENTO",'2019'!G$116:G$208,F$10,'2019'!D$116:D$208,B37)</f>
        <v>0</v>
      </c>
      <c r="P37" s="471">
        <f>COUNTIFS('2019'!$H$116:$H$208,"SOLUCIONADO",'2019'!$G$116:$G$208,$F$10,'2019'!$D$116:$D$208,$B37)</f>
        <v>1</v>
      </c>
      <c r="Q37" s="464"/>
      <c r="R37" s="439"/>
      <c r="S37" s="439"/>
      <c r="T37" s="439"/>
      <c r="U37" s="439"/>
      <c r="V37" s="439"/>
      <c r="W37" s="439"/>
      <c r="X37" s="439"/>
      <c r="Y37" s="439"/>
      <c r="Z37" s="439"/>
    </row>
    <row r="38" spans="1:26" ht="12.75">
      <c r="A38" s="463"/>
      <c r="B38" s="468" t="s">
        <v>4671</v>
      </c>
      <c r="C38" s="469">
        <f>COUNTIFS('2019'!H$116:H$208,"SEGUIMIENTO",'2019'!G$116:G$208,F$4,'2019'!D$116:D$208,B38)</f>
        <v>0</v>
      </c>
      <c r="D38" s="469">
        <f>COUNTIFS('2019'!H$116:H$208,"SOLUCIONADO",'2019'!G$116:G$208,F$4,'2019'!D$116:D$208,B38)</f>
        <v>7</v>
      </c>
      <c r="E38" s="469">
        <f>COUNTIFS('2019'!H$116:H$208,"SEGUIMIENTO",'2019'!G$116:G$208,F$5,'2019'!D$116:D$208,B38)</f>
        <v>0</v>
      </c>
      <c r="F38" s="471">
        <f>COUNTIFS('2019'!H$116:H$208,"SOLUCIONADO",'2019'!G$116:G$208,F$5,'2019'!D$116:D$208,B38)</f>
        <v>12</v>
      </c>
      <c r="G38" s="471">
        <f>COUNTIFS('2019'!H$116:H$208,"SEGUIMIENTO",'2019'!G$116:G$208,F$6,'2019'!D$116:D$208,B38)</f>
        <v>0</v>
      </c>
      <c r="H38" s="471">
        <f>COUNTIFS('2019'!H$116:H$208,"SOLUCIONADO",'2019'!G$116:G$208,F$6,'2019'!D$116:D$208,B38)</f>
        <v>4</v>
      </c>
      <c r="I38" s="471">
        <f>COUNTIFS('2019'!H$116:H$208,"SEGUIMIENTO",'2019'!G$116:G$208,F$7,'2019'!D$116:D$208,B38)</f>
        <v>0</v>
      </c>
      <c r="J38" s="471">
        <f>COUNTIFS('2019'!H$116:H$208,"SOLUCIONADO",'2019'!G$116:G$208,F$7,'2019'!D$116:D$208,B38)</f>
        <v>0</v>
      </c>
      <c r="K38" s="471">
        <f>COUNTIFS('2019'!H$116:H$208,"SEGUIMIENTO",'2019'!G$116:G$208,F$8,'2019'!D$116:D$208,B38)</f>
        <v>0</v>
      </c>
      <c r="L38" s="471">
        <f>COUNTIFS('2019'!H$116:H$208,"SOLUCIONADO",'2019'!G$116:G$208,F$8,'2019'!D$116:D$208,B38)</f>
        <v>0</v>
      </c>
      <c r="M38" s="471">
        <f>COUNTIFS('2019'!H$116:H$208,"SEGUIMIENTO",'2019'!G$116:G$208,F$9,'2019'!D$116:D$208,B38)</f>
        <v>0</v>
      </c>
      <c r="N38" s="471">
        <f>COUNTIFS('2019'!H$116:H$208,"SOLUCIONADO",'2019'!G$116:G$208,F$9,'2019'!D$116:D$208,B38)</f>
        <v>1</v>
      </c>
      <c r="O38" s="471">
        <f>COUNTIFS('2019'!H$116:H$208,"SEGUIMIENTO",'2019'!G$116:G$208,F$10,'2019'!D$116:D$208,B38)</f>
        <v>0</v>
      </c>
      <c r="P38" s="471">
        <f>COUNTIFS('2019'!$H$116:$H$208,"SOLUCIONADO",'2019'!$G$116:$G$208,$F$10,'2019'!$D$116:$D$208,$B38)</f>
        <v>5</v>
      </c>
      <c r="Q38" s="464"/>
      <c r="R38" s="439"/>
      <c r="S38" s="439"/>
      <c r="T38" s="439"/>
      <c r="U38" s="439"/>
      <c r="V38" s="439"/>
      <c r="W38" s="439"/>
      <c r="X38" s="439"/>
      <c r="Y38" s="439"/>
      <c r="Z38" s="439"/>
    </row>
    <row r="39" spans="1:26" ht="12.75">
      <c r="A39" s="463"/>
      <c r="B39" s="468" t="s">
        <v>4667</v>
      </c>
      <c r="C39" s="469">
        <f>COUNTIFS('2019'!H$116:H$208,"SEGUIMIENTO",'2019'!G$116:G$208,F$4,'2019'!D$116:D$208,B39)</f>
        <v>0</v>
      </c>
      <c r="D39" s="469">
        <f>COUNTIFS('2019'!H$116:H$208,"SOLUCIONADO",'2019'!G$116:G$208,F$4,'2019'!D$116:D$208,B39)</f>
        <v>0</v>
      </c>
      <c r="E39" s="469">
        <f>COUNTIFS('2019'!H$116:H$208,"SEGUIMIENTO",'2019'!G$116:G$208,F$5,'2019'!D$116:D$208,B39)</f>
        <v>0</v>
      </c>
      <c r="F39" s="471">
        <f>COUNTIFS('2019'!H$116:H$208,"SOLUCIONADO",'2019'!G$116:G$208,F$5,'2019'!D$116:D$208,B39)</f>
        <v>0</v>
      </c>
      <c r="G39" s="471">
        <f>COUNTIFS('2019'!H$116:H$208,"SEGUIMIENTO",'2019'!G$116:G$208,F$6,'2019'!D$116:D$208,B39)</f>
        <v>0</v>
      </c>
      <c r="H39" s="471">
        <f>COUNTIFS('2019'!H$116:H$208,"SOLUCIONADO",'2019'!G$116:G$208,F$6,'2019'!D$116:D$208,B39)</f>
        <v>0</v>
      </c>
      <c r="I39" s="471">
        <f>COUNTIFS('2019'!H$116:H$208,"SEGUIMIENTO",'2019'!G$116:G$208,F$7,'2019'!D$116:D$208,B39)</f>
        <v>0</v>
      </c>
      <c r="J39" s="471">
        <f>COUNTIFS('2019'!H$116:H$208,"SOLUCIONADO",'2019'!G$116:G$208,F$7,'2019'!D$116:D$208,B39)</f>
        <v>0</v>
      </c>
      <c r="K39" s="471">
        <f>COUNTIFS('2019'!H$116:H$208,"SEGUIMIENTO",'2019'!G$116:G$208,F$8,'2019'!D$116:D$208,B39)</f>
        <v>0</v>
      </c>
      <c r="L39" s="471">
        <f>COUNTIFS('2019'!H$116:H$208,"SOLUCIONADO",'2019'!G$116:G$208,F$8,'2019'!D$116:D$208,B39)</f>
        <v>0</v>
      </c>
      <c r="M39" s="471">
        <f>COUNTIFS('2019'!H$116:H$208,"SEGUIMIENTO",'2019'!G$116:G$208,F$9,'2019'!D$116:D$208,B39)</f>
        <v>0</v>
      </c>
      <c r="N39" s="471">
        <f>COUNTIFS('2019'!H$116:H$208,"SOLUCIONADO",'2019'!G$116:G$208,F$9,'2019'!D$116:D$208,B39)</f>
        <v>0</v>
      </c>
      <c r="O39" s="471">
        <f>COUNTIFS('2019'!H$116:H$208,"SEGUIMIENTO",'2019'!G$116:G$208,F$10,'2019'!D$116:D$208,B39)</f>
        <v>0</v>
      </c>
      <c r="P39" s="471">
        <f>COUNTIFS('2019'!$H$116:$H$208,"SOLUCIONADO",'2019'!$G$116:$G$208,$F$10,'2019'!$D$116:$D$208,$B39)</f>
        <v>0</v>
      </c>
      <c r="Q39" s="464"/>
      <c r="R39" s="439"/>
      <c r="S39" s="439"/>
      <c r="T39" s="439"/>
      <c r="U39" s="439"/>
      <c r="V39" s="439"/>
      <c r="W39" s="439"/>
      <c r="X39" s="439"/>
      <c r="Y39" s="439"/>
      <c r="Z39" s="439"/>
    </row>
    <row r="40" spans="1:26" ht="12.75">
      <c r="A40" s="463"/>
      <c r="B40" s="468" t="s">
        <v>4687</v>
      </c>
      <c r="C40" s="469">
        <f>COUNTIFS('2019'!H$116:H$208,"SEGUIMIENTO",'2019'!G$116:G$208,F$4,'2019'!D$116:D$208,B40)</f>
        <v>0</v>
      </c>
      <c r="D40" s="469">
        <f>COUNTIFS('2019'!H$116:H$208,"SOLUCIONADO",'2019'!G$116:G$208,F$4,'2019'!D$116:D$208,B40)</f>
        <v>4</v>
      </c>
      <c r="E40" s="469">
        <f>COUNTIFS('2019'!H$116:H$208,"SEGUIMIENTO",'2019'!G$116:G$208,F$5,'2019'!D$116:D$208,B40)</f>
        <v>0</v>
      </c>
      <c r="F40" s="471">
        <f>COUNTIFS('2019'!H$116:H$208,"SOLUCIONADO",'2019'!G$116:G$208,F$5,'2019'!D$116:D$208,B40)</f>
        <v>4</v>
      </c>
      <c r="G40" s="471">
        <f>COUNTIFS('2019'!H$116:H$208,"SEGUIMIENTO",'2019'!G$116:G$208,F$6,'2019'!D$116:D$208,B40)</f>
        <v>0</v>
      </c>
      <c r="H40" s="471">
        <f>COUNTIFS('2019'!H$116:H$208,"SOLUCIONADO",'2019'!G$116:G$208,F$6,'2019'!D$116:D$208,B40)</f>
        <v>2</v>
      </c>
      <c r="I40" s="471">
        <f>COUNTIFS('2019'!H$116:H$208,"SEGUIMIENTO",'2019'!G$116:G$208,F$7,'2019'!D$116:D$208,B40)</f>
        <v>0</v>
      </c>
      <c r="J40" s="471">
        <f>COUNTIFS('2019'!H$116:H$208,"SOLUCIONADO",'2019'!G$116:G$208,F$7,'2019'!D$116:D$208,B40)</f>
        <v>0</v>
      </c>
      <c r="K40" s="471">
        <f>COUNTIFS('2019'!H$116:H$208,"SEGUIMIENTO",'2019'!G$116:G$208,F$8,'2019'!D$116:D$208,B40)</f>
        <v>0</v>
      </c>
      <c r="L40" s="471">
        <f>COUNTIFS('2019'!H$116:H$208,"SOLUCIONADO",'2019'!G$116:G$208,F$8,'2019'!D$116:D$208,B40)</f>
        <v>2</v>
      </c>
      <c r="M40" s="471">
        <f>COUNTIFS('2019'!H$116:H$208,"SEGUIMIENTO",'2019'!G$116:G$208,F$9,'2019'!D$116:D$208,B40)</f>
        <v>0</v>
      </c>
      <c r="N40" s="471">
        <f>COUNTIFS('2019'!H$116:H$208,"SOLUCIONADO",'2019'!G$116:G$208,F$9,'2019'!D$116:D$208,B40)</f>
        <v>1</v>
      </c>
      <c r="O40" s="471">
        <f>COUNTIFS('2019'!H$116:H$208,"SEGUIMIENTO",'2019'!G$116:G$208,F$10,'2019'!D$116:D$208,B40)</f>
        <v>0</v>
      </c>
      <c r="P40" s="471">
        <f>COUNTIFS('2019'!$H$116:$H$208,"SOLUCIONADO",'2019'!$G$116:$G$208,$F$10,'2019'!$D$116:$D$208,$B40)</f>
        <v>6</v>
      </c>
      <c r="Q40" s="464"/>
      <c r="R40" s="439"/>
      <c r="S40" s="439"/>
      <c r="T40" s="439"/>
      <c r="U40" s="439"/>
      <c r="V40" s="439"/>
      <c r="W40" s="439"/>
      <c r="X40" s="439"/>
      <c r="Y40" s="439"/>
      <c r="Z40" s="439"/>
    </row>
    <row r="41" spans="1:26" ht="12.75">
      <c r="A41" s="463"/>
      <c r="B41" s="32"/>
      <c r="C41" s="32"/>
      <c r="D41" s="32"/>
      <c r="E41" s="32"/>
      <c r="F41" s="439"/>
      <c r="G41" s="439"/>
      <c r="H41" s="439"/>
      <c r="I41" s="439"/>
      <c r="J41" s="439"/>
      <c r="K41" s="439"/>
      <c r="L41" s="439"/>
      <c r="M41" s="439"/>
      <c r="N41" s="439"/>
      <c r="O41" s="439"/>
      <c r="P41" s="439"/>
      <c r="Q41" s="464"/>
      <c r="R41" s="439"/>
      <c r="S41" s="439"/>
      <c r="T41" s="439"/>
      <c r="U41" s="439"/>
      <c r="V41" s="439"/>
      <c r="W41" s="439"/>
      <c r="X41" s="439"/>
      <c r="Y41" s="439"/>
      <c r="Z41" s="439"/>
    </row>
    <row r="42" spans="1:26" ht="12.75">
      <c r="A42" s="474"/>
      <c r="B42" s="475"/>
      <c r="C42" s="475"/>
      <c r="D42" s="475"/>
      <c r="E42" s="475"/>
      <c r="F42" s="475"/>
      <c r="G42" s="475"/>
      <c r="H42" s="475"/>
      <c r="I42" s="475"/>
      <c r="J42" s="475"/>
      <c r="K42" s="475"/>
      <c r="L42" s="475"/>
      <c r="M42" s="475"/>
      <c r="N42" s="475"/>
      <c r="O42" s="475"/>
      <c r="P42" s="475"/>
      <c r="Q42" s="476"/>
      <c r="R42" s="439"/>
      <c r="S42" s="439"/>
      <c r="T42" s="439"/>
      <c r="U42" s="439"/>
      <c r="V42" s="439"/>
      <c r="W42" s="439"/>
      <c r="X42" s="439"/>
      <c r="Y42" s="439"/>
      <c r="Z42" s="439"/>
    </row>
    <row r="43" spans="1:26" ht="12.75">
      <c r="A43" s="550" t="s">
        <v>1175</v>
      </c>
      <c r="B43" s="551"/>
      <c r="C43" s="551"/>
      <c r="D43" s="551"/>
      <c r="E43" s="551"/>
      <c r="F43" s="551"/>
      <c r="G43" s="551"/>
      <c r="H43" s="551"/>
      <c r="I43" s="551"/>
      <c r="J43" s="551"/>
      <c r="K43" s="551"/>
      <c r="L43" s="551"/>
      <c r="M43" s="551"/>
      <c r="N43" s="551"/>
      <c r="O43" s="551"/>
      <c r="P43" s="551"/>
      <c r="Q43" s="552"/>
      <c r="R43" s="439"/>
      <c r="S43" s="439"/>
      <c r="T43" s="439"/>
      <c r="U43" s="439"/>
      <c r="V43" s="439"/>
      <c r="W43" s="439"/>
      <c r="X43" s="439"/>
      <c r="Y43" s="439"/>
      <c r="Z43" s="439"/>
    </row>
    <row r="44" spans="1:26" ht="12.75">
      <c r="A44" s="463"/>
      <c r="B44" s="439"/>
      <c r="C44" s="439"/>
      <c r="D44" s="439"/>
      <c r="E44" s="439"/>
      <c r="F44" s="439"/>
      <c r="G44" s="439"/>
      <c r="H44" s="439"/>
      <c r="I44" s="439"/>
      <c r="J44" s="439"/>
      <c r="K44" s="439"/>
      <c r="L44" s="439"/>
      <c r="M44" s="439"/>
      <c r="N44" s="439"/>
      <c r="O44" s="439"/>
      <c r="P44" s="439"/>
      <c r="Q44" s="464"/>
      <c r="R44" s="439"/>
      <c r="S44" s="439"/>
      <c r="T44" s="439"/>
      <c r="U44" s="439"/>
      <c r="V44" s="439"/>
      <c r="W44" s="439"/>
      <c r="X44" s="439"/>
      <c r="Y44" s="439"/>
      <c r="Z44" s="439"/>
    </row>
    <row r="45" spans="1:26" ht="12.75">
      <c r="A45" s="463"/>
      <c r="B45" s="553" t="s">
        <v>6748</v>
      </c>
      <c r="C45" s="544"/>
      <c r="D45" s="545"/>
      <c r="E45" s="466"/>
      <c r="F45" s="467" t="s">
        <v>44</v>
      </c>
      <c r="G45" s="467" t="s">
        <v>13191</v>
      </c>
      <c r="H45" s="467" t="s">
        <v>15</v>
      </c>
      <c r="I45" s="467" t="s">
        <v>4805</v>
      </c>
      <c r="J45" s="439"/>
      <c r="K45" s="467" t="s">
        <v>13192</v>
      </c>
      <c r="L45" s="467" t="s">
        <v>13191</v>
      </c>
      <c r="M45" s="467" t="s">
        <v>15</v>
      </c>
      <c r="N45" s="465" t="s">
        <v>4805</v>
      </c>
      <c r="O45" s="439"/>
      <c r="P45" s="439"/>
      <c r="Q45" s="464"/>
      <c r="R45" s="439"/>
      <c r="S45" s="439"/>
      <c r="T45" s="439"/>
      <c r="U45" s="439"/>
      <c r="V45" s="439"/>
      <c r="W45" s="439"/>
      <c r="X45" s="439"/>
      <c r="Y45" s="439"/>
      <c r="Z45" s="439"/>
    </row>
    <row r="46" spans="1:26" ht="12.75">
      <c r="A46" s="463"/>
      <c r="B46" s="468" t="s">
        <v>223</v>
      </c>
      <c r="C46" s="469">
        <f>COUNTIF('2019'!H209:H262,B46)</f>
        <v>54</v>
      </c>
      <c r="D46" s="470">
        <f>C46/C48</f>
        <v>1</v>
      </c>
      <c r="E46" s="32"/>
      <c r="F46" s="468" t="s">
        <v>114</v>
      </c>
      <c r="G46" s="469">
        <f>COUNTIF('2019'!G$209:G$262,F46)</f>
        <v>18</v>
      </c>
      <c r="H46" s="469">
        <f>COUNTIFS('2019'!H$209:H$262,"SEGUIMIENTO",'2019'!G$209:G$262,F46)</f>
        <v>0</v>
      </c>
      <c r="I46" s="471">
        <f>COUNTIFS('2019'!H$209:H$262,"SOLUCIONADO",'2019'!G$209:G$262,F46)</f>
        <v>18</v>
      </c>
      <c r="J46" s="439"/>
      <c r="K46" s="468" t="s">
        <v>4647</v>
      </c>
      <c r="L46" s="469">
        <f t="shared" ref="L46:L50" si="2">M46+N46</f>
        <v>58</v>
      </c>
      <c r="M46" s="469">
        <f>COUNTIFS('2019'!H$209:H$359,"SEGUIMIENTO",'2019'!D$209:D$359,K46)</f>
        <v>0</v>
      </c>
      <c r="N46" s="471">
        <f>COUNTIFS('2019'!H$209:H$359,"SOLUCIONADO",'2019'!D$209:D$359,K46)</f>
        <v>58</v>
      </c>
      <c r="O46" s="439"/>
      <c r="P46" s="439"/>
      <c r="Q46" s="464"/>
      <c r="R46" s="439"/>
      <c r="S46" s="439"/>
      <c r="T46" s="439"/>
      <c r="U46" s="439"/>
      <c r="V46" s="439"/>
      <c r="W46" s="439"/>
      <c r="X46" s="439"/>
      <c r="Y46" s="439"/>
      <c r="Z46" s="439"/>
    </row>
    <row r="47" spans="1:26" ht="12.75">
      <c r="A47" s="463"/>
      <c r="B47" s="468" t="s">
        <v>118</v>
      </c>
      <c r="C47" s="469">
        <f>COUNTIF('2019'!H209:H262,B47)</f>
        <v>0</v>
      </c>
      <c r="D47" s="470">
        <f>C47/C48</f>
        <v>0</v>
      </c>
      <c r="E47" s="32"/>
      <c r="F47" s="468" t="s">
        <v>271</v>
      </c>
      <c r="G47" s="469">
        <f>COUNTIF('2019'!G$209:G$262,F47)</f>
        <v>14</v>
      </c>
      <c r="H47" s="469">
        <f>COUNTIFS('2019'!H$209:H$262,"SEGUIMIENTO",'2019'!G$209:G$262,F47)</f>
        <v>0</v>
      </c>
      <c r="I47" s="471">
        <f>COUNTIFS('2019'!H$209:H$262,"SOLUCIONADO",'2019'!G$209:G$262,F47)</f>
        <v>14</v>
      </c>
      <c r="J47" s="439"/>
      <c r="K47" s="468" t="s">
        <v>4951</v>
      </c>
      <c r="L47" s="469">
        <f t="shared" si="2"/>
        <v>26</v>
      </c>
      <c r="M47" s="469">
        <f>COUNTIFS('2019'!H$209:H$359,"SEGUIMIENTO",'2019'!D$209:D$359,K47)</f>
        <v>0</v>
      </c>
      <c r="N47" s="471">
        <f>COUNTIFS('2019'!H$209:H$359,"SOLUCIONADO",'2019'!D$209:D$359,K47)</f>
        <v>26</v>
      </c>
      <c r="O47" s="439"/>
      <c r="P47" s="439"/>
      <c r="Q47" s="464"/>
      <c r="R47" s="439"/>
      <c r="S47" s="439"/>
      <c r="T47" s="439"/>
      <c r="U47" s="439"/>
      <c r="V47" s="439"/>
      <c r="W47" s="439"/>
      <c r="X47" s="439"/>
      <c r="Y47" s="439"/>
      <c r="Z47" s="439"/>
    </row>
    <row r="48" spans="1:26" ht="12.75">
      <c r="A48" s="463"/>
      <c r="B48" s="472"/>
      <c r="C48" s="469">
        <f>SUM(C46:C47)</f>
        <v>54</v>
      </c>
      <c r="D48" s="472"/>
      <c r="E48" s="32"/>
      <c r="F48" s="468" t="s">
        <v>222</v>
      </c>
      <c r="G48" s="469">
        <f>COUNTIF('2019'!G$209:G$262,F48)</f>
        <v>3</v>
      </c>
      <c r="H48" s="469">
        <f>COUNTIFS('2019'!H$209:H$262,"SEGUIMIENTO",'2019'!G$209:G$262,F48)</f>
        <v>0</v>
      </c>
      <c r="I48" s="471">
        <f>COUNTIFS('2019'!H$209:H$262,"SOLUCIONADO",'2019'!G$209:G$262,F48)</f>
        <v>3</v>
      </c>
      <c r="J48" s="439"/>
      <c r="K48" s="468" t="s">
        <v>4671</v>
      </c>
      <c r="L48" s="469">
        <f t="shared" si="2"/>
        <v>60</v>
      </c>
      <c r="M48" s="469">
        <f>COUNTIFS('2019'!H$209:H$359,"SEGUIMIENTO",'2019'!D$209:D$359,K48)</f>
        <v>0</v>
      </c>
      <c r="N48" s="471">
        <f>COUNTIFS('2019'!H$209:H$359,"SOLUCIONADO",'2019'!D$209:D$359,K48)</f>
        <v>60</v>
      </c>
      <c r="O48" s="439"/>
      <c r="P48" s="439"/>
      <c r="Q48" s="464"/>
      <c r="R48" s="439"/>
      <c r="S48" s="439"/>
      <c r="T48" s="439"/>
      <c r="U48" s="439"/>
      <c r="V48" s="439"/>
      <c r="W48" s="439"/>
      <c r="X48" s="439"/>
      <c r="Y48" s="439"/>
      <c r="Z48" s="439"/>
    </row>
    <row r="49" spans="1:26" ht="12.75">
      <c r="A49" s="463"/>
      <c r="B49" s="32"/>
      <c r="C49" s="32"/>
      <c r="D49" s="32"/>
      <c r="E49" s="32"/>
      <c r="F49" s="468" t="s">
        <v>4846</v>
      </c>
      <c r="G49" s="469">
        <f>COUNTIF('2019'!G$209:G$262,F49)</f>
        <v>0</v>
      </c>
      <c r="H49" s="469">
        <f>COUNTIFS('2019'!H$209:H$262,"SEGUIMIENTO",'2019'!G$209:G$262,F49)</f>
        <v>0</v>
      </c>
      <c r="I49" s="471">
        <f>COUNTIFS('2019'!H$209:H$262,"SOLUCIONADO",'2019'!G$209:G$262,F49)</f>
        <v>0</v>
      </c>
      <c r="J49" s="439"/>
      <c r="K49" s="468"/>
      <c r="L49" s="469">
        <f t="shared" si="2"/>
        <v>0</v>
      </c>
      <c r="M49" s="469">
        <f>COUNTIFS('2019'!H$209:H$359,"SEGUIMIENTO",'2019'!D$209:D$359,K49)</f>
        <v>0</v>
      </c>
      <c r="N49" s="471">
        <f>COUNTIFS('2019'!H$209:H$359,"SOLUCIONADO",'2019'!D$209:D$359,K49)</f>
        <v>0</v>
      </c>
      <c r="O49" s="439"/>
      <c r="P49" s="439"/>
      <c r="Q49" s="464"/>
      <c r="R49" s="439"/>
      <c r="S49" s="439"/>
      <c r="T49" s="439"/>
      <c r="U49" s="439"/>
      <c r="V49" s="439"/>
      <c r="W49" s="439"/>
      <c r="X49" s="439"/>
      <c r="Y49" s="439"/>
      <c r="Z49" s="439"/>
    </row>
    <row r="50" spans="1:26" ht="12.75">
      <c r="A50" s="463"/>
      <c r="B50" s="32"/>
      <c r="C50" s="32"/>
      <c r="D50" s="32"/>
      <c r="E50" s="32"/>
      <c r="F50" s="468" t="s">
        <v>362</v>
      </c>
      <c r="G50" s="469">
        <f>COUNTIF('2019'!G$209:G$262,F50)</f>
        <v>2</v>
      </c>
      <c r="H50" s="469">
        <f>COUNTIFS('2019'!H$209:H$262,"SEGUIMIENTO",'2019'!G$209:G$262,F50)</f>
        <v>0</v>
      </c>
      <c r="I50" s="471">
        <f>COUNTIFS('2019'!H$209:H$262,"SOLUCIONADO",'2019'!G$209:G$262,F50)</f>
        <v>2</v>
      </c>
      <c r="J50" s="439"/>
      <c r="K50" s="468"/>
      <c r="L50" s="469">
        <f t="shared" si="2"/>
        <v>0</v>
      </c>
      <c r="M50" s="469">
        <f>COUNTIFS('2019'!H$209:H$359,"SEGUIMIENTO",'2019'!D$209:D$359,K50)</f>
        <v>0</v>
      </c>
      <c r="N50" s="471">
        <f>COUNTIFS('2019'!H$209:H$359,"SOLUCIONADO",'2019'!D$209:D$359,K50)</f>
        <v>0</v>
      </c>
      <c r="O50" s="439"/>
      <c r="P50" s="439"/>
      <c r="Q50" s="464"/>
      <c r="R50" s="439"/>
      <c r="S50" s="439"/>
      <c r="T50" s="439"/>
      <c r="U50" s="439"/>
      <c r="V50" s="439"/>
      <c r="W50" s="439"/>
      <c r="X50" s="439"/>
      <c r="Y50" s="439"/>
      <c r="Z50" s="439"/>
    </row>
    <row r="51" spans="1:26" ht="12.75">
      <c r="A51" s="463"/>
      <c r="B51" s="32"/>
      <c r="C51" s="32"/>
      <c r="D51" s="32"/>
      <c r="E51" s="32"/>
      <c r="F51" s="473" t="s">
        <v>483</v>
      </c>
      <c r="G51" s="469">
        <f>COUNTIF('2019'!G$209:G$262,F51)</f>
        <v>1</v>
      </c>
      <c r="H51" s="469">
        <f>COUNTIFS('2019'!H$209:H$262,"SEGUIMIENTO",'2019'!G$209:G$262,F51)</f>
        <v>0</v>
      </c>
      <c r="I51" s="471">
        <f>COUNTIFS('2019'!H$209:H$262,"SOLUCIONADO",'2019'!G$209:G$262,F51)</f>
        <v>1</v>
      </c>
      <c r="J51" s="439"/>
      <c r="K51" s="439"/>
      <c r="L51" s="439"/>
      <c r="M51" s="439"/>
      <c r="N51" s="439"/>
      <c r="O51" s="439"/>
      <c r="P51" s="439"/>
      <c r="Q51" s="464"/>
      <c r="R51" s="439"/>
      <c r="S51" s="439"/>
      <c r="T51" s="439"/>
      <c r="U51" s="439"/>
      <c r="V51" s="439"/>
      <c r="W51" s="439"/>
      <c r="X51" s="439"/>
      <c r="Y51" s="439"/>
      <c r="Z51" s="439"/>
    </row>
    <row r="52" spans="1:26" ht="12.75">
      <c r="A52" s="463"/>
      <c r="B52" s="32"/>
      <c r="C52" s="32"/>
      <c r="D52" s="32"/>
      <c r="E52" s="32"/>
      <c r="F52" s="473" t="s">
        <v>384</v>
      </c>
      <c r="G52" s="469">
        <f>COUNTIF('2019'!G$209:G$262,F52)</f>
        <v>16</v>
      </c>
      <c r="H52" s="469">
        <f>COUNTIFS('2019'!H$209:H$262,"SEGUIMIENTO",'2019'!G$209:G$262,F52)</f>
        <v>0</v>
      </c>
      <c r="I52" s="471">
        <f>COUNTIFS('2019'!H$209:H$262,"SOLUCIONADO",'2019'!G$209:G$262,F52)</f>
        <v>16</v>
      </c>
      <c r="J52" s="439"/>
      <c r="K52" s="439"/>
      <c r="L52" s="439"/>
      <c r="M52" s="439"/>
      <c r="N52" s="439"/>
      <c r="O52" s="439"/>
      <c r="P52" s="439"/>
      <c r="Q52" s="464"/>
      <c r="R52" s="439"/>
      <c r="S52" s="439"/>
      <c r="T52" s="439"/>
      <c r="U52" s="439"/>
      <c r="V52" s="439"/>
      <c r="W52" s="439"/>
      <c r="X52" s="439"/>
      <c r="Y52" s="439"/>
      <c r="Z52" s="439"/>
    </row>
    <row r="53" spans="1:26" ht="12.75">
      <c r="A53" s="463"/>
      <c r="B53" s="32"/>
      <c r="C53" s="32"/>
      <c r="D53" s="32"/>
      <c r="E53" s="32"/>
      <c r="F53" s="32"/>
      <c r="G53" s="32"/>
      <c r="H53" s="32"/>
      <c r="I53" s="32"/>
      <c r="J53" s="439"/>
      <c r="K53" s="439"/>
      <c r="L53" s="439"/>
      <c r="M53" s="439"/>
      <c r="N53" s="439"/>
      <c r="O53" s="439"/>
      <c r="P53" s="439"/>
      <c r="Q53" s="464"/>
      <c r="R53" s="439"/>
      <c r="S53" s="439"/>
      <c r="T53" s="439"/>
      <c r="U53" s="439"/>
      <c r="V53" s="439"/>
      <c r="W53" s="439"/>
      <c r="X53" s="439"/>
      <c r="Y53" s="439"/>
      <c r="Z53" s="439"/>
    </row>
    <row r="54" spans="1:26" ht="12.75">
      <c r="A54" s="463"/>
      <c r="B54" s="32"/>
      <c r="C54" s="32"/>
      <c r="D54" s="32"/>
      <c r="E54" s="32"/>
      <c r="F54" s="32"/>
      <c r="G54" s="32"/>
      <c r="H54" s="32"/>
      <c r="I54" s="32"/>
      <c r="J54" s="439"/>
      <c r="K54" s="439"/>
      <c r="L54" s="439"/>
      <c r="M54" s="439"/>
      <c r="N54" s="439"/>
      <c r="O54" s="439"/>
      <c r="P54" s="439"/>
      <c r="Q54" s="464"/>
      <c r="R54" s="439"/>
      <c r="S54" s="439"/>
      <c r="T54" s="439"/>
      <c r="U54" s="439"/>
      <c r="V54" s="439"/>
      <c r="W54" s="439"/>
      <c r="X54" s="439"/>
      <c r="Y54" s="439"/>
      <c r="Z54" s="439"/>
    </row>
    <row r="55" spans="1:26" ht="12.75">
      <c r="A55" s="463"/>
      <c r="B55" s="32"/>
      <c r="C55" s="549" t="s">
        <v>114</v>
      </c>
      <c r="D55" s="545"/>
      <c r="E55" s="549" t="s">
        <v>271</v>
      </c>
      <c r="F55" s="545"/>
      <c r="G55" s="549" t="s">
        <v>222</v>
      </c>
      <c r="H55" s="545"/>
      <c r="I55" s="549" t="s">
        <v>4846</v>
      </c>
      <c r="J55" s="545"/>
      <c r="K55" s="549" t="s">
        <v>362</v>
      </c>
      <c r="L55" s="545"/>
      <c r="M55" s="549" t="s">
        <v>483</v>
      </c>
      <c r="N55" s="545"/>
      <c r="O55" s="549" t="s">
        <v>384</v>
      </c>
      <c r="P55" s="545"/>
      <c r="Q55" s="464"/>
      <c r="R55" s="439"/>
      <c r="S55" s="439"/>
      <c r="T55" s="439"/>
      <c r="U55" s="439"/>
      <c r="V55" s="439"/>
      <c r="W55" s="439"/>
      <c r="X55" s="439"/>
      <c r="Y55" s="439"/>
      <c r="Z55" s="439"/>
    </row>
    <row r="56" spans="1:26" ht="12.75">
      <c r="A56" s="463"/>
      <c r="B56" s="439"/>
      <c r="C56" s="467" t="s">
        <v>15</v>
      </c>
      <c r="D56" s="467" t="s">
        <v>4805</v>
      </c>
      <c r="E56" s="467" t="s">
        <v>15</v>
      </c>
      <c r="F56" s="467" t="s">
        <v>4805</v>
      </c>
      <c r="G56" s="467" t="s">
        <v>15</v>
      </c>
      <c r="H56" s="467" t="s">
        <v>4805</v>
      </c>
      <c r="I56" s="467" t="s">
        <v>15</v>
      </c>
      <c r="J56" s="467" t="s">
        <v>4805</v>
      </c>
      <c r="K56" s="467" t="s">
        <v>15</v>
      </c>
      <c r="L56" s="467" t="s">
        <v>4805</v>
      </c>
      <c r="M56" s="467" t="s">
        <v>15</v>
      </c>
      <c r="N56" s="465" t="s">
        <v>4805</v>
      </c>
      <c r="O56" s="467" t="s">
        <v>15</v>
      </c>
      <c r="P56" s="467" t="s">
        <v>4805</v>
      </c>
      <c r="Q56" s="464"/>
      <c r="R56" s="439"/>
      <c r="S56" s="439"/>
      <c r="T56" s="439"/>
      <c r="U56" s="439"/>
      <c r="V56" s="439"/>
      <c r="W56" s="439"/>
      <c r="X56" s="439"/>
      <c r="Y56" s="439"/>
      <c r="Z56" s="439"/>
    </row>
    <row r="57" spans="1:26" ht="12.75">
      <c r="A57" s="463"/>
      <c r="B57" s="468" t="s">
        <v>4647</v>
      </c>
      <c r="C57" s="469">
        <f>COUNTIFS('2019'!H$209:H$262,"SEGUIMIENTO",'2019'!G$209:G$262,F$4,'2019'!D$209:D$262,B57)</f>
        <v>0</v>
      </c>
      <c r="D57" s="469">
        <f>COUNTIFS('2019'!H$209:H$262,"SOLUCIONADO",'2019'!G$209:G$262,F$4,'2019'!D$209:D$262,B57)</f>
        <v>8</v>
      </c>
      <c r="E57" s="469">
        <f>COUNTIFS('2019'!H$209:H$262,"SEGUIMIENTO",'2019'!G$209:G$262,F$5,'2019'!D$209:D$262,B57)</f>
        <v>0</v>
      </c>
      <c r="F57" s="471">
        <f>COUNTIFS('2019'!H$209:H$262,"SOLUCIONADO",'2019'!G$209:G$262,F$5,'2019'!D$209:D$262,B57)</f>
        <v>2</v>
      </c>
      <c r="G57" s="471">
        <f>COUNTIFS('2019'!H$209:H$262,"SEGUIMIENTO",'2019'!G$209:G$262,F$6,'2019'!D$209:D$262,B57)</f>
        <v>0</v>
      </c>
      <c r="H57" s="471">
        <f>COUNTIFS('2019'!H$209:H$262,"SOLUCIONADO",'2019'!G$209:G$262,F$6,'2019'!D$209:D$262,B57)</f>
        <v>0</v>
      </c>
      <c r="I57" s="471">
        <f>COUNTIFS('2019'!H$209:H$262,"SEGUIMIENTO",'2019'!G$209:G$262,F$7,'2019'!D$209:D$262,B57)</f>
        <v>0</v>
      </c>
      <c r="J57" s="471">
        <f>COUNTIFS('2019'!H$209:H$262,"SOLUCIONADO",'2019'!G$209:G$262,F$7,'2019'!D$209:D$262,B57)</f>
        <v>0</v>
      </c>
      <c r="K57" s="471">
        <f>COUNTIFS('2019'!H$209:H$262,"SEGUIMIENTO",'2019'!G$209:G$262,F$8,'2019'!D$209:D$262,B57)</f>
        <v>0</v>
      </c>
      <c r="L57" s="471">
        <f>COUNTIFS('2019'!H$209:H$262,"SOLUCIONADO",'2019'!G$209:G$262,F$8,'2019'!D$209:D$262,B57)</f>
        <v>0</v>
      </c>
      <c r="M57" s="471">
        <f>COUNTIFS('2019'!H$209:H$262,"SEGUIMIENTO",'2019'!G$209:G$262,F$9,'2019'!D$209:D$262,B57)</f>
        <v>0</v>
      </c>
      <c r="N57" s="471">
        <f>COUNTIFS('2019'!H$209:H$262,"SOLUCIONADO",'2019'!G$209:G$262,F$9,'2019'!D$209:D$262,B57)</f>
        <v>1</v>
      </c>
      <c r="O57" s="471">
        <f>COUNTIFS('2019'!H$209:H$262,"SEGUIMIENTO",'2019'!G$209:G$262,F$10,'2019'!D$209:D$262,B57)</f>
        <v>0</v>
      </c>
      <c r="P57" s="471">
        <f>COUNTIFS('2019'!$H$209:$H$262,"SOLUCIONADO",'2019'!$G$209:$G$262,$F$10,'2019'!$D$209:$D$262,$B57)</f>
        <v>6</v>
      </c>
      <c r="Q57" s="464"/>
      <c r="R57" s="439"/>
      <c r="S57" s="439"/>
      <c r="T57" s="439"/>
      <c r="U57" s="439"/>
      <c r="V57" s="439"/>
      <c r="W57" s="439"/>
      <c r="X57" s="439"/>
      <c r="Y57" s="439"/>
      <c r="Z57" s="439"/>
    </row>
    <row r="58" spans="1:26" ht="12.75">
      <c r="A58" s="463"/>
      <c r="B58" s="468" t="s">
        <v>4951</v>
      </c>
      <c r="C58" s="469">
        <f>COUNTIFS('2019'!H$209:H$262,"SEGUIMIENTO",'2019'!G$209:G$262,F$4,'2019'!D$209:D$262,B58)</f>
        <v>0</v>
      </c>
      <c r="D58" s="469">
        <f>COUNTIFS('2019'!H$209:H$262,"SOLUCIONADO",'2019'!G$209:G$262,F$4,'2019'!D$209:D$262,B58)</f>
        <v>3</v>
      </c>
      <c r="E58" s="469">
        <f>COUNTIFS('2019'!H$209:H$262,"SEGUIMIENTO",'2019'!G$209:G$262,F$5,'2019'!D$209:D$262,B58)</f>
        <v>0</v>
      </c>
      <c r="F58" s="471">
        <f>COUNTIFS('2019'!H$209:H$262,"SOLUCIONADO",'2019'!G$209:G$262,F$5,'2019'!D$209:D$262,B58)</f>
        <v>2</v>
      </c>
      <c r="G58" s="471">
        <f>COUNTIFS('2019'!H$209:H$262,"SEGUIMIENTO",'2019'!G$209:G$262,F$6,'2019'!D$209:D$262,B58)</f>
        <v>0</v>
      </c>
      <c r="H58" s="471">
        <f>COUNTIFS('2019'!H$209:H$262,"SOLUCIONADO",'2019'!G$209:G$262,F$6,'2019'!D$209:D$262,B58)</f>
        <v>0</v>
      </c>
      <c r="I58" s="471">
        <f>COUNTIFS('2019'!H$209:H$262,"SEGUIMIENTO",'2019'!G$209:G$262,F$7,'2019'!D$209:D$262,B58)</f>
        <v>0</v>
      </c>
      <c r="J58" s="471">
        <f>COUNTIFS('2019'!H$209:H$262,"SOLUCIONADO",'2019'!G$209:G$262,F$7,'2019'!D$209:D$262,B58)</f>
        <v>0</v>
      </c>
      <c r="K58" s="471">
        <f>COUNTIFS('2019'!H$209:H$262,"SEGUIMIENTO",'2019'!G$209:G$262,F$8,'2019'!D$209:D$262,B58)</f>
        <v>0</v>
      </c>
      <c r="L58" s="471">
        <f>COUNTIFS('2019'!H$209:H$262,"SOLUCIONADO",'2019'!G$209:G$262,F$8,'2019'!D$209:D$262,B58)</f>
        <v>2</v>
      </c>
      <c r="M58" s="471">
        <f>COUNTIFS('2019'!H$209:H$262,"SEGUIMIENTO",'2019'!G$209:G$262,F$9,'2019'!D$209:D$262,B58)</f>
        <v>0</v>
      </c>
      <c r="N58" s="471">
        <f>COUNTIFS('2019'!H$209:H$262,"SOLUCIONADO",'2019'!G$209:G$262,F$9,'2019'!D$209:D$262,B58)</f>
        <v>0</v>
      </c>
      <c r="O58" s="471">
        <f>COUNTIFS('2019'!H$209:H$262,"SEGUIMIENTO",'2019'!G$209:G$262,F$10,'2019'!D$209:D$262,B58)</f>
        <v>0</v>
      </c>
      <c r="P58" s="471">
        <f>COUNTIFS('2019'!$H$209:$H$262,"SOLUCIONADO",'2019'!$G$209:$G$262,$F$10,'2019'!$D$209:$D$262,$B58)</f>
        <v>2</v>
      </c>
      <c r="Q58" s="464"/>
      <c r="R58" s="439"/>
      <c r="S58" s="439"/>
      <c r="T58" s="439"/>
      <c r="U58" s="439"/>
      <c r="V58" s="439"/>
      <c r="W58" s="439"/>
      <c r="X58" s="439"/>
      <c r="Y58" s="439"/>
      <c r="Z58" s="439"/>
    </row>
    <row r="59" spans="1:26" ht="12.75">
      <c r="A59" s="463"/>
      <c r="B59" s="468" t="s">
        <v>4671</v>
      </c>
      <c r="C59" s="469">
        <f>COUNTIFS('2019'!H$209:H$262,"SEGUIMIENTO",'2019'!G$209:G$262,F$4,'2019'!D$209:D$262,B59)</f>
        <v>0</v>
      </c>
      <c r="D59" s="469">
        <f>COUNTIFS('2019'!H$209:H$262,"SOLUCIONADO",'2019'!G$209:G$262,F$4,'2019'!D$209:D$262,B59)</f>
        <v>7</v>
      </c>
      <c r="E59" s="469">
        <f>COUNTIFS('2019'!H$209:H$262,"SEGUIMIENTO",'2019'!G$209:G$262,F$5,'2019'!D$209:D$262,B59)</f>
        <v>0</v>
      </c>
      <c r="F59" s="471">
        <f>COUNTIFS('2019'!H$209:H$262,"SOLUCIONADO",'2019'!G$209:G$262,F$5,'2019'!D$209:D$262,B59)</f>
        <v>10</v>
      </c>
      <c r="G59" s="471">
        <f>COUNTIFS('2019'!H$209:H$262,"SEGUIMIENTO",'2019'!G$209:G$262,F$6,'2019'!D$209:D$262,B59)</f>
        <v>0</v>
      </c>
      <c r="H59" s="471">
        <f>COUNTIFS('2019'!H$209:H$262,"SOLUCIONADO",'2019'!G$209:G$262,F$6,'2019'!D$209:D$262,B59)</f>
        <v>3</v>
      </c>
      <c r="I59" s="471">
        <f>COUNTIFS('2019'!H$209:H$262,"SEGUIMIENTO",'2019'!G$209:G$262,F$7,'2019'!D$209:D$262,B59)</f>
        <v>0</v>
      </c>
      <c r="J59" s="471">
        <f>COUNTIFS('2019'!H$209:H$262,"SOLUCIONADO",'2019'!G$209:G$262,F$7,'2019'!D$209:D$262,B59)</f>
        <v>0</v>
      </c>
      <c r="K59" s="471">
        <f>COUNTIFS('2019'!H$209:H$262,"SEGUIMIENTO",'2019'!G$209:G$262,F$8,'2019'!D$209:D$262,B59)</f>
        <v>0</v>
      </c>
      <c r="L59" s="471">
        <f>COUNTIFS('2019'!H$209:H$262,"SOLUCIONADO",'2019'!G$209:G$262,F$8,'2019'!D$209:D$262,B59)</f>
        <v>0</v>
      </c>
      <c r="M59" s="471">
        <f>COUNTIFS('2019'!H$209:H$262,"SEGUIMIENTO",'2019'!G$209:G$262,F$9,'2019'!D$209:D$262,B59)</f>
        <v>0</v>
      </c>
      <c r="N59" s="471">
        <f>COUNTIFS('2019'!H$209:H$262,"SOLUCIONADO",'2019'!G$209:G$262,F$9,'2019'!D$209:D$262,B59)</f>
        <v>0</v>
      </c>
      <c r="O59" s="471">
        <f>COUNTIFS('2019'!H$209:H$262,"SEGUIMIENTO",'2019'!G$209:G$262,F$10,'2019'!D$209:D$262,B59)</f>
        <v>0</v>
      </c>
      <c r="P59" s="471">
        <f>COUNTIFS('2019'!$H$209:$H$262,"SOLUCIONADO",'2019'!$G$209:$G$262,$F$10,'2019'!$D$209:$D$262,$B59)</f>
        <v>7</v>
      </c>
      <c r="Q59" s="464"/>
      <c r="R59" s="439"/>
      <c r="S59" s="439"/>
      <c r="T59" s="439"/>
      <c r="U59" s="439"/>
      <c r="V59" s="439"/>
      <c r="W59" s="439"/>
      <c r="X59" s="439"/>
      <c r="Y59" s="439"/>
      <c r="Z59" s="439"/>
    </row>
    <row r="60" spans="1:26" ht="12.75">
      <c r="A60" s="463"/>
      <c r="B60" s="468" t="s">
        <v>4667</v>
      </c>
      <c r="C60" s="469">
        <f>COUNTIFS('2019'!H$209:H$262,"SEGUIMIENTO",'2019'!G$209:G$262,F$4,'2019'!D$209:D$262,B60)</f>
        <v>0</v>
      </c>
      <c r="D60" s="469">
        <f>COUNTIFS('2019'!H$209:H$262,"SOLUCIONADO",'2019'!G$209:G$262,F$4,'2019'!D$209:D$262,B60)</f>
        <v>0</v>
      </c>
      <c r="E60" s="469">
        <f>COUNTIFS('2019'!H$209:H$262,"SEGUIMIENTO",'2019'!G$209:G$262,F$5,'2019'!D$209:D$262,B60)</f>
        <v>0</v>
      </c>
      <c r="F60" s="471">
        <f>COUNTIFS('2019'!H$209:H$262,"SOLUCIONADO",'2019'!G$209:G$262,F$5,'2019'!D$209:D$262,B60)</f>
        <v>0</v>
      </c>
      <c r="G60" s="471">
        <f>COUNTIFS('2019'!H$209:H$262,"SEGUIMIENTO",'2019'!G$209:G$262,F$6,'2019'!D$209:D$262,B60)</f>
        <v>0</v>
      </c>
      <c r="H60" s="471">
        <f>COUNTIFS('2019'!H$209:H$262,"SOLUCIONADO",'2019'!G$209:G$262,F$6,'2019'!D$209:D$262,B60)</f>
        <v>0</v>
      </c>
      <c r="I60" s="471">
        <f>COUNTIFS('2019'!H$209:H$262,"SEGUIMIENTO",'2019'!G$209:G$262,F$7,'2019'!D$209:D$262,B60)</f>
        <v>0</v>
      </c>
      <c r="J60" s="471">
        <f>COUNTIFS('2019'!H$209:H$262,"SOLUCIONADO",'2019'!G$209:G$262,F$7,'2019'!D$209:D$262,B60)</f>
        <v>0</v>
      </c>
      <c r="K60" s="471">
        <f>COUNTIFS('2019'!H$209:H$262,"SEGUIMIENTO",'2019'!G$209:G$262,F$8,'2019'!D$209:D$262,B60)</f>
        <v>0</v>
      </c>
      <c r="L60" s="471">
        <f>COUNTIFS('2019'!H$209:H$262,"SOLUCIONADO",'2019'!G$209:G$262,F$8,'2019'!D$209:D$262,B60)</f>
        <v>0</v>
      </c>
      <c r="M60" s="471">
        <f>COUNTIFS('2019'!H$209:H$262,"SEGUIMIENTO",'2019'!G$209:G$262,F$9,'2019'!D$209:D$262,B60)</f>
        <v>0</v>
      </c>
      <c r="N60" s="471">
        <f>COUNTIFS('2019'!H$209:H$262,"SOLUCIONADO",'2019'!G$209:G$262,F$9,'2019'!D$209:D$262,B60)</f>
        <v>0</v>
      </c>
      <c r="O60" s="471">
        <f>COUNTIFS('2019'!H$209:H$262,"SEGUIMIENTO",'2019'!G$209:G$262,F$10,'2019'!D$209:D$262,B60)</f>
        <v>0</v>
      </c>
      <c r="P60" s="471">
        <f>COUNTIFS('2019'!$H$209:$H$262,"SOLUCIONADO",'2019'!$G$209:$G$262,$F$10,'2019'!$D$209:$D$262,$B60)</f>
        <v>0</v>
      </c>
      <c r="Q60" s="464"/>
      <c r="R60" s="439"/>
      <c r="S60" s="439"/>
      <c r="T60" s="439"/>
      <c r="U60" s="439"/>
      <c r="V60" s="439"/>
      <c r="W60" s="439"/>
      <c r="X60" s="439"/>
      <c r="Y60" s="439"/>
      <c r="Z60" s="439"/>
    </row>
    <row r="61" spans="1:26" ht="12.75">
      <c r="A61" s="463"/>
      <c r="B61" s="468" t="s">
        <v>4687</v>
      </c>
      <c r="C61" s="469">
        <f>COUNTIFS('2019'!H$209:H$262,"SEGUIMIENTO",'2019'!G$209:G$262,F$4,'2019'!D$209:D$262,B61)</f>
        <v>0</v>
      </c>
      <c r="D61" s="469">
        <f>COUNTIFS('2019'!H$209:H$262,"SOLUCIONADO",'2019'!G$209:G$262,F$4,'2019'!D$209:D$262,B61)</f>
        <v>0</v>
      </c>
      <c r="E61" s="469">
        <f>COUNTIFS('2019'!H$209:H$262,"SEGUIMIENTO",'2019'!G$209:G$262,F$5,'2019'!D$209:D$262,B61)</f>
        <v>0</v>
      </c>
      <c r="F61" s="471">
        <f>COUNTIFS('2019'!H$209:H$262,"SOLUCIONADO",'2019'!G$209:G$262,F$5,'2019'!D$209:D$262,B61)</f>
        <v>0</v>
      </c>
      <c r="G61" s="471">
        <f>COUNTIFS('2019'!H$209:H$262,"SEGUIMIENTO",'2019'!G$209:G$262,F$6,'2019'!D$209:D$262,B61)</f>
        <v>0</v>
      </c>
      <c r="H61" s="471">
        <f>COUNTIFS('2019'!H$209:H$262,"SOLUCIONADO",'2019'!G$209:G$262,F$6,'2019'!D$209:D$262,B61)</f>
        <v>0</v>
      </c>
      <c r="I61" s="471">
        <f>COUNTIFS('2019'!H$209:H$262,"SEGUIMIENTO",'2019'!G$209:G$262,F$7,'2019'!D$209:D$262,B61)</f>
        <v>0</v>
      </c>
      <c r="J61" s="471">
        <f>COUNTIFS('2019'!H$209:H$262,"SOLUCIONADO",'2019'!G$209:G$262,F$7,'2019'!D$209:D$262,B61)</f>
        <v>0</v>
      </c>
      <c r="K61" s="471">
        <f>COUNTIFS('2019'!H$209:H$262,"SEGUIMIENTO",'2019'!G$209:G$262,F$8,'2019'!D$209:D$262,B61)</f>
        <v>0</v>
      </c>
      <c r="L61" s="471">
        <f>COUNTIFS('2019'!H$209:H$262,"SOLUCIONADO",'2019'!G$209:G$262,F$8,'2019'!D$209:D$262,B61)</f>
        <v>0</v>
      </c>
      <c r="M61" s="471">
        <f>COUNTIFS('2019'!H$209:H$262,"SEGUIMIENTO",'2019'!G$209:G$262,F$9,'2019'!D$209:D$262,B61)</f>
        <v>0</v>
      </c>
      <c r="N61" s="471">
        <f>COUNTIFS('2019'!H$209:H$262,"SOLUCIONADO",'2019'!G$209:G$262,F$9,'2019'!D$209:D$262,B61)</f>
        <v>0</v>
      </c>
      <c r="O61" s="471">
        <f>COUNTIFS('2019'!H$209:H$262,"SEGUIMIENTO",'2019'!G$209:G$262,F$10,'2019'!D$209:D$262,B61)</f>
        <v>0</v>
      </c>
      <c r="P61" s="471">
        <f>COUNTIFS('2019'!$H$209:$H$262,"SOLUCIONADO",'2019'!$G$209:$G$262,$F$10,'2019'!$D$209:$D$262,$B61)</f>
        <v>0</v>
      </c>
      <c r="Q61" s="464"/>
      <c r="R61" s="439"/>
      <c r="S61" s="439"/>
      <c r="T61" s="439"/>
      <c r="U61" s="439"/>
      <c r="V61" s="439"/>
      <c r="W61" s="439"/>
      <c r="X61" s="439"/>
      <c r="Y61" s="439"/>
      <c r="Z61" s="439"/>
    </row>
    <row r="62" spans="1:26" ht="12.75">
      <c r="A62" s="463"/>
      <c r="B62" s="32"/>
      <c r="C62" s="32"/>
      <c r="D62" s="32"/>
      <c r="E62" s="32"/>
      <c r="F62" s="439"/>
      <c r="G62" s="439"/>
      <c r="H62" s="439"/>
      <c r="I62" s="439"/>
      <c r="J62" s="439"/>
      <c r="K62" s="439"/>
      <c r="L62" s="439"/>
      <c r="M62" s="439"/>
      <c r="N62" s="439"/>
      <c r="O62" s="439"/>
      <c r="P62" s="439"/>
      <c r="Q62" s="464"/>
      <c r="R62" s="439"/>
      <c r="S62" s="439"/>
      <c r="T62" s="439"/>
      <c r="U62" s="439"/>
      <c r="V62" s="439"/>
      <c r="W62" s="439"/>
      <c r="X62" s="439"/>
      <c r="Y62" s="439"/>
      <c r="Z62" s="439"/>
    </row>
    <row r="63" spans="1:26" ht="12.75">
      <c r="A63" s="439"/>
      <c r="B63" s="439"/>
      <c r="C63" s="439"/>
      <c r="D63" s="439"/>
      <c r="E63" s="439"/>
      <c r="F63" s="439"/>
      <c r="G63" s="439"/>
      <c r="H63" s="439"/>
      <c r="I63" s="439"/>
      <c r="J63" s="439"/>
      <c r="K63" s="439"/>
      <c r="L63" s="439"/>
      <c r="M63" s="439"/>
      <c r="N63" s="439"/>
      <c r="O63" s="439"/>
      <c r="P63" s="439"/>
      <c r="Q63" s="439"/>
      <c r="R63" s="439"/>
      <c r="S63" s="439"/>
      <c r="T63" s="439"/>
      <c r="U63" s="439"/>
      <c r="V63" s="439"/>
      <c r="W63" s="439"/>
      <c r="X63" s="439"/>
      <c r="Y63" s="439"/>
      <c r="Z63" s="439"/>
    </row>
    <row r="64" spans="1:26" ht="12.75">
      <c r="A64" s="550" t="s">
        <v>1510</v>
      </c>
      <c r="B64" s="551"/>
      <c r="C64" s="551"/>
      <c r="D64" s="551"/>
      <c r="E64" s="551"/>
      <c r="F64" s="551"/>
      <c r="G64" s="551"/>
      <c r="H64" s="551"/>
      <c r="I64" s="551"/>
      <c r="J64" s="551"/>
      <c r="K64" s="551"/>
      <c r="L64" s="551"/>
      <c r="M64" s="551"/>
      <c r="N64" s="551"/>
      <c r="O64" s="551"/>
      <c r="P64" s="551"/>
      <c r="Q64" s="552"/>
      <c r="R64" s="439"/>
      <c r="S64" s="439"/>
      <c r="T64" s="439"/>
      <c r="U64" s="439"/>
      <c r="V64" s="439"/>
      <c r="W64" s="439"/>
      <c r="X64" s="439"/>
      <c r="Y64" s="439"/>
      <c r="Z64" s="439"/>
    </row>
    <row r="65" spans="1:26" ht="12.75">
      <c r="A65" s="463"/>
      <c r="B65" s="439"/>
      <c r="C65" s="439"/>
      <c r="D65" s="439"/>
      <c r="E65" s="439"/>
      <c r="F65" s="439"/>
      <c r="G65" s="439"/>
      <c r="H65" s="439"/>
      <c r="I65" s="439"/>
      <c r="J65" s="439"/>
      <c r="K65" s="439"/>
      <c r="L65" s="439"/>
      <c r="M65" s="439"/>
      <c r="N65" s="439"/>
      <c r="O65" s="439"/>
      <c r="P65" s="439"/>
      <c r="Q65" s="464"/>
      <c r="R65" s="439"/>
      <c r="S65" s="439"/>
      <c r="T65" s="439"/>
      <c r="U65" s="439"/>
      <c r="V65" s="439"/>
      <c r="W65" s="439"/>
      <c r="X65" s="439"/>
      <c r="Y65" s="439"/>
      <c r="Z65" s="439"/>
    </row>
    <row r="66" spans="1:26" ht="12.75">
      <c r="A66" s="463"/>
      <c r="B66" s="553" t="s">
        <v>6748</v>
      </c>
      <c r="C66" s="544"/>
      <c r="D66" s="545"/>
      <c r="E66" s="466"/>
      <c r="F66" s="467" t="s">
        <v>44</v>
      </c>
      <c r="G66" s="467" t="s">
        <v>13191</v>
      </c>
      <c r="H66" s="467" t="s">
        <v>15</v>
      </c>
      <c r="I66" s="467" t="s">
        <v>4805</v>
      </c>
      <c r="J66" s="439"/>
      <c r="K66" s="467" t="s">
        <v>13192</v>
      </c>
      <c r="L66" s="467" t="s">
        <v>13191</v>
      </c>
      <c r="M66" s="467" t="s">
        <v>15</v>
      </c>
      <c r="N66" s="465" t="s">
        <v>4805</v>
      </c>
      <c r="O66" s="439"/>
      <c r="P66" s="439"/>
      <c r="Q66" s="464"/>
      <c r="R66" s="439"/>
      <c r="S66" s="439"/>
      <c r="T66" s="439"/>
      <c r="U66" s="439"/>
      <c r="V66" s="439"/>
      <c r="W66" s="439"/>
      <c r="X66" s="439"/>
      <c r="Y66" s="439"/>
      <c r="Z66" s="439"/>
    </row>
    <row r="67" spans="1:26" ht="12.75">
      <c r="A67" s="463"/>
      <c r="B67" s="468" t="s">
        <v>223</v>
      </c>
      <c r="C67" s="469">
        <f>COUNTIF('2019'!H263:H387,B67)</f>
        <v>125</v>
      </c>
      <c r="D67" s="470">
        <f>C67/C69</f>
        <v>1</v>
      </c>
      <c r="E67" s="32"/>
      <c r="F67" s="468" t="s">
        <v>114</v>
      </c>
      <c r="G67" s="469">
        <f>COUNTIF('2019'!G$263:G$387,F67)</f>
        <v>59</v>
      </c>
      <c r="H67" s="469">
        <f>COUNTIFS('2019'!H$263:H$387,"SEGUIMIENTO",'2019'!G$263:G$387,F67)</f>
        <v>0</v>
      </c>
      <c r="I67" s="471">
        <f>COUNTIFS('2019'!H$263:H$387,"SOLUCIONADO",'2019'!G$263:G$387,F67)</f>
        <v>59</v>
      </c>
      <c r="J67" s="439"/>
      <c r="K67" s="468" t="s">
        <v>4647</v>
      </c>
      <c r="L67" s="469">
        <f t="shared" ref="L67:L71" si="3">M67+N67</f>
        <v>57</v>
      </c>
      <c r="M67" s="469">
        <f>COUNTIFS('2019'!H$263:H$387,"SEGUIMIENTO",'2019'!D$263:D$387,K67)</f>
        <v>0</v>
      </c>
      <c r="N67" s="471">
        <f>COUNTIFS('2019'!H$263:H$387,"SOLUCIONADO",'2019'!D$263:D$387,K67)</f>
        <v>57</v>
      </c>
      <c r="O67" s="439"/>
      <c r="P67" s="439"/>
      <c r="Q67" s="464"/>
      <c r="R67" s="439"/>
      <c r="S67" s="439"/>
      <c r="T67" s="439"/>
      <c r="U67" s="439"/>
      <c r="V67" s="439"/>
      <c r="W67" s="439"/>
      <c r="X67" s="439"/>
      <c r="Y67" s="439"/>
      <c r="Z67" s="439"/>
    </row>
    <row r="68" spans="1:26" ht="12.75">
      <c r="A68" s="463"/>
      <c r="B68" s="468" t="s">
        <v>118</v>
      </c>
      <c r="C68" s="469">
        <f>COUNTIF('2019'!H263:H387,B68)</f>
        <v>0</v>
      </c>
      <c r="D68" s="470">
        <f>C68/C69</f>
        <v>0</v>
      </c>
      <c r="E68" s="32"/>
      <c r="F68" s="468" t="s">
        <v>271</v>
      </c>
      <c r="G68" s="469">
        <f>COUNTIF('2019'!G$263:G$387,F68)</f>
        <v>27</v>
      </c>
      <c r="H68" s="469">
        <f>COUNTIFS('2019'!H$263:H$387,"SEGUIMIENTO",'2019'!G$263:G$387,F68)</f>
        <v>0</v>
      </c>
      <c r="I68" s="471">
        <f>COUNTIFS('2019'!H$263:H$387,"SOLUCIONADO",'2019'!G$263:G$387,F68)</f>
        <v>27</v>
      </c>
      <c r="J68" s="439"/>
      <c r="K68" s="468" t="s">
        <v>4951</v>
      </c>
      <c r="L68" s="469">
        <f t="shared" si="3"/>
        <v>17</v>
      </c>
      <c r="M68" s="469">
        <f>COUNTIFS('2019'!H$263:H$387,"SEGUIMIENTO",'2019'!D$263:D$387,K68)</f>
        <v>0</v>
      </c>
      <c r="N68" s="471">
        <f>COUNTIFS('2019'!H$263:H$387,"SOLUCIONADO",'2019'!D$263:D$387,K68)</f>
        <v>17</v>
      </c>
      <c r="O68" s="439"/>
      <c r="P68" s="439"/>
      <c r="Q68" s="464"/>
      <c r="R68" s="439"/>
      <c r="S68" s="439"/>
      <c r="T68" s="439"/>
      <c r="U68" s="439"/>
      <c r="V68" s="439"/>
      <c r="W68" s="439"/>
      <c r="X68" s="439"/>
      <c r="Y68" s="439"/>
      <c r="Z68" s="439"/>
    </row>
    <row r="69" spans="1:26" ht="12.75">
      <c r="A69" s="463"/>
      <c r="B69" s="472"/>
      <c r="C69" s="469">
        <f>SUM(C67:C68)</f>
        <v>125</v>
      </c>
      <c r="D69" s="472"/>
      <c r="E69" s="32"/>
      <c r="F69" s="468" t="s">
        <v>222</v>
      </c>
      <c r="G69" s="469">
        <f>COUNTIF('2019'!G$263:G$387,F69)</f>
        <v>4</v>
      </c>
      <c r="H69" s="469">
        <f>COUNTIFS('2019'!H$263:H$387,"SEGUIMIENTO",'2019'!G$263:G$387,F69)</f>
        <v>0</v>
      </c>
      <c r="I69" s="471">
        <f>COUNTIFS('2019'!H$263:H$387,"SOLUCIONADO",'2019'!G$263:G$387,F69)</f>
        <v>4</v>
      </c>
      <c r="J69" s="439"/>
      <c r="K69" s="468" t="s">
        <v>4671</v>
      </c>
      <c r="L69" s="469">
        <f t="shared" si="3"/>
        <v>41</v>
      </c>
      <c r="M69" s="469">
        <f>COUNTIFS('2019'!H$263:H$387,"SEGUIMIENTO",'2019'!D$263:D$387,K69)</f>
        <v>0</v>
      </c>
      <c r="N69" s="471">
        <f>COUNTIFS('2019'!H$263:H$387,"SOLUCIONADO",'2019'!D$263:D$387,K69)</f>
        <v>41</v>
      </c>
      <c r="O69" s="439"/>
      <c r="P69" s="439"/>
      <c r="Q69" s="464"/>
      <c r="R69" s="439"/>
      <c r="S69" s="439"/>
      <c r="T69" s="439"/>
      <c r="U69" s="439"/>
      <c r="V69" s="439"/>
      <c r="W69" s="439"/>
      <c r="X69" s="439"/>
      <c r="Y69" s="439"/>
      <c r="Z69" s="439"/>
    </row>
    <row r="70" spans="1:26" ht="12.75">
      <c r="A70" s="463"/>
      <c r="B70" s="32"/>
      <c r="C70" s="32"/>
      <c r="D70" s="32"/>
      <c r="E70" s="32"/>
      <c r="F70" s="468" t="s">
        <v>4846</v>
      </c>
      <c r="G70" s="469">
        <f>COUNTIF('2019'!G$263:G$387,F70)</f>
        <v>2</v>
      </c>
      <c r="H70" s="469">
        <f>COUNTIFS('2019'!H$263:H$387,"SEGUIMIENTO",'2019'!G$263:G$387,F70)</f>
        <v>0</v>
      </c>
      <c r="I70" s="471">
        <f>COUNTIFS('2019'!H$263:H$387,"SOLUCIONADO",'2019'!G$263:G$387,F70)</f>
        <v>2</v>
      </c>
      <c r="J70" s="439"/>
      <c r="K70" s="468" t="s">
        <v>4779</v>
      </c>
      <c r="L70" s="469">
        <f t="shared" si="3"/>
        <v>10</v>
      </c>
      <c r="M70" s="469">
        <f>COUNTIFS('2019'!H$263:H$387,"SEGUIMIENTO",'2019'!D$263:D$387,K70)</f>
        <v>0</v>
      </c>
      <c r="N70" s="471">
        <f>COUNTIFS('2019'!H$263:H$387,"SOLUCIONADO",'2019'!D$263:D$387,K70)</f>
        <v>10</v>
      </c>
      <c r="O70" s="439"/>
      <c r="P70" s="439"/>
      <c r="Q70" s="464"/>
      <c r="R70" s="439"/>
      <c r="S70" s="439"/>
      <c r="T70" s="439"/>
      <c r="U70" s="439"/>
      <c r="V70" s="439"/>
      <c r="W70" s="439"/>
      <c r="X70" s="439"/>
      <c r="Y70" s="439"/>
      <c r="Z70" s="439"/>
    </row>
    <row r="71" spans="1:26" ht="12.75">
      <c r="A71" s="463"/>
      <c r="B71" s="32"/>
      <c r="C71" s="32"/>
      <c r="D71" s="32"/>
      <c r="E71" s="32"/>
      <c r="F71" s="468" t="s">
        <v>362</v>
      </c>
      <c r="G71" s="469">
        <f>COUNTIF('2019'!G$263:G$387,F71)</f>
        <v>0</v>
      </c>
      <c r="H71" s="469">
        <f>COUNTIFS('2019'!H$263:H$387,"SEGUIMIENTO",'2019'!G$263:G$387,F71)</f>
        <v>0</v>
      </c>
      <c r="I71" s="471">
        <f>COUNTIFS('2019'!H$263:H$387,"SOLUCIONADO",'2019'!G$263:G$387,F71)</f>
        <v>0</v>
      </c>
      <c r="J71" s="439"/>
      <c r="K71" s="468"/>
      <c r="L71" s="469">
        <f t="shared" si="3"/>
        <v>0</v>
      </c>
      <c r="M71" s="469">
        <f>COUNTIFS('2019'!H$263:H$387,"SEGUIMIENTO",'2019'!D$263:D$387,K71)</f>
        <v>0</v>
      </c>
      <c r="N71" s="471">
        <f>COUNTIFS('2019'!H$263:H$387,"SOLUCIONADO",'2019'!D$263:D$387,K71)</f>
        <v>0</v>
      </c>
      <c r="O71" s="439"/>
      <c r="P71" s="439"/>
      <c r="Q71" s="464"/>
      <c r="R71" s="439"/>
      <c r="S71" s="439"/>
      <c r="T71" s="439"/>
      <c r="U71" s="439"/>
      <c r="V71" s="439"/>
      <c r="W71" s="439"/>
      <c r="X71" s="439"/>
      <c r="Y71" s="439"/>
      <c r="Z71" s="439"/>
    </row>
    <row r="72" spans="1:26" ht="12.75">
      <c r="A72" s="463"/>
      <c r="B72" s="32"/>
      <c r="C72" s="32"/>
      <c r="D72" s="32"/>
      <c r="E72" s="32"/>
      <c r="F72" s="473" t="s">
        <v>483</v>
      </c>
      <c r="G72" s="469">
        <f>COUNTIF('2019'!G$263:G$387,F72)</f>
        <v>4</v>
      </c>
      <c r="H72" s="469">
        <f>COUNTIFS('2019'!H$263:H$387,"SEGUIMIENTO",'2019'!G$263:G$387,F72)</f>
        <v>0</v>
      </c>
      <c r="I72" s="471">
        <f>COUNTIFS('2019'!H$263:H$387,"SOLUCIONADO",'2019'!G$263:G$387,F72)</f>
        <v>4</v>
      </c>
      <c r="J72" s="439"/>
      <c r="K72" s="439"/>
      <c r="L72" s="439"/>
      <c r="M72" s="439"/>
      <c r="N72" s="439"/>
      <c r="O72" s="439"/>
      <c r="P72" s="439"/>
      <c r="Q72" s="464"/>
      <c r="R72" s="439"/>
      <c r="S72" s="439"/>
      <c r="T72" s="439"/>
      <c r="U72" s="439"/>
      <c r="V72" s="439"/>
      <c r="W72" s="439"/>
      <c r="X72" s="439"/>
      <c r="Y72" s="439"/>
      <c r="Z72" s="439"/>
    </row>
    <row r="73" spans="1:26" ht="12.75">
      <c r="A73" s="463"/>
      <c r="B73" s="32"/>
      <c r="C73" s="32"/>
      <c r="D73" s="32"/>
      <c r="E73" s="32"/>
      <c r="F73" s="473" t="s">
        <v>384</v>
      </c>
      <c r="G73" s="469">
        <f>COUNTIF('2019'!G$263:G$387,F73)</f>
        <v>29</v>
      </c>
      <c r="H73" s="469">
        <f>COUNTIFS('2019'!H$263:H$387,"SEGUIMIENTO",'2019'!G$263:G$387,F73)</f>
        <v>0</v>
      </c>
      <c r="I73" s="471">
        <f>COUNTIFS('2019'!H$263:H$387,"SOLUCIONADO",'2019'!G$263:G$387,F73)</f>
        <v>29</v>
      </c>
      <c r="J73" s="439"/>
      <c r="K73" s="439"/>
      <c r="L73" s="439"/>
      <c r="M73" s="439"/>
      <c r="N73" s="439"/>
      <c r="O73" s="439"/>
      <c r="P73" s="439"/>
      <c r="Q73" s="464"/>
      <c r="R73" s="439"/>
      <c r="S73" s="439"/>
      <c r="T73" s="439"/>
      <c r="U73" s="439"/>
      <c r="V73" s="439"/>
      <c r="W73" s="439"/>
      <c r="X73" s="439"/>
      <c r="Y73" s="439"/>
      <c r="Z73" s="439"/>
    </row>
    <row r="74" spans="1:26" ht="12.75">
      <c r="A74" s="463"/>
      <c r="B74" s="32"/>
      <c r="C74" s="32"/>
      <c r="D74" s="32"/>
      <c r="E74" s="32"/>
      <c r="F74" s="32"/>
      <c r="G74" s="32"/>
      <c r="H74" s="32"/>
      <c r="I74" s="32"/>
      <c r="J74" s="439"/>
      <c r="K74" s="439"/>
      <c r="L74" s="439"/>
      <c r="M74" s="439"/>
      <c r="N74" s="439"/>
      <c r="O74" s="439"/>
      <c r="P74" s="439"/>
      <c r="Q74" s="464"/>
      <c r="R74" s="439"/>
      <c r="S74" s="439"/>
      <c r="T74" s="439"/>
      <c r="U74" s="439"/>
      <c r="V74" s="439"/>
      <c r="W74" s="439"/>
      <c r="X74" s="439"/>
      <c r="Y74" s="439"/>
      <c r="Z74" s="439"/>
    </row>
    <row r="75" spans="1:26" ht="12.75">
      <c r="A75" s="463"/>
      <c r="B75" s="32"/>
      <c r="C75" s="32"/>
      <c r="D75" s="32"/>
      <c r="E75" s="32"/>
      <c r="F75" s="32"/>
      <c r="G75" s="32"/>
      <c r="H75" s="32"/>
      <c r="I75" s="32"/>
      <c r="J75" s="439"/>
      <c r="K75" s="439"/>
      <c r="L75" s="439"/>
      <c r="M75" s="439"/>
      <c r="N75" s="439"/>
      <c r="O75" s="439"/>
      <c r="P75" s="439"/>
      <c r="Q75" s="464"/>
      <c r="R75" s="439"/>
      <c r="S75" s="439"/>
      <c r="T75" s="439"/>
      <c r="U75" s="439"/>
      <c r="V75" s="439"/>
      <c r="W75" s="439"/>
      <c r="X75" s="439"/>
      <c r="Y75" s="439"/>
      <c r="Z75" s="439"/>
    </row>
    <row r="76" spans="1:26" ht="12.75">
      <c r="A76" s="463"/>
      <c r="B76" s="32"/>
      <c r="C76" s="549" t="s">
        <v>114</v>
      </c>
      <c r="D76" s="545"/>
      <c r="E76" s="549" t="s">
        <v>271</v>
      </c>
      <c r="F76" s="545"/>
      <c r="G76" s="549" t="s">
        <v>222</v>
      </c>
      <c r="H76" s="545"/>
      <c r="I76" s="549" t="s">
        <v>4846</v>
      </c>
      <c r="J76" s="545"/>
      <c r="K76" s="549" t="s">
        <v>362</v>
      </c>
      <c r="L76" s="545"/>
      <c r="M76" s="549" t="s">
        <v>483</v>
      </c>
      <c r="N76" s="545"/>
      <c r="O76" s="549" t="s">
        <v>384</v>
      </c>
      <c r="P76" s="545"/>
      <c r="Q76" s="464"/>
      <c r="R76" s="439"/>
      <c r="S76" s="439"/>
      <c r="T76" s="439"/>
      <c r="U76" s="439"/>
      <c r="V76" s="439"/>
      <c r="W76" s="439"/>
      <c r="X76" s="439"/>
      <c r="Y76" s="439"/>
      <c r="Z76" s="439"/>
    </row>
    <row r="77" spans="1:26" ht="12.75">
      <c r="A77" s="463"/>
      <c r="B77" s="439"/>
      <c r="C77" s="467" t="s">
        <v>15</v>
      </c>
      <c r="D77" s="467" t="s">
        <v>4805</v>
      </c>
      <c r="E77" s="467" t="s">
        <v>15</v>
      </c>
      <c r="F77" s="467" t="s">
        <v>4805</v>
      </c>
      <c r="G77" s="467" t="s">
        <v>15</v>
      </c>
      <c r="H77" s="467" t="s">
        <v>4805</v>
      </c>
      <c r="I77" s="467" t="s">
        <v>15</v>
      </c>
      <c r="J77" s="467" t="s">
        <v>4805</v>
      </c>
      <c r="K77" s="467" t="s">
        <v>15</v>
      </c>
      <c r="L77" s="467" t="s">
        <v>4805</v>
      </c>
      <c r="M77" s="467" t="s">
        <v>15</v>
      </c>
      <c r="N77" s="465" t="s">
        <v>4805</v>
      </c>
      <c r="O77" s="467" t="s">
        <v>15</v>
      </c>
      <c r="P77" s="467" t="s">
        <v>4805</v>
      </c>
      <c r="Q77" s="464"/>
      <c r="R77" s="439"/>
      <c r="S77" s="439"/>
      <c r="T77" s="439"/>
      <c r="U77" s="439"/>
      <c r="V77" s="439"/>
      <c r="W77" s="439"/>
      <c r="X77" s="439"/>
      <c r="Y77" s="439"/>
      <c r="Z77" s="439"/>
    </row>
    <row r="78" spans="1:26" ht="12.75">
      <c r="A78" s="463"/>
      <c r="B78" s="468" t="s">
        <v>4647</v>
      </c>
      <c r="C78" s="469">
        <f>COUNTIFS('2019'!H$263:H$387,"SEGUIMIENTO",'2019'!G$263:G$387,F$4,'2019'!D$263:D$387,B78)</f>
        <v>0</v>
      </c>
      <c r="D78" s="469">
        <f>COUNTIFS('2019'!H$263:H$387,"SOLUCIONADO",'2019'!G$263:G$387,F$4,'2019'!D$263:D$387,B78)</f>
        <v>27</v>
      </c>
      <c r="E78" s="469">
        <f>COUNTIFS('2019'!H$263:H$387,"SEGUIMIENTO",'2019'!G$263:G$387,F$5,'2019'!D$263:D$387,B78)</f>
        <v>0</v>
      </c>
      <c r="F78" s="471">
        <f>COUNTIFS('2019'!H$263:H$387,"SOLUCIONADO",'2019'!G$263:G$387,F$5,'2019'!D$263:D$387,B78)</f>
        <v>7</v>
      </c>
      <c r="G78" s="471">
        <f>COUNTIFS('2019'!H$263:H$387,"SEGUIMIENTO",'2019'!G$263:G$387,F$6,'2019'!D$263:D$387,B78)</f>
        <v>0</v>
      </c>
      <c r="H78" s="471">
        <f>COUNTIFS('2019'!H$263:H$387,"SOLUCIONADO",'2019'!G$263:G$387,F$6,'2019'!D$263:D$387,B78)</f>
        <v>2</v>
      </c>
      <c r="I78" s="471">
        <f>COUNTIFS('2019'!H$263:H$387,"SEGUIMIENTO",'2019'!G$263:G$387,F$7,'2019'!D$263:D$387,B78)</f>
        <v>0</v>
      </c>
      <c r="J78" s="471">
        <f>COUNTIFS('2019'!H$263:H$387,"SOLUCIONADO",'2019'!G$263:G$387,F$7,'2019'!D$263:D$387,B78)</f>
        <v>1</v>
      </c>
      <c r="K78" s="471">
        <f>COUNTIFS('2019'!H$263:H$387,"SEGUIMIENTO",'2019'!G$263:G$387,F$8,'2019'!D$263:D$387,B78)</f>
        <v>0</v>
      </c>
      <c r="L78" s="471">
        <f>COUNTIFS('2019'!H$263:H$387,"SOLUCIONADO",'2019'!G$263:G$387,F$8,'2019'!D$263:D$387,B78)</f>
        <v>0</v>
      </c>
      <c r="M78" s="471">
        <f>COUNTIFS('2019'!H$263:H$387,"SEGUIMIENTO",'2019'!G$263:G$387,F$9,'2019'!D$263:D$387,B78)</f>
        <v>0</v>
      </c>
      <c r="N78" s="471">
        <f>COUNTIFS('2019'!H$263:H$387,"SOLUCIONADO",'2019'!G$263:G$387,F$9,'2019'!D$263:D$387,B78)</f>
        <v>3</v>
      </c>
      <c r="O78" s="471">
        <f>COUNTIFS('2019'!H$263:H$387,"SEGUIMIENTO",'2019'!G$263:G$387,F$10,'2019'!D$263:D$387,B78)</f>
        <v>0</v>
      </c>
      <c r="P78" s="471">
        <f>COUNTIFS('2019'!$H$263:$H$387,"SOLUCIONADO",'2019'!$G$263:$G$387,$F$10,'2019'!$D$263:$D$387,$B78)</f>
        <v>17</v>
      </c>
      <c r="Q78" s="464"/>
      <c r="R78" s="439"/>
      <c r="S78" s="439"/>
      <c r="T78" s="439"/>
      <c r="U78" s="439"/>
      <c r="V78" s="439"/>
      <c r="W78" s="439"/>
      <c r="X78" s="439"/>
      <c r="Y78" s="439"/>
      <c r="Z78" s="439"/>
    </row>
    <row r="79" spans="1:26" ht="12.75">
      <c r="A79" s="463"/>
      <c r="B79" s="468" t="s">
        <v>4951</v>
      </c>
      <c r="C79" s="469">
        <f>COUNTIFS('2019'!H$263:H$387,"SEGUIMIENTO",'2019'!G$263:G$387,F$4,'2019'!D$263:D$387,B79)</f>
        <v>0</v>
      </c>
      <c r="D79" s="469">
        <f>COUNTIFS('2019'!H$263:H$387,"SOLUCIONADO",'2019'!G$263:G$387,F$4,'2019'!D$263:D$387,B79)</f>
        <v>9</v>
      </c>
      <c r="E79" s="469">
        <f>COUNTIFS('2019'!H$263:H$387,"SEGUIMIENTO",'2019'!G$263:G$387,F$5,'2019'!D$263:D$387,B79)</f>
        <v>0</v>
      </c>
      <c r="F79" s="471">
        <f>COUNTIFS('2019'!H$263:H$387,"SOLUCIONADO",'2019'!G$263:G$387,F$5,'2019'!D$263:D$387,B79)</f>
        <v>4</v>
      </c>
      <c r="G79" s="471">
        <f>COUNTIFS('2019'!H$263:H$387,"SEGUIMIENTO",'2019'!G$263:G$387,F$6,'2019'!D$263:D$387,B79)</f>
        <v>0</v>
      </c>
      <c r="H79" s="471">
        <f>COUNTIFS('2019'!H$263:H$387,"SOLUCIONADO",'2019'!G$263:G$387,F$6,'2019'!D$263:D$387,B79)</f>
        <v>0</v>
      </c>
      <c r="I79" s="471">
        <f>COUNTIFS('2019'!H$263:H$387,"SEGUIMIENTO",'2019'!G$263:G$387,F$7,'2019'!D$263:D$387,B79)</f>
        <v>0</v>
      </c>
      <c r="J79" s="471">
        <f>COUNTIFS('2019'!H$263:H$387,"SOLUCIONADO",'2019'!G$263:G$387,F$7,'2019'!D$263:D$387,B79)</f>
        <v>0</v>
      </c>
      <c r="K79" s="471">
        <f>COUNTIFS('2019'!H$263:H$387,"SEGUIMIENTO",'2019'!G$263:G$387,F$8,'2019'!D$263:D$387,B79)</f>
        <v>0</v>
      </c>
      <c r="L79" s="471">
        <f>COUNTIFS('2019'!H$263:H$387,"SOLUCIONADO",'2019'!G$263:G$387,F$8,'2019'!D$263:D$387,B79)</f>
        <v>0</v>
      </c>
      <c r="M79" s="471">
        <f>COUNTIFS('2019'!H$263:H$387,"SEGUIMIENTO",'2019'!G$263:G$387,F$9,'2019'!D$263:D$387,B79)</f>
        <v>0</v>
      </c>
      <c r="N79" s="471">
        <f>COUNTIFS('2019'!H$263:H$387,"SOLUCIONADO",'2019'!G$263:G$387,F$9,'2019'!D$263:D$387,B79)</f>
        <v>1</v>
      </c>
      <c r="O79" s="471">
        <f>COUNTIFS('2019'!H$263:H$387,"SEGUIMIENTO",'2019'!G$263:G$387,F$10,'2019'!D$263:D$387,B79)</f>
        <v>0</v>
      </c>
      <c r="P79" s="471">
        <f>COUNTIFS('2019'!$H$263:$H$387,"SOLUCIONADO",'2019'!$G$263:$G$387,$F$10,'2019'!$D$263:$D$387,$B79)</f>
        <v>3</v>
      </c>
      <c r="Q79" s="464"/>
      <c r="R79" s="439"/>
      <c r="S79" s="439"/>
      <c r="T79" s="439"/>
      <c r="U79" s="439"/>
      <c r="V79" s="439"/>
      <c r="W79" s="439"/>
      <c r="X79" s="439"/>
      <c r="Y79" s="439"/>
      <c r="Z79" s="439"/>
    </row>
    <row r="80" spans="1:26" ht="12.75">
      <c r="A80" s="463"/>
      <c r="B80" s="468" t="s">
        <v>4671</v>
      </c>
      <c r="C80" s="469">
        <f>COUNTIFS('2019'!H$263:H$387,"SEGUIMIENTO",'2019'!G$263:G$387,F$4,'2019'!D$263:D$387,B80)</f>
        <v>0</v>
      </c>
      <c r="D80" s="469">
        <f>COUNTIFS('2019'!H$263:H$387,"SOLUCIONADO",'2019'!G$263:G$387,F$4,'2019'!D$263:D$387,B80)</f>
        <v>19</v>
      </c>
      <c r="E80" s="469">
        <f>COUNTIFS('2019'!H$263:H$387,"SEGUIMIENTO",'2019'!G$263:G$387,F$5,'2019'!D$263:D$387,B80)</f>
        <v>0</v>
      </c>
      <c r="F80" s="471">
        <f>COUNTIFS('2019'!H$263:H$387,"SOLUCIONADO",'2019'!G$263:G$387,F$5,'2019'!D$263:D$387,B80)</f>
        <v>16</v>
      </c>
      <c r="G80" s="471">
        <f>COUNTIFS('2019'!H$263:H$387,"SEGUIMIENTO",'2019'!G$263:G$387,F$6,'2019'!D$263:D$387,B80)</f>
        <v>0</v>
      </c>
      <c r="H80" s="471">
        <f>COUNTIFS('2019'!H$263:H$387,"SOLUCIONADO",'2019'!G$263:G$387,F$6,'2019'!D$263:D$387,B80)</f>
        <v>1</v>
      </c>
      <c r="I80" s="471">
        <f>COUNTIFS('2019'!H$263:H$387,"SEGUIMIENTO",'2019'!G$263:G$387,F$7,'2019'!D$263:D$387,B80)</f>
        <v>0</v>
      </c>
      <c r="J80" s="471">
        <f>COUNTIFS('2019'!H$263:H$387,"SOLUCIONADO",'2019'!G$263:G$387,F$7,'2019'!D$263:D$387,B80)</f>
        <v>1</v>
      </c>
      <c r="K80" s="471">
        <f>COUNTIFS('2019'!H$263:H$387,"SEGUIMIENTO",'2019'!G$263:G$387,F$8,'2019'!D$263:D$387,B80)</f>
        <v>0</v>
      </c>
      <c r="L80" s="471">
        <f>COUNTIFS('2019'!H$263:H$387,"SOLUCIONADO",'2019'!G$263:G$387,F$8,'2019'!D$263:D$387,B80)</f>
        <v>0</v>
      </c>
      <c r="M80" s="471">
        <f>COUNTIFS('2019'!H$263:H$387,"SEGUIMIENTO",'2019'!G$263:G$387,F$9,'2019'!D$263:D$387,B80)</f>
        <v>0</v>
      </c>
      <c r="N80" s="471">
        <f>COUNTIFS('2019'!H$263:H$387,"SOLUCIONADO",'2019'!G$263:G$387,F$9,'2019'!D$263:D$387,B80)</f>
        <v>0</v>
      </c>
      <c r="O80" s="471">
        <f>COUNTIFS('2019'!H$263:H$387,"SEGUIMIENTO",'2019'!G$263:G$387,F$10,'2019'!D$263:D$387,B80)</f>
        <v>0</v>
      </c>
      <c r="P80" s="471">
        <f>COUNTIFS('2019'!$H$263:$H$387,"SOLUCIONADO",'2019'!$G$263:$G$387,$F$10,'2019'!$D$263:$D$387,$B80)</f>
        <v>4</v>
      </c>
      <c r="Q80" s="464"/>
      <c r="R80" s="439"/>
      <c r="S80" s="439"/>
      <c r="T80" s="439"/>
      <c r="U80" s="439"/>
      <c r="V80" s="439"/>
      <c r="W80" s="439"/>
      <c r="X80" s="439"/>
      <c r="Y80" s="439"/>
      <c r="Z80" s="439"/>
    </row>
    <row r="81" spans="1:26" ht="12.75">
      <c r="A81" s="463"/>
      <c r="B81" s="468" t="s">
        <v>4779</v>
      </c>
      <c r="C81" s="469">
        <f>COUNTIFS('2019'!H$263:H$387,"SEGUIMIENTO",'2019'!G$263:G$387,F$4,'2019'!D$263:D$387,B81)</f>
        <v>0</v>
      </c>
      <c r="D81" s="469">
        <f>COUNTIFS('2019'!H$263:H$387,"SOLUCIONADO",'2019'!G$263:G$387,F$4,'2019'!D$263:D$387,B81)</f>
        <v>4</v>
      </c>
      <c r="E81" s="469">
        <f>COUNTIFS('2019'!H$263:H$387,"SEGUIMIENTO",'2019'!G$263:G$387,F$5,'2019'!D$263:D$387,B81)</f>
        <v>0</v>
      </c>
      <c r="F81" s="471">
        <f>COUNTIFS('2019'!H$263:H$387,"SOLUCIONADO",'2019'!G$263:G$387,F$5,'2019'!D$263:D$387,B81)</f>
        <v>0</v>
      </c>
      <c r="G81" s="471">
        <f>COUNTIFS('2019'!H$263:H$387,"SEGUIMIENTO",'2019'!G$263:G$387,F$6,'2019'!D$263:D$387,B81)</f>
        <v>0</v>
      </c>
      <c r="H81" s="471">
        <f>COUNTIFS('2019'!H$263:H$387,"SOLUCIONADO",'2019'!G$263:G$387,F$6,'2019'!D$263:D$387,B81)</f>
        <v>1</v>
      </c>
      <c r="I81" s="471">
        <f>COUNTIFS('2019'!H$263:H$387,"SEGUIMIENTO",'2019'!G$263:G$387,F$7,'2019'!D$263:D$387,B81)</f>
        <v>0</v>
      </c>
      <c r="J81" s="471">
        <f>COUNTIFS('2019'!H$263:H$387,"SOLUCIONADO",'2019'!G$263:G$387,F$7,'2019'!D$263:D$387,B81)</f>
        <v>0</v>
      </c>
      <c r="K81" s="471">
        <f>COUNTIFS('2019'!H$263:H$387,"SEGUIMIENTO",'2019'!G$263:G$387,F$8,'2019'!D$263:D$387,B81)</f>
        <v>0</v>
      </c>
      <c r="L81" s="471">
        <f>COUNTIFS('2019'!H$263:H$387,"SOLUCIONADO",'2019'!G$263:G$387,F$8,'2019'!D$263:D$387,B81)</f>
        <v>0</v>
      </c>
      <c r="M81" s="471">
        <f>COUNTIFS('2019'!H$263:H$387,"SEGUIMIENTO",'2019'!G$263:G$387,F$9,'2019'!D$263:D$387,B81)</f>
        <v>0</v>
      </c>
      <c r="N81" s="471">
        <f>COUNTIFS('2019'!H$263:H$387,"SOLUCIONADO",'2019'!G$263:G$387,F$9,'2019'!D$263:D$387,B81)</f>
        <v>0</v>
      </c>
      <c r="O81" s="471">
        <f>COUNTIFS('2019'!H$263:H$387,"SEGUIMIENTO",'2019'!G$263:G$387,F$10,'2019'!D$263:D$387,B81)</f>
        <v>0</v>
      </c>
      <c r="P81" s="471">
        <f>COUNTIFS('2019'!$H$263:$H$387,"SOLUCIONADO",'2019'!$G$263:$G$387,$F$10,'2019'!$D$263:$D$387,$B81)</f>
        <v>5</v>
      </c>
      <c r="Q81" s="464"/>
      <c r="R81" s="439"/>
      <c r="S81" s="439"/>
      <c r="T81" s="439"/>
      <c r="U81" s="439"/>
      <c r="V81" s="439"/>
      <c r="W81" s="439"/>
      <c r="X81" s="439"/>
      <c r="Y81" s="439"/>
      <c r="Z81" s="439"/>
    </row>
    <row r="82" spans="1:26" ht="12.75">
      <c r="A82" s="463"/>
      <c r="B82" s="468"/>
      <c r="C82" s="469">
        <f>COUNTIFS('2019'!H$263:H$387,"SEGUIMIENTO",'2019'!G$263:G$387,F$4,'2019'!D$263:D$387,B82)</f>
        <v>0</v>
      </c>
      <c r="D82" s="469">
        <f>COUNTIFS('2019'!H$263:H$387,"SOLUCIONADO",'2019'!G$263:G$387,F$4,'2019'!D$263:D$387,B82)</f>
        <v>0</v>
      </c>
      <c r="E82" s="469">
        <f>COUNTIFS('2019'!H$263:H$387,"SEGUIMIENTO",'2019'!G$263:G$387,F$5,'2019'!D$263:D$387,B82)</f>
        <v>0</v>
      </c>
      <c r="F82" s="471">
        <f>COUNTIFS('2019'!H$263:H$387,"SOLUCIONADO",'2019'!G$263:G$387,F$5,'2019'!D$263:D$387,B82)</f>
        <v>0</v>
      </c>
      <c r="G82" s="471">
        <f>COUNTIFS('2019'!H$263:H$387,"SEGUIMIENTO",'2019'!G$263:G$387,F$6,'2019'!D$263:D$387,B82)</f>
        <v>0</v>
      </c>
      <c r="H82" s="471">
        <f>COUNTIFS('2019'!H$263:H$387,"SOLUCIONADO",'2019'!G$263:G$387,F$6,'2019'!D$263:D$387,B82)</f>
        <v>0</v>
      </c>
      <c r="I82" s="471">
        <f>COUNTIFS('2019'!H$263:H$387,"SEGUIMIENTO",'2019'!G$263:G$387,F$7,'2019'!D$263:D$387,B82)</f>
        <v>0</v>
      </c>
      <c r="J82" s="471">
        <f>COUNTIFS('2019'!H$263:H$387,"SOLUCIONADO",'2019'!G$263:G$387,F$7,'2019'!D$263:D$387,B82)</f>
        <v>0</v>
      </c>
      <c r="K82" s="471">
        <f>COUNTIFS('2019'!H$263:H$387,"SEGUIMIENTO",'2019'!G$263:G$387,F$8,'2019'!D$263:D$387,B82)</f>
        <v>0</v>
      </c>
      <c r="L82" s="471">
        <f>COUNTIFS('2019'!H$263:H$387,"SOLUCIONADO",'2019'!G$263:G$387,F$8,'2019'!D$263:D$387,B82)</f>
        <v>0</v>
      </c>
      <c r="M82" s="471">
        <f>COUNTIFS('2019'!H$263:H$387,"SEGUIMIENTO",'2019'!G$263:G$387,F$9,'2019'!D$263:D$387,B82)</f>
        <v>0</v>
      </c>
      <c r="N82" s="471">
        <f>COUNTIFS('2019'!H$263:H$387,"SOLUCIONADO",'2019'!G$263:G$387,F$9,'2019'!D$263:D$387,B82)</f>
        <v>0</v>
      </c>
      <c r="O82" s="471">
        <f>COUNTIFS('2019'!H$263:H$387,"SEGUIMIENTO",'2019'!G$263:G$387,F$10,'2019'!D$263:D$387,B82)</f>
        <v>0</v>
      </c>
      <c r="P82" s="471">
        <f>COUNTIFS('2019'!$H$263:$H$387,"SOLUCIONADO",'2019'!$G$263:$G$387,$F$10,'2019'!$D$263:$D$387,$B82)</f>
        <v>0</v>
      </c>
      <c r="Q82" s="464"/>
      <c r="R82" s="439"/>
      <c r="S82" s="439"/>
      <c r="T82" s="439"/>
      <c r="U82" s="439"/>
      <c r="V82" s="439"/>
      <c r="W82" s="439"/>
      <c r="X82" s="439"/>
      <c r="Y82" s="439"/>
      <c r="Z82" s="439"/>
    </row>
    <row r="83" spans="1:26" ht="12.75">
      <c r="A83" s="439"/>
      <c r="B83" s="439"/>
      <c r="C83" s="439"/>
      <c r="D83" s="439"/>
      <c r="E83" s="439"/>
      <c r="F83" s="439"/>
      <c r="G83" s="439"/>
      <c r="H83" s="439"/>
      <c r="I83" s="439"/>
      <c r="J83" s="439"/>
      <c r="K83" s="439"/>
      <c r="L83" s="439"/>
      <c r="M83" s="439"/>
      <c r="N83" s="439"/>
      <c r="O83" s="439"/>
      <c r="P83" s="439"/>
      <c r="Q83" s="464"/>
      <c r="R83" s="439"/>
      <c r="S83" s="439"/>
      <c r="T83" s="439"/>
      <c r="U83" s="439"/>
      <c r="V83" s="439"/>
      <c r="W83" s="439"/>
      <c r="X83" s="439"/>
      <c r="Y83" s="439"/>
      <c r="Z83" s="439"/>
    </row>
    <row r="84" spans="1:26" ht="12.75">
      <c r="A84" s="439"/>
      <c r="B84" s="439"/>
      <c r="C84" s="439"/>
      <c r="D84" s="439"/>
      <c r="E84" s="439"/>
      <c r="F84" s="439"/>
      <c r="G84" s="439"/>
      <c r="H84" s="439"/>
      <c r="I84" s="439"/>
      <c r="J84" s="439"/>
      <c r="K84" s="439"/>
      <c r="L84" s="439"/>
      <c r="M84" s="439"/>
      <c r="N84" s="439"/>
      <c r="O84" s="439"/>
      <c r="P84" s="439"/>
      <c r="Q84" s="464"/>
      <c r="R84" s="439"/>
      <c r="S84" s="439"/>
      <c r="T84" s="439"/>
      <c r="U84" s="439"/>
      <c r="V84" s="439"/>
      <c r="W84" s="439"/>
      <c r="X84" s="439"/>
      <c r="Y84" s="439"/>
      <c r="Z84" s="439"/>
    </row>
    <row r="85" spans="1:26" ht="12.75">
      <c r="A85" s="550" t="s">
        <v>13193</v>
      </c>
      <c r="B85" s="551"/>
      <c r="C85" s="551"/>
      <c r="D85" s="551"/>
      <c r="E85" s="551"/>
      <c r="F85" s="551"/>
      <c r="G85" s="551"/>
      <c r="H85" s="551"/>
      <c r="I85" s="551"/>
      <c r="J85" s="551"/>
      <c r="K85" s="551"/>
      <c r="L85" s="551"/>
      <c r="M85" s="551"/>
      <c r="N85" s="551"/>
      <c r="O85" s="551"/>
      <c r="P85" s="551"/>
      <c r="Q85" s="552"/>
      <c r="R85" s="439"/>
      <c r="S85" s="439"/>
      <c r="T85" s="439"/>
      <c r="U85" s="439"/>
      <c r="V85" s="439"/>
      <c r="W85" s="439"/>
      <c r="X85" s="439"/>
      <c r="Y85" s="439"/>
      <c r="Z85" s="439"/>
    </row>
    <row r="86" spans="1:26" ht="12.75">
      <c r="A86" s="463"/>
      <c r="B86" s="439"/>
      <c r="C86" s="439"/>
      <c r="D86" s="439"/>
      <c r="E86" s="439"/>
      <c r="F86" s="439"/>
      <c r="G86" s="439"/>
      <c r="H86" s="439"/>
      <c r="I86" s="439"/>
      <c r="J86" s="439"/>
      <c r="K86" s="439"/>
      <c r="L86" s="439"/>
      <c r="M86" s="439"/>
      <c r="N86" s="439"/>
      <c r="O86" s="439"/>
      <c r="P86" s="439"/>
      <c r="Q86" s="464"/>
      <c r="R86" s="439"/>
      <c r="S86" s="439"/>
      <c r="T86" s="439"/>
      <c r="U86" s="439"/>
      <c r="V86" s="439"/>
      <c r="W86" s="439"/>
      <c r="X86" s="439"/>
      <c r="Y86" s="439"/>
      <c r="Z86" s="439"/>
    </row>
    <row r="87" spans="1:26" ht="12.75">
      <c r="A87" s="463"/>
      <c r="B87" s="553" t="s">
        <v>6748</v>
      </c>
      <c r="C87" s="544"/>
      <c r="D87" s="545"/>
      <c r="E87" s="466"/>
      <c r="F87" s="467" t="s">
        <v>44</v>
      </c>
      <c r="G87" s="467" t="s">
        <v>13191</v>
      </c>
      <c r="H87" s="467" t="s">
        <v>15</v>
      </c>
      <c r="I87" s="467" t="s">
        <v>4805</v>
      </c>
      <c r="J87" s="439"/>
      <c r="K87" s="467" t="s">
        <v>13192</v>
      </c>
      <c r="L87" s="467" t="s">
        <v>13191</v>
      </c>
      <c r="M87" s="467" t="s">
        <v>15</v>
      </c>
      <c r="N87" s="465" t="s">
        <v>4805</v>
      </c>
      <c r="O87" s="439"/>
      <c r="P87" s="439"/>
      <c r="Q87" s="464"/>
      <c r="R87" s="439"/>
      <c r="S87" s="439"/>
      <c r="T87" s="439"/>
      <c r="U87" s="439"/>
      <c r="V87" s="439"/>
      <c r="W87" s="439"/>
      <c r="X87" s="439"/>
      <c r="Y87" s="439"/>
      <c r="Z87" s="439"/>
    </row>
    <row r="88" spans="1:26" ht="12.75">
      <c r="A88" s="463"/>
      <c r="B88" s="468" t="s">
        <v>223</v>
      </c>
      <c r="C88" s="469">
        <f>COUNTIF('2019'!H388:H536,B88)</f>
        <v>149</v>
      </c>
      <c r="D88" s="470">
        <f>C88/C90</f>
        <v>1</v>
      </c>
      <c r="E88" s="32"/>
      <c r="F88" s="468" t="s">
        <v>114</v>
      </c>
      <c r="G88" s="469">
        <f>COUNTIF('2019'!G$388:G$536,F88)</f>
        <v>42</v>
      </c>
      <c r="H88" s="469">
        <f>COUNTIFS('2019'!H$388:H$536,"SEGUIMIENTO",'2019'!G$388:G$536,F88)</f>
        <v>0</v>
      </c>
      <c r="I88" s="471">
        <f>COUNTIFS('2019'!H$388:H$536,"SOLUCIONADO",'2019'!G$388:G$536,F88)</f>
        <v>42</v>
      </c>
      <c r="J88" s="439"/>
      <c r="K88" s="468" t="s">
        <v>4647</v>
      </c>
      <c r="L88" s="469">
        <f t="shared" ref="L88:L92" si="4">M88+N88</f>
        <v>42</v>
      </c>
      <c r="M88" s="469">
        <f>COUNTIFS('2019'!H$388:H$536,"SEGUIMIENTO",'2019'!D$388:D$536,K88)</f>
        <v>0</v>
      </c>
      <c r="N88" s="471">
        <f>COUNTIFS('2019'!H$388:H$536,"SOLUCIONADO",'2019'!D$388:D$536,K88)</f>
        <v>42</v>
      </c>
      <c r="O88" s="439"/>
      <c r="P88" s="439"/>
      <c r="Q88" s="464"/>
      <c r="R88" s="439"/>
      <c r="S88" s="439"/>
      <c r="T88" s="439"/>
      <c r="U88" s="439"/>
      <c r="V88" s="439"/>
      <c r="W88" s="439"/>
      <c r="X88" s="439"/>
      <c r="Y88" s="439"/>
      <c r="Z88" s="439"/>
    </row>
    <row r="89" spans="1:26" ht="12.75">
      <c r="A89" s="463"/>
      <c r="B89" s="468" t="s">
        <v>118</v>
      </c>
      <c r="C89" s="469">
        <f>COUNTIF('2019'!H388:H536,B89)</f>
        <v>0</v>
      </c>
      <c r="D89" s="470">
        <f>C89/C90</f>
        <v>0</v>
      </c>
      <c r="E89" s="32"/>
      <c r="F89" s="468" t="s">
        <v>271</v>
      </c>
      <c r="G89" s="469">
        <f>COUNTIF('2019'!G$388:G$536,F89)</f>
        <v>68</v>
      </c>
      <c r="H89" s="469">
        <f>COUNTIFS('2019'!H$388:H$536,"SEGUIMIENTO",'2019'!G$388:G$536,F89)</f>
        <v>0</v>
      </c>
      <c r="I89" s="471">
        <f>COUNTIFS('2019'!H$388:H$536,"SOLUCIONADO",'2019'!G$388:G$536,F89)</f>
        <v>68</v>
      </c>
      <c r="J89" s="439"/>
      <c r="K89" s="468" t="s">
        <v>7457</v>
      </c>
      <c r="L89" s="469">
        <f t="shared" si="4"/>
        <v>29</v>
      </c>
      <c r="M89" s="469">
        <f>COUNTIFS('2019'!H$388:H$536,"SEGUIMIENTO",'2019'!D$388:D$536,K89)</f>
        <v>0</v>
      </c>
      <c r="N89" s="471">
        <f>COUNTIFS('2019'!H$388:H$536,"SOLUCIONADO",'2019'!D$388:D$536,K89)</f>
        <v>29</v>
      </c>
      <c r="O89" s="439"/>
      <c r="P89" s="439"/>
      <c r="Q89" s="464"/>
      <c r="R89" s="439"/>
      <c r="S89" s="439"/>
      <c r="T89" s="439"/>
      <c r="U89" s="439"/>
      <c r="V89" s="439"/>
      <c r="W89" s="439"/>
      <c r="X89" s="439"/>
      <c r="Y89" s="439"/>
      <c r="Z89" s="439"/>
    </row>
    <row r="90" spans="1:26" ht="12.75">
      <c r="A90" s="463"/>
      <c r="B90" s="472"/>
      <c r="C90" s="469">
        <f>SUM(C88:C89)</f>
        <v>149</v>
      </c>
      <c r="D90" s="472"/>
      <c r="E90" s="32"/>
      <c r="F90" s="468" t="s">
        <v>222</v>
      </c>
      <c r="G90" s="469">
        <f>COUNTIF('2019'!G$388:G$536,F90)</f>
        <v>10</v>
      </c>
      <c r="H90" s="469">
        <f>COUNTIFS('2019'!H$388:H$536,"SEGUIMIENTO",'2019'!G$388:G$536,F90)</f>
        <v>0</v>
      </c>
      <c r="I90" s="471">
        <f>COUNTIFS('2019'!H$388:H$536,"SOLUCIONADO",'2019'!G$388:G$536,F90)</f>
        <v>10</v>
      </c>
      <c r="J90" s="439"/>
      <c r="K90" s="468" t="s">
        <v>4671</v>
      </c>
      <c r="L90" s="469">
        <f t="shared" si="4"/>
        <v>52</v>
      </c>
      <c r="M90" s="469">
        <f>COUNTIFS('2019'!H$388:H$536,"SEGUIMIENTO",'2019'!D$388:D$536,K90)</f>
        <v>0</v>
      </c>
      <c r="N90" s="471">
        <f>COUNTIFS('2019'!H$388:H$536,"SOLUCIONADO",'2019'!D$388:D$536,K90)</f>
        <v>52</v>
      </c>
      <c r="O90" s="439"/>
      <c r="P90" s="439"/>
      <c r="Q90" s="464"/>
      <c r="R90" s="439"/>
      <c r="S90" s="439"/>
      <c r="T90" s="439"/>
      <c r="U90" s="439"/>
      <c r="V90" s="439"/>
      <c r="W90" s="439"/>
      <c r="X90" s="439"/>
      <c r="Y90" s="439"/>
      <c r="Z90" s="439"/>
    </row>
    <row r="91" spans="1:26" ht="12.75">
      <c r="A91" s="463"/>
      <c r="B91" s="32"/>
      <c r="C91" s="32"/>
      <c r="D91" s="32"/>
      <c r="E91" s="32"/>
      <c r="F91" s="468" t="s">
        <v>4846</v>
      </c>
      <c r="G91" s="469">
        <f>COUNTIF('2019'!G$388:G$536,F91)</f>
        <v>1</v>
      </c>
      <c r="H91" s="469">
        <f>COUNTIFS('2019'!H$388:H$536,"SEGUIMIENTO",'2019'!G$388:G$536,F91)</f>
        <v>0</v>
      </c>
      <c r="I91" s="471">
        <f>COUNTIFS('2019'!H$388:H$536,"SOLUCIONADO",'2019'!G$388:G$536,F91)</f>
        <v>1</v>
      </c>
      <c r="J91" s="439"/>
      <c r="K91" s="468" t="s">
        <v>7690</v>
      </c>
      <c r="L91" s="469">
        <f t="shared" si="4"/>
        <v>21</v>
      </c>
      <c r="M91" s="469">
        <f>COUNTIFS('2019'!H$388:H$536,"SEGUIMIENTO",'2019'!D$388:D$536,K91)</f>
        <v>0</v>
      </c>
      <c r="N91" s="471">
        <f>COUNTIFS('2019'!H$388:H$536,"SOLUCIONADO",'2019'!D$388:D$536,K91)</f>
        <v>21</v>
      </c>
      <c r="O91" s="439"/>
      <c r="P91" s="439"/>
      <c r="Q91" s="464"/>
      <c r="R91" s="439"/>
      <c r="S91" s="439"/>
      <c r="T91" s="439"/>
      <c r="U91" s="439"/>
      <c r="V91" s="439"/>
      <c r="W91" s="439"/>
      <c r="X91" s="439"/>
      <c r="Y91" s="439"/>
      <c r="Z91" s="439"/>
    </row>
    <row r="92" spans="1:26" ht="12.75">
      <c r="A92" s="463"/>
      <c r="B92" s="32"/>
      <c r="C92" s="32"/>
      <c r="D92" s="32"/>
      <c r="E92" s="32"/>
      <c r="F92" s="468" t="s">
        <v>362</v>
      </c>
      <c r="G92" s="469">
        <f>COUNTIF('2019'!G$388:G$536,F92)</f>
        <v>5</v>
      </c>
      <c r="H92" s="469">
        <f>COUNTIFS('2019'!H$388:H$536,"SEGUIMIENTO",'2019'!G$388:G$536,F92)</f>
        <v>0</v>
      </c>
      <c r="I92" s="471">
        <f>COUNTIFS('2019'!H$388:H$536,"SOLUCIONADO",'2019'!G$388:G$536,F92)</f>
        <v>5</v>
      </c>
      <c r="J92" s="439"/>
      <c r="K92" s="468" t="s">
        <v>4779</v>
      </c>
      <c r="L92" s="469">
        <f t="shared" si="4"/>
        <v>5</v>
      </c>
      <c r="M92" s="469">
        <f>COUNTIFS('2019'!H$388:H$536,"SEGUIMIENTO",'2019'!D$388:D$536,K92)</f>
        <v>0</v>
      </c>
      <c r="N92" s="471">
        <f>COUNTIFS('2019'!H$388:H$536,"SOLUCIONADO",'2019'!D$388:D$536,K92)</f>
        <v>5</v>
      </c>
      <c r="O92" s="439"/>
      <c r="P92" s="439"/>
      <c r="Q92" s="464"/>
      <c r="R92" s="439"/>
      <c r="S92" s="439"/>
      <c r="T92" s="439"/>
      <c r="U92" s="439"/>
      <c r="V92" s="439"/>
      <c r="W92" s="439"/>
      <c r="X92" s="439"/>
      <c r="Y92" s="439"/>
      <c r="Z92" s="439"/>
    </row>
    <row r="93" spans="1:26" ht="12.75">
      <c r="A93" s="463"/>
      <c r="B93" s="32"/>
      <c r="C93" s="32"/>
      <c r="D93" s="32"/>
      <c r="E93" s="32"/>
      <c r="F93" s="473" t="s">
        <v>483</v>
      </c>
      <c r="G93" s="469">
        <f>COUNTIF('2019'!G$388:G$536,F93)</f>
        <v>0</v>
      </c>
      <c r="H93" s="469">
        <f>COUNTIFS('2019'!H$388:H$536,"SEGUIMIENTO",'2019'!G$388:G$536,F93)</f>
        <v>0</v>
      </c>
      <c r="I93" s="471">
        <f>COUNTIFS('2019'!H$388:H$536,"SOLUCIONADO",'2019'!G$388:G$536,F93)</f>
        <v>0</v>
      </c>
      <c r="J93" s="439"/>
      <c r="K93" s="439"/>
      <c r="L93" s="439"/>
      <c r="M93" s="439"/>
      <c r="N93" s="439"/>
      <c r="O93" s="439"/>
      <c r="P93" s="439"/>
      <c r="Q93" s="464"/>
      <c r="R93" s="439"/>
      <c r="S93" s="439"/>
      <c r="T93" s="439"/>
      <c r="U93" s="439"/>
      <c r="V93" s="439"/>
      <c r="W93" s="439"/>
      <c r="X93" s="439"/>
      <c r="Y93" s="439"/>
      <c r="Z93" s="439"/>
    </row>
    <row r="94" spans="1:26" ht="12.75">
      <c r="A94" s="463"/>
      <c r="B94" s="32"/>
      <c r="C94" s="32"/>
      <c r="D94" s="32"/>
      <c r="E94" s="32"/>
      <c r="F94" s="473" t="s">
        <v>384</v>
      </c>
      <c r="G94" s="469">
        <f>COUNTIF('2019'!G$388:G$536,F94)</f>
        <v>23</v>
      </c>
      <c r="H94" s="469">
        <f>COUNTIFS('2019'!H$388:H$536,"SEGUIMIENTO",'2019'!G$388:G$536,F94)</f>
        <v>0</v>
      </c>
      <c r="I94" s="471">
        <f>COUNTIFS('2019'!H$388:H$536,"SOLUCIONADO",'2019'!G$388:G$536,F94)</f>
        <v>23</v>
      </c>
      <c r="J94" s="439"/>
      <c r="K94" s="439"/>
      <c r="L94" s="439"/>
      <c r="M94" s="439"/>
      <c r="N94" s="439"/>
      <c r="O94" s="439"/>
      <c r="P94" s="439"/>
      <c r="Q94" s="464"/>
      <c r="R94" s="439"/>
      <c r="S94" s="439"/>
      <c r="T94" s="439"/>
      <c r="U94" s="439"/>
      <c r="V94" s="439"/>
      <c r="W94" s="439"/>
      <c r="X94" s="439"/>
      <c r="Y94" s="439"/>
      <c r="Z94" s="439"/>
    </row>
    <row r="95" spans="1:26" ht="12.75">
      <c r="A95" s="463"/>
      <c r="B95" s="32"/>
      <c r="C95" s="32"/>
      <c r="D95" s="32"/>
      <c r="E95" s="32"/>
      <c r="F95" s="32"/>
      <c r="G95" s="32"/>
      <c r="H95" s="32"/>
      <c r="I95" s="32"/>
      <c r="J95" s="439"/>
      <c r="K95" s="439"/>
      <c r="L95" s="439"/>
      <c r="M95" s="439"/>
      <c r="N95" s="439"/>
      <c r="O95" s="439"/>
      <c r="P95" s="439"/>
      <c r="Q95" s="464"/>
      <c r="R95" s="439"/>
      <c r="S95" s="439"/>
      <c r="T95" s="439"/>
      <c r="U95" s="439"/>
      <c r="V95" s="439"/>
      <c r="W95" s="439"/>
      <c r="X95" s="439"/>
      <c r="Y95" s="439"/>
      <c r="Z95" s="439"/>
    </row>
    <row r="96" spans="1:26" ht="12.75">
      <c r="A96" s="463"/>
      <c r="B96" s="32"/>
      <c r="C96" s="32"/>
      <c r="D96" s="32"/>
      <c r="E96" s="32"/>
      <c r="F96" s="32"/>
      <c r="G96" s="32"/>
      <c r="H96" s="32"/>
      <c r="I96" s="32"/>
      <c r="J96" s="439"/>
      <c r="K96" s="439"/>
      <c r="L96" s="439"/>
      <c r="M96" s="439"/>
      <c r="N96" s="439"/>
      <c r="O96" s="439"/>
      <c r="P96" s="439"/>
      <c r="Q96" s="464"/>
      <c r="R96" s="439"/>
      <c r="S96" s="439"/>
      <c r="T96" s="439"/>
      <c r="U96" s="439"/>
      <c r="V96" s="439"/>
      <c r="W96" s="439"/>
      <c r="X96" s="439"/>
      <c r="Y96" s="439"/>
      <c r="Z96" s="439"/>
    </row>
    <row r="97" spans="1:26" ht="12.75">
      <c r="A97" s="463"/>
      <c r="B97" s="32"/>
      <c r="C97" s="549" t="s">
        <v>114</v>
      </c>
      <c r="D97" s="545"/>
      <c r="E97" s="549" t="s">
        <v>271</v>
      </c>
      <c r="F97" s="545"/>
      <c r="G97" s="549" t="s">
        <v>222</v>
      </c>
      <c r="H97" s="545"/>
      <c r="I97" s="549" t="s">
        <v>4846</v>
      </c>
      <c r="J97" s="545"/>
      <c r="K97" s="549" t="s">
        <v>362</v>
      </c>
      <c r="L97" s="545"/>
      <c r="M97" s="549" t="s">
        <v>483</v>
      </c>
      <c r="N97" s="545"/>
      <c r="O97" s="549" t="s">
        <v>384</v>
      </c>
      <c r="P97" s="545"/>
      <c r="Q97" s="464"/>
      <c r="R97" s="439"/>
      <c r="S97" s="439"/>
      <c r="T97" s="439"/>
      <c r="U97" s="439"/>
      <c r="V97" s="439"/>
      <c r="W97" s="439"/>
      <c r="X97" s="439"/>
      <c r="Y97" s="439"/>
      <c r="Z97" s="439"/>
    </row>
    <row r="98" spans="1:26" ht="12.75">
      <c r="A98" s="463"/>
      <c r="B98" s="439"/>
      <c r="C98" s="467" t="s">
        <v>15</v>
      </c>
      <c r="D98" s="467" t="s">
        <v>4805</v>
      </c>
      <c r="E98" s="467" t="s">
        <v>15</v>
      </c>
      <c r="F98" s="467" t="s">
        <v>4805</v>
      </c>
      <c r="G98" s="467" t="s">
        <v>15</v>
      </c>
      <c r="H98" s="467" t="s">
        <v>4805</v>
      </c>
      <c r="I98" s="467" t="s">
        <v>15</v>
      </c>
      <c r="J98" s="467" t="s">
        <v>4805</v>
      </c>
      <c r="K98" s="467" t="s">
        <v>15</v>
      </c>
      <c r="L98" s="467" t="s">
        <v>4805</v>
      </c>
      <c r="M98" s="467" t="s">
        <v>15</v>
      </c>
      <c r="N98" s="465" t="s">
        <v>4805</v>
      </c>
      <c r="O98" s="467" t="s">
        <v>15</v>
      </c>
      <c r="P98" s="467" t="s">
        <v>4805</v>
      </c>
      <c r="Q98" s="464"/>
      <c r="R98" s="439"/>
      <c r="S98" s="439"/>
      <c r="T98" s="439"/>
      <c r="U98" s="439"/>
      <c r="V98" s="439"/>
      <c r="W98" s="439"/>
      <c r="X98" s="439"/>
      <c r="Y98" s="439"/>
      <c r="Z98" s="439"/>
    </row>
    <row r="99" spans="1:26" ht="12.75">
      <c r="A99" s="463"/>
      <c r="B99" s="468" t="s">
        <v>4647</v>
      </c>
      <c r="C99" s="469">
        <f>COUNTIFS('2019'!H$388:H$536,"SEGUIMIENTO",'2019'!G$388:G$536,F$4,'2019'!D$388:D$536,B99)</f>
        <v>0</v>
      </c>
      <c r="D99" s="469">
        <f>COUNTIFS('2019'!H$388:H$536,"SOLUCIONADO",'2019'!G$388:G$536,F$4,'2019'!D$388:D$536,B99)</f>
        <v>16</v>
      </c>
      <c r="E99" s="469">
        <f>COUNTIFS('2019'!H$388:H$536,"SEGUIMIENTO",'2019'!G$388:G$536,F$5,'2019'!D$388:D$536,B99)</f>
        <v>0</v>
      </c>
      <c r="F99" s="471">
        <f>COUNTIFS('2019'!H$388:H$536,"SOLUCIONADO",'2019'!G$388:G$536,F$5,'2019'!D$388:D$536,B99)</f>
        <v>12</v>
      </c>
      <c r="G99" s="471">
        <f>COUNTIFS('2019'!H$388:H$536,"SEGUIMIENTO",'2019'!G$388:G$536,F$6,'2019'!D$388:D$536,B99)</f>
        <v>0</v>
      </c>
      <c r="H99" s="471">
        <f>COUNTIFS('2019'!H$388:H$536,"SOLUCIONADO",'2019'!G$388:G$536,F$6,'2019'!D$388:D$536,B99)</f>
        <v>6</v>
      </c>
      <c r="I99" s="471">
        <f>COUNTIFS('2019'!H$388:H$536,"SEGUIMIENTO",'2019'!G$388:G$536,F$7,'2019'!D$388:D$536,B99)</f>
        <v>0</v>
      </c>
      <c r="J99" s="471">
        <f>COUNTIFS('2019'!H$388:H$536,"SOLUCIONADO",'2019'!G$388:G$536,F$7,'2019'!D$388:D$536,B99)</f>
        <v>1</v>
      </c>
      <c r="K99" s="471">
        <f>COUNTIFS('2019'!H$388:H$536,"SEGUIMIENTO",'2019'!G$388:G$536,F$8,'2019'!D$388:D$536,B99)</f>
        <v>0</v>
      </c>
      <c r="L99" s="471">
        <f>COUNTIFS('2019'!H$388:H$536,"SOLUCIONADO",'2019'!G$388:G$536,F$8,'2019'!D$388:D$536,B99)</f>
        <v>0</v>
      </c>
      <c r="M99" s="471">
        <f>COUNTIFS('2019'!H$388:H$536,"SEGUIMIENTO",'2019'!G$388:G$536,F$9,'2019'!D$388:D$536,B99)</f>
        <v>0</v>
      </c>
      <c r="N99" s="471">
        <f>COUNTIFS('2019'!H$388:H$536,"SOLUCIONADO",'2019'!G$388:G$536,F$9,'2019'!D$388:D$536,B99)</f>
        <v>0</v>
      </c>
      <c r="O99" s="471">
        <f>COUNTIFS('2019'!H$388:H$536,"SEGUIMIENTO",'2019'!G$388:G$536,F$10,'2019'!D$388:D$536,B99)</f>
        <v>0</v>
      </c>
      <c r="P99" s="471">
        <f>COUNTIFS('2019'!$H$388:$H$536,"SOLUCIONADO",'2019'!$G$388:$G$536,$F$10,'2019'!$D$388:$D$536,$B99)</f>
        <v>7</v>
      </c>
      <c r="Q99" s="464"/>
      <c r="R99" s="439"/>
      <c r="S99" s="439"/>
      <c r="T99" s="439"/>
      <c r="U99" s="439"/>
      <c r="V99" s="439"/>
      <c r="W99" s="439"/>
      <c r="X99" s="439"/>
      <c r="Y99" s="439"/>
      <c r="Z99" s="439"/>
    </row>
    <row r="100" spans="1:26" ht="12.75">
      <c r="A100" s="463"/>
      <c r="B100" s="468" t="s">
        <v>7457</v>
      </c>
      <c r="C100" s="469">
        <f>COUNTIFS('2019'!H$388:H$536,"SEGUIMIENTO",'2019'!G$388:G$536,F$4,'2019'!D$388:D$536,B100)</f>
        <v>0</v>
      </c>
      <c r="D100" s="469">
        <f>COUNTIFS('2019'!H$388:H$536,"SOLUCIONADO",'2019'!G$388:G$536,F$4,'2019'!D$388:D$536,B100)</f>
        <v>10</v>
      </c>
      <c r="E100" s="469">
        <f>COUNTIFS('2019'!H$388:H$536,"SEGUIMIENTO",'2019'!G$388:G$536,F$5,'2019'!D$388:D$536,B100)</f>
        <v>0</v>
      </c>
      <c r="F100" s="471">
        <f>COUNTIFS('2019'!H$388:H$536,"SOLUCIONADO",'2019'!G$388:G$536,F$5,'2019'!D$388:D$536,B100)</f>
        <v>15</v>
      </c>
      <c r="G100" s="471">
        <f>COUNTIFS('2019'!H$388:H$536,"SEGUIMIENTO",'2019'!G$388:G$536,F$6,'2019'!D$388:D$536,B100)</f>
        <v>0</v>
      </c>
      <c r="H100" s="471">
        <f>COUNTIFS('2019'!H$388:H$536,"SOLUCIONADO",'2019'!G$388:G$536,F$6,'2019'!D$388:D$536,B100)</f>
        <v>1</v>
      </c>
      <c r="I100" s="471">
        <f>COUNTIFS('2019'!H$388:H$536,"SEGUIMIENTO",'2019'!G$388:G$536,F$7,'2019'!D$388:D$536,B100)</f>
        <v>0</v>
      </c>
      <c r="J100" s="471">
        <f>COUNTIFS('2019'!H$388:H$536,"SOLUCIONADO",'2019'!G$388:G$536,F$7,'2019'!D$388:D$536,B100)</f>
        <v>0</v>
      </c>
      <c r="K100" s="471">
        <f>COUNTIFS('2019'!H$388:H$536,"SEGUIMIENTO",'2019'!G$388:G$536,F$8,'2019'!D$388:D$536,B100)</f>
        <v>0</v>
      </c>
      <c r="L100" s="471">
        <f>COUNTIFS('2019'!H$388:H$536,"SOLUCIONADO",'2019'!G$388:G$536,F$8,'2019'!D$388:D$536,B100)</f>
        <v>1</v>
      </c>
      <c r="M100" s="471">
        <f>COUNTIFS('2019'!H$388:H$536,"SEGUIMIENTO",'2019'!G$388:G$536,F$9,'2019'!D$388:D$536,B100)</f>
        <v>0</v>
      </c>
      <c r="N100" s="471">
        <f>COUNTIFS('2019'!H$388:H$536,"SOLUCIONADO",'2019'!G$388:G$536,F$9,'2019'!D$388:D$536,B100)</f>
        <v>0</v>
      </c>
      <c r="O100" s="471">
        <f>COUNTIFS('2019'!H$388:H$536,"SEGUIMIENTO",'2019'!G$388:G$536,F$10,'2019'!D$388:D$536,B100)</f>
        <v>0</v>
      </c>
      <c r="P100" s="471">
        <f>COUNTIFS('2019'!$H$388:$H$536,"SOLUCIONADO",'2019'!$G$388:$G$536,$F$10,'2019'!$D$388:$D$536,$B100)</f>
        <v>2</v>
      </c>
      <c r="Q100" s="464"/>
      <c r="R100" s="439"/>
      <c r="S100" s="439"/>
      <c r="T100" s="439"/>
      <c r="U100" s="439"/>
      <c r="V100" s="439"/>
      <c r="W100" s="439"/>
      <c r="X100" s="439"/>
      <c r="Y100" s="439"/>
      <c r="Z100" s="439"/>
    </row>
    <row r="101" spans="1:26" ht="12.75">
      <c r="A101" s="463"/>
      <c r="B101" s="468" t="s">
        <v>4671</v>
      </c>
      <c r="C101" s="469">
        <f>COUNTIFS('2019'!H$388:H$536,"SEGUIMIENTO",'2019'!G$388:G$536,F$4,'2019'!D$388:D$536,B101)</f>
        <v>0</v>
      </c>
      <c r="D101" s="469">
        <f>COUNTIFS('2019'!H$388:H$536,"SOLUCIONADO",'2019'!G$388:G$536,F$4,'2019'!D$388:D$536,B101)</f>
        <v>9</v>
      </c>
      <c r="E101" s="469">
        <f>COUNTIFS('2019'!H$388:H$536,"SEGUIMIENTO",'2019'!G$388:G$536,F$5,'2019'!D$388:D$536,B101)</f>
        <v>0</v>
      </c>
      <c r="F101" s="471">
        <f>COUNTIFS('2019'!H$388:H$536,"SOLUCIONADO",'2019'!G$388:G$536,F$5,'2019'!D$388:D$536,B101)</f>
        <v>31</v>
      </c>
      <c r="G101" s="471">
        <f>COUNTIFS('2019'!H$388:H$536,"SEGUIMIENTO",'2019'!G$388:G$536,F$6,'2019'!D$388:D$536,B101)</f>
        <v>0</v>
      </c>
      <c r="H101" s="471">
        <f>COUNTIFS('2019'!H$388:H$536,"SOLUCIONADO",'2019'!G$388:G$536,F$6,'2019'!D$388:D$536,B101)</f>
        <v>1</v>
      </c>
      <c r="I101" s="471">
        <f>COUNTIFS('2019'!H$388:H$536,"SEGUIMIENTO",'2019'!G$388:G$536,F$7,'2019'!D$388:D$536,B101)</f>
        <v>0</v>
      </c>
      <c r="J101" s="471">
        <f>COUNTIFS('2019'!H$388:H$536,"SOLUCIONADO",'2019'!G$388:G$536,F$7,'2019'!D$388:D$536,B101)</f>
        <v>0</v>
      </c>
      <c r="K101" s="471">
        <f>COUNTIFS('2019'!H$388:H$536,"SEGUIMIENTO",'2019'!G$388:G$536,F$8,'2019'!D$388:D$536,B101)</f>
        <v>0</v>
      </c>
      <c r="L101" s="471">
        <f>COUNTIFS('2019'!H$388:H$536,"SOLUCIONADO",'2019'!G$388:G$536,F$8,'2019'!D$388:D$536,B101)</f>
        <v>1</v>
      </c>
      <c r="M101" s="471">
        <f>COUNTIFS('2019'!H$388:H$536,"SEGUIMIENTO",'2019'!G$388:G$536,F$9,'2019'!D$388:D$536,B101)</f>
        <v>0</v>
      </c>
      <c r="N101" s="471">
        <f>COUNTIFS('2019'!H$388:H$536,"SOLUCIONADO",'2019'!G$388:G$536,F$9,'2019'!D$388:D$536,B101)</f>
        <v>0</v>
      </c>
      <c r="O101" s="471">
        <f>COUNTIFS('2019'!H$388:H$536,"SEGUIMIENTO",'2019'!G$388:G$536,F$10,'2019'!D$388:D$536,B101)</f>
        <v>0</v>
      </c>
      <c r="P101" s="471">
        <f>COUNTIFS('2019'!$H$388:$H$536,"SOLUCIONADO",'2019'!$G$388:$G$536,$F$10,'2019'!$D$388:$D$536,$B101)</f>
        <v>10</v>
      </c>
      <c r="Q101" s="464"/>
      <c r="R101" s="439"/>
      <c r="S101" s="439"/>
      <c r="T101" s="439"/>
      <c r="U101" s="439"/>
      <c r="V101" s="439"/>
      <c r="W101" s="439"/>
      <c r="X101" s="439"/>
      <c r="Y101" s="439"/>
      <c r="Z101" s="439"/>
    </row>
    <row r="102" spans="1:26" ht="12.75">
      <c r="A102" s="463"/>
      <c r="B102" s="468" t="s">
        <v>7690</v>
      </c>
      <c r="C102" s="469">
        <f>COUNTIFS('2019'!H$388:H$536,"SEGUIMIENTO",'2019'!G$388:G$536,F$4,'2019'!D$388:D$536,B102)</f>
        <v>0</v>
      </c>
      <c r="D102" s="469">
        <f>COUNTIFS('2019'!H$388:H$536,"SOLUCIONADO",'2019'!G$388:G$536,F$4,'2019'!D$388:D$536,B102)</f>
        <v>6</v>
      </c>
      <c r="E102" s="469">
        <f>COUNTIFS('2019'!H$388:H$536,"SEGUIMIENTO",'2019'!G$388:G$536,F$5,'2019'!D$388:D$536,B102)</f>
        <v>0</v>
      </c>
      <c r="F102" s="471">
        <f>COUNTIFS('2019'!H$388:H$536,"SOLUCIONADO",'2019'!G$388:G$536,F$5,'2019'!D$388:D$536,B102)</f>
        <v>7</v>
      </c>
      <c r="G102" s="471">
        <f>COUNTIFS('2019'!H$388:H$536,"SEGUIMIENTO",'2019'!G$388:G$536,F$6,'2019'!D$388:D$536,B102)</f>
        <v>0</v>
      </c>
      <c r="H102" s="471">
        <f>COUNTIFS('2019'!H$388:H$536,"SOLUCIONADO",'2019'!G$388:G$536,F$6,'2019'!D$388:D$536,B102)</f>
        <v>2</v>
      </c>
      <c r="I102" s="471">
        <f>COUNTIFS('2019'!H$388:H$536,"SEGUIMIENTO",'2019'!G$388:G$536,F$7,'2019'!D$388:D$536,B102)</f>
        <v>0</v>
      </c>
      <c r="J102" s="471">
        <f>COUNTIFS('2019'!H$388:H$536,"SOLUCIONADO",'2019'!G$388:G$536,F$7,'2019'!D$388:D$536,B102)</f>
        <v>0</v>
      </c>
      <c r="K102" s="471">
        <f>COUNTIFS('2019'!H$388:H$536,"SEGUIMIENTO",'2019'!G$388:G$536,F$8,'2019'!D$388:D$536,B102)</f>
        <v>0</v>
      </c>
      <c r="L102" s="471">
        <f>COUNTIFS('2019'!H$388:H$536,"SOLUCIONADO",'2019'!G$388:G$536,F$8,'2019'!D$388:D$536,B102)</f>
        <v>3</v>
      </c>
      <c r="M102" s="471">
        <f>COUNTIFS('2019'!H$388:H$536,"SEGUIMIENTO",'2019'!G$388:G$536,F$9,'2019'!D$388:D$536,B102)</f>
        <v>0</v>
      </c>
      <c r="N102" s="471">
        <f>COUNTIFS('2019'!H$388:H$536,"SOLUCIONADO",'2019'!G$388:G$536,F$9,'2019'!D$388:D$536,B102)</f>
        <v>0</v>
      </c>
      <c r="O102" s="471">
        <f>COUNTIFS('2019'!H$388:H$536,"SEGUIMIENTO",'2019'!G$388:G$536,F$10,'2019'!D$388:D$536,B102)</f>
        <v>0</v>
      </c>
      <c r="P102" s="471">
        <f>COUNTIFS('2019'!$H$388:$H$536,"SOLUCIONADO",'2019'!$G$388:$G$536,$F$10,'2019'!$D$388:$D$536,$B102)</f>
        <v>3</v>
      </c>
      <c r="Q102" s="464"/>
      <c r="R102" s="439"/>
      <c r="S102" s="439"/>
      <c r="T102" s="439"/>
      <c r="U102" s="439"/>
      <c r="V102" s="439"/>
      <c r="W102" s="439"/>
      <c r="X102" s="439"/>
      <c r="Y102" s="439"/>
      <c r="Z102" s="439"/>
    </row>
    <row r="103" spans="1:26" ht="12.75">
      <c r="A103" s="463"/>
      <c r="B103" s="468" t="s">
        <v>4779</v>
      </c>
      <c r="C103" s="469">
        <f>COUNTIFS('2019'!H$388:H$536,"SEGUIMIENTO",'2019'!G$388:G$536,F$4,'2019'!D$388:D$536,B103)</f>
        <v>0</v>
      </c>
      <c r="D103" s="469">
        <f>COUNTIFS('2019'!H$388:H$536,"SOLUCIONADO",'2019'!G$388:G$536,F$4,'2019'!D$388:D$536,B103)</f>
        <v>1</v>
      </c>
      <c r="E103" s="469">
        <f>COUNTIFS('2019'!H$388:H$536,"SEGUIMIENTO",'2019'!G$388:G$536,F$5,'2019'!D$388:D$536,B103)</f>
        <v>0</v>
      </c>
      <c r="F103" s="471">
        <f>COUNTIFS('2019'!H$388:H$536,"SOLUCIONADO",'2019'!G$388:G$536,F$5,'2019'!D$388:D$536,B103)</f>
        <v>3</v>
      </c>
      <c r="G103" s="471">
        <f>COUNTIFS('2019'!H$388:H$536,"SEGUIMIENTO",'2019'!G$388:G$536,F$6,'2019'!D$388:D$536,B103)</f>
        <v>0</v>
      </c>
      <c r="H103" s="471">
        <f>COUNTIFS('2019'!H$388:H$536,"SOLUCIONADO",'2019'!G$388:G$536,F$6,'2019'!D$388:D$536,B103)</f>
        <v>0</v>
      </c>
      <c r="I103" s="471">
        <f>COUNTIFS('2019'!H$388:H$536,"SEGUIMIENTO",'2019'!G$388:G$536,F$7,'2019'!D$388:D$536,B103)</f>
        <v>0</v>
      </c>
      <c r="J103" s="471">
        <f>COUNTIFS('2019'!H$388:H$536,"SOLUCIONADO",'2019'!G$388:G$536,F$7,'2019'!D$388:D$536,B103)</f>
        <v>0</v>
      </c>
      <c r="K103" s="471">
        <f>COUNTIFS('2019'!H$388:H$536,"SEGUIMIENTO",'2019'!G$388:G$536,F$8,'2019'!D$388:D$536,B103)</f>
        <v>0</v>
      </c>
      <c r="L103" s="471">
        <f>COUNTIFS('2019'!H$388:H$536,"SOLUCIONADO",'2019'!G$388:G$536,F$8,'2019'!D$388:D$536,B103)</f>
        <v>0</v>
      </c>
      <c r="M103" s="471">
        <f>COUNTIFS('2019'!H$388:H$536,"SEGUIMIENTO",'2019'!G$388:G$536,F$9,'2019'!D$388:D$536,B103)</f>
        <v>0</v>
      </c>
      <c r="N103" s="471">
        <f>COUNTIFS('2019'!H$388:H$536,"SOLUCIONADO",'2019'!G$388:G$536,F$9,'2019'!D$388:D$536,B103)</f>
        <v>0</v>
      </c>
      <c r="O103" s="471">
        <f>COUNTIFS('2019'!H$388:H$536,"SEGUIMIENTO",'2019'!G$388:G$536,F$10,'2019'!D$388:D$536,B103)</f>
        <v>0</v>
      </c>
      <c r="P103" s="471">
        <f>COUNTIFS('2019'!$H$388:$H$536,"SOLUCIONADO",'2019'!$G$388:$G$536,$F$10,'2019'!$D$388:$D$536,$B103)</f>
        <v>1</v>
      </c>
      <c r="Q103" s="464"/>
      <c r="R103" s="439"/>
      <c r="S103" s="439"/>
      <c r="T103" s="439"/>
      <c r="U103" s="439"/>
      <c r="V103" s="439"/>
      <c r="W103" s="439"/>
      <c r="X103" s="439"/>
      <c r="Y103" s="439"/>
      <c r="Z103" s="439"/>
    </row>
    <row r="104" spans="1:26" ht="12.75">
      <c r="A104" s="439"/>
      <c r="B104" s="439"/>
      <c r="C104" s="439"/>
      <c r="D104" s="439"/>
      <c r="E104" s="439"/>
      <c r="F104" s="439"/>
      <c r="G104" s="439"/>
      <c r="H104" s="439"/>
      <c r="I104" s="439"/>
      <c r="J104" s="439"/>
      <c r="K104" s="439"/>
      <c r="L104" s="439"/>
      <c r="M104" s="439"/>
      <c r="N104" s="439"/>
      <c r="O104" s="439"/>
      <c r="P104" s="439"/>
      <c r="Q104" s="464"/>
      <c r="R104" s="439"/>
      <c r="S104" s="439"/>
      <c r="T104" s="439"/>
      <c r="U104" s="439"/>
      <c r="V104" s="439"/>
      <c r="W104" s="439"/>
      <c r="X104" s="439"/>
      <c r="Y104" s="439"/>
      <c r="Z104" s="439"/>
    </row>
    <row r="105" spans="1:26" ht="12.75">
      <c r="A105" s="439"/>
      <c r="B105" s="439"/>
      <c r="C105" s="439"/>
      <c r="D105" s="439"/>
      <c r="E105" s="439"/>
      <c r="F105" s="439"/>
      <c r="G105" s="439"/>
      <c r="H105" s="439"/>
      <c r="I105" s="439"/>
      <c r="J105" s="439"/>
      <c r="K105" s="439"/>
      <c r="L105" s="439"/>
      <c r="M105" s="439"/>
      <c r="N105" s="439"/>
      <c r="O105" s="439"/>
      <c r="P105" s="439"/>
      <c r="Q105" s="464"/>
      <c r="R105" s="439"/>
      <c r="S105" s="439"/>
      <c r="T105" s="439"/>
      <c r="U105" s="439"/>
      <c r="V105" s="439"/>
      <c r="W105" s="439"/>
      <c r="X105" s="439"/>
      <c r="Y105" s="439"/>
      <c r="Z105" s="439"/>
    </row>
    <row r="106" spans="1:26" ht="12.75">
      <c r="A106" s="550" t="s">
        <v>13194</v>
      </c>
      <c r="B106" s="551"/>
      <c r="C106" s="551"/>
      <c r="D106" s="551"/>
      <c r="E106" s="551"/>
      <c r="F106" s="551"/>
      <c r="G106" s="551"/>
      <c r="H106" s="551"/>
      <c r="I106" s="551"/>
      <c r="J106" s="551"/>
      <c r="K106" s="551"/>
      <c r="L106" s="551"/>
      <c r="M106" s="551"/>
      <c r="N106" s="551"/>
      <c r="O106" s="551"/>
      <c r="P106" s="551"/>
      <c r="Q106" s="552"/>
      <c r="R106" s="439"/>
      <c r="S106" s="439"/>
      <c r="T106" s="439"/>
      <c r="U106" s="439"/>
      <c r="V106" s="439"/>
      <c r="W106" s="439"/>
      <c r="X106" s="439"/>
      <c r="Y106" s="439"/>
      <c r="Z106" s="439"/>
    </row>
    <row r="107" spans="1:26" ht="12.75">
      <c r="A107" s="463"/>
      <c r="B107" s="439"/>
      <c r="C107" s="439"/>
      <c r="D107" s="439"/>
      <c r="E107" s="439"/>
      <c r="F107" s="439"/>
      <c r="G107" s="439"/>
      <c r="H107" s="439"/>
      <c r="I107" s="439"/>
      <c r="J107" s="439"/>
      <c r="K107" s="439"/>
      <c r="L107" s="439"/>
      <c r="M107" s="439"/>
      <c r="N107" s="439"/>
      <c r="O107" s="439"/>
      <c r="P107" s="439"/>
      <c r="Q107" s="464"/>
      <c r="R107" s="439"/>
      <c r="S107" s="439"/>
      <c r="T107" s="439"/>
      <c r="U107" s="439"/>
      <c r="V107" s="439"/>
      <c r="W107" s="439"/>
      <c r="X107" s="439"/>
      <c r="Y107" s="439"/>
      <c r="Z107" s="439"/>
    </row>
    <row r="108" spans="1:26" ht="12.75">
      <c r="A108" s="463"/>
      <c r="B108" s="553" t="s">
        <v>6748</v>
      </c>
      <c r="C108" s="544"/>
      <c r="D108" s="545"/>
      <c r="E108" s="466"/>
      <c r="F108" s="467" t="s">
        <v>44</v>
      </c>
      <c r="G108" s="467" t="s">
        <v>13191</v>
      </c>
      <c r="H108" s="467" t="s">
        <v>15</v>
      </c>
      <c r="I108" s="467" t="s">
        <v>4805</v>
      </c>
      <c r="J108" s="439"/>
      <c r="K108" s="467" t="s">
        <v>13192</v>
      </c>
      <c r="L108" s="467" t="s">
        <v>13191</v>
      </c>
      <c r="M108" s="467" t="s">
        <v>15</v>
      </c>
      <c r="N108" s="465" t="s">
        <v>4805</v>
      </c>
      <c r="O108" s="439"/>
      <c r="P108" s="439"/>
      <c r="Q108" s="464"/>
      <c r="R108" s="439"/>
      <c r="S108" s="439"/>
      <c r="T108" s="439"/>
      <c r="U108" s="439"/>
      <c r="V108" s="439"/>
      <c r="W108" s="439"/>
      <c r="X108" s="439"/>
      <c r="Y108" s="439"/>
      <c r="Z108" s="439"/>
    </row>
    <row r="109" spans="1:26" ht="12.75">
      <c r="A109" s="463"/>
      <c r="B109" s="468" t="s">
        <v>223</v>
      </c>
      <c r="C109" s="469">
        <f>COUNTIF('2019'!H537:H693,B109)</f>
        <v>157</v>
      </c>
      <c r="D109" s="470">
        <f>C109/C111</f>
        <v>1</v>
      </c>
      <c r="E109" s="32"/>
      <c r="F109" s="468" t="s">
        <v>114</v>
      </c>
      <c r="G109" s="469">
        <f>COUNTIF('2019'!G$537:G$693,F109)</f>
        <v>56</v>
      </c>
      <c r="H109" s="469">
        <f>COUNTIFS('2019'!H$537:H$693,"SEGUIMIENTO",'2019'!G$537:G$693,F109)</f>
        <v>0</v>
      </c>
      <c r="I109" s="471">
        <f>COUNTIFS('2019'!H$537:H$693,"SOLUCIONADO",'2019'!G$537:G$693,F109)</f>
        <v>56</v>
      </c>
      <c r="J109" s="439"/>
      <c r="K109" s="468" t="s">
        <v>4647</v>
      </c>
      <c r="L109" s="469">
        <f t="shared" ref="L109:L113" si="5">M109+N109</f>
        <v>36</v>
      </c>
      <c r="M109" s="469">
        <f>COUNTIFS('2019'!H$537:H$693,"SEGUIMIENTO",'2019'!D$537:D$693,K109)</f>
        <v>0</v>
      </c>
      <c r="N109" s="471">
        <f>COUNTIFS('2019'!H$537:H$693,"SOLUCIONADO",'2019'!D$537:D$693,K109)</f>
        <v>36</v>
      </c>
      <c r="O109" s="439"/>
      <c r="P109" s="439"/>
      <c r="Q109" s="464"/>
      <c r="R109" s="439"/>
      <c r="S109" s="439"/>
      <c r="T109" s="439"/>
      <c r="U109" s="439"/>
      <c r="V109" s="439"/>
      <c r="W109" s="439"/>
      <c r="X109" s="439"/>
      <c r="Y109" s="439"/>
      <c r="Z109" s="439"/>
    </row>
    <row r="110" spans="1:26" ht="12.75">
      <c r="A110" s="463"/>
      <c r="B110" s="468" t="s">
        <v>118</v>
      </c>
      <c r="C110" s="469">
        <f>COUNTIF('2019'!H537:H693,B110)</f>
        <v>0</v>
      </c>
      <c r="D110" s="470">
        <f>C110/C111</f>
        <v>0</v>
      </c>
      <c r="E110" s="32"/>
      <c r="F110" s="468" t="s">
        <v>271</v>
      </c>
      <c r="G110" s="469">
        <f>COUNTIF('2019'!G$537:G$693,F110)</f>
        <v>56</v>
      </c>
      <c r="H110" s="469">
        <f>COUNTIFS('2019'!H$537:H$693,"SEGUIMIENTO",'2019'!G$537:G$693,F110)</f>
        <v>0</v>
      </c>
      <c r="I110" s="471">
        <f>COUNTIFS('2019'!H$537:H$693,"SOLUCIONADO",'2019'!G$537:G$693,F110)</f>
        <v>56</v>
      </c>
      <c r="J110" s="439"/>
      <c r="K110" s="468" t="s">
        <v>7457</v>
      </c>
      <c r="L110" s="469">
        <f t="shared" si="5"/>
        <v>44</v>
      </c>
      <c r="M110" s="469">
        <f>COUNTIFS('2019'!H$537:H$693,"SEGUIMIENTO",'2019'!D$537:D$693,K110)</f>
        <v>0</v>
      </c>
      <c r="N110" s="471">
        <f>COUNTIFS('2019'!H$537:H$693,"SOLUCIONADO",'2019'!D$537:D$693,K110)</f>
        <v>44</v>
      </c>
      <c r="O110" s="439"/>
      <c r="P110" s="439"/>
      <c r="Q110" s="464"/>
      <c r="R110" s="439"/>
      <c r="S110" s="439"/>
      <c r="T110" s="439"/>
      <c r="U110" s="439"/>
      <c r="V110" s="439"/>
      <c r="W110" s="439"/>
      <c r="X110" s="439"/>
      <c r="Y110" s="439"/>
      <c r="Z110" s="439"/>
    </row>
    <row r="111" spans="1:26" ht="12.75">
      <c r="A111" s="463"/>
      <c r="B111" s="472"/>
      <c r="C111" s="469">
        <f>SUM(C109:C110)</f>
        <v>157</v>
      </c>
      <c r="D111" s="472"/>
      <c r="E111" s="32"/>
      <c r="F111" s="468" t="s">
        <v>222</v>
      </c>
      <c r="G111" s="469">
        <f>COUNTIF('2019'!G$537:G$693,F111)</f>
        <v>11</v>
      </c>
      <c r="H111" s="469">
        <f>COUNTIFS('2019'!H$537:H$693,"SEGUIMIENTO",'2019'!G$537:G$693,F111)</f>
        <v>0</v>
      </c>
      <c r="I111" s="471">
        <f>COUNTIFS('2019'!H$537:H$693,"SOLUCIONADO",'2019'!G$537:G$693,F111)</f>
        <v>11</v>
      </c>
      <c r="J111" s="439"/>
      <c r="K111" s="468" t="s">
        <v>4671</v>
      </c>
      <c r="L111" s="469">
        <f t="shared" si="5"/>
        <v>35</v>
      </c>
      <c r="M111" s="469">
        <f>COUNTIFS('2019'!H$537:H$693,"SEGUIMIENTO",'2019'!D$537:D$693,K111)</f>
        <v>0</v>
      </c>
      <c r="N111" s="471">
        <f>COUNTIFS('2019'!H$537:H$693,"SOLUCIONADO",'2019'!D$537:D$693,K111)</f>
        <v>35</v>
      </c>
      <c r="O111" s="439"/>
      <c r="P111" s="439"/>
      <c r="Q111" s="464"/>
      <c r="R111" s="439"/>
      <c r="S111" s="439"/>
      <c r="T111" s="439"/>
      <c r="U111" s="439"/>
      <c r="V111" s="439"/>
      <c r="W111" s="439"/>
      <c r="X111" s="439"/>
      <c r="Y111" s="439"/>
      <c r="Z111" s="439"/>
    </row>
    <row r="112" spans="1:26" ht="12.75">
      <c r="A112" s="463"/>
      <c r="B112" s="32"/>
      <c r="C112" s="32"/>
      <c r="D112" s="32"/>
      <c r="E112" s="32"/>
      <c r="F112" s="468" t="s">
        <v>4846</v>
      </c>
      <c r="G112" s="469">
        <f>COUNTIF('2019'!G$537:G$693,F112)</f>
        <v>0</v>
      </c>
      <c r="H112" s="469">
        <f>COUNTIFS('2019'!H$537:H$693,"SEGUIMIENTO",'2019'!G$537:G$693,F112)</f>
        <v>0</v>
      </c>
      <c r="I112" s="471">
        <f>COUNTIFS('2019'!H$537:H$693,"SOLUCIONADO",'2019'!G$537:G$693,F112)</f>
        <v>0</v>
      </c>
      <c r="J112" s="439"/>
      <c r="K112" s="468" t="s">
        <v>7690</v>
      </c>
      <c r="L112" s="469">
        <f t="shared" si="5"/>
        <v>42</v>
      </c>
      <c r="M112" s="469">
        <f>COUNTIFS('2019'!H$537:H$693,"SEGUIMIENTO",'2019'!D$537:D$693,K112)</f>
        <v>0</v>
      </c>
      <c r="N112" s="471">
        <f>COUNTIFS('2019'!H$537:H$693,"SOLUCIONADO",'2019'!D$537:D$693,K112)</f>
        <v>42</v>
      </c>
      <c r="O112" s="439"/>
      <c r="P112" s="439"/>
      <c r="Q112" s="464"/>
      <c r="R112" s="439"/>
      <c r="S112" s="439"/>
      <c r="T112" s="439"/>
      <c r="U112" s="439"/>
      <c r="V112" s="439"/>
      <c r="W112" s="439"/>
      <c r="X112" s="439"/>
      <c r="Y112" s="439"/>
      <c r="Z112" s="439"/>
    </row>
    <row r="113" spans="1:26" ht="12.75">
      <c r="A113" s="463"/>
      <c r="B113" s="32"/>
      <c r="C113" s="32"/>
      <c r="D113" s="32"/>
      <c r="E113" s="32"/>
      <c r="F113" s="468" t="s">
        <v>362</v>
      </c>
      <c r="G113" s="469">
        <f>COUNTIF('2019'!G$537:G$693,F113)</f>
        <v>5</v>
      </c>
      <c r="H113" s="469">
        <f>COUNTIFS('2019'!H$537:H$693,"SEGUIMIENTO",'2019'!G$537:G$693,F113)</f>
        <v>0</v>
      </c>
      <c r="I113" s="471">
        <f>COUNTIFS('2019'!H$537:H$693,"SOLUCIONADO",'2019'!G$537:G$693,F113)</f>
        <v>5</v>
      </c>
      <c r="J113" s="439"/>
      <c r="K113" s="468" t="s">
        <v>4779</v>
      </c>
      <c r="L113" s="469">
        <f t="shared" si="5"/>
        <v>0</v>
      </c>
      <c r="M113" s="469">
        <f>COUNTIFS('2019'!H$537:H$693,"SEGUIMIENTO",'2019'!D$537:D$693,K113)</f>
        <v>0</v>
      </c>
      <c r="N113" s="471">
        <f>COUNTIFS('2019'!H$537:H$693,"SOLUCIONADO",'2019'!D$537:D$693,K113)</f>
        <v>0</v>
      </c>
      <c r="O113" s="439"/>
      <c r="P113" s="439"/>
      <c r="Q113" s="464"/>
      <c r="R113" s="439"/>
      <c r="S113" s="439"/>
      <c r="T113" s="439"/>
      <c r="U113" s="439"/>
      <c r="V113" s="439"/>
      <c r="W113" s="439"/>
      <c r="X113" s="439"/>
      <c r="Y113" s="439"/>
      <c r="Z113" s="439"/>
    </row>
    <row r="114" spans="1:26" ht="12.75">
      <c r="A114" s="463"/>
      <c r="B114" s="32"/>
      <c r="C114" s="32"/>
      <c r="D114" s="32"/>
      <c r="E114" s="32"/>
      <c r="F114" s="473" t="s">
        <v>483</v>
      </c>
      <c r="G114" s="469">
        <f>COUNTIF('2019'!G$537:G$693,F114)</f>
        <v>1</v>
      </c>
      <c r="H114" s="469">
        <f>COUNTIFS('2019'!H$537:H$693,"SEGUIMIENTO",'2019'!G$537:G$693,F114)</f>
        <v>0</v>
      </c>
      <c r="I114" s="471">
        <f>COUNTIFS('2019'!H$537:H$693,"SOLUCIONADO",'2019'!G$537:G$693,F114)</f>
        <v>1</v>
      </c>
      <c r="J114" s="439"/>
      <c r="K114" s="439"/>
      <c r="L114" s="439"/>
      <c r="M114" s="439"/>
      <c r="N114" s="439"/>
      <c r="O114" s="439"/>
      <c r="P114" s="439"/>
      <c r="Q114" s="464"/>
      <c r="R114" s="439"/>
      <c r="S114" s="439"/>
      <c r="T114" s="439"/>
      <c r="U114" s="439"/>
      <c r="V114" s="439"/>
      <c r="W114" s="439"/>
      <c r="X114" s="439"/>
      <c r="Y114" s="439"/>
      <c r="Z114" s="439"/>
    </row>
    <row r="115" spans="1:26" ht="12.75">
      <c r="A115" s="463"/>
      <c r="B115" s="32"/>
      <c r="C115" s="32"/>
      <c r="D115" s="32"/>
      <c r="E115" s="32"/>
      <c r="F115" s="473" t="s">
        <v>384</v>
      </c>
      <c r="G115" s="469">
        <f>COUNTIF('2019'!G$537:G$693,F115)</f>
        <v>28</v>
      </c>
      <c r="H115" s="469">
        <f>COUNTIFS('2019'!H$537:H$693,"SEGUIMIENTO",'2019'!G$537:G$693,F115)</f>
        <v>0</v>
      </c>
      <c r="I115" s="471">
        <f>COUNTIFS('2019'!H$537:H$693,"SOLUCIONADO",'2019'!G$537:G$693,F115)</f>
        <v>28</v>
      </c>
      <c r="J115" s="439"/>
      <c r="K115" s="439"/>
      <c r="L115" s="439"/>
      <c r="M115" s="439"/>
      <c r="N115" s="439"/>
      <c r="O115" s="439"/>
      <c r="P115" s="439"/>
      <c r="Q115" s="464"/>
      <c r="R115" s="439"/>
      <c r="S115" s="439"/>
      <c r="T115" s="439"/>
      <c r="U115" s="439"/>
      <c r="V115" s="439"/>
      <c r="W115" s="439"/>
      <c r="X115" s="439"/>
      <c r="Y115" s="439"/>
      <c r="Z115" s="439"/>
    </row>
    <row r="116" spans="1:26" ht="12.75">
      <c r="A116" s="463"/>
      <c r="B116" s="32"/>
      <c r="C116" s="32"/>
      <c r="D116" s="32"/>
      <c r="E116" s="32"/>
      <c r="F116" s="32"/>
      <c r="G116" s="32"/>
      <c r="H116" s="32"/>
      <c r="I116" s="32"/>
      <c r="J116" s="439"/>
      <c r="K116" s="439"/>
      <c r="L116" s="439"/>
      <c r="M116" s="439"/>
      <c r="N116" s="439"/>
      <c r="O116" s="439"/>
      <c r="P116" s="439"/>
      <c r="Q116" s="464"/>
      <c r="R116" s="439"/>
      <c r="S116" s="439"/>
      <c r="T116" s="439"/>
      <c r="U116" s="439"/>
      <c r="V116" s="439"/>
      <c r="W116" s="439"/>
      <c r="X116" s="439"/>
      <c r="Y116" s="439"/>
      <c r="Z116" s="439"/>
    </row>
    <row r="117" spans="1:26" ht="12.75">
      <c r="A117" s="463"/>
      <c r="B117" s="32"/>
      <c r="C117" s="32"/>
      <c r="D117" s="32"/>
      <c r="E117" s="32"/>
      <c r="F117" s="32"/>
      <c r="G117" s="32"/>
      <c r="H117" s="32"/>
      <c r="I117" s="32"/>
      <c r="J117" s="439"/>
      <c r="K117" s="439"/>
      <c r="L117" s="439"/>
      <c r="M117" s="439"/>
      <c r="N117" s="439"/>
      <c r="O117" s="439"/>
      <c r="P117" s="439"/>
      <c r="Q117" s="464"/>
      <c r="R117" s="439"/>
      <c r="S117" s="439"/>
      <c r="T117" s="439"/>
      <c r="U117" s="439"/>
      <c r="V117" s="439"/>
      <c r="W117" s="439"/>
      <c r="X117" s="439"/>
      <c r="Y117" s="439"/>
      <c r="Z117" s="439"/>
    </row>
    <row r="118" spans="1:26" ht="12.75">
      <c r="A118" s="463"/>
      <c r="B118" s="32"/>
      <c r="C118" s="549" t="s">
        <v>114</v>
      </c>
      <c r="D118" s="545"/>
      <c r="E118" s="549" t="s">
        <v>271</v>
      </c>
      <c r="F118" s="545"/>
      <c r="G118" s="549" t="s">
        <v>222</v>
      </c>
      <c r="H118" s="545"/>
      <c r="I118" s="549" t="s">
        <v>4846</v>
      </c>
      <c r="J118" s="545"/>
      <c r="K118" s="549" t="s">
        <v>362</v>
      </c>
      <c r="L118" s="545"/>
      <c r="M118" s="549" t="s">
        <v>483</v>
      </c>
      <c r="N118" s="545"/>
      <c r="O118" s="549" t="s">
        <v>384</v>
      </c>
      <c r="P118" s="545"/>
      <c r="Q118" s="464"/>
      <c r="R118" s="439"/>
      <c r="S118" s="439"/>
      <c r="T118" s="439"/>
      <c r="U118" s="439"/>
      <c r="V118" s="439"/>
      <c r="W118" s="439"/>
      <c r="X118" s="439"/>
      <c r="Y118" s="439"/>
      <c r="Z118" s="439"/>
    </row>
    <row r="119" spans="1:26" ht="12.75">
      <c r="A119" s="463"/>
      <c r="B119" s="439"/>
      <c r="C119" s="467" t="s">
        <v>15</v>
      </c>
      <c r="D119" s="467" t="s">
        <v>4805</v>
      </c>
      <c r="E119" s="467" t="s">
        <v>15</v>
      </c>
      <c r="F119" s="467" t="s">
        <v>4805</v>
      </c>
      <c r="G119" s="467" t="s">
        <v>15</v>
      </c>
      <c r="H119" s="467" t="s">
        <v>4805</v>
      </c>
      <c r="I119" s="467" t="s">
        <v>15</v>
      </c>
      <c r="J119" s="467" t="s">
        <v>4805</v>
      </c>
      <c r="K119" s="467" t="s">
        <v>15</v>
      </c>
      <c r="L119" s="467" t="s">
        <v>4805</v>
      </c>
      <c r="M119" s="467" t="s">
        <v>15</v>
      </c>
      <c r="N119" s="465" t="s">
        <v>4805</v>
      </c>
      <c r="O119" s="467" t="s">
        <v>15</v>
      </c>
      <c r="P119" s="467" t="s">
        <v>4805</v>
      </c>
      <c r="Q119" s="464"/>
      <c r="R119" s="439"/>
      <c r="S119" s="439"/>
      <c r="T119" s="439"/>
      <c r="U119" s="439"/>
      <c r="V119" s="439"/>
      <c r="W119" s="439"/>
      <c r="X119" s="439"/>
      <c r="Y119" s="439"/>
      <c r="Z119" s="439"/>
    </row>
    <row r="120" spans="1:26" ht="12.75">
      <c r="A120" s="463"/>
      <c r="B120" s="468" t="s">
        <v>4647</v>
      </c>
      <c r="C120" s="469">
        <f>COUNTIFS('2019'!H$537:H$693,"SEGUIMIENTO",'2019'!G$537:G$693,F$4,'2019'!D$537:D$693,B120)</f>
        <v>0</v>
      </c>
      <c r="D120" s="469">
        <f>COUNTIFS('2019'!H$537:H$693,"SOLUCIONADO",'2019'!G$537:G$693,F$4,'2019'!D$537:D$693,B120)</f>
        <v>17</v>
      </c>
      <c r="E120" s="469">
        <f>COUNTIFS('2019'!H$537:H$693,"SEGUIMIENTO",'2019'!G$537:G$693,F$5,'2019'!D$537:D$693,B120)</f>
        <v>0</v>
      </c>
      <c r="F120" s="471">
        <f>COUNTIFS('2019'!H$537:H$693,"SOLUCIONADO",'2019'!G$537:G$693,F$5,'2019'!D$537:D$693,B120)</f>
        <v>7</v>
      </c>
      <c r="G120" s="471">
        <f>COUNTIFS('2019'!H$537:H$693,"SEGUIMIENTO",'2019'!G$537:G$693,F$6,'2019'!D$537:D$693,B120)</f>
        <v>0</v>
      </c>
      <c r="H120" s="471">
        <f>COUNTIFS('2019'!H$537:H$693,"SOLUCIONADO",'2019'!G$537:G$693,F$6,'2019'!D$537:D$693,B120)</f>
        <v>4</v>
      </c>
      <c r="I120" s="471">
        <f>COUNTIFS('2019'!H$537:H$693,"SEGUIMIENTO",'2019'!G$537:G$693,F$7,'2019'!D$537:D$693,B120)</f>
        <v>0</v>
      </c>
      <c r="J120" s="471">
        <f>COUNTIFS('2019'!H$537:H$693,"SOLUCIONADO",'2019'!G$537:G$693,F$7,'2019'!D$537:D$693,B120)</f>
        <v>0</v>
      </c>
      <c r="K120" s="471">
        <f>COUNTIFS('2019'!H$537:H$693,"SEGUIMIENTO",'2019'!G$537:G$693,F$8,'2019'!D$537:D$693,B120)</f>
        <v>0</v>
      </c>
      <c r="L120" s="471">
        <f>COUNTIFS('2019'!H$537:H$693,"SOLUCIONADO",'2019'!G$537:G$693,F$8,'2019'!D$537:D$693,B120)</f>
        <v>0</v>
      </c>
      <c r="M120" s="471">
        <f>COUNTIFS('2019'!H$537:H$693,"SEGUIMIENTO",'2019'!G$537:G$693,F$9,'2019'!D$537:D$693,B120)</f>
        <v>0</v>
      </c>
      <c r="N120" s="471">
        <f>COUNTIFS('2019'!H$537:H$693,"SOLUCIONADO",'2019'!G$537:G$693,F$9,'2019'!D$537:D$693,B120)</f>
        <v>0</v>
      </c>
      <c r="O120" s="471">
        <f>COUNTIFS('2019'!H$537:H$693,"SEGUIMIENTO",'2019'!G$537:G$693,F$10,'2019'!D$537:D$693,B120)</f>
        <v>0</v>
      </c>
      <c r="P120" s="471">
        <f>COUNTIFS('2019'!$H$537:$H$693,"SOLUCIONADO",'2019'!$G$537:$G$693,$F$10,'2019'!$D$537:$D$693,$B120)</f>
        <v>8</v>
      </c>
      <c r="Q120" s="464"/>
      <c r="R120" s="439"/>
      <c r="S120" s="439"/>
      <c r="T120" s="439"/>
      <c r="U120" s="439"/>
      <c r="V120" s="439"/>
      <c r="W120" s="439"/>
      <c r="X120" s="439"/>
      <c r="Y120" s="439"/>
      <c r="Z120" s="439"/>
    </row>
    <row r="121" spans="1:26" ht="12.75">
      <c r="A121" s="463"/>
      <c r="B121" s="468" t="s">
        <v>7457</v>
      </c>
      <c r="C121" s="469">
        <f>COUNTIFS('2019'!H$537:H$693,"SEGUIMIENTO",'2019'!G$537:G$693,F$4,'2019'!D$537:D$693,B121)</f>
        <v>0</v>
      </c>
      <c r="D121" s="469">
        <f>COUNTIFS('2019'!H$537:H$693,"SOLUCIONADO",'2019'!G$537:G$693,F$4,'2019'!D$537:D$693,B121)</f>
        <v>17</v>
      </c>
      <c r="E121" s="469">
        <f>COUNTIFS('2019'!H$537:H$693,"SEGUIMIENTO",'2019'!G$537:G$693,F$5,'2019'!D$537:D$693,B121)</f>
        <v>0</v>
      </c>
      <c r="F121" s="471">
        <f>COUNTIFS('2019'!H$537:H$693,"SOLUCIONADO",'2019'!G$537:G$693,F$5,'2019'!D$537:D$693,B121)</f>
        <v>21</v>
      </c>
      <c r="G121" s="471">
        <f>COUNTIFS('2019'!H$537:H$693,"SEGUIMIENTO",'2019'!G$537:G$693,F$6,'2019'!D$537:D$693,B121)</f>
        <v>0</v>
      </c>
      <c r="H121" s="471">
        <f>COUNTIFS('2019'!H$537:H$693,"SOLUCIONADO",'2019'!G$537:G$693,F$6,'2019'!D$537:D$693,B121)</f>
        <v>1</v>
      </c>
      <c r="I121" s="471">
        <f>COUNTIFS('2019'!H$537:H$693,"SEGUIMIENTO",'2019'!G$537:G$693,F$7,'2019'!D$537:D$693,B121)</f>
        <v>0</v>
      </c>
      <c r="J121" s="471">
        <f>COUNTIFS('2019'!H$537:H$693,"SOLUCIONADO",'2019'!G$537:G$693,F$7,'2019'!D$537:D$693,B121)</f>
        <v>0</v>
      </c>
      <c r="K121" s="471">
        <f>COUNTIFS('2019'!H$537:H$693,"SEGUIMIENTO",'2019'!G$537:G$693,F$8,'2019'!D$537:D$693,B121)</f>
        <v>0</v>
      </c>
      <c r="L121" s="471">
        <f>COUNTIFS('2019'!H$537:H$693,"SOLUCIONADO",'2019'!G$537:G$693,F$8,'2019'!D$537:D$693,B121)</f>
        <v>2</v>
      </c>
      <c r="M121" s="471">
        <f>COUNTIFS('2019'!H$537:H$693,"SEGUIMIENTO",'2019'!G$537:G$693,F$9,'2019'!D$537:D$693,B121)</f>
        <v>0</v>
      </c>
      <c r="N121" s="471">
        <f>COUNTIFS('2019'!H$537:H$693,"SOLUCIONADO",'2019'!G$537:G$693,F$9,'2019'!D$537:D$693,B121)</f>
        <v>0</v>
      </c>
      <c r="O121" s="471">
        <f>COUNTIFS('2019'!H$537:H$693,"SEGUIMIENTO",'2019'!G$537:G$693,F$10,'2019'!D$537:D$693,B121)</f>
        <v>0</v>
      </c>
      <c r="P121" s="471">
        <f>COUNTIFS('2019'!$H$537:$H$693,"SOLUCIONADO",'2019'!$G$537:$G$693,$F$10,'2019'!$D$537:$D$693,$B121)</f>
        <v>3</v>
      </c>
      <c r="Q121" s="464"/>
      <c r="R121" s="439"/>
      <c r="S121" s="439"/>
      <c r="T121" s="439"/>
      <c r="U121" s="439"/>
      <c r="V121" s="439"/>
      <c r="W121" s="439"/>
      <c r="X121" s="439"/>
      <c r="Y121" s="439"/>
      <c r="Z121" s="439"/>
    </row>
    <row r="122" spans="1:26" ht="12.75">
      <c r="A122" s="463"/>
      <c r="B122" s="468" t="s">
        <v>4671</v>
      </c>
      <c r="C122" s="469">
        <f>COUNTIFS('2019'!H$537:H$693,"SEGUIMIENTO",'2019'!G$537:G$693,F$4,'2019'!D$537:D$693,B122)</f>
        <v>0</v>
      </c>
      <c r="D122" s="469">
        <f>COUNTIFS('2019'!H$537:H$693,"SOLUCIONADO",'2019'!G$537:G$693,F$4,'2019'!D$537:D$693,B122)</f>
        <v>6</v>
      </c>
      <c r="E122" s="469">
        <f>COUNTIFS('2019'!H$537:H$693,"SEGUIMIENTO",'2019'!G$537:G$693,F$5,'2019'!D$537:D$693,B122)</f>
        <v>0</v>
      </c>
      <c r="F122" s="471">
        <f>COUNTIFS('2019'!H$537:H$693,"SOLUCIONADO",'2019'!G$537:G$693,F$5,'2019'!D$537:D$693,B122)</f>
        <v>16</v>
      </c>
      <c r="G122" s="471">
        <f>COUNTIFS('2019'!H$537:H$693,"SEGUIMIENTO",'2019'!G$537:G$693,F$6,'2019'!D$537:D$693,B122)</f>
        <v>0</v>
      </c>
      <c r="H122" s="471">
        <f>COUNTIFS('2019'!H$537:H$693,"SOLUCIONADO",'2019'!G$537:G$693,F$6,'2019'!D$537:D$693,B122)</f>
        <v>5</v>
      </c>
      <c r="I122" s="471">
        <f>COUNTIFS('2019'!H$537:H$693,"SEGUIMIENTO",'2019'!G$537:G$693,F$7,'2019'!D$537:D$693,B122)</f>
        <v>0</v>
      </c>
      <c r="J122" s="471">
        <f>COUNTIFS('2019'!H$537:H$693,"SOLUCIONADO",'2019'!G$537:G$693,F$7,'2019'!D$537:D$693,B122)</f>
        <v>0</v>
      </c>
      <c r="K122" s="471">
        <f>COUNTIFS('2019'!H$537:H$693,"SEGUIMIENTO",'2019'!G$537:G$693,F$8,'2019'!D$537:D$693,B122)</f>
        <v>0</v>
      </c>
      <c r="L122" s="471">
        <f>COUNTIFS('2019'!H$537:H$693,"SOLUCIONADO",'2019'!G$537:G$693,F$8,'2019'!D$537:D$693,B122)</f>
        <v>0</v>
      </c>
      <c r="M122" s="471">
        <f>COUNTIFS('2019'!H$537:H$693,"SEGUIMIENTO",'2019'!G$537:G$693,F$9,'2019'!D$537:D$693,B122)</f>
        <v>0</v>
      </c>
      <c r="N122" s="471">
        <f>COUNTIFS('2019'!H$537:H$693,"SOLUCIONADO",'2019'!G$537:G$693,F$9,'2019'!D$537:D$693,B122)</f>
        <v>0</v>
      </c>
      <c r="O122" s="471">
        <f>COUNTIFS('2019'!H$537:H$693,"SEGUIMIENTO",'2019'!G$537:G$693,F$10,'2019'!D$537:D$693,B122)</f>
        <v>0</v>
      </c>
      <c r="P122" s="471">
        <f>COUNTIFS('2019'!$H$537:$H$693,"SOLUCIONADO",'2019'!$G$537:$G$693,$F$10,'2019'!$D$537:$D$693,$B122)</f>
        <v>8</v>
      </c>
      <c r="Q122" s="464"/>
      <c r="R122" s="439"/>
      <c r="S122" s="439"/>
      <c r="T122" s="439"/>
      <c r="U122" s="439"/>
      <c r="V122" s="439"/>
      <c r="W122" s="439"/>
      <c r="X122" s="439"/>
      <c r="Y122" s="439"/>
      <c r="Z122" s="439"/>
    </row>
    <row r="123" spans="1:26" ht="12.75">
      <c r="A123" s="463"/>
      <c r="B123" s="468" t="s">
        <v>7690</v>
      </c>
      <c r="C123" s="469">
        <f>COUNTIFS('2019'!H$537:H$693,"SEGUIMIENTO",'2019'!G$537:G$693,F$4,'2019'!D$537:D$693,B123)</f>
        <v>0</v>
      </c>
      <c r="D123" s="469">
        <f>COUNTIFS('2019'!H$537:H$693,"SOLUCIONADO",'2019'!G$537:G$693,F$4,'2019'!D$537:D$693,B123)</f>
        <v>16</v>
      </c>
      <c r="E123" s="469">
        <f>COUNTIFS('2019'!H$537:H$693,"SEGUIMIENTO",'2019'!G$537:G$693,F$5,'2019'!D$537:D$693,B123)</f>
        <v>0</v>
      </c>
      <c r="F123" s="471">
        <f>COUNTIFS('2019'!H$537:H$693,"SOLUCIONADO",'2019'!G$537:G$693,F$5,'2019'!D$537:D$693,B123)</f>
        <v>12</v>
      </c>
      <c r="G123" s="471">
        <f>COUNTIFS('2019'!H$537:H$693,"SEGUIMIENTO",'2019'!G$537:G$693,F$6,'2019'!D$537:D$693,B123)</f>
        <v>0</v>
      </c>
      <c r="H123" s="471">
        <f>COUNTIFS('2019'!H$537:H$693,"SOLUCIONADO",'2019'!G$537:G$693,F$6,'2019'!D$537:D$693,B123)</f>
        <v>1</v>
      </c>
      <c r="I123" s="471">
        <f>COUNTIFS('2019'!H$537:H$693,"SEGUIMIENTO",'2019'!G$537:G$693,F$7,'2019'!D$537:D$693,B123)</f>
        <v>0</v>
      </c>
      <c r="J123" s="471">
        <f>COUNTIFS('2019'!H$537:H$693,"SOLUCIONADO",'2019'!G$537:G$693,F$7,'2019'!D$537:D$693,B123)</f>
        <v>0</v>
      </c>
      <c r="K123" s="471">
        <f>COUNTIFS('2019'!H$537:H$693,"SEGUIMIENTO",'2019'!G$537:G$693,F$8,'2019'!D$537:D$693,B123)</f>
        <v>0</v>
      </c>
      <c r="L123" s="471">
        <f>COUNTIFS('2019'!H$537:H$693,"SOLUCIONADO",'2019'!G$537:G$693,F$8,'2019'!D$537:D$693,B123)</f>
        <v>3</v>
      </c>
      <c r="M123" s="471">
        <f>COUNTIFS('2019'!H$537:H$693,"SEGUIMIENTO",'2019'!G$537:G$693,F$9,'2019'!D$537:D$693,B123)</f>
        <v>0</v>
      </c>
      <c r="N123" s="471">
        <f>COUNTIFS('2019'!H$537:H$693,"SOLUCIONADO",'2019'!G$537:G$693,F$9,'2019'!D$537:D$693,B123)</f>
        <v>1</v>
      </c>
      <c r="O123" s="471">
        <f>COUNTIFS('2019'!H$537:H$693,"SEGUIMIENTO",'2019'!G$537:G$693,F$10,'2019'!D$537:D$693,B123)</f>
        <v>0</v>
      </c>
      <c r="P123" s="471">
        <f>COUNTIFS('2019'!$H$537:$H$693,"SOLUCIONADO",'2019'!$G$537:$G$693,$F$10,'2019'!$D$537:$D$693,$B123)</f>
        <v>9</v>
      </c>
      <c r="Q123" s="464"/>
      <c r="R123" s="439"/>
      <c r="S123" s="439"/>
      <c r="T123" s="439"/>
      <c r="U123" s="439"/>
      <c r="V123" s="439"/>
      <c r="W123" s="439"/>
      <c r="X123" s="439"/>
      <c r="Y123" s="439"/>
      <c r="Z123" s="439"/>
    </row>
    <row r="124" spans="1:26" ht="12.75">
      <c r="A124" s="463"/>
      <c r="B124" s="468" t="s">
        <v>4779</v>
      </c>
      <c r="C124" s="469">
        <f>COUNTIFS('2019'!H$537:H$693,"SEGUIMIENTO",'2019'!G$537:G$693,F$4,'2019'!D$537:D$693,B124)</f>
        <v>0</v>
      </c>
      <c r="D124" s="469">
        <f>COUNTIFS('2019'!H$537:H$693,"SOLUCIONADO",'2019'!G$537:G$693,F$4,'2019'!D$537:D$693,B124)</f>
        <v>0</v>
      </c>
      <c r="E124" s="469">
        <f>COUNTIFS('2019'!H$537:H$693,"SEGUIMIENTO",'2019'!G$537:G$693,F$5,'2019'!D$537:D$693,B124)</f>
        <v>0</v>
      </c>
      <c r="F124" s="471">
        <f>COUNTIFS('2019'!H$537:H$693,"SOLUCIONADO",'2019'!G$537:G$693,F$5,'2019'!D$537:D$693,B124)</f>
        <v>0</v>
      </c>
      <c r="G124" s="471">
        <f>COUNTIFS('2019'!H$537:H$693,"SEGUIMIENTO",'2019'!G$537:G$693,F$6,'2019'!D$537:D$693,B124)</f>
        <v>0</v>
      </c>
      <c r="H124" s="471">
        <f>COUNTIFS('2019'!H$537:H$693,"SOLUCIONADO",'2019'!G$537:G$693,F$6,'2019'!D$537:D$693,B124)</f>
        <v>0</v>
      </c>
      <c r="I124" s="471">
        <f>COUNTIFS('2019'!H$537:H$693,"SEGUIMIENTO",'2019'!G$537:G$693,F$7,'2019'!D$537:D$693,B124)</f>
        <v>0</v>
      </c>
      <c r="J124" s="471">
        <f>COUNTIFS('2019'!H$537:H$693,"SOLUCIONADO",'2019'!G$537:G$693,F$7,'2019'!D$537:D$693,B124)</f>
        <v>0</v>
      </c>
      <c r="K124" s="471">
        <f>COUNTIFS('2019'!H$537:H$693,"SEGUIMIENTO",'2019'!G$537:G$693,F$8,'2019'!D$537:D$693,B124)</f>
        <v>0</v>
      </c>
      <c r="L124" s="471">
        <f>COUNTIFS('2019'!H$537:H$693,"SOLUCIONADO",'2019'!G$537:G$693,F$8,'2019'!D$537:D$693,B124)</f>
        <v>0</v>
      </c>
      <c r="M124" s="471">
        <f>COUNTIFS('2019'!H$537:H$693,"SEGUIMIENTO",'2019'!G$537:G$693,F$9,'2019'!D$537:D$693,B124)</f>
        <v>0</v>
      </c>
      <c r="N124" s="471">
        <f>COUNTIFS('2019'!H$537:H$693,"SOLUCIONADO",'2019'!G$537:G$693,F$9,'2019'!D$537:D$693,B124)</f>
        <v>0</v>
      </c>
      <c r="O124" s="471">
        <f>COUNTIFS('2019'!H$537:H$693,"SEGUIMIENTO",'2019'!G$537:G$693,F$10,'2019'!D$537:D$693,B124)</f>
        <v>0</v>
      </c>
      <c r="P124" s="471">
        <f>COUNTIFS('2019'!$H$537:$H$693,"SOLUCIONADO",'2019'!$G$537:$G$693,$F$10,'2019'!$D$537:$D$693,$B124)</f>
        <v>0</v>
      </c>
      <c r="Q124" s="464"/>
      <c r="R124" s="439"/>
      <c r="S124" s="439"/>
      <c r="T124" s="439"/>
      <c r="U124" s="439"/>
      <c r="V124" s="439"/>
      <c r="W124" s="439"/>
      <c r="X124" s="439"/>
      <c r="Y124" s="439"/>
      <c r="Z124" s="439"/>
    </row>
    <row r="125" spans="1:26" ht="12.75">
      <c r="A125" s="439"/>
      <c r="B125" s="439"/>
      <c r="C125" s="439"/>
      <c r="D125" s="439"/>
      <c r="E125" s="439"/>
      <c r="F125" s="439"/>
      <c r="G125" s="439"/>
      <c r="H125" s="439"/>
      <c r="I125" s="439"/>
      <c r="J125" s="439"/>
      <c r="K125" s="439"/>
      <c r="L125" s="439"/>
      <c r="M125" s="439"/>
      <c r="N125" s="439"/>
      <c r="O125" s="439"/>
      <c r="P125" s="439"/>
      <c r="Q125" s="464"/>
      <c r="R125" s="439"/>
      <c r="S125" s="439"/>
      <c r="T125" s="439"/>
      <c r="U125" s="439"/>
      <c r="V125" s="439"/>
      <c r="W125" s="439"/>
      <c r="X125" s="439"/>
      <c r="Y125" s="439"/>
      <c r="Z125" s="439"/>
    </row>
    <row r="126" spans="1:26" ht="12.75">
      <c r="A126" s="439"/>
      <c r="B126" s="439"/>
      <c r="C126" s="439"/>
      <c r="D126" s="439"/>
      <c r="E126" s="439"/>
      <c r="F126" s="439"/>
      <c r="G126" s="439"/>
      <c r="H126" s="439"/>
      <c r="I126" s="439"/>
      <c r="J126" s="439"/>
      <c r="K126" s="439"/>
      <c r="L126" s="439"/>
      <c r="M126" s="439"/>
      <c r="N126" s="439"/>
      <c r="O126" s="439"/>
      <c r="P126" s="439"/>
      <c r="Q126" s="464"/>
      <c r="R126" s="439"/>
      <c r="S126" s="439"/>
      <c r="T126" s="439"/>
      <c r="U126" s="439"/>
      <c r="V126" s="439"/>
      <c r="W126" s="439"/>
      <c r="X126" s="439"/>
      <c r="Y126" s="439"/>
      <c r="Z126" s="439"/>
    </row>
    <row r="127" spans="1:26" ht="12.75">
      <c r="A127" s="550" t="s">
        <v>13195</v>
      </c>
      <c r="B127" s="551"/>
      <c r="C127" s="551"/>
      <c r="D127" s="551"/>
      <c r="E127" s="551"/>
      <c r="F127" s="551"/>
      <c r="G127" s="551"/>
      <c r="H127" s="551"/>
      <c r="I127" s="551"/>
      <c r="J127" s="551"/>
      <c r="K127" s="551"/>
      <c r="L127" s="551"/>
      <c r="M127" s="551"/>
      <c r="N127" s="551"/>
      <c r="O127" s="551"/>
      <c r="P127" s="551"/>
      <c r="Q127" s="552"/>
      <c r="R127" s="439"/>
      <c r="S127" s="439"/>
      <c r="T127" s="439"/>
      <c r="U127" s="439"/>
      <c r="V127" s="439"/>
      <c r="W127" s="439"/>
      <c r="X127" s="439"/>
      <c r="Y127" s="439"/>
      <c r="Z127" s="439"/>
    </row>
    <row r="128" spans="1:26" ht="12.75">
      <c r="A128" s="463"/>
      <c r="B128" s="439"/>
      <c r="C128" s="439"/>
      <c r="D128" s="439"/>
      <c r="E128" s="439"/>
      <c r="F128" s="439"/>
      <c r="G128" s="439"/>
      <c r="H128" s="439"/>
      <c r="I128" s="439"/>
      <c r="J128" s="439"/>
      <c r="K128" s="439"/>
      <c r="L128" s="439"/>
      <c r="M128" s="439"/>
      <c r="N128" s="439"/>
      <c r="O128" s="439"/>
      <c r="P128" s="439"/>
      <c r="Q128" s="464"/>
      <c r="R128" s="439"/>
      <c r="S128" s="439"/>
      <c r="T128" s="439"/>
      <c r="U128" s="439"/>
      <c r="V128" s="439"/>
      <c r="W128" s="439"/>
      <c r="X128" s="439"/>
      <c r="Y128" s="439"/>
      <c r="Z128" s="439"/>
    </row>
    <row r="129" spans="1:26" ht="12.75">
      <c r="A129" s="463"/>
      <c r="B129" s="553" t="s">
        <v>6748</v>
      </c>
      <c r="C129" s="544"/>
      <c r="D129" s="545"/>
      <c r="E129" s="466"/>
      <c r="F129" s="467" t="s">
        <v>44</v>
      </c>
      <c r="G129" s="467" t="s">
        <v>13191</v>
      </c>
      <c r="H129" s="467" t="s">
        <v>15</v>
      </c>
      <c r="I129" s="467" t="s">
        <v>4805</v>
      </c>
      <c r="J129" s="439"/>
      <c r="K129" s="467" t="s">
        <v>13192</v>
      </c>
      <c r="L129" s="467" t="s">
        <v>13191</v>
      </c>
      <c r="M129" s="467" t="s">
        <v>15</v>
      </c>
      <c r="N129" s="465" t="s">
        <v>4805</v>
      </c>
      <c r="O129" s="439"/>
      <c r="P129" s="439"/>
      <c r="Q129" s="464"/>
      <c r="R129" s="439"/>
      <c r="S129" s="439"/>
      <c r="T129" s="439"/>
      <c r="U129" s="439"/>
      <c r="V129" s="439"/>
      <c r="W129" s="439"/>
      <c r="X129" s="439"/>
      <c r="Y129" s="439"/>
      <c r="Z129" s="439"/>
    </row>
    <row r="130" spans="1:26" ht="12.75">
      <c r="A130" s="463"/>
      <c r="B130" s="468" t="s">
        <v>223</v>
      </c>
      <c r="C130" s="469">
        <f>COUNTIF('2019'!H694:H874,B130)</f>
        <v>181</v>
      </c>
      <c r="D130" s="470">
        <f>C130/C132</f>
        <v>1</v>
      </c>
      <c r="E130" s="32"/>
      <c r="F130" s="468" t="s">
        <v>114</v>
      </c>
      <c r="G130" s="469">
        <f>COUNTIF('2019'!G$694:G$874,F130)</f>
        <v>54</v>
      </c>
      <c r="H130" s="469">
        <f>COUNTIFS('2019'!H$694:H$874,"SEGUIMIENTO",'2019'!G$694:G$874,F130)</f>
        <v>0</v>
      </c>
      <c r="I130" s="471">
        <f>COUNTIFS('2019'!H$694:H$874,"SOLUCIONADO",'2019'!G$694:G$874,F130)</f>
        <v>54</v>
      </c>
      <c r="J130" s="439"/>
      <c r="K130" s="468" t="s">
        <v>4647</v>
      </c>
      <c r="L130" s="469">
        <f t="shared" ref="L130:L135" si="6">M130+N130</f>
        <v>53</v>
      </c>
      <c r="M130" s="469">
        <f>COUNTIFS('2019'!H$694:H$874,"SEGUIMIENTO",'2019'!D$694:D$874,K130)</f>
        <v>0</v>
      </c>
      <c r="N130" s="471">
        <f>COUNTIFS('2019'!H$694:H$874,"SOLUCIONADO",'2019'!D$694:D$874,K130)</f>
        <v>53</v>
      </c>
      <c r="O130" s="439"/>
      <c r="P130" s="439"/>
      <c r="Q130" s="464"/>
      <c r="R130" s="439"/>
      <c r="S130" s="439"/>
      <c r="T130" s="439"/>
      <c r="U130" s="439"/>
      <c r="V130" s="439"/>
      <c r="W130" s="439"/>
      <c r="X130" s="439"/>
      <c r="Y130" s="439"/>
      <c r="Z130" s="439"/>
    </row>
    <row r="131" spans="1:26" ht="12.75">
      <c r="A131" s="463"/>
      <c r="B131" s="468" t="s">
        <v>118</v>
      </c>
      <c r="C131" s="469">
        <f>COUNTIF('2019'!H694:H874,B131)</f>
        <v>0</v>
      </c>
      <c r="D131" s="470">
        <f>C131/C132</f>
        <v>0</v>
      </c>
      <c r="E131" s="32"/>
      <c r="F131" s="468" t="s">
        <v>271</v>
      </c>
      <c r="G131" s="469">
        <f>COUNTIF('2019'!G$694:G$874,F131)</f>
        <v>71</v>
      </c>
      <c r="H131" s="469">
        <f>COUNTIFS('2019'!H$694:H$874,"SEGUIMIENTO",'2019'!G$694:G$874,F131)</f>
        <v>0</v>
      </c>
      <c r="I131" s="471">
        <f>COUNTIFS('2019'!H$694:H$874,"SOLUCIONADO",'2019'!G$694:G$874,F131)</f>
        <v>71</v>
      </c>
      <c r="J131" s="439"/>
      <c r="K131" s="468" t="s">
        <v>7457</v>
      </c>
      <c r="L131" s="469">
        <f t="shared" si="6"/>
        <v>7</v>
      </c>
      <c r="M131" s="469">
        <f>COUNTIFS('2019'!H$694:H$874,"SEGUIMIENTO",'2019'!D$694:D$874,K131)</f>
        <v>0</v>
      </c>
      <c r="N131" s="471">
        <f>COUNTIFS('2019'!H$694:H$874,"SOLUCIONADO",'2019'!D$694:D$874,K131)</f>
        <v>7</v>
      </c>
      <c r="O131" s="439"/>
      <c r="P131" s="439"/>
      <c r="Q131" s="464"/>
      <c r="R131" s="439"/>
      <c r="S131" s="439"/>
      <c r="T131" s="439"/>
      <c r="U131" s="439"/>
      <c r="V131" s="439"/>
      <c r="W131" s="439"/>
      <c r="X131" s="439"/>
      <c r="Y131" s="439"/>
      <c r="Z131" s="439"/>
    </row>
    <row r="132" spans="1:26" ht="12.75">
      <c r="A132" s="463"/>
      <c r="B132" s="472"/>
      <c r="C132" s="469">
        <f>SUM(C130:C131)</f>
        <v>181</v>
      </c>
      <c r="D132" s="472"/>
      <c r="E132" s="32"/>
      <c r="F132" s="468" t="s">
        <v>222</v>
      </c>
      <c r="G132" s="469">
        <f>COUNTIF('2019'!G$694:G$874,F132)</f>
        <v>11</v>
      </c>
      <c r="H132" s="469">
        <f>COUNTIFS('2019'!H$694:H$874,"SEGUIMIENTO",'2019'!G$694:G$874,F132)</f>
        <v>0</v>
      </c>
      <c r="I132" s="471">
        <f>COUNTIFS('2019'!H$694:H$874,"SOLUCIONADO",'2019'!G$694:G$874,F132)</f>
        <v>11</v>
      </c>
      <c r="J132" s="439"/>
      <c r="K132" s="468" t="s">
        <v>4671</v>
      </c>
      <c r="L132" s="469">
        <f t="shared" si="6"/>
        <v>24</v>
      </c>
      <c r="M132" s="469">
        <f>COUNTIFS('2019'!H$694:H$874,"SEGUIMIENTO",'2019'!D$694:D$874,K132)</f>
        <v>0</v>
      </c>
      <c r="N132" s="471">
        <f>COUNTIFS('2019'!H$694:H$874,"SOLUCIONADO",'2019'!D$694:D$874,K132)</f>
        <v>24</v>
      </c>
      <c r="O132" s="439"/>
      <c r="P132" s="439"/>
      <c r="Q132" s="464"/>
      <c r="R132" s="439"/>
      <c r="S132" s="439"/>
      <c r="T132" s="439"/>
      <c r="U132" s="439"/>
      <c r="V132" s="439"/>
      <c r="W132" s="439"/>
      <c r="X132" s="439"/>
      <c r="Y132" s="439"/>
      <c r="Z132" s="439"/>
    </row>
    <row r="133" spans="1:26" ht="12.75">
      <c r="A133" s="463"/>
      <c r="B133" s="32"/>
      <c r="C133" s="32"/>
      <c r="D133" s="32"/>
      <c r="E133" s="32"/>
      <c r="F133" s="468" t="s">
        <v>4846</v>
      </c>
      <c r="G133" s="469">
        <f>COUNTIF('2019'!G$694:G$874,F133)</f>
        <v>0</v>
      </c>
      <c r="H133" s="469">
        <f>COUNTIFS('2019'!H$694:H$874,"SEGUIMIENTO",'2019'!G$694:G$874,F133)</f>
        <v>0</v>
      </c>
      <c r="I133" s="471">
        <f>COUNTIFS('2019'!H$694:H$874,"SOLUCIONADO",'2019'!G$694:G$874,F133)</f>
        <v>0</v>
      </c>
      <c r="J133" s="439"/>
      <c r="K133" s="468" t="s">
        <v>7690</v>
      </c>
      <c r="L133" s="469">
        <f t="shared" si="6"/>
        <v>47</v>
      </c>
      <c r="M133" s="469">
        <f>COUNTIFS('2019'!H$694:H$874,"SEGUIMIENTO",'2019'!D$694:D$874,K133)</f>
        <v>0</v>
      </c>
      <c r="N133" s="471">
        <f>COUNTIFS('2019'!H$694:H$874,"SOLUCIONADO",'2019'!D$694:D$874,K133)</f>
        <v>47</v>
      </c>
      <c r="O133" s="439"/>
      <c r="P133" s="439"/>
      <c r="Q133" s="464"/>
      <c r="R133" s="439"/>
      <c r="S133" s="439"/>
      <c r="T133" s="439"/>
      <c r="U133" s="439"/>
      <c r="V133" s="439"/>
      <c r="W133" s="439"/>
      <c r="X133" s="439"/>
      <c r="Y133" s="439"/>
      <c r="Z133" s="439"/>
    </row>
    <row r="134" spans="1:26" ht="12.75">
      <c r="A134" s="463"/>
      <c r="B134" s="32"/>
      <c r="C134" s="32"/>
      <c r="D134" s="32"/>
      <c r="E134" s="32"/>
      <c r="F134" s="468" t="s">
        <v>362</v>
      </c>
      <c r="G134" s="469">
        <f>COUNTIF('2019'!G$694:G$874,F134)</f>
        <v>12</v>
      </c>
      <c r="H134" s="469">
        <f>COUNTIFS('2019'!H$694:H$874,"SEGUIMIENTO",'2019'!G$694:G$874,F134)</f>
        <v>0</v>
      </c>
      <c r="I134" s="471">
        <f>COUNTIFS('2019'!H$694:H$874,"SOLUCIONADO",'2019'!G$694:G$874,F134)</f>
        <v>12</v>
      </c>
      <c r="J134" s="439"/>
      <c r="K134" s="468" t="s">
        <v>266</v>
      </c>
      <c r="L134" s="469">
        <f t="shared" si="6"/>
        <v>49</v>
      </c>
      <c r="M134" s="469">
        <f>COUNTIFS('2019'!H$694:H$874,"SEGUIMIENTO",'2019'!D$694:D$874,K134)</f>
        <v>0</v>
      </c>
      <c r="N134" s="471">
        <f>COUNTIFS('2019'!H$694:H$874,"SOLUCIONADO",'2019'!D$694:D$874,K134)</f>
        <v>49</v>
      </c>
      <c r="O134" s="439"/>
      <c r="P134" s="439"/>
      <c r="Q134" s="464"/>
      <c r="R134" s="439"/>
      <c r="S134" s="439"/>
      <c r="T134" s="439"/>
      <c r="U134" s="439"/>
      <c r="V134" s="439"/>
      <c r="W134" s="439"/>
      <c r="X134" s="439"/>
      <c r="Y134" s="439"/>
      <c r="Z134" s="439"/>
    </row>
    <row r="135" spans="1:26" ht="12.75">
      <c r="A135" s="463"/>
      <c r="B135" s="32"/>
      <c r="C135" s="32"/>
      <c r="D135" s="32"/>
      <c r="E135" s="32"/>
      <c r="F135" s="473" t="s">
        <v>483</v>
      </c>
      <c r="G135" s="469">
        <f>COUNTIF('2019'!G$694:G$874,F135)</f>
        <v>2</v>
      </c>
      <c r="H135" s="469">
        <f>COUNTIFS('2019'!H$694:H$874,"SEGUIMIENTO",'2019'!G$694:G$874,F135)</f>
        <v>0</v>
      </c>
      <c r="I135" s="471">
        <f>COUNTIFS('2019'!H$694:H$874,"SOLUCIONADO",'2019'!G$694:G$874,F135)</f>
        <v>2</v>
      </c>
      <c r="J135" s="439"/>
      <c r="K135" s="468" t="s">
        <v>4779</v>
      </c>
      <c r="L135" s="469">
        <f t="shared" si="6"/>
        <v>1</v>
      </c>
      <c r="M135" s="469">
        <f>COUNTIFS('2019'!H$694:H$874,"SEGUIMIENTO",'2019'!D$694:D$874,K135)</f>
        <v>0</v>
      </c>
      <c r="N135" s="471">
        <f>COUNTIFS('2019'!H$694:H$874,"SOLUCIONADO",'2019'!D$694:D$874,K135)</f>
        <v>1</v>
      </c>
      <c r="O135" s="439"/>
      <c r="P135" s="439"/>
      <c r="Q135" s="464"/>
      <c r="R135" s="439"/>
      <c r="S135" s="439"/>
      <c r="T135" s="439"/>
      <c r="U135" s="439"/>
      <c r="V135" s="439"/>
      <c r="W135" s="439"/>
      <c r="X135" s="439"/>
      <c r="Y135" s="439"/>
      <c r="Z135" s="439"/>
    </row>
    <row r="136" spans="1:26" ht="12.75">
      <c r="A136" s="463"/>
      <c r="B136" s="32"/>
      <c r="C136" s="32"/>
      <c r="D136" s="32"/>
      <c r="E136" s="32"/>
      <c r="F136" s="473" t="s">
        <v>384</v>
      </c>
      <c r="G136" s="469">
        <f>COUNTIF('2019'!G$694:G$874,F136)</f>
        <v>31</v>
      </c>
      <c r="H136" s="469">
        <f>COUNTIFS('2019'!H$694:H$874,"SEGUIMIENTO",'2019'!G$694:G$874,F136)</f>
        <v>0</v>
      </c>
      <c r="I136" s="471">
        <f>COUNTIFS('2019'!H$694:H$874,"SOLUCIONADO",'2019'!G$694:G$874,F136)</f>
        <v>31</v>
      </c>
      <c r="J136" s="439"/>
      <c r="K136" s="439"/>
      <c r="L136" s="439"/>
      <c r="M136" s="439"/>
      <c r="N136" s="439"/>
      <c r="O136" s="439"/>
      <c r="P136" s="439"/>
      <c r="Q136" s="464"/>
      <c r="R136" s="439"/>
      <c r="S136" s="439"/>
      <c r="T136" s="439"/>
      <c r="U136" s="439"/>
      <c r="V136" s="439"/>
      <c r="W136" s="439"/>
      <c r="X136" s="439"/>
      <c r="Y136" s="439"/>
      <c r="Z136" s="439"/>
    </row>
    <row r="137" spans="1:26" ht="12.75">
      <c r="A137" s="463"/>
      <c r="B137" s="32"/>
      <c r="C137" s="32"/>
      <c r="D137" s="32"/>
      <c r="E137" s="32"/>
      <c r="F137" s="32"/>
      <c r="G137" s="32"/>
      <c r="H137" s="32"/>
      <c r="I137" s="32"/>
      <c r="J137" s="439"/>
      <c r="K137" s="439"/>
      <c r="L137" s="439"/>
      <c r="M137" s="439"/>
      <c r="N137" s="439"/>
      <c r="O137" s="439"/>
      <c r="P137" s="439"/>
      <c r="Q137" s="464"/>
      <c r="R137" s="439"/>
      <c r="S137" s="439"/>
      <c r="T137" s="439"/>
      <c r="U137" s="439"/>
      <c r="V137" s="439"/>
      <c r="W137" s="439"/>
      <c r="X137" s="439"/>
      <c r="Y137" s="439"/>
      <c r="Z137" s="439"/>
    </row>
    <row r="138" spans="1:26" ht="12.75">
      <c r="A138" s="463"/>
      <c r="B138" s="32"/>
      <c r="C138" s="32"/>
      <c r="D138" s="32"/>
      <c r="E138" s="32"/>
      <c r="F138" s="32"/>
      <c r="G138" s="32"/>
      <c r="H138" s="32"/>
      <c r="I138" s="32"/>
      <c r="J138" s="439"/>
      <c r="K138" s="439"/>
      <c r="L138" s="439"/>
      <c r="M138" s="439"/>
      <c r="N138" s="439"/>
      <c r="O138" s="439"/>
      <c r="P138" s="439"/>
      <c r="Q138" s="464"/>
      <c r="R138" s="439"/>
      <c r="S138" s="439"/>
      <c r="T138" s="439"/>
      <c r="U138" s="439"/>
      <c r="V138" s="439"/>
      <c r="W138" s="439"/>
      <c r="X138" s="439"/>
      <c r="Y138" s="439"/>
      <c r="Z138" s="439"/>
    </row>
    <row r="139" spans="1:26" ht="12.75">
      <c r="A139" s="463"/>
      <c r="B139" s="32"/>
      <c r="C139" s="549" t="s">
        <v>114</v>
      </c>
      <c r="D139" s="545"/>
      <c r="E139" s="549" t="s">
        <v>271</v>
      </c>
      <c r="F139" s="545"/>
      <c r="G139" s="549" t="s">
        <v>222</v>
      </c>
      <c r="H139" s="545"/>
      <c r="I139" s="549" t="s">
        <v>4846</v>
      </c>
      <c r="J139" s="545"/>
      <c r="K139" s="549" t="s">
        <v>362</v>
      </c>
      <c r="L139" s="545"/>
      <c r="M139" s="549" t="s">
        <v>483</v>
      </c>
      <c r="N139" s="545"/>
      <c r="O139" s="549" t="s">
        <v>384</v>
      </c>
      <c r="P139" s="545"/>
      <c r="Q139" s="464"/>
      <c r="R139" s="439"/>
      <c r="S139" s="439"/>
      <c r="T139" s="439"/>
      <c r="U139" s="439"/>
      <c r="V139" s="439"/>
      <c r="W139" s="439"/>
      <c r="X139" s="439"/>
      <c r="Y139" s="439"/>
      <c r="Z139" s="439"/>
    </row>
    <row r="140" spans="1:26" ht="12.75">
      <c r="A140" s="463"/>
      <c r="B140" s="439"/>
      <c r="C140" s="467" t="s">
        <v>15</v>
      </c>
      <c r="D140" s="467" t="s">
        <v>4805</v>
      </c>
      <c r="E140" s="467" t="s">
        <v>15</v>
      </c>
      <c r="F140" s="467" t="s">
        <v>4805</v>
      </c>
      <c r="G140" s="467" t="s">
        <v>15</v>
      </c>
      <c r="H140" s="467" t="s">
        <v>4805</v>
      </c>
      <c r="I140" s="467" t="s">
        <v>15</v>
      </c>
      <c r="J140" s="467" t="s">
        <v>4805</v>
      </c>
      <c r="K140" s="467" t="s">
        <v>15</v>
      </c>
      <c r="L140" s="467" t="s">
        <v>4805</v>
      </c>
      <c r="M140" s="467" t="s">
        <v>15</v>
      </c>
      <c r="N140" s="465" t="s">
        <v>4805</v>
      </c>
      <c r="O140" s="467" t="s">
        <v>15</v>
      </c>
      <c r="P140" s="467" t="s">
        <v>4805</v>
      </c>
      <c r="Q140" s="464"/>
      <c r="R140" s="439"/>
      <c r="S140" s="439"/>
      <c r="T140" s="439"/>
      <c r="U140" s="439"/>
      <c r="V140" s="439"/>
      <c r="W140" s="439"/>
      <c r="X140" s="439"/>
      <c r="Y140" s="439"/>
      <c r="Z140" s="439"/>
    </row>
    <row r="141" spans="1:26" ht="12.75">
      <c r="A141" s="463"/>
      <c r="B141" s="468" t="s">
        <v>4647</v>
      </c>
      <c r="C141" s="469">
        <f>COUNTIFS('2019'!H$694:H$874,"SEGUIMIENTO",'2019'!G$694:G$874,F$4,'2019'!D$694:D$874,B141)</f>
        <v>0</v>
      </c>
      <c r="D141" s="469">
        <f>COUNTIFS('2019'!H$694:H$874,"SOLUCIONADO",'2019'!G$694:G$874,F$4,'2019'!D$694:D$874,B141)</f>
        <v>27</v>
      </c>
      <c r="E141" s="469">
        <f>COUNTIFS('2019'!H$694:H$874,"SEGUIMIENTO",'2019'!G$694:G$874,F$5,'2019'!D$694:D$874,B141)</f>
        <v>0</v>
      </c>
      <c r="F141" s="471">
        <f>COUNTIFS('2019'!H$694:H$874,"SOLUCIONADO",'2019'!G$694:G$874,F$5,'2019'!D$694:D$874,B141)</f>
        <v>12</v>
      </c>
      <c r="G141" s="471">
        <f>COUNTIFS('2019'!H$694:H$874,"SEGUIMIENTO",'2019'!G$694:G$874,F$6,'2019'!D$694:D$874,B141)</f>
        <v>0</v>
      </c>
      <c r="H141" s="471">
        <f>COUNTIFS('2019'!H$694:H$874,"SOLUCIONADO",'2019'!G$694:G$874,F$6,'2019'!D$694:D$874,B141)</f>
        <v>2</v>
      </c>
      <c r="I141" s="471">
        <f>COUNTIFS('2019'!H$694:H$874,"SEGUIMIENTO",'2019'!G$694:G$874,F$7,'2019'!D$694:D$874,B141)</f>
        <v>0</v>
      </c>
      <c r="J141" s="471">
        <f>COUNTIFS('2019'!H$694:H$874,"SOLUCIONADO",'2019'!G$694:G$874,F$7,'2019'!D$694:D$874,B141)</f>
        <v>0</v>
      </c>
      <c r="K141" s="471">
        <f>COUNTIFS('2019'!H$694:H$874,"SEGUIMIENTO",'2019'!G$694:G$874,F$8,'2019'!D$694:D$874,B141)</f>
        <v>0</v>
      </c>
      <c r="L141" s="471">
        <f>COUNTIFS('2019'!H$694:H$874,"SOLUCIONADO",'2019'!G$694:G$874,F$8,'2019'!D$694:D$874,B141)</f>
        <v>1</v>
      </c>
      <c r="M141" s="471">
        <f>COUNTIFS('2019'!H$694:H$874,"SEGUIMIENTO",'2019'!G$694:G$874,F$9,'2019'!D$694:D$874,B141)</f>
        <v>0</v>
      </c>
      <c r="N141" s="471">
        <f>COUNTIFS('2019'!H$694:H$874,"SOLUCIONADO",'2019'!G$694:G$874,F$9,'2019'!D$694:D$874,B141)</f>
        <v>1</v>
      </c>
      <c r="O141" s="471">
        <f>COUNTIFS('2019'!H$694:H$874,"SEGUIMIENTO",'2019'!G$694:G$874,F$10,'2019'!D$694:D$874,B141)</f>
        <v>0</v>
      </c>
      <c r="P141" s="471">
        <f>COUNTIFS('2019'!$H$694:$H$874,"SOLUCIONADO",'2019'!$G$694:$G$874,$F$10,'2019'!$D$694:$D$874,$B141)</f>
        <v>10</v>
      </c>
      <c r="Q141" s="464"/>
      <c r="R141" s="439"/>
      <c r="S141" s="439"/>
      <c r="T141" s="439"/>
      <c r="U141" s="439"/>
      <c r="V141" s="439"/>
      <c r="W141" s="439"/>
      <c r="X141" s="439"/>
      <c r="Y141" s="439"/>
      <c r="Z141" s="439"/>
    </row>
    <row r="142" spans="1:26" ht="12.75">
      <c r="A142" s="463"/>
      <c r="B142" s="468" t="s">
        <v>7457</v>
      </c>
      <c r="C142" s="469">
        <f>COUNTIFS('2019'!H$694:H$874,"SEGUIMIENTO",'2019'!G$694:G$874,F$4,'2019'!D$694:D$874,B142)</f>
        <v>0</v>
      </c>
      <c r="D142" s="469">
        <f>COUNTIFS('2019'!H$694:H$874,"SOLUCIONADO",'2019'!G$694:G$874,F$4,'2019'!D$694:D$874,B142)</f>
        <v>2</v>
      </c>
      <c r="E142" s="469">
        <f>COUNTIFS('2019'!H$694:H$874,"SEGUIMIENTO",'2019'!G$694:G$874,F$5,'2019'!D$694:D$874,B142)</f>
        <v>0</v>
      </c>
      <c r="F142" s="471">
        <f>COUNTIFS('2019'!H$694:H$874,"SOLUCIONADO",'2019'!G$694:G$874,F$5,'2019'!D$694:D$874,B142)</f>
        <v>5</v>
      </c>
      <c r="G142" s="471">
        <f>COUNTIFS('2019'!H$694:H$874,"SEGUIMIENTO",'2019'!G$694:G$874,F$6,'2019'!D$694:D$874,B142)</f>
        <v>0</v>
      </c>
      <c r="H142" s="471">
        <f>COUNTIFS('2019'!H$694:H$874,"SOLUCIONADO",'2019'!G$694:G$874,F$6,'2019'!D$694:D$874,B142)</f>
        <v>0</v>
      </c>
      <c r="I142" s="471">
        <f>COUNTIFS('2019'!H$694:H$874,"SEGUIMIENTO",'2019'!G$694:G$874,F$7,'2019'!D$694:D$874,B142)</f>
        <v>0</v>
      </c>
      <c r="J142" s="471">
        <f>COUNTIFS('2019'!H$694:H$874,"SOLUCIONADO",'2019'!G$694:G$874,F$7,'2019'!D$694:D$874,B142)</f>
        <v>0</v>
      </c>
      <c r="K142" s="471">
        <f>COUNTIFS('2019'!H$694:H$874,"SEGUIMIENTO",'2019'!G$694:G$874,F$8,'2019'!D$694:D$874,B142)</f>
        <v>0</v>
      </c>
      <c r="L142" s="471">
        <f>COUNTIFS('2019'!H$694:H$874,"SOLUCIONADO",'2019'!G$694:G$874,F$8,'2019'!D$694:D$874,B142)</f>
        <v>0</v>
      </c>
      <c r="M142" s="471">
        <f>COUNTIFS('2019'!H$694:H$874,"SEGUIMIENTO",'2019'!G$694:G$874,F$9,'2019'!D$694:D$874,B142)</f>
        <v>0</v>
      </c>
      <c r="N142" s="471">
        <f>COUNTIFS('2019'!H$694:H$874,"SOLUCIONADO",'2019'!G$694:G$874,F$9,'2019'!D$694:D$874,B142)</f>
        <v>0</v>
      </c>
      <c r="O142" s="471">
        <f>COUNTIFS('2019'!H$694:H$874,"SEGUIMIENTO",'2019'!G$694:G$874,F$10,'2019'!D$694:D$874,B142)</f>
        <v>0</v>
      </c>
      <c r="P142" s="471">
        <f>COUNTIFS('2019'!$H$694:$H$874,"SOLUCIONADO",'2019'!$G$694:$G$874,$F$10,'2019'!$D$694:$D$874,$B142)</f>
        <v>0</v>
      </c>
      <c r="Q142" s="464"/>
      <c r="R142" s="439"/>
      <c r="S142" s="439"/>
      <c r="T142" s="439"/>
      <c r="U142" s="439"/>
      <c r="V142" s="439"/>
      <c r="W142" s="439"/>
      <c r="X142" s="439"/>
      <c r="Y142" s="439"/>
      <c r="Z142" s="439"/>
    </row>
    <row r="143" spans="1:26" ht="12.75">
      <c r="A143" s="463"/>
      <c r="B143" s="468" t="s">
        <v>4671</v>
      </c>
      <c r="C143" s="469">
        <f>COUNTIFS('2019'!H$694:H$874,"SEGUIMIENTO",'2019'!G$694:G$874,F$4,'2019'!D$694:D$874,B143)</f>
        <v>0</v>
      </c>
      <c r="D143" s="469">
        <f>COUNTIFS('2019'!H$694:H$874,"SOLUCIONADO",'2019'!G$694:G$874,F$4,'2019'!D$694:D$874,B143)</f>
        <v>4</v>
      </c>
      <c r="E143" s="469">
        <f>COUNTIFS('2019'!H$694:H$874,"SEGUIMIENTO",'2019'!G$694:G$874,F$5,'2019'!D$694:D$874,B143)</f>
        <v>0</v>
      </c>
      <c r="F143" s="471">
        <f>COUNTIFS('2019'!H$694:H$874,"SOLUCIONADO",'2019'!G$694:G$874,F$5,'2019'!D$694:D$874,B143)</f>
        <v>13</v>
      </c>
      <c r="G143" s="471">
        <f>COUNTIFS('2019'!H$694:H$874,"SEGUIMIENTO",'2019'!G$694:G$874,F$6,'2019'!D$694:D$874,B143)</f>
        <v>0</v>
      </c>
      <c r="H143" s="471">
        <f>COUNTIFS('2019'!H$694:H$874,"SOLUCIONADO",'2019'!G$694:G$874,F$6,'2019'!D$694:D$874,B143)</f>
        <v>2</v>
      </c>
      <c r="I143" s="471">
        <f>COUNTIFS('2019'!H$694:H$874,"SEGUIMIENTO",'2019'!G$694:G$874,F$7,'2019'!D$694:D$874,B143)</f>
        <v>0</v>
      </c>
      <c r="J143" s="471">
        <f>COUNTIFS('2019'!H$694:H$874,"SOLUCIONADO",'2019'!G$694:G$874,F$7,'2019'!D$694:D$874,B143)</f>
        <v>0</v>
      </c>
      <c r="K143" s="471">
        <f>COUNTIFS('2019'!H$694:H$874,"SEGUIMIENTO",'2019'!G$694:G$874,F$8,'2019'!D$694:D$874,B143)</f>
        <v>0</v>
      </c>
      <c r="L143" s="471">
        <f>COUNTIFS('2019'!H$694:H$874,"SOLUCIONADO",'2019'!G$694:G$874,F$8,'2019'!D$694:D$874,B143)</f>
        <v>0</v>
      </c>
      <c r="M143" s="471">
        <f>COUNTIFS('2019'!H$694:H$874,"SEGUIMIENTO",'2019'!G$694:G$874,F$9,'2019'!D$694:D$874,B143)</f>
        <v>0</v>
      </c>
      <c r="N143" s="471">
        <f>COUNTIFS('2019'!H$694:H$874,"SOLUCIONADO",'2019'!G$694:G$874,F$9,'2019'!D$694:D$874,B143)</f>
        <v>0</v>
      </c>
      <c r="O143" s="471">
        <f>COUNTIFS('2019'!H$694:H$874,"SEGUIMIENTO",'2019'!G$694:G$874,F$10,'2019'!D$694:D$874,B143)</f>
        <v>0</v>
      </c>
      <c r="P143" s="471">
        <f>COUNTIFS('2019'!$H$694:$H$874,"SOLUCIONADO",'2019'!$G$694:$G$874,$F$10,'2019'!$D$694:$D$874,$B143)</f>
        <v>5</v>
      </c>
      <c r="Q143" s="464"/>
      <c r="R143" s="439"/>
      <c r="S143" s="439"/>
      <c r="T143" s="439"/>
      <c r="U143" s="439"/>
      <c r="V143" s="439"/>
      <c r="W143" s="439"/>
      <c r="X143" s="439"/>
      <c r="Y143" s="439"/>
      <c r="Z143" s="439"/>
    </row>
    <row r="144" spans="1:26" ht="12.75">
      <c r="A144" s="463"/>
      <c r="B144" s="468" t="s">
        <v>7690</v>
      </c>
      <c r="C144" s="469">
        <f>COUNTIFS('2019'!H$694:H$874,"SEGUIMIENTO",'2019'!G$694:G$874,F$4,'2019'!D$694:D$874,B144)</f>
        <v>0</v>
      </c>
      <c r="D144" s="469">
        <f>COUNTIFS('2019'!H$694:H$874,"SOLUCIONADO",'2019'!G$694:G$874,F$4,'2019'!D$694:D$874,B144)</f>
        <v>12</v>
      </c>
      <c r="E144" s="469">
        <f>COUNTIFS('2019'!H$694:H$874,"SEGUIMIENTO",'2019'!G$694:G$874,F$5,'2019'!D$694:D$874,B144)</f>
        <v>0</v>
      </c>
      <c r="F144" s="471">
        <f>COUNTIFS('2019'!H$694:H$874,"SOLUCIONADO",'2019'!G$694:G$874,F$5,'2019'!D$694:D$874,B144)</f>
        <v>15</v>
      </c>
      <c r="G144" s="471">
        <f>COUNTIFS('2019'!H$694:H$874,"SEGUIMIENTO",'2019'!G$694:G$874,F$6,'2019'!D$694:D$874,B144)</f>
        <v>0</v>
      </c>
      <c r="H144" s="471">
        <f>COUNTIFS('2019'!H$694:H$874,"SOLUCIONADO",'2019'!G$694:G$874,F$6,'2019'!D$694:D$874,B144)</f>
        <v>4</v>
      </c>
      <c r="I144" s="471">
        <f>COUNTIFS('2019'!H$694:H$874,"SEGUIMIENTO",'2019'!G$694:G$874,F$7,'2019'!D$694:D$874,B144)</f>
        <v>0</v>
      </c>
      <c r="J144" s="471">
        <f>COUNTIFS('2019'!H$694:H$874,"SOLUCIONADO",'2019'!G$694:G$874,F$7,'2019'!D$694:D$874,B144)</f>
        <v>0</v>
      </c>
      <c r="K144" s="471">
        <f>COUNTIFS('2019'!H$694:H$874,"SEGUIMIENTO",'2019'!G$694:G$874,F$8,'2019'!D$694:D$874,B144)</f>
        <v>0</v>
      </c>
      <c r="L144" s="471">
        <f>COUNTIFS('2019'!H$694:H$874,"SOLUCIONADO",'2019'!G$694:G$874,F$8,'2019'!D$694:D$874,B144)</f>
        <v>5</v>
      </c>
      <c r="M144" s="471">
        <f>COUNTIFS('2019'!H$694:H$874,"SEGUIMIENTO",'2019'!G$694:G$874,F$9,'2019'!D$694:D$874,B144)</f>
        <v>0</v>
      </c>
      <c r="N144" s="471">
        <f>COUNTIFS('2019'!H$694:H$874,"SOLUCIONADO",'2019'!G$694:G$874,F$9,'2019'!D$694:D$874,B144)</f>
        <v>1</v>
      </c>
      <c r="O144" s="471">
        <f>COUNTIFS('2019'!H$694:H$874,"SEGUIMIENTO",'2019'!G$694:G$874,F$10,'2019'!D$694:D$874,B144)</f>
        <v>0</v>
      </c>
      <c r="P144" s="471">
        <f>COUNTIFS('2019'!$H$694:$H$874,"SOLUCIONADO",'2019'!$G$694:$G$874,$F$10,'2019'!$D$694:$D$874,$B144)</f>
        <v>10</v>
      </c>
      <c r="Q144" s="464"/>
      <c r="R144" s="439"/>
      <c r="S144" s="439"/>
      <c r="T144" s="439"/>
      <c r="U144" s="439"/>
      <c r="V144" s="439"/>
      <c r="W144" s="439"/>
      <c r="X144" s="439"/>
      <c r="Y144" s="439"/>
      <c r="Z144" s="439"/>
    </row>
    <row r="145" spans="1:26" ht="12.75">
      <c r="A145" s="463"/>
      <c r="B145" s="468" t="s">
        <v>266</v>
      </c>
      <c r="C145" s="469">
        <f>COUNTIFS('2019'!H$694:H$874,"SEGUIMIENTO",'2019'!G$694:G$874,F$4,'2019'!D$694:D$874,B145)</f>
        <v>0</v>
      </c>
      <c r="D145" s="469">
        <f>COUNTIFS('2019'!H$694:H$874,"SOLUCIONADO",'2019'!G$694:G$874,F$4,'2019'!D$694:D$874,B145)</f>
        <v>9</v>
      </c>
      <c r="E145" s="469">
        <f>COUNTIFS('2019'!H$694:H$874,"SEGUIMIENTO",'2019'!G$694:G$874,F$5,'2019'!D$694:D$874,B145)</f>
        <v>0</v>
      </c>
      <c r="F145" s="471">
        <f>COUNTIFS('2019'!H$694:H$874,"SOLUCIONADO",'2019'!G$694:G$874,F$5,'2019'!D$694:D$874,B145)</f>
        <v>26</v>
      </c>
      <c r="G145" s="471">
        <f>COUNTIFS('2019'!H$694:H$874,"SEGUIMIENTO",'2019'!G$694:G$874,F$6,'2019'!D$694:D$874,B145)</f>
        <v>0</v>
      </c>
      <c r="H145" s="471">
        <f>COUNTIFS('2019'!H$694:H$874,"SOLUCIONADO",'2019'!G$694:G$874,F$6,'2019'!D$694:D$874,B145)</f>
        <v>3</v>
      </c>
      <c r="I145" s="471">
        <f>COUNTIFS('2019'!H$694:H$874,"SEGUIMIENTO",'2019'!G$694:G$874,F$7,'2019'!D$694:D$874,B145)</f>
        <v>0</v>
      </c>
      <c r="J145" s="471">
        <f>COUNTIFS('2019'!H$694:H$874,"SOLUCIONADO",'2019'!G$694:G$874,F$7,'2019'!D$694:D$874,B145)</f>
        <v>0</v>
      </c>
      <c r="K145" s="471">
        <f>COUNTIFS('2019'!H$694:H$874,"SEGUIMIENTO",'2019'!G$694:G$874,F$8,'2019'!D$694:D$874,B145)</f>
        <v>0</v>
      </c>
      <c r="L145" s="471">
        <f>COUNTIFS('2019'!H$694:H$874,"SOLUCIONADO",'2019'!G$694:G$874,F$8,'2019'!D$694:D$874,B145)</f>
        <v>6</v>
      </c>
      <c r="M145" s="471">
        <f>COUNTIFS('2019'!H$694:H$874,"SEGUIMIENTO",'2019'!G$694:G$874,F$9,'2019'!D$694:D$874,B145)</f>
        <v>0</v>
      </c>
      <c r="N145" s="471">
        <f>COUNTIFS('2019'!H$694:H$874,"SOLUCIONADO",'2019'!G$694:G$874,F$9,'2019'!D$694:D$874,B145)</f>
        <v>0</v>
      </c>
      <c r="O145" s="471">
        <f>COUNTIFS('2019'!H$694:H$874,"SEGUIMIENTO",'2019'!G$694:G$874,F$10,'2019'!D$694:D$874,B145)</f>
        <v>0</v>
      </c>
      <c r="P145" s="471">
        <f>COUNTIFS('2019'!$H$694:$H$874,"SOLUCIONADO",'2019'!$G$694:$G$874,$F$10,'2019'!$D$694:$D$874,$B145)</f>
        <v>5</v>
      </c>
      <c r="Q145" s="464"/>
      <c r="R145" s="439"/>
      <c r="S145" s="439"/>
      <c r="T145" s="439"/>
      <c r="U145" s="439"/>
      <c r="V145" s="439"/>
      <c r="W145" s="439"/>
      <c r="X145" s="439"/>
      <c r="Y145" s="439"/>
      <c r="Z145" s="439"/>
    </row>
    <row r="146" spans="1:26" ht="12.75">
      <c r="A146" s="439"/>
      <c r="B146" s="439"/>
      <c r="C146" s="439"/>
      <c r="D146" s="439"/>
      <c r="E146" s="439"/>
      <c r="F146" s="439"/>
      <c r="G146" s="439"/>
      <c r="H146" s="439"/>
      <c r="I146" s="439"/>
      <c r="J146" s="439"/>
      <c r="K146" s="439"/>
      <c r="L146" s="439"/>
      <c r="M146" s="439"/>
      <c r="N146" s="439"/>
      <c r="O146" s="439"/>
      <c r="P146" s="439"/>
      <c r="Q146" s="464"/>
      <c r="R146" s="439"/>
      <c r="S146" s="439"/>
      <c r="T146" s="439"/>
      <c r="U146" s="439"/>
      <c r="V146" s="439"/>
      <c r="W146" s="439"/>
      <c r="X146" s="439"/>
      <c r="Y146" s="439"/>
      <c r="Z146" s="439"/>
    </row>
    <row r="147" spans="1:26" ht="12.75">
      <c r="A147" s="439"/>
      <c r="B147" s="439"/>
      <c r="C147" s="439"/>
      <c r="D147" s="439"/>
      <c r="E147" s="439"/>
      <c r="F147" s="439"/>
      <c r="G147" s="439"/>
      <c r="H147" s="439"/>
      <c r="I147" s="439"/>
      <c r="J147" s="439"/>
      <c r="K147" s="439"/>
      <c r="L147" s="439"/>
      <c r="M147" s="439"/>
      <c r="N147" s="439"/>
      <c r="O147" s="439"/>
      <c r="P147" s="439"/>
      <c r="Q147" s="464"/>
      <c r="R147" s="439"/>
      <c r="S147" s="439"/>
      <c r="T147" s="439"/>
      <c r="U147" s="439"/>
      <c r="V147" s="439"/>
      <c r="W147" s="439"/>
      <c r="X147" s="439"/>
      <c r="Y147" s="439"/>
      <c r="Z147" s="439"/>
    </row>
    <row r="148" spans="1:26" ht="12.75">
      <c r="A148" s="550" t="s">
        <v>13196</v>
      </c>
      <c r="B148" s="551"/>
      <c r="C148" s="551"/>
      <c r="D148" s="551"/>
      <c r="E148" s="551"/>
      <c r="F148" s="551"/>
      <c r="G148" s="551"/>
      <c r="H148" s="551"/>
      <c r="I148" s="551"/>
      <c r="J148" s="551"/>
      <c r="K148" s="551"/>
      <c r="L148" s="551"/>
      <c r="M148" s="551"/>
      <c r="N148" s="551"/>
      <c r="O148" s="551"/>
      <c r="P148" s="551"/>
      <c r="Q148" s="552"/>
      <c r="R148" s="439"/>
      <c r="S148" s="439"/>
      <c r="T148" s="439"/>
      <c r="U148" s="439"/>
      <c r="V148" s="439"/>
      <c r="W148" s="439"/>
      <c r="X148" s="439"/>
      <c r="Y148" s="439"/>
      <c r="Z148" s="439"/>
    </row>
    <row r="149" spans="1:26" ht="12.75">
      <c r="A149" s="463"/>
      <c r="B149" s="439"/>
      <c r="C149" s="439"/>
      <c r="D149" s="439"/>
      <c r="E149" s="439"/>
      <c r="F149" s="439"/>
      <c r="G149" s="439"/>
      <c r="H149" s="439"/>
      <c r="I149" s="439"/>
      <c r="J149" s="439"/>
      <c r="K149" s="439"/>
      <c r="L149" s="439"/>
      <c r="M149" s="439"/>
      <c r="N149" s="439"/>
      <c r="O149" s="439"/>
      <c r="P149" s="439"/>
      <c r="Q149" s="464"/>
      <c r="R149" s="439"/>
      <c r="S149" s="439"/>
      <c r="T149" s="439"/>
      <c r="U149" s="439"/>
      <c r="V149" s="439"/>
      <c r="W149" s="439"/>
      <c r="X149" s="439"/>
      <c r="Y149" s="439"/>
      <c r="Z149" s="439"/>
    </row>
    <row r="150" spans="1:26" ht="12.75">
      <c r="A150" s="463"/>
      <c r="B150" s="553" t="s">
        <v>6748</v>
      </c>
      <c r="C150" s="544"/>
      <c r="D150" s="545"/>
      <c r="E150" s="466"/>
      <c r="F150" s="467" t="s">
        <v>44</v>
      </c>
      <c r="G150" s="467" t="s">
        <v>13191</v>
      </c>
      <c r="H150" s="467" t="s">
        <v>15</v>
      </c>
      <c r="I150" s="467" t="s">
        <v>4805</v>
      </c>
      <c r="J150" s="439"/>
      <c r="K150" s="467" t="s">
        <v>13192</v>
      </c>
      <c r="L150" s="467" t="s">
        <v>13191</v>
      </c>
      <c r="M150" s="467" t="s">
        <v>15</v>
      </c>
      <c r="N150" s="465" t="s">
        <v>4805</v>
      </c>
      <c r="O150" s="439"/>
      <c r="P150" s="439"/>
      <c r="Q150" s="464"/>
      <c r="R150" s="439"/>
      <c r="S150" s="439"/>
      <c r="T150" s="439"/>
      <c r="U150" s="439"/>
      <c r="V150" s="439"/>
      <c r="W150" s="439"/>
      <c r="X150" s="439"/>
      <c r="Y150" s="439"/>
      <c r="Z150" s="439"/>
    </row>
    <row r="151" spans="1:26" ht="12.75">
      <c r="A151" s="463"/>
      <c r="B151" s="468" t="s">
        <v>223</v>
      </c>
      <c r="C151" s="469">
        <f>COUNTIF('2019'!H875:H1040,B151)</f>
        <v>166</v>
      </c>
      <c r="D151" s="470">
        <f>C151/C153</f>
        <v>1</v>
      </c>
      <c r="E151" s="32"/>
      <c r="F151" s="468" t="s">
        <v>114</v>
      </c>
      <c r="G151" s="469">
        <f>COUNTIF('2019'!G$875:G$1040,F151)</f>
        <v>68</v>
      </c>
      <c r="H151" s="469">
        <f>COUNTIFS('2019'!H$875:H$1040,"SEGUIMIENTO",'2019'!G$875:G$1040,F151)</f>
        <v>0</v>
      </c>
      <c r="I151" s="471">
        <f>COUNTIFS('2019'!H$875:H$1040,"SOLUCIONADO",'2019'!G$875:G$1040,F151)</f>
        <v>68</v>
      </c>
      <c r="J151" s="439"/>
      <c r="K151" s="468" t="s">
        <v>4647</v>
      </c>
      <c r="L151" s="469">
        <f t="shared" ref="L151:L155" si="7">M151+N151</f>
        <v>36</v>
      </c>
      <c r="M151" s="469">
        <f>COUNTIFS('2019'!H$875:H$1040,"SEGUIMIENTO",'2019'!D$875:D$1040,K151)</f>
        <v>0</v>
      </c>
      <c r="N151" s="471">
        <f>COUNTIFS('2019'!H$875:H$1040,"SOLUCIONADO",'2019'!D$875:D$1040,K151)</f>
        <v>36</v>
      </c>
      <c r="O151" s="439"/>
      <c r="P151" s="439"/>
      <c r="Q151" s="464"/>
      <c r="R151" s="439"/>
      <c r="S151" s="439"/>
      <c r="T151" s="439"/>
      <c r="U151" s="439"/>
      <c r="V151" s="439"/>
      <c r="W151" s="439"/>
      <c r="X151" s="439"/>
      <c r="Y151" s="439"/>
      <c r="Z151" s="439"/>
    </row>
    <row r="152" spans="1:26" ht="12.75">
      <c r="A152" s="463"/>
      <c r="B152" s="468" t="s">
        <v>118</v>
      </c>
      <c r="C152" s="469">
        <f>COUNTIF('2019'!H875:H1040,B152)</f>
        <v>0</v>
      </c>
      <c r="D152" s="470">
        <f>C152/C153</f>
        <v>0</v>
      </c>
      <c r="E152" s="32"/>
      <c r="F152" s="468" t="s">
        <v>271</v>
      </c>
      <c r="G152" s="469">
        <f>COUNTIF('2019'!G$875:G$1040,F152)</f>
        <v>41</v>
      </c>
      <c r="H152" s="469">
        <f>COUNTIFS('2019'!H$875:H$1040,"SEGUIMIENTO",'2019'!G$875:G$1040,F152)</f>
        <v>0</v>
      </c>
      <c r="I152" s="471">
        <f>COUNTIFS('2019'!H$875:H$1040,"SOLUCIONADO",'2019'!G$875:G$1040,F152)</f>
        <v>41</v>
      </c>
      <c r="J152" s="439"/>
      <c r="K152" s="468" t="s">
        <v>4671</v>
      </c>
      <c r="L152" s="469">
        <f t="shared" si="7"/>
        <v>8</v>
      </c>
      <c r="M152" s="469">
        <f>COUNTIFS('2019'!H$875:H$1040,"SEGUIMIENTO",'2019'!D$875:D$1040,K152)</f>
        <v>0</v>
      </c>
      <c r="N152" s="471">
        <f>COUNTIFS('2019'!H$875:H$1040,"SOLUCIONADO",'2019'!D$875:D$1040,K152)</f>
        <v>8</v>
      </c>
      <c r="O152" s="439"/>
      <c r="P152" s="439"/>
      <c r="Q152" s="464"/>
      <c r="R152" s="439"/>
      <c r="S152" s="439"/>
      <c r="T152" s="439"/>
      <c r="U152" s="439"/>
      <c r="V152" s="439"/>
      <c r="W152" s="439"/>
      <c r="X152" s="439"/>
      <c r="Y152" s="439"/>
      <c r="Z152" s="439"/>
    </row>
    <row r="153" spans="1:26" ht="12.75">
      <c r="A153" s="463"/>
      <c r="B153" s="472"/>
      <c r="C153" s="469">
        <f>SUM(C151:C152)</f>
        <v>166</v>
      </c>
      <c r="D153" s="472"/>
      <c r="E153" s="32"/>
      <c r="F153" s="468" t="s">
        <v>222</v>
      </c>
      <c r="G153" s="469">
        <f>COUNTIF('2019'!G$875:G$1040,F153)</f>
        <v>9</v>
      </c>
      <c r="H153" s="469">
        <f>COUNTIFS('2019'!H$875:H$1040,"SEGUIMIENTO",'2019'!G$875:G$1040,F153)</f>
        <v>0</v>
      </c>
      <c r="I153" s="471">
        <f>COUNTIFS('2019'!H$875:H$1040,"SOLUCIONADO",'2019'!G$875:G$1040,F153)</f>
        <v>9</v>
      </c>
      <c r="J153" s="439"/>
      <c r="K153" s="468" t="s">
        <v>7690</v>
      </c>
      <c r="L153" s="469">
        <f t="shared" si="7"/>
        <v>57</v>
      </c>
      <c r="M153" s="469">
        <f>COUNTIFS('2019'!H$875:H$1040,"SEGUIMIENTO",'2019'!D$875:D$1040,K153)</f>
        <v>0</v>
      </c>
      <c r="N153" s="471">
        <f>COUNTIFS('2019'!H$875:H$1040,"SOLUCIONADO",'2019'!D$875:D$1040,K153)</f>
        <v>57</v>
      </c>
      <c r="O153" s="439"/>
      <c r="P153" s="439"/>
      <c r="Q153" s="464"/>
      <c r="R153" s="439"/>
      <c r="S153" s="439"/>
      <c r="T153" s="439"/>
      <c r="U153" s="439"/>
      <c r="V153" s="439"/>
      <c r="W153" s="439"/>
      <c r="X153" s="439"/>
      <c r="Y153" s="439"/>
      <c r="Z153" s="439"/>
    </row>
    <row r="154" spans="1:26" ht="12.75">
      <c r="A154" s="463"/>
      <c r="B154" s="32"/>
      <c r="C154" s="32"/>
      <c r="D154" s="32"/>
      <c r="E154" s="32"/>
      <c r="F154" s="468" t="s">
        <v>4846</v>
      </c>
      <c r="G154" s="469">
        <f>COUNTIF('2019'!G$875:G$1040,F154)</f>
        <v>0</v>
      </c>
      <c r="H154" s="469">
        <f>COUNTIFS('2019'!H$875:H$1040,"SEGUIMIENTO",'2019'!G$875:G$1040,F154)</f>
        <v>0</v>
      </c>
      <c r="I154" s="471">
        <f>COUNTIFS('2019'!H$875:H$1040,"SOLUCIONADO",'2019'!G$875:G$1040,F154)</f>
        <v>0</v>
      </c>
      <c r="J154" s="439"/>
      <c r="K154" s="468" t="s">
        <v>266</v>
      </c>
      <c r="L154" s="469">
        <f t="shared" si="7"/>
        <v>63</v>
      </c>
      <c r="M154" s="469">
        <f>COUNTIFS('2019'!H$875:H$1040,"SEGUIMIENTO",'2019'!D$875:D$1040,K154)</f>
        <v>0</v>
      </c>
      <c r="N154" s="471">
        <f>COUNTIFS('2019'!H$875:H$1040,"SOLUCIONADO",'2019'!D$875:D$1040,K154)</f>
        <v>63</v>
      </c>
      <c r="O154" s="439"/>
      <c r="P154" s="439"/>
      <c r="Q154" s="464"/>
      <c r="R154" s="439"/>
      <c r="S154" s="439"/>
      <c r="T154" s="439"/>
      <c r="U154" s="439"/>
      <c r="V154" s="439"/>
      <c r="W154" s="439"/>
      <c r="X154" s="439"/>
      <c r="Y154" s="439"/>
      <c r="Z154" s="439"/>
    </row>
    <row r="155" spans="1:26" ht="12.75">
      <c r="A155" s="463"/>
      <c r="B155" s="32"/>
      <c r="C155" s="32"/>
      <c r="D155" s="32"/>
      <c r="E155" s="32"/>
      <c r="F155" s="468" t="s">
        <v>362</v>
      </c>
      <c r="G155" s="469">
        <f>COUNTIF('2019'!G$875:G$1040,F155)</f>
        <v>21</v>
      </c>
      <c r="H155" s="469">
        <f>COUNTIFS('2019'!H$875:H$1040,"SEGUIMIENTO",'2019'!G$875:G$1040,F155)</f>
        <v>0</v>
      </c>
      <c r="I155" s="471">
        <f>COUNTIFS('2019'!H$875:H$1040,"SOLUCIONADO",'2019'!G$875:G$1040,F155)</f>
        <v>21</v>
      </c>
      <c r="J155" s="439"/>
      <c r="K155" s="468" t="s">
        <v>4779</v>
      </c>
      <c r="L155" s="469">
        <f t="shared" si="7"/>
        <v>2</v>
      </c>
      <c r="M155" s="469">
        <f>COUNTIFS('2019'!H$875:H$1040,"SEGUIMIENTO",'2019'!D$875:D$1040,K155)</f>
        <v>0</v>
      </c>
      <c r="N155" s="471">
        <f>COUNTIFS('2019'!H$875:H$1040,"SOLUCIONADO",'2019'!D$875:D$1040,K155)</f>
        <v>2</v>
      </c>
      <c r="O155" s="439"/>
      <c r="P155" s="439"/>
      <c r="Q155" s="464"/>
      <c r="R155" s="439"/>
      <c r="S155" s="439"/>
      <c r="T155" s="439"/>
      <c r="U155" s="439"/>
      <c r="V155" s="439"/>
      <c r="W155" s="439"/>
      <c r="X155" s="439"/>
      <c r="Y155" s="439"/>
      <c r="Z155" s="439"/>
    </row>
    <row r="156" spans="1:26" ht="12.75">
      <c r="A156" s="463"/>
      <c r="B156" s="32"/>
      <c r="C156" s="32"/>
      <c r="D156" s="32"/>
      <c r="E156" s="32"/>
      <c r="F156" s="473" t="s">
        <v>483</v>
      </c>
      <c r="G156" s="469">
        <f>COUNTIF('2019'!G$875:G$1040,F156)</f>
        <v>5</v>
      </c>
      <c r="H156" s="469">
        <f>COUNTIFS('2019'!H$875:H$1040,"SEGUIMIENTO",'2019'!G$875:G$1040,F156)</f>
        <v>0</v>
      </c>
      <c r="I156" s="471">
        <f>COUNTIFS('2019'!H$875:H$1040,"SOLUCIONADO",'2019'!G$875:G$1040,F156)</f>
        <v>5</v>
      </c>
      <c r="J156" s="439"/>
      <c r="K156" s="439"/>
      <c r="L156" s="439"/>
      <c r="M156" s="439"/>
      <c r="N156" s="439"/>
      <c r="O156" s="439"/>
      <c r="P156" s="439"/>
      <c r="Q156" s="464"/>
      <c r="R156" s="439"/>
      <c r="S156" s="439"/>
      <c r="T156" s="439"/>
      <c r="U156" s="439"/>
      <c r="V156" s="439"/>
      <c r="W156" s="439"/>
      <c r="X156" s="439"/>
      <c r="Y156" s="439"/>
      <c r="Z156" s="439"/>
    </row>
    <row r="157" spans="1:26" ht="12.75">
      <c r="A157" s="463"/>
      <c r="B157" s="32"/>
      <c r="C157" s="32"/>
      <c r="D157" s="32"/>
      <c r="E157" s="32"/>
      <c r="F157" s="473" t="s">
        <v>384</v>
      </c>
      <c r="G157" s="469">
        <f>COUNTIF('2019'!G$875:G$1040,F157)</f>
        <v>22</v>
      </c>
      <c r="H157" s="469">
        <f>COUNTIFS('2019'!H$875:H$1040,"SEGUIMIENTO",'2019'!G$875:G$1040,F157)</f>
        <v>0</v>
      </c>
      <c r="I157" s="471">
        <f>COUNTIFS('2019'!H$875:H$1040,"SOLUCIONADO",'2019'!G$875:G$1040,F157)</f>
        <v>22</v>
      </c>
      <c r="J157" s="439"/>
      <c r="K157" s="439"/>
      <c r="L157" s="439"/>
      <c r="M157" s="439"/>
      <c r="N157" s="439"/>
      <c r="O157" s="439"/>
      <c r="P157" s="439"/>
      <c r="Q157" s="464"/>
      <c r="R157" s="439"/>
      <c r="S157" s="439"/>
      <c r="T157" s="439"/>
      <c r="U157" s="439"/>
      <c r="V157" s="439"/>
      <c r="W157" s="439"/>
      <c r="X157" s="439"/>
      <c r="Y157" s="439"/>
      <c r="Z157" s="439"/>
    </row>
    <row r="158" spans="1:26" ht="12.75">
      <c r="A158" s="463"/>
      <c r="B158" s="32"/>
      <c r="C158" s="32"/>
      <c r="D158" s="32"/>
      <c r="E158" s="32"/>
      <c r="F158" s="32"/>
      <c r="G158" s="32"/>
      <c r="H158" s="32"/>
      <c r="I158" s="32"/>
      <c r="J158" s="439"/>
      <c r="K158" s="439"/>
      <c r="L158" s="439"/>
      <c r="M158" s="439"/>
      <c r="N158" s="439"/>
      <c r="O158" s="439"/>
      <c r="P158" s="439"/>
      <c r="Q158" s="464"/>
      <c r="R158" s="439"/>
      <c r="S158" s="439"/>
      <c r="T158" s="439"/>
      <c r="U158" s="439"/>
      <c r="V158" s="439"/>
      <c r="W158" s="439"/>
      <c r="X158" s="439"/>
      <c r="Y158" s="439"/>
      <c r="Z158" s="439"/>
    </row>
    <row r="159" spans="1:26" ht="12.75">
      <c r="A159" s="463"/>
      <c r="B159" s="32"/>
      <c r="C159" s="32"/>
      <c r="D159" s="32"/>
      <c r="E159" s="32"/>
      <c r="F159" s="32"/>
      <c r="G159" s="32"/>
      <c r="H159" s="32"/>
      <c r="I159" s="32"/>
      <c r="J159" s="439"/>
      <c r="K159" s="439"/>
      <c r="L159" s="439"/>
      <c r="M159" s="439"/>
      <c r="N159" s="439"/>
      <c r="O159" s="439"/>
      <c r="P159" s="439"/>
      <c r="Q159" s="464"/>
      <c r="R159" s="439"/>
      <c r="S159" s="439"/>
      <c r="T159" s="439"/>
      <c r="U159" s="439"/>
      <c r="V159" s="439"/>
      <c r="W159" s="439"/>
      <c r="X159" s="439"/>
      <c r="Y159" s="439"/>
      <c r="Z159" s="439"/>
    </row>
    <row r="160" spans="1:26" ht="12.75">
      <c r="A160" s="463"/>
      <c r="B160" s="32"/>
      <c r="C160" s="549" t="s">
        <v>114</v>
      </c>
      <c r="D160" s="545"/>
      <c r="E160" s="549" t="s">
        <v>271</v>
      </c>
      <c r="F160" s="545"/>
      <c r="G160" s="549" t="s">
        <v>222</v>
      </c>
      <c r="H160" s="545"/>
      <c r="I160" s="549" t="s">
        <v>4846</v>
      </c>
      <c r="J160" s="545"/>
      <c r="K160" s="549" t="s">
        <v>362</v>
      </c>
      <c r="L160" s="545"/>
      <c r="M160" s="549" t="s">
        <v>483</v>
      </c>
      <c r="N160" s="545"/>
      <c r="O160" s="549" t="s">
        <v>384</v>
      </c>
      <c r="P160" s="545"/>
      <c r="Q160" s="464"/>
      <c r="R160" s="439"/>
      <c r="S160" s="439"/>
      <c r="T160" s="439"/>
      <c r="U160" s="439"/>
      <c r="V160" s="439"/>
      <c r="W160" s="439"/>
      <c r="X160" s="439"/>
      <c r="Y160" s="439"/>
      <c r="Z160" s="439"/>
    </row>
    <row r="161" spans="1:26" ht="12.75">
      <c r="A161" s="463"/>
      <c r="B161" s="439"/>
      <c r="C161" s="467" t="s">
        <v>15</v>
      </c>
      <c r="D161" s="467" t="s">
        <v>4805</v>
      </c>
      <c r="E161" s="467" t="s">
        <v>15</v>
      </c>
      <c r="F161" s="467" t="s">
        <v>4805</v>
      </c>
      <c r="G161" s="467" t="s">
        <v>15</v>
      </c>
      <c r="H161" s="467" t="s">
        <v>4805</v>
      </c>
      <c r="I161" s="467" t="s">
        <v>15</v>
      </c>
      <c r="J161" s="467" t="s">
        <v>4805</v>
      </c>
      <c r="K161" s="467" t="s">
        <v>15</v>
      </c>
      <c r="L161" s="467" t="s">
        <v>4805</v>
      </c>
      <c r="M161" s="467" t="s">
        <v>15</v>
      </c>
      <c r="N161" s="465" t="s">
        <v>4805</v>
      </c>
      <c r="O161" s="467" t="s">
        <v>15</v>
      </c>
      <c r="P161" s="467" t="s">
        <v>4805</v>
      </c>
      <c r="Q161" s="464"/>
      <c r="R161" s="439"/>
      <c r="S161" s="439"/>
      <c r="T161" s="439"/>
      <c r="U161" s="439"/>
      <c r="V161" s="439"/>
      <c r="W161" s="439"/>
      <c r="X161" s="439"/>
      <c r="Y161" s="439"/>
      <c r="Z161" s="439"/>
    </row>
    <row r="162" spans="1:26" ht="12.75">
      <c r="A162" s="463"/>
      <c r="B162" s="468" t="s">
        <v>4647</v>
      </c>
      <c r="C162" s="469">
        <f>COUNTIFS('2019'!H$875:H$1040,"SEGUIMIENTO",'2019'!G$875:G$1040,F$4,'2019'!D$875:D$1040,B162)</f>
        <v>0</v>
      </c>
      <c r="D162" s="469">
        <f>COUNTIFS('2019'!H$875:H$1040,"SOLUCIONADO",'2019'!G$875:G$1040,F$4,'2019'!D$875:D$1040,B162)</f>
        <v>25</v>
      </c>
      <c r="E162" s="469">
        <f>COUNTIFS('2019'!H$875:H$1040,"SEGUIMIENTO",'2019'!G$875:G$1040,F$5,'2019'!D$875:D$1040,B162)</f>
        <v>0</v>
      </c>
      <c r="F162" s="471">
        <f>COUNTIFS('2019'!H$875:H$1040,"SOLUCIONADO",'2019'!G$875:G$1040,F$5,'2019'!D$875:D$1040,B162)</f>
        <v>3</v>
      </c>
      <c r="G162" s="471">
        <f>COUNTIFS('2019'!H$875:H$1040,"SEGUIMIENTO",'2019'!G$875:G$1040,F$6,'2019'!D$875:D$1040,B162)</f>
        <v>0</v>
      </c>
      <c r="H162" s="471">
        <f>COUNTIFS('2019'!H$875:H$1040,"SOLUCIONADO",'2019'!G$875:G$1040,F$6,'2019'!D$875:D$1040,B162)</f>
        <v>1</v>
      </c>
      <c r="I162" s="471">
        <f>COUNTIFS('2019'!H$875:H$1040,"SEGUIMIENTO",'2019'!G$875:G$1040,F$7,'2019'!D$875:D$1040,B162)</f>
        <v>0</v>
      </c>
      <c r="J162" s="471">
        <f>COUNTIFS('2019'!H$875:H$1040,"SOLUCIONADO",'2019'!G$875:G$1040,F$7,'2019'!D$875:D$1040,B162)</f>
        <v>0</v>
      </c>
      <c r="K162" s="471">
        <f>COUNTIFS('2019'!H$875:H$1040,"SEGUIMIENTO",'2019'!G$875:G$1040,F$8,'2019'!D$875:D$1040,B162)</f>
        <v>0</v>
      </c>
      <c r="L162" s="471">
        <f>COUNTIFS('2019'!H$875:H$1040,"SOLUCIONADO",'2019'!G$875:G$1040,F$8,'2019'!D$875:D$1040,B162)</f>
        <v>0</v>
      </c>
      <c r="M162" s="471">
        <f>COUNTIFS('2019'!H$875:H$1040,"SEGUIMIENTO",'2019'!G$875:G$1040,F$9,'2019'!D$875:D$1040,B162)</f>
        <v>0</v>
      </c>
      <c r="N162" s="471">
        <f>COUNTIFS('2019'!H$875:H$1040,"SOLUCIONADO",'2019'!G$875:G$1040,F$9,'2019'!D$875:D$1040,B162)</f>
        <v>2</v>
      </c>
      <c r="O162" s="471">
        <f>COUNTIFS('2019'!H$875:H$1040,"SEGUIMIENTO",'2019'!G$875:G$1040,F$10,'2019'!D$875:D$1040,B162)</f>
        <v>0</v>
      </c>
      <c r="P162" s="471">
        <f>COUNTIFS('2019'!$H$875:$H$1040,"SOLUCIONADO",'2019'!$G$875:$G$1040,$F$10,'2019'!$D$875:$D$1040,$B162)</f>
        <v>5</v>
      </c>
      <c r="Q162" s="464"/>
      <c r="R162" s="439"/>
      <c r="S162" s="439"/>
      <c r="T162" s="439"/>
      <c r="U162" s="439"/>
      <c r="V162" s="439"/>
      <c r="W162" s="439"/>
      <c r="X162" s="439"/>
      <c r="Y162" s="439"/>
      <c r="Z162" s="439"/>
    </row>
    <row r="163" spans="1:26" ht="12.75">
      <c r="A163" s="463"/>
      <c r="B163" s="468" t="s">
        <v>4671</v>
      </c>
      <c r="C163" s="469">
        <f>COUNTIFS('2019'!H$875:H$1040,"SEGUIMIENTO",'2019'!G$875:G$1040,F$4,'2019'!D$875:D$1040,B163)</f>
        <v>0</v>
      </c>
      <c r="D163" s="469">
        <f>COUNTIFS('2019'!H$875:H$1040,"SOLUCIONADO",'2019'!G$875:G$1040,F$4,'2019'!D$875:D$1040,B163)</f>
        <v>3</v>
      </c>
      <c r="E163" s="469">
        <f>COUNTIFS('2019'!H$875:H$1040,"SEGUIMIENTO",'2019'!G$875:G$1040,F$5,'2019'!D$875:D$1040,B163)</f>
        <v>0</v>
      </c>
      <c r="F163" s="471">
        <f>COUNTIFS('2019'!H$875:H$1040,"SOLUCIONADO",'2019'!G$875:G$1040,F$5,'2019'!D$875:D$1040,B163)</f>
        <v>2</v>
      </c>
      <c r="G163" s="471">
        <f>COUNTIFS('2019'!H$875:H$1040,"SEGUIMIENTO",'2019'!G$875:G$1040,F$6,'2019'!D$875:D$1040,B163)</f>
        <v>0</v>
      </c>
      <c r="H163" s="471">
        <f>COUNTIFS('2019'!H$875:H$1040,"SOLUCIONADO",'2019'!G$875:G$1040,F$6,'2019'!D$875:D$1040,B163)</f>
        <v>2</v>
      </c>
      <c r="I163" s="471">
        <f>COUNTIFS('2019'!H$875:H$1040,"SEGUIMIENTO",'2019'!G$875:G$1040,F$7,'2019'!D$875:D$1040,B163)</f>
        <v>0</v>
      </c>
      <c r="J163" s="471">
        <f>COUNTIFS('2019'!H$875:H$1040,"SOLUCIONADO",'2019'!G$875:G$1040,F$7,'2019'!D$875:D$1040,B163)</f>
        <v>0</v>
      </c>
      <c r="K163" s="471">
        <f>COUNTIFS('2019'!H$875:H$1040,"SEGUIMIENTO",'2019'!G$875:G$1040,F$8,'2019'!D$875:D$1040,B163)</f>
        <v>0</v>
      </c>
      <c r="L163" s="471">
        <f>COUNTIFS('2019'!H$875:H$1040,"SOLUCIONADO",'2019'!G$875:G$1040,F$8,'2019'!D$875:D$1040,B163)</f>
        <v>0</v>
      </c>
      <c r="M163" s="471">
        <f>COUNTIFS('2019'!H$875:H$1040,"SEGUIMIENTO",'2019'!G$875:G$1040,F$9,'2019'!D$875:D$1040,B163)</f>
        <v>0</v>
      </c>
      <c r="N163" s="471">
        <f>COUNTIFS('2019'!H$875:H$1040,"SOLUCIONADO",'2019'!G$875:G$1040,F$9,'2019'!D$875:D$1040,B163)</f>
        <v>0</v>
      </c>
      <c r="O163" s="471">
        <f>COUNTIFS('2019'!H$875:H$1040,"SEGUIMIENTO",'2019'!G$875:G$1040,F$10,'2019'!D$875:D$1040,B163)</f>
        <v>0</v>
      </c>
      <c r="P163" s="471">
        <f>COUNTIFS('2019'!$H$875:$H$1040,"SOLUCIONADO",'2019'!$G$875:$G$1040,$F$10,'2019'!$D$875:$D$1040,$B163)</f>
        <v>1</v>
      </c>
      <c r="Q163" s="464"/>
      <c r="R163" s="439"/>
      <c r="S163" s="439"/>
      <c r="T163" s="439"/>
      <c r="U163" s="439"/>
      <c r="V163" s="439"/>
      <c r="W163" s="439"/>
      <c r="X163" s="439"/>
      <c r="Y163" s="439"/>
      <c r="Z163" s="439"/>
    </row>
    <row r="164" spans="1:26" ht="12.75">
      <c r="A164" s="463"/>
      <c r="B164" s="468" t="s">
        <v>7690</v>
      </c>
      <c r="C164" s="469">
        <f>COUNTIFS('2019'!H$875:H$1040,"SEGUIMIENTO",'2019'!G$875:G$1040,F$4,'2019'!D$875:D$1040,B164)</f>
        <v>0</v>
      </c>
      <c r="D164" s="469">
        <f>COUNTIFS('2019'!H$875:H$1040,"SOLUCIONADO",'2019'!G$875:G$1040,F$4,'2019'!D$875:D$1040,B164)</f>
        <v>17</v>
      </c>
      <c r="E164" s="469">
        <f>COUNTIFS('2019'!H$875:H$1040,"SEGUIMIENTO",'2019'!G$875:G$1040,F$5,'2019'!D$875:D$1040,B164)</f>
        <v>0</v>
      </c>
      <c r="F164" s="471">
        <f>COUNTIFS('2019'!H$875:H$1040,"SOLUCIONADO",'2019'!G$875:G$1040,F$5,'2019'!D$875:D$1040,B164)</f>
        <v>17</v>
      </c>
      <c r="G164" s="471">
        <f>COUNTIFS('2019'!H$875:H$1040,"SEGUIMIENTO",'2019'!G$875:G$1040,F$6,'2019'!D$875:D$1040,B164)</f>
        <v>0</v>
      </c>
      <c r="H164" s="471">
        <f>COUNTIFS('2019'!H$875:H$1040,"SOLUCIONADO",'2019'!G$875:G$1040,F$6,'2019'!D$875:D$1040,B164)</f>
        <v>2</v>
      </c>
      <c r="I164" s="471">
        <f>COUNTIFS('2019'!H$875:H$1040,"SEGUIMIENTO",'2019'!G$875:G$1040,F$7,'2019'!D$875:D$1040,B164)</f>
        <v>0</v>
      </c>
      <c r="J164" s="471">
        <f>COUNTIFS('2019'!H$875:H$1040,"SOLUCIONADO",'2019'!G$875:G$1040,F$7,'2019'!D$875:D$1040,B164)</f>
        <v>0</v>
      </c>
      <c r="K164" s="471">
        <f>COUNTIFS('2019'!H$875:H$1040,"SEGUIMIENTO",'2019'!G$875:G$1040,F$8,'2019'!D$875:D$1040,B164)</f>
        <v>0</v>
      </c>
      <c r="L164" s="471">
        <f>COUNTIFS('2019'!H$875:H$1040,"SOLUCIONADO",'2019'!G$875:G$1040,F$8,'2019'!D$875:D$1040,B164)</f>
        <v>14</v>
      </c>
      <c r="M164" s="471">
        <f>COUNTIFS('2019'!H$875:H$1040,"SEGUIMIENTO",'2019'!G$875:G$1040,F$9,'2019'!D$875:D$1040,B164)</f>
        <v>0</v>
      </c>
      <c r="N164" s="471">
        <f>COUNTIFS('2019'!H$875:H$1040,"SOLUCIONADO",'2019'!G$875:G$1040,F$9,'2019'!D$875:D$1040,B164)</f>
        <v>1</v>
      </c>
      <c r="O164" s="471">
        <f>COUNTIFS('2019'!H$875:H$1040,"SEGUIMIENTO",'2019'!G$875:G$1040,F$10,'2019'!D$875:D$1040,B164)</f>
        <v>0</v>
      </c>
      <c r="P164" s="471">
        <f>COUNTIFS('2019'!$H$875:$H$1040,"SOLUCIONADO",'2019'!$G$875:$G$1040,$F$10,'2019'!$D$875:$D$1040,$B164)</f>
        <v>6</v>
      </c>
      <c r="Q164" s="464"/>
      <c r="R164" s="439"/>
      <c r="S164" s="439"/>
      <c r="T164" s="439"/>
      <c r="U164" s="439"/>
      <c r="V164" s="439"/>
      <c r="W164" s="439"/>
      <c r="X164" s="439"/>
      <c r="Y164" s="439"/>
      <c r="Z164" s="439"/>
    </row>
    <row r="165" spans="1:26" ht="12.75">
      <c r="A165" s="463"/>
      <c r="B165" s="468" t="s">
        <v>266</v>
      </c>
      <c r="C165" s="469">
        <f>COUNTIFS('2019'!H$875:H$1040,"SEGUIMIENTO",'2019'!G$875:G$1040,F$4,'2019'!D$875:D$1040,B165)</f>
        <v>0</v>
      </c>
      <c r="D165" s="469">
        <f>COUNTIFS('2019'!H$875:H$1040,"SOLUCIONADO",'2019'!G$875:G$1040,F$4,'2019'!D$875:D$1040,B165)</f>
        <v>23</v>
      </c>
      <c r="E165" s="469">
        <f>COUNTIFS('2019'!H$875:H$1040,"SEGUIMIENTO",'2019'!G$875:G$1040,F$5,'2019'!D$875:D$1040,B165)</f>
        <v>0</v>
      </c>
      <c r="F165" s="471">
        <f>COUNTIFS('2019'!H$875:H$1040,"SOLUCIONADO",'2019'!G$875:G$1040,F$5,'2019'!D$875:D$1040,B165)</f>
        <v>19</v>
      </c>
      <c r="G165" s="471">
        <f>COUNTIFS('2019'!H$875:H$1040,"SEGUIMIENTO",'2019'!G$875:G$1040,F$6,'2019'!D$875:D$1040,B165)</f>
        <v>0</v>
      </c>
      <c r="H165" s="471">
        <f>COUNTIFS('2019'!H$875:H$1040,"SOLUCIONADO",'2019'!G$875:G$1040,F$6,'2019'!D$875:D$1040,B165)</f>
        <v>4</v>
      </c>
      <c r="I165" s="471">
        <f>COUNTIFS('2019'!H$875:H$1040,"SEGUIMIENTO",'2019'!G$875:G$1040,F$7,'2019'!D$875:D$1040,B165)</f>
        <v>0</v>
      </c>
      <c r="J165" s="471">
        <f>COUNTIFS('2019'!H$875:H$1040,"SOLUCIONADO",'2019'!G$875:G$1040,F$7,'2019'!D$875:D$1040,B165)</f>
        <v>0</v>
      </c>
      <c r="K165" s="471">
        <f>COUNTIFS('2019'!H$875:H$1040,"SEGUIMIENTO",'2019'!G$875:G$1040,F$8,'2019'!D$875:D$1040,B165)</f>
        <v>0</v>
      </c>
      <c r="L165" s="471">
        <f>COUNTIFS('2019'!H$875:H$1040,"SOLUCIONADO",'2019'!G$875:G$1040,F$8,'2019'!D$875:D$1040,B165)</f>
        <v>6</v>
      </c>
      <c r="M165" s="471">
        <f>COUNTIFS('2019'!H$875:H$1040,"SEGUIMIENTO",'2019'!G$875:G$1040,F$9,'2019'!D$875:D$1040,B165)</f>
        <v>0</v>
      </c>
      <c r="N165" s="471">
        <f>COUNTIFS('2019'!H$875:H$1040,"SOLUCIONADO",'2019'!G$875:G$1040,F$9,'2019'!D$875:D$1040,B165)</f>
        <v>2</v>
      </c>
      <c r="O165" s="471">
        <f>COUNTIFS('2019'!H$875:H$1040,"SEGUIMIENTO",'2019'!G$875:G$1040,F$10,'2019'!D$875:D$1040,B165)</f>
        <v>0</v>
      </c>
      <c r="P165" s="471">
        <f>COUNTIFS('2019'!$H$875:$H$1040,"SOLUCIONADO",'2019'!$G$875:$G$1040,$F$10,'2019'!$D$875:$D$1040,$B165)</f>
        <v>9</v>
      </c>
      <c r="Q165" s="464"/>
      <c r="R165" s="439"/>
      <c r="S165" s="439"/>
      <c r="T165" s="439"/>
      <c r="U165" s="439"/>
      <c r="V165" s="439"/>
      <c r="W165" s="439"/>
      <c r="X165" s="439"/>
      <c r="Y165" s="439"/>
      <c r="Z165" s="439"/>
    </row>
    <row r="166" spans="1:26" ht="12.75">
      <c r="A166" s="463"/>
      <c r="B166" s="468" t="s">
        <v>4779</v>
      </c>
      <c r="C166" s="469">
        <f>COUNTIFS('2019'!H$875:H$1040,"SEGUIMIENTO",'2019'!G$875:G$1040,F$4,'2019'!D$875:D$1040,B166)</f>
        <v>0</v>
      </c>
      <c r="D166" s="469">
        <f>COUNTIFS('2019'!H$875:H$1040,"SOLUCIONADO",'2019'!G$875:G$1040,F$4,'2019'!D$875:D$1040,B166)</f>
        <v>0</v>
      </c>
      <c r="E166" s="469">
        <f>COUNTIFS('2019'!H$875:H$1040,"SEGUIMIENTO",'2019'!G$875:G$1040,F$5,'2019'!D$875:D$1040,B166)</f>
        <v>0</v>
      </c>
      <c r="F166" s="471">
        <f>COUNTIFS('2019'!H$875:H$1040,"SOLUCIONADO",'2019'!G$875:G$1040,F$5,'2019'!D$875:D$1040,B166)</f>
        <v>0</v>
      </c>
      <c r="G166" s="471">
        <f>COUNTIFS('2019'!H$875:H$1040,"SEGUIMIENTO",'2019'!G$875:G$1040,F$6,'2019'!D$875:D$1040,B166)</f>
        <v>0</v>
      </c>
      <c r="H166" s="471">
        <f>COUNTIFS('2019'!H$875:H$1040,"SOLUCIONADO",'2019'!G$875:G$1040,F$6,'2019'!D$875:D$1040,B166)</f>
        <v>0</v>
      </c>
      <c r="I166" s="471">
        <f>COUNTIFS('2019'!H$875:H$1040,"SEGUIMIENTO",'2019'!G$875:G$1040,F$7,'2019'!D$875:D$1040,B166)</f>
        <v>0</v>
      </c>
      <c r="J166" s="471">
        <f>COUNTIFS('2019'!H$875:H$1040,"SOLUCIONADO",'2019'!G$875:G$1040,F$7,'2019'!D$875:D$1040,B166)</f>
        <v>0</v>
      </c>
      <c r="K166" s="471">
        <f>COUNTIFS('2019'!H$875:H$1040,"SEGUIMIENTO",'2019'!G$875:G$1040,F$8,'2019'!D$875:D$1040,B166)</f>
        <v>0</v>
      </c>
      <c r="L166" s="471">
        <f>COUNTIFS('2019'!H$875:H$1040,"SOLUCIONADO",'2019'!G$875:G$1040,F$8,'2019'!D$875:D$1040,B166)</f>
        <v>1</v>
      </c>
      <c r="M166" s="471">
        <f>COUNTIFS('2019'!H$875:H$1040,"SEGUIMIENTO",'2019'!G$875:G$1040,F$9,'2019'!D$875:D$1040,B166)</f>
        <v>0</v>
      </c>
      <c r="N166" s="471">
        <f>COUNTIFS('2019'!H$875:H$1040,"SOLUCIONADO",'2019'!G$875:G$1040,F$9,'2019'!D$875:D$1040,B166)</f>
        <v>0</v>
      </c>
      <c r="O166" s="471">
        <f>COUNTIFS('2019'!H$875:H$1040,"SEGUIMIENTO",'2019'!G$875:G$1040,F$10,'2019'!D$875:D$1040,B166)</f>
        <v>0</v>
      </c>
      <c r="P166" s="471">
        <f>COUNTIFS('2019'!$H$875:$H$1040,"SOLUCIONADO",'2019'!$G$875:$G$1040,$F$10,'2019'!$D$875:$D$1040,$B166)</f>
        <v>1</v>
      </c>
      <c r="Q166" s="464"/>
      <c r="R166" s="439"/>
      <c r="S166" s="439"/>
      <c r="T166" s="439"/>
      <c r="U166" s="439"/>
      <c r="V166" s="439"/>
      <c r="W166" s="439"/>
      <c r="X166" s="439"/>
      <c r="Y166" s="439"/>
      <c r="Z166" s="439"/>
    </row>
    <row r="167" spans="1:26" ht="12.75">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row>
    <row r="168" spans="1:26" ht="12.75">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row>
    <row r="169" spans="1:26" ht="12.75">
      <c r="A169" s="550" t="s">
        <v>13198</v>
      </c>
      <c r="B169" s="551"/>
      <c r="C169" s="551"/>
      <c r="D169" s="551"/>
      <c r="E169" s="551"/>
      <c r="F169" s="551"/>
      <c r="G169" s="551"/>
      <c r="H169" s="551"/>
      <c r="I169" s="551"/>
      <c r="J169" s="551"/>
      <c r="K169" s="551"/>
      <c r="L169" s="551"/>
      <c r="M169" s="551"/>
      <c r="N169" s="551"/>
      <c r="O169" s="551"/>
      <c r="P169" s="551"/>
      <c r="Q169" s="552"/>
      <c r="R169" s="439"/>
      <c r="S169" s="439"/>
      <c r="T169" s="439"/>
      <c r="U169" s="439"/>
      <c r="V169" s="439"/>
      <c r="W169" s="439"/>
      <c r="X169" s="439"/>
      <c r="Y169" s="439"/>
      <c r="Z169" s="439"/>
    </row>
    <row r="170" spans="1:26" ht="12.75">
      <c r="A170" s="463"/>
      <c r="B170" s="439"/>
      <c r="C170" s="439"/>
      <c r="D170" s="439"/>
      <c r="E170" s="439"/>
      <c r="F170" s="439"/>
      <c r="G170" s="439"/>
      <c r="H170" s="439"/>
      <c r="I170" s="439"/>
      <c r="J170" s="439"/>
      <c r="K170" s="439"/>
      <c r="L170" s="439"/>
      <c r="M170" s="439"/>
      <c r="N170" s="439"/>
      <c r="O170" s="439"/>
      <c r="P170" s="439"/>
      <c r="Q170" s="464"/>
      <c r="R170" s="439"/>
      <c r="S170" s="439"/>
      <c r="T170" s="439"/>
      <c r="U170" s="439"/>
      <c r="V170" s="439"/>
      <c r="W170" s="439"/>
      <c r="X170" s="439"/>
      <c r="Y170" s="439"/>
      <c r="Z170" s="439"/>
    </row>
    <row r="171" spans="1:26" ht="12.75">
      <c r="A171" s="463"/>
      <c r="B171" s="553" t="s">
        <v>6748</v>
      </c>
      <c r="C171" s="544"/>
      <c r="D171" s="545"/>
      <c r="E171" s="466"/>
      <c r="F171" s="467" t="s">
        <v>44</v>
      </c>
      <c r="G171" s="467" t="s">
        <v>13191</v>
      </c>
      <c r="H171" s="467" t="s">
        <v>15</v>
      </c>
      <c r="I171" s="467" t="s">
        <v>4805</v>
      </c>
      <c r="J171" s="439"/>
      <c r="K171" s="467" t="s">
        <v>13192</v>
      </c>
      <c r="L171" s="467" t="s">
        <v>13191</v>
      </c>
      <c r="M171" s="467" t="s">
        <v>15</v>
      </c>
      <c r="N171" s="465" t="s">
        <v>4805</v>
      </c>
      <c r="O171" s="439"/>
      <c r="P171" s="439"/>
      <c r="Q171" s="464"/>
      <c r="R171" s="439"/>
      <c r="S171" s="439"/>
      <c r="T171" s="439"/>
      <c r="U171" s="439"/>
      <c r="V171" s="439"/>
      <c r="W171" s="439"/>
      <c r="X171" s="439"/>
      <c r="Y171" s="439"/>
      <c r="Z171" s="439"/>
    </row>
    <row r="172" spans="1:26" ht="12.75">
      <c r="A172" s="463"/>
      <c r="B172" s="468" t="s">
        <v>223</v>
      </c>
      <c r="C172" s="469">
        <f>COUNTIF('2019'!H1041:H1166,B172)</f>
        <v>126</v>
      </c>
      <c r="D172" s="470">
        <f>C172/C174</f>
        <v>1</v>
      </c>
      <c r="E172" s="32"/>
      <c r="F172" s="468" t="s">
        <v>114</v>
      </c>
      <c r="G172" s="469">
        <f>COUNTIF('2019'!G$1041:G$1166,F172)</f>
        <v>64</v>
      </c>
      <c r="H172" s="469">
        <f>COUNTIFS('2019'!H$1041:H$1166,"SEGUIMIENTO",'2019'!G$1041:G$1166,F172)</f>
        <v>0</v>
      </c>
      <c r="I172" s="471">
        <f>COUNTIFS('2019'!H$1041:H$1166,"SOLUCIONADO",'2019'!G$1041:G$1166,F172)</f>
        <v>64</v>
      </c>
      <c r="J172" s="439"/>
      <c r="K172" s="468" t="s">
        <v>4647</v>
      </c>
      <c r="L172" s="469">
        <f t="shared" ref="L172:L176" si="8">M172+N172</f>
        <v>43</v>
      </c>
      <c r="M172" s="469">
        <f>COUNTIFS('2019'!H$1041:H$1166,"SEGUIMIENTO",'2019'!D$1041:D$1166,K172)</f>
        <v>0</v>
      </c>
      <c r="N172" s="471">
        <f>COUNTIFS('2019'!H$1041:H$1166,"SOLUCIONADO",'2019'!D$1041:D$1166,K172)</f>
        <v>43</v>
      </c>
      <c r="O172" s="439"/>
      <c r="P172" s="439"/>
      <c r="Q172" s="464"/>
      <c r="R172" s="439"/>
      <c r="S172" s="439"/>
      <c r="T172" s="439"/>
      <c r="U172" s="439"/>
      <c r="V172" s="439"/>
      <c r="W172" s="439"/>
      <c r="X172" s="439"/>
      <c r="Y172" s="439"/>
      <c r="Z172" s="439"/>
    </row>
    <row r="173" spans="1:26" ht="12.75">
      <c r="A173" s="463"/>
      <c r="B173" s="468" t="s">
        <v>118</v>
      </c>
      <c r="C173" s="469">
        <f>COUNTIF('2019'!H1040:H1166,B173)</f>
        <v>0</v>
      </c>
      <c r="D173" s="470">
        <f>C173/C174</f>
        <v>0</v>
      </c>
      <c r="E173" s="32"/>
      <c r="F173" s="468" t="s">
        <v>271</v>
      </c>
      <c r="G173" s="469">
        <f>COUNTIF('2019'!G$1041:G$1166,F173)</f>
        <v>26</v>
      </c>
      <c r="H173" s="469">
        <f>COUNTIFS('2019'!H$1041:H$1166,"SEGUIMIENTO",'2019'!G$1041:G$1166,F173)</f>
        <v>0</v>
      </c>
      <c r="I173" s="471">
        <f>COUNTIFS('2019'!H$1041:H$1166,"SOLUCIONADO",'2019'!G$1041:G$1166,F173)</f>
        <v>26</v>
      </c>
      <c r="J173" s="439"/>
      <c r="K173" s="468" t="s">
        <v>4671</v>
      </c>
      <c r="L173" s="469">
        <f t="shared" si="8"/>
        <v>6</v>
      </c>
      <c r="M173" s="469">
        <f>COUNTIFS('2019'!H$1041:H$1166,"SEGUIMIENTO",'2019'!D$1041:D$1166,K173)</f>
        <v>0</v>
      </c>
      <c r="N173" s="471">
        <f>COUNTIFS('2019'!H$1041:H$1166,"SOLUCIONADO",'2019'!D$1041:D$1166,K173)</f>
        <v>6</v>
      </c>
      <c r="O173" s="439"/>
      <c r="P173" s="439"/>
      <c r="Q173" s="464"/>
      <c r="R173" s="439"/>
      <c r="S173" s="439"/>
      <c r="T173" s="439"/>
      <c r="U173" s="439"/>
      <c r="V173" s="439"/>
      <c r="W173" s="439"/>
      <c r="X173" s="439"/>
      <c r="Y173" s="439"/>
      <c r="Z173" s="439"/>
    </row>
    <row r="174" spans="1:26" ht="12.75">
      <c r="A174" s="463"/>
      <c r="B174" s="472"/>
      <c r="C174" s="469">
        <f>SUM(C172:C173)</f>
        <v>126</v>
      </c>
      <c r="D174" s="472"/>
      <c r="E174" s="32"/>
      <c r="F174" s="468" t="s">
        <v>222</v>
      </c>
      <c r="G174" s="469">
        <f>COUNTIF('2019'!G$1041:G$1166,F174)</f>
        <v>7</v>
      </c>
      <c r="H174" s="469">
        <f>COUNTIFS('2019'!H$1041:H$1166,"SEGUIMIENTO",'2019'!G$1041:G$1166,F174)</f>
        <v>0</v>
      </c>
      <c r="I174" s="471">
        <f>COUNTIFS('2019'!H$1041:H$1166,"SOLUCIONADO",'2019'!G$1041:G$1166,F174)</f>
        <v>7</v>
      </c>
      <c r="J174" s="439"/>
      <c r="K174" s="468" t="s">
        <v>7690</v>
      </c>
      <c r="L174" s="469">
        <f t="shared" si="8"/>
        <v>36</v>
      </c>
      <c r="M174" s="469">
        <f>COUNTIFS('2019'!H$1041:H$1166,"SEGUIMIENTO",'2019'!D$1041:D$1166,K174)</f>
        <v>0</v>
      </c>
      <c r="N174" s="471">
        <f>COUNTIFS('2019'!H$1041:H$1166,"SOLUCIONADO",'2019'!D$1041:D$1166,K174)</f>
        <v>36</v>
      </c>
      <c r="O174" s="439"/>
      <c r="P174" s="439"/>
      <c r="Q174" s="464"/>
      <c r="R174" s="439"/>
      <c r="S174" s="439"/>
      <c r="T174" s="439"/>
      <c r="U174" s="439"/>
      <c r="V174" s="439"/>
      <c r="W174" s="439"/>
      <c r="X174" s="439"/>
      <c r="Y174" s="439"/>
      <c r="Z174" s="439"/>
    </row>
    <row r="175" spans="1:26" ht="12.75">
      <c r="A175" s="463"/>
      <c r="B175" s="32"/>
      <c r="C175" s="32"/>
      <c r="D175" s="32"/>
      <c r="E175" s="32"/>
      <c r="F175" s="468" t="s">
        <v>4846</v>
      </c>
      <c r="G175" s="469">
        <f>COUNTIF('2019'!G$1041:G$1166,F175)</f>
        <v>0</v>
      </c>
      <c r="H175" s="469">
        <f>COUNTIFS('2019'!H$1041:H$1166,"SEGUIMIENTO",'2019'!G$1041:G$1166,F175)</f>
        <v>0</v>
      </c>
      <c r="I175" s="471">
        <f>COUNTIFS('2019'!H$1041:H$1166,"SOLUCIONADO",'2019'!G$1041:G$1166,F175)</f>
        <v>0</v>
      </c>
      <c r="J175" s="439"/>
      <c r="K175" s="468" t="s">
        <v>266</v>
      </c>
      <c r="L175" s="469">
        <f t="shared" si="8"/>
        <v>35</v>
      </c>
      <c r="M175" s="469">
        <f>COUNTIFS('2019'!H$1041:H$1166,"SEGUIMIENTO",'2019'!D$1041:D$1166,K175)</f>
        <v>0</v>
      </c>
      <c r="N175" s="471">
        <f>COUNTIFS('2019'!H$1041:H$1166,"SOLUCIONADO",'2019'!D$1041:D$1166,K175)</f>
        <v>35</v>
      </c>
      <c r="O175" s="439"/>
      <c r="P175" s="439"/>
      <c r="Q175" s="464"/>
      <c r="R175" s="439"/>
      <c r="S175" s="439"/>
      <c r="T175" s="439"/>
      <c r="U175" s="439"/>
      <c r="V175" s="439"/>
      <c r="W175" s="439"/>
      <c r="X175" s="439"/>
      <c r="Y175" s="439"/>
      <c r="Z175" s="439"/>
    </row>
    <row r="176" spans="1:26" ht="12.75">
      <c r="A176" s="463"/>
      <c r="B176" s="32"/>
      <c r="C176" s="32"/>
      <c r="D176" s="32"/>
      <c r="E176" s="32"/>
      <c r="F176" s="468" t="s">
        <v>362</v>
      </c>
      <c r="G176" s="469">
        <f>COUNTIF('2019'!G$1041:G$1166,F176)</f>
        <v>2</v>
      </c>
      <c r="H176" s="469">
        <f>COUNTIFS('2019'!H$1041:H$1166,"SEGUIMIENTO",'2019'!G$1041:G$1166,F176)</f>
        <v>0</v>
      </c>
      <c r="I176" s="471">
        <f>COUNTIFS('2019'!H$1041:H$1166,"SOLUCIONADO",'2019'!G$1041:G$1166,F176)</f>
        <v>2</v>
      </c>
      <c r="J176" s="439"/>
      <c r="K176" s="468" t="s">
        <v>11147</v>
      </c>
      <c r="L176" s="469">
        <f t="shared" si="8"/>
        <v>6</v>
      </c>
      <c r="M176" s="469">
        <f>COUNTIFS('2019'!H$1041:H$1166,"SEGUIMIENTO",'2019'!D$1041:D$1166,K176)</f>
        <v>0</v>
      </c>
      <c r="N176" s="471">
        <f>COUNTIFS('2019'!H$1041:H$1166,"SOLUCIONADO",'2019'!D$1041:D$1166,K176)</f>
        <v>6</v>
      </c>
      <c r="O176" s="439"/>
      <c r="P176" s="439"/>
      <c r="Q176" s="464"/>
      <c r="R176" s="439"/>
      <c r="S176" s="439"/>
      <c r="T176" s="439"/>
      <c r="U176" s="439"/>
      <c r="V176" s="439"/>
      <c r="W176" s="439"/>
      <c r="X176" s="439"/>
      <c r="Y176" s="439"/>
      <c r="Z176" s="439"/>
    </row>
    <row r="177" spans="1:26" ht="12.75">
      <c r="A177" s="463"/>
      <c r="B177" s="32"/>
      <c r="C177" s="32"/>
      <c r="D177" s="32"/>
      <c r="E177" s="32"/>
      <c r="F177" s="473" t="s">
        <v>483</v>
      </c>
      <c r="G177" s="469">
        <f>COUNTIF('2019'!G$1041:G$1166,F177)</f>
        <v>4</v>
      </c>
      <c r="H177" s="469">
        <f>COUNTIFS('2019'!H$1041:H$1166,"SEGUIMIENTO",'2019'!G$1041:G$1166,F177)</f>
        <v>0</v>
      </c>
      <c r="I177" s="471">
        <f>COUNTIFS('2019'!H$1041:H$1166,"SOLUCIONADO",'2019'!G$1041:G$1166,F177)</f>
        <v>4</v>
      </c>
      <c r="J177" s="439"/>
      <c r="K177" s="439"/>
      <c r="L177" s="439"/>
      <c r="M177" s="439"/>
      <c r="N177" s="439"/>
      <c r="O177" s="439"/>
      <c r="P177" s="439"/>
      <c r="Q177" s="464"/>
      <c r="R177" s="439"/>
      <c r="S177" s="439"/>
      <c r="T177" s="439"/>
      <c r="U177" s="439"/>
      <c r="V177" s="439"/>
      <c r="W177" s="439"/>
      <c r="X177" s="439"/>
      <c r="Y177" s="439"/>
      <c r="Z177" s="439"/>
    </row>
    <row r="178" spans="1:26" ht="12.75">
      <c r="A178" s="463"/>
      <c r="B178" s="32"/>
      <c r="C178" s="32"/>
      <c r="D178" s="32"/>
      <c r="E178" s="32"/>
      <c r="F178" s="473" t="s">
        <v>384</v>
      </c>
      <c r="G178" s="469">
        <f>COUNTIF('2019'!G$1041:G$1166,F178)</f>
        <v>23</v>
      </c>
      <c r="H178" s="469">
        <f>COUNTIFS('2019'!H$1041:H$1166,"SEGUIMIENTO",'2019'!G$1041:G$1166,F178)</f>
        <v>0</v>
      </c>
      <c r="I178" s="471">
        <f>COUNTIFS('2019'!H$1041:H$1166,"SOLUCIONADO",'2019'!G$1041:G$1166,F178)</f>
        <v>23</v>
      </c>
      <c r="J178" s="439"/>
      <c r="K178" s="439"/>
      <c r="L178" s="439"/>
      <c r="M178" s="439"/>
      <c r="N178" s="439"/>
      <c r="O178" s="439"/>
      <c r="P178" s="439"/>
      <c r="Q178" s="464"/>
      <c r="R178" s="439"/>
      <c r="S178" s="439"/>
      <c r="T178" s="439"/>
      <c r="U178" s="439"/>
      <c r="V178" s="439"/>
      <c r="W178" s="439"/>
      <c r="X178" s="439"/>
      <c r="Y178" s="439"/>
      <c r="Z178" s="439"/>
    </row>
    <row r="179" spans="1:26" ht="12.75">
      <c r="A179" s="463"/>
      <c r="B179" s="32"/>
      <c r="C179" s="32"/>
      <c r="D179" s="32"/>
      <c r="E179" s="32"/>
      <c r="F179" s="32"/>
      <c r="G179" s="32"/>
      <c r="H179" s="32"/>
      <c r="I179" s="32"/>
      <c r="J179" s="439"/>
      <c r="K179" s="439"/>
      <c r="L179" s="439"/>
      <c r="M179" s="439"/>
      <c r="N179" s="439"/>
      <c r="O179" s="439"/>
      <c r="P179" s="439"/>
      <c r="Q179" s="464"/>
      <c r="R179" s="439"/>
      <c r="S179" s="439"/>
      <c r="T179" s="439"/>
      <c r="U179" s="439"/>
      <c r="V179" s="439"/>
      <c r="W179" s="439"/>
      <c r="X179" s="439"/>
      <c r="Y179" s="439"/>
      <c r="Z179" s="439"/>
    </row>
    <row r="180" spans="1:26" ht="12.75">
      <c r="A180" s="463"/>
      <c r="B180" s="32"/>
      <c r="C180" s="32"/>
      <c r="D180" s="32"/>
      <c r="E180" s="32"/>
      <c r="F180" s="32"/>
      <c r="G180" s="32"/>
      <c r="H180" s="32"/>
      <c r="I180" s="32"/>
      <c r="J180" s="439"/>
      <c r="K180" s="439"/>
      <c r="L180" s="439"/>
      <c r="M180" s="439"/>
      <c r="N180" s="439"/>
      <c r="O180" s="439"/>
      <c r="P180" s="439"/>
      <c r="Q180" s="464"/>
      <c r="R180" s="439"/>
      <c r="S180" s="439"/>
      <c r="T180" s="439"/>
      <c r="U180" s="439"/>
      <c r="V180" s="439"/>
      <c r="W180" s="439"/>
      <c r="X180" s="439"/>
      <c r="Y180" s="439"/>
      <c r="Z180" s="439"/>
    </row>
    <row r="181" spans="1:26" ht="12.75">
      <c r="A181" s="463"/>
      <c r="B181" s="32"/>
      <c r="C181" s="549" t="s">
        <v>114</v>
      </c>
      <c r="D181" s="545"/>
      <c r="E181" s="549" t="s">
        <v>271</v>
      </c>
      <c r="F181" s="545"/>
      <c r="G181" s="549" t="s">
        <v>222</v>
      </c>
      <c r="H181" s="545"/>
      <c r="I181" s="549" t="s">
        <v>4846</v>
      </c>
      <c r="J181" s="545"/>
      <c r="K181" s="549" t="s">
        <v>362</v>
      </c>
      <c r="L181" s="545"/>
      <c r="M181" s="549" t="s">
        <v>483</v>
      </c>
      <c r="N181" s="545"/>
      <c r="O181" s="549" t="s">
        <v>384</v>
      </c>
      <c r="P181" s="545"/>
      <c r="Q181" s="464"/>
      <c r="R181" s="439"/>
      <c r="S181" s="439"/>
      <c r="T181" s="439"/>
      <c r="U181" s="439"/>
      <c r="V181" s="439"/>
      <c r="W181" s="439"/>
      <c r="X181" s="439"/>
      <c r="Y181" s="439"/>
      <c r="Z181" s="439"/>
    </row>
    <row r="182" spans="1:26" ht="12.75">
      <c r="A182" s="463"/>
      <c r="B182" s="439"/>
      <c r="C182" s="467" t="s">
        <v>15</v>
      </c>
      <c r="D182" s="467" t="s">
        <v>4805</v>
      </c>
      <c r="E182" s="467" t="s">
        <v>15</v>
      </c>
      <c r="F182" s="467" t="s">
        <v>4805</v>
      </c>
      <c r="G182" s="467" t="s">
        <v>15</v>
      </c>
      <c r="H182" s="467" t="s">
        <v>4805</v>
      </c>
      <c r="I182" s="467" t="s">
        <v>15</v>
      </c>
      <c r="J182" s="467" t="s">
        <v>4805</v>
      </c>
      <c r="K182" s="467" t="s">
        <v>15</v>
      </c>
      <c r="L182" s="467" t="s">
        <v>4805</v>
      </c>
      <c r="M182" s="467" t="s">
        <v>15</v>
      </c>
      <c r="N182" s="465" t="s">
        <v>4805</v>
      </c>
      <c r="O182" s="467" t="s">
        <v>15</v>
      </c>
      <c r="P182" s="467" t="s">
        <v>4805</v>
      </c>
      <c r="Q182" s="464"/>
      <c r="R182" s="439"/>
      <c r="S182" s="439"/>
      <c r="T182" s="439"/>
      <c r="U182" s="439"/>
      <c r="V182" s="439"/>
      <c r="W182" s="439"/>
      <c r="X182" s="439"/>
      <c r="Y182" s="439"/>
      <c r="Z182" s="439"/>
    </row>
    <row r="183" spans="1:26" ht="12.75">
      <c r="A183" s="463"/>
      <c r="B183" s="468" t="s">
        <v>4647</v>
      </c>
      <c r="C183" s="469">
        <f>COUNTIFS('2019'!H$1041:H$1166,"SEGUIMIENTO",'2019'!G$1041:G$1166,F$4,'2019'!D$1041:D$1166,B183)</f>
        <v>0</v>
      </c>
      <c r="D183" s="469">
        <f>COUNTIFS('2019'!H$1041:H$1166,"SOLUCIONADO",'2019'!G$1041:G$1166,F$4,'2019'!D$1041:D$1166,B183)</f>
        <v>28</v>
      </c>
      <c r="E183" s="469">
        <f>COUNTIFS('2019'!H$1041:H$1166,"SEGUIMIENTO",'2019'!G$1041:G$1166,F$5,'2019'!D$1041:D$1166,B183)</f>
        <v>0</v>
      </c>
      <c r="F183" s="471">
        <f>COUNTIFS('2019'!H$1041:H$1166,"SOLUCIONADO",'2019'!G$1041:G$1166,F$5,'2019'!D$1041:D$1166,B183)</f>
        <v>4</v>
      </c>
      <c r="G183" s="471">
        <f>COUNTIFS('2019'!H$1041:H$1166,"SEGUIMIENTO",'2019'!G$1041:G$1166,F$6,'2019'!D$1041:D$1166,B183)</f>
        <v>0</v>
      </c>
      <c r="H183" s="471">
        <f>COUNTIFS('2019'!H$1041:H$1166,"SOLUCIONADO",'2019'!G$1041:G$1166,F$6,'2019'!D$1041:D$1166,B183)</f>
        <v>1</v>
      </c>
      <c r="I183" s="471">
        <f>COUNTIFS('2019'!H$1041:H$1166,"SEGUIMIENTO",'2019'!G$1041:G$1166,F$7,'2019'!D$1041:D$1166,B183)</f>
        <v>0</v>
      </c>
      <c r="J183" s="471">
        <f>COUNTIFS('2019'!H$1041:H$1166,"SOLUCIONADO",'2019'!G$1041:G$1166,F$7,'2019'!D$1041:D$1166,B183)</f>
        <v>0</v>
      </c>
      <c r="K183" s="471">
        <f>COUNTIFS('2019'!H$1041:H$1166,"SEGUIMIENTO",'2019'!G$1041:G$1166,F$8,'2019'!D$1041:D$1166,B183)</f>
        <v>0</v>
      </c>
      <c r="L183" s="471">
        <f>COUNTIFS('2019'!H$1041:H$1166,"SOLUCIONADO",'2019'!G$1041:G$1166,F$8,'2019'!D$1041:D$1166,B183)</f>
        <v>2</v>
      </c>
      <c r="M183" s="471">
        <f>COUNTIFS('2019'!H$1041:H$1166,"SEGUIMIENTO",'2019'!G$1041:G$1166,F$9,'2019'!D$1041:D$1166,B183)</f>
        <v>0</v>
      </c>
      <c r="N183" s="471">
        <f>COUNTIFS('2019'!H$1041:H$1166,"SOLUCIONADO",'2019'!G$1041:G$1166,F$9,'2019'!D$1041:D$1166,B183)</f>
        <v>1</v>
      </c>
      <c r="O183" s="471">
        <f>COUNTIFS('2019'!H$1041:H$1166,"SEGUIMIENTO",'2019'!G$1041:G$1166,F$10,'2019'!D$1041:D$1166,B183)</f>
        <v>0</v>
      </c>
      <c r="P183" s="471">
        <f>COUNTIFS('2019'!$H$1041:$H$1166,"SOLUCIONADO",'2019'!$G$1041:$G$1166,$F$10,'2019'!$D$1041:$D$1166,$B183)</f>
        <v>7</v>
      </c>
      <c r="Q183" s="464"/>
      <c r="R183" s="439"/>
      <c r="S183" s="439"/>
      <c r="T183" s="439"/>
      <c r="U183" s="439"/>
      <c r="V183" s="439"/>
      <c r="W183" s="439"/>
      <c r="X183" s="439"/>
      <c r="Y183" s="439"/>
      <c r="Z183" s="439"/>
    </row>
    <row r="184" spans="1:26" ht="12.75">
      <c r="A184" s="463"/>
      <c r="B184" s="468" t="s">
        <v>4671</v>
      </c>
      <c r="C184" s="469">
        <f>COUNTIFS('2019'!H$1041:H$1166,"SEGUIMIENTO",'2019'!G$1041:G$1166,F$4,'2019'!D$1041:D$1166,B184)</f>
        <v>0</v>
      </c>
      <c r="D184" s="469">
        <f>COUNTIFS('2019'!H$1041:H$1166,"SOLUCIONADO",'2019'!G$1041:G$1166,F$4,'2019'!D$1041:D$1166,B184)</f>
        <v>1</v>
      </c>
      <c r="E184" s="469">
        <f>COUNTIFS('2019'!H$1041:H$1166,"SEGUIMIENTO",'2019'!G$1041:G$1166,F$5,'2019'!D$1041:D$1166,B184)</f>
        <v>0</v>
      </c>
      <c r="F184" s="471">
        <f>COUNTIFS('2019'!H$1041:H$1166,"SOLUCIONADO",'2019'!G$1041:G$1166,F$5,'2019'!D$1041:D$1166,B184)</f>
        <v>2</v>
      </c>
      <c r="G184" s="471">
        <f>COUNTIFS('2019'!H$1041:H$1166,"SEGUIMIENTO",'2019'!G$1041:G$1166,F$6,'2019'!D$1041:D$1166,B184)</f>
        <v>0</v>
      </c>
      <c r="H184" s="471">
        <f>COUNTIFS('2019'!H$1041:H$1166,"SOLUCIONADO",'2019'!G$1041:G$1166,F$6,'2019'!D$1041:D$1166,B184)</f>
        <v>0</v>
      </c>
      <c r="I184" s="471">
        <f>COUNTIFS('2019'!H$1041:H$1166,"SEGUIMIENTO",'2019'!G$1041:G$1166,F$7,'2019'!D$1041:D$1166,B184)</f>
        <v>0</v>
      </c>
      <c r="J184" s="471">
        <f>COUNTIFS('2019'!H$1041:H$1166,"SOLUCIONADO",'2019'!G$1041:G$1166,F$7,'2019'!D$1041:D$1166,B184)</f>
        <v>0</v>
      </c>
      <c r="K184" s="471">
        <f>COUNTIFS('2019'!H$1041:H$1166,"SEGUIMIENTO",'2019'!G$1041:G$1166,F$8,'2019'!D$1041:D$1166,B184)</f>
        <v>0</v>
      </c>
      <c r="L184" s="471">
        <f>COUNTIFS('2019'!H$1041:H$1166,"SOLUCIONADO",'2019'!G$1041:G$1166,F$8,'2019'!D$1041:D$1166,B184)</f>
        <v>0</v>
      </c>
      <c r="M184" s="471">
        <f>COUNTIFS('2019'!H$1041:H$1166,"SEGUIMIENTO",'2019'!G$1041:G$1166,F$9,'2019'!D$1041:D$1166,B184)</f>
        <v>0</v>
      </c>
      <c r="N184" s="471">
        <f>COUNTIFS('2019'!H$1041:H$1166,"SOLUCIONADO",'2019'!G$1041:G$1166,F$9,'2019'!D$1041:D$1166,B184)</f>
        <v>0</v>
      </c>
      <c r="O184" s="471">
        <f>COUNTIFS('2019'!H$1041:H$1166,"SEGUIMIENTO",'2019'!G$1041:G$1166,F$10,'2019'!D$1041:D$1166,B184)</f>
        <v>0</v>
      </c>
      <c r="P184" s="471">
        <f>COUNTIFS('2019'!$H$1041:$H$1166,"SOLUCIONADO",'2019'!$G$1041:$G$1166,$F$10,'2019'!$D$1041:$D$1166,$B184)</f>
        <v>3</v>
      </c>
      <c r="Q184" s="464"/>
      <c r="R184" s="439"/>
      <c r="S184" s="439"/>
      <c r="T184" s="439"/>
      <c r="U184" s="439"/>
      <c r="V184" s="439"/>
      <c r="W184" s="439"/>
      <c r="X184" s="439"/>
      <c r="Y184" s="439"/>
      <c r="Z184" s="439"/>
    </row>
    <row r="185" spans="1:26" ht="12.75">
      <c r="A185" s="463"/>
      <c r="B185" s="468" t="s">
        <v>7690</v>
      </c>
      <c r="C185" s="469">
        <f>COUNTIFS('2019'!H$1041:H$1166,"SEGUIMIENTO",'2019'!G$1041:G$1166,F$4,'2019'!D$1041:D$1166,B185)</f>
        <v>0</v>
      </c>
      <c r="D185" s="469">
        <f>COUNTIFS('2019'!H$1041:H$1166,"SOLUCIONADO",'2019'!G$1041:G$1166,F$4,'2019'!D$1041:D$1166,B185)</f>
        <v>14</v>
      </c>
      <c r="E185" s="469">
        <f>COUNTIFS('2019'!H$1041:H$1166,"SEGUIMIENTO",'2019'!G$1041:G$1166,F$5,'2019'!D$1041:D$1166,B185)</f>
        <v>0</v>
      </c>
      <c r="F185" s="471">
        <f>COUNTIFS('2019'!H$1041:H$1166,"SOLUCIONADO",'2019'!G$1041:G$1166,F$5,'2019'!D$1041:D$1166,B185)</f>
        <v>11</v>
      </c>
      <c r="G185" s="471">
        <f>COUNTIFS('2019'!H$1041:H$1166,"SEGUIMIENTO",'2019'!G$1041:G$1166,F$6,'2019'!D$1041:D$1166,B185)</f>
        <v>0</v>
      </c>
      <c r="H185" s="471">
        <f>COUNTIFS('2019'!H$1041:H$1166,"SOLUCIONADO",'2019'!G$1041:G$1166,F$6,'2019'!D$1041:D$1166,B185)</f>
        <v>2</v>
      </c>
      <c r="I185" s="471">
        <f>COUNTIFS('2019'!H$1041:H$1166,"SEGUIMIENTO",'2019'!G$1041:G$1166,F$7,'2019'!D$1041:D$1166,B185)</f>
        <v>0</v>
      </c>
      <c r="J185" s="471">
        <f>COUNTIFS('2019'!H$1041:H$1166,"SOLUCIONADO",'2019'!G$1041:G$1166,F$7,'2019'!D$1041:D$1166,B185)</f>
        <v>0</v>
      </c>
      <c r="K185" s="471">
        <f>COUNTIFS('2019'!H$1041:H$1166,"SEGUIMIENTO",'2019'!G$1041:G$1166,F$8,'2019'!D$1041:D$1166,B185)</f>
        <v>0</v>
      </c>
      <c r="L185" s="471">
        <f>COUNTIFS('2019'!H$1041:H$1166,"SOLUCIONADO",'2019'!G$1041:G$1166,F$8,'2019'!D$1041:D$1166,B185)</f>
        <v>0</v>
      </c>
      <c r="M185" s="471">
        <f>COUNTIFS('2019'!H$1041:H$1166,"SEGUIMIENTO",'2019'!G$1041:G$1166,F$9,'2019'!D$1041:D$1166,B185)</f>
        <v>0</v>
      </c>
      <c r="N185" s="471">
        <f>COUNTIFS('2019'!H$1041:H$1166,"SOLUCIONADO",'2019'!G$1041:G$1166,F$9,'2019'!D$1041:D$1166,B185)</f>
        <v>1</v>
      </c>
      <c r="O185" s="471">
        <f>COUNTIFS('2019'!H$1041:H$1166,"SEGUIMIENTO",'2019'!G$1041:G$1166,F$10,'2019'!D$1041:D$1166,B185)</f>
        <v>0</v>
      </c>
      <c r="P185" s="471">
        <f>COUNTIFS('2019'!$H$1041:$H$1166,"SOLUCIONADO",'2019'!$G$1041:$G$1166,$F$10,'2019'!$D$1041:$D$1166,$B185)</f>
        <v>8</v>
      </c>
      <c r="Q185" s="464"/>
      <c r="R185" s="439"/>
      <c r="S185" s="439"/>
      <c r="T185" s="439"/>
      <c r="U185" s="439"/>
      <c r="V185" s="439"/>
      <c r="W185" s="439"/>
      <c r="X185" s="439"/>
      <c r="Y185" s="439"/>
      <c r="Z185" s="439"/>
    </row>
    <row r="186" spans="1:26" ht="12.75">
      <c r="A186" s="463"/>
      <c r="B186" s="468" t="s">
        <v>266</v>
      </c>
      <c r="C186" s="469">
        <f>COUNTIFS('2019'!H$1041:H$1166,"SEGUIMIENTO",'2019'!G$1041:G$1166,F$4,'2019'!D$1041:D$1166,B186)</f>
        <v>0</v>
      </c>
      <c r="D186" s="469">
        <f>COUNTIFS('2019'!H$1041:H$1166,"SOLUCIONADO",'2019'!G$1041:G$1166,F$4,'2019'!D$1041:D$1166,B186)</f>
        <v>19</v>
      </c>
      <c r="E186" s="469">
        <f>COUNTIFS('2019'!H$1041:H$1166,"SEGUIMIENTO",'2019'!G$1041:G$1166,F$5,'2019'!D$1041:D$1166,B186)</f>
        <v>0</v>
      </c>
      <c r="F186" s="471">
        <f>COUNTIFS('2019'!H$1041:H$1166,"SOLUCIONADO",'2019'!G$1041:G$1166,F$5,'2019'!D$1041:D$1166,B186)</f>
        <v>9</v>
      </c>
      <c r="G186" s="471">
        <f>COUNTIFS('2019'!H$1041:H$1166,"SEGUIMIENTO",'2019'!G$1041:G$1166,F$6,'2019'!D$1041:D$1166,B186)</f>
        <v>0</v>
      </c>
      <c r="H186" s="471">
        <f>COUNTIFS('2019'!H$1041:H$1166,"SOLUCIONADO",'2019'!G$1041:G$1166,F$6,'2019'!D$1041:D$1166,B186)</f>
        <v>2</v>
      </c>
      <c r="I186" s="471">
        <f>COUNTIFS('2019'!H$1041:H$1166,"SEGUIMIENTO",'2019'!G$1041:G$1166,F$7,'2019'!D$1041:D$1166,B186)</f>
        <v>0</v>
      </c>
      <c r="J186" s="471">
        <f>COUNTIFS('2019'!H$1041:H$1166,"SOLUCIONADO",'2019'!G$1041:G$1166,F$7,'2019'!D$1041:D$1166,B186)</f>
        <v>0</v>
      </c>
      <c r="K186" s="471">
        <f>COUNTIFS('2019'!H$1041:H$1166,"SEGUIMIENTO",'2019'!G$1041:G$1166,F$8,'2019'!D$1041:D$1166,B186)</f>
        <v>0</v>
      </c>
      <c r="L186" s="471">
        <f>COUNTIFS('2019'!H$1041:H$1166,"SOLUCIONADO",'2019'!G$1041:G$1166,F$8,'2019'!D$1041:D$1166,B186)</f>
        <v>0</v>
      </c>
      <c r="M186" s="471">
        <f>COUNTIFS('2019'!H$1041:H$1166,"SEGUIMIENTO",'2019'!G$1041:G$1166,F$9,'2019'!D$1041:D$1166,B186)</f>
        <v>0</v>
      </c>
      <c r="N186" s="471">
        <f>COUNTIFS('2019'!H$1041:H$1166,"SOLUCIONADO",'2019'!G$1041:G$1166,F$9,'2019'!D$1041:D$1166,B186)</f>
        <v>2</v>
      </c>
      <c r="O186" s="471">
        <f>COUNTIFS('2019'!H$1041:H$1166,"SEGUIMIENTO",'2019'!G$1041:G$1166,F$10,'2019'!D$1041:D$1166,B186)</f>
        <v>0</v>
      </c>
      <c r="P186" s="471">
        <f>COUNTIFS('2019'!$H$1041:$H$1166,"SOLUCIONADO",'2019'!$G$1041:$G$1166,$F$10,'2019'!$D$1041:$D$1166,$B186)</f>
        <v>3</v>
      </c>
      <c r="Q186" s="464"/>
      <c r="R186" s="439"/>
      <c r="S186" s="439"/>
      <c r="T186" s="439"/>
      <c r="U186" s="439"/>
      <c r="V186" s="439"/>
      <c r="W186" s="439"/>
      <c r="X186" s="439"/>
      <c r="Y186" s="439"/>
      <c r="Z186" s="439"/>
    </row>
    <row r="187" spans="1:26" ht="12.75">
      <c r="A187" s="463"/>
      <c r="B187" s="468" t="s">
        <v>11147</v>
      </c>
      <c r="C187" s="469">
        <f>COUNTIFS('2019'!H$1041:H$1166,"SEGUIMIENTO",'2019'!G$1041:G$1166,F$4,'2019'!D$1041:D$1166,B187)</f>
        <v>0</v>
      </c>
      <c r="D187" s="469">
        <f>COUNTIFS('2019'!H$1041:H$1166,"SOLUCIONADO",'2019'!G$1041:G$1166,F$4,'2019'!D$1041:D$1166,B187)</f>
        <v>2</v>
      </c>
      <c r="E187" s="469">
        <f>COUNTIFS('2019'!H$1041:H$1166,"SEGUIMIENTO",'2019'!G$1041:G$1166,F$5,'2019'!D$1041:D$1166,B187)</f>
        <v>0</v>
      </c>
      <c r="F187" s="471">
        <f>COUNTIFS('2019'!H$1041:H$1166,"SOLUCIONADO",'2019'!G$1041:G$1166,F$5,'2019'!D$1041:D$1166,B187)</f>
        <v>0</v>
      </c>
      <c r="G187" s="471">
        <f>COUNTIFS('2019'!H$1041:H$1166,"SEGUIMIENTO",'2019'!G$1041:G$1166,F$6,'2019'!D$1041:D$1166,B187)</f>
        <v>0</v>
      </c>
      <c r="H187" s="471">
        <f>COUNTIFS('2019'!H$1041:H$1166,"SOLUCIONADO",'2019'!G$1041:G$1166,F$6,'2019'!D$1041:D$1166,B187)</f>
        <v>2</v>
      </c>
      <c r="I187" s="471">
        <f>COUNTIFS('2019'!H$1041:H$1166,"SEGUIMIENTO",'2019'!G$1041:G$1166,F$7,'2019'!D$1041:D$1166,B187)</f>
        <v>0</v>
      </c>
      <c r="J187" s="471">
        <f>COUNTIFS('2019'!H$1041:H$1166,"SOLUCIONADO",'2019'!G$1041:G$1166,F$7,'2019'!D$1041:D$1166,B187)</f>
        <v>0</v>
      </c>
      <c r="K187" s="471">
        <f>COUNTIFS('2019'!H$1041:H$1166,"SEGUIMIENTO",'2019'!G$1041:G$1166,F$8,'2019'!D$1041:D$1166,B187)</f>
        <v>0</v>
      </c>
      <c r="L187" s="471">
        <f>COUNTIFS('2019'!H$1041:H$1166,"SOLUCIONADO",'2019'!G$1041:G$1166,F$8,'2019'!D$1041:D$1166,B187)</f>
        <v>0</v>
      </c>
      <c r="M187" s="471">
        <f>COUNTIFS('2019'!H$1041:H$1166,"SEGUIMIENTO",'2019'!G$1041:G$1166,F$9,'2019'!D$1041:D$1166,B187)</f>
        <v>0</v>
      </c>
      <c r="N187" s="471">
        <f>COUNTIFS('2019'!H$1041:H$1166,"SOLUCIONADO",'2019'!G$1041:G$1166,F$9,'2019'!D$1041:D$1166,B187)</f>
        <v>0</v>
      </c>
      <c r="O187" s="471">
        <f>COUNTIFS('2019'!H$1041:H$1166,"SEGUIMIENTO",'2019'!G$1041:G$1166,F$10,'2019'!D$1041:D$1166,B187)</f>
        <v>0</v>
      </c>
      <c r="P187" s="471">
        <f>COUNTIFS('2019'!$H$1041:$H$1166,"SOLUCIONADO",'2019'!$G$1041:$G$1166,$F$10,'2019'!$D$1041:$D$1166,$B187)</f>
        <v>2</v>
      </c>
      <c r="Q187" s="464"/>
      <c r="R187" s="439"/>
      <c r="S187" s="439"/>
      <c r="T187" s="439"/>
      <c r="U187" s="439"/>
      <c r="V187" s="439"/>
      <c r="W187" s="439"/>
      <c r="X187" s="439"/>
      <c r="Y187" s="439"/>
      <c r="Z187" s="439"/>
    </row>
    <row r="188" spans="1:26" ht="12.75">
      <c r="A188" s="439"/>
      <c r="B188" s="439"/>
      <c r="C188" s="439"/>
      <c r="D188" s="439"/>
      <c r="E188" s="439"/>
      <c r="F188" s="439"/>
      <c r="G188" s="439"/>
      <c r="H188" s="439"/>
      <c r="I188" s="439"/>
      <c r="J188" s="439"/>
      <c r="K188" s="439"/>
      <c r="L188" s="439"/>
      <c r="M188" s="439"/>
      <c r="N188" s="439"/>
      <c r="O188" s="439"/>
      <c r="P188" s="439"/>
      <c r="Q188" s="439"/>
      <c r="R188" s="439"/>
      <c r="S188" s="439"/>
      <c r="T188" s="439"/>
      <c r="U188" s="439"/>
      <c r="V188" s="439"/>
      <c r="W188" s="439"/>
      <c r="X188" s="439"/>
      <c r="Y188" s="439"/>
      <c r="Z188" s="439"/>
    </row>
    <row r="189" spans="1:26" ht="12.75">
      <c r="A189" s="439"/>
      <c r="B189" s="439"/>
      <c r="C189" s="439"/>
      <c r="D189" s="439"/>
      <c r="E189" s="439"/>
      <c r="F189" s="439"/>
      <c r="G189" s="439"/>
      <c r="H189" s="439"/>
      <c r="I189" s="439"/>
      <c r="J189" s="439"/>
      <c r="K189" s="439"/>
      <c r="L189" s="439"/>
      <c r="M189" s="439"/>
      <c r="N189" s="439"/>
      <c r="O189" s="439"/>
      <c r="P189" s="439"/>
      <c r="Q189" s="439"/>
      <c r="R189" s="439"/>
      <c r="S189" s="439"/>
      <c r="T189" s="439"/>
      <c r="U189" s="439"/>
      <c r="V189" s="439"/>
      <c r="W189" s="439"/>
      <c r="X189" s="439"/>
      <c r="Y189" s="439"/>
      <c r="Z189" s="439"/>
    </row>
    <row r="190" spans="1:26" ht="12.75">
      <c r="A190" s="550" t="s">
        <v>13199</v>
      </c>
      <c r="B190" s="551"/>
      <c r="C190" s="551"/>
      <c r="D190" s="551"/>
      <c r="E190" s="551"/>
      <c r="F190" s="551"/>
      <c r="G190" s="551"/>
      <c r="H190" s="551"/>
      <c r="I190" s="551"/>
      <c r="J190" s="551"/>
      <c r="K190" s="551"/>
      <c r="L190" s="551"/>
      <c r="M190" s="551"/>
      <c r="N190" s="551"/>
      <c r="O190" s="551"/>
      <c r="P190" s="551"/>
      <c r="Q190" s="552"/>
      <c r="R190" s="439"/>
      <c r="S190" s="439"/>
      <c r="T190" s="439"/>
      <c r="U190" s="439"/>
      <c r="V190" s="439"/>
      <c r="W190" s="439"/>
      <c r="X190" s="439"/>
      <c r="Y190" s="439"/>
      <c r="Z190" s="439"/>
    </row>
    <row r="191" spans="1:26" ht="12.75">
      <c r="A191" s="463"/>
      <c r="B191" s="439"/>
      <c r="C191" s="439"/>
      <c r="D191" s="439"/>
      <c r="E191" s="439"/>
      <c r="F191" s="439"/>
      <c r="G191" s="439"/>
      <c r="H191" s="439"/>
      <c r="I191" s="439"/>
      <c r="J191" s="439"/>
      <c r="K191" s="439"/>
      <c r="L191" s="439"/>
      <c r="M191" s="439"/>
      <c r="N191" s="439"/>
      <c r="O191" s="439"/>
      <c r="P191" s="439"/>
      <c r="Q191" s="464"/>
      <c r="R191" s="439"/>
      <c r="S191" s="439"/>
      <c r="T191" s="439"/>
      <c r="U191" s="439"/>
      <c r="V191" s="439"/>
      <c r="W191" s="439"/>
      <c r="X191" s="439"/>
      <c r="Y191" s="439"/>
      <c r="Z191" s="439"/>
    </row>
    <row r="192" spans="1:26" ht="12.75">
      <c r="A192" s="463"/>
      <c r="B192" s="553" t="s">
        <v>6748</v>
      </c>
      <c r="C192" s="544"/>
      <c r="D192" s="545"/>
      <c r="E192" s="466"/>
      <c r="F192" s="467" t="s">
        <v>44</v>
      </c>
      <c r="G192" s="467" t="s">
        <v>13191</v>
      </c>
      <c r="H192" s="467" t="s">
        <v>15</v>
      </c>
      <c r="I192" s="467" t="s">
        <v>4805</v>
      </c>
      <c r="J192" s="439"/>
      <c r="K192" s="467" t="s">
        <v>13192</v>
      </c>
      <c r="L192" s="467" t="s">
        <v>13191</v>
      </c>
      <c r="M192" s="467" t="s">
        <v>15</v>
      </c>
      <c r="N192" s="465" t="s">
        <v>4805</v>
      </c>
      <c r="O192" s="439"/>
      <c r="P192" s="439"/>
      <c r="Q192" s="464"/>
      <c r="R192" s="439"/>
      <c r="S192" s="439"/>
      <c r="T192" s="439"/>
      <c r="U192" s="439"/>
      <c r="V192" s="439"/>
      <c r="W192" s="439"/>
      <c r="X192" s="439"/>
      <c r="Y192" s="439"/>
      <c r="Z192" s="439"/>
    </row>
    <row r="193" spans="1:26" ht="12.75">
      <c r="A193" s="463"/>
      <c r="B193" s="468" t="s">
        <v>223</v>
      </c>
      <c r="C193" s="469">
        <f>COUNTIF('2019'!H1167:H1342,B193)</f>
        <v>176</v>
      </c>
      <c r="D193" s="470">
        <f>C193/C195</f>
        <v>1</v>
      </c>
      <c r="E193" s="32"/>
      <c r="F193" s="468" t="s">
        <v>114</v>
      </c>
      <c r="G193" s="469">
        <f>COUNTIF('2019'!G$1167:G$1342,F193)</f>
        <v>67</v>
      </c>
      <c r="H193" s="469">
        <f>COUNTIFS('2019'!H$1167:H$1342,"SEGUIMIENTO",'2019'!G$1167:G$1342,F193)</f>
        <v>0</v>
      </c>
      <c r="I193" s="471">
        <f>COUNTIFS('2019'!H$1167:H$1342,"SOLUCIONADO",'2019'!G$1167:G$1342,F193)</f>
        <v>67</v>
      </c>
      <c r="J193" s="439"/>
      <c r="K193" s="468" t="s">
        <v>4647</v>
      </c>
      <c r="L193" s="469">
        <f t="shared" ref="L193:L197" si="9">M193+N193</f>
        <v>67</v>
      </c>
      <c r="M193" s="469">
        <f>COUNTIFS('2019'!H$1167:H$1342,"SEGUIMIENTO",'2019'!D$1167:D$1342,K193)</f>
        <v>0</v>
      </c>
      <c r="N193" s="471">
        <f>COUNTIFS('2019'!H$1167:H$1342,"SOLUCIONADO",'2019'!D$1167:D$1342,K193)</f>
        <v>67</v>
      </c>
      <c r="O193" s="439"/>
      <c r="P193" s="439"/>
      <c r="Q193" s="464"/>
      <c r="R193" s="439"/>
      <c r="S193" s="439"/>
      <c r="T193" s="439"/>
      <c r="U193" s="439"/>
      <c r="V193" s="439"/>
      <c r="W193" s="439"/>
      <c r="X193" s="439"/>
      <c r="Y193" s="439"/>
      <c r="Z193" s="439"/>
    </row>
    <row r="194" spans="1:26" ht="12.75">
      <c r="A194" s="463"/>
      <c r="B194" s="468" t="s">
        <v>118</v>
      </c>
      <c r="C194" s="469">
        <f>COUNTIF('2019'!H1167:H1342,B194)</f>
        <v>0</v>
      </c>
      <c r="D194" s="470">
        <f>C194/C195</f>
        <v>0</v>
      </c>
      <c r="E194" s="32"/>
      <c r="F194" s="468" t="s">
        <v>271</v>
      </c>
      <c r="G194" s="469">
        <f>COUNTIF('2019'!G$1167:G$1342,F194)</f>
        <v>42</v>
      </c>
      <c r="H194" s="469">
        <f>COUNTIFS('2019'!H$1167:H$1342,"SEGUIMIENTO",'2019'!G$1167:G$1342,F194)</f>
        <v>0</v>
      </c>
      <c r="I194" s="471">
        <f>COUNTIFS('2019'!H$1167:H$1342,"SOLUCIONADO",'2019'!G$1167:G$1342,F194)</f>
        <v>42</v>
      </c>
      <c r="J194" s="439"/>
      <c r="K194" s="468" t="s">
        <v>4671</v>
      </c>
      <c r="L194" s="469">
        <f t="shared" si="9"/>
        <v>5</v>
      </c>
      <c r="M194" s="469">
        <f>COUNTIFS('2019'!H$1167:H$1342,"SEGUIMIENTO",'2019'!D$1167:D$1342,K194)</f>
        <v>0</v>
      </c>
      <c r="N194" s="471">
        <f>COUNTIFS('2019'!H$1167:H$1342,"SOLUCIONADO",'2019'!D$1167:D$1342,K194)</f>
        <v>5</v>
      </c>
      <c r="O194" s="439"/>
      <c r="P194" s="439"/>
      <c r="Q194" s="464"/>
      <c r="R194" s="439"/>
      <c r="S194" s="439"/>
      <c r="T194" s="439"/>
      <c r="U194" s="439"/>
      <c r="V194" s="439"/>
      <c r="W194" s="439"/>
      <c r="X194" s="439"/>
      <c r="Y194" s="439"/>
      <c r="Z194" s="439"/>
    </row>
    <row r="195" spans="1:26" ht="12.75">
      <c r="A195" s="463"/>
      <c r="B195" s="472"/>
      <c r="C195" s="469">
        <f>SUM(C193:C194)</f>
        <v>176</v>
      </c>
      <c r="D195" s="472"/>
      <c r="E195" s="32"/>
      <c r="F195" s="468" t="s">
        <v>222</v>
      </c>
      <c r="G195" s="469">
        <f>COUNTIF('2019'!G$1167:G$1342,F195)</f>
        <v>7</v>
      </c>
      <c r="H195" s="469">
        <f>COUNTIFS('2019'!H$1167:H$1342,"SEGUIMIENTO",'2019'!G$1167:G$1342,F195)</f>
        <v>0</v>
      </c>
      <c r="I195" s="471">
        <f>COUNTIFS('2019'!H$1167:H$1342,"SOLUCIONADO",'2019'!G$1167:G$1342,F195)</f>
        <v>7</v>
      </c>
      <c r="J195" s="439"/>
      <c r="K195" s="468" t="s">
        <v>7690</v>
      </c>
      <c r="L195" s="469">
        <f t="shared" si="9"/>
        <v>39</v>
      </c>
      <c r="M195" s="469">
        <f>COUNTIFS('2019'!H$1167:H$1342,"SEGUIMIENTO",'2019'!D$1167:D$1342,K195)</f>
        <v>0</v>
      </c>
      <c r="N195" s="471">
        <f>COUNTIFS('2019'!H$1167:H$1342,"SOLUCIONADO",'2019'!D$1167:D$1342,K195)</f>
        <v>39</v>
      </c>
      <c r="O195" s="439"/>
      <c r="P195" s="439"/>
      <c r="Q195" s="464"/>
      <c r="R195" s="439"/>
      <c r="S195" s="439"/>
      <c r="T195" s="439"/>
      <c r="U195" s="439"/>
      <c r="V195" s="439"/>
      <c r="W195" s="439"/>
      <c r="X195" s="439"/>
      <c r="Y195" s="439"/>
      <c r="Z195" s="439"/>
    </row>
    <row r="196" spans="1:26" ht="12.75">
      <c r="A196" s="463"/>
      <c r="B196" s="32"/>
      <c r="C196" s="32"/>
      <c r="D196" s="32"/>
      <c r="E196" s="32"/>
      <c r="F196" s="468" t="s">
        <v>4846</v>
      </c>
      <c r="G196" s="469">
        <f>COUNTIF('2019'!G$1167:G$1342,F196)</f>
        <v>32</v>
      </c>
      <c r="H196" s="469">
        <f>COUNTIFS('2019'!H$1167:H$1342,"SEGUIMIENTO",'2019'!G$1167:G$1342,F196)</f>
        <v>0</v>
      </c>
      <c r="I196" s="471">
        <f>COUNTIFS('2019'!H$1167:H$1342,"SOLUCIONADO",'2019'!G$1167:G$1342,F196)</f>
        <v>32</v>
      </c>
      <c r="J196" s="439"/>
      <c r="K196" s="468" t="s">
        <v>266</v>
      </c>
      <c r="L196" s="469">
        <f t="shared" si="9"/>
        <v>64</v>
      </c>
      <c r="M196" s="469">
        <f>COUNTIFS('2019'!H$1167:H$1342,"SEGUIMIENTO",'2019'!D$1167:D$1342,K196)</f>
        <v>0</v>
      </c>
      <c r="N196" s="471">
        <f>COUNTIFS('2019'!H$1167:H$1342,"SOLUCIONADO",'2019'!D$1167:D$1342,K196)</f>
        <v>64</v>
      </c>
      <c r="O196" s="439"/>
      <c r="P196" s="439"/>
      <c r="Q196" s="464"/>
      <c r="R196" s="439"/>
      <c r="S196" s="439"/>
      <c r="T196" s="439"/>
      <c r="U196" s="439"/>
      <c r="V196" s="439"/>
      <c r="W196" s="439"/>
      <c r="X196" s="439"/>
      <c r="Y196" s="439"/>
      <c r="Z196" s="439"/>
    </row>
    <row r="197" spans="1:26" ht="12.75">
      <c r="A197" s="463"/>
      <c r="B197" s="32"/>
      <c r="C197" s="32"/>
      <c r="D197" s="32"/>
      <c r="E197" s="32"/>
      <c r="F197" s="468" t="s">
        <v>362</v>
      </c>
      <c r="G197" s="469">
        <f>COUNTIF('2019'!G$1167:G$1342,F197)</f>
        <v>6</v>
      </c>
      <c r="H197" s="469">
        <f>COUNTIFS('2019'!H$1167:H$1342,"SEGUIMIENTO",'2019'!G$1167:G$1342,F197)</f>
        <v>0</v>
      </c>
      <c r="I197" s="471">
        <f>COUNTIFS('2019'!H$1167:H$1342,"SOLUCIONADO",'2019'!G$1167:G$1342,F197)</f>
        <v>6</v>
      </c>
      <c r="J197" s="439"/>
      <c r="K197" s="468" t="s">
        <v>100</v>
      </c>
      <c r="L197" s="469">
        <f t="shared" si="9"/>
        <v>1</v>
      </c>
      <c r="M197" s="469">
        <f>COUNTIFS('2019'!H$1167:H$1342,"SEGUIMIENTO",'2019'!D$1167:D$1342,K197)</f>
        <v>0</v>
      </c>
      <c r="N197" s="471">
        <f>COUNTIFS('2019'!H$1167:H$1342,"SOLUCIONADO",'2019'!D$1167:D$1342,K197)</f>
        <v>1</v>
      </c>
      <c r="O197" s="439"/>
      <c r="P197" s="439"/>
      <c r="Q197" s="464"/>
      <c r="R197" s="439"/>
      <c r="S197" s="439"/>
      <c r="T197" s="439"/>
      <c r="U197" s="439"/>
      <c r="V197" s="439"/>
      <c r="W197" s="439"/>
      <c r="X197" s="439"/>
      <c r="Y197" s="439"/>
      <c r="Z197" s="439"/>
    </row>
    <row r="198" spans="1:26" ht="12.75">
      <c r="A198" s="463"/>
      <c r="B198" s="32"/>
      <c r="C198" s="32"/>
      <c r="D198" s="32"/>
      <c r="E198" s="32"/>
      <c r="F198" s="473" t="s">
        <v>483</v>
      </c>
      <c r="G198" s="469">
        <f>COUNTIF('2019'!G$1167:G$1342,F198)</f>
        <v>4</v>
      </c>
      <c r="H198" s="469">
        <f>COUNTIFS('2019'!H$1167:H$1342,"SEGUIMIENTO",'2019'!G$1167:G$1342,F198)</f>
        <v>0</v>
      </c>
      <c r="I198" s="471">
        <f>COUNTIFS('2019'!H$1167:H$1342,"SOLUCIONADO",'2019'!G$1167:G$1342,F198)</f>
        <v>4</v>
      </c>
      <c r="J198" s="439"/>
      <c r="K198" s="439"/>
      <c r="L198" s="439"/>
      <c r="M198" s="439"/>
      <c r="N198" s="439"/>
      <c r="O198" s="439"/>
      <c r="P198" s="439"/>
      <c r="Q198" s="464"/>
      <c r="R198" s="439"/>
      <c r="S198" s="439"/>
      <c r="T198" s="439"/>
      <c r="U198" s="439"/>
      <c r="V198" s="439"/>
      <c r="W198" s="439"/>
      <c r="X198" s="439"/>
      <c r="Y198" s="439"/>
      <c r="Z198" s="439"/>
    </row>
    <row r="199" spans="1:26" ht="12.75">
      <c r="A199" s="463"/>
      <c r="B199" s="32"/>
      <c r="C199" s="32"/>
      <c r="D199" s="32"/>
      <c r="E199" s="32"/>
      <c r="F199" s="473" t="s">
        <v>384</v>
      </c>
      <c r="G199" s="469">
        <f>COUNTIF('2019'!G$1167:G$1342,F199)</f>
        <v>18</v>
      </c>
      <c r="H199" s="469">
        <f>COUNTIFS('2019'!H$1167:H$1342,"SEGUIMIENTO",'2019'!G$1167:G$1342,F199)</f>
        <v>0</v>
      </c>
      <c r="I199" s="471">
        <f>COUNTIFS('2019'!H$1167:H$1342,"SOLUCIONADO",'2019'!G$1167:G$1342,F199)</f>
        <v>18</v>
      </c>
      <c r="J199" s="439"/>
      <c r="K199" s="439"/>
      <c r="L199" s="439"/>
      <c r="M199" s="439"/>
      <c r="N199" s="439"/>
      <c r="O199" s="439"/>
      <c r="P199" s="439"/>
      <c r="Q199" s="464"/>
      <c r="R199" s="439"/>
      <c r="S199" s="439"/>
      <c r="T199" s="439"/>
      <c r="U199" s="439"/>
      <c r="V199" s="439"/>
      <c r="W199" s="439"/>
      <c r="X199" s="439"/>
      <c r="Y199" s="439"/>
      <c r="Z199" s="439"/>
    </row>
    <row r="200" spans="1:26" ht="12.75">
      <c r="A200" s="463"/>
      <c r="B200" s="32"/>
      <c r="C200" s="32"/>
      <c r="D200" s="32"/>
      <c r="E200" s="32"/>
      <c r="F200" s="32"/>
      <c r="G200" s="32"/>
      <c r="H200" s="32"/>
      <c r="I200" s="32"/>
      <c r="J200" s="439"/>
      <c r="K200" s="439"/>
      <c r="L200" s="439"/>
      <c r="M200" s="439"/>
      <c r="N200" s="439"/>
      <c r="O200" s="439"/>
      <c r="P200" s="439"/>
      <c r="Q200" s="464"/>
      <c r="R200" s="439"/>
      <c r="S200" s="439"/>
      <c r="T200" s="439"/>
      <c r="U200" s="439"/>
      <c r="V200" s="439"/>
      <c r="W200" s="439"/>
      <c r="X200" s="439"/>
      <c r="Y200" s="439"/>
      <c r="Z200" s="439"/>
    </row>
    <row r="201" spans="1:26" ht="12.75">
      <c r="A201" s="463"/>
      <c r="B201" s="32"/>
      <c r="C201" s="32"/>
      <c r="D201" s="32"/>
      <c r="E201" s="32"/>
      <c r="F201" s="32"/>
      <c r="G201" s="32"/>
      <c r="H201" s="32"/>
      <c r="I201" s="32"/>
      <c r="J201" s="439"/>
      <c r="K201" s="439"/>
      <c r="L201" s="439"/>
      <c r="M201" s="439"/>
      <c r="N201" s="439"/>
      <c r="O201" s="439"/>
      <c r="P201" s="439"/>
      <c r="Q201" s="464"/>
      <c r="R201" s="439"/>
      <c r="S201" s="439"/>
      <c r="T201" s="439"/>
      <c r="U201" s="439"/>
      <c r="V201" s="439"/>
      <c r="W201" s="439"/>
      <c r="X201" s="439"/>
      <c r="Y201" s="439"/>
      <c r="Z201" s="439"/>
    </row>
    <row r="202" spans="1:26" ht="12.75">
      <c r="A202" s="463"/>
      <c r="B202" s="32"/>
      <c r="C202" s="549" t="s">
        <v>114</v>
      </c>
      <c r="D202" s="545"/>
      <c r="E202" s="549" t="s">
        <v>271</v>
      </c>
      <c r="F202" s="545"/>
      <c r="G202" s="549" t="s">
        <v>222</v>
      </c>
      <c r="H202" s="545"/>
      <c r="I202" s="549" t="s">
        <v>4846</v>
      </c>
      <c r="J202" s="545"/>
      <c r="K202" s="549" t="s">
        <v>362</v>
      </c>
      <c r="L202" s="545"/>
      <c r="M202" s="549" t="s">
        <v>483</v>
      </c>
      <c r="N202" s="545"/>
      <c r="O202" s="549" t="s">
        <v>384</v>
      </c>
      <c r="P202" s="545"/>
      <c r="Q202" s="464"/>
      <c r="R202" s="439"/>
      <c r="S202" s="439"/>
      <c r="T202" s="439"/>
      <c r="U202" s="439"/>
      <c r="V202" s="439"/>
      <c r="W202" s="439"/>
      <c r="X202" s="439"/>
      <c r="Y202" s="439"/>
      <c r="Z202" s="439"/>
    </row>
    <row r="203" spans="1:26" ht="12.75">
      <c r="A203" s="463"/>
      <c r="B203" s="439"/>
      <c r="C203" s="467" t="s">
        <v>15</v>
      </c>
      <c r="D203" s="467" t="s">
        <v>4805</v>
      </c>
      <c r="E203" s="467" t="s">
        <v>15</v>
      </c>
      <c r="F203" s="467" t="s">
        <v>4805</v>
      </c>
      <c r="G203" s="467" t="s">
        <v>15</v>
      </c>
      <c r="H203" s="467" t="s">
        <v>4805</v>
      </c>
      <c r="I203" s="467" t="s">
        <v>15</v>
      </c>
      <c r="J203" s="467" t="s">
        <v>4805</v>
      </c>
      <c r="K203" s="467" t="s">
        <v>15</v>
      </c>
      <c r="L203" s="467" t="s">
        <v>4805</v>
      </c>
      <c r="M203" s="467" t="s">
        <v>15</v>
      </c>
      <c r="N203" s="465" t="s">
        <v>4805</v>
      </c>
      <c r="O203" s="467" t="s">
        <v>15</v>
      </c>
      <c r="P203" s="467" t="s">
        <v>4805</v>
      </c>
      <c r="Q203" s="464"/>
      <c r="R203" s="439"/>
      <c r="S203" s="439"/>
      <c r="T203" s="439"/>
      <c r="U203" s="439"/>
      <c r="V203" s="439"/>
      <c r="W203" s="439"/>
      <c r="X203" s="439"/>
      <c r="Y203" s="439"/>
      <c r="Z203" s="439"/>
    </row>
    <row r="204" spans="1:26" ht="12.75">
      <c r="A204" s="463"/>
      <c r="B204" s="468" t="s">
        <v>4647</v>
      </c>
      <c r="C204" s="469">
        <f>COUNTIFS('2019'!H$1167:H$1342,"SEGUIMIENTO",'2019'!G$1167:G$1342,F$4,'2019'!D$1167:D$1342,B204)</f>
        <v>0</v>
      </c>
      <c r="D204" s="469">
        <f>COUNTIFS('2019'!H$1167:H$1342,"SOLUCIONADO",'2019'!G$1167:G$1342,F$4,'2019'!D$1167:D$1342,B204)</f>
        <v>29</v>
      </c>
      <c r="E204" s="469">
        <f>COUNTIFS('2019'!H$1167:H$1342,"SEGUIMIENTO",'2019'!G$1167:G$1342,F$5,'2019'!D$1167:D$1342,B204)</f>
        <v>0</v>
      </c>
      <c r="F204" s="471">
        <f>COUNTIFS('2019'!H$1167:H$1342,"SOLUCIONADO",'2019'!G$1167:G$1342,F$5,'2019'!D$1167:D$1342,B204)</f>
        <v>10</v>
      </c>
      <c r="G204" s="471">
        <f>COUNTIFS('2019'!H$1167:H$1342,"SEGUIMIENTO",'2019'!G$1167:G$1342,F$6,'2019'!D$1167:D$1342,B204)</f>
        <v>0</v>
      </c>
      <c r="H204" s="471">
        <f>COUNTIFS('2019'!H$1167:H$1342,"SOLUCIONADO",'2019'!G$1167:G$1342,F$6,'2019'!D$1167:D$1342,B204)</f>
        <v>1</v>
      </c>
      <c r="I204" s="471">
        <f>COUNTIFS('2019'!H$1167:H$1342,"SEGUIMIENTO",'2019'!G$1167:G$1342,F$7,'2019'!D$1167:D$1342,B204)</f>
        <v>0</v>
      </c>
      <c r="J204" s="471">
        <f>COUNTIFS('2019'!H$1167:H$1342,"SOLUCIONADO",'2019'!G$1167:G$1342,F$7,'2019'!D$1167:D$1342,B204)</f>
        <v>17</v>
      </c>
      <c r="K204" s="471">
        <f>COUNTIFS('2019'!H$1167:H$1342,"SEGUIMIENTO",'2019'!G$1167:G$1342,F$8,'2019'!D$1167:D$1342,B204)</f>
        <v>0</v>
      </c>
      <c r="L204" s="471">
        <f>COUNTIFS('2019'!H$1167:H$1342,"SOLUCIONADO",'2019'!G$1167:G$1342,F$8,'2019'!D$1167:D$1342,B204)</f>
        <v>2</v>
      </c>
      <c r="M204" s="471">
        <f>COUNTIFS('2019'!H$1167:H$1342,"SEGUIMIENTO",'2019'!G$1167:G$1342,F$9,'2019'!D$1167:D$1342,B204)</f>
        <v>0</v>
      </c>
      <c r="N204" s="471">
        <f>COUNTIFS('2019'!H$1167:H$1342,"SOLUCIONADO",'2019'!G$1167:G$1342,F$9,'2019'!D$1167:D$1342,B204)</f>
        <v>1</v>
      </c>
      <c r="O204" s="471">
        <f>COUNTIFS('2019'!H$1167:H$1342,"SEGUIMIENTO",'2019'!G$1167:G$1342,F$10,'2019'!D$1167:D$1342,B204)</f>
        <v>0</v>
      </c>
      <c r="P204" s="471">
        <f>COUNTIFS('2019'!$H$1167:$H$1342,"SOLUCIONADO",'2019'!$G$1167:$G$1342,$F$10,'2019'!$D$1167:$D$1342,$B204)</f>
        <v>7</v>
      </c>
      <c r="Q204" s="464"/>
      <c r="R204" s="439"/>
      <c r="S204" s="439"/>
      <c r="T204" s="439"/>
      <c r="U204" s="439"/>
      <c r="V204" s="439"/>
      <c r="W204" s="439"/>
      <c r="X204" s="439"/>
      <c r="Y204" s="439"/>
      <c r="Z204" s="439"/>
    </row>
    <row r="205" spans="1:26" ht="12.75">
      <c r="A205" s="463"/>
      <c r="B205" s="468" t="s">
        <v>4671</v>
      </c>
      <c r="C205" s="469">
        <f>COUNTIFS('2019'!H$1167:H$1342,"SEGUIMIENTO",'2019'!G$1167:G$1342,F$4,'2019'!D$1167:D$1342,B205)</f>
        <v>0</v>
      </c>
      <c r="D205" s="469">
        <f>COUNTIFS('2019'!H$1167:H$1342,"SOLUCIONADO",'2019'!G$1167:G$1342,F$4,'2019'!D$1167:D$1342,B205)</f>
        <v>2</v>
      </c>
      <c r="E205" s="469">
        <f>COUNTIFS('2019'!H$1167:H$1342,"SEGUIMIENTO",'2019'!G$1167:G$1342,F$5,'2019'!D$1167:D$1342,B205)</f>
        <v>0</v>
      </c>
      <c r="F205" s="471">
        <f>COUNTIFS('2019'!H$1167:H$1342,"SOLUCIONADO",'2019'!G$1167:G$1342,F$5,'2019'!D$1167:D$1342,B205)</f>
        <v>1</v>
      </c>
      <c r="G205" s="471">
        <f>COUNTIFS('2019'!H$1167:H$1342,"SEGUIMIENTO",'2019'!G$1167:G$1342,F$6,'2019'!D$1167:D$1342,B205)</f>
        <v>0</v>
      </c>
      <c r="H205" s="471">
        <f>COUNTIFS('2019'!H$1167:H$1342,"SOLUCIONADO",'2019'!G$1167:G$1342,F$6,'2019'!D$1167:D$1342,B205)</f>
        <v>0</v>
      </c>
      <c r="I205" s="471">
        <f>COUNTIFS('2019'!H$1167:H$1342,"SEGUIMIENTO",'2019'!G$1167:G$1342,F$7,'2019'!D$1167:D$1342,B205)</f>
        <v>0</v>
      </c>
      <c r="J205" s="471">
        <f>COUNTIFS('2019'!H$1167:H$1342,"SOLUCIONADO",'2019'!G$1167:G$1342,F$7,'2019'!D$1167:D$1342,B205)</f>
        <v>1</v>
      </c>
      <c r="K205" s="471">
        <f>COUNTIFS('2019'!H$1167:H$1342,"SEGUIMIENTO",'2019'!G$1167:G$1342,F$8,'2019'!D$1167:D$1342,B205)</f>
        <v>0</v>
      </c>
      <c r="L205" s="471">
        <f>COUNTIFS('2019'!H$1167:H$1342,"SOLUCIONADO",'2019'!G$1167:G$1342,F$8,'2019'!D$1167:D$1342,B205)</f>
        <v>0</v>
      </c>
      <c r="M205" s="471">
        <f>COUNTIFS('2019'!H$1167:H$1342,"SEGUIMIENTO",'2019'!G$1167:G$1342,F$9,'2019'!D$1167:D$1342,B205)</f>
        <v>0</v>
      </c>
      <c r="N205" s="471">
        <f>COUNTIFS('2019'!H$1167:H$1342,"SOLUCIONADO",'2019'!G$1167:G$1342,F$9,'2019'!D$1167:D$1342,B205)</f>
        <v>1</v>
      </c>
      <c r="O205" s="471">
        <f>COUNTIFS('2019'!H$1167:H$1342,"SEGUIMIENTO",'2019'!G$1167:G$1342,F$10,'2019'!D$1167:D$1342,B205)</f>
        <v>0</v>
      </c>
      <c r="P205" s="471">
        <f>COUNTIFS('2019'!$H$1167:$H$1342,"SOLUCIONADO",'2019'!$G$1167:$G$1342,$F$10,'2019'!$D$1167:$D$1342,$B205)</f>
        <v>0</v>
      </c>
      <c r="Q205" s="464"/>
      <c r="R205" s="439"/>
      <c r="S205" s="439"/>
      <c r="T205" s="439"/>
      <c r="U205" s="439"/>
      <c r="V205" s="439"/>
      <c r="W205" s="439"/>
      <c r="X205" s="439"/>
      <c r="Y205" s="439"/>
      <c r="Z205" s="439"/>
    </row>
    <row r="206" spans="1:26" ht="12.75">
      <c r="A206" s="463"/>
      <c r="B206" s="468" t="s">
        <v>7690</v>
      </c>
      <c r="C206" s="469">
        <f>COUNTIFS('2019'!H$1167:H$1342,"SEGUIMIENTO",'2019'!G$1167:G$1342,F$4,'2019'!D$1167:D$1342,B206)</f>
        <v>0</v>
      </c>
      <c r="D206" s="469">
        <f>COUNTIFS('2019'!H$1167:H$1342,"SOLUCIONADO",'2019'!G$1167:G$1342,F$4,'2019'!D$1167:D$1342,B206)</f>
        <v>18</v>
      </c>
      <c r="E206" s="469">
        <f>COUNTIFS('2019'!H$1167:H$1342,"SEGUIMIENTO",'2019'!G$1167:G$1342,F$5,'2019'!D$1167:D$1342,B206)</f>
        <v>0</v>
      </c>
      <c r="F206" s="471">
        <f>COUNTIFS('2019'!H$1167:H$1342,"SOLUCIONADO",'2019'!G$1167:G$1342,F$5,'2019'!D$1167:D$1342,B206)</f>
        <v>11</v>
      </c>
      <c r="G206" s="471">
        <f>COUNTIFS('2019'!H$1167:H$1342,"SEGUIMIENTO",'2019'!G$1167:G$1342,F$6,'2019'!D$1167:D$1342,B206)</f>
        <v>0</v>
      </c>
      <c r="H206" s="471">
        <f>COUNTIFS('2019'!H$1167:H$1342,"SOLUCIONADO",'2019'!G$1167:G$1342,F$6,'2019'!D$1167:D$1342,B206)</f>
        <v>2</v>
      </c>
      <c r="I206" s="471">
        <f>COUNTIFS('2019'!H$1167:H$1342,"SEGUIMIENTO",'2019'!G$1167:G$1342,F$7,'2019'!D$1167:D$1342,B206)</f>
        <v>0</v>
      </c>
      <c r="J206" s="471">
        <f>COUNTIFS('2019'!H$1167:H$1342,"SOLUCIONADO",'2019'!G$1167:G$1342,F$7,'2019'!D$1167:D$1342,B206)</f>
        <v>4</v>
      </c>
      <c r="K206" s="471">
        <f>COUNTIFS('2019'!H$1167:H$1342,"SEGUIMIENTO",'2019'!G$1167:G$1342,F$8,'2019'!D$1167:D$1342,B206)</f>
        <v>0</v>
      </c>
      <c r="L206" s="471">
        <f>COUNTIFS('2019'!H$1167:H$1342,"SOLUCIONADO",'2019'!G$1167:G$1342,F$8,'2019'!D$1167:D$1342,B206)</f>
        <v>0</v>
      </c>
      <c r="M206" s="471">
        <f>COUNTIFS('2019'!H$1167:H$1342,"SEGUIMIENTO",'2019'!G$1167:G$1342,F$9,'2019'!D$1167:D$1342,B206)</f>
        <v>0</v>
      </c>
      <c r="N206" s="471">
        <f>COUNTIFS('2019'!H$1167:H$1342,"SOLUCIONADO",'2019'!G$1167:G$1342,F$9,'2019'!D$1167:D$1342,B206)</f>
        <v>0</v>
      </c>
      <c r="O206" s="471">
        <f>COUNTIFS('2019'!H$1167:H$1342,"SEGUIMIENTO",'2019'!G$1167:G$1342,F$10,'2019'!D$1167:D$1342,B206)</f>
        <v>0</v>
      </c>
      <c r="P206" s="471">
        <f>COUNTIFS('2019'!$H$1167:$H$1342,"SOLUCIONADO",'2019'!$G$1167:$G$1342,$F$10,'2019'!$D$1167:$D$1342,$B206)</f>
        <v>4</v>
      </c>
      <c r="Q206" s="464"/>
      <c r="R206" s="439"/>
      <c r="S206" s="439"/>
      <c r="T206" s="439"/>
      <c r="U206" s="439"/>
      <c r="V206" s="439"/>
      <c r="W206" s="439"/>
      <c r="X206" s="439"/>
      <c r="Y206" s="439"/>
      <c r="Z206" s="439"/>
    </row>
    <row r="207" spans="1:26" ht="12.75">
      <c r="A207" s="463"/>
      <c r="B207" s="468" t="s">
        <v>266</v>
      </c>
      <c r="C207" s="469">
        <f>COUNTIFS('2019'!H$1167:H$1342,"SEGUIMIENTO",'2019'!G$1167:G$1342,F$4,'2019'!D$1167:D$1342,B207)</f>
        <v>0</v>
      </c>
      <c r="D207" s="469">
        <f>COUNTIFS('2019'!H$1167:H$1342,"SOLUCIONADO",'2019'!G$1167:G$1342,F$4,'2019'!D$1167:D$1342,B207)</f>
        <v>18</v>
      </c>
      <c r="E207" s="469">
        <f>COUNTIFS('2019'!H$1167:H$1342,"SEGUIMIENTO",'2019'!G$1167:G$1342,F$5,'2019'!D$1167:D$1342,B207)</f>
        <v>0</v>
      </c>
      <c r="F207" s="471">
        <f>COUNTIFS('2019'!H$1167:H$1342,"SOLUCIONADO",'2019'!G$1167:G$1342,F$5,'2019'!D$1167:D$1342,B207)</f>
        <v>20</v>
      </c>
      <c r="G207" s="471">
        <f>COUNTIFS('2019'!H$1167:H$1342,"SEGUIMIENTO",'2019'!G$1167:G$1342,F$6,'2019'!D$1167:D$1342,B207)</f>
        <v>0</v>
      </c>
      <c r="H207" s="471">
        <f>COUNTIFS('2019'!H$1167:H$1342,"SOLUCIONADO",'2019'!G$1167:G$1342,F$6,'2019'!D$1167:D$1342,B207)</f>
        <v>3</v>
      </c>
      <c r="I207" s="471">
        <f>COUNTIFS('2019'!H$1167:H$1342,"SEGUIMIENTO",'2019'!G$1167:G$1342,F$7,'2019'!D$1167:D$1342,B207)</f>
        <v>0</v>
      </c>
      <c r="J207" s="471">
        <f>COUNTIFS('2019'!H$1167:H$1342,"SOLUCIONADO",'2019'!G$1167:G$1342,F$7,'2019'!D$1167:D$1342,B207)</f>
        <v>10</v>
      </c>
      <c r="K207" s="471">
        <f>COUNTIFS('2019'!H$1167:H$1342,"SEGUIMIENTO",'2019'!G$1167:G$1342,F$8,'2019'!D$1167:D$1342,B207)</f>
        <v>0</v>
      </c>
      <c r="L207" s="471">
        <f>COUNTIFS('2019'!H$1167:H$1342,"SOLUCIONADO",'2019'!G$1167:G$1342,F$8,'2019'!D$1167:D$1342,B207)</f>
        <v>4</v>
      </c>
      <c r="M207" s="471">
        <f>COUNTIFS('2019'!H$1167:H$1342,"SEGUIMIENTO",'2019'!G$1167:G$1342,F$9,'2019'!D$1167:D$1342,B207)</f>
        <v>0</v>
      </c>
      <c r="N207" s="471">
        <f>COUNTIFS('2019'!H$1167:H$1342,"SOLUCIONADO",'2019'!G$1167:G$1342,F$9,'2019'!D$1167:D$1342,B207)</f>
        <v>2</v>
      </c>
      <c r="O207" s="471">
        <f>COUNTIFS('2019'!H$1167:H$1342,"SEGUIMIENTO",'2019'!G$1167:G$1342,F$10,'2019'!D$1167:D$1342,B207)</f>
        <v>0</v>
      </c>
      <c r="P207" s="471">
        <f>COUNTIFS('2019'!$H$1167:$H$1342,"SOLUCIONADO",'2019'!$G$1167:$G$1342,$F$10,'2019'!$D$1167:$D$1342,$B207)</f>
        <v>7</v>
      </c>
      <c r="Q207" s="464"/>
      <c r="R207" s="439"/>
      <c r="S207" s="439"/>
      <c r="T207" s="439"/>
      <c r="U207" s="439"/>
      <c r="V207" s="439"/>
      <c r="W207" s="439"/>
      <c r="X207" s="439"/>
      <c r="Y207" s="439"/>
      <c r="Z207" s="439"/>
    </row>
    <row r="208" spans="1:26" ht="12.75">
      <c r="A208" s="463"/>
      <c r="B208" s="468" t="s">
        <v>100</v>
      </c>
      <c r="C208" s="469">
        <f>COUNTIFS('2019'!H$1167:H$1342,"SEGUIMIENTO",'2019'!G$1167:G$1342,F$4,'2019'!D$1167:D$1342,B208)</f>
        <v>0</v>
      </c>
      <c r="D208" s="469">
        <f>COUNTIFS('2019'!H$1167:H$1342,"SOLUCIONADO",'2019'!G$1167:G$1342,F$4,'2019'!D$1167:D$1342,B208)</f>
        <v>0</v>
      </c>
      <c r="E208" s="469">
        <f>COUNTIFS('2019'!H$1167:H$1342,"SEGUIMIENTO",'2019'!G$1167:G$1342,F$5,'2019'!D$1167:D$1342,B208)</f>
        <v>0</v>
      </c>
      <c r="F208" s="471">
        <f>COUNTIFS('2019'!H$1167:H$1342,"SOLUCIONADO",'2019'!G$1167:G$1342,F$5,'2019'!D$1167:D$1342,B208)</f>
        <v>0</v>
      </c>
      <c r="G208" s="471">
        <f>COUNTIFS('2019'!H$1167:H$1342,"SEGUIMIENTO",'2019'!G$1167:G$1342,F$6,'2019'!D$1167:D$1342,B208)</f>
        <v>0</v>
      </c>
      <c r="H208" s="471">
        <f>COUNTIFS('2019'!H$1167:H$1342,"SOLUCIONADO",'2019'!G$1167:G$1342,F$6,'2019'!D$1167:D$1342,B208)</f>
        <v>1</v>
      </c>
      <c r="I208" s="471">
        <f>COUNTIFS('2019'!H$1167:H$1342,"SEGUIMIENTO",'2019'!G$1167:G$1342,F$7,'2019'!D$1167:D$1342,B208)</f>
        <v>0</v>
      </c>
      <c r="J208" s="471">
        <f>COUNTIFS('2019'!H$1167:H$1342,"SOLUCIONADO",'2019'!G$1167:G$1342,F$7,'2019'!D$1167:D$1342,B208)</f>
        <v>0</v>
      </c>
      <c r="K208" s="471">
        <f>COUNTIFS('2019'!H$1167:H$1342,"SEGUIMIENTO",'2019'!G$1167:G$1342,F$8,'2019'!D$1167:D$1342,B208)</f>
        <v>0</v>
      </c>
      <c r="L208" s="471">
        <f>COUNTIFS('2019'!H$1167:H$1342,"SOLUCIONADO",'2019'!G$1167:G$1342,F$8,'2019'!D$1167:D$1342,B208)</f>
        <v>0</v>
      </c>
      <c r="M208" s="471">
        <f>COUNTIFS('2019'!H$1167:H$1342,"SEGUIMIENTO",'2019'!G$1167:G$1342,F$9,'2019'!D$1167:D$1342,B208)</f>
        <v>0</v>
      </c>
      <c r="N208" s="471">
        <f>COUNTIFS('2019'!H$1167:H$1342,"SOLUCIONADO",'2019'!G$1167:G$1342,F$9,'2019'!D$1167:D$1342,B208)</f>
        <v>0</v>
      </c>
      <c r="O208" s="471">
        <f>COUNTIFS('2019'!H$1167:H$1342,"SEGUIMIENTO",'2019'!G$1167:G$1342,F$10,'2019'!D$1167:D$1342,B208)</f>
        <v>0</v>
      </c>
      <c r="P208" s="471">
        <f>COUNTIFS('2019'!$H$1167:$H$1342,"SOLUCIONADO",'2019'!$G$1167:$G$1342,$F$10,'2019'!$D$1167:$D$1342,$B208)</f>
        <v>0</v>
      </c>
      <c r="Q208" s="464"/>
      <c r="R208" s="439"/>
      <c r="S208" s="439"/>
      <c r="T208" s="439"/>
      <c r="U208" s="439"/>
      <c r="V208" s="439"/>
      <c r="W208" s="439"/>
      <c r="X208" s="439"/>
      <c r="Y208" s="439"/>
      <c r="Z208" s="439"/>
    </row>
    <row r="209" spans="1:26" ht="12.75">
      <c r="A209" s="439"/>
      <c r="B209" s="439"/>
      <c r="C209" s="439"/>
      <c r="D209" s="439"/>
      <c r="E209" s="439"/>
      <c r="F209" s="439"/>
      <c r="G209" s="439"/>
      <c r="H209" s="439"/>
      <c r="I209" s="439"/>
      <c r="J209" s="439"/>
      <c r="K209" s="439"/>
      <c r="L209" s="439"/>
      <c r="M209" s="439"/>
      <c r="N209" s="439"/>
      <c r="O209" s="439"/>
      <c r="P209" s="439"/>
      <c r="Q209" s="439"/>
      <c r="R209" s="439"/>
      <c r="S209" s="439"/>
      <c r="T209" s="439"/>
      <c r="U209" s="439"/>
      <c r="V209" s="439"/>
      <c r="W209" s="439"/>
      <c r="X209" s="439"/>
      <c r="Y209" s="439"/>
      <c r="Z209" s="439"/>
    </row>
    <row r="210" spans="1:26" ht="12.75">
      <c r="A210" s="439"/>
      <c r="B210" s="439"/>
      <c r="C210" s="439"/>
      <c r="D210" s="439"/>
      <c r="E210" s="439"/>
      <c r="F210" s="439"/>
      <c r="G210" s="439"/>
      <c r="H210" s="439"/>
      <c r="I210" s="439"/>
      <c r="J210" s="439"/>
      <c r="K210" s="439"/>
      <c r="L210" s="439"/>
      <c r="M210" s="439"/>
      <c r="N210" s="439"/>
      <c r="O210" s="439"/>
      <c r="P210" s="439"/>
      <c r="Q210" s="439"/>
      <c r="R210" s="439"/>
      <c r="S210" s="439"/>
      <c r="T210" s="439"/>
      <c r="U210" s="439"/>
      <c r="V210" s="439"/>
      <c r="W210" s="439"/>
      <c r="X210" s="439"/>
      <c r="Y210" s="439"/>
      <c r="Z210" s="439"/>
    </row>
    <row r="211" spans="1:26" ht="12.75">
      <c r="A211" s="550" t="s">
        <v>13200</v>
      </c>
      <c r="B211" s="551"/>
      <c r="C211" s="551"/>
      <c r="D211" s="551"/>
      <c r="E211" s="551"/>
      <c r="F211" s="551"/>
      <c r="G211" s="551"/>
      <c r="H211" s="551"/>
      <c r="I211" s="551"/>
      <c r="J211" s="551"/>
      <c r="K211" s="551"/>
      <c r="L211" s="551"/>
      <c r="M211" s="551"/>
      <c r="N211" s="551"/>
      <c r="O211" s="551"/>
      <c r="P211" s="551"/>
      <c r="Q211" s="552"/>
      <c r="R211" s="439"/>
      <c r="S211" s="439"/>
      <c r="T211" s="439"/>
      <c r="U211" s="439"/>
      <c r="V211" s="439"/>
      <c r="W211" s="439"/>
      <c r="X211" s="439"/>
      <c r="Y211" s="439"/>
      <c r="Z211" s="439"/>
    </row>
    <row r="212" spans="1:26" ht="12.75">
      <c r="A212" s="463"/>
      <c r="B212" s="439"/>
      <c r="C212" s="439"/>
      <c r="D212" s="439"/>
      <c r="E212" s="439"/>
      <c r="F212" s="439"/>
      <c r="G212" s="439"/>
      <c r="H212" s="439"/>
      <c r="I212" s="439"/>
      <c r="J212" s="439"/>
      <c r="K212" s="439"/>
      <c r="L212" s="439"/>
      <c r="M212" s="439"/>
      <c r="N212" s="439"/>
      <c r="O212" s="439"/>
      <c r="P212" s="439"/>
      <c r="Q212" s="464"/>
      <c r="R212" s="439"/>
      <c r="S212" s="439"/>
      <c r="T212" s="439"/>
      <c r="U212" s="439"/>
      <c r="V212" s="439"/>
      <c r="W212" s="439"/>
      <c r="X212" s="439"/>
      <c r="Y212" s="439"/>
      <c r="Z212" s="439"/>
    </row>
    <row r="213" spans="1:26" ht="12.75">
      <c r="A213" s="463"/>
      <c r="B213" s="553" t="s">
        <v>6748</v>
      </c>
      <c r="C213" s="544"/>
      <c r="D213" s="545"/>
      <c r="E213" s="466"/>
      <c r="F213" s="467" t="s">
        <v>44</v>
      </c>
      <c r="G213" s="467" t="s">
        <v>13191</v>
      </c>
      <c r="H213" s="467" t="s">
        <v>15</v>
      </c>
      <c r="I213" s="467" t="s">
        <v>4805</v>
      </c>
      <c r="J213" s="439"/>
      <c r="K213" s="467" t="s">
        <v>13192</v>
      </c>
      <c r="L213" s="467" t="s">
        <v>13191</v>
      </c>
      <c r="M213" s="467" t="s">
        <v>15</v>
      </c>
      <c r="N213" s="465" t="s">
        <v>4805</v>
      </c>
      <c r="O213" s="439"/>
      <c r="P213" s="439"/>
      <c r="Q213" s="464"/>
      <c r="R213" s="439"/>
      <c r="S213" s="439"/>
      <c r="T213" s="439"/>
      <c r="U213" s="439"/>
      <c r="V213" s="439"/>
      <c r="W213" s="439"/>
      <c r="X213" s="439"/>
      <c r="Y213" s="439"/>
      <c r="Z213" s="439"/>
    </row>
    <row r="214" spans="1:26" ht="12.75">
      <c r="A214" s="463"/>
      <c r="B214" s="468" t="s">
        <v>223</v>
      </c>
      <c r="C214" s="469">
        <f>COUNTIF('2019'!H1343:H1492,B214)</f>
        <v>146</v>
      </c>
      <c r="D214" s="470">
        <f>C214/C216</f>
        <v>0.97333333333333338</v>
      </c>
      <c r="E214" s="32"/>
      <c r="F214" s="468" t="s">
        <v>114</v>
      </c>
      <c r="G214" s="469">
        <f>COUNTIF('2019'!G$1343:G$1492,F214)</f>
        <v>59</v>
      </c>
      <c r="H214" s="469">
        <f>COUNTIFS('2019'!H$1343:H$1492,"SEGUIMIENTO",'2019'!G$1343:G$1492,F214)</f>
        <v>1</v>
      </c>
      <c r="I214" s="471">
        <f>COUNTIFS('2019'!H$1343:H$1492,"SOLUCIONADO",'2019'!G$1343:G$1492,F214)</f>
        <v>58</v>
      </c>
      <c r="J214" s="439"/>
      <c r="K214" s="468" t="s">
        <v>4779</v>
      </c>
      <c r="L214" s="469">
        <f t="shared" ref="L214:L218" si="10">M214+N214</f>
        <v>4</v>
      </c>
      <c r="M214" s="469">
        <f>COUNTIFS('2019'!H$1343:H$1492,"SEGUIMIENTO",'2019'!D$1343:D$1492,K214)</f>
        <v>0</v>
      </c>
      <c r="N214" s="471">
        <f>COUNTIFS('2019'!H$1343:H$1492,"SOLUCIONADO",'2019'!D$1343:D$1492,K214)</f>
        <v>4</v>
      </c>
      <c r="O214" s="439"/>
      <c r="P214" s="439"/>
      <c r="Q214" s="464"/>
      <c r="R214" s="439"/>
      <c r="S214" s="439"/>
      <c r="T214" s="439"/>
      <c r="U214" s="439"/>
      <c r="V214" s="439"/>
      <c r="W214" s="439"/>
      <c r="X214" s="439"/>
      <c r="Y214" s="439"/>
      <c r="Z214" s="439"/>
    </row>
    <row r="215" spans="1:26" ht="12.75">
      <c r="A215" s="463"/>
      <c r="B215" s="468" t="s">
        <v>118</v>
      </c>
      <c r="C215" s="469">
        <f>COUNTIF('2019'!H1343:H1492,B215)</f>
        <v>4</v>
      </c>
      <c r="D215" s="470">
        <f>C215/C216</f>
        <v>2.6666666666666668E-2</v>
      </c>
      <c r="E215" s="32"/>
      <c r="F215" s="468" t="s">
        <v>271</v>
      </c>
      <c r="G215" s="469">
        <f>COUNTIF('2019'!G$1343:G$1492,F215)</f>
        <v>32</v>
      </c>
      <c r="H215" s="469">
        <f>COUNTIFS('2019'!H$1343:H$1492,"SEGUIMIENTO",'2019'!G$1343:G$1492,F215)</f>
        <v>1</v>
      </c>
      <c r="I215" s="471">
        <f>COUNTIFS('2019'!H$1343:H$1492,"SOLUCIONADO",'2019'!G$1343:G$1492,F215)</f>
        <v>31</v>
      </c>
      <c r="J215" s="439"/>
      <c r="K215" s="468" t="s">
        <v>4671</v>
      </c>
      <c r="L215" s="469">
        <f t="shared" si="10"/>
        <v>1</v>
      </c>
      <c r="M215" s="469">
        <f>COUNTIFS('2019'!H$1343:H$1492,"SEGUIMIENTO",'2019'!D$1343:D$1492,K215)</f>
        <v>0</v>
      </c>
      <c r="N215" s="471">
        <f>COUNTIFS('2019'!H$1343:H$1492,"SOLUCIONADO",'2019'!D$1343:D$1492,K215)</f>
        <v>1</v>
      </c>
      <c r="O215" s="439"/>
      <c r="P215" s="439"/>
      <c r="Q215" s="464"/>
      <c r="R215" s="439"/>
      <c r="S215" s="439"/>
      <c r="T215" s="439"/>
      <c r="U215" s="439"/>
      <c r="V215" s="439"/>
      <c r="W215" s="439"/>
      <c r="X215" s="439"/>
      <c r="Y215" s="439"/>
      <c r="Z215" s="439"/>
    </row>
    <row r="216" spans="1:26" ht="12.75">
      <c r="A216" s="463"/>
      <c r="B216" s="472"/>
      <c r="C216" s="469">
        <f>SUM(C214:C215)</f>
        <v>150</v>
      </c>
      <c r="D216" s="472"/>
      <c r="E216" s="32"/>
      <c r="F216" s="468" t="s">
        <v>222</v>
      </c>
      <c r="G216" s="469">
        <f>COUNTIF('2019'!G$1343:G$1492,F216)</f>
        <v>6</v>
      </c>
      <c r="H216" s="469">
        <f>COUNTIFS('2019'!H$1343:H$1492,"SEGUIMIENTO",'2019'!G$1343:G$1492,F216)</f>
        <v>0</v>
      </c>
      <c r="I216" s="471">
        <f>COUNTIFS('2019'!H$1343:H$1492,"SOLUCIONADO",'2019'!G$1343:G$1492,F216)</f>
        <v>6</v>
      </c>
      <c r="J216" s="439"/>
      <c r="K216" s="468" t="s">
        <v>4647</v>
      </c>
      <c r="L216" s="469">
        <f t="shared" si="10"/>
        <v>42</v>
      </c>
      <c r="M216" s="469">
        <f>COUNTIFS('2019'!H$1343:H$1492,"SEGUIMIENTO",'2019'!D$1343:D$1492,K216)</f>
        <v>3</v>
      </c>
      <c r="N216" s="471">
        <f>COUNTIFS('2019'!H$1343:H$1492,"SOLUCIONADO",'2019'!D$1343:D$1492,K216)</f>
        <v>39</v>
      </c>
      <c r="O216" s="439"/>
      <c r="P216" s="439"/>
      <c r="Q216" s="464"/>
      <c r="R216" s="439"/>
      <c r="S216" s="439"/>
      <c r="T216" s="439"/>
      <c r="U216" s="439"/>
      <c r="V216" s="439"/>
      <c r="W216" s="439"/>
      <c r="X216" s="439"/>
      <c r="Y216" s="439"/>
      <c r="Z216" s="439"/>
    </row>
    <row r="217" spans="1:26" ht="12.75">
      <c r="A217" s="463"/>
      <c r="B217" s="32"/>
      <c r="C217" s="32"/>
      <c r="D217" s="32"/>
      <c r="E217" s="32"/>
      <c r="F217" s="468" t="s">
        <v>4846</v>
      </c>
      <c r="G217" s="469">
        <f>COUNTIF('2019'!G$1343:G$1492,F217)</f>
        <v>9</v>
      </c>
      <c r="H217" s="469">
        <f>COUNTIFS('2019'!H$1343:H$1492,"SEGUIMIENTO",'2019'!G$1343:G$1492,F217)</f>
        <v>0</v>
      </c>
      <c r="I217" s="471">
        <f>COUNTIFS('2019'!H$1343:H$1492,"SOLUCIONADO",'2019'!G$1343:G$1492,F217)</f>
        <v>9</v>
      </c>
      <c r="J217" s="439"/>
      <c r="K217" s="468" t="s">
        <v>266</v>
      </c>
      <c r="L217" s="469">
        <f t="shared" si="10"/>
        <v>57</v>
      </c>
      <c r="M217" s="469">
        <f>COUNTIFS('2019'!H$1343:H$1492,"SEGUIMIENTO",'2019'!D$1343:D$1492,K217)</f>
        <v>0</v>
      </c>
      <c r="N217" s="471">
        <f>COUNTIFS('2019'!H$1343:H$1492,"SOLUCIONADO",'2019'!D$1343:D$1492,K217)</f>
        <v>57</v>
      </c>
      <c r="O217" s="439"/>
      <c r="P217" s="439"/>
      <c r="Q217" s="464"/>
      <c r="R217" s="439"/>
      <c r="S217" s="439"/>
      <c r="T217" s="439"/>
      <c r="U217" s="439"/>
      <c r="V217" s="439"/>
      <c r="W217" s="439"/>
      <c r="X217" s="439"/>
      <c r="Y217" s="439"/>
      <c r="Z217" s="439"/>
    </row>
    <row r="218" spans="1:26" ht="12.75">
      <c r="A218" s="463"/>
      <c r="B218" s="32"/>
      <c r="C218" s="32"/>
      <c r="D218" s="32"/>
      <c r="E218" s="32"/>
      <c r="F218" s="468" t="s">
        <v>362</v>
      </c>
      <c r="G218" s="469">
        <f>COUNTIF('2019'!G$1343:G$1492,F218)</f>
        <v>21</v>
      </c>
      <c r="H218" s="469">
        <f>COUNTIFS('2019'!H$1343:H$1492,"SEGUIMIENTO",'2019'!G$1343:G$1492,F218)</f>
        <v>0</v>
      </c>
      <c r="I218" s="471">
        <f>COUNTIFS('2019'!H$1343:H$1492,"SOLUCIONADO",'2019'!G$1343:G$1492,F218)</f>
        <v>21</v>
      </c>
      <c r="J218" s="439"/>
      <c r="K218" s="468" t="s">
        <v>100</v>
      </c>
      <c r="L218" s="469">
        <f t="shared" si="10"/>
        <v>46</v>
      </c>
      <c r="M218" s="469">
        <f>COUNTIFS('2019'!H$1343:H$1492,"SEGUIMIENTO",'2019'!D$1343:D$1492,K218)</f>
        <v>1</v>
      </c>
      <c r="N218" s="471">
        <f>COUNTIFS('2019'!H$1343:H$1492,"SOLUCIONADO",'2019'!D$1343:D$1492,K218)</f>
        <v>45</v>
      </c>
      <c r="O218" s="439"/>
      <c r="P218" s="439"/>
      <c r="Q218" s="464"/>
      <c r="R218" s="439"/>
      <c r="S218" s="439"/>
      <c r="T218" s="439"/>
      <c r="U218" s="439"/>
      <c r="V218" s="439"/>
      <c r="W218" s="439"/>
      <c r="X218" s="439"/>
      <c r="Y218" s="439"/>
      <c r="Z218" s="439"/>
    </row>
    <row r="219" spans="1:26" ht="12.75">
      <c r="A219" s="463"/>
      <c r="B219" s="32"/>
      <c r="C219" s="32"/>
      <c r="D219" s="32"/>
      <c r="E219" s="32"/>
      <c r="F219" s="473" t="s">
        <v>483</v>
      </c>
      <c r="G219" s="469">
        <f>COUNTIF('2019'!G$1343:G$1492,F219)</f>
        <v>4</v>
      </c>
      <c r="H219" s="469">
        <f>COUNTIFS('2019'!H$1343:H$1492,"SEGUIMIENTO",'2019'!G$1343:G$1492,F219)</f>
        <v>0</v>
      </c>
      <c r="I219" s="471">
        <f>COUNTIFS('2019'!H$1343:H$1492,"SOLUCIONADO",'2019'!G$1343:G$1492,F219)</f>
        <v>4</v>
      </c>
      <c r="J219" s="439"/>
      <c r="K219" s="439"/>
      <c r="L219" s="439"/>
      <c r="M219" s="439"/>
      <c r="N219" s="439"/>
      <c r="O219" s="439"/>
      <c r="P219" s="439"/>
      <c r="Q219" s="464"/>
      <c r="R219" s="439"/>
      <c r="S219" s="439"/>
      <c r="T219" s="439"/>
      <c r="U219" s="439"/>
      <c r="V219" s="439"/>
      <c r="W219" s="439"/>
      <c r="X219" s="439"/>
      <c r="Y219" s="439"/>
      <c r="Z219" s="439"/>
    </row>
    <row r="220" spans="1:26" ht="12.75">
      <c r="A220" s="463"/>
      <c r="B220" s="32"/>
      <c r="C220" s="32"/>
      <c r="D220" s="32"/>
      <c r="E220" s="32"/>
      <c r="F220" s="473" t="s">
        <v>384</v>
      </c>
      <c r="G220" s="469">
        <f>COUNTIF('2019'!G$1343:G$1492,F220)</f>
        <v>19</v>
      </c>
      <c r="H220" s="469">
        <f>COUNTIFS('2019'!H$1343:H$1492,"SEGUIMIENTO",'2019'!G$1343:G$1492,F220)</f>
        <v>2</v>
      </c>
      <c r="I220" s="471">
        <f>COUNTIFS('2019'!H$1343:H$1492,"SOLUCIONADO",'2019'!G$1343:G$1492,F220)</f>
        <v>17</v>
      </c>
      <c r="J220" s="439"/>
      <c r="K220" s="439"/>
      <c r="L220" s="439"/>
      <c r="M220" s="439"/>
      <c r="N220" s="439"/>
      <c r="O220" s="439"/>
      <c r="P220" s="439"/>
      <c r="Q220" s="464"/>
      <c r="R220" s="439"/>
      <c r="S220" s="439"/>
      <c r="T220" s="439"/>
      <c r="U220" s="439"/>
      <c r="V220" s="439"/>
      <c r="W220" s="439"/>
      <c r="X220" s="439"/>
      <c r="Y220" s="439"/>
      <c r="Z220" s="439"/>
    </row>
    <row r="221" spans="1:26" ht="12.75">
      <c r="A221" s="463"/>
      <c r="B221" s="32"/>
      <c r="C221" s="32"/>
      <c r="D221" s="32"/>
      <c r="E221" s="32"/>
      <c r="F221" s="32"/>
      <c r="G221" s="32"/>
      <c r="H221" s="32"/>
      <c r="I221" s="32"/>
      <c r="J221" s="439"/>
      <c r="K221" s="439"/>
      <c r="L221" s="439"/>
      <c r="M221" s="439"/>
      <c r="N221" s="439"/>
      <c r="O221" s="439"/>
      <c r="P221" s="439"/>
      <c r="Q221" s="464"/>
      <c r="R221" s="439"/>
      <c r="S221" s="439"/>
      <c r="T221" s="439"/>
      <c r="U221" s="439"/>
      <c r="V221" s="439"/>
      <c r="W221" s="439"/>
      <c r="X221" s="439"/>
      <c r="Y221" s="439"/>
      <c r="Z221" s="439"/>
    </row>
    <row r="222" spans="1:26" ht="12.75">
      <c r="A222" s="463"/>
      <c r="B222" s="32"/>
      <c r="C222" s="32"/>
      <c r="D222" s="32"/>
      <c r="E222" s="32"/>
      <c r="F222" s="32"/>
      <c r="G222" s="32"/>
      <c r="H222" s="32"/>
      <c r="I222" s="32"/>
      <c r="J222" s="439"/>
      <c r="K222" s="439"/>
      <c r="L222" s="439"/>
      <c r="M222" s="439"/>
      <c r="N222" s="439"/>
      <c r="O222" s="439"/>
      <c r="P222" s="439"/>
      <c r="Q222" s="464"/>
      <c r="R222" s="439"/>
      <c r="S222" s="439"/>
      <c r="T222" s="439"/>
      <c r="U222" s="439"/>
      <c r="V222" s="439"/>
      <c r="W222" s="439"/>
      <c r="X222" s="439"/>
      <c r="Y222" s="439"/>
      <c r="Z222" s="439"/>
    </row>
    <row r="223" spans="1:26" ht="12.75">
      <c r="A223" s="463"/>
      <c r="B223" s="32"/>
      <c r="C223" s="549" t="s">
        <v>114</v>
      </c>
      <c r="D223" s="545"/>
      <c r="E223" s="549" t="s">
        <v>271</v>
      </c>
      <c r="F223" s="545"/>
      <c r="G223" s="549" t="s">
        <v>222</v>
      </c>
      <c r="H223" s="545"/>
      <c r="I223" s="549" t="s">
        <v>4846</v>
      </c>
      <c r="J223" s="545"/>
      <c r="K223" s="549" t="s">
        <v>362</v>
      </c>
      <c r="L223" s="545"/>
      <c r="M223" s="549" t="s">
        <v>483</v>
      </c>
      <c r="N223" s="545"/>
      <c r="O223" s="549" t="s">
        <v>384</v>
      </c>
      <c r="P223" s="545"/>
      <c r="Q223" s="464"/>
      <c r="R223" s="439"/>
      <c r="S223" s="439"/>
      <c r="T223" s="439"/>
      <c r="U223" s="439"/>
      <c r="V223" s="439"/>
      <c r="W223" s="439"/>
      <c r="X223" s="439"/>
      <c r="Y223" s="439"/>
      <c r="Z223" s="439"/>
    </row>
    <row r="224" spans="1:26" ht="12.75">
      <c r="A224" s="463"/>
      <c r="B224" s="439"/>
      <c r="C224" s="467" t="s">
        <v>15</v>
      </c>
      <c r="D224" s="467" t="s">
        <v>4805</v>
      </c>
      <c r="E224" s="467" t="s">
        <v>15</v>
      </c>
      <c r="F224" s="467" t="s">
        <v>4805</v>
      </c>
      <c r="G224" s="467" t="s">
        <v>15</v>
      </c>
      <c r="H224" s="467" t="s">
        <v>4805</v>
      </c>
      <c r="I224" s="467" t="s">
        <v>15</v>
      </c>
      <c r="J224" s="467" t="s">
        <v>4805</v>
      </c>
      <c r="K224" s="467" t="s">
        <v>15</v>
      </c>
      <c r="L224" s="467" t="s">
        <v>4805</v>
      </c>
      <c r="M224" s="467" t="s">
        <v>15</v>
      </c>
      <c r="N224" s="465" t="s">
        <v>4805</v>
      </c>
      <c r="O224" s="467" t="s">
        <v>15</v>
      </c>
      <c r="P224" s="467" t="s">
        <v>4805</v>
      </c>
      <c r="Q224" s="464"/>
      <c r="R224" s="439"/>
      <c r="S224" s="439"/>
      <c r="T224" s="439"/>
      <c r="U224" s="439"/>
      <c r="V224" s="439"/>
      <c r="W224" s="439"/>
      <c r="X224" s="439"/>
      <c r="Y224" s="439"/>
      <c r="Z224" s="439"/>
    </row>
    <row r="225" spans="1:26" ht="12.75">
      <c r="A225" s="463"/>
      <c r="B225" s="468" t="s">
        <v>4647</v>
      </c>
      <c r="C225" s="469">
        <f>COUNTIFS('2019'!H$1343:H$1492,"SEGUIMIENTO",'2019'!G$1343:G$1492,F$4,'2019'!D$1343:D$1492,B225)</f>
        <v>0</v>
      </c>
      <c r="D225" s="469">
        <f>COUNTIFS('2019'!H$1343:H$1492,"SOLUCIONADO",'2019'!G$1343:G$1492,F$4,'2019'!D$1343:D$1492,B225)</f>
        <v>21</v>
      </c>
      <c r="E225" s="469">
        <f>COUNTIFS('2019'!H$1343:H$1492,"SEGUIMIENTO",'2019'!G$1343:G$1492,F$5,'2019'!D$1343:D$1492,B225)</f>
        <v>1</v>
      </c>
      <c r="F225" s="471">
        <f>COUNTIFS('2019'!H$1343:H$1492,"SOLUCIONADO",'2019'!G$1343:G$1492,F$5,'2019'!D$1343:D$1492,B225)</f>
        <v>7</v>
      </c>
      <c r="G225" s="471">
        <f>COUNTIFS('2019'!H$1343:H$1492,"SEGUIMIENTO",'2019'!G$1343:G$1492,F$6,'2019'!D$1343:D$1492,B225)</f>
        <v>0</v>
      </c>
      <c r="H225" s="471">
        <f>COUNTIFS('2019'!H$1343:H$1492,"SOLUCIONADO",'2019'!G$1343:G$1492,F$6,'2019'!D$1343:D$1492,B225)</f>
        <v>2</v>
      </c>
      <c r="I225" s="471">
        <f>COUNTIFS('2019'!H$1343:H$1492,"SEGUIMIENTO",'2019'!G$1343:G$1492,F$7,'2019'!D$1343:D$1492,B225)</f>
        <v>0</v>
      </c>
      <c r="J225" s="471">
        <f>COUNTIFS('2019'!H$1343:H$1492,"SOLUCIONADO",'2019'!G$1343:G$1492,F$7,'2019'!D$1343:D$1492,B225)</f>
        <v>1</v>
      </c>
      <c r="K225" s="471">
        <f>COUNTIFS('2019'!H$1343:H$1492,"SEGUIMIENTO",'2019'!G$1343:G$1492,F$8,'2019'!D$1343:D$1492,B225)</f>
        <v>0</v>
      </c>
      <c r="L225" s="471">
        <f>COUNTIFS('2019'!H$1343:H$1492,"SOLUCIONADO",'2019'!G$1343:G$1492,F$8,'2019'!D$1343:D$1492,B225)</f>
        <v>2</v>
      </c>
      <c r="M225" s="471">
        <f>COUNTIFS('2019'!H$1343:H$1492,"SEGUIMIENTO",'2019'!G$1343:G$1492,F$9,'2019'!D$1343:D$1492,B225)</f>
        <v>0</v>
      </c>
      <c r="N225" s="471">
        <f>COUNTIFS('2019'!H$1343:H$1492,"SOLUCIONADO",'2019'!G$1343:G$1492,F$9,'2019'!D$1343:D$1492,B225)</f>
        <v>1</v>
      </c>
      <c r="O225" s="471">
        <f>COUNTIFS('2019'!H$1343:H$1492,"SEGUIMIENTO",'2019'!G$1343:G$1492,F$10,'2019'!D$1343:D$1492,B225)</f>
        <v>2</v>
      </c>
      <c r="P225" s="471">
        <f>COUNTIFS('2019'!$H$1343:$H$1492,"SOLUCIONADO",'2019'!$G$1343:$G$1492,$F$10,'2019'!$D$1343:$D$1492,$B225)</f>
        <v>5</v>
      </c>
      <c r="Q225" s="464"/>
      <c r="R225" s="439"/>
      <c r="S225" s="439"/>
      <c r="T225" s="439"/>
      <c r="U225" s="439"/>
      <c r="V225" s="439"/>
      <c r="W225" s="439"/>
      <c r="X225" s="439"/>
      <c r="Y225" s="439"/>
      <c r="Z225" s="439"/>
    </row>
    <row r="226" spans="1:26" ht="12.75">
      <c r="A226" s="463"/>
      <c r="B226" s="468" t="s">
        <v>4671</v>
      </c>
      <c r="C226" s="469">
        <f>COUNTIFS('2019'!H$1343:H$1492,"SEGUIMIENTO",'2019'!G$1343:G$1492,F$4,'2019'!D$1343:D$1492,B226)</f>
        <v>0</v>
      </c>
      <c r="D226" s="469">
        <f>COUNTIFS('2019'!H$1343:H$1492,"SOLUCIONADO",'2019'!G$1343:G$1492,F$4,'2019'!D$1343:D$1492,B226)</f>
        <v>0</v>
      </c>
      <c r="E226" s="469">
        <f>COUNTIFS('2019'!H$1343:H$1492,"SEGUIMIENTO",'2019'!G$1343:G$1492,F$5,'2019'!D$1343:D$1492,B226)</f>
        <v>0</v>
      </c>
      <c r="F226" s="471">
        <f>COUNTIFS('2019'!H$1343:H$1492,"SOLUCIONADO",'2019'!G$1343:G$1492,F$5,'2019'!D$1343:D$1492,B226)</f>
        <v>0</v>
      </c>
      <c r="G226" s="471">
        <f>COUNTIFS('2019'!H$1343:H$1492,"SEGUIMIENTO",'2019'!G$1343:G$1492,F$6,'2019'!D$1343:D$1492,B226)</f>
        <v>0</v>
      </c>
      <c r="H226" s="471">
        <f>COUNTIFS('2019'!H$1343:H$1492,"SOLUCIONADO",'2019'!G$1343:G$1492,F$6,'2019'!D$1343:D$1492,B226)</f>
        <v>1</v>
      </c>
      <c r="I226" s="471">
        <f>COUNTIFS('2019'!H$1343:H$1492,"SEGUIMIENTO",'2019'!G$1343:G$1492,F$7,'2019'!D$1343:D$1492,B226)</f>
        <v>0</v>
      </c>
      <c r="J226" s="471">
        <f>COUNTIFS('2019'!H$1343:H$1492,"SOLUCIONADO",'2019'!G$1343:G$1492,F$7,'2019'!D$1343:D$1492,B226)</f>
        <v>0</v>
      </c>
      <c r="K226" s="471">
        <f>COUNTIFS('2019'!H$1343:H$1492,"SEGUIMIENTO",'2019'!G$1343:G$1492,F$8,'2019'!D$1343:D$1492,B226)</f>
        <v>0</v>
      </c>
      <c r="L226" s="471">
        <f>COUNTIFS('2019'!H$1343:H$1492,"SOLUCIONADO",'2019'!G$1343:G$1492,F$8,'2019'!D$1343:D$1492,B226)</f>
        <v>0</v>
      </c>
      <c r="M226" s="471">
        <f>COUNTIFS('2019'!H$1343:H$1492,"SEGUIMIENTO",'2019'!G$1343:G$1492,F$9,'2019'!D$1343:D$1492,B226)</f>
        <v>0</v>
      </c>
      <c r="N226" s="471">
        <f>COUNTIFS('2019'!H$1343:H$1492,"SOLUCIONADO",'2019'!G$1343:G$1492,F$9,'2019'!D$1343:D$1492,B226)</f>
        <v>0</v>
      </c>
      <c r="O226" s="471">
        <f>COUNTIFS('2019'!H$1343:H$1492,"SEGUIMIENTO",'2019'!G$1343:G$1492,F$10,'2019'!D$1343:D$1492,B226)</f>
        <v>0</v>
      </c>
      <c r="P226" s="471">
        <f>COUNTIFS('2019'!$H$1343:$H$1492,"SOLUCIONADO",'2019'!$G$1343:$G$1492,$F$10,'2019'!$D$1343:$D$1492,$B226)</f>
        <v>0</v>
      </c>
      <c r="Q226" s="464"/>
      <c r="R226" s="439"/>
      <c r="S226" s="439"/>
      <c r="T226" s="439"/>
      <c r="U226" s="439"/>
      <c r="V226" s="439"/>
      <c r="W226" s="439"/>
      <c r="X226" s="439"/>
      <c r="Y226" s="439"/>
      <c r="Z226" s="439"/>
    </row>
    <row r="227" spans="1:26" ht="12.75">
      <c r="A227" s="463"/>
      <c r="B227" s="468" t="s">
        <v>4779</v>
      </c>
      <c r="C227" s="469">
        <f>COUNTIFS('2019'!H$1343:H$1492,"SEGUIMIENTO",'2019'!G$1343:G$1492,F$4,'2019'!D$1343:D$1492,B227)</f>
        <v>0</v>
      </c>
      <c r="D227" s="469">
        <f>COUNTIFS('2019'!H$1343:H$1492,"SOLUCIONADO",'2019'!G$1343:G$1492,F$4,'2019'!D$1343:D$1492,B227)</f>
        <v>3</v>
      </c>
      <c r="E227" s="469">
        <f>COUNTIFS('2019'!H$1343:H$1492,"SEGUIMIENTO",'2019'!G$1343:G$1492,F$5,'2019'!D$1343:D$1492,B227)</f>
        <v>0</v>
      </c>
      <c r="F227" s="471">
        <f>COUNTIFS('2019'!H$1343:H$1492,"SOLUCIONADO",'2019'!G$1343:G$1492,F$5,'2019'!D$1343:D$1492,B227)</f>
        <v>1</v>
      </c>
      <c r="G227" s="471">
        <f>COUNTIFS('2019'!H$1343:H$1492,"SEGUIMIENTO",'2019'!G$1343:G$1492,F$6,'2019'!D$1343:D$1492,B227)</f>
        <v>0</v>
      </c>
      <c r="H227" s="471">
        <f>COUNTIFS('2019'!H$1343:H$1492,"SOLUCIONADO",'2019'!G$1343:G$1492,F$6,'2019'!D$1343:D$1492,B227)</f>
        <v>0</v>
      </c>
      <c r="I227" s="471">
        <f>COUNTIFS('2019'!H$1343:H$1492,"SEGUIMIENTO",'2019'!G$1343:G$1492,F$7,'2019'!D$1343:D$1492,B227)</f>
        <v>0</v>
      </c>
      <c r="J227" s="471">
        <f>COUNTIFS('2019'!H$1343:H$1492,"SOLUCIONADO",'2019'!G$1343:G$1492,F$7,'2019'!D$1343:D$1492,B227)</f>
        <v>0</v>
      </c>
      <c r="K227" s="471">
        <f>COUNTIFS('2019'!H$1343:H$1492,"SEGUIMIENTO",'2019'!G$1343:G$1492,F$8,'2019'!D$1343:D$1492,B227)</f>
        <v>0</v>
      </c>
      <c r="L227" s="471">
        <f>COUNTIFS('2019'!H$1343:H$1492,"SOLUCIONADO",'2019'!G$1343:G$1492,F$8,'2019'!D$1343:D$1492,B227)</f>
        <v>0</v>
      </c>
      <c r="M227" s="471">
        <f>COUNTIFS('2019'!H$1343:H$1492,"SEGUIMIENTO",'2019'!G$1343:G$1492,F$9,'2019'!D$1343:D$1492,B227)</f>
        <v>0</v>
      </c>
      <c r="N227" s="471">
        <f>COUNTIFS('2019'!H$1343:H$1492,"SOLUCIONADO",'2019'!G$1343:G$1492,F$9,'2019'!D$1343:D$1492,B227)</f>
        <v>0</v>
      </c>
      <c r="O227" s="471">
        <f>COUNTIFS('2019'!H$1343:H$1492,"SEGUIMIENTO",'2019'!G$1343:G$1492,F$10,'2019'!D$1343:D$1492,B227)</f>
        <v>0</v>
      </c>
      <c r="P227" s="471">
        <f>COUNTIFS('2019'!$H$1343:$H$1492,"SOLUCIONADO",'2019'!$G$1343:$G$1492,$F$10,'2019'!$D$1343:$D$1492,$B227)</f>
        <v>0</v>
      </c>
      <c r="Q227" s="464"/>
      <c r="R227" s="439"/>
      <c r="S227" s="439"/>
      <c r="T227" s="439"/>
      <c r="U227" s="439"/>
      <c r="V227" s="439"/>
      <c r="W227" s="439"/>
      <c r="X227" s="439"/>
      <c r="Y227" s="439"/>
      <c r="Z227" s="439"/>
    </row>
    <row r="228" spans="1:26" ht="12.75">
      <c r="A228" s="463"/>
      <c r="B228" s="468" t="s">
        <v>266</v>
      </c>
      <c r="C228" s="469">
        <f>COUNTIFS('2019'!H$1343:H$1492,"SEGUIMIENTO",'2019'!G$1343:G$1492,F$4,'2019'!D$1343:D$1492,B228)</f>
        <v>0</v>
      </c>
      <c r="D228" s="469">
        <f>COUNTIFS('2019'!H$1343:H$1492,"SOLUCIONADO",'2019'!G$1343:G$1492,F$4,'2019'!D$1343:D$1492,B228)</f>
        <v>17</v>
      </c>
      <c r="E228" s="469">
        <f>COUNTIFS('2019'!H$1343:H$1492,"SEGUIMIENTO",'2019'!G$1343:G$1492,F$5,'2019'!D$1343:D$1492,B228)</f>
        <v>0</v>
      </c>
      <c r="F228" s="471">
        <f>COUNTIFS('2019'!H$1343:H$1492,"SOLUCIONADO",'2019'!G$1343:G$1492,F$5,'2019'!D$1343:D$1492,B228)</f>
        <v>13</v>
      </c>
      <c r="G228" s="471">
        <f>COUNTIFS('2019'!H$1343:H$1492,"SEGUIMIENTO",'2019'!G$1343:G$1492,F$6,'2019'!D$1343:D$1492,B228)</f>
        <v>0</v>
      </c>
      <c r="H228" s="471">
        <f>COUNTIFS('2019'!H$1343:H$1492,"SOLUCIONADO",'2019'!G$1343:G$1492,F$6,'2019'!D$1343:D$1492,B228)</f>
        <v>2</v>
      </c>
      <c r="I228" s="471">
        <f>COUNTIFS('2019'!H$1343:H$1492,"SEGUIMIENTO",'2019'!G$1343:G$1492,F$7,'2019'!D$1343:D$1492,B228)</f>
        <v>0</v>
      </c>
      <c r="J228" s="471">
        <f>COUNTIFS('2019'!H$1343:H$1492,"SOLUCIONADO",'2019'!G$1343:G$1492,F$7,'2019'!D$1343:D$1492,B228)</f>
        <v>3</v>
      </c>
      <c r="K228" s="471">
        <f>COUNTIFS('2019'!H$1343:H$1492,"SEGUIMIENTO",'2019'!G$1343:G$1492,F$8,'2019'!D$1343:D$1492,B228)</f>
        <v>0</v>
      </c>
      <c r="L228" s="471">
        <f>COUNTIFS('2019'!H$1343:H$1492,"SOLUCIONADO",'2019'!G$1343:G$1492,F$8,'2019'!D$1343:D$1492,B228)</f>
        <v>12</v>
      </c>
      <c r="M228" s="471">
        <f>COUNTIFS('2019'!H$1343:H$1492,"SEGUIMIENTO",'2019'!G$1343:G$1492,F$9,'2019'!D$1343:D$1492,B228)</f>
        <v>0</v>
      </c>
      <c r="N228" s="471">
        <f>COUNTIFS('2019'!H$1343:H$1492,"SOLUCIONADO",'2019'!G$1343:G$1492,F$9,'2019'!D$1343:D$1492,B228)</f>
        <v>1</v>
      </c>
      <c r="O228" s="471">
        <f>COUNTIFS('2019'!H$1343:H$1492,"SEGUIMIENTO",'2019'!G$1343:G$1492,F$10,'2019'!D$1343:D$1492,B228)</f>
        <v>0</v>
      </c>
      <c r="P228" s="471">
        <f>COUNTIFS('2019'!$H$1343:$H$1492,"SOLUCIONADO",'2019'!$G$1343:$G$1492,$F$10,'2019'!$D$1343:$D$1492,$B228)</f>
        <v>9</v>
      </c>
      <c r="Q228" s="464"/>
      <c r="R228" s="439"/>
      <c r="S228" s="439"/>
      <c r="T228" s="439"/>
      <c r="U228" s="439"/>
      <c r="V228" s="439"/>
      <c r="W228" s="439"/>
      <c r="X228" s="439"/>
      <c r="Y228" s="439"/>
      <c r="Z228" s="439"/>
    </row>
    <row r="229" spans="1:26" ht="12.75">
      <c r="A229" s="463"/>
      <c r="B229" s="468" t="s">
        <v>100</v>
      </c>
      <c r="C229" s="469">
        <f>COUNTIFS('2019'!H$1343:H$1492,"SEGUIMIENTO",'2019'!G$1343:G$1492,F$4,'2019'!D$1343:D$1492,B229)</f>
        <v>1</v>
      </c>
      <c r="D229" s="469">
        <f>COUNTIFS('2019'!H$1343:H$1492,"SOLUCIONADO",'2019'!G$1343:G$1492,F$4,'2019'!D$1343:D$1492,B229)</f>
        <v>17</v>
      </c>
      <c r="E229" s="469">
        <f>COUNTIFS('2019'!H$1343:H$1492,"SEGUIMIENTO",'2019'!G$1343:G$1492,F$5,'2019'!D$1343:D$1492,B229)</f>
        <v>0</v>
      </c>
      <c r="F229" s="471">
        <f>COUNTIFS('2019'!H$1343:H$1492,"SOLUCIONADO",'2019'!G$1343:G$1492,F$5,'2019'!D$1343:D$1492,B229)</f>
        <v>10</v>
      </c>
      <c r="G229" s="471">
        <f>COUNTIFS('2019'!H$1343:H$1492,"SEGUIMIENTO",'2019'!G$1343:G$1492,F$6,'2019'!D$1343:D$1492,B229)</f>
        <v>0</v>
      </c>
      <c r="H229" s="471">
        <f>COUNTIFS('2019'!H$1343:H$1492,"SOLUCIONADO",'2019'!G$1343:G$1492,F$6,'2019'!D$1343:D$1492,B229)</f>
        <v>1</v>
      </c>
      <c r="I229" s="471">
        <f>COUNTIFS('2019'!H$1343:H$1492,"SEGUIMIENTO",'2019'!G$1343:G$1492,F$7,'2019'!D$1343:D$1492,B229)</f>
        <v>0</v>
      </c>
      <c r="J229" s="471">
        <f>COUNTIFS('2019'!H$1343:H$1492,"SOLUCIONADO",'2019'!G$1343:G$1492,F$7,'2019'!D$1343:D$1492,B229)</f>
        <v>5</v>
      </c>
      <c r="K229" s="471">
        <f>COUNTIFS('2019'!H$1343:H$1492,"SEGUIMIENTO",'2019'!G$1343:G$1492,F$8,'2019'!D$1343:D$1492,B229)</f>
        <v>0</v>
      </c>
      <c r="L229" s="471">
        <f>COUNTIFS('2019'!H$1343:H$1492,"SOLUCIONADO",'2019'!G$1343:G$1492,F$8,'2019'!D$1343:D$1492,B229)</f>
        <v>7</v>
      </c>
      <c r="M229" s="471">
        <f>COUNTIFS('2019'!H$1343:H$1492,"SEGUIMIENTO",'2019'!G$1343:G$1492,F$9,'2019'!D$1343:D$1492,B229)</f>
        <v>0</v>
      </c>
      <c r="N229" s="471">
        <f>COUNTIFS('2019'!H$1343:H$1492,"SOLUCIONADO",'2019'!G$1343:G$1492,F$9,'2019'!D$1343:D$1492,B229)</f>
        <v>2</v>
      </c>
      <c r="O229" s="471">
        <f>COUNTIFS('2019'!H$1343:H$1492,"SEGUIMIENTO",'2019'!G$1343:G$1492,F$10,'2019'!D$1343:D$1492,B229)</f>
        <v>0</v>
      </c>
      <c r="P229" s="471">
        <f>COUNTIFS('2019'!$H$1343:$H$1492,"SOLUCIONADO",'2019'!$G$1343:$G$1492,$F$10,'2019'!$D$1343:$D$1492,$B229)</f>
        <v>3</v>
      </c>
      <c r="Q229" s="464"/>
      <c r="R229" s="439"/>
      <c r="S229" s="439"/>
      <c r="T229" s="439"/>
      <c r="U229" s="439"/>
      <c r="V229" s="439"/>
      <c r="W229" s="439"/>
      <c r="X229" s="439"/>
      <c r="Y229" s="439"/>
      <c r="Z229" s="439"/>
    </row>
    <row r="230" spans="1:26" ht="12.75">
      <c r="A230" s="439"/>
      <c r="B230" s="439"/>
      <c r="C230" s="439"/>
      <c r="D230" s="439"/>
      <c r="E230" s="439"/>
      <c r="F230" s="439"/>
      <c r="G230" s="439"/>
      <c r="H230" s="439"/>
      <c r="I230" s="439"/>
      <c r="J230" s="439"/>
      <c r="K230" s="439"/>
      <c r="L230" s="439"/>
      <c r="M230" s="439"/>
      <c r="N230" s="439"/>
      <c r="O230" s="439"/>
      <c r="P230" s="439"/>
      <c r="Q230" s="439"/>
      <c r="R230" s="439"/>
      <c r="S230" s="439"/>
      <c r="T230" s="439"/>
      <c r="U230" s="439"/>
      <c r="V230" s="439"/>
      <c r="W230" s="439"/>
      <c r="X230" s="439"/>
      <c r="Y230" s="439"/>
      <c r="Z230" s="439"/>
    </row>
    <row r="231" spans="1:26" ht="12.75">
      <c r="A231" s="439"/>
      <c r="B231" s="439"/>
      <c r="C231" s="439"/>
      <c r="D231" s="439"/>
      <c r="E231" s="439"/>
      <c r="F231" s="439"/>
      <c r="G231" s="439"/>
      <c r="H231" s="439"/>
      <c r="I231" s="439"/>
      <c r="J231" s="439"/>
      <c r="K231" s="439"/>
      <c r="L231" s="439"/>
      <c r="M231" s="439"/>
      <c r="N231" s="439"/>
      <c r="O231" s="439"/>
      <c r="P231" s="439"/>
      <c r="Q231" s="439"/>
      <c r="R231" s="439"/>
      <c r="S231" s="439"/>
      <c r="T231" s="439"/>
      <c r="U231" s="439"/>
      <c r="V231" s="439"/>
      <c r="W231" s="439"/>
      <c r="X231" s="439"/>
      <c r="Y231" s="439"/>
      <c r="Z231" s="439"/>
    </row>
    <row r="232" spans="1:26" ht="12.75">
      <c r="A232" s="550" t="s">
        <v>13201</v>
      </c>
      <c r="B232" s="551"/>
      <c r="C232" s="551"/>
      <c r="D232" s="551"/>
      <c r="E232" s="551"/>
      <c r="F232" s="551"/>
      <c r="G232" s="551"/>
      <c r="H232" s="551"/>
      <c r="I232" s="551"/>
      <c r="J232" s="551"/>
      <c r="K232" s="551"/>
      <c r="L232" s="551"/>
      <c r="M232" s="551"/>
      <c r="N232" s="551"/>
      <c r="O232" s="551"/>
      <c r="P232" s="551"/>
      <c r="Q232" s="552"/>
      <c r="R232" s="439"/>
      <c r="S232" s="439"/>
      <c r="T232" s="439"/>
      <c r="U232" s="439"/>
      <c r="V232" s="439"/>
      <c r="W232" s="439"/>
      <c r="X232" s="439"/>
      <c r="Y232" s="439"/>
      <c r="Z232" s="439"/>
    </row>
    <row r="233" spans="1:26" ht="12.75">
      <c r="A233" s="463"/>
      <c r="B233" s="439"/>
      <c r="C233" s="439"/>
      <c r="D233" s="439"/>
      <c r="E233" s="439"/>
      <c r="F233" s="439"/>
      <c r="G233" s="439"/>
      <c r="H233" s="439"/>
      <c r="I233" s="439"/>
      <c r="J233" s="439"/>
      <c r="K233" s="439"/>
      <c r="L233" s="439"/>
      <c r="M233" s="439"/>
      <c r="N233" s="439"/>
      <c r="O233" s="439"/>
      <c r="P233" s="439"/>
      <c r="Q233" s="464"/>
      <c r="R233" s="439"/>
      <c r="S233" s="439"/>
      <c r="T233" s="439"/>
      <c r="U233" s="439"/>
      <c r="V233" s="439"/>
      <c r="W233" s="439"/>
      <c r="X233" s="439"/>
      <c r="Y233" s="439"/>
      <c r="Z233" s="439"/>
    </row>
    <row r="234" spans="1:26" ht="12.75">
      <c r="A234" s="463"/>
      <c r="B234" s="553" t="s">
        <v>6748</v>
      </c>
      <c r="C234" s="544"/>
      <c r="D234" s="545"/>
      <c r="E234" s="466"/>
      <c r="F234" s="467" t="s">
        <v>44</v>
      </c>
      <c r="G234" s="467" t="s">
        <v>13191</v>
      </c>
      <c r="H234" s="467" t="s">
        <v>15</v>
      </c>
      <c r="I234" s="467" t="s">
        <v>4805</v>
      </c>
      <c r="J234" s="439"/>
      <c r="K234" s="467" t="s">
        <v>13192</v>
      </c>
      <c r="L234" s="467" t="s">
        <v>13191</v>
      </c>
      <c r="M234" s="467" t="s">
        <v>15</v>
      </c>
      <c r="N234" s="465" t="s">
        <v>4805</v>
      </c>
      <c r="O234" s="439"/>
      <c r="P234" s="439"/>
      <c r="Q234" s="464"/>
      <c r="R234" s="439"/>
      <c r="S234" s="439"/>
      <c r="T234" s="439"/>
      <c r="U234" s="439"/>
      <c r="V234" s="439"/>
      <c r="W234" s="439"/>
      <c r="X234" s="439"/>
      <c r="Y234" s="439"/>
      <c r="Z234" s="439"/>
    </row>
    <row r="235" spans="1:26" ht="12.75">
      <c r="A235" s="463"/>
      <c r="B235" s="468" t="s">
        <v>223</v>
      </c>
      <c r="C235" s="469">
        <f>COUNTIF('2019'!H1493:H1646,B235)</f>
        <v>149</v>
      </c>
      <c r="D235" s="470">
        <f>C235/C237</f>
        <v>0.96753246753246758</v>
      </c>
      <c r="E235" s="32"/>
      <c r="F235" s="468" t="s">
        <v>114</v>
      </c>
      <c r="G235" s="469">
        <f>COUNTIF('2019'!G$1493:G$1646,F235)</f>
        <v>67</v>
      </c>
      <c r="H235" s="469">
        <f>COUNTIFS('2019'!H$1493:H$1646,"SEGUIMIENTO",'2019'!G$1493:G$1646,F235)</f>
        <v>0</v>
      </c>
      <c r="I235" s="471">
        <f>COUNTIFS('2019'!H$1493:H$1646,"SOLUCIONADO",'2019'!G$1493:G$1646,F235)</f>
        <v>67</v>
      </c>
      <c r="J235" s="439"/>
      <c r="K235" s="468" t="s">
        <v>4779</v>
      </c>
      <c r="L235" s="469">
        <f t="shared" ref="L235:L239" si="11">M235+N235</f>
        <v>3</v>
      </c>
      <c r="M235" s="469">
        <f>COUNTIFS('2019'!H$1493:H$1646,"SEGUIMIENTO",'2019'!D$1493:D$1646,K235)</f>
        <v>0</v>
      </c>
      <c r="N235" s="471">
        <f>COUNTIFS('2019'!H$1493:H$1646,"SOLUCIONADO",'2019'!D$1493:D$1646,K235)</f>
        <v>3</v>
      </c>
      <c r="O235" s="439"/>
      <c r="P235" s="439"/>
      <c r="Q235" s="464"/>
      <c r="R235" s="439"/>
      <c r="S235" s="439"/>
      <c r="T235" s="439"/>
      <c r="U235" s="439"/>
      <c r="V235" s="439"/>
      <c r="W235" s="439"/>
      <c r="X235" s="439"/>
      <c r="Y235" s="439"/>
      <c r="Z235" s="439"/>
    </row>
    <row r="236" spans="1:26" ht="12.75">
      <c r="A236" s="463"/>
      <c r="B236" s="468" t="s">
        <v>118</v>
      </c>
      <c r="C236" s="469">
        <f>COUNTIF('2019'!H1493:H1646,B236)</f>
        <v>5</v>
      </c>
      <c r="D236" s="470">
        <f>C236/C237</f>
        <v>3.2467532467532464E-2</v>
      </c>
      <c r="E236" s="32"/>
      <c r="F236" s="468" t="s">
        <v>271</v>
      </c>
      <c r="G236" s="469">
        <f>COUNTIF('2019'!G$1493:G$1646,F236)</f>
        <v>34</v>
      </c>
      <c r="H236" s="469">
        <f>COUNTIFS('2019'!H$1493:H$1646,"SEGUIMIENTO",'2019'!G$1493:G$1646,F236)</f>
        <v>1</v>
      </c>
      <c r="I236" s="471">
        <f>COUNTIFS('2019'!H$1493:H$1646,"SOLUCIONADO",'2019'!G$1493:G$1646,F236)</f>
        <v>33</v>
      </c>
      <c r="J236" s="439"/>
      <c r="K236" s="468" t="s">
        <v>266</v>
      </c>
      <c r="L236" s="469">
        <f t="shared" si="11"/>
        <v>58</v>
      </c>
      <c r="M236" s="469">
        <f>COUNTIFS('2019'!H$1493:H$1646,"SEGUIMIENTO",'2019'!D$1493:D$1646,K236)</f>
        <v>1</v>
      </c>
      <c r="N236" s="471">
        <f>COUNTIFS('2019'!H$1493:H$1646,"SOLUCIONADO",'2019'!D$1493:D$1646,K236)</f>
        <v>57</v>
      </c>
      <c r="O236" s="439"/>
      <c r="P236" s="439"/>
      <c r="Q236" s="464"/>
      <c r="R236" s="439"/>
      <c r="S236" s="439"/>
      <c r="T236" s="439"/>
      <c r="U236" s="439"/>
      <c r="V236" s="439"/>
      <c r="W236" s="439"/>
      <c r="X236" s="439"/>
      <c r="Y236" s="439"/>
      <c r="Z236" s="439"/>
    </row>
    <row r="237" spans="1:26" ht="12.75">
      <c r="A237" s="463"/>
      <c r="B237" s="472"/>
      <c r="C237" s="469">
        <f>SUM(C235:C236)</f>
        <v>154</v>
      </c>
      <c r="D237" s="472"/>
      <c r="E237" s="32"/>
      <c r="F237" s="468" t="s">
        <v>222</v>
      </c>
      <c r="G237" s="469">
        <f>COUNTIF('2019'!G$1493:G$1646,F237)</f>
        <v>19</v>
      </c>
      <c r="H237" s="469">
        <f>COUNTIFS('2019'!H$1493:H$1646,"SEGUIMIENTO",'2019'!G$1493:G$1646,F237)</f>
        <v>0</v>
      </c>
      <c r="I237" s="471">
        <f>COUNTIFS('2019'!H$1493:H$1646,"SOLUCIONADO",'2019'!G$1493:G$1646,F237)</f>
        <v>19</v>
      </c>
      <c r="J237" s="439"/>
      <c r="K237" s="468" t="s">
        <v>4647</v>
      </c>
      <c r="L237" s="469">
        <f t="shared" si="11"/>
        <v>13</v>
      </c>
      <c r="M237" s="469">
        <f>COUNTIFS('2019'!H$1493:H$1646,"SEGUIMIENTO",'2019'!D$1493:D$1646,K237)</f>
        <v>0</v>
      </c>
      <c r="N237" s="471">
        <f>COUNTIFS('2019'!H$1493:H$1646,"SOLUCIONADO",'2019'!D$1493:D$1646,K237)</f>
        <v>13</v>
      </c>
      <c r="O237" s="439"/>
      <c r="P237" s="439"/>
      <c r="Q237" s="464"/>
      <c r="R237" s="439"/>
      <c r="S237" s="439"/>
      <c r="T237" s="439"/>
      <c r="U237" s="439"/>
      <c r="V237" s="439"/>
      <c r="W237" s="439"/>
      <c r="X237" s="439"/>
      <c r="Y237" s="439"/>
      <c r="Z237" s="439"/>
    </row>
    <row r="238" spans="1:26" ht="12.75">
      <c r="A238" s="463"/>
      <c r="B238" s="32"/>
      <c r="C238" s="32"/>
      <c r="D238" s="32"/>
      <c r="E238" s="32"/>
      <c r="F238" s="468" t="s">
        <v>4846</v>
      </c>
      <c r="G238" s="469">
        <f>COUNTIF('2019'!G$1493:G$1646,F238)</f>
        <v>3</v>
      </c>
      <c r="H238" s="469">
        <f>COUNTIFS('2019'!H$1493:H$1646,"SEGUIMIENTO",'2019'!G$1493:G$1646,F238)</f>
        <v>0</v>
      </c>
      <c r="I238" s="471">
        <f>COUNTIFS('2019'!H$1493:H$1646,"SOLUCIONADO",'2019'!G$1493:G$1646,F238)</f>
        <v>3</v>
      </c>
      <c r="J238" s="439"/>
      <c r="K238" s="468" t="s">
        <v>100</v>
      </c>
      <c r="L238" s="469">
        <f t="shared" si="11"/>
        <v>74</v>
      </c>
      <c r="M238" s="469">
        <f>COUNTIFS('2019'!H$1493:H$1646,"SEGUIMIENTO",'2019'!D$1493:D$1646,K238)</f>
        <v>4</v>
      </c>
      <c r="N238" s="471">
        <f>COUNTIFS('2019'!H$1493:H$1646,"SOLUCIONADO",'2019'!D$1493:D$1646,K238)</f>
        <v>70</v>
      </c>
      <c r="O238" s="439"/>
      <c r="P238" s="439"/>
      <c r="Q238" s="464"/>
      <c r="R238" s="439"/>
      <c r="S238" s="439"/>
      <c r="T238" s="439"/>
      <c r="U238" s="439"/>
      <c r="V238" s="439"/>
      <c r="W238" s="439"/>
      <c r="X238" s="439"/>
      <c r="Y238" s="439"/>
      <c r="Z238" s="439"/>
    </row>
    <row r="239" spans="1:26" ht="12.75">
      <c r="A239" s="463"/>
      <c r="B239" s="32"/>
      <c r="C239" s="32"/>
      <c r="D239" s="32"/>
      <c r="E239" s="32"/>
      <c r="F239" s="468" t="s">
        <v>362</v>
      </c>
      <c r="G239" s="469">
        <f>COUNTIF('2019'!G$1493:G$1646,F239)</f>
        <v>8</v>
      </c>
      <c r="H239" s="469">
        <f>COUNTIFS('2019'!H$1493:H$1646,"SEGUIMIENTO",'2019'!G$1493:G$1646,F239)</f>
        <v>1</v>
      </c>
      <c r="I239" s="471">
        <f>COUNTIFS('2019'!H$1493:H$1646,"SOLUCIONADO",'2019'!G$1493:G$1646,F239)</f>
        <v>7</v>
      </c>
      <c r="J239" s="439"/>
      <c r="K239" s="468" t="s">
        <v>417</v>
      </c>
      <c r="L239" s="469">
        <f t="shared" si="11"/>
        <v>6</v>
      </c>
      <c r="M239" s="469">
        <f>COUNTIFS('2019'!H$1493:H$1646,"SEGUIMIENTO",'2019'!D$1493:D$1646,K239)</f>
        <v>0</v>
      </c>
      <c r="N239" s="471">
        <f>COUNTIFS('2019'!H$1493:H$1646,"SOLUCIONADO",'2019'!D$1493:D$1646,K239)</f>
        <v>6</v>
      </c>
      <c r="O239" s="439"/>
      <c r="P239" s="439"/>
      <c r="Q239" s="464"/>
      <c r="R239" s="439"/>
      <c r="S239" s="439"/>
      <c r="T239" s="439"/>
      <c r="U239" s="439"/>
      <c r="V239" s="439"/>
      <c r="W239" s="439"/>
      <c r="X239" s="439"/>
      <c r="Y239" s="439"/>
      <c r="Z239" s="439"/>
    </row>
    <row r="240" spans="1:26" ht="12.75">
      <c r="A240" s="463"/>
      <c r="B240" s="32"/>
      <c r="C240" s="32"/>
      <c r="D240" s="32"/>
      <c r="E240" s="32"/>
      <c r="F240" s="473" t="s">
        <v>483</v>
      </c>
      <c r="G240" s="469">
        <f>COUNTIF('2019'!G$1493:G$1646,F240)</f>
        <v>4</v>
      </c>
      <c r="H240" s="469">
        <f>COUNTIFS('2019'!H$1493:H$1646,"SEGUIMIENTO",'2019'!G$1493:G$1646,F240)</f>
        <v>0</v>
      </c>
      <c r="I240" s="471">
        <f>COUNTIFS('2019'!H$1493:H$1646,"SOLUCIONADO",'2019'!G$1493:G$1646,F240)</f>
        <v>4</v>
      </c>
      <c r="J240" s="439"/>
      <c r="K240" s="439"/>
      <c r="L240" s="439"/>
      <c r="M240" s="439"/>
      <c r="N240" s="439"/>
      <c r="O240" s="439"/>
      <c r="P240" s="439"/>
      <c r="Q240" s="464"/>
      <c r="R240" s="439"/>
      <c r="S240" s="439"/>
      <c r="T240" s="439"/>
      <c r="U240" s="439"/>
      <c r="V240" s="439"/>
      <c r="W240" s="439"/>
      <c r="X240" s="439"/>
      <c r="Y240" s="439"/>
      <c r="Z240" s="439"/>
    </row>
    <row r="241" spans="1:26" ht="12.75">
      <c r="A241" s="463"/>
      <c r="B241" s="32"/>
      <c r="C241" s="32"/>
      <c r="D241" s="32"/>
      <c r="E241" s="32"/>
      <c r="F241" s="473" t="s">
        <v>384</v>
      </c>
      <c r="G241" s="469">
        <f>COUNTIF('2019'!G$1493:G$1646,F241)</f>
        <v>19</v>
      </c>
      <c r="H241" s="469">
        <f>COUNTIFS('2019'!H$1493:H$1646,"SEGUIMIENTO",'2019'!G$1493:G$1646,F241)</f>
        <v>3</v>
      </c>
      <c r="I241" s="471">
        <f>COUNTIFS('2019'!H$1493:H$1646,"SOLUCIONADO",'2019'!G$1493:G$1646,F241)</f>
        <v>16</v>
      </c>
      <c r="J241" s="439"/>
      <c r="K241" s="439"/>
      <c r="L241" s="439"/>
      <c r="M241" s="439"/>
      <c r="N241" s="439"/>
      <c r="O241" s="439"/>
      <c r="P241" s="439"/>
      <c r="Q241" s="464"/>
      <c r="R241" s="439"/>
      <c r="S241" s="439"/>
      <c r="T241" s="439"/>
      <c r="U241" s="439"/>
      <c r="V241" s="439"/>
      <c r="W241" s="439"/>
      <c r="X241" s="439"/>
      <c r="Y241" s="439"/>
      <c r="Z241" s="439"/>
    </row>
    <row r="242" spans="1:26" ht="12.75">
      <c r="A242" s="463"/>
      <c r="B242" s="32"/>
      <c r="C242" s="32"/>
      <c r="D242" s="32"/>
      <c r="E242" s="32"/>
      <c r="F242" s="32"/>
      <c r="G242" s="32"/>
      <c r="H242" s="32"/>
      <c r="I242" s="32"/>
      <c r="J242" s="439"/>
      <c r="K242" s="439"/>
      <c r="L242" s="439"/>
      <c r="M242" s="439"/>
      <c r="N242" s="439"/>
      <c r="O242" s="439"/>
      <c r="P242" s="439"/>
      <c r="Q242" s="464"/>
      <c r="R242" s="439"/>
      <c r="S242" s="439"/>
      <c r="T242" s="439"/>
      <c r="U242" s="439"/>
      <c r="V242" s="439"/>
      <c r="W242" s="439"/>
      <c r="X242" s="439"/>
      <c r="Y242" s="439"/>
      <c r="Z242" s="439"/>
    </row>
    <row r="243" spans="1:26" ht="12.75">
      <c r="A243" s="463"/>
      <c r="B243" s="32"/>
      <c r="C243" s="32"/>
      <c r="D243" s="32"/>
      <c r="E243" s="32"/>
      <c r="F243" s="32"/>
      <c r="G243" s="32"/>
      <c r="H243" s="32"/>
      <c r="I243" s="32"/>
      <c r="J243" s="439"/>
      <c r="K243" s="439"/>
      <c r="L243" s="439"/>
      <c r="M243" s="439"/>
      <c r="N243" s="439"/>
      <c r="O243" s="439"/>
      <c r="P243" s="439"/>
      <c r="Q243" s="464"/>
      <c r="R243" s="439"/>
      <c r="S243" s="439"/>
      <c r="T243" s="439"/>
      <c r="U243" s="439"/>
      <c r="V243" s="439"/>
      <c r="W243" s="439"/>
      <c r="X243" s="439"/>
      <c r="Y243" s="439"/>
      <c r="Z243" s="439"/>
    </row>
    <row r="244" spans="1:26" ht="12.75">
      <c r="A244" s="463"/>
      <c r="B244" s="32"/>
      <c r="C244" s="549" t="s">
        <v>114</v>
      </c>
      <c r="D244" s="545"/>
      <c r="E244" s="549" t="s">
        <v>271</v>
      </c>
      <c r="F244" s="545"/>
      <c r="G244" s="549" t="s">
        <v>222</v>
      </c>
      <c r="H244" s="545"/>
      <c r="I244" s="549" t="s">
        <v>4846</v>
      </c>
      <c r="J244" s="545"/>
      <c r="K244" s="549" t="s">
        <v>362</v>
      </c>
      <c r="L244" s="545"/>
      <c r="M244" s="549" t="s">
        <v>483</v>
      </c>
      <c r="N244" s="545"/>
      <c r="O244" s="549" t="s">
        <v>384</v>
      </c>
      <c r="P244" s="545"/>
      <c r="Q244" s="464"/>
      <c r="R244" s="439"/>
      <c r="S244" s="439"/>
      <c r="T244" s="439"/>
      <c r="U244" s="439"/>
      <c r="V244" s="439"/>
      <c r="W244" s="439"/>
      <c r="X244" s="439"/>
      <c r="Y244" s="439"/>
      <c r="Z244" s="439"/>
    </row>
    <row r="245" spans="1:26" ht="12.75">
      <c r="A245" s="463"/>
      <c r="B245" s="439"/>
      <c r="C245" s="467" t="s">
        <v>15</v>
      </c>
      <c r="D245" s="467" t="s">
        <v>4805</v>
      </c>
      <c r="E245" s="467" t="s">
        <v>15</v>
      </c>
      <c r="F245" s="467" t="s">
        <v>4805</v>
      </c>
      <c r="G245" s="467" t="s">
        <v>15</v>
      </c>
      <c r="H245" s="467" t="s">
        <v>4805</v>
      </c>
      <c r="I245" s="467" t="s">
        <v>15</v>
      </c>
      <c r="J245" s="467" t="s">
        <v>4805</v>
      </c>
      <c r="K245" s="467" t="s">
        <v>15</v>
      </c>
      <c r="L245" s="467" t="s">
        <v>4805</v>
      </c>
      <c r="M245" s="467" t="s">
        <v>15</v>
      </c>
      <c r="N245" s="465" t="s">
        <v>4805</v>
      </c>
      <c r="O245" s="467" t="s">
        <v>15</v>
      </c>
      <c r="P245" s="467" t="s">
        <v>4805</v>
      </c>
      <c r="Q245" s="464"/>
      <c r="R245" s="439"/>
      <c r="S245" s="439"/>
      <c r="T245" s="439"/>
      <c r="U245" s="439"/>
      <c r="V245" s="439"/>
      <c r="W245" s="439"/>
      <c r="X245" s="439"/>
      <c r="Y245" s="439"/>
      <c r="Z245" s="439"/>
    </row>
    <row r="246" spans="1:26" ht="12.75">
      <c r="A246" s="463"/>
      <c r="B246" s="468" t="s">
        <v>4779</v>
      </c>
      <c r="C246" s="469">
        <f>COUNTIFS('2019'!H$1493:H$1646,"SEGUIMIENTO",'2019'!G$1493:G$1646,F$4,'2019'!D$1493:D$1646,B246)</f>
        <v>0</v>
      </c>
      <c r="D246" s="469">
        <f>COUNTIFS('2019'!H$1493:H$1646,"SOLUCIONADO",'2019'!G$1493:G$1646,F$4,'2019'!D$1493:D$1646,B246)</f>
        <v>0</v>
      </c>
      <c r="E246" s="469">
        <f>COUNTIFS('2019'!H$1493:H$1646,"SEGUIMIENTO",'2019'!G$1493:G$1646,F$5,'2019'!D$1493:D$1646,B246)</f>
        <v>0</v>
      </c>
      <c r="F246" s="471">
        <f>COUNTIFS('2019'!H$1493:H$1646,"SOLUCIONADO",'2019'!G$1493:G$1646,F$5,'2019'!D$1493:D$1646,B246)</f>
        <v>0</v>
      </c>
      <c r="G246" s="471">
        <f>COUNTIFS('2019'!H$1493:H$1646,"SEGUIMIENTO",'2019'!G$1493:G$1646,F$6,'2019'!D$1493:D$1646,B246)</f>
        <v>0</v>
      </c>
      <c r="H246" s="471">
        <f>COUNTIFS('2019'!H$1493:H$1646,"SOLUCIONADO",'2019'!G$1493:G$1646,F$6,'2019'!D$1493:D$1646,B246)</f>
        <v>1</v>
      </c>
      <c r="I246" s="471">
        <f>COUNTIFS('2019'!H$1493:H$1646,"SEGUIMIENTO",'2019'!G$1493:G$1646,F$7,'2019'!D$1493:D$1646,B246)</f>
        <v>0</v>
      </c>
      <c r="J246" s="471">
        <f>COUNTIFS('2019'!H$1493:H$1646,"SOLUCIONADO",'2019'!G$1493:G$1646,F$7,'2019'!D$1493:D$1646,B246)</f>
        <v>0</v>
      </c>
      <c r="K246" s="471">
        <f>COUNTIFS('2019'!H$1493:H$1646,"SEGUIMIENTO",'2019'!G$1493:G$1646,F$8,'2019'!D$1493:D$1646,B246)</f>
        <v>0</v>
      </c>
      <c r="L246" s="471">
        <f>COUNTIFS('2019'!H$1493:H$1646,"SOLUCIONADO",'2019'!G$1493:G$1646,F$8,'2019'!D$1493:D$1646,B246)</f>
        <v>0</v>
      </c>
      <c r="M246" s="471">
        <f>COUNTIFS('2019'!H$1493:H$1646,"SEGUIMIENTO",'2019'!G$1493:G$1646,F$9,'2019'!D$1493:D$1646,B246)</f>
        <v>0</v>
      </c>
      <c r="N246" s="471">
        <f>COUNTIFS('2019'!H$1493:H$1646,"SOLUCIONADO",'2019'!G$1493:G$1646,F$9,'2019'!D$1493:D$1646,B246)</f>
        <v>0</v>
      </c>
      <c r="O246" s="471">
        <f>COUNTIFS('2019'!H$1493:H$1646,"SEGUIMIENTO",'2019'!G$1493:G$1646,F$10,'2019'!D$1493:D$1646,B246)</f>
        <v>0</v>
      </c>
      <c r="P246" s="471">
        <f>COUNTIFS('2019'!$H$1493:$H$1646,"SOLUCIONADO",'2019'!$G$1493:$G$1646,$F$10,'2019'!$D$1493:$D$1646,$B246)</f>
        <v>2</v>
      </c>
      <c r="Q246" s="464"/>
      <c r="R246" s="439"/>
      <c r="S246" s="439"/>
      <c r="T246" s="439"/>
      <c r="U246" s="439"/>
      <c r="V246" s="439"/>
      <c r="W246" s="439"/>
      <c r="X246" s="439"/>
      <c r="Y246" s="439"/>
      <c r="Z246" s="439"/>
    </row>
    <row r="247" spans="1:26" ht="12.75">
      <c r="A247" s="463"/>
      <c r="B247" s="468" t="s">
        <v>266</v>
      </c>
      <c r="C247" s="469">
        <f>COUNTIFS('2019'!H$1493:H$1646,"SEGUIMIENTO",'2019'!G$1493:G$1646,F$4,'2019'!D$1493:D$1646,B247)</f>
        <v>0</v>
      </c>
      <c r="D247" s="469">
        <f>COUNTIFS('2019'!H$1493:H$1646,"SOLUCIONADO",'2019'!G$1493:G$1646,F$4,'2019'!D$1493:D$1646,B247)</f>
        <v>29</v>
      </c>
      <c r="E247" s="469">
        <f>COUNTIFS('2019'!H$1493:H$1646,"SEGUIMIENTO",'2019'!G$1493:G$1646,F$5,'2019'!D$1493:D$1646,B247)</f>
        <v>0</v>
      </c>
      <c r="F247" s="471">
        <f>COUNTIFS('2019'!H$1493:H$1646,"SOLUCIONADO",'2019'!G$1493:G$1646,F$5,'2019'!D$1493:D$1646,B247)</f>
        <v>11</v>
      </c>
      <c r="G247" s="471">
        <f>COUNTIFS('2019'!H$1493:H$1646,"SEGUIMIENTO",'2019'!G$1493:G$1646,F$6,'2019'!D$1493:D$1646,B247)</f>
        <v>0</v>
      </c>
      <c r="H247" s="471">
        <f>COUNTIFS('2019'!H$1493:H$1646,"SOLUCIONADO",'2019'!G$1493:G$1646,F$6,'2019'!D$1493:D$1646,B247)</f>
        <v>7</v>
      </c>
      <c r="I247" s="471">
        <f>COUNTIFS('2019'!H$1493:H$1646,"SEGUIMIENTO",'2019'!G$1493:G$1646,F$7,'2019'!D$1493:D$1646,B247)</f>
        <v>0</v>
      </c>
      <c r="J247" s="471">
        <f>COUNTIFS('2019'!H$1493:H$1646,"SOLUCIONADO",'2019'!G$1493:G$1646,F$7,'2019'!D$1493:D$1646,B247)</f>
        <v>0</v>
      </c>
      <c r="K247" s="471">
        <f>COUNTIFS('2019'!H$1493:H$1646,"SEGUIMIENTO",'2019'!G$1493:G$1646,F$8,'2019'!D$1493:D$1646,B247)</f>
        <v>1</v>
      </c>
      <c r="L247" s="471">
        <f>COUNTIFS('2019'!H$1493:H$1646,"SOLUCIONADO",'2019'!G$1493:G$1646,F$8,'2019'!D$1493:D$1646,B247)</f>
        <v>1</v>
      </c>
      <c r="M247" s="471">
        <f>COUNTIFS('2019'!H$1493:H$1646,"SEGUIMIENTO",'2019'!G$1493:G$1646,F$9,'2019'!D$1493:D$1646,B247)</f>
        <v>0</v>
      </c>
      <c r="N247" s="471">
        <f>COUNTIFS('2019'!H$1493:H$1646,"SOLUCIONADO",'2019'!G$1493:G$1646,F$9,'2019'!D$1493:D$1646,B247)</f>
        <v>3</v>
      </c>
      <c r="O247" s="471">
        <f>COUNTIFS('2019'!H$1493:H$1646,"SEGUIMIENTO",'2019'!G$1493:G$1646,F$10,'2019'!D$1493:D$1646,B247)</f>
        <v>0</v>
      </c>
      <c r="P247" s="471">
        <f>COUNTIFS('2019'!$H$1493:$H$1646,"SOLUCIONADO",'2019'!$G$1493:$G$1646,$F$10,'2019'!$D$1493:$D$1646,$B247)</f>
        <v>6</v>
      </c>
      <c r="Q247" s="464"/>
      <c r="R247" s="439"/>
      <c r="S247" s="439"/>
      <c r="T247" s="439"/>
      <c r="U247" s="439"/>
      <c r="V247" s="439"/>
      <c r="W247" s="439"/>
      <c r="X247" s="439"/>
      <c r="Y247" s="439"/>
      <c r="Z247" s="439"/>
    </row>
    <row r="248" spans="1:26" ht="12.75">
      <c r="A248" s="463"/>
      <c r="B248" s="468" t="s">
        <v>4647</v>
      </c>
      <c r="C248" s="469">
        <f>COUNTIFS('2019'!H$1493:H$1646,"SEGUIMIENTO",'2019'!G$1493:G$1646,F$4,'2019'!D$1493:D$1646,B248)</f>
        <v>0</v>
      </c>
      <c r="D248" s="469">
        <f>COUNTIFS('2019'!H$1493:H$1646,"SOLUCIONADO",'2019'!G$1493:G$1646,F$4,'2019'!D$1493:D$1646,B248)</f>
        <v>6</v>
      </c>
      <c r="E248" s="469">
        <f>COUNTIFS('2019'!H$1493:H$1646,"SEGUIMIENTO",'2019'!G$1493:G$1646,F$5,'2019'!D$1493:D$1646,B248)</f>
        <v>0</v>
      </c>
      <c r="F248" s="471">
        <f>COUNTIFS('2019'!H$1493:H$1646,"SOLUCIONADO",'2019'!G$1493:G$1646,F$5,'2019'!D$1493:D$1646,B248)</f>
        <v>5</v>
      </c>
      <c r="G248" s="471">
        <f>COUNTIFS('2019'!H$1493:H$1646,"SEGUIMIENTO",'2019'!G$1493:G$1646,F$6,'2019'!D$1493:D$1646,B248)</f>
        <v>0</v>
      </c>
      <c r="H248" s="471">
        <f>COUNTIFS('2019'!H$1493:H$1646,"SOLUCIONADO",'2019'!G$1493:G$1646,F$6,'2019'!D$1493:D$1646,B248)</f>
        <v>1</v>
      </c>
      <c r="I248" s="471">
        <f>COUNTIFS('2019'!H$1493:H$1646,"SEGUIMIENTO",'2019'!G$1493:G$1646,F$7,'2019'!D$1493:D$1646,B248)</f>
        <v>0</v>
      </c>
      <c r="J248" s="471">
        <f>COUNTIFS('2019'!H$1493:H$1646,"SOLUCIONADO",'2019'!G$1493:G$1646,F$7,'2019'!D$1493:D$1646,B248)</f>
        <v>0</v>
      </c>
      <c r="K248" s="471">
        <f>COUNTIFS('2019'!H$1493:H$1646,"SEGUIMIENTO",'2019'!G$1493:G$1646,F$8,'2019'!D$1493:D$1646,B248)</f>
        <v>0</v>
      </c>
      <c r="L248" s="471">
        <f>COUNTIFS('2019'!H$1493:H$1646,"SOLUCIONADO",'2019'!G$1493:G$1646,F$8,'2019'!D$1493:D$1646,B248)</f>
        <v>1</v>
      </c>
      <c r="M248" s="471">
        <f>COUNTIFS('2019'!H$1493:H$1646,"SEGUIMIENTO",'2019'!G$1493:G$1646,F$9,'2019'!D$1493:D$1646,B248)</f>
        <v>0</v>
      </c>
      <c r="N248" s="471">
        <f>COUNTIFS('2019'!H$1493:H$1646,"SOLUCIONADO",'2019'!G$1493:G$1646,F$9,'2019'!D$1493:D$1646,B248)</f>
        <v>0</v>
      </c>
      <c r="O248" s="471">
        <f>COUNTIFS('2019'!H$1493:H$1646,"SEGUIMIENTO",'2019'!G$1493:G$1646,F$10,'2019'!D$1493:D$1646,B248)</f>
        <v>0</v>
      </c>
      <c r="P248" s="471">
        <f>COUNTIFS('2019'!$H$1493:$H$1646,"SOLUCIONADO",'2019'!$G$1493:$G$1646,$F$10,'2019'!$D$1493:$D$1646,$B248)</f>
        <v>0</v>
      </c>
      <c r="Q248" s="464"/>
      <c r="R248" s="439"/>
      <c r="S248" s="439"/>
      <c r="T248" s="439"/>
      <c r="U248" s="439"/>
      <c r="V248" s="439"/>
      <c r="W248" s="439"/>
      <c r="X248" s="439"/>
      <c r="Y248" s="439"/>
      <c r="Z248" s="439"/>
    </row>
    <row r="249" spans="1:26" ht="12.75">
      <c r="A249" s="463"/>
      <c r="B249" s="468" t="s">
        <v>100</v>
      </c>
      <c r="C249" s="469">
        <f>COUNTIFS('2019'!H$1493:H$1646,"SEGUIMIENTO",'2019'!G$1493:G$1646,F$4,'2019'!D$1493:D$1646,B249)</f>
        <v>0</v>
      </c>
      <c r="D249" s="469">
        <f>COUNTIFS('2019'!H$1493:H$1646,"SOLUCIONADO",'2019'!G$1493:G$1646,F$4,'2019'!D$1493:D$1646,B249)</f>
        <v>30</v>
      </c>
      <c r="E249" s="469">
        <f>COUNTIFS('2019'!H$1493:H$1646,"SEGUIMIENTO",'2019'!G$1493:G$1646,F$5,'2019'!D$1493:D$1646,B249)</f>
        <v>1</v>
      </c>
      <c r="F249" s="471">
        <f>COUNTIFS('2019'!H$1493:H$1646,"SOLUCIONADO",'2019'!G$1493:G$1646,F$5,'2019'!D$1493:D$1646,B249)</f>
        <v>14</v>
      </c>
      <c r="G249" s="471">
        <f>COUNTIFS('2019'!H$1493:H$1646,"SEGUIMIENTO",'2019'!G$1493:G$1646,F$6,'2019'!D$1493:D$1646,B249)</f>
        <v>0</v>
      </c>
      <c r="H249" s="471">
        <f>COUNTIFS('2019'!H$1493:H$1646,"SOLUCIONADO",'2019'!G$1493:G$1646,F$6,'2019'!D$1493:D$1646,B249)</f>
        <v>9</v>
      </c>
      <c r="I249" s="471">
        <f>COUNTIFS('2019'!H$1493:H$1646,"SEGUIMIENTO",'2019'!G$1493:G$1646,F$7,'2019'!D$1493:D$1646,B249)</f>
        <v>0</v>
      </c>
      <c r="J249" s="471">
        <f>COUNTIFS('2019'!H$1493:H$1646,"SOLUCIONADO",'2019'!G$1493:G$1646,F$7,'2019'!D$1493:D$1646,B249)</f>
        <v>3</v>
      </c>
      <c r="K249" s="471">
        <f>COUNTIFS('2019'!H$1493:H$1646,"SEGUIMIENTO",'2019'!G$1493:G$1646,F$8,'2019'!D$1493:D$1646,B249)</f>
        <v>0</v>
      </c>
      <c r="L249" s="471">
        <f>COUNTIFS('2019'!H$1493:H$1646,"SOLUCIONADO",'2019'!G$1493:G$1646,F$8,'2019'!D$1493:D$1646,B249)</f>
        <v>5</v>
      </c>
      <c r="M249" s="471">
        <f>COUNTIFS('2019'!H$1493:H$1646,"SEGUIMIENTO",'2019'!G$1493:G$1646,F$9,'2019'!D$1493:D$1646,B249)</f>
        <v>0</v>
      </c>
      <c r="N249" s="471">
        <f>COUNTIFS('2019'!H$1493:H$1646,"SOLUCIONADO",'2019'!G$1493:G$1646,F$9,'2019'!D$1493:D$1646,B249)</f>
        <v>1</v>
      </c>
      <c r="O249" s="471">
        <f>COUNTIFS('2019'!H$1493:H$1646,"SEGUIMIENTO",'2019'!G$1493:G$1646,F$10,'2019'!D$1493:D$1646,B249)</f>
        <v>3</v>
      </c>
      <c r="P249" s="471">
        <f>COUNTIFS('2019'!$H$1493:$H$1646,"SOLUCIONADO",'2019'!$G$1493:$G$1646,$F$10,'2019'!$D$1493:$D$1646,$B249)</f>
        <v>8</v>
      </c>
      <c r="Q249" s="464"/>
      <c r="R249" s="439"/>
      <c r="S249" s="439"/>
      <c r="T249" s="439"/>
      <c r="U249" s="439"/>
      <c r="V249" s="439"/>
      <c r="W249" s="439"/>
      <c r="X249" s="439"/>
      <c r="Y249" s="439"/>
      <c r="Z249" s="439"/>
    </row>
    <row r="250" spans="1:26" ht="12.75">
      <c r="A250" s="463"/>
      <c r="B250" s="468" t="s">
        <v>417</v>
      </c>
      <c r="C250" s="469">
        <f>COUNTIFS('2019'!H$1493:H$1646,"SEGUIMIENTO",'2019'!G$1493:G$1646,F$4,'2019'!D$1493:D$1646,B250)</f>
        <v>0</v>
      </c>
      <c r="D250" s="469">
        <f>COUNTIFS('2019'!H$1493:H$1646,"SOLUCIONADO",'2019'!G$1493:G$1646,F$4,'2019'!D$1493:D$1646,B250)</f>
        <v>2</v>
      </c>
      <c r="E250" s="469">
        <f>COUNTIFS('2019'!H$1493:H$1646,"SEGUIMIENTO",'2019'!G$1493:G$1646,F$5,'2019'!D$1493:D$1646,B250)</f>
        <v>0</v>
      </c>
      <c r="F250" s="471">
        <f>COUNTIFS('2019'!H$1493:H$1646,"SOLUCIONADO",'2019'!G$1493:G$1646,F$5,'2019'!D$1493:D$1646,B250)</f>
        <v>3</v>
      </c>
      <c r="G250" s="471">
        <f>COUNTIFS('2019'!H$1493:H$1646,"SEGUIMIENTO",'2019'!G$1493:G$1646,F$6,'2019'!D$1493:D$1646,B250)</f>
        <v>0</v>
      </c>
      <c r="H250" s="471">
        <f>COUNTIFS('2019'!H$1493:H$1646,"SOLUCIONADO",'2019'!G$1493:G$1646,F$6,'2019'!D$1493:D$1646,B250)</f>
        <v>1</v>
      </c>
      <c r="I250" s="471">
        <f>COUNTIFS('2019'!H$1493:H$1646,"SEGUIMIENTO",'2019'!G$1493:G$1646,F$7,'2019'!D$1493:D$1646,B250)</f>
        <v>0</v>
      </c>
      <c r="J250" s="471">
        <f>COUNTIFS('2019'!H$1493:H$1646,"SOLUCIONADO",'2019'!G$1493:G$1646,F$7,'2019'!D$1493:D$1646,B250)</f>
        <v>0</v>
      </c>
      <c r="K250" s="471">
        <f>COUNTIFS('2019'!H$1493:H$1646,"SEGUIMIENTO",'2019'!G$1493:G$1646,F$8,'2019'!D$1493:D$1646,B250)</f>
        <v>0</v>
      </c>
      <c r="L250" s="471">
        <f>COUNTIFS('2019'!H$1493:H$1646,"SOLUCIONADO",'2019'!G$1493:G$1646,F$8,'2019'!D$1493:D$1646,B250)</f>
        <v>0</v>
      </c>
      <c r="M250" s="471">
        <f>COUNTIFS('2019'!H$1493:H$1646,"SEGUIMIENTO",'2019'!G$1493:G$1646,F$9,'2019'!D$1493:D$1646,B250)</f>
        <v>0</v>
      </c>
      <c r="N250" s="471">
        <f>COUNTIFS('2019'!H$1493:H$1646,"SOLUCIONADO",'2019'!G$1493:G$1646,F$9,'2019'!D$1493:D$1646,B250)</f>
        <v>0</v>
      </c>
      <c r="O250" s="471">
        <f>COUNTIFS('2019'!H$1493:H$1646,"SEGUIMIENTO",'2019'!G$1493:G$1646,F$10,'2019'!D$1493:D$1646,B250)</f>
        <v>0</v>
      </c>
      <c r="P250" s="471">
        <f>COUNTIFS('2019'!$H$1493:$H$1646,"SOLUCIONADO",'2019'!$G$1493:$G$1646,$F$10,'2019'!$D$1493:$D$1646,$B250)</f>
        <v>0</v>
      </c>
      <c r="Q250" s="464"/>
      <c r="R250" s="439"/>
      <c r="S250" s="439"/>
      <c r="T250" s="439"/>
      <c r="U250" s="439"/>
      <c r="V250" s="439"/>
      <c r="W250" s="439"/>
      <c r="X250" s="439"/>
      <c r="Y250" s="439"/>
      <c r="Z250" s="439"/>
    </row>
    <row r="251" spans="1:26" ht="12.75">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row>
    <row r="252" spans="1:26" ht="12.75">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row>
    <row r="253" spans="1:26" ht="12.75">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row>
    <row r="254" spans="1:26" ht="12.75">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row>
    <row r="255" spans="1:26" ht="12.75">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row>
    <row r="256" spans="1:26" ht="12.75">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row>
    <row r="257" spans="1:26" ht="12.75">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row>
    <row r="258" spans="1:26" ht="12.75">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row>
    <row r="259" spans="1:26" ht="12.75">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row>
    <row r="260" spans="1:26" ht="12.75">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row>
    <row r="261" spans="1:26" ht="12.75">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row>
    <row r="262" spans="1:26" ht="12.75">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row>
    <row r="263" spans="1:26" ht="12.75">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row>
    <row r="264" spans="1:26" ht="12.75">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row>
    <row r="265" spans="1:26" ht="12.75">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row>
    <row r="266" spans="1:26" ht="12.75">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row>
    <row r="267" spans="1:26" ht="12.75">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row>
    <row r="268" spans="1:26" ht="12.75">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row>
    <row r="269" spans="1:26" ht="12.75">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row>
    <row r="270" spans="1:26" ht="12.75">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row>
    <row r="271" spans="1:26" ht="12.75">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row>
    <row r="272" spans="1:26" ht="12.75">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row>
    <row r="273" spans="1:26" ht="12.75">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row>
    <row r="274" spans="1:26" ht="12.75">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row>
    <row r="275" spans="1:26" ht="12.75">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row>
    <row r="276" spans="1:26" ht="12.75">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row>
    <row r="277" spans="1:26" ht="12.75">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row>
    <row r="278" spans="1:26" ht="12.75">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row>
    <row r="279" spans="1:26" ht="12.75">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row>
    <row r="280" spans="1:26" ht="12.75">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row>
    <row r="281" spans="1:26" ht="12.75">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row>
    <row r="282" spans="1:26" ht="12.75">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row>
    <row r="283" spans="1:26" ht="12.75">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row>
    <row r="284" spans="1:26" ht="12.75">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row>
    <row r="285" spans="1:26" ht="12.75">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row>
    <row r="286" spans="1:26" ht="12.75">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row>
    <row r="287" spans="1:26" ht="12.75">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row>
    <row r="288" spans="1:26" ht="12.75">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row>
    <row r="289" spans="1:26" ht="12.75">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row>
    <row r="290" spans="1:26" ht="12.75">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row>
    <row r="291" spans="1:26" ht="12.75">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row>
    <row r="292" spans="1:26" ht="12.75">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row>
    <row r="293" spans="1:26" ht="12.75">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row>
    <row r="294" spans="1:26" ht="12.75">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row>
    <row r="295" spans="1:26" ht="12.75">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row>
    <row r="296" spans="1:26" ht="12.75">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row>
    <row r="297" spans="1:26" ht="12.75">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row>
    <row r="298" spans="1:26" ht="12.75">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row>
    <row r="299" spans="1:26" ht="12.75">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row>
    <row r="300" spans="1:26" ht="12.75">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row>
    <row r="301" spans="1:26" ht="12.75">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row>
    <row r="302" spans="1:26" ht="12.75">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row>
    <row r="303" spans="1:26" ht="12.75">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row>
    <row r="304" spans="1:26" ht="12.75">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row>
    <row r="305" spans="1:26" ht="12.75">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row>
    <row r="306" spans="1:26" ht="12.75">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row>
    <row r="307" spans="1:26" ht="12.75">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row>
    <row r="308" spans="1:26" ht="12.75">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row>
    <row r="309" spans="1:26" ht="12.75">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row>
    <row r="310" spans="1:26" ht="12.75">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row>
    <row r="311" spans="1:26" ht="12.75">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row>
    <row r="312" spans="1:26" ht="12.75">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row>
    <row r="313" spans="1:26" ht="12.75">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row>
    <row r="314" spans="1:26" ht="12.75">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row>
    <row r="315" spans="1:26" ht="12.75">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row>
    <row r="316" spans="1:26" ht="12.75">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row>
    <row r="317" spans="1:26" ht="12.75">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row>
    <row r="318" spans="1:26" ht="12.75">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row>
    <row r="319" spans="1:26" ht="12.75">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row>
    <row r="320" spans="1:26" ht="12.75">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row>
    <row r="321" spans="1:26" ht="12.75">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row>
    <row r="322" spans="1:26" ht="12.75">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row>
    <row r="323" spans="1:26" ht="12.75">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row>
    <row r="324" spans="1:26" ht="12.75">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row>
    <row r="325" spans="1:26" ht="12.75">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row>
    <row r="326" spans="1:26" ht="12.75">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row>
    <row r="327" spans="1:26" ht="12.75">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row>
    <row r="328" spans="1:26" ht="12.75">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row>
    <row r="329" spans="1:26" ht="12.75">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row>
    <row r="330" spans="1:26" ht="12.75">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row>
    <row r="331" spans="1:26" ht="12.75">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row>
    <row r="332" spans="1:26" ht="12.75">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row>
    <row r="333" spans="1:26" ht="12.75">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row>
    <row r="334" spans="1:26" ht="12.75">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row>
    <row r="335" spans="1:26" ht="12.75">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row>
    <row r="336" spans="1:26" ht="12.75">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row>
    <row r="337" spans="1:26" ht="12.75">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row>
    <row r="338" spans="1:26" ht="12.75">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row>
    <row r="339" spans="1:26" ht="12.75">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row>
    <row r="340" spans="1:26" ht="12.75">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row>
    <row r="341" spans="1:26" ht="12.75">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row>
    <row r="342" spans="1:26" ht="12.75">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row>
    <row r="343" spans="1:26" ht="12.75">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row>
    <row r="344" spans="1:26" ht="12.75">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row>
    <row r="345" spans="1:26" ht="12.75">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row>
    <row r="346" spans="1:26" ht="12.75">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row>
    <row r="347" spans="1:26" ht="12.75">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row>
    <row r="348" spans="1:26" ht="12.75">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row>
    <row r="349" spans="1:26" ht="12.75">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row>
    <row r="350" spans="1:26" ht="12.75">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row>
    <row r="351" spans="1:26" ht="12.75">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row>
    <row r="352" spans="1:26" ht="12.75">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row>
    <row r="353" spans="1:26" ht="12.75">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row>
    <row r="354" spans="1:26" ht="12.75">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row>
    <row r="355" spans="1:26" ht="12.75">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row>
    <row r="356" spans="1:26" ht="12.75">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row>
    <row r="357" spans="1:26" ht="12.75">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row>
    <row r="358" spans="1:26" ht="12.75">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row>
    <row r="359" spans="1:26" ht="12.75">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row>
    <row r="360" spans="1:26" ht="12.75">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row>
    <row r="361" spans="1:26" ht="12.75">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row>
    <row r="362" spans="1:26" ht="12.75">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row>
    <row r="363" spans="1:26" ht="12.75">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row>
    <row r="364" spans="1:26" ht="12.75">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row>
    <row r="365" spans="1:26" ht="12.75">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row>
    <row r="366" spans="1:26" ht="12.75">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row>
    <row r="367" spans="1:26" ht="12.75">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row>
    <row r="368" spans="1:26" ht="12.75">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row>
    <row r="369" spans="1:26" ht="12.75">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row>
    <row r="370" spans="1:26" ht="12.75">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row>
    <row r="371" spans="1:26" ht="12.75">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row>
    <row r="372" spans="1:26" ht="12.75">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row>
    <row r="373" spans="1:26" ht="12.75">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row>
    <row r="374" spans="1:26" ht="12.75">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row>
    <row r="375" spans="1:26" ht="12.75">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row>
    <row r="376" spans="1:26" ht="12.75">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row>
    <row r="377" spans="1:26" ht="12.75">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row>
    <row r="378" spans="1:26" ht="12.75">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row>
    <row r="379" spans="1:26" ht="12.75">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row>
    <row r="380" spans="1:26" ht="12.75">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row>
    <row r="381" spans="1:26" ht="12.75">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row>
    <row r="382" spans="1:26" ht="12.75">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row>
    <row r="383" spans="1:26" ht="12.75">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row>
    <row r="384" spans="1:26" ht="12.75">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row>
    <row r="385" spans="1:26" ht="12.75">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row>
    <row r="386" spans="1:26" ht="12.75">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row>
    <row r="387" spans="1:26" ht="12.75">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row>
    <row r="388" spans="1:26" ht="12.75">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row>
    <row r="389" spans="1:26" ht="12.75">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row>
    <row r="390" spans="1:26" ht="12.75">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row>
    <row r="391" spans="1:26" ht="12.75">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row>
    <row r="392" spans="1:26" ht="12.75">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row>
    <row r="393" spans="1:26" ht="12.75">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row>
    <row r="394" spans="1:26" ht="12.75">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row>
    <row r="395" spans="1:26" ht="12.75">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row>
    <row r="396" spans="1:26" ht="12.75">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row>
    <row r="397" spans="1:26" ht="12.75">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row>
    <row r="398" spans="1:26" ht="12.75">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row>
    <row r="399" spans="1:26" ht="12.75">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row>
    <row r="400" spans="1:26" ht="12.75">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row>
    <row r="401" spans="1:26" ht="12.75">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row>
    <row r="402" spans="1:26" ht="12.75">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row>
    <row r="403" spans="1:26" ht="12.75">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row>
    <row r="404" spans="1:26" ht="12.75">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row>
    <row r="405" spans="1:26" ht="12.75">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row>
    <row r="406" spans="1:26" ht="12.75">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row>
    <row r="407" spans="1:26" ht="12.75">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row>
    <row r="408" spans="1:26" ht="12.75">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row>
    <row r="409" spans="1:26" ht="12.75">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row>
    <row r="410" spans="1:26" ht="12.75">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row>
    <row r="411" spans="1:26" ht="12.75">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row>
    <row r="412" spans="1:26" ht="12.75">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row>
    <row r="413" spans="1:26" ht="12.75">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row>
    <row r="414" spans="1:26" ht="12.75">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row>
    <row r="415" spans="1:26" ht="12.75">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row>
    <row r="416" spans="1:26" ht="12.75">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row>
    <row r="417" spans="1:26" ht="12.75">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row>
    <row r="418" spans="1:26" ht="12.75">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row>
    <row r="419" spans="1:26" ht="12.75">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row>
    <row r="420" spans="1:26" ht="12.75">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row>
    <row r="421" spans="1:26" ht="12.75">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row>
    <row r="422" spans="1:26" ht="12.75">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row>
    <row r="423" spans="1:26" ht="12.75">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row>
    <row r="424" spans="1:26" ht="12.75">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row>
    <row r="425" spans="1:26" ht="12.75">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row>
    <row r="426" spans="1:26" ht="12.75">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row>
    <row r="427" spans="1:26" ht="12.75">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row>
    <row r="428" spans="1:26" ht="12.75">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row>
    <row r="429" spans="1:26" ht="12.75">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row>
    <row r="430" spans="1:26" ht="12.75">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row>
    <row r="431" spans="1:26" ht="12.75">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row>
    <row r="432" spans="1:26" ht="12.75">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row>
    <row r="433" spans="1:26" ht="12.75">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row>
    <row r="434" spans="1:26" ht="12.75">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row>
    <row r="435" spans="1:26" ht="12.75">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row>
    <row r="436" spans="1:26" ht="12.75">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row>
    <row r="437" spans="1:26" ht="12.75">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row>
    <row r="438" spans="1:26" ht="12.75">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row>
    <row r="439" spans="1:26" ht="12.75">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row>
    <row r="440" spans="1:26" ht="12.75">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row>
    <row r="441" spans="1:26" ht="12.75">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row>
    <row r="442" spans="1:26" ht="12.75">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row>
    <row r="443" spans="1:26" ht="12.75">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row>
    <row r="444" spans="1:26" ht="12.75">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row>
    <row r="445" spans="1:26" ht="12.75">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row>
    <row r="446" spans="1:26" ht="12.75">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row>
    <row r="447" spans="1:26" ht="12.75">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row>
    <row r="448" spans="1:26" ht="12.75">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row>
    <row r="449" spans="1:26" ht="12.75">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row>
    <row r="450" spans="1:26" ht="12.75">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row>
    <row r="451" spans="1:26" ht="12.75">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row>
    <row r="452" spans="1:26" ht="12.75">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row>
    <row r="453" spans="1:26" ht="12.75">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row>
    <row r="454" spans="1:26" ht="12.75">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row>
    <row r="455" spans="1:26" ht="12.75">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row>
    <row r="456" spans="1:26" ht="12.75">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row>
    <row r="457" spans="1:26" ht="12.75">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row>
    <row r="458" spans="1:26" ht="12.75">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row>
    <row r="459" spans="1:26" ht="12.75">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row>
    <row r="460" spans="1:26" ht="12.75">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row>
    <row r="461" spans="1:26" ht="12.75">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row>
    <row r="462" spans="1:26" ht="12.75">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row>
    <row r="463" spans="1:26" ht="12.75">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row>
    <row r="464" spans="1:26" ht="12.75">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row>
    <row r="465" spans="1:26" ht="12.75">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row>
    <row r="466" spans="1:26" ht="12.75">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row>
    <row r="467" spans="1:26" ht="12.75">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row>
    <row r="468" spans="1:26" ht="12.75">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row>
    <row r="469" spans="1:26" ht="12.75">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row>
    <row r="470" spans="1:26" ht="12.75">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row>
    <row r="471" spans="1:26" ht="12.75">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row>
    <row r="472" spans="1:26" ht="12.75">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row>
    <row r="473" spans="1:26" ht="12.75">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row>
    <row r="474" spans="1:26" ht="12.75">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row>
    <row r="475" spans="1:26" ht="12.75">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row>
    <row r="476" spans="1:26" ht="12.75">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row>
    <row r="477" spans="1:26" ht="12.75">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row>
    <row r="478" spans="1:26" ht="12.75">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row>
    <row r="479" spans="1:26" ht="12.75">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row>
    <row r="480" spans="1:26" ht="12.75">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row>
    <row r="481" spans="1:26" ht="12.75">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row>
    <row r="482" spans="1:26" ht="12.75">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row>
    <row r="483" spans="1:26" ht="12.75">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row>
    <row r="484" spans="1:26" ht="12.75">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row>
    <row r="485" spans="1:26" ht="12.75">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row>
    <row r="486" spans="1:26" ht="12.75">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row>
    <row r="487" spans="1:26" ht="12.75">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row>
    <row r="488" spans="1:26" ht="12.75">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row>
    <row r="489" spans="1:26" ht="12.75">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row>
    <row r="490" spans="1:26" ht="12.75">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row>
    <row r="491" spans="1:26" ht="12.75">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row>
    <row r="492" spans="1:26" ht="12.75">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row>
    <row r="493" spans="1:26" ht="12.75">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row>
    <row r="494" spans="1:26" ht="12.75">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row>
    <row r="495" spans="1:26" ht="12.75">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row>
    <row r="496" spans="1:26" ht="12.75">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row>
    <row r="497" spans="1:26" ht="12.75">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row>
    <row r="498" spans="1:26" ht="12.75">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row>
    <row r="499" spans="1:26" ht="12.75">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row>
    <row r="500" spans="1:26" ht="12.75">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row>
    <row r="501" spans="1:26" ht="12.75">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row>
    <row r="502" spans="1:26" ht="12.75">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row>
    <row r="503" spans="1:26" ht="12.75">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row>
    <row r="504" spans="1:26" ht="12.75">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row>
    <row r="505" spans="1:26" ht="12.75">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row>
    <row r="506" spans="1:26" ht="12.75">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row>
    <row r="507" spans="1:26" ht="12.75">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row>
    <row r="508" spans="1:26" ht="12.75">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row>
    <row r="509" spans="1:26" ht="12.75">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row>
    <row r="510" spans="1:26" ht="12.75">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row>
    <row r="511" spans="1:26" ht="12.75">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row>
    <row r="512" spans="1:26" ht="12.75">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row>
    <row r="513" spans="1:26" ht="12.75">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row>
    <row r="514" spans="1:26" ht="12.75">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row>
    <row r="515" spans="1:26" ht="12.75">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row>
    <row r="516" spans="1:26" ht="12.75">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row>
    <row r="517" spans="1:26" ht="12.75">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row>
    <row r="518" spans="1:26" ht="12.75">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row>
    <row r="519" spans="1:26" ht="12.75">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row>
    <row r="520" spans="1:26" ht="12.75">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row>
    <row r="521" spans="1:26" ht="12.75">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row>
    <row r="522" spans="1:26" ht="12.75">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row>
    <row r="523" spans="1:26" ht="12.75">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row>
    <row r="524" spans="1:26" ht="12.75">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row>
    <row r="525" spans="1:26" ht="12.75">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row>
    <row r="526" spans="1:26" ht="12.75">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row>
    <row r="527" spans="1:26" ht="12.75">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row>
    <row r="528" spans="1:26" ht="12.75">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row>
    <row r="529" spans="1:26" ht="12.75">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row>
    <row r="530" spans="1:26" ht="12.75">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row>
    <row r="531" spans="1:26" ht="12.75">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row>
    <row r="532" spans="1:26" ht="12.75">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row>
    <row r="533" spans="1:26" ht="12.75">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row>
    <row r="534" spans="1:26" ht="12.75">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row>
    <row r="535" spans="1:26" ht="12.75">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row>
    <row r="536" spans="1:26" ht="12.75">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row>
    <row r="537" spans="1:26" ht="12.75">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row>
    <row r="538" spans="1:26" ht="12.75">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row>
    <row r="539" spans="1:26" ht="12.75">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row>
    <row r="540" spans="1:26" ht="12.75">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row>
    <row r="541" spans="1:26" ht="12.75">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row>
    <row r="542" spans="1:26" ht="12.75">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row>
    <row r="543" spans="1:26" ht="12.75">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row>
    <row r="544" spans="1:26" ht="12.75">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row>
    <row r="545" spans="1:26" ht="12.75">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row>
    <row r="546" spans="1:26" ht="12.75">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row>
    <row r="547" spans="1:26" ht="12.75">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row>
    <row r="548" spans="1:26" ht="12.75">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row>
    <row r="549" spans="1:26" ht="12.75">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row>
    <row r="550" spans="1:26" ht="12.75">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row>
    <row r="551" spans="1:26" ht="12.75">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row>
    <row r="552" spans="1:26" ht="12.75">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row>
    <row r="553" spans="1:26" ht="12.75">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row>
    <row r="554" spans="1:26" ht="12.75">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row>
    <row r="555" spans="1:26" ht="12.75">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row>
    <row r="556" spans="1:26" ht="12.75">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row>
    <row r="557" spans="1:26" ht="12.75">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row>
    <row r="558" spans="1:26" ht="12.75">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row>
    <row r="559" spans="1:26" ht="12.75">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row>
    <row r="560" spans="1:26" ht="12.75">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row>
    <row r="561" spans="1:26" ht="12.75">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row>
    <row r="562" spans="1:26" ht="12.75">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row>
    <row r="563" spans="1:26" ht="12.75">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row>
    <row r="564" spans="1:26" ht="12.75">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row>
    <row r="565" spans="1:26" ht="12.75">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row>
    <row r="566" spans="1:26" ht="12.75">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row>
    <row r="567" spans="1:26" ht="12.75">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row>
    <row r="568" spans="1:26" ht="12.75">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row>
    <row r="569" spans="1:26" ht="12.75">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row>
    <row r="570" spans="1:26" ht="12.75">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row>
    <row r="571" spans="1:26" ht="12.75">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row>
    <row r="572" spans="1:26" ht="12.75">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row>
    <row r="573" spans="1:26" ht="12.75">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row>
    <row r="574" spans="1:26" ht="12.75">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row>
    <row r="575" spans="1:26" ht="12.75">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row>
    <row r="576" spans="1:26" ht="12.75">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row>
    <row r="577" spans="1:26" ht="12.75">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row>
    <row r="578" spans="1:26" ht="12.75">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row>
    <row r="579" spans="1:26" ht="12.75">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row>
    <row r="580" spans="1:26" ht="12.75">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row>
    <row r="581" spans="1:26" ht="12.75">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row>
    <row r="582" spans="1:26" ht="12.75">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row>
    <row r="583" spans="1:26" ht="12.75">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row>
    <row r="584" spans="1:26" ht="12.75">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row>
    <row r="585" spans="1:26" ht="12.75">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row>
    <row r="586" spans="1:26" ht="12.75">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row>
    <row r="587" spans="1:26" ht="12.75">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row>
    <row r="588" spans="1:26" ht="12.75">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row>
    <row r="589" spans="1:26" ht="12.75">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row>
    <row r="590" spans="1:26" ht="12.75">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row>
    <row r="591" spans="1:26" ht="12.75">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row>
    <row r="592" spans="1:26" ht="12.75">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row>
    <row r="593" spans="1:26" ht="12.75">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row>
    <row r="594" spans="1:26" ht="12.75">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row>
    <row r="595" spans="1:26" ht="12.75">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row>
    <row r="596" spans="1:26" ht="12.75">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row>
    <row r="597" spans="1:26" ht="12.75">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row>
    <row r="598" spans="1:26" ht="12.75">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row>
    <row r="599" spans="1:26" ht="12.75">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row>
    <row r="600" spans="1:26" ht="12.75">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row>
    <row r="601" spans="1:26" ht="12.75">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row>
    <row r="602" spans="1:26" ht="12.75">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row>
    <row r="603" spans="1:26" ht="12.75">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row>
    <row r="604" spans="1:26" ht="12.75">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row>
    <row r="605" spans="1:26" ht="12.75">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row>
    <row r="606" spans="1:26" ht="12.75">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row>
    <row r="607" spans="1:26" ht="12.75">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row>
    <row r="608" spans="1:26" ht="12.75">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row>
    <row r="609" spans="1:26" ht="12.75">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row>
    <row r="610" spans="1:26" ht="12.75">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row>
    <row r="611" spans="1:26" ht="12.75">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row>
    <row r="612" spans="1:26" ht="12.75">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row>
    <row r="613" spans="1:26" ht="12.75">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row>
    <row r="614" spans="1:26" ht="12.75">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row>
    <row r="615" spans="1:26" ht="12.75">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row>
    <row r="616" spans="1:26" ht="12.75">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row>
    <row r="617" spans="1:26" ht="12.75">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row>
    <row r="618" spans="1:26" ht="12.75">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row>
    <row r="619" spans="1:26" ht="12.75">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row>
    <row r="620" spans="1:26" ht="12.75">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row>
    <row r="621" spans="1:26" ht="12.75">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row>
    <row r="622" spans="1:26" ht="12.75">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row>
    <row r="623" spans="1:26" ht="12.75">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row>
    <row r="624" spans="1:26" ht="12.75">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row>
    <row r="625" spans="1:26" ht="12.75">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row>
    <row r="626" spans="1:26" ht="12.75">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row>
    <row r="627" spans="1:26" ht="12.75">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row>
    <row r="628" spans="1:26" ht="12.75">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row>
    <row r="629" spans="1:26" ht="12.75">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row>
    <row r="630" spans="1:26" ht="12.75">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row>
    <row r="631" spans="1:26" ht="12.75">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row>
    <row r="632" spans="1:26" ht="12.75">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row>
    <row r="633" spans="1:26" ht="12.75">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row>
    <row r="634" spans="1:26" ht="12.75">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row>
    <row r="635" spans="1:26" ht="12.75">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row>
    <row r="636" spans="1:26" ht="12.75">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row>
    <row r="637" spans="1:26" ht="12.75">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row>
    <row r="638" spans="1:26" ht="12.75">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row>
    <row r="639" spans="1:26" ht="12.75">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row>
    <row r="640" spans="1:26" ht="12.75">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row>
    <row r="641" spans="1:26" ht="12.75">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row>
    <row r="642" spans="1:26" ht="12.75">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row>
    <row r="643" spans="1:26" ht="12.75">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row>
    <row r="644" spans="1:26" ht="12.75">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row>
    <row r="645" spans="1:26" ht="12.75">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row>
    <row r="646" spans="1:26" ht="12.75">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row>
    <row r="647" spans="1:26" ht="12.75">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row>
    <row r="648" spans="1:26" ht="12.75">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row>
    <row r="649" spans="1:26" ht="12.75">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row>
    <row r="650" spans="1:26" ht="12.75">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row>
    <row r="651" spans="1:26" ht="12.75">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row>
    <row r="652" spans="1:26" ht="12.75">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row>
    <row r="653" spans="1:26" ht="12.75">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row>
    <row r="654" spans="1:26" ht="12.75">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row>
    <row r="655" spans="1:26" ht="12.75">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row>
    <row r="656" spans="1:26" ht="12.75">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row>
    <row r="657" spans="1:26" ht="12.75">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row>
    <row r="658" spans="1:26" ht="12.75">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row>
    <row r="659" spans="1:26" ht="12.75">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row>
    <row r="660" spans="1:26" ht="12.75">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row>
    <row r="661" spans="1:26" ht="12.75">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row>
    <row r="662" spans="1:26" ht="12.75">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row>
    <row r="663" spans="1:26" ht="12.75">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row>
    <row r="664" spans="1:26" ht="12.75">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row>
    <row r="665" spans="1:26" ht="12.75">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row>
    <row r="666" spans="1:26" ht="12.75">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row>
    <row r="667" spans="1:26" ht="12.75">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row>
    <row r="668" spans="1:26" ht="12.75">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row>
    <row r="669" spans="1:26" ht="12.75">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row>
    <row r="670" spans="1:26" ht="12.75">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row>
    <row r="671" spans="1:26" ht="12.75">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row>
    <row r="672" spans="1:26" ht="12.75">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row>
    <row r="673" spans="1:26" ht="12.75">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row>
    <row r="674" spans="1:26" ht="12.75">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row>
    <row r="675" spans="1:26" ht="12.75">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row>
    <row r="676" spans="1:26" ht="12.75">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row>
    <row r="677" spans="1:26" ht="12.75">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row>
    <row r="678" spans="1:26" ht="12.75">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row>
    <row r="679" spans="1:26" ht="12.75">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row>
    <row r="680" spans="1:26" ht="12.75">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row>
    <row r="681" spans="1:26" ht="12.75">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row>
    <row r="682" spans="1:26" ht="12.75">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row>
    <row r="683" spans="1:26" ht="12.75">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row>
    <row r="684" spans="1:26" ht="12.75">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row>
    <row r="685" spans="1:26" ht="12.75">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row>
    <row r="686" spans="1:26" ht="12.75">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row>
    <row r="687" spans="1:26" ht="12.75">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row>
    <row r="688" spans="1:26" ht="12.75">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row>
    <row r="689" spans="1:26" ht="12.75">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row>
    <row r="690" spans="1:26" ht="12.75">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row>
    <row r="691" spans="1:26" ht="12.75">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row>
    <row r="692" spans="1:26" ht="12.75">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row>
    <row r="693" spans="1:26" ht="12.75">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row>
    <row r="694" spans="1:26" ht="12.75">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row>
    <row r="695" spans="1:26" ht="12.75">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row>
    <row r="696" spans="1:26" ht="12.75">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row>
    <row r="697" spans="1:26" ht="12.75">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row>
    <row r="698" spans="1:26" ht="12.75">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row>
    <row r="699" spans="1:26" ht="12.75">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row>
    <row r="700" spans="1:26" ht="12.75">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row>
    <row r="701" spans="1:26" ht="12.75">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row>
    <row r="702" spans="1:26" ht="12.75">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row>
    <row r="703" spans="1:26" ht="12.75">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row>
    <row r="704" spans="1:26" ht="12.75">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row>
    <row r="705" spans="1:26" ht="12.75">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row>
    <row r="706" spans="1:26" ht="12.75">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row>
    <row r="707" spans="1:26" ht="12.75">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row>
    <row r="708" spans="1:26" ht="12.75">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row>
    <row r="709" spans="1:26" ht="12.75">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row>
    <row r="710" spans="1:26" ht="12.75">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row>
    <row r="711" spans="1:26" ht="12.75">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row>
    <row r="712" spans="1:26" ht="12.75">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row>
    <row r="713" spans="1:26" ht="12.75">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row>
    <row r="714" spans="1:26" ht="12.75">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row>
    <row r="715" spans="1:26" ht="12.75">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row>
    <row r="716" spans="1:26" ht="12.75">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row>
    <row r="717" spans="1:26" ht="12.75">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row>
    <row r="718" spans="1:26" ht="12.75">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row>
    <row r="719" spans="1:26" ht="12.75">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row>
    <row r="720" spans="1:26" ht="12.75">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row>
    <row r="721" spans="1:26" ht="12.75">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row>
    <row r="722" spans="1:26" ht="12.75">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row>
    <row r="723" spans="1:26" ht="12.75">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row>
    <row r="724" spans="1:26" ht="12.75">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row>
    <row r="725" spans="1:26" ht="12.75">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row>
    <row r="726" spans="1:26" ht="12.75">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row>
    <row r="727" spans="1:26" ht="12.75">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row>
    <row r="728" spans="1:26" ht="12.75">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row>
    <row r="729" spans="1:26" ht="12.75">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row>
    <row r="730" spans="1:26" ht="12.75">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row>
    <row r="731" spans="1:26" ht="12.75">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row>
    <row r="732" spans="1:26" ht="12.75">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row>
    <row r="733" spans="1:26" ht="12.75">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row>
    <row r="734" spans="1:26" ht="12.75">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row>
    <row r="735" spans="1:26" ht="12.75">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row>
    <row r="736" spans="1:26" ht="12.75">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row>
    <row r="737" spans="1:26" ht="12.75">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row>
    <row r="738" spans="1:26" ht="12.75">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row>
    <row r="739" spans="1:26" ht="12.75">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row>
    <row r="740" spans="1:26" ht="12.75">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row>
    <row r="741" spans="1:26" ht="12.75">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row>
    <row r="742" spans="1:26" ht="12.75">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row>
    <row r="743" spans="1:26" ht="12.75">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row>
    <row r="744" spans="1:26" ht="12.75">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row>
    <row r="745" spans="1:26" ht="12.75">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row>
    <row r="746" spans="1:26" ht="12.75">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row>
    <row r="747" spans="1:26" ht="12.75">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row>
    <row r="748" spans="1:26" ht="12.75">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row>
    <row r="749" spans="1:26" ht="12.75">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row>
    <row r="750" spans="1:26" ht="12.75">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row>
    <row r="751" spans="1:26" ht="12.75">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row>
    <row r="752" spans="1:26" ht="12.75">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row>
    <row r="753" spans="1:26" ht="12.75">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row>
    <row r="754" spans="1:26" ht="12.75">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row>
    <row r="755" spans="1:26" ht="12.75">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row>
    <row r="756" spans="1:26" ht="12.75">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row>
    <row r="757" spans="1:26" ht="12.75">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row>
    <row r="758" spans="1:26" ht="12.75">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row>
    <row r="759" spans="1:26" ht="12.75">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row>
    <row r="760" spans="1:26" ht="12.75">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row>
    <row r="761" spans="1:26" ht="12.75">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row>
    <row r="762" spans="1:26" ht="12.75">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row>
    <row r="763" spans="1:26" ht="12.75">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row>
    <row r="764" spans="1:26" ht="12.75">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row>
    <row r="765" spans="1:26" ht="12.75">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row>
    <row r="766" spans="1:26" ht="12.75">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row>
    <row r="767" spans="1:26" ht="12.75">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row>
    <row r="768" spans="1:26" ht="12.75">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row>
    <row r="769" spans="1:26" ht="12.75">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row>
    <row r="770" spans="1:26" ht="12.75">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row>
    <row r="771" spans="1:26" ht="12.75">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row>
    <row r="772" spans="1:26" ht="12.75">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row>
    <row r="773" spans="1:26" ht="12.75">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row>
    <row r="774" spans="1:26" ht="12.75">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row>
    <row r="775" spans="1:26" ht="12.75">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row>
    <row r="776" spans="1:26" ht="12.75">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row>
    <row r="777" spans="1:26" ht="12.75">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row>
    <row r="778" spans="1:26" ht="12.75">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row>
    <row r="779" spans="1:26" ht="12.75">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row>
    <row r="780" spans="1:26" ht="12.75">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row>
    <row r="781" spans="1:26" ht="12.75">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row>
    <row r="782" spans="1:26" ht="12.75">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row>
    <row r="783" spans="1:26" ht="12.75">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row>
    <row r="784" spans="1:26" ht="12.75">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row>
    <row r="785" spans="1:26" ht="12.75">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row>
    <row r="786" spans="1:26" ht="12.75">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row>
    <row r="787" spans="1:26" ht="12.75">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row>
    <row r="788" spans="1:26" ht="12.75">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row>
    <row r="789" spans="1:26" ht="12.75">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row>
    <row r="790" spans="1:26" ht="12.75">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row>
    <row r="791" spans="1:26" ht="12.75">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row>
    <row r="792" spans="1:26" ht="12.75">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row>
    <row r="793" spans="1:26" ht="12.75">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row>
    <row r="794" spans="1:26" ht="12.75">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row>
    <row r="795" spans="1:26" ht="12.75">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row>
    <row r="796" spans="1:26" ht="12.75">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row>
    <row r="797" spans="1:26" ht="12.75">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row>
    <row r="798" spans="1:26" ht="12.75">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row>
    <row r="799" spans="1:26" ht="12.75">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row>
    <row r="800" spans="1:26" ht="12.75">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row>
    <row r="801" spans="1:26" ht="12.75">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row>
    <row r="802" spans="1:26" ht="12.75">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row>
    <row r="803" spans="1:26" ht="12.75">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row>
    <row r="804" spans="1:26" ht="12.75">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row>
    <row r="805" spans="1:26" ht="12.75">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row>
    <row r="806" spans="1:26" ht="12.75">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row>
    <row r="807" spans="1:26" ht="12.75">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row>
    <row r="808" spans="1:26" ht="12.75">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row>
    <row r="809" spans="1:26" ht="12.75">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row>
    <row r="810" spans="1:26" ht="12.75">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row>
    <row r="811" spans="1:26" ht="12.75">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row>
    <row r="812" spans="1:26" ht="12.75">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row>
    <row r="813" spans="1:26" ht="12.75">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row>
  </sheetData>
  <mergeCells count="108">
    <mergeCell ref="M202:N202"/>
    <mergeCell ref="O202:P202"/>
    <mergeCell ref="A190:Q190"/>
    <mergeCell ref="B192:D192"/>
    <mergeCell ref="C202:D202"/>
    <mergeCell ref="E202:F202"/>
    <mergeCell ref="G202:H202"/>
    <mergeCell ref="I202:J202"/>
    <mergeCell ref="K202:L202"/>
    <mergeCell ref="M181:N181"/>
    <mergeCell ref="O181:P181"/>
    <mergeCell ref="A169:Q169"/>
    <mergeCell ref="B171:D171"/>
    <mergeCell ref="C181:D181"/>
    <mergeCell ref="E181:F181"/>
    <mergeCell ref="G181:H181"/>
    <mergeCell ref="I181:J181"/>
    <mergeCell ref="K181:L181"/>
    <mergeCell ref="M160:N160"/>
    <mergeCell ref="O160:P160"/>
    <mergeCell ref="A148:Q148"/>
    <mergeCell ref="B150:D150"/>
    <mergeCell ref="C160:D160"/>
    <mergeCell ref="E160:F160"/>
    <mergeCell ref="G160:H160"/>
    <mergeCell ref="I160:J160"/>
    <mergeCell ref="K160:L160"/>
    <mergeCell ref="M139:N139"/>
    <mergeCell ref="O139:P139"/>
    <mergeCell ref="A127:Q127"/>
    <mergeCell ref="B129:D129"/>
    <mergeCell ref="C139:D139"/>
    <mergeCell ref="E139:F139"/>
    <mergeCell ref="G139:H139"/>
    <mergeCell ref="I139:J139"/>
    <mergeCell ref="K139:L139"/>
    <mergeCell ref="M118:N118"/>
    <mergeCell ref="O118:P118"/>
    <mergeCell ref="A106:Q106"/>
    <mergeCell ref="B108:D108"/>
    <mergeCell ref="C118:D118"/>
    <mergeCell ref="E118:F118"/>
    <mergeCell ref="G118:H118"/>
    <mergeCell ref="I118:J118"/>
    <mergeCell ref="K118:L118"/>
    <mergeCell ref="M97:N97"/>
    <mergeCell ref="O97:P97"/>
    <mergeCell ref="A85:Q85"/>
    <mergeCell ref="B87:D87"/>
    <mergeCell ref="C97:D97"/>
    <mergeCell ref="E97:F97"/>
    <mergeCell ref="G97:H97"/>
    <mergeCell ref="I97:J97"/>
    <mergeCell ref="K97:L97"/>
    <mergeCell ref="M76:N76"/>
    <mergeCell ref="O76:P76"/>
    <mergeCell ref="A64:Q64"/>
    <mergeCell ref="B66:D66"/>
    <mergeCell ref="C76:D76"/>
    <mergeCell ref="E76:F76"/>
    <mergeCell ref="G76:H76"/>
    <mergeCell ref="I76:J76"/>
    <mergeCell ref="K76:L76"/>
    <mergeCell ref="M244:N244"/>
    <mergeCell ref="O244:P244"/>
    <mergeCell ref="A232:Q232"/>
    <mergeCell ref="B234:D234"/>
    <mergeCell ref="C244:D244"/>
    <mergeCell ref="E244:F244"/>
    <mergeCell ref="G244:H244"/>
    <mergeCell ref="I244:J244"/>
    <mergeCell ref="K244:L244"/>
    <mergeCell ref="M55:N55"/>
    <mergeCell ref="O55:P55"/>
    <mergeCell ref="A43:Q43"/>
    <mergeCell ref="B45:D45"/>
    <mergeCell ref="C55:D55"/>
    <mergeCell ref="E55:F55"/>
    <mergeCell ref="G55:H55"/>
    <mergeCell ref="I55:J55"/>
    <mergeCell ref="K55:L55"/>
    <mergeCell ref="M34:N34"/>
    <mergeCell ref="O34:P34"/>
    <mergeCell ref="A22:Q22"/>
    <mergeCell ref="B24:D24"/>
    <mergeCell ref="C34:D34"/>
    <mergeCell ref="E34:F34"/>
    <mergeCell ref="G34:H34"/>
    <mergeCell ref="I34:J34"/>
    <mergeCell ref="K34:L34"/>
    <mergeCell ref="M13:N13"/>
    <mergeCell ref="O13:P13"/>
    <mergeCell ref="A1:Q1"/>
    <mergeCell ref="B3:D3"/>
    <mergeCell ref="C13:D13"/>
    <mergeCell ref="E13:F13"/>
    <mergeCell ref="G13:H13"/>
    <mergeCell ref="I13:J13"/>
    <mergeCell ref="K13:L13"/>
    <mergeCell ref="M223:N223"/>
    <mergeCell ref="O223:P223"/>
    <mergeCell ref="A211:Q211"/>
    <mergeCell ref="B213:D213"/>
    <mergeCell ref="C223:D223"/>
    <mergeCell ref="E223:F223"/>
    <mergeCell ref="G223:H223"/>
    <mergeCell ref="I223:J223"/>
    <mergeCell ref="K223:L22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813"/>
  <sheetViews>
    <sheetView workbookViewId="0"/>
  </sheetViews>
  <sheetFormatPr baseColWidth="10" defaultColWidth="14.42578125" defaultRowHeight="15.75" customHeight="1"/>
  <cols>
    <col min="1" max="1" width="7.85546875" customWidth="1"/>
    <col min="2" max="2" width="20.7109375" customWidth="1"/>
    <col min="11" max="11" width="20.7109375" customWidth="1"/>
  </cols>
  <sheetData>
    <row r="1" spans="1:26" ht="15.75" customHeight="1">
      <c r="A1" s="550" t="s">
        <v>9</v>
      </c>
      <c r="B1" s="551"/>
      <c r="C1" s="551"/>
      <c r="D1" s="551"/>
      <c r="E1" s="551"/>
      <c r="F1" s="551"/>
      <c r="G1" s="551"/>
      <c r="H1" s="551"/>
      <c r="I1" s="551"/>
      <c r="J1" s="551"/>
      <c r="K1" s="551"/>
      <c r="L1" s="551"/>
      <c r="M1" s="551"/>
      <c r="N1" s="551"/>
      <c r="O1" s="551"/>
      <c r="P1" s="551"/>
      <c r="Q1" s="552"/>
      <c r="R1" s="439"/>
      <c r="S1" s="439"/>
      <c r="T1" s="439"/>
      <c r="U1" s="439"/>
      <c r="V1" s="439"/>
      <c r="W1" s="439"/>
      <c r="X1" s="439"/>
      <c r="Y1" s="439"/>
      <c r="Z1" s="439"/>
    </row>
    <row r="2" spans="1:26" ht="15.75" customHeight="1">
      <c r="A2" s="463"/>
      <c r="B2" s="439"/>
      <c r="C2" s="439"/>
      <c r="D2" s="439"/>
      <c r="E2" s="439"/>
      <c r="F2" s="439"/>
      <c r="G2" s="439"/>
      <c r="H2" s="439"/>
      <c r="I2" s="439"/>
      <c r="J2" s="439"/>
      <c r="K2" s="439"/>
      <c r="L2" s="439"/>
      <c r="M2" s="439"/>
      <c r="N2" s="439"/>
      <c r="O2" s="439"/>
      <c r="P2" s="439"/>
      <c r="Q2" s="464"/>
      <c r="R2" s="439"/>
      <c r="S2" s="439"/>
      <c r="T2" s="439"/>
      <c r="U2" s="439"/>
      <c r="V2" s="439"/>
      <c r="W2" s="439"/>
      <c r="X2" s="439"/>
      <c r="Y2" s="439"/>
      <c r="Z2" s="439"/>
    </row>
    <row r="3" spans="1:26" ht="15.75" customHeight="1">
      <c r="A3" s="463"/>
      <c r="B3" s="553" t="s">
        <v>6748</v>
      </c>
      <c r="C3" s="544"/>
      <c r="D3" s="545"/>
      <c r="E3" s="466"/>
      <c r="F3" s="467" t="s">
        <v>44</v>
      </c>
      <c r="G3" s="467" t="s">
        <v>13191</v>
      </c>
      <c r="H3" s="467" t="s">
        <v>15</v>
      </c>
      <c r="I3" s="467" t="s">
        <v>4805</v>
      </c>
      <c r="J3" s="439"/>
      <c r="K3" s="467" t="s">
        <v>13192</v>
      </c>
      <c r="L3" s="467" t="s">
        <v>13191</v>
      </c>
      <c r="M3" s="467" t="s">
        <v>15</v>
      </c>
      <c r="N3" s="465" t="s">
        <v>4805</v>
      </c>
      <c r="O3" s="439"/>
      <c r="P3" s="439"/>
      <c r="Q3" s="464"/>
      <c r="R3" s="439"/>
      <c r="S3" s="439"/>
      <c r="T3" s="439"/>
      <c r="U3" s="439"/>
      <c r="V3" s="439"/>
      <c r="W3" s="439"/>
      <c r="X3" s="439"/>
      <c r="Y3" s="439"/>
      <c r="Z3" s="439"/>
    </row>
    <row r="4" spans="1:26" ht="15.75" customHeight="1">
      <c r="A4" s="463"/>
      <c r="B4" s="468" t="s">
        <v>223</v>
      </c>
      <c r="C4" s="469">
        <f>COUNTIF('2019'!H3:H115,B4)</f>
        <v>113</v>
      </c>
      <c r="D4" s="470">
        <f>C4/C6</f>
        <v>1</v>
      </c>
      <c r="E4" s="32"/>
      <c r="F4" s="468" t="s">
        <v>114</v>
      </c>
      <c r="G4" s="469">
        <f>COUNTIF('2019'!G$3:G$115,F4)</f>
        <v>41</v>
      </c>
      <c r="H4" s="469">
        <f>COUNTIFS('2019'!H$3:H$115,"SEGUIMIENTO",'2019'!G$3:G$115,F4)</f>
        <v>0</v>
      </c>
      <c r="I4" s="471">
        <f>COUNTIFS('2019'!H$3:H$115,"SOLUCIONADO",'2019'!G$3:G$115,F4)</f>
        <v>41</v>
      </c>
      <c r="J4" s="439"/>
      <c r="K4" s="468" t="s">
        <v>4647</v>
      </c>
      <c r="L4" s="469">
        <f t="shared" ref="L4:L8" si="0">M4+N4</f>
        <v>33</v>
      </c>
      <c r="M4" s="469">
        <f>COUNTIFS('2019'!H$3:H$115,"SEGUIMIENTO",'2019'!D$3:D$115,K4)</f>
        <v>0</v>
      </c>
      <c r="N4" s="471">
        <f>COUNTIFS('2019'!H$3:H$115,"SOLUCIONADO",'2019'!D$3:D$115,K4)</f>
        <v>33</v>
      </c>
      <c r="O4" s="439"/>
      <c r="P4" s="439"/>
      <c r="Q4" s="464"/>
      <c r="R4" s="439"/>
      <c r="S4" s="439"/>
      <c r="T4" s="439"/>
      <c r="U4" s="439"/>
      <c r="V4" s="439"/>
      <c r="W4" s="439"/>
      <c r="X4" s="439"/>
      <c r="Y4" s="439"/>
      <c r="Z4" s="439"/>
    </row>
    <row r="5" spans="1:26" ht="15.75" customHeight="1">
      <c r="A5" s="463"/>
      <c r="B5" s="468" t="s">
        <v>118</v>
      </c>
      <c r="C5" s="469">
        <f>COUNTIF('2019'!H3:H115,B5)</f>
        <v>0</v>
      </c>
      <c r="D5" s="470">
        <f>C5/C6</f>
        <v>0</v>
      </c>
      <c r="E5" s="32"/>
      <c r="F5" s="468" t="s">
        <v>271</v>
      </c>
      <c r="G5" s="469">
        <f>COUNTIF('2019'!G$3:G$115,F5)</f>
        <v>44</v>
      </c>
      <c r="H5" s="469">
        <f>COUNTIFS('2019'!H$3:H$115,"SEGUIMIENTO",'2019'!G$3:G$115,F5)</f>
        <v>0</v>
      </c>
      <c r="I5" s="471">
        <f>COUNTIFS('2019'!H$3:H$115,"SOLUCIONADO",'2019'!G$3:G$115,F5)</f>
        <v>44</v>
      </c>
      <c r="J5" s="439"/>
      <c r="K5" s="468" t="s">
        <v>4951</v>
      </c>
      <c r="L5" s="469">
        <f t="shared" si="0"/>
        <v>7</v>
      </c>
      <c r="M5" s="469">
        <f>COUNTIFS('2019'!H$3:H$115,"SEGUIMIENTO",'2019'!D$3:D$115,K5)</f>
        <v>0</v>
      </c>
      <c r="N5" s="471">
        <f>COUNTIFS('2019'!H$3:H$115,"SOLUCIONADO",'2019'!D$3:D$115,K5)</f>
        <v>7</v>
      </c>
      <c r="O5" s="439"/>
      <c r="P5" s="439"/>
      <c r="Q5" s="464"/>
      <c r="R5" s="439"/>
      <c r="S5" s="439"/>
      <c r="T5" s="439"/>
      <c r="U5" s="439"/>
      <c r="V5" s="439"/>
      <c r="W5" s="439"/>
      <c r="X5" s="439"/>
      <c r="Y5" s="439"/>
      <c r="Z5" s="439"/>
    </row>
    <row r="6" spans="1:26" ht="15.75" customHeight="1">
      <c r="A6" s="463"/>
      <c r="B6" s="472"/>
      <c r="C6" s="469">
        <f>SUM(C4:C5)</f>
        <v>113</v>
      </c>
      <c r="D6" s="472"/>
      <c r="E6" s="32"/>
      <c r="F6" s="468" t="s">
        <v>222</v>
      </c>
      <c r="G6" s="469">
        <f>COUNTIF('2019'!G$3:G$115,F6)</f>
        <v>6</v>
      </c>
      <c r="H6" s="469">
        <f>COUNTIFS('2019'!H$3:H$115,"SEGUIMIENTO",'2019'!G$3:G$115,F6)</f>
        <v>0</v>
      </c>
      <c r="I6" s="471">
        <f>COUNTIFS('2019'!H$3:H$115,"SOLUCIONADO",'2019'!G$3:G$115,F6)</f>
        <v>6</v>
      </c>
      <c r="J6" s="439"/>
      <c r="K6" s="468" t="s">
        <v>4671</v>
      </c>
      <c r="L6" s="469">
        <f t="shared" si="0"/>
        <v>40</v>
      </c>
      <c r="M6" s="469">
        <f>COUNTIFS('2019'!H$3:H$115,"SEGUIMIENTO",'2019'!D$3:D$115,K6)</f>
        <v>0</v>
      </c>
      <c r="N6" s="471">
        <f>COUNTIFS('2019'!H$3:H$115,"SOLUCIONADO",'2019'!D$3:D$115,K6)</f>
        <v>40</v>
      </c>
      <c r="O6" s="439"/>
      <c r="P6" s="439"/>
      <c r="Q6" s="464"/>
      <c r="R6" s="439"/>
      <c r="S6" s="439"/>
      <c r="T6" s="439"/>
      <c r="U6" s="439"/>
      <c r="V6" s="439"/>
      <c r="W6" s="439"/>
      <c r="X6" s="439"/>
      <c r="Y6" s="439"/>
      <c r="Z6" s="439"/>
    </row>
    <row r="7" spans="1:26" ht="15.75" customHeight="1">
      <c r="A7" s="463"/>
      <c r="B7" s="32"/>
      <c r="C7" s="32"/>
      <c r="D7" s="32"/>
      <c r="E7" s="32"/>
      <c r="F7" s="468" t="s">
        <v>4846</v>
      </c>
      <c r="G7" s="469">
        <f>COUNTIF('2019'!G$3:G$115,F7)</f>
        <v>0</v>
      </c>
      <c r="H7" s="469">
        <f>COUNTIFS('2019'!H$3:H$115,"SEGUIMIENTO",'2019'!G$3:G$115,F7)</f>
        <v>0</v>
      </c>
      <c r="I7" s="471">
        <f>COUNTIFS('2019'!H$3:H$115,"SOLUCIONADO",'2019'!G$3:G$115,F7)</f>
        <v>0</v>
      </c>
      <c r="J7" s="439"/>
      <c r="K7" s="468" t="s">
        <v>4667</v>
      </c>
      <c r="L7" s="469">
        <f t="shared" si="0"/>
        <v>15</v>
      </c>
      <c r="M7" s="469">
        <f>COUNTIFS('2019'!H$3:H$115,"SEGUIMIENTO",'2019'!D$3:D$115,K7)</f>
        <v>0</v>
      </c>
      <c r="N7" s="471">
        <f>COUNTIFS('2019'!H$3:H$115,"SOLUCIONADO",'2019'!D$3:D$115,K7)</f>
        <v>15</v>
      </c>
      <c r="O7" s="439"/>
      <c r="P7" s="439"/>
      <c r="Q7" s="464"/>
      <c r="R7" s="439"/>
      <c r="S7" s="439"/>
      <c r="T7" s="439"/>
      <c r="U7" s="439"/>
      <c r="V7" s="439"/>
      <c r="W7" s="439"/>
      <c r="X7" s="439"/>
      <c r="Y7" s="439"/>
      <c r="Z7" s="439"/>
    </row>
    <row r="8" spans="1:26" ht="15.75" customHeight="1">
      <c r="A8" s="463"/>
      <c r="B8" s="32"/>
      <c r="C8" s="32"/>
      <c r="D8" s="32"/>
      <c r="E8" s="32"/>
      <c r="F8" s="468" t="s">
        <v>362</v>
      </c>
      <c r="G8" s="469">
        <f>COUNTIF('2019'!G$3:G$115,F8)</f>
        <v>3</v>
      </c>
      <c r="H8" s="469">
        <f>COUNTIFS('2019'!H$3:H$115,"SEGUIMIENTO",'2019'!G$3:G$115,F8)</f>
        <v>0</v>
      </c>
      <c r="I8" s="471">
        <f>COUNTIFS('2019'!H$3:H$115,"SOLUCIONADO",'2019'!G$3:G$115,F8)</f>
        <v>3</v>
      </c>
      <c r="J8" s="439"/>
      <c r="K8" s="468" t="s">
        <v>4687</v>
      </c>
      <c r="L8" s="469">
        <f t="shared" si="0"/>
        <v>16</v>
      </c>
      <c r="M8" s="469">
        <f>COUNTIFS('2019'!H$3:H$115,"SEGUIMIENTO",'2019'!D$3:D$115,K8)</f>
        <v>0</v>
      </c>
      <c r="N8" s="471">
        <f>COUNTIFS('2019'!H$3:H$115,"SOLUCIONADO",'2019'!D$3:D$115,K8)</f>
        <v>16</v>
      </c>
      <c r="O8" s="439"/>
      <c r="P8" s="439"/>
      <c r="Q8" s="464"/>
      <c r="R8" s="439"/>
      <c r="S8" s="439"/>
      <c r="T8" s="439"/>
      <c r="U8" s="439"/>
      <c r="V8" s="439"/>
      <c r="W8" s="439"/>
      <c r="X8" s="439"/>
      <c r="Y8" s="439"/>
      <c r="Z8" s="439"/>
    </row>
    <row r="9" spans="1:26" ht="15.75" customHeight="1">
      <c r="A9" s="463"/>
      <c r="B9" s="32"/>
      <c r="C9" s="32"/>
      <c r="D9" s="32"/>
      <c r="E9" s="32"/>
      <c r="F9" s="473" t="s">
        <v>483</v>
      </c>
      <c r="G9" s="469">
        <f>COUNTIF('2019'!G$3:G$115,F9)</f>
        <v>4</v>
      </c>
      <c r="H9" s="469">
        <f>COUNTIFS('2019'!H$3:H$115,"SEGUIMIENTO",'2019'!G$3:G$115,F9)</f>
        <v>0</v>
      </c>
      <c r="I9" s="471">
        <f>COUNTIFS('2019'!H$3:H$115,"SOLUCIONADO",'2019'!G$3:G$115,F9)</f>
        <v>4</v>
      </c>
      <c r="J9" s="439"/>
      <c r="K9" s="439"/>
      <c r="L9" s="439"/>
      <c r="M9" s="439"/>
      <c r="N9" s="439"/>
      <c r="O9" s="439"/>
      <c r="P9" s="439"/>
      <c r="Q9" s="464"/>
      <c r="R9" s="439"/>
      <c r="S9" s="439"/>
      <c r="T9" s="439"/>
      <c r="U9" s="439"/>
      <c r="V9" s="439"/>
      <c r="W9" s="439"/>
      <c r="X9" s="439"/>
      <c r="Y9" s="439"/>
      <c r="Z9" s="439"/>
    </row>
    <row r="10" spans="1:26" ht="15.75" customHeight="1">
      <c r="A10" s="463"/>
      <c r="B10" s="32"/>
      <c r="C10" s="32"/>
      <c r="D10" s="32"/>
      <c r="E10" s="32"/>
      <c r="F10" s="473" t="s">
        <v>384</v>
      </c>
      <c r="G10" s="469">
        <f>COUNTIF('2019'!G$3:G$115,F10)</f>
        <v>15</v>
      </c>
      <c r="H10" s="469">
        <f>COUNTIFS('2019'!H$3:H$115,"SEGUIMIENTO",'2019'!G$3:G$115,F10)</f>
        <v>0</v>
      </c>
      <c r="I10" s="471">
        <f>COUNTIFS('2019'!H$3:H$115,"SOLUCIONADO",'2019'!G$3:G$115,F10)</f>
        <v>15</v>
      </c>
      <c r="J10" s="439"/>
      <c r="K10" s="439"/>
      <c r="L10" s="439"/>
      <c r="M10" s="439"/>
      <c r="N10" s="439"/>
      <c r="O10" s="439"/>
      <c r="P10" s="439"/>
      <c r="Q10" s="464"/>
      <c r="R10" s="439"/>
      <c r="S10" s="439"/>
      <c r="T10" s="439"/>
      <c r="U10" s="439"/>
      <c r="V10" s="439"/>
      <c r="W10" s="439"/>
      <c r="X10" s="439"/>
      <c r="Y10" s="439"/>
      <c r="Z10" s="439"/>
    </row>
    <row r="11" spans="1:26" ht="15.75" customHeight="1">
      <c r="A11" s="463"/>
      <c r="B11" s="32"/>
      <c r="C11" s="32"/>
      <c r="D11" s="32"/>
      <c r="E11" s="32"/>
      <c r="F11" s="32"/>
      <c r="G11" s="32"/>
      <c r="H11" s="32"/>
      <c r="I11" s="32"/>
      <c r="J11" s="439"/>
      <c r="K11" s="439"/>
      <c r="L11" s="439"/>
      <c r="M11" s="439"/>
      <c r="N11" s="439"/>
      <c r="O11" s="439"/>
      <c r="P11" s="439"/>
      <c r="Q11" s="464"/>
      <c r="R11" s="439"/>
      <c r="S11" s="439"/>
      <c r="T11" s="439"/>
      <c r="U11" s="439"/>
      <c r="V11" s="439"/>
      <c r="W11" s="439"/>
      <c r="X11" s="439"/>
      <c r="Y11" s="439"/>
      <c r="Z11" s="439"/>
    </row>
    <row r="12" spans="1:26" ht="15.75" customHeight="1">
      <c r="A12" s="463"/>
      <c r="B12" s="32"/>
      <c r="C12" s="32"/>
      <c r="D12" s="32"/>
      <c r="E12" s="32"/>
      <c r="F12" s="32"/>
      <c r="G12" s="32"/>
      <c r="H12" s="32"/>
      <c r="I12" s="32"/>
      <c r="J12" s="439"/>
      <c r="K12" s="439"/>
      <c r="L12" s="439"/>
      <c r="M12" s="439"/>
      <c r="N12" s="439"/>
      <c r="O12" s="439"/>
      <c r="P12" s="439"/>
      <c r="Q12" s="464"/>
      <c r="R12" s="439"/>
      <c r="S12" s="439"/>
      <c r="T12" s="439"/>
      <c r="U12" s="439"/>
      <c r="V12" s="439"/>
      <c r="W12" s="439"/>
      <c r="X12" s="439"/>
      <c r="Y12" s="439"/>
      <c r="Z12" s="439"/>
    </row>
    <row r="13" spans="1:26" ht="15.75" customHeight="1">
      <c r="A13" s="463"/>
      <c r="B13" s="32"/>
      <c r="C13" s="549" t="s">
        <v>114</v>
      </c>
      <c r="D13" s="545"/>
      <c r="E13" s="549" t="s">
        <v>271</v>
      </c>
      <c r="F13" s="545"/>
      <c r="G13" s="549" t="s">
        <v>222</v>
      </c>
      <c r="H13" s="545"/>
      <c r="I13" s="549" t="s">
        <v>4846</v>
      </c>
      <c r="J13" s="545"/>
      <c r="K13" s="549" t="s">
        <v>362</v>
      </c>
      <c r="L13" s="545"/>
      <c r="M13" s="549" t="s">
        <v>483</v>
      </c>
      <c r="N13" s="545"/>
      <c r="O13" s="549" t="s">
        <v>384</v>
      </c>
      <c r="P13" s="545"/>
      <c r="Q13" s="464"/>
      <c r="R13" s="439"/>
      <c r="S13" s="439"/>
      <c r="T13" s="439"/>
      <c r="U13" s="439"/>
      <c r="V13" s="439"/>
      <c r="W13" s="439"/>
      <c r="X13" s="439"/>
      <c r="Y13" s="439"/>
      <c r="Z13" s="439"/>
    </row>
    <row r="14" spans="1:26" ht="15.75" customHeight="1">
      <c r="A14" s="463"/>
      <c r="B14" s="439"/>
      <c r="C14" s="467" t="s">
        <v>15</v>
      </c>
      <c r="D14" s="467" t="s">
        <v>4805</v>
      </c>
      <c r="E14" s="467" t="s">
        <v>15</v>
      </c>
      <c r="F14" s="467" t="s">
        <v>4805</v>
      </c>
      <c r="G14" s="467" t="s">
        <v>15</v>
      </c>
      <c r="H14" s="467" t="s">
        <v>4805</v>
      </c>
      <c r="I14" s="467" t="s">
        <v>15</v>
      </c>
      <c r="J14" s="467" t="s">
        <v>4805</v>
      </c>
      <c r="K14" s="467" t="s">
        <v>15</v>
      </c>
      <c r="L14" s="467" t="s">
        <v>4805</v>
      </c>
      <c r="M14" s="467" t="s">
        <v>15</v>
      </c>
      <c r="N14" s="465" t="s">
        <v>4805</v>
      </c>
      <c r="O14" s="467" t="s">
        <v>15</v>
      </c>
      <c r="P14" s="467" t="s">
        <v>4805</v>
      </c>
      <c r="Q14" s="464"/>
      <c r="R14" s="439"/>
      <c r="S14" s="439"/>
      <c r="T14" s="439"/>
      <c r="U14" s="439"/>
      <c r="V14" s="439"/>
      <c r="W14" s="439"/>
      <c r="X14" s="439"/>
      <c r="Y14" s="439"/>
      <c r="Z14" s="439"/>
    </row>
    <row r="15" spans="1:26" ht="15.75" customHeight="1">
      <c r="A15" s="463"/>
      <c r="B15" s="468" t="s">
        <v>4647</v>
      </c>
      <c r="C15" s="469">
        <f>COUNTIFS('2019'!H$3:H$115,"SEGUIMIENTO",'2019'!G$3:G$115,F$4,'2019'!D$3:D$115,B15)</f>
        <v>0</v>
      </c>
      <c r="D15" s="469">
        <f>COUNTIFS('2019'!H$3:H$115,"SOLUCIONADO",'2019'!G$3:G$115,F$4,'2019'!D$3:D$115,B15)</f>
        <v>17</v>
      </c>
      <c r="E15" s="469">
        <f>COUNTIFS('2019'!H$3:H$115,"SEGUIMIENTO",'2019'!G$3:G$115,F$5,'2019'!D$3:D$115,B15)</f>
        <v>0</v>
      </c>
      <c r="F15" s="471">
        <f>COUNTIFS('2019'!H$3:H$115,"SOLUCIONADO",'2019'!G$3:G$115,F$5,'2019'!D$3:D$115,B15)</f>
        <v>8</v>
      </c>
      <c r="G15" s="471">
        <f>COUNTIFS('2019'!H$3:H$115,"SEGUIMIENTO",'2019'!G$3:G$115,F$6,'2019'!D$3:D$115,B15)</f>
        <v>0</v>
      </c>
      <c r="H15" s="471">
        <f>COUNTIFS('2019'!H$3:H$115,"SOLUCIONADO",'2019'!G$3:G$115,F$6,'2019'!D$3:D$115,B15)</f>
        <v>2</v>
      </c>
      <c r="I15" s="471">
        <f>COUNTIFS('2019'!H$3:H$115,"SEGUIMIENTO",'2019'!G$3:G$115,F$7,'2019'!D$3:D$115,B15)</f>
        <v>0</v>
      </c>
      <c r="J15" s="471">
        <f>COUNTIFS('2019'!H$3:H$115,"SOLUCIONADO",'2019'!G$3:G$115,F$7,'2019'!D$3:D$115,B15)</f>
        <v>0</v>
      </c>
      <c r="K15" s="471">
        <f>COUNTIFS('2019'!H$3:H$115,"SEGUIMIENTO",'2019'!G$3:G$115,F$8,'2019'!D$3:D$115,B15)</f>
        <v>0</v>
      </c>
      <c r="L15" s="471">
        <f>COUNTIFS('2019'!H$3:H$115,"SOLUCIONADO",'2019'!G$3:G$115,F$8,'2019'!D$3:D$115,B15)</f>
        <v>0</v>
      </c>
      <c r="M15" s="471">
        <f>COUNTIFS('2019'!H$3:H$115,"SEGUIMIENTO",'2019'!G$3:G$115,F$9,'2019'!D$3:D$115,B15)</f>
        <v>0</v>
      </c>
      <c r="N15" s="471">
        <f>COUNTIFS('2019'!H$3:H$115,"SOLUCIONADO",'2019'!G$3:G$115,F$9,'2019'!D$3:D$115,B15)</f>
        <v>1</v>
      </c>
      <c r="O15" s="471">
        <f>COUNTIFS('2019'!H$3:H$115,"SEGUIMIENTO",'2019'!G$3:G$115,F$10,'2019'!D$3:D$115,B15)</f>
        <v>0</v>
      </c>
      <c r="P15" s="471">
        <f>COUNTIFS('2019'!$H$3:$H$115,"SOLUCIONADO",'2019'!$G$3:$G$115,$F$10,'2019'!$D$3:$D$115,$B15)</f>
        <v>5</v>
      </c>
      <c r="Q15" s="464"/>
      <c r="R15" s="439"/>
      <c r="S15" s="439"/>
      <c r="T15" s="439"/>
      <c r="U15" s="439"/>
      <c r="V15" s="439"/>
      <c r="W15" s="439"/>
      <c r="X15" s="439"/>
      <c r="Y15" s="439"/>
      <c r="Z15" s="439"/>
    </row>
    <row r="16" spans="1:26" ht="15.75" customHeight="1">
      <c r="A16" s="463"/>
      <c r="B16" s="468" t="s">
        <v>4951</v>
      </c>
      <c r="C16" s="469">
        <f>COUNTIFS('2019'!H$3:H$115,"SEGUIMIENTO",'2019'!G$3:G$115,F$4,'2019'!D$3:D$115,B16)</f>
        <v>0</v>
      </c>
      <c r="D16" s="469">
        <f>COUNTIFS('2019'!H$3:H$115,"SOLUCIONADO",'2019'!G$3:G$115,F$4,'2019'!D$3:D$115,B16)</f>
        <v>5</v>
      </c>
      <c r="E16" s="469">
        <f>COUNTIFS('2019'!H$3:H$115,"SEGUIMIENTO",'2019'!G$3:G$115,F$5,'2019'!D$3:D$115,B16)</f>
        <v>0</v>
      </c>
      <c r="F16" s="471">
        <f>COUNTIFS('2019'!H$3:H$115,"SOLUCIONADO",'2019'!G$3:G$115,F$5,'2019'!D$3:D$115,B16)</f>
        <v>1</v>
      </c>
      <c r="G16" s="471">
        <f>COUNTIFS('2019'!H$3:H$115,"SEGUIMIENTO",'2019'!G$3:G$115,F$6,'2019'!D$3:D$115,B16)</f>
        <v>0</v>
      </c>
      <c r="H16" s="471">
        <f>COUNTIFS('2019'!H$3:H$115,"SOLUCIONADO",'2019'!G$3:G$115,F$6,'2019'!D$3:D$115,B16)</f>
        <v>0</v>
      </c>
      <c r="I16" s="471">
        <f>COUNTIFS('2019'!H$3:H$115,"SEGUIMIENTO",'2019'!G$3:G$115,F$7,'2019'!D$3:D$115,B16)</f>
        <v>0</v>
      </c>
      <c r="J16" s="471">
        <f>COUNTIFS('2019'!H$3:H$115,"SOLUCIONADO",'2019'!G$3:G$115,F$7,'2019'!D$3:D$115,B16)</f>
        <v>0</v>
      </c>
      <c r="K16" s="471">
        <f>COUNTIFS('2019'!H$3:H$115,"SEGUIMIENTO",'2019'!G$3:G$115,F$8,'2019'!D$3:D$115,B16)</f>
        <v>0</v>
      </c>
      <c r="L16" s="471">
        <f>COUNTIFS('2019'!H$3:H$115,"SOLUCIONADO",'2019'!G$3:G$115,F$8,'2019'!D$3:D$115,B16)</f>
        <v>0</v>
      </c>
      <c r="M16" s="471">
        <f>COUNTIFS('2019'!H$3:H$115,"SEGUIMIENTO",'2019'!G$3:G$115,F$9,'2019'!D$3:D$115,B16)</f>
        <v>0</v>
      </c>
      <c r="N16" s="471">
        <f>COUNTIFS('2019'!H$3:H$115,"SOLUCIONADO",'2019'!G$3:G$115,F$9,'2019'!D$3:D$115,B16)</f>
        <v>0</v>
      </c>
      <c r="O16" s="471">
        <f>COUNTIFS('2019'!H$3:H$115,"SEGUIMIENTO",'2019'!G$3:G$115,F$10,'2019'!D$3:D$115,B16)</f>
        <v>0</v>
      </c>
      <c r="P16" s="471">
        <f>COUNTIFS('2019'!$H$3:$H$115,"SOLUCIONADO",'2019'!$G$3:$G$115,$F$10,'2019'!$D$3:$D$115,$B16)</f>
        <v>1</v>
      </c>
      <c r="Q16" s="464"/>
      <c r="R16" s="439"/>
      <c r="S16" s="439"/>
      <c r="T16" s="439"/>
      <c r="U16" s="439"/>
      <c r="V16" s="439"/>
      <c r="W16" s="439"/>
      <c r="X16" s="439"/>
      <c r="Y16" s="439"/>
      <c r="Z16" s="439"/>
    </row>
    <row r="17" spans="1:26" ht="15.75" customHeight="1">
      <c r="A17" s="463"/>
      <c r="B17" s="468" t="s">
        <v>4671</v>
      </c>
      <c r="C17" s="469">
        <f>COUNTIFS('2019'!H$3:H$115,"SEGUIMIENTO",'2019'!G$3:G$115,F$4,'2019'!D$3:D$115,B17)</f>
        <v>0</v>
      </c>
      <c r="D17" s="469">
        <f>COUNTIFS('2019'!H$3:H$115,"SOLUCIONADO",'2019'!G$3:G$115,F$4,'2019'!D$3:D$115,B17)</f>
        <v>7</v>
      </c>
      <c r="E17" s="469">
        <f>COUNTIFS('2019'!H$3:H$115,"SEGUIMIENTO",'2019'!G$3:G$115,F$5,'2019'!D$3:D$115,B17)</f>
        <v>0</v>
      </c>
      <c r="F17" s="471">
        <f>COUNTIFS('2019'!H$3:H$115,"SOLUCIONADO",'2019'!G$3:G$115,F$5,'2019'!D$3:D$115,B17)</f>
        <v>22</v>
      </c>
      <c r="G17" s="471">
        <f>COUNTIFS('2019'!H$3:H$115,"SEGUIMIENTO",'2019'!G$3:G$115,F$6,'2019'!D$3:D$115,B17)</f>
        <v>0</v>
      </c>
      <c r="H17" s="471">
        <f>COUNTIFS('2019'!H$3:H$115,"SOLUCIONADO",'2019'!G$3:G$115,F$6,'2019'!D$3:D$115,B17)</f>
        <v>2</v>
      </c>
      <c r="I17" s="471">
        <f>COUNTIFS('2019'!H$3:H$115,"SEGUIMIENTO",'2019'!G$3:G$115,F$7,'2019'!D$3:D$115,B17)</f>
        <v>0</v>
      </c>
      <c r="J17" s="471">
        <f>COUNTIFS('2019'!H$3:H$115,"SOLUCIONADO",'2019'!G$3:G$115,F$7,'2019'!D$3:D$115,B17)</f>
        <v>0</v>
      </c>
      <c r="K17" s="471">
        <f>COUNTIFS('2019'!H$3:H$115,"SEGUIMIENTO",'2019'!G$3:G$115,F$8,'2019'!D$3:D$115,B17)</f>
        <v>0</v>
      </c>
      <c r="L17" s="471">
        <f>COUNTIFS('2019'!H$3:H$115,"SOLUCIONADO",'2019'!G$3:G$115,F$8,'2019'!D$3:D$115,B17)</f>
        <v>0</v>
      </c>
      <c r="M17" s="471">
        <f>COUNTIFS('2019'!H$3:H$115,"SEGUIMIENTO",'2019'!G$3:G$115,F$9,'2019'!D$3:D$115,B17)</f>
        <v>0</v>
      </c>
      <c r="N17" s="471">
        <f>COUNTIFS('2019'!H$3:H$115,"SOLUCIONADO",'2019'!G$3:G$115,F$9,'2019'!D$3:D$115,B17)</f>
        <v>2</v>
      </c>
      <c r="O17" s="471">
        <f>COUNTIFS('2019'!H$3:H$115,"SEGUIMIENTO",'2019'!G$3:G$115,F$10,'2019'!D$3:D$115,B17)</f>
        <v>0</v>
      </c>
      <c r="P17" s="471">
        <f>COUNTIFS('2019'!$H$3:$H$115,"SOLUCIONADO",'2019'!$G$3:$G$115,$F$10,'2019'!$D$3:$D$115,$B17)</f>
        <v>7</v>
      </c>
      <c r="Q17" s="464"/>
      <c r="R17" s="439"/>
      <c r="S17" s="439"/>
      <c r="T17" s="439"/>
      <c r="U17" s="439"/>
      <c r="V17" s="439"/>
      <c r="W17" s="439"/>
      <c r="X17" s="439"/>
      <c r="Y17" s="439"/>
      <c r="Z17" s="439"/>
    </row>
    <row r="18" spans="1:26" ht="15.75" customHeight="1">
      <c r="A18" s="463"/>
      <c r="B18" s="468" t="s">
        <v>4667</v>
      </c>
      <c r="C18" s="469">
        <f>COUNTIFS('2019'!H$3:H$115,"SEGUIMIENTO",'2019'!G$3:G$115,F$4,'2019'!D$3:D$115,B18)</f>
        <v>0</v>
      </c>
      <c r="D18" s="469">
        <f>COUNTIFS('2019'!H$3:H$115,"SOLUCIONADO",'2019'!G$3:G$115,F$4,'2019'!D$3:D$115,B18)</f>
        <v>6</v>
      </c>
      <c r="E18" s="469">
        <f>COUNTIFS('2019'!H$3:H$115,"SEGUIMIENTO",'2019'!G$3:G$115,F$5,'2019'!D$3:D$115,B18)</f>
        <v>0</v>
      </c>
      <c r="F18" s="471">
        <f>COUNTIFS('2019'!H$3:H$115,"SOLUCIONADO",'2019'!G$3:G$115,F$5,'2019'!D$3:D$115,B18)</f>
        <v>4</v>
      </c>
      <c r="G18" s="471">
        <f>COUNTIFS('2019'!H$3:H$115,"SEGUIMIENTO",'2019'!G$3:G$115,F$6,'2019'!D$3:D$115,B18)</f>
        <v>0</v>
      </c>
      <c r="H18" s="471">
        <f>COUNTIFS('2019'!H$3:H$115,"SOLUCIONADO",'2019'!G$3:G$115,F$6,'2019'!D$3:D$115,B18)</f>
        <v>2</v>
      </c>
      <c r="I18" s="471">
        <f>COUNTIFS('2019'!H$3:H$115,"SEGUIMIENTO",'2019'!G$3:G$115,F$7,'2019'!D$3:D$115,B18)</f>
        <v>0</v>
      </c>
      <c r="J18" s="471">
        <f>COUNTIFS('2019'!H$3:H$115,"SOLUCIONADO",'2019'!G$3:G$115,F$7,'2019'!D$3:D$115,B18)</f>
        <v>0</v>
      </c>
      <c r="K18" s="471">
        <f>COUNTIFS('2019'!H$3:H$115,"SEGUIMIENTO",'2019'!G$3:G$115,F$8,'2019'!D$3:D$115,B18)</f>
        <v>0</v>
      </c>
      <c r="L18" s="471">
        <f>COUNTIFS('2019'!H$3:H$115,"SOLUCIONADO",'2019'!G$3:G$115,F$8,'2019'!D$3:D$115,B18)</f>
        <v>2</v>
      </c>
      <c r="M18" s="471">
        <f>COUNTIFS('2019'!H$3:H$115,"SEGUIMIENTO",'2019'!G$3:G$115,F$9,'2019'!D$3:D$115,B18)</f>
        <v>0</v>
      </c>
      <c r="N18" s="471">
        <f>COUNTIFS('2019'!H$3:H$115,"SOLUCIONADO",'2019'!G$3:G$115,F$9,'2019'!D$3:D$115,B18)</f>
        <v>0</v>
      </c>
      <c r="O18" s="471">
        <f>COUNTIFS('2019'!H$3:H$115,"SEGUIMIENTO",'2019'!G$3:G$115,F$10,'2019'!D$3:D$115,B18)</f>
        <v>0</v>
      </c>
      <c r="P18" s="471">
        <f>COUNTIFS('2019'!$H$3:$H$115,"SOLUCIONADO",'2019'!$G$3:$G$115,$F$10,'2019'!$D$3:$D$115,$B18)</f>
        <v>1</v>
      </c>
      <c r="Q18" s="464"/>
      <c r="R18" s="439"/>
      <c r="S18" s="439"/>
      <c r="T18" s="439"/>
      <c r="U18" s="439"/>
      <c r="V18" s="439"/>
      <c r="W18" s="439"/>
      <c r="X18" s="439"/>
      <c r="Y18" s="439"/>
      <c r="Z18" s="439"/>
    </row>
    <row r="19" spans="1:26" ht="15.75" customHeight="1">
      <c r="A19" s="463"/>
      <c r="B19" s="468" t="s">
        <v>4687</v>
      </c>
      <c r="C19" s="469">
        <f>COUNTIFS('2019'!H$3:H$115,"SEGUIMIENTO",'2019'!G$3:G$115,F$4,'2019'!D$3:D$115,B19)</f>
        <v>0</v>
      </c>
      <c r="D19" s="469">
        <f>COUNTIFS('2019'!H$3:H$115,"SOLUCIONADO",'2019'!G$3:G$115,F$4,'2019'!D$3:D$115,B19)</f>
        <v>6</v>
      </c>
      <c r="E19" s="469">
        <f>COUNTIFS('2019'!H$3:H$115,"SEGUIMIENTO",'2019'!G$3:G$115,F$5,'2019'!D$3:D$115,B19)</f>
        <v>0</v>
      </c>
      <c r="F19" s="471">
        <f>COUNTIFS('2019'!H$3:H$115,"SOLUCIONADO",'2019'!G$3:G$115,F$5,'2019'!D$3:D$115,B19)</f>
        <v>8</v>
      </c>
      <c r="G19" s="471">
        <f>COUNTIFS('2019'!H$3:H$115,"SEGUIMIENTO",'2019'!G$3:G$115,F$6,'2019'!D$3:D$115,B19)</f>
        <v>0</v>
      </c>
      <c r="H19" s="471">
        <f>COUNTIFS('2019'!H$3:H$115,"SOLUCIONADO",'2019'!G$3:G$115,F$6,'2019'!D$3:D$115,B19)</f>
        <v>0</v>
      </c>
      <c r="I19" s="471">
        <f>COUNTIFS('2019'!H$3:H$115,"SEGUIMIENTO",'2019'!G$3:G$115,F$7,'2019'!D$3:D$115,B19)</f>
        <v>0</v>
      </c>
      <c r="J19" s="471">
        <f>COUNTIFS('2019'!H$3:H$115,"SOLUCIONADO",'2019'!G$3:G$115,F$7,'2019'!D$3:D$115,B19)</f>
        <v>0</v>
      </c>
      <c r="K19" s="471">
        <f>COUNTIFS('2019'!H$3:H$115,"SEGUIMIENTO",'2019'!G$3:G$115,F$8,'2019'!D$3:D$115,B19)</f>
        <v>0</v>
      </c>
      <c r="L19" s="471">
        <f>COUNTIFS('2019'!H$3:H$115,"SOLUCIONADO",'2019'!G$3:G$115,F$8,'2019'!D$3:D$115,B19)</f>
        <v>0</v>
      </c>
      <c r="M19" s="471">
        <f>COUNTIFS('2019'!H$3:H$115,"SEGUIMIENTO",'2019'!G$3:G$115,F$9,'2019'!D$3:D$115,B19)</f>
        <v>0</v>
      </c>
      <c r="N19" s="471">
        <f>COUNTIFS('2019'!H$3:H$115,"SOLUCIONADO",'2019'!G$3:G$115,F$9,'2019'!D$3:D$115,B19)</f>
        <v>1</v>
      </c>
      <c r="O19" s="471">
        <f>COUNTIFS('2019'!H$3:H$115,"SEGUIMIENTO",'2019'!G$3:G$115,F$10,'2019'!D$3:D$115,B19)</f>
        <v>0</v>
      </c>
      <c r="P19" s="471">
        <f>COUNTIFS('2019'!$H$3:$H$115,"SOLUCIONADO",'2019'!$G$3:$G$115,$F$10,'2019'!$D$3:$D$115,$B19)</f>
        <v>1</v>
      </c>
      <c r="Q19" s="464"/>
      <c r="R19" s="439"/>
      <c r="S19" s="439"/>
      <c r="T19" s="439"/>
      <c r="U19" s="439"/>
      <c r="V19" s="439"/>
      <c r="W19" s="439"/>
      <c r="X19" s="439"/>
      <c r="Y19" s="439"/>
      <c r="Z19" s="439"/>
    </row>
    <row r="20" spans="1:26" ht="15.75" customHeight="1">
      <c r="A20" s="463"/>
      <c r="B20" s="32"/>
      <c r="C20" s="32"/>
      <c r="D20" s="32"/>
      <c r="E20" s="32"/>
      <c r="F20" s="439"/>
      <c r="G20" s="439"/>
      <c r="H20" s="439"/>
      <c r="I20" s="439"/>
      <c r="J20" s="439"/>
      <c r="K20" s="439"/>
      <c r="L20" s="439"/>
      <c r="M20" s="439"/>
      <c r="N20" s="439"/>
      <c r="O20" s="439"/>
      <c r="P20" s="439"/>
      <c r="Q20" s="464"/>
      <c r="R20" s="439"/>
      <c r="S20" s="439"/>
      <c r="T20" s="439"/>
      <c r="U20" s="439"/>
      <c r="V20" s="439"/>
      <c r="W20" s="439"/>
      <c r="X20" s="439"/>
      <c r="Y20" s="439"/>
      <c r="Z20" s="439"/>
    </row>
    <row r="21" spans="1:26" ht="15.75" customHeight="1">
      <c r="A21" s="474"/>
      <c r="B21" s="475"/>
      <c r="C21" s="475"/>
      <c r="D21" s="475"/>
      <c r="E21" s="475"/>
      <c r="F21" s="475"/>
      <c r="G21" s="475"/>
      <c r="H21" s="475"/>
      <c r="I21" s="475"/>
      <c r="J21" s="475"/>
      <c r="K21" s="475"/>
      <c r="L21" s="475"/>
      <c r="M21" s="475"/>
      <c r="N21" s="475"/>
      <c r="O21" s="475"/>
      <c r="P21" s="475"/>
      <c r="Q21" s="476"/>
      <c r="R21" s="439"/>
      <c r="S21" s="439"/>
      <c r="T21" s="439"/>
      <c r="U21" s="439"/>
      <c r="V21" s="439"/>
      <c r="W21" s="439"/>
      <c r="X21" s="439"/>
      <c r="Y21" s="439"/>
      <c r="Z21" s="439"/>
    </row>
    <row r="22" spans="1:26" ht="15.75" customHeight="1">
      <c r="A22" s="550" t="s">
        <v>448</v>
      </c>
      <c r="B22" s="551"/>
      <c r="C22" s="551"/>
      <c r="D22" s="551"/>
      <c r="E22" s="551"/>
      <c r="F22" s="551"/>
      <c r="G22" s="551"/>
      <c r="H22" s="551"/>
      <c r="I22" s="551"/>
      <c r="J22" s="551"/>
      <c r="K22" s="551"/>
      <c r="L22" s="551"/>
      <c r="M22" s="551"/>
      <c r="N22" s="551"/>
      <c r="O22" s="551"/>
      <c r="P22" s="551"/>
      <c r="Q22" s="552"/>
      <c r="R22" s="439"/>
      <c r="S22" s="439"/>
      <c r="T22" s="439"/>
      <c r="U22" s="439"/>
      <c r="V22" s="439"/>
      <c r="W22" s="439"/>
      <c r="X22" s="439"/>
      <c r="Y22" s="439"/>
      <c r="Z22" s="439"/>
    </row>
    <row r="23" spans="1:26" ht="15.75" customHeight="1">
      <c r="A23" s="463"/>
      <c r="B23" s="439"/>
      <c r="C23" s="439"/>
      <c r="D23" s="439"/>
      <c r="E23" s="439"/>
      <c r="F23" s="439"/>
      <c r="G23" s="439"/>
      <c r="H23" s="439"/>
      <c r="I23" s="439"/>
      <c r="J23" s="439"/>
      <c r="K23" s="439"/>
      <c r="L23" s="439"/>
      <c r="M23" s="439"/>
      <c r="N23" s="439"/>
      <c r="O23" s="439"/>
      <c r="P23" s="439"/>
      <c r="Q23" s="464"/>
      <c r="R23" s="439"/>
      <c r="S23" s="439"/>
      <c r="T23" s="439"/>
      <c r="U23" s="439"/>
      <c r="V23" s="439"/>
      <c r="W23" s="439"/>
      <c r="X23" s="439"/>
      <c r="Y23" s="439"/>
      <c r="Z23" s="439"/>
    </row>
    <row r="24" spans="1:26" ht="15.75" customHeight="1">
      <c r="A24" s="463"/>
      <c r="B24" s="553" t="s">
        <v>6748</v>
      </c>
      <c r="C24" s="544"/>
      <c r="D24" s="545"/>
      <c r="E24" s="466"/>
      <c r="F24" s="467" t="s">
        <v>44</v>
      </c>
      <c r="G24" s="467" t="s">
        <v>13191</v>
      </c>
      <c r="H24" s="467" t="s">
        <v>15</v>
      </c>
      <c r="I24" s="467" t="s">
        <v>4805</v>
      </c>
      <c r="J24" s="439"/>
      <c r="K24" s="467" t="s">
        <v>13192</v>
      </c>
      <c r="L24" s="467" t="s">
        <v>13191</v>
      </c>
      <c r="M24" s="467" t="s">
        <v>15</v>
      </c>
      <c r="N24" s="465" t="s">
        <v>4805</v>
      </c>
      <c r="O24" s="439"/>
      <c r="P24" s="439"/>
      <c r="Q24" s="464"/>
      <c r="R24" s="439"/>
      <c r="S24" s="439"/>
      <c r="T24" s="439"/>
      <c r="U24" s="439"/>
      <c r="V24" s="439"/>
      <c r="W24" s="439"/>
      <c r="X24" s="439"/>
      <c r="Y24" s="439"/>
      <c r="Z24" s="439"/>
    </row>
    <row r="25" spans="1:26" ht="15.75" customHeight="1">
      <c r="A25" s="463"/>
      <c r="B25" s="468" t="s">
        <v>223</v>
      </c>
      <c r="C25" s="469">
        <f>COUNTIF('2019'!H116:H208,B25)</f>
        <v>93</v>
      </c>
      <c r="D25" s="470">
        <f>C25/C27</f>
        <v>1</v>
      </c>
      <c r="E25" s="32"/>
      <c r="F25" s="468" t="s">
        <v>114</v>
      </c>
      <c r="G25" s="469">
        <f>COUNTIF('2019'!G$116:G$208,F25)</f>
        <v>37</v>
      </c>
      <c r="H25" s="469">
        <f>COUNTIFS('2019'!H$116:H$208,"SEGUIMIENTO",'2019'!G$116:G$208,F25)</f>
        <v>0</v>
      </c>
      <c r="I25" s="471">
        <f>COUNTIFS('2019'!H$116:H$208,"SOLUCIONADO",'2019'!G$116:G$208,F25)</f>
        <v>37</v>
      </c>
      <c r="J25" s="439"/>
      <c r="K25" s="468" t="s">
        <v>4647</v>
      </c>
      <c r="L25" s="469">
        <f t="shared" ref="L25:L29" si="1">M25+N25</f>
        <v>36</v>
      </c>
      <c r="M25" s="469">
        <f>COUNTIFS('2019'!H$115:H$208,"SEGUIMIENTO",'2019'!D$115:D$208,K25)</f>
        <v>0</v>
      </c>
      <c r="N25" s="471">
        <f>COUNTIFS('2019'!H$115:H$208,"SOLUCIONADO",'2019'!D$115:D$208,K25)</f>
        <v>36</v>
      </c>
      <c r="O25" s="439"/>
      <c r="P25" s="439"/>
      <c r="Q25" s="464"/>
      <c r="R25" s="439"/>
      <c r="S25" s="439"/>
      <c r="T25" s="439"/>
      <c r="U25" s="439"/>
      <c r="V25" s="439"/>
      <c r="W25" s="439"/>
      <c r="X25" s="439"/>
      <c r="Y25" s="439"/>
      <c r="Z25" s="439"/>
    </row>
    <row r="26" spans="1:26" ht="15.75" customHeight="1">
      <c r="A26" s="463"/>
      <c r="B26" s="468" t="s">
        <v>118</v>
      </c>
      <c r="C26" s="469">
        <f>COUNTIF('2019'!H116:H208,B26)</f>
        <v>0</v>
      </c>
      <c r="D26" s="470">
        <f>C26/C27</f>
        <v>0</v>
      </c>
      <c r="E26" s="32"/>
      <c r="F26" s="468" t="s">
        <v>271</v>
      </c>
      <c r="G26" s="469">
        <f>COUNTIF('2019'!G$116:G$208,F26)</f>
        <v>19</v>
      </c>
      <c r="H26" s="469">
        <f>COUNTIFS('2019'!H$116:H$208,"SEGUIMIENTO",'2019'!G$116:G$208,F26)</f>
        <v>0</v>
      </c>
      <c r="I26" s="471">
        <f>COUNTIFS('2019'!H$116:H$208,"SOLUCIONADO",'2019'!G$116:G$208,F26)</f>
        <v>19</v>
      </c>
      <c r="J26" s="439"/>
      <c r="K26" s="468" t="s">
        <v>4951</v>
      </c>
      <c r="L26" s="469">
        <f t="shared" si="1"/>
        <v>8</v>
      </c>
      <c r="M26" s="469">
        <f>COUNTIFS('2019'!H$115:H$208,"SEGUIMIENTO",'2019'!D$115:D$208,K26)</f>
        <v>0</v>
      </c>
      <c r="N26" s="471">
        <f>COUNTIFS('2019'!H$115:H$208,"SOLUCIONADO",'2019'!D$115:D$208,K26)</f>
        <v>8</v>
      </c>
      <c r="O26" s="439"/>
      <c r="P26" s="439"/>
      <c r="Q26" s="464"/>
      <c r="R26" s="439"/>
      <c r="S26" s="439"/>
      <c r="T26" s="439"/>
      <c r="U26" s="439"/>
      <c r="V26" s="439"/>
      <c r="W26" s="439"/>
      <c r="X26" s="439"/>
      <c r="Y26" s="439"/>
      <c r="Z26" s="439"/>
    </row>
    <row r="27" spans="1:26" ht="15.75" customHeight="1">
      <c r="A27" s="463"/>
      <c r="B27" s="472"/>
      <c r="C27" s="469">
        <f>SUM(C25:C26)</f>
        <v>93</v>
      </c>
      <c r="D27" s="472"/>
      <c r="E27" s="32"/>
      <c r="F27" s="468" t="s">
        <v>222</v>
      </c>
      <c r="G27" s="469">
        <f>COUNTIF('2019'!G$116:G$208,F27)</f>
        <v>8</v>
      </c>
      <c r="H27" s="469">
        <f>COUNTIFS('2019'!H$116:H$208,"SEGUIMIENTO",'2019'!G$116:G$208,F27)</f>
        <v>0</v>
      </c>
      <c r="I27" s="471">
        <f>COUNTIFS('2019'!H$116:H$208,"SOLUCIONADO",'2019'!G$116:G$208,F27)</f>
        <v>8</v>
      </c>
      <c r="J27" s="439"/>
      <c r="K27" s="468" t="s">
        <v>4671</v>
      </c>
      <c r="L27" s="469">
        <f t="shared" si="1"/>
        <v>29</v>
      </c>
      <c r="M27" s="469">
        <f>COUNTIFS('2019'!H$115:H$208,"SEGUIMIENTO",'2019'!D$115:D$208,K27)</f>
        <v>0</v>
      </c>
      <c r="N27" s="471">
        <f>COUNTIFS('2019'!H$115:H$208,"SOLUCIONADO",'2019'!D$115:D$208,K27)</f>
        <v>29</v>
      </c>
      <c r="O27" s="439"/>
      <c r="P27" s="439"/>
      <c r="Q27" s="464"/>
      <c r="R27" s="439"/>
      <c r="S27" s="439"/>
      <c r="T27" s="439"/>
      <c r="U27" s="439"/>
      <c r="V27" s="439"/>
      <c r="W27" s="439"/>
      <c r="X27" s="439"/>
      <c r="Y27" s="439"/>
      <c r="Z27" s="439"/>
    </row>
    <row r="28" spans="1:26" ht="15.75" customHeight="1">
      <c r="A28" s="463"/>
      <c r="B28" s="32"/>
      <c r="C28" s="32"/>
      <c r="D28" s="32"/>
      <c r="E28" s="32"/>
      <c r="F28" s="468" t="s">
        <v>4846</v>
      </c>
      <c r="G28" s="469">
        <f>COUNTIF('2019'!G$116:G$208,F28)</f>
        <v>0</v>
      </c>
      <c r="H28" s="469">
        <f>COUNTIFS('2019'!H$116:H$208,"SEGUIMIENTO",'2019'!G$116:G$208,F28)</f>
        <v>0</v>
      </c>
      <c r="I28" s="471">
        <f>COUNTIFS('2019'!H$116:H$208,"SOLUCIONADO",'2019'!G$116:G$208,F28)</f>
        <v>0</v>
      </c>
      <c r="J28" s="439"/>
      <c r="K28" s="468" t="s">
        <v>4687</v>
      </c>
      <c r="L28" s="469">
        <f t="shared" si="1"/>
        <v>20</v>
      </c>
      <c r="M28" s="469">
        <f>COUNTIFS('2019'!H$115:H$208,"SEGUIMIENTO",'2019'!D$115:D$208,K28)</f>
        <v>0</v>
      </c>
      <c r="N28" s="471">
        <f>COUNTIFS('2019'!H$115:H$208,"SOLUCIONADO",'2019'!D$115:D$208,K28)</f>
        <v>20</v>
      </c>
      <c r="O28" s="439"/>
      <c r="P28" s="439"/>
      <c r="Q28" s="464"/>
      <c r="R28" s="439"/>
      <c r="S28" s="439"/>
      <c r="T28" s="439"/>
      <c r="U28" s="439"/>
      <c r="V28" s="439"/>
      <c r="W28" s="439"/>
      <c r="X28" s="439"/>
      <c r="Y28" s="439"/>
      <c r="Z28" s="439"/>
    </row>
    <row r="29" spans="1:26" ht="15.75" customHeight="1">
      <c r="A29" s="463"/>
      <c r="B29" s="32"/>
      <c r="C29" s="32"/>
      <c r="D29" s="32"/>
      <c r="E29" s="32"/>
      <c r="F29" s="468" t="s">
        <v>362</v>
      </c>
      <c r="G29" s="469">
        <f>COUNTIF('2019'!G$116:G$208,F29)</f>
        <v>2</v>
      </c>
      <c r="H29" s="469">
        <f>COUNTIFS('2019'!H$116:H$208,"SEGUIMIENTO",'2019'!G$116:G$208,F29)</f>
        <v>0</v>
      </c>
      <c r="I29" s="471">
        <f>COUNTIFS('2019'!H$116:H$208,"SOLUCIONADO",'2019'!G$116:G$208,F29)</f>
        <v>2</v>
      </c>
      <c r="J29" s="439"/>
      <c r="K29" s="468"/>
      <c r="L29" s="469">
        <f t="shared" si="1"/>
        <v>0</v>
      </c>
      <c r="M29" s="469">
        <f>COUNTIFS('2019'!H$115:H$208,"SEGUIMIENTO",'2019'!D$115:D$208,K29)</f>
        <v>0</v>
      </c>
      <c r="N29" s="471">
        <f>COUNTIFS('2019'!H$115:H$208,"SOLUCIONADO",'2019'!D$115:D$208,K29)</f>
        <v>0</v>
      </c>
      <c r="O29" s="439"/>
      <c r="P29" s="439"/>
      <c r="Q29" s="464"/>
      <c r="R29" s="439"/>
      <c r="S29" s="439"/>
      <c r="T29" s="439"/>
      <c r="U29" s="439"/>
      <c r="V29" s="439"/>
      <c r="W29" s="439"/>
      <c r="X29" s="439"/>
      <c r="Y29" s="439"/>
      <c r="Z29" s="439"/>
    </row>
    <row r="30" spans="1:26" ht="12.75">
      <c r="A30" s="463"/>
      <c r="B30" s="32"/>
      <c r="C30" s="32"/>
      <c r="D30" s="32"/>
      <c r="E30" s="32"/>
      <c r="F30" s="473" t="s">
        <v>483</v>
      </c>
      <c r="G30" s="469">
        <f>COUNTIF('2019'!G$116:G$208,F30)</f>
        <v>6</v>
      </c>
      <c r="H30" s="469">
        <f>COUNTIFS('2019'!H$116:H$208,"SEGUIMIENTO",'2019'!G$116:G$208,F30)</f>
        <v>0</v>
      </c>
      <c r="I30" s="471">
        <f>COUNTIFS('2019'!H$116:H$208,"SOLUCIONADO",'2019'!G$116:G$208,F30)</f>
        <v>6</v>
      </c>
      <c r="J30" s="439"/>
      <c r="K30" s="439"/>
      <c r="L30" s="439"/>
      <c r="M30" s="439"/>
      <c r="N30" s="439"/>
      <c r="O30" s="439"/>
      <c r="P30" s="439"/>
      <c r="Q30" s="464"/>
      <c r="R30" s="439"/>
      <c r="S30" s="439"/>
      <c r="T30" s="439"/>
      <c r="U30" s="439"/>
      <c r="V30" s="439"/>
      <c r="W30" s="439"/>
      <c r="X30" s="439"/>
      <c r="Y30" s="439"/>
      <c r="Z30" s="439"/>
    </row>
    <row r="31" spans="1:26" ht="12.75">
      <c r="A31" s="463"/>
      <c r="B31" s="32"/>
      <c r="C31" s="32"/>
      <c r="D31" s="32"/>
      <c r="E31" s="32"/>
      <c r="F31" s="473" t="s">
        <v>384</v>
      </c>
      <c r="G31" s="469">
        <f>COUNTIF('2019'!G$116:G$208,F31)</f>
        <v>21</v>
      </c>
      <c r="H31" s="469">
        <f>COUNTIFS('2019'!H$116:H$208,"SEGUIMIENTO",'2019'!G$116:G$208,F31)</f>
        <v>0</v>
      </c>
      <c r="I31" s="471">
        <f>COUNTIFS('2019'!H$116:H$208,"SOLUCIONADO",'2019'!G$116:G$208,F31)</f>
        <v>21</v>
      </c>
      <c r="J31" s="439"/>
      <c r="K31" s="439"/>
      <c r="L31" s="439"/>
      <c r="M31" s="439"/>
      <c r="N31" s="439"/>
      <c r="O31" s="439"/>
      <c r="P31" s="439"/>
      <c r="Q31" s="464"/>
      <c r="R31" s="439"/>
      <c r="S31" s="439"/>
      <c r="T31" s="439"/>
      <c r="U31" s="439"/>
      <c r="V31" s="439"/>
      <c r="W31" s="439"/>
      <c r="X31" s="439"/>
      <c r="Y31" s="439"/>
      <c r="Z31" s="439"/>
    </row>
    <row r="32" spans="1:26" ht="12.75">
      <c r="A32" s="463"/>
      <c r="B32" s="32"/>
      <c r="C32" s="32"/>
      <c r="D32" s="32"/>
      <c r="E32" s="32"/>
      <c r="F32" s="32"/>
      <c r="G32" s="32"/>
      <c r="H32" s="32"/>
      <c r="I32" s="32"/>
      <c r="J32" s="439"/>
      <c r="K32" s="439"/>
      <c r="L32" s="439"/>
      <c r="M32" s="439"/>
      <c r="N32" s="439"/>
      <c r="O32" s="439"/>
      <c r="P32" s="439"/>
      <c r="Q32" s="464"/>
      <c r="R32" s="439"/>
      <c r="S32" s="439"/>
      <c r="T32" s="439"/>
      <c r="U32" s="439"/>
      <c r="V32" s="439"/>
      <c r="W32" s="439"/>
      <c r="X32" s="439"/>
      <c r="Y32" s="439"/>
      <c r="Z32" s="439"/>
    </row>
    <row r="33" spans="1:26" ht="12.75">
      <c r="A33" s="463"/>
      <c r="B33" s="32"/>
      <c r="C33" s="32"/>
      <c r="D33" s="32"/>
      <c r="E33" s="32"/>
      <c r="F33" s="32"/>
      <c r="G33" s="32"/>
      <c r="H33" s="32"/>
      <c r="I33" s="32"/>
      <c r="J33" s="439"/>
      <c r="K33" s="439"/>
      <c r="L33" s="439"/>
      <c r="M33" s="439"/>
      <c r="N33" s="439"/>
      <c r="O33" s="439"/>
      <c r="P33" s="439"/>
      <c r="Q33" s="464"/>
      <c r="R33" s="439"/>
      <c r="S33" s="439"/>
      <c r="T33" s="439"/>
      <c r="U33" s="439"/>
      <c r="V33" s="439"/>
      <c r="W33" s="439"/>
      <c r="X33" s="439"/>
      <c r="Y33" s="439"/>
      <c r="Z33" s="439"/>
    </row>
    <row r="34" spans="1:26" ht="12.75">
      <c r="A34" s="463"/>
      <c r="B34" s="32"/>
      <c r="C34" s="549" t="s">
        <v>114</v>
      </c>
      <c r="D34" s="545"/>
      <c r="E34" s="549" t="s">
        <v>271</v>
      </c>
      <c r="F34" s="545"/>
      <c r="G34" s="549" t="s">
        <v>222</v>
      </c>
      <c r="H34" s="545"/>
      <c r="I34" s="549" t="s">
        <v>4846</v>
      </c>
      <c r="J34" s="545"/>
      <c r="K34" s="549" t="s">
        <v>362</v>
      </c>
      <c r="L34" s="545"/>
      <c r="M34" s="549" t="s">
        <v>483</v>
      </c>
      <c r="N34" s="545"/>
      <c r="O34" s="549" t="s">
        <v>384</v>
      </c>
      <c r="P34" s="545"/>
      <c r="Q34" s="464"/>
      <c r="R34" s="439"/>
      <c r="S34" s="439"/>
      <c r="T34" s="439"/>
      <c r="U34" s="439"/>
      <c r="V34" s="439"/>
      <c r="W34" s="439"/>
      <c r="X34" s="439"/>
      <c r="Y34" s="439"/>
      <c r="Z34" s="439"/>
    </row>
    <row r="35" spans="1:26" ht="12.75">
      <c r="A35" s="463"/>
      <c r="B35" s="439"/>
      <c r="C35" s="467" t="s">
        <v>15</v>
      </c>
      <c r="D35" s="467" t="s">
        <v>4805</v>
      </c>
      <c r="E35" s="467" t="s">
        <v>15</v>
      </c>
      <c r="F35" s="467" t="s">
        <v>4805</v>
      </c>
      <c r="G35" s="467" t="s">
        <v>15</v>
      </c>
      <c r="H35" s="467" t="s">
        <v>4805</v>
      </c>
      <c r="I35" s="467" t="s">
        <v>15</v>
      </c>
      <c r="J35" s="467" t="s">
        <v>4805</v>
      </c>
      <c r="K35" s="467" t="s">
        <v>15</v>
      </c>
      <c r="L35" s="467" t="s">
        <v>4805</v>
      </c>
      <c r="M35" s="467" t="s">
        <v>15</v>
      </c>
      <c r="N35" s="465" t="s">
        <v>4805</v>
      </c>
      <c r="O35" s="467" t="s">
        <v>15</v>
      </c>
      <c r="P35" s="467" t="s">
        <v>4805</v>
      </c>
      <c r="Q35" s="464"/>
      <c r="R35" s="439"/>
      <c r="S35" s="439"/>
      <c r="T35" s="439"/>
      <c r="U35" s="439"/>
      <c r="V35" s="439"/>
      <c r="W35" s="439"/>
      <c r="X35" s="439"/>
      <c r="Y35" s="439"/>
      <c r="Z35" s="439"/>
    </row>
    <row r="36" spans="1:26" ht="12.75">
      <c r="A36" s="463"/>
      <c r="B36" s="468" t="s">
        <v>4647</v>
      </c>
      <c r="C36" s="469">
        <f>COUNTIFS('2019'!H$116:H$208,"SEGUIMIENTO",'2019'!G$116:G$208,F$4,'2019'!D$116:D$208,B36)</f>
        <v>0</v>
      </c>
      <c r="D36" s="469">
        <f>COUNTIFS('2019'!H$116:H$208,"SOLUCIONADO",'2019'!G$116:G$208,F$4,'2019'!D$116:D$208,B36)</f>
        <v>24</v>
      </c>
      <c r="E36" s="469">
        <f>COUNTIFS('2019'!H$116:H$208,"SEGUIMIENTO",'2019'!G$116:G$208,F$5,'2019'!D$116:D$208,B36)</f>
        <v>0</v>
      </c>
      <c r="F36" s="471">
        <f>COUNTIFS('2019'!H$116:H$208,"SOLUCIONADO",'2019'!G$116:G$208,F$5,'2019'!D$116:D$208,B36)</f>
        <v>1</v>
      </c>
      <c r="G36" s="471">
        <f>COUNTIFS('2019'!H$116:H$208,"SEGUIMIENTO",'2019'!G$116:G$208,F$6,'2019'!D$116:D$208,B36)</f>
        <v>0</v>
      </c>
      <c r="H36" s="471">
        <f>COUNTIFS('2019'!H$116:H$208,"SOLUCIONADO",'2019'!G$116:G$208,F$6,'2019'!D$116:D$208,B36)</f>
        <v>1</v>
      </c>
      <c r="I36" s="471">
        <f>COUNTIFS('2019'!H$116:H$208,"SEGUIMIENTO",'2019'!G$116:G$208,F$7,'2019'!D$116:D$208,B36)</f>
        <v>0</v>
      </c>
      <c r="J36" s="471">
        <f>COUNTIFS('2019'!H$116:H$208,"SOLUCIONADO",'2019'!G$116:G$208,F$7,'2019'!D$116:D$208,B36)</f>
        <v>0</v>
      </c>
      <c r="K36" s="471">
        <f>COUNTIFS('2019'!H$116:H$208,"SEGUIMIENTO",'2019'!G$116:G$208,F$8,'2019'!D$116:D$208,B36)</f>
        <v>0</v>
      </c>
      <c r="L36" s="471">
        <f>COUNTIFS('2019'!H$116:H$208,"SOLUCIONADO",'2019'!G$116:G$208,F$8,'2019'!D$116:D$208,B36)</f>
        <v>0</v>
      </c>
      <c r="M36" s="471">
        <f>COUNTIFS('2019'!H$116:H$208,"SEGUIMIENTO",'2019'!G$116:G$208,F$9,'2019'!D$116:D$208,B36)</f>
        <v>0</v>
      </c>
      <c r="N36" s="471">
        <f>COUNTIFS('2019'!H$116:H$208,"SOLUCIONADO",'2019'!G$116:G$208,F$9,'2019'!D$116:D$208,B36)</f>
        <v>2</v>
      </c>
      <c r="O36" s="471">
        <f>COUNTIFS('2019'!H$116:H$208,"SEGUIMIENTO",'2019'!G$116:G$208,F$10,'2019'!D$116:D$208,B36)</f>
        <v>0</v>
      </c>
      <c r="P36" s="471">
        <f>COUNTIFS('2019'!$H$116:$H$208,"SOLUCIONADO",'2019'!$G$116:$G$208,$F$10,'2019'!$D$116:$D$208,$B36)</f>
        <v>8</v>
      </c>
      <c r="Q36" s="464"/>
      <c r="R36" s="439"/>
      <c r="S36" s="439"/>
      <c r="T36" s="439"/>
      <c r="U36" s="439"/>
      <c r="V36" s="439"/>
      <c r="W36" s="439"/>
      <c r="X36" s="439"/>
      <c r="Y36" s="439"/>
      <c r="Z36" s="439"/>
    </row>
    <row r="37" spans="1:26" ht="12.75">
      <c r="A37" s="463"/>
      <c r="B37" s="468" t="s">
        <v>4951</v>
      </c>
      <c r="C37" s="469">
        <f>COUNTIFS('2019'!H$116:H$208,"SEGUIMIENTO",'2019'!G$116:G$208,F$4,'2019'!D$116:D$208,B37)</f>
        <v>0</v>
      </c>
      <c r="D37" s="469">
        <f>COUNTIFS('2019'!H$116:H$208,"SOLUCIONADO",'2019'!G$116:G$208,F$4,'2019'!D$116:D$208,B37)</f>
        <v>2</v>
      </c>
      <c r="E37" s="469">
        <f>COUNTIFS('2019'!H$116:H$208,"SEGUIMIENTO",'2019'!G$116:G$208,F$5,'2019'!D$116:D$208,B37)</f>
        <v>0</v>
      </c>
      <c r="F37" s="471">
        <f>COUNTIFS('2019'!H$116:H$208,"SOLUCIONADO",'2019'!G$116:G$208,F$5,'2019'!D$116:D$208,B37)</f>
        <v>2</v>
      </c>
      <c r="G37" s="471">
        <f>COUNTIFS('2019'!H$116:H$208,"SEGUIMIENTO",'2019'!G$116:G$208,F$6,'2019'!D$116:D$208,B37)</f>
        <v>0</v>
      </c>
      <c r="H37" s="471">
        <f>COUNTIFS('2019'!H$116:H$208,"SOLUCIONADO",'2019'!G$116:G$208,F$6,'2019'!D$116:D$208,B37)</f>
        <v>1</v>
      </c>
      <c r="I37" s="471">
        <f>COUNTIFS('2019'!H$116:H$208,"SEGUIMIENTO",'2019'!G$116:G$208,F$7,'2019'!D$116:D$208,B37)</f>
        <v>0</v>
      </c>
      <c r="J37" s="471">
        <f>COUNTIFS('2019'!H$116:H$208,"SOLUCIONADO",'2019'!G$116:G$208,F$7,'2019'!D$116:D$208,B37)</f>
        <v>0</v>
      </c>
      <c r="K37" s="471">
        <f>COUNTIFS('2019'!H$116:H$208,"SEGUIMIENTO",'2019'!G$116:G$208,F$8,'2019'!D$116:D$208,B37)</f>
        <v>0</v>
      </c>
      <c r="L37" s="471">
        <f>COUNTIFS('2019'!H$116:H$208,"SOLUCIONADO",'2019'!G$116:G$208,F$8,'2019'!D$116:D$208,B37)</f>
        <v>0</v>
      </c>
      <c r="M37" s="471">
        <f>COUNTIFS('2019'!H$116:H$208,"SEGUIMIENTO",'2019'!G$116:G$208,F$9,'2019'!D$116:D$208,B37)</f>
        <v>0</v>
      </c>
      <c r="N37" s="471">
        <f>COUNTIFS('2019'!H$116:H$208,"SOLUCIONADO",'2019'!G$116:G$208,F$9,'2019'!D$116:D$208,B37)</f>
        <v>2</v>
      </c>
      <c r="O37" s="471">
        <f>COUNTIFS('2019'!H$116:H$208,"SEGUIMIENTO",'2019'!G$116:G$208,F$10,'2019'!D$116:D$208,B37)</f>
        <v>0</v>
      </c>
      <c r="P37" s="471">
        <f>COUNTIFS('2019'!$H$116:$H$208,"SOLUCIONADO",'2019'!$G$116:$G$208,$F$10,'2019'!$D$116:$D$208,$B37)</f>
        <v>1</v>
      </c>
      <c r="Q37" s="464"/>
      <c r="R37" s="439"/>
      <c r="S37" s="439"/>
      <c r="T37" s="439"/>
      <c r="U37" s="439"/>
      <c r="V37" s="439"/>
      <c r="W37" s="439"/>
      <c r="X37" s="439"/>
      <c r="Y37" s="439"/>
      <c r="Z37" s="439"/>
    </row>
    <row r="38" spans="1:26" ht="12.75">
      <c r="A38" s="463"/>
      <c r="B38" s="468" t="s">
        <v>4671</v>
      </c>
      <c r="C38" s="469">
        <f>COUNTIFS('2019'!H$116:H$208,"SEGUIMIENTO",'2019'!G$116:G$208,F$4,'2019'!D$116:D$208,B38)</f>
        <v>0</v>
      </c>
      <c r="D38" s="469">
        <f>COUNTIFS('2019'!H$116:H$208,"SOLUCIONADO",'2019'!G$116:G$208,F$4,'2019'!D$116:D$208,B38)</f>
        <v>7</v>
      </c>
      <c r="E38" s="469">
        <f>COUNTIFS('2019'!H$116:H$208,"SEGUIMIENTO",'2019'!G$116:G$208,F$5,'2019'!D$116:D$208,B38)</f>
        <v>0</v>
      </c>
      <c r="F38" s="471">
        <f>COUNTIFS('2019'!H$116:H$208,"SOLUCIONADO",'2019'!G$116:G$208,F$5,'2019'!D$116:D$208,B38)</f>
        <v>12</v>
      </c>
      <c r="G38" s="471">
        <f>COUNTIFS('2019'!H$116:H$208,"SEGUIMIENTO",'2019'!G$116:G$208,F$6,'2019'!D$116:D$208,B38)</f>
        <v>0</v>
      </c>
      <c r="H38" s="471">
        <f>COUNTIFS('2019'!H$116:H$208,"SOLUCIONADO",'2019'!G$116:G$208,F$6,'2019'!D$116:D$208,B38)</f>
        <v>4</v>
      </c>
      <c r="I38" s="471">
        <f>COUNTIFS('2019'!H$116:H$208,"SEGUIMIENTO",'2019'!G$116:G$208,F$7,'2019'!D$116:D$208,B38)</f>
        <v>0</v>
      </c>
      <c r="J38" s="471">
        <f>COUNTIFS('2019'!H$116:H$208,"SOLUCIONADO",'2019'!G$116:G$208,F$7,'2019'!D$116:D$208,B38)</f>
        <v>0</v>
      </c>
      <c r="K38" s="471">
        <f>COUNTIFS('2019'!H$116:H$208,"SEGUIMIENTO",'2019'!G$116:G$208,F$8,'2019'!D$116:D$208,B38)</f>
        <v>0</v>
      </c>
      <c r="L38" s="471">
        <f>COUNTIFS('2019'!H$116:H$208,"SOLUCIONADO",'2019'!G$116:G$208,F$8,'2019'!D$116:D$208,B38)</f>
        <v>0</v>
      </c>
      <c r="M38" s="471">
        <f>COUNTIFS('2019'!H$116:H$208,"SEGUIMIENTO",'2019'!G$116:G$208,F$9,'2019'!D$116:D$208,B38)</f>
        <v>0</v>
      </c>
      <c r="N38" s="471">
        <f>COUNTIFS('2019'!H$116:H$208,"SOLUCIONADO",'2019'!G$116:G$208,F$9,'2019'!D$116:D$208,B38)</f>
        <v>1</v>
      </c>
      <c r="O38" s="471">
        <f>COUNTIFS('2019'!H$116:H$208,"SEGUIMIENTO",'2019'!G$116:G$208,F$10,'2019'!D$116:D$208,B38)</f>
        <v>0</v>
      </c>
      <c r="P38" s="471">
        <f>COUNTIFS('2019'!$H$116:$H$208,"SOLUCIONADO",'2019'!$G$116:$G$208,$F$10,'2019'!$D$116:$D$208,$B38)</f>
        <v>5</v>
      </c>
      <c r="Q38" s="464"/>
      <c r="R38" s="439"/>
      <c r="S38" s="439"/>
      <c r="T38" s="439"/>
      <c r="U38" s="439"/>
      <c r="V38" s="439"/>
      <c r="W38" s="439"/>
      <c r="X38" s="439"/>
      <c r="Y38" s="439"/>
      <c r="Z38" s="439"/>
    </row>
    <row r="39" spans="1:26" ht="12.75">
      <c r="A39" s="463"/>
      <c r="B39" s="468" t="s">
        <v>4667</v>
      </c>
      <c r="C39" s="469">
        <f>COUNTIFS('2019'!H$116:H$208,"SEGUIMIENTO",'2019'!G$116:G$208,F$4,'2019'!D$116:D$208,B39)</f>
        <v>0</v>
      </c>
      <c r="D39" s="469">
        <f>COUNTIFS('2019'!H$116:H$208,"SOLUCIONADO",'2019'!G$116:G$208,F$4,'2019'!D$116:D$208,B39)</f>
        <v>0</v>
      </c>
      <c r="E39" s="469">
        <f>COUNTIFS('2019'!H$116:H$208,"SEGUIMIENTO",'2019'!G$116:G$208,F$5,'2019'!D$116:D$208,B39)</f>
        <v>0</v>
      </c>
      <c r="F39" s="471">
        <f>COUNTIFS('2019'!H$116:H$208,"SOLUCIONADO",'2019'!G$116:G$208,F$5,'2019'!D$116:D$208,B39)</f>
        <v>0</v>
      </c>
      <c r="G39" s="471">
        <f>COUNTIFS('2019'!H$116:H$208,"SEGUIMIENTO",'2019'!G$116:G$208,F$6,'2019'!D$116:D$208,B39)</f>
        <v>0</v>
      </c>
      <c r="H39" s="471">
        <f>COUNTIFS('2019'!H$116:H$208,"SOLUCIONADO",'2019'!G$116:G$208,F$6,'2019'!D$116:D$208,B39)</f>
        <v>0</v>
      </c>
      <c r="I39" s="471">
        <f>COUNTIFS('2019'!H$116:H$208,"SEGUIMIENTO",'2019'!G$116:G$208,F$7,'2019'!D$116:D$208,B39)</f>
        <v>0</v>
      </c>
      <c r="J39" s="471">
        <f>COUNTIFS('2019'!H$116:H$208,"SOLUCIONADO",'2019'!G$116:G$208,F$7,'2019'!D$116:D$208,B39)</f>
        <v>0</v>
      </c>
      <c r="K39" s="471">
        <f>COUNTIFS('2019'!H$116:H$208,"SEGUIMIENTO",'2019'!G$116:G$208,F$8,'2019'!D$116:D$208,B39)</f>
        <v>0</v>
      </c>
      <c r="L39" s="471">
        <f>COUNTIFS('2019'!H$116:H$208,"SOLUCIONADO",'2019'!G$116:G$208,F$8,'2019'!D$116:D$208,B39)</f>
        <v>0</v>
      </c>
      <c r="M39" s="471">
        <f>COUNTIFS('2019'!H$116:H$208,"SEGUIMIENTO",'2019'!G$116:G$208,F$9,'2019'!D$116:D$208,B39)</f>
        <v>0</v>
      </c>
      <c r="N39" s="471">
        <f>COUNTIFS('2019'!H$116:H$208,"SOLUCIONADO",'2019'!G$116:G$208,F$9,'2019'!D$116:D$208,B39)</f>
        <v>0</v>
      </c>
      <c r="O39" s="471">
        <f>COUNTIFS('2019'!H$116:H$208,"SEGUIMIENTO",'2019'!G$116:G$208,F$10,'2019'!D$116:D$208,B39)</f>
        <v>0</v>
      </c>
      <c r="P39" s="471">
        <f>COUNTIFS('2019'!$H$116:$H$208,"SOLUCIONADO",'2019'!$G$116:$G$208,$F$10,'2019'!$D$116:$D$208,$B39)</f>
        <v>0</v>
      </c>
      <c r="Q39" s="464"/>
      <c r="R39" s="439"/>
      <c r="S39" s="439"/>
      <c r="T39" s="439"/>
      <c r="U39" s="439"/>
      <c r="V39" s="439"/>
      <c r="W39" s="439"/>
      <c r="X39" s="439"/>
      <c r="Y39" s="439"/>
      <c r="Z39" s="439"/>
    </row>
    <row r="40" spans="1:26" ht="12.75">
      <c r="A40" s="463"/>
      <c r="B40" s="468" t="s">
        <v>4687</v>
      </c>
      <c r="C40" s="469">
        <f>COUNTIFS('2019'!H$116:H$208,"SEGUIMIENTO",'2019'!G$116:G$208,F$4,'2019'!D$116:D$208,B40)</f>
        <v>0</v>
      </c>
      <c r="D40" s="469">
        <f>COUNTIFS('2019'!H$116:H$208,"SOLUCIONADO",'2019'!G$116:G$208,F$4,'2019'!D$116:D$208,B40)</f>
        <v>4</v>
      </c>
      <c r="E40" s="469">
        <f>COUNTIFS('2019'!H$116:H$208,"SEGUIMIENTO",'2019'!G$116:G$208,F$5,'2019'!D$116:D$208,B40)</f>
        <v>0</v>
      </c>
      <c r="F40" s="471">
        <f>COUNTIFS('2019'!H$116:H$208,"SOLUCIONADO",'2019'!G$116:G$208,F$5,'2019'!D$116:D$208,B40)</f>
        <v>4</v>
      </c>
      <c r="G40" s="471">
        <f>COUNTIFS('2019'!H$116:H$208,"SEGUIMIENTO",'2019'!G$116:G$208,F$6,'2019'!D$116:D$208,B40)</f>
        <v>0</v>
      </c>
      <c r="H40" s="471">
        <f>COUNTIFS('2019'!H$116:H$208,"SOLUCIONADO",'2019'!G$116:G$208,F$6,'2019'!D$116:D$208,B40)</f>
        <v>2</v>
      </c>
      <c r="I40" s="471">
        <f>COUNTIFS('2019'!H$116:H$208,"SEGUIMIENTO",'2019'!G$116:G$208,F$7,'2019'!D$116:D$208,B40)</f>
        <v>0</v>
      </c>
      <c r="J40" s="471">
        <f>COUNTIFS('2019'!H$116:H$208,"SOLUCIONADO",'2019'!G$116:G$208,F$7,'2019'!D$116:D$208,B40)</f>
        <v>0</v>
      </c>
      <c r="K40" s="471">
        <f>COUNTIFS('2019'!H$116:H$208,"SEGUIMIENTO",'2019'!G$116:G$208,F$8,'2019'!D$116:D$208,B40)</f>
        <v>0</v>
      </c>
      <c r="L40" s="471">
        <f>COUNTIFS('2019'!H$116:H$208,"SOLUCIONADO",'2019'!G$116:G$208,F$8,'2019'!D$116:D$208,B40)</f>
        <v>2</v>
      </c>
      <c r="M40" s="471">
        <f>COUNTIFS('2019'!H$116:H$208,"SEGUIMIENTO",'2019'!G$116:G$208,F$9,'2019'!D$116:D$208,B40)</f>
        <v>0</v>
      </c>
      <c r="N40" s="471">
        <f>COUNTIFS('2019'!H$116:H$208,"SOLUCIONADO",'2019'!G$116:G$208,F$9,'2019'!D$116:D$208,B40)</f>
        <v>1</v>
      </c>
      <c r="O40" s="471">
        <f>COUNTIFS('2019'!H$116:H$208,"SEGUIMIENTO",'2019'!G$116:G$208,F$10,'2019'!D$116:D$208,B40)</f>
        <v>0</v>
      </c>
      <c r="P40" s="471">
        <f>COUNTIFS('2019'!$H$116:$H$208,"SOLUCIONADO",'2019'!$G$116:$G$208,$F$10,'2019'!$D$116:$D$208,$B40)</f>
        <v>6</v>
      </c>
      <c r="Q40" s="464"/>
      <c r="R40" s="439"/>
      <c r="S40" s="439"/>
      <c r="T40" s="439"/>
      <c r="U40" s="439"/>
      <c r="V40" s="439"/>
      <c r="W40" s="439"/>
      <c r="X40" s="439"/>
      <c r="Y40" s="439"/>
      <c r="Z40" s="439"/>
    </row>
    <row r="41" spans="1:26" ht="12.75">
      <c r="A41" s="463"/>
      <c r="B41" s="32"/>
      <c r="C41" s="32"/>
      <c r="D41" s="32"/>
      <c r="E41" s="32"/>
      <c r="F41" s="439"/>
      <c r="G41" s="439"/>
      <c r="H41" s="439"/>
      <c r="I41" s="439"/>
      <c r="J41" s="439"/>
      <c r="K41" s="439"/>
      <c r="L41" s="439"/>
      <c r="M41" s="439"/>
      <c r="N41" s="439"/>
      <c r="O41" s="439"/>
      <c r="P41" s="439"/>
      <c r="Q41" s="464"/>
      <c r="R41" s="439"/>
      <c r="S41" s="439"/>
      <c r="T41" s="439"/>
      <c r="U41" s="439"/>
      <c r="V41" s="439"/>
      <c r="W41" s="439"/>
      <c r="X41" s="439"/>
      <c r="Y41" s="439"/>
      <c r="Z41" s="439"/>
    </row>
    <row r="42" spans="1:26" ht="12.75">
      <c r="A42" s="474"/>
      <c r="B42" s="475"/>
      <c r="C42" s="475"/>
      <c r="D42" s="475"/>
      <c r="E42" s="475"/>
      <c r="F42" s="475"/>
      <c r="G42" s="475"/>
      <c r="H42" s="475"/>
      <c r="I42" s="475"/>
      <c r="J42" s="475"/>
      <c r="K42" s="475"/>
      <c r="L42" s="475"/>
      <c r="M42" s="475"/>
      <c r="N42" s="475"/>
      <c r="O42" s="475"/>
      <c r="P42" s="475"/>
      <c r="Q42" s="476"/>
      <c r="R42" s="439"/>
      <c r="S42" s="439"/>
      <c r="T42" s="439"/>
      <c r="U42" s="439"/>
      <c r="V42" s="439"/>
      <c r="W42" s="439"/>
      <c r="X42" s="439"/>
      <c r="Y42" s="439"/>
      <c r="Z42" s="439"/>
    </row>
    <row r="43" spans="1:26" ht="12.75">
      <c r="A43" s="550" t="s">
        <v>1175</v>
      </c>
      <c r="B43" s="551"/>
      <c r="C43" s="551"/>
      <c r="D43" s="551"/>
      <c r="E43" s="551"/>
      <c r="F43" s="551"/>
      <c r="G43" s="551"/>
      <c r="H43" s="551"/>
      <c r="I43" s="551"/>
      <c r="J43" s="551"/>
      <c r="K43" s="551"/>
      <c r="L43" s="551"/>
      <c r="M43" s="551"/>
      <c r="N43" s="551"/>
      <c r="O43" s="551"/>
      <c r="P43" s="551"/>
      <c r="Q43" s="552"/>
      <c r="R43" s="439"/>
      <c r="S43" s="439"/>
      <c r="T43" s="439"/>
      <c r="U43" s="439"/>
      <c r="V43" s="439"/>
      <c r="W43" s="439"/>
      <c r="X43" s="439"/>
      <c r="Y43" s="439"/>
      <c r="Z43" s="439"/>
    </row>
    <row r="44" spans="1:26" ht="12.75">
      <c r="A44" s="463"/>
      <c r="B44" s="439"/>
      <c r="C44" s="439"/>
      <c r="D44" s="439"/>
      <c r="E44" s="439"/>
      <c r="F44" s="439"/>
      <c r="G44" s="439"/>
      <c r="H44" s="439"/>
      <c r="I44" s="439"/>
      <c r="J44" s="439"/>
      <c r="K44" s="439"/>
      <c r="L44" s="439"/>
      <c r="M44" s="439"/>
      <c r="N44" s="439"/>
      <c r="O44" s="439"/>
      <c r="P44" s="439"/>
      <c r="Q44" s="464"/>
      <c r="R44" s="439"/>
      <c r="S44" s="439"/>
      <c r="T44" s="439"/>
      <c r="U44" s="439"/>
      <c r="V44" s="439"/>
      <c r="W44" s="439"/>
      <c r="X44" s="439"/>
      <c r="Y44" s="439"/>
      <c r="Z44" s="439"/>
    </row>
    <row r="45" spans="1:26" ht="12.75">
      <c r="A45" s="463"/>
      <c r="B45" s="553" t="s">
        <v>6748</v>
      </c>
      <c r="C45" s="544"/>
      <c r="D45" s="545"/>
      <c r="E45" s="466"/>
      <c r="F45" s="467" t="s">
        <v>44</v>
      </c>
      <c r="G45" s="467" t="s">
        <v>13191</v>
      </c>
      <c r="H45" s="467" t="s">
        <v>15</v>
      </c>
      <c r="I45" s="467" t="s">
        <v>4805</v>
      </c>
      <c r="J45" s="439"/>
      <c r="K45" s="467" t="s">
        <v>13192</v>
      </c>
      <c r="L45" s="467" t="s">
        <v>13191</v>
      </c>
      <c r="M45" s="467" t="s">
        <v>15</v>
      </c>
      <c r="N45" s="465" t="s">
        <v>4805</v>
      </c>
      <c r="O45" s="439"/>
      <c r="P45" s="439"/>
      <c r="Q45" s="464"/>
      <c r="R45" s="439"/>
      <c r="S45" s="439"/>
      <c r="T45" s="439"/>
      <c r="U45" s="439"/>
      <c r="V45" s="439"/>
      <c r="W45" s="439"/>
      <c r="X45" s="439"/>
      <c r="Y45" s="439"/>
      <c r="Z45" s="439"/>
    </row>
    <row r="46" spans="1:26" ht="12.75">
      <c r="A46" s="463"/>
      <c r="B46" s="468" t="s">
        <v>223</v>
      </c>
      <c r="C46" s="469">
        <f>COUNTIF('2019'!H209:H262,B46)</f>
        <v>54</v>
      </c>
      <c r="D46" s="470">
        <f>C46/C48</f>
        <v>1</v>
      </c>
      <c r="E46" s="32"/>
      <c r="F46" s="468" t="s">
        <v>114</v>
      </c>
      <c r="G46" s="469">
        <f>COUNTIF('2019'!G$209:G$262,F46)</f>
        <v>18</v>
      </c>
      <c r="H46" s="469">
        <f>COUNTIFS('2019'!H$209:H$262,"SEGUIMIENTO",'2019'!G$209:G$262,F46)</f>
        <v>0</v>
      </c>
      <c r="I46" s="471">
        <f>COUNTIFS('2019'!H$209:H$262,"SOLUCIONADO",'2019'!G$209:G$262,F46)</f>
        <v>18</v>
      </c>
      <c r="J46" s="439"/>
      <c r="K46" s="468" t="s">
        <v>4647</v>
      </c>
      <c r="L46" s="469">
        <f t="shared" ref="L46:L50" si="2">M46+N46</f>
        <v>58</v>
      </c>
      <c r="M46" s="469">
        <f>COUNTIFS('2019'!H$209:H$359,"SEGUIMIENTO",'2019'!D$209:D$359,K46)</f>
        <v>0</v>
      </c>
      <c r="N46" s="471">
        <f>COUNTIFS('2019'!H$209:H$359,"SOLUCIONADO",'2019'!D$209:D$359,K46)</f>
        <v>58</v>
      </c>
      <c r="O46" s="439"/>
      <c r="P46" s="439"/>
      <c r="Q46" s="464"/>
      <c r="R46" s="439"/>
      <c r="S46" s="439"/>
      <c r="T46" s="439"/>
      <c r="U46" s="439"/>
      <c r="V46" s="439"/>
      <c r="W46" s="439"/>
      <c r="X46" s="439"/>
      <c r="Y46" s="439"/>
      <c r="Z46" s="439"/>
    </row>
    <row r="47" spans="1:26" ht="12.75">
      <c r="A47" s="463"/>
      <c r="B47" s="468" t="s">
        <v>118</v>
      </c>
      <c r="C47" s="469">
        <f>COUNTIF('2019'!H209:H262,B47)</f>
        <v>0</v>
      </c>
      <c r="D47" s="470">
        <f>C47/C48</f>
        <v>0</v>
      </c>
      <c r="E47" s="32"/>
      <c r="F47" s="468" t="s">
        <v>271</v>
      </c>
      <c r="G47" s="469">
        <f>COUNTIF('2019'!G$209:G$262,F47)</f>
        <v>14</v>
      </c>
      <c r="H47" s="469">
        <f>COUNTIFS('2019'!H$209:H$262,"SEGUIMIENTO",'2019'!G$209:G$262,F47)</f>
        <v>0</v>
      </c>
      <c r="I47" s="471">
        <f>COUNTIFS('2019'!H$209:H$262,"SOLUCIONADO",'2019'!G$209:G$262,F47)</f>
        <v>14</v>
      </c>
      <c r="J47" s="439"/>
      <c r="K47" s="468" t="s">
        <v>4951</v>
      </c>
      <c r="L47" s="469">
        <f t="shared" si="2"/>
        <v>26</v>
      </c>
      <c r="M47" s="469">
        <f>COUNTIFS('2019'!H$209:H$359,"SEGUIMIENTO",'2019'!D$209:D$359,K47)</f>
        <v>0</v>
      </c>
      <c r="N47" s="471">
        <f>COUNTIFS('2019'!H$209:H$359,"SOLUCIONADO",'2019'!D$209:D$359,K47)</f>
        <v>26</v>
      </c>
      <c r="O47" s="439"/>
      <c r="P47" s="439"/>
      <c r="Q47" s="464"/>
      <c r="R47" s="439"/>
      <c r="S47" s="439"/>
      <c r="T47" s="439"/>
      <c r="U47" s="439"/>
      <c r="V47" s="439"/>
      <c r="W47" s="439"/>
      <c r="X47" s="439"/>
      <c r="Y47" s="439"/>
      <c r="Z47" s="439"/>
    </row>
    <row r="48" spans="1:26" ht="12.75">
      <c r="A48" s="463"/>
      <c r="B48" s="472"/>
      <c r="C48" s="469">
        <f>SUM(C46:C47)</f>
        <v>54</v>
      </c>
      <c r="D48" s="472"/>
      <c r="E48" s="32"/>
      <c r="F48" s="468" t="s">
        <v>222</v>
      </c>
      <c r="G48" s="469">
        <f>COUNTIF('2019'!G$209:G$262,F48)</f>
        <v>3</v>
      </c>
      <c r="H48" s="469">
        <f>COUNTIFS('2019'!H$209:H$262,"SEGUIMIENTO",'2019'!G$209:G$262,F48)</f>
        <v>0</v>
      </c>
      <c r="I48" s="471">
        <f>COUNTIFS('2019'!H$209:H$262,"SOLUCIONADO",'2019'!G$209:G$262,F48)</f>
        <v>3</v>
      </c>
      <c r="J48" s="439"/>
      <c r="K48" s="468" t="s">
        <v>4671</v>
      </c>
      <c r="L48" s="469">
        <f t="shared" si="2"/>
        <v>60</v>
      </c>
      <c r="M48" s="469">
        <f>COUNTIFS('2019'!H$209:H$359,"SEGUIMIENTO",'2019'!D$209:D$359,K48)</f>
        <v>0</v>
      </c>
      <c r="N48" s="471">
        <f>COUNTIFS('2019'!H$209:H$359,"SOLUCIONADO",'2019'!D$209:D$359,K48)</f>
        <v>60</v>
      </c>
      <c r="O48" s="439"/>
      <c r="P48" s="439"/>
      <c r="Q48" s="464"/>
      <c r="R48" s="439"/>
      <c r="S48" s="439"/>
      <c r="T48" s="439"/>
      <c r="U48" s="439"/>
      <c r="V48" s="439"/>
      <c r="W48" s="439"/>
      <c r="X48" s="439"/>
      <c r="Y48" s="439"/>
      <c r="Z48" s="439"/>
    </row>
    <row r="49" spans="1:26" ht="12.75">
      <c r="A49" s="463"/>
      <c r="B49" s="32"/>
      <c r="C49" s="32"/>
      <c r="D49" s="32"/>
      <c r="E49" s="32"/>
      <c r="F49" s="468" t="s">
        <v>4846</v>
      </c>
      <c r="G49" s="469">
        <f>COUNTIF('2019'!G$209:G$262,F49)</f>
        <v>0</v>
      </c>
      <c r="H49" s="469">
        <f>COUNTIFS('2019'!H$209:H$262,"SEGUIMIENTO",'2019'!G$209:G$262,F49)</f>
        <v>0</v>
      </c>
      <c r="I49" s="471">
        <f>COUNTIFS('2019'!H$209:H$262,"SOLUCIONADO",'2019'!G$209:G$262,F49)</f>
        <v>0</v>
      </c>
      <c r="J49" s="439"/>
      <c r="K49" s="468"/>
      <c r="L49" s="469">
        <f t="shared" si="2"/>
        <v>0</v>
      </c>
      <c r="M49" s="469">
        <f>COUNTIFS('2019'!H$209:H$359,"SEGUIMIENTO",'2019'!D$209:D$359,K49)</f>
        <v>0</v>
      </c>
      <c r="N49" s="471">
        <f>COUNTIFS('2019'!H$209:H$359,"SOLUCIONADO",'2019'!D$209:D$359,K49)</f>
        <v>0</v>
      </c>
      <c r="O49" s="439"/>
      <c r="P49" s="439"/>
      <c r="Q49" s="464"/>
      <c r="R49" s="439"/>
      <c r="S49" s="439"/>
      <c r="T49" s="439"/>
      <c r="U49" s="439"/>
      <c r="V49" s="439"/>
      <c r="W49" s="439"/>
      <c r="X49" s="439"/>
      <c r="Y49" s="439"/>
      <c r="Z49" s="439"/>
    </row>
    <row r="50" spans="1:26" ht="12.75">
      <c r="A50" s="463"/>
      <c r="B50" s="32"/>
      <c r="C50" s="32"/>
      <c r="D50" s="32"/>
      <c r="E50" s="32"/>
      <c r="F50" s="468" t="s">
        <v>362</v>
      </c>
      <c r="G50" s="469">
        <f>COUNTIF('2019'!G$209:G$262,F50)</f>
        <v>2</v>
      </c>
      <c r="H50" s="469">
        <f>COUNTIFS('2019'!H$209:H$262,"SEGUIMIENTO",'2019'!G$209:G$262,F50)</f>
        <v>0</v>
      </c>
      <c r="I50" s="471">
        <f>COUNTIFS('2019'!H$209:H$262,"SOLUCIONADO",'2019'!G$209:G$262,F50)</f>
        <v>2</v>
      </c>
      <c r="J50" s="439"/>
      <c r="K50" s="468"/>
      <c r="L50" s="469">
        <f t="shared" si="2"/>
        <v>0</v>
      </c>
      <c r="M50" s="469">
        <f>COUNTIFS('2019'!H$209:H$359,"SEGUIMIENTO",'2019'!D$209:D$359,K50)</f>
        <v>0</v>
      </c>
      <c r="N50" s="471">
        <f>COUNTIFS('2019'!H$209:H$359,"SOLUCIONADO",'2019'!D$209:D$359,K50)</f>
        <v>0</v>
      </c>
      <c r="O50" s="439"/>
      <c r="P50" s="439"/>
      <c r="Q50" s="464"/>
      <c r="R50" s="439"/>
      <c r="S50" s="439"/>
      <c r="T50" s="439"/>
      <c r="U50" s="439"/>
      <c r="V50" s="439"/>
      <c r="W50" s="439"/>
      <c r="X50" s="439"/>
      <c r="Y50" s="439"/>
      <c r="Z50" s="439"/>
    </row>
    <row r="51" spans="1:26" ht="12.75">
      <c r="A51" s="463"/>
      <c r="B51" s="32"/>
      <c r="C51" s="32"/>
      <c r="D51" s="32"/>
      <c r="E51" s="32"/>
      <c r="F51" s="473" t="s">
        <v>483</v>
      </c>
      <c r="G51" s="469">
        <f>COUNTIF('2019'!G$209:G$262,F51)</f>
        <v>1</v>
      </c>
      <c r="H51" s="469">
        <f>COUNTIFS('2019'!H$209:H$262,"SEGUIMIENTO",'2019'!G$209:G$262,F51)</f>
        <v>0</v>
      </c>
      <c r="I51" s="471">
        <f>COUNTIFS('2019'!H$209:H$262,"SOLUCIONADO",'2019'!G$209:G$262,F51)</f>
        <v>1</v>
      </c>
      <c r="J51" s="439"/>
      <c r="K51" s="439"/>
      <c r="L51" s="439"/>
      <c r="M51" s="439"/>
      <c r="N51" s="439"/>
      <c r="O51" s="439"/>
      <c r="P51" s="439"/>
      <c r="Q51" s="464"/>
      <c r="R51" s="439"/>
      <c r="S51" s="439"/>
      <c r="T51" s="439"/>
      <c r="U51" s="439"/>
      <c r="V51" s="439"/>
      <c r="W51" s="439"/>
      <c r="X51" s="439"/>
      <c r="Y51" s="439"/>
      <c r="Z51" s="439"/>
    </row>
    <row r="52" spans="1:26" ht="12.75">
      <c r="A52" s="463"/>
      <c r="B52" s="32"/>
      <c r="C52" s="32"/>
      <c r="D52" s="32"/>
      <c r="E52" s="32"/>
      <c r="F52" s="473" t="s">
        <v>384</v>
      </c>
      <c r="G52" s="469">
        <f>COUNTIF('2019'!G$209:G$262,F52)</f>
        <v>16</v>
      </c>
      <c r="H52" s="469">
        <f>COUNTIFS('2019'!H$209:H$262,"SEGUIMIENTO",'2019'!G$209:G$262,F52)</f>
        <v>0</v>
      </c>
      <c r="I52" s="471">
        <f>COUNTIFS('2019'!H$209:H$262,"SOLUCIONADO",'2019'!G$209:G$262,F52)</f>
        <v>16</v>
      </c>
      <c r="J52" s="439"/>
      <c r="K52" s="439"/>
      <c r="L52" s="439"/>
      <c r="M52" s="439"/>
      <c r="N52" s="439"/>
      <c r="O52" s="439"/>
      <c r="P52" s="439"/>
      <c r="Q52" s="464"/>
      <c r="R52" s="439"/>
      <c r="S52" s="439"/>
      <c r="T52" s="439"/>
      <c r="U52" s="439"/>
      <c r="V52" s="439"/>
      <c r="W52" s="439"/>
      <c r="X52" s="439"/>
      <c r="Y52" s="439"/>
      <c r="Z52" s="439"/>
    </row>
    <row r="53" spans="1:26" ht="12.75">
      <c r="A53" s="463"/>
      <c r="B53" s="32"/>
      <c r="C53" s="32"/>
      <c r="D53" s="32"/>
      <c r="E53" s="32"/>
      <c r="F53" s="32"/>
      <c r="G53" s="32"/>
      <c r="H53" s="32"/>
      <c r="I53" s="32"/>
      <c r="J53" s="439"/>
      <c r="K53" s="439"/>
      <c r="L53" s="439"/>
      <c r="M53" s="439"/>
      <c r="N53" s="439"/>
      <c r="O53" s="439"/>
      <c r="P53" s="439"/>
      <c r="Q53" s="464"/>
      <c r="R53" s="439"/>
      <c r="S53" s="439"/>
      <c r="T53" s="439"/>
      <c r="U53" s="439"/>
      <c r="V53" s="439"/>
      <c r="W53" s="439"/>
      <c r="X53" s="439"/>
      <c r="Y53" s="439"/>
      <c r="Z53" s="439"/>
    </row>
    <row r="54" spans="1:26" ht="12.75">
      <c r="A54" s="463"/>
      <c r="B54" s="32"/>
      <c r="C54" s="32"/>
      <c r="D54" s="32"/>
      <c r="E54" s="32"/>
      <c r="F54" s="32"/>
      <c r="G54" s="32"/>
      <c r="H54" s="32"/>
      <c r="I54" s="32"/>
      <c r="J54" s="439"/>
      <c r="K54" s="439"/>
      <c r="L54" s="439"/>
      <c r="M54" s="439"/>
      <c r="N54" s="439"/>
      <c r="O54" s="439"/>
      <c r="P54" s="439"/>
      <c r="Q54" s="464"/>
      <c r="R54" s="439"/>
      <c r="S54" s="439"/>
      <c r="T54" s="439"/>
      <c r="U54" s="439"/>
      <c r="V54" s="439"/>
      <c r="W54" s="439"/>
      <c r="X54" s="439"/>
      <c r="Y54" s="439"/>
      <c r="Z54" s="439"/>
    </row>
    <row r="55" spans="1:26" ht="12.75">
      <c r="A55" s="463"/>
      <c r="B55" s="32"/>
      <c r="C55" s="549" t="s">
        <v>114</v>
      </c>
      <c r="D55" s="545"/>
      <c r="E55" s="549" t="s">
        <v>271</v>
      </c>
      <c r="F55" s="545"/>
      <c r="G55" s="549" t="s">
        <v>222</v>
      </c>
      <c r="H55" s="545"/>
      <c r="I55" s="549" t="s">
        <v>4846</v>
      </c>
      <c r="J55" s="545"/>
      <c r="K55" s="549" t="s">
        <v>362</v>
      </c>
      <c r="L55" s="545"/>
      <c r="M55" s="549" t="s">
        <v>483</v>
      </c>
      <c r="N55" s="545"/>
      <c r="O55" s="549" t="s">
        <v>384</v>
      </c>
      <c r="P55" s="545"/>
      <c r="Q55" s="464"/>
      <c r="R55" s="439"/>
      <c r="S55" s="439"/>
      <c r="T55" s="439"/>
      <c r="U55" s="439"/>
      <c r="V55" s="439"/>
      <c r="W55" s="439"/>
      <c r="X55" s="439"/>
      <c r="Y55" s="439"/>
      <c r="Z55" s="439"/>
    </row>
    <row r="56" spans="1:26" ht="12.75">
      <c r="A56" s="463"/>
      <c r="B56" s="439"/>
      <c r="C56" s="467" t="s">
        <v>15</v>
      </c>
      <c r="D56" s="467" t="s">
        <v>4805</v>
      </c>
      <c r="E56" s="467" t="s">
        <v>15</v>
      </c>
      <c r="F56" s="467" t="s">
        <v>4805</v>
      </c>
      <c r="G56" s="467" t="s">
        <v>15</v>
      </c>
      <c r="H56" s="467" t="s">
        <v>4805</v>
      </c>
      <c r="I56" s="467" t="s">
        <v>15</v>
      </c>
      <c r="J56" s="467" t="s">
        <v>4805</v>
      </c>
      <c r="K56" s="467" t="s">
        <v>15</v>
      </c>
      <c r="L56" s="467" t="s">
        <v>4805</v>
      </c>
      <c r="M56" s="467" t="s">
        <v>15</v>
      </c>
      <c r="N56" s="465" t="s">
        <v>4805</v>
      </c>
      <c r="O56" s="467" t="s">
        <v>15</v>
      </c>
      <c r="P56" s="467" t="s">
        <v>4805</v>
      </c>
      <c r="Q56" s="464"/>
      <c r="R56" s="439"/>
      <c r="S56" s="439"/>
      <c r="T56" s="439"/>
      <c r="U56" s="439"/>
      <c r="V56" s="439"/>
      <c r="W56" s="439"/>
      <c r="X56" s="439"/>
      <c r="Y56" s="439"/>
      <c r="Z56" s="439"/>
    </row>
    <row r="57" spans="1:26" ht="12.75">
      <c r="A57" s="463"/>
      <c r="B57" s="468" t="s">
        <v>4647</v>
      </c>
      <c r="C57" s="469">
        <f>COUNTIFS('2019'!H$209:H$262,"SEGUIMIENTO",'2019'!G$209:G$262,F$4,'2019'!D$209:D$262,B57)</f>
        <v>0</v>
      </c>
      <c r="D57" s="469">
        <f>COUNTIFS('2019'!H$209:H$262,"SOLUCIONADO",'2019'!G$209:G$262,F$4,'2019'!D$209:D$262,B57)</f>
        <v>8</v>
      </c>
      <c r="E57" s="469">
        <f>COUNTIFS('2019'!H$209:H$262,"SEGUIMIENTO",'2019'!G$209:G$262,F$5,'2019'!D$209:D$262,B57)</f>
        <v>0</v>
      </c>
      <c r="F57" s="471">
        <f>COUNTIFS('2019'!H$209:H$262,"SOLUCIONADO",'2019'!G$209:G$262,F$5,'2019'!D$209:D$262,B57)</f>
        <v>2</v>
      </c>
      <c r="G57" s="471">
        <f>COUNTIFS('2019'!H$209:H$262,"SEGUIMIENTO",'2019'!G$209:G$262,F$6,'2019'!D$209:D$262,B57)</f>
        <v>0</v>
      </c>
      <c r="H57" s="471">
        <f>COUNTIFS('2019'!H$209:H$262,"SOLUCIONADO",'2019'!G$209:G$262,F$6,'2019'!D$209:D$262,B57)</f>
        <v>0</v>
      </c>
      <c r="I57" s="471">
        <f>COUNTIFS('2019'!H$209:H$262,"SEGUIMIENTO",'2019'!G$209:G$262,F$7,'2019'!D$209:D$262,B57)</f>
        <v>0</v>
      </c>
      <c r="J57" s="471">
        <f>COUNTIFS('2019'!H$209:H$262,"SOLUCIONADO",'2019'!G$209:G$262,F$7,'2019'!D$209:D$262,B57)</f>
        <v>0</v>
      </c>
      <c r="K57" s="471">
        <f>COUNTIFS('2019'!H$209:H$262,"SEGUIMIENTO",'2019'!G$209:G$262,F$8,'2019'!D$209:D$262,B57)</f>
        <v>0</v>
      </c>
      <c r="L57" s="471">
        <f>COUNTIFS('2019'!H$209:H$262,"SOLUCIONADO",'2019'!G$209:G$262,F$8,'2019'!D$209:D$262,B57)</f>
        <v>0</v>
      </c>
      <c r="M57" s="471">
        <f>COUNTIFS('2019'!H$209:H$262,"SEGUIMIENTO",'2019'!G$209:G$262,F$9,'2019'!D$209:D$262,B57)</f>
        <v>0</v>
      </c>
      <c r="N57" s="471">
        <f>COUNTIFS('2019'!H$209:H$262,"SOLUCIONADO",'2019'!G$209:G$262,F$9,'2019'!D$209:D$262,B57)</f>
        <v>1</v>
      </c>
      <c r="O57" s="471">
        <f>COUNTIFS('2019'!H$209:H$262,"SEGUIMIENTO",'2019'!G$209:G$262,F$10,'2019'!D$209:D$262,B57)</f>
        <v>0</v>
      </c>
      <c r="P57" s="471">
        <f>COUNTIFS('2019'!$H$209:$H$262,"SOLUCIONADO",'2019'!$G$209:$G$262,$F$10,'2019'!$D$209:$D$262,$B57)</f>
        <v>6</v>
      </c>
      <c r="Q57" s="464"/>
      <c r="R57" s="439"/>
      <c r="S57" s="439"/>
      <c r="T57" s="439"/>
      <c r="U57" s="439"/>
      <c r="V57" s="439"/>
      <c r="W57" s="439"/>
      <c r="X57" s="439"/>
      <c r="Y57" s="439"/>
      <c r="Z57" s="439"/>
    </row>
    <row r="58" spans="1:26" ht="12.75">
      <c r="A58" s="463"/>
      <c r="B58" s="468" t="s">
        <v>4951</v>
      </c>
      <c r="C58" s="469">
        <f>COUNTIFS('2019'!H$209:H$262,"SEGUIMIENTO",'2019'!G$209:G$262,F$4,'2019'!D$209:D$262,B58)</f>
        <v>0</v>
      </c>
      <c r="D58" s="469">
        <f>COUNTIFS('2019'!H$209:H$262,"SOLUCIONADO",'2019'!G$209:G$262,F$4,'2019'!D$209:D$262,B58)</f>
        <v>3</v>
      </c>
      <c r="E58" s="469">
        <f>COUNTIFS('2019'!H$209:H$262,"SEGUIMIENTO",'2019'!G$209:G$262,F$5,'2019'!D$209:D$262,B58)</f>
        <v>0</v>
      </c>
      <c r="F58" s="471">
        <f>COUNTIFS('2019'!H$209:H$262,"SOLUCIONADO",'2019'!G$209:G$262,F$5,'2019'!D$209:D$262,B58)</f>
        <v>2</v>
      </c>
      <c r="G58" s="471">
        <f>COUNTIFS('2019'!H$209:H$262,"SEGUIMIENTO",'2019'!G$209:G$262,F$6,'2019'!D$209:D$262,B58)</f>
        <v>0</v>
      </c>
      <c r="H58" s="471">
        <f>COUNTIFS('2019'!H$209:H$262,"SOLUCIONADO",'2019'!G$209:G$262,F$6,'2019'!D$209:D$262,B58)</f>
        <v>0</v>
      </c>
      <c r="I58" s="471">
        <f>COUNTIFS('2019'!H$209:H$262,"SEGUIMIENTO",'2019'!G$209:G$262,F$7,'2019'!D$209:D$262,B58)</f>
        <v>0</v>
      </c>
      <c r="J58" s="471">
        <f>COUNTIFS('2019'!H$209:H$262,"SOLUCIONADO",'2019'!G$209:G$262,F$7,'2019'!D$209:D$262,B58)</f>
        <v>0</v>
      </c>
      <c r="K58" s="471">
        <f>COUNTIFS('2019'!H$209:H$262,"SEGUIMIENTO",'2019'!G$209:G$262,F$8,'2019'!D$209:D$262,B58)</f>
        <v>0</v>
      </c>
      <c r="L58" s="471">
        <f>COUNTIFS('2019'!H$209:H$262,"SOLUCIONADO",'2019'!G$209:G$262,F$8,'2019'!D$209:D$262,B58)</f>
        <v>2</v>
      </c>
      <c r="M58" s="471">
        <f>COUNTIFS('2019'!H$209:H$262,"SEGUIMIENTO",'2019'!G$209:G$262,F$9,'2019'!D$209:D$262,B58)</f>
        <v>0</v>
      </c>
      <c r="N58" s="471">
        <f>COUNTIFS('2019'!H$209:H$262,"SOLUCIONADO",'2019'!G$209:G$262,F$9,'2019'!D$209:D$262,B58)</f>
        <v>0</v>
      </c>
      <c r="O58" s="471">
        <f>COUNTIFS('2019'!H$209:H$262,"SEGUIMIENTO",'2019'!G$209:G$262,F$10,'2019'!D$209:D$262,B58)</f>
        <v>0</v>
      </c>
      <c r="P58" s="471">
        <f>COUNTIFS('2019'!$H$209:$H$262,"SOLUCIONADO",'2019'!$G$209:$G$262,$F$10,'2019'!$D$209:$D$262,$B58)</f>
        <v>2</v>
      </c>
      <c r="Q58" s="464"/>
      <c r="R58" s="439"/>
      <c r="S58" s="439"/>
      <c r="T58" s="439"/>
      <c r="U58" s="439"/>
      <c r="V58" s="439"/>
      <c r="W58" s="439"/>
      <c r="X58" s="439"/>
      <c r="Y58" s="439"/>
      <c r="Z58" s="439"/>
    </row>
    <row r="59" spans="1:26" ht="12.75">
      <c r="A59" s="463"/>
      <c r="B59" s="468" t="s">
        <v>4671</v>
      </c>
      <c r="C59" s="469">
        <f>COUNTIFS('2019'!H$209:H$262,"SEGUIMIENTO",'2019'!G$209:G$262,F$4,'2019'!D$209:D$262,B59)</f>
        <v>0</v>
      </c>
      <c r="D59" s="469">
        <f>COUNTIFS('2019'!H$209:H$262,"SOLUCIONADO",'2019'!G$209:G$262,F$4,'2019'!D$209:D$262,B59)</f>
        <v>7</v>
      </c>
      <c r="E59" s="469">
        <f>COUNTIFS('2019'!H$209:H$262,"SEGUIMIENTO",'2019'!G$209:G$262,F$5,'2019'!D$209:D$262,B59)</f>
        <v>0</v>
      </c>
      <c r="F59" s="471">
        <f>COUNTIFS('2019'!H$209:H$262,"SOLUCIONADO",'2019'!G$209:G$262,F$5,'2019'!D$209:D$262,B59)</f>
        <v>10</v>
      </c>
      <c r="G59" s="471">
        <f>COUNTIFS('2019'!H$209:H$262,"SEGUIMIENTO",'2019'!G$209:G$262,F$6,'2019'!D$209:D$262,B59)</f>
        <v>0</v>
      </c>
      <c r="H59" s="471">
        <f>COUNTIFS('2019'!H$209:H$262,"SOLUCIONADO",'2019'!G$209:G$262,F$6,'2019'!D$209:D$262,B59)</f>
        <v>3</v>
      </c>
      <c r="I59" s="471">
        <f>COUNTIFS('2019'!H$209:H$262,"SEGUIMIENTO",'2019'!G$209:G$262,F$7,'2019'!D$209:D$262,B59)</f>
        <v>0</v>
      </c>
      <c r="J59" s="471">
        <f>COUNTIFS('2019'!H$209:H$262,"SOLUCIONADO",'2019'!G$209:G$262,F$7,'2019'!D$209:D$262,B59)</f>
        <v>0</v>
      </c>
      <c r="K59" s="471">
        <f>COUNTIFS('2019'!H$209:H$262,"SEGUIMIENTO",'2019'!G$209:G$262,F$8,'2019'!D$209:D$262,B59)</f>
        <v>0</v>
      </c>
      <c r="L59" s="471">
        <f>COUNTIFS('2019'!H$209:H$262,"SOLUCIONADO",'2019'!G$209:G$262,F$8,'2019'!D$209:D$262,B59)</f>
        <v>0</v>
      </c>
      <c r="M59" s="471">
        <f>COUNTIFS('2019'!H$209:H$262,"SEGUIMIENTO",'2019'!G$209:G$262,F$9,'2019'!D$209:D$262,B59)</f>
        <v>0</v>
      </c>
      <c r="N59" s="471">
        <f>COUNTIFS('2019'!H$209:H$262,"SOLUCIONADO",'2019'!G$209:G$262,F$9,'2019'!D$209:D$262,B59)</f>
        <v>0</v>
      </c>
      <c r="O59" s="471">
        <f>COUNTIFS('2019'!H$209:H$262,"SEGUIMIENTO",'2019'!G$209:G$262,F$10,'2019'!D$209:D$262,B59)</f>
        <v>0</v>
      </c>
      <c r="P59" s="471">
        <f>COUNTIFS('2019'!$H$209:$H$262,"SOLUCIONADO",'2019'!$G$209:$G$262,$F$10,'2019'!$D$209:$D$262,$B59)</f>
        <v>7</v>
      </c>
      <c r="Q59" s="464"/>
      <c r="R59" s="439"/>
      <c r="S59" s="439"/>
      <c r="T59" s="439"/>
      <c r="U59" s="439"/>
      <c r="V59" s="439"/>
      <c r="W59" s="439"/>
      <c r="X59" s="439"/>
      <c r="Y59" s="439"/>
      <c r="Z59" s="439"/>
    </row>
    <row r="60" spans="1:26" ht="12.75">
      <c r="A60" s="463"/>
      <c r="B60" s="468" t="s">
        <v>4667</v>
      </c>
      <c r="C60" s="469">
        <f>COUNTIFS('2019'!H$209:H$262,"SEGUIMIENTO",'2019'!G$209:G$262,F$4,'2019'!D$209:D$262,B60)</f>
        <v>0</v>
      </c>
      <c r="D60" s="469">
        <f>COUNTIFS('2019'!H$209:H$262,"SOLUCIONADO",'2019'!G$209:G$262,F$4,'2019'!D$209:D$262,B60)</f>
        <v>0</v>
      </c>
      <c r="E60" s="469">
        <f>COUNTIFS('2019'!H$209:H$262,"SEGUIMIENTO",'2019'!G$209:G$262,F$5,'2019'!D$209:D$262,B60)</f>
        <v>0</v>
      </c>
      <c r="F60" s="471">
        <f>COUNTIFS('2019'!H$209:H$262,"SOLUCIONADO",'2019'!G$209:G$262,F$5,'2019'!D$209:D$262,B60)</f>
        <v>0</v>
      </c>
      <c r="G60" s="471">
        <f>COUNTIFS('2019'!H$209:H$262,"SEGUIMIENTO",'2019'!G$209:G$262,F$6,'2019'!D$209:D$262,B60)</f>
        <v>0</v>
      </c>
      <c r="H60" s="471">
        <f>COUNTIFS('2019'!H$209:H$262,"SOLUCIONADO",'2019'!G$209:G$262,F$6,'2019'!D$209:D$262,B60)</f>
        <v>0</v>
      </c>
      <c r="I60" s="471">
        <f>COUNTIFS('2019'!H$209:H$262,"SEGUIMIENTO",'2019'!G$209:G$262,F$7,'2019'!D$209:D$262,B60)</f>
        <v>0</v>
      </c>
      <c r="J60" s="471">
        <f>COUNTIFS('2019'!H$209:H$262,"SOLUCIONADO",'2019'!G$209:G$262,F$7,'2019'!D$209:D$262,B60)</f>
        <v>0</v>
      </c>
      <c r="K60" s="471">
        <f>COUNTIFS('2019'!H$209:H$262,"SEGUIMIENTO",'2019'!G$209:G$262,F$8,'2019'!D$209:D$262,B60)</f>
        <v>0</v>
      </c>
      <c r="L60" s="471">
        <f>COUNTIFS('2019'!H$209:H$262,"SOLUCIONADO",'2019'!G$209:G$262,F$8,'2019'!D$209:D$262,B60)</f>
        <v>0</v>
      </c>
      <c r="M60" s="471">
        <f>COUNTIFS('2019'!H$209:H$262,"SEGUIMIENTO",'2019'!G$209:G$262,F$9,'2019'!D$209:D$262,B60)</f>
        <v>0</v>
      </c>
      <c r="N60" s="471">
        <f>COUNTIFS('2019'!H$209:H$262,"SOLUCIONADO",'2019'!G$209:G$262,F$9,'2019'!D$209:D$262,B60)</f>
        <v>0</v>
      </c>
      <c r="O60" s="471">
        <f>COUNTIFS('2019'!H$209:H$262,"SEGUIMIENTO",'2019'!G$209:G$262,F$10,'2019'!D$209:D$262,B60)</f>
        <v>0</v>
      </c>
      <c r="P60" s="471">
        <f>COUNTIFS('2019'!$H$209:$H$262,"SOLUCIONADO",'2019'!$G$209:$G$262,$F$10,'2019'!$D$209:$D$262,$B60)</f>
        <v>0</v>
      </c>
      <c r="Q60" s="464"/>
      <c r="R60" s="439"/>
      <c r="S60" s="439"/>
      <c r="T60" s="439"/>
      <c r="U60" s="439"/>
      <c r="V60" s="439"/>
      <c r="W60" s="439"/>
      <c r="X60" s="439"/>
      <c r="Y60" s="439"/>
      <c r="Z60" s="439"/>
    </row>
    <row r="61" spans="1:26" ht="12.75">
      <c r="A61" s="463"/>
      <c r="B61" s="468" t="s">
        <v>4687</v>
      </c>
      <c r="C61" s="469">
        <f>COUNTIFS('2019'!H$209:H$262,"SEGUIMIENTO",'2019'!G$209:G$262,F$4,'2019'!D$209:D$262,B61)</f>
        <v>0</v>
      </c>
      <c r="D61" s="469">
        <f>COUNTIFS('2019'!H$209:H$262,"SOLUCIONADO",'2019'!G$209:G$262,F$4,'2019'!D$209:D$262,B61)</f>
        <v>0</v>
      </c>
      <c r="E61" s="469">
        <f>COUNTIFS('2019'!H$209:H$262,"SEGUIMIENTO",'2019'!G$209:G$262,F$5,'2019'!D$209:D$262,B61)</f>
        <v>0</v>
      </c>
      <c r="F61" s="471">
        <f>COUNTIFS('2019'!H$209:H$262,"SOLUCIONADO",'2019'!G$209:G$262,F$5,'2019'!D$209:D$262,B61)</f>
        <v>0</v>
      </c>
      <c r="G61" s="471">
        <f>COUNTIFS('2019'!H$209:H$262,"SEGUIMIENTO",'2019'!G$209:G$262,F$6,'2019'!D$209:D$262,B61)</f>
        <v>0</v>
      </c>
      <c r="H61" s="471">
        <f>COUNTIFS('2019'!H$209:H$262,"SOLUCIONADO",'2019'!G$209:G$262,F$6,'2019'!D$209:D$262,B61)</f>
        <v>0</v>
      </c>
      <c r="I61" s="471">
        <f>COUNTIFS('2019'!H$209:H$262,"SEGUIMIENTO",'2019'!G$209:G$262,F$7,'2019'!D$209:D$262,B61)</f>
        <v>0</v>
      </c>
      <c r="J61" s="471">
        <f>COUNTIFS('2019'!H$209:H$262,"SOLUCIONADO",'2019'!G$209:G$262,F$7,'2019'!D$209:D$262,B61)</f>
        <v>0</v>
      </c>
      <c r="K61" s="471">
        <f>COUNTIFS('2019'!H$209:H$262,"SEGUIMIENTO",'2019'!G$209:G$262,F$8,'2019'!D$209:D$262,B61)</f>
        <v>0</v>
      </c>
      <c r="L61" s="471">
        <f>COUNTIFS('2019'!H$209:H$262,"SOLUCIONADO",'2019'!G$209:G$262,F$8,'2019'!D$209:D$262,B61)</f>
        <v>0</v>
      </c>
      <c r="M61" s="471">
        <f>COUNTIFS('2019'!H$209:H$262,"SEGUIMIENTO",'2019'!G$209:G$262,F$9,'2019'!D$209:D$262,B61)</f>
        <v>0</v>
      </c>
      <c r="N61" s="471">
        <f>COUNTIFS('2019'!H$209:H$262,"SOLUCIONADO",'2019'!G$209:G$262,F$9,'2019'!D$209:D$262,B61)</f>
        <v>0</v>
      </c>
      <c r="O61" s="471">
        <f>COUNTIFS('2019'!H$209:H$262,"SEGUIMIENTO",'2019'!G$209:G$262,F$10,'2019'!D$209:D$262,B61)</f>
        <v>0</v>
      </c>
      <c r="P61" s="471">
        <f>COUNTIFS('2019'!$H$209:$H$262,"SOLUCIONADO",'2019'!$G$209:$G$262,$F$10,'2019'!$D$209:$D$262,$B61)</f>
        <v>0</v>
      </c>
      <c r="Q61" s="464"/>
      <c r="R61" s="439"/>
      <c r="S61" s="439"/>
      <c r="T61" s="439"/>
      <c r="U61" s="439"/>
      <c r="V61" s="439"/>
      <c r="W61" s="439"/>
      <c r="X61" s="439"/>
      <c r="Y61" s="439"/>
      <c r="Z61" s="439"/>
    </row>
    <row r="62" spans="1:26" ht="12.75">
      <c r="A62" s="463"/>
      <c r="B62" s="32"/>
      <c r="C62" s="32"/>
      <c r="D62" s="32"/>
      <c r="E62" s="32"/>
      <c r="F62" s="439"/>
      <c r="G62" s="439"/>
      <c r="H62" s="439"/>
      <c r="I62" s="439"/>
      <c r="J62" s="439"/>
      <c r="K62" s="439"/>
      <c r="L62" s="439"/>
      <c r="M62" s="439"/>
      <c r="N62" s="439"/>
      <c r="O62" s="439"/>
      <c r="P62" s="439"/>
      <c r="Q62" s="464"/>
      <c r="R62" s="439"/>
      <c r="S62" s="439"/>
      <c r="T62" s="439"/>
      <c r="U62" s="439"/>
      <c r="V62" s="439"/>
      <c r="W62" s="439"/>
      <c r="X62" s="439"/>
      <c r="Y62" s="439"/>
      <c r="Z62" s="439"/>
    </row>
    <row r="63" spans="1:26" ht="12.75">
      <c r="A63" s="439"/>
      <c r="B63" s="439"/>
      <c r="C63" s="439"/>
      <c r="D63" s="439"/>
      <c r="E63" s="439"/>
      <c r="F63" s="439"/>
      <c r="G63" s="439"/>
      <c r="H63" s="439"/>
      <c r="I63" s="439"/>
      <c r="J63" s="439"/>
      <c r="K63" s="439"/>
      <c r="L63" s="439"/>
      <c r="M63" s="439"/>
      <c r="N63" s="439"/>
      <c r="O63" s="439"/>
      <c r="P63" s="439"/>
      <c r="Q63" s="439"/>
      <c r="R63" s="439"/>
      <c r="S63" s="439"/>
      <c r="T63" s="439"/>
      <c r="U63" s="439"/>
      <c r="V63" s="439"/>
      <c r="W63" s="439"/>
      <c r="X63" s="439"/>
      <c r="Y63" s="439"/>
      <c r="Z63" s="439"/>
    </row>
    <row r="64" spans="1:26" ht="12.75">
      <c r="A64" s="550" t="s">
        <v>1510</v>
      </c>
      <c r="B64" s="551"/>
      <c r="C64" s="551"/>
      <c r="D64" s="551"/>
      <c r="E64" s="551"/>
      <c r="F64" s="551"/>
      <c r="G64" s="551"/>
      <c r="H64" s="551"/>
      <c r="I64" s="551"/>
      <c r="J64" s="551"/>
      <c r="K64" s="551"/>
      <c r="L64" s="551"/>
      <c r="M64" s="551"/>
      <c r="N64" s="551"/>
      <c r="O64" s="551"/>
      <c r="P64" s="551"/>
      <c r="Q64" s="552"/>
      <c r="R64" s="439"/>
      <c r="S64" s="439"/>
      <c r="T64" s="439"/>
      <c r="U64" s="439"/>
      <c r="V64" s="439"/>
      <c r="W64" s="439"/>
      <c r="X64" s="439"/>
      <c r="Y64" s="439"/>
      <c r="Z64" s="439"/>
    </row>
    <row r="65" spans="1:26" ht="12.75">
      <c r="A65" s="463"/>
      <c r="B65" s="439"/>
      <c r="C65" s="439"/>
      <c r="D65" s="439"/>
      <c r="E65" s="439"/>
      <c r="F65" s="439"/>
      <c r="G65" s="439"/>
      <c r="H65" s="439"/>
      <c r="I65" s="439"/>
      <c r="J65" s="439"/>
      <c r="K65" s="439"/>
      <c r="L65" s="439"/>
      <c r="M65" s="439"/>
      <c r="N65" s="439"/>
      <c r="O65" s="439"/>
      <c r="P65" s="439"/>
      <c r="Q65" s="464"/>
      <c r="R65" s="439"/>
      <c r="S65" s="439"/>
      <c r="T65" s="439"/>
      <c r="U65" s="439"/>
      <c r="V65" s="439"/>
      <c r="W65" s="439"/>
      <c r="X65" s="439"/>
      <c r="Y65" s="439"/>
      <c r="Z65" s="439"/>
    </row>
    <row r="66" spans="1:26" ht="12.75">
      <c r="A66" s="463"/>
      <c r="B66" s="553" t="s">
        <v>6748</v>
      </c>
      <c r="C66" s="544"/>
      <c r="D66" s="545"/>
      <c r="E66" s="466"/>
      <c r="F66" s="467" t="s">
        <v>44</v>
      </c>
      <c r="G66" s="467" t="s">
        <v>13191</v>
      </c>
      <c r="H66" s="467" t="s">
        <v>15</v>
      </c>
      <c r="I66" s="467" t="s">
        <v>4805</v>
      </c>
      <c r="J66" s="439"/>
      <c r="K66" s="467" t="s">
        <v>13192</v>
      </c>
      <c r="L66" s="467" t="s">
        <v>13191</v>
      </c>
      <c r="M66" s="467" t="s">
        <v>15</v>
      </c>
      <c r="N66" s="465" t="s">
        <v>4805</v>
      </c>
      <c r="O66" s="439"/>
      <c r="P66" s="439"/>
      <c r="Q66" s="464"/>
      <c r="R66" s="439"/>
      <c r="S66" s="439"/>
      <c r="T66" s="439"/>
      <c r="U66" s="439"/>
      <c r="V66" s="439"/>
      <c r="W66" s="439"/>
      <c r="X66" s="439"/>
      <c r="Y66" s="439"/>
      <c r="Z66" s="439"/>
    </row>
    <row r="67" spans="1:26" ht="12.75">
      <c r="A67" s="463"/>
      <c r="B67" s="468" t="s">
        <v>223</v>
      </c>
      <c r="C67" s="469">
        <f>COUNTIF('2019'!H263:H387,B67)</f>
        <v>125</v>
      </c>
      <c r="D67" s="470">
        <f>C67/C69</f>
        <v>1</v>
      </c>
      <c r="E67" s="32"/>
      <c r="F67" s="468" t="s">
        <v>114</v>
      </c>
      <c r="G67" s="469">
        <f>COUNTIF('2019'!G$263:G$387,F67)</f>
        <v>59</v>
      </c>
      <c r="H67" s="469">
        <f>COUNTIFS('2019'!H$263:H$387,"SEGUIMIENTO",'2019'!G$263:G$387,F67)</f>
        <v>0</v>
      </c>
      <c r="I67" s="471">
        <f>COUNTIFS('2019'!H$263:H$387,"SOLUCIONADO",'2019'!G$263:G$387,F67)</f>
        <v>59</v>
      </c>
      <c r="J67" s="439"/>
      <c r="K67" s="468" t="s">
        <v>4647</v>
      </c>
      <c r="L67" s="469">
        <f t="shared" ref="L67:L71" si="3">M67+N67</f>
        <v>57</v>
      </c>
      <c r="M67" s="469">
        <f>COUNTIFS('2019'!H$263:H$387,"SEGUIMIENTO",'2019'!D$263:D$387,K67)</f>
        <v>0</v>
      </c>
      <c r="N67" s="471">
        <f>COUNTIFS('2019'!H$263:H$387,"SOLUCIONADO",'2019'!D$263:D$387,K67)</f>
        <v>57</v>
      </c>
      <c r="O67" s="439"/>
      <c r="P67" s="439"/>
      <c r="Q67" s="464"/>
      <c r="R67" s="439"/>
      <c r="S67" s="439"/>
      <c r="T67" s="439"/>
      <c r="U67" s="439"/>
      <c r="V67" s="439"/>
      <c r="W67" s="439"/>
      <c r="X67" s="439"/>
      <c r="Y67" s="439"/>
      <c r="Z67" s="439"/>
    </row>
    <row r="68" spans="1:26" ht="12.75">
      <c r="A68" s="463"/>
      <c r="B68" s="468" t="s">
        <v>118</v>
      </c>
      <c r="C68" s="469">
        <f>COUNTIF('2019'!H263:H387,B68)</f>
        <v>0</v>
      </c>
      <c r="D68" s="470">
        <f>C68/C69</f>
        <v>0</v>
      </c>
      <c r="E68" s="32"/>
      <c r="F68" s="468" t="s">
        <v>271</v>
      </c>
      <c r="G68" s="469">
        <f>COUNTIF('2019'!G$263:G$387,F68)</f>
        <v>27</v>
      </c>
      <c r="H68" s="469">
        <f>COUNTIFS('2019'!H$263:H$387,"SEGUIMIENTO",'2019'!G$263:G$387,F68)</f>
        <v>0</v>
      </c>
      <c r="I68" s="471">
        <f>COUNTIFS('2019'!H$263:H$387,"SOLUCIONADO",'2019'!G$263:G$387,F68)</f>
        <v>27</v>
      </c>
      <c r="J68" s="439"/>
      <c r="K68" s="468" t="s">
        <v>4951</v>
      </c>
      <c r="L68" s="469">
        <f t="shared" si="3"/>
        <v>17</v>
      </c>
      <c r="M68" s="469">
        <f>COUNTIFS('2019'!H$263:H$387,"SEGUIMIENTO",'2019'!D$263:D$387,K68)</f>
        <v>0</v>
      </c>
      <c r="N68" s="471">
        <f>COUNTIFS('2019'!H$263:H$387,"SOLUCIONADO",'2019'!D$263:D$387,K68)</f>
        <v>17</v>
      </c>
      <c r="O68" s="439"/>
      <c r="P68" s="439"/>
      <c r="Q68" s="464"/>
      <c r="R68" s="439"/>
      <c r="S68" s="439"/>
      <c r="T68" s="439"/>
      <c r="U68" s="439"/>
      <c r="V68" s="439"/>
      <c r="W68" s="439"/>
      <c r="X68" s="439"/>
      <c r="Y68" s="439"/>
      <c r="Z68" s="439"/>
    </row>
    <row r="69" spans="1:26" ht="12.75">
      <c r="A69" s="463"/>
      <c r="B69" s="472"/>
      <c r="C69" s="469">
        <f>SUM(C67:C68)</f>
        <v>125</v>
      </c>
      <c r="D69" s="472"/>
      <c r="E69" s="32"/>
      <c r="F69" s="468" t="s">
        <v>222</v>
      </c>
      <c r="G69" s="469">
        <f>COUNTIF('2019'!G$263:G$387,F69)</f>
        <v>4</v>
      </c>
      <c r="H69" s="469">
        <f>COUNTIFS('2019'!H$263:H$387,"SEGUIMIENTO",'2019'!G$263:G$387,F69)</f>
        <v>0</v>
      </c>
      <c r="I69" s="471">
        <f>COUNTIFS('2019'!H$263:H$387,"SOLUCIONADO",'2019'!G$263:G$387,F69)</f>
        <v>4</v>
      </c>
      <c r="J69" s="439"/>
      <c r="K69" s="468" t="s">
        <v>4671</v>
      </c>
      <c r="L69" s="469">
        <f t="shared" si="3"/>
        <v>41</v>
      </c>
      <c r="M69" s="469">
        <f>COUNTIFS('2019'!H$263:H$387,"SEGUIMIENTO",'2019'!D$263:D$387,K69)</f>
        <v>0</v>
      </c>
      <c r="N69" s="471">
        <f>COUNTIFS('2019'!H$263:H$387,"SOLUCIONADO",'2019'!D$263:D$387,K69)</f>
        <v>41</v>
      </c>
      <c r="O69" s="439"/>
      <c r="P69" s="439"/>
      <c r="Q69" s="464"/>
      <c r="R69" s="439"/>
      <c r="S69" s="439"/>
      <c r="T69" s="439"/>
      <c r="U69" s="439"/>
      <c r="V69" s="439"/>
      <c r="W69" s="439"/>
      <c r="X69" s="439"/>
      <c r="Y69" s="439"/>
      <c r="Z69" s="439"/>
    </row>
    <row r="70" spans="1:26" ht="12.75">
      <c r="A70" s="463"/>
      <c r="B70" s="32"/>
      <c r="C70" s="32"/>
      <c r="D70" s="32"/>
      <c r="E70" s="32"/>
      <c r="F70" s="468" t="s">
        <v>4846</v>
      </c>
      <c r="G70" s="469">
        <f>COUNTIF('2019'!G$263:G$387,F70)</f>
        <v>2</v>
      </c>
      <c r="H70" s="469">
        <f>COUNTIFS('2019'!H$263:H$387,"SEGUIMIENTO",'2019'!G$263:G$387,F70)</f>
        <v>0</v>
      </c>
      <c r="I70" s="471">
        <f>COUNTIFS('2019'!H$263:H$387,"SOLUCIONADO",'2019'!G$263:G$387,F70)</f>
        <v>2</v>
      </c>
      <c r="J70" s="439"/>
      <c r="K70" s="468" t="s">
        <v>4779</v>
      </c>
      <c r="L70" s="469">
        <f t="shared" si="3"/>
        <v>10</v>
      </c>
      <c r="M70" s="469">
        <f>COUNTIFS('2019'!H$263:H$387,"SEGUIMIENTO",'2019'!D$263:D$387,K70)</f>
        <v>0</v>
      </c>
      <c r="N70" s="471">
        <f>COUNTIFS('2019'!H$263:H$387,"SOLUCIONADO",'2019'!D$263:D$387,K70)</f>
        <v>10</v>
      </c>
      <c r="O70" s="439"/>
      <c r="P70" s="439"/>
      <c r="Q70" s="464"/>
      <c r="R70" s="439"/>
      <c r="S70" s="439"/>
      <c r="T70" s="439"/>
      <c r="U70" s="439"/>
      <c r="V70" s="439"/>
      <c r="W70" s="439"/>
      <c r="X70" s="439"/>
      <c r="Y70" s="439"/>
      <c r="Z70" s="439"/>
    </row>
    <row r="71" spans="1:26" ht="12.75">
      <c r="A71" s="463"/>
      <c r="B71" s="32"/>
      <c r="C71" s="32"/>
      <c r="D71" s="32"/>
      <c r="E71" s="32"/>
      <c r="F71" s="468" t="s">
        <v>362</v>
      </c>
      <c r="G71" s="469">
        <f>COUNTIF('2019'!G$263:G$387,F71)</f>
        <v>0</v>
      </c>
      <c r="H71" s="469">
        <f>COUNTIFS('2019'!H$263:H$387,"SEGUIMIENTO",'2019'!G$263:G$387,F71)</f>
        <v>0</v>
      </c>
      <c r="I71" s="471">
        <f>COUNTIFS('2019'!H$263:H$387,"SOLUCIONADO",'2019'!G$263:G$387,F71)</f>
        <v>0</v>
      </c>
      <c r="J71" s="439"/>
      <c r="K71" s="468"/>
      <c r="L71" s="469">
        <f t="shared" si="3"/>
        <v>0</v>
      </c>
      <c r="M71" s="469">
        <f>COUNTIFS('2019'!H$263:H$387,"SEGUIMIENTO",'2019'!D$263:D$387,K71)</f>
        <v>0</v>
      </c>
      <c r="N71" s="471">
        <f>COUNTIFS('2019'!H$263:H$387,"SOLUCIONADO",'2019'!D$263:D$387,K71)</f>
        <v>0</v>
      </c>
      <c r="O71" s="439"/>
      <c r="P71" s="439"/>
      <c r="Q71" s="464"/>
      <c r="R71" s="439"/>
      <c r="S71" s="439"/>
      <c r="T71" s="439"/>
      <c r="U71" s="439"/>
      <c r="V71" s="439"/>
      <c r="W71" s="439"/>
      <c r="X71" s="439"/>
      <c r="Y71" s="439"/>
      <c r="Z71" s="439"/>
    </row>
    <row r="72" spans="1:26" ht="12.75">
      <c r="A72" s="463"/>
      <c r="B72" s="32"/>
      <c r="C72" s="32"/>
      <c r="D72" s="32"/>
      <c r="E72" s="32"/>
      <c r="F72" s="473" t="s">
        <v>483</v>
      </c>
      <c r="G72" s="469">
        <f>COUNTIF('2019'!G$263:G$387,F72)</f>
        <v>4</v>
      </c>
      <c r="H72" s="469">
        <f>COUNTIFS('2019'!H$263:H$387,"SEGUIMIENTO",'2019'!G$263:G$387,F72)</f>
        <v>0</v>
      </c>
      <c r="I72" s="471">
        <f>COUNTIFS('2019'!H$263:H$387,"SOLUCIONADO",'2019'!G$263:G$387,F72)</f>
        <v>4</v>
      </c>
      <c r="J72" s="439"/>
      <c r="K72" s="439"/>
      <c r="L72" s="439"/>
      <c r="M72" s="439"/>
      <c r="N72" s="439"/>
      <c r="O72" s="439"/>
      <c r="P72" s="439"/>
      <c r="Q72" s="464"/>
      <c r="R72" s="439"/>
      <c r="S72" s="439"/>
      <c r="T72" s="439"/>
      <c r="U72" s="439"/>
      <c r="V72" s="439"/>
      <c r="W72" s="439"/>
      <c r="X72" s="439"/>
      <c r="Y72" s="439"/>
      <c r="Z72" s="439"/>
    </row>
    <row r="73" spans="1:26" ht="12.75">
      <c r="A73" s="463"/>
      <c r="B73" s="32"/>
      <c r="C73" s="32"/>
      <c r="D73" s="32"/>
      <c r="E73" s="32"/>
      <c r="F73" s="473" t="s">
        <v>384</v>
      </c>
      <c r="G73" s="469">
        <f>COUNTIF('2019'!G$263:G$387,F73)</f>
        <v>29</v>
      </c>
      <c r="H73" s="469">
        <f>COUNTIFS('2019'!H$263:H$387,"SEGUIMIENTO",'2019'!G$263:G$387,F73)</f>
        <v>0</v>
      </c>
      <c r="I73" s="471">
        <f>COUNTIFS('2019'!H$263:H$387,"SOLUCIONADO",'2019'!G$263:G$387,F73)</f>
        <v>29</v>
      </c>
      <c r="J73" s="439"/>
      <c r="K73" s="439"/>
      <c r="L73" s="439"/>
      <c r="M73" s="439"/>
      <c r="N73" s="439"/>
      <c r="O73" s="439"/>
      <c r="P73" s="439"/>
      <c r="Q73" s="464"/>
      <c r="R73" s="439"/>
      <c r="S73" s="439"/>
      <c r="T73" s="439"/>
      <c r="U73" s="439"/>
      <c r="V73" s="439"/>
      <c r="W73" s="439"/>
      <c r="X73" s="439"/>
      <c r="Y73" s="439"/>
      <c r="Z73" s="439"/>
    </row>
    <row r="74" spans="1:26" ht="12.75">
      <c r="A74" s="463"/>
      <c r="B74" s="32"/>
      <c r="C74" s="32"/>
      <c r="D74" s="32"/>
      <c r="E74" s="32"/>
      <c r="F74" s="32"/>
      <c r="G74" s="32"/>
      <c r="H74" s="32"/>
      <c r="I74" s="32"/>
      <c r="J74" s="439"/>
      <c r="K74" s="439"/>
      <c r="L74" s="439"/>
      <c r="M74" s="439"/>
      <c r="N74" s="439"/>
      <c r="O74" s="439"/>
      <c r="P74" s="439"/>
      <c r="Q74" s="464"/>
      <c r="R74" s="439"/>
      <c r="S74" s="439"/>
      <c r="T74" s="439"/>
      <c r="U74" s="439"/>
      <c r="V74" s="439"/>
      <c r="W74" s="439"/>
      <c r="X74" s="439"/>
      <c r="Y74" s="439"/>
      <c r="Z74" s="439"/>
    </row>
    <row r="75" spans="1:26" ht="12.75">
      <c r="A75" s="463"/>
      <c r="B75" s="32"/>
      <c r="C75" s="32"/>
      <c r="D75" s="32"/>
      <c r="E75" s="32"/>
      <c r="F75" s="32"/>
      <c r="G75" s="32"/>
      <c r="H75" s="32"/>
      <c r="I75" s="32"/>
      <c r="J75" s="439"/>
      <c r="K75" s="439"/>
      <c r="L75" s="439"/>
      <c r="M75" s="439"/>
      <c r="N75" s="439"/>
      <c r="O75" s="439"/>
      <c r="P75" s="439"/>
      <c r="Q75" s="464"/>
      <c r="R75" s="439"/>
      <c r="S75" s="439"/>
      <c r="T75" s="439"/>
      <c r="U75" s="439"/>
      <c r="V75" s="439"/>
      <c r="W75" s="439"/>
      <c r="X75" s="439"/>
      <c r="Y75" s="439"/>
      <c r="Z75" s="439"/>
    </row>
    <row r="76" spans="1:26" ht="12.75">
      <c r="A76" s="463"/>
      <c r="B76" s="32"/>
      <c r="C76" s="549" t="s">
        <v>114</v>
      </c>
      <c r="D76" s="545"/>
      <c r="E76" s="549" t="s">
        <v>271</v>
      </c>
      <c r="F76" s="545"/>
      <c r="G76" s="549" t="s">
        <v>222</v>
      </c>
      <c r="H76" s="545"/>
      <c r="I76" s="549" t="s">
        <v>4846</v>
      </c>
      <c r="J76" s="545"/>
      <c r="K76" s="549" t="s">
        <v>362</v>
      </c>
      <c r="L76" s="545"/>
      <c r="M76" s="549" t="s">
        <v>483</v>
      </c>
      <c r="N76" s="545"/>
      <c r="O76" s="549" t="s">
        <v>384</v>
      </c>
      <c r="P76" s="545"/>
      <c r="Q76" s="464"/>
      <c r="R76" s="439"/>
      <c r="S76" s="439"/>
      <c r="T76" s="439"/>
      <c r="U76" s="439"/>
      <c r="V76" s="439"/>
      <c r="W76" s="439"/>
      <c r="X76" s="439"/>
      <c r="Y76" s="439"/>
      <c r="Z76" s="439"/>
    </row>
    <row r="77" spans="1:26" ht="12.75">
      <c r="A77" s="463"/>
      <c r="B77" s="439"/>
      <c r="C77" s="467" t="s">
        <v>15</v>
      </c>
      <c r="D77" s="467" t="s">
        <v>4805</v>
      </c>
      <c r="E77" s="467" t="s">
        <v>15</v>
      </c>
      <c r="F77" s="467" t="s">
        <v>4805</v>
      </c>
      <c r="G77" s="467" t="s">
        <v>15</v>
      </c>
      <c r="H77" s="467" t="s">
        <v>4805</v>
      </c>
      <c r="I77" s="467" t="s">
        <v>15</v>
      </c>
      <c r="J77" s="467" t="s">
        <v>4805</v>
      </c>
      <c r="K77" s="467" t="s">
        <v>15</v>
      </c>
      <c r="L77" s="467" t="s">
        <v>4805</v>
      </c>
      <c r="M77" s="467" t="s">
        <v>15</v>
      </c>
      <c r="N77" s="465" t="s">
        <v>4805</v>
      </c>
      <c r="O77" s="467" t="s">
        <v>15</v>
      </c>
      <c r="P77" s="467" t="s">
        <v>4805</v>
      </c>
      <c r="Q77" s="464"/>
      <c r="R77" s="439"/>
      <c r="S77" s="439"/>
      <c r="T77" s="439"/>
      <c r="U77" s="439"/>
      <c r="V77" s="439"/>
      <c r="W77" s="439"/>
      <c r="X77" s="439"/>
      <c r="Y77" s="439"/>
      <c r="Z77" s="439"/>
    </row>
    <row r="78" spans="1:26" ht="12.75">
      <c r="A78" s="463"/>
      <c r="B78" s="468" t="s">
        <v>4647</v>
      </c>
      <c r="C78" s="469">
        <f>COUNTIFS('2019'!H$263:H$387,"SEGUIMIENTO",'2019'!G$263:G$387,F$4,'2019'!D$263:D$387,B78)</f>
        <v>0</v>
      </c>
      <c r="D78" s="469">
        <f>COUNTIFS('2019'!H$263:H$387,"SOLUCIONADO",'2019'!G$263:G$387,F$4,'2019'!D$263:D$387,B78)</f>
        <v>27</v>
      </c>
      <c r="E78" s="469">
        <f>COUNTIFS('2019'!H$263:H$387,"SEGUIMIENTO",'2019'!G$263:G$387,F$5,'2019'!D$263:D$387,B78)</f>
        <v>0</v>
      </c>
      <c r="F78" s="471">
        <f>COUNTIFS('2019'!H$263:H$387,"SOLUCIONADO",'2019'!G$263:G$387,F$5,'2019'!D$263:D$387,B78)</f>
        <v>7</v>
      </c>
      <c r="G78" s="471">
        <f>COUNTIFS('2019'!H$263:H$387,"SEGUIMIENTO",'2019'!G$263:G$387,F$6,'2019'!D$263:D$387,B78)</f>
        <v>0</v>
      </c>
      <c r="H78" s="471">
        <f>COUNTIFS('2019'!H$263:H$387,"SOLUCIONADO",'2019'!G$263:G$387,F$6,'2019'!D$263:D$387,B78)</f>
        <v>2</v>
      </c>
      <c r="I78" s="471">
        <f>COUNTIFS('2019'!H$263:H$387,"SEGUIMIENTO",'2019'!G$263:G$387,F$7,'2019'!D$263:D$387,B78)</f>
        <v>0</v>
      </c>
      <c r="J78" s="471">
        <f>COUNTIFS('2019'!H$263:H$387,"SOLUCIONADO",'2019'!G$263:G$387,F$7,'2019'!D$263:D$387,B78)</f>
        <v>1</v>
      </c>
      <c r="K78" s="471">
        <f>COUNTIFS('2019'!H$263:H$387,"SEGUIMIENTO",'2019'!G$263:G$387,F$8,'2019'!D$263:D$387,B78)</f>
        <v>0</v>
      </c>
      <c r="L78" s="471">
        <f>COUNTIFS('2019'!H$263:H$387,"SOLUCIONADO",'2019'!G$263:G$387,F$8,'2019'!D$263:D$387,B78)</f>
        <v>0</v>
      </c>
      <c r="M78" s="471">
        <f>COUNTIFS('2019'!H$263:H$387,"SEGUIMIENTO",'2019'!G$263:G$387,F$9,'2019'!D$263:D$387,B78)</f>
        <v>0</v>
      </c>
      <c r="N78" s="471">
        <f>COUNTIFS('2019'!H$263:H$387,"SOLUCIONADO",'2019'!G$263:G$387,F$9,'2019'!D$263:D$387,B78)</f>
        <v>3</v>
      </c>
      <c r="O78" s="471">
        <f>COUNTIFS('2019'!H$263:H$387,"SEGUIMIENTO",'2019'!G$263:G$387,F$10,'2019'!D$263:D$387,B78)</f>
        <v>0</v>
      </c>
      <c r="P78" s="471">
        <f>COUNTIFS('2019'!$H$263:$H$387,"SOLUCIONADO",'2019'!$G$263:$G$387,$F$10,'2019'!$D$263:$D$387,$B78)</f>
        <v>17</v>
      </c>
      <c r="Q78" s="464"/>
      <c r="R78" s="439"/>
      <c r="S78" s="439"/>
      <c r="T78" s="439"/>
      <c r="U78" s="439"/>
      <c r="V78" s="439"/>
      <c r="W78" s="439"/>
      <c r="X78" s="439"/>
      <c r="Y78" s="439"/>
      <c r="Z78" s="439"/>
    </row>
    <row r="79" spans="1:26" ht="12.75">
      <c r="A79" s="463"/>
      <c r="B79" s="468" t="s">
        <v>4951</v>
      </c>
      <c r="C79" s="469">
        <f>COUNTIFS('2019'!H$263:H$387,"SEGUIMIENTO",'2019'!G$263:G$387,F$4,'2019'!D$263:D$387,B79)</f>
        <v>0</v>
      </c>
      <c r="D79" s="469">
        <f>COUNTIFS('2019'!H$263:H$387,"SOLUCIONADO",'2019'!G$263:G$387,F$4,'2019'!D$263:D$387,B79)</f>
        <v>9</v>
      </c>
      <c r="E79" s="469">
        <f>COUNTIFS('2019'!H$263:H$387,"SEGUIMIENTO",'2019'!G$263:G$387,F$5,'2019'!D$263:D$387,B79)</f>
        <v>0</v>
      </c>
      <c r="F79" s="471">
        <f>COUNTIFS('2019'!H$263:H$387,"SOLUCIONADO",'2019'!G$263:G$387,F$5,'2019'!D$263:D$387,B79)</f>
        <v>4</v>
      </c>
      <c r="G79" s="471">
        <f>COUNTIFS('2019'!H$263:H$387,"SEGUIMIENTO",'2019'!G$263:G$387,F$6,'2019'!D$263:D$387,B79)</f>
        <v>0</v>
      </c>
      <c r="H79" s="471">
        <f>COUNTIFS('2019'!H$263:H$387,"SOLUCIONADO",'2019'!G$263:G$387,F$6,'2019'!D$263:D$387,B79)</f>
        <v>0</v>
      </c>
      <c r="I79" s="471">
        <f>COUNTIFS('2019'!H$263:H$387,"SEGUIMIENTO",'2019'!G$263:G$387,F$7,'2019'!D$263:D$387,B79)</f>
        <v>0</v>
      </c>
      <c r="J79" s="471">
        <f>COUNTIFS('2019'!H$263:H$387,"SOLUCIONADO",'2019'!G$263:G$387,F$7,'2019'!D$263:D$387,B79)</f>
        <v>0</v>
      </c>
      <c r="K79" s="471">
        <f>COUNTIFS('2019'!H$263:H$387,"SEGUIMIENTO",'2019'!G$263:G$387,F$8,'2019'!D$263:D$387,B79)</f>
        <v>0</v>
      </c>
      <c r="L79" s="471">
        <f>COUNTIFS('2019'!H$263:H$387,"SOLUCIONADO",'2019'!G$263:G$387,F$8,'2019'!D$263:D$387,B79)</f>
        <v>0</v>
      </c>
      <c r="M79" s="471">
        <f>COUNTIFS('2019'!H$263:H$387,"SEGUIMIENTO",'2019'!G$263:G$387,F$9,'2019'!D$263:D$387,B79)</f>
        <v>0</v>
      </c>
      <c r="N79" s="471">
        <f>COUNTIFS('2019'!H$263:H$387,"SOLUCIONADO",'2019'!G$263:G$387,F$9,'2019'!D$263:D$387,B79)</f>
        <v>1</v>
      </c>
      <c r="O79" s="471">
        <f>COUNTIFS('2019'!H$263:H$387,"SEGUIMIENTO",'2019'!G$263:G$387,F$10,'2019'!D$263:D$387,B79)</f>
        <v>0</v>
      </c>
      <c r="P79" s="471">
        <f>COUNTIFS('2019'!$H$263:$H$387,"SOLUCIONADO",'2019'!$G$263:$G$387,$F$10,'2019'!$D$263:$D$387,$B79)</f>
        <v>3</v>
      </c>
      <c r="Q79" s="464"/>
      <c r="R79" s="439"/>
      <c r="S79" s="439"/>
      <c r="T79" s="439"/>
      <c r="U79" s="439"/>
      <c r="V79" s="439"/>
      <c r="W79" s="439"/>
      <c r="X79" s="439"/>
      <c r="Y79" s="439"/>
      <c r="Z79" s="439"/>
    </row>
    <row r="80" spans="1:26" ht="12.75">
      <c r="A80" s="463"/>
      <c r="B80" s="468" t="s">
        <v>4671</v>
      </c>
      <c r="C80" s="469">
        <f>COUNTIFS('2019'!H$263:H$387,"SEGUIMIENTO",'2019'!G$263:G$387,F$4,'2019'!D$263:D$387,B80)</f>
        <v>0</v>
      </c>
      <c r="D80" s="469">
        <f>COUNTIFS('2019'!H$263:H$387,"SOLUCIONADO",'2019'!G$263:G$387,F$4,'2019'!D$263:D$387,B80)</f>
        <v>19</v>
      </c>
      <c r="E80" s="469">
        <f>COUNTIFS('2019'!H$263:H$387,"SEGUIMIENTO",'2019'!G$263:G$387,F$5,'2019'!D$263:D$387,B80)</f>
        <v>0</v>
      </c>
      <c r="F80" s="471">
        <f>COUNTIFS('2019'!H$263:H$387,"SOLUCIONADO",'2019'!G$263:G$387,F$5,'2019'!D$263:D$387,B80)</f>
        <v>16</v>
      </c>
      <c r="G80" s="471">
        <f>COUNTIFS('2019'!H$263:H$387,"SEGUIMIENTO",'2019'!G$263:G$387,F$6,'2019'!D$263:D$387,B80)</f>
        <v>0</v>
      </c>
      <c r="H80" s="471">
        <f>COUNTIFS('2019'!H$263:H$387,"SOLUCIONADO",'2019'!G$263:G$387,F$6,'2019'!D$263:D$387,B80)</f>
        <v>1</v>
      </c>
      <c r="I80" s="471">
        <f>COUNTIFS('2019'!H$263:H$387,"SEGUIMIENTO",'2019'!G$263:G$387,F$7,'2019'!D$263:D$387,B80)</f>
        <v>0</v>
      </c>
      <c r="J80" s="471">
        <f>COUNTIFS('2019'!H$263:H$387,"SOLUCIONADO",'2019'!G$263:G$387,F$7,'2019'!D$263:D$387,B80)</f>
        <v>1</v>
      </c>
      <c r="K80" s="471">
        <f>COUNTIFS('2019'!H$263:H$387,"SEGUIMIENTO",'2019'!G$263:G$387,F$8,'2019'!D$263:D$387,B80)</f>
        <v>0</v>
      </c>
      <c r="L80" s="471">
        <f>COUNTIFS('2019'!H$263:H$387,"SOLUCIONADO",'2019'!G$263:G$387,F$8,'2019'!D$263:D$387,B80)</f>
        <v>0</v>
      </c>
      <c r="M80" s="471">
        <f>COUNTIFS('2019'!H$263:H$387,"SEGUIMIENTO",'2019'!G$263:G$387,F$9,'2019'!D$263:D$387,B80)</f>
        <v>0</v>
      </c>
      <c r="N80" s="471">
        <f>COUNTIFS('2019'!H$263:H$387,"SOLUCIONADO",'2019'!G$263:G$387,F$9,'2019'!D$263:D$387,B80)</f>
        <v>0</v>
      </c>
      <c r="O80" s="471">
        <f>COUNTIFS('2019'!H$263:H$387,"SEGUIMIENTO",'2019'!G$263:G$387,F$10,'2019'!D$263:D$387,B80)</f>
        <v>0</v>
      </c>
      <c r="P80" s="471">
        <f>COUNTIFS('2019'!$H$263:$H$387,"SOLUCIONADO",'2019'!$G$263:$G$387,$F$10,'2019'!$D$263:$D$387,$B80)</f>
        <v>4</v>
      </c>
      <c r="Q80" s="464"/>
      <c r="R80" s="439"/>
      <c r="S80" s="439"/>
      <c r="T80" s="439"/>
      <c r="U80" s="439"/>
      <c r="V80" s="439"/>
      <c r="W80" s="439"/>
      <c r="X80" s="439"/>
      <c r="Y80" s="439"/>
      <c r="Z80" s="439"/>
    </row>
    <row r="81" spans="1:26" ht="12.75">
      <c r="A81" s="463"/>
      <c r="B81" s="468" t="s">
        <v>4779</v>
      </c>
      <c r="C81" s="469">
        <f>COUNTIFS('2019'!H$263:H$387,"SEGUIMIENTO",'2019'!G$263:G$387,F$4,'2019'!D$263:D$387,B81)</f>
        <v>0</v>
      </c>
      <c r="D81" s="469">
        <f>COUNTIFS('2019'!H$263:H$387,"SOLUCIONADO",'2019'!G$263:G$387,F$4,'2019'!D$263:D$387,B81)</f>
        <v>4</v>
      </c>
      <c r="E81" s="469">
        <f>COUNTIFS('2019'!H$263:H$387,"SEGUIMIENTO",'2019'!G$263:G$387,F$5,'2019'!D$263:D$387,B81)</f>
        <v>0</v>
      </c>
      <c r="F81" s="471">
        <f>COUNTIFS('2019'!H$263:H$387,"SOLUCIONADO",'2019'!G$263:G$387,F$5,'2019'!D$263:D$387,B81)</f>
        <v>0</v>
      </c>
      <c r="G81" s="471">
        <f>COUNTIFS('2019'!H$263:H$387,"SEGUIMIENTO",'2019'!G$263:G$387,F$6,'2019'!D$263:D$387,B81)</f>
        <v>0</v>
      </c>
      <c r="H81" s="471">
        <f>COUNTIFS('2019'!H$263:H$387,"SOLUCIONADO",'2019'!G$263:G$387,F$6,'2019'!D$263:D$387,B81)</f>
        <v>1</v>
      </c>
      <c r="I81" s="471">
        <f>COUNTIFS('2019'!H$263:H$387,"SEGUIMIENTO",'2019'!G$263:G$387,F$7,'2019'!D$263:D$387,B81)</f>
        <v>0</v>
      </c>
      <c r="J81" s="471">
        <f>COUNTIFS('2019'!H$263:H$387,"SOLUCIONADO",'2019'!G$263:G$387,F$7,'2019'!D$263:D$387,B81)</f>
        <v>0</v>
      </c>
      <c r="K81" s="471">
        <f>COUNTIFS('2019'!H$263:H$387,"SEGUIMIENTO",'2019'!G$263:G$387,F$8,'2019'!D$263:D$387,B81)</f>
        <v>0</v>
      </c>
      <c r="L81" s="471">
        <f>COUNTIFS('2019'!H$263:H$387,"SOLUCIONADO",'2019'!G$263:G$387,F$8,'2019'!D$263:D$387,B81)</f>
        <v>0</v>
      </c>
      <c r="M81" s="471">
        <f>COUNTIFS('2019'!H$263:H$387,"SEGUIMIENTO",'2019'!G$263:G$387,F$9,'2019'!D$263:D$387,B81)</f>
        <v>0</v>
      </c>
      <c r="N81" s="471">
        <f>COUNTIFS('2019'!H$263:H$387,"SOLUCIONADO",'2019'!G$263:G$387,F$9,'2019'!D$263:D$387,B81)</f>
        <v>0</v>
      </c>
      <c r="O81" s="471">
        <f>COUNTIFS('2019'!H$263:H$387,"SEGUIMIENTO",'2019'!G$263:G$387,F$10,'2019'!D$263:D$387,B81)</f>
        <v>0</v>
      </c>
      <c r="P81" s="471">
        <f>COUNTIFS('2019'!$H$263:$H$387,"SOLUCIONADO",'2019'!$G$263:$G$387,$F$10,'2019'!$D$263:$D$387,$B81)</f>
        <v>5</v>
      </c>
      <c r="Q81" s="464"/>
      <c r="R81" s="439"/>
      <c r="S81" s="439"/>
      <c r="T81" s="439"/>
      <c r="U81" s="439"/>
      <c r="V81" s="439"/>
      <c r="W81" s="439"/>
      <c r="X81" s="439"/>
      <c r="Y81" s="439"/>
      <c r="Z81" s="439"/>
    </row>
    <row r="82" spans="1:26" ht="12.75">
      <c r="A82" s="463"/>
      <c r="B82" s="468"/>
      <c r="C82" s="469">
        <f>COUNTIFS('2019'!H$263:H$387,"SEGUIMIENTO",'2019'!G$263:G$387,F$4,'2019'!D$263:D$387,B82)</f>
        <v>0</v>
      </c>
      <c r="D82" s="469">
        <f>COUNTIFS('2019'!H$263:H$387,"SOLUCIONADO",'2019'!G$263:G$387,F$4,'2019'!D$263:D$387,B82)</f>
        <v>0</v>
      </c>
      <c r="E82" s="469">
        <f>COUNTIFS('2019'!H$263:H$387,"SEGUIMIENTO",'2019'!G$263:G$387,F$5,'2019'!D$263:D$387,B82)</f>
        <v>0</v>
      </c>
      <c r="F82" s="471">
        <f>COUNTIFS('2019'!H$263:H$387,"SOLUCIONADO",'2019'!G$263:G$387,F$5,'2019'!D$263:D$387,B82)</f>
        <v>0</v>
      </c>
      <c r="G82" s="471">
        <f>COUNTIFS('2019'!H$263:H$387,"SEGUIMIENTO",'2019'!G$263:G$387,F$6,'2019'!D$263:D$387,B82)</f>
        <v>0</v>
      </c>
      <c r="H82" s="471">
        <f>COUNTIFS('2019'!H$263:H$387,"SOLUCIONADO",'2019'!G$263:G$387,F$6,'2019'!D$263:D$387,B82)</f>
        <v>0</v>
      </c>
      <c r="I82" s="471">
        <f>COUNTIFS('2019'!H$263:H$387,"SEGUIMIENTO",'2019'!G$263:G$387,F$7,'2019'!D$263:D$387,B82)</f>
        <v>0</v>
      </c>
      <c r="J82" s="471">
        <f>COUNTIFS('2019'!H$263:H$387,"SOLUCIONADO",'2019'!G$263:G$387,F$7,'2019'!D$263:D$387,B82)</f>
        <v>0</v>
      </c>
      <c r="K82" s="471">
        <f>COUNTIFS('2019'!H$263:H$387,"SEGUIMIENTO",'2019'!G$263:G$387,F$8,'2019'!D$263:D$387,B82)</f>
        <v>0</v>
      </c>
      <c r="L82" s="471">
        <f>COUNTIFS('2019'!H$263:H$387,"SOLUCIONADO",'2019'!G$263:G$387,F$8,'2019'!D$263:D$387,B82)</f>
        <v>0</v>
      </c>
      <c r="M82" s="471">
        <f>COUNTIFS('2019'!H$263:H$387,"SEGUIMIENTO",'2019'!G$263:G$387,F$9,'2019'!D$263:D$387,B82)</f>
        <v>0</v>
      </c>
      <c r="N82" s="471">
        <f>COUNTIFS('2019'!H$263:H$387,"SOLUCIONADO",'2019'!G$263:G$387,F$9,'2019'!D$263:D$387,B82)</f>
        <v>0</v>
      </c>
      <c r="O82" s="471">
        <f>COUNTIFS('2019'!H$263:H$387,"SEGUIMIENTO",'2019'!G$263:G$387,F$10,'2019'!D$263:D$387,B82)</f>
        <v>0</v>
      </c>
      <c r="P82" s="471">
        <f>COUNTIFS('2019'!$H$263:$H$387,"SOLUCIONADO",'2019'!$G$263:$G$387,$F$10,'2019'!$D$263:$D$387,$B82)</f>
        <v>0</v>
      </c>
      <c r="Q82" s="464"/>
      <c r="R82" s="439"/>
      <c r="S82" s="439"/>
      <c r="T82" s="439"/>
      <c r="U82" s="439"/>
      <c r="V82" s="439"/>
      <c r="W82" s="439"/>
      <c r="X82" s="439"/>
      <c r="Y82" s="439"/>
      <c r="Z82" s="439"/>
    </row>
    <row r="83" spans="1:26" ht="12.75">
      <c r="A83" s="439"/>
      <c r="B83" s="439"/>
      <c r="C83" s="439"/>
      <c r="D83" s="439"/>
      <c r="E83" s="439"/>
      <c r="F83" s="439"/>
      <c r="G83" s="439"/>
      <c r="H83" s="439"/>
      <c r="I83" s="439"/>
      <c r="J83" s="439"/>
      <c r="K83" s="439"/>
      <c r="L83" s="439"/>
      <c r="M83" s="439"/>
      <c r="N83" s="439"/>
      <c r="O83" s="439"/>
      <c r="P83" s="439"/>
      <c r="Q83" s="464"/>
      <c r="R83" s="439"/>
      <c r="S83" s="439"/>
      <c r="T83" s="439"/>
      <c r="U83" s="439"/>
      <c r="V83" s="439"/>
      <c r="W83" s="439"/>
      <c r="X83" s="439"/>
      <c r="Y83" s="439"/>
      <c r="Z83" s="439"/>
    </row>
    <row r="84" spans="1:26" ht="12.75">
      <c r="A84" s="439"/>
      <c r="B84" s="439"/>
      <c r="C84" s="439"/>
      <c r="D84" s="439"/>
      <c r="E84" s="439"/>
      <c r="F84" s="439"/>
      <c r="G84" s="439"/>
      <c r="H84" s="439"/>
      <c r="I84" s="439"/>
      <c r="J84" s="439"/>
      <c r="K84" s="439"/>
      <c r="L84" s="439"/>
      <c r="M84" s="439"/>
      <c r="N84" s="439"/>
      <c r="O84" s="439"/>
      <c r="P84" s="439"/>
      <c r="Q84" s="464"/>
      <c r="R84" s="439"/>
      <c r="S84" s="439"/>
      <c r="T84" s="439"/>
      <c r="U84" s="439"/>
      <c r="V84" s="439"/>
      <c r="W84" s="439"/>
      <c r="X84" s="439"/>
      <c r="Y84" s="439"/>
      <c r="Z84" s="439"/>
    </row>
    <row r="85" spans="1:26" ht="12.75">
      <c r="A85" s="550" t="s">
        <v>13193</v>
      </c>
      <c r="B85" s="551"/>
      <c r="C85" s="551"/>
      <c r="D85" s="551"/>
      <c r="E85" s="551"/>
      <c r="F85" s="551"/>
      <c r="G85" s="551"/>
      <c r="H85" s="551"/>
      <c r="I85" s="551"/>
      <c r="J85" s="551"/>
      <c r="K85" s="551"/>
      <c r="L85" s="551"/>
      <c r="M85" s="551"/>
      <c r="N85" s="551"/>
      <c r="O85" s="551"/>
      <c r="P85" s="551"/>
      <c r="Q85" s="552"/>
      <c r="R85" s="439"/>
      <c r="S85" s="439"/>
      <c r="T85" s="439"/>
      <c r="U85" s="439"/>
      <c r="V85" s="439"/>
      <c r="W85" s="439"/>
      <c r="X85" s="439"/>
      <c r="Y85" s="439"/>
      <c r="Z85" s="439"/>
    </row>
    <row r="86" spans="1:26" ht="12.75">
      <c r="A86" s="463"/>
      <c r="B86" s="439"/>
      <c r="C86" s="439"/>
      <c r="D86" s="439"/>
      <c r="E86" s="439"/>
      <c r="F86" s="439"/>
      <c r="G86" s="439"/>
      <c r="H86" s="439"/>
      <c r="I86" s="439"/>
      <c r="J86" s="439"/>
      <c r="K86" s="439"/>
      <c r="L86" s="439"/>
      <c r="M86" s="439"/>
      <c r="N86" s="439"/>
      <c r="O86" s="439"/>
      <c r="P86" s="439"/>
      <c r="Q86" s="464"/>
      <c r="R86" s="439"/>
      <c r="S86" s="439"/>
      <c r="T86" s="439"/>
      <c r="U86" s="439"/>
      <c r="V86" s="439"/>
      <c r="W86" s="439"/>
      <c r="X86" s="439"/>
      <c r="Y86" s="439"/>
      <c r="Z86" s="439"/>
    </row>
    <row r="87" spans="1:26" ht="12.75">
      <c r="A87" s="463"/>
      <c r="B87" s="553" t="s">
        <v>6748</v>
      </c>
      <c r="C87" s="544"/>
      <c r="D87" s="545"/>
      <c r="E87" s="466"/>
      <c r="F87" s="467" t="s">
        <v>44</v>
      </c>
      <c r="G87" s="467" t="s">
        <v>13191</v>
      </c>
      <c r="H87" s="467" t="s">
        <v>15</v>
      </c>
      <c r="I87" s="467" t="s">
        <v>4805</v>
      </c>
      <c r="J87" s="439"/>
      <c r="K87" s="467" t="s">
        <v>13192</v>
      </c>
      <c r="L87" s="467" t="s">
        <v>13191</v>
      </c>
      <c r="M87" s="467" t="s">
        <v>15</v>
      </c>
      <c r="N87" s="465" t="s">
        <v>4805</v>
      </c>
      <c r="O87" s="439"/>
      <c r="P87" s="439"/>
      <c r="Q87" s="464"/>
      <c r="R87" s="439"/>
      <c r="S87" s="439"/>
      <c r="T87" s="439"/>
      <c r="U87" s="439"/>
      <c r="V87" s="439"/>
      <c r="W87" s="439"/>
      <c r="X87" s="439"/>
      <c r="Y87" s="439"/>
      <c r="Z87" s="439"/>
    </row>
    <row r="88" spans="1:26" ht="12.75">
      <c r="A88" s="463"/>
      <c r="B88" s="468" t="s">
        <v>223</v>
      </c>
      <c r="C88" s="469">
        <f>COUNTIF('2019'!H388:H536,B88)</f>
        <v>149</v>
      </c>
      <c r="D88" s="470">
        <f>C88/C90</f>
        <v>1</v>
      </c>
      <c r="E88" s="32"/>
      <c r="F88" s="468" t="s">
        <v>114</v>
      </c>
      <c r="G88" s="469">
        <f>COUNTIF('2019'!G$388:G$536,F88)</f>
        <v>42</v>
      </c>
      <c r="H88" s="469">
        <f>COUNTIFS('2019'!H$388:H$536,"SEGUIMIENTO",'2019'!G$388:G$536,F88)</f>
        <v>0</v>
      </c>
      <c r="I88" s="471">
        <f>COUNTIFS('2019'!H$388:H$536,"SOLUCIONADO",'2019'!G$388:G$536,F88)</f>
        <v>42</v>
      </c>
      <c r="J88" s="439"/>
      <c r="K88" s="468" t="s">
        <v>4647</v>
      </c>
      <c r="L88" s="469">
        <f t="shared" ref="L88:L92" si="4">M88+N88</f>
        <v>42</v>
      </c>
      <c r="M88" s="469">
        <f>COUNTIFS('2019'!H$388:H$536,"SEGUIMIENTO",'2019'!D$388:D$536,K88)</f>
        <v>0</v>
      </c>
      <c r="N88" s="471">
        <f>COUNTIFS('2019'!H$388:H$536,"SOLUCIONADO",'2019'!D$388:D$536,K88)</f>
        <v>42</v>
      </c>
      <c r="O88" s="439"/>
      <c r="P88" s="439"/>
      <c r="Q88" s="464"/>
      <c r="R88" s="439"/>
      <c r="S88" s="439"/>
      <c r="T88" s="439"/>
      <c r="U88" s="439"/>
      <c r="V88" s="439"/>
      <c r="W88" s="439"/>
      <c r="X88" s="439"/>
      <c r="Y88" s="439"/>
      <c r="Z88" s="439"/>
    </row>
    <row r="89" spans="1:26" ht="12.75">
      <c r="A89" s="463"/>
      <c r="B89" s="468" t="s">
        <v>118</v>
      </c>
      <c r="C89" s="469">
        <f>COUNTIF('2019'!H388:H536,B89)</f>
        <v>0</v>
      </c>
      <c r="D89" s="470">
        <f>C89/C90</f>
        <v>0</v>
      </c>
      <c r="E89" s="32"/>
      <c r="F89" s="468" t="s">
        <v>271</v>
      </c>
      <c r="G89" s="469">
        <f>COUNTIF('2019'!G$388:G$536,F89)</f>
        <v>68</v>
      </c>
      <c r="H89" s="469">
        <f>COUNTIFS('2019'!H$388:H$536,"SEGUIMIENTO",'2019'!G$388:G$536,F89)</f>
        <v>0</v>
      </c>
      <c r="I89" s="471">
        <f>COUNTIFS('2019'!H$388:H$536,"SOLUCIONADO",'2019'!G$388:G$536,F89)</f>
        <v>68</v>
      </c>
      <c r="J89" s="439"/>
      <c r="K89" s="468" t="s">
        <v>7457</v>
      </c>
      <c r="L89" s="469">
        <f t="shared" si="4"/>
        <v>29</v>
      </c>
      <c r="M89" s="469">
        <f>COUNTIFS('2019'!H$388:H$536,"SEGUIMIENTO",'2019'!D$388:D$536,K89)</f>
        <v>0</v>
      </c>
      <c r="N89" s="471">
        <f>COUNTIFS('2019'!H$388:H$536,"SOLUCIONADO",'2019'!D$388:D$536,K89)</f>
        <v>29</v>
      </c>
      <c r="O89" s="439"/>
      <c r="P89" s="439"/>
      <c r="Q89" s="464"/>
      <c r="R89" s="439"/>
      <c r="S89" s="439"/>
      <c r="T89" s="439"/>
      <c r="U89" s="439"/>
      <c r="V89" s="439"/>
      <c r="W89" s="439"/>
      <c r="X89" s="439"/>
      <c r="Y89" s="439"/>
      <c r="Z89" s="439"/>
    </row>
    <row r="90" spans="1:26" ht="12.75">
      <c r="A90" s="463"/>
      <c r="B90" s="472"/>
      <c r="C90" s="469">
        <f>SUM(C88:C89)</f>
        <v>149</v>
      </c>
      <c r="D90" s="472"/>
      <c r="E90" s="32"/>
      <c r="F90" s="468" t="s">
        <v>222</v>
      </c>
      <c r="G90" s="469">
        <f>COUNTIF('2019'!G$388:G$536,F90)</f>
        <v>10</v>
      </c>
      <c r="H90" s="469">
        <f>COUNTIFS('2019'!H$388:H$536,"SEGUIMIENTO",'2019'!G$388:G$536,F90)</f>
        <v>0</v>
      </c>
      <c r="I90" s="471">
        <f>COUNTIFS('2019'!H$388:H$536,"SOLUCIONADO",'2019'!G$388:G$536,F90)</f>
        <v>10</v>
      </c>
      <c r="J90" s="439"/>
      <c r="K90" s="468" t="s">
        <v>4671</v>
      </c>
      <c r="L90" s="469">
        <f t="shared" si="4"/>
        <v>52</v>
      </c>
      <c r="M90" s="469">
        <f>COUNTIFS('2019'!H$388:H$536,"SEGUIMIENTO",'2019'!D$388:D$536,K90)</f>
        <v>0</v>
      </c>
      <c r="N90" s="471">
        <f>COUNTIFS('2019'!H$388:H$536,"SOLUCIONADO",'2019'!D$388:D$536,K90)</f>
        <v>52</v>
      </c>
      <c r="O90" s="439"/>
      <c r="P90" s="439"/>
      <c r="Q90" s="464"/>
      <c r="R90" s="439"/>
      <c r="S90" s="439"/>
      <c r="T90" s="439"/>
      <c r="U90" s="439"/>
      <c r="V90" s="439"/>
      <c r="W90" s="439"/>
      <c r="X90" s="439"/>
      <c r="Y90" s="439"/>
      <c r="Z90" s="439"/>
    </row>
    <row r="91" spans="1:26" ht="12.75">
      <c r="A91" s="463"/>
      <c r="B91" s="32"/>
      <c r="C91" s="32"/>
      <c r="D91" s="32"/>
      <c r="E91" s="32"/>
      <c r="F91" s="468" t="s">
        <v>4846</v>
      </c>
      <c r="G91" s="469">
        <f>COUNTIF('2019'!G$388:G$536,F91)</f>
        <v>1</v>
      </c>
      <c r="H91" s="469">
        <f>COUNTIFS('2019'!H$388:H$536,"SEGUIMIENTO",'2019'!G$388:G$536,F91)</f>
        <v>0</v>
      </c>
      <c r="I91" s="471">
        <f>COUNTIFS('2019'!H$388:H$536,"SOLUCIONADO",'2019'!G$388:G$536,F91)</f>
        <v>1</v>
      </c>
      <c r="J91" s="439"/>
      <c r="K91" s="468" t="s">
        <v>7690</v>
      </c>
      <c r="L91" s="469">
        <f t="shared" si="4"/>
        <v>21</v>
      </c>
      <c r="M91" s="469">
        <f>COUNTIFS('2019'!H$388:H$536,"SEGUIMIENTO",'2019'!D$388:D$536,K91)</f>
        <v>0</v>
      </c>
      <c r="N91" s="471">
        <f>COUNTIFS('2019'!H$388:H$536,"SOLUCIONADO",'2019'!D$388:D$536,K91)</f>
        <v>21</v>
      </c>
      <c r="O91" s="439"/>
      <c r="P91" s="439"/>
      <c r="Q91" s="464"/>
      <c r="R91" s="439"/>
      <c r="S91" s="439"/>
      <c r="T91" s="439"/>
      <c r="U91" s="439"/>
      <c r="V91" s="439"/>
      <c r="W91" s="439"/>
      <c r="X91" s="439"/>
      <c r="Y91" s="439"/>
      <c r="Z91" s="439"/>
    </row>
    <row r="92" spans="1:26" ht="12.75">
      <c r="A92" s="463"/>
      <c r="B92" s="32"/>
      <c r="C92" s="32"/>
      <c r="D92" s="32"/>
      <c r="E92" s="32"/>
      <c r="F92" s="468" t="s">
        <v>362</v>
      </c>
      <c r="G92" s="469">
        <f>COUNTIF('2019'!G$388:G$536,F92)</f>
        <v>5</v>
      </c>
      <c r="H92" s="469">
        <f>COUNTIFS('2019'!H$388:H$536,"SEGUIMIENTO",'2019'!G$388:G$536,F92)</f>
        <v>0</v>
      </c>
      <c r="I92" s="471">
        <f>COUNTIFS('2019'!H$388:H$536,"SOLUCIONADO",'2019'!G$388:G$536,F92)</f>
        <v>5</v>
      </c>
      <c r="J92" s="439"/>
      <c r="K92" s="468" t="s">
        <v>4779</v>
      </c>
      <c r="L92" s="469">
        <f t="shared" si="4"/>
        <v>5</v>
      </c>
      <c r="M92" s="469">
        <f>COUNTIFS('2019'!H$388:H$536,"SEGUIMIENTO",'2019'!D$388:D$536,K92)</f>
        <v>0</v>
      </c>
      <c r="N92" s="471">
        <f>COUNTIFS('2019'!H$388:H$536,"SOLUCIONADO",'2019'!D$388:D$536,K92)</f>
        <v>5</v>
      </c>
      <c r="O92" s="439"/>
      <c r="P92" s="439"/>
      <c r="Q92" s="464"/>
      <c r="R92" s="439"/>
      <c r="S92" s="439"/>
      <c r="T92" s="439"/>
      <c r="U92" s="439"/>
      <c r="V92" s="439"/>
      <c r="W92" s="439"/>
      <c r="X92" s="439"/>
      <c r="Y92" s="439"/>
      <c r="Z92" s="439"/>
    </row>
    <row r="93" spans="1:26" ht="12.75">
      <c r="A93" s="463"/>
      <c r="B93" s="32"/>
      <c r="C93" s="32"/>
      <c r="D93" s="32"/>
      <c r="E93" s="32"/>
      <c r="F93" s="473" t="s">
        <v>483</v>
      </c>
      <c r="G93" s="469">
        <f>COUNTIF('2019'!G$388:G$536,F93)</f>
        <v>0</v>
      </c>
      <c r="H93" s="469">
        <f>COUNTIFS('2019'!H$388:H$536,"SEGUIMIENTO",'2019'!G$388:G$536,F93)</f>
        <v>0</v>
      </c>
      <c r="I93" s="471">
        <f>COUNTIFS('2019'!H$388:H$536,"SOLUCIONADO",'2019'!G$388:G$536,F93)</f>
        <v>0</v>
      </c>
      <c r="J93" s="439"/>
      <c r="K93" s="439"/>
      <c r="L93" s="439"/>
      <c r="M93" s="439"/>
      <c r="N93" s="439"/>
      <c r="O93" s="439"/>
      <c r="P93" s="439"/>
      <c r="Q93" s="464"/>
      <c r="R93" s="439"/>
      <c r="S93" s="439"/>
      <c r="T93" s="439"/>
      <c r="U93" s="439"/>
      <c r="V93" s="439"/>
      <c r="W93" s="439"/>
      <c r="X93" s="439"/>
      <c r="Y93" s="439"/>
      <c r="Z93" s="439"/>
    </row>
    <row r="94" spans="1:26" ht="12.75">
      <c r="A94" s="463"/>
      <c r="B94" s="32"/>
      <c r="C94" s="32"/>
      <c r="D94" s="32"/>
      <c r="E94" s="32"/>
      <c r="F94" s="473" t="s">
        <v>384</v>
      </c>
      <c r="G94" s="469">
        <f>COUNTIF('2019'!G$388:G$536,F94)</f>
        <v>23</v>
      </c>
      <c r="H94" s="469">
        <f>COUNTIFS('2019'!H$388:H$536,"SEGUIMIENTO",'2019'!G$388:G$536,F94)</f>
        <v>0</v>
      </c>
      <c r="I94" s="471">
        <f>COUNTIFS('2019'!H$388:H$536,"SOLUCIONADO",'2019'!G$388:G$536,F94)</f>
        <v>23</v>
      </c>
      <c r="J94" s="439"/>
      <c r="K94" s="439"/>
      <c r="L94" s="439"/>
      <c r="M94" s="439"/>
      <c r="N94" s="439"/>
      <c r="O94" s="439"/>
      <c r="P94" s="439"/>
      <c r="Q94" s="464"/>
      <c r="R94" s="439"/>
      <c r="S94" s="439"/>
      <c r="T94" s="439"/>
      <c r="U94" s="439"/>
      <c r="V94" s="439"/>
      <c r="W94" s="439"/>
      <c r="X94" s="439"/>
      <c r="Y94" s="439"/>
      <c r="Z94" s="439"/>
    </row>
    <row r="95" spans="1:26" ht="12.75">
      <c r="A95" s="463"/>
      <c r="B95" s="32"/>
      <c r="C95" s="32"/>
      <c r="D95" s="32"/>
      <c r="E95" s="32"/>
      <c r="F95" s="32"/>
      <c r="G95" s="32"/>
      <c r="H95" s="32"/>
      <c r="I95" s="32"/>
      <c r="J95" s="439"/>
      <c r="K95" s="439"/>
      <c r="L95" s="439"/>
      <c r="M95" s="439"/>
      <c r="N95" s="439"/>
      <c r="O95" s="439"/>
      <c r="P95" s="439"/>
      <c r="Q95" s="464"/>
      <c r="R95" s="439"/>
      <c r="S95" s="439"/>
      <c r="T95" s="439"/>
      <c r="U95" s="439"/>
      <c r="V95" s="439"/>
      <c r="W95" s="439"/>
      <c r="X95" s="439"/>
      <c r="Y95" s="439"/>
      <c r="Z95" s="439"/>
    </row>
    <row r="96" spans="1:26" ht="12.75">
      <c r="A96" s="463"/>
      <c r="B96" s="32"/>
      <c r="C96" s="32"/>
      <c r="D96" s="32"/>
      <c r="E96" s="32"/>
      <c r="F96" s="32"/>
      <c r="G96" s="32"/>
      <c r="H96" s="32"/>
      <c r="I96" s="32"/>
      <c r="J96" s="439"/>
      <c r="K96" s="439"/>
      <c r="L96" s="439"/>
      <c r="M96" s="439"/>
      <c r="N96" s="439"/>
      <c r="O96" s="439"/>
      <c r="P96" s="439"/>
      <c r="Q96" s="464"/>
      <c r="R96" s="439"/>
      <c r="S96" s="439"/>
      <c r="T96" s="439"/>
      <c r="U96" s="439"/>
      <c r="V96" s="439"/>
      <c r="W96" s="439"/>
      <c r="X96" s="439"/>
      <c r="Y96" s="439"/>
      <c r="Z96" s="439"/>
    </row>
    <row r="97" spans="1:26" ht="12.75">
      <c r="A97" s="463"/>
      <c r="B97" s="32"/>
      <c r="C97" s="549" t="s">
        <v>114</v>
      </c>
      <c r="D97" s="545"/>
      <c r="E97" s="549" t="s">
        <v>271</v>
      </c>
      <c r="F97" s="545"/>
      <c r="G97" s="549" t="s">
        <v>222</v>
      </c>
      <c r="H97" s="545"/>
      <c r="I97" s="549" t="s">
        <v>4846</v>
      </c>
      <c r="J97" s="545"/>
      <c r="K97" s="549" t="s">
        <v>362</v>
      </c>
      <c r="L97" s="545"/>
      <c r="M97" s="549" t="s">
        <v>483</v>
      </c>
      <c r="N97" s="545"/>
      <c r="O97" s="549" t="s">
        <v>384</v>
      </c>
      <c r="P97" s="545"/>
      <c r="Q97" s="464"/>
      <c r="R97" s="439"/>
      <c r="S97" s="439"/>
      <c r="T97" s="439"/>
      <c r="U97" s="439"/>
      <c r="V97" s="439"/>
      <c r="W97" s="439"/>
      <c r="X97" s="439"/>
      <c r="Y97" s="439"/>
      <c r="Z97" s="439"/>
    </row>
    <row r="98" spans="1:26" ht="12.75">
      <c r="A98" s="463"/>
      <c r="B98" s="439"/>
      <c r="C98" s="467" t="s">
        <v>15</v>
      </c>
      <c r="D98" s="467" t="s">
        <v>4805</v>
      </c>
      <c r="E98" s="467" t="s">
        <v>15</v>
      </c>
      <c r="F98" s="467" t="s">
        <v>4805</v>
      </c>
      <c r="G98" s="467" t="s">
        <v>15</v>
      </c>
      <c r="H98" s="467" t="s">
        <v>4805</v>
      </c>
      <c r="I98" s="467" t="s">
        <v>15</v>
      </c>
      <c r="J98" s="467" t="s">
        <v>4805</v>
      </c>
      <c r="K98" s="467" t="s">
        <v>15</v>
      </c>
      <c r="L98" s="467" t="s">
        <v>4805</v>
      </c>
      <c r="M98" s="467" t="s">
        <v>15</v>
      </c>
      <c r="N98" s="465" t="s">
        <v>4805</v>
      </c>
      <c r="O98" s="467" t="s">
        <v>15</v>
      </c>
      <c r="P98" s="467" t="s">
        <v>4805</v>
      </c>
      <c r="Q98" s="464"/>
      <c r="R98" s="439"/>
      <c r="S98" s="439"/>
      <c r="T98" s="439"/>
      <c r="U98" s="439"/>
      <c r="V98" s="439"/>
      <c r="W98" s="439"/>
      <c r="X98" s="439"/>
      <c r="Y98" s="439"/>
      <c r="Z98" s="439"/>
    </row>
    <row r="99" spans="1:26" ht="12.75">
      <c r="A99" s="463"/>
      <c r="B99" s="468" t="s">
        <v>4647</v>
      </c>
      <c r="C99" s="469">
        <f>COUNTIFS('2019'!H$388:H$536,"SEGUIMIENTO",'2019'!G$388:G$536,F$4,'2019'!D$388:D$536,B99)</f>
        <v>0</v>
      </c>
      <c r="D99" s="469">
        <f>COUNTIFS('2019'!H$388:H$536,"SOLUCIONADO",'2019'!G$388:G$536,F$4,'2019'!D$388:D$536,B99)</f>
        <v>16</v>
      </c>
      <c r="E99" s="469">
        <f>COUNTIFS('2019'!H$388:H$536,"SEGUIMIENTO",'2019'!G$388:G$536,F$5,'2019'!D$388:D$536,B99)</f>
        <v>0</v>
      </c>
      <c r="F99" s="471">
        <f>COUNTIFS('2019'!H$388:H$536,"SOLUCIONADO",'2019'!G$388:G$536,F$5,'2019'!D$388:D$536,B99)</f>
        <v>12</v>
      </c>
      <c r="G99" s="471">
        <f>COUNTIFS('2019'!H$388:H$536,"SEGUIMIENTO",'2019'!G$388:G$536,F$6,'2019'!D$388:D$536,B99)</f>
        <v>0</v>
      </c>
      <c r="H99" s="471">
        <f>COUNTIFS('2019'!H$388:H$536,"SOLUCIONADO",'2019'!G$388:G$536,F$6,'2019'!D$388:D$536,B99)</f>
        <v>6</v>
      </c>
      <c r="I99" s="471">
        <f>COUNTIFS('2019'!H$388:H$536,"SEGUIMIENTO",'2019'!G$388:G$536,F$7,'2019'!D$388:D$536,B99)</f>
        <v>0</v>
      </c>
      <c r="J99" s="471">
        <f>COUNTIFS('2019'!H$388:H$536,"SOLUCIONADO",'2019'!G$388:G$536,F$7,'2019'!D$388:D$536,B99)</f>
        <v>1</v>
      </c>
      <c r="K99" s="471">
        <f>COUNTIFS('2019'!H$388:H$536,"SEGUIMIENTO",'2019'!G$388:G$536,F$8,'2019'!D$388:D$536,B99)</f>
        <v>0</v>
      </c>
      <c r="L99" s="471">
        <f>COUNTIFS('2019'!H$388:H$536,"SOLUCIONADO",'2019'!G$388:G$536,F$8,'2019'!D$388:D$536,B99)</f>
        <v>0</v>
      </c>
      <c r="M99" s="471">
        <f>COUNTIFS('2019'!H$388:H$536,"SEGUIMIENTO",'2019'!G$388:G$536,F$9,'2019'!D$388:D$536,B99)</f>
        <v>0</v>
      </c>
      <c r="N99" s="471">
        <f>COUNTIFS('2019'!H$388:H$536,"SOLUCIONADO",'2019'!G$388:G$536,F$9,'2019'!D$388:D$536,B99)</f>
        <v>0</v>
      </c>
      <c r="O99" s="471">
        <f>COUNTIFS('2019'!H$388:H$536,"SEGUIMIENTO",'2019'!G$388:G$536,F$10,'2019'!D$388:D$536,B99)</f>
        <v>0</v>
      </c>
      <c r="P99" s="471">
        <f>COUNTIFS('2019'!$H$388:$H$536,"SOLUCIONADO",'2019'!$G$388:$G$536,$F$10,'2019'!$D$388:$D$536,$B99)</f>
        <v>7</v>
      </c>
      <c r="Q99" s="464"/>
      <c r="R99" s="439"/>
      <c r="S99" s="439"/>
      <c r="T99" s="439"/>
      <c r="U99" s="439"/>
      <c r="V99" s="439"/>
      <c r="W99" s="439"/>
      <c r="X99" s="439"/>
      <c r="Y99" s="439"/>
      <c r="Z99" s="439"/>
    </row>
    <row r="100" spans="1:26" ht="12.75">
      <c r="A100" s="463"/>
      <c r="B100" s="468" t="s">
        <v>7457</v>
      </c>
      <c r="C100" s="469">
        <f>COUNTIFS('2019'!H$388:H$536,"SEGUIMIENTO",'2019'!G$388:G$536,F$4,'2019'!D$388:D$536,B100)</f>
        <v>0</v>
      </c>
      <c r="D100" s="469">
        <f>COUNTIFS('2019'!H$388:H$536,"SOLUCIONADO",'2019'!G$388:G$536,F$4,'2019'!D$388:D$536,B100)</f>
        <v>10</v>
      </c>
      <c r="E100" s="469">
        <f>COUNTIFS('2019'!H$388:H$536,"SEGUIMIENTO",'2019'!G$388:G$536,F$5,'2019'!D$388:D$536,B100)</f>
        <v>0</v>
      </c>
      <c r="F100" s="471">
        <f>COUNTIFS('2019'!H$388:H$536,"SOLUCIONADO",'2019'!G$388:G$536,F$5,'2019'!D$388:D$536,B100)</f>
        <v>15</v>
      </c>
      <c r="G100" s="471">
        <f>COUNTIFS('2019'!H$388:H$536,"SEGUIMIENTO",'2019'!G$388:G$536,F$6,'2019'!D$388:D$536,B100)</f>
        <v>0</v>
      </c>
      <c r="H100" s="471">
        <f>COUNTIFS('2019'!H$388:H$536,"SOLUCIONADO",'2019'!G$388:G$536,F$6,'2019'!D$388:D$536,B100)</f>
        <v>1</v>
      </c>
      <c r="I100" s="471">
        <f>COUNTIFS('2019'!H$388:H$536,"SEGUIMIENTO",'2019'!G$388:G$536,F$7,'2019'!D$388:D$536,B100)</f>
        <v>0</v>
      </c>
      <c r="J100" s="471">
        <f>COUNTIFS('2019'!H$388:H$536,"SOLUCIONADO",'2019'!G$388:G$536,F$7,'2019'!D$388:D$536,B100)</f>
        <v>0</v>
      </c>
      <c r="K100" s="471">
        <f>COUNTIFS('2019'!H$388:H$536,"SEGUIMIENTO",'2019'!G$388:G$536,F$8,'2019'!D$388:D$536,B100)</f>
        <v>0</v>
      </c>
      <c r="L100" s="471">
        <f>COUNTIFS('2019'!H$388:H$536,"SOLUCIONADO",'2019'!G$388:G$536,F$8,'2019'!D$388:D$536,B100)</f>
        <v>1</v>
      </c>
      <c r="M100" s="471">
        <f>COUNTIFS('2019'!H$388:H$536,"SEGUIMIENTO",'2019'!G$388:G$536,F$9,'2019'!D$388:D$536,B100)</f>
        <v>0</v>
      </c>
      <c r="N100" s="471">
        <f>COUNTIFS('2019'!H$388:H$536,"SOLUCIONADO",'2019'!G$388:G$536,F$9,'2019'!D$388:D$536,B100)</f>
        <v>0</v>
      </c>
      <c r="O100" s="471">
        <f>COUNTIFS('2019'!H$388:H$536,"SEGUIMIENTO",'2019'!G$388:G$536,F$10,'2019'!D$388:D$536,B100)</f>
        <v>0</v>
      </c>
      <c r="P100" s="471">
        <f>COUNTIFS('2019'!$H$388:$H$536,"SOLUCIONADO",'2019'!$G$388:$G$536,$F$10,'2019'!$D$388:$D$536,$B100)</f>
        <v>2</v>
      </c>
      <c r="Q100" s="464"/>
      <c r="R100" s="439"/>
      <c r="S100" s="439"/>
      <c r="T100" s="439"/>
      <c r="U100" s="439"/>
      <c r="V100" s="439"/>
      <c r="W100" s="439"/>
      <c r="X100" s="439"/>
      <c r="Y100" s="439"/>
      <c r="Z100" s="439"/>
    </row>
    <row r="101" spans="1:26" ht="12.75">
      <c r="A101" s="463"/>
      <c r="B101" s="468" t="s">
        <v>4671</v>
      </c>
      <c r="C101" s="469">
        <f>COUNTIFS('2019'!H$388:H$536,"SEGUIMIENTO",'2019'!G$388:G$536,F$4,'2019'!D$388:D$536,B101)</f>
        <v>0</v>
      </c>
      <c r="D101" s="469">
        <f>COUNTIFS('2019'!H$388:H$536,"SOLUCIONADO",'2019'!G$388:G$536,F$4,'2019'!D$388:D$536,B101)</f>
        <v>9</v>
      </c>
      <c r="E101" s="469">
        <f>COUNTIFS('2019'!H$388:H$536,"SEGUIMIENTO",'2019'!G$388:G$536,F$5,'2019'!D$388:D$536,B101)</f>
        <v>0</v>
      </c>
      <c r="F101" s="471">
        <f>COUNTIFS('2019'!H$388:H$536,"SOLUCIONADO",'2019'!G$388:G$536,F$5,'2019'!D$388:D$536,B101)</f>
        <v>31</v>
      </c>
      <c r="G101" s="471">
        <f>COUNTIFS('2019'!H$388:H$536,"SEGUIMIENTO",'2019'!G$388:G$536,F$6,'2019'!D$388:D$536,B101)</f>
        <v>0</v>
      </c>
      <c r="H101" s="471">
        <f>COUNTIFS('2019'!H$388:H$536,"SOLUCIONADO",'2019'!G$388:G$536,F$6,'2019'!D$388:D$536,B101)</f>
        <v>1</v>
      </c>
      <c r="I101" s="471">
        <f>COUNTIFS('2019'!H$388:H$536,"SEGUIMIENTO",'2019'!G$388:G$536,F$7,'2019'!D$388:D$536,B101)</f>
        <v>0</v>
      </c>
      <c r="J101" s="471">
        <f>COUNTIFS('2019'!H$388:H$536,"SOLUCIONADO",'2019'!G$388:G$536,F$7,'2019'!D$388:D$536,B101)</f>
        <v>0</v>
      </c>
      <c r="K101" s="471">
        <f>COUNTIFS('2019'!H$388:H$536,"SEGUIMIENTO",'2019'!G$388:G$536,F$8,'2019'!D$388:D$536,B101)</f>
        <v>0</v>
      </c>
      <c r="L101" s="471">
        <f>COUNTIFS('2019'!H$388:H$536,"SOLUCIONADO",'2019'!G$388:G$536,F$8,'2019'!D$388:D$536,B101)</f>
        <v>1</v>
      </c>
      <c r="M101" s="471">
        <f>COUNTIFS('2019'!H$388:H$536,"SEGUIMIENTO",'2019'!G$388:G$536,F$9,'2019'!D$388:D$536,B101)</f>
        <v>0</v>
      </c>
      <c r="N101" s="471">
        <f>COUNTIFS('2019'!H$388:H$536,"SOLUCIONADO",'2019'!G$388:G$536,F$9,'2019'!D$388:D$536,B101)</f>
        <v>0</v>
      </c>
      <c r="O101" s="471">
        <f>COUNTIFS('2019'!H$388:H$536,"SEGUIMIENTO",'2019'!G$388:G$536,F$10,'2019'!D$388:D$536,B101)</f>
        <v>0</v>
      </c>
      <c r="P101" s="471">
        <f>COUNTIFS('2019'!$H$388:$H$536,"SOLUCIONADO",'2019'!$G$388:$G$536,$F$10,'2019'!$D$388:$D$536,$B101)</f>
        <v>10</v>
      </c>
      <c r="Q101" s="464"/>
      <c r="R101" s="439"/>
      <c r="S101" s="439"/>
      <c r="T101" s="439"/>
      <c r="U101" s="439"/>
      <c r="V101" s="439"/>
      <c r="W101" s="439"/>
      <c r="X101" s="439"/>
      <c r="Y101" s="439"/>
      <c r="Z101" s="439"/>
    </row>
    <row r="102" spans="1:26" ht="12.75">
      <c r="A102" s="463"/>
      <c r="B102" s="468" t="s">
        <v>7690</v>
      </c>
      <c r="C102" s="469">
        <f>COUNTIFS('2019'!H$388:H$536,"SEGUIMIENTO",'2019'!G$388:G$536,F$4,'2019'!D$388:D$536,B102)</f>
        <v>0</v>
      </c>
      <c r="D102" s="469">
        <f>COUNTIFS('2019'!H$388:H$536,"SOLUCIONADO",'2019'!G$388:G$536,F$4,'2019'!D$388:D$536,B102)</f>
        <v>6</v>
      </c>
      <c r="E102" s="469">
        <f>COUNTIFS('2019'!H$388:H$536,"SEGUIMIENTO",'2019'!G$388:G$536,F$5,'2019'!D$388:D$536,B102)</f>
        <v>0</v>
      </c>
      <c r="F102" s="471">
        <f>COUNTIFS('2019'!H$388:H$536,"SOLUCIONADO",'2019'!G$388:G$536,F$5,'2019'!D$388:D$536,B102)</f>
        <v>7</v>
      </c>
      <c r="G102" s="471">
        <f>COUNTIFS('2019'!H$388:H$536,"SEGUIMIENTO",'2019'!G$388:G$536,F$6,'2019'!D$388:D$536,B102)</f>
        <v>0</v>
      </c>
      <c r="H102" s="471">
        <f>COUNTIFS('2019'!H$388:H$536,"SOLUCIONADO",'2019'!G$388:G$536,F$6,'2019'!D$388:D$536,B102)</f>
        <v>2</v>
      </c>
      <c r="I102" s="471">
        <f>COUNTIFS('2019'!H$388:H$536,"SEGUIMIENTO",'2019'!G$388:G$536,F$7,'2019'!D$388:D$536,B102)</f>
        <v>0</v>
      </c>
      <c r="J102" s="471">
        <f>COUNTIFS('2019'!H$388:H$536,"SOLUCIONADO",'2019'!G$388:G$536,F$7,'2019'!D$388:D$536,B102)</f>
        <v>0</v>
      </c>
      <c r="K102" s="471">
        <f>COUNTIFS('2019'!H$388:H$536,"SEGUIMIENTO",'2019'!G$388:G$536,F$8,'2019'!D$388:D$536,B102)</f>
        <v>0</v>
      </c>
      <c r="L102" s="471">
        <f>COUNTIFS('2019'!H$388:H$536,"SOLUCIONADO",'2019'!G$388:G$536,F$8,'2019'!D$388:D$536,B102)</f>
        <v>3</v>
      </c>
      <c r="M102" s="471">
        <f>COUNTIFS('2019'!H$388:H$536,"SEGUIMIENTO",'2019'!G$388:G$536,F$9,'2019'!D$388:D$536,B102)</f>
        <v>0</v>
      </c>
      <c r="N102" s="471">
        <f>COUNTIFS('2019'!H$388:H$536,"SOLUCIONADO",'2019'!G$388:G$536,F$9,'2019'!D$388:D$536,B102)</f>
        <v>0</v>
      </c>
      <c r="O102" s="471">
        <f>COUNTIFS('2019'!H$388:H$536,"SEGUIMIENTO",'2019'!G$388:G$536,F$10,'2019'!D$388:D$536,B102)</f>
        <v>0</v>
      </c>
      <c r="P102" s="471">
        <f>COUNTIFS('2019'!$H$388:$H$536,"SOLUCIONADO",'2019'!$G$388:$G$536,$F$10,'2019'!$D$388:$D$536,$B102)</f>
        <v>3</v>
      </c>
      <c r="Q102" s="464"/>
      <c r="R102" s="439"/>
      <c r="S102" s="439"/>
      <c r="T102" s="439"/>
      <c r="U102" s="439"/>
      <c r="V102" s="439"/>
      <c r="W102" s="439"/>
      <c r="X102" s="439"/>
      <c r="Y102" s="439"/>
      <c r="Z102" s="439"/>
    </row>
    <row r="103" spans="1:26" ht="12.75">
      <c r="A103" s="463"/>
      <c r="B103" s="468" t="s">
        <v>4779</v>
      </c>
      <c r="C103" s="469">
        <f>COUNTIFS('2019'!H$388:H$536,"SEGUIMIENTO",'2019'!G$388:G$536,F$4,'2019'!D$388:D$536,B103)</f>
        <v>0</v>
      </c>
      <c r="D103" s="469">
        <f>COUNTIFS('2019'!H$388:H$536,"SOLUCIONADO",'2019'!G$388:G$536,F$4,'2019'!D$388:D$536,B103)</f>
        <v>1</v>
      </c>
      <c r="E103" s="469">
        <f>COUNTIFS('2019'!H$388:H$536,"SEGUIMIENTO",'2019'!G$388:G$536,F$5,'2019'!D$388:D$536,B103)</f>
        <v>0</v>
      </c>
      <c r="F103" s="471">
        <f>COUNTIFS('2019'!H$388:H$536,"SOLUCIONADO",'2019'!G$388:G$536,F$5,'2019'!D$388:D$536,B103)</f>
        <v>3</v>
      </c>
      <c r="G103" s="471">
        <f>COUNTIFS('2019'!H$388:H$536,"SEGUIMIENTO",'2019'!G$388:G$536,F$6,'2019'!D$388:D$536,B103)</f>
        <v>0</v>
      </c>
      <c r="H103" s="471">
        <f>COUNTIFS('2019'!H$388:H$536,"SOLUCIONADO",'2019'!G$388:G$536,F$6,'2019'!D$388:D$536,B103)</f>
        <v>0</v>
      </c>
      <c r="I103" s="471">
        <f>COUNTIFS('2019'!H$388:H$536,"SEGUIMIENTO",'2019'!G$388:G$536,F$7,'2019'!D$388:D$536,B103)</f>
        <v>0</v>
      </c>
      <c r="J103" s="471">
        <f>COUNTIFS('2019'!H$388:H$536,"SOLUCIONADO",'2019'!G$388:G$536,F$7,'2019'!D$388:D$536,B103)</f>
        <v>0</v>
      </c>
      <c r="K103" s="471">
        <f>COUNTIFS('2019'!H$388:H$536,"SEGUIMIENTO",'2019'!G$388:G$536,F$8,'2019'!D$388:D$536,B103)</f>
        <v>0</v>
      </c>
      <c r="L103" s="471">
        <f>COUNTIFS('2019'!H$388:H$536,"SOLUCIONADO",'2019'!G$388:G$536,F$8,'2019'!D$388:D$536,B103)</f>
        <v>0</v>
      </c>
      <c r="M103" s="471">
        <f>COUNTIFS('2019'!H$388:H$536,"SEGUIMIENTO",'2019'!G$388:G$536,F$9,'2019'!D$388:D$536,B103)</f>
        <v>0</v>
      </c>
      <c r="N103" s="471">
        <f>COUNTIFS('2019'!H$388:H$536,"SOLUCIONADO",'2019'!G$388:G$536,F$9,'2019'!D$388:D$536,B103)</f>
        <v>0</v>
      </c>
      <c r="O103" s="471">
        <f>COUNTIFS('2019'!H$388:H$536,"SEGUIMIENTO",'2019'!G$388:G$536,F$10,'2019'!D$388:D$536,B103)</f>
        <v>0</v>
      </c>
      <c r="P103" s="471">
        <f>COUNTIFS('2019'!$H$388:$H$536,"SOLUCIONADO",'2019'!$G$388:$G$536,$F$10,'2019'!$D$388:$D$536,$B103)</f>
        <v>1</v>
      </c>
      <c r="Q103" s="464"/>
      <c r="R103" s="439"/>
      <c r="S103" s="439"/>
      <c r="T103" s="439"/>
      <c r="U103" s="439"/>
      <c r="V103" s="439"/>
      <c r="W103" s="439"/>
      <c r="X103" s="439"/>
      <c r="Y103" s="439"/>
      <c r="Z103" s="439"/>
    </row>
    <row r="104" spans="1:26" ht="12.75">
      <c r="A104" s="439"/>
      <c r="B104" s="439"/>
      <c r="C104" s="439"/>
      <c r="D104" s="439"/>
      <c r="E104" s="439"/>
      <c r="F104" s="439"/>
      <c r="G104" s="439"/>
      <c r="H104" s="439"/>
      <c r="I104" s="439"/>
      <c r="J104" s="439"/>
      <c r="K104" s="439"/>
      <c r="L104" s="439"/>
      <c r="M104" s="439"/>
      <c r="N104" s="439"/>
      <c r="O104" s="439"/>
      <c r="P104" s="439"/>
      <c r="Q104" s="464"/>
      <c r="R104" s="439"/>
      <c r="S104" s="439"/>
      <c r="T104" s="439"/>
      <c r="U104" s="439"/>
      <c r="V104" s="439"/>
      <c r="W104" s="439"/>
      <c r="X104" s="439"/>
      <c r="Y104" s="439"/>
      <c r="Z104" s="439"/>
    </row>
    <row r="105" spans="1:26" ht="12.75">
      <c r="A105" s="439"/>
      <c r="B105" s="439"/>
      <c r="C105" s="439"/>
      <c r="D105" s="439"/>
      <c r="E105" s="439"/>
      <c r="F105" s="439"/>
      <c r="G105" s="439"/>
      <c r="H105" s="439"/>
      <c r="I105" s="439"/>
      <c r="J105" s="439"/>
      <c r="K105" s="439"/>
      <c r="L105" s="439"/>
      <c r="M105" s="439"/>
      <c r="N105" s="439"/>
      <c r="O105" s="439"/>
      <c r="P105" s="439"/>
      <c r="Q105" s="464"/>
      <c r="R105" s="439"/>
      <c r="S105" s="439"/>
      <c r="T105" s="439"/>
      <c r="U105" s="439"/>
      <c r="V105" s="439"/>
      <c r="W105" s="439"/>
      <c r="X105" s="439"/>
      <c r="Y105" s="439"/>
      <c r="Z105" s="439"/>
    </row>
    <row r="106" spans="1:26" ht="12.75">
      <c r="A106" s="550" t="s">
        <v>13194</v>
      </c>
      <c r="B106" s="551"/>
      <c r="C106" s="551"/>
      <c r="D106" s="551"/>
      <c r="E106" s="551"/>
      <c r="F106" s="551"/>
      <c r="G106" s="551"/>
      <c r="H106" s="551"/>
      <c r="I106" s="551"/>
      <c r="J106" s="551"/>
      <c r="K106" s="551"/>
      <c r="L106" s="551"/>
      <c r="M106" s="551"/>
      <c r="N106" s="551"/>
      <c r="O106" s="551"/>
      <c r="P106" s="551"/>
      <c r="Q106" s="552"/>
      <c r="R106" s="439"/>
      <c r="S106" s="439"/>
      <c r="T106" s="439"/>
      <c r="U106" s="439"/>
      <c r="V106" s="439"/>
      <c r="W106" s="439"/>
      <c r="X106" s="439"/>
      <c r="Y106" s="439"/>
      <c r="Z106" s="439"/>
    </row>
    <row r="107" spans="1:26" ht="12.75">
      <c r="A107" s="463"/>
      <c r="B107" s="439"/>
      <c r="C107" s="439"/>
      <c r="D107" s="439"/>
      <c r="E107" s="439"/>
      <c r="F107" s="439"/>
      <c r="G107" s="439"/>
      <c r="H107" s="439"/>
      <c r="I107" s="439"/>
      <c r="J107" s="439"/>
      <c r="K107" s="439"/>
      <c r="L107" s="439"/>
      <c r="M107" s="439"/>
      <c r="N107" s="439"/>
      <c r="O107" s="439"/>
      <c r="P107" s="439"/>
      <c r="Q107" s="464"/>
      <c r="R107" s="439"/>
      <c r="S107" s="439"/>
      <c r="T107" s="439"/>
      <c r="U107" s="439"/>
      <c r="V107" s="439"/>
      <c r="W107" s="439"/>
      <c r="X107" s="439"/>
      <c r="Y107" s="439"/>
      <c r="Z107" s="439"/>
    </row>
    <row r="108" spans="1:26" ht="12.75">
      <c r="A108" s="463"/>
      <c r="B108" s="553" t="s">
        <v>6748</v>
      </c>
      <c r="C108" s="544"/>
      <c r="D108" s="545"/>
      <c r="E108" s="466"/>
      <c r="F108" s="467" t="s">
        <v>44</v>
      </c>
      <c r="G108" s="467" t="s">
        <v>13191</v>
      </c>
      <c r="H108" s="467" t="s">
        <v>15</v>
      </c>
      <c r="I108" s="467" t="s">
        <v>4805</v>
      </c>
      <c r="J108" s="439"/>
      <c r="K108" s="467" t="s">
        <v>13192</v>
      </c>
      <c r="L108" s="467" t="s">
        <v>13191</v>
      </c>
      <c r="M108" s="467" t="s">
        <v>15</v>
      </c>
      <c r="N108" s="465" t="s">
        <v>4805</v>
      </c>
      <c r="O108" s="439"/>
      <c r="P108" s="439"/>
      <c r="Q108" s="464"/>
      <c r="R108" s="439"/>
      <c r="S108" s="439"/>
      <c r="T108" s="439"/>
      <c r="U108" s="439"/>
      <c r="V108" s="439"/>
      <c r="W108" s="439"/>
      <c r="X108" s="439"/>
      <c r="Y108" s="439"/>
      <c r="Z108" s="439"/>
    </row>
    <row r="109" spans="1:26" ht="12.75">
      <c r="A109" s="463"/>
      <c r="B109" s="468" t="s">
        <v>223</v>
      </c>
      <c r="C109" s="469">
        <f>COUNTIF('2019'!H537:H693,B109)</f>
        <v>157</v>
      </c>
      <c r="D109" s="470">
        <f>C109/C111</f>
        <v>1</v>
      </c>
      <c r="E109" s="32"/>
      <c r="F109" s="468" t="s">
        <v>114</v>
      </c>
      <c r="G109" s="469">
        <f>COUNTIF('2019'!G$537:G$693,F109)</f>
        <v>56</v>
      </c>
      <c r="H109" s="469">
        <f>COUNTIFS('2019'!H$537:H$693,"SEGUIMIENTO",'2019'!G$537:G$693,F109)</f>
        <v>0</v>
      </c>
      <c r="I109" s="471">
        <f>COUNTIFS('2019'!H$537:H$693,"SOLUCIONADO",'2019'!G$537:G$693,F109)</f>
        <v>56</v>
      </c>
      <c r="J109" s="439"/>
      <c r="K109" s="468" t="s">
        <v>4647</v>
      </c>
      <c r="L109" s="469">
        <f t="shared" ref="L109:L113" si="5">M109+N109</f>
        <v>36</v>
      </c>
      <c r="M109" s="469">
        <f>COUNTIFS('2019'!H$537:H$693,"SEGUIMIENTO",'2019'!D$537:D$693,K109)</f>
        <v>0</v>
      </c>
      <c r="N109" s="471">
        <f>COUNTIFS('2019'!H$537:H$693,"SOLUCIONADO",'2019'!D$537:D$693,K109)</f>
        <v>36</v>
      </c>
      <c r="O109" s="439"/>
      <c r="P109" s="439"/>
      <c r="Q109" s="464"/>
      <c r="R109" s="439"/>
      <c r="S109" s="439"/>
      <c r="T109" s="439"/>
      <c r="U109" s="439"/>
      <c r="V109" s="439"/>
      <c r="W109" s="439"/>
      <c r="X109" s="439"/>
      <c r="Y109" s="439"/>
      <c r="Z109" s="439"/>
    </row>
    <row r="110" spans="1:26" ht="12.75">
      <c r="A110" s="463"/>
      <c r="B110" s="468" t="s">
        <v>118</v>
      </c>
      <c r="C110" s="469">
        <f>COUNTIF('2019'!H537:H693,B110)</f>
        <v>0</v>
      </c>
      <c r="D110" s="470">
        <f>C110/C111</f>
        <v>0</v>
      </c>
      <c r="E110" s="32"/>
      <c r="F110" s="468" t="s">
        <v>271</v>
      </c>
      <c r="G110" s="469">
        <f>COUNTIF('2019'!G$537:G$693,F110)</f>
        <v>56</v>
      </c>
      <c r="H110" s="469">
        <f>COUNTIFS('2019'!H$537:H$693,"SEGUIMIENTO",'2019'!G$537:G$693,F110)</f>
        <v>0</v>
      </c>
      <c r="I110" s="471">
        <f>COUNTIFS('2019'!H$537:H$693,"SOLUCIONADO",'2019'!G$537:G$693,F110)</f>
        <v>56</v>
      </c>
      <c r="J110" s="439"/>
      <c r="K110" s="468" t="s">
        <v>7457</v>
      </c>
      <c r="L110" s="469">
        <f t="shared" si="5"/>
        <v>44</v>
      </c>
      <c r="M110" s="469">
        <f>COUNTIFS('2019'!H$537:H$693,"SEGUIMIENTO",'2019'!D$537:D$693,K110)</f>
        <v>0</v>
      </c>
      <c r="N110" s="471">
        <f>COUNTIFS('2019'!H$537:H$693,"SOLUCIONADO",'2019'!D$537:D$693,K110)</f>
        <v>44</v>
      </c>
      <c r="O110" s="439"/>
      <c r="P110" s="439"/>
      <c r="Q110" s="464"/>
      <c r="R110" s="439"/>
      <c r="S110" s="439"/>
      <c r="T110" s="439"/>
      <c r="U110" s="439"/>
      <c r="V110" s="439"/>
      <c r="W110" s="439"/>
      <c r="X110" s="439"/>
      <c r="Y110" s="439"/>
      <c r="Z110" s="439"/>
    </row>
    <row r="111" spans="1:26" ht="12.75">
      <c r="A111" s="463"/>
      <c r="B111" s="472"/>
      <c r="C111" s="469">
        <f>SUM(C109:C110)</f>
        <v>157</v>
      </c>
      <c r="D111" s="472"/>
      <c r="E111" s="32"/>
      <c r="F111" s="468" t="s">
        <v>222</v>
      </c>
      <c r="G111" s="469">
        <f>COUNTIF('2019'!G$537:G$693,F111)</f>
        <v>11</v>
      </c>
      <c r="H111" s="469">
        <f>COUNTIFS('2019'!H$537:H$693,"SEGUIMIENTO",'2019'!G$537:G$693,F111)</f>
        <v>0</v>
      </c>
      <c r="I111" s="471">
        <f>COUNTIFS('2019'!H$537:H$693,"SOLUCIONADO",'2019'!G$537:G$693,F111)</f>
        <v>11</v>
      </c>
      <c r="J111" s="439"/>
      <c r="K111" s="468" t="s">
        <v>4671</v>
      </c>
      <c r="L111" s="469">
        <f t="shared" si="5"/>
        <v>35</v>
      </c>
      <c r="M111" s="469">
        <f>COUNTIFS('2019'!H$537:H$693,"SEGUIMIENTO",'2019'!D$537:D$693,K111)</f>
        <v>0</v>
      </c>
      <c r="N111" s="471">
        <f>COUNTIFS('2019'!H$537:H$693,"SOLUCIONADO",'2019'!D$537:D$693,K111)</f>
        <v>35</v>
      </c>
      <c r="O111" s="439"/>
      <c r="P111" s="439"/>
      <c r="Q111" s="464"/>
      <c r="R111" s="439"/>
      <c r="S111" s="439"/>
      <c r="T111" s="439"/>
      <c r="U111" s="439"/>
      <c r="V111" s="439"/>
      <c r="W111" s="439"/>
      <c r="X111" s="439"/>
      <c r="Y111" s="439"/>
      <c r="Z111" s="439"/>
    </row>
    <row r="112" spans="1:26" ht="12.75">
      <c r="A112" s="463"/>
      <c r="B112" s="32"/>
      <c r="C112" s="32"/>
      <c r="D112" s="32"/>
      <c r="E112" s="32"/>
      <c r="F112" s="468" t="s">
        <v>4846</v>
      </c>
      <c r="G112" s="469">
        <f>COUNTIF('2019'!G$537:G$693,F112)</f>
        <v>0</v>
      </c>
      <c r="H112" s="469">
        <f>COUNTIFS('2019'!H$537:H$693,"SEGUIMIENTO",'2019'!G$537:G$693,F112)</f>
        <v>0</v>
      </c>
      <c r="I112" s="471">
        <f>COUNTIFS('2019'!H$537:H$693,"SOLUCIONADO",'2019'!G$537:G$693,F112)</f>
        <v>0</v>
      </c>
      <c r="J112" s="439"/>
      <c r="K112" s="468" t="s">
        <v>7690</v>
      </c>
      <c r="L112" s="469">
        <f t="shared" si="5"/>
        <v>42</v>
      </c>
      <c r="M112" s="469">
        <f>COUNTIFS('2019'!H$537:H$693,"SEGUIMIENTO",'2019'!D$537:D$693,K112)</f>
        <v>0</v>
      </c>
      <c r="N112" s="471">
        <f>COUNTIFS('2019'!H$537:H$693,"SOLUCIONADO",'2019'!D$537:D$693,K112)</f>
        <v>42</v>
      </c>
      <c r="O112" s="439"/>
      <c r="P112" s="439"/>
      <c r="Q112" s="464"/>
      <c r="R112" s="439"/>
      <c r="S112" s="439"/>
      <c r="T112" s="439"/>
      <c r="U112" s="439"/>
      <c r="V112" s="439"/>
      <c r="W112" s="439"/>
      <c r="X112" s="439"/>
      <c r="Y112" s="439"/>
      <c r="Z112" s="439"/>
    </row>
    <row r="113" spans="1:26" ht="12.75">
      <c r="A113" s="463"/>
      <c r="B113" s="32"/>
      <c r="C113" s="32"/>
      <c r="D113" s="32"/>
      <c r="E113" s="32"/>
      <c r="F113" s="468" t="s">
        <v>362</v>
      </c>
      <c r="G113" s="469">
        <f>COUNTIF('2019'!G$537:G$693,F113)</f>
        <v>5</v>
      </c>
      <c r="H113" s="469">
        <f>COUNTIFS('2019'!H$537:H$693,"SEGUIMIENTO",'2019'!G$537:G$693,F113)</f>
        <v>0</v>
      </c>
      <c r="I113" s="471">
        <f>COUNTIFS('2019'!H$537:H$693,"SOLUCIONADO",'2019'!G$537:G$693,F113)</f>
        <v>5</v>
      </c>
      <c r="J113" s="439"/>
      <c r="K113" s="468" t="s">
        <v>4779</v>
      </c>
      <c r="L113" s="469">
        <f t="shared" si="5"/>
        <v>0</v>
      </c>
      <c r="M113" s="469">
        <f>COUNTIFS('2019'!H$537:H$693,"SEGUIMIENTO",'2019'!D$537:D$693,K113)</f>
        <v>0</v>
      </c>
      <c r="N113" s="471">
        <f>COUNTIFS('2019'!H$537:H$693,"SOLUCIONADO",'2019'!D$537:D$693,K113)</f>
        <v>0</v>
      </c>
      <c r="O113" s="439"/>
      <c r="P113" s="439"/>
      <c r="Q113" s="464"/>
      <c r="R113" s="439"/>
      <c r="S113" s="439"/>
      <c r="T113" s="439"/>
      <c r="U113" s="439"/>
      <c r="V113" s="439"/>
      <c r="W113" s="439"/>
      <c r="X113" s="439"/>
      <c r="Y113" s="439"/>
      <c r="Z113" s="439"/>
    </row>
    <row r="114" spans="1:26" ht="12.75">
      <c r="A114" s="463"/>
      <c r="B114" s="32"/>
      <c r="C114" s="32"/>
      <c r="D114" s="32"/>
      <c r="E114" s="32"/>
      <c r="F114" s="473" t="s">
        <v>483</v>
      </c>
      <c r="G114" s="469">
        <f>COUNTIF('2019'!G$537:G$693,F114)</f>
        <v>1</v>
      </c>
      <c r="H114" s="469">
        <f>COUNTIFS('2019'!H$537:H$693,"SEGUIMIENTO",'2019'!G$537:G$693,F114)</f>
        <v>0</v>
      </c>
      <c r="I114" s="471">
        <f>COUNTIFS('2019'!H$537:H$693,"SOLUCIONADO",'2019'!G$537:G$693,F114)</f>
        <v>1</v>
      </c>
      <c r="J114" s="439"/>
      <c r="K114" s="439"/>
      <c r="L114" s="439"/>
      <c r="M114" s="439"/>
      <c r="N114" s="439"/>
      <c r="O114" s="439"/>
      <c r="P114" s="439"/>
      <c r="Q114" s="464"/>
      <c r="R114" s="439"/>
      <c r="S114" s="439"/>
      <c r="T114" s="439"/>
      <c r="U114" s="439"/>
      <c r="V114" s="439"/>
      <c r="W114" s="439"/>
      <c r="X114" s="439"/>
      <c r="Y114" s="439"/>
      <c r="Z114" s="439"/>
    </row>
    <row r="115" spans="1:26" ht="12.75">
      <c r="A115" s="463"/>
      <c r="B115" s="32"/>
      <c r="C115" s="32"/>
      <c r="D115" s="32"/>
      <c r="E115" s="32"/>
      <c r="F115" s="473" t="s">
        <v>384</v>
      </c>
      <c r="G115" s="469">
        <f>COUNTIF('2019'!G$537:G$693,F115)</f>
        <v>28</v>
      </c>
      <c r="H115" s="469">
        <f>COUNTIFS('2019'!H$537:H$693,"SEGUIMIENTO",'2019'!G$537:G$693,F115)</f>
        <v>0</v>
      </c>
      <c r="I115" s="471">
        <f>COUNTIFS('2019'!H$537:H$693,"SOLUCIONADO",'2019'!G$537:G$693,F115)</f>
        <v>28</v>
      </c>
      <c r="J115" s="439"/>
      <c r="K115" s="439"/>
      <c r="L115" s="439"/>
      <c r="M115" s="439"/>
      <c r="N115" s="439"/>
      <c r="O115" s="439"/>
      <c r="P115" s="439"/>
      <c r="Q115" s="464"/>
      <c r="R115" s="439"/>
      <c r="S115" s="439"/>
      <c r="T115" s="439"/>
      <c r="U115" s="439"/>
      <c r="V115" s="439"/>
      <c r="W115" s="439"/>
      <c r="X115" s="439"/>
      <c r="Y115" s="439"/>
      <c r="Z115" s="439"/>
    </row>
    <row r="116" spans="1:26" ht="12.75">
      <c r="A116" s="463"/>
      <c r="B116" s="32"/>
      <c r="C116" s="32"/>
      <c r="D116" s="32"/>
      <c r="E116" s="32"/>
      <c r="F116" s="32"/>
      <c r="G116" s="32"/>
      <c r="H116" s="32"/>
      <c r="I116" s="32"/>
      <c r="J116" s="439"/>
      <c r="K116" s="439"/>
      <c r="L116" s="439"/>
      <c r="M116" s="439"/>
      <c r="N116" s="439"/>
      <c r="O116" s="439"/>
      <c r="P116" s="439"/>
      <c r="Q116" s="464"/>
      <c r="R116" s="439"/>
      <c r="S116" s="439"/>
      <c r="T116" s="439"/>
      <c r="U116" s="439"/>
      <c r="V116" s="439"/>
      <c r="W116" s="439"/>
      <c r="X116" s="439"/>
      <c r="Y116" s="439"/>
      <c r="Z116" s="439"/>
    </row>
    <row r="117" spans="1:26" ht="12.75">
      <c r="A117" s="463"/>
      <c r="B117" s="32"/>
      <c r="C117" s="32"/>
      <c r="D117" s="32"/>
      <c r="E117" s="32"/>
      <c r="F117" s="32"/>
      <c r="G117" s="32"/>
      <c r="H117" s="32"/>
      <c r="I117" s="32"/>
      <c r="J117" s="439"/>
      <c r="K117" s="439"/>
      <c r="L117" s="439"/>
      <c r="M117" s="439"/>
      <c r="N117" s="439"/>
      <c r="O117" s="439"/>
      <c r="P117" s="439"/>
      <c r="Q117" s="464"/>
      <c r="R117" s="439"/>
      <c r="S117" s="439"/>
      <c r="T117" s="439"/>
      <c r="U117" s="439"/>
      <c r="V117" s="439"/>
      <c r="W117" s="439"/>
      <c r="X117" s="439"/>
      <c r="Y117" s="439"/>
      <c r="Z117" s="439"/>
    </row>
    <row r="118" spans="1:26" ht="12.75">
      <c r="A118" s="463"/>
      <c r="B118" s="32"/>
      <c r="C118" s="549" t="s">
        <v>114</v>
      </c>
      <c r="D118" s="545"/>
      <c r="E118" s="549" t="s">
        <v>271</v>
      </c>
      <c r="F118" s="545"/>
      <c r="G118" s="549" t="s">
        <v>222</v>
      </c>
      <c r="H118" s="545"/>
      <c r="I118" s="549" t="s">
        <v>4846</v>
      </c>
      <c r="J118" s="545"/>
      <c r="K118" s="549" t="s">
        <v>362</v>
      </c>
      <c r="L118" s="545"/>
      <c r="M118" s="549" t="s">
        <v>483</v>
      </c>
      <c r="N118" s="545"/>
      <c r="O118" s="549" t="s">
        <v>384</v>
      </c>
      <c r="P118" s="545"/>
      <c r="Q118" s="464"/>
      <c r="R118" s="439"/>
      <c r="S118" s="439"/>
      <c r="T118" s="439"/>
      <c r="U118" s="439"/>
      <c r="V118" s="439"/>
      <c r="W118" s="439"/>
      <c r="X118" s="439"/>
      <c r="Y118" s="439"/>
      <c r="Z118" s="439"/>
    </row>
    <row r="119" spans="1:26" ht="12.75">
      <c r="A119" s="463"/>
      <c r="B119" s="439"/>
      <c r="C119" s="467" t="s">
        <v>15</v>
      </c>
      <c r="D119" s="467" t="s">
        <v>4805</v>
      </c>
      <c r="E119" s="467" t="s">
        <v>15</v>
      </c>
      <c r="F119" s="467" t="s">
        <v>4805</v>
      </c>
      <c r="G119" s="467" t="s">
        <v>15</v>
      </c>
      <c r="H119" s="467" t="s">
        <v>4805</v>
      </c>
      <c r="I119" s="467" t="s">
        <v>15</v>
      </c>
      <c r="J119" s="467" t="s">
        <v>4805</v>
      </c>
      <c r="K119" s="467" t="s">
        <v>15</v>
      </c>
      <c r="L119" s="467" t="s">
        <v>4805</v>
      </c>
      <c r="M119" s="467" t="s">
        <v>15</v>
      </c>
      <c r="N119" s="465" t="s">
        <v>4805</v>
      </c>
      <c r="O119" s="467" t="s">
        <v>15</v>
      </c>
      <c r="P119" s="467" t="s">
        <v>4805</v>
      </c>
      <c r="Q119" s="464"/>
      <c r="R119" s="439"/>
      <c r="S119" s="439"/>
      <c r="T119" s="439"/>
      <c r="U119" s="439"/>
      <c r="V119" s="439"/>
      <c r="W119" s="439"/>
      <c r="X119" s="439"/>
      <c r="Y119" s="439"/>
      <c r="Z119" s="439"/>
    </row>
    <row r="120" spans="1:26" ht="12.75">
      <c r="A120" s="463"/>
      <c r="B120" s="468" t="s">
        <v>4647</v>
      </c>
      <c r="C120" s="469">
        <f>COUNTIFS('2019'!H$537:H$693,"SEGUIMIENTO",'2019'!G$537:G$693,F$4,'2019'!D$537:D$693,B120)</f>
        <v>0</v>
      </c>
      <c r="D120" s="469">
        <f>COUNTIFS('2019'!H$537:H$693,"SOLUCIONADO",'2019'!G$537:G$693,F$4,'2019'!D$537:D$693,B120)</f>
        <v>17</v>
      </c>
      <c r="E120" s="469">
        <f>COUNTIFS('2019'!H$537:H$693,"SEGUIMIENTO",'2019'!G$537:G$693,F$5,'2019'!D$537:D$693,B120)</f>
        <v>0</v>
      </c>
      <c r="F120" s="471">
        <f>COUNTIFS('2019'!H$537:H$693,"SOLUCIONADO",'2019'!G$537:G$693,F$5,'2019'!D$537:D$693,B120)</f>
        <v>7</v>
      </c>
      <c r="G120" s="471">
        <f>COUNTIFS('2019'!H$537:H$693,"SEGUIMIENTO",'2019'!G$537:G$693,F$6,'2019'!D$537:D$693,B120)</f>
        <v>0</v>
      </c>
      <c r="H120" s="471">
        <f>COUNTIFS('2019'!H$537:H$693,"SOLUCIONADO",'2019'!G$537:G$693,F$6,'2019'!D$537:D$693,B120)</f>
        <v>4</v>
      </c>
      <c r="I120" s="471">
        <f>COUNTIFS('2019'!H$537:H$693,"SEGUIMIENTO",'2019'!G$537:G$693,F$7,'2019'!D$537:D$693,B120)</f>
        <v>0</v>
      </c>
      <c r="J120" s="471">
        <f>COUNTIFS('2019'!H$537:H$693,"SOLUCIONADO",'2019'!G$537:G$693,F$7,'2019'!D$537:D$693,B120)</f>
        <v>0</v>
      </c>
      <c r="K120" s="471">
        <f>COUNTIFS('2019'!H$537:H$693,"SEGUIMIENTO",'2019'!G$537:G$693,F$8,'2019'!D$537:D$693,B120)</f>
        <v>0</v>
      </c>
      <c r="L120" s="471">
        <f>COUNTIFS('2019'!H$537:H$693,"SOLUCIONADO",'2019'!G$537:G$693,F$8,'2019'!D$537:D$693,B120)</f>
        <v>0</v>
      </c>
      <c r="M120" s="471">
        <f>COUNTIFS('2019'!H$537:H$693,"SEGUIMIENTO",'2019'!G$537:G$693,F$9,'2019'!D$537:D$693,B120)</f>
        <v>0</v>
      </c>
      <c r="N120" s="471">
        <f>COUNTIFS('2019'!H$537:H$693,"SOLUCIONADO",'2019'!G$537:G$693,F$9,'2019'!D$537:D$693,B120)</f>
        <v>0</v>
      </c>
      <c r="O120" s="471">
        <f>COUNTIFS('2019'!H$537:H$693,"SEGUIMIENTO",'2019'!G$537:G$693,F$10,'2019'!D$537:D$693,B120)</f>
        <v>0</v>
      </c>
      <c r="P120" s="471">
        <f>COUNTIFS('2019'!$H$537:$H$693,"SOLUCIONADO",'2019'!$G$537:$G$693,$F$10,'2019'!$D$537:$D$693,$B120)</f>
        <v>8</v>
      </c>
      <c r="Q120" s="464"/>
      <c r="R120" s="439"/>
      <c r="S120" s="439"/>
      <c r="T120" s="439"/>
      <c r="U120" s="439"/>
      <c r="V120" s="439"/>
      <c r="W120" s="439"/>
      <c r="X120" s="439"/>
      <c r="Y120" s="439"/>
      <c r="Z120" s="439"/>
    </row>
    <row r="121" spans="1:26" ht="12.75">
      <c r="A121" s="463"/>
      <c r="B121" s="468" t="s">
        <v>7457</v>
      </c>
      <c r="C121" s="469">
        <f>COUNTIFS('2019'!H$537:H$693,"SEGUIMIENTO",'2019'!G$537:G$693,F$4,'2019'!D$537:D$693,B121)</f>
        <v>0</v>
      </c>
      <c r="D121" s="469">
        <f>COUNTIFS('2019'!H$537:H$693,"SOLUCIONADO",'2019'!G$537:G$693,F$4,'2019'!D$537:D$693,B121)</f>
        <v>17</v>
      </c>
      <c r="E121" s="469">
        <f>COUNTIFS('2019'!H$537:H$693,"SEGUIMIENTO",'2019'!G$537:G$693,F$5,'2019'!D$537:D$693,B121)</f>
        <v>0</v>
      </c>
      <c r="F121" s="471">
        <f>COUNTIFS('2019'!H$537:H$693,"SOLUCIONADO",'2019'!G$537:G$693,F$5,'2019'!D$537:D$693,B121)</f>
        <v>21</v>
      </c>
      <c r="G121" s="471">
        <f>COUNTIFS('2019'!H$537:H$693,"SEGUIMIENTO",'2019'!G$537:G$693,F$6,'2019'!D$537:D$693,B121)</f>
        <v>0</v>
      </c>
      <c r="H121" s="471">
        <f>COUNTIFS('2019'!H$537:H$693,"SOLUCIONADO",'2019'!G$537:G$693,F$6,'2019'!D$537:D$693,B121)</f>
        <v>1</v>
      </c>
      <c r="I121" s="471">
        <f>COUNTIFS('2019'!H$537:H$693,"SEGUIMIENTO",'2019'!G$537:G$693,F$7,'2019'!D$537:D$693,B121)</f>
        <v>0</v>
      </c>
      <c r="J121" s="471">
        <f>COUNTIFS('2019'!H$537:H$693,"SOLUCIONADO",'2019'!G$537:G$693,F$7,'2019'!D$537:D$693,B121)</f>
        <v>0</v>
      </c>
      <c r="K121" s="471">
        <f>COUNTIFS('2019'!H$537:H$693,"SEGUIMIENTO",'2019'!G$537:G$693,F$8,'2019'!D$537:D$693,B121)</f>
        <v>0</v>
      </c>
      <c r="L121" s="471">
        <f>COUNTIFS('2019'!H$537:H$693,"SOLUCIONADO",'2019'!G$537:G$693,F$8,'2019'!D$537:D$693,B121)</f>
        <v>2</v>
      </c>
      <c r="M121" s="471">
        <f>COUNTIFS('2019'!H$537:H$693,"SEGUIMIENTO",'2019'!G$537:G$693,F$9,'2019'!D$537:D$693,B121)</f>
        <v>0</v>
      </c>
      <c r="N121" s="471">
        <f>COUNTIFS('2019'!H$537:H$693,"SOLUCIONADO",'2019'!G$537:G$693,F$9,'2019'!D$537:D$693,B121)</f>
        <v>0</v>
      </c>
      <c r="O121" s="471">
        <f>COUNTIFS('2019'!H$537:H$693,"SEGUIMIENTO",'2019'!G$537:G$693,F$10,'2019'!D$537:D$693,B121)</f>
        <v>0</v>
      </c>
      <c r="P121" s="471">
        <f>COUNTIFS('2019'!$H$537:$H$693,"SOLUCIONADO",'2019'!$G$537:$G$693,$F$10,'2019'!$D$537:$D$693,$B121)</f>
        <v>3</v>
      </c>
      <c r="Q121" s="464"/>
      <c r="R121" s="439"/>
      <c r="S121" s="439"/>
      <c r="T121" s="439"/>
      <c r="U121" s="439"/>
      <c r="V121" s="439"/>
      <c r="W121" s="439"/>
      <c r="X121" s="439"/>
      <c r="Y121" s="439"/>
      <c r="Z121" s="439"/>
    </row>
    <row r="122" spans="1:26" ht="12.75">
      <c r="A122" s="463"/>
      <c r="B122" s="468" t="s">
        <v>4671</v>
      </c>
      <c r="C122" s="469">
        <f>COUNTIFS('2019'!H$537:H$693,"SEGUIMIENTO",'2019'!G$537:G$693,F$4,'2019'!D$537:D$693,B122)</f>
        <v>0</v>
      </c>
      <c r="D122" s="469">
        <f>COUNTIFS('2019'!H$537:H$693,"SOLUCIONADO",'2019'!G$537:G$693,F$4,'2019'!D$537:D$693,B122)</f>
        <v>6</v>
      </c>
      <c r="E122" s="469">
        <f>COUNTIFS('2019'!H$537:H$693,"SEGUIMIENTO",'2019'!G$537:G$693,F$5,'2019'!D$537:D$693,B122)</f>
        <v>0</v>
      </c>
      <c r="F122" s="471">
        <f>COUNTIFS('2019'!H$537:H$693,"SOLUCIONADO",'2019'!G$537:G$693,F$5,'2019'!D$537:D$693,B122)</f>
        <v>16</v>
      </c>
      <c r="G122" s="471">
        <f>COUNTIFS('2019'!H$537:H$693,"SEGUIMIENTO",'2019'!G$537:G$693,F$6,'2019'!D$537:D$693,B122)</f>
        <v>0</v>
      </c>
      <c r="H122" s="471">
        <f>COUNTIFS('2019'!H$537:H$693,"SOLUCIONADO",'2019'!G$537:G$693,F$6,'2019'!D$537:D$693,B122)</f>
        <v>5</v>
      </c>
      <c r="I122" s="471">
        <f>COUNTIFS('2019'!H$537:H$693,"SEGUIMIENTO",'2019'!G$537:G$693,F$7,'2019'!D$537:D$693,B122)</f>
        <v>0</v>
      </c>
      <c r="J122" s="471">
        <f>COUNTIFS('2019'!H$537:H$693,"SOLUCIONADO",'2019'!G$537:G$693,F$7,'2019'!D$537:D$693,B122)</f>
        <v>0</v>
      </c>
      <c r="K122" s="471">
        <f>COUNTIFS('2019'!H$537:H$693,"SEGUIMIENTO",'2019'!G$537:G$693,F$8,'2019'!D$537:D$693,B122)</f>
        <v>0</v>
      </c>
      <c r="L122" s="471">
        <f>COUNTIFS('2019'!H$537:H$693,"SOLUCIONADO",'2019'!G$537:G$693,F$8,'2019'!D$537:D$693,B122)</f>
        <v>0</v>
      </c>
      <c r="M122" s="471">
        <f>COUNTIFS('2019'!H$537:H$693,"SEGUIMIENTO",'2019'!G$537:G$693,F$9,'2019'!D$537:D$693,B122)</f>
        <v>0</v>
      </c>
      <c r="N122" s="471">
        <f>COUNTIFS('2019'!H$537:H$693,"SOLUCIONADO",'2019'!G$537:G$693,F$9,'2019'!D$537:D$693,B122)</f>
        <v>0</v>
      </c>
      <c r="O122" s="471">
        <f>COUNTIFS('2019'!H$537:H$693,"SEGUIMIENTO",'2019'!G$537:G$693,F$10,'2019'!D$537:D$693,B122)</f>
        <v>0</v>
      </c>
      <c r="P122" s="471">
        <f>COUNTIFS('2019'!$H$537:$H$693,"SOLUCIONADO",'2019'!$G$537:$G$693,$F$10,'2019'!$D$537:$D$693,$B122)</f>
        <v>8</v>
      </c>
      <c r="Q122" s="464"/>
      <c r="R122" s="439"/>
      <c r="S122" s="439"/>
      <c r="T122" s="439"/>
      <c r="U122" s="439"/>
      <c r="V122" s="439"/>
      <c r="W122" s="439"/>
      <c r="X122" s="439"/>
      <c r="Y122" s="439"/>
      <c r="Z122" s="439"/>
    </row>
    <row r="123" spans="1:26" ht="12.75">
      <c r="A123" s="463"/>
      <c r="B123" s="468" t="s">
        <v>7690</v>
      </c>
      <c r="C123" s="469">
        <f>COUNTIFS('2019'!H$537:H$693,"SEGUIMIENTO",'2019'!G$537:G$693,F$4,'2019'!D$537:D$693,B123)</f>
        <v>0</v>
      </c>
      <c r="D123" s="469">
        <f>COUNTIFS('2019'!H$537:H$693,"SOLUCIONADO",'2019'!G$537:G$693,F$4,'2019'!D$537:D$693,B123)</f>
        <v>16</v>
      </c>
      <c r="E123" s="469">
        <f>COUNTIFS('2019'!H$537:H$693,"SEGUIMIENTO",'2019'!G$537:G$693,F$5,'2019'!D$537:D$693,B123)</f>
        <v>0</v>
      </c>
      <c r="F123" s="471">
        <f>COUNTIFS('2019'!H$537:H$693,"SOLUCIONADO",'2019'!G$537:G$693,F$5,'2019'!D$537:D$693,B123)</f>
        <v>12</v>
      </c>
      <c r="G123" s="471">
        <f>COUNTIFS('2019'!H$537:H$693,"SEGUIMIENTO",'2019'!G$537:G$693,F$6,'2019'!D$537:D$693,B123)</f>
        <v>0</v>
      </c>
      <c r="H123" s="471">
        <f>COUNTIFS('2019'!H$537:H$693,"SOLUCIONADO",'2019'!G$537:G$693,F$6,'2019'!D$537:D$693,B123)</f>
        <v>1</v>
      </c>
      <c r="I123" s="471">
        <f>COUNTIFS('2019'!H$537:H$693,"SEGUIMIENTO",'2019'!G$537:G$693,F$7,'2019'!D$537:D$693,B123)</f>
        <v>0</v>
      </c>
      <c r="J123" s="471">
        <f>COUNTIFS('2019'!H$537:H$693,"SOLUCIONADO",'2019'!G$537:G$693,F$7,'2019'!D$537:D$693,B123)</f>
        <v>0</v>
      </c>
      <c r="K123" s="471">
        <f>COUNTIFS('2019'!H$537:H$693,"SEGUIMIENTO",'2019'!G$537:G$693,F$8,'2019'!D$537:D$693,B123)</f>
        <v>0</v>
      </c>
      <c r="L123" s="471">
        <f>COUNTIFS('2019'!H$537:H$693,"SOLUCIONADO",'2019'!G$537:G$693,F$8,'2019'!D$537:D$693,B123)</f>
        <v>3</v>
      </c>
      <c r="M123" s="471">
        <f>COUNTIFS('2019'!H$537:H$693,"SEGUIMIENTO",'2019'!G$537:G$693,F$9,'2019'!D$537:D$693,B123)</f>
        <v>0</v>
      </c>
      <c r="N123" s="471">
        <f>COUNTIFS('2019'!H$537:H$693,"SOLUCIONADO",'2019'!G$537:G$693,F$9,'2019'!D$537:D$693,B123)</f>
        <v>1</v>
      </c>
      <c r="O123" s="471">
        <f>COUNTIFS('2019'!H$537:H$693,"SEGUIMIENTO",'2019'!G$537:G$693,F$10,'2019'!D$537:D$693,B123)</f>
        <v>0</v>
      </c>
      <c r="P123" s="471">
        <f>COUNTIFS('2019'!$H$537:$H$693,"SOLUCIONADO",'2019'!$G$537:$G$693,$F$10,'2019'!$D$537:$D$693,$B123)</f>
        <v>9</v>
      </c>
      <c r="Q123" s="464"/>
      <c r="R123" s="439"/>
      <c r="S123" s="439"/>
      <c r="T123" s="439"/>
      <c r="U123" s="439"/>
      <c r="V123" s="439"/>
      <c r="W123" s="439"/>
      <c r="X123" s="439"/>
      <c r="Y123" s="439"/>
      <c r="Z123" s="439"/>
    </row>
    <row r="124" spans="1:26" ht="12.75">
      <c r="A124" s="463"/>
      <c r="B124" s="468" t="s">
        <v>4779</v>
      </c>
      <c r="C124" s="469">
        <f>COUNTIFS('2019'!H$537:H$693,"SEGUIMIENTO",'2019'!G$537:G$693,F$4,'2019'!D$537:D$693,B124)</f>
        <v>0</v>
      </c>
      <c r="D124" s="469">
        <f>COUNTIFS('2019'!H$537:H$693,"SOLUCIONADO",'2019'!G$537:G$693,F$4,'2019'!D$537:D$693,B124)</f>
        <v>0</v>
      </c>
      <c r="E124" s="469">
        <f>COUNTIFS('2019'!H$537:H$693,"SEGUIMIENTO",'2019'!G$537:G$693,F$5,'2019'!D$537:D$693,B124)</f>
        <v>0</v>
      </c>
      <c r="F124" s="471">
        <f>COUNTIFS('2019'!H$537:H$693,"SOLUCIONADO",'2019'!G$537:G$693,F$5,'2019'!D$537:D$693,B124)</f>
        <v>0</v>
      </c>
      <c r="G124" s="471">
        <f>COUNTIFS('2019'!H$537:H$693,"SEGUIMIENTO",'2019'!G$537:G$693,F$6,'2019'!D$537:D$693,B124)</f>
        <v>0</v>
      </c>
      <c r="H124" s="471">
        <f>COUNTIFS('2019'!H$537:H$693,"SOLUCIONADO",'2019'!G$537:G$693,F$6,'2019'!D$537:D$693,B124)</f>
        <v>0</v>
      </c>
      <c r="I124" s="471">
        <f>COUNTIFS('2019'!H$537:H$693,"SEGUIMIENTO",'2019'!G$537:G$693,F$7,'2019'!D$537:D$693,B124)</f>
        <v>0</v>
      </c>
      <c r="J124" s="471">
        <f>COUNTIFS('2019'!H$537:H$693,"SOLUCIONADO",'2019'!G$537:G$693,F$7,'2019'!D$537:D$693,B124)</f>
        <v>0</v>
      </c>
      <c r="K124" s="471">
        <f>COUNTIFS('2019'!H$537:H$693,"SEGUIMIENTO",'2019'!G$537:G$693,F$8,'2019'!D$537:D$693,B124)</f>
        <v>0</v>
      </c>
      <c r="L124" s="471">
        <f>COUNTIFS('2019'!H$537:H$693,"SOLUCIONADO",'2019'!G$537:G$693,F$8,'2019'!D$537:D$693,B124)</f>
        <v>0</v>
      </c>
      <c r="M124" s="471">
        <f>COUNTIFS('2019'!H$537:H$693,"SEGUIMIENTO",'2019'!G$537:G$693,F$9,'2019'!D$537:D$693,B124)</f>
        <v>0</v>
      </c>
      <c r="N124" s="471">
        <f>COUNTIFS('2019'!H$537:H$693,"SOLUCIONADO",'2019'!G$537:G$693,F$9,'2019'!D$537:D$693,B124)</f>
        <v>0</v>
      </c>
      <c r="O124" s="471">
        <f>COUNTIFS('2019'!H$537:H$693,"SEGUIMIENTO",'2019'!G$537:G$693,F$10,'2019'!D$537:D$693,B124)</f>
        <v>0</v>
      </c>
      <c r="P124" s="471">
        <f>COUNTIFS('2019'!$H$537:$H$693,"SOLUCIONADO",'2019'!$G$537:$G$693,$F$10,'2019'!$D$537:$D$693,$B124)</f>
        <v>0</v>
      </c>
      <c r="Q124" s="464"/>
      <c r="R124" s="439"/>
      <c r="S124" s="439"/>
      <c r="T124" s="439"/>
      <c r="U124" s="439"/>
      <c r="V124" s="439"/>
      <c r="W124" s="439"/>
      <c r="X124" s="439"/>
      <c r="Y124" s="439"/>
      <c r="Z124" s="439"/>
    </row>
    <row r="125" spans="1:26" ht="12.75">
      <c r="A125" s="439"/>
      <c r="B125" s="439"/>
      <c r="C125" s="439"/>
      <c r="D125" s="439"/>
      <c r="E125" s="439"/>
      <c r="F125" s="439"/>
      <c r="G125" s="439"/>
      <c r="H125" s="439"/>
      <c r="I125" s="439"/>
      <c r="J125" s="439"/>
      <c r="K125" s="439"/>
      <c r="L125" s="439"/>
      <c r="M125" s="439"/>
      <c r="N125" s="439"/>
      <c r="O125" s="439"/>
      <c r="P125" s="439"/>
      <c r="Q125" s="464"/>
      <c r="R125" s="439"/>
      <c r="S125" s="439"/>
      <c r="T125" s="439"/>
      <c r="U125" s="439"/>
      <c r="V125" s="439"/>
      <c r="W125" s="439"/>
      <c r="X125" s="439"/>
      <c r="Y125" s="439"/>
      <c r="Z125" s="439"/>
    </row>
    <row r="126" spans="1:26" ht="12.75">
      <c r="A126" s="439"/>
      <c r="B126" s="439"/>
      <c r="C126" s="439"/>
      <c r="D126" s="439"/>
      <c r="E126" s="439"/>
      <c r="F126" s="439"/>
      <c r="G126" s="439"/>
      <c r="H126" s="439"/>
      <c r="I126" s="439"/>
      <c r="J126" s="439"/>
      <c r="K126" s="439"/>
      <c r="L126" s="439"/>
      <c r="M126" s="439"/>
      <c r="N126" s="439"/>
      <c r="O126" s="439"/>
      <c r="P126" s="439"/>
      <c r="Q126" s="464"/>
      <c r="R126" s="439"/>
      <c r="S126" s="439"/>
      <c r="T126" s="439"/>
      <c r="U126" s="439"/>
      <c r="V126" s="439"/>
      <c r="W126" s="439"/>
      <c r="X126" s="439"/>
      <c r="Y126" s="439"/>
      <c r="Z126" s="439"/>
    </row>
    <row r="127" spans="1:26" ht="12.75">
      <c r="A127" s="550" t="s">
        <v>13195</v>
      </c>
      <c r="B127" s="551"/>
      <c r="C127" s="551"/>
      <c r="D127" s="551"/>
      <c r="E127" s="551"/>
      <c r="F127" s="551"/>
      <c r="G127" s="551"/>
      <c r="H127" s="551"/>
      <c r="I127" s="551"/>
      <c r="J127" s="551"/>
      <c r="K127" s="551"/>
      <c r="L127" s="551"/>
      <c r="M127" s="551"/>
      <c r="N127" s="551"/>
      <c r="O127" s="551"/>
      <c r="P127" s="551"/>
      <c r="Q127" s="552"/>
      <c r="R127" s="439"/>
      <c r="S127" s="439"/>
      <c r="T127" s="439"/>
      <c r="U127" s="439"/>
      <c r="V127" s="439"/>
      <c r="W127" s="439"/>
      <c r="X127" s="439"/>
      <c r="Y127" s="439"/>
      <c r="Z127" s="439"/>
    </row>
    <row r="128" spans="1:26" ht="12.75">
      <c r="A128" s="463"/>
      <c r="B128" s="439"/>
      <c r="C128" s="439"/>
      <c r="D128" s="439"/>
      <c r="E128" s="439"/>
      <c r="F128" s="439"/>
      <c r="G128" s="439"/>
      <c r="H128" s="439"/>
      <c r="I128" s="439"/>
      <c r="J128" s="439"/>
      <c r="K128" s="439"/>
      <c r="L128" s="439"/>
      <c r="M128" s="439"/>
      <c r="N128" s="439"/>
      <c r="O128" s="439"/>
      <c r="P128" s="439"/>
      <c r="Q128" s="464"/>
      <c r="R128" s="439"/>
      <c r="S128" s="439"/>
      <c r="T128" s="439"/>
      <c r="U128" s="439"/>
      <c r="V128" s="439"/>
      <c r="W128" s="439"/>
      <c r="X128" s="439"/>
      <c r="Y128" s="439"/>
      <c r="Z128" s="439"/>
    </row>
    <row r="129" spans="1:26" ht="12.75">
      <c r="A129" s="463"/>
      <c r="B129" s="553" t="s">
        <v>6748</v>
      </c>
      <c r="C129" s="544"/>
      <c r="D129" s="545"/>
      <c r="E129" s="466"/>
      <c r="F129" s="467" t="s">
        <v>44</v>
      </c>
      <c r="G129" s="467" t="s">
        <v>13191</v>
      </c>
      <c r="H129" s="467" t="s">
        <v>15</v>
      </c>
      <c r="I129" s="467" t="s">
        <v>4805</v>
      </c>
      <c r="J129" s="439"/>
      <c r="K129" s="467" t="s">
        <v>13192</v>
      </c>
      <c r="L129" s="467" t="s">
        <v>13191</v>
      </c>
      <c r="M129" s="467" t="s">
        <v>15</v>
      </c>
      <c r="N129" s="465" t="s">
        <v>4805</v>
      </c>
      <c r="O129" s="439"/>
      <c r="P129" s="439"/>
      <c r="Q129" s="464"/>
      <c r="R129" s="439"/>
      <c r="S129" s="439"/>
      <c r="T129" s="439"/>
      <c r="U129" s="439"/>
      <c r="V129" s="439"/>
      <c r="W129" s="439"/>
      <c r="X129" s="439"/>
      <c r="Y129" s="439"/>
      <c r="Z129" s="439"/>
    </row>
    <row r="130" spans="1:26" ht="12.75">
      <c r="A130" s="463"/>
      <c r="B130" s="468" t="s">
        <v>223</v>
      </c>
      <c r="C130" s="469">
        <f>COUNTIF('2019'!H694:H874,B130)</f>
        <v>181</v>
      </c>
      <c r="D130" s="470">
        <f>C130/C132</f>
        <v>1</v>
      </c>
      <c r="E130" s="32"/>
      <c r="F130" s="468" t="s">
        <v>114</v>
      </c>
      <c r="G130" s="469">
        <f>COUNTIF('2019'!G$694:G$874,F130)</f>
        <v>54</v>
      </c>
      <c r="H130" s="469">
        <f>COUNTIFS('2019'!H$694:H$874,"SEGUIMIENTO",'2019'!G$694:G$874,F130)</f>
        <v>0</v>
      </c>
      <c r="I130" s="471">
        <f>COUNTIFS('2019'!H$694:H$874,"SOLUCIONADO",'2019'!G$694:G$874,F130)</f>
        <v>54</v>
      </c>
      <c r="J130" s="439"/>
      <c r="K130" s="468" t="s">
        <v>4647</v>
      </c>
      <c r="L130" s="469">
        <f t="shared" ref="L130:L135" si="6">M130+N130</f>
        <v>53</v>
      </c>
      <c r="M130" s="469">
        <f>COUNTIFS('2019'!H$694:H$874,"SEGUIMIENTO",'2019'!D$694:D$874,K130)</f>
        <v>0</v>
      </c>
      <c r="N130" s="471">
        <f>COUNTIFS('2019'!H$694:H$874,"SOLUCIONADO",'2019'!D$694:D$874,K130)</f>
        <v>53</v>
      </c>
      <c r="O130" s="439"/>
      <c r="P130" s="439"/>
      <c r="Q130" s="464"/>
      <c r="R130" s="439"/>
      <c r="S130" s="439"/>
      <c r="T130" s="439"/>
      <c r="U130" s="439"/>
      <c r="V130" s="439"/>
      <c r="W130" s="439"/>
      <c r="X130" s="439"/>
      <c r="Y130" s="439"/>
      <c r="Z130" s="439"/>
    </row>
    <row r="131" spans="1:26" ht="12.75">
      <c r="A131" s="463"/>
      <c r="B131" s="468" t="s">
        <v>118</v>
      </c>
      <c r="C131" s="469">
        <f>COUNTIF('2019'!H694:H874,B131)</f>
        <v>0</v>
      </c>
      <c r="D131" s="470">
        <f>C131/C132</f>
        <v>0</v>
      </c>
      <c r="E131" s="32"/>
      <c r="F131" s="468" t="s">
        <v>271</v>
      </c>
      <c r="G131" s="469">
        <f>COUNTIF('2019'!G$694:G$874,F131)</f>
        <v>71</v>
      </c>
      <c r="H131" s="469">
        <f>COUNTIFS('2019'!H$694:H$874,"SEGUIMIENTO",'2019'!G$694:G$874,F131)</f>
        <v>0</v>
      </c>
      <c r="I131" s="471">
        <f>COUNTIFS('2019'!H$694:H$874,"SOLUCIONADO",'2019'!G$694:G$874,F131)</f>
        <v>71</v>
      </c>
      <c r="J131" s="439"/>
      <c r="K131" s="468" t="s">
        <v>7457</v>
      </c>
      <c r="L131" s="469">
        <f t="shared" si="6"/>
        <v>7</v>
      </c>
      <c r="M131" s="469">
        <f>COUNTIFS('2019'!H$694:H$874,"SEGUIMIENTO",'2019'!D$694:D$874,K131)</f>
        <v>0</v>
      </c>
      <c r="N131" s="471">
        <f>COUNTIFS('2019'!H$694:H$874,"SOLUCIONADO",'2019'!D$694:D$874,K131)</f>
        <v>7</v>
      </c>
      <c r="O131" s="439"/>
      <c r="P131" s="439"/>
      <c r="Q131" s="464"/>
      <c r="R131" s="439"/>
      <c r="S131" s="439"/>
      <c r="T131" s="439"/>
      <c r="U131" s="439"/>
      <c r="V131" s="439"/>
      <c r="W131" s="439"/>
      <c r="X131" s="439"/>
      <c r="Y131" s="439"/>
      <c r="Z131" s="439"/>
    </row>
    <row r="132" spans="1:26" ht="12.75">
      <c r="A132" s="463"/>
      <c r="B132" s="472"/>
      <c r="C132" s="469">
        <f>SUM(C130:C131)</f>
        <v>181</v>
      </c>
      <c r="D132" s="472"/>
      <c r="E132" s="32"/>
      <c r="F132" s="468" t="s">
        <v>222</v>
      </c>
      <c r="G132" s="469">
        <f>COUNTIF('2019'!G$694:G$874,F132)</f>
        <v>11</v>
      </c>
      <c r="H132" s="469">
        <f>COUNTIFS('2019'!H$694:H$874,"SEGUIMIENTO",'2019'!G$694:G$874,F132)</f>
        <v>0</v>
      </c>
      <c r="I132" s="471">
        <f>COUNTIFS('2019'!H$694:H$874,"SOLUCIONADO",'2019'!G$694:G$874,F132)</f>
        <v>11</v>
      </c>
      <c r="J132" s="439"/>
      <c r="K132" s="468" t="s">
        <v>4671</v>
      </c>
      <c r="L132" s="469">
        <f t="shared" si="6"/>
        <v>24</v>
      </c>
      <c r="M132" s="469">
        <f>COUNTIFS('2019'!H$694:H$874,"SEGUIMIENTO",'2019'!D$694:D$874,K132)</f>
        <v>0</v>
      </c>
      <c r="N132" s="471">
        <f>COUNTIFS('2019'!H$694:H$874,"SOLUCIONADO",'2019'!D$694:D$874,K132)</f>
        <v>24</v>
      </c>
      <c r="O132" s="439"/>
      <c r="P132" s="439"/>
      <c r="Q132" s="464"/>
      <c r="R132" s="439"/>
      <c r="S132" s="439"/>
      <c r="T132" s="439"/>
      <c r="U132" s="439"/>
      <c r="V132" s="439"/>
      <c r="W132" s="439"/>
      <c r="X132" s="439"/>
      <c r="Y132" s="439"/>
      <c r="Z132" s="439"/>
    </row>
    <row r="133" spans="1:26" ht="12.75">
      <c r="A133" s="463"/>
      <c r="B133" s="32"/>
      <c r="C133" s="32"/>
      <c r="D133" s="32"/>
      <c r="E133" s="32"/>
      <c r="F133" s="468" t="s">
        <v>4846</v>
      </c>
      <c r="G133" s="469">
        <f>COUNTIF('2019'!G$694:G$874,F133)</f>
        <v>0</v>
      </c>
      <c r="H133" s="469">
        <f>COUNTIFS('2019'!H$694:H$874,"SEGUIMIENTO",'2019'!G$694:G$874,F133)</f>
        <v>0</v>
      </c>
      <c r="I133" s="471">
        <f>COUNTIFS('2019'!H$694:H$874,"SOLUCIONADO",'2019'!G$694:G$874,F133)</f>
        <v>0</v>
      </c>
      <c r="J133" s="439"/>
      <c r="K133" s="468" t="s">
        <v>7690</v>
      </c>
      <c r="L133" s="469">
        <f t="shared" si="6"/>
        <v>47</v>
      </c>
      <c r="M133" s="469">
        <f>COUNTIFS('2019'!H$694:H$874,"SEGUIMIENTO",'2019'!D$694:D$874,K133)</f>
        <v>0</v>
      </c>
      <c r="N133" s="471">
        <f>COUNTIFS('2019'!H$694:H$874,"SOLUCIONADO",'2019'!D$694:D$874,K133)</f>
        <v>47</v>
      </c>
      <c r="O133" s="439"/>
      <c r="P133" s="439"/>
      <c r="Q133" s="464"/>
      <c r="R133" s="439"/>
      <c r="S133" s="439"/>
      <c r="T133" s="439"/>
      <c r="U133" s="439"/>
      <c r="V133" s="439"/>
      <c r="W133" s="439"/>
      <c r="X133" s="439"/>
      <c r="Y133" s="439"/>
      <c r="Z133" s="439"/>
    </row>
    <row r="134" spans="1:26" ht="12.75">
      <c r="A134" s="463"/>
      <c r="B134" s="32"/>
      <c r="C134" s="32"/>
      <c r="D134" s="32"/>
      <c r="E134" s="32"/>
      <c r="F134" s="468" t="s">
        <v>362</v>
      </c>
      <c r="G134" s="469">
        <f>COUNTIF('2019'!G$694:G$874,F134)</f>
        <v>12</v>
      </c>
      <c r="H134" s="469">
        <f>COUNTIFS('2019'!H$694:H$874,"SEGUIMIENTO",'2019'!G$694:G$874,F134)</f>
        <v>0</v>
      </c>
      <c r="I134" s="471">
        <f>COUNTIFS('2019'!H$694:H$874,"SOLUCIONADO",'2019'!G$694:G$874,F134)</f>
        <v>12</v>
      </c>
      <c r="J134" s="439"/>
      <c r="K134" s="468" t="s">
        <v>266</v>
      </c>
      <c r="L134" s="469">
        <f t="shared" si="6"/>
        <v>49</v>
      </c>
      <c r="M134" s="469">
        <f>COUNTIFS('2019'!H$694:H$874,"SEGUIMIENTO",'2019'!D$694:D$874,K134)</f>
        <v>0</v>
      </c>
      <c r="N134" s="471">
        <f>COUNTIFS('2019'!H$694:H$874,"SOLUCIONADO",'2019'!D$694:D$874,K134)</f>
        <v>49</v>
      </c>
      <c r="O134" s="439"/>
      <c r="P134" s="439"/>
      <c r="Q134" s="464"/>
      <c r="R134" s="439"/>
      <c r="S134" s="439"/>
      <c r="T134" s="439"/>
      <c r="U134" s="439"/>
      <c r="V134" s="439"/>
      <c r="W134" s="439"/>
      <c r="X134" s="439"/>
      <c r="Y134" s="439"/>
      <c r="Z134" s="439"/>
    </row>
    <row r="135" spans="1:26" ht="12.75">
      <c r="A135" s="463"/>
      <c r="B135" s="32"/>
      <c r="C135" s="32"/>
      <c r="D135" s="32"/>
      <c r="E135" s="32"/>
      <c r="F135" s="473" t="s">
        <v>483</v>
      </c>
      <c r="G135" s="469">
        <f>COUNTIF('2019'!G$694:G$874,F135)</f>
        <v>2</v>
      </c>
      <c r="H135" s="469">
        <f>COUNTIFS('2019'!H$694:H$874,"SEGUIMIENTO",'2019'!G$694:G$874,F135)</f>
        <v>0</v>
      </c>
      <c r="I135" s="471">
        <f>COUNTIFS('2019'!H$694:H$874,"SOLUCIONADO",'2019'!G$694:G$874,F135)</f>
        <v>2</v>
      </c>
      <c r="J135" s="439"/>
      <c r="K135" s="468" t="s">
        <v>4779</v>
      </c>
      <c r="L135" s="469">
        <f t="shared" si="6"/>
        <v>1</v>
      </c>
      <c r="M135" s="469">
        <f>COUNTIFS('2019'!H$694:H$874,"SEGUIMIENTO",'2019'!D$694:D$874,K135)</f>
        <v>0</v>
      </c>
      <c r="N135" s="471">
        <f>COUNTIFS('2019'!H$694:H$874,"SOLUCIONADO",'2019'!D$694:D$874,K135)</f>
        <v>1</v>
      </c>
      <c r="O135" s="439"/>
      <c r="P135" s="439"/>
      <c r="Q135" s="464"/>
      <c r="R135" s="439"/>
      <c r="S135" s="439"/>
      <c r="T135" s="439"/>
      <c r="U135" s="439"/>
      <c r="V135" s="439"/>
      <c r="W135" s="439"/>
      <c r="X135" s="439"/>
      <c r="Y135" s="439"/>
      <c r="Z135" s="439"/>
    </row>
    <row r="136" spans="1:26" ht="12.75">
      <c r="A136" s="463"/>
      <c r="B136" s="32"/>
      <c r="C136" s="32"/>
      <c r="D136" s="32"/>
      <c r="E136" s="32"/>
      <c r="F136" s="473" t="s">
        <v>384</v>
      </c>
      <c r="G136" s="469">
        <f>COUNTIF('2019'!G$694:G$874,F136)</f>
        <v>31</v>
      </c>
      <c r="H136" s="469">
        <f>COUNTIFS('2019'!H$694:H$874,"SEGUIMIENTO",'2019'!G$694:G$874,F136)</f>
        <v>0</v>
      </c>
      <c r="I136" s="471">
        <f>COUNTIFS('2019'!H$694:H$874,"SOLUCIONADO",'2019'!G$694:G$874,F136)</f>
        <v>31</v>
      </c>
      <c r="J136" s="439"/>
      <c r="K136" s="439"/>
      <c r="L136" s="439"/>
      <c r="M136" s="439"/>
      <c r="N136" s="439"/>
      <c r="O136" s="439"/>
      <c r="P136" s="439"/>
      <c r="Q136" s="464"/>
      <c r="R136" s="439"/>
      <c r="S136" s="439"/>
      <c r="T136" s="439"/>
      <c r="U136" s="439"/>
      <c r="V136" s="439"/>
      <c r="W136" s="439"/>
      <c r="X136" s="439"/>
      <c r="Y136" s="439"/>
      <c r="Z136" s="439"/>
    </row>
    <row r="137" spans="1:26" ht="12.75">
      <c r="A137" s="463"/>
      <c r="B137" s="32"/>
      <c r="C137" s="32"/>
      <c r="D137" s="32"/>
      <c r="E137" s="32"/>
      <c r="F137" s="32"/>
      <c r="G137" s="32"/>
      <c r="H137" s="32"/>
      <c r="I137" s="32"/>
      <c r="J137" s="439"/>
      <c r="K137" s="439"/>
      <c r="L137" s="439"/>
      <c r="M137" s="439"/>
      <c r="N137" s="439"/>
      <c r="O137" s="439"/>
      <c r="P137" s="439"/>
      <c r="Q137" s="464"/>
      <c r="R137" s="439"/>
      <c r="S137" s="439"/>
      <c r="T137" s="439"/>
      <c r="U137" s="439"/>
      <c r="V137" s="439"/>
      <c r="W137" s="439"/>
      <c r="X137" s="439"/>
      <c r="Y137" s="439"/>
      <c r="Z137" s="439"/>
    </row>
    <row r="138" spans="1:26" ht="12.75">
      <c r="A138" s="463"/>
      <c r="B138" s="32"/>
      <c r="C138" s="32"/>
      <c r="D138" s="32"/>
      <c r="E138" s="32"/>
      <c r="F138" s="32"/>
      <c r="G138" s="32"/>
      <c r="H138" s="32"/>
      <c r="I138" s="32"/>
      <c r="J138" s="439"/>
      <c r="K138" s="439"/>
      <c r="L138" s="439"/>
      <c r="M138" s="439"/>
      <c r="N138" s="439"/>
      <c r="O138" s="439"/>
      <c r="P138" s="439"/>
      <c r="Q138" s="464"/>
      <c r="R138" s="439"/>
      <c r="S138" s="439"/>
      <c r="T138" s="439"/>
      <c r="U138" s="439"/>
      <c r="V138" s="439"/>
      <c r="W138" s="439"/>
      <c r="X138" s="439"/>
      <c r="Y138" s="439"/>
      <c r="Z138" s="439"/>
    </row>
    <row r="139" spans="1:26" ht="12.75">
      <c r="A139" s="463"/>
      <c r="B139" s="32"/>
      <c r="C139" s="549" t="s">
        <v>114</v>
      </c>
      <c r="D139" s="545"/>
      <c r="E139" s="549" t="s">
        <v>271</v>
      </c>
      <c r="F139" s="545"/>
      <c r="G139" s="549" t="s">
        <v>222</v>
      </c>
      <c r="H139" s="545"/>
      <c r="I139" s="549" t="s">
        <v>4846</v>
      </c>
      <c r="J139" s="545"/>
      <c r="K139" s="549" t="s">
        <v>362</v>
      </c>
      <c r="L139" s="545"/>
      <c r="M139" s="549" t="s">
        <v>483</v>
      </c>
      <c r="N139" s="545"/>
      <c r="O139" s="549" t="s">
        <v>384</v>
      </c>
      <c r="P139" s="545"/>
      <c r="Q139" s="464"/>
      <c r="R139" s="439"/>
      <c r="S139" s="439"/>
      <c r="T139" s="439"/>
      <c r="U139" s="439"/>
      <c r="V139" s="439"/>
      <c r="W139" s="439"/>
      <c r="X139" s="439"/>
      <c r="Y139" s="439"/>
      <c r="Z139" s="439"/>
    </row>
    <row r="140" spans="1:26" ht="12.75">
      <c r="A140" s="463"/>
      <c r="B140" s="439"/>
      <c r="C140" s="467" t="s">
        <v>15</v>
      </c>
      <c r="D140" s="467" t="s">
        <v>4805</v>
      </c>
      <c r="E140" s="467" t="s">
        <v>15</v>
      </c>
      <c r="F140" s="467" t="s">
        <v>4805</v>
      </c>
      <c r="G140" s="467" t="s">
        <v>15</v>
      </c>
      <c r="H140" s="467" t="s">
        <v>4805</v>
      </c>
      <c r="I140" s="467" t="s">
        <v>15</v>
      </c>
      <c r="J140" s="467" t="s">
        <v>4805</v>
      </c>
      <c r="K140" s="467" t="s">
        <v>15</v>
      </c>
      <c r="L140" s="467" t="s">
        <v>4805</v>
      </c>
      <c r="M140" s="467" t="s">
        <v>15</v>
      </c>
      <c r="N140" s="465" t="s">
        <v>4805</v>
      </c>
      <c r="O140" s="467" t="s">
        <v>15</v>
      </c>
      <c r="P140" s="467" t="s">
        <v>4805</v>
      </c>
      <c r="Q140" s="464"/>
      <c r="R140" s="439"/>
      <c r="S140" s="439"/>
      <c r="T140" s="439"/>
      <c r="U140" s="439"/>
      <c r="V140" s="439"/>
      <c r="W140" s="439"/>
      <c r="X140" s="439"/>
      <c r="Y140" s="439"/>
      <c r="Z140" s="439"/>
    </row>
    <row r="141" spans="1:26" ht="12.75">
      <c r="A141" s="463"/>
      <c r="B141" s="468" t="s">
        <v>4647</v>
      </c>
      <c r="C141" s="469">
        <f>COUNTIFS('2019'!H$694:H$874,"SEGUIMIENTO",'2019'!G$694:G$874,F$4,'2019'!D$694:D$874,B141)</f>
        <v>0</v>
      </c>
      <c r="D141" s="469">
        <f>COUNTIFS('2019'!H$694:H$874,"SOLUCIONADO",'2019'!G$694:G$874,F$4,'2019'!D$694:D$874,B141)</f>
        <v>27</v>
      </c>
      <c r="E141" s="469">
        <f>COUNTIFS('2019'!H$694:H$874,"SEGUIMIENTO",'2019'!G$694:G$874,F$5,'2019'!D$694:D$874,B141)</f>
        <v>0</v>
      </c>
      <c r="F141" s="471">
        <f>COUNTIFS('2019'!H$694:H$874,"SOLUCIONADO",'2019'!G$694:G$874,F$5,'2019'!D$694:D$874,B141)</f>
        <v>12</v>
      </c>
      <c r="G141" s="471">
        <f>COUNTIFS('2019'!H$694:H$874,"SEGUIMIENTO",'2019'!G$694:G$874,F$6,'2019'!D$694:D$874,B141)</f>
        <v>0</v>
      </c>
      <c r="H141" s="471">
        <f>COUNTIFS('2019'!H$694:H$874,"SOLUCIONADO",'2019'!G$694:G$874,F$6,'2019'!D$694:D$874,B141)</f>
        <v>2</v>
      </c>
      <c r="I141" s="471">
        <f>COUNTIFS('2019'!H$694:H$874,"SEGUIMIENTO",'2019'!G$694:G$874,F$7,'2019'!D$694:D$874,B141)</f>
        <v>0</v>
      </c>
      <c r="J141" s="471">
        <f>COUNTIFS('2019'!H$694:H$874,"SOLUCIONADO",'2019'!G$694:G$874,F$7,'2019'!D$694:D$874,B141)</f>
        <v>0</v>
      </c>
      <c r="K141" s="471">
        <f>COUNTIFS('2019'!H$694:H$874,"SEGUIMIENTO",'2019'!G$694:G$874,F$8,'2019'!D$694:D$874,B141)</f>
        <v>0</v>
      </c>
      <c r="L141" s="471">
        <f>COUNTIFS('2019'!H$694:H$874,"SOLUCIONADO",'2019'!G$694:G$874,F$8,'2019'!D$694:D$874,B141)</f>
        <v>1</v>
      </c>
      <c r="M141" s="471">
        <f>COUNTIFS('2019'!H$694:H$874,"SEGUIMIENTO",'2019'!G$694:G$874,F$9,'2019'!D$694:D$874,B141)</f>
        <v>0</v>
      </c>
      <c r="N141" s="471">
        <f>COUNTIFS('2019'!H$694:H$874,"SOLUCIONADO",'2019'!G$694:G$874,F$9,'2019'!D$694:D$874,B141)</f>
        <v>1</v>
      </c>
      <c r="O141" s="471">
        <f>COUNTIFS('2019'!H$694:H$874,"SEGUIMIENTO",'2019'!G$694:G$874,F$10,'2019'!D$694:D$874,B141)</f>
        <v>0</v>
      </c>
      <c r="P141" s="471">
        <f>COUNTIFS('2019'!$H$694:$H$874,"SOLUCIONADO",'2019'!$G$694:$G$874,$F$10,'2019'!$D$694:$D$874,$B141)</f>
        <v>10</v>
      </c>
      <c r="Q141" s="464"/>
      <c r="R141" s="439"/>
      <c r="S141" s="439"/>
      <c r="T141" s="439"/>
      <c r="U141" s="439"/>
      <c r="V141" s="439"/>
      <c r="W141" s="439"/>
      <c r="X141" s="439"/>
      <c r="Y141" s="439"/>
      <c r="Z141" s="439"/>
    </row>
    <row r="142" spans="1:26" ht="12.75">
      <c r="A142" s="463"/>
      <c r="B142" s="468" t="s">
        <v>7457</v>
      </c>
      <c r="C142" s="469">
        <f>COUNTIFS('2019'!H$694:H$874,"SEGUIMIENTO",'2019'!G$694:G$874,F$4,'2019'!D$694:D$874,B142)</f>
        <v>0</v>
      </c>
      <c r="D142" s="469">
        <f>COUNTIFS('2019'!H$694:H$874,"SOLUCIONADO",'2019'!G$694:G$874,F$4,'2019'!D$694:D$874,B142)</f>
        <v>2</v>
      </c>
      <c r="E142" s="469">
        <f>COUNTIFS('2019'!H$694:H$874,"SEGUIMIENTO",'2019'!G$694:G$874,F$5,'2019'!D$694:D$874,B142)</f>
        <v>0</v>
      </c>
      <c r="F142" s="471">
        <f>COUNTIFS('2019'!H$694:H$874,"SOLUCIONADO",'2019'!G$694:G$874,F$5,'2019'!D$694:D$874,B142)</f>
        <v>5</v>
      </c>
      <c r="G142" s="471">
        <f>COUNTIFS('2019'!H$694:H$874,"SEGUIMIENTO",'2019'!G$694:G$874,F$6,'2019'!D$694:D$874,B142)</f>
        <v>0</v>
      </c>
      <c r="H142" s="471">
        <f>COUNTIFS('2019'!H$694:H$874,"SOLUCIONADO",'2019'!G$694:G$874,F$6,'2019'!D$694:D$874,B142)</f>
        <v>0</v>
      </c>
      <c r="I142" s="471">
        <f>COUNTIFS('2019'!H$694:H$874,"SEGUIMIENTO",'2019'!G$694:G$874,F$7,'2019'!D$694:D$874,B142)</f>
        <v>0</v>
      </c>
      <c r="J142" s="471">
        <f>COUNTIFS('2019'!H$694:H$874,"SOLUCIONADO",'2019'!G$694:G$874,F$7,'2019'!D$694:D$874,B142)</f>
        <v>0</v>
      </c>
      <c r="K142" s="471">
        <f>COUNTIFS('2019'!H$694:H$874,"SEGUIMIENTO",'2019'!G$694:G$874,F$8,'2019'!D$694:D$874,B142)</f>
        <v>0</v>
      </c>
      <c r="L142" s="471">
        <f>COUNTIFS('2019'!H$694:H$874,"SOLUCIONADO",'2019'!G$694:G$874,F$8,'2019'!D$694:D$874,B142)</f>
        <v>0</v>
      </c>
      <c r="M142" s="471">
        <f>COUNTIFS('2019'!H$694:H$874,"SEGUIMIENTO",'2019'!G$694:G$874,F$9,'2019'!D$694:D$874,B142)</f>
        <v>0</v>
      </c>
      <c r="N142" s="471">
        <f>COUNTIFS('2019'!H$694:H$874,"SOLUCIONADO",'2019'!G$694:G$874,F$9,'2019'!D$694:D$874,B142)</f>
        <v>0</v>
      </c>
      <c r="O142" s="471">
        <f>COUNTIFS('2019'!H$694:H$874,"SEGUIMIENTO",'2019'!G$694:G$874,F$10,'2019'!D$694:D$874,B142)</f>
        <v>0</v>
      </c>
      <c r="P142" s="471">
        <f>COUNTIFS('2019'!$H$694:$H$874,"SOLUCIONADO",'2019'!$G$694:$G$874,$F$10,'2019'!$D$694:$D$874,$B142)</f>
        <v>0</v>
      </c>
      <c r="Q142" s="464"/>
      <c r="R142" s="439"/>
      <c r="S142" s="439"/>
      <c r="T142" s="439"/>
      <c r="U142" s="439"/>
      <c r="V142" s="439"/>
      <c r="W142" s="439"/>
      <c r="X142" s="439"/>
      <c r="Y142" s="439"/>
      <c r="Z142" s="439"/>
    </row>
    <row r="143" spans="1:26" ht="12.75">
      <c r="A143" s="463"/>
      <c r="B143" s="468" t="s">
        <v>4671</v>
      </c>
      <c r="C143" s="469">
        <f>COUNTIFS('2019'!H$694:H$874,"SEGUIMIENTO",'2019'!G$694:G$874,F$4,'2019'!D$694:D$874,B143)</f>
        <v>0</v>
      </c>
      <c r="D143" s="469">
        <f>COUNTIFS('2019'!H$694:H$874,"SOLUCIONADO",'2019'!G$694:G$874,F$4,'2019'!D$694:D$874,B143)</f>
        <v>4</v>
      </c>
      <c r="E143" s="469">
        <f>COUNTIFS('2019'!H$694:H$874,"SEGUIMIENTO",'2019'!G$694:G$874,F$5,'2019'!D$694:D$874,B143)</f>
        <v>0</v>
      </c>
      <c r="F143" s="471">
        <f>COUNTIFS('2019'!H$694:H$874,"SOLUCIONADO",'2019'!G$694:G$874,F$5,'2019'!D$694:D$874,B143)</f>
        <v>13</v>
      </c>
      <c r="G143" s="471">
        <f>COUNTIFS('2019'!H$694:H$874,"SEGUIMIENTO",'2019'!G$694:G$874,F$6,'2019'!D$694:D$874,B143)</f>
        <v>0</v>
      </c>
      <c r="H143" s="471">
        <f>COUNTIFS('2019'!H$694:H$874,"SOLUCIONADO",'2019'!G$694:G$874,F$6,'2019'!D$694:D$874,B143)</f>
        <v>2</v>
      </c>
      <c r="I143" s="471">
        <f>COUNTIFS('2019'!H$694:H$874,"SEGUIMIENTO",'2019'!G$694:G$874,F$7,'2019'!D$694:D$874,B143)</f>
        <v>0</v>
      </c>
      <c r="J143" s="471">
        <f>COUNTIFS('2019'!H$694:H$874,"SOLUCIONADO",'2019'!G$694:G$874,F$7,'2019'!D$694:D$874,B143)</f>
        <v>0</v>
      </c>
      <c r="K143" s="471">
        <f>COUNTIFS('2019'!H$694:H$874,"SEGUIMIENTO",'2019'!G$694:G$874,F$8,'2019'!D$694:D$874,B143)</f>
        <v>0</v>
      </c>
      <c r="L143" s="471">
        <f>COUNTIFS('2019'!H$694:H$874,"SOLUCIONADO",'2019'!G$694:G$874,F$8,'2019'!D$694:D$874,B143)</f>
        <v>0</v>
      </c>
      <c r="M143" s="471">
        <f>COUNTIFS('2019'!H$694:H$874,"SEGUIMIENTO",'2019'!G$694:G$874,F$9,'2019'!D$694:D$874,B143)</f>
        <v>0</v>
      </c>
      <c r="N143" s="471">
        <f>COUNTIFS('2019'!H$694:H$874,"SOLUCIONADO",'2019'!G$694:G$874,F$9,'2019'!D$694:D$874,B143)</f>
        <v>0</v>
      </c>
      <c r="O143" s="471">
        <f>COUNTIFS('2019'!H$694:H$874,"SEGUIMIENTO",'2019'!G$694:G$874,F$10,'2019'!D$694:D$874,B143)</f>
        <v>0</v>
      </c>
      <c r="P143" s="471">
        <f>COUNTIFS('2019'!$H$694:$H$874,"SOLUCIONADO",'2019'!$G$694:$G$874,$F$10,'2019'!$D$694:$D$874,$B143)</f>
        <v>5</v>
      </c>
      <c r="Q143" s="464"/>
      <c r="R143" s="439"/>
      <c r="S143" s="439"/>
      <c r="T143" s="439"/>
      <c r="U143" s="439"/>
      <c r="V143" s="439"/>
      <c r="W143" s="439"/>
      <c r="X143" s="439"/>
      <c r="Y143" s="439"/>
      <c r="Z143" s="439"/>
    </row>
    <row r="144" spans="1:26" ht="12.75">
      <c r="A144" s="463"/>
      <c r="B144" s="468" t="s">
        <v>7690</v>
      </c>
      <c r="C144" s="469">
        <f>COUNTIFS('2019'!H$694:H$874,"SEGUIMIENTO",'2019'!G$694:G$874,F$4,'2019'!D$694:D$874,B144)</f>
        <v>0</v>
      </c>
      <c r="D144" s="469">
        <f>COUNTIFS('2019'!H$694:H$874,"SOLUCIONADO",'2019'!G$694:G$874,F$4,'2019'!D$694:D$874,B144)</f>
        <v>12</v>
      </c>
      <c r="E144" s="469">
        <f>COUNTIFS('2019'!H$694:H$874,"SEGUIMIENTO",'2019'!G$694:G$874,F$5,'2019'!D$694:D$874,B144)</f>
        <v>0</v>
      </c>
      <c r="F144" s="471">
        <f>COUNTIFS('2019'!H$694:H$874,"SOLUCIONADO",'2019'!G$694:G$874,F$5,'2019'!D$694:D$874,B144)</f>
        <v>15</v>
      </c>
      <c r="G144" s="471">
        <f>COUNTIFS('2019'!H$694:H$874,"SEGUIMIENTO",'2019'!G$694:G$874,F$6,'2019'!D$694:D$874,B144)</f>
        <v>0</v>
      </c>
      <c r="H144" s="471">
        <f>COUNTIFS('2019'!H$694:H$874,"SOLUCIONADO",'2019'!G$694:G$874,F$6,'2019'!D$694:D$874,B144)</f>
        <v>4</v>
      </c>
      <c r="I144" s="471">
        <f>COUNTIFS('2019'!H$694:H$874,"SEGUIMIENTO",'2019'!G$694:G$874,F$7,'2019'!D$694:D$874,B144)</f>
        <v>0</v>
      </c>
      <c r="J144" s="471">
        <f>COUNTIFS('2019'!H$694:H$874,"SOLUCIONADO",'2019'!G$694:G$874,F$7,'2019'!D$694:D$874,B144)</f>
        <v>0</v>
      </c>
      <c r="K144" s="471">
        <f>COUNTIFS('2019'!H$694:H$874,"SEGUIMIENTO",'2019'!G$694:G$874,F$8,'2019'!D$694:D$874,B144)</f>
        <v>0</v>
      </c>
      <c r="L144" s="471">
        <f>COUNTIFS('2019'!H$694:H$874,"SOLUCIONADO",'2019'!G$694:G$874,F$8,'2019'!D$694:D$874,B144)</f>
        <v>5</v>
      </c>
      <c r="M144" s="471">
        <f>COUNTIFS('2019'!H$694:H$874,"SEGUIMIENTO",'2019'!G$694:G$874,F$9,'2019'!D$694:D$874,B144)</f>
        <v>0</v>
      </c>
      <c r="N144" s="471">
        <f>COUNTIFS('2019'!H$694:H$874,"SOLUCIONADO",'2019'!G$694:G$874,F$9,'2019'!D$694:D$874,B144)</f>
        <v>1</v>
      </c>
      <c r="O144" s="471">
        <f>COUNTIFS('2019'!H$694:H$874,"SEGUIMIENTO",'2019'!G$694:G$874,F$10,'2019'!D$694:D$874,B144)</f>
        <v>0</v>
      </c>
      <c r="P144" s="471">
        <f>COUNTIFS('2019'!$H$694:$H$874,"SOLUCIONADO",'2019'!$G$694:$G$874,$F$10,'2019'!$D$694:$D$874,$B144)</f>
        <v>10</v>
      </c>
      <c r="Q144" s="464"/>
      <c r="R144" s="439"/>
      <c r="S144" s="439"/>
      <c r="T144" s="439"/>
      <c r="U144" s="439"/>
      <c r="V144" s="439"/>
      <c r="W144" s="439"/>
      <c r="X144" s="439"/>
      <c r="Y144" s="439"/>
      <c r="Z144" s="439"/>
    </row>
    <row r="145" spans="1:26" ht="12.75">
      <c r="A145" s="463"/>
      <c r="B145" s="468" t="s">
        <v>266</v>
      </c>
      <c r="C145" s="469">
        <f>COUNTIFS('2019'!H$694:H$874,"SEGUIMIENTO",'2019'!G$694:G$874,F$4,'2019'!D$694:D$874,B145)</f>
        <v>0</v>
      </c>
      <c r="D145" s="469">
        <f>COUNTIFS('2019'!H$694:H$874,"SOLUCIONADO",'2019'!G$694:G$874,F$4,'2019'!D$694:D$874,B145)</f>
        <v>9</v>
      </c>
      <c r="E145" s="469">
        <f>COUNTIFS('2019'!H$694:H$874,"SEGUIMIENTO",'2019'!G$694:G$874,F$5,'2019'!D$694:D$874,B145)</f>
        <v>0</v>
      </c>
      <c r="F145" s="471">
        <f>COUNTIFS('2019'!H$694:H$874,"SOLUCIONADO",'2019'!G$694:G$874,F$5,'2019'!D$694:D$874,B145)</f>
        <v>26</v>
      </c>
      <c r="G145" s="471">
        <f>COUNTIFS('2019'!H$694:H$874,"SEGUIMIENTO",'2019'!G$694:G$874,F$6,'2019'!D$694:D$874,B145)</f>
        <v>0</v>
      </c>
      <c r="H145" s="471">
        <f>COUNTIFS('2019'!H$694:H$874,"SOLUCIONADO",'2019'!G$694:G$874,F$6,'2019'!D$694:D$874,B145)</f>
        <v>3</v>
      </c>
      <c r="I145" s="471">
        <f>COUNTIFS('2019'!H$694:H$874,"SEGUIMIENTO",'2019'!G$694:G$874,F$7,'2019'!D$694:D$874,B145)</f>
        <v>0</v>
      </c>
      <c r="J145" s="471">
        <f>COUNTIFS('2019'!H$694:H$874,"SOLUCIONADO",'2019'!G$694:G$874,F$7,'2019'!D$694:D$874,B145)</f>
        <v>0</v>
      </c>
      <c r="K145" s="471">
        <f>COUNTIFS('2019'!H$694:H$874,"SEGUIMIENTO",'2019'!G$694:G$874,F$8,'2019'!D$694:D$874,B145)</f>
        <v>0</v>
      </c>
      <c r="L145" s="471">
        <f>COUNTIFS('2019'!H$694:H$874,"SOLUCIONADO",'2019'!G$694:G$874,F$8,'2019'!D$694:D$874,B145)</f>
        <v>6</v>
      </c>
      <c r="M145" s="471">
        <f>COUNTIFS('2019'!H$694:H$874,"SEGUIMIENTO",'2019'!G$694:G$874,F$9,'2019'!D$694:D$874,B145)</f>
        <v>0</v>
      </c>
      <c r="N145" s="471">
        <f>COUNTIFS('2019'!H$694:H$874,"SOLUCIONADO",'2019'!G$694:G$874,F$9,'2019'!D$694:D$874,B145)</f>
        <v>0</v>
      </c>
      <c r="O145" s="471">
        <f>COUNTIFS('2019'!H$694:H$874,"SEGUIMIENTO",'2019'!G$694:G$874,F$10,'2019'!D$694:D$874,B145)</f>
        <v>0</v>
      </c>
      <c r="P145" s="471">
        <f>COUNTIFS('2019'!$H$694:$H$874,"SOLUCIONADO",'2019'!$G$694:$G$874,$F$10,'2019'!$D$694:$D$874,$B145)</f>
        <v>5</v>
      </c>
      <c r="Q145" s="464"/>
      <c r="R145" s="439"/>
      <c r="S145" s="439"/>
      <c r="T145" s="439"/>
      <c r="U145" s="439"/>
      <c r="V145" s="439"/>
      <c r="W145" s="439"/>
      <c r="X145" s="439"/>
      <c r="Y145" s="439"/>
      <c r="Z145" s="439"/>
    </row>
    <row r="146" spans="1:26" ht="12.75">
      <c r="A146" s="439"/>
      <c r="B146" s="439"/>
      <c r="C146" s="439"/>
      <c r="D146" s="439"/>
      <c r="E146" s="439"/>
      <c r="F146" s="439"/>
      <c r="G146" s="439"/>
      <c r="H146" s="439"/>
      <c r="I146" s="439"/>
      <c r="J146" s="439"/>
      <c r="K146" s="439"/>
      <c r="L146" s="439"/>
      <c r="M146" s="439"/>
      <c r="N146" s="439"/>
      <c r="O146" s="439"/>
      <c r="P146" s="439"/>
      <c r="Q146" s="464"/>
      <c r="R146" s="439"/>
      <c r="S146" s="439"/>
      <c r="T146" s="439"/>
      <c r="U146" s="439"/>
      <c r="V146" s="439"/>
      <c r="W146" s="439"/>
      <c r="X146" s="439"/>
      <c r="Y146" s="439"/>
      <c r="Z146" s="439"/>
    </row>
    <row r="147" spans="1:26" ht="12.75">
      <c r="A147" s="439"/>
      <c r="B147" s="439"/>
      <c r="C147" s="439"/>
      <c r="D147" s="439"/>
      <c r="E147" s="439"/>
      <c r="F147" s="439"/>
      <c r="G147" s="439"/>
      <c r="H147" s="439"/>
      <c r="I147" s="439"/>
      <c r="J147" s="439"/>
      <c r="K147" s="439"/>
      <c r="L147" s="439"/>
      <c r="M147" s="439"/>
      <c r="N147" s="439"/>
      <c r="O147" s="439"/>
      <c r="P147" s="439"/>
      <c r="Q147" s="464"/>
      <c r="R147" s="439"/>
      <c r="S147" s="439"/>
      <c r="T147" s="439"/>
      <c r="U147" s="439"/>
      <c r="V147" s="439"/>
      <c r="W147" s="439"/>
      <c r="X147" s="439"/>
      <c r="Y147" s="439"/>
      <c r="Z147" s="439"/>
    </row>
    <row r="148" spans="1:26" ht="12.75">
      <c r="A148" s="550" t="s">
        <v>13196</v>
      </c>
      <c r="B148" s="551"/>
      <c r="C148" s="551"/>
      <c r="D148" s="551"/>
      <c r="E148" s="551"/>
      <c r="F148" s="551"/>
      <c r="G148" s="551"/>
      <c r="H148" s="551"/>
      <c r="I148" s="551"/>
      <c r="J148" s="551"/>
      <c r="K148" s="551"/>
      <c r="L148" s="551"/>
      <c r="M148" s="551"/>
      <c r="N148" s="551"/>
      <c r="O148" s="551"/>
      <c r="P148" s="551"/>
      <c r="Q148" s="552"/>
      <c r="R148" s="439"/>
      <c r="S148" s="439"/>
      <c r="T148" s="439"/>
      <c r="U148" s="439"/>
      <c r="V148" s="439"/>
      <c r="W148" s="439"/>
      <c r="X148" s="439"/>
      <c r="Y148" s="439"/>
      <c r="Z148" s="439"/>
    </row>
    <row r="149" spans="1:26" ht="12.75">
      <c r="A149" s="463"/>
      <c r="B149" s="439"/>
      <c r="C149" s="439"/>
      <c r="D149" s="439"/>
      <c r="E149" s="439"/>
      <c r="F149" s="439"/>
      <c r="G149" s="439"/>
      <c r="H149" s="439"/>
      <c r="I149" s="439"/>
      <c r="J149" s="439"/>
      <c r="K149" s="439"/>
      <c r="L149" s="439"/>
      <c r="M149" s="439"/>
      <c r="N149" s="439"/>
      <c r="O149" s="439"/>
      <c r="P149" s="439"/>
      <c r="Q149" s="464"/>
      <c r="R149" s="439"/>
      <c r="S149" s="439"/>
      <c r="T149" s="439"/>
      <c r="U149" s="439"/>
      <c r="V149" s="439"/>
      <c r="W149" s="439"/>
      <c r="X149" s="439"/>
      <c r="Y149" s="439"/>
      <c r="Z149" s="439"/>
    </row>
    <row r="150" spans="1:26" ht="12.75">
      <c r="A150" s="463"/>
      <c r="B150" s="553" t="s">
        <v>6748</v>
      </c>
      <c r="C150" s="544"/>
      <c r="D150" s="545"/>
      <c r="E150" s="466"/>
      <c r="F150" s="467" t="s">
        <v>44</v>
      </c>
      <c r="G150" s="467" t="s">
        <v>13191</v>
      </c>
      <c r="H150" s="467" t="s">
        <v>15</v>
      </c>
      <c r="I150" s="467" t="s">
        <v>4805</v>
      </c>
      <c r="J150" s="439"/>
      <c r="K150" s="467" t="s">
        <v>13192</v>
      </c>
      <c r="L150" s="467" t="s">
        <v>13191</v>
      </c>
      <c r="M150" s="467" t="s">
        <v>15</v>
      </c>
      <c r="N150" s="465" t="s">
        <v>4805</v>
      </c>
      <c r="O150" s="439"/>
      <c r="P150" s="439"/>
      <c r="Q150" s="464"/>
      <c r="R150" s="439"/>
      <c r="S150" s="439"/>
      <c r="T150" s="439"/>
      <c r="U150" s="439"/>
      <c r="V150" s="439"/>
      <c r="W150" s="439"/>
      <c r="X150" s="439"/>
      <c r="Y150" s="439"/>
      <c r="Z150" s="439"/>
    </row>
    <row r="151" spans="1:26" ht="12.75">
      <c r="A151" s="463"/>
      <c r="B151" s="468" t="s">
        <v>223</v>
      </c>
      <c r="C151" s="469">
        <f>COUNTIF('2019'!H875:H1040,B151)</f>
        <v>166</v>
      </c>
      <c r="D151" s="470">
        <f>C151/C153</f>
        <v>1</v>
      </c>
      <c r="E151" s="32"/>
      <c r="F151" s="468" t="s">
        <v>114</v>
      </c>
      <c r="G151" s="469">
        <f>COUNTIF('2019'!G$875:G$1040,F151)</f>
        <v>68</v>
      </c>
      <c r="H151" s="469">
        <f>COUNTIFS('2019'!H$875:H$1040,"SEGUIMIENTO",'2019'!G$875:G$1040,F151)</f>
        <v>0</v>
      </c>
      <c r="I151" s="471">
        <f>COUNTIFS('2019'!H$875:H$1040,"SOLUCIONADO",'2019'!G$875:G$1040,F151)</f>
        <v>68</v>
      </c>
      <c r="J151" s="439"/>
      <c r="K151" s="468" t="s">
        <v>4647</v>
      </c>
      <c r="L151" s="469">
        <f t="shared" ref="L151:L155" si="7">M151+N151</f>
        <v>36</v>
      </c>
      <c r="M151" s="469">
        <f>COUNTIFS('2019'!H$875:H$1040,"SEGUIMIENTO",'2019'!D$875:D$1040,K151)</f>
        <v>0</v>
      </c>
      <c r="N151" s="471">
        <f>COUNTIFS('2019'!H$875:H$1040,"SOLUCIONADO",'2019'!D$875:D$1040,K151)</f>
        <v>36</v>
      </c>
      <c r="O151" s="439"/>
      <c r="P151" s="439"/>
      <c r="Q151" s="464"/>
      <c r="R151" s="439"/>
      <c r="S151" s="439"/>
      <c r="T151" s="439"/>
      <c r="U151" s="439"/>
      <c r="V151" s="439"/>
      <c r="W151" s="439"/>
      <c r="X151" s="439"/>
      <c r="Y151" s="439"/>
      <c r="Z151" s="439"/>
    </row>
    <row r="152" spans="1:26" ht="12.75">
      <c r="A152" s="463"/>
      <c r="B152" s="468" t="s">
        <v>118</v>
      </c>
      <c r="C152" s="469">
        <f>COUNTIF('2019'!H875:H1040,B152)</f>
        <v>0</v>
      </c>
      <c r="D152" s="470">
        <f>C152/C153</f>
        <v>0</v>
      </c>
      <c r="E152" s="32"/>
      <c r="F152" s="468" t="s">
        <v>271</v>
      </c>
      <c r="G152" s="469">
        <f>COUNTIF('2019'!G$875:G$1040,F152)</f>
        <v>41</v>
      </c>
      <c r="H152" s="469">
        <f>COUNTIFS('2019'!H$875:H$1040,"SEGUIMIENTO",'2019'!G$875:G$1040,F152)</f>
        <v>0</v>
      </c>
      <c r="I152" s="471">
        <f>COUNTIFS('2019'!H$875:H$1040,"SOLUCIONADO",'2019'!G$875:G$1040,F152)</f>
        <v>41</v>
      </c>
      <c r="J152" s="439"/>
      <c r="K152" s="468" t="s">
        <v>4671</v>
      </c>
      <c r="L152" s="469">
        <f t="shared" si="7"/>
        <v>8</v>
      </c>
      <c r="M152" s="469">
        <f>COUNTIFS('2019'!H$875:H$1040,"SEGUIMIENTO",'2019'!D$875:D$1040,K152)</f>
        <v>0</v>
      </c>
      <c r="N152" s="471">
        <f>COUNTIFS('2019'!H$875:H$1040,"SOLUCIONADO",'2019'!D$875:D$1040,K152)</f>
        <v>8</v>
      </c>
      <c r="O152" s="439"/>
      <c r="P152" s="439"/>
      <c r="Q152" s="464"/>
      <c r="R152" s="439"/>
      <c r="S152" s="439"/>
      <c r="T152" s="439"/>
      <c r="U152" s="439"/>
      <c r="V152" s="439"/>
      <c r="W152" s="439"/>
      <c r="X152" s="439"/>
      <c r="Y152" s="439"/>
      <c r="Z152" s="439"/>
    </row>
    <row r="153" spans="1:26" ht="12.75">
      <c r="A153" s="463"/>
      <c r="B153" s="472"/>
      <c r="C153" s="469">
        <f>SUM(C151:C152)</f>
        <v>166</v>
      </c>
      <c r="D153" s="472"/>
      <c r="E153" s="32"/>
      <c r="F153" s="468" t="s">
        <v>222</v>
      </c>
      <c r="G153" s="469">
        <f>COUNTIF('2019'!G$875:G$1040,F153)</f>
        <v>9</v>
      </c>
      <c r="H153" s="469">
        <f>COUNTIFS('2019'!H$875:H$1040,"SEGUIMIENTO",'2019'!G$875:G$1040,F153)</f>
        <v>0</v>
      </c>
      <c r="I153" s="471">
        <f>COUNTIFS('2019'!H$875:H$1040,"SOLUCIONADO",'2019'!G$875:G$1040,F153)</f>
        <v>9</v>
      </c>
      <c r="J153" s="439"/>
      <c r="K153" s="468" t="s">
        <v>7690</v>
      </c>
      <c r="L153" s="469">
        <f t="shared" si="7"/>
        <v>57</v>
      </c>
      <c r="M153" s="469">
        <f>COUNTIFS('2019'!H$875:H$1040,"SEGUIMIENTO",'2019'!D$875:D$1040,K153)</f>
        <v>0</v>
      </c>
      <c r="N153" s="471">
        <f>COUNTIFS('2019'!H$875:H$1040,"SOLUCIONADO",'2019'!D$875:D$1040,K153)</f>
        <v>57</v>
      </c>
      <c r="O153" s="439"/>
      <c r="P153" s="439"/>
      <c r="Q153" s="464"/>
      <c r="R153" s="439"/>
      <c r="S153" s="439"/>
      <c r="T153" s="439"/>
      <c r="U153" s="439"/>
      <c r="V153" s="439"/>
      <c r="W153" s="439"/>
      <c r="X153" s="439"/>
      <c r="Y153" s="439"/>
      <c r="Z153" s="439"/>
    </row>
    <row r="154" spans="1:26" ht="12.75">
      <c r="A154" s="463"/>
      <c r="B154" s="32"/>
      <c r="C154" s="32"/>
      <c r="D154" s="32"/>
      <c r="E154" s="32"/>
      <c r="F154" s="468" t="s">
        <v>4846</v>
      </c>
      <c r="G154" s="469">
        <f>COUNTIF('2019'!G$875:G$1040,F154)</f>
        <v>0</v>
      </c>
      <c r="H154" s="469">
        <f>COUNTIFS('2019'!H$875:H$1040,"SEGUIMIENTO",'2019'!G$875:G$1040,F154)</f>
        <v>0</v>
      </c>
      <c r="I154" s="471">
        <f>COUNTIFS('2019'!H$875:H$1040,"SOLUCIONADO",'2019'!G$875:G$1040,F154)</f>
        <v>0</v>
      </c>
      <c r="J154" s="439"/>
      <c r="K154" s="468" t="s">
        <v>266</v>
      </c>
      <c r="L154" s="469">
        <f t="shared" si="7"/>
        <v>63</v>
      </c>
      <c r="M154" s="469">
        <f>COUNTIFS('2019'!H$875:H$1040,"SEGUIMIENTO",'2019'!D$875:D$1040,K154)</f>
        <v>0</v>
      </c>
      <c r="N154" s="471">
        <f>COUNTIFS('2019'!H$875:H$1040,"SOLUCIONADO",'2019'!D$875:D$1040,K154)</f>
        <v>63</v>
      </c>
      <c r="O154" s="439"/>
      <c r="P154" s="439"/>
      <c r="Q154" s="464"/>
      <c r="R154" s="439"/>
      <c r="S154" s="439"/>
      <c r="T154" s="439"/>
      <c r="U154" s="439"/>
      <c r="V154" s="439"/>
      <c r="W154" s="439"/>
      <c r="X154" s="439"/>
      <c r="Y154" s="439"/>
      <c r="Z154" s="439"/>
    </row>
    <row r="155" spans="1:26" ht="12.75">
      <c r="A155" s="463"/>
      <c r="B155" s="32"/>
      <c r="C155" s="32"/>
      <c r="D155" s="32"/>
      <c r="E155" s="32"/>
      <c r="F155" s="468" t="s">
        <v>362</v>
      </c>
      <c r="G155" s="469">
        <f>COUNTIF('2019'!G$875:G$1040,F155)</f>
        <v>21</v>
      </c>
      <c r="H155" s="469">
        <f>COUNTIFS('2019'!H$875:H$1040,"SEGUIMIENTO",'2019'!G$875:G$1040,F155)</f>
        <v>0</v>
      </c>
      <c r="I155" s="471">
        <f>COUNTIFS('2019'!H$875:H$1040,"SOLUCIONADO",'2019'!G$875:G$1040,F155)</f>
        <v>21</v>
      </c>
      <c r="J155" s="439"/>
      <c r="K155" s="468" t="s">
        <v>4779</v>
      </c>
      <c r="L155" s="469">
        <f t="shared" si="7"/>
        <v>2</v>
      </c>
      <c r="M155" s="469">
        <f>COUNTIFS('2019'!H$875:H$1040,"SEGUIMIENTO",'2019'!D$875:D$1040,K155)</f>
        <v>0</v>
      </c>
      <c r="N155" s="471">
        <f>COUNTIFS('2019'!H$875:H$1040,"SOLUCIONADO",'2019'!D$875:D$1040,K155)</f>
        <v>2</v>
      </c>
      <c r="O155" s="439"/>
      <c r="P155" s="439"/>
      <c r="Q155" s="464"/>
      <c r="R155" s="439"/>
      <c r="S155" s="439"/>
      <c r="T155" s="439"/>
      <c r="U155" s="439"/>
      <c r="V155" s="439"/>
      <c r="W155" s="439"/>
      <c r="X155" s="439"/>
      <c r="Y155" s="439"/>
      <c r="Z155" s="439"/>
    </row>
    <row r="156" spans="1:26" ht="12.75">
      <c r="A156" s="463"/>
      <c r="B156" s="32"/>
      <c r="C156" s="32"/>
      <c r="D156" s="32"/>
      <c r="E156" s="32"/>
      <c r="F156" s="473" t="s">
        <v>483</v>
      </c>
      <c r="G156" s="469">
        <f>COUNTIF('2019'!G$875:G$1040,F156)</f>
        <v>5</v>
      </c>
      <c r="H156" s="469">
        <f>COUNTIFS('2019'!H$875:H$1040,"SEGUIMIENTO",'2019'!G$875:G$1040,F156)</f>
        <v>0</v>
      </c>
      <c r="I156" s="471">
        <f>COUNTIFS('2019'!H$875:H$1040,"SOLUCIONADO",'2019'!G$875:G$1040,F156)</f>
        <v>5</v>
      </c>
      <c r="J156" s="439"/>
      <c r="K156" s="439"/>
      <c r="L156" s="439"/>
      <c r="M156" s="439"/>
      <c r="N156" s="439"/>
      <c r="O156" s="439"/>
      <c r="P156" s="439"/>
      <c r="Q156" s="464"/>
      <c r="R156" s="439"/>
      <c r="S156" s="439"/>
      <c r="T156" s="439"/>
      <c r="U156" s="439"/>
      <c r="V156" s="439"/>
      <c r="W156" s="439"/>
      <c r="X156" s="439"/>
      <c r="Y156" s="439"/>
      <c r="Z156" s="439"/>
    </row>
    <row r="157" spans="1:26" ht="12.75">
      <c r="A157" s="463"/>
      <c r="B157" s="32"/>
      <c r="C157" s="32"/>
      <c r="D157" s="32"/>
      <c r="E157" s="32"/>
      <c r="F157" s="473" t="s">
        <v>384</v>
      </c>
      <c r="G157" s="469">
        <f>COUNTIF('2019'!G$875:G$1040,F157)</f>
        <v>22</v>
      </c>
      <c r="H157" s="469">
        <f>COUNTIFS('2019'!H$875:H$1040,"SEGUIMIENTO",'2019'!G$875:G$1040,F157)</f>
        <v>0</v>
      </c>
      <c r="I157" s="471">
        <f>COUNTIFS('2019'!H$875:H$1040,"SOLUCIONADO",'2019'!G$875:G$1040,F157)</f>
        <v>22</v>
      </c>
      <c r="J157" s="439"/>
      <c r="K157" s="439"/>
      <c r="L157" s="439"/>
      <c r="M157" s="439"/>
      <c r="N157" s="439"/>
      <c r="O157" s="439"/>
      <c r="P157" s="439"/>
      <c r="Q157" s="464"/>
      <c r="R157" s="439"/>
      <c r="S157" s="439"/>
      <c r="T157" s="439"/>
      <c r="U157" s="439"/>
      <c r="V157" s="439"/>
      <c r="W157" s="439"/>
      <c r="X157" s="439"/>
      <c r="Y157" s="439"/>
      <c r="Z157" s="439"/>
    </row>
    <row r="158" spans="1:26" ht="12.75">
      <c r="A158" s="463"/>
      <c r="B158" s="32"/>
      <c r="C158" s="32"/>
      <c r="D158" s="32"/>
      <c r="E158" s="32"/>
      <c r="F158" s="32"/>
      <c r="G158" s="32"/>
      <c r="H158" s="32"/>
      <c r="I158" s="32"/>
      <c r="J158" s="439"/>
      <c r="K158" s="439"/>
      <c r="L158" s="439"/>
      <c r="M158" s="439"/>
      <c r="N158" s="439"/>
      <c r="O158" s="439"/>
      <c r="P158" s="439"/>
      <c r="Q158" s="464"/>
      <c r="R158" s="439"/>
      <c r="S158" s="439"/>
      <c r="T158" s="439"/>
      <c r="U158" s="439"/>
      <c r="V158" s="439"/>
      <c r="W158" s="439"/>
      <c r="X158" s="439"/>
      <c r="Y158" s="439"/>
      <c r="Z158" s="439"/>
    </row>
    <row r="159" spans="1:26" ht="12.75">
      <c r="A159" s="463"/>
      <c r="B159" s="32"/>
      <c r="C159" s="32"/>
      <c r="D159" s="32"/>
      <c r="E159" s="32"/>
      <c r="F159" s="32"/>
      <c r="G159" s="32"/>
      <c r="H159" s="32"/>
      <c r="I159" s="32"/>
      <c r="J159" s="439"/>
      <c r="K159" s="439"/>
      <c r="L159" s="439"/>
      <c r="M159" s="439"/>
      <c r="N159" s="439"/>
      <c r="O159" s="439"/>
      <c r="P159" s="439"/>
      <c r="Q159" s="464"/>
      <c r="R159" s="439"/>
      <c r="S159" s="439"/>
      <c r="T159" s="439"/>
      <c r="U159" s="439"/>
      <c r="V159" s="439"/>
      <c r="W159" s="439"/>
      <c r="X159" s="439"/>
      <c r="Y159" s="439"/>
      <c r="Z159" s="439"/>
    </row>
    <row r="160" spans="1:26" ht="12.75">
      <c r="A160" s="463"/>
      <c r="B160" s="32"/>
      <c r="C160" s="549" t="s">
        <v>114</v>
      </c>
      <c r="D160" s="545"/>
      <c r="E160" s="549" t="s">
        <v>271</v>
      </c>
      <c r="F160" s="545"/>
      <c r="G160" s="549" t="s">
        <v>222</v>
      </c>
      <c r="H160" s="545"/>
      <c r="I160" s="549" t="s">
        <v>4846</v>
      </c>
      <c r="J160" s="545"/>
      <c r="K160" s="549" t="s">
        <v>362</v>
      </c>
      <c r="L160" s="545"/>
      <c r="M160" s="549" t="s">
        <v>483</v>
      </c>
      <c r="N160" s="545"/>
      <c r="O160" s="549" t="s">
        <v>384</v>
      </c>
      <c r="P160" s="545"/>
      <c r="Q160" s="464"/>
      <c r="R160" s="439"/>
      <c r="S160" s="439"/>
      <c r="T160" s="439"/>
      <c r="U160" s="439"/>
      <c r="V160" s="439"/>
      <c r="W160" s="439"/>
      <c r="X160" s="439"/>
      <c r="Y160" s="439"/>
      <c r="Z160" s="439"/>
    </row>
    <row r="161" spans="1:26" ht="12.75">
      <c r="A161" s="463"/>
      <c r="B161" s="439"/>
      <c r="C161" s="467" t="s">
        <v>15</v>
      </c>
      <c r="D161" s="467" t="s">
        <v>4805</v>
      </c>
      <c r="E161" s="467" t="s">
        <v>15</v>
      </c>
      <c r="F161" s="467" t="s">
        <v>4805</v>
      </c>
      <c r="G161" s="467" t="s">
        <v>15</v>
      </c>
      <c r="H161" s="467" t="s">
        <v>4805</v>
      </c>
      <c r="I161" s="467" t="s">
        <v>15</v>
      </c>
      <c r="J161" s="467" t="s">
        <v>4805</v>
      </c>
      <c r="K161" s="467" t="s">
        <v>15</v>
      </c>
      <c r="L161" s="467" t="s">
        <v>4805</v>
      </c>
      <c r="M161" s="467" t="s">
        <v>15</v>
      </c>
      <c r="N161" s="465" t="s">
        <v>4805</v>
      </c>
      <c r="O161" s="467" t="s">
        <v>15</v>
      </c>
      <c r="P161" s="467" t="s">
        <v>4805</v>
      </c>
      <c r="Q161" s="464"/>
      <c r="R161" s="439"/>
      <c r="S161" s="439"/>
      <c r="T161" s="439"/>
      <c r="U161" s="439"/>
      <c r="V161" s="439"/>
      <c r="W161" s="439"/>
      <c r="X161" s="439"/>
      <c r="Y161" s="439"/>
      <c r="Z161" s="439"/>
    </row>
    <row r="162" spans="1:26" ht="12.75">
      <c r="A162" s="463"/>
      <c r="B162" s="468" t="s">
        <v>4647</v>
      </c>
      <c r="C162" s="469">
        <f>COUNTIFS('2019'!H$875:H$1040,"SEGUIMIENTO",'2019'!G$875:G$1040,F$4,'2019'!D$875:D$1040,B162)</f>
        <v>0</v>
      </c>
      <c r="D162" s="469">
        <f>COUNTIFS('2019'!H$875:H$1040,"SOLUCIONADO",'2019'!G$875:G$1040,F$4,'2019'!D$875:D$1040,B162)</f>
        <v>25</v>
      </c>
      <c r="E162" s="469">
        <f>COUNTIFS('2019'!H$875:H$1040,"SEGUIMIENTO",'2019'!G$875:G$1040,F$5,'2019'!D$875:D$1040,B162)</f>
        <v>0</v>
      </c>
      <c r="F162" s="471">
        <f>COUNTIFS('2019'!H$875:H$1040,"SOLUCIONADO",'2019'!G$875:G$1040,F$5,'2019'!D$875:D$1040,B162)</f>
        <v>3</v>
      </c>
      <c r="G162" s="471">
        <f>COUNTIFS('2019'!H$875:H$1040,"SEGUIMIENTO",'2019'!G$875:G$1040,F$6,'2019'!D$875:D$1040,B162)</f>
        <v>0</v>
      </c>
      <c r="H162" s="471">
        <f>COUNTIFS('2019'!H$875:H$1040,"SOLUCIONADO",'2019'!G$875:G$1040,F$6,'2019'!D$875:D$1040,B162)</f>
        <v>1</v>
      </c>
      <c r="I162" s="471">
        <f>COUNTIFS('2019'!H$875:H$1040,"SEGUIMIENTO",'2019'!G$875:G$1040,F$7,'2019'!D$875:D$1040,B162)</f>
        <v>0</v>
      </c>
      <c r="J162" s="471">
        <f>COUNTIFS('2019'!H$875:H$1040,"SOLUCIONADO",'2019'!G$875:G$1040,F$7,'2019'!D$875:D$1040,B162)</f>
        <v>0</v>
      </c>
      <c r="K162" s="471">
        <f>COUNTIFS('2019'!H$875:H$1040,"SEGUIMIENTO",'2019'!G$875:G$1040,F$8,'2019'!D$875:D$1040,B162)</f>
        <v>0</v>
      </c>
      <c r="L162" s="471">
        <f>COUNTIFS('2019'!H$875:H$1040,"SOLUCIONADO",'2019'!G$875:G$1040,F$8,'2019'!D$875:D$1040,B162)</f>
        <v>0</v>
      </c>
      <c r="M162" s="471">
        <f>COUNTIFS('2019'!H$875:H$1040,"SEGUIMIENTO",'2019'!G$875:G$1040,F$9,'2019'!D$875:D$1040,B162)</f>
        <v>0</v>
      </c>
      <c r="N162" s="471">
        <f>COUNTIFS('2019'!H$875:H$1040,"SOLUCIONADO",'2019'!G$875:G$1040,F$9,'2019'!D$875:D$1040,B162)</f>
        <v>2</v>
      </c>
      <c r="O162" s="471">
        <f>COUNTIFS('2019'!H$875:H$1040,"SEGUIMIENTO",'2019'!G$875:G$1040,F$10,'2019'!D$875:D$1040,B162)</f>
        <v>0</v>
      </c>
      <c r="P162" s="471">
        <f>COUNTIFS('2019'!$H$875:$H$1040,"SOLUCIONADO",'2019'!$G$875:$G$1040,$F$10,'2019'!$D$875:$D$1040,$B162)</f>
        <v>5</v>
      </c>
      <c r="Q162" s="464"/>
      <c r="R162" s="439"/>
      <c r="S162" s="439"/>
      <c r="T162" s="439"/>
      <c r="U162" s="439"/>
      <c r="V162" s="439"/>
      <c r="W162" s="439"/>
      <c r="X162" s="439"/>
      <c r="Y162" s="439"/>
      <c r="Z162" s="439"/>
    </row>
    <row r="163" spans="1:26" ht="12.75">
      <c r="A163" s="463"/>
      <c r="B163" s="468" t="s">
        <v>4671</v>
      </c>
      <c r="C163" s="469">
        <f>COUNTIFS('2019'!H$875:H$1040,"SEGUIMIENTO",'2019'!G$875:G$1040,F$4,'2019'!D$875:D$1040,B163)</f>
        <v>0</v>
      </c>
      <c r="D163" s="469">
        <f>COUNTIFS('2019'!H$875:H$1040,"SOLUCIONADO",'2019'!G$875:G$1040,F$4,'2019'!D$875:D$1040,B163)</f>
        <v>3</v>
      </c>
      <c r="E163" s="469">
        <f>COUNTIFS('2019'!H$875:H$1040,"SEGUIMIENTO",'2019'!G$875:G$1040,F$5,'2019'!D$875:D$1040,B163)</f>
        <v>0</v>
      </c>
      <c r="F163" s="471">
        <f>COUNTIFS('2019'!H$875:H$1040,"SOLUCIONADO",'2019'!G$875:G$1040,F$5,'2019'!D$875:D$1040,B163)</f>
        <v>2</v>
      </c>
      <c r="G163" s="471">
        <f>COUNTIFS('2019'!H$875:H$1040,"SEGUIMIENTO",'2019'!G$875:G$1040,F$6,'2019'!D$875:D$1040,B163)</f>
        <v>0</v>
      </c>
      <c r="H163" s="471">
        <f>COUNTIFS('2019'!H$875:H$1040,"SOLUCIONADO",'2019'!G$875:G$1040,F$6,'2019'!D$875:D$1040,B163)</f>
        <v>2</v>
      </c>
      <c r="I163" s="471">
        <f>COUNTIFS('2019'!H$875:H$1040,"SEGUIMIENTO",'2019'!G$875:G$1040,F$7,'2019'!D$875:D$1040,B163)</f>
        <v>0</v>
      </c>
      <c r="J163" s="471">
        <f>COUNTIFS('2019'!H$875:H$1040,"SOLUCIONADO",'2019'!G$875:G$1040,F$7,'2019'!D$875:D$1040,B163)</f>
        <v>0</v>
      </c>
      <c r="K163" s="471">
        <f>COUNTIFS('2019'!H$875:H$1040,"SEGUIMIENTO",'2019'!G$875:G$1040,F$8,'2019'!D$875:D$1040,B163)</f>
        <v>0</v>
      </c>
      <c r="L163" s="471">
        <f>COUNTIFS('2019'!H$875:H$1040,"SOLUCIONADO",'2019'!G$875:G$1040,F$8,'2019'!D$875:D$1040,B163)</f>
        <v>0</v>
      </c>
      <c r="M163" s="471">
        <f>COUNTIFS('2019'!H$875:H$1040,"SEGUIMIENTO",'2019'!G$875:G$1040,F$9,'2019'!D$875:D$1040,B163)</f>
        <v>0</v>
      </c>
      <c r="N163" s="471">
        <f>COUNTIFS('2019'!H$875:H$1040,"SOLUCIONADO",'2019'!G$875:G$1040,F$9,'2019'!D$875:D$1040,B163)</f>
        <v>0</v>
      </c>
      <c r="O163" s="471">
        <f>COUNTIFS('2019'!H$875:H$1040,"SEGUIMIENTO",'2019'!G$875:G$1040,F$10,'2019'!D$875:D$1040,B163)</f>
        <v>0</v>
      </c>
      <c r="P163" s="471">
        <f>COUNTIFS('2019'!$H$875:$H$1040,"SOLUCIONADO",'2019'!$G$875:$G$1040,$F$10,'2019'!$D$875:$D$1040,$B163)</f>
        <v>1</v>
      </c>
      <c r="Q163" s="464"/>
      <c r="R163" s="439"/>
      <c r="S163" s="439"/>
      <c r="T163" s="439"/>
      <c r="U163" s="439"/>
      <c r="V163" s="439"/>
      <c r="W163" s="439"/>
      <c r="X163" s="439"/>
      <c r="Y163" s="439"/>
      <c r="Z163" s="439"/>
    </row>
    <row r="164" spans="1:26" ht="12.75">
      <c r="A164" s="463"/>
      <c r="B164" s="468" t="s">
        <v>7690</v>
      </c>
      <c r="C164" s="469">
        <f>COUNTIFS('2019'!H$875:H$1040,"SEGUIMIENTO",'2019'!G$875:G$1040,F$4,'2019'!D$875:D$1040,B164)</f>
        <v>0</v>
      </c>
      <c r="D164" s="469">
        <f>COUNTIFS('2019'!H$875:H$1040,"SOLUCIONADO",'2019'!G$875:G$1040,F$4,'2019'!D$875:D$1040,B164)</f>
        <v>17</v>
      </c>
      <c r="E164" s="469">
        <f>COUNTIFS('2019'!H$875:H$1040,"SEGUIMIENTO",'2019'!G$875:G$1040,F$5,'2019'!D$875:D$1040,B164)</f>
        <v>0</v>
      </c>
      <c r="F164" s="471">
        <f>COUNTIFS('2019'!H$875:H$1040,"SOLUCIONADO",'2019'!G$875:G$1040,F$5,'2019'!D$875:D$1040,B164)</f>
        <v>17</v>
      </c>
      <c r="G164" s="471">
        <f>COUNTIFS('2019'!H$875:H$1040,"SEGUIMIENTO",'2019'!G$875:G$1040,F$6,'2019'!D$875:D$1040,B164)</f>
        <v>0</v>
      </c>
      <c r="H164" s="471">
        <f>COUNTIFS('2019'!H$875:H$1040,"SOLUCIONADO",'2019'!G$875:G$1040,F$6,'2019'!D$875:D$1040,B164)</f>
        <v>2</v>
      </c>
      <c r="I164" s="471">
        <f>COUNTIFS('2019'!H$875:H$1040,"SEGUIMIENTO",'2019'!G$875:G$1040,F$7,'2019'!D$875:D$1040,B164)</f>
        <v>0</v>
      </c>
      <c r="J164" s="471">
        <f>COUNTIFS('2019'!H$875:H$1040,"SOLUCIONADO",'2019'!G$875:G$1040,F$7,'2019'!D$875:D$1040,B164)</f>
        <v>0</v>
      </c>
      <c r="K164" s="471">
        <f>COUNTIFS('2019'!H$875:H$1040,"SEGUIMIENTO",'2019'!G$875:G$1040,F$8,'2019'!D$875:D$1040,B164)</f>
        <v>0</v>
      </c>
      <c r="L164" s="471">
        <f>COUNTIFS('2019'!H$875:H$1040,"SOLUCIONADO",'2019'!G$875:G$1040,F$8,'2019'!D$875:D$1040,B164)</f>
        <v>14</v>
      </c>
      <c r="M164" s="471">
        <f>COUNTIFS('2019'!H$875:H$1040,"SEGUIMIENTO",'2019'!G$875:G$1040,F$9,'2019'!D$875:D$1040,B164)</f>
        <v>0</v>
      </c>
      <c r="N164" s="471">
        <f>COUNTIFS('2019'!H$875:H$1040,"SOLUCIONADO",'2019'!G$875:G$1040,F$9,'2019'!D$875:D$1040,B164)</f>
        <v>1</v>
      </c>
      <c r="O164" s="471">
        <f>COUNTIFS('2019'!H$875:H$1040,"SEGUIMIENTO",'2019'!G$875:G$1040,F$10,'2019'!D$875:D$1040,B164)</f>
        <v>0</v>
      </c>
      <c r="P164" s="471">
        <f>COUNTIFS('2019'!$H$875:$H$1040,"SOLUCIONADO",'2019'!$G$875:$G$1040,$F$10,'2019'!$D$875:$D$1040,$B164)</f>
        <v>6</v>
      </c>
      <c r="Q164" s="464"/>
      <c r="R164" s="439"/>
      <c r="S164" s="439"/>
      <c r="T164" s="439"/>
      <c r="U164" s="439"/>
      <c r="V164" s="439"/>
      <c r="W164" s="439"/>
      <c r="X164" s="439"/>
      <c r="Y164" s="439"/>
      <c r="Z164" s="439"/>
    </row>
    <row r="165" spans="1:26" ht="12.75">
      <c r="A165" s="463"/>
      <c r="B165" s="468" t="s">
        <v>266</v>
      </c>
      <c r="C165" s="469">
        <f>COUNTIFS('2019'!H$875:H$1040,"SEGUIMIENTO",'2019'!G$875:G$1040,F$4,'2019'!D$875:D$1040,B165)</f>
        <v>0</v>
      </c>
      <c r="D165" s="469">
        <f>COUNTIFS('2019'!H$875:H$1040,"SOLUCIONADO",'2019'!G$875:G$1040,F$4,'2019'!D$875:D$1040,B165)</f>
        <v>23</v>
      </c>
      <c r="E165" s="469">
        <f>COUNTIFS('2019'!H$875:H$1040,"SEGUIMIENTO",'2019'!G$875:G$1040,F$5,'2019'!D$875:D$1040,B165)</f>
        <v>0</v>
      </c>
      <c r="F165" s="471">
        <f>COUNTIFS('2019'!H$875:H$1040,"SOLUCIONADO",'2019'!G$875:G$1040,F$5,'2019'!D$875:D$1040,B165)</f>
        <v>19</v>
      </c>
      <c r="G165" s="471">
        <f>COUNTIFS('2019'!H$875:H$1040,"SEGUIMIENTO",'2019'!G$875:G$1040,F$6,'2019'!D$875:D$1040,B165)</f>
        <v>0</v>
      </c>
      <c r="H165" s="471">
        <f>COUNTIFS('2019'!H$875:H$1040,"SOLUCIONADO",'2019'!G$875:G$1040,F$6,'2019'!D$875:D$1040,B165)</f>
        <v>4</v>
      </c>
      <c r="I165" s="471">
        <f>COUNTIFS('2019'!H$875:H$1040,"SEGUIMIENTO",'2019'!G$875:G$1040,F$7,'2019'!D$875:D$1040,B165)</f>
        <v>0</v>
      </c>
      <c r="J165" s="471">
        <f>COUNTIFS('2019'!H$875:H$1040,"SOLUCIONADO",'2019'!G$875:G$1040,F$7,'2019'!D$875:D$1040,B165)</f>
        <v>0</v>
      </c>
      <c r="K165" s="471">
        <f>COUNTIFS('2019'!H$875:H$1040,"SEGUIMIENTO",'2019'!G$875:G$1040,F$8,'2019'!D$875:D$1040,B165)</f>
        <v>0</v>
      </c>
      <c r="L165" s="471">
        <f>COUNTIFS('2019'!H$875:H$1040,"SOLUCIONADO",'2019'!G$875:G$1040,F$8,'2019'!D$875:D$1040,B165)</f>
        <v>6</v>
      </c>
      <c r="M165" s="471">
        <f>COUNTIFS('2019'!H$875:H$1040,"SEGUIMIENTO",'2019'!G$875:G$1040,F$9,'2019'!D$875:D$1040,B165)</f>
        <v>0</v>
      </c>
      <c r="N165" s="471">
        <f>COUNTIFS('2019'!H$875:H$1040,"SOLUCIONADO",'2019'!G$875:G$1040,F$9,'2019'!D$875:D$1040,B165)</f>
        <v>2</v>
      </c>
      <c r="O165" s="471">
        <f>COUNTIFS('2019'!H$875:H$1040,"SEGUIMIENTO",'2019'!G$875:G$1040,F$10,'2019'!D$875:D$1040,B165)</f>
        <v>0</v>
      </c>
      <c r="P165" s="471">
        <f>COUNTIFS('2019'!$H$875:$H$1040,"SOLUCIONADO",'2019'!$G$875:$G$1040,$F$10,'2019'!$D$875:$D$1040,$B165)</f>
        <v>9</v>
      </c>
      <c r="Q165" s="464"/>
      <c r="R165" s="439"/>
      <c r="S165" s="439"/>
      <c r="T165" s="439"/>
      <c r="U165" s="439"/>
      <c r="V165" s="439"/>
      <c r="W165" s="439"/>
      <c r="X165" s="439"/>
      <c r="Y165" s="439"/>
      <c r="Z165" s="439"/>
    </row>
    <row r="166" spans="1:26" ht="12.75">
      <c r="A166" s="463"/>
      <c r="B166" s="468" t="s">
        <v>4779</v>
      </c>
      <c r="C166" s="469">
        <f>COUNTIFS('2019'!H$875:H$1040,"SEGUIMIENTO",'2019'!G$875:G$1040,F$4,'2019'!D$875:D$1040,B166)</f>
        <v>0</v>
      </c>
      <c r="D166" s="469">
        <f>COUNTIFS('2019'!H$875:H$1040,"SOLUCIONADO",'2019'!G$875:G$1040,F$4,'2019'!D$875:D$1040,B166)</f>
        <v>0</v>
      </c>
      <c r="E166" s="469">
        <f>COUNTIFS('2019'!H$875:H$1040,"SEGUIMIENTO",'2019'!G$875:G$1040,F$5,'2019'!D$875:D$1040,B166)</f>
        <v>0</v>
      </c>
      <c r="F166" s="471">
        <f>COUNTIFS('2019'!H$875:H$1040,"SOLUCIONADO",'2019'!G$875:G$1040,F$5,'2019'!D$875:D$1040,B166)</f>
        <v>0</v>
      </c>
      <c r="G166" s="471">
        <f>COUNTIFS('2019'!H$875:H$1040,"SEGUIMIENTO",'2019'!G$875:G$1040,F$6,'2019'!D$875:D$1040,B166)</f>
        <v>0</v>
      </c>
      <c r="H166" s="471">
        <f>COUNTIFS('2019'!H$875:H$1040,"SOLUCIONADO",'2019'!G$875:G$1040,F$6,'2019'!D$875:D$1040,B166)</f>
        <v>0</v>
      </c>
      <c r="I166" s="471">
        <f>COUNTIFS('2019'!H$875:H$1040,"SEGUIMIENTO",'2019'!G$875:G$1040,F$7,'2019'!D$875:D$1040,B166)</f>
        <v>0</v>
      </c>
      <c r="J166" s="471">
        <f>COUNTIFS('2019'!H$875:H$1040,"SOLUCIONADO",'2019'!G$875:G$1040,F$7,'2019'!D$875:D$1040,B166)</f>
        <v>0</v>
      </c>
      <c r="K166" s="471">
        <f>COUNTIFS('2019'!H$875:H$1040,"SEGUIMIENTO",'2019'!G$875:G$1040,F$8,'2019'!D$875:D$1040,B166)</f>
        <v>0</v>
      </c>
      <c r="L166" s="471">
        <f>COUNTIFS('2019'!H$875:H$1040,"SOLUCIONADO",'2019'!G$875:G$1040,F$8,'2019'!D$875:D$1040,B166)</f>
        <v>1</v>
      </c>
      <c r="M166" s="471">
        <f>COUNTIFS('2019'!H$875:H$1040,"SEGUIMIENTO",'2019'!G$875:G$1040,F$9,'2019'!D$875:D$1040,B166)</f>
        <v>0</v>
      </c>
      <c r="N166" s="471">
        <f>COUNTIFS('2019'!H$875:H$1040,"SOLUCIONADO",'2019'!G$875:G$1040,F$9,'2019'!D$875:D$1040,B166)</f>
        <v>0</v>
      </c>
      <c r="O166" s="471">
        <f>COUNTIFS('2019'!H$875:H$1040,"SEGUIMIENTO",'2019'!G$875:G$1040,F$10,'2019'!D$875:D$1040,B166)</f>
        <v>0</v>
      </c>
      <c r="P166" s="471">
        <f>COUNTIFS('2019'!$H$875:$H$1040,"SOLUCIONADO",'2019'!$G$875:$G$1040,$F$10,'2019'!$D$875:$D$1040,$B166)</f>
        <v>1</v>
      </c>
      <c r="Q166" s="464"/>
      <c r="R166" s="439"/>
      <c r="S166" s="439"/>
      <c r="T166" s="439"/>
      <c r="U166" s="439"/>
      <c r="V166" s="439"/>
      <c r="W166" s="439"/>
      <c r="X166" s="439"/>
      <c r="Y166" s="439"/>
      <c r="Z166" s="439"/>
    </row>
    <row r="167" spans="1:26" ht="12.75">
      <c r="A167" s="439"/>
      <c r="B167" s="439"/>
      <c r="C167" s="439"/>
      <c r="D167" s="439"/>
      <c r="E167" s="439"/>
      <c r="F167" s="439"/>
      <c r="G167" s="439"/>
      <c r="H167" s="439"/>
      <c r="I167" s="439"/>
      <c r="J167" s="439"/>
      <c r="K167" s="439"/>
      <c r="L167" s="439"/>
      <c r="M167" s="439"/>
      <c r="N167" s="439"/>
      <c r="O167" s="439"/>
      <c r="P167" s="439"/>
      <c r="Q167" s="439"/>
      <c r="R167" s="439"/>
      <c r="S167" s="439"/>
      <c r="T167" s="439"/>
      <c r="U167" s="439"/>
      <c r="V167" s="439"/>
      <c r="W167" s="439"/>
      <c r="X167" s="439"/>
      <c r="Y167" s="439"/>
      <c r="Z167" s="439"/>
    </row>
    <row r="168" spans="1:26" ht="12.75">
      <c r="A168" s="439"/>
      <c r="B168" s="439"/>
      <c r="C168" s="439"/>
      <c r="D168" s="439"/>
      <c r="E168" s="439"/>
      <c r="F168" s="439"/>
      <c r="G168" s="439"/>
      <c r="H168" s="439"/>
      <c r="I168" s="439"/>
      <c r="J168" s="439"/>
      <c r="K168" s="439"/>
      <c r="L168" s="439"/>
      <c r="M168" s="439"/>
      <c r="N168" s="439"/>
      <c r="O168" s="439"/>
      <c r="P168" s="439"/>
      <c r="Q168" s="439"/>
      <c r="R168" s="439"/>
      <c r="S168" s="439"/>
      <c r="T168" s="439"/>
      <c r="U168" s="439"/>
      <c r="V168" s="439"/>
      <c r="W168" s="439"/>
      <c r="X168" s="439"/>
      <c r="Y168" s="439"/>
      <c r="Z168" s="439"/>
    </row>
    <row r="169" spans="1:26" ht="12.75">
      <c r="A169" s="550" t="s">
        <v>13198</v>
      </c>
      <c r="B169" s="551"/>
      <c r="C169" s="551"/>
      <c r="D169" s="551"/>
      <c r="E169" s="551"/>
      <c r="F169" s="551"/>
      <c r="G169" s="551"/>
      <c r="H169" s="551"/>
      <c r="I169" s="551"/>
      <c r="J169" s="551"/>
      <c r="K169" s="551"/>
      <c r="L169" s="551"/>
      <c r="M169" s="551"/>
      <c r="N169" s="551"/>
      <c r="O169" s="551"/>
      <c r="P169" s="551"/>
      <c r="Q169" s="552"/>
      <c r="R169" s="439"/>
      <c r="S169" s="439"/>
      <c r="T169" s="439"/>
      <c r="U169" s="439"/>
      <c r="V169" s="439"/>
      <c r="W169" s="439"/>
      <c r="X169" s="439"/>
      <c r="Y169" s="439"/>
      <c r="Z169" s="439"/>
    </row>
    <row r="170" spans="1:26" ht="12.75">
      <c r="A170" s="463"/>
      <c r="B170" s="439"/>
      <c r="C170" s="439"/>
      <c r="D170" s="439"/>
      <c r="E170" s="439"/>
      <c r="F170" s="439"/>
      <c r="G170" s="439"/>
      <c r="H170" s="439"/>
      <c r="I170" s="439"/>
      <c r="J170" s="439"/>
      <c r="K170" s="439"/>
      <c r="L170" s="439"/>
      <c r="M170" s="439"/>
      <c r="N170" s="439"/>
      <c r="O170" s="439"/>
      <c r="P170" s="439"/>
      <c r="Q170" s="464"/>
      <c r="R170" s="439"/>
      <c r="S170" s="439"/>
      <c r="T170" s="439"/>
      <c r="U170" s="439"/>
      <c r="V170" s="439"/>
      <c r="W170" s="439"/>
      <c r="X170" s="439"/>
      <c r="Y170" s="439"/>
      <c r="Z170" s="439"/>
    </row>
    <row r="171" spans="1:26" ht="12.75">
      <c r="A171" s="463"/>
      <c r="B171" s="553" t="s">
        <v>6748</v>
      </c>
      <c r="C171" s="544"/>
      <c r="D171" s="545"/>
      <c r="E171" s="466"/>
      <c r="F171" s="467" t="s">
        <v>44</v>
      </c>
      <c r="G171" s="467" t="s">
        <v>13191</v>
      </c>
      <c r="H171" s="467" t="s">
        <v>15</v>
      </c>
      <c r="I171" s="467" t="s">
        <v>4805</v>
      </c>
      <c r="J171" s="439"/>
      <c r="K171" s="467" t="s">
        <v>13192</v>
      </c>
      <c r="L171" s="467" t="s">
        <v>13191</v>
      </c>
      <c r="M171" s="467" t="s">
        <v>15</v>
      </c>
      <c r="N171" s="465" t="s">
        <v>4805</v>
      </c>
      <c r="O171" s="439"/>
      <c r="P171" s="439"/>
      <c r="Q171" s="464"/>
      <c r="R171" s="439"/>
      <c r="S171" s="439"/>
      <c r="T171" s="439"/>
      <c r="U171" s="439"/>
      <c r="V171" s="439"/>
      <c r="W171" s="439"/>
      <c r="X171" s="439"/>
      <c r="Y171" s="439"/>
      <c r="Z171" s="439"/>
    </row>
    <row r="172" spans="1:26" ht="12.75">
      <c r="A172" s="463"/>
      <c r="B172" s="468" t="s">
        <v>223</v>
      </c>
      <c r="C172" s="469">
        <f>COUNTIF('2019'!H1041:H1166,B172)</f>
        <v>126</v>
      </c>
      <c r="D172" s="470">
        <f>C172/C174</f>
        <v>1</v>
      </c>
      <c r="E172" s="32"/>
      <c r="F172" s="468" t="s">
        <v>114</v>
      </c>
      <c r="G172" s="469">
        <f>COUNTIF('2019'!G$1041:G$1166,F172)</f>
        <v>64</v>
      </c>
      <c r="H172" s="469">
        <f>COUNTIFS('2019'!H$1041:H$1166,"SEGUIMIENTO",'2019'!G$1041:G$1166,F172)</f>
        <v>0</v>
      </c>
      <c r="I172" s="471">
        <f>COUNTIFS('2019'!H$1041:H$1166,"SOLUCIONADO",'2019'!G$1041:G$1166,F172)</f>
        <v>64</v>
      </c>
      <c r="J172" s="439"/>
      <c r="K172" s="468" t="s">
        <v>4647</v>
      </c>
      <c r="L172" s="469">
        <f t="shared" ref="L172:L176" si="8">M172+N172</f>
        <v>43</v>
      </c>
      <c r="M172" s="469">
        <f>COUNTIFS('2019'!H$1041:H$1166,"SEGUIMIENTO",'2019'!D$1041:D$1166,K172)</f>
        <v>0</v>
      </c>
      <c r="N172" s="471">
        <f>COUNTIFS('2019'!H$1041:H$1166,"SOLUCIONADO",'2019'!D$1041:D$1166,K172)</f>
        <v>43</v>
      </c>
      <c r="O172" s="439"/>
      <c r="P172" s="439"/>
      <c r="Q172" s="464"/>
      <c r="R172" s="439"/>
      <c r="S172" s="439"/>
      <c r="T172" s="439"/>
      <c r="U172" s="439"/>
      <c r="V172" s="439"/>
      <c r="W172" s="439"/>
      <c r="X172" s="439"/>
      <c r="Y172" s="439"/>
      <c r="Z172" s="439"/>
    </row>
    <row r="173" spans="1:26" ht="12.75">
      <c r="A173" s="463"/>
      <c r="B173" s="468" t="s">
        <v>118</v>
      </c>
      <c r="C173" s="469">
        <f>COUNTIF('2019'!H1040:H1166,B173)</f>
        <v>0</v>
      </c>
      <c r="D173" s="470">
        <f>C173/C174</f>
        <v>0</v>
      </c>
      <c r="E173" s="32"/>
      <c r="F173" s="468" t="s">
        <v>271</v>
      </c>
      <c r="G173" s="469">
        <f>COUNTIF('2019'!G$1041:G$1166,F173)</f>
        <v>26</v>
      </c>
      <c r="H173" s="469">
        <f>COUNTIFS('2019'!H$1041:H$1166,"SEGUIMIENTO",'2019'!G$1041:G$1166,F173)</f>
        <v>0</v>
      </c>
      <c r="I173" s="471">
        <f>COUNTIFS('2019'!H$1041:H$1166,"SOLUCIONADO",'2019'!G$1041:G$1166,F173)</f>
        <v>26</v>
      </c>
      <c r="J173" s="439"/>
      <c r="K173" s="468" t="s">
        <v>4671</v>
      </c>
      <c r="L173" s="469">
        <f t="shared" si="8"/>
        <v>6</v>
      </c>
      <c r="M173" s="469">
        <f>COUNTIFS('2019'!H$1041:H$1166,"SEGUIMIENTO",'2019'!D$1041:D$1166,K173)</f>
        <v>0</v>
      </c>
      <c r="N173" s="471">
        <f>COUNTIFS('2019'!H$1041:H$1166,"SOLUCIONADO",'2019'!D$1041:D$1166,K173)</f>
        <v>6</v>
      </c>
      <c r="O173" s="439"/>
      <c r="P173" s="439"/>
      <c r="Q173" s="464"/>
      <c r="R173" s="439"/>
      <c r="S173" s="439"/>
      <c r="T173" s="439"/>
      <c r="U173" s="439"/>
      <c r="V173" s="439"/>
      <c r="W173" s="439"/>
      <c r="X173" s="439"/>
      <c r="Y173" s="439"/>
      <c r="Z173" s="439"/>
    </row>
    <row r="174" spans="1:26" ht="12.75">
      <c r="A174" s="463"/>
      <c r="B174" s="472"/>
      <c r="C174" s="469">
        <f>SUM(C172:C173)</f>
        <v>126</v>
      </c>
      <c r="D174" s="472"/>
      <c r="E174" s="32"/>
      <c r="F174" s="468" t="s">
        <v>222</v>
      </c>
      <c r="G174" s="469">
        <f>COUNTIF('2019'!G$1041:G$1166,F174)</f>
        <v>7</v>
      </c>
      <c r="H174" s="469">
        <f>COUNTIFS('2019'!H$1041:H$1166,"SEGUIMIENTO",'2019'!G$1041:G$1166,F174)</f>
        <v>0</v>
      </c>
      <c r="I174" s="471">
        <f>COUNTIFS('2019'!H$1041:H$1166,"SOLUCIONADO",'2019'!G$1041:G$1166,F174)</f>
        <v>7</v>
      </c>
      <c r="J174" s="439"/>
      <c r="K174" s="468" t="s">
        <v>7690</v>
      </c>
      <c r="L174" s="469">
        <f t="shared" si="8"/>
        <v>36</v>
      </c>
      <c r="M174" s="469">
        <f>COUNTIFS('2019'!H$1041:H$1166,"SEGUIMIENTO",'2019'!D$1041:D$1166,K174)</f>
        <v>0</v>
      </c>
      <c r="N174" s="471">
        <f>COUNTIFS('2019'!H$1041:H$1166,"SOLUCIONADO",'2019'!D$1041:D$1166,K174)</f>
        <v>36</v>
      </c>
      <c r="O174" s="439"/>
      <c r="P174" s="439"/>
      <c r="Q174" s="464"/>
      <c r="R174" s="439"/>
      <c r="S174" s="439"/>
      <c r="T174" s="439"/>
      <c r="U174" s="439"/>
      <c r="V174" s="439"/>
      <c r="W174" s="439"/>
      <c r="X174" s="439"/>
      <c r="Y174" s="439"/>
      <c r="Z174" s="439"/>
    </row>
    <row r="175" spans="1:26" ht="12.75">
      <c r="A175" s="463"/>
      <c r="B175" s="32"/>
      <c r="C175" s="32"/>
      <c r="D175" s="32"/>
      <c r="E175" s="32"/>
      <c r="F175" s="468" t="s">
        <v>4846</v>
      </c>
      <c r="G175" s="469">
        <f>COUNTIF('2019'!G$1041:G$1166,F175)</f>
        <v>0</v>
      </c>
      <c r="H175" s="469">
        <f>COUNTIFS('2019'!H$1041:H$1166,"SEGUIMIENTO",'2019'!G$1041:G$1166,F175)</f>
        <v>0</v>
      </c>
      <c r="I175" s="471">
        <f>COUNTIFS('2019'!H$1041:H$1166,"SOLUCIONADO",'2019'!G$1041:G$1166,F175)</f>
        <v>0</v>
      </c>
      <c r="J175" s="439"/>
      <c r="K175" s="468" t="s">
        <v>266</v>
      </c>
      <c r="L175" s="469">
        <f t="shared" si="8"/>
        <v>35</v>
      </c>
      <c r="M175" s="469">
        <f>COUNTIFS('2019'!H$1041:H$1166,"SEGUIMIENTO",'2019'!D$1041:D$1166,K175)</f>
        <v>0</v>
      </c>
      <c r="N175" s="471">
        <f>COUNTIFS('2019'!H$1041:H$1166,"SOLUCIONADO",'2019'!D$1041:D$1166,K175)</f>
        <v>35</v>
      </c>
      <c r="O175" s="439"/>
      <c r="P175" s="439"/>
      <c r="Q175" s="464"/>
      <c r="R175" s="439"/>
      <c r="S175" s="439"/>
      <c r="T175" s="439"/>
      <c r="U175" s="439"/>
      <c r="V175" s="439"/>
      <c r="W175" s="439"/>
      <c r="X175" s="439"/>
      <c r="Y175" s="439"/>
      <c r="Z175" s="439"/>
    </row>
    <row r="176" spans="1:26" ht="12.75">
      <c r="A176" s="463"/>
      <c r="B176" s="32"/>
      <c r="C176" s="32"/>
      <c r="D176" s="32"/>
      <c r="E176" s="32"/>
      <c r="F176" s="468" t="s">
        <v>362</v>
      </c>
      <c r="G176" s="469">
        <f>COUNTIF('2019'!G$1041:G$1166,F176)</f>
        <v>2</v>
      </c>
      <c r="H176" s="469">
        <f>COUNTIFS('2019'!H$1041:H$1166,"SEGUIMIENTO",'2019'!G$1041:G$1166,F176)</f>
        <v>0</v>
      </c>
      <c r="I176" s="471">
        <f>COUNTIFS('2019'!H$1041:H$1166,"SOLUCIONADO",'2019'!G$1041:G$1166,F176)</f>
        <v>2</v>
      </c>
      <c r="J176" s="439"/>
      <c r="K176" s="468" t="s">
        <v>11147</v>
      </c>
      <c r="L176" s="469">
        <f t="shared" si="8"/>
        <v>6</v>
      </c>
      <c r="M176" s="469">
        <f>COUNTIFS('2019'!H$1041:H$1166,"SEGUIMIENTO",'2019'!D$1041:D$1166,K176)</f>
        <v>0</v>
      </c>
      <c r="N176" s="471">
        <f>COUNTIFS('2019'!H$1041:H$1166,"SOLUCIONADO",'2019'!D$1041:D$1166,K176)</f>
        <v>6</v>
      </c>
      <c r="O176" s="439"/>
      <c r="P176" s="439"/>
      <c r="Q176" s="464"/>
      <c r="R176" s="439"/>
      <c r="S176" s="439"/>
      <c r="T176" s="439"/>
      <c r="U176" s="439"/>
      <c r="V176" s="439"/>
      <c r="W176" s="439"/>
      <c r="X176" s="439"/>
      <c r="Y176" s="439"/>
      <c r="Z176" s="439"/>
    </row>
    <row r="177" spans="1:26" ht="12.75">
      <c r="A177" s="463"/>
      <c r="B177" s="32"/>
      <c r="C177" s="32"/>
      <c r="D177" s="32"/>
      <c r="E177" s="32"/>
      <c r="F177" s="473" t="s">
        <v>483</v>
      </c>
      <c r="G177" s="469">
        <f>COUNTIF('2019'!G$1041:G$1166,F177)</f>
        <v>4</v>
      </c>
      <c r="H177" s="469">
        <f>COUNTIFS('2019'!H$1041:H$1166,"SEGUIMIENTO",'2019'!G$1041:G$1166,F177)</f>
        <v>0</v>
      </c>
      <c r="I177" s="471">
        <f>COUNTIFS('2019'!H$1041:H$1166,"SOLUCIONADO",'2019'!G$1041:G$1166,F177)</f>
        <v>4</v>
      </c>
      <c r="J177" s="439"/>
      <c r="K177" s="439"/>
      <c r="L177" s="439"/>
      <c r="M177" s="439"/>
      <c r="N177" s="439"/>
      <c r="O177" s="439"/>
      <c r="P177" s="439"/>
      <c r="Q177" s="464"/>
      <c r="R177" s="439"/>
      <c r="S177" s="439"/>
      <c r="T177" s="439"/>
      <c r="U177" s="439"/>
      <c r="V177" s="439"/>
      <c r="W177" s="439"/>
      <c r="X177" s="439"/>
      <c r="Y177" s="439"/>
      <c r="Z177" s="439"/>
    </row>
    <row r="178" spans="1:26" ht="12.75">
      <c r="A178" s="463"/>
      <c r="B178" s="32"/>
      <c r="C178" s="32"/>
      <c r="D178" s="32"/>
      <c r="E178" s="32"/>
      <c r="F178" s="473" t="s">
        <v>384</v>
      </c>
      <c r="G178" s="469">
        <f>COUNTIF('2019'!G$1041:G$1166,F178)</f>
        <v>23</v>
      </c>
      <c r="H178" s="469">
        <f>COUNTIFS('2019'!H$1041:H$1166,"SEGUIMIENTO",'2019'!G$1041:G$1166,F178)</f>
        <v>0</v>
      </c>
      <c r="I178" s="471">
        <f>COUNTIFS('2019'!H$1041:H$1166,"SOLUCIONADO",'2019'!G$1041:G$1166,F178)</f>
        <v>23</v>
      </c>
      <c r="J178" s="439"/>
      <c r="K178" s="439"/>
      <c r="L178" s="439"/>
      <c r="M178" s="439"/>
      <c r="N178" s="439"/>
      <c r="O178" s="439"/>
      <c r="P178" s="439"/>
      <c r="Q178" s="464"/>
      <c r="R178" s="439"/>
      <c r="S178" s="439"/>
      <c r="T178" s="439"/>
      <c r="U178" s="439"/>
      <c r="V178" s="439"/>
      <c r="W178" s="439"/>
      <c r="X178" s="439"/>
      <c r="Y178" s="439"/>
      <c r="Z178" s="439"/>
    </row>
    <row r="179" spans="1:26" ht="12.75">
      <c r="A179" s="463"/>
      <c r="B179" s="32"/>
      <c r="C179" s="32"/>
      <c r="D179" s="32"/>
      <c r="E179" s="32"/>
      <c r="F179" s="32"/>
      <c r="G179" s="32"/>
      <c r="H179" s="32"/>
      <c r="I179" s="32"/>
      <c r="J179" s="439"/>
      <c r="K179" s="439"/>
      <c r="L179" s="439"/>
      <c r="M179" s="439"/>
      <c r="N179" s="439"/>
      <c r="O179" s="439"/>
      <c r="P179" s="439"/>
      <c r="Q179" s="464"/>
      <c r="R179" s="439"/>
      <c r="S179" s="439"/>
      <c r="T179" s="439"/>
      <c r="U179" s="439"/>
      <c r="V179" s="439"/>
      <c r="W179" s="439"/>
      <c r="X179" s="439"/>
      <c r="Y179" s="439"/>
      <c r="Z179" s="439"/>
    </row>
    <row r="180" spans="1:26" ht="12.75">
      <c r="A180" s="463"/>
      <c r="B180" s="32"/>
      <c r="C180" s="32"/>
      <c r="D180" s="32"/>
      <c r="E180" s="32"/>
      <c r="F180" s="32"/>
      <c r="G180" s="32"/>
      <c r="H180" s="32"/>
      <c r="I180" s="32"/>
      <c r="J180" s="439"/>
      <c r="K180" s="439"/>
      <c r="L180" s="439"/>
      <c r="M180" s="439"/>
      <c r="N180" s="439"/>
      <c r="O180" s="439"/>
      <c r="P180" s="439"/>
      <c r="Q180" s="464"/>
      <c r="R180" s="439"/>
      <c r="S180" s="439"/>
      <c r="T180" s="439"/>
      <c r="U180" s="439"/>
      <c r="V180" s="439"/>
      <c r="W180" s="439"/>
      <c r="X180" s="439"/>
      <c r="Y180" s="439"/>
      <c r="Z180" s="439"/>
    </row>
    <row r="181" spans="1:26" ht="12.75">
      <c r="A181" s="463"/>
      <c r="B181" s="32"/>
      <c r="C181" s="549" t="s">
        <v>114</v>
      </c>
      <c r="D181" s="545"/>
      <c r="E181" s="549" t="s">
        <v>271</v>
      </c>
      <c r="F181" s="545"/>
      <c r="G181" s="549" t="s">
        <v>222</v>
      </c>
      <c r="H181" s="545"/>
      <c r="I181" s="549" t="s">
        <v>4846</v>
      </c>
      <c r="J181" s="545"/>
      <c r="K181" s="549" t="s">
        <v>362</v>
      </c>
      <c r="L181" s="545"/>
      <c r="M181" s="549" t="s">
        <v>483</v>
      </c>
      <c r="N181" s="545"/>
      <c r="O181" s="549" t="s">
        <v>384</v>
      </c>
      <c r="P181" s="545"/>
      <c r="Q181" s="464"/>
      <c r="R181" s="439"/>
      <c r="S181" s="439"/>
      <c r="T181" s="439"/>
      <c r="U181" s="439"/>
      <c r="V181" s="439"/>
      <c r="W181" s="439"/>
      <c r="X181" s="439"/>
      <c r="Y181" s="439"/>
      <c r="Z181" s="439"/>
    </row>
    <row r="182" spans="1:26" ht="12.75">
      <c r="A182" s="463"/>
      <c r="B182" s="439"/>
      <c r="C182" s="467" t="s">
        <v>15</v>
      </c>
      <c r="D182" s="467" t="s">
        <v>4805</v>
      </c>
      <c r="E182" s="467" t="s">
        <v>15</v>
      </c>
      <c r="F182" s="467" t="s">
        <v>4805</v>
      </c>
      <c r="G182" s="467" t="s">
        <v>15</v>
      </c>
      <c r="H182" s="467" t="s">
        <v>4805</v>
      </c>
      <c r="I182" s="467" t="s">
        <v>15</v>
      </c>
      <c r="J182" s="467" t="s">
        <v>4805</v>
      </c>
      <c r="K182" s="467" t="s">
        <v>15</v>
      </c>
      <c r="L182" s="467" t="s">
        <v>4805</v>
      </c>
      <c r="M182" s="467" t="s">
        <v>15</v>
      </c>
      <c r="N182" s="465" t="s">
        <v>4805</v>
      </c>
      <c r="O182" s="467" t="s">
        <v>15</v>
      </c>
      <c r="P182" s="467" t="s">
        <v>4805</v>
      </c>
      <c r="Q182" s="464"/>
      <c r="R182" s="439"/>
      <c r="S182" s="439"/>
      <c r="T182" s="439"/>
      <c r="U182" s="439"/>
      <c r="V182" s="439"/>
      <c r="W182" s="439"/>
      <c r="X182" s="439"/>
      <c r="Y182" s="439"/>
      <c r="Z182" s="439"/>
    </row>
    <row r="183" spans="1:26" ht="12.75">
      <c r="A183" s="463"/>
      <c r="B183" s="468" t="s">
        <v>4647</v>
      </c>
      <c r="C183" s="469">
        <f>COUNTIFS('2019'!H$1041:H$1166,"SEGUIMIENTO",'2019'!G$1041:G$1166,F$4,'2019'!D$1041:D$1166,B183)</f>
        <v>0</v>
      </c>
      <c r="D183" s="469">
        <f>COUNTIFS('2019'!H$1041:H$1166,"SOLUCIONADO",'2019'!G$1041:G$1166,F$4,'2019'!D$1041:D$1166,B183)</f>
        <v>28</v>
      </c>
      <c r="E183" s="469">
        <f>COUNTIFS('2019'!H$1041:H$1166,"SEGUIMIENTO",'2019'!G$1041:G$1166,F$5,'2019'!D$1041:D$1166,B183)</f>
        <v>0</v>
      </c>
      <c r="F183" s="471">
        <f>COUNTIFS('2019'!H$1041:H$1166,"SOLUCIONADO",'2019'!G$1041:G$1166,F$5,'2019'!D$1041:D$1166,B183)</f>
        <v>4</v>
      </c>
      <c r="G183" s="471">
        <f>COUNTIFS('2019'!H$1041:H$1166,"SEGUIMIENTO",'2019'!G$1041:G$1166,F$6,'2019'!D$1041:D$1166,B183)</f>
        <v>0</v>
      </c>
      <c r="H183" s="471">
        <f>COUNTIFS('2019'!H$1041:H$1166,"SOLUCIONADO",'2019'!G$1041:G$1166,F$6,'2019'!D$1041:D$1166,B183)</f>
        <v>1</v>
      </c>
      <c r="I183" s="471">
        <f>COUNTIFS('2019'!H$1041:H$1166,"SEGUIMIENTO",'2019'!G$1041:G$1166,F$7,'2019'!D$1041:D$1166,B183)</f>
        <v>0</v>
      </c>
      <c r="J183" s="471">
        <f>COUNTIFS('2019'!H$1041:H$1166,"SOLUCIONADO",'2019'!G$1041:G$1166,F$7,'2019'!D$1041:D$1166,B183)</f>
        <v>0</v>
      </c>
      <c r="K183" s="471">
        <f>COUNTIFS('2019'!H$1041:H$1166,"SEGUIMIENTO",'2019'!G$1041:G$1166,F$8,'2019'!D$1041:D$1166,B183)</f>
        <v>0</v>
      </c>
      <c r="L183" s="471">
        <f>COUNTIFS('2019'!H$1041:H$1166,"SOLUCIONADO",'2019'!G$1041:G$1166,F$8,'2019'!D$1041:D$1166,B183)</f>
        <v>2</v>
      </c>
      <c r="M183" s="471">
        <f>COUNTIFS('2019'!H$1041:H$1166,"SEGUIMIENTO",'2019'!G$1041:G$1166,F$9,'2019'!D$1041:D$1166,B183)</f>
        <v>0</v>
      </c>
      <c r="N183" s="471">
        <f>COUNTIFS('2019'!H$1041:H$1166,"SOLUCIONADO",'2019'!G$1041:G$1166,F$9,'2019'!D$1041:D$1166,B183)</f>
        <v>1</v>
      </c>
      <c r="O183" s="471">
        <f>COUNTIFS('2019'!H$1041:H$1166,"SEGUIMIENTO",'2019'!G$1041:G$1166,F$10,'2019'!D$1041:D$1166,B183)</f>
        <v>0</v>
      </c>
      <c r="P183" s="471">
        <f>COUNTIFS('2019'!$H$1041:$H$1166,"SOLUCIONADO",'2019'!$G$1041:$G$1166,$F$10,'2019'!$D$1041:$D$1166,$B183)</f>
        <v>7</v>
      </c>
      <c r="Q183" s="464"/>
      <c r="R183" s="439"/>
      <c r="S183" s="439"/>
      <c r="T183" s="439"/>
      <c r="U183" s="439"/>
      <c r="V183" s="439"/>
      <c r="W183" s="439"/>
      <c r="X183" s="439"/>
      <c r="Y183" s="439"/>
      <c r="Z183" s="439"/>
    </row>
    <row r="184" spans="1:26" ht="12.75">
      <c r="A184" s="463"/>
      <c r="B184" s="468" t="s">
        <v>4671</v>
      </c>
      <c r="C184" s="469">
        <f>COUNTIFS('2019'!H$1041:H$1166,"SEGUIMIENTO",'2019'!G$1041:G$1166,F$4,'2019'!D$1041:D$1166,B184)</f>
        <v>0</v>
      </c>
      <c r="D184" s="469">
        <f>COUNTIFS('2019'!H$1041:H$1166,"SOLUCIONADO",'2019'!G$1041:G$1166,F$4,'2019'!D$1041:D$1166,B184)</f>
        <v>1</v>
      </c>
      <c r="E184" s="469">
        <f>COUNTIFS('2019'!H$1041:H$1166,"SEGUIMIENTO",'2019'!G$1041:G$1166,F$5,'2019'!D$1041:D$1166,B184)</f>
        <v>0</v>
      </c>
      <c r="F184" s="471">
        <f>COUNTIFS('2019'!H$1041:H$1166,"SOLUCIONADO",'2019'!G$1041:G$1166,F$5,'2019'!D$1041:D$1166,B184)</f>
        <v>2</v>
      </c>
      <c r="G184" s="471">
        <f>COUNTIFS('2019'!H$1041:H$1166,"SEGUIMIENTO",'2019'!G$1041:G$1166,F$6,'2019'!D$1041:D$1166,B184)</f>
        <v>0</v>
      </c>
      <c r="H184" s="471">
        <f>COUNTIFS('2019'!H$1041:H$1166,"SOLUCIONADO",'2019'!G$1041:G$1166,F$6,'2019'!D$1041:D$1166,B184)</f>
        <v>0</v>
      </c>
      <c r="I184" s="471">
        <f>COUNTIFS('2019'!H$1041:H$1166,"SEGUIMIENTO",'2019'!G$1041:G$1166,F$7,'2019'!D$1041:D$1166,B184)</f>
        <v>0</v>
      </c>
      <c r="J184" s="471">
        <f>COUNTIFS('2019'!H$1041:H$1166,"SOLUCIONADO",'2019'!G$1041:G$1166,F$7,'2019'!D$1041:D$1166,B184)</f>
        <v>0</v>
      </c>
      <c r="K184" s="471">
        <f>COUNTIFS('2019'!H$1041:H$1166,"SEGUIMIENTO",'2019'!G$1041:G$1166,F$8,'2019'!D$1041:D$1166,B184)</f>
        <v>0</v>
      </c>
      <c r="L184" s="471">
        <f>COUNTIFS('2019'!H$1041:H$1166,"SOLUCIONADO",'2019'!G$1041:G$1166,F$8,'2019'!D$1041:D$1166,B184)</f>
        <v>0</v>
      </c>
      <c r="M184" s="471">
        <f>COUNTIFS('2019'!H$1041:H$1166,"SEGUIMIENTO",'2019'!G$1041:G$1166,F$9,'2019'!D$1041:D$1166,B184)</f>
        <v>0</v>
      </c>
      <c r="N184" s="471">
        <f>COUNTIFS('2019'!H$1041:H$1166,"SOLUCIONADO",'2019'!G$1041:G$1166,F$9,'2019'!D$1041:D$1166,B184)</f>
        <v>0</v>
      </c>
      <c r="O184" s="471">
        <f>COUNTIFS('2019'!H$1041:H$1166,"SEGUIMIENTO",'2019'!G$1041:G$1166,F$10,'2019'!D$1041:D$1166,B184)</f>
        <v>0</v>
      </c>
      <c r="P184" s="471">
        <f>COUNTIFS('2019'!$H$1041:$H$1166,"SOLUCIONADO",'2019'!$G$1041:$G$1166,$F$10,'2019'!$D$1041:$D$1166,$B184)</f>
        <v>3</v>
      </c>
      <c r="Q184" s="464"/>
      <c r="R184" s="439"/>
      <c r="S184" s="439"/>
      <c r="T184" s="439"/>
      <c r="U184" s="439"/>
      <c r="V184" s="439"/>
      <c r="W184" s="439"/>
      <c r="X184" s="439"/>
      <c r="Y184" s="439"/>
      <c r="Z184" s="439"/>
    </row>
    <row r="185" spans="1:26" ht="12.75">
      <c r="A185" s="463"/>
      <c r="B185" s="468" t="s">
        <v>7690</v>
      </c>
      <c r="C185" s="469">
        <f>COUNTIFS('2019'!H$1041:H$1166,"SEGUIMIENTO",'2019'!G$1041:G$1166,F$4,'2019'!D$1041:D$1166,B185)</f>
        <v>0</v>
      </c>
      <c r="D185" s="469">
        <f>COUNTIFS('2019'!H$1041:H$1166,"SOLUCIONADO",'2019'!G$1041:G$1166,F$4,'2019'!D$1041:D$1166,B185)</f>
        <v>14</v>
      </c>
      <c r="E185" s="469">
        <f>COUNTIFS('2019'!H$1041:H$1166,"SEGUIMIENTO",'2019'!G$1041:G$1166,F$5,'2019'!D$1041:D$1166,B185)</f>
        <v>0</v>
      </c>
      <c r="F185" s="471">
        <f>COUNTIFS('2019'!H$1041:H$1166,"SOLUCIONADO",'2019'!G$1041:G$1166,F$5,'2019'!D$1041:D$1166,B185)</f>
        <v>11</v>
      </c>
      <c r="G185" s="471">
        <f>COUNTIFS('2019'!H$1041:H$1166,"SEGUIMIENTO",'2019'!G$1041:G$1166,F$6,'2019'!D$1041:D$1166,B185)</f>
        <v>0</v>
      </c>
      <c r="H185" s="471">
        <f>COUNTIFS('2019'!H$1041:H$1166,"SOLUCIONADO",'2019'!G$1041:G$1166,F$6,'2019'!D$1041:D$1166,B185)</f>
        <v>2</v>
      </c>
      <c r="I185" s="471">
        <f>COUNTIFS('2019'!H$1041:H$1166,"SEGUIMIENTO",'2019'!G$1041:G$1166,F$7,'2019'!D$1041:D$1166,B185)</f>
        <v>0</v>
      </c>
      <c r="J185" s="471">
        <f>COUNTIFS('2019'!H$1041:H$1166,"SOLUCIONADO",'2019'!G$1041:G$1166,F$7,'2019'!D$1041:D$1166,B185)</f>
        <v>0</v>
      </c>
      <c r="K185" s="471">
        <f>COUNTIFS('2019'!H$1041:H$1166,"SEGUIMIENTO",'2019'!G$1041:G$1166,F$8,'2019'!D$1041:D$1166,B185)</f>
        <v>0</v>
      </c>
      <c r="L185" s="471">
        <f>COUNTIFS('2019'!H$1041:H$1166,"SOLUCIONADO",'2019'!G$1041:G$1166,F$8,'2019'!D$1041:D$1166,B185)</f>
        <v>0</v>
      </c>
      <c r="M185" s="471">
        <f>COUNTIFS('2019'!H$1041:H$1166,"SEGUIMIENTO",'2019'!G$1041:G$1166,F$9,'2019'!D$1041:D$1166,B185)</f>
        <v>0</v>
      </c>
      <c r="N185" s="471">
        <f>COUNTIFS('2019'!H$1041:H$1166,"SOLUCIONADO",'2019'!G$1041:G$1166,F$9,'2019'!D$1041:D$1166,B185)</f>
        <v>1</v>
      </c>
      <c r="O185" s="471">
        <f>COUNTIFS('2019'!H$1041:H$1166,"SEGUIMIENTO",'2019'!G$1041:G$1166,F$10,'2019'!D$1041:D$1166,B185)</f>
        <v>0</v>
      </c>
      <c r="P185" s="471">
        <f>COUNTIFS('2019'!$H$1041:$H$1166,"SOLUCIONADO",'2019'!$G$1041:$G$1166,$F$10,'2019'!$D$1041:$D$1166,$B185)</f>
        <v>8</v>
      </c>
      <c r="Q185" s="464"/>
      <c r="R185" s="439"/>
      <c r="S185" s="439"/>
      <c r="T185" s="439"/>
      <c r="U185" s="439"/>
      <c r="V185" s="439"/>
      <c r="W185" s="439"/>
      <c r="X185" s="439"/>
      <c r="Y185" s="439"/>
      <c r="Z185" s="439"/>
    </row>
    <row r="186" spans="1:26" ht="12.75">
      <c r="A186" s="463"/>
      <c r="B186" s="468" t="s">
        <v>266</v>
      </c>
      <c r="C186" s="469">
        <f>COUNTIFS('2019'!H$1041:H$1166,"SEGUIMIENTO",'2019'!G$1041:G$1166,F$4,'2019'!D$1041:D$1166,B186)</f>
        <v>0</v>
      </c>
      <c r="D186" s="469">
        <f>COUNTIFS('2019'!H$1041:H$1166,"SOLUCIONADO",'2019'!G$1041:G$1166,F$4,'2019'!D$1041:D$1166,B186)</f>
        <v>19</v>
      </c>
      <c r="E186" s="469">
        <f>COUNTIFS('2019'!H$1041:H$1166,"SEGUIMIENTO",'2019'!G$1041:G$1166,F$5,'2019'!D$1041:D$1166,B186)</f>
        <v>0</v>
      </c>
      <c r="F186" s="471">
        <f>COUNTIFS('2019'!H$1041:H$1166,"SOLUCIONADO",'2019'!G$1041:G$1166,F$5,'2019'!D$1041:D$1166,B186)</f>
        <v>9</v>
      </c>
      <c r="G186" s="471">
        <f>COUNTIFS('2019'!H$1041:H$1166,"SEGUIMIENTO",'2019'!G$1041:G$1166,F$6,'2019'!D$1041:D$1166,B186)</f>
        <v>0</v>
      </c>
      <c r="H186" s="471">
        <f>COUNTIFS('2019'!H$1041:H$1166,"SOLUCIONADO",'2019'!G$1041:G$1166,F$6,'2019'!D$1041:D$1166,B186)</f>
        <v>2</v>
      </c>
      <c r="I186" s="471">
        <f>COUNTIFS('2019'!H$1041:H$1166,"SEGUIMIENTO",'2019'!G$1041:G$1166,F$7,'2019'!D$1041:D$1166,B186)</f>
        <v>0</v>
      </c>
      <c r="J186" s="471">
        <f>COUNTIFS('2019'!H$1041:H$1166,"SOLUCIONADO",'2019'!G$1041:G$1166,F$7,'2019'!D$1041:D$1166,B186)</f>
        <v>0</v>
      </c>
      <c r="K186" s="471">
        <f>COUNTIFS('2019'!H$1041:H$1166,"SEGUIMIENTO",'2019'!G$1041:G$1166,F$8,'2019'!D$1041:D$1166,B186)</f>
        <v>0</v>
      </c>
      <c r="L186" s="471">
        <f>COUNTIFS('2019'!H$1041:H$1166,"SOLUCIONADO",'2019'!G$1041:G$1166,F$8,'2019'!D$1041:D$1166,B186)</f>
        <v>0</v>
      </c>
      <c r="M186" s="471">
        <f>COUNTIFS('2019'!H$1041:H$1166,"SEGUIMIENTO",'2019'!G$1041:G$1166,F$9,'2019'!D$1041:D$1166,B186)</f>
        <v>0</v>
      </c>
      <c r="N186" s="471">
        <f>COUNTIFS('2019'!H$1041:H$1166,"SOLUCIONADO",'2019'!G$1041:G$1166,F$9,'2019'!D$1041:D$1166,B186)</f>
        <v>2</v>
      </c>
      <c r="O186" s="471">
        <f>COUNTIFS('2019'!H$1041:H$1166,"SEGUIMIENTO",'2019'!G$1041:G$1166,F$10,'2019'!D$1041:D$1166,B186)</f>
        <v>0</v>
      </c>
      <c r="P186" s="471">
        <f>COUNTIFS('2019'!$H$1041:$H$1166,"SOLUCIONADO",'2019'!$G$1041:$G$1166,$F$10,'2019'!$D$1041:$D$1166,$B186)</f>
        <v>3</v>
      </c>
      <c r="Q186" s="464"/>
      <c r="R186" s="439"/>
      <c r="S186" s="439"/>
      <c r="T186" s="439"/>
      <c r="U186" s="439"/>
      <c r="V186" s="439"/>
      <c r="W186" s="439"/>
      <c r="X186" s="439"/>
      <c r="Y186" s="439"/>
      <c r="Z186" s="439"/>
    </row>
    <row r="187" spans="1:26" ht="12.75">
      <c r="A187" s="463"/>
      <c r="B187" s="468" t="s">
        <v>11147</v>
      </c>
      <c r="C187" s="469">
        <f>COUNTIFS('2019'!H$1041:H$1166,"SEGUIMIENTO",'2019'!G$1041:G$1166,F$4,'2019'!D$1041:D$1166,B187)</f>
        <v>0</v>
      </c>
      <c r="D187" s="469">
        <f>COUNTIFS('2019'!H$1041:H$1166,"SOLUCIONADO",'2019'!G$1041:G$1166,F$4,'2019'!D$1041:D$1166,B187)</f>
        <v>2</v>
      </c>
      <c r="E187" s="469">
        <f>COUNTIFS('2019'!H$1041:H$1166,"SEGUIMIENTO",'2019'!G$1041:G$1166,F$5,'2019'!D$1041:D$1166,B187)</f>
        <v>0</v>
      </c>
      <c r="F187" s="471">
        <f>COUNTIFS('2019'!H$1041:H$1166,"SOLUCIONADO",'2019'!G$1041:G$1166,F$5,'2019'!D$1041:D$1166,B187)</f>
        <v>0</v>
      </c>
      <c r="G187" s="471">
        <f>COUNTIFS('2019'!H$1041:H$1166,"SEGUIMIENTO",'2019'!G$1041:G$1166,F$6,'2019'!D$1041:D$1166,B187)</f>
        <v>0</v>
      </c>
      <c r="H187" s="471">
        <f>COUNTIFS('2019'!H$1041:H$1166,"SOLUCIONADO",'2019'!G$1041:G$1166,F$6,'2019'!D$1041:D$1166,B187)</f>
        <v>2</v>
      </c>
      <c r="I187" s="471">
        <f>COUNTIFS('2019'!H$1041:H$1166,"SEGUIMIENTO",'2019'!G$1041:G$1166,F$7,'2019'!D$1041:D$1166,B187)</f>
        <v>0</v>
      </c>
      <c r="J187" s="471">
        <f>COUNTIFS('2019'!H$1041:H$1166,"SOLUCIONADO",'2019'!G$1041:G$1166,F$7,'2019'!D$1041:D$1166,B187)</f>
        <v>0</v>
      </c>
      <c r="K187" s="471">
        <f>COUNTIFS('2019'!H$1041:H$1166,"SEGUIMIENTO",'2019'!G$1041:G$1166,F$8,'2019'!D$1041:D$1166,B187)</f>
        <v>0</v>
      </c>
      <c r="L187" s="471">
        <f>COUNTIFS('2019'!H$1041:H$1166,"SOLUCIONADO",'2019'!G$1041:G$1166,F$8,'2019'!D$1041:D$1166,B187)</f>
        <v>0</v>
      </c>
      <c r="M187" s="471">
        <f>COUNTIFS('2019'!H$1041:H$1166,"SEGUIMIENTO",'2019'!G$1041:G$1166,F$9,'2019'!D$1041:D$1166,B187)</f>
        <v>0</v>
      </c>
      <c r="N187" s="471">
        <f>COUNTIFS('2019'!H$1041:H$1166,"SOLUCIONADO",'2019'!G$1041:G$1166,F$9,'2019'!D$1041:D$1166,B187)</f>
        <v>0</v>
      </c>
      <c r="O187" s="471">
        <f>COUNTIFS('2019'!H$1041:H$1166,"SEGUIMIENTO",'2019'!G$1041:G$1166,F$10,'2019'!D$1041:D$1166,B187)</f>
        <v>0</v>
      </c>
      <c r="P187" s="471">
        <f>COUNTIFS('2019'!$H$1041:$H$1166,"SOLUCIONADO",'2019'!$G$1041:$G$1166,$F$10,'2019'!$D$1041:$D$1166,$B187)</f>
        <v>2</v>
      </c>
      <c r="Q187" s="464"/>
      <c r="R187" s="439"/>
      <c r="S187" s="439"/>
      <c r="T187" s="439"/>
      <c r="U187" s="439"/>
      <c r="V187" s="439"/>
      <c r="W187" s="439"/>
      <c r="X187" s="439"/>
      <c r="Y187" s="439"/>
      <c r="Z187" s="439"/>
    </row>
    <row r="188" spans="1:26" ht="12.75">
      <c r="A188" s="439"/>
      <c r="B188" s="439"/>
      <c r="C188" s="439"/>
      <c r="D188" s="439"/>
      <c r="E188" s="439"/>
      <c r="F188" s="439"/>
      <c r="G188" s="439"/>
      <c r="H188" s="439"/>
      <c r="I188" s="439"/>
      <c r="J188" s="439"/>
      <c r="K188" s="439"/>
      <c r="L188" s="439"/>
      <c r="M188" s="439"/>
      <c r="N188" s="439"/>
      <c r="O188" s="439"/>
      <c r="P188" s="439"/>
      <c r="Q188" s="439"/>
      <c r="R188" s="439"/>
      <c r="S188" s="439"/>
      <c r="T188" s="439"/>
      <c r="U188" s="439"/>
      <c r="V188" s="439"/>
      <c r="W188" s="439"/>
      <c r="X188" s="439"/>
      <c r="Y188" s="439"/>
      <c r="Z188" s="439"/>
    </row>
    <row r="189" spans="1:26" ht="12.75">
      <c r="A189" s="439"/>
      <c r="B189" s="439"/>
      <c r="C189" s="439"/>
      <c r="D189" s="439"/>
      <c r="E189" s="439"/>
      <c r="F189" s="439"/>
      <c r="G189" s="439"/>
      <c r="H189" s="439"/>
      <c r="I189" s="439"/>
      <c r="J189" s="439"/>
      <c r="K189" s="439"/>
      <c r="L189" s="439"/>
      <c r="M189" s="439"/>
      <c r="N189" s="439"/>
      <c r="O189" s="439"/>
      <c r="P189" s="439"/>
      <c r="Q189" s="439"/>
      <c r="R189" s="439"/>
      <c r="S189" s="439"/>
      <c r="T189" s="439"/>
      <c r="U189" s="439"/>
      <c r="V189" s="439"/>
      <c r="W189" s="439"/>
      <c r="X189" s="439"/>
      <c r="Y189" s="439"/>
      <c r="Z189" s="439"/>
    </row>
    <row r="190" spans="1:26" ht="12.75">
      <c r="A190" s="550" t="s">
        <v>13199</v>
      </c>
      <c r="B190" s="551"/>
      <c r="C190" s="551"/>
      <c r="D190" s="551"/>
      <c r="E190" s="551"/>
      <c r="F190" s="551"/>
      <c r="G190" s="551"/>
      <c r="H190" s="551"/>
      <c r="I190" s="551"/>
      <c r="J190" s="551"/>
      <c r="K190" s="551"/>
      <c r="L190" s="551"/>
      <c r="M190" s="551"/>
      <c r="N190" s="551"/>
      <c r="O190" s="551"/>
      <c r="P190" s="551"/>
      <c r="Q190" s="552"/>
      <c r="R190" s="439"/>
      <c r="S190" s="439"/>
      <c r="T190" s="439"/>
      <c r="U190" s="439"/>
      <c r="V190" s="439"/>
      <c r="W190" s="439"/>
      <c r="X190" s="439"/>
      <c r="Y190" s="439"/>
      <c r="Z190" s="439"/>
    </row>
    <row r="191" spans="1:26" ht="12.75">
      <c r="A191" s="463"/>
      <c r="B191" s="439"/>
      <c r="C191" s="439"/>
      <c r="D191" s="439"/>
      <c r="E191" s="439"/>
      <c r="F191" s="439"/>
      <c r="G191" s="439"/>
      <c r="H191" s="439"/>
      <c r="I191" s="439"/>
      <c r="J191" s="439"/>
      <c r="K191" s="439"/>
      <c r="L191" s="439"/>
      <c r="M191" s="439"/>
      <c r="N191" s="439"/>
      <c r="O191" s="439"/>
      <c r="P191" s="439"/>
      <c r="Q191" s="464"/>
      <c r="R191" s="439"/>
      <c r="S191" s="439"/>
      <c r="T191" s="439"/>
      <c r="U191" s="439"/>
      <c r="V191" s="439"/>
      <c r="W191" s="439"/>
      <c r="X191" s="439"/>
      <c r="Y191" s="439"/>
      <c r="Z191" s="439"/>
    </row>
    <row r="192" spans="1:26" ht="12.75">
      <c r="A192" s="463"/>
      <c r="B192" s="553" t="s">
        <v>6748</v>
      </c>
      <c r="C192" s="544"/>
      <c r="D192" s="545"/>
      <c r="E192" s="466"/>
      <c r="F192" s="467" t="s">
        <v>44</v>
      </c>
      <c r="G192" s="467" t="s">
        <v>13191</v>
      </c>
      <c r="H192" s="467" t="s">
        <v>15</v>
      </c>
      <c r="I192" s="467" t="s">
        <v>4805</v>
      </c>
      <c r="J192" s="439"/>
      <c r="K192" s="467" t="s">
        <v>13192</v>
      </c>
      <c r="L192" s="467" t="s">
        <v>13191</v>
      </c>
      <c r="M192" s="467" t="s">
        <v>15</v>
      </c>
      <c r="N192" s="465" t="s">
        <v>4805</v>
      </c>
      <c r="O192" s="439"/>
      <c r="P192" s="439"/>
      <c r="Q192" s="464"/>
      <c r="R192" s="439"/>
      <c r="S192" s="439"/>
      <c r="T192" s="439"/>
      <c r="U192" s="439"/>
      <c r="V192" s="439"/>
      <c r="W192" s="439"/>
      <c r="X192" s="439"/>
      <c r="Y192" s="439"/>
      <c r="Z192" s="439"/>
    </row>
    <row r="193" spans="1:26" ht="12.75">
      <c r="A193" s="463"/>
      <c r="B193" s="468" t="s">
        <v>223</v>
      </c>
      <c r="C193" s="469">
        <f>COUNTIF('2019'!H1167:H1342,B193)</f>
        <v>176</v>
      </c>
      <c r="D193" s="470">
        <f>C193/C195</f>
        <v>1</v>
      </c>
      <c r="E193" s="32"/>
      <c r="F193" s="468" t="s">
        <v>114</v>
      </c>
      <c r="G193" s="469">
        <f>COUNTIF('2019'!G$1167:G$1342,F193)</f>
        <v>67</v>
      </c>
      <c r="H193" s="469">
        <f>COUNTIFS('2019'!H$1167:H$1342,"SEGUIMIENTO",'2019'!G$1167:G$1342,F193)</f>
        <v>0</v>
      </c>
      <c r="I193" s="471">
        <f>COUNTIFS('2019'!H$1167:H$1342,"SOLUCIONADO",'2019'!G$1167:G$1342,F193)</f>
        <v>67</v>
      </c>
      <c r="J193" s="439"/>
      <c r="K193" s="468" t="s">
        <v>4647</v>
      </c>
      <c r="L193" s="469">
        <f t="shared" ref="L193:L197" si="9">M193+N193</f>
        <v>67</v>
      </c>
      <c r="M193" s="469">
        <f>COUNTIFS('2019'!H$1167:H$1342,"SEGUIMIENTO",'2019'!D$1167:D$1342,K193)</f>
        <v>0</v>
      </c>
      <c r="N193" s="471">
        <f>COUNTIFS('2019'!H$1167:H$1342,"SOLUCIONADO",'2019'!D$1167:D$1342,K193)</f>
        <v>67</v>
      </c>
      <c r="O193" s="439"/>
      <c r="P193" s="439"/>
      <c r="Q193" s="464"/>
      <c r="R193" s="439"/>
      <c r="S193" s="439"/>
      <c r="T193" s="439"/>
      <c r="U193" s="439"/>
      <c r="V193" s="439"/>
      <c r="W193" s="439"/>
      <c r="X193" s="439"/>
      <c r="Y193" s="439"/>
      <c r="Z193" s="439"/>
    </row>
    <row r="194" spans="1:26" ht="12.75">
      <c r="A194" s="463"/>
      <c r="B194" s="468" t="s">
        <v>118</v>
      </c>
      <c r="C194" s="469">
        <f>COUNTIF('2019'!H1167:H1342,B194)</f>
        <v>0</v>
      </c>
      <c r="D194" s="470">
        <f>C194/C195</f>
        <v>0</v>
      </c>
      <c r="E194" s="32"/>
      <c r="F194" s="468" t="s">
        <v>271</v>
      </c>
      <c r="G194" s="469">
        <f>COUNTIF('2019'!G$1167:G$1342,F194)</f>
        <v>42</v>
      </c>
      <c r="H194" s="469">
        <f>COUNTIFS('2019'!H$1167:H$1342,"SEGUIMIENTO",'2019'!G$1167:G$1342,F194)</f>
        <v>0</v>
      </c>
      <c r="I194" s="471">
        <f>COUNTIFS('2019'!H$1167:H$1342,"SOLUCIONADO",'2019'!G$1167:G$1342,F194)</f>
        <v>42</v>
      </c>
      <c r="J194" s="439"/>
      <c r="K194" s="468" t="s">
        <v>4671</v>
      </c>
      <c r="L194" s="469">
        <f t="shared" si="9"/>
        <v>5</v>
      </c>
      <c r="M194" s="469">
        <f>COUNTIFS('2019'!H$1167:H$1342,"SEGUIMIENTO",'2019'!D$1167:D$1342,K194)</f>
        <v>0</v>
      </c>
      <c r="N194" s="471">
        <f>COUNTIFS('2019'!H$1167:H$1342,"SOLUCIONADO",'2019'!D$1167:D$1342,K194)</f>
        <v>5</v>
      </c>
      <c r="O194" s="439"/>
      <c r="P194" s="439"/>
      <c r="Q194" s="464"/>
      <c r="R194" s="439"/>
      <c r="S194" s="439"/>
      <c r="T194" s="439"/>
      <c r="U194" s="439"/>
      <c r="V194" s="439"/>
      <c r="W194" s="439"/>
      <c r="X194" s="439"/>
      <c r="Y194" s="439"/>
      <c r="Z194" s="439"/>
    </row>
    <row r="195" spans="1:26" ht="12.75">
      <c r="A195" s="463"/>
      <c r="B195" s="472"/>
      <c r="C195" s="469">
        <f>SUM(C193:C194)</f>
        <v>176</v>
      </c>
      <c r="D195" s="472"/>
      <c r="E195" s="32"/>
      <c r="F195" s="468" t="s">
        <v>222</v>
      </c>
      <c r="G195" s="469">
        <f>COUNTIF('2019'!G$1167:G$1342,F195)</f>
        <v>7</v>
      </c>
      <c r="H195" s="469">
        <f>COUNTIFS('2019'!H$1167:H$1342,"SEGUIMIENTO",'2019'!G$1167:G$1342,F195)</f>
        <v>0</v>
      </c>
      <c r="I195" s="471">
        <f>COUNTIFS('2019'!H$1167:H$1342,"SOLUCIONADO",'2019'!G$1167:G$1342,F195)</f>
        <v>7</v>
      </c>
      <c r="J195" s="439"/>
      <c r="K195" s="468" t="s">
        <v>7690</v>
      </c>
      <c r="L195" s="469">
        <f t="shared" si="9"/>
        <v>39</v>
      </c>
      <c r="M195" s="469">
        <f>COUNTIFS('2019'!H$1167:H$1342,"SEGUIMIENTO",'2019'!D$1167:D$1342,K195)</f>
        <v>0</v>
      </c>
      <c r="N195" s="471">
        <f>COUNTIFS('2019'!H$1167:H$1342,"SOLUCIONADO",'2019'!D$1167:D$1342,K195)</f>
        <v>39</v>
      </c>
      <c r="O195" s="439"/>
      <c r="P195" s="439"/>
      <c r="Q195" s="464"/>
      <c r="R195" s="439"/>
      <c r="S195" s="439"/>
      <c r="T195" s="439"/>
      <c r="U195" s="439"/>
      <c r="V195" s="439"/>
      <c r="W195" s="439"/>
      <c r="X195" s="439"/>
      <c r="Y195" s="439"/>
      <c r="Z195" s="439"/>
    </row>
    <row r="196" spans="1:26" ht="12.75">
      <c r="A196" s="463"/>
      <c r="B196" s="32"/>
      <c r="C196" s="32"/>
      <c r="D196" s="32"/>
      <c r="E196" s="32"/>
      <c r="F196" s="468" t="s">
        <v>4846</v>
      </c>
      <c r="G196" s="469">
        <f>COUNTIF('2019'!G$1167:G$1342,F196)</f>
        <v>32</v>
      </c>
      <c r="H196" s="469">
        <f>COUNTIFS('2019'!H$1167:H$1342,"SEGUIMIENTO",'2019'!G$1167:G$1342,F196)</f>
        <v>0</v>
      </c>
      <c r="I196" s="471">
        <f>COUNTIFS('2019'!H$1167:H$1342,"SOLUCIONADO",'2019'!G$1167:G$1342,F196)</f>
        <v>32</v>
      </c>
      <c r="J196" s="439"/>
      <c r="K196" s="468" t="s">
        <v>266</v>
      </c>
      <c r="L196" s="469">
        <f t="shared" si="9"/>
        <v>64</v>
      </c>
      <c r="M196" s="469">
        <f>COUNTIFS('2019'!H$1167:H$1342,"SEGUIMIENTO",'2019'!D$1167:D$1342,K196)</f>
        <v>0</v>
      </c>
      <c r="N196" s="471">
        <f>COUNTIFS('2019'!H$1167:H$1342,"SOLUCIONADO",'2019'!D$1167:D$1342,K196)</f>
        <v>64</v>
      </c>
      <c r="O196" s="439"/>
      <c r="P196" s="439"/>
      <c r="Q196" s="464"/>
      <c r="R196" s="439"/>
      <c r="S196" s="439"/>
      <c r="T196" s="439"/>
      <c r="U196" s="439"/>
      <c r="V196" s="439"/>
      <c r="W196" s="439"/>
      <c r="X196" s="439"/>
      <c r="Y196" s="439"/>
      <c r="Z196" s="439"/>
    </row>
    <row r="197" spans="1:26" ht="12.75">
      <c r="A197" s="463"/>
      <c r="B197" s="32"/>
      <c r="C197" s="32"/>
      <c r="D197" s="32"/>
      <c r="E197" s="32"/>
      <c r="F197" s="468" t="s">
        <v>362</v>
      </c>
      <c r="G197" s="469">
        <f>COUNTIF('2019'!G$1167:G$1342,F197)</f>
        <v>6</v>
      </c>
      <c r="H197" s="469">
        <f>COUNTIFS('2019'!H$1167:H$1342,"SEGUIMIENTO",'2019'!G$1167:G$1342,F197)</f>
        <v>0</v>
      </c>
      <c r="I197" s="471">
        <f>COUNTIFS('2019'!H$1167:H$1342,"SOLUCIONADO",'2019'!G$1167:G$1342,F197)</f>
        <v>6</v>
      </c>
      <c r="J197" s="439"/>
      <c r="K197" s="468" t="s">
        <v>100</v>
      </c>
      <c r="L197" s="469">
        <f t="shared" si="9"/>
        <v>1</v>
      </c>
      <c r="M197" s="469">
        <f>COUNTIFS('2019'!H$1167:H$1342,"SEGUIMIENTO",'2019'!D$1167:D$1342,K197)</f>
        <v>0</v>
      </c>
      <c r="N197" s="471">
        <f>COUNTIFS('2019'!H$1167:H$1342,"SOLUCIONADO",'2019'!D$1167:D$1342,K197)</f>
        <v>1</v>
      </c>
      <c r="O197" s="439"/>
      <c r="P197" s="439"/>
      <c r="Q197" s="464"/>
      <c r="R197" s="439"/>
      <c r="S197" s="439"/>
      <c r="T197" s="439"/>
      <c r="U197" s="439"/>
      <c r="V197" s="439"/>
      <c r="W197" s="439"/>
      <c r="X197" s="439"/>
      <c r="Y197" s="439"/>
      <c r="Z197" s="439"/>
    </row>
    <row r="198" spans="1:26" ht="12.75">
      <c r="A198" s="463"/>
      <c r="B198" s="32"/>
      <c r="C198" s="32"/>
      <c r="D198" s="32"/>
      <c r="E198" s="32"/>
      <c r="F198" s="473" t="s">
        <v>483</v>
      </c>
      <c r="G198" s="469">
        <f>COUNTIF('2019'!G$1167:G$1342,F198)</f>
        <v>4</v>
      </c>
      <c r="H198" s="469">
        <f>COUNTIFS('2019'!H$1167:H$1342,"SEGUIMIENTO",'2019'!G$1167:G$1342,F198)</f>
        <v>0</v>
      </c>
      <c r="I198" s="471">
        <f>COUNTIFS('2019'!H$1167:H$1342,"SOLUCIONADO",'2019'!G$1167:G$1342,F198)</f>
        <v>4</v>
      </c>
      <c r="J198" s="439"/>
      <c r="K198" s="439"/>
      <c r="L198" s="439"/>
      <c r="M198" s="439"/>
      <c r="N198" s="439"/>
      <c r="O198" s="439"/>
      <c r="P198" s="439"/>
      <c r="Q198" s="464"/>
      <c r="R198" s="439"/>
      <c r="S198" s="439"/>
      <c r="T198" s="439"/>
      <c r="U198" s="439"/>
      <c r="V198" s="439"/>
      <c r="W198" s="439"/>
      <c r="X198" s="439"/>
      <c r="Y198" s="439"/>
      <c r="Z198" s="439"/>
    </row>
    <row r="199" spans="1:26" ht="12.75">
      <c r="A199" s="463"/>
      <c r="B199" s="32"/>
      <c r="C199" s="32"/>
      <c r="D199" s="32"/>
      <c r="E199" s="32"/>
      <c r="F199" s="473" t="s">
        <v>384</v>
      </c>
      <c r="G199" s="469">
        <f>COUNTIF('2019'!G$1167:G$1342,F199)</f>
        <v>18</v>
      </c>
      <c r="H199" s="469">
        <f>COUNTIFS('2019'!H$1167:H$1342,"SEGUIMIENTO",'2019'!G$1167:G$1342,F199)</f>
        <v>0</v>
      </c>
      <c r="I199" s="471">
        <f>COUNTIFS('2019'!H$1167:H$1342,"SOLUCIONADO",'2019'!G$1167:G$1342,F199)</f>
        <v>18</v>
      </c>
      <c r="J199" s="439"/>
      <c r="K199" s="439"/>
      <c r="L199" s="439"/>
      <c r="M199" s="439"/>
      <c r="N199" s="439"/>
      <c r="O199" s="439"/>
      <c r="P199" s="439"/>
      <c r="Q199" s="464"/>
      <c r="R199" s="439"/>
      <c r="S199" s="439"/>
      <c r="T199" s="439"/>
      <c r="U199" s="439"/>
      <c r="V199" s="439"/>
      <c r="W199" s="439"/>
      <c r="X199" s="439"/>
      <c r="Y199" s="439"/>
      <c r="Z199" s="439"/>
    </row>
    <row r="200" spans="1:26" ht="12.75">
      <c r="A200" s="463"/>
      <c r="B200" s="32"/>
      <c r="C200" s="32"/>
      <c r="D200" s="32"/>
      <c r="E200" s="32"/>
      <c r="F200" s="32"/>
      <c r="G200" s="32"/>
      <c r="H200" s="32"/>
      <c r="I200" s="32"/>
      <c r="J200" s="439"/>
      <c r="K200" s="439"/>
      <c r="L200" s="439"/>
      <c r="M200" s="439"/>
      <c r="N200" s="439"/>
      <c r="O200" s="439"/>
      <c r="P200" s="439"/>
      <c r="Q200" s="464"/>
      <c r="R200" s="439"/>
      <c r="S200" s="439"/>
      <c r="T200" s="439"/>
      <c r="U200" s="439"/>
      <c r="V200" s="439"/>
      <c r="W200" s="439"/>
      <c r="X200" s="439"/>
      <c r="Y200" s="439"/>
      <c r="Z200" s="439"/>
    </row>
    <row r="201" spans="1:26" ht="12.75">
      <c r="A201" s="463"/>
      <c r="B201" s="32"/>
      <c r="C201" s="32"/>
      <c r="D201" s="32"/>
      <c r="E201" s="32"/>
      <c r="F201" s="32"/>
      <c r="G201" s="32"/>
      <c r="H201" s="32"/>
      <c r="I201" s="32"/>
      <c r="J201" s="439"/>
      <c r="K201" s="439"/>
      <c r="L201" s="439"/>
      <c r="M201" s="439"/>
      <c r="N201" s="439"/>
      <c r="O201" s="439"/>
      <c r="P201" s="439"/>
      <c r="Q201" s="464"/>
      <c r="R201" s="439"/>
      <c r="S201" s="439"/>
      <c r="T201" s="439"/>
      <c r="U201" s="439"/>
      <c r="V201" s="439"/>
      <c r="W201" s="439"/>
      <c r="X201" s="439"/>
      <c r="Y201" s="439"/>
      <c r="Z201" s="439"/>
    </row>
    <row r="202" spans="1:26" ht="12.75">
      <c r="A202" s="463"/>
      <c r="B202" s="32"/>
      <c r="C202" s="549" t="s">
        <v>114</v>
      </c>
      <c r="D202" s="545"/>
      <c r="E202" s="549" t="s">
        <v>271</v>
      </c>
      <c r="F202" s="545"/>
      <c r="G202" s="549" t="s">
        <v>222</v>
      </c>
      <c r="H202" s="545"/>
      <c r="I202" s="549" t="s">
        <v>4846</v>
      </c>
      <c r="J202" s="545"/>
      <c r="K202" s="549" t="s">
        <v>362</v>
      </c>
      <c r="L202" s="545"/>
      <c r="M202" s="549" t="s">
        <v>483</v>
      </c>
      <c r="N202" s="545"/>
      <c r="O202" s="549" t="s">
        <v>384</v>
      </c>
      <c r="P202" s="545"/>
      <c r="Q202" s="464"/>
      <c r="R202" s="439"/>
      <c r="S202" s="439"/>
      <c r="T202" s="439"/>
      <c r="U202" s="439"/>
      <c r="V202" s="439"/>
      <c r="W202" s="439"/>
      <c r="X202" s="439"/>
      <c r="Y202" s="439"/>
      <c r="Z202" s="439"/>
    </row>
    <row r="203" spans="1:26" ht="12.75">
      <c r="A203" s="463"/>
      <c r="B203" s="439"/>
      <c r="C203" s="467" t="s">
        <v>15</v>
      </c>
      <c r="D203" s="467" t="s">
        <v>4805</v>
      </c>
      <c r="E203" s="467" t="s">
        <v>15</v>
      </c>
      <c r="F203" s="467" t="s">
        <v>4805</v>
      </c>
      <c r="G203" s="467" t="s">
        <v>15</v>
      </c>
      <c r="H203" s="467" t="s">
        <v>4805</v>
      </c>
      <c r="I203" s="467" t="s">
        <v>15</v>
      </c>
      <c r="J203" s="467" t="s">
        <v>4805</v>
      </c>
      <c r="K203" s="467" t="s">
        <v>15</v>
      </c>
      <c r="L203" s="467" t="s">
        <v>4805</v>
      </c>
      <c r="M203" s="467" t="s">
        <v>15</v>
      </c>
      <c r="N203" s="465" t="s">
        <v>4805</v>
      </c>
      <c r="O203" s="467" t="s">
        <v>15</v>
      </c>
      <c r="P203" s="467" t="s">
        <v>4805</v>
      </c>
      <c r="Q203" s="464"/>
      <c r="R203" s="439"/>
      <c r="S203" s="439"/>
      <c r="T203" s="439"/>
      <c r="U203" s="439"/>
      <c r="V203" s="439"/>
      <c r="W203" s="439"/>
      <c r="X203" s="439"/>
      <c r="Y203" s="439"/>
      <c r="Z203" s="439"/>
    </row>
    <row r="204" spans="1:26" ht="12.75">
      <c r="A204" s="463"/>
      <c r="B204" s="468" t="s">
        <v>4647</v>
      </c>
      <c r="C204" s="469">
        <f>COUNTIFS('2019'!H$1167:H$1342,"SEGUIMIENTO",'2019'!G$1167:G$1342,F$4,'2019'!D$1167:D$1342,B204)</f>
        <v>0</v>
      </c>
      <c r="D204" s="469">
        <f>COUNTIFS('2019'!H$1167:H$1342,"SOLUCIONADO",'2019'!G$1167:G$1342,F$4,'2019'!D$1167:D$1342,B204)</f>
        <v>29</v>
      </c>
      <c r="E204" s="469">
        <f>COUNTIFS('2019'!H$1167:H$1342,"SEGUIMIENTO",'2019'!G$1167:G$1342,F$5,'2019'!D$1167:D$1342,B204)</f>
        <v>0</v>
      </c>
      <c r="F204" s="471">
        <f>COUNTIFS('2019'!H$1167:H$1342,"SOLUCIONADO",'2019'!G$1167:G$1342,F$5,'2019'!D$1167:D$1342,B204)</f>
        <v>10</v>
      </c>
      <c r="G204" s="471">
        <f>COUNTIFS('2019'!H$1167:H$1342,"SEGUIMIENTO",'2019'!G$1167:G$1342,F$6,'2019'!D$1167:D$1342,B204)</f>
        <v>0</v>
      </c>
      <c r="H204" s="471">
        <f>COUNTIFS('2019'!H$1167:H$1342,"SOLUCIONADO",'2019'!G$1167:G$1342,F$6,'2019'!D$1167:D$1342,B204)</f>
        <v>1</v>
      </c>
      <c r="I204" s="471">
        <f>COUNTIFS('2019'!H$1167:H$1342,"SEGUIMIENTO",'2019'!G$1167:G$1342,F$7,'2019'!D$1167:D$1342,B204)</f>
        <v>0</v>
      </c>
      <c r="J204" s="471">
        <f>COUNTIFS('2019'!H$1167:H$1342,"SOLUCIONADO",'2019'!G$1167:G$1342,F$7,'2019'!D$1167:D$1342,B204)</f>
        <v>17</v>
      </c>
      <c r="K204" s="471">
        <f>COUNTIFS('2019'!H$1167:H$1342,"SEGUIMIENTO",'2019'!G$1167:G$1342,F$8,'2019'!D$1167:D$1342,B204)</f>
        <v>0</v>
      </c>
      <c r="L204" s="471">
        <f>COUNTIFS('2019'!H$1167:H$1342,"SOLUCIONADO",'2019'!G$1167:G$1342,F$8,'2019'!D$1167:D$1342,B204)</f>
        <v>2</v>
      </c>
      <c r="M204" s="471">
        <f>COUNTIFS('2019'!H$1167:H$1342,"SEGUIMIENTO",'2019'!G$1167:G$1342,F$9,'2019'!D$1167:D$1342,B204)</f>
        <v>0</v>
      </c>
      <c r="N204" s="471">
        <f>COUNTIFS('2019'!H$1167:H$1342,"SOLUCIONADO",'2019'!G$1167:G$1342,F$9,'2019'!D$1167:D$1342,B204)</f>
        <v>1</v>
      </c>
      <c r="O204" s="471">
        <f>COUNTIFS('2019'!H$1167:H$1342,"SEGUIMIENTO",'2019'!G$1167:G$1342,F$10,'2019'!D$1167:D$1342,B204)</f>
        <v>0</v>
      </c>
      <c r="P204" s="471">
        <f>COUNTIFS('2019'!$H$1167:$H$1342,"SOLUCIONADO",'2019'!$G$1167:$G$1342,$F$10,'2019'!$D$1167:$D$1342,$B204)</f>
        <v>7</v>
      </c>
      <c r="Q204" s="464"/>
      <c r="R204" s="439"/>
      <c r="S204" s="439"/>
      <c r="T204" s="439"/>
      <c r="U204" s="439"/>
      <c r="V204" s="439"/>
      <c r="W204" s="439"/>
      <c r="X204" s="439"/>
      <c r="Y204" s="439"/>
      <c r="Z204" s="439"/>
    </row>
    <row r="205" spans="1:26" ht="12.75">
      <c r="A205" s="463"/>
      <c r="B205" s="468" t="s">
        <v>4671</v>
      </c>
      <c r="C205" s="469">
        <f>COUNTIFS('2019'!H$1167:H$1342,"SEGUIMIENTO",'2019'!G$1167:G$1342,F$4,'2019'!D$1167:D$1342,B205)</f>
        <v>0</v>
      </c>
      <c r="D205" s="469">
        <f>COUNTIFS('2019'!H$1167:H$1342,"SOLUCIONADO",'2019'!G$1167:G$1342,F$4,'2019'!D$1167:D$1342,B205)</f>
        <v>2</v>
      </c>
      <c r="E205" s="469">
        <f>COUNTIFS('2019'!H$1167:H$1342,"SEGUIMIENTO",'2019'!G$1167:G$1342,F$5,'2019'!D$1167:D$1342,B205)</f>
        <v>0</v>
      </c>
      <c r="F205" s="471">
        <f>COUNTIFS('2019'!H$1167:H$1342,"SOLUCIONADO",'2019'!G$1167:G$1342,F$5,'2019'!D$1167:D$1342,B205)</f>
        <v>1</v>
      </c>
      <c r="G205" s="471">
        <f>COUNTIFS('2019'!H$1167:H$1342,"SEGUIMIENTO",'2019'!G$1167:G$1342,F$6,'2019'!D$1167:D$1342,B205)</f>
        <v>0</v>
      </c>
      <c r="H205" s="471">
        <f>COUNTIFS('2019'!H$1167:H$1342,"SOLUCIONADO",'2019'!G$1167:G$1342,F$6,'2019'!D$1167:D$1342,B205)</f>
        <v>0</v>
      </c>
      <c r="I205" s="471">
        <f>COUNTIFS('2019'!H$1167:H$1342,"SEGUIMIENTO",'2019'!G$1167:G$1342,F$7,'2019'!D$1167:D$1342,B205)</f>
        <v>0</v>
      </c>
      <c r="J205" s="471">
        <f>COUNTIFS('2019'!H$1167:H$1342,"SOLUCIONADO",'2019'!G$1167:G$1342,F$7,'2019'!D$1167:D$1342,B205)</f>
        <v>1</v>
      </c>
      <c r="K205" s="471">
        <f>COUNTIFS('2019'!H$1167:H$1342,"SEGUIMIENTO",'2019'!G$1167:G$1342,F$8,'2019'!D$1167:D$1342,B205)</f>
        <v>0</v>
      </c>
      <c r="L205" s="471">
        <f>COUNTIFS('2019'!H$1167:H$1342,"SOLUCIONADO",'2019'!G$1167:G$1342,F$8,'2019'!D$1167:D$1342,B205)</f>
        <v>0</v>
      </c>
      <c r="M205" s="471">
        <f>COUNTIFS('2019'!H$1167:H$1342,"SEGUIMIENTO",'2019'!G$1167:G$1342,F$9,'2019'!D$1167:D$1342,B205)</f>
        <v>0</v>
      </c>
      <c r="N205" s="471">
        <f>COUNTIFS('2019'!H$1167:H$1342,"SOLUCIONADO",'2019'!G$1167:G$1342,F$9,'2019'!D$1167:D$1342,B205)</f>
        <v>1</v>
      </c>
      <c r="O205" s="471">
        <f>COUNTIFS('2019'!H$1167:H$1342,"SEGUIMIENTO",'2019'!G$1167:G$1342,F$10,'2019'!D$1167:D$1342,B205)</f>
        <v>0</v>
      </c>
      <c r="P205" s="471">
        <f>COUNTIFS('2019'!$H$1167:$H$1342,"SOLUCIONADO",'2019'!$G$1167:$G$1342,$F$10,'2019'!$D$1167:$D$1342,$B205)</f>
        <v>0</v>
      </c>
      <c r="Q205" s="464"/>
      <c r="R205" s="439"/>
      <c r="S205" s="439"/>
      <c r="T205" s="439"/>
      <c r="U205" s="439"/>
      <c r="V205" s="439"/>
      <c r="W205" s="439"/>
      <c r="X205" s="439"/>
      <c r="Y205" s="439"/>
      <c r="Z205" s="439"/>
    </row>
    <row r="206" spans="1:26" ht="12.75">
      <c r="A206" s="463"/>
      <c r="B206" s="468" t="s">
        <v>7690</v>
      </c>
      <c r="C206" s="469">
        <f>COUNTIFS('2019'!H$1167:H$1342,"SEGUIMIENTO",'2019'!G$1167:G$1342,F$4,'2019'!D$1167:D$1342,B206)</f>
        <v>0</v>
      </c>
      <c r="D206" s="469">
        <f>COUNTIFS('2019'!H$1167:H$1342,"SOLUCIONADO",'2019'!G$1167:G$1342,F$4,'2019'!D$1167:D$1342,B206)</f>
        <v>18</v>
      </c>
      <c r="E206" s="469">
        <f>COUNTIFS('2019'!H$1167:H$1342,"SEGUIMIENTO",'2019'!G$1167:G$1342,F$5,'2019'!D$1167:D$1342,B206)</f>
        <v>0</v>
      </c>
      <c r="F206" s="471">
        <f>COUNTIFS('2019'!H$1167:H$1342,"SOLUCIONADO",'2019'!G$1167:G$1342,F$5,'2019'!D$1167:D$1342,B206)</f>
        <v>11</v>
      </c>
      <c r="G206" s="471">
        <f>COUNTIFS('2019'!H$1167:H$1342,"SEGUIMIENTO",'2019'!G$1167:G$1342,F$6,'2019'!D$1167:D$1342,B206)</f>
        <v>0</v>
      </c>
      <c r="H206" s="471">
        <f>COUNTIFS('2019'!H$1167:H$1342,"SOLUCIONADO",'2019'!G$1167:G$1342,F$6,'2019'!D$1167:D$1342,B206)</f>
        <v>2</v>
      </c>
      <c r="I206" s="471">
        <f>COUNTIFS('2019'!H$1167:H$1342,"SEGUIMIENTO",'2019'!G$1167:G$1342,F$7,'2019'!D$1167:D$1342,B206)</f>
        <v>0</v>
      </c>
      <c r="J206" s="471">
        <f>COUNTIFS('2019'!H$1167:H$1342,"SOLUCIONADO",'2019'!G$1167:G$1342,F$7,'2019'!D$1167:D$1342,B206)</f>
        <v>4</v>
      </c>
      <c r="K206" s="471">
        <f>COUNTIFS('2019'!H$1167:H$1342,"SEGUIMIENTO",'2019'!G$1167:G$1342,F$8,'2019'!D$1167:D$1342,B206)</f>
        <v>0</v>
      </c>
      <c r="L206" s="471">
        <f>COUNTIFS('2019'!H$1167:H$1342,"SOLUCIONADO",'2019'!G$1167:G$1342,F$8,'2019'!D$1167:D$1342,B206)</f>
        <v>0</v>
      </c>
      <c r="M206" s="471">
        <f>COUNTIFS('2019'!H$1167:H$1342,"SEGUIMIENTO",'2019'!G$1167:G$1342,F$9,'2019'!D$1167:D$1342,B206)</f>
        <v>0</v>
      </c>
      <c r="N206" s="471">
        <f>COUNTIFS('2019'!H$1167:H$1342,"SOLUCIONADO",'2019'!G$1167:G$1342,F$9,'2019'!D$1167:D$1342,B206)</f>
        <v>0</v>
      </c>
      <c r="O206" s="471">
        <f>COUNTIFS('2019'!H$1167:H$1342,"SEGUIMIENTO",'2019'!G$1167:G$1342,F$10,'2019'!D$1167:D$1342,B206)</f>
        <v>0</v>
      </c>
      <c r="P206" s="471">
        <f>COUNTIFS('2019'!$H$1167:$H$1342,"SOLUCIONADO",'2019'!$G$1167:$G$1342,$F$10,'2019'!$D$1167:$D$1342,$B206)</f>
        <v>4</v>
      </c>
      <c r="Q206" s="464"/>
      <c r="R206" s="439"/>
      <c r="S206" s="439"/>
      <c r="T206" s="439"/>
      <c r="U206" s="439"/>
      <c r="V206" s="439"/>
      <c r="W206" s="439"/>
      <c r="X206" s="439"/>
      <c r="Y206" s="439"/>
      <c r="Z206" s="439"/>
    </row>
    <row r="207" spans="1:26" ht="12.75">
      <c r="A207" s="463"/>
      <c r="B207" s="468" t="s">
        <v>266</v>
      </c>
      <c r="C207" s="469">
        <f>COUNTIFS('2019'!H$1167:H$1342,"SEGUIMIENTO",'2019'!G$1167:G$1342,F$4,'2019'!D$1167:D$1342,B207)</f>
        <v>0</v>
      </c>
      <c r="D207" s="469">
        <f>COUNTIFS('2019'!H$1167:H$1342,"SOLUCIONADO",'2019'!G$1167:G$1342,F$4,'2019'!D$1167:D$1342,B207)</f>
        <v>18</v>
      </c>
      <c r="E207" s="469">
        <f>COUNTIFS('2019'!H$1167:H$1342,"SEGUIMIENTO",'2019'!G$1167:G$1342,F$5,'2019'!D$1167:D$1342,B207)</f>
        <v>0</v>
      </c>
      <c r="F207" s="471">
        <f>COUNTIFS('2019'!H$1167:H$1342,"SOLUCIONADO",'2019'!G$1167:G$1342,F$5,'2019'!D$1167:D$1342,B207)</f>
        <v>20</v>
      </c>
      <c r="G207" s="471">
        <f>COUNTIFS('2019'!H$1167:H$1342,"SEGUIMIENTO",'2019'!G$1167:G$1342,F$6,'2019'!D$1167:D$1342,B207)</f>
        <v>0</v>
      </c>
      <c r="H207" s="471">
        <f>COUNTIFS('2019'!H$1167:H$1342,"SOLUCIONADO",'2019'!G$1167:G$1342,F$6,'2019'!D$1167:D$1342,B207)</f>
        <v>3</v>
      </c>
      <c r="I207" s="471">
        <f>COUNTIFS('2019'!H$1167:H$1342,"SEGUIMIENTO",'2019'!G$1167:G$1342,F$7,'2019'!D$1167:D$1342,B207)</f>
        <v>0</v>
      </c>
      <c r="J207" s="471">
        <f>COUNTIFS('2019'!H$1167:H$1342,"SOLUCIONADO",'2019'!G$1167:G$1342,F$7,'2019'!D$1167:D$1342,B207)</f>
        <v>10</v>
      </c>
      <c r="K207" s="471">
        <f>COUNTIFS('2019'!H$1167:H$1342,"SEGUIMIENTO",'2019'!G$1167:G$1342,F$8,'2019'!D$1167:D$1342,B207)</f>
        <v>0</v>
      </c>
      <c r="L207" s="471">
        <f>COUNTIFS('2019'!H$1167:H$1342,"SOLUCIONADO",'2019'!G$1167:G$1342,F$8,'2019'!D$1167:D$1342,B207)</f>
        <v>4</v>
      </c>
      <c r="M207" s="471">
        <f>COUNTIFS('2019'!H$1167:H$1342,"SEGUIMIENTO",'2019'!G$1167:G$1342,F$9,'2019'!D$1167:D$1342,B207)</f>
        <v>0</v>
      </c>
      <c r="N207" s="471">
        <f>COUNTIFS('2019'!H$1167:H$1342,"SOLUCIONADO",'2019'!G$1167:G$1342,F$9,'2019'!D$1167:D$1342,B207)</f>
        <v>2</v>
      </c>
      <c r="O207" s="471">
        <f>COUNTIFS('2019'!H$1167:H$1342,"SEGUIMIENTO",'2019'!G$1167:G$1342,F$10,'2019'!D$1167:D$1342,B207)</f>
        <v>0</v>
      </c>
      <c r="P207" s="471">
        <f>COUNTIFS('2019'!$H$1167:$H$1342,"SOLUCIONADO",'2019'!$G$1167:$G$1342,$F$10,'2019'!$D$1167:$D$1342,$B207)</f>
        <v>7</v>
      </c>
      <c r="Q207" s="464"/>
      <c r="R207" s="439"/>
      <c r="S207" s="439"/>
      <c r="T207" s="439"/>
      <c r="U207" s="439"/>
      <c r="V207" s="439"/>
      <c r="W207" s="439"/>
      <c r="X207" s="439"/>
      <c r="Y207" s="439"/>
      <c r="Z207" s="439"/>
    </row>
    <row r="208" spans="1:26" ht="12.75">
      <c r="A208" s="463"/>
      <c r="B208" s="468" t="s">
        <v>100</v>
      </c>
      <c r="C208" s="469">
        <f>COUNTIFS('2019'!H$1167:H$1342,"SEGUIMIENTO",'2019'!G$1167:G$1342,F$4,'2019'!D$1167:D$1342,B208)</f>
        <v>0</v>
      </c>
      <c r="D208" s="469">
        <f>COUNTIFS('2019'!H$1167:H$1342,"SOLUCIONADO",'2019'!G$1167:G$1342,F$4,'2019'!D$1167:D$1342,B208)</f>
        <v>0</v>
      </c>
      <c r="E208" s="469">
        <f>COUNTIFS('2019'!H$1167:H$1342,"SEGUIMIENTO",'2019'!G$1167:G$1342,F$5,'2019'!D$1167:D$1342,B208)</f>
        <v>0</v>
      </c>
      <c r="F208" s="471">
        <f>COUNTIFS('2019'!H$1167:H$1342,"SOLUCIONADO",'2019'!G$1167:G$1342,F$5,'2019'!D$1167:D$1342,B208)</f>
        <v>0</v>
      </c>
      <c r="G208" s="471">
        <f>COUNTIFS('2019'!H$1167:H$1342,"SEGUIMIENTO",'2019'!G$1167:G$1342,F$6,'2019'!D$1167:D$1342,B208)</f>
        <v>0</v>
      </c>
      <c r="H208" s="471">
        <f>COUNTIFS('2019'!H$1167:H$1342,"SOLUCIONADO",'2019'!G$1167:G$1342,F$6,'2019'!D$1167:D$1342,B208)</f>
        <v>1</v>
      </c>
      <c r="I208" s="471">
        <f>COUNTIFS('2019'!H$1167:H$1342,"SEGUIMIENTO",'2019'!G$1167:G$1342,F$7,'2019'!D$1167:D$1342,B208)</f>
        <v>0</v>
      </c>
      <c r="J208" s="471">
        <f>COUNTIFS('2019'!H$1167:H$1342,"SOLUCIONADO",'2019'!G$1167:G$1342,F$7,'2019'!D$1167:D$1342,B208)</f>
        <v>0</v>
      </c>
      <c r="K208" s="471">
        <f>COUNTIFS('2019'!H$1167:H$1342,"SEGUIMIENTO",'2019'!G$1167:G$1342,F$8,'2019'!D$1167:D$1342,B208)</f>
        <v>0</v>
      </c>
      <c r="L208" s="471">
        <f>COUNTIFS('2019'!H$1167:H$1342,"SOLUCIONADO",'2019'!G$1167:G$1342,F$8,'2019'!D$1167:D$1342,B208)</f>
        <v>0</v>
      </c>
      <c r="M208" s="471">
        <f>COUNTIFS('2019'!H$1167:H$1342,"SEGUIMIENTO",'2019'!G$1167:G$1342,F$9,'2019'!D$1167:D$1342,B208)</f>
        <v>0</v>
      </c>
      <c r="N208" s="471">
        <f>COUNTIFS('2019'!H$1167:H$1342,"SOLUCIONADO",'2019'!G$1167:G$1342,F$9,'2019'!D$1167:D$1342,B208)</f>
        <v>0</v>
      </c>
      <c r="O208" s="471">
        <f>COUNTIFS('2019'!H$1167:H$1342,"SEGUIMIENTO",'2019'!G$1167:G$1342,F$10,'2019'!D$1167:D$1342,B208)</f>
        <v>0</v>
      </c>
      <c r="P208" s="471">
        <f>COUNTIFS('2019'!$H$1167:$H$1342,"SOLUCIONADO",'2019'!$G$1167:$G$1342,$F$10,'2019'!$D$1167:$D$1342,$B208)</f>
        <v>0</v>
      </c>
      <c r="Q208" s="464"/>
      <c r="R208" s="439"/>
      <c r="S208" s="439"/>
      <c r="T208" s="439"/>
      <c r="U208" s="439"/>
      <c r="V208" s="439"/>
      <c r="W208" s="439"/>
      <c r="X208" s="439"/>
      <c r="Y208" s="439"/>
      <c r="Z208" s="439"/>
    </row>
    <row r="209" spans="1:26" ht="12.75">
      <c r="A209" s="439"/>
      <c r="B209" s="439"/>
      <c r="C209" s="439"/>
      <c r="D209" s="439"/>
      <c r="E209" s="439"/>
      <c r="F209" s="439"/>
      <c r="G209" s="439"/>
      <c r="H209" s="439"/>
      <c r="I209" s="439"/>
      <c r="J209" s="439"/>
      <c r="K209" s="439"/>
      <c r="L209" s="439"/>
      <c r="M209" s="439"/>
      <c r="N209" s="439"/>
      <c r="O209" s="439"/>
      <c r="P209" s="439"/>
      <c r="Q209" s="439"/>
      <c r="R209" s="439"/>
      <c r="S209" s="439"/>
      <c r="T209" s="439"/>
      <c r="U209" s="439"/>
      <c r="V209" s="439"/>
      <c r="W209" s="439"/>
      <c r="X209" s="439"/>
      <c r="Y209" s="439"/>
      <c r="Z209" s="439"/>
    </row>
    <row r="210" spans="1:26" ht="12.75">
      <c r="A210" s="439"/>
      <c r="B210" s="439"/>
      <c r="C210" s="439"/>
      <c r="D210" s="439"/>
      <c r="E210" s="439"/>
      <c r="F210" s="439"/>
      <c r="G210" s="439"/>
      <c r="H210" s="439"/>
      <c r="I210" s="439"/>
      <c r="J210" s="439"/>
      <c r="K210" s="439"/>
      <c r="L210" s="439"/>
      <c r="M210" s="439"/>
      <c r="N210" s="439"/>
      <c r="O210" s="439"/>
      <c r="P210" s="439"/>
      <c r="Q210" s="439"/>
      <c r="R210" s="439"/>
      <c r="S210" s="439"/>
      <c r="T210" s="439"/>
      <c r="U210" s="439"/>
      <c r="V210" s="439"/>
      <c r="W210" s="439"/>
      <c r="X210" s="439"/>
      <c r="Y210" s="439"/>
      <c r="Z210" s="439"/>
    </row>
    <row r="211" spans="1:26" ht="12.75">
      <c r="A211" s="550" t="s">
        <v>13200</v>
      </c>
      <c r="B211" s="551"/>
      <c r="C211" s="551"/>
      <c r="D211" s="551"/>
      <c r="E211" s="551"/>
      <c r="F211" s="551"/>
      <c r="G211" s="551"/>
      <c r="H211" s="551"/>
      <c r="I211" s="551"/>
      <c r="J211" s="551"/>
      <c r="K211" s="551"/>
      <c r="L211" s="551"/>
      <c r="M211" s="551"/>
      <c r="N211" s="551"/>
      <c r="O211" s="551"/>
      <c r="P211" s="551"/>
      <c r="Q211" s="552"/>
      <c r="R211" s="439"/>
      <c r="S211" s="439"/>
      <c r="T211" s="439"/>
      <c r="U211" s="439"/>
      <c r="V211" s="439"/>
      <c r="W211" s="439"/>
      <c r="X211" s="439"/>
      <c r="Y211" s="439"/>
      <c r="Z211" s="439"/>
    </row>
    <row r="212" spans="1:26" ht="12.75">
      <c r="A212" s="463"/>
      <c r="B212" s="439"/>
      <c r="C212" s="439"/>
      <c r="D212" s="439"/>
      <c r="E212" s="439"/>
      <c r="F212" s="439"/>
      <c r="G212" s="439"/>
      <c r="H212" s="439"/>
      <c r="I212" s="439"/>
      <c r="J212" s="439"/>
      <c r="K212" s="439"/>
      <c r="L212" s="439"/>
      <c r="M212" s="439"/>
      <c r="N212" s="439"/>
      <c r="O212" s="439"/>
      <c r="P212" s="439"/>
      <c r="Q212" s="464"/>
      <c r="R212" s="439"/>
      <c r="S212" s="439"/>
      <c r="T212" s="439"/>
      <c r="U212" s="439"/>
      <c r="V212" s="439"/>
      <c r="W212" s="439"/>
      <c r="X212" s="439"/>
      <c r="Y212" s="439"/>
      <c r="Z212" s="439"/>
    </row>
    <row r="213" spans="1:26" ht="12.75">
      <c r="A213" s="463"/>
      <c r="B213" s="553" t="s">
        <v>6748</v>
      </c>
      <c r="C213" s="544"/>
      <c r="D213" s="545"/>
      <c r="E213" s="466"/>
      <c r="F213" s="467" t="s">
        <v>44</v>
      </c>
      <c r="G213" s="467" t="s">
        <v>13191</v>
      </c>
      <c r="H213" s="467" t="s">
        <v>15</v>
      </c>
      <c r="I213" s="467" t="s">
        <v>4805</v>
      </c>
      <c r="J213" s="439"/>
      <c r="K213" s="467" t="s">
        <v>13192</v>
      </c>
      <c r="L213" s="467" t="s">
        <v>13191</v>
      </c>
      <c r="M213" s="467" t="s">
        <v>15</v>
      </c>
      <c r="N213" s="465" t="s">
        <v>4805</v>
      </c>
      <c r="O213" s="439"/>
      <c r="P213" s="439"/>
      <c r="Q213" s="464"/>
      <c r="R213" s="439"/>
      <c r="S213" s="439"/>
      <c r="T213" s="439"/>
      <c r="U213" s="439"/>
      <c r="V213" s="439"/>
      <c r="W213" s="439"/>
      <c r="X213" s="439"/>
      <c r="Y213" s="439"/>
      <c r="Z213" s="439"/>
    </row>
    <row r="214" spans="1:26" ht="12.75">
      <c r="A214" s="463"/>
      <c r="B214" s="468" t="s">
        <v>223</v>
      </c>
      <c r="C214" s="469">
        <f>COUNTIF('2019'!H1343:H1492,B214)</f>
        <v>146</v>
      </c>
      <c r="D214" s="470">
        <f>C214/C216</f>
        <v>0.97333333333333338</v>
      </c>
      <c r="E214" s="32"/>
      <c r="F214" s="468" t="s">
        <v>114</v>
      </c>
      <c r="G214" s="469">
        <f>COUNTIF('2019'!G$1343:G$1492,F214)</f>
        <v>59</v>
      </c>
      <c r="H214" s="469">
        <f>COUNTIFS('2019'!H$1343:H$1492,"SEGUIMIENTO",'2019'!G$1343:G$1492,F214)</f>
        <v>1</v>
      </c>
      <c r="I214" s="471">
        <f>COUNTIFS('2019'!H$1343:H$1492,"SOLUCIONADO",'2019'!G$1343:G$1492,F214)</f>
        <v>58</v>
      </c>
      <c r="J214" s="439"/>
      <c r="K214" s="468" t="s">
        <v>4779</v>
      </c>
      <c r="L214" s="469">
        <f t="shared" ref="L214:L218" si="10">M214+N214</f>
        <v>4</v>
      </c>
      <c r="M214" s="469">
        <f>COUNTIFS('2019'!H$1343:H$1492,"SEGUIMIENTO",'2019'!D$1343:D$1492,K214)</f>
        <v>0</v>
      </c>
      <c r="N214" s="471">
        <f>COUNTIFS('2019'!H$1343:H$1492,"SOLUCIONADO",'2019'!D$1343:D$1492,K214)</f>
        <v>4</v>
      </c>
      <c r="O214" s="439"/>
      <c r="P214" s="439"/>
      <c r="Q214" s="464"/>
      <c r="R214" s="439"/>
      <c r="S214" s="439"/>
      <c r="T214" s="439"/>
      <c r="U214" s="439"/>
      <c r="V214" s="439"/>
      <c r="W214" s="439"/>
      <c r="X214" s="439"/>
      <c r="Y214" s="439"/>
      <c r="Z214" s="439"/>
    </row>
    <row r="215" spans="1:26" ht="12.75">
      <c r="A215" s="463"/>
      <c r="B215" s="468" t="s">
        <v>118</v>
      </c>
      <c r="C215" s="469">
        <f>COUNTIF('2019'!H1343:H1492,B215)</f>
        <v>4</v>
      </c>
      <c r="D215" s="470">
        <f>C215/C216</f>
        <v>2.6666666666666668E-2</v>
      </c>
      <c r="E215" s="32"/>
      <c r="F215" s="468" t="s">
        <v>271</v>
      </c>
      <c r="G215" s="469">
        <f>COUNTIF('2019'!G$1343:G$1492,F215)</f>
        <v>32</v>
      </c>
      <c r="H215" s="469">
        <f>COUNTIFS('2019'!H$1343:H$1492,"SEGUIMIENTO",'2019'!G$1343:G$1492,F215)</f>
        <v>1</v>
      </c>
      <c r="I215" s="471">
        <f>COUNTIFS('2019'!H$1343:H$1492,"SOLUCIONADO",'2019'!G$1343:G$1492,F215)</f>
        <v>31</v>
      </c>
      <c r="J215" s="439"/>
      <c r="K215" s="468" t="s">
        <v>4671</v>
      </c>
      <c r="L215" s="469">
        <f t="shared" si="10"/>
        <v>1</v>
      </c>
      <c r="M215" s="469">
        <f>COUNTIFS('2019'!H$1343:H$1492,"SEGUIMIENTO",'2019'!D$1343:D$1492,K215)</f>
        <v>0</v>
      </c>
      <c r="N215" s="471">
        <f>COUNTIFS('2019'!H$1343:H$1492,"SOLUCIONADO",'2019'!D$1343:D$1492,K215)</f>
        <v>1</v>
      </c>
      <c r="O215" s="439"/>
      <c r="P215" s="439"/>
      <c r="Q215" s="464"/>
      <c r="R215" s="439"/>
      <c r="S215" s="439"/>
      <c r="T215" s="439"/>
      <c r="U215" s="439"/>
      <c r="V215" s="439"/>
      <c r="W215" s="439"/>
      <c r="X215" s="439"/>
      <c r="Y215" s="439"/>
      <c r="Z215" s="439"/>
    </row>
    <row r="216" spans="1:26" ht="12.75">
      <c r="A216" s="463"/>
      <c r="B216" s="472"/>
      <c r="C216" s="469">
        <f>SUM(C214:C215)</f>
        <v>150</v>
      </c>
      <c r="D216" s="472"/>
      <c r="E216" s="32"/>
      <c r="F216" s="468" t="s">
        <v>222</v>
      </c>
      <c r="G216" s="469">
        <f>COUNTIF('2019'!G$1343:G$1492,F216)</f>
        <v>6</v>
      </c>
      <c r="H216" s="469">
        <f>COUNTIFS('2019'!H$1343:H$1492,"SEGUIMIENTO",'2019'!G$1343:G$1492,F216)</f>
        <v>0</v>
      </c>
      <c r="I216" s="471">
        <f>COUNTIFS('2019'!H$1343:H$1492,"SOLUCIONADO",'2019'!G$1343:G$1492,F216)</f>
        <v>6</v>
      </c>
      <c r="J216" s="439"/>
      <c r="K216" s="468" t="s">
        <v>4647</v>
      </c>
      <c r="L216" s="469">
        <f t="shared" si="10"/>
        <v>42</v>
      </c>
      <c r="M216" s="469">
        <f>COUNTIFS('2019'!H$1343:H$1492,"SEGUIMIENTO",'2019'!D$1343:D$1492,K216)</f>
        <v>3</v>
      </c>
      <c r="N216" s="471">
        <f>COUNTIFS('2019'!H$1343:H$1492,"SOLUCIONADO",'2019'!D$1343:D$1492,K216)</f>
        <v>39</v>
      </c>
      <c r="O216" s="439"/>
      <c r="P216" s="439"/>
      <c r="Q216" s="464"/>
      <c r="R216" s="439"/>
      <c r="S216" s="439"/>
      <c r="T216" s="439"/>
      <c r="U216" s="439"/>
      <c r="V216" s="439"/>
      <c r="W216" s="439"/>
      <c r="X216" s="439"/>
      <c r="Y216" s="439"/>
      <c r="Z216" s="439"/>
    </row>
    <row r="217" spans="1:26" ht="12.75">
      <c r="A217" s="463"/>
      <c r="B217" s="32"/>
      <c r="C217" s="32"/>
      <c r="D217" s="32"/>
      <c r="E217" s="32"/>
      <c r="F217" s="468" t="s">
        <v>4846</v>
      </c>
      <c r="G217" s="469">
        <f>COUNTIF('2019'!G$1343:G$1492,F217)</f>
        <v>9</v>
      </c>
      <c r="H217" s="469">
        <f>COUNTIFS('2019'!H$1343:H$1492,"SEGUIMIENTO",'2019'!G$1343:G$1492,F217)</f>
        <v>0</v>
      </c>
      <c r="I217" s="471">
        <f>COUNTIFS('2019'!H$1343:H$1492,"SOLUCIONADO",'2019'!G$1343:G$1492,F217)</f>
        <v>9</v>
      </c>
      <c r="J217" s="439"/>
      <c r="K217" s="468" t="s">
        <v>266</v>
      </c>
      <c r="L217" s="469">
        <f t="shared" si="10"/>
        <v>57</v>
      </c>
      <c r="M217" s="469">
        <f>COUNTIFS('2019'!H$1343:H$1492,"SEGUIMIENTO",'2019'!D$1343:D$1492,K217)</f>
        <v>0</v>
      </c>
      <c r="N217" s="471">
        <f>COUNTIFS('2019'!H$1343:H$1492,"SOLUCIONADO",'2019'!D$1343:D$1492,K217)</f>
        <v>57</v>
      </c>
      <c r="O217" s="439"/>
      <c r="P217" s="439"/>
      <c r="Q217" s="464"/>
      <c r="R217" s="439"/>
      <c r="S217" s="439"/>
      <c r="T217" s="439"/>
      <c r="U217" s="439"/>
      <c r="V217" s="439"/>
      <c r="W217" s="439"/>
      <c r="X217" s="439"/>
      <c r="Y217" s="439"/>
      <c r="Z217" s="439"/>
    </row>
    <row r="218" spans="1:26" ht="12.75">
      <c r="A218" s="463"/>
      <c r="B218" s="32"/>
      <c r="C218" s="32"/>
      <c r="D218" s="32"/>
      <c r="E218" s="32"/>
      <c r="F218" s="468" t="s">
        <v>362</v>
      </c>
      <c r="G218" s="469">
        <f>COUNTIF('2019'!G$1343:G$1492,F218)</f>
        <v>21</v>
      </c>
      <c r="H218" s="469">
        <f>COUNTIFS('2019'!H$1343:H$1492,"SEGUIMIENTO",'2019'!G$1343:G$1492,F218)</f>
        <v>0</v>
      </c>
      <c r="I218" s="471">
        <f>COUNTIFS('2019'!H$1343:H$1492,"SOLUCIONADO",'2019'!G$1343:G$1492,F218)</f>
        <v>21</v>
      </c>
      <c r="J218" s="439"/>
      <c r="K218" s="468" t="s">
        <v>100</v>
      </c>
      <c r="L218" s="469">
        <f t="shared" si="10"/>
        <v>46</v>
      </c>
      <c r="M218" s="469">
        <f>COUNTIFS('2019'!H$1343:H$1492,"SEGUIMIENTO",'2019'!D$1343:D$1492,K218)</f>
        <v>1</v>
      </c>
      <c r="N218" s="471">
        <f>COUNTIFS('2019'!H$1343:H$1492,"SOLUCIONADO",'2019'!D$1343:D$1492,K218)</f>
        <v>45</v>
      </c>
      <c r="O218" s="439"/>
      <c r="P218" s="439"/>
      <c r="Q218" s="464"/>
      <c r="R218" s="439"/>
      <c r="S218" s="439"/>
      <c r="T218" s="439"/>
      <c r="U218" s="439"/>
      <c r="V218" s="439"/>
      <c r="W218" s="439"/>
      <c r="X218" s="439"/>
      <c r="Y218" s="439"/>
      <c r="Z218" s="439"/>
    </row>
    <row r="219" spans="1:26" ht="12.75">
      <c r="A219" s="463"/>
      <c r="B219" s="32"/>
      <c r="C219" s="32"/>
      <c r="D219" s="32"/>
      <c r="E219" s="32"/>
      <c r="F219" s="473" t="s">
        <v>483</v>
      </c>
      <c r="G219" s="469">
        <f>COUNTIF('2019'!G$1343:G$1492,F219)</f>
        <v>4</v>
      </c>
      <c r="H219" s="469">
        <f>COUNTIFS('2019'!H$1343:H$1492,"SEGUIMIENTO",'2019'!G$1343:G$1492,F219)</f>
        <v>0</v>
      </c>
      <c r="I219" s="471">
        <f>COUNTIFS('2019'!H$1343:H$1492,"SOLUCIONADO",'2019'!G$1343:G$1492,F219)</f>
        <v>4</v>
      </c>
      <c r="J219" s="439"/>
      <c r="K219" s="439"/>
      <c r="L219" s="439"/>
      <c r="M219" s="439"/>
      <c r="N219" s="439"/>
      <c r="O219" s="439"/>
      <c r="P219" s="439"/>
      <c r="Q219" s="464"/>
      <c r="R219" s="439"/>
      <c r="S219" s="439"/>
      <c r="T219" s="439"/>
      <c r="U219" s="439"/>
      <c r="V219" s="439"/>
      <c r="W219" s="439"/>
      <c r="X219" s="439"/>
      <c r="Y219" s="439"/>
      <c r="Z219" s="439"/>
    </row>
    <row r="220" spans="1:26" ht="12.75">
      <c r="A220" s="463"/>
      <c r="B220" s="32"/>
      <c r="C220" s="32"/>
      <c r="D220" s="32"/>
      <c r="E220" s="32"/>
      <c r="F220" s="473" t="s">
        <v>384</v>
      </c>
      <c r="G220" s="469">
        <f>COUNTIF('2019'!G$1343:G$1492,F220)</f>
        <v>19</v>
      </c>
      <c r="H220" s="469">
        <f>COUNTIFS('2019'!H$1343:H$1492,"SEGUIMIENTO",'2019'!G$1343:G$1492,F220)</f>
        <v>2</v>
      </c>
      <c r="I220" s="471">
        <f>COUNTIFS('2019'!H$1343:H$1492,"SOLUCIONADO",'2019'!G$1343:G$1492,F220)</f>
        <v>17</v>
      </c>
      <c r="J220" s="439"/>
      <c r="K220" s="439"/>
      <c r="L220" s="439"/>
      <c r="M220" s="439"/>
      <c r="N220" s="439"/>
      <c r="O220" s="439"/>
      <c r="P220" s="439"/>
      <c r="Q220" s="464"/>
      <c r="R220" s="439"/>
      <c r="S220" s="439"/>
      <c r="T220" s="439"/>
      <c r="U220" s="439"/>
      <c r="V220" s="439"/>
      <c r="W220" s="439"/>
      <c r="X220" s="439"/>
      <c r="Y220" s="439"/>
      <c r="Z220" s="439"/>
    </row>
    <row r="221" spans="1:26" ht="12.75">
      <c r="A221" s="463"/>
      <c r="B221" s="32"/>
      <c r="C221" s="32"/>
      <c r="D221" s="32"/>
      <c r="E221" s="32"/>
      <c r="F221" s="32"/>
      <c r="G221" s="32"/>
      <c r="H221" s="32"/>
      <c r="I221" s="32"/>
      <c r="J221" s="439"/>
      <c r="K221" s="439"/>
      <c r="L221" s="439"/>
      <c r="M221" s="439"/>
      <c r="N221" s="439"/>
      <c r="O221" s="439"/>
      <c r="P221" s="439"/>
      <c r="Q221" s="464"/>
      <c r="R221" s="439"/>
      <c r="S221" s="439"/>
      <c r="T221" s="439"/>
      <c r="U221" s="439"/>
      <c r="V221" s="439"/>
      <c r="W221" s="439"/>
      <c r="X221" s="439"/>
      <c r="Y221" s="439"/>
      <c r="Z221" s="439"/>
    </row>
    <row r="222" spans="1:26" ht="12.75">
      <c r="A222" s="463"/>
      <c r="B222" s="32"/>
      <c r="C222" s="32"/>
      <c r="D222" s="32"/>
      <c r="E222" s="32"/>
      <c r="F222" s="32"/>
      <c r="G222" s="32"/>
      <c r="H222" s="32"/>
      <c r="I222" s="32"/>
      <c r="J222" s="439"/>
      <c r="K222" s="439"/>
      <c r="L222" s="439"/>
      <c r="M222" s="439"/>
      <c r="N222" s="439"/>
      <c r="O222" s="439"/>
      <c r="P222" s="439"/>
      <c r="Q222" s="464"/>
      <c r="R222" s="439"/>
      <c r="S222" s="439"/>
      <c r="T222" s="439"/>
      <c r="U222" s="439"/>
      <c r="V222" s="439"/>
      <c r="W222" s="439"/>
      <c r="X222" s="439"/>
      <c r="Y222" s="439"/>
      <c r="Z222" s="439"/>
    </row>
    <row r="223" spans="1:26" ht="12.75">
      <c r="A223" s="463"/>
      <c r="B223" s="32"/>
      <c r="C223" s="549" t="s">
        <v>114</v>
      </c>
      <c r="D223" s="545"/>
      <c r="E223" s="549" t="s">
        <v>271</v>
      </c>
      <c r="F223" s="545"/>
      <c r="G223" s="549" t="s">
        <v>222</v>
      </c>
      <c r="H223" s="545"/>
      <c r="I223" s="549" t="s">
        <v>4846</v>
      </c>
      <c r="J223" s="545"/>
      <c r="K223" s="549" t="s">
        <v>362</v>
      </c>
      <c r="L223" s="545"/>
      <c r="M223" s="549" t="s">
        <v>483</v>
      </c>
      <c r="N223" s="545"/>
      <c r="O223" s="549" t="s">
        <v>384</v>
      </c>
      <c r="P223" s="545"/>
      <c r="Q223" s="464"/>
      <c r="R223" s="439"/>
      <c r="S223" s="439"/>
      <c r="T223" s="439"/>
      <c r="U223" s="439"/>
      <c r="V223" s="439"/>
      <c r="W223" s="439"/>
      <c r="X223" s="439"/>
      <c r="Y223" s="439"/>
      <c r="Z223" s="439"/>
    </row>
    <row r="224" spans="1:26" ht="12.75">
      <c r="A224" s="463"/>
      <c r="B224" s="439"/>
      <c r="C224" s="467" t="s">
        <v>15</v>
      </c>
      <c r="D224" s="467" t="s">
        <v>4805</v>
      </c>
      <c r="E224" s="467" t="s">
        <v>15</v>
      </c>
      <c r="F224" s="467" t="s">
        <v>4805</v>
      </c>
      <c r="G224" s="467" t="s">
        <v>15</v>
      </c>
      <c r="H224" s="467" t="s">
        <v>4805</v>
      </c>
      <c r="I224" s="467" t="s">
        <v>15</v>
      </c>
      <c r="J224" s="467" t="s">
        <v>4805</v>
      </c>
      <c r="K224" s="467" t="s">
        <v>15</v>
      </c>
      <c r="L224" s="467" t="s">
        <v>4805</v>
      </c>
      <c r="M224" s="467" t="s">
        <v>15</v>
      </c>
      <c r="N224" s="465" t="s">
        <v>4805</v>
      </c>
      <c r="O224" s="467" t="s">
        <v>15</v>
      </c>
      <c r="P224" s="467" t="s">
        <v>4805</v>
      </c>
      <c r="Q224" s="464"/>
      <c r="R224" s="439"/>
      <c r="S224" s="439"/>
      <c r="T224" s="439"/>
      <c r="U224" s="439"/>
      <c r="V224" s="439"/>
      <c r="W224" s="439"/>
      <c r="X224" s="439"/>
      <c r="Y224" s="439"/>
      <c r="Z224" s="439"/>
    </row>
    <row r="225" spans="1:26" ht="12.75">
      <c r="A225" s="463"/>
      <c r="B225" s="468" t="s">
        <v>4647</v>
      </c>
      <c r="C225" s="469">
        <f>COUNTIFS('2019'!H$1343:H$1492,"SEGUIMIENTO",'2019'!G$1343:G$1492,F$4,'2019'!D$1343:D$1492,B225)</f>
        <v>0</v>
      </c>
      <c r="D225" s="469">
        <f>COUNTIFS('2019'!H$1343:H$1492,"SOLUCIONADO",'2019'!G$1343:G$1492,F$4,'2019'!D$1343:D$1492,B225)</f>
        <v>21</v>
      </c>
      <c r="E225" s="469">
        <f>COUNTIFS('2019'!H$1343:H$1492,"SEGUIMIENTO",'2019'!G$1343:G$1492,F$5,'2019'!D$1343:D$1492,B225)</f>
        <v>1</v>
      </c>
      <c r="F225" s="471">
        <f>COUNTIFS('2019'!H$1343:H$1492,"SOLUCIONADO",'2019'!G$1343:G$1492,F$5,'2019'!D$1343:D$1492,B225)</f>
        <v>7</v>
      </c>
      <c r="G225" s="471">
        <f>COUNTIFS('2019'!H$1343:H$1492,"SEGUIMIENTO",'2019'!G$1343:G$1492,F$6,'2019'!D$1343:D$1492,B225)</f>
        <v>0</v>
      </c>
      <c r="H225" s="471">
        <f>COUNTIFS('2019'!H$1343:H$1492,"SOLUCIONADO",'2019'!G$1343:G$1492,F$6,'2019'!D$1343:D$1492,B225)</f>
        <v>2</v>
      </c>
      <c r="I225" s="471">
        <f>COUNTIFS('2019'!H$1343:H$1492,"SEGUIMIENTO",'2019'!G$1343:G$1492,F$7,'2019'!D$1343:D$1492,B225)</f>
        <v>0</v>
      </c>
      <c r="J225" s="471">
        <f>COUNTIFS('2019'!H$1343:H$1492,"SOLUCIONADO",'2019'!G$1343:G$1492,F$7,'2019'!D$1343:D$1492,B225)</f>
        <v>1</v>
      </c>
      <c r="K225" s="471">
        <f>COUNTIFS('2019'!H$1343:H$1492,"SEGUIMIENTO",'2019'!G$1343:G$1492,F$8,'2019'!D$1343:D$1492,B225)</f>
        <v>0</v>
      </c>
      <c r="L225" s="471">
        <f>COUNTIFS('2019'!H$1343:H$1492,"SOLUCIONADO",'2019'!G$1343:G$1492,F$8,'2019'!D$1343:D$1492,B225)</f>
        <v>2</v>
      </c>
      <c r="M225" s="471">
        <f>COUNTIFS('2019'!H$1343:H$1492,"SEGUIMIENTO",'2019'!G$1343:G$1492,F$9,'2019'!D$1343:D$1492,B225)</f>
        <v>0</v>
      </c>
      <c r="N225" s="471">
        <f>COUNTIFS('2019'!H$1343:H$1492,"SOLUCIONADO",'2019'!G$1343:G$1492,F$9,'2019'!D$1343:D$1492,B225)</f>
        <v>1</v>
      </c>
      <c r="O225" s="471">
        <f>COUNTIFS('2019'!H$1343:H$1492,"SEGUIMIENTO",'2019'!G$1343:G$1492,F$10,'2019'!D$1343:D$1492,B225)</f>
        <v>2</v>
      </c>
      <c r="P225" s="471">
        <f>COUNTIFS('2019'!$H$1343:$H$1492,"SOLUCIONADO",'2019'!$G$1343:$G$1492,$F$10,'2019'!$D$1343:$D$1492,$B225)</f>
        <v>5</v>
      </c>
      <c r="Q225" s="464"/>
      <c r="R225" s="439"/>
      <c r="S225" s="439"/>
      <c r="T225" s="439"/>
      <c r="U225" s="439"/>
      <c r="V225" s="439"/>
      <c r="W225" s="439"/>
      <c r="X225" s="439"/>
      <c r="Y225" s="439"/>
      <c r="Z225" s="439"/>
    </row>
    <row r="226" spans="1:26" ht="12.75">
      <c r="A226" s="463"/>
      <c r="B226" s="468" t="s">
        <v>4671</v>
      </c>
      <c r="C226" s="469">
        <f>COUNTIFS('2019'!H$1343:H$1492,"SEGUIMIENTO",'2019'!G$1343:G$1492,F$4,'2019'!D$1343:D$1492,B226)</f>
        <v>0</v>
      </c>
      <c r="D226" s="469">
        <f>COUNTIFS('2019'!H$1343:H$1492,"SOLUCIONADO",'2019'!G$1343:G$1492,F$4,'2019'!D$1343:D$1492,B226)</f>
        <v>0</v>
      </c>
      <c r="E226" s="469">
        <f>COUNTIFS('2019'!H$1343:H$1492,"SEGUIMIENTO",'2019'!G$1343:G$1492,F$5,'2019'!D$1343:D$1492,B226)</f>
        <v>0</v>
      </c>
      <c r="F226" s="471">
        <f>COUNTIFS('2019'!H$1343:H$1492,"SOLUCIONADO",'2019'!G$1343:G$1492,F$5,'2019'!D$1343:D$1492,B226)</f>
        <v>0</v>
      </c>
      <c r="G226" s="471">
        <f>COUNTIFS('2019'!H$1343:H$1492,"SEGUIMIENTO",'2019'!G$1343:G$1492,F$6,'2019'!D$1343:D$1492,B226)</f>
        <v>0</v>
      </c>
      <c r="H226" s="471">
        <f>COUNTIFS('2019'!H$1343:H$1492,"SOLUCIONADO",'2019'!G$1343:G$1492,F$6,'2019'!D$1343:D$1492,B226)</f>
        <v>1</v>
      </c>
      <c r="I226" s="471">
        <f>COUNTIFS('2019'!H$1343:H$1492,"SEGUIMIENTO",'2019'!G$1343:G$1492,F$7,'2019'!D$1343:D$1492,B226)</f>
        <v>0</v>
      </c>
      <c r="J226" s="471">
        <f>COUNTIFS('2019'!H$1343:H$1492,"SOLUCIONADO",'2019'!G$1343:G$1492,F$7,'2019'!D$1343:D$1492,B226)</f>
        <v>0</v>
      </c>
      <c r="K226" s="471">
        <f>COUNTIFS('2019'!H$1343:H$1492,"SEGUIMIENTO",'2019'!G$1343:G$1492,F$8,'2019'!D$1343:D$1492,B226)</f>
        <v>0</v>
      </c>
      <c r="L226" s="471">
        <f>COUNTIFS('2019'!H$1343:H$1492,"SOLUCIONADO",'2019'!G$1343:G$1492,F$8,'2019'!D$1343:D$1492,B226)</f>
        <v>0</v>
      </c>
      <c r="M226" s="471">
        <f>COUNTIFS('2019'!H$1343:H$1492,"SEGUIMIENTO",'2019'!G$1343:G$1492,F$9,'2019'!D$1343:D$1492,B226)</f>
        <v>0</v>
      </c>
      <c r="N226" s="471">
        <f>COUNTIFS('2019'!H$1343:H$1492,"SOLUCIONADO",'2019'!G$1343:G$1492,F$9,'2019'!D$1343:D$1492,B226)</f>
        <v>0</v>
      </c>
      <c r="O226" s="471">
        <f>COUNTIFS('2019'!H$1343:H$1492,"SEGUIMIENTO",'2019'!G$1343:G$1492,F$10,'2019'!D$1343:D$1492,B226)</f>
        <v>0</v>
      </c>
      <c r="P226" s="471">
        <f>COUNTIFS('2019'!$H$1343:$H$1492,"SOLUCIONADO",'2019'!$G$1343:$G$1492,$F$10,'2019'!$D$1343:$D$1492,$B226)</f>
        <v>0</v>
      </c>
      <c r="Q226" s="464"/>
      <c r="R226" s="439"/>
      <c r="S226" s="439"/>
      <c r="T226" s="439"/>
      <c r="U226" s="439"/>
      <c r="V226" s="439"/>
      <c r="W226" s="439"/>
      <c r="X226" s="439"/>
      <c r="Y226" s="439"/>
      <c r="Z226" s="439"/>
    </row>
    <row r="227" spans="1:26" ht="12.75">
      <c r="A227" s="463"/>
      <c r="B227" s="468" t="s">
        <v>4779</v>
      </c>
      <c r="C227" s="469">
        <f>COUNTIFS('2019'!H$1343:H$1492,"SEGUIMIENTO",'2019'!G$1343:G$1492,F$4,'2019'!D$1343:D$1492,B227)</f>
        <v>0</v>
      </c>
      <c r="D227" s="469">
        <f>COUNTIFS('2019'!H$1343:H$1492,"SOLUCIONADO",'2019'!G$1343:G$1492,F$4,'2019'!D$1343:D$1492,B227)</f>
        <v>3</v>
      </c>
      <c r="E227" s="469">
        <f>COUNTIFS('2019'!H$1343:H$1492,"SEGUIMIENTO",'2019'!G$1343:G$1492,F$5,'2019'!D$1343:D$1492,B227)</f>
        <v>0</v>
      </c>
      <c r="F227" s="471">
        <f>COUNTIFS('2019'!H$1343:H$1492,"SOLUCIONADO",'2019'!G$1343:G$1492,F$5,'2019'!D$1343:D$1492,B227)</f>
        <v>1</v>
      </c>
      <c r="G227" s="471">
        <f>COUNTIFS('2019'!H$1343:H$1492,"SEGUIMIENTO",'2019'!G$1343:G$1492,F$6,'2019'!D$1343:D$1492,B227)</f>
        <v>0</v>
      </c>
      <c r="H227" s="471">
        <f>COUNTIFS('2019'!H$1343:H$1492,"SOLUCIONADO",'2019'!G$1343:G$1492,F$6,'2019'!D$1343:D$1492,B227)</f>
        <v>0</v>
      </c>
      <c r="I227" s="471">
        <f>COUNTIFS('2019'!H$1343:H$1492,"SEGUIMIENTO",'2019'!G$1343:G$1492,F$7,'2019'!D$1343:D$1492,B227)</f>
        <v>0</v>
      </c>
      <c r="J227" s="471">
        <f>COUNTIFS('2019'!H$1343:H$1492,"SOLUCIONADO",'2019'!G$1343:G$1492,F$7,'2019'!D$1343:D$1492,B227)</f>
        <v>0</v>
      </c>
      <c r="K227" s="471">
        <f>COUNTIFS('2019'!H$1343:H$1492,"SEGUIMIENTO",'2019'!G$1343:G$1492,F$8,'2019'!D$1343:D$1492,B227)</f>
        <v>0</v>
      </c>
      <c r="L227" s="471">
        <f>COUNTIFS('2019'!H$1343:H$1492,"SOLUCIONADO",'2019'!G$1343:G$1492,F$8,'2019'!D$1343:D$1492,B227)</f>
        <v>0</v>
      </c>
      <c r="M227" s="471">
        <f>COUNTIFS('2019'!H$1343:H$1492,"SEGUIMIENTO",'2019'!G$1343:G$1492,F$9,'2019'!D$1343:D$1492,B227)</f>
        <v>0</v>
      </c>
      <c r="N227" s="471">
        <f>COUNTIFS('2019'!H$1343:H$1492,"SOLUCIONADO",'2019'!G$1343:G$1492,F$9,'2019'!D$1343:D$1492,B227)</f>
        <v>0</v>
      </c>
      <c r="O227" s="471">
        <f>COUNTIFS('2019'!H$1343:H$1492,"SEGUIMIENTO",'2019'!G$1343:G$1492,F$10,'2019'!D$1343:D$1492,B227)</f>
        <v>0</v>
      </c>
      <c r="P227" s="471">
        <f>COUNTIFS('2019'!$H$1343:$H$1492,"SOLUCIONADO",'2019'!$G$1343:$G$1492,$F$10,'2019'!$D$1343:$D$1492,$B227)</f>
        <v>0</v>
      </c>
      <c r="Q227" s="464"/>
      <c r="R227" s="439"/>
      <c r="S227" s="439"/>
      <c r="T227" s="439"/>
      <c r="U227" s="439"/>
      <c r="V227" s="439"/>
      <c r="W227" s="439"/>
      <c r="X227" s="439"/>
      <c r="Y227" s="439"/>
      <c r="Z227" s="439"/>
    </row>
    <row r="228" spans="1:26" ht="12.75">
      <c r="A228" s="463"/>
      <c r="B228" s="468" t="s">
        <v>266</v>
      </c>
      <c r="C228" s="469">
        <f>COUNTIFS('2019'!H$1343:H$1492,"SEGUIMIENTO",'2019'!G$1343:G$1492,F$4,'2019'!D$1343:D$1492,B228)</f>
        <v>0</v>
      </c>
      <c r="D228" s="469">
        <f>COUNTIFS('2019'!H$1343:H$1492,"SOLUCIONADO",'2019'!G$1343:G$1492,F$4,'2019'!D$1343:D$1492,B228)</f>
        <v>17</v>
      </c>
      <c r="E228" s="469">
        <f>COUNTIFS('2019'!H$1343:H$1492,"SEGUIMIENTO",'2019'!G$1343:G$1492,F$5,'2019'!D$1343:D$1492,B228)</f>
        <v>0</v>
      </c>
      <c r="F228" s="471">
        <f>COUNTIFS('2019'!H$1343:H$1492,"SOLUCIONADO",'2019'!G$1343:G$1492,F$5,'2019'!D$1343:D$1492,B228)</f>
        <v>13</v>
      </c>
      <c r="G228" s="471">
        <f>COUNTIFS('2019'!H$1343:H$1492,"SEGUIMIENTO",'2019'!G$1343:G$1492,F$6,'2019'!D$1343:D$1492,B228)</f>
        <v>0</v>
      </c>
      <c r="H228" s="471">
        <f>COUNTIFS('2019'!H$1343:H$1492,"SOLUCIONADO",'2019'!G$1343:G$1492,F$6,'2019'!D$1343:D$1492,B228)</f>
        <v>2</v>
      </c>
      <c r="I228" s="471">
        <f>COUNTIFS('2019'!H$1343:H$1492,"SEGUIMIENTO",'2019'!G$1343:G$1492,F$7,'2019'!D$1343:D$1492,B228)</f>
        <v>0</v>
      </c>
      <c r="J228" s="471">
        <f>COUNTIFS('2019'!H$1343:H$1492,"SOLUCIONADO",'2019'!G$1343:G$1492,F$7,'2019'!D$1343:D$1492,B228)</f>
        <v>3</v>
      </c>
      <c r="K228" s="471">
        <f>COUNTIFS('2019'!H$1343:H$1492,"SEGUIMIENTO",'2019'!G$1343:G$1492,F$8,'2019'!D$1343:D$1492,B228)</f>
        <v>0</v>
      </c>
      <c r="L228" s="471">
        <f>COUNTIFS('2019'!H$1343:H$1492,"SOLUCIONADO",'2019'!G$1343:G$1492,F$8,'2019'!D$1343:D$1492,B228)</f>
        <v>12</v>
      </c>
      <c r="M228" s="471">
        <f>COUNTIFS('2019'!H$1343:H$1492,"SEGUIMIENTO",'2019'!G$1343:G$1492,F$9,'2019'!D$1343:D$1492,B228)</f>
        <v>0</v>
      </c>
      <c r="N228" s="471">
        <f>COUNTIFS('2019'!H$1343:H$1492,"SOLUCIONADO",'2019'!G$1343:G$1492,F$9,'2019'!D$1343:D$1492,B228)</f>
        <v>1</v>
      </c>
      <c r="O228" s="471">
        <f>COUNTIFS('2019'!H$1343:H$1492,"SEGUIMIENTO",'2019'!G$1343:G$1492,F$10,'2019'!D$1343:D$1492,B228)</f>
        <v>0</v>
      </c>
      <c r="P228" s="471">
        <f>COUNTIFS('2019'!$H$1343:$H$1492,"SOLUCIONADO",'2019'!$G$1343:$G$1492,$F$10,'2019'!$D$1343:$D$1492,$B228)</f>
        <v>9</v>
      </c>
      <c r="Q228" s="464"/>
      <c r="R228" s="439"/>
      <c r="S228" s="439"/>
      <c r="T228" s="439"/>
      <c r="U228" s="439"/>
      <c r="V228" s="439"/>
      <c r="W228" s="439"/>
      <c r="X228" s="439"/>
      <c r="Y228" s="439"/>
      <c r="Z228" s="439"/>
    </row>
    <row r="229" spans="1:26" ht="12.75">
      <c r="A229" s="463"/>
      <c r="B229" s="468" t="s">
        <v>100</v>
      </c>
      <c r="C229" s="469">
        <f>COUNTIFS('2019'!H$1343:H$1492,"SEGUIMIENTO",'2019'!G$1343:G$1492,F$4,'2019'!D$1343:D$1492,B229)</f>
        <v>1</v>
      </c>
      <c r="D229" s="469">
        <f>COUNTIFS('2019'!H$1343:H$1492,"SOLUCIONADO",'2019'!G$1343:G$1492,F$4,'2019'!D$1343:D$1492,B229)</f>
        <v>17</v>
      </c>
      <c r="E229" s="469">
        <f>COUNTIFS('2019'!H$1343:H$1492,"SEGUIMIENTO",'2019'!G$1343:G$1492,F$5,'2019'!D$1343:D$1492,B229)</f>
        <v>0</v>
      </c>
      <c r="F229" s="471">
        <f>COUNTIFS('2019'!H$1343:H$1492,"SOLUCIONADO",'2019'!G$1343:G$1492,F$5,'2019'!D$1343:D$1492,B229)</f>
        <v>10</v>
      </c>
      <c r="G229" s="471">
        <f>COUNTIFS('2019'!H$1343:H$1492,"SEGUIMIENTO",'2019'!G$1343:G$1492,F$6,'2019'!D$1343:D$1492,B229)</f>
        <v>0</v>
      </c>
      <c r="H229" s="471">
        <f>COUNTIFS('2019'!H$1343:H$1492,"SOLUCIONADO",'2019'!G$1343:G$1492,F$6,'2019'!D$1343:D$1492,B229)</f>
        <v>1</v>
      </c>
      <c r="I229" s="471">
        <f>COUNTIFS('2019'!H$1343:H$1492,"SEGUIMIENTO",'2019'!G$1343:G$1492,F$7,'2019'!D$1343:D$1492,B229)</f>
        <v>0</v>
      </c>
      <c r="J229" s="471">
        <f>COUNTIFS('2019'!H$1343:H$1492,"SOLUCIONADO",'2019'!G$1343:G$1492,F$7,'2019'!D$1343:D$1492,B229)</f>
        <v>5</v>
      </c>
      <c r="K229" s="471">
        <f>COUNTIFS('2019'!H$1343:H$1492,"SEGUIMIENTO",'2019'!G$1343:G$1492,F$8,'2019'!D$1343:D$1492,B229)</f>
        <v>0</v>
      </c>
      <c r="L229" s="471">
        <f>COUNTIFS('2019'!H$1343:H$1492,"SOLUCIONADO",'2019'!G$1343:G$1492,F$8,'2019'!D$1343:D$1492,B229)</f>
        <v>7</v>
      </c>
      <c r="M229" s="471">
        <f>COUNTIFS('2019'!H$1343:H$1492,"SEGUIMIENTO",'2019'!G$1343:G$1492,F$9,'2019'!D$1343:D$1492,B229)</f>
        <v>0</v>
      </c>
      <c r="N229" s="471">
        <f>COUNTIFS('2019'!H$1343:H$1492,"SOLUCIONADO",'2019'!G$1343:G$1492,F$9,'2019'!D$1343:D$1492,B229)</f>
        <v>2</v>
      </c>
      <c r="O229" s="471">
        <f>COUNTIFS('2019'!H$1343:H$1492,"SEGUIMIENTO",'2019'!G$1343:G$1492,F$10,'2019'!D$1343:D$1492,B229)</f>
        <v>0</v>
      </c>
      <c r="P229" s="471">
        <f>COUNTIFS('2019'!$H$1343:$H$1492,"SOLUCIONADO",'2019'!$G$1343:$G$1492,$F$10,'2019'!$D$1343:$D$1492,$B229)</f>
        <v>3</v>
      </c>
      <c r="Q229" s="464"/>
      <c r="R229" s="439"/>
      <c r="S229" s="439"/>
      <c r="T229" s="439"/>
      <c r="U229" s="439"/>
      <c r="V229" s="439"/>
      <c r="W229" s="439"/>
      <c r="X229" s="439"/>
      <c r="Y229" s="439"/>
      <c r="Z229" s="439"/>
    </row>
    <row r="230" spans="1:26" ht="12.75">
      <c r="A230" s="439"/>
      <c r="B230" s="439"/>
      <c r="C230" s="439"/>
      <c r="D230" s="439"/>
      <c r="E230" s="439"/>
      <c r="F230" s="439"/>
      <c r="G230" s="439"/>
      <c r="H230" s="439"/>
      <c r="I230" s="439"/>
      <c r="J230" s="439"/>
      <c r="K230" s="439"/>
      <c r="L230" s="439"/>
      <c r="M230" s="439"/>
      <c r="N230" s="439"/>
      <c r="O230" s="439"/>
      <c r="P230" s="439"/>
      <c r="Q230" s="439"/>
      <c r="R230" s="439"/>
      <c r="S230" s="439"/>
      <c r="T230" s="439"/>
      <c r="U230" s="439"/>
      <c r="V230" s="439"/>
      <c r="W230" s="439"/>
      <c r="X230" s="439"/>
      <c r="Y230" s="439"/>
      <c r="Z230" s="439"/>
    </row>
    <row r="231" spans="1:26" ht="12.75">
      <c r="A231" s="439"/>
      <c r="B231" s="439"/>
      <c r="C231" s="439"/>
      <c r="D231" s="439"/>
      <c r="E231" s="439"/>
      <c r="F231" s="439"/>
      <c r="G231" s="439"/>
      <c r="H231" s="439"/>
      <c r="I231" s="439"/>
      <c r="J231" s="439"/>
      <c r="K231" s="439"/>
      <c r="L231" s="439"/>
      <c r="M231" s="439"/>
      <c r="N231" s="439"/>
      <c r="O231" s="439"/>
      <c r="P231" s="439"/>
      <c r="Q231" s="439"/>
      <c r="R231" s="439"/>
      <c r="S231" s="439"/>
      <c r="T231" s="439"/>
      <c r="U231" s="439"/>
      <c r="V231" s="439"/>
      <c r="W231" s="439"/>
      <c r="X231" s="439"/>
      <c r="Y231" s="439"/>
      <c r="Z231" s="439"/>
    </row>
    <row r="232" spans="1:26" ht="12.75">
      <c r="A232" s="550" t="s">
        <v>13201</v>
      </c>
      <c r="B232" s="551"/>
      <c r="C232" s="551"/>
      <c r="D232" s="551"/>
      <c r="E232" s="551"/>
      <c r="F232" s="551"/>
      <c r="G232" s="551"/>
      <c r="H232" s="551"/>
      <c r="I232" s="551"/>
      <c r="J232" s="551"/>
      <c r="K232" s="551"/>
      <c r="L232" s="551"/>
      <c r="M232" s="551"/>
      <c r="N232" s="551"/>
      <c r="O232" s="551"/>
      <c r="P232" s="551"/>
      <c r="Q232" s="552"/>
      <c r="R232" s="439"/>
      <c r="S232" s="439"/>
      <c r="T232" s="439"/>
      <c r="U232" s="439"/>
      <c r="V232" s="439"/>
      <c r="W232" s="439"/>
      <c r="X232" s="439"/>
      <c r="Y232" s="439"/>
      <c r="Z232" s="439"/>
    </row>
    <row r="233" spans="1:26" ht="12.75">
      <c r="A233" s="463"/>
      <c r="B233" s="439"/>
      <c r="C233" s="439"/>
      <c r="D233" s="439"/>
      <c r="E233" s="439"/>
      <c r="F233" s="439"/>
      <c r="G233" s="439"/>
      <c r="H233" s="439"/>
      <c r="I233" s="439"/>
      <c r="J233" s="439"/>
      <c r="K233" s="439"/>
      <c r="L233" s="439"/>
      <c r="M233" s="439"/>
      <c r="N233" s="439"/>
      <c r="O233" s="439"/>
      <c r="P233" s="439"/>
      <c r="Q233" s="464"/>
      <c r="R233" s="439"/>
      <c r="S233" s="439"/>
      <c r="T233" s="439"/>
      <c r="U233" s="439"/>
      <c r="V233" s="439"/>
      <c r="W233" s="439"/>
      <c r="X233" s="439"/>
      <c r="Y233" s="439"/>
      <c r="Z233" s="439"/>
    </row>
    <row r="234" spans="1:26" ht="12.75">
      <c r="A234" s="463"/>
      <c r="B234" s="553" t="s">
        <v>6748</v>
      </c>
      <c r="C234" s="544"/>
      <c r="D234" s="545"/>
      <c r="E234" s="466"/>
      <c r="F234" s="467" t="s">
        <v>44</v>
      </c>
      <c r="G234" s="467" t="s">
        <v>13191</v>
      </c>
      <c r="H234" s="467" t="s">
        <v>15</v>
      </c>
      <c r="I234" s="467" t="s">
        <v>4805</v>
      </c>
      <c r="J234" s="439"/>
      <c r="K234" s="467" t="s">
        <v>13192</v>
      </c>
      <c r="L234" s="467" t="s">
        <v>13191</v>
      </c>
      <c r="M234" s="467" t="s">
        <v>15</v>
      </c>
      <c r="N234" s="465" t="s">
        <v>4805</v>
      </c>
      <c r="O234" s="439"/>
      <c r="P234" s="439"/>
      <c r="Q234" s="464"/>
      <c r="R234" s="439"/>
      <c r="S234" s="439"/>
      <c r="T234" s="439"/>
      <c r="U234" s="439"/>
      <c r="V234" s="439"/>
      <c r="W234" s="439"/>
      <c r="X234" s="439"/>
      <c r="Y234" s="439"/>
      <c r="Z234" s="439"/>
    </row>
    <row r="235" spans="1:26" ht="12.75">
      <c r="A235" s="463"/>
      <c r="B235" s="468" t="s">
        <v>223</v>
      </c>
      <c r="C235" s="469">
        <f>COUNTIF('2019'!H1493:H1646,B235)</f>
        <v>149</v>
      </c>
      <c r="D235" s="470">
        <f>C235/C237</f>
        <v>0.96753246753246758</v>
      </c>
      <c r="E235" s="32"/>
      <c r="F235" s="468" t="s">
        <v>114</v>
      </c>
      <c r="G235" s="469">
        <f>COUNTIF('2019'!G$1493:G$1646,F235)</f>
        <v>67</v>
      </c>
      <c r="H235" s="469">
        <f>COUNTIFS('2019'!H$1493:H$1646,"SEGUIMIENTO",'2019'!G$1493:G$1646,F235)</f>
        <v>0</v>
      </c>
      <c r="I235" s="471">
        <f>COUNTIFS('2019'!H$1493:H$1646,"SOLUCIONADO",'2019'!G$1493:G$1646,F235)</f>
        <v>67</v>
      </c>
      <c r="J235" s="439"/>
      <c r="K235" s="468" t="s">
        <v>4779</v>
      </c>
      <c r="L235" s="469">
        <f t="shared" ref="L235:L239" si="11">M235+N235</f>
        <v>3</v>
      </c>
      <c r="M235" s="469">
        <f>COUNTIFS('2019'!H$1493:H$1646,"SEGUIMIENTO",'2019'!D$1493:D$1646,K235)</f>
        <v>0</v>
      </c>
      <c r="N235" s="471">
        <f>COUNTIFS('2019'!H$1493:H$1646,"SOLUCIONADO",'2019'!D$1493:D$1646,K235)</f>
        <v>3</v>
      </c>
      <c r="O235" s="439"/>
      <c r="P235" s="439"/>
      <c r="Q235" s="464"/>
      <c r="R235" s="439"/>
      <c r="S235" s="439"/>
      <c r="T235" s="439"/>
      <c r="U235" s="439"/>
      <c r="V235" s="439"/>
      <c r="W235" s="439"/>
      <c r="X235" s="439"/>
      <c r="Y235" s="439"/>
      <c r="Z235" s="439"/>
    </row>
    <row r="236" spans="1:26" ht="12.75">
      <c r="A236" s="463"/>
      <c r="B236" s="468" t="s">
        <v>118</v>
      </c>
      <c r="C236" s="469">
        <f>COUNTIF('2019'!H1493:H1646,B236)</f>
        <v>5</v>
      </c>
      <c r="D236" s="470">
        <f>C236/C237</f>
        <v>3.2467532467532464E-2</v>
      </c>
      <c r="E236" s="32"/>
      <c r="F236" s="468" t="s">
        <v>271</v>
      </c>
      <c r="G236" s="469">
        <f>COUNTIF('2019'!G$1493:G$1646,F236)</f>
        <v>34</v>
      </c>
      <c r="H236" s="469">
        <f>COUNTIFS('2019'!H$1493:H$1646,"SEGUIMIENTO",'2019'!G$1493:G$1646,F236)</f>
        <v>1</v>
      </c>
      <c r="I236" s="471">
        <f>COUNTIFS('2019'!H$1493:H$1646,"SOLUCIONADO",'2019'!G$1493:G$1646,F236)</f>
        <v>33</v>
      </c>
      <c r="J236" s="439"/>
      <c r="K236" s="468" t="s">
        <v>266</v>
      </c>
      <c r="L236" s="469">
        <f t="shared" si="11"/>
        <v>58</v>
      </c>
      <c r="M236" s="469">
        <f>COUNTIFS('2019'!H$1493:H$1646,"SEGUIMIENTO",'2019'!D$1493:D$1646,K236)</f>
        <v>1</v>
      </c>
      <c r="N236" s="471">
        <f>COUNTIFS('2019'!H$1493:H$1646,"SOLUCIONADO",'2019'!D$1493:D$1646,K236)</f>
        <v>57</v>
      </c>
      <c r="O236" s="439"/>
      <c r="P236" s="439"/>
      <c r="Q236" s="464"/>
      <c r="R236" s="439"/>
      <c r="S236" s="439"/>
      <c r="T236" s="439"/>
      <c r="U236" s="439"/>
      <c r="V236" s="439"/>
      <c r="W236" s="439"/>
      <c r="X236" s="439"/>
      <c r="Y236" s="439"/>
      <c r="Z236" s="439"/>
    </row>
    <row r="237" spans="1:26" ht="12.75">
      <c r="A237" s="463"/>
      <c r="B237" s="472"/>
      <c r="C237" s="469">
        <f>SUM(C235:C236)</f>
        <v>154</v>
      </c>
      <c r="D237" s="472"/>
      <c r="E237" s="32"/>
      <c r="F237" s="468" t="s">
        <v>222</v>
      </c>
      <c r="G237" s="469">
        <f>COUNTIF('2019'!G$1493:G$1646,F237)</f>
        <v>19</v>
      </c>
      <c r="H237" s="469">
        <f>COUNTIFS('2019'!H$1493:H$1646,"SEGUIMIENTO",'2019'!G$1493:G$1646,F237)</f>
        <v>0</v>
      </c>
      <c r="I237" s="471">
        <f>COUNTIFS('2019'!H$1493:H$1646,"SOLUCIONADO",'2019'!G$1493:G$1646,F237)</f>
        <v>19</v>
      </c>
      <c r="J237" s="439"/>
      <c r="K237" s="468" t="s">
        <v>4647</v>
      </c>
      <c r="L237" s="469">
        <f t="shared" si="11"/>
        <v>13</v>
      </c>
      <c r="M237" s="469">
        <f>COUNTIFS('2019'!H$1493:H$1646,"SEGUIMIENTO",'2019'!D$1493:D$1646,K237)</f>
        <v>0</v>
      </c>
      <c r="N237" s="471">
        <f>COUNTIFS('2019'!H$1493:H$1646,"SOLUCIONADO",'2019'!D$1493:D$1646,K237)</f>
        <v>13</v>
      </c>
      <c r="O237" s="439"/>
      <c r="P237" s="439"/>
      <c r="Q237" s="464"/>
      <c r="R237" s="439"/>
      <c r="S237" s="439"/>
      <c r="T237" s="439"/>
      <c r="U237" s="439"/>
      <c r="V237" s="439"/>
      <c r="W237" s="439"/>
      <c r="X237" s="439"/>
      <c r="Y237" s="439"/>
      <c r="Z237" s="439"/>
    </row>
    <row r="238" spans="1:26" ht="12.75">
      <c r="A238" s="463"/>
      <c r="B238" s="32"/>
      <c r="C238" s="32"/>
      <c r="D238" s="32"/>
      <c r="E238" s="32"/>
      <c r="F238" s="468" t="s">
        <v>4846</v>
      </c>
      <c r="G238" s="469">
        <f>COUNTIF('2019'!G$1493:G$1646,F238)</f>
        <v>3</v>
      </c>
      <c r="H238" s="469">
        <f>COUNTIFS('2019'!H$1493:H$1646,"SEGUIMIENTO",'2019'!G$1493:G$1646,F238)</f>
        <v>0</v>
      </c>
      <c r="I238" s="471">
        <f>COUNTIFS('2019'!H$1493:H$1646,"SOLUCIONADO",'2019'!G$1493:G$1646,F238)</f>
        <v>3</v>
      </c>
      <c r="J238" s="439"/>
      <c r="K238" s="468" t="s">
        <v>100</v>
      </c>
      <c r="L238" s="469">
        <f t="shared" si="11"/>
        <v>74</v>
      </c>
      <c r="M238" s="469">
        <f>COUNTIFS('2019'!H$1493:H$1646,"SEGUIMIENTO",'2019'!D$1493:D$1646,K238)</f>
        <v>4</v>
      </c>
      <c r="N238" s="471">
        <f>COUNTIFS('2019'!H$1493:H$1646,"SOLUCIONADO",'2019'!D$1493:D$1646,K238)</f>
        <v>70</v>
      </c>
      <c r="O238" s="439"/>
      <c r="P238" s="439"/>
      <c r="Q238" s="464"/>
      <c r="R238" s="439"/>
      <c r="S238" s="439"/>
      <c r="T238" s="439"/>
      <c r="U238" s="439"/>
      <c r="V238" s="439"/>
      <c r="W238" s="439"/>
      <c r="X238" s="439"/>
      <c r="Y238" s="439"/>
      <c r="Z238" s="439"/>
    </row>
    <row r="239" spans="1:26" ht="12.75">
      <c r="A239" s="463"/>
      <c r="B239" s="32"/>
      <c r="C239" s="32"/>
      <c r="D239" s="32"/>
      <c r="E239" s="32"/>
      <c r="F239" s="468" t="s">
        <v>362</v>
      </c>
      <c r="G239" s="469">
        <f>COUNTIF('2019'!G$1493:G$1646,F239)</f>
        <v>8</v>
      </c>
      <c r="H239" s="469">
        <f>COUNTIFS('2019'!H$1493:H$1646,"SEGUIMIENTO",'2019'!G$1493:G$1646,F239)</f>
        <v>1</v>
      </c>
      <c r="I239" s="471">
        <f>COUNTIFS('2019'!H$1493:H$1646,"SOLUCIONADO",'2019'!G$1493:G$1646,F239)</f>
        <v>7</v>
      </c>
      <c r="J239" s="439"/>
      <c r="K239" s="468" t="s">
        <v>417</v>
      </c>
      <c r="L239" s="469">
        <f t="shared" si="11"/>
        <v>6</v>
      </c>
      <c r="M239" s="469">
        <f>COUNTIFS('2019'!H$1493:H$1646,"SEGUIMIENTO",'2019'!D$1493:D$1646,K239)</f>
        <v>0</v>
      </c>
      <c r="N239" s="471">
        <f>COUNTIFS('2019'!H$1493:H$1646,"SOLUCIONADO",'2019'!D$1493:D$1646,K239)</f>
        <v>6</v>
      </c>
      <c r="O239" s="439"/>
      <c r="P239" s="439"/>
      <c r="Q239" s="464"/>
      <c r="R239" s="439"/>
      <c r="S239" s="439"/>
      <c r="T239" s="439"/>
      <c r="U239" s="439"/>
      <c r="V239" s="439"/>
      <c r="W239" s="439"/>
      <c r="X239" s="439"/>
      <c r="Y239" s="439"/>
      <c r="Z239" s="439"/>
    </row>
    <row r="240" spans="1:26" ht="12.75">
      <c r="A240" s="463"/>
      <c r="B240" s="32"/>
      <c r="C240" s="32"/>
      <c r="D240" s="32"/>
      <c r="E240" s="32"/>
      <c r="F240" s="473" t="s">
        <v>483</v>
      </c>
      <c r="G240" s="469">
        <f>COUNTIF('2019'!G$1493:G$1646,F240)</f>
        <v>4</v>
      </c>
      <c r="H240" s="469">
        <f>COUNTIFS('2019'!H$1493:H$1646,"SEGUIMIENTO",'2019'!G$1493:G$1646,F240)</f>
        <v>0</v>
      </c>
      <c r="I240" s="471">
        <f>COUNTIFS('2019'!H$1493:H$1646,"SOLUCIONADO",'2019'!G$1493:G$1646,F240)</f>
        <v>4</v>
      </c>
      <c r="J240" s="439"/>
      <c r="K240" s="439"/>
      <c r="L240" s="439"/>
      <c r="M240" s="439"/>
      <c r="N240" s="439"/>
      <c r="O240" s="439"/>
      <c r="P240" s="439"/>
      <c r="Q240" s="464"/>
      <c r="R240" s="439"/>
      <c r="S240" s="439"/>
      <c r="T240" s="439"/>
      <c r="U240" s="439"/>
      <c r="V240" s="439"/>
      <c r="W240" s="439"/>
      <c r="X240" s="439"/>
      <c r="Y240" s="439"/>
      <c r="Z240" s="439"/>
    </row>
    <row r="241" spans="1:26" ht="12.75">
      <c r="A241" s="463"/>
      <c r="B241" s="32"/>
      <c r="C241" s="32"/>
      <c r="D241" s="32"/>
      <c r="E241" s="32"/>
      <c r="F241" s="473" t="s">
        <v>384</v>
      </c>
      <c r="G241" s="469">
        <f>COUNTIF('2019'!G$1493:G$1646,F241)</f>
        <v>19</v>
      </c>
      <c r="H241" s="469">
        <f>COUNTIFS('2019'!H$1493:H$1646,"SEGUIMIENTO",'2019'!G$1493:G$1646,F241)</f>
        <v>3</v>
      </c>
      <c r="I241" s="471">
        <f>COUNTIFS('2019'!H$1493:H$1646,"SOLUCIONADO",'2019'!G$1493:G$1646,F241)</f>
        <v>16</v>
      </c>
      <c r="J241" s="439"/>
      <c r="K241" s="439"/>
      <c r="L241" s="439"/>
      <c r="M241" s="439"/>
      <c r="N241" s="439"/>
      <c r="O241" s="439"/>
      <c r="P241" s="439"/>
      <c r="Q241" s="464"/>
      <c r="R241" s="439"/>
      <c r="S241" s="439"/>
      <c r="T241" s="439"/>
      <c r="U241" s="439"/>
      <c r="V241" s="439"/>
      <c r="W241" s="439"/>
      <c r="X241" s="439"/>
      <c r="Y241" s="439"/>
      <c r="Z241" s="439"/>
    </row>
    <row r="242" spans="1:26" ht="12.75">
      <c r="A242" s="463"/>
      <c r="B242" s="32"/>
      <c r="C242" s="32"/>
      <c r="D242" s="32"/>
      <c r="E242" s="32"/>
      <c r="F242" s="32"/>
      <c r="G242" s="32"/>
      <c r="H242" s="32"/>
      <c r="I242" s="32"/>
      <c r="J242" s="439"/>
      <c r="K242" s="439"/>
      <c r="L242" s="439"/>
      <c r="M242" s="439"/>
      <c r="N242" s="439"/>
      <c r="O242" s="439"/>
      <c r="P242" s="439"/>
      <c r="Q242" s="464"/>
      <c r="R242" s="439"/>
      <c r="S242" s="439"/>
      <c r="T242" s="439"/>
      <c r="U242" s="439"/>
      <c r="V242" s="439"/>
      <c r="W242" s="439"/>
      <c r="X242" s="439"/>
      <c r="Y242" s="439"/>
      <c r="Z242" s="439"/>
    </row>
    <row r="243" spans="1:26" ht="12.75">
      <c r="A243" s="463"/>
      <c r="B243" s="32"/>
      <c r="C243" s="32"/>
      <c r="D243" s="32"/>
      <c r="E243" s="32"/>
      <c r="F243" s="32"/>
      <c r="G243" s="32"/>
      <c r="H243" s="32"/>
      <c r="I243" s="32"/>
      <c r="J243" s="439"/>
      <c r="K243" s="439"/>
      <c r="L243" s="439"/>
      <c r="M243" s="439"/>
      <c r="N243" s="439"/>
      <c r="O243" s="439"/>
      <c r="P243" s="439"/>
      <c r="Q243" s="464"/>
      <c r="R243" s="439"/>
      <c r="S243" s="439"/>
      <c r="T243" s="439"/>
      <c r="U243" s="439"/>
      <c r="V243" s="439"/>
      <c r="W243" s="439"/>
      <c r="X243" s="439"/>
      <c r="Y243" s="439"/>
      <c r="Z243" s="439"/>
    </row>
    <row r="244" spans="1:26" ht="12.75">
      <c r="A244" s="463"/>
      <c r="B244" s="32"/>
      <c r="C244" s="549" t="s">
        <v>114</v>
      </c>
      <c r="D244" s="545"/>
      <c r="E244" s="549" t="s">
        <v>271</v>
      </c>
      <c r="F244" s="545"/>
      <c r="G244" s="549" t="s">
        <v>222</v>
      </c>
      <c r="H244" s="545"/>
      <c r="I244" s="549" t="s">
        <v>4846</v>
      </c>
      <c r="J244" s="545"/>
      <c r="K244" s="549" t="s">
        <v>362</v>
      </c>
      <c r="L244" s="545"/>
      <c r="M244" s="549" t="s">
        <v>483</v>
      </c>
      <c r="N244" s="545"/>
      <c r="O244" s="549" t="s">
        <v>384</v>
      </c>
      <c r="P244" s="545"/>
      <c r="Q244" s="464"/>
      <c r="R244" s="439"/>
      <c r="S244" s="439"/>
      <c r="T244" s="439"/>
      <c r="U244" s="439"/>
      <c r="V244" s="439"/>
      <c r="W244" s="439"/>
      <c r="X244" s="439"/>
      <c r="Y244" s="439"/>
      <c r="Z244" s="439"/>
    </row>
    <row r="245" spans="1:26" ht="12.75">
      <c r="A245" s="463"/>
      <c r="B245" s="439"/>
      <c r="C245" s="467" t="s">
        <v>15</v>
      </c>
      <c r="D245" s="467" t="s">
        <v>4805</v>
      </c>
      <c r="E245" s="467" t="s">
        <v>15</v>
      </c>
      <c r="F245" s="467" t="s">
        <v>4805</v>
      </c>
      <c r="G245" s="467" t="s">
        <v>15</v>
      </c>
      <c r="H245" s="467" t="s">
        <v>4805</v>
      </c>
      <c r="I245" s="467" t="s">
        <v>15</v>
      </c>
      <c r="J245" s="467" t="s">
        <v>4805</v>
      </c>
      <c r="K245" s="467" t="s">
        <v>15</v>
      </c>
      <c r="L245" s="467" t="s">
        <v>4805</v>
      </c>
      <c r="M245" s="467" t="s">
        <v>15</v>
      </c>
      <c r="N245" s="465" t="s">
        <v>4805</v>
      </c>
      <c r="O245" s="467" t="s">
        <v>15</v>
      </c>
      <c r="P245" s="467" t="s">
        <v>4805</v>
      </c>
      <c r="Q245" s="464"/>
      <c r="R245" s="439"/>
      <c r="S245" s="439"/>
      <c r="T245" s="439"/>
      <c r="U245" s="439"/>
      <c r="V245" s="439"/>
      <c r="W245" s="439"/>
      <c r="X245" s="439"/>
      <c r="Y245" s="439"/>
      <c r="Z245" s="439"/>
    </row>
    <row r="246" spans="1:26" ht="12.75">
      <c r="A246" s="463"/>
      <c r="B246" s="468" t="s">
        <v>4779</v>
      </c>
      <c r="C246" s="469">
        <f>COUNTIFS('2019'!H$1493:H$1646,"SEGUIMIENTO",'2019'!G$1493:G$1646,F$4,'2019'!D$1493:D$1646,B246)</f>
        <v>0</v>
      </c>
      <c r="D246" s="469">
        <f>COUNTIFS('2019'!H$1493:H$1646,"SOLUCIONADO",'2019'!G$1493:G$1646,F$4,'2019'!D$1493:D$1646,B246)</f>
        <v>0</v>
      </c>
      <c r="E246" s="469">
        <f>COUNTIFS('2019'!H$1493:H$1646,"SEGUIMIENTO",'2019'!G$1493:G$1646,F$5,'2019'!D$1493:D$1646,B246)</f>
        <v>0</v>
      </c>
      <c r="F246" s="471">
        <f>COUNTIFS('2019'!H$1493:H$1646,"SOLUCIONADO",'2019'!G$1493:G$1646,F$5,'2019'!D$1493:D$1646,B246)</f>
        <v>0</v>
      </c>
      <c r="G246" s="471">
        <f>COUNTIFS('2019'!H$1493:H$1646,"SEGUIMIENTO",'2019'!G$1493:G$1646,F$6,'2019'!D$1493:D$1646,B246)</f>
        <v>0</v>
      </c>
      <c r="H246" s="471">
        <f>COUNTIFS('2019'!H$1493:H$1646,"SOLUCIONADO",'2019'!G$1493:G$1646,F$6,'2019'!D$1493:D$1646,B246)</f>
        <v>1</v>
      </c>
      <c r="I246" s="471">
        <f>COUNTIFS('2019'!H$1493:H$1646,"SEGUIMIENTO",'2019'!G$1493:G$1646,F$7,'2019'!D$1493:D$1646,B246)</f>
        <v>0</v>
      </c>
      <c r="J246" s="471">
        <f>COUNTIFS('2019'!H$1493:H$1646,"SOLUCIONADO",'2019'!G$1493:G$1646,F$7,'2019'!D$1493:D$1646,B246)</f>
        <v>0</v>
      </c>
      <c r="K246" s="471">
        <f>COUNTIFS('2019'!H$1493:H$1646,"SEGUIMIENTO",'2019'!G$1493:G$1646,F$8,'2019'!D$1493:D$1646,B246)</f>
        <v>0</v>
      </c>
      <c r="L246" s="471">
        <f>COUNTIFS('2019'!H$1493:H$1646,"SOLUCIONADO",'2019'!G$1493:G$1646,F$8,'2019'!D$1493:D$1646,B246)</f>
        <v>0</v>
      </c>
      <c r="M246" s="471">
        <f>COUNTIFS('2019'!H$1493:H$1646,"SEGUIMIENTO",'2019'!G$1493:G$1646,F$9,'2019'!D$1493:D$1646,B246)</f>
        <v>0</v>
      </c>
      <c r="N246" s="471">
        <f>COUNTIFS('2019'!H$1493:H$1646,"SOLUCIONADO",'2019'!G$1493:G$1646,F$9,'2019'!D$1493:D$1646,B246)</f>
        <v>0</v>
      </c>
      <c r="O246" s="471">
        <f>COUNTIFS('2019'!H$1493:H$1646,"SEGUIMIENTO",'2019'!G$1493:G$1646,F$10,'2019'!D$1493:D$1646,B246)</f>
        <v>0</v>
      </c>
      <c r="P246" s="471">
        <f>COUNTIFS('2019'!$H$1493:$H$1646,"SOLUCIONADO",'2019'!$G$1493:$G$1646,$F$10,'2019'!$D$1493:$D$1646,$B246)</f>
        <v>2</v>
      </c>
      <c r="Q246" s="464"/>
      <c r="R246" s="439"/>
      <c r="S246" s="439"/>
      <c r="T246" s="439"/>
      <c r="U246" s="439"/>
      <c r="V246" s="439"/>
      <c r="W246" s="439"/>
      <c r="X246" s="439"/>
      <c r="Y246" s="439"/>
      <c r="Z246" s="439"/>
    </row>
    <row r="247" spans="1:26" ht="12.75">
      <c r="A247" s="463"/>
      <c r="B247" s="468" t="s">
        <v>266</v>
      </c>
      <c r="C247" s="469">
        <f>COUNTIFS('2019'!H$1493:H$1646,"SEGUIMIENTO",'2019'!G$1493:G$1646,F$4,'2019'!D$1493:D$1646,B247)</f>
        <v>0</v>
      </c>
      <c r="D247" s="469">
        <f>COUNTIFS('2019'!H$1493:H$1646,"SOLUCIONADO",'2019'!G$1493:G$1646,F$4,'2019'!D$1493:D$1646,B247)</f>
        <v>29</v>
      </c>
      <c r="E247" s="469">
        <f>COUNTIFS('2019'!H$1493:H$1646,"SEGUIMIENTO",'2019'!G$1493:G$1646,F$5,'2019'!D$1493:D$1646,B247)</f>
        <v>0</v>
      </c>
      <c r="F247" s="471">
        <f>COUNTIFS('2019'!H$1493:H$1646,"SOLUCIONADO",'2019'!G$1493:G$1646,F$5,'2019'!D$1493:D$1646,B247)</f>
        <v>11</v>
      </c>
      <c r="G247" s="471">
        <f>COUNTIFS('2019'!H$1493:H$1646,"SEGUIMIENTO",'2019'!G$1493:G$1646,F$6,'2019'!D$1493:D$1646,B247)</f>
        <v>0</v>
      </c>
      <c r="H247" s="471">
        <f>COUNTIFS('2019'!H$1493:H$1646,"SOLUCIONADO",'2019'!G$1493:G$1646,F$6,'2019'!D$1493:D$1646,B247)</f>
        <v>7</v>
      </c>
      <c r="I247" s="471">
        <f>COUNTIFS('2019'!H$1493:H$1646,"SEGUIMIENTO",'2019'!G$1493:G$1646,F$7,'2019'!D$1493:D$1646,B247)</f>
        <v>0</v>
      </c>
      <c r="J247" s="471">
        <f>COUNTIFS('2019'!H$1493:H$1646,"SOLUCIONADO",'2019'!G$1493:G$1646,F$7,'2019'!D$1493:D$1646,B247)</f>
        <v>0</v>
      </c>
      <c r="K247" s="471">
        <f>COUNTIFS('2019'!H$1493:H$1646,"SEGUIMIENTO",'2019'!G$1493:G$1646,F$8,'2019'!D$1493:D$1646,B247)</f>
        <v>1</v>
      </c>
      <c r="L247" s="471">
        <f>COUNTIFS('2019'!H$1493:H$1646,"SOLUCIONADO",'2019'!G$1493:G$1646,F$8,'2019'!D$1493:D$1646,B247)</f>
        <v>1</v>
      </c>
      <c r="M247" s="471">
        <f>COUNTIFS('2019'!H$1493:H$1646,"SEGUIMIENTO",'2019'!G$1493:G$1646,F$9,'2019'!D$1493:D$1646,B247)</f>
        <v>0</v>
      </c>
      <c r="N247" s="471">
        <f>COUNTIFS('2019'!H$1493:H$1646,"SOLUCIONADO",'2019'!G$1493:G$1646,F$9,'2019'!D$1493:D$1646,B247)</f>
        <v>3</v>
      </c>
      <c r="O247" s="471">
        <f>COUNTIFS('2019'!H$1493:H$1646,"SEGUIMIENTO",'2019'!G$1493:G$1646,F$10,'2019'!D$1493:D$1646,B247)</f>
        <v>0</v>
      </c>
      <c r="P247" s="471">
        <f>COUNTIFS('2019'!$H$1493:$H$1646,"SOLUCIONADO",'2019'!$G$1493:$G$1646,$F$10,'2019'!$D$1493:$D$1646,$B247)</f>
        <v>6</v>
      </c>
      <c r="Q247" s="464"/>
      <c r="R247" s="439"/>
      <c r="S247" s="439"/>
      <c r="T247" s="439"/>
      <c r="U247" s="439"/>
      <c r="V247" s="439"/>
      <c r="W247" s="439"/>
      <c r="X247" s="439"/>
      <c r="Y247" s="439"/>
      <c r="Z247" s="439"/>
    </row>
    <row r="248" spans="1:26" ht="12.75">
      <c r="A248" s="463"/>
      <c r="B248" s="468" t="s">
        <v>4647</v>
      </c>
      <c r="C248" s="469">
        <f>COUNTIFS('2019'!H$1493:H$1646,"SEGUIMIENTO",'2019'!G$1493:G$1646,F$4,'2019'!D$1493:D$1646,B248)</f>
        <v>0</v>
      </c>
      <c r="D248" s="469">
        <f>COUNTIFS('2019'!H$1493:H$1646,"SOLUCIONADO",'2019'!G$1493:G$1646,F$4,'2019'!D$1493:D$1646,B248)</f>
        <v>6</v>
      </c>
      <c r="E248" s="469">
        <f>COUNTIFS('2019'!H$1493:H$1646,"SEGUIMIENTO",'2019'!G$1493:G$1646,F$5,'2019'!D$1493:D$1646,B248)</f>
        <v>0</v>
      </c>
      <c r="F248" s="471">
        <f>COUNTIFS('2019'!H$1493:H$1646,"SOLUCIONADO",'2019'!G$1493:G$1646,F$5,'2019'!D$1493:D$1646,B248)</f>
        <v>5</v>
      </c>
      <c r="G248" s="471">
        <f>COUNTIFS('2019'!H$1493:H$1646,"SEGUIMIENTO",'2019'!G$1493:G$1646,F$6,'2019'!D$1493:D$1646,B248)</f>
        <v>0</v>
      </c>
      <c r="H248" s="471">
        <f>COUNTIFS('2019'!H$1493:H$1646,"SOLUCIONADO",'2019'!G$1493:G$1646,F$6,'2019'!D$1493:D$1646,B248)</f>
        <v>1</v>
      </c>
      <c r="I248" s="471">
        <f>COUNTIFS('2019'!H$1493:H$1646,"SEGUIMIENTO",'2019'!G$1493:G$1646,F$7,'2019'!D$1493:D$1646,B248)</f>
        <v>0</v>
      </c>
      <c r="J248" s="471">
        <f>COUNTIFS('2019'!H$1493:H$1646,"SOLUCIONADO",'2019'!G$1493:G$1646,F$7,'2019'!D$1493:D$1646,B248)</f>
        <v>0</v>
      </c>
      <c r="K248" s="471">
        <f>COUNTIFS('2019'!H$1493:H$1646,"SEGUIMIENTO",'2019'!G$1493:G$1646,F$8,'2019'!D$1493:D$1646,B248)</f>
        <v>0</v>
      </c>
      <c r="L248" s="471">
        <f>COUNTIFS('2019'!H$1493:H$1646,"SOLUCIONADO",'2019'!G$1493:G$1646,F$8,'2019'!D$1493:D$1646,B248)</f>
        <v>1</v>
      </c>
      <c r="M248" s="471">
        <f>COUNTIFS('2019'!H$1493:H$1646,"SEGUIMIENTO",'2019'!G$1493:G$1646,F$9,'2019'!D$1493:D$1646,B248)</f>
        <v>0</v>
      </c>
      <c r="N248" s="471">
        <f>COUNTIFS('2019'!H$1493:H$1646,"SOLUCIONADO",'2019'!G$1493:G$1646,F$9,'2019'!D$1493:D$1646,B248)</f>
        <v>0</v>
      </c>
      <c r="O248" s="471">
        <f>COUNTIFS('2019'!H$1493:H$1646,"SEGUIMIENTO",'2019'!G$1493:G$1646,F$10,'2019'!D$1493:D$1646,B248)</f>
        <v>0</v>
      </c>
      <c r="P248" s="471">
        <f>COUNTIFS('2019'!$H$1493:$H$1646,"SOLUCIONADO",'2019'!$G$1493:$G$1646,$F$10,'2019'!$D$1493:$D$1646,$B248)</f>
        <v>0</v>
      </c>
      <c r="Q248" s="464"/>
      <c r="R248" s="439"/>
      <c r="S248" s="439"/>
      <c r="T248" s="439"/>
      <c r="U248" s="439"/>
      <c r="V248" s="439"/>
      <c r="W248" s="439"/>
      <c r="X248" s="439"/>
      <c r="Y248" s="439"/>
      <c r="Z248" s="439"/>
    </row>
    <row r="249" spans="1:26" ht="12.75">
      <c r="A249" s="463"/>
      <c r="B249" s="468" t="s">
        <v>100</v>
      </c>
      <c r="C249" s="469">
        <f>COUNTIFS('2019'!H$1493:H$1646,"SEGUIMIENTO",'2019'!G$1493:G$1646,F$4,'2019'!D$1493:D$1646,B249)</f>
        <v>0</v>
      </c>
      <c r="D249" s="469">
        <f>COUNTIFS('2019'!H$1493:H$1646,"SOLUCIONADO",'2019'!G$1493:G$1646,F$4,'2019'!D$1493:D$1646,B249)</f>
        <v>30</v>
      </c>
      <c r="E249" s="469">
        <f>COUNTIFS('2019'!H$1493:H$1646,"SEGUIMIENTO",'2019'!G$1493:G$1646,F$5,'2019'!D$1493:D$1646,B249)</f>
        <v>1</v>
      </c>
      <c r="F249" s="471">
        <f>COUNTIFS('2019'!H$1493:H$1646,"SOLUCIONADO",'2019'!G$1493:G$1646,F$5,'2019'!D$1493:D$1646,B249)</f>
        <v>14</v>
      </c>
      <c r="G249" s="471">
        <f>COUNTIFS('2019'!H$1493:H$1646,"SEGUIMIENTO",'2019'!G$1493:G$1646,F$6,'2019'!D$1493:D$1646,B249)</f>
        <v>0</v>
      </c>
      <c r="H249" s="471">
        <f>COUNTIFS('2019'!H$1493:H$1646,"SOLUCIONADO",'2019'!G$1493:G$1646,F$6,'2019'!D$1493:D$1646,B249)</f>
        <v>9</v>
      </c>
      <c r="I249" s="471">
        <f>COUNTIFS('2019'!H$1493:H$1646,"SEGUIMIENTO",'2019'!G$1493:G$1646,F$7,'2019'!D$1493:D$1646,B249)</f>
        <v>0</v>
      </c>
      <c r="J249" s="471">
        <f>COUNTIFS('2019'!H$1493:H$1646,"SOLUCIONADO",'2019'!G$1493:G$1646,F$7,'2019'!D$1493:D$1646,B249)</f>
        <v>3</v>
      </c>
      <c r="K249" s="471">
        <f>COUNTIFS('2019'!H$1493:H$1646,"SEGUIMIENTO",'2019'!G$1493:G$1646,F$8,'2019'!D$1493:D$1646,B249)</f>
        <v>0</v>
      </c>
      <c r="L249" s="471">
        <f>COUNTIFS('2019'!H$1493:H$1646,"SOLUCIONADO",'2019'!G$1493:G$1646,F$8,'2019'!D$1493:D$1646,B249)</f>
        <v>5</v>
      </c>
      <c r="M249" s="471">
        <f>COUNTIFS('2019'!H$1493:H$1646,"SEGUIMIENTO",'2019'!G$1493:G$1646,F$9,'2019'!D$1493:D$1646,B249)</f>
        <v>0</v>
      </c>
      <c r="N249" s="471">
        <f>COUNTIFS('2019'!H$1493:H$1646,"SOLUCIONADO",'2019'!G$1493:G$1646,F$9,'2019'!D$1493:D$1646,B249)</f>
        <v>1</v>
      </c>
      <c r="O249" s="471">
        <f>COUNTIFS('2019'!H$1493:H$1646,"SEGUIMIENTO",'2019'!G$1493:G$1646,F$10,'2019'!D$1493:D$1646,B249)</f>
        <v>3</v>
      </c>
      <c r="P249" s="471">
        <f>COUNTIFS('2019'!$H$1493:$H$1646,"SOLUCIONADO",'2019'!$G$1493:$G$1646,$F$10,'2019'!$D$1493:$D$1646,$B249)</f>
        <v>8</v>
      </c>
      <c r="Q249" s="464"/>
      <c r="R249" s="439"/>
      <c r="S249" s="439"/>
      <c r="T249" s="439"/>
      <c r="U249" s="439"/>
      <c r="V249" s="439"/>
      <c r="W249" s="439"/>
      <c r="X249" s="439"/>
      <c r="Y249" s="439"/>
      <c r="Z249" s="439"/>
    </row>
    <row r="250" spans="1:26" ht="12.75">
      <c r="A250" s="463"/>
      <c r="B250" s="468" t="s">
        <v>417</v>
      </c>
      <c r="C250" s="469">
        <f>COUNTIFS('2019'!H$1493:H$1646,"SEGUIMIENTO",'2019'!G$1493:G$1646,F$4,'2019'!D$1493:D$1646,B250)</f>
        <v>0</v>
      </c>
      <c r="D250" s="469">
        <f>COUNTIFS('2019'!H$1493:H$1646,"SOLUCIONADO",'2019'!G$1493:G$1646,F$4,'2019'!D$1493:D$1646,B250)</f>
        <v>2</v>
      </c>
      <c r="E250" s="469">
        <f>COUNTIFS('2019'!H$1493:H$1646,"SEGUIMIENTO",'2019'!G$1493:G$1646,F$5,'2019'!D$1493:D$1646,B250)</f>
        <v>0</v>
      </c>
      <c r="F250" s="471">
        <f>COUNTIFS('2019'!H$1493:H$1646,"SOLUCIONADO",'2019'!G$1493:G$1646,F$5,'2019'!D$1493:D$1646,B250)</f>
        <v>3</v>
      </c>
      <c r="G250" s="471">
        <f>COUNTIFS('2019'!H$1493:H$1646,"SEGUIMIENTO",'2019'!G$1493:G$1646,F$6,'2019'!D$1493:D$1646,B250)</f>
        <v>0</v>
      </c>
      <c r="H250" s="471">
        <f>COUNTIFS('2019'!H$1493:H$1646,"SOLUCIONADO",'2019'!G$1493:G$1646,F$6,'2019'!D$1493:D$1646,B250)</f>
        <v>1</v>
      </c>
      <c r="I250" s="471">
        <f>COUNTIFS('2019'!H$1493:H$1646,"SEGUIMIENTO",'2019'!G$1493:G$1646,F$7,'2019'!D$1493:D$1646,B250)</f>
        <v>0</v>
      </c>
      <c r="J250" s="471">
        <f>COUNTIFS('2019'!H$1493:H$1646,"SOLUCIONADO",'2019'!G$1493:G$1646,F$7,'2019'!D$1493:D$1646,B250)</f>
        <v>0</v>
      </c>
      <c r="K250" s="471">
        <f>COUNTIFS('2019'!H$1493:H$1646,"SEGUIMIENTO",'2019'!G$1493:G$1646,F$8,'2019'!D$1493:D$1646,B250)</f>
        <v>0</v>
      </c>
      <c r="L250" s="471">
        <f>COUNTIFS('2019'!H$1493:H$1646,"SOLUCIONADO",'2019'!G$1493:G$1646,F$8,'2019'!D$1493:D$1646,B250)</f>
        <v>0</v>
      </c>
      <c r="M250" s="471">
        <f>COUNTIFS('2019'!H$1493:H$1646,"SEGUIMIENTO",'2019'!G$1493:G$1646,F$9,'2019'!D$1493:D$1646,B250)</f>
        <v>0</v>
      </c>
      <c r="N250" s="471">
        <f>COUNTIFS('2019'!H$1493:H$1646,"SOLUCIONADO",'2019'!G$1493:G$1646,F$9,'2019'!D$1493:D$1646,B250)</f>
        <v>0</v>
      </c>
      <c r="O250" s="471">
        <f>COUNTIFS('2019'!H$1493:H$1646,"SEGUIMIENTO",'2019'!G$1493:G$1646,F$10,'2019'!D$1493:D$1646,B250)</f>
        <v>0</v>
      </c>
      <c r="P250" s="471">
        <f>COUNTIFS('2019'!$H$1493:$H$1646,"SOLUCIONADO",'2019'!$G$1493:$G$1646,$F$10,'2019'!$D$1493:$D$1646,$B250)</f>
        <v>0</v>
      </c>
      <c r="Q250" s="464"/>
      <c r="R250" s="439"/>
      <c r="S250" s="439"/>
      <c r="T250" s="439"/>
      <c r="U250" s="439"/>
      <c r="V250" s="439"/>
      <c r="W250" s="439"/>
      <c r="X250" s="439"/>
      <c r="Y250" s="439"/>
      <c r="Z250" s="439"/>
    </row>
    <row r="251" spans="1:26" ht="12.75">
      <c r="A251" s="439"/>
      <c r="B251" s="439"/>
      <c r="C251" s="439"/>
      <c r="D251" s="439"/>
      <c r="E251" s="439"/>
      <c r="F251" s="439"/>
      <c r="G251" s="439"/>
      <c r="H251" s="439"/>
      <c r="I251" s="439"/>
      <c r="J251" s="439"/>
      <c r="K251" s="439"/>
      <c r="L251" s="439"/>
      <c r="M251" s="439"/>
      <c r="N251" s="439"/>
      <c r="O251" s="439"/>
      <c r="P251" s="439"/>
      <c r="Q251" s="439"/>
      <c r="R251" s="439"/>
      <c r="S251" s="439"/>
      <c r="T251" s="439"/>
      <c r="U251" s="439"/>
      <c r="V251" s="439"/>
      <c r="W251" s="439"/>
      <c r="X251" s="439"/>
      <c r="Y251" s="439"/>
      <c r="Z251" s="439"/>
    </row>
    <row r="252" spans="1:26" ht="12.75">
      <c r="A252" s="439"/>
      <c r="B252" s="439"/>
      <c r="C252" s="439"/>
      <c r="D252" s="439"/>
      <c r="E252" s="439"/>
      <c r="F252" s="439"/>
      <c r="G252" s="439"/>
      <c r="H252" s="439"/>
      <c r="I252" s="439"/>
      <c r="J252" s="439"/>
      <c r="K252" s="439"/>
      <c r="L252" s="439"/>
      <c r="M252" s="439"/>
      <c r="N252" s="439"/>
      <c r="O252" s="439"/>
      <c r="P252" s="439"/>
      <c r="Q252" s="439"/>
      <c r="R252" s="439"/>
      <c r="S252" s="439"/>
      <c r="T252" s="439"/>
      <c r="U252" s="439"/>
      <c r="V252" s="439"/>
      <c r="W252" s="439"/>
      <c r="X252" s="439"/>
      <c r="Y252" s="439"/>
      <c r="Z252" s="439"/>
    </row>
    <row r="253" spans="1:26" ht="12.75">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row>
    <row r="254" spans="1:26" ht="12.75">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row>
    <row r="255" spans="1:26" ht="12.75">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row>
    <row r="256" spans="1:26" ht="12.75">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row>
    <row r="257" spans="1:26" ht="12.75">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row>
    <row r="258" spans="1:26" ht="12.75">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row>
    <row r="259" spans="1:26" ht="12.75">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row>
    <row r="260" spans="1:26" ht="12.75">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row>
    <row r="261" spans="1:26" ht="12.75">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row>
    <row r="262" spans="1:26" ht="12.75">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row>
    <row r="263" spans="1:26" ht="12.75">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row>
    <row r="264" spans="1:26" ht="12.75">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row>
    <row r="265" spans="1:26" ht="12.75">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row>
    <row r="266" spans="1:26" ht="12.75">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row>
    <row r="267" spans="1:26" ht="12.75">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row>
    <row r="268" spans="1:26" ht="12.75">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row>
    <row r="269" spans="1:26" ht="12.75">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row>
    <row r="270" spans="1:26" ht="12.75">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row>
    <row r="271" spans="1:26" ht="12.75">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row>
    <row r="272" spans="1:26" ht="12.75">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row>
    <row r="273" spans="1:26" ht="12.75">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row>
    <row r="274" spans="1:26" ht="12.75">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row>
    <row r="275" spans="1:26" ht="12.75">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row>
    <row r="276" spans="1:26" ht="12.75">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row>
    <row r="277" spans="1:26" ht="12.75">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row>
    <row r="278" spans="1:26" ht="12.75">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row>
    <row r="279" spans="1:26" ht="12.75">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row>
    <row r="280" spans="1:26" ht="12.75">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row>
    <row r="281" spans="1:26" ht="12.75">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row>
    <row r="282" spans="1:26" ht="12.75">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row>
    <row r="283" spans="1:26" ht="12.75">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row>
    <row r="284" spans="1:26" ht="12.75">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row>
    <row r="285" spans="1:26" ht="12.75">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row>
    <row r="286" spans="1:26" ht="12.75">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row>
    <row r="287" spans="1:26" ht="12.75">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row>
    <row r="288" spans="1:26" ht="12.75">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row>
    <row r="289" spans="1:26" ht="12.75">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row>
    <row r="290" spans="1:26" ht="12.75">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row>
    <row r="291" spans="1:26" ht="12.75">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row>
    <row r="292" spans="1:26" ht="12.75">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row>
    <row r="293" spans="1:26" ht="12.75">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row>
    <row r="294" spans="1:26" ht="12.75">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row>
    <row r="295" spans="1:26" ht="12.75">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row>
    <row r="296" spans="1:26" ht="12.75">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row>
    <row r="297" spans="1:26" ht="12.75">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row>
    <row r="298" spans="1:26" ht="12.75">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row>
    <row r="299" spans="1:26" ht="12.75">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row>
    <row r="300" spans="1:26" ht="12.75">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row>
    <row r="301" spans="1:26" ht="12.75">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row>
    <row r="302" spans="1:26" ht="12.75">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row>
    <row r="303" spans="1:26" ht="12.75">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row>
    <row r="304" spans="1:26" ht="12.75">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row>
    <row r="305" spans="1:26" ht="12.75">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row>
    <row r="306" spans="1:26" ht="12.75">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row>
    <row r="307" spans="1:26" ht="12.75">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row>
    <row r="308" spans="1:26" ht="12.75">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row>
    <row r="309" spans="1:26" ht="12.75">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row>
    <row r="310" spans="1:26" ht="12.75">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row>
    <row r="311" spans="1:26" ht="12.75">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row>
    <row r="312" spans="1:26" ht="12.75">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row>
    <row r="313" spans="1:26" ht="12.75">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row>
    <row r="314" spans="1:26" ht="12.75">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row>
    <row r="315" spans="1:26" ht="12.75">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row>
    <row r="316" spans="1:26" ht="12.75">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row>
    <row r="317" spans="1:26" ht="12.75">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row>
    <row r="318" spans="1:26" ht="12.75">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row>
    <row r="319" spans="1:26" ht="12.75">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row>
    <row r="320" spans="1:26" ht="12.75">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row>
    <row r="321" spans="1:26" ht="12.75">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row>
    <row r="322" spans="1:26" ht="12.75">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row>
    <row r="323" spans="1:26" ht="12.75">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row>
    <row r="324" spans="1:26" ht="12.75">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row>
    <row r="325" spans="1:26" ht="12.75">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row>
    <row r="326" spans="1:26" ht="12.75">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row>
    <row r="327" spans="1:26" ht="12.75">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row>
    <row r="328" spans="1:26" ht="12.75">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row>
    <row r="329" spans="1:26" ht="12.75">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row>
    <row r="330" spans="1:26" ht="12.75">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row>
    <row r="331" spans="1:26" ht="12.75">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row>
    <row r="332" spans="1:26" ht="12.75">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row>
    <row r="333" spans="1:26" ht="12.75">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row>
    <row r="334" spans="1:26" ht="12.75">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row>
    <row r="335" spans="1:26" ht="12.75">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row>
    <row r="336" spans="1:26" ht="12.75">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row>
    <row r="337" spans="1:26" ht="12.75">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row>
    <row r="338" spans="1:26" ht="12.75">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row>
    <row r="339" spans="1:26" ht="12.75">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row>
    <row r="340" spans="1:26" ht="12.75">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row>
    <row r="341" spans="1:26" ht="12.75">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row>
    <row r="342" spans="1:26" ht="12.75">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row>
    <row r="343" spans="1:26" ht="12.75">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row>
    <row r="344" spans="1:26" ht="12.75">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row>
    <row r="345" spans="1:26" ht="12.75">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row>
    <row r="346" spans="1:26" ht="12.75">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row>
    <row r="347" spans="1:26" ht="12.75">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row>
    <row r="348" spans="1:26" ht="12.75">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row>
    <row r="349" spans="1:26" ht="12.75">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row>
    <row r="350" spans="1:26" ht="12.75">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row>
    <row r="351" spans="1:26" ht="12.75">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row>
    <row r="352" spans="1:26" ht="12.75">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row>
    <row r="353" spans="1:26" ht="12.75">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row>
    <row r="354" spans="1:26" ht="12.75">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row>
    <row r="355" spans="1:26" ht="12.75">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row>
    <row r="356" spans="1:26" ht="12.75">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row>
    <row r="357" spans="1:26" ht="12.75">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row>
    <row r="358" spans="1:26" ht="12.75">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row>
    <row r="359" spans="1:26" ht="12.75">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row>
    <row r="360" spans="1:26" ht="12.75">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row>
    <row r="361" spans="1:26" ht="12.75">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row>
    <row r="362" spans="1:26" ht="12.75">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row>
    <row r="363" spans="1:26" ht="12.75">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row>
    <row r="364" spans="1:26" ht="12.75">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row>
    <row r="365" spans="1:26" ht="12.75">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row>
    <row r="366" spans="1:26" ht="12.75">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row>
    <row r="367" spans="1:26" ht="12.75">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row>
    <row r="368" spans="1:26" ht="12.75">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row>
    <row r="369" spans="1:26" ht="12.75">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row>
    <row r="370" spans="1:26" ht="12.75">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row>
    <row r="371" spans="1:26" ht="12.75">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row>
    <row r="372" spans="1:26" ht="12.75">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row>
    <row r="373" spans="1:26" ht="12.75">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row>
    <row r="374" spans="1:26" ht="12.75">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row>
    <row r="375" spans="1:26" ht="12.75">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row>
    <row r="376" spans="1:26" ht="12.75">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row>
    <row r="377" spans="1:26" ht="12.75">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row>
    <row r="378" spans="1:26" ht="12.75">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row>
    <row r="379" spans="1:26" ht="12.75">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row>
    <row r="380" spans="1:26" ht="12.75">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row>
    <row r="381" spans="1:26" ht="12.75">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row>
    <row r="382" spans="1:26" ht="12.75">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row>
    <row r="383" spans="1:26" ht="12.75">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row>
    <row r="384" spans="1:26" ht="12.75">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row>
    <row r="385" spans="1:26" ht="12.75">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row>
    <row r="386" spans="1:26" ht="12.75">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row>
    <row r="387" spans="1:26" ht="12.75">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row>
    <row r="388" spans="1:26" ht="12.75">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row>
    <row r="389" spans="1:26" ht="12.75">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row>
    <row r="390" spans="1:26" ht="12.75">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row>
    <row r="391" spans="1:26" ht="12.75">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row>
    <row r="392" spans="1:26" ht="12.75">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row>
    <row r="393" spans="1:26" ht="12.75">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row>
    <row r="394" spans="1:26" ht="12.75">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row>
    <row r="395" spans="1:26" ht="12.75">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row>
    <row r="396" spans="1:26" ht="12.75">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row>
    <row r="397" spans="1:26" ht="12.75">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row>
    <row r="398" spans="1:26" ht="12.75">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row>
    <row r="399" spans="1:26" ht="12.75">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row>
    <row r="400" spans="1:26" ht="12.75">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row>
    <row r="401" spans="1:26" ht="12.75">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row>
    <row r="402" spans="1:26" ht="12.75">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row>
    <row r="403" spans="1:26" ht="12.75">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row>
    <row r="404" spans="1:26" ht="12.75">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row>
    <row r="405" spans="1:26" ht="12.75">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row>
    <row r="406" spans="1:26" ht="12.75">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row>
    <row r="407" spans="1:26" ht="12.75">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row>
    <row r="408" spans="1:26" ht="12.75">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row>
    <row r="409" spans="1:26" ht="12.75">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row>
    <row r="410" spans="1:26" ht="12.75">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row>
    <row r="411" spans="1:26" ht="12.75">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row>
    <row r="412" spans="1:26" ht="12.75">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row>
    <row r="413" spans="1:26" ht="12.75">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row>
    <row r="414" spans="1:26" ht="12.75">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row>
    <row r="415" spans="1:26" ht="12.75">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row>
    <row r="416" spans="1:26" ht="12.75">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row>
    <row r="417" spans="1:26" ht="12.75">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row>
    <row r="418" spans="1:26" ht="12.75">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row>
    <row r="419" spans="1:26" ht="12.75">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row>
    <row r="420" spans="1:26" ht="12.75">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row>
    <row r="421" spans="1:26" ht="12.75">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row>
    <row r="422" spans="1:26" ht="12.75">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row>
    <row r="423" spans="1:26" ht="12.75">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row>
    <row r="424" spans="1:26" ht="12.75">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row>
    <row r="425" spans="1:26" ht="12.75">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row>
    <row r="426" spans="1:26" ht="12.75">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row>
    <row r="427" spans="1:26" ht="12.75">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row>
    <row r="428" spans="1:26" ht="12.75">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row>
    <row r="429" spans="1:26" ht="12.75">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row>
    <row r="430" spans="1:26" ht="12.75">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row>
    <row r="431" spans="1:26" ht="12.75">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row>
    <row r="432" spans="1:26" ht="12.75">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row>
    <row r="433" spans="1:26" ht="12.75">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row>
    <row r="434" spans="1:26" ht="12.75">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row>
    <row r="435" spans="1:26" ht="12.75">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row>
    <row r="436" spans="1:26" ht="12.75">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row>
    <row r="437" spans="1:26" ht="12.75">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row>
    <row r="438" spans="1:26" ht="12.75">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row>
    <row r="439" spans="1:26" ht="12.75">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row>
    <row r="440" spans="1:26" ht="12.75">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row>
    <row r="441" spans="1:26" ht="12.75">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row>
    <row r="442" spans="1:26" ht="12.75">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row>
    <row r="443" spans="1:26" ht="12.75">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row>
    <row r="444" spans="1:26" ht="12.75">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row>
    <row r="445" spans="1:26" ht="12.75">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row>
    <row r="446" spans="1:26" ht="12.75">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row>
    <row r="447" spans="1:26" ht="12.75">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row>
    <row r="448" spans="1:26" ht="12.75">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row>
    <row r="449" spans="1:26" ht="12.75">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row>
    <row r="450" spans="1:26" ht="12.75">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row>
    <row r="451" spans="1:26" ht="12.75">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row>
    <row r="452" spans="1:26" ht="12.75">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row>
    <row r="453" spans="1:26" ht="12.75">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row>
    <row r="454" spans="1:26" ht="12.75">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row>
    <row r="455" spans="1:26" ht="12.75">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row>
    <row r="456" spans="1:26" ht="12.75">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row>
    <row r="457" spans="1:26" ht="12.75">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row>
    <row r="458" spans="1:26" ht="12.75">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row>
    <row r="459" spans="1:26" ht="12.75">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row>
    <row r="460" spans="1:26" ht="12.75">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row>
    <row r="461" spans="1:26" ht="12.75">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row>
    <row r="462" spans="1:26" ht="12.75">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row>
    <row r="463" spans="1:26" ht="12.75">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row>
    <row r="464" spans="1:26" ht="12.75">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row>
    <row r="465" spans="1:26" ht="12.75">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row>
    <row r="466" spans="1:26" ht="12.75">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row>
    <row r="467" spans="1:26" ht="12.75">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row>
    <row r="468" spans="1:26" ht="12.75">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row>
    <row r="469" spans="1:26" ht="12.75">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row>
    <row r="470" spans="1:26" ht="12.75">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row>
    <row r="471" spans="1:26" ht="12.75">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row>
    <row r="472" spans="1:26" ht="12.75">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row>
    <row r="473" spans="1:26" ht="12.75">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row>
    <row r="474" spans="1:26" ht="12.75">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row>
    <row r="475" spans="1:26" ht="12.75">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row>
    <row r="476" spans="1:26" ht="12.75">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row>
    <row r="477" spans="1:26" ht="12.75">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row>
    <row r="478" spans="1:26" ht="12.75">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row>
    <row r="479" spans="1:26" ht="12.75">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row>
    <row r="480" spans="1:26" ht="12.75">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row>
    <row r="481" spans="1:26" ht="12.75">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row>
    <row r="482" spans="1:26" ht="12.75">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row>
    <row r="483" spans="1:26" ht="12.75">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row>
    <row r="484" spans="1:26" ht="12.75">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row>
    <row r="485" spans="1:26" ht="12.75">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row>
    <row r="486" spans="1:26" ht="12.75">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row>
    <row r="487" spans="1:26" ht="12.75">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row>
    <row r="488" spans="1:26" ht="12.75">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row>
    <row r="489" spans="1:26" ht="12.75">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row>
    <row r="490" spans="1:26" ht="12.75">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row>
    <row r="491" spans="1:26" ht="12.75">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row>
    <row r="492" spans="1:26" ht="12.75">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row>
    <row r="493" spans="1:26" ht="12.75">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row>
    <row r="494" spans="1:26" ht="12.75">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row>
    <row r="495" spans="1:26" ht="12.75">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row>
    <row r="496" spans="1:26" ht="12.75">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row>
    <row r="497" spans="1:26" ht="12.75">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row>
    <row r="498" spans="1:26" ht="12.75">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row>
    <row r="499" spans="1:26" ht="12.75">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row>
    <row r="500" spans="1:26" ht="12.75">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row>
    <row r="501" spans="1:26" ht="12.75">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row>
    <row r="502" spans="1:26" ht="12.75">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row>
    <row r="503" spans="1:26" ht="12.75">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row>
    <row r="504" spans="1:26" ht="12.75">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row>
    <row r="505" spans="1:26" ht="12.75">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row>
    <row r="506" spans="1:26" ht="12.75">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row>
    <row r="507" spans="1:26" ht="12.75">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row>
    <row r="508" spans="1:26" ht="12.75">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row>
    <row r="509" spans="1:26" ht="12.75">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row>
    <row r="510" spans="1:26" ht="12.75">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row>
    <row r="511" spans="1:26" ht="12.75">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row>
    <row r="512" spans="1:26" ht="12.75">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row>
    <row r="513" spans="1:26" ht="12.75">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row>
    <row r="514" spans="1:26" ht="12.75">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row>
    <row r="515" spans="1:26" ht="12.75">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row>
    <row r="516" spans="1:26" ht="12.75">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row>
    <row r="517" spans="1:26" ht="12.75">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row>
    <row r="518" spans="1:26" ht="12.75">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row>
    <row r="519" spans="1:26" ht="12.75">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row>
    <row r="520" spans="1:26" ht="12.75">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row>
    <row r="521" spans="1:26" ht="12.75">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row>
    <row r="522" spans="1:26" ht="12.75">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row>
    <row r="523" spans="1:26" ht="12.75">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row>
    <row r="524" spans="1:26" ht="12.75">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row>
    <row r="525" spans="1:26" ht="12.75">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row>
    <row r="526" spans="1:26" ht="12.75">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row>
    <row r="527" spans="1:26" ht="12.75">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row>
    <row r="528" spans="1:26" ht="12.75">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row>
    <row r="529" spans="1:26" ht="12.75">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row>
    <row r="530" spans="1:26" ht="12.75">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row>
    <row r="531" spans="1:26" ht="12.75">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row>
    <row r="532" spans="1:26" ht="12.75">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row>
    <row r="533" spans="1:26" ht="12.75">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row>
    <row r="534" spans="1:26" ht="12.75">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row>
    <row r="535" spans="1:26" ht="12.75">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row>
    <row r="536" spans="1:26" ht="12.75">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row>
    <row r="537" spans="1:26" ht="12.75">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row>
    <row r="538" spans="1:26" ht="12.75">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row>
    <row r="539" spans="1:26" ht="12.75">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row>
    <row r="540" spans="1:26" ht="12.75">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row>
    <row r="541" spans="1:26" ht="12.75">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row>
    <row r="542" spans="1:26" ht="12.75">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row>
    <row r="543" spans="1:26" ht="12.75">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row>
    <row r="544" spans="1:26" ht="12.75">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row>
    <row r="545" spans="1:26" ht="12.75">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row>
    <row r="546" spans="1:26" ht="12.75">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row>
    <row r="547" spans="1:26" ht="12.75">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row>
    <row r="548" spans="1:26" ht="12.75">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row>
    <row r="549" spans="1:26" ht="12.75">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row>
    <row r="550" spans="1:26" ht="12.75">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row>
    <row r="551" spans="1:26" ht="12.75">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row>
    <row r="552" spans="1:26" ht="12.75">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row>
    <row r="553" spans="1:26" ht="12.75">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row>
    <row r="554" spans="1:26" ht="12.75">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row>
    <row r="555" spans="1:26" ht="12.75">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row>
    <row r="556" spans="1:26" ht="12.75">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row>
    <row r="557" spans="1:26" ht="12.75">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row>
    <row r="558" spans="1:26" ht="12.75">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row>
    <row r="559" spans="1:26" ht="12.75">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row>
    <row r="560" spans="1:26" ht="12.75">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row>
    <row r="561" spans="1:26" ht="12.75">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row>
    <row r="562" spans="1:26" ht="12.75">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row>
    <row r="563" spans="1:26" ht="12.75">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row>
    <row r="564" spans="1:26" ht="12.75">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row>
    <row r="565" spans="1:26" ht="12.75">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row>
    <row r="566" spans="1:26" ht="12.75">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row>
    <row r="567" spans="1:26" ht="12.75">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row>
    <row r="568" spans="1:26" ht="12.75">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row>
    <row r="569" spans="1:26" ht="12.75">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row>
    <row r="570" spans="1:26" ht="12.75">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row>
    <row r="571" spans="1:26" ht="12.75">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row>
    <row r="572" spans="1:26" ht="12.75">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row>
    <row r="573" spans="1:26" ht="12.75">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row>
    <row r="574" spans="1:26" ht="12.75">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row>
    <row r="575" spans="1:26" ht="12.75">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row>
    <row r="576" spans="1:26" ht="12.75">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row>
    <row r="577" spans="1:26" ht="12.75">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row>
    <row r="578" spans="1:26" ht="12.75">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row>
    <row r="579" spans="1:26" ht="12.75">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row>
    <row r="580" spans="1:26" ht="12.75">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row>
    <row r="581" spans="1:26" ht="12.75">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row>
    <row r="582" spans="1:26" ht="12.75">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row>
    <row r="583" spans="1:26" ht="12.75">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row>
    <row r="584" spans="1:26" ht="12.75">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row>
    <row r="585" spans="1:26" ht="12.75">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row>
    <row r="586" spans="1:26" ht="12.75">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row>
    <row r="587" spans="1:26" ht="12.75">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row>
    <row r="588" spans="1:26" ht="12.75">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row>
    <row r="589" spans="1:26" ht="12.75">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row>
    <row r="590" spans="1:26" ht="12.75">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row>
    <row r="591" spans="1:26" ht="12.75">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row>
    <row r="592" spans="1:26" ht="12.75">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row>
    <row r="593" spans="1:26" ht="12.75">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row>
    <row r="594" spans="1:26" ht="12.75">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row>
    <row r="595" spans="1:26" ht="12.75">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row>
    <row r="596" spans="1:26" ht="12.75">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row>
    <row r="597" spans="1:26" ht="12.75">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row>
    <row r="598" spans="1:26" ht="12.75">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row>
    <row r="599" spans="1:26" ht="12.75">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row>
    <row r="600" spans="1:26" ht="12.75">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row>
    <row r="601" spans="1:26" ht="12.75">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row>
    <row r="602" spans="1:26" ht="12.75">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row>
    <row r="603" spans="1:26" ht="12.75">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row>
    <row r="604" spans="1:26" ht="12.75">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row>
    <row r="605" spans="1:26" ht="12.75">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row>
    <row r="606" spans="1:26" ht="12.75">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row>
    <row r="607" spans="1:26" ht="12.75">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row>
    <row r="608" spans="1:26" ht="12.75">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row>
    <row r="609" spans="1:26" ht="12.75">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row>
    <row r="610" spans="1:26" ht="12.75">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row>
    <row r="611" spans="1:26" ht="12.75">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row>
    <row r="612" spans="1:26" ht="12.75">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row>
    <row r="613" spans="1:26" ht="12.75">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row>
    <row r="614" spans="1:26" ht="12.75">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row>
    <row r="615" spans="1:26" ht="12.75">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row>
    <row r="616" spans="1:26" ht="12.75">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row>
    <row r="617" spans="1:26" ht="12.75">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row>
    <row r="618" spans="1:26" ht="12.75">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row>
    <row r="619" spans="1:26" ht="12.75">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row>
    <row r="620" spans="1:26" ht="12.75">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row>
    <row r="621" spans="1:26" ht="12.75">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row>
    <row r="622" spans="1:26" ht="12.75">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row>
    <row r="623" spans="1:26" ht="12.75">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row>
    <row r="624" spans="1:26" ht="12.75">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row>
    <row r="625" spans="1:26" ht="12.75">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row>
    <row r="626" spans="1:26" ht="12.75">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row>
    <row r="627" spans="1:26" ht="12.75">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row>
    <row r="628" spans="1:26" ht="12.75">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row>
    <row r="629" spans="1:26" ht="12.75">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row>
    <row r="630" spans="1:26" ht="12.75">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row>
    <row r="631" spans="1:26" ht="12.75">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row>
    <row r="632" spans="1:26" ht="12.75">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row>
    <row r="633" spans="1:26" ht="12.75">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row>
    <row r="634" spans="1:26" ht="12.75">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row>
    <row r="635" spans="1:26" ht="12.75">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row>
    <row r="636" spans="1:26" ht="12.75">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row>
    <row r="637" spans="1:26" ht="12.75">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row>
    <row r="638" spans="1:26" ht="12.75">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row>
    <row r="639" spans="1:26" ht="12.75">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row>
    <row r="640" spans="1:26" ht="12.75">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row>
    <row r="641" spans="1:26" ht="12.75">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row>
    <row r="642" spans="1:26" ht="12.75">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row>
    <row r="643" spans="1:26" ht="12.75">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row>
    <row r="644" spans="1:26" ht="12.75">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row>
    <row r="645" spans="1:26" ht="12.75">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row>
    <row r="646" spans="1:26" ht="12.75">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row>
    <row r="647" spans="1:26" ht="12.75">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row>
    <row r="648" spans="1:26" ht="12.75">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row>
    <row r="649" spans="1:26" ht="12.75">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row>
    <row r="650" spans="1:26" ht="12.75">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row>
    <row r="651" spans="1:26" ht="12.75">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row>
    <row r="652" spans="1:26" ht="12.75">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row>
    <row r="653" spans="1:26" ht="12.75">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row>
    <row r="654" spans="1:26" ht="12.75">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row>
    <row r="655" spans="1:26" ht="12.75">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row>
    <row r="656" spans="1:26" ht="12.75">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row>
    <row r="657" spans="1:26" ht="12.75">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row>
    <row r="658" spans="1:26" ht="12.75">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row>
    <row r="659" spans="1:26" ht="12.75">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row>
    <row r="660" spans="1:26" ht="12.75">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row>
    <row r="661" spans="1:26" ht="12.75">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row>
    <row r="662" spans="1:26" ht="12.75">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row>
    <row r="663" spans="1:26" ht="12.75">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row>
    <row r="664" spans="1:26" ht="12.75">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row>
    <row r="665" spans="1:26" ht="12.75">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row>
    <row r="666" spans="1:26" ht="12.75">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row>
    <row r="667" spans="1:26" ht="12.75">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row>
    <row r="668" spans="1:26" ht="12.75">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row>
    <row r="669" spans="1:26" ht="12.75">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row>
    <row r="670" spans="1:26" ht="12.75">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row>
    <row r="671" spans="1:26" ht="12.75">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row>
    <row r="672" spans="1:26" ht="12.75">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row>
    <row r="673" spans="1:26" ht="12.75">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row>
    <row r="674" spans="1:26" ht="12.75">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row>
    <row r="675" spans="1:26" ht="12.75">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row>
    <row r="676" spans="1:26" ht="12.75">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row>
    <row r="677" spans="1:26" ht="12.75">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row>
    <row r="678" spans="1:26" ht="12.75">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row>
    <row r="679" spans="1:26" ht="12.75">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row>
    <row r="680" spans="1:26" ht="12.75">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row>
    <row r="681" spans="1:26" ht="12.75">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row>
    <row r="682" spans="1:26" ht="12.75">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row>
    <row r="683" spans="1:26" ht="12.75">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row>
    <row r="684" spans="1:26" ht="12.75">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row>
    <row r="685" spans="1:26" ht="12.75">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row>
    <row r="686" spans="1:26" ht="12.75">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row>
    <row r="687" spans="1:26" ht="12.75">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row>
    <row r="688" spans="1:26" ht="12.75">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row>
    <row r="689" spans="1:26" ht="12.75">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row>
    <row r="690" spans="1:26" ht="12.75">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row>
    <row r="691" spans="1:26" ht="12.75">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row>
    <row r="692" spans="1:26" ht="12.75">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row>
    <row r="693" spans="1:26" ht="12.75">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row>
    <row r="694" spans="1:26" ht="12.75">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row>
    <row r="695" spans="1:26" ht="12.75">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row>
    <row r="696" spans="1:26" ht="12.75">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row>
    <row r="697" spans="1:26" ht="12.75">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row>
    <row r="698" spans="1:26" ht="12.75">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row>
    <row r="699" spans="1:26" ht="12.75">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row>
    <row r="700" spans="1:26" ht="12.75">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row>
    <row r="701" spans="1:26" ht="12.75">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row>
    <row r="702" spans="1:26" ht="12.75">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row>
    <row r="703" spans="1:26" ht="12.75">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row>
    <row r="704" spans="1:26" ht="12.75">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row>
    <row r="705" spans="1:26" ht="12.75">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row>
    <row r="706" spans="1:26" ht="12.75">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row>
    <row r="707" spans="1:26" ht="12.75">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row>
    <row r="708" spans="1:26" ht="12.75">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row>
    <row r="709" spans="1:26" ht="12.75">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row>
    <row r="710" spans="1:26" ht="12.75">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row>
    <row r="711" spans="1:26" ht="12.75">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row>
    <row r="712" spans="1:26" ht="12.75">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row>
    <row r="713" spans="1:26" ht="12.75">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row>
    <row r="714" spans="1:26" ht="12.75">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row>
    <row r="715" spans="1:26" ht="12.75">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row>
    <row r="716" spans="1:26" ht="12.75">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row>
    <row r="717" spans="1:26" ht="12.75">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row>
    <row r="718" spans="1:26" ht="12.75">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row>
    <row r="719" spans="1:26" ht="12.75">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row>
    <row r="720" spans="1:26" ht="12.75">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row>
    <row r="721" spans="1:26" ht="12.75">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row>
    <row r="722" spans="1:26" ht="12.75">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row>
    <row r="723" spans="1:26" ht="12.75">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row>
    <row r="724" spans="1:26" ht="12.75">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row>
    <row r="725" spans="1:26" ht="12.75">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row>
    <row r="726" spans="1:26" ht="12.75">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row>
    <row r="727" spans="1:26" ht="12.75">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row>
    <row r="728" spans="1:26" ht="12.75">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row>
    <row r="729" spans="1:26" ht="12.75">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row>
    <row r="730" spans="1:26" ht="12.75">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row>
    <row r="731" spans="1:26" ht="12.75">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row>
    <row r="732" spans="1:26" ht="12.75">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row>
    <row r="733" spans="1:26" ht="12.75">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row>
    <row r="734" spans="1:26" ht="12.75">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row>
    <row r="735" spans="1:26" ht="12.75">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row>
    <row r="736" spans="1:26" ht="12.75">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row>
    <row r="737" spans="1:26" ht="12.75">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row>
    <row r="738" spans="1:26" ht="12.75">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row>
    <row r="739" spans="1:26" ht="12.75">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row>
    <row r="740" spans="1:26" ht="12.75">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row>
    <row r="741" spans="1:26" ht="12.75">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row>
    <row r="742" spans="1:26" ht="12.75">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row>
    <row r="743" spans="1:26" ht="12.75">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row>
    <row r="744" spans="1:26" ht="12.75">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row>
    <row r="745" spans="1:26" ht="12.75">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row>
    <row r="746" spans="1:26" ht="12.75">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row>
    <row r="747" spans="1:26" ht="12.75">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row>
    <row r="748" spans="1:26" ht="12.75">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row>
    <row r="749" spans="1:26" ht="12.75">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row>
    <row r="750" spans="1:26" ht="12.75">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row>
    <row r="751" spans="1:26" ht="12.75">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row>
    <row r="752" spans="1:26" ht="12.75">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row>
    <row r="753" spans="1:26" ht="12.75">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row>
    <row r="754" spans="1:26" ht="12.75">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row>
    <row r="755" spans="1:26" ht="12.75">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row>
    <row r="756" spans="1:26" ht="12.75">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row>
    <row r="757" spans="1:26" ht="12.75">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row>
    <row r="758" spans="1:26" ht="12.75">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row>
    <row r="759" spans="1:26" ht="12.75">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row>
    <row r="760" spans="1:26" ht="12.75">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row>
    <row r="761" spans="1:26" ht="12.75">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row>
    <row r="762" spans="1:26" ht="12.75">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row>
    <row r="763" spans="1:26" ht="12.75">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row>
    <row r="764" spans="1:26" ht="12.75">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row>
    <row r="765" spans="1:26" ht="12.75">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row>
    <row r="766" spans="1:26" ht="12.75">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row>
    <row r="767" spans="1:26" ht="12.75">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row>
    <row r="768" spans="1:26" ht="12.75">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row>
    <row r="769" spans="1:26" ht="12.75">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row>
    <row r="770" spans="1:26" ht="12.75">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row>
    <row r="771" spans="1:26" ht="12.75">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row>
    <row r="772" spans="1:26" ht="12.75">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row>
    <row r="773" spans="1:26" ht="12.75">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row>
    <row r="774" spans="1:26" ht="12.75">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row>
    <row r="775" spans="1:26" ht="12.75">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row>
    <row r="776" spans="1:26" ht="12.75">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row>
    <row r="777" spans="1:26" ht="12.75">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row>
    <row r="778" spans="1:26" ht="12.75">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row>
    <row r="779" spans="1:26" ht="12.75">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row>
    <row r="780" spans="1:26" ht="12.75">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row>
    <row r="781" spans="1:26" ht="12.75">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row>
    <row r="782" spans="1:26" ht="12.75">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row>
    <row r="783" spans="1:26" ht="12.75">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row>
    <row r="784" spans="1:26" ht="12.75">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row>
    <row r="785" spans="1:26" ht="12.75">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row>
    <row r="786" spans="1:26" ht="12.75">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row>
    <row r="787" spans="1:26" ht="12.75">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row>
    <row r="788" spans="1:26" ht="12.75">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row>
    <row r="789" spans="1:26" ht="12.75">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row>
    <row r="790" spans="1:26" ht="12.75">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row>
    <row r="791" spans="1:26" ht="12.75">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row>
    <row r="792" spans="1:26" ht="12.75">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row>
    <row r="793" spans="1:26" ht="12.75">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row>
    <row r="794" spans="1:26" ht="12.75">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row>
    <row r="795" spans="1:26" ht="12.75">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row>
    <row r="796" spans="1:26" ht="12.75">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row>
    <row r="797" spans="1:26" ht="12.75">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row>
    <row r="798" spans="1:26" ht="12.75">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row>
    <row r="799" spans="1:26" ht="12.75">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row>
    <row r="800" spans="1:26" ht="12.75">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row>
    <row r="801" spans="1:26" ht="12.75">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row>
    <row r="802" spans="1:26" ht="12.75">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row>
    <row r="803" spans="1:26" ht="12.75">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row>
    <row r="804" spans="1:26" ht="12.75">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row>
    <row r="805" spans="1:26" ht="12.75">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row>
    <row r="806" spans="1:26" ht="12.75">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row>
    <row r="807" spans="1:26" ht="12.75">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row>
    <row r="808" spans="1:26" ht="12.75">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row>
    <row r="809" spans="1:26" ht="12.75">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row>
    <row r="810" spans="1:26" ht="12.75">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row>
    <row r="811" spans="1:26" ht="12.75">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row>
    <row r="812" spans="1:26" ht="12.75">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row>
    <row r="813" spans="1:26" ht="12.75">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row>
  </sheetData>
  <mergeCells count="108">
    <mergeCell ref="M202:N202"/>
    <mergeCell ref="O202:P202"/>
    <mergeCell ref="A190:Q190"/>
    <mergeCell ref="B192:D192"/>
    <mergeCell ref="C202:D202"/>
    <mergeCell ref="E202:F202"/>
    <mergeCell ref="G202:H202"/>
    <mergeCell ref="I202:J202"/>
    <mergeCell ref="K202:L202"/>
    <mergeCell ref="M181:N181"/>
    <mergeCell ref="O181:P181"/>
    <mergeCell ref="A169:Q169"/>
    <mergeCell ref="B171:D171"/>
    <mergeCell ref="C181:D181"/>
    <mergeCell ref="E181:F181"/>
    <mergeCell ref="G181:H181"/>
    <mergeCell ref="I181:J181"/>
    <mergeCell ref="K181:L181"/>
    <mergeCell ref="M160:N160"/>
    <mergeCell ref="O160:P160"/>
    <mergeCell ref="A148:Q148"/>
    <mergeCell ref="B150:D150"/>
    <mergeCell ref="C160:D160"/>
    <mergeCell ref="E160:F160"/>
    <mergeCell ref="G160:H160"/>
    <mergeCell ref="I160:J160"/>
    <mergeCell ref="K160:L160"/>
    <mergeCell ref="M139:N139"/>
    <mergeCell ref="O139:P139"/>
    <mergeCell ref="A127:Q127"/>
    <mergeCell ref="B129:D129"/>
    <mergeCell ref="C139:D139"/>
    <mergeCell ref="E139:F139"/>
    <mergeCell ref="G139:H139"/>
    <mergeCell ref="I139:J139"/>
    <mergeCell ref="K139:L139"/>
    <mergeCell ref="M118:N118"/>
    <mergeCell ref="O118:P118"/>
    <mergeCell ref="A106:Q106"/>
    <mergeCell ref="B108:D108"/>
    <mergeCell ref="C118:D118"/>
    <mergeCell ref="E118:F118"/>
    <mergeCell ref="G118:H118"/>
    <mergeCell ref="I118:J118"/>
    <mergeCell ref="K118:L118"/>
    <mergeCell ref="M97:N97"/>
    <mergeCell ref="O97:P97"/>
    <mergeCell ref="A85:Q85"/>
    <mergeCell ref="B87:D87"/>
    <mergeCell ref="C97:D97"/>
    <mergeCell ref="E97:F97"/>
    <mergeCell ref="G97:H97"/>
    <mergeCell ref="I97:J97"/>
    <mergeCell ref="K97:L97"/>
    <mergeCell ref="M76:N76"/>
    <mergeCell ref="O76:P76"/>
    <mergeCell ref="A64:Q64"/>
    <mergeCell ref="B66:D66"/>
    <mergeCell ref="C76:D76"/>
    <mergeCell ref="E76:F76"/>
    <mergeCell ref="G76:H76"/>
    <mergeCell ref="I76:J76"/>
    <mergeCell ref="K76:L76"/>
    <mergeCell ref="M244:N244"/>
    <mergeCell ref="O244:P244"/>
    <mergeCell ref="A232:Q232"/>
    <mergeCell ref="B234:D234"/>
    <mergeCell ref="C244:D244"/>
    <mergeCell ref="E244:F244"/>
    <mergeCell ref="G244:H244"/>
    <mergeCell ref="I244:J244"/>
    <mergeCell ref="K244:L244"/>
    <mergeCell ref="M55:N55"/>
    <mergeCell ref="O55:P55"/>
    <mergeCell ref="A43:Q43"/>
    <mergeCell ref="B45:D45"/>
    <mergeCell ref="C55:D55"/>
    <mergeCell ref="E55:F55"/>
    <mergeCell ref="G55:H55"/>
    <mergeCell ref="I55:J55"/>
    <mergeCell ref="K55:L55"/>
    <mergeCell ref="M34:N34"/>
    <mergeCell ref="O34:P34"/>
    <mergeCell ref="A22:Q22"/>
    <mergeCell ref="B24:D24"/>
    <mergeCell ref="C34:D34"/>
    <mergeCell ref="E34:F34"/>
    <mergeCell ref="G34:H34"/>
    <mergeCell ref="I34:J34"/>
    <mergeCell ref="K34:L34"/>
    <mergeCell ref="M13:N13"/>
    <mergeCell ref="O13:P13"/>
    <mergeCell ref="A1:Q1"/>
    <mergeCell ref="B3:D3"/>
    <mergeCell ref="C13:D13"/>
    <mergeCell ref="E13:F13"/>
    <mergeCell ref="G13:H13"/>
    <mergeCell ref="I13:J13"/>
    <mergeCell ref="K13:L13"/>
    <mergeCell ref="M223:N223"/>
    <mergeCell ref="O223:P223"/>
    <mergeCell ref="A211:Q211"/>
    <mergeCell ref="B213:D213"/>
    <mergeCell ref="C223:D223"/>
    <mergeCell ref="E223:F223"/>
    <mergeCell ref="G223:H223"/>
    <mergeCell ref="I223:J223"/>
    <mergeCell ref="K223:L22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74"/>
  <sheetViews>
    <sheetView workbookViewId="0"/>
  </sheetViews>
  <sheetFormatPr baseColWidth="10" defaultColWidth="14.42578125" defaultRowHeight="15.75" customHeight="1"/>
  <cols>
    <col min="1" max="1" width="17.140625" customWidth="1"/>
    <col min="2" max="2" width="15.85546875" customWidth="1"/>
    <col min="4" max="4" width="15.85546875" customWidth="1"/>
    <col min="7" max="7" width="15.85546875" customWidth="1"/>
    <col min="21" max="21" width="15.28515625" customWidth="1"/>
  </cols>
  <sheetData>
    <row r="1" spans="1:29" ht="15.75" customHeight="1">
      <c r="C1" s="186"/>
      <c r="D1" s="186"/>
      <c r="V1" s="186"/>
      <c r="W1" s="186"/>
      <c r="X1" s="186"/>
      <c r="Y1" s="186"/>
      <c r="Z1" s="186"/>
      <c r="AA1" s="186"/>
      <c r="AB1" s="186"/>
      <c r="AC1" s="186"/>
    </row>
    <row r="2" spans="1:29" ht="15.75" customHeight="1">
      <c r="C2" s="186"/>
      <c r="D2" s="186"/>
      <c r="V2" s="186"/>
      <c r="W2" s="186"/>
      <c r="X2" s="186"/>
      <c r="Y2" s="186"/>
      <c r="Z2" s="186"/>
      <c r="AA2" s="186"/>
      <c r="AB2" s="186"/>
      <c r="AC2" s="186"/>
    </row>
    <row r="3" spans="1:29" ht="15.75" customHeight="1">
      <c r="A3" s="555" t="s">
        <v>9</v>
      </c>
      <c r="B3" s="545"/>
      <c r="C3" s="554" t="s">
        <v>114</v>
      </c>
      <c r="D3" s="545"/>
      <c r="E3" s="554" t="s">
        <v>271</v>
      </c>
      <c r="F3" s="545"/>
      <c r="G3" s="554" t="s">
        <v>222</v>
      </c>
      <c r="H3" s="545"/>
      <c r="I3" s="554" t="s">
        <v>4846</v>
      </c>
      <c r="J3" s="545"/>
      <c r="K3" s="554" t="s">
        <v>362</v>
      </c>
      <c r="L3" s="545"/>
      <c r="M3" s="554" t="s">
        <v>483</v>
      </c>
      <c r="N3" s="545"/>
      <c r="O3" s="554" t="s">
        <v>384</v>
      </c>
      <c r="P3" s="545"/>
      <c r="V3" s="186"/>
      <c r="W3" s="186"/>
      <c r="X3" s="186"/>
      <c r="Y3" s="186"/>
      <c r="Z3" s="186"/>
      <c r="AA3" s="186"/>
      <c r="AB3" s="186"/>
      <c r="AC3" s="186"/>
    </row>
    <row r="4" spans="1:29" ht="15.75" customHeight="1">
      <c r="A4" s="477" t="s">
        <v>39</v>
      </c>
      <c r="B4" s="477" t="s">
        <v>13197</v>
      </c>
      <c r="C4" s="467" t="s">
        <v>15</v>
      </c>
      <c r="D4" s="467" t="s">
        <v>4805</v>
      </c>
      <c r="E4" s="467" t="s">
        <v>15</v>
      </c>
      <c r="F4" s="467" t="s">
        <v>4805</v>
      </c>
      <c r="G4" s="467" t="s">
        <v>15</v>
      </c>
      <c r="H4" s="467" t="s">
        <v>4805</v>
      </c>
      <c r="I4" s="467" t="s">
        <v>15</v>
      </c>
      <c r="J4" s="467" t="s">
        <v>4805</v>
      </c>
      <c r="K4" s="467" t="s">
        <v>15</v>
      </c>
      <c r="L4" s="467" t="s">
        <v>4805</v>
      </c>
      <c r="M4" s="467" t="s">
        <v>15</v>
      </c>
      <c r="N4" s="465" t="s">
        <v>4805</v>
      </c>
      <c r="O4" s="467" t="s">
        <v>15</v>
      </c>
      <c r="P4" s="467" t="s">
        <v>4805</v>
      </c>
      <c r="V4" s="186"/>
      <c r="W4" s="184" t="s">
        <v>114</v>
      </c>
      <c r="X4" s="184" t="s">
        <v>271</v>
      </c>
      <c r="Y4" s="184" t="s">
        <v>222</v>
      </c>
      <c r="Z4" s="184" t="s">
        <v>4846</v>
      </c>
      <c r="AA4" s="184" t="s">
        <v>362</v>
      </c>
      <c r="AB4" s="184" t="s">
        <v>483</v>
      </c>
      <c r="AC4" s="184" t="s">
        <v>384</v>
      </c>
    </row>
    <row r="5" spans="1:29">
      <c r="A5" s="478" t="str">
        <f t="array" ref="A5">IFERROR(INDEX('2019'!$C$3:$C$115,MATCH(0,INDEX(COUNTIF($A$4:A4,'2019'!$C$3:$C$115),0,0),0)),"")</f>
        <v>Agueybana</v>
      </c>
      <c r="B5" s="211">
        <f>COUNTIF('2019'!$C$3:$C$115,A5)</f>
        <v>15</v>
      </c>
      <c r="C5" s="211">
        <f>COUNTIFS('2019'!$H$3:$H$115,"SEGUIMIENTO",'2019'!$G$3:$G$115,C$3,'2019'!$C$3:$C$115,A5)</f>
        <v>0</v>
      </c>
      <c r="D5" s="211">
        <f>COUNTIFS('2019'!$H$3:$H$115,"SOLUCIONADO",'2019'!$G$3:$G$115,C$3,'2019'!$C$3:$C$115,A5)</f>
        <v>6</v>
      </c>
      <c r="E5" s="211">
        <f>COUNTIFS('2019'!H$3:H$115,"SEGUIMIENTO",'2019'!G$3:G$115,E$3,'2019'!C$3:C$115,A5)</f>
        <v>0</v>
      </c>
      <c r="F5" s="211">
        <f>COUNTIFS('2019'!H$3:H$115,"SOLUCIONADO",'2019'!G$3:G$115,E$3,'2019'!C$3:C$115,A5)</f>
        <v>6</v>
      </c>
      <c r="G5" s="211">
        <f>COUNTIFS('2019'!$H$3:$H$115,"SEGUIMIENTO",'2019'!$G$3:$G$115,G$3,'2019'!$C$3:$C$115,A5)</f>
        <v>0</v>
      </c>
      <c r="H5" s="211">
        <f>COUNTIFS('2019'!$H$3:$H$115,"SOLUCIONADO",'2019'!$G$3:$G$115,G$3,'2019'!$C$3:$C$115,A5)</f>
        <v>0</v>
      </c>
      <c r="I5" s="211">
        <f>COUNTIFS('2019'!$H$3:$H$115,"SEGUIMIENTO",'2019'!$G$3:$G$115,I$3,'2019'!$C$3:$C$115,A5)</f>
        <v>0</v>
      </c>
      <c r="J5" s="211">
        <f>COUNTIFS('2019'!$H$3:$H$115,"SOLUCIONADO",'2019'!$G$3:$G$115,I$3,'2019'!$C$3:$C$115,A5)</f>
        <v>0</v>
      </c>
      <c r="K5" s="211">
        <f>COUNTIFS('2019'!$H$3:$H$115,"SEGUIMIENTO",'2019'!$G$3:$G$115,K$3,'2019'!$C$3:$C$115,A5)</f>
        <v>0</v>
      </c>
      <c r="L5" s="211">
        <f>COUNTIFS('2019'!$H$3:$H$115,"SOLUCIONADO",'2019'!$G$3:$G$115,K$3,'2019'!$C$3:$C$115,A5)</f>
        <v>0</v>
      </c>
      <c r="M5" s="211">
        <f>COUNTIFS('2019'!$H$3:$H$115,"SEGUIMIENTO",'2019'!$G$3:$G$115,M$3,'2019'!$C$3:$C$115,A5)</f>
        <v>0</v>
      </c>
      <c r="N5" s="211">
        <f>COUNTIFS('2019'!$H$3:$H$115,"SOLUCIONADO",'2019'!$G$3:$G$115,M$3,'2019'!$C$3:$C$115,A5)</f>
        <v>0</v>
      </c>
      <c r="O5" s="211">
        <f>COUNTIFS('2019'!$H$3:$H$115,"SEGUIMIENTO",'2019'!$G$3:$G$115,O$3,'2019'!$C$3:$C$115,A5)</f>
        <v>0</v>
      </c>
      <c r="P5" s="211">
        <f>COUNTIFS('2019'!$H$3:$H$115,"SOLUCIONADO",'2019'!$G$3:$G$115,O$3,'2019'!$C$3:$C$115,A5)</f>
        <v>3</v>
      </c>
      <c r="U5" s="479" t="s">
        <v>4817</v>
      </c>
      <c r="V5" s="186">
        <f>COUNTIF('2019'!$C$3:$C$1300,U5)</f>
        <v>4</v>
      </c>
      <c r="W5" s="186">
        <f>COUNTIFS('2019'!$G$3:$G$1300,W$4,'2019'!$C$3:$C$1300,U5)</f>
        <v>0</v>
      </c>
      <c r="X5" s="186">
        <f>COUNTIFS('2019'!$G$3:$G$1300,X$4,'2019'!$C$3:$C$1300,U5)</f>
        <v>3</v>
      </c>
      <c r="Y5" s="186">
        <f>COUNTIFS('2019'!$G$3:$G$1300,Y$4,'2019'!$C$3:$C$1300,U5)</f>
        <v>0</v>
      </c>
      <c r="Z5" s="186">
        <f>COUNTIFS('2019'!$G$3:$G$1300,Z$4,'2019'!$C$3:$C$1300,U5)</f>
        <v>0</v>
      </c>
      <c r="AA5" s="186">
        <f>COUNTIFS('2019'!$G$3:$G$1300,AA$4,'2019'!$C$3:$C$1300,U5)</f>
        <v>0</v>
      </c>
      <c r="AB5" s="186">
        <f>COUNTIFS('2019'!$G$3:$G$1300,AB$4,'2019'!$C$3:$C$1300,U5)</f>
        <v>0</v>
      </c>
      <c r="AC5" s="186">
        <f>COUNTIFS('2019'!$G$3:$G$1300,AC$4,'2019'!$C$3:$C$1300,U5)</f>
        <v>1</v>
      </c>
    </row>
    <row r="6" spans="1:29">
      <c r="A6" s="478" t="str">
        <f t="array" ref="A6">IFERROR(INDEX('2019'!$C$3:$C$115,MATCH(0,INDEX(COUNTIF($A$4:A5,'2019'!$C$3:$C$115),0,0),0)),"")</f>
        <v>Playa Grande</v>
      </c>
      <c r="B6" s="211">
        <f>COUNTIF('2019'!$C$3:$C$115,A6)</f>
        <v>12</v>
      </c>
      <c r="C6" s="211">
        <f>COUNTIFS('2019'!H$3:H$115,"SEGUIMIENTO",'2019'!G$3:G$115,C$3,'2019'!C$3:C$115,A6)</f>
        <v>0</v>
      </c>
      <c r="D6" s="211">
        <f>COUNTIFS('2019'!H$3:H$115,"SOLUCIONADO",'2019'!G$3:G$115,C$3,'2019'!C$3:C$115,A6)</f>
        <v>3</v>
      </c>
      <c r="E6" s="211">
        <f>COUNTIFS('2019'!H$3:H$115,"SEGUIMIENTO",'2019'!G$3:G$115,E$3,'2019'!C$3:C$115,A6)</f>
        <v>0</v>
      </c>
      <c r="F6" s="211">
        <f>COUNTIFS('2019'!H$3:H$115,"SOLUCIONADO",'2019'!G$3:G$115,E$3,'2019'!C$3:C$115,A6)</f>
        <v>8</v>
      </c>
      <c r="G6" s="211">
        <f>COUNTIFS('2019'!$H$3:$H$115,"SEGUIMIENTO",'2019'!$G$3:$G$115,G$3,'2019'!$C$3:$C$115,A6)</f>
        <v>0</v>
      </c>
      <c r="H6" s="211">
        <f>COUNTIFS('2019'!$H$3:$H$115,"SOLUCIONADO",'2019'!$G$3:$G$115,G$3,'2019'!$C$3:$C$115,A6)</f>
        <v>0</v>
      </c>
      <c r="I6" s="211">
        <f>COUNTIFS('2019'!$H$3:$H$115,"SEGUIMIENTO",'2019'!$G$3:$G$115,I$3,'2019'!$C$3:$C$115,A6)</f>
        <v>0</v>
      </c>
      <c r="J6" s="211">
        <f>COUNTIFS('2019'!$H$3:$H$115,"SOLUCIONADO",'2019'!$G$3:$G$115,I$3,'2019'!$C$3:$C$115,A6)</f>
        <v>0</v>
      </c>
      <c r="K6" s="211">
        <f>COUNTIFS('2019'!$H$3:$H$115,"SEGUIMIENTO",'2019'!$G$3:$G$115,K$3,'2019'!$C$3:$C$115,A6)</f>
        <v>0</v>
      </c>
      <c r="L6" s="211">
        <f>COUNTIFS('2019'!$H$3:$H$115,"SOLUCIONADO",'2019'!$G$3:$G$115,K$3,'2019'!$C$3:$C$115,A6)</f>
        <v>0</v>
      </c>
      <c r="M6" s="211">
        <f>COUNTIFS('2019'!$H$3:$H$115,"SEGUIMIENTO",'2019'!$G$3:$G$115,M$3,'2019'!$C$3:$C$115,A6)</f>
        <v>0</v>
      </c>
      <c r="N6" s="211">
        <f>COUNTIFS('2019'!$H$3:$H$115,"SOLUCIONADO",'2019'!$G$3:$G$115,M$3,'2019'!$C$3:$C$115,A6)</f>
        <v>1</v>
      </c>
      <c r="O6" s="211">
        <f>COUNTIFS('2019'!$H$3:$H$115,"SEGUIMIENTO",'2019'!$G$3:$G$115,O$3,'2019'!$C$3:$C$115,A6)</f>
        <v>0</v>
      </c>
      <c r="P6" s="211">
        <f>COUNTIFS('2019'!$H$3:$H$115,"SOLUCIONADO",'2019'!$G$3:$G$115,O$3,'2019'!$C$3:$C$115,A6)</f>
        <v>0</v>
      </c>
      <c r="U6" s="479" t="s">
        <v>263</v>
      </c>
      <c r="V6" s="186">
        <f>COUNTIF('2019'!$C$3:$C$1300,U6)</f>
        <v>170</v>
      </c>
      <c r="W6" s="186">
        <f>COUNTIFS('2019'!$G$3:$G$1300,W$4,'2019'!$C$3:$C$1300,U6)</f>
        <v>72</v>
      </c>
      <c r="X6" s="186">
        <f>COUNTIFS('2019'!$G$3:$G$1300,X$4,'2019'!$C$3:$C$1300,U6)</f>
        <v>58</v>
      </c>
      <c r="Y6" s="186">
        <f>COUNTIFS('2019'!$G$3:$G$1300,Y$4,'2019'!$C$3:$C$1300,U6)</f>
        <v>4</v>
      </c>
      <c r="Z6" s="186">
        <f>COUNTIFS('2019'!$G$3:$G$1300,Z$4,'2019'!$C$3:$C$1300,U6)</f>
        <v>3</v>
      </c>
      <c r="AA6" s="186">
        <f>COUNTIFS('2019'!$G$3:$G$1300,AA$4,'2019'!$C$3:$C$1300,U6)</f>
        <v>2</v>
      </c>
      <c r="AB6" s="186">
        <f>COUNTIFS('2019'!$G$3:$G$1300,AB$4,'2019'!$C$3:$C$1300,U6)</f>
        <v>1</v>
      </c>
      <c r="AC6" s="186">
        <f>COUNTIFS('2019'!$G$3:$G$1300,AC$4,'2019'!$C$3:$C$1300,U6)</f>
        <v>30</v>
      </c>
    </row>
    <row r="7" spans="1:29">
      <c r="A7" s="478" t="str">
        <f t="array" ref="A7">IFERROR(INDEX('2019'!$C$3:$C$115,MATCH(0,INDEX(COUNTIF($A$4:A6,'2019'!$C$3:$C$115),0,0),0)),"")</f>
        <v>Cacao</v>
      </c>
      <c r="B7" s="211">
        <f>COUNTIF('2019'!$C$3:$C$115,A7)</f>
        <v>8</v>
      </c>
      <c r="C7" s="211">
        <f>COUNTIFS('2019'!H$3:H$115,"SEGUIMIENTO",'2019'!G$3:G$115,C$3,'2019'!C$3:C$115,A7)</f>
        <v>0</v>
      </c>
      <c r="D7" s="211">
        <f>COUNTIFS('2019'!H$3:H$115,"SOLUCIONADO",'2019'!G$3:G$115,C$3,'2019'!C$3:C$115,A7)</f>
        <v>2</v>
      </c>
      <c r="E7" s="211">
        <f>COUNTIFS('2019'!H$3:H$115,"SEGUIMIENTO",'2019'!G$3:G$115,E$3,'2019'!C$3:C$115,A7)</f>
        <v>0</v>
      </c>
      <c r="F7" s="211">
        <f>COUNTIFS('2019'!H$3:H$115,"SOLUCIONADO",'2019'!G$3:G$115,E$3,'2019'!C$3:C$115,A7)</f>
        <v>4</v>
      </c>
      <c r="G7" s="211">
        <f>COUNTIFS('2019'!$H$3:$H$115,"SEGUIMIENTO",'2019'!$G$3:$G$115,G$3,'2019'!$C$3:$C$115,A7)</f>
        <v>0</v>
      </c>
      <c r="H7" s="211">
        <f>COUNTIFS('2019'!$H$3:$H$115,"SOLUCIONADO",'2019'!$G$3:$G$115,G$3,'2019'!$C$3:$C$115,A7)</f>
        <v>0</v>
      </c>
      <c r="I7" s="211">
        <f>COUNTIFS('2019'!$H$3:$H$115,"SEGUIMIENTO",'2019'!$G$3:$G$115,I$3,'2019'!$C$3:$C$115,A7)</f>
        <v>0</v>
      </c>
      <c r="J7" s="211">
        <f>COUNTIFS('2019'!$H$3:$H$115,"SOLUCIONADO",'2019'!$G$3:$G$115,I$3,'2019'!$C$3:$C$115,A7)</f>
        <v>0</v>
      </c>
      <c r="K7" s="211">
        <f>COUNTIFS('2019'!$H$3:$H$115,"SEGUIMIENTO",'2019'!$G$3:$G$115,K$3,'2019'!$C$3:$C$115,A7)</f>
        <v>0</v>
      </c>
      <c r="L7" s="211">
        <f>COUNTIFS('2019'!$H$3:$H$115,"SOLUCIONADO",'2019'!$G$3:$G$115,K$3,'2019'!$C$3:$C$115,A7)</f>
        <v>0</v>
      </c>
      <c r="M7" s="211">
        <f>COUNTIFS('2019'!$H$3:$H$115,"SEGUIMIENTO",'2019'!$G$3:$G$115,M$3,'2019'!$C$3:$C$115,A7)</f>
        <v>0</v>
      </c>
      <c r="N7" s="211">
        <f>COUNTIFS('2019'!$H$3:$H$115,"SOLUCIONADO",'2019'!$G$3:$G$115,M$3,'2019'!$C$3:$C$115,A7)</f>
        <v>0</v>
      </c>
      <c r="O7" s="211">
        <f>COUNTIFS('2019'!$H$3:$H$115,"SEGUIMIENTO",'2019'!$G$3:$G$115,O$3,'2019'!$C$3:$C$115,A7)</f>
        <v>0</v>
      </c>
      <c r="P7" s="211">
        <f>COUNTIFS('2019'!$H$3:$H$115,"SOLUCIONADO",'2019'!$G$3:$G$115,O$3,'2019'!$C$3:$C$115,A7)</f>
        <v>2</v>
      </c>
      <c r="U7" s="479" t="s">
        <v>898</v>
      </c>
      <c r="V7" s="186">
        <f>COUNTIF('2019'!$C$3:$C$1300,U7)</f>
        <v>32</v>
      </c>
      <c r="W7" s="186">
        <f>COUNTIFS('2019'!$G$3:$G$1300,W$4,'2019'!$C$3:$C$1300,U7)</f>
        <v>10</v>
      </c>
      <c r="X7" s="186">
        <f>COUNTIFS('2019'!$G$3:$G$1300,X$4,'2019'!$C$3:$C$1300,U7)</f>
        <v>14</v>
      </c>
      <c r="Y7" s="186">
        <f>COUNTIFS('2019'!$G$3:$G$1300,Y$4,'2019'!$C$3:$C$1300,U7)</f>
        <v>2</v>
      </c>
      <c r="Z7" s="186">
        <f>COUNTIFS('2019'!$G$3:$G$1300,Z$4,'2019'!$C$3:$C$1300,U7)</f>
        <v>1</v>
      </c>
      <c r="AA7" s="186">
        <f>COUNTIFS('2019'!$G$3:$G$1300,AA$4,'2019'!$C$3:$C$1300,U7)</f>
        <v>1</v>
      </c>
      <c r="AB7" s="186">
        <f>COUNTIFS('2019'!$G$3:$G$1300,AB$4,'2019'!$C$3:$C$1300,U7)</f>
        <v>0</v>
      </c>
      <c r="AC7" s="186">
        <f>COUNTIFS('2019'!$G$3:$G$1300,AC$4,'2019'!$C$3:$C$1300,U7)</f>
        <v>4</v>
      </c>
    </row>
    <row r="8" spans="1:29">
      <c r="A8" s="478" t="str">
        <f t="array" ref="A8">IFERROR(INDEX('2019'!$C$3:$C$115,MATCH(0,INDEX(COUNTIF($A$4:A7,'2019'!$C$3:$C$115),0,0),0)),"")</f>
        <v>Millenia</v>
      </c>
      <c r="B8" s="211">
        <f>COUNTIF('2019'!$C$3:$C$115,A8)</f>
        <v>10</v>
      </c>
      <c r="C8" s="211">
        <f>COUNTIFS('2019'!H$3:H$115,"SEGUIMIENTO",'2019'!G$3:G$115,C$3,'2019'!C$3:C$115,A8)</f>
        <v>0</v>
      </c>
      <c r="D8" s="211">
        <f>COUNTIFS('2019'!H$3:H$115,"SOLUCIONADO",'2019'!G$3:G$115,C$3,'2019'!C$3:C$115,A8)</f>
        <v>3</v>
      </c>
      <c r="E8" s="211">
        <f>COUNTIFS('2019'!H$3:H$115,"SEGUIMIENTO",'2019'!G$3:G$115,E$3,'2019'!C$3:C$115,A8)</f>
        <v>0</v>
      </c>
      <c r="F8" s="211">
        <f>COUNTIFS('2019'!H$3:H$115,"SOLUCIONADO",'2019'!G$3:G$115,E$3,'2019'!C$3:C$115,A8)</f>
        <v>3</v>
      </c>
      <c r="G8" s="211">
        <f>COUNTIFS('2019'!$H$3:$H$115,"SEGUIMIENTO",'2019'!$G$3:$G$115,G$3,'2019'!$C$3:$C$115,A8)</f>
        <v>0</v>
      </c>
      <c r="H8" s="211">
        <f>COUNTIFS('2019'!$H$3:$H$115,"SOLUCIONADO",'2019'!$G$3:$G$115,G$3,'2019'!$C$3:$C$115,A8)</f>
        <v>1</v>
      </c>
      <c r="I8" s="211">
        <f>COUNTIFS('2019'!$H$3:$H$115,"SEGUIMIENTO",'2019'!$G$3:$G$115,I$3,'2019'!$C$3:$C$115,A8)</f>
        <v>0</v>
      </c>
      <c r="J8" s="211">
        <f>COUNTIFS('2019'!$H$3:$H$115,"SOLUCIONADO",'2019'!$G$3:$G$115,I$3,'2019'!$C$3:$C$115,A8)</f>
        <v>0</v>
      </c>
      <c r="K8" s="211">
        <f>COUNTIFS('2019'!$H$3:$H$115,"SEGUIMIENTO",'2019'!$G$3:$G$115,K$3,'2019'!$C$3:$C$115,A8)</f>
        <v>0</v>
      </c>
      <c r="L8" s="211">
        <f>COUNTIFS('2019'!$H$3:$H$115,"SOLUCIONADO",'2019'!$G$3:$G$115,K$3,'2019'!$C$3:$C$115,A8)</f>
        <v>0</v>
      </c>
      <c r="M8" s="211">
        <f>COUNTIFS('2019'!$H$3:$H$115,"SEGUIMIENTO",'2019'!$G$3:$G$115,M$3,'2019'!$C$3:$C$115,A8)</f>
        <v>0</v>
      </c>
      <c r="N8" s="211">
        <f>COUNTIFS('2019'!$H$3:$H$115,"SOLUCIONADO",'2019'!$G$3:$G$115,M$3,'2019'!$C$3:$C$115,A8)</f>
        <v>1</v>
      </c>
      <c r="O8" s="211">
        <f>COUNTIFS('2019'!$H$3:$H$115,"SEGUIMIENTO",'2019'!$G$3:$G$115,O$3,'2019'!$C$3:$C$115,A8)</f>
        <v>0</v>
      </c>
      <c r="P8" s="211">
        <f>COUNTIFS('2019'!$H$3:$H$115,"SOLUCIONADO",'2019'!$G$3:$G$115,O$3,'2019'!$C$3:$C$115,A8)</f>
        <v>2</v>
      </c>
      <c r="U8" s="479" t="s">
        <v>5151</v>
      </c>
      <c r="V8" s="186">
        <f>COUNTIF('2019'!$C$3:$C$1300,U8)</f>
        <v>9</v>
      </c>
      <c r="W8" s="186">
        <f>COUNTIFS('2019'!$G$3:$G$1300,W$4,'2019'!$C$3:$C$1300,U8)</f>
        <v>6</v>
      </c>
      <c r="X8" s="186">
        <f>COUNTIFS('2019'!$G$3:$G$1300,X$4,'2019'!$C$3:$C$1300,U8)</f>
        <v>2</v>
      </c>
      <c r="Y8" s="186">
        <f>COUNTIFS('2019'!$G$3:$G$1300,Y$4,'2019'!$C$3:$C$1300,U8)</f>
        <v>0</v>
      </c>
      <c r="Z8" s="186">
        <f>COUNTIFS('2019'!$G$3:$G$1300,Z$4,'2019'!$C$3:$C$1300,U8)</f>
        <v>0</v>
      </c>
      <c r="AA8" s="186">
        <f>COUNTIFS('2019'!$G$3:$G$1300,AA$4,'2019'!$C$3:$C$1300,U8)</f>
        <v>0</v>
      </c>
      <c r="AB8" s="186">
        <f>COUNTIFS('2019'!$G$3:$G$1300,AB$4,'2019'!$C$3:$C$1300,U8)</f>
        <v>0</v>
      </c>
      <c r="AC8" s="186">
        <f>COUNTIFS('2019'!$G$3:$G$1300,AC$4,'2019'!$C$3:$C$1300,U8)</f>
        <v>1</v>
      </c>
    </row>
    <row r="9" spans="1:29">
      <c r="A9" s="478" t="str">
        <f t="array" ref="A9">IFERROR(INDEX('2019'!$C$3:$C$115,MATCH(0,INDEX(COUNTIF($A$4:A8,'2019'!$C$3:$C$115),0,0),0)),"")</f>
        <v>Cervantes</v>
      </c>
      <c r="B9" s="211">
        <f>COUNTIF('2019'!$C$3:$C$115,A9)</f>
        <v>16</v>
      </c>
      <c r="C9" s="211">
        <f>COUNTIFS('2019'!H$3:H$115,"SEGUIMIENTO",'2019'!G$3:G$115,C$3,'2019'!C$3:C$115,A9)</f>
        <v>0</v>
      </c>
      <c r="D9" s="211">
        <f>COUNTIFS('2019'!H$3:H$115,"SOLUCIONADO",'2019'!G$3:G$115,C$3,'2019'!C$3:C$115,A9)</f>
        <v>6</v>
      </c>
      <c r="E9" s="211">
        <f>COUNTIFS('2019'!H$3:H$115,"SEGUIMIENTO",'2019'!G$3:G$115,E$3,'2019'!C$3:C$115,A9)</f>
        <v>0</v>
      </c>
      <c r="F9" s="211">
        <f>COUNTIFS('2019'!H$3:H$115,"SOLUCIONADO",'2019'!G$3:G$115,E$3,'2019'!C$3:C$115,A9)</f>
        <v>4</v>
      </c>
      <c r="G9" s="211">
        <f>COUNTIFS('2019'!$H$3:$H$115,"SEGUIMIENTO",'2019'!$G$3:$G$115,G$3,'2019'!$C$3:$C$115,A9)</f>
        <v>0</v>
      </c>
      <c r="H9" s="211">
        <f>COUNTIFS('2019'!$H$3:$H$115,"SOLUCIONADO",'2019'!$G$3:$G$115,G$3,'2019'!$C$3:$C$115,A9)</f>
        <v>1</v>
      </c>
      <c r="I9" s="211">
        <f>COUNTIFS('2019'!$H$3:$H$115,"SEGUIMIENTO",'2019'!$G$3:$G$115,I$3,'2019'!$C$3:$C$115,A9)</f>
        <v>0</v>
      </c>
      <c r="J9" s="211">
        <f>COUNTIFS('2019'!$H$3:$H$115,"SOLUCIONADO",'2019'!$G$3:$G$115,I$3,'2019'!$C$3:$C$115,A9)</f>
        <v>0</v>
      </c>
      <c r="K9" s="211">
        <f>COUNTIFS('2019'!$H$3:$H$115,"SEGUIMIENTO",'2019'!$G$3:$G$115,K$3,'2019'!$C$3:$C$115,A9)</f>
        <v>0</v>
      </c>
      <c r="L9" s="211">
        <f>COUNTIFS('2019'!$H$3:$H$115,"SOLUCIONADO",'2019'!$G$3:$G$115,K$3,'2019'!$C$3:$C$115,A9)</f>
        <v>1</v>
      </c>
      <c r="M9" s="211">
        <f>COUNTIFS('2019'!$H$3:$H$115,"SEGUIMIENTO",'2019'!$G$3:$G$115,M$3,'2019'!$C$3:$C$115,A9)</f>
        <v>0</v>
      </c>
      <c r="N9" s="211">
        <f>COUNTIFS('2019'!$H$3:$H$115,"SOLUCIONADO",'2019'!$G$3:$G$115,M$3,'2019'!$C$3:$C$115,A9)</f>
        <v>0</v>
      </c>
      <c r="O9" s="211">
        <f>COUNTIFS('2019'!$H$3:$H$115,"SEGUIMIENTO",'2019'!$G$3:$G$115,O$3,'2019'!$C$3:$C$115,A9)</f>
        <v>0</v>
      </c>
      <c r="P9" s="211">
        <f>COUNTIFS('2019'!$H$3:$H$115,"SOLUCIONADO",'2019'!$G$3:$G$115,O$3,'2019'!$C$3:$C$115,A9)</f>
        <v>4</v>
      </c>
      <c r="U9" s="479" t="s">
        <v>942</v>
      </c>
      <c r="V9" s="186">
        <f>COUNTIF('2019'!$C$3:$C$1300,U9)</f>
        <v>63</v>
      </c>
      <c r="W9" s="186">
        <f>COUNTIFS('2019'!$G$3:$G$1300,W$4,'2019'!$C$3:$C$1300,U9)</f>
        <v>23</v>
      </c>
      <c r="X9" s="186">
        <f>COUNTIFS('2019'!$G$3:$G$1300,X$4,'2019'!$C$3:$C$1300,U9)</f>
        <v>21</v>
      </c>
      <c r="Y9" s="186">
        <f>COUNTIFS('2019'!$G$3:$G$1300,Y$4,'2019'!$C$3:$C$1300,U9)</f>
        <v>6</v>
      </c>
      <c r="Z9" s="186">
        <f>COUNTIFS('2019'!$G$3:$G$1300,Z$4,'2019'!$C$3:$C$1300,U9)</f>
        <v>1</v>
      </c>
      <c r="AA9" s="186">
        <f>COUNTIFS('2019'!$G$3:$G$1300,AA$4,'2019'!$C$3:$C$1300,U9)</f>
        <v>1</v>
      </c>
      <c r="AB9" s="186">
        <f>COUNTIFS('2019'!$G$3:$G$1300,AB$4,'2019'!$C$3:$C$1300,U9)</f>
        <v>4</v>
      </c>
      <c r="AC9" s="186">
        <f>COUNTIFS('2019'!$G$3:$G$1300,AC$4,'2019'!$C$3:$C$1300,U9)</f>
        <v>7</v>
      </c>
    </row>
    <row r="10" spans="1:29">
      <c r="A10" s="478" t="str">
        <f t="array" ref="A10">IFERROR(INDEX('2019'!$C$3:$C$115,MATCH(0,INDEX(COUNTIF($A$4:A9,'2019'!$C$3:$C$115),0,0),0)),"")</f>
        <v>Lomas-1</v>
      </c>
      <c r="B10" s="211">
        <f>COUNTIF('2019'!$C$3:$C$115,A10)</f>
        <v>1</v>
      </c>
      <c r="C10" s="211">
        <f>COUNTIFS('2019'!H$3:H$115,"SEGUIMIENTO",'2019'!G$3:G$115,C$3,'2019'!C$3:C$115,A10)</f>
        <v>0</v>
      </c>
      <c r="D10" s="211">
        <f>COUNTIFS('2019'!H$3:H$115,"SOLUCIONADO",'2019'!G$3:G$115,C$3,'2019'!C$3:C$115,A10)</f>
        <v>1</v>
      </c>
      <c r="E10" s="211">
        <f>COUNTIFS('2019'!H$3:H$115,"SEGUIMIENTO",'2019'!G$3:G$115,E$3,'2019'!C$3:C$115,A10)</f>
        <v>0</v>
      </c>
      <c r="F10" s="211">
        <f>COUNTIFS('2019'!H$3:H$115,"SOLUCIONADO",'2019'!G$3:G$115,E$3,'2019'!C$3:C$115,A10)</f>
        <v>0</v>
      </c>
      <c r="G10" s="211">
        <f>COUNTIFS('2019'!$H$3:$H$115,"SEGUIMIENTO",'2019'!$G$3:$G$115,G$3,'2019'!$C$3:$C$115,A10)</f>
        <v>0</v>
      </c>
      <c r="H10" s="211">
        <f>COUNTIFS('2019'!$H$3:$H$115,"SOLUCIONADO",'2019'!$G$3:$G$115,G$3,'2019'!$C$3:$C$115,A10)</f>
        <v>0</v>
      </c>
      <c r="I10" s="211">
        <f>COUNTIFS('2019'!$H$3:$H$115,"SEGUIMIENTO",'2019'!$G$3:$G$115,I$3,'2019'!$C$3:$C$115,A10)</f>
        <v>0</v>
      </c>
      <c r="J10" s="211">
        <f>COUNTIFS('2019'!$H$3:$H$115,"SOLUCIONADO",'2019'!$G$3:$G$115,I$3,'2019'!$C$3:$C$115,A10)</f>
        <v>0</v>
      </c>
      <c r="K10" s="211">
        <f>COUNTIFS('2019'!$H$3:$H$115,"SEGUIMIENTO",'2019'!$G$3:$G$115,K$3,'2019'!$C$3:$C$115,A10)</f>
        <v>0</v>
      </c>
      <c r="L10" s="211">
        <f>COUNTIFS('2019'!$H$3:$H$115,"SOLUCIONADO",'2019'!$G$3:$G$115,K$3,'2019'!$C$3:$C$115,A10)</f>
        <v>0</v>
      </c>
      <c r="M10" s="211">
        <f>COUNTIFS('2019'!$H$3:$H$115,"SEGUIMIENTO",'2019'!$G$3:$G$115,M$3,'2019'!$C$3:$C$115,A10)</f>
        <v>0</v>
      </c>
      <c r="N10" s="211">
        <f>COUNTIFS('2019'!$H$3:$H$115,"SOLUCIONADO",'2019'!$G$3:$G$115,M$3,'2019'!$C$3:$C$115,A10)</f>
        <v>0</v>
      </c>
      <c r="O10" s="211">
        <f>COUNTIFS('2019'!$H$3:$H$115,"SEGUIMIENTO",'2019'!$G$3:$G$115,O$3,'2019'!$C$3:$C$115,A10)</f>
        <v>0</v>
      </c>
      <c r="P10" s="211">
        <f>COUNTIFS('2019'!$H$3:$H$115,"SOLUCIONADO",'2019'!$G$3:$G$115,O$3,'2019'!$C$3:$C$115,A10)</f>
        <v>0</v>
      </c>
      <c r="U10" s="479" t="s">
        <v>4661</v>
      </c>
      <c r="V10" s="186">
        <f>COUNTIF('2019'!$C$3:$C$1300,U10)</f>
        <v>26</v>
      </c>
      <c r="W10" s="186">
        <f>COUNTIFS('2019'!$G$3:$G$1300,W$4,'2019'!$C$3:$C$1300,U10)</f>
        <v>12</v>
      </c>
      <c r="X10" s="186">
        <f>COUNTIFS('2019'!$G$3:$G$1300,X$4,'2019'!$C$3:$C$1300,U10)</f>
        <v>6</v>
      </c>
      <c r="Y10" s="186">
        <f>COUNTIFS('2019'!$G$3:$G$1300,Y$4,'2019'!$C$3:$C$1300,U10)</f>
        <v>0</v>
      </c>
      <c r="Z10" s="186">
        <f>COUNTIFS('2019'!$G$3:$G$1300,Z$4,'2019'!$C$3:$C$1300,U10)</f>
        <v>1</v>
      </c>
      <c r="AA10" s="186">
        <f>COUNTIFS('2019'!$G$3:$G$1300,AA$4,'2019'!$C$3:$C$1300,U10)</f>
        <v>0</v>
      </c>
      <c r="AB10" s="186">
        <f>COUNTIFS('2019'!$G$3:$G$1300,AB$4,'2019'!$C$3:$C$1300,U10)</f>
        <v>0</v>
      </c>
      <c r="AC10" s="186">
        <f>COUNTIFS('2019'!$G$3:$G$1300,AC$4,'2019'!$C$3:$C$1300,U10)</f>
        <v>7</v>
      </c>
    </row>
    <row r="11" spans="1:29">
      <c r="A11" s="478" t="str">
        <f t="array" ref="A11">IFERROR(INDEX('2019'!$C$3:$C$115,MATCH(0,INDEX(COUNTIF($A$4:A10,'2019'!$C$3:$C$115),0,0),0)),"")</f>
        <v>Monte Flores</v>
      </c>
      <c r="B11" s="211">
        <f>COUNTIF('2019'!$C$3:$C$115,A11)</f>
        <v>3</v>
      </c>
      <c r="C11" s="211">
        <f>COUNTIFS('2019'!H$3:H$115,"SEGUIMIENTO",'2019'!G$3:G$115,C$3,'2019'!C$3:C$115,A11)</f>
        <v>0</v>
      </c>
      <c r="D11" s="211">
        <f>COUNTIFS('2019'!H$3:H$115,"SOLUCIONADO",'2019'!G$3:G$115,C$3,'2019'!C$3:C$115,A11)</f>
        <v>1</v>
      </c>
      <c r="E11" s="211">
        <f>COUNTIFS('2019'!H$3:H$115,"SEGUIMIENTO",'2019'!G$3:G$115,E$3,'2019'!C$3:C$115,A11)</f>
        <v>0</v>
      </c>
      <c r="F11" s="211">
        <f>COUNTIFS('2019'!H$3:H$115,"SOLUCIONADO",'2019'!G$3:G$115,E$3,'2019'!C$3:C$115,A11)</f>
        <v>2</v>
      </c>
      <c r="G11" s="211">
        <f>COUNTIFS('2019'!$H$3:$H$115,"SEGUIMIENTO",'2019'!$G$3:$G$115,G$3,'2019'!$C$3:$C$115,A11)</f>
        <v>0</v>
      </c>
      <c r="H11" s="211">
        <f>COUNTIFS('2019'!$H$3:$H$115,"SOLUCIONADO",'2019'!$G$3:$G$115,G$3,'2019'!$C$3:$C$115,A11)</f>
        <v>0</v>
      </c>
      <c r="I11" s="211">
        <f>COUNTIFS('2019'!$H$3:$H$115,"SEGUIMIENTO",'2019'!$G$3:$G$115,I$3,'2019'!$C$3:$C$115,A11)</f>
        <v>0</v>
      </c>
      <c r="J11" s="211">
        <f>COUNTIFS('2019'!$H$3:$H$115,"SOLUCIONADO",'2019'!$G$3:$G$115,I$3,'2019'!$C$3:$C$115,A11)</f>
        <v>0</v>
      </c>
      <c r="K11" s="211">
        <f>COUNTIFS('2019'!$H$3:$H$115,"SEGUIMIENTO",'2019'!$G$3:$G$115,K$3,'2019'!$C$3:$C$115,A11)</f>
        <v>0</v>
      </c>
      <c r="L11" s="211">
        <f>COUNTIFS('2019'!$H$3:$H$115,"SOLUCIONADO",'2019'!$G$3:$G$115,K$3,'2019'!$C$3:$C$115,A11)</f>
        <v>0</v>
      </c>
      <c r="M11" s="211">
        <f>COUNTIFS('2019'!$H$3:$H$115,"SEGUIMIENTO",'2019'!$G$3:$G$115,M$3,'2019'!$C$3:$C$115,A11)</f>
        <v>0</v>
      </c>
      <c r="N11" s="211">
        <f>COUNTIFS('2019'!$H$3:$H$115,"SOLUCIONADO",'2019'!$G$3:$G$115,M$3,'2019'!$C$3:$C$115,A11)</f>
        <v>0</v>
      </c>
      <c r="O11" s="211">
        <f>COUNTIFS('2019'!$H$3:$H$115,"SEGUIMIENTO",'2019'!$G$3:$G$115,O$3,'2019'!$C$3:$C$115,A11)</f>
        <v>0</v>
      </c>
      <c r="P11" s="211">
        <f>COUNTIFS('2019'!$H$3:$H$115,"SOLUCIONADO",'2019'!$G$3:$G$115,O$3,'2019'!$C$3:$C$115,A11)</f>
        <v>0</v>
      </c>
      <c r="U11" s="479" t="s">
        <v>4761</v>
      </c>
      <c r="V11" s="186">
        <f>COUNTIF('2019'!$C$3:$C$1300,U11)</f>
        <v>18</v>
      </c>
      <c r="W11" s="186">
        <f>COUNTIFS('2019'!$G$3:$G$1300,W$4,'2019'!$C$3:$C$1300,U11)</f>
        <v>14</v>
      </c>
      <c r="X11" s="186">
        <f>COUNTIFS('2019'!$G$3:$G$1300,X$4,'2019'!$C$3:$C$1300,U11)</f>
        <v>2</v>
      </c>
      <c r="Y11" s="186">
        <f>COUNTIFS('2019'!$G$3:$G$1300,Y$4,'2019'!$C$3:$C$1300,U11)</f>
        <v>0</v>
      </c>
      <c r="Z11" s="186">
        <f>COUNTIFS('2019'!$G$3:$G$1300,Z$4,'2019'!$C$3:$C$1300,U11)</f>
        <v>0</v>
      </c>
      <c r="AA11" s="186">
        <f>COUNTIFS('2019'!$G$3:$G$1300,AA$4,'2019'!$C$3:$C$1300,U11)</f>
        <v>1</v>
      </c>
      <c r="AB11" s="186">
        <f>COUNTIFS('2019'!$G$3:$G$1300,AB$4,'2019'!$C$3:$C$1300,U11)</f>
        <v>0</v>
      </c>
      <c r="AC11" s="186">
        <f>COUNTIFS('2019'!$G$3:$G$1300,AC$4,'2019'!$C$3:$C$1300,U11)</f>
        <v>1</v>
      </c>
    </row>
    <row r="12" spans="1:29">
      <c r="A12" s="478" t="str">
        <f t="array" ref="A12">IFERROR(INDEX('2019'!$C$3:$C$115,MATCH(0,INDEX(COUNTIF($A$4:A11,'2019'!$C$3:$C$115),0,0),0)),"")</f>
        <v>Torre San Miguel</v>
      </c>
      <c r="B12" s="211">
        <f>COUNTIF('2019'!$C$3:$C$115,A12)</f>
        <v>4</v>
      </c>
      <c r="C12" s="211">
        <f>COUNTIFS('2019'!H$3:H$115,"SEGUIMIENTO",'2019'!G$3:G$115,C$3,'2019'!C$3:C$115,A12)</f>
        <v>0</v>
      </c>
      <c r="D12" s="211">
        <f>COUNTIFS('2019'!H$3:H$115,"SOLUCIONADO",'2019'!G$3:G$115,C$3,'2019'!C$3:C$115,A12)</f>
        <v>3</v>
      </c>
      <c r="E12" s="211">
        <f>COUNTIFS('2019'!H$3:H$115,"SEGUIMIENTO",'2019'!G$3:G$115,E$3,'2019'!C$3:C$115,A12)</f>
        <v>0</v>
      </c>
      <c r="F12" s="211">
        <f>COUNTIFS('2019'!H$3:H$115,"SOLUCIONADO",'2019'!G$3:G$115,E$3,'2019'!C$3:C$115,A12)</f>
        <v>1</v>
      </c>
      <c r="G12" s="211">
        <f>COUNTIFS('2019'!$H$3:$H$115,"SEGUIMIENTO",'2019'!$G$3:$G$115,G$3,'2019'!$C$3:$C$115,A12)</f>
        <v>0</v>
      </c>
      <c r="H12" s="211">
        <f>COUNTIFS('2019'!$H$3:$H$115,"SOLUCIONADO",'2019'!$G$3:$G$115,G$3,'2019'!$C$3:$C$115,A12)</f>
        <v>0</v>
      </c>
      <c r="I12" s="211">
        <f>COUNTIFS('2019'!$H$3:$H$115,"SEGUIMIENTO",'2019'!$G$3:$G$115,I$3,'2019'!$C$3:$C$115,A12)</f>
        <v>0</v>
      </c>
      <c r="J12" s="211">
        <f>COUNTIFS('2019'!$H$3:$H$115,"SOLUCIONADO",'2019'!$G$3:$G$115,I$3,'2019'!$C$3:$C$115,A12)</f>
        <v>0</v>
      </c>
      <c r="K12" s="211">
        <f>COUNTIFS('2019'!$H$3:$H$115,"SEGUIMIENTO",'2019'!$G$3:$G$115,K$3,'2019'!$C$3:$C$115,A12)</f>
        <v>0</v>
      </c>
      <c r="L12" s="211">
        <f>COUNTIFS('2019'!$H$3:$H$115,"SOLUCIONADO",'2019'!$G$3:$G$115,K$3,'2019'!$C$3:$C$115,A12)</f>
        <v>0</v>
      </c>
      <c r="M12" s="211">
        <f>COUNTIFS('2019'!$H$3:$H$115,"SEGUIMIENTO",'2019'!$G$3:$G$115,M$3,'2019'!$C$3:$C$115,A12)</f>
        <v>0</v>
      </c>
      <c r="N12" s="211">
        <f>COUNTIFS('2019'!$H$3:$H$115,"SOLUCIONADO",'2019'!$G$3:$G$115,M$3,'2019'!$C$3:$C$115,A12)</f>
        <v>0</v>
      </c>
      <c r="O12" s="211">
        <f>COUNTIFS('2019'!$H$3:$H$115,"SEGUIMIENTO",'2019'!$G$3:$G$115,O$3,'2019'!$C$3:$C$115,A12)</f>
        <v>0</v>
      </c>
      <c r="P12" s="211">
        <f>COUNTIFS('2019'!$H$3:$H$115,"SOLUCIONADO",'2019'!$G$3:$G$115,O$3,'2019'!$C$3:$C$115,A12)</f>
        <v>0</v>
      </c>
      <c r="U12" s="479" t="s">
        <v>6322</v>
      </c>
      <c r="V12" s="186">
        <f>COUNTIF('2019'!$C$3:$C$1300,U12)</f>
        <v>2</v>
      </c>
      <c r="W12" s="186">
        <f>COUNTIFS('2019'!$G$3:$G$1300,W$4,'2019'!$C$3:$C$1300,U12)</f>
        <v>1</v>
      </c>
      <c r="X12" s="186">
        <f>COUNTIFS('2019'!$G$3:$G$1300,X$4,'2019'!$C$3:$C$1300,U12)</f>
        <v>0</v>
      </c>
      <c r="Y12" s="186">
        <f>COUNTIFS('2019'!$G$3:$G$1300,Y$4,'2019'!$C$3:$C$1300,U12)</f>
        <v>0</v>
      </c>
      <c r="Z12" s="186">
        <f>COUNTIFS('2019'!$G$3:$G$1300,Z$4,'2019'!$C$3:$C$1300,U12)</f>
        <v>0</v>
      </c>
      <c r="AA12" s="186">
        <f>COUNTIFS('2019'!$G$3:$G$1300,AA$4,'2019'!$C$3:$C$1300,U12)</f>
        <v>1</v>
      </c>
      <c r="AB12" s="186">
        <f>COUNTIFS('2019'!$G$3:$G$1300,AB$4,'2019'!$C$3:$C$1300,U12)</f>
        <v>0</v>
      </c>
      <c r="AC12" s="186">
        <f>COUNTIFS('2019'!$G$3:$G$1300,AC$4,'2019'!$C$3:$C$1300,U12)</f>
        <v>0</v>
      </c>
    </row>
    <row r="13" spans="1:29">
      <c r="A13" s="478" t="str">
        <f t="array" ref="A13">IFERROR(INDEX('2019'!$C$3:$C$115,MATCH(0,INDEX(COUNTIF($A$4:A12,'2019'!$C$3:$C$115),0,0),0)),"")</f>
        <v>Palma Sola</v>
      </c>
      <c r="B13" s="211">
        <f>COUNTIF('2019'!$C$3:$C$115,A13)</f>
        <v>4</v>
      </c>
      <c r="C13" s="211">
        <f>COUNTIFS('2019'!H$3:H$115,"SEGUIMIENTO",'2019'!G$3:G$115,C$3,'2019'!C$3:C$115,A13)</f>
        <v>0</v>
      </c>
      <c r="D13" s="211">
        <f>COUNTIFS('2019'!H$3:H$115,"SOLUCIONADO",'2019'!G$3:G$115,C$3,'2019'!C$3:C$115,A13)</f>
        <v>2</v>
      </c>
      <c r="E13" s="211">
        <f>COUNTIFS('2019'!H$3:H$115,"SEGUIMIENTO",'2019'!G$3:G$115,E$3,'2019'!C$3:C$115,A13)</f>
        <v>0</v>
      </c>
      <c r="F13" s="211">
        <f>COUNTIFS('2019'!H$3:H$115,"SOLUCIONADO",'2019'!G$3:G$115,E$3,'2019'!C$3:C$115,A13)</f>
        <v>2</v>
      </c>
      <c r="G13" s="211">
        <f>COUNTIFS('2019'!$H$3:$H$115,"SEGUIMIENTO",'2019'!$G$3:$G$115,G$3,'2019'!$C$3:$C$115,A13)</f>
        <v>0</v>
      </c>
      <c r="H13" s="211">
        <f>COUNTIFS('2019'!$H$3:$H$115,"SOLUCIONADO",'2019'!$G$3:$G$115,G$3,'2019'!$C$3:$C$115,A13)</f>
        <v>0</v>
      </c>
      <c r="I13" s="211">
        <f>COUNTIFS('2019'!$H$3:$H$115,"SEGUIMIENTO",'2019'!$G$3:$G$115,I$3,'2019'!$C$3:$C$115,A13)</f>
        <v>0</v>
      </c>
      <c r="J13" s="211">
        <f>COUNTIFS('2019'!$H$3:$H$115,"SOLUCIONADO",'2019'!$G$3:$G$115,I$3,'2019'!$C$3:$C$115,A13)</f>
        <v>0</v>
      </c>
      <c r="K13" s="211">
        <f>COUNTIFS('2019'!$H$3:$H$115,"SEGUIMIENTO",'2019'!$G$3:$G$115,K$3,'2019'!$C$3:$C$115,A13)</f>
        <v>0</v>
      </c>
      <c r="L13" s="211">
        <f>COUNTIFS('2019'!$H$3:$H$115,"SOLUCIONADO",'2019'!$G$3:$G$115,K$3,'2019'!$C$3:$C$115,A13)</f>
        <v>0</v>
      </c>
      <c r="M13" s="211">
        <f>COUNTIFS('2019'!$H$3:$H$115,"SEGUIMIENTO",'2019'!$G$3:$G$115,M$3,'2019'!$C$3:$C$115,A13)</f>
        <v>0</v>
      </c>
      <c r="N13" s="211">
        <f>COUNTIFS('2019'!$H$3:$H$115,"SOLUCIONADO",'2019'!$G$3:$G$115,M$3,'2019'!$C$3:$C$115,A13)</f>
        <v>0</v>
      </c>
      <c r="O13" s="211">
        <f>COUNTIFS('2019'!$H$3:$H$115,"SEGUIMIENTO",'2019'!$G$3:$G$115,O$3,'2019'!$C$3:$C$115,A13)</f>
        <v>0</v>
      </c>
      <c r="P13" s="211">
        <f>COUNTIFS('2019'!$H$3:$H$115,"SOLUCIONADO",'2019'!$G$3:$G$115,O$3,'2019'!$C$3:$C$115,A13)</f>
        <v>0</v>
      </c>
      <c r="U13" s="479" t="s">
        <v>216</v>
      </c>
      <c r="V13" s="186">
        <f>COUNTIF('2019'!$C$3:$C$1300,U13)</f>
        <v>263</v>
      </c>
      <c r="W13" s="186">
        <f>COUNTIFS('2019'!$G$3:$G$1300,W$4,'2019'!$C$3:$C$1300,U13)</f>
        <v>97</v>
      </c>
      <c r="X13" s="186">
        <f>COUNTIFS('2019'!$G$3:$G$1300,X$4,'2019'!$C$3:$C$1300,U13)</f>
        <v>87</v>
      </c>
      <c r="Y13" s="186">
        <f>COUNTIFS('2019'!$G$3:$G$1300,Y$4,'2019'!$C$3:$C$1300,U13)</f>
        <v>11</v>
      </c>
      <c r="Z13" s="186">
        <f>COUNTIFS('2019'!$G$3:$G$1300,Z$4,'2019'!$C$3:$C$1300,U13)</f>
        <v>4</v>
      </c>
      <c r="AA13" s="186">
        <f>COUNTIFS('2019'!$G$3:$G$1300,AA$4,'2019'!$C$3:$C$1300,U13)</f>
        <v>5</v>
      </c>
      <c r="AB13" s="186">
        <f>COUNTIFS('2019'!$G$3:$G$1300,AB$4,'2019'!$C$3:$C$1300,U13)</f>
        <v>5</v>
      </c>
      <c r="AC13" s="186">
        <f>COUNTIFS('2019'!$G$3:$G$1300,AC$4,'2019'!$C$3:$C$1300,U13)</f>
        <v>54</v>
      </c>
    </row>
    <row r="14" spans="1:29">
      <c r="A14" s="478" t="str">
        <f t="array" ref="A14">IFERROR(INDEX('2019'!$C$3:$C$115,MATCH(0,INDEX(COUNTIF($A$4:A13,'2019'!$C$3:$C$115),0,0),0)),"")</f>
        <v>Parque Ecuestre</v>
      </c>
      <c r="B14" s="211">
        <f>COUNTIF('2019'!$C$3:$C$115,A14)</f>
        <v>5</v>
      </c>
      <c r="C14" s="211">
        <f>COUNTIFS('2019'!H$3:H$115,"SEGUIMIENTO",'2019'!G$3:G$115,C$3,'2019'!C$3:C$115,A14)</f>
        <v>0</v>
      </c>
      <c r="D14" s="211">
        <f>COUNTIFS('2019'!H$3:H$115,"SOLUCIONADO",'2019'!G$3:G$115,C$3,'2019'!C$3:C$115,A14)</f>
        <v>1</v>
      </c>
      <c r="E14" s="211">
        <f>COUNTIFS('2019'!H$3:H$115,"SEGUIMIENTO",'2019'!G$3:G$115,E$3,'2019'!C$3:C$115,A14)</f>
        <v>0</v>
      </c>
      <c r="F14" s="211">
        <f>COUNTIFS('2019'!H$3:H$115,"SOLUCIONADO",'2019'!G$3:G$115,E$3,'2019'!C$3:C$115,A14)</f>
        <v>3</v>
      </c>
      <c r="G14" s="211">
        <f>COUNTIFS('2019'!$H$3:$H$115,"SEGUIMIENTO",'2019'!$G$3:$G$115,G$3,'2019'!$C$3:$C$115,A14)</f>
        <v>0</v>
      </c>
      <c r="H14" s="211">
        <f>COUNTIFS('2019'!$H$3:$H$115,"SOLUCIONADO",'2019'!$G$3:$G$115,G$3,'2019'!$C$3:$C$115,A14)</f>
        <v>0</v>
      </c>
      <c r="I14" s="211">
        <f>COUNTIFS('2019'!$H$3:$H$115,"SEGUIMIENTO",'2019'!$G$3:$G$115,I$3,'2019'!$C$3:$C$115,A14)</f>
        <v>0</v>
      </c>
      <c r="J14" s="211">
        <f>COUNTIFS('2019'!$H$3:$H$115,"SOLUCIONADO",'2019'!$G$3:$G$115,I$3,'2019'!$C$3:$C$115,A14)</f>
        <v>0</v>
      </c>
      <c r="K14" s="211">
        <f>COUNTIFS('2019'!$H$3:$H$115,"SEGUIMIENTO",'2019'!$G$3:$G$115,K$3,'2019'!$C$3:$C$115,A14)</f>
        <v>0</v>
      </c>
      <c r="L14" s="211">
        <f>COUNTIFS('2019'!$H$3:$H$115,"SOLUCIONADO",'2019'!$G$3:$G$115,K$3,'2019'!$C$3:$C$115,A14)</f>
        <v>0</v>
      </c>
      <c r="M14" s="211">
        <f>COUNTIFS('2019'!$H$3:$H$115,"SEGUIMIENTO",'2019'!$G$3:$G$115,M$3,'2019'!$C$3:$C$115,A14)</f>
        <v>0</v>
      </c>
      <c r="N14" s="211">
        <f>COUNTIFS('2019'!$H$3:$H$115,"SOLUCIONADO",'2019'!$G$3:$G$115,M$3,'2019'!$C$3:$C$115,A14)</f>
        <v>0</v>
      </c>
      <c r="O14" s="211">
        <f>COUNTIFS('2019'!$H$3:$H$115,"SEGUIMIENTO",'2019'!$G$3:$G$115,O$3,'2019'!$C$3:$C$115,A14)</f>
        <v>0</v>
      </c>
      <c r="P14" s="211">
        <f>COUNTIFS('2019'!$H$3:$H$115,"SOLUCIONADO",'2019'!$G$3:$G$115,O$3,'2019'!$C$3:$C$115,A14)</f>
        <v>1</v>
      </c>
      <c r="U14" s="479" t="s">
        <v>11370</v>
      </c>
      <c r="V14" s="186">
        <f>COUNTIF('2019'!$C$3:$C$1300,U14)</f>
        <v>0</v>
      </c>
      <c r="W14" s="186">
        <f>COUNTIFS('2019'!$G$3:$G$1300,W$4,'2019'!$C$3:$C$1300,U14)</f>
        <v>0</v>
      </c>
      <c r="X14" s="186">
        <f>COUNTIFS('2019'!$G$3:$G$1300,X$4,'2019'!$C$3:$C$1300,U14)</f>
        <v>0</v>
      </c>
      <c r="Y14" s="186">
        <f>COUNTIFS('2019'!$G$3:$G$1300,Y$4,'2019'!$C$3:$C$1300,U14)</f>
        <v>0</v>
      </c>
      <c r="Z14" s="186">
        <f>COUNTIFS('2019'!$G$3:$G$1300,Z$4,'2019'!$C$3:$C$1300,U14)</f>
        <v>0</v>
      </c>
      <c r="AA14" s="186">
        <f>COUNTIFS('2019'!$G$3:$G$1300,AA$4,'2019'!$C$3:$C$1300,U14)</f>
        <v>0</v>
      </c>
      <c r="AB14" s="186">
        <f>COUNTIFS('2019'!$G$3:$G$1300,AB$4,'2019'!$C$3:$C$1300,U14)</f>
        <v>0</v>
      </c>
      <c r="AC14" s="186">
        <f>COUNTIFS('2019'!$G$3:$G$1300,AC$4,'2019'!$C$3:$C$1300,U14)</f>
        <v>0</v>
      </c>
    </row>
    <row r="15" spans="1:29">
      <c r="A15" s="478" t="str">
        <f t="array" ref="A15">IFERROR(INDEX('2019'!$C$3:$C$115,MATCH(0,INDEX(COUNTIF($A$4:A14,'2019'!$C$3:$C$115),0,0),0)),"")</f>
        <v>Estrella</v>
      </c>
      <c r="B15" s="211">
        <f>COUNTIF('2019'!$C$3:$C$115,A15)</f>
        <v>1</v>
      </c>
      <c r="C15" s="211">
        <f>COUNTIFS('2019'!H$3:H$115,"SEGUIMIENTO",'2019'!G$3:G$115,C$3,'2019'!C$3:C$115,A15)</f>
        <v>0</v>
      </c>
      <c r="D15" s="211">
        <f>COUNTIFS('2019'!H$3:H$115,"SOLUCIONADO",'2019'!G$3:G$115,C$3,'2019'!C$3:C$115,A15)</f>
        <v>0</v>
      </c>
      <c r="E15" s="211">
        <f>COUNTIFS('2019'!H$3:H$115,"SEGUIMIENTO",'2019'!G$3:G$115,E$3,'2019'!C$3:C$115,A15)</f>
        <v>0</v>
      </c>
      <c r="F15" s="211">
        <f>COUNTIFS('2019'!H$3:H$115,"SOLUCIONADO",'2019'!G$3:G$115,E$3,'2019'!C$3:C$115,A15)</f>
        <v>0</v>
      </c>
      <c r="G15" s="211">
        <f>COUNTIFS('2019'!$H$3:$H$115,"SEGUIMIENTO",'2019'!$G$3:$G$115,G$3,'2019'!$C$3:$C$115,A15)</f>
        <v>0</v>
      </c>
      <c r="H15" s="211">
        <f>COUNTIFS('2019'!$H$3:$H$115,"SOLUCIONADO",'2019'!$G$3:$G$115,G$3,'2019'!$C$3:$C$115,A15)</f>
        <v>1</v>
      </c>
      <c r="I15" s="211">
        <f>COUNTIFS('2019'!$H$3:$H$115,"SEGUIMIENTO",'2019'!$G$3:$G$115,I$3,'2019'!$C$3:$C$115,A15)</f>
        <v>0</v>
      </c>
      <c r="J15" s="211">
        <f>COUNTIFS('2019'!$H$3:$H$115,"SOLUCIONADO",'2019'!$G$3:$G$115,I$3,'2019'!$C$3:$C$115,A15)</f>
        <v>0</v>
      </c>
      <c r="K15" s="211">
        <f>COUNTIFS('2019'!$H$3:$H$115,"SEGUIMIENTO",'2019'!$G$3:$G$115,K$3,'2019'!$C$3:$C$115,A15)</f>
        <v>0</v>
      </c>
      <c r="L15" s="211">
        <f>COUNTIFS('2019'!$H$3:$H$115,"SOLUCIONADO",'2019'!$G$3:$G$115,K$3,'2019'!$C$3:$C$115,A15)</f>
        <v>0</v>
      </c>
      <c r="M15" s="211">
        <f>COUNTIFS('2019'!$H$3:$H$115,"SEGUIMIENTO",'2019'!$G$3:$G$115,M$3,'2019'!$C$3:$C$115,A15)</f>
        <v>0</v>
      </c>
      <c r="N15" s="211">
        <f>COUNTIFS('2019'!$H$3:$H$115,"SOLUCIONADO",'2019'!$G$3:$G$115,M$3,'2019'!$C$3:$C$115,A15)</f>
        <v>0</v>
      </c>
      <c r="O15" s="211">
        <f>COUNTIFS('2019'!$H$3:$H$115,"SEGUIMIENTO",'2019'!$G$3:$G$115,O$3,'2019'!$C$3:$C$115,A15)</f>
        <v>0</v>
      </c>
      <c r="P15" s="211">
        <f>COUNTIFS('2019'!$H$3:$H$115,"SOLUCIONADO",'2019'!$G$3:$G$115,O$3,'2019'!$C$3:$C$115,A15)</f>
        <v>0</v>
      </c>
      <c r="U15" s="479" t="s">
        <v>4784</v>
      </c>
      <c r="V15" s="186">
        <f>COUNTIF('2019'!$C$3:$C$1300,U15)</f>
        <v>31</v>
      </c>
      <c r="W15" s="186">
        <f>COUNTIFS('2019'!$G$3:$G$1300,W$4,'2019'!$C$3:$C$1300,U15)</f>
        <v>16</v>
      </c>
      <c r="X15" s="186">
        <f>COUNTIFS('2019'!$G$3:$G$1300,X$4,'2019'!$C$3:$C$1300,U15)</f>
        <v>6</v>
      </c>
      <c r="Y15" s="186">
        <f>COUNTIFS('2019'!$G$3:$G$1300,Y$4,'2019'!$C$3:$C$1300,U15)</f>
        <v>1</v>
      </c>
      <c r="Z15" s="186">
        <f>COUNTIFS('2019'!$G$3:$G$1300,Z$4,'2019'!$C$3:$C$1300,U15)</f>
        <v>0</v>
      </c>
      <c r="AA15" s="186">
        <f>COUNTIFS('2019'!$G$3:$G$1300,AA$4,'2019'!$C$3:$C$1300,U15)</f>
        <v>7</v>
      </c>
      <c r="AB15" s="186">
        <f>COUNTIFS('2019'!$G$3:$G$1300,AB$4,'2019'!$C$3:$C$1300,U15)</f>
        <v>0</v>
      </c>
      <c r="AC15" s="186">
        <f>COUNTIFS('2019'!$G$3:$G$1300,AC$4,'2019'!$C$3:$C$1300,U15)</f>
        <v>1</v>
      </c>
    </row>
    <row r="16" spans="1:29">
      <c r="A16" s="478" t="str">
        <f t="array" ref="A16">IFERROR(INDEX('2019'!$C$3:$C$115,MATCH(0,INDEX(COUNTIF($A$4:A15,'2019'!$C$3:$C$115),0,0),0)),"")</f>
        <v>Segovia</v>
      </c>
      <c r="B16" s="211">
        <f>COUNTIF('2019'!$C$3:$C$115,A16)</f>
        <v>3</v>
      </c>
      <c r="C16" s="211">
        <f>COUNTIFS('2019'!H$3:H$115,"SEGUIMIENTO",'2019'!G$3:G$115,C$3,'2019'!C$3:C$115,A16)</f>
        <v>0</v>
      </c>
      <c r="D16" s="211">
        <f>COUNTIFS('2019'!H$3:H$115,"SOLUCIONADO",'2019'!G$3:G$115,C$3,'2019'!C$3:C$115,A16)</f>
        <v>1</v>
      </c>
      <c r="E16" s="211">
        <f>COUNTIFS('2019'!H$3:H$115,"SEGUIMIENTO",'2019'!G$3:G$115,E$3,'2019'!C$3:C$115,A16)</f>
        <v>0</v>
      </c>
      <c r="F16" s="211">
        <f>COUNTIFS('2019'!H$3:H$115,"SOLUCIONADO",'2019'!G$3:G$115,E$3,'2019'!C$3:C$115,A16)</f>
        <v>1</v>
      </c>
      <c r="G16" s="211">
        <f>COUNTIFS('2019'!$H$3:$H$115,"SEGUIMIENTO",'2019'!$G$3:$G$115,G$3,'2019'!$C$3:$C$115,A16)</f>
        <v>0</v>
      </c>
      <c r="H16" s="211">
        <f>COUNTIFS('2019'!$H$3:$H$115,"SOLUCIONADO",'2019'!$G$3:$G$115,G$3,'2019'!$C$3:$C$115,A16)</f>
        <v>0</v>
      </c>
      <c r="I16" s="211">
        <f>COUNTIFS('2019'!$H$3:$H$115,"SEGUIMIENTO",'2019'!$G$3:$G$115,I$3,'2019'!$C$3:$C$115,A16)</f>
        <v>0</v>
      </c>
      <c r="J16" s="211">
        <f>COUNTIFS('2019'!$H$3:$H$115,"SOLUCIONADO",'2019'!$G$3:$G$115,I$3,'2019'!$C$3:$C$115,A16)</f>
        <v>0</v>
      </c>
      <c r="K16" s="211">
        <f>COUNTIFS('2019'!$H$3:$H$115,"SEGUIMIENTO",'2019'!$G$3:$G$115,K$3,'2019'!$C$3:$C$115,A16)</f>
        <v>0</v>
      </c>
      <c r="L16" s="211">
        <f>COUNTIFS('2019'!$H$3:$H$115,"SOLUCIONADO",'2019'!$G$3:$G$115,K$3,'2019'!$C$3:$C$115,A16)</f>
        <v>0</v>
      </c>
      <c r="M16" s="211">
        <f>COUNTIFS('2019'!$H$3:$H$115,"SEGUIMIENTO",'2019'!$G$3:$G$115,M$3,'2019'!$C$3:$C$115,A16)</f>
        <v>0</v>
      </c>
      <c r="N16" s="211">
        <f>COUNTIFS('2019'!$H$3:$H$115,"SOLUCIONADO",'2019'!$G$3:$G$115,M$3,'2019'!$C$3:$C$115,A16)</f>
        <v>0</v>
      </c>
      <c r="O16" s="211">
        <f>COUNTIFS('2019'!$H$3:$H$115,"SEGUIMIENTO",'2019'!$G$3:$G$115,O$3,'2019'!$C$3:$C$115,A16)</f>
        <v>0</v>
      </c>
      <c r="P16" s="211">
        <f>COUNTIFS('2019'!$H$3:$H$115,"SOLUCIONADO",'2019'!$G$3:$G$115,O$3,'2019'!$C$3:$C$115,A16)</f>
        <v>1</v>
      </c>
      <c r="U16" s="479" t="s">
        <v>4726</v>
      </c>
      <c r="V16" s="186">
        <f>COUNTIF('2019'!$C$3:$C$1300,U16)</f>
        <v>43</v>
      </c>
      <c r="W16" s="186">
        <f>COUNTIFS('2019'!$G$3:$G$1300,W$4,'2019'!$C$3:$C$1300,U16)</f>
        <v>16</v>
      </c>
      <c r="X16" s="186">
        <f>COUNTIFS('2019'!$G$3:$G$1300,X$4,'2019'!$C$3:$C$1300,U16)</f>
        <v>13</v>
      </c>
      <c r="Y16" s="186">
        <f>COUNTIFS('2019'!$G$3:$G$1300,Y$4,'2019'!$C$3:$C$1300,U16)</f>
        <v>4</v>
      </c>
      <c r="Z16" s="186">
        <f>COUNTIFS('2019'!$G$3:$G$1300,Z$4,'2019'!$C$3:$C$1300,U16)</f>
        <v>2</v>
      </c>
      <c r="AA16" s="186">
        <f>COUNTIFS('2019'!$G$3:$G$1300,AA$4,'2019'!$C$3:$C$1300,U16)</f>
        <v>5</v>
      </c>
      <c r="AB16" s="186">
        <f>COUNTIFS('2019'!$G$3:$G$1300,AB$4,'2019'!$C$3:$C$1300,U16)</f>
        <v>1</v>
      </c>
      <c r="AC16" s="186">
        <f>COUNTIFS('2019'!$G$3:$G$1300,AC$4,'2019'!$C$3:$C$1300,U16)</f>
        <v>2</v>
      </c>
    </row>
    <row r="17" spans="1:29">
      <c r="A17" s="478" t="str">
        <f t="array" ref="A17">IFERROR(INDEX('2019'!$C$3:$C$115,MATCH(0,INDEX(COUNTIF($A$4:A16,'2019'!$C$3:$C$115),0,0),0)),"")</f>
        <v>Cambalache</v>
      </c>
      <c r="B17" s="211">
        <f>COUNTIF('2019'!$C$3:$C$115,A17)</f>
        <v>2</v>
      </c>
      <c r="C17" s="211">
        <f>COUNTIFS('2019'!H$3:H$115,"SEGUIMIENTO",'2019'!G$3:G$115,C$3,'2019'!C$3:C$115,A17)</f>
        <v>0</v>
      </c>
      <c r="D17" s="211">
        <f>COUNTIFS('2019'!H$3:H$115,"SOLUCIONADO",'2019'!G$3:G$115,C$3,'2019'!C$3:C$115,A17)</f>
        <v>1</v>
      </c>
      <c r="E17" s="211">
        <f>COUNTIFS('2019'!H$3:H$115,"SEGUIMIENTO",'2019'!G$3:G$115,E$3,'2019'!C$3:C$115,A17)</f>
        <v>0</v>
      </c>
      <c r="F17" s="211">
        <f>COUNTIFS('2019'!H$3:H$115,"SOLUCIONADO",'2019'!G$3:G$115,E$3,'2019'!C$3:C$115,A17)</f>
        <v>0</v>
      </c>
      <c r="G17" s="211">
        <f>COUNTIFS('2019'!$H$3:$H$115,"SEGUIMIENTO",'2019'!$G$3:$G$115,G$3,'2019'!$C$3:$C$115,A17)</f>
        <v>0</v>
      </c>
      <c r="H17" s="211">
        <f>COUNTIFS('2019'!$H$3:$H$115,"SOLUCIONADO",'2019'!$G$3:$G$115,G$3,'2019'!$C$3:$C$115,A17)</f>
        <v>0</v>
      </c>
      <c r="I17" s="211">
        <f>COUNTIFS('2019'!$H$3:$H$115,"SEGUIMIENTO",'2019'!$G$3:$G$115,I$3,'2019'!$C$3:$C$115,A17)</f>
        <v>0</v>
      </c>
      <c r="J17" s="211">
        <f>COUNTIFS('2019'!$H$3:$H$115,"SOLUCIONADO",'2019'!$G$3:$G$115,I$3,'2019'!$C$3:$C$115,A17)</f>
        <v>0</v>
      </c>
      <c r="K17" s="211">
        <f>COUNTIFS('2019'!$H$3:$H$115,"SEGUIMIENTO",'2019'!$G$3:$G$115,K$3,'2019'!$C$3:$C$115,A17)</f>
        <v>0</v>
      </c>
      <c r="L17" s="211">
        <f>COUNTIFS('2019'!$H$3:$H$115,"SOLUCIONADO",'2019'!$G$3:$G$115,K$3,'2019'!$C$3:$C$115,A17)</f>
        <v>1</v>
      </c>
      <c r="M17" s="211">
        <f>COUNTIFS('2019'!$H$3:$H$115,"SEGUIMIENTO",'2019'!$G$3:$G$115,M$3,'2019'!$C$3:$C$115,A17)</f>
        <v>0</v>
      </c>
      <c r="N17" s="211">
        <f>COUNTIFS('2019'!$H$3:$H$115,"SOLUCIONADO",'2019'!$G$3:$G$115,M$3,'2019'!$C$3:$C$115,A17)</f>
        <v>0</v>
      </c>
      <c r="O17" s="211">
        <f>COUNTIFS('2019'!$H$3:$H$115,"SEGUIMIENTO",'2019'!$G$3:$G$115,O$3,'2019'!$C$3:$C$115,A17)</f>
        <v>0</v>
      </c>
      <c r="P17" s="211">
        <f>COUNTIFS('2019'!$H$3:$H$115,"SOLUCIONADO",'2019'!$G$3:$G$115,O$3,'2019'!$C$3:$C$115,A17)</f>
        <v>0</v>
      </c>
      <c r="U17" s="479" t="s">
        <v>5009</v>
      </c>
      <c r="V17" s="186">
        <f>COUNTIF('2019'!$C$3:$C$1300,U17)</f>
        <v>9</v>
      </c>
      <c r="W17" s="186">
        <f>COUNTIFS('2019'!$G$3:$G$1300,W$4,'2019'!$C$3:$C$1300,U17)</f>
        <v>4</v>
      </c>
      <c r="X17" s="186">
        <f>COUNTIFS('2019'!$G$3:$G$1300,X$4,'2019'!$C$3:$C$1300,U17)</f>
        <v>1</v>
      </c>
      <c r="Y17" s="186">
        <f>COUNTIFS('2019'!$G$3:$G$1300,Y$4,'2019'!$C$3:$C$1300,U17)</f>
        <v>1</v>
      </c>
      <c r="Z17" s="186">
        <f>COUNTIFS('2019'!$G$3:$G$1300,Z$4,'2019'!$C$3:$C$1300,U17)</f>
        <v>0</v>
      </c>
      <c r="AA17" s="186">
        <f>COUNTIFS('2019'!$G$3:$G$1300,AA$4,'2019'!$C$3:$C$1300,U17)</f>
        <v>1</v>
      </c>
      <c r="AB17" s="186">
        <f>COUNTIFS('2019'!$G$3:$G$1300,AB$4,'2019'!$C$3:$C$1300,U17)</f>
        <v>1</v>
      </c>
      <c r="AC17" s="186">
        <f>COUNTIFS('2019'!$G$3:$G$1300,AC$4,'2019'!$C$3:$C$1300,U17)</f>
        <v>1</v>
      </c>
    </row>
    <row r="18" spans="1:29">
      <c r="A18" s="478" t="str">
        <f t="array" ref="A18">IFERROR(INDEX('2019'!$C$3:$C$115,MATCH(0,INDEX(COUNTIF($A$4:A17,'2019'!$C$3:$C$115),0,0),0)),"")</f>
        <v>Lomas-2</v>
      </c>
      <c r="B18" s="211">
        <f>COUNTIF('2019'!$C$3:$C$115,A18)</f>
        <v>5</v>
      </c>
      <c r="C18" s="211">
        <f>COUNTIFS('2019'!H$3:H$115,"SEGUIMIENTO",'2019'!G$3:G$115,C$3,'2019'!C$3:C$115,A18)</f>
        <v>0</v>
      </c>
      <c r="D18" s="211">
        <f>COUNTIFS('2019'!H$3:H$115,"SOLUCIONADO",'2019'!G$3:G$115,C$3,'2019'!C$3:C$115,A18)</f>
        <v>1</v>
      </c>
      <c r="E18" s="211">
        <f>COUNTIFS('2019'!H$3:H$115,"SEGUIMIENTO",'2019'!G$3:G$115,E$3,'2019'!C$3:C$115,A18)</f>
        <v>0</v>
      </c>
      <c r="F18" s="211">
        <f>COUNTIFS('2019'!H$3:H$115,"SOLUCIONADO",'2019'!G$3:G$115,E$3,'2019'!C$3:C$115,A18)</f>
        <v>2</v>
      </c>
      <c r="G18" s="211">
        <f>COUNTIFS('2019'!$H$3:$H$115,"SEGUIMIENTO",'2019'!$G$3:$G$115,G$3,'2019'!$C$3:$C$115,A18)</f>
        <v>0</v>
      </c>
      <c r="H18" s="211">
        <f>COUNTIFS('2019'!$H$3:$H$115,"SOLUCIONADO",'2019'!$G$3:$G$115,G$3,'2019'!$C$3:$C$115,A18)</f>
        <v>1</v>
      </c>
      <c r="I18" s="211">
        <f>COUNTIFS('2019'!$H$3:$H$115,"SEGUIMIENTO",'2019'!$G$3:$G$115,I$3,'2019'!$C$3:$C$115,A18)</f>
        <v>0</v>
      </c>
      <c r="J18" s="211">
        <f>COUNTIFS('2019'!$H$3:$H$115,"SOLUCIONADO",'2019'!$G$3:$G$115,I$3,'2019'!$C$3:$C$115,A18)</f>
        <v>0</v>
      </c>
      <c r="K18" s="211">
        <f>COUNTIFS('2019'!$H$3:$H$115,"SEGUIMIENTO",'2019'!$G$3:$G$115,K$3,'2019'!$C$3:$C$115,A18)</f>
        <v>0</v>
      </c>
      <c r="L18" s="211">
        <f>COUNTIFS('2019'!$H$3:$H$115,"SOLUCIONADO",'2019'!$G$3:$G$115,K$3,'2019'!$C$3:$C$115,A18)</f>
        <v>1</v>
      </c>
      <c r="M18" s="211">
        <f>COUNTIFS('2019'!$H$3:$H$115,"SEGUIMIENTO",'2019'!$G$3:$G$115,M$3,'2019'!$C$3:$C$115,A18)</f>
        <v>0</v>
      </c>
      <c r="N18" s="211">
        <f>COUNTIFS('2019'!$H$3:$H$115,"SOLUCIONADO",'2019'!$G$3:$G$115,M$3,'2019'!$C$3:$C$115,A18)</f>
        <v>0</v>
      </c>
      <c r="O18" s="211">
        <f>COUNTIFS('2019'!$H$3:$H$115,"SEGUIMIENTO",'2019'!$G$3:$G$115,O$3,'2019'!$C$3:$C$115,A18)</f>
        <v>0</v>
      </c>
      <c r="P18" s="211">
        <f>COUNTIFS('2019'!$H$3:$H$115,"SOLUCIONADO",'2019'!$G$3:$G$115,O$3,'2019'!$C$3:$C$115,A18)</f>
        <v>0</v>
      </c>
      <c r="U18" s="479" t="s">
        <v>5086</v>
      </c>
      <c r="V18" s="186">
        <f>COUNTIF('2019'!$C$3:$C$1300,U18)</f>
        <v>49</v>
      </c>
      <c r="W18" s="186">
        <f>COUNTIFS('2019'!$G$3:$G$1300,W$4,'2019'!$C$3:$C$1300,U18)</f>
        <v>18</v>
      </c>
      <c r="X18" s="186">
        <f>COUNTIFS('2019'!$G$3:$G$1300,X$4,'2019'!$C$3:$C$1300,U18)</f>
        <v>17</v>
      </c>
      <c r="Y18" s="186">
        <f>COUNTIFS('2019'!$G$3:$G$1300,Y$4,'2019'!$C$3:$C$1300,U18)</f>
        <v>5</v>
      </c>
      <c r="Z18" s="186">
        <f>COUNTIFS('2019'!$G$3:$G$1300,Z$4,'2019'!$C$3:$C$1300,U18)</f>
        <v>1</v>
      </c>
      <c r="AA18" s="186">
        <f>COUNTIFS('2019'!$G$3:$G$1300,AA$4,'2019'!$C$3:$C$1300,U18)</f>
        <v>2</v>
      </c>
      <c r="AB18" s="186">
        <f>COUNTIFS('2019'!$G$3:$G$1300,AB$4,'2019'!$C$3:$C$1300,U18)</f>
        <v>0</v>
      </c>
      <c r="AC18" s="186">
        <f>COUNTIFS('2019'!$G$3:$G$1300,AC$4,'2019'!$C$3:$C$1300,U18)</f>
        <v>6</v>
      </c>
    </row>
    <row r="19" spans="1:29">
      <c r="A19" s="478" t="str">
        <f t="array" ref="A19">IFERROR(INDEX('2019'!$C$3:$C$115,MATCH(0,INDEX(COUNTIF($A$4:A18,'2019'!$C$3:$C$115),0,0),0)),"")</f>
        <v>Condesa</v>
      </c>
      <c r="B19" s="211">
        <f>COUNTIF('2019'!$C$3:$C$115,A19)</f>
        <v>1</v>
      </c>
      <c r="C19" s="211">
        <f>COUNTIFS('2019'!H$3:H$115,"SEGUIMIENTO",'2019'!G$3:G$115,C$3,'2019'!C$3:C$115,A19)</f>
        <v>0</v>
      </c>
      <c r="D19" s="211">
        <f>COUNTIFS('2019'!H$3:H$115,"SOLUCIONADO",'2019'!G$3:G$115,C$3,'2019'!C$3:C$115,A19)</f>
        <v>1</v>
      </c>
      <c r="E19" s="211">
        <f>COUNTIFS('2019'!H$3:H$115,"SEGUIMIENTO",'2019'!G$3:G$115,E$3,'2019'!C$3:C$115,A19)</f>
        <v>0</v>
      </c>
      <c r="F19" s="211">
        <f>COUNTIFS('2019'!H$3:H$115,"SOLUCIONADO",'2019'!G$3:G$115,E$3,'2019'!C$3:C$115,A19)</f>
        <v>0</v>
      </c>
      <c r="G19" s="211">
        <f>COUNTIFS('2019'!$H$3:$H$115,"SEGUIMIENTO",'2019'!$G$3:$G$115,G$3,'2019'!$C$3:$C$115,A19)</f>
        <v>0</v>
      </c>
      <c r="H19" s="211">
        <f>COUNTIFS('2019'!$H$3:$H$115,"SOLUCIONADO",'2019'!$G$3:$G$115,G$3,'2019'!$C$3:$C$115,A19)</f>
        <v>0</v>
      </c>
      <c r="I19" s="211">
        <f>COUNTIFS('2019'!$H$3:$H$115,"SEGUIMIENTO",'2019'!$G$3:$G$115,I$3,'2019'!$C$3:$C$115,A19)</f>
        <v>0</v>
      </c>
      <c r="J19" s="211">
        <f>COUNTIFS('2019'!$H$3:$H$115,"SOLUCIONADO",'2019'!$G$3:$G$115,I$3,'2019'!$C$3:$C$115,A19)</f>
        <v>0</v>
      </c>
      <c r="K19" s="211">
        <f>COUNTIFS('2019'!$H$3:$H$115,"SEGUIMIENTO",'2019'!$G$3:$G$115,K$3,'2019'!$C$3:$C$115,A19)</f>
        <v>0</v>
      </c>
      <c r="L19" s="211">
        <f>COUNTIFS('2019'!$H$3:$H$115,"SOLUCIONADO",'2019'!$G$3:$G$115,K$3,'2019'!$C$3:$C$115,A19)</f>
        <v>0</v>
      </c>
      <c r="M19" s="211">
        <f>COUNTIFS('2019'!$H$3:$H$115,"SEGUIMIENTO",'2019'!$G$3:$G$115,M$3,'2019'!$C$3:$C$115,A19)</f>
        <v>0</v>
      </c>
      <c r="N19" s="211">
        <f>COUNTIFS('2019'!$H$3:$H$115,"SOLUCIONADO",'2019'!$G$3:$G$115,M$3,'2019'!$C$3:$C$115,A19)</f>
        <v>0</v>
      </c>
      <c r="O19" s="211">
        <f>COUNTIFS('2019'!$H$3:$H$115,"SEGUIMIENTO",'2019'!$G$3:$G$115,O$3,'2019'!$C$3:$C$115,A19)</f>
        <v>0</v>
      </c>
      <c r="P19" s="211">
        <f>COUNTIFS('2019'!$H$3:$H$115,"SOLUCIONADO",'2019'!$G$3:$G$115,O$3,'2019'!$C$3:$C$115,A19)</f>
        <v>0</v>
      </c>
      <c r="U19" s="479" t="s">
        <v>6371</v>
      </c>
      <c r="V19" s="186">
        <f>COUNTIF('2019'!$C$3:$C$1300,U19)</f>
        <v>9</v>
      </c>
      <c r="W19" s="186">
        <f>COUNTIFS('2019'!$G$3:$G$1300,W$4,'2019'!$C$3:$C$1300,U19)</f>
        <v>4</v>
      </c>
      <c r="X19" s="186">
        <f>COUNTIFS('2019'!$G$3:$G$1300,X$4,'2019'!$C$3:$C$1300,U19)</f>
        <v>2</v>
      </c>
      <c r="Y19" s="186">
        <f>COUNTIFS('2019'!$G$3:$G$1300,Y$4,'2019'!$C$3:$C$1300,U19)</f>
        <v>0</v>
      </c>
      <c r="Z19" s="186">
        <f>COUNTIFS('2019'!$G$3:$G$1300,Z$4,'2019'!$C$3:$C$1300,U19)</f>
        <v>1</v>
      </c>
      <c r="AA19" s="186">
        <f>COUNTIFS('2019'!$G$3:$G$1300,AA$4,'2019'!$C$3:$C$1300,U19)</f>
        <v>1</v>
      </c>
      <c r="AB19" s="186">
        <f>COUNTIFS('2019'!$G$3:$G$1300,AB$4,'2019'!$C$3:$C$1300,U19)</f>
        <v>0</v>
      </c>
      <c r="AC19" s="186">
        <f>COUNTIFS('2019'!$G$3:$G$1300,AC$4,'2019'!$C$3:$C$1300,U19)</f>
        <v>1</v>
      </c>
    </row>
    <row r="20" spans="1:29">
      <c r="A20" s="478" t="str">
        <f t="array" ref="A20">IFERROR(INDEX('2019'!$C$3:$C$115,MATCH(0,INDEX(COUNTIF($A$4:A19,'2019'!$C$3:$C$115),0,0),0)),"")</f>
        <v>San Juan Towers</v>
      </c>
      <c r="B20" s="211">
        <f>COUNTIF('2019'!$C$3:$C$115,A20)</f>
        <v>1</v>
      </c>
      <c r="C20" s="211">
        <f>COUNTIFS('2019'!H$3:H$115,"SEGUIMIENTO",'2019'!G$3:G$115,C$3,'2019'!C$3:C$115,A20)</f>
        <v>0</v>
      </c>
      <c r="D20" s="211">
        <f>COUNTIFS('2019'!H$3:H$115,"SOLUCIONADO",'2019'!G$3:G$115,C$3,'2019'!C$3:C$115,A20)</f>
        <v>0</v>
      </c>
      <c r="E20" s="211">
        <f>COUNTIFS('2019'!H$3:H$115,"SEGUIMIENTO",'2019'!G$3:G$115,E$3,'2019'!C$3:C$115,A20)</f>
        <v>0</v>
      </c>
      <c r="F20" s="211">
        <f>COUNTIFS('2019'!H$3:H$115,"SOLUCIONADO",'2019'!G$3:G$115,E$3,'2019'!C$3:C$115,A20)</f>
        <v>0</v>
      </c>
      <c r="G20" s="211">
        <f>COUNTIFS('2019'!$H$3:$H$115,"SEGUIMIENTO",'2019'!$G$3:$G$115,G$3,'2019'!$C$3:$C$115,A20)</f>
        <v>0</v>
      </c>
      <c r="H20" s="211">
        <f>COUNTIFS('2019'!$H$3:$H$115,"SOLUCIONADO",'2019'!$G$3:$G$115,G$3,'2019'!$C$3:$C$115,A20)</f>
        <v>1</v>
      </c>
      <c r="I20" s="211">
        <f>COUNTIFS('2019'!$H$3:$H$115,"SEGUIMIENTO",'2019'!$G$3:$G$115,I$3,'2019'!$C$3:$C$115,A20)</f>
        <v>0</v>
      </c>
      <c r="J20" s="211">
        <f>COUNTIFS('2019'!$H$3:$H$115,"SOLUCIONADO",'2019'!$G$3:$G$115,I$3,'2019'!$C$3:$C$115,A20)</f>
        <v>0</v>
      </c>
      <c r="K20" s="211">
        <f>COUNTIFS('2019'!$H$3:$H$115,"SEGUIMIENTO",'2019'!$G$3:$G$115,K$3,'2019'!$C$3:$C$115,A20)</f>
        <v>0</v>
      </c>
      <c r="L20" s="211">
        <f>COUNTIFS('2019'!$H$3:$H$115,"SOLUCIONADO",'2019'!$G$3:$G$115,K$3,'2019'!$C$3:$C$115,A20)</f>
        <v>0</v>
      </c>
      <c r="M20" s="211">
        <f>COUNTIFS('2019'!$H$3:$H$115,"SEGUIMIENTO",'2019'!$G$3:$G$115,M$3,'2019'!$C$3:$C$115,A20)</f>
        <v>0</v>
      </c>
      <c r="N20" s="211">
        <f>COUNTIFS('2019'!$H$3:$H$115,"SOLUCIONADO",'2019'!$G$3:$G$115,M$3,'2019'!$C$3:$C$115,A20)</f>
        <v>0</v>
      </c>
      <c r="O20" s="211">
        <f>COUNTIFS('2019'!$H$3:$H$115,"SEGUIMIENTO",'2019'!$G$3:$G$115,O$3,'2019'!$C$3:$C$115,A20)</f>
        <v>0</v>
      </c>
      <c r="P20" s="211">
        <f>COUNTIFS('2019'!$H$3:$H$115,"SOLUCIONADO",'2019'!$G$3:$G$115,O$3,'2019'!$C$3:$C$115,A20)</f>
        <v>0</v>
      </c>
      <c r="U20" s="479" t="s">
        <v>5701</v>
      </c>
      <c r="V20" s="186">
        <f>COUNTIF('2019'!$C$3:$C$1300,U20)</f>
        <v>7</v>
      </c>
      <c r="W20" s="186">
        <f>COUNTIFS('2019'!$G$3:$G$1300,W$4,'2019'!$C$3:$C$1300,U20)</f>
        <v>1</v>
      </c>
      <c r="X20" s="186">
        <f>COUNTIFS('2019'!$G$3:$G$1300,X$4,'2019'!$C$3:$C$1300,U20)</f>
        <v>2</v>
      </c>
      <c r="Y20" s="186">
        <f>COUNTIFS('2019'!$G$3:$G$1300,Y$4,'2019'!$C$3:$C$1300,U20)</f>
        <v>1</v>
      </c>
      <c r="Z20" s="186">
        <f>COUNTIFS('2019'!$G$3:$G$1300,Z$4,'2019'!$C$3:$C$1300,U20)</f>
        <v>0</v>
      </c>
      <c r="AA20" s="186">
        <f>COUNTIFS('2019'!$G$3:$G$1300,AA$4,'2019'!$C$3:$C$1300,U20)</f>
        <v>1</v>
      </c>
      <c r="AB20" s="186">
        <f>COUNTIFS('2019'!$G$3:$G$1300,AB$4,'2019'!$C$3:$C$1300,U20)</f>
        <v>0</v>
      </c>
      <c r="AC20" s="186">
        <f>COUNTIFS('2019'!$G$3:$G$1300,AC$4,'2019'!$C$3:$C$1300,U20)</f>
        <v>2</v>
      </c>
    </row>
    <row r="21" spans="1:29">
      <c r="A21" s="478" t="str">
        <f t="array" ref="A21">IFERROR(INDEX('2019'!$C$3:$C$115,MATCH(0,INDEX(COUNTIF($A$4:A20,'2019'!$C$3:$C$115),0,0),0)),"")</f>
        <v>Tiffany</v>
      </c>
      <c r="B21" s="211">
        <f>COUNTIF('2019'!$C$3:$C$115,A21)</f>
        <v>2</v>
      </c>
      <c r="C21" s="211">
        <f>COUNTIFS('2019'!H$3:H$115,"SEGUIMIENTO",'2019'!G$3:G$115,C$3,'2019'!C$3:C$115,A21)</f>
        <v>0</v>
      </c>
      <c r="D21" s="211">
        <f>COUNTIFS('2019'!H$3:H$115,"SOLUCIONADO",'2019'!G$3:G$115,C$3,'2019'!C$3:C$115,A21)</f>
        <v>2</v>
      </c>
      <c r="E21" s="211">
        <f>COUNTIFS('2019'!H$3:H$115,"SEGUIMIENTO",'2019'!G$3:G$115,E$3,'2019'!C$3:C$115,A21)</f>
        <v>0</v>
      </c>
      <c r="F21" s="211">
        <f>COUNTIFS('2019'!H$3:H$115,"SOLUCIONADO",'2019'!G$3:G$115,E$3,'2019'!C$3:C$115,A21)</f>
        <v>0</v>
      </c>
      <c r="G21" s="211">
        <f>COUNTIFS('2019'!$H$3:$H$115,"SEGUIMIENTO",'2019'!$G$3:$G$115,G$3,'2019'!$C$3:$C$115,A21)</f>
        <v>0</v>
      </c>
      <c r="H21" s="211">
        <f>COUNTIFS('2019'!$H$3:$H$115,"SOLUCIONADO",'2019'!$G$3:$G$115,G$3,'2019'!$C$3:$C$115,A21)</f>
        <v>0</v>
      </c>
      <c r="I21" s="211">
        <f>COUNTIFS('2019'!$H$3:$H$115,"SEGUIMIENTO",'2019'!$G$3:$G$115,I$3,'2019'!$C$3:$C$115,A21)</f>
        <v>0</v>
      </c>
      <c r="J21" s="211">
        <f>COUNTIFS('2019'!$H$3:$H$115,"SOLUCIONADO",'2019'!$G$3:$G$115,I$3,'2019'!$C$3:$C$115,A21)</f>
        <v>0</v>
      </c>
      <c r="K21" s="211">
        <f>COUNTIFS('2019'!$H$3:$H$115,"SEGUIMIENTO",'2019'!$G$3:$G$115,K$3,'2019'!$C$3:$C$115,A21)</f>
        <v>0</v>
      </c>
      <c r="L21" s="211">
        <f>COUNTIFS('2019'!$H$3:$H$115,"SOLUCIONADO",'2019'!$G$3:$G$115,K$3,'2019'!$C$3:$C$115,A21)</f>
        <v>0</v>
      </c>
      <c r="M21" s="211">
        <f>COUNTIFS('2019'!$H$3:$H$115,"SEGUIMIENTO",'2019'!$G$3:$G$115,M$3,'2019'!$C$3:$C$115,A21)</f>
        <v>0</v>
      </c>
      <c r="N21" s="211">
        <f>COUNTIFS('2019'!$H$3:$H$115,"SOLUCIONADO",'2019'!$G$3:$G$115,M$3,'2019'!$C$3:$C$115,A21)</f>
        <v>0</v>
      </c>
      <c r="O21" s="211">
        <f>COUNTIFS('2019'!$H$3:$H$115,"SEGUIMIENTO",'2019'!$G$3:$G$115,O$3,'2019'!$C$3:$C$115,A21)</f>
        <v>0</v>
      </c>
      <c r="P21" s="211">
        <f>COUNTIFS('2019'!$H$3:$H$115,"SOLUCIONADO",'2019'!$G$3:$G$115,O$3,'2019'!$C$3:$C$115,A21)</f>
        <v>0</v>
      </c>
      <c r="U21" s="479" t="s">
        <v>5631</v>
      </c>
      <c r="V21" s="186">
        <f>COUNTIF('2019'!$C$3:$C$1300,U21)</f>
        <v>1</v>
      </c>
      <c r="W21" s="186">
        <f>COUNTIFS('2019'!$G$3:$G$1300,W$4,'2019'!$C$3:$C$1300,U21)</f>
        <v>0</v>
      </c>
      <c r="X21" s="186">
        <f>COUNTIFS('2019'!$G$3:$G$1300,X$4,'2019'!$C$3:$C$1300,U21)</f>
        <v>0</v>
      </c>
      <c r="Y21" s="186">
        <f>COUNTIFS('2019'!$G$3:$G$1300,Y$4,'2019'!$C$3:$C$1300,U21)</f>
        <v>0</v>
      </c>
      <c r="Z21" s="186">
        <f>COUNTIFS('2019'!$G$3:$G$1300,Z$4,'2019'!$C$3:$C$1300,U21)</f>
        <v>0</v>
      </c>
      <c r="AA21" s="186">
        <f>COUNTIFS('2019'!$G$3:$G$1300,AA$4,'2019'!$C$3:$C$1300,U21)</f>
        <v>1</v>
      </c>
      <c r="AB21" s="186">
        <f>COUNTIFS('2019'!$G$3:$G$1300,AB$4,'2019'!$C$3:$C$1300,U21)</f>
        <v>0</v>
      </c>
      <c r="AC21" s="186">
        <f>COUNTIFS('2019'!$G$3:$G$1300,AC$4,'2019'!$C$3:$C$1300,U21)</f>
        <v>0</v>
      </c>
    </row>
    <row r="22" spans="1:29">
      <c r="A22" s="478" t="str">
        <f t="array" ref="A22">IFERROR(INDEX('2019'!$C$3:$C$115,MATCH(0,INDEX(COUNTIF($A$4:A21,'2019'!$C$3:$C$115),0,0),0)),"")</f>
        <v>Hato Rey</v>
      </c>
      <c r="B22" s="211">
        <f>COUNTIF('2019'!$C$3:$C$115,A22)</f>
        <v>2</v>
      </c>
      <c r="C22" s="211">
        <f>COUNTIFS('2019'!H$3:H$115,"SEGUIMIENTO",'2019'!G$3:G$115,C$3,'2019'!C$3:C$115,A22)</f>
        <v>0</v>
      </c>
      <c r="D22" s="211">
        <f>COUNTIFS('2019'!H$3:H$115,"SOLUCIONADO",'2019'!G$3:G$115,C$3,'2019'!C$3:C$115,A22)</f>
        <v>2</v>
      </c>
      <c r="E22" s="211">
        <f>COUNTIFS('2019'!H$3:H$115,"SEGUIMIENTO",'2019'!G$3:G$115,E$3,'2019'!C$3:C$115,A22)</f>
        <v>0</v>
      </c>
      <c r="F22" s="211">
        <f>COUNTIFS('2019'!H$3:H$115,"SOLUCIONADO",'2019'!G$3:G$115,E$3,'2019'!C$3:C$115,A22)</f>
        <v>0</v>
      </c>
      <c r="G22" s="211">
        <f>COUNTIFS('2019'!$H$3:$H$115,"SEGUIMIENTO",'2019'!$G$3:$G$115,G$3,'2019'!$C$3:$C$115,A22)</f>
        <v>0</v>
      </c>
      <c r="H22" s="211">
        <f>COUNTIFS('2019'!$H$3:$H$115,"SOLUCIONADO",'2019'!$G$3:$G$115,G$3,'2019'!$C$3:$C$115,A22)</f>
        <v>0</v>
      </c>
      <c r="I22" s="211">
        <f>COUNTIFS('2019'!$H$3:$H$115,"SEGUIMIENTO",'2019'!$G$3:$G$115,I$3,'2019'!$C$3:$C$115,A22)</f>
        <v>0</v>
      </c>
      <c r="J22" s="211">
        <f>COUNTIFS('2019'!$H$3:$H$115,"SOLUCIONADO",'2019'!$G$3:$G$115,I$3,'2019'!$C$3:$C$115,A22)</f>
        <v>0</v>
      </c>
      <c r="K22" s="211">
        <f>COUNTIFS('2019'!$H$3:$H$115,"SEGUIMIENTO",'2019'!$G$3:$G$115,K$3,'2019'!$C$3:$C$115,A22)</f>
        <v>0</v>
      </c>
      <c r="L22" s="211">
        <f>COUNTIFS('2019'!$H$3:$H$115,"SOLUCIONADO",'2019'!$G$3:$G$115,K$3,'2019'!$C$3:$C$115,A22)</f>
        <v>0</v>
      </c>
      <c r="M22" s="211">
        <f>COUNTIFS('2019'!$H$3:$H$115,"SEGUIMIENTO",'2019'!$G$3:$G$115,M$3,'2019'!$C$3:$C$115,A22)</f>
        <v>0</v>
      </c>
      <c r="N22" s="211">
        <f>COUNTIFS('2019'!$H$3:$H$115,"SOLUCIONADO",'2019'!$G$3:$G$115,M$3,'2019'!$C$3:$C$115,A22)</f>
        <v>0</v>
      </c>
      <c r="O22" s="211">
        <f>COUNTIFS('2019'!$H$3:$H$115,"SEGUIMIENTO",'2019'!$G$3:$G$115,O$3,'2019'!$C$3:$C$115,A22)</f>
        <v>0</v>
      </c>
      <c r="P22" s="211">
        <f>COUNTIFS('2019'!$H$3:$H$115,"SOLUCIONADO",'2019'!$G$3:$G$115,O$3,'2019'!$C$3:$C$115,A22)</f>
        <v>0</v>
      </c>
      <c r="U22" s="479" t="s">
        <v>4681</v>
      </c>
      <c r="V22" s="186">
        <f>COUNTIF('2019'!$C$3:$C$1300,U22)</f>
        <v>9</v>
      </c>
      <c r="W22" s="186">
        <f>COUNTIFS('2019'!$G$3:$G$1300,W$4,'2019'!$C$3:$C$1300,U22)</f>
        <v>4</v>
      </c>
      <c r="X22" s="186">
        <f>COUNTIFS('2019'!$G$3:$G$1300,X$4,'2019'!$C$3:$C$1300,U22)</f>
        <v>1</v>
      </c>
      <c r="Y22" s="186">
        <f>COUNTIFS('2019'!$G$3:$G$1300,Y$4,'2019'!$C$3:$C$1300,U22)</f>
        <v>1</v>
      </c>
      <c r="Z22" s="186">
        <f>COUNTIFS('2019'!$G$3:$G$1300,Z$4,'2019'!$C$3:$C$1300,U22)</f>
        <v>0</v>
      </c>
      <c r="AA22" s="186">
        <f>COUNTIFS('2019'!$G$3:$G$1300,AA$4,'2019'!$C$3:$C$1300,U22)</f>
        <v>1</v>
      </c>
      <c r="AB22" s="186">
        <f>COUNTIFS('2019'!$G$3:$G$1300,AB$4,'2019'!$C$3:$C$1300,U22)</f>
        <v>0</v>
      </c>
      <c r="AC22" s="186">
        <f>COUNTIFS('2019'!$G$3:$G$1300,AC$4,'2019'!$C$3:$C$1300,U22)</f>
        <v>2</v>
      </c>
    </row>
    <row r="23" spans="1:29">
      <c r="A23" s="478" t="str">
        <f t="array" ref="A23">IFERROR(INDEX('2019'!$C$3:$C$115,MATCH(0,INDEX(COUNTIF($A$4:A22,'2019'!$C$3:$C$115),0,0),0)),"")</f>
        <v>Arallanes</v>
      </c>
      <c r="B23" s="211">
        <f>COUNTIF('2019'!$C$3:$C$115,A23)</f>
        <v>3</v>
      </c>
      <c r="C23" s="211">
        <f>COUNTIFS('2019'!H$3:H$115,"SEGUIMIENTO",'2019'!G$3:G$115,C$3,'2019'!C$3:C$115,A23)</f>
        <v>0</v>
      </c>
      <c r="D23" s="211">
        <f>COUNTIFS('2019'!H$3:H$115,"SOLUCIONADO",'2019'!G$3:G$115,C$3,'2019'!C$3:C$115,A23)</f>
        <v>0</v>
      </c>
      <c r="E23" s="211">
        <f>COUNTIFS('2019'!H$3:H$115,"SEGUIMIENTO",'2019'!G$3:G$115,E$3,'2019'!C$3:C$115,A23)</f>
        <v>0</v>
      </c>
      <c r="F23" s="211">
        <f>COUNTIFS('2019'!H$3:H$115,"SOLUCIONADO",'2019'!G$3:G$115,E$3,'2019'!C$3:C$115,A23)</f>
        <v>2</v>
      </c>
      <c r="G23" s="211">
        <f>COUNTIFS('2019'!$H$3:$H$115,"SEGUIMIENTO",'2019'!$G$3:$G$115,G$3,'2019'!$C$3:$C$115,A23)</f>
        <v>0</v>
      </c>
      <c r="H23" s="211">
        <f>COUNTIFS('2019'!$H$3:$H$115,"SOLUCIONADO",'2019'!$G$3:$G$115,G$3,'2019'!$C$3:$C$115,A23)</f>
        <v>0</v>
      </c>
      <c r="I23" s="211">
        <f>COUNTIFS('2019'!$H$3:$H$115,"SEGUIMIENTO",'2019'!$G$3:$G$115,I$3,'2019'!$C$3:$C$115,A23)</f>
        <v>0</v>
      </c>
      <c r="J23" s="211">
        <f>COUNTIFS('2019'!$H$3:$H$115,"SOLUCIONADO",'2019'!$G$3:$G$115,I$3,'2019'!$C$3:$C$115,A23)</f>
        <v>0</v>
      </c>
      <c r="K23" s="211">
        <f>COUNTIFS('2019'!$H$3:$H$115,"SEGUIMIENTO",'2019'!$G$3:$G$115,K$3,'2019'!$C$3:$C$115,A23)</f>
        <v>0</v>
      </c>
      <c r="L23" s="211">
        <f>COUNTIFS('2019'!$H$3:$H$115,"SOLUCIONADO",'2019'!$G$3:$G$115,K$3,'2019'!$C$3:$C$115,A23)</f>
        <v>0</v>
      </c>
      <c r="M23" s="211">
        <f>COUNTIFS('2019'!$H$3:$H$115,"SEGUIMIENTO",'2019'!$G$3:$G$115,M$3,'2019'!$C$3:$C$115,A23)</f>
        <v>0</v>
      </c>
      <c r="N23" s="211">
        <f>COUNTIFS('2019'!$H$3:$H$115,"SOLUCIONADO",'2019'!$G$3:$G$115,M$3,'2019'!$C$3:$C$115,A23)</f>
        <v>0</v>
      </c>
      <c r="O23" s="211">
        <f>COUNTIFS('2019'!$H$3:$H$115,"SEGUIMIENTO",'2019'!$G$3:$G$115,O$3,'2019'!$C$3:$C$115,A23)</f>
        <v>0</v>
      </c>
      <c r="P23" s="211">
        <f>COUNTIFS('2019'!$H$3:$H$115,"SOLUCIONADO",'2019'!$G$3:$G$115,O$3,'2019'!$C$3:$C$115,A23)</f>
        <v>1</v>
      </c>
      <c r="U23" s="479" t="s">
        <v>360</v>
      </c>
      <c r="V23" s="186">
        <f>COUNTIF('2019'!$C$3:$C$1300,U23)</f>
        <v>16</v>
      </c>
      <c r="W23" s="186">
        <f>COUNTIFS('2019'!$G$3:$G$1300,W$4,'2019'!$C$3:$C$1300,U23)</f>
        <v>4</v>
      </c>
      <c r="X23" s="186">
        <f>COUNTIFS('2019'!$G$3:$G$1300,X$4,'2019'!$C$3:$C$1300,U23)</f>
        <v>6</v>
      </c>
      <c r="Y23" s="186">
        <f>COUNTIFS('2019'!$G$3:$G$1300,Y$4,'2019'!$C$3:$C$1300,U23)</f>
        <v>1</v>
      </c>
      <c r="Z23" s="186">
        <f>COUNTIFS('2019'!$G$3:$G$1300,Z$4,'2019'!$C$3:$C$1300,U23)</f>
        <v>0</v>
      </c>
      <c r="AA23" s="186">
        <f>COUNTIFS('2019'!$G$3:$G$1300,AA$4,'2019'!$C$3:$C$1300,U23)</f>
        <v>5</v>
      </c>
      <c r="AB23" s="186">
        <f>COUNTIFS('2019'!$G$3:$G$1300,AB$4,'2019'!$C$3:$C$1300,U23)</f>
        <v>0</v>
      </c>
      <c r="AC23" s="186">
        <f>COUNTIFS('2019'!$G$3:$G$1300,AC$4,'2019'!$C$3:$C$1300,U23)</f>
        <v>0</v>
      </c>
    </row>
    <row r="24" spans="1:29">
      <c r="A24" s="478" t="str">
        <f t="array" ref="A24">IFERROR(INDEX('2019'!$C$3:$C$115,MATCH(0,INDEX(COUNTIF($A$4:A23,'2019'!$C$3:$C$115),0,0),0)),"")</f>
        <v>San Angel</v>
      </c>
      <c r="B24" s="211">
        <f>COUNTIF('2019'!$C$3:$C$115,A24)</f>
        <v>2</v>
      </c>
      <c r="C24" s="211">
        <f>COUNTIFS('2019'!H$3:H$115,"SEGUIMIENTO",'2019'!G$3:G$115,C$3,'2019'!C$3:C$115,A24)</f>
        <v>0</v>
      </c>
      <c r="D24" s="211">
        <f>COUNTIFS('2019'!H$3:H$115,"SOLUCIONADO",'2019'!G$3:G$115,C$3,'2019'!C$3:C$115,A24)</f>
        <v>2</v>
      </c>
      <c r="E24" s="211">
        <f>COUNTIFS('2019'!H$3:H$115,"SEGUIMIENTO",'2019'!G$3:G$115,E$3,'2019'!C$3:C$115,A24)</f>
        <v>0</v>
      </c>
      <c r="F24" s="211">
        <f>COUNTIFS('2019'!H$3:H$115,"SOLUCIONADO",'2019'!G$3:G$115,E$3,'2019'!C$3:C$115,A24)</f>
        <v>0</v>
      </c>
      <c r="G24" s="211">
        <f>COUNTIFS('2019'!$H$3:$H$115,"SEGUIMIENTO",'2019'!$G$3:$G$115,G$3,'2019'!$C$3:$C$115,A24)</f>
        <v>0</v>
      </c>
      <c r="H24" s="211">
        <f>COUNTIFS('2019'!$H$3:$H$115,"SOLUCIONADO",'2019'!$G$3:$G$115,G$3,'2019'!$C$3:$C$115,A24)</f>
        <v>0</v>
      </c>
      <c r="I24" s="211">
        <f>COUNTIFS('2019'!$H$3:$H$115,"SEGUIMIENTO",'2019'!$G$3:$G$115,I$3,'2019'!$C$3:$C$115,A24)</f>
        <v>0</v>
      </c>
      <c r="J24" s="211">
        <f>COUNTIFS('2019'!$H$3:$H$115,"SOLUCIONADO",'2019'!$G$3:$G$115,I$3,'2019'!$C$3:$C$115,A24)</f>
        <v>0</v>
      </c>
      <c r="K24" s="211">
        <f>COUNTIFS('2019'!$H$3:$H$115,"SEGUIMIENTO",'2019'!$G$3:$G$115,K$3,'2019'!$C$3:$C$115,A24)</f>
        <v>0</v>
      </c>
      <c r="L24" s="211">
        <f>COUNTIFS('2019'!$H$3:$H$115,"SOLUCIONADO",'2019'!$G$3:$G$115,K$3,'2019'!$C$3:$C$115,A24)</f>
        <v>0</v>
      </c>
      <c r="M24" s="211">
        <f>COUNTIFS('2019'!$H$3:$H$115,"SEGUIMIENTO",'2019'!$G$3:$G$115,M$3,'2019'!$C$3:$C$115,A24)</f>
        <v>0</v>
      </c>
      <c r="N24" s="211">
        <f>COUNTIFS('2019'!$H$3:$H$115,"SOLUCIONADO",'2019'!$G$3:$G$115,M$3,'2019'!$C$3:$C$115,A24)</f>
        <v>0</v>
      </c>
      <c r="O24" s="211">
        <f>COUNTIFS('2019'!$H$3:$H$115,"SEGUIMIENTO",'2019'!$G$3:$G$115,O$3,'2019'!$C$3:$C$115,A24)</f>
        <v>0</v>
      </c>
      <c r="P24" s="211">
        <f>COUNTIFS('2019'!$H$3:$H$115,"SOLUCIONADO",'2019'!$G$3:$G$115,O$3,'2019'!$C$3:$C$115,A24)</f>
        <v>0</v>
      </c>
      <c r="U24" s="479" t="s">
        <v>6317</v>
      </c>
      <c r="V24" s="186">
        <f>COUNTIF('2019'!$C$3:$C$1300,U24)</f>
        <v>10</v>
      </c>
      <c r="W24" s="186">
        <f>COUNTIFS('2019'!$G$3:$G$1300,W$4,'2019'!$C$3:$C$1300,U24)</f>
        <v>5</v>
      </c>
      <c r="X24" s="186">
        <f>COUNTIFS('2019'!$G$3:$G$1300,X$4,'2019'!$C$3:$C$1300,U24)</f>
        <v>3</v>
      </c>
      <c r="Y24" s="186">
        <f>COUNTIFS('2019'!$G$3:$G$1300,Y$4,'2019'!$C$3:$C$1300,U24)</f>
        <v>0</v>
      </c>
      <c r="Z24" s="186">
        <f>COUNTIFS('2019'!$G$3:$G$1300,Z$4,'2019'!$C$3:$C$1300,U24)</f>
        <v>1</v>
      </c>
      <c r="AA24" s="186">
        <f>COUNTIFS('2019'!$G$3:$G$1300,AA$4,'2019'!$C$3:$C$1300,U24)</f>
        <v>0</v>
      </c>
      <c r="AB24" s="186">
        <f>COUNTIFS('2019'!$G$3:$G$1300,AB$4,'2019'!$C$3:$C$1300,U24)</f>
        <v>0</v>
      </c>
      <c r="AC24" s="186">
        <f>COUNTIFS('2019'!$G$3:$G$1300,AC$4,'2019'!$C$3:$C$1300,U24)</f>
        <v>1</v>
      </c>
    </row>
    <row r="25" spans="1:29">
      <c r="A25" s="478" t="str">
        <f t="array" ref="A25">IFERROR(INDEX('2019'!$C$3:$C$115,MATCH(0,INDEX(COUNTIF($A$4:A24,'2019'!$C$3:$C$115),0,0),0)),"")</f>
        <v>Bello Horizonte</v>
      </c>
      <c r="B25" s="211">
        <f>COUNTIF('2019'!$C$3:$C$115,A25)</f>
        <v>4</v>
      </c>
      <c r="C25" s="211">
        <f>COUNTIFS('2019'!H$3:H$115,"SEGUIMIENTO",'2019'!G$3:G$115,C$3,'2019'!C$3:C$115,A25)</f>
        <v>0</v>
      </c>
      <c r="D25" s="211">
        <f>COUNTIFS('2019'!H$3:H$115,"SOLUCIONADO",'2019'!G$3:G$115,C$3,'2019'!C$3:C$115,A25)</f>
        <v>1</v>
      </c>
      <c r="E25" s="211">
        <f>COUNTIFS('2019'!H$3:H$115,"SEGUIMIENTO",'2019'!G$3:G$115,E$3,'2019'!C$3:C$115,A25)</f>
        <v>0</v>
      </c>
      <c r="F25" s="211">
        <f>COUNTIFS('2019'!H$3:H$115,"SOLUCIONADO",'2019'!G$3:G$115,E$3,'2019'!C$3:C$115,A25)</f>
        <v>2</v>
      </c>
      <c r="G25" s="211">
        <f>COUNTIFS('2019'!$H$3:$H$115,"SEGUIMIENTO",'2019'!$G$3:$G$115,G$3,'2019'!$C$3:$C$115,A25)</f>
        <v>0</v>
      </c>
      <c r="H25" s="211">
        <f>COUNTIFS('2019'!$H$3:$H$115,"SOLUCIONADO",'2019'!$G$3:$G$115,G$3,'2019'!$C$3:$C$115,A25)</f>
        <v>0</v>
      </c>
      <c r="I25" s="211">
        <f>COUNTIFS('2019'!$H$3:$H$115,"SEGUIMIENTO",'2019'!$G$3:$G$115,I$3,'2019'!$C$3:$C$115,A25)</f>
        <v>0</v>
      </c>
      <c r="J25" s="211">
        <f>COUNTIFS('2019'!$H$3:$H$115,"SOLUCIONADO",'2019'!$G$3:$G$115,I$3,'2019'!$C$3:$C$115,A25)</f>
        <v>0</v>
      </c>
      <c r="K25" s="211">
        <f>COUNTIFS('2019'!$H$3:$H$115,"SEGUIMIENTO",'2019'!$G$3:$G$115,K$3,'2019'!$C$3:$C$115,A25)</f>
        <v>0</v>
      </c>
      <c r="L25" s="211">
        <f>COUNTIFS('2019'!$H$3:$H$115,"SOLUCIONADO",'2019'!$G$3:$G$115,K$3,'2019'!$C$3:$C$115,A25)</f>
        <v>0</v>
      </c>
      <c r="M25" s="211">
        <f>COUNTIFS('2019'!$H$3:$H$115,"SEGUIMIENTO",'2019'!$G$3:$G$115,M$3,'2019'!$C$3:$C$115,A25)</f>
        <v>0</v>
      </c>
      <c r="N25" s="211">
        <f>COUNTIFS('2019'!$H$3:$H$115,"SOLUCIONADO",'2019'!$G$3:$G$115,M$3,'2019'!$C$3:$C$115,A25)</f>
        <v>1</v>
      </c>
      <c r="O25" s="211">
        <f>COUNTIFS('2019'!$H$3:$H$115,"SEGUIMIENTO",'2019'!$G$3:$G$115,O$3,'2019'!$C$3:$C$115,A25)</f>
        <v>0</v>
      </c>
      <c r="P25" s="211">
        <f>COUNTIFS('2019'!$H$3:$H$115,"SOLUCIONADO",'2019'!$G$3:$G$115,O$3,'2019'!$C$3:$C$115,A25)</f>
        <v>0</v>
      </c>
      <c r="U25" s="479" t="s">
        <v>624</v>
      </c>
      <c r="V25" s="186">
        <f>COUNTIF('2019'!$C$3:$C$1300,U25)</f>
        <v>70</v>
      </c>
      <c r="W25" s="186">
        <f>COUNTIFS('2019'!$G$3:$G$1300,W$4,'2019'!$C$3:$C$1300,U25)</f>
        <v>24</v>
      </c>
      <c r="X25" s="186">
        <f>COUNTIFS('2019'!$G$3:$G$1300,X$4,'2019'!$C$3:$C$1300,U25)</f>
        <v>17</v>
      </c>
      <c r="Y25" s="186">
        <f>COUNTIFS('2019'!$G$3:$G$1300,Y$4,'2019'!$C$3:$C$1300,U25)</f>
        <v>4</v>
      </c>
      <c r="Z25" s="186">
        <f>COUNTIFS('2019'!$G$3:$G$1300,Z$4,'2019'!$C$3:$C$1300,U25)</f>
        <v>4</v>
      </c>
      <c r="AA25" s="186">
        <f>COUNTIFS('2019'!$G$3:$G$1300,AA$4,'2019'!$C$3:$C$1300,U25)</f>
        <v>5</v>
      </c>
      <c r="AB25" s="186">
        <f>COUNTIFS('2019'!$G$3:$G$1300,AB$4,'2019'!$C$3:$C$1300,U25)</f>
        <v>5</v>
      </c>
      <c r="AC25" s="186">
        <f>COUNTIFS('2019'!$G$3:$G$1300,AC$4,'2019'!$C$3:$C$1300,U25)</f>
        <v>11</v>
      </c>
    </row>
    <row r="26" spans="1:29">
      <c r="A26" s="478" t="str">
        <f t="array" ref="A26">IFERROR(INDEX('2019'!$C$3:$C$115,MATCH(0,INDEX(COUNTIF($A$4:A25,'2019'!$C$3:$C$115),0,0),0)),"")</f>
        <v>Plaza Universidad</v>
      </c>
      <c r="B26" s="211">
        <f>COUNTIF('2019'!$C$3:$C$115,A26)</f>
        <v>3</v>
      </c>
      <c r="C26" s="211">
        <f>COUNTIFS('2019'!H$3:H$115,"SEGUIMIENTO",'2019'!G$3:G$115,C$3,'2019'!C$3:C$115,A26)</f>
        <v>0</v>
      </c>
      <c r="D26" s="211">
        <f>COUNTIFS('2019'!H$3:H$115,"SOLUCIONADO",'2019'!G$3:G$115,C$3,'2019'!C$3:C$115,A26)</f>
        <v>0</v>
      </c>
      <c r="E26" s="211">
        <f>COUNTIFS('2019'!H$3:H$115,"SEGUIMIENTO",'2019'!G$3:G$115,E$3,'2019'!C$3:C$115,A26)</f>
        <v>0</v>
      </c>
      <c r="F26" s="211">
        <f>COUNTIFS('2019'!H$3:H$115,"SOLUCIONADO",'2019'!G$3:G$115,E$3,'2019'!C$3:C$115,A26)</f>
        <v>1</v>
      </c>
      <c r="G26" s="211">
        <f>COUNTIFS('2019'!$H$3:$H$115,"SEGUIMIENTO",'2019'!$G$3:$G$115,G$3,'2019'!$C$3:$C$115,A26)</f>
        <v>0</v>
      </c>
      <c r="H26" s="211">
        <f>COUNTIFS('2019'!$H$3:$H$115,"SOLUCIONADO",'2019'!$G$3:$G$115,G$3,'2019'!$C$3:$C$115,A26)</f>
        <v>1</v>
      </c>
      <c r="I26" s="211">
        <f>COUNTIFS('2019'!$H$3:$H$115,"SEGUIMIENTO",'2019'!$G$3:$G$115,I$3,'2019'!$C$3:$C$115,A26)</f>
        <v>0</v>
      </c>
      <c r="J26" s="211">
        <f>COUNTIFS('2019'!$H$3:$H$115,"SOLUCIONADO",'2019'!$G$3:$G$115,I$3,'2019'!$C$3:$C$115,A26)</f>
        <v>0</v>
      </c>
      <c r="K26" s="211">
        <f>COUNTIFS('2019'!$H$3:$H$115,"SEGUIMIENTO",'2019'!$G$3:$G$115,K$3,'2019'!$C$3:$C$115,A26)</f>
        <v>0</v>
      </c>
      <c r="L26" s="211">
        <f>COUNTIFS('2019'!$H$3:$H$115,"SOLUCIONADO",'2019'!$G$3:$G$115,K$3,'2019'!$C$3:$C$115,A26)</f>
        <v>0</v>
      </c>
      <c r="M26" s="211">
        <f>COUNTIFS('2019'!$H$3:$H$115,"SEGUIMIENTO",'2019'!$G$3:$G$115,M$3,'2019'!$C$3:$C$115,A26)</f>
        <v>0</v>
      </c>
      <c r="N26" s="211">
        <f>COUNTIFS('2019'!$H$3:$H$115,"SOLUCIONADO",'2019'!$G$3:$G$115,M$3,'2019'!$C$3:$C$115,A26)</f>
        <v>1</v>
      </c>
      <c r="O26" s="211">
        <f>COUNTIFS('2019'!$H$3:$H$115,"SEGUIMIENTO",'2019'!$G$3:$G$115,O$3,'2019'!$C$3:$C$115,A26)</f>
        <v>0</v>
      </c>
      <c r="P26" s="211">
        <f>COUNTIFS('2019'!$H$3:$H$115,"SOLUCIONADO",'2019'!$G$3:$G$115,O$3,'2019'!$C$3:$C$115,A26)</f>
        <v>0</v>
      </c>
      <c r="U26" s="479" t="s">
        <v>701</v>
      </c>
      <c r="V26" s="186">
        <f>COUNTIF('2019'!$C$3:$C$1300,U26)</f>
        <v>33</v>
      </c>
      <c r="W26" s="186">
        <f>COUNTIFS('2019'!$G$3:$G$1300,W$4,'2019'!$C$3:$C$1300,U26)</f>
        <v>12</v>
      </c>
      <c r="X26" s="186">
        <f>COUNTIFS('2019'!$G$3:$G$1300,X$4,'2019'!$C$3:$C$1300,U26)</f>
        <v>12</v>
      </c>
      <c r="Y26" s="186">
        <f>COUNTIFS('2019'!$G$3:$G$1300,Y$4,'2019'!$C$3:$C$1300,U26)</f>
        <v>1</v>
      </c>
      <c r="Z26" s="186">
        <f>COUNTIFS('2019'!$G$3:$G$1300,Z$4,'2019'!$C$3:$C$1300,U26)</f>
        <v>0</v>
      </c>
      <c r="AA26" s="186">
        <f>COUNTIFS('2019'!$G$3:$G$1300,AA$4,'2019'!$C$3:$C$1300,U26)</f>
        <v>0</v>
      </c>
      <c r="AB26" s="186">
        <f>COUNTIFS('2019'!$G$3:$G$1300,AB$4,'2019'!$C$3:$C$1300,U26)</f>
        <v>0</v>
      </c>
      <c r="AC26" s="186">
        <f>COUNTIFS('2019'!$G$3:$G$1300,AC$4,'2019'!$C$3:$C$1300,U26)</f>
        <v>8</v>
      </c>
    </row>
    <row r="27" spans="1:29">
      <c r="A27" s="478" t="str">
        <f t="array" ref="A27">IFERROR(INDEX('2019'!$C$3:$C$115,MATCH(0,INDEX(COUNTIF($A$4:A26,'2019'!$C$3:$C$115),0,0),0)),"")</f>
        <v>Hormiga</v>
      </c>
      <c r="B27" s="211">
        <f>COUNTIF('2019'!$C$3:$C$115,A27)</f>
        <v>3</v>
      </c>
      <c r="C27" s="211">
        <f>COUNTIFS('2019'!H$3:H$115,"SEGUIMIENTO",'2019'!G$3:G$115,C$3,'2019'!C$3:C$115,A27)</f>
        <v>0</v>
      </c>
      <c r="D27" s="211">
        <f>COUNTIFS('2019'!H$3:H$115,"SOLUCIONADO",'2019'!G$3:G$115,C$3,'2019'!C$3:C$115,A27)</f>
        <v>0</v>
      </c>
      <c r="E27" s="211">
        <f>COUNTIFS('2019'!H$3:H$115,"SEGUIMIENTO",'2019'!G$3:G$115,E$3,'2019'!C$3:C$115,A27)</f>
        <v>0</v>
      </c>
      <c r="F27" s="211">
        <f>COUNTIFS('2019'!H$3:H$115,"SOLUCIONADO",'2019'!G$3:G$115,E$3,'2019'!C$3:C$115,A27)</f>
        <v>3</v>
      </c>
      <c r="G27" s="211">
        <f>COUNTIFS('2019'!$H$3:$H$115,"SEGUIMIENTO",'2019'!$G$3:$G$115,G$3,'2019'!$C$3:$C$115,A27)</f>
        <v>0</v>
      </c>
      <c r="H27" s="211">
        <f>COUNTIFS('2019'!$H$3:$H$115,"SOLUCIONADO",'2019'!$G$3:$G$115,G$3,'2019'!$C$3:$C$115,A27)</f>
        <v>0</v>
      </c>
      <c r="I27" s="211">
        <f>COUNTIFS('2019'!$H$3:$H$115,"SEGUIMIENTO",'2019'!$G$3:$G$115,I$3,'2019'!$C$3:$C$115,A27)</f>
        <v>0</v>
      </c>
      <c r="J27" s="211">
        <f>COUNTIFS('2019'!$H$3:$H$115,"SOLUCIONADO",'2019'!$G$3:$G$115,I$3,'2019'!$C$3:$C$115,A27)</f>
        <v>0</v>
      </c>
      <c r="K27" s="211">
        <f>COUNTIFS('2019'!$H$3:$H$115,"SEGUIMIENTO",'2019'!$G$3:$G$115,K$3,'2019'!$C$3:$C$115,A27)</f>
        <v>0</v>
      </c>
      <c r="L27" s="211">
        <f>COUNTIFS('2019'!$H$3:$H$115,"SOLUCIONADO",'2019'!$G$3:$G$115,K$3,'2019'!$C$3:$C$115,A27)</f>
        <v>0</v>
      </c>
      <c r="M27" s="211">
        <f>COUNTIFS('2019'!$H$3:$H$115,"SEGUIMIENTO",'2019'!$G$3:$G$115,M$3,'2019'!$C$3:$C$115,A27)</f>
        <v>0</v>
      </c>
      <c r="N27" s="211">
        <f>COUNTIFS('2019'!$H$3:$H$115,"SOLUCIONADO",'2019'!$G$3:$G$115,M$3,'2019'!$C$3:$C$115,A27)</f>
        <v>0</v>
      </c>
      <c r="O27" s="211">
        <f>COUNTIFS('2019'!$H$3:$H$115,"SEGUIMIENTO",'2019'!$G$3:$G$115,O$3,'2019'!$C$3:$C$115,A27)</f>
        <v>0</v>
      </c>
      <c r="P27" s="211">
        <f>COUNTIFS('2019'!$H$3:$H$115,"SOLUCIONADO",'2019'!$G$3:$G$115,O$3,'2019'!$C$3:$C$115,A27)</f>
        <v>0</v>
      </c>
      <c r="U27" s="479" t="s">
        <v>785</v>
      </c>
      <c r="V27" s="186">
        <f>COUNTIF('2019'!$C$3:$C$1300,U27)</f>
        <v>16</v>
      </c>
      <c r="W27" s="186">
        <f>COUNTIFS('2019'!$G$3:$G$1300,W$4,'2019'!$C$3:$C$1300,U27)</f>
        <v>12</v>
      </c>
      <c r="X27" s="186">
        <f>COUNTIFS('2019'!$G$3:$G$1300,X$4,'2019'!$C$3:$C$1300,U27)</f>
        <v>1</v>
      </c>
      <c r="Y27" s="186">
        <f>COUNTIFS('2019'!$G$3:$G$1300,Y$4,'2019'!$C$3:$C$1300,U27)</f>
        <v>3</v>
      </c>
      <c r="Z27" s="186">
        <f>COUNTIFS('2019'!$G$3:$G$1300,Z$4,'2019'!$C$3:$C$1300,U27)</f>
        <v>0</v>
      </c>
      <c r="AA27" s="186">
        <f>COUNTIFS('2019'!$G$3:$G$1300,AA$4,'2019'!$C$3:$C$1300,U27)</f>
        <v>0</v>
      </c>
      <c r="AB27" s="186">
        <f>COUNTIFS('2019'!$G$3:$G$1300,AB$4,'2019'!$C$3:$C$1300,U27)</f>
        <v>0</v>
      </c>
      <c r="AC27" s="186">
        <f>COUNTIFS('2019'!$G$3:$G$1300,AC$4,'2019'!$C$3:$C$1300,U27)</f>
        <v>0</v>
      </c>
    </row>
    <row r="28" spans="1:29">
      <c r="A28" s="478" t="str">
        <f t="array" ref="A28">IFERROR(INDEX('2019'!$C$3:$C$115,MATCH(0,INDEX(COUNTIF($A$4:A27,'2019'!$C$3:$C$115),0,0),0)),"")</f>
        <v>Morcelos</v>
      </c>
      <c r="B28" s="211">
        <f>COUNTIF('2019'!$C$3:$C$115,A28)</f>
        <v>2</v>
      </c>
      <c r="C28" s="211">
        <f>COUNTIFS('2019'!H$3:H$115,"SEGUIMIENTO",'2019'!G$3:G$115,C$3,'2019'!C$3:C$115,A28)</f>
        <v>0</v>
      </c>
      <c r="D28" s="211">
        <f>COUNTIFS('2019'!H$3:H$115,"SOLUCIONADO",'2019'!G$3:G$115,C$3,'2019'!C$3:C$115,A28)</f>
        <v>2</v>
      </c>
      <c r="E28" s="211">
        <f>COUNTIFS('2019'!H$3:H$115,"SEGUIMIENTO",'2019'!G$3:G$115,E$3,'2019'!C$3:C$115,A28)</f>
        <v>0</v>
      </c>
      <c r="F28" s="211">
        <f>COUNTIFS('2019'!H$3:H$115,"SOLUCIONADO",'2019'!G$3:G$115,E$3,'2019'!C$3:C$115,A28)</f>
        <v>0</v>
      </c>
      <c r="G28" s="211">
        <f>COUNTIFS('2019'!$H$3:$H$115,"SEGUIMIENTO",'2019'!$G$3:$G$115,G$3,'2019'!$C$3:$C$115,A28)</f>
        <v>0</v>
      </c>
      <c r="H28" s="211">
        <f>COUNTIFS('2019'!$H$3:$H$115,"SOLUCIONADO",'2019'!$G$3:$G$115,G$3,'2019'!$C$3:$C$115,A28)</f>
        <v>0</v>
      </c>
      <c r="I28" s="211">
        <f>COUNTIFS('2019'!$H$3:$H$115,"SEGUIMIENTO",'2019'!$G$3:$G$115,I$3,'2019'!$C$3:$C$115,A28)</f>
        <v>0</v>
      </c>
      <c r="J28" s="211">
        <f>COUNTIFS('2019'!$H$3:$H$115,"SOLUCIONADO",'2019'!$G$3:$G$115,I$3,'2019'!$C$3:$C$115,A28)</f>
        <v>0</v>
      </c>
      <c r="K28" s="211">
        <f>COUNTIFS('2019'!$H$3:$H$115,"SEGUIMIENTO",'2019'!$G$3:$G$115,K$3,'2019'!$C$3:$C$115,A28)</f>
        <v>0</v>
      </c>
      <c r="L28" s="211">
        <f>COUNTIFS('2019'!$H$3:$H$115,"SOLUCIONADO",'2019'!$G$3:$G$115,K$3,'2019'!$C$3:$C$115,A28)</f>
        <v>0</v>
      </c>
      <c r="M28" s="211">
        <f>COUNTIFS('2019'!$H$3:$H$115,"SEGUIMIENTO",'2019'!$G$3:$G$115,M$3,'2019'!$C$3:$C$115,A28)</f>
        <v>0</v>
      </c>
      <c r="N28" s="211">
        <f>COUNTIFS('2019'!$H$3:$H$115,"SOLUCIONADO",'2019'!$G$3:$G$115,M$3,'2019'!$C$3:$C$115,A28)</f>
        <v>0</v>
      </c>
      <c r="O28" s="211">
        <f>COUNTIFS('2019'!$H$3:$H$115,"SEGUIMIENTO",'2019'!$G$3:$G$115,O$3,'2019'!$C$3:$C$115,A28)</f>
        <v>0</v>
      </c>
      <c r="P28" s="211">
        <f>COUNTIFS('2019'!$H$3:$H$115,"SOLUCIONADO",'2019'!$G$3:$G$115,O$3,'2019'!$C$3:$C$115,A28)</f>
        <v>0</v>
      </c>
      <c r="U28" s="479" t="s">
        <v>4491</v>
      </c>
      <c r="V28" s="186">
        <f>COUNTIF('2019'!$C$3:$C$1300,U28)</f>
        <v>17</v>
      </c>
      <c r="W28" s="186">
        <f>COUNTIFS('2019'!$G$3:$G$1300,W$4,'2019'!$C$3:$C$1300,U28)</f>
        <v>7</v>
      </c>
      <c r="X28" s="186">
        <f>COUNTIFS('2019'!$G$3:$G$1300,X$4,'2019'!$C$3:$C$1300,U28)</f>
        <v>3</v>
      </c>
      <c r="Y28" s="186">
        <f>COUNTIFS('2019'!$G$3:$G$1300,Y$4,'2019'!$C$3:$C$1300,U28)</f>
        <v>0</v>
      </c>
      <c r="Z28" s="186">
        <f>COUNTIFS('2019'!$G$3:$G$1300,Z$4,'2019'!$C$3:$C$1300,U28)</f>
        <v>1</v>
      </c>
      <c r="AA28" s="186">
        <f>COUNTIFS('2019'!$G$3:$G$1300,AA$4,'2019'!$C$3:$C$1300,U28)</f>
        <v>0</v>
      </c>
      <c r="AB28" s="186">
        <f>COUNTIFS('2019'!$G$3:$G$1300,AB$4,'2019'!$C$3:$C$1300,U28)</f>
        <v>1</v>
      </c>
      <c r="AC28" s="186">
        <f>COUNTIFS('2019'!$G$3:$G$1300,AC$4,'2019'!$C$3:$C$1300,U28)</f>
        <v>5</v>
      </c>
    </row>
    <row r="29" spans="1:29">
      <c r="A29" s="478" t="str">
        <f t="array" ref="A29">IFERROR(INDEX('2019'!$C$3:$C$115,MATCH(0,INDEX(COUNTIF($A$4:A28,'2019'!$C$3:$C$115),0,0),0)),"")</f>
        <v>Quinta Valle</v>
      </c>
      <c r="B29" s="211">
        <f>COUNTIF('2019'!$C$3:$C$115,A29)</f>
        <v>1</v>
      </c>
      <c r="C29" s="211">
        <f>COUNTIFS('2019'!H$3:H$115,"SEGUIMIENTO",'2019'!G$3:G$115,C$3,'2019'!C$3:C$115,A29)</f>
        <v>0</v>
      </c>
      <c r="D29" s="211">
        <f>COUNTIFS('2019'!H$3:H$115,"SOLUCIONADO",'2019'!G$3:G$115,C$3,'2019'!C$3:C$115,A29)</f>
        <v>0</v>
      </c>
      <c r="E29" s="211">
        <f>COUNTIFS('2019'!H$3:H$115,"SEGUIMIENTO",'2019'!G$3:G$115,E$3,'2019'!C$3:C$115,A29)</f>
        <v>0</v>
      </c>
      <c r="F29" s="211">
        <f>COUNTIFS('2019'!H$3:H$115,"SOLUCIONADO",'2019'!G$3:G$115,E$3,'2019'!C$3:C$115,A29)</f>
        <v>0</v>
      </c>
      <c r="G29" s="211">
        <f>COUNTIFS('2019'!$H$3:$H$115,"SEGUIMIENTO",'2019'!$G$3:$G$115,G$3,'2019'!$C$3:$C$115,A29)</f>
        <v>0</v>
      </c>
      <c r="H29" s="211">
        <f>COUNTIFS('2019'!$H$3:$H$115,"SOLUCIONADO",'2019'!$G$3:$G$115,G$3,'2019'!$C$3:$C$115,A29)</f>
        <v>0</v>
      </c>
      <c r="I29" s="211">
        <f>COUNTIFS('2019'!$H$3:$H$115,"SEGUIMIENTO",'2019'!$G$3:$G$115,I$3,'2019'!$C$3:$C$115,A29)</f>
        <v>0</v>
      </c>
      <c r="J29" s="211">
        <f>COUNTIFS('2019'!$H$3:$H$115,"SOLUCIONADO",'2019'!$G$3:$G$115,I$3,'2019'!$C$3:$C$115,A29)</f>
        <v>0</v>
      </c>
      <c r="K29" s="211">
        <f>COUNTIFS('2019'!$H$3:$H$115,"SEGUIMIENTO",'2019'!$G$3:$G$115,K$3,'2019'!$C$3:$C$115,A29)</f>
        <v>0</v>
      </c>
      <c r="L29" s="211">
        <f>COUNTIFS('2019'!$H$3:$H$115,"SOLUCIONADO",'2019'!$G$3:$G$115,K$3,'2019'!$C$3:$C$115,A29)</f>
        <v>0</v>
      </c>
      <c r="M29" s="211">
        <f>COUNTIFS('2019'!$H$3:$H$115,"SEGUIMIENTO",'2019'!$G$3:$G$115,M$3,'2019'!$C$3:$C$115,A29)</f>
        <v>0</v>
      </c>
      <c r="N29" s="211">
        <f>COUNTIFS('2019'!$H$3:$H$115,"SOLUCIONADO",'2019'!$G$3:$G$115,M$3,'2019'!$C$3:$C$115,A29)</f>
        <v>0</v>
      </c>
      <c r="O29" s="211">
        <f>COUNTIFS('2019'!$H$3:$H$115,"SEGUIMIENTO",'2019'!$G$3:$G$115,O$3,'2019'!$C$3:$C$115,A29)</f>
        <v>0</v>
      </c>
      <c r="P29" s="211">
        <f>COUNTIFS('2019'!$H$3:$H$115,"SOLUCIONADO",'2019'!$G$3:$G$115,O$3,'2019'!$C$3:$C$115,A29)</f>
        <v>1</v>
      </c>
      <c r="U29" s="479" t="s">
        <v>4716</v>
      </c>
      <c r="V29" s="186">
        <f>COUNTIF('2019'!$C$3:$C$1300,U29)</f>
        <v>25</v>
      </c>
      <c r="W29" s="186">
        <f>COUNTIFS('2019'!$G$3:$G$1300,W$4,'2019'!$C$3:$C$1300,U29)</f>
        <v>9</v>
      </c>
      <c r="X29" s="186">
        <f>COUNTIFS('2019'!$G$3:$G$1300,X$4,'2019'!$C$3:$C$1300,U29)</f>
        <v>9</v>
      </c>
      <c r="Y29" s="186">
        <f>COUNTIFS('2019'!$G$3:$G$1300,Y$4,'2019'!$C$3:$C$1300,U29)</f>
        <v>1</v>
      </c>
      <c r="Z29" s="186">
        <f>COUNTIFS('2019'!$G$3:$G$1300,Z$4,'2019'!$C$3:$C$1300,U29)</f>
        <v>1</v>
      </c>
      <c r="AA29" s="186">
        <f>COUNTIFS('2019'!$G$3:$G$1300,AA$4,'2019'!$C$3:$C$1300,U29)</f>
        <v>2</v>
      </c>
      <c r="AB29" s="186">
        <f>COUNTIFS('2019'!$G$3:$G$1300,AB$4,'2019'!$C$3:$C$1300,U29)</f>
        <v>0</v>
      </c>
      <c r="AC29" s="186">
        <f>COUNTIFS('2019'!$G$3:$G$1300,AC$4,'2019'!$C$3:$C$1300,U29)</f>
        <v>3</v>
      </c>
    </row>
    <row r="30" spans="1:29" ht="15">
      <c r="C30" s="480">
        <f t="shared" ref="C30:P30" si="0">SUM(C5:C29)</f>
        <v>0</v>
      </c>
      <c r="D30" s="480">
        <f t="shared" si="0"/>
        <v>41</v>
      </c>
      <c r="E30" s="480">
        <f t="shared" si="0"/>
        <v>0</v>
      </c>
      <c r="F30" s="480">
        <f t="shared" si="0"/>
        <v>44</v>
      </c>
      <c r="G30" s="480">
        <f t="shared" si="0"/>
        <v>0</v>
      </c>
      <c r="H30" s="480">
        <f t="shared" si="0"/>
        <v>6</v>
      </c>
      <c r="I30" s="480">
        <f t="shared" si="0"/>
        <v>0</v>
      </c>
      <c r="J30" s="480">
        <f t="shared" si="0"/>
        <v>0</v>
      </c>
      <c r="K30" s="480">
        <f t="shared" si="0"/>
        <v>0</v>
      </c>
      <c r="L30" s="480">
        <f t="shared" si="0"/>
        <v>3</v>
      </c>
      <c r="M30" s="480">
        <f t="shared" si="0"/>
        <v>0</v>
      </c>
      <c r="N30" s="480">
        <f t="shared" si="0"/>
        <v>4</v>
      </c>
      <c r="O30" s="480">
        <f t="shared" si="0"/>
        <v>0</v>
      </c>
      <c r="P30" s="480">
        <f t="shared" si="0"/>
        <v>15</v>
      </c>
      <c r="U30" s="479" t="s">
        <v>4655</v>
      </c>
      <c r="V30" s="186">
        <f>COUNTIF('2019'!$C$3:$C$1300,U30)</f>
        <v>94</v>
      </c>
      <c r="W30" s="186">
        <f>COUNTIFS('2019'!$G$3:$G$1300,W$4,'2019'!$C$3:$C$1300,U30)</f>
        <v>31</v>
      </c>
      <c r="X30" s="186">
        <f>COUNTIFS('2019'!$G$3:$G$1300,X$4,'2019'!$C$3:$C$1300,U30)</f>
        <v>35</v>
      </c>
      <c r="Y30" s="186">
        <f>COUNTIFS('2019'!$G$3:$G$1300,Y$4,'2019'!$C$3:$C$1300,U30)</f>
        <v>6</v>
      </c>
      <c r="Z30" s="186">
        <f>COUNTIFS('2019'!$G$3:$G$1300,Z$4,'2019'!$C$3:$C$1300,U30)</f>
        <v>3</v>
      </c>
      <c r="AA30" s="186">
        <f>COUNTIFS('2019'!$G$3:$G$1300,AA$4,'2019'!$C$3:$C$1300,U30)</f>
        <v>2</v>
      </c>
      <c r="AB30" s="186">
        <f>COUNTIFS('2019'!$G$3:$G$1300,AB$4,'2019'!$C$3:$C$1300,U30)</f>
        <v>6</v>
      </c>
      <c r="AC30" s="186">
        <f>COUNTIFS('2019'!$G$3:$G$1300,AC$4,'2019'!$C$3:$C$1300,U30)</f>
        <v>11</v>
      </c>
    </row>
    <row r="31" spans="1:29" ht="15">
      <c r="A31" t="str">
        <f t="array" ref="A31">IFERROR(INDEX('2019'!$C$3:$C$115,MATCH(0,INDEX(COUNTIF($A$4:A29,'2019'!$C$3:$C$115),0,0),0)),"")</f>
        <v/>
      </c>
      <c r="C31" s="186"/>
      <c r="U31" s="479" t="s">
        <v>478</v>
      </c>
      <c r="V31" s="186">
        <f>COUNTIF('2019'!$C$3:$C$1300,U31)</f>
        <v>43</v>
      </c>
      <c r="W31" s="186">
        <f>COUNTIFS('2019'!$G$3:$G$1300,W$4,'2019'!$C$3:$C$1300,U31)</f>
        <v>14</v>
      </c>
      <c r="X31" s="186">
        <f>COUNTIFS('2019'!$G$3:$G$1300,X$4,'2019'!$C$3:$C$1300,U31)</f>
        <v>10</v>
      </c>
      <c r="Y31" s="186">
        <f>COUNTIFS('2019'!$G$3:$G$1300,Y$4,'2019'!$C$3:$C$1300,U31)</f>
        <v>4</v>
      </c>
      <c r="Z31" s="186">
        <f>COUNTIFS('2019'!$G$3:$G$1300,Z$4,'2019'!$C$3:$C$1300,U31)</f>
        <v>0</v>
      </c>
      <c r="AA31" s="186">
        <f>COUNTIFS('2019'!$G$3:$G$1300,AA$4,'2019'!$C$3:$C$1300,U31)</f>
        <v>0</v>
      </c>
      <c r="AB31" s="186">
        <f>COUNTIFS('2019'!$G$3:$G$1300,AB$4,'2019'!$C$3:$C$1300,U31)</f>
        <v>2</v>
      </c>
      <c r="AC31" s="186">
        <f>COUNTIFS('2019'!$G$3:$G$1300,AC$4,'2019'!$C$3:$C$1300,U31)</f>
        <v>13</v>
      </c>
    </row>
    <row r="32" spans="1:29" ht="15">
      <c r="C32" s="186"/>
      <c r="U32" s="479" t="s">
        <v>5367</v>
      </c>
      <c r="V32" s="186">
        <f>COUNTIF('2019'!$C$3:$C$1300,U32)</f>
        <v>19</v>
      </c>
      <c r="W32" s="186">
        <f>COUNTIFS('2019'!$G$3:$G$1300,W$4,'2019'!$C$3:$C$1300,U32)</f>
        <v>6</v>
      </c>
      <c r="X32" s="186">
        <f>COUNTIFS('2019'!$G$3:$G$1300,X$4,'2019'!$C$3:$C$1300,U32)</f>
        <v>4</v>
      </c>
      <c r="Y32" s="186">
        <f>COUNTIFS('2019'!$G$3:$G$1300,Y$4,'2019'!$C$3:$C$1300,U32)</f>
        <v>0</v>
      </c>
      <c r="Z32" s="186">
        <f>COUNTIFS('2019'!$G$3:$G$1300,Z$4,'2019'!$C$3:$C$1300,U32)</f>
        <v>2</v>
      </c>
      <c r="AA32" s="186">
        <f>COUNTIFS('2019'!$G$3:$G$1300,AA$4,'2019'!$C$3:$C$1300,U32)</f>
        <v>2</v>
      </c>
      <c r="AB32" s="186">
        <f>COUNTIFS('2019'!$G$3:$G$1300,AB$4,'2019'!$C$3:$C$1300,U32)</f>
        <v>2</v>
      </c>
      <c r="AC32" s="186">
        <f>COUNTIFS('2019'!$G$3:$G$1300,AC$4,'2019'!$C$3:$C$1300,U32)</f>
        <v>3</v>
      </c>
    </row>
    <row r="33" spans="1:29" ht="15">
      <c r="C33" s="186"/>
      <c r="D33" t="str">
        <f t="array" ref="D33">IFERROR(INDEX('2019'!$C$116:$C$208,MATCH(0,INDEX(COUNTIF($A$35:A61,'2019'!$C$116:$C$208),0,0),0)),"")</f>
        <v/>
      </c>
      <c r="U33" s="479" t="s">
        <v>90</v>
      </c>
      <c r="V33" s="186">
        <f>COUNTIF('2019'!$C$3:$C$1300,U33)</f>
        <v>10</v>
      </c>
      <c r="W33" s="186">
        <f>COUNTIFS('2019'!$G$3:$G$1300,W$4,'2019'!$C$3:$C$1300,U33)</f>
        <v>4</v>
      </c>
      <c r="X33" s="186">
        <f>COUNTIFS('2019'!$G$3:$G$1300,X$4,'2019'!$C$3:$C$1300,U33)</f>
        <v>3</v>
      </c>
      <c r="Y33" s="186">
        <f>COUNTIFS('2019'!$G$3:$G$1300,Y$4,'2019'!$C$3:$C$1300,U33)</f>
        <v>0</v>
      </c>
      <c r="Z33" s="186">
        <f>COUNTIFS('2019'!$G$3:$G$1300,Z$4,'2019'!$C$3:$C$1300,U33)</f>
        <v>1</v>
      </c>
      <c r="AA33" s="186">
        <f>COUNTIFS('2019'!$G$3:$G$1300,AA$4,'2019'!$C$3:$C$1300,U33)</f>
        <v>0</v>
      </c>
      <c r="AB33" s="186">
        <f>COUNTIFS('2019'!$G$3:$G$1300,AB$4,'2019'!$C$3:$C$1300,U33)</f>
        <v>1</v>
      </c>
      <c r="AC33" s="186">
        <f>COUNTIFS('2019'!$G$3:$G$1300,AC$4,'2019'!$C$3:$C$1300,U33)</f>
        <v>1</v>
      </c>
    </row>
    <row r="34" spans="1:29" ht="15">
      <c r="A34" s="555" t="s">
        <v>448</v>
      </c>
      <c r="B34" s="545"/>
      <c r="C34" s="554" t="s">
        <v>114</v>
      </c>
      <c r="D34" s="545"/>
      <c r="E34" s="554" t="s">
        <v>271</v>
      </c>
      <c r="F34" s="545"/>
      <c r="G34" s="554" t="s">
        <v>222</v>
      </c>
      <c r="H34" s="545"/>
      <c r="I34" s="554" t="s">
        <v>4846</v>
      </c>
      <c r="J34" s="545"/>
      <c r="K34" s="554" t="s">
        <v>362</v>
      </c>
      <c r="L34" s="545"/>
      <c r="M34" s="554" t="s">
        <v>483</v>
      </c>
      <c r="N34" s="545"/>
      <c r="O34" s="554" t="s">
        <v>384</v>
      </c>
      <c r="P34" s="545"/>
      <c r="U34" s="479" t="s">
        <v>414</v>
      </c>
      <c r="V34" s="186">
        <f>COUNTIF('2019'!$C$3:$C$1300,U34)</f>
        <v>36</v>
      </c>
      <c r="W34" s="186">
        <f>COUNTIFS('2019'!$G$3:$G$1300,W$4,'2019'!$C$3:$C$1300,U34)</f>
        <v>11</v>
      </c>
      <c r="X34" s="186">
        <f>COUNTIFS('2019'!$G$3:$G$1300,X$4,'2019'!$C$3:$C$1300,U34)</f>
        <v>11</v>
      </c>
      <c r="Y34" s="186">
        <f>COUNTIFS('2019'!$G$3:$G$1300,Y$4,'2019'!$C$3:$C$1300,U34)</f>
        <v>3</v>
      </c>
      <c r="Z34" s="186">
        <f>COUNTIFS('2019'!$G$3:$G$1300,Z$4,'2019'!$C$3:$C$1300,U34)</f>
        <v>4</v>
      </c>
      <c r="AA34" s="186">
        <f>COUNTIFS('2019'!$G$3:$G$1300,AA$4,'2019'!$C$3:$C$1300,U34)</f>
        <v>0</v>
      </c>
      <c r="AB34" s="186">
        <f>COUNTIFS('2019'!$G$3:$G$1300,AB$4,'2019'!$C$3:$C$1300,U34)</f>
        <v>0</v>
      </c>
      <c r="AC34" s="186">
        <f>COUNTIFS('2019'!$G$3:$G$1300,AC$4,'2019'!$C$3:$C$1300,U34)</f>
        <v>7</v>
      </c>
    </row>
    <row r="35" spans="1:29" ht="15">
      <c r="A35" s="477" t="s">
        <v>39</v>
      </c>
      <c r="B35" s="477" t="s">
        <v>13197</v>
      </c>
      <c r="C35" s="467" t="s">
        <v>15</v>
      </c>
      <c r="D35" s="467" t="s">
        <v>4805</v>
      </c>
      <c r="E35" s="467" t="s">
        <v>15</v>
      </c>
      <c r="F35" s="467" t="s">
        <v>4805</v>
      </c>
      <c r="G35" s="467" t="s">
        <v>15</v>
      </c>
      <c r="H35" s="467" t="s">
        <v>4805</v>
      </c>
      <c r="I35" s="467" t="s">
        <v>15</v>
      </c>
      <c r="J35" s="467" t="s">
        <v>4805</v>
      </c>
      <c r="K35" s="467" t="s">
        <v>15</v>
      </c>
      <c r="L35" s="467" t="s">
        <v>4805</v>
      </c>
      <c r="M35" s="467" t="s">
        <v>15</v>
      </c>
      <c r="N35" s="465" t="s">
        <v>4805</v>
      </c>
      <c r="O35" s="467" t="s">
        <v>15</v>
      </c>
      <c r="P35" s="467" t="s">
        <v>4805</v>
      </c>
      <c r="U35" s="479" t="s">
        <v>4746</v>
      </c>
      <c r="V35" s="186">
        <f>COUNTIF('2019'!$C$3:$C$1300,U35)</f>
        <v>35</v>
      </c>
      <c r="W35" s="186">
        <f>COUNTIFS('2019'!$G$3:$G$1300,W$4,'2019'!$C$3:$C$1300,U35)</f>
        <v>12</v>
      </c>
      <c r="X35" s="186">
        <f>COUNTIFS('2019'!$G$3:$G$1300,X$4,'2019'!$C$3:$C$1300,U35)</f>
        <v>9</v>
      </c>
      <c r="Y35" s="186">
        <f>COUNTIFS('2019'!$G$3:$G$1300,Y$4,'2019'!$C$3:$C$1300,U35)</f>
        <v>3</v>
      </c>
      <c r="Z35" s="186">
        <f>COUNTIFS('2019'!$G$3:$G$1300,Z$4,'2019'!$C$3:$C$1300,U35)</f>
        <v>0</v>
      </c>
      <c r="AA35" s="186">
        <f>COUNTIFS('2019'!$G$3:$G$1300,AA$4,'2019'!$C$3:$C$1300,U35)</f>
        <v>1</v>
      </c>
      <c r="AB35" s="186">
        <f>COUNTIFS('2019'!$G$3:$G$1300,AB$4,'2019'!$C$3:$C$1300,U35)</f>
        <v>1</v>
      </c>
      <c r="AC35" s="186">
        <f>COUNTIFS('2019'!$G$3:$G$1300,AC$4,'2019'!$C$3:$C$1300,U35)</f>
        <v>9</v>
      </c>
    </row>
    <row r="36" spans="1:29" ht="15">
      <c r="A36" s="478" t="str">
        <f t="array" ref="A36">IFERROR(INDEX('2019'!$C$116:$C$208,MATCH(0,INDEX(COUNTIF($A$35:A35,'2019'!$C$116:$C$208),0,0),0)),"")</f>
        <v>Segovia</v>
      </c>
      <c r="B36" s="211">
        <f>COUNTIF('2019'!$C$116:$C$208,A36)</f>
        <v>4</v>
      </c>
      <c r="C36" s="211">
        <f>COUNTIFS('2019'!$H$116:$H$208,"SEGUIMIENTO",'2019'!$G$116:$G$208,C$34,'2019'!$C$116:$C$208,A36)</f>
        <v>0</v>
      </c>
      <c r="D36" s="211">
        <f>COUNTIFS('2019'!$H$116:$H$208,"SOLUCIONADO",'2019'!$G$116:$G$208,C$34,'2019'!$C$116:$C$208,A36)</f>
        <v>3</v>
      </c>
      <c r="E36" s="211">
        <f>COUNTIFS('2019'!H$116:H$208,"SEGUIMIENTO",'2019'!G$116:G$208,E$34,'2019'!C$116:C$208,A36)</f>
        <v>0</v>
      </c>
      <c r="F36" s="211">
        <f>COUNTIFS('2019'!H$116:H$208,"SOLUCIONADO",'2019'!G$116:G$208,E$34,'2019'!C$116:C$208,A36)</f>
        <v>1</v>
      </c>
      <c r="G36" s="211">
        <f>COUNTIFS('2019'!$H$116:$H$208,"SEGUIMIENTO",'2019'!$G$116:$G$208,G$34,'2019'!$C$116:$C$208,A36)</f>
        <v>0</v>
      </c>
      <c r="H36" s="211">
        <f>COUNTIFS('2019'!$H$116:$H$208,"SOLUCIONADO",'2019'!$G$116:$G$208,G$34,'2019'!$C$116:$C$208,A36)</f>
        <v>0</v>
      </c>
      <c r="I36" s="211">
        <f>COUNTIFS('2019'!$H$116:$H$208,"SEGUIMIENTO",'2019'!$G$116:$G$208,I$34,'2019'!$C$116:$C$208,A36)</f>
        <v>0</v>
      </c>
      <c r="J36" s="211">
        <f>COUNTIFS('2019'!$H$116:$H$208,"SOLUCIONADO",'2019'!$G$116:$G$208,I$34,'2019'!$C$116:$C$208,A36)</f>
        <v>0</v>
      </c>
      <c r="K36" s="211">
        <f>COUNTIFS('2019'!$H$116:$H$208,"SEGUIMIENTO",'2019'!$G$116:$G$208,K$34,'2019'!$C$116:$C$208,A36)</f>
        <v>0</v>
      </c>
      <c r="L36" s="211">
        <f>COUNTIFS('2019'!$H$116:$H$208,"SOLUCIONADO",'2019'!$G$116:$G$208,K$34,'2019'!$C$116:$C$208,A36)</f>
        <v>0</v>
      </c>
      <c r="M36" s="211">
        <f>COUNTIFS('2019'!$H$116:$H$208,"SEGUIMIENTO",'2019'!$G$116:$G$208,M$34,'2019'!$C$116:$C$208,A36)</f>
        <v>0</v>
      </c>
      <c r="N36" s="211">
        <f>COUNTIFS('2019'!$H$116:$H$208,"SOLUCIONADO",'2019'!$G$116:$G$208,M$34,'2019'!$C$116:$C$208,A36)</f>
        <v>0</v>
      </c>
      <c r="O36" s="211">
        <f>COUNTIFS('2019'!$H$116:$H$208,"SEGUIMIENTO",'2019'!$G$116:$G$208,O$34,'2019'!$C$116:$C$208,A36)</f>
        <v>0</v>
      </c>
      <c r="P36" s="211">
        <f>COUNTIFS('2019'!$H$116:$H$208,"SOLUCIONADO",'2019'!$G$116:$G$208,O$34,'2019'!$C$116:$C$208,A36)</f>
        <v>0</v>
      </c>
      <c r="U36" s="479" t="s">
        <v>5612</v>
      </c>
      <c r="V36" s="186">
        <f>COUNTIF('2019'!$C$3:$C$1300,U36)</f>
        <v>9</v>
      </c>
      <c r="W36" s="186">
        <f>COUNTIFS('2019'!$G$3:$G$1300,W$4,'2019'!$C$3:$C$1300,U36)</f>
        <v>5</v>
      </c>
      <c r="X36" s="186">
        <f>COUNTIFS('2019'!$G$3:$G$1300,X$4,'2019'!$C$3:$C$1300,U36)</f>
        <v>3</v>
      </c>
      <c r="Y36" s="186">
        <f>COUNTIFS('2019'!$G$3:$G$1300,Y$4,'2019'!$C$3:$C$1300,U36)</f>
        <v>0</v>
      </c>
      <c r="Z36" s="186">
        <f>COUNTIFS('2019'!$G$3:$G$1300,Z$4,'2019'!$C$3:$C$1300,U36)</f>
        <v>0</v>
      </c>
      <c r="AA36" s="186">
        <f>COUNTIFS('2019'!$G$3:$G$1300,AA$4,'2019'!$C$3:$C$1300,U36)</f>
        <v>0</v>
      </c>
      <c r="AB36" s="186">
        <f>COUNTIFS('2019'!$G$3:$G$1300,AB$4,'2019'!$C$3:$C$1300,U36)</f>
        <v>0</v>
      </c>
      <c r="AC36" s="186">
        <f>COUNTIFS('2019'!$G$3:$G$1300,AC$4,'2019'!$C$3:$C$1300,U36)</f>
        <v>1</v>
      </c>
    </row>
    <row r="37" spans="1:29" ht="15">
      <c r="A37" s="478" t="str">
        <f t="array" ref="A37">IFERROR(INDEX('2019'!$C$116:$C$208,MATCH(0,INDEX(COUNTIF($A$35:A36,'2019'!$C$116:$C$208),0,0),0)),"")</f>
        <v>Arallanes</v>
      </c>
      <c r="B37" s="211">
        <f>COUNTIF('2019'!$C$116:$C$208,A37)</f>
        <v>6</v>
      </c>
      <c r="C37" s="211">
        <f>COUNTIFS('2019'!$H$116:$H$208,"SEGUIMIENTO",'2019'!$G$116:$G$208,C$34,'2019'!$C$116:$C$208,A37)</f>
        <v>0</v>
      </c>
      <c r="D37" s="211">
        <f>COUNTIFS('2019'!$H$116:$H$208,"SOLUCIONADO",'2019'!$G$116:$G$208,C$34,'2019'!$C$116:$C$208,A37)</f>
        <v>2</v>
      </c>
      <c r="E37" s="211">
        <f>COUNTIFS('2019'!H$116:H$208,"SEGUIMIENTO",'2019'!G$116:G$208,E$34,'2019'!C$116:C$208,A37)</f>
        <v>0</v>
      </c>
      <c r="F37" s="211">
        <f>COUNTIFS('2019'!H$116:H$208,"SOLUCIONADO",'2019'!G$116:G$208,E$34,'2019'!C$116:C$208,A37)</f>
        <v>4</v>
      </c>
      <c r="G37" s="211">
        <f>COUNTIFS('2019'!$H$116:$H$208,"SEGUIMIENTO",'2019'!$G$116:$G$208,G$34,'2019'!$C$116:$C$208,A37)</f>
        <v>0</v>
      </c>
      <c r="H37" s="211">
        <f>COUNTIFS('2019'!$H$116:$H$208,"SOLUCIONADO",'2019'!$G$116:$G$208,G$34,'2019'!$C$116:$C$208,A37)</f>
        <v>0</v>
      </c>
      <c r="I37" s="211">
        <f>COUNTIFS('2019'!$H$116:$H$208,"SEGUIMIENTO",'2019'!$G$116:$G$208,I$34,'2019'!$C$116:$C$208,A37)</f>
        <v>0</v>
      </c>
      <c r="J37" s="211">
        <f>COUNTIFS('2019'!$H$116:$H$208,"SOLUCIONADO",'2019'!$G$116:$G$208,I$34,'2019'!$C$116:$C$208,A37)</f>
        <v>0</v>
      </c>
      <c r="K37" s="211">
        <f>COUNTIFS('2019'!$H$116:$H$208,"SEGUIMIENTO",'2019'!$G$116:$G$208,K$34,'2019'!$C$116:$C$208,A37)</f>
        <v>0</v>
      </c>
      <c r="L37" s="211">
        <f>COUNTIFS('2019'!$H$116:$H$208,"SOLUCIONADO",'2019'!$G$116:$G$208,K$34,'2019'!$C$116:$C$208,A37)</f>
        <v>0</v>
      </c>
      <c r="M37" s="211">
        <f>COUNTIFS('2019'!$H$116:$H$208,"SEGUIMIENTO",'2019'!$G$116:$G$208,M$34,'2019'!$C$116:$C$208,A37)</f>
        <v>0</v>
      </c>
      <c r="N37" s="211">
        <f>COUNTIFS('2019'!$H$116:$H$208,"SOLUCIONADO",'2019'!$G$116:$G$208,M$34,'2019'!$C$116:$C$208,A37)</f>
        <v>0</v>
      </c>
      <c r="O37" s="211">
        <f>COUNTIFS('2019'!$H$116:$H$208,"SEGUIMIENTO",'2019'!$G$116:$G$208,O$34,'2019'!$C$116:$C$208,A37)</f>
        <v>0</v>
      </c>
      <c r="P37" s="211">
        <f>COUNTIFS('2019'!$H$116:$H$208,"SOLUCIONADO",'2019'!$G$116:$G$208,O$34,'2019'!$C$116:$C$208,A37)</f>
        <v>0</v>
      </c>
      <c r="U37" s="479" t="s">
        <v>664</v>
      </c>
      <c r="V37" s="186">
        <f>COUNTIF('2019'!$C$3:$C$1300,U37)</f>
        <v>57</v>
      </c>
      <c r="W37" s="186">
        <f>COUNTIFS('2019'!$G$3:$G$1300,W$4,'2019'!$C$3:$C$1300,U37)</f>
        <v>13</v>
      </c>
      <c r="X37" s="186">
        <f>COUNTIFS('2019'!$G$3:$G$1300,X$4,'2019'!$C$3:$C$1300,U37)</f>
        <v>23</v>
      </c>
      <c r="Y37" s="186">
        <f>COUNTIFS('2019'!$G$3:$G$1300,Y$4,'2019'!$C$3:$C$1300,U37)</f>
        <v>3</v>
      </c>
      <c r="Z37" s="186">
        <f>COUNTIFS('2019'!$G$3:$G$1300,Z$4,'2019'!$C$3:$C$1300,U37)</f>
        <v>2</v>
      </c>
      <c r="AA37" s="186">
        <f>COUNTIFS('2019'!$G$3:$G$1300,AA$4,'2019'!$C$3:$C$1300,U37)</f>
        <v>7</v>
      </c>
      <c r="AB37" s="186">
        <f>COUNTIFS('2019'!$G$3:$G$1300,AB$4,'2019'!$C$3:$C$1300,U37)</f>
        <v>0</v>
      </c>
      <c r="AC37" s="186">
        <f>COUNTIFS('2019'!$G$3:$G$1300,AC$4,'2019'!$C$3:$C$1300,U37)</f>
        <v>9</v>
      </c>
    </row>
    <row r="38" spans="1:29" ht="15">
      <c r="A38" s="478" t="str">
        <f t="array" ref="A38">IFERROR(INDEX('2019'!$C$116:$C$208,MATCH(0,INDEX(COUNTIF($A$35:A37,'2019'!$C$116:$C$208),0,0),0)),"")</f>
        <v>Agueybana</v>
      </c>
      <c r="B38" s="211">
        <f>COUNTIF('2019'!$C$116:$C$208,A38)</f>
        <v>13</v>
      </c>
      <c r="C38" s="211">
        <f>COUNTIFS('2019'!$H$116:$H$208,"SEGUIMIENTO",'2019'!$G$116:$G$208,C$34,'2019'!$C$116:$C$208,A38)</f>
        <v>0</v>
      </c>
      <c r="D38" s="211">
        <f>COUNTIFS('2019'!$H$116:$H$208,"SOLUCIONADO",'2019'!$G$116:$G$208,C$34,'2019'!$C$116:$C$208,A38)</f>
        <v>10</v>
      </c>
      <c r="E38" s="211">
        <f>COUNTIFS('2019'!H$116:H$208,"SEGUIMIENTO",'2019'!G$116:G$208,E$34,'2019'!C$116:C$208,A38)</f>
        <v>0</v>
      </c>
      <c r="F38" s="211">
        <f>COUNTIFS('2019'!H$116:H$208,"SOLUCIONADO",'2019'!G$116:G$208,E$34,'2019'!C$116:C$208,A38)</f>
        <v>0</v>
      </c>
      <c r="G38" s="211">
        <f>COUNTIFS('2019'!$H$116:$H$208,"SEGUIMIENTO",'2019'!$G$116:$G$208,G$34,'2019'!$C$116:$C$208,A38)</f>
        <v>0</v>
      </c>
      <c r="H38" s="211">
        <f>COUNTIFS('2019'!$H$116:$H$208,"SOLUCIONADO",'2019'!$G$116:$G$208,G$34,'2019'!$C$116:$C$208,A38)</f>
        <v>0</v>
      </c>
      <c r="I38" s="211">
        <f>COUNTIFS('2019'!$H$116:$H$208,"SEGUIMIENTO",'2019'!$G$116:$G$208,I$34,'2019'!$C$116:$C$208,A38)</f>
        <v>0</v>
      </c>
      <c r="J38" s="211">
        <f>COUNTIFS('2019'!$H$116:$H$208,"SOLUCIONADO",'2019'!$G$116:$G$208,I$34,'2019'!$C$116:$C$208,A38)</f>
        <v>0</v>
      </c>
      <c r="K38" s="211">
        <f>COUNTIFS('2019'!$H$116:$H$208,"SEGUIMIENTO",'2019'!$G$116:$G$208,K$34,'2019'!$C$116:$C$208,A38)</f>
        <v>0</v>
      </c>
      <c r="L38" s="211">
        <f>COUNTIFS('2019'!$H$116:$H$208,"SOLUCIONADO",'2019'!$G$116:$G$208,K$34,'2019'!$C$116:$C$208,A38)</f>
        <v>0</v>
      </c>
      <c r="M38" s="211">
        <f>COUNTIFS('2019'!$H$116:$H$208,"SEGUIMIENTO",'2019'!$G$116:$G$208,M$34,'2019'!$C$116:$C$208,A38)</f>
        <v>0</v>
      </c>
      <c r="N38" s="211">
        <f>COUNTIFS('2019'!$H$116:$H$208,"SOLUCIONADO",'2019'!$G$116:$G$208,M$34,'2019'!$C$116:$C$208,A38)</f>
        <v>0</v>
      </c>
      <c r="O38" s="211">
        <f>COUNTIFS('2019'!$H$116:$H$208,"SEGUIMIENTO",'2019'!$G$116:$G$208,O$34,'2019'!$C$116:$C$208,A38)</f>
        <v>0</v>
      </c>
      <c r="P38" s="211">
        <f>COUNTIFS('2019'!$H$116:$H$208,"SOLUCIONADO",'2019'!$G$116:$G$208,O$34,'2019'!$C$116:$C$208,A38)</f>
        <v>3</v>
      </c>
      <c r="U38" s="479" t="s">
        <v>380</v>
      </c>
      <c r="V38" s="186">
        <f>COUNTIF('2019'!$C$3:$C$1300,U38)</f>
        <v>48</v>
      </c>
      <c r="W38" s="186">
        <f>COUNTIFS('2019'!$G$3:$G$1300,W$4,'2019'!$C$3:$C$1300,U38)</f>
        <v>20</v>
      </c>
      <c r="X38" s="186">
        <f>COUNTIFS('2019'!$G$3:$G$1300,X$4,'2019'!$C$3:$C$1300,U38)</f>
        <v>10</v>
      </c>
      <c r="Y38" s="186">
        <f>COUNTIFS('2019'!$G$3:$G$1300,Y$4,'2019'!$C$3:$C$1300,U38)</f>
        <v>3</v>
      </c>
      <c r="Z38" s="186">
        <f>COUNTIFS('2019'!$G$3:$G$1300,Z$4,'2019'!$C$3:$C$1300,U38)</f>
        <v>1</v>
      </c>
      <c r="AA38" s="186">
        <f>COUNTIFS('2019'!$G$3:$G$1300,AA$4,'2019'!$C$3:$C$1300,U38)</f>
        <v>0</v>
      </c>
      <c r="AB38" s="186">
        <f>COUNTIFS('2019'!$G$3:$G$1300,AB$4,'2019'!$C$3:$C$1300,U38)</f>
        <v>1</v>
      </c>
      <c r="AC38" s="186">
        <f>COUNTIFS('2019'!$G$3:$G$1300,AC$4,'2019'!$C$3:$C$1300,U38)</f>
        <v>13</v>
      </c>
    </row>
    <row r="39" spans="1:29" ht="12.75">
      <c r="A39" s="478" t="str">
        <f t="array" ref="A39">IFERROR(INDEX('2019'!$C$116:$C$208,MATCH(0,INDEX(COUNTIF($A$35:A38,'2019'!$C$116:$C$208),0,0),0)),"")</f>
        <v>Millenia</v>
      </c>
      <c r="B39" s="211">
        <f>COUNTIF('2019'!$C$116:$C$208,A39)</f>
        <v>4</v>
      </c>
      <c r="C39" s="211">
        <f>COUNTIFS('2019'!$H$116:$H$208,"SEGUIMIENTO",'2019'!$G$116:$G$208,C$34,'2019'!$C$116:$C$208,A39)</f>
        <v>0</v>
      </c>
      <c r="D39" s="211">
        <f>COUNTIFS('2019'!$H$116:$H$208,"SOLUCIONADO",'2019'!$G$116:$G$208,C$34,'2019'!$C$116:$C$208,A39)</f>
        <v>2</v>
      </c>
      <c r="E39" s="211">
        <f>COUNTIFS('2019'!H$116:H$208,"SEGUIMIENTO",'2019'!G$116:G$208,E$34,'2019'!C$116:C$208,A39)</f>
        <v>0</v>
      </c>
      <c r="F39" s="211">
        <f>COUNTIFS('2019'!H$116:H$208,"SOLUCIONADO",'2019'!G$116:G$208,E$34,'2019'!C$116:C$208,A39)</f>
        <v>0</v>
      </c>
      <c r="G39" s="211">
        <f>COUNTIFS('2019'!$H$116:$H$208,"SEGUIMIENTO",'2019'!$G$116:$G$208,G$34,'2019'!$C$116:$C$208,A39)</f>
        <v>0</v>
      </c>
      <c r="H39" s="211">
        <f>COUNTIFS('2019'!$H$116:$H$208,"SOLUCIONADO",'2019'!$G$116:$G$208,G$34,'2019'!$C$116:$C$208,A39)</f>
        <v>1</v>
      </c>
      <c r="I39" s="211">
        <f>COUNTIFS('2019'!$H$116:$H$208,"SEGUIMIENTO",'2019'!$G$116:$G$208,I$34,'2019'!$C$116:$C$208,A39)</f>
        <v>0</v>
      </c>
      <c r="J39" s="211">
        <f>COUNTIFS('2019'!$H$116:$H$208,"SOLUCIONADO",'2019'!$G$116:$G$208,I$34,'2019'!$C$116:$C$208,A39)</f>
        <v>0</v>
      </c>
      <c r="K39" s="211">
        <f>COUNTIFS('2019'!$H$116:$H$208,"SEGUIMIENTO",'2019'!$G$116:$G$208,K$34,'2019'!$C$116:$C$208,A39)</f>
        <v>0</v>
      </c>
      <c r="L39" s="211">
        <f>COUNTIFS('2019'!$H$116:$H$208,"SOLUCIONADO",'2019'!$G$116:$G$208,K$34,'2019'!$C$116:$C$208,A39)</f>
        <v>0</v>
      </c>
      <c r="M39" s="211">
        <f>COUNTIFS('2019'!$H$116:$H$208,"SEGUIMIENTO",'2019'!$G$116:$G$208,M$34,'2019'!$C$116:$C$208,A39)</f>
        <v>0</v>
      </c>
      <c r="N39" s="211">
        <f>COUNTIFS('2019'!$H$116:$H$208,"SOLUCIONADO",'2019'!$G$116:$G$208,M$34,'2019'!$C$116:$C$208,A39)</f>
        <v>1</v>
      </c>
      <c r="O39" s="211">
        <f>COUNTIFS('2019'!$H$116:$H$208,"SEGUIMIENTO",'2019'!$G$116:$G$208,O$34,'2019'!$C$116:$C$208,A39)</f>
        <v>0</v>
      </c>
      <c r="P39" s="211">
        <f>COUNTIFS('2019'!$H$116:$H$208,"SOLUCIONADO",'2019'!$G$116:$G$208,O$34,'2019'!$C$116:$C$208,A39)</f>
        <v>0</v>
      </c>
      <c r="U39" s="320" t="s">
        <v>5573</v>
      </c>
      <c r="V39" s="186">
        <f>COUNTIF('2019'!$C$3:$C$1300,U39)</f>
        <v>11</v>
      </c>
      <c r="W39" s="186">
        <f>COUNTIFS('2019'!$G$3:$G$1300,W$4,'2019'!$C$3:$C$1300,U39)</f>
        <v>7</v>
      </c>
      <c r="X39" s="186">
        <f>COUNTIFS('2019'!$G$3:$G$1300,X$4,'2019'!$C$3:$C$1300,U39)</f>
        <v>1</v>
      </c>
      <c r="Y39" s="186">
        <f>COUNTIFS('2019'!$G$3:$G$1300,Y$4,'2019'!$C$3:$C$1300,U39)</f>
        <v>0</v>
      </c>
      <c r="Z39" s="186">
        <f>COUNTIFS('2019'!$G$3:$G$1300,Z$4,'2019'!$C$3:$C$1300,U39)</f>
        <v>0</v>
      </c>
      <c r="AA39" s="186">
        <f>COUNTIFS('2019'!$G$3:$G$1300,AA$4,'2019'!$C$3:$C$1300,U39)</f>
        <v>2</v>
      </c>
      <c r="AB39" s="186">
        <f>COUNTIFS('2019'!$G$3:$G$1300,AB$4,'2019'!$C$3:$C$1300,U39)</f>
        <v>0</v>
      </c>
      <c r="AC39" s="186">
        <f>COUNTIFS('2019'!$G$3:$G$1300,AC$4,'2019'!$C$3:$C$1300,U39)</f>
        <v>1</v>
      </c>
    </row>
    <row r="40" spans="1:29" ht="12.75">
      <c r="A40" s="478" t="str">
        <f t="array" ref="A40">IFERROR(INDEX('2019'!$C$116:$C$208,MATCH(0,INDEX(COUNTIF($A$35:A39,'2019'!$C$116:$C$208),0,0),0)),"")</f>
        <v>Cervantes</v>
      </c>
      <c r="B40" s="211">
        <f>COUNTIF('2019'!$C$116:$C$208,A40)</f>
        <v>19</v>
      </c>
      <c r="C40" s="211">
        <f>COUNTIFS('2019'!$H$116:$H$208,"SEGUIMIENTO",'2019'!$G$116:$G$208,C$34,'2019'!$C$116:$C$208,A40)</f>
        <v>0</v>
      </c>
      <c r="D40" s="211">
        <f>COUNTIFS('2019'!$H$116:$H$208,"SOLUCIONADO",'2019'!$G$116:$G$208,C$34,'2019'!$C$116:$C$208,A40)</f>
        <v>4</v>
      </c>
      <c r="E40" s="211">
        <f>COUNTIFS('2019'!H$116:H$208,"SEGUIMIENTO",'2019'!G$116:G$208,E$34,'2019'!C$116:C$208,A40)</f>
        <v>0</v>
      </c>
      <c r="F40" s="211">
        <f>COUNTIFS('2019'!H$116:H$208,"SOLUCIONADO",'2019'!G$116:G$208,E$34,'2019'!C$116:C$208,A40)</f>
        <v>3</v>
      </c>
      <c r="G40" s="211">
        <f>COUNTIFS('2019'!$H$116:$H$208,"SEGUIMIENTO",'2019'!$G$116:$G$208,G$34,'2019'!$C$116:$C$208,A40)</f>
        <v>0</v>
      </c>
      <c r="H40" s="211">
        <f>COUNTIFS('2019'!$H$116:$H$208,"SOLUCIONADO",'2019'!$G$116:$G$208,G$34,'2019'!$C$116:$C$208,A40)</f>
        <v>2</v>
      </c>
      <c r="I40" s="211">
        <f>COUNTIFS('2019'!$H$116:$H$208,"SEGUIMIENTO",'2019'!$G$116:$G$208,I$34,'2019'!$C$116:$C$208,A40)</f>
        <v>0</v>
      </c>
      <c r="J40" s="211">
        <f>COUNTIFS('2019'!$H$116:$H$208,"SOLUCIONADO",'2019'!$G$116:$G$208,I$34,'2019'!$C$116:$C$208,A40)</f>
        <v>0</v>
      </c>
      <c r="K40" s="211">
        <f>COUNTIFS('2019'!$H$116:$H$208,"SEGUIMIENTO",'2019'!$G$116:$G$208,K$34,'2019'!$C$116:$C$208,A40)</f>
        <v>0</v>
      </c>
      <c r="L40" s="211">
        <f>COUNTIFS('2019'!$H$116:$H$208,"SOLUCIONADO",'2019'!$G$116:$G$208,K$34,'2019'!$C$116:$C$208,A40)</f>
        <v>0</v>
      </c>
      <c r="M40" s="211">
        <f>COUNTIFS('2019'!$H$116:$H$208,"SEGUIMIENTO",'2019'!$G$116:$G$208,M$34,'2019'!$C$116:$C$208,A40)</f>
        <v>0</v>
      </c>
      <c r="N40" s="211">
        <f>COUNTIFS('2019'!$H$116:$H$208,"SOLUCIONADO",'2019'!$G$116:$G$208,M$34,'2019'!$C$116:$C$208,A40)</f>
        <v>1</v>
      </c>
      <c r="O40" s="211">
        <f>COUNTIFS('2019'!$H$116:$H$208,"SEGUIMIENTO",'2019'!$G$116:$G$208,O$34,'2019'!$C$116:$C$208,A40)</f>
        <v>0</v>
      </c>
      <c r="P40" s="211">
        <f>COUNTIFS('2019'!$H$116:$H$208,"SOLUCIONADO",'2019'!$G$116:$G$208,O$34,'2019'!$C$116:$C$208,A40)</f>
        <v>9</v>
      </c>
      <c r="U40" s="320" t="s">
        <v>6678</v>
      </c>
      <c r="V40" s="186">
        <f>COUNTIF('2019'!$C$3:$C$1300,U40)</f>
        <v>3</v>
      </c>
      <c r="W40" s="186">
        <f>COUNTIFS('2019'!$G$3:$G$1300,W$4,'2019'!$C$3:$C$1300,U40)</f>
        <v>1</v>
      </c>
      <c r="X40" s="186">
        <f>COUNTIFS('2019'!$G$3:$G$1300,X$4,'2019'!$C$3:$C$1300,U40)</f>
        <v>1</v>
      </c>
      <c r="Y40" s="186">
        <f>COUNTIFS('2019'!$G$3:$G$1300,Y$4,'2019'!$C$3:$C$1300,U40)</f>
        <v>0</v>
      </c>
      <c r="Z40" s="186">
        <f>COUNTIFS('2019'!$G$3:$G$1300,Z$4,'2019'!$C$3:$C$1300,U40)</f>
        <v>0</v>
      </c>
      <c r="AA40" s="186">
        <f>COUNTIFS('2019'!$G$3:$G$1300,AA$4,'2019'!$C$3:$C$1300,U40)</f>
        <v>0</v>
      </c>
      <c r="AB40" s="186">
        <f>COUNTIFS('2019'!$G$3:$G$1300,AB$4,'2019'!$C$3:$C$1300,U40)</f>
        <v>0</v>
      </c>
      <c r="AC40" s="186">
        <f>COUNTIFS('2019'!$G$3:$G$1300,AC$4,'2019'!$C$3:$C$1300,U40)</f>
        <v>1</v>
      </c>
    </row>
    <row r="41" spans="1:29" ht="12.75">
      <c r="A41" s="478" t="str">
        <f t="array" ref="A41">IFERROR(INDEX('2019'!$C$116:$C$208,MATCH(0,INDEX(COUNTIF($A$35:A40,'2019'!$C$116:$C$208),0,0),0)),"")</f>
        <v>Playa Grande</v>
      </c>
      <c r="B41" s="211">
        <f>COUNTIF('2019'!$C$116:$C$208,A41)</f>
        <v>8</v>
      </c>
      <c r="C41" s="211">
        <f>COUNTIFS('2019'!$H$116:$H$208,"SEGUIMIENTO",'2019'!$G$116:$G$208,C$34,'2019'!$C$116:$C$208,A41)</f>
        <v>0</v>
      </c>
      <c r="D41" s="211">
        <f>COUNTIFS('2019'!$H$116:$H$208,"SOLUCIONADO",'2019'!$G$116:$G$208,C$34,'2019'!$C$116:$C$208,A41)</f>
        <v>2</v>
      </c>
      <c r="E41" s="211">
        <f>COUNTIFS('2019'!H$116:H$208,"SEGUIMIENTO",'2019'!G$116:G$208,E$34,'2019'!C$116:C$208,A41)</f>
        <v>0</v>
      </c>
      <c r="F41" s="211">
        <f>COUNTIFS('2019'!H$116:H$208,"SOLUCIONADO",'2019'!G$116:G$208,E$34,'2019'!C$116:C$208,A41)</f>
        <v>4</v>
      </c>
      <c r="G41" s="211">
        <f>COUNTIFS('2019'!$H$116:$H$208,"SEGUIMIENTO",'2019'!$G$116:$G$208,G$34,'2019'!$C$116:$C$208,A41)</f>
        <v>0</v>
      </c>
      <c r="H41" s="211">
        <f>COUNTIFS('2019'!$H$116:$H$208,"SOLUCIONADO",'2019'!$G$116:$G$208,G$34,'2019'!$C$116:$C$208,A41)</f>
        <v>0</v>
      </c>
      <c r="I41" s="211">
        <f>COUNTIFS('2019'!$H$116:$H$208,"SEGUIMIENTO",'2019'!$G$116:$G$208,I$34,'2019'!$C$116:$C$208,A41)</f>
        <v>0</v>
      </c>
      <c r="J41" s="211">
        <f>COUNTIFS('2019'!$H$116:$H$208,"SOLUCIONADO",'2019'!$G$116:$G$208,I$34,'2019'!$C$116:$C$208,A41)</f>
        <v>0</v>
      </c>
      <c r="K41" s="211">
        <f>COUNTIFS('2019'!$H$116:$H$208,"SEGUIMIENTO",'2019'!$G$116:$G$208,K$34,'2019'!$C$116:$C$208,A41)</f>
        <v>0</v>
      </c>
      <c r="L41" s="211">
        <f>COUNTIFS('2019'!$H$116:$H$208,"SOLUCIONADO",'2019'!$G$116:$G$208,K$34,'2019'!$C$116:$C$208,A41)</f>
        <v>0</v>
      </c>
      <c r="M41" s="211">
        <f>COUNTIFS('2019'!$H$116:$H$208,"SEGUIMIENTO",'2019'!$G$116:$G$208,M$34,'2019'!$C$116:$C$208,A41)</f>
        <v>0</v>
      </c>
      <c r="N41" s="211">
        <f>COUNTIFS('2019'!$H$116:$H$208,"SOLUCIONADO",'2019'!$G$116:$G$208,M$34,'2019'!$C$116:$C$208,A41)</f>
        <v>0</v>
      </c>
      <c r="O41" s="211">
        <f>COUNTIFS('2019'!$H$116:$H$208,"SEGUIMIENTO",'2019'!$G$116:$G$208,O$34,'2019'!$C$116:$C$208,A41)</f>
        <v>0</v>
      </c>
      <c r="P41" s="211">
        <f>COUNTIFS('2019'!$H$116:$H$208,"SOLUCIONADO",'2019'!$G$116:$G$208,O$34,'2019'!$C$116:$C$208,A41)</f>
        <v>2</v>
      </c>
      <c r="V41" s="186"/>
      <c r="W41" s="186"/>
      <c r="X41" s="186"/>
      <c r="Y41" s="186"/>
      <c r="Z41" s="186"/>
      <c r="AA41" s="186"/>
      <c r="AB41" s="186"/>
      <c r="AC41" s="186"/>
    </row>
    <row r="42" spans="1:29" ht="12.75">
      <c r="A42" s="478" t="str">
        <f t="array" ref="A42">IFERROR(INDEX('2019'!$C$116:$C$208,MATCH(0,INDEX(COUNTIF($A$35:A41,'2019'!$C$116:$C$208),0,0),0)),"")</f>
        <v>Plaza Universidad</v>
      </c>
      <c r="B42" s="211">
        <f>COUNTIF('2019'!$C$116:$C$208,A42)</f>
        <v>1</v>
      </c>
      <c r="C42" s="211">
        <f>COUNTIFS('2019'!$H$116:$H$208,"SEGUIMIENTO",'2019'!$G$116:$G$208,C$34,'2019'!$C$116:$C$208,A42)</f>
        <v>0</v>
      </c>
      <c r="D42" s="211">
        <f>COUNTIFS('2019'!$H$116:$H$208,"SOLUCIONADO",'2019'!$G$116:$G$208,C$34,'2019'!$C$116:$C$208,A42)</f>
        <v>1</v>
      </c>
      <c r="E42" s="211">
        <f>COUNTIFS('2019'!H$116:H$208,"SEGUIMIENTO",'2019'!G$116:G$208,E$34,'2019'!C$116:C$208,A42)</f>
        <v>0</v>
      </c>
      <c r="F42" s="211">
        <f>COUNTIFS('2019'!H$116:H$208,"SOLUCIONADO",'2019'!G$116:G$208,E$34,'2019'!C$116:C$208,A42)</f>
        <v>0</v>
      </c>
      <c r="G42" s="211">
        <f>COUNTIFS('2019'!$H$116:$H$208,"SEGUIMIENTO",'2019'!$G$116:$G$208,G$34,'2019'!$C$116:$C$208,A42)</f>
        <v>0</v>
      </c>
      <c r="H42" s="211">
        <f>COUNTIFS('2019'!$H$116:$H$208,"SOLUCIONADO",'2019'!$G$116:$G$208,G$34,'2019'!$C$116:$C$208,A42)</f>
        <v>0</v>
      </c>
      <c r="I42" s="211">
        <f>COUNTIFS('2019'!$H$116:$H$208,"SEGUIMIENTO",'2019'!$G$116:$G$208,I$34,'2019'!$C$116:$C$208,A42)</f>
        <v>0</v>
      </c>
      <c r="J42" s="211">
        <f>COUNTIFS('2019'!$H$116:$H$208,"SOLUCIONADO",'2019'!$G$116:$G$208,I$34,'2019'!$C$116:$C$208,A42)</f>
        <v>0</v>
      </c>
      <c r="K42" s="211">
        <f>COUNTIFS('2019'!$H$116:$H$208,"SEGUIMIENTO",'2019'!$G$116:$G$208,K$34,'2019'!$C$116:$C$208,A42)</f>
        <v>0</v>
      </c>
      <c r="L42" s="211">
        <f>COUNTIFS('2019'!$H$116:$H$208,"SOLUCIONADO",'2019'!$G$116:$G$208,K$34,'2019'!$C$116:$C$208,A42)</f>
        <v>0</v>
      </c>
      <c r="M42" s="211">
        <f>COUNTIFS('2019'!$H$116:$H$208,"SEGUIMIENTO",'2019'!$G$116:$G$208,M$34,'2019'!$C$116:$C$208,A42)</f>
        <v>0</v>
      </c>
      <c r="N42" s="211">
        <f>COUNTIFS('2019'!$H$116:$H$208,"SOLUCIONADO",'2019'!$G$116:$G$208,M$34,'2019'!$C$116:$C$208,A42)</f>
        <v>0</v>
      </c>
      <c r="O42" s="211">
        <f>COUNTIFS('2019'!$H$116:$H$208,"SEGUIMIENTO",'2019'!$G$116:$G$208,O$34,'2019'!$C$116:$C$208,A42)</f>
        <v>0</v>
      </c>
      <c r="P42" s="211">
        <f>COUNTIFS('2019'!$H$116:$H$208,"SOLUCIONADO",'2019'!$G$116:$G$208,O$34,'2019'!$C$116:$C$208,A42)</f>
        <v>0</v>
      </c>
      <c r="V42" s="186"/>
      <c r="W42" s="186"/>
      <c r="X42" s="186"/>
      <c r="Y42" s="186"/>
      <c r="Z42" s="186"/>
      <c r="AA42" s="186"/>
      <c r="AB42" s="186"/>
      <c r="AC42" s="186"/>
    </row>
    <row r="43" spans="1:29" ht="12.75">
      <c r="A43" s="478" t="str">
        <f t="array" ref="A43">IFERROR(INDEX('2019'!$C$116:$C$208,MATCH(0,INDEX(COUNTIF($A$35:A42,'2019'!$C$116:$C$208),0,0),0)),"")</f>
        <v>Monte Flores</v>
      </c>
      <c r="B43" s="211">
        <f>COUNTIF('2019'!$C$116:$C$208,A43)</f>
        <v>3</v>
      </c>
      <c r="C43" s="211">
        <f>COUNTIFS('2019'!$H$116:$H$208,"SEGUIMIENTO",'2019'!$G$116:$G$208,C$34,'2019'!$C$116:$C$208,A43)</f>
        <v>0</v>
      </c>
      <c r="D43" s="211">
        <f>COUNTIFS('2019'!$H$116:$H$208,"SOLUCIONADO",'2019'!$G$116:$G$208,C$34,'2019'!$C$116:$C$208,A43)</f>
        <v>2</v>
      </c>
      <c r="E43" s="211">
        <f>COUNTIFS('2019'!H$116:H$208,"SEGUIMIENTO",'2019'!G$116:G$208,E$34,'2019'!C$116:C$208,A43)</f>
        <v>0</v>
      </c>
      <c r="F43" s="211">
        <f>COUNTIFS('2019'!H$116:H$208,"SOLUCIONADO",'2019'!G$116:G$208,E$34,'2019'!C$116:C$208,A43)</f>
        <v>0</v>
      </c>
      <c r="G43" s="211">
        <f>COUNTIFS('2019'!$H$116:$H$208,"SEGUIMIENTO",'2019'!$G$116:$G$208,G$34,'2019'!$C$116:$C$208,A43)</f>
        <v>0</v>
      </c>
      <c r="H43" s="211">
        <f>COUNTIFS('2019'!$H$116:$H$208,"SOLUCIONADO",'2019'!$G$116:$G$208,G$34,'2019'!$C$116:$C$208,A43)</f>
        <v>0</v>
      </c>
      <c r="I43" s="211">
        <f>COUNTIFS('2019'!$H$116:$H$208,"SEGUIMIENTO",'2019'!$G$116:$G$208,I$34,'2019'!$C$116:$C$208,A43)</f>
        <v>0</v>
      </c>
      <c r="J43" s="211">
        <f>COUNTIFS('2019'!$H$116:$H$208,"SOLUCIONADO",'2019'!$G$116:$G$208,I$34,'2019'!$C$116:$C$208,A43)</f>
        <v>0</v>
      </c>
      <c r="K43" s="211">
        <f>COUNTIFS('2019'!$H$116:$H$208,"SEGUIMIENTO",'2019'!$G$116:$G$208,K$34,'2019'!$C$116:$C$208,A43)</f>
        <v>0</v>
      </c>
      <c r="L43" s="211">
        <f>COUNTIFS('2019'!$H$116:$H$208,"SOLUCIONADO",'2019'!$G$116:$G$208,K$34,'2019'!$C$116:$C$208,A43)</f>
        <v>0</v>
      </c>
      <c r="M43" s="211">
        <f>COUNTIFS('2019'!$H$116:$H$208,"SEGUIMIENTO",'2019'!$G$116:$G$208,M$34,'2019'!$C$116:$C$208,A43)</f>
        <v>0</v>
      </c>
      <c r="N43" s="211">
        <f>COUNTIFS('2019'!$H$116:$H$208,"SOLUCIONADO",'2019'!$G$116:$G$208,M$34,'2019'!$C$116:$C$208,A43)</f>
        <v>0</v>
      </c>
      <c r="O43" s="211">
        <f>COUNTIFS('2019'!$H$116:$H$208,"SEGUIMIENTO",'2019'!$G$116:$G$208,O$34,'2019'!$C$116:$C$208,A43)</f>
        <v>0</v>
      </c>
      <c r="P43" s="211">
        <f>COUNTIFS('2019'!$H$116:$H$208,"SOLUCIONADO",'2019'!$G$116:$G$208,O$34,'2019'!$C$116:$C$208,A43)</f>
        <v>1</v>
      </c>
      <c r="V43" s="186"/>
      <c r="W43" s="186"/>
      <c r="X43" s="186"/>
      <c r="Y43" s="186"/>
      <c r="Z43" s="186"/>
      <c r="AA43" s="186"/>
      <c r="AB43" s="186"/>
      <c r="AC43" s="186"/>
    </row>
    <row r="44" spans="1:29" ht="12.75">
      <c r="A44" s="478" t="str">
        <f t="array" ref="A44">IFERROR(INDEX('2019'!$C$116:$C$208,MATCH(0,INDEX(COUNTIF($A$35:A43,'2019'!$C$116:$C$208),0,0),0)),"")</f>
        <v>San Juan Towers</v>
      </c>
      <c r="B44" s="211">
        <f>COUNTIF('2019'!$C$116:$C$208,A44)</f>
        <v>1</v>
      </c>
      <c r="C44" s="211">
        <f>COUNTIFS('2019'!$H$116:$H$208,"SEGUIMIENTO",'2019'!$G$116:$G$208,C$34,'2019'!$C$116:$C$208,A44)</f>
        <v>0</v>
      </c>
      <c r="D44" s="211">
        <f>COUNTIFS('2019'!$H$116:$H$208,"SOLUCIONADO",'2019'!$G$116:$G$208,C$34,'2019'!$C$116:$C$208,A44)</f>
        <v>0</v>
      </c>
      <c r="E44" s="211">
        <f>COUNTIFS('2019'!H$116:H$208,"SEGUIMIENTO",'2019'!G$116:G$208,E$34,'2019'!C$116:C$208,A44)</f>
        <v>0</v>
      </c>
      <c r="F44" s="211">
        <f>COUNTIFS('2019'!H$116:H$208,"SOLUCIONADO",'2019'!G$116:G$208,E$34,'2019'!C$116:C$208,A44)</f>
        <v>0</v>
      </c>
      <c r="G44" s="211">
        <f>COUNTIFS('2019'!$H$116:$H$208,"SEGUIMIENTO",'2019'!$G$116:$G$208,G$34,'2019'!$C$116:$C$208,A44)</f>
        <v>0</v>
      </c>
      <c r="H44" s="211">
        <f>COUNTIFS('2019'!$H$116:$H$208,"SOLUCIONADO",'2019'!$G$116:$G$208,G$34,'2019'!$C$116:$C$208,A44)</f>
        <v>0</v>
      </c>
      <c r="I44" s="211">
        <f>COUNTIFS('2019'!$H$116:$H$208,"SEGUIMIENTO",'2019'!$G$116:$G$208,I$34,'2019'!$C$116:$C$208,A44)</f>
        <v>0</v>
      </c>
      <c r="J44" s="211">
        <f>COUNTIFS('2019'!$H$116:$H$208,"SOLUCIONADO",'2019'!$G$116:$G$208,I$34,'2019'!$C$116:$C$208,A44)</f>
        <v>0</v>
      </c>
      <c r="K44" s="211">
        <f>COUNTIFS('2019'!$H$116:$H$208,"SEGUIMIENTO",'2019'!$G$116:$G$208,K$34,'2019'!$C$116:$C$208,A44)</f>
        <v>0</v>
      </c>
      <c r="L44" s="211">
        <f>COUNTIFS('2019'!$H$116:$H$208,"SOLUCIONADO",'2019'!$G$116:$G$208,K$34,'2019'!$C$116:$C$208,A44)</f>
        <v>0</v>
      </c>
      <c r="M44" s="211">
        <f>COUNTIFS('2019'!$H$116:$H$208,"SEGUIMIENTO",'2019'!$G$116:$G$208,M$34,'2019'!$C$116:$C$208,A44)</f>
        <v>0</v>
      </c>
      <c r="N44" s="211">
        <f>COUNTIFS('2019'!$H$116:$H$208,"SOLUCIONADO",'2019'!$G$116:$G$208,M$34,'2019'!$C$116:$C$208,A44)</f>
        <v>0</v>
      </c>
      <c r="O44" s="211">
        <f>COUNTIFS('2019'!$H$116:$H$208,"SEGUIMIENTO",'2019'!$G$116:$G$208,O$34,'2019'!$C$116:$C$208,A44)</f>
        <v>0</v>
      </c>
      <c r="P44" s="211">
        <f>COUNTIFS('2019'!$H$116:$H$208,"SOLUCIONADO",'2019'!$G$116:$G$208,O$34,'2019'!$C$116:$C$208,A44)</f>
        <v>1</v>
      </c>
      <c r="V44" s="186"/>
      <c r="W44" s="186"/>
      <c r="X44" s="186"/>
      <c r="Y44" s="186"/>
      <c r="Z44" s="186"/>
      <c r="AA44" s="186"/>
      <c r="AB44" s="186"/>
      <c r="AC44" s="186"/>
    </row>
    <row r="45" spans="1:29" ht="12.75">
      <c r="A45" s="478" t="str">
        <f t="array" ref="A45">IFERROR(INDEX('2019'!$C$116:$C$208,MATCH(0,INDEX(COUNTIF($A$35:A44,'2019'!$C$116:$C$208),0,0),0)),"")</f>
        <v>Estrella</v>
      </c>
      <c r="B45" s="211">
        <f>COUNTIF('2019'!$C$116:$C$208,A45)</f>
        <v>6</v>
      </c>
      <c r="C45" s="211">
        <f>COUNTIFS('2019'!$H$116:$H$208,"SEGUIMIENTO",'2019'!$G$116:$G$208,C$34,'2019'!$C$116:$C$208,A45)</f>
        <v>0</v>
      </c>
      <c r="D45" s="211">
        <f>COUNTIFS('2019'!$H$116:$H$208,"SOLUCIONADO",'2019'!$G$116:$G$208,C$34,'2019'!$C$116:$C$208,A45)</f>
        <v>0</v>
      </c>
      <c r="E45" s="211">
        <f>COUNTIFS('2019'!H$116:H$208,"SEGUIMIENTO",'2019'!G$116:G$208,E$34,'2019'!C$116:C$208,A45)</f>
        <v>0</v>
      </c>
      <c r="F45" s="211">
        <f>COUNTIFS('2019'!H$116:H$208,"SOLUCIONADO",'2019'!G$116:G$208,E$34,'2019'!C$116:C$208,A45)</f>
        <v>2</v>
      </c>
      <c r="G45" s="211">
        <f>COUNTIFS('2019'!$H$116:$H$208,"SEGUIMIENTO",'2019'!$G$116:$G$208,G$34,'2019'!$C$116:$C$208,A45)</f>
        <v>0</v>
      </c>
      <c r="H45" s="211">
        <f>COUNTIFS('2019'!$H$116:$H$208,"SOLUCIONADO",'2019'!$G$116:$G$208,G$34,'2019'!$C$116:$C$208,A45)</f>
        <v>1</v>
      </c>
      <c r="I45" s="211">
        <f>COUNTIFS('2019'!$H$116:$H$208,"SEGUIMIENTO",'2019'!$G$116:$G$208,I$34,'2019'!$C$116:$C$208,A45)</f>
        <v>0</v>
      </c>
      <c r="J45" s="211">
        <f>COUNTIFS('2019'!$H$116:$H$208,"SOLUCIONADO",'2019'!$G$116:$G$208,I$34,'2019'!$C$116:$C$208,A45)</f>
        <v>0</v>
      </c>
      <c r="K45" s="211">
        <f>COUNTIFS('2019'!$H$116:$H$208,"SEGUIMIENTO",'2019'!$G$116:$G$208,K$34,'2019'!$C$116:$C$208,A45)</f>
        <v>0</v>
      </c>
      <c r="L45" s="211">
        <f>COUNTIFS('2019'!$H$116:$H$208,"SOLUCIONADO",'2019'!$G$116:$G$208,K$34,'2019'!$C$116:$C$208,A45)</f>
        <v>2</v>
      </c>
      <c r="M45" s="211">
        <f>COUNTIFS('2019'!$H$116:$H$208,"SEGUIMIENTO",'2019'!$G$116:$G$208,M$34,'2019'!$C$116:$C$208,A45)</f>
        <v>0</v>
      </c>
      <c r="N45" s="211">
        <f>COUNTIFS('2019'!$H$116:$H$208,"SOLUCIONADO",'2019'!$G$116:$G$208,M$34,'2019'!$C$116:$C$208,A45)</f>
        <v>1</v>
      </c>
      <c r="O45" s="211">
        <f>COUNTIFS('2019'!$H$116:$H$208,"SEGUIMIENTO",'2019'!$G$116:$G$208,O$34,'2019'!$C$116:$C$208,A45)</f>
        <v>0</v>
      </c>
      <c r="P45" s="211">
        <f>COUNTIFS('2019'!$H$116:$H$208,"SOLUCIONADO",'2019'!$G$116:$G$208,O$34,'2019'!$C$116:$C$208,A45)</f>
        <v>0</v>
      </c>
      <c r="V45" s="186"/>
      <c r="W45" s="186"/>
      <c r="X45" s="186"/>
      <c r="Y45" s="186"/>
      <c r="Z45" s="186"/>
      <c r="AA45" s="186"/>
      <c r="AB45" s="186"/>
      <c r="AC45" s="186"/>
    </row>
    <row r="46" spans="1:29" ht="12.75">
      <c r="A46" s="478" t="str">
        <f t="array" ref="A46">IFERROR(INDEX('2019'!$C$116:$C$208,MATCH(0,INDEX(COUNTIF($A$35:A45,'2019'!$C$116:$C$208),0,0),0)),"")</f>
        <v>Torre San Miguel</v>
      </c>
      <c r="B46" s="211">
        <f>COUNTIF('2019'!$C$116:$C$208,A46)</f>
        <v>3</v>
      </c>
      <c r="C46" s="211">
        <f>COUNTIFS('2019'!$H$116:$H$208,"SEGUIMIENTO",'2019'!$G$116:$G$208,C$34,'2019'!$C$116:$C$208,A46)</f>
        <v>0</v>
      </c>
      <c r="D46" s="211">
        <f>COUNTIFS('2019'!$H$116:$H$208,"SOLUCIONADO",'2019'!$G$116:$G$208,C$34,'2019'!$C$116:$C$208,A46)</f>
        <v>1</v>
      </c>
      <c r="E46" s="211">
        <f>COUNTIFS('2019'!H$116:H$208,"SEGUIMIENTO",'2019'!G$116:G$208,E$34,'2019'!C$116:C$208,A46)</f>
        <v>0</v>
      </c>
      <c r="F46" s="211">
        <f>COUNTIFS('2019'!H$116:H$208,"SOLUCIONADO",'2019'!G$116:G$208,E$34,'2019'!C$116:C$208,A46)</f>
        <v>0</v>
      </c>
      <c r="G46" s="211">
        <f>COUNTIFS('2019'!$H$116:$H$208,"SEGUIMIENTO",'2019'!$G$116:$G$208,G$34,'2019'!$C$116:$C$208,A46)</f>
        <v>0</v>
      </c>
      <c r="H46" s="211">
        <f>COUNTIFS('2019'!$H$116:$H$208,"SOLUCIONADO",'2019'!$G$116:$G$208,G$34,'2019'!$C$116:$C$208,A46)</f>
        <v>1</v>
      </c>
      <c r="I46" s="211">
        <f>COUNTIFS('2019'!$H$116:$H$208,"SEGUIMIENTO",'2019'!$G$116:$G$208,I$34,'2019'!$C$116:$C$208,A46)</f>
        <v>0</v>
      </c>
      <c r="J46" s="211">
        <f>COUNTIFS('2019'!$H$116:$H$208,"SOLUCIONADO",'2019'!$G$116:$G$208,I$34,'2019'!$C$116:$C$208,A46)</f>
        <v>0</v>
      </c>
      <c r="K46" s="211">
        <f>COUNTIFS('2019'!$H$116:$H$208,"SEGUIMIENTO",'2019'!$G$116:$G$208,K$34,'2019'!$C$116:$C$208,A46)</f>
        <v>0</v>
      </c>
      <c r="L46" s="211">
        <f>COUNTIFS('2019'!$H$116:$H$208,"SOLUCIONADO",'2019'!$G$116:$G$208,K$34,'2019'!$C$116:$C$208,A46)</f>
        <v>0</v>
      </c>
      <c r="M46" s="211">
        <f>COUNTIFS('2019'!$H$116:$H$208,"SEGUIMIENTO",'2019'!$G$116:$G$208,M$34,'2019'!$C$116:$C$208,A46)</f>
        <v>0</v>
      </c>
      <c r="N46" s="211">
        <f>COUNTIFS('2019'!$H$116:$H$208,"SOLUCIONADO",'2019'!$G$116:$G$208,M$34,'2019'!$C$116:$C$208,A46)</f>
        <v>0</v>
      </c>
      <c r="O46" s="211">
        <f>COUNTIFS('2019'!$H$116:$H$208,"SEGUIMIENTO",'2019'!$G$116:$G$208,O$34,'2019'!$C$116:$C$208,A46)</f>
        <v>0</v>
      </c>
      <c r="P46" s="211">
        <f>COUNTIFS('2019'!$H$116:$H$208,"SOLUCIONADO",'2019'!$G$116:$G$208,O$34,'2019'!$C$116:$C$208,A46)</f>
        <v>1</v>
      </c>
      <c r="V46" s="186"/>
      <c r="W46" s="186"/>
      <c r="X46" s="186"/>
      <c r="Y46" s="186"/>
      <c r="Z46" s="186"/>
      <c r="AA46" s="186"/>
      <c r="AB46" s="186"/>
      <c r="AC46" s="186"/>
    </row>
    <row r="47" spans="1:29" ht="12.75">
      <c r="A47" s="478" t="str">
        <f t="array" ref="A47">IFERROR(INDEX('2019'!$C$116:$C$208,MATCH(0,INDEX(COUNTIF($A$35:A46,'2019'!$C$116:$C$208),0,0),0)),"")</f>
        <v>Sky Towers</v>
      </c>
      <c r="B47" s="211">
        <f>COUNTIF('2019'!$C$116:$C$208,A47)</f>
        <v>3</v>
      </c>
      <c r="C47" s="211">
        <f>COUNTIFS('2019'!$H$116:$H$208,"SEGUIMIENTO",'2019'!$G$116:$G$208,C$34,'2019'!$C$116:$C$208,A47)</f>
        <v>0</v>
      </c>
      <c r="D47" s="211">
        <f>COUNTIFS('2019'!$H$116:$H$208,"SOLUCIONADO",'2019'!$G$116:$G$208,C$34,'2019'!$C$116:$C$208,A47)</f>
        <v>1</v>
      </c>
      <c r="E47" s="211">
        <f>COUNTIFS('2019'!H$116:H$208,"SEGUIMIENTO",'2019'!G$116:G$208,E$34,'2019'!C$116:C$208,A47)</f>
        <v>0</v>
      </c>
      <c r="F47" s="211">
        <f>COUNTIFS('2019'!H$116:H$208,"SOLUCIONADO",'2019'!G$116:G$208,E$34,'2019'!C$116:C$208,A47)</f>
        <v>1</v>
      </c>
      <c r="G47" s="211">
        <f>COUNTIFS('2019'!$H$116:$H$208,"SEGUIMIENTO",'2019'!$G$116:$G$208,G$34,'2019'!$C$116:$C$208,A47)</f>
        <v>0</v>
      </c>
      <c r="H47" s="211">
        <f>COUNTIFS('2019'!$H$116:$H$208,"SOLUCIONADO",'2019'!$G$116:$G$208,G$34,'2019'!$C$116:$C$208,A47)</f>
        <v>0</v>
      </c>
      <c r="I47" s="211">
        <f>COUNTIFS('2019'!$H$116:$H$208,"SEGUIMIENTO",'2019'!$G$116:$G$208,I$34,'2019'!$C$116:$C$208,A47)</f>
        <v>0</v>
      </c>
      <c r="J47" s="211">
        <f>COUNTIFS('2019'!$H$116:$H$208,"SOLUCIONADO",'2019'!$G$116:$G$208,I$34,'2019'!$C$116:$C$208,A47)</f>
        <v>0</v>
      </c>
      <c r="K47" s="211">
        <f>COUNTIFS('2019'!$H$116:$H$208,"SEGUIMIENTO",'2019'!$G$116:$G$208,K$34,'2019'!$C$116:$C$208,A47)</f>
        <v>0</v>
      </c>
      <c r="L47" s="211">
        <f>COUNTIFS('2019'!$H$116:$H$208,"SOLUCIONADO",'2019'!$G$116:$G$208,K$34,'2019'!$C$116:$C$208,A47)</f>
        <v>0</v>
      </c>
      <c r="M47" s="211">
        <f>COUNTIFS('2019'!$H$116:$H$208,"SEGUIMIENTO",'2019'!$G$116:$G$208,M$34,'2019'!$C$116:$C$208,A47)</f>
        <v>0</v>
      </c>
      <c r="N47" s="211">
        <f>COUNTIFS('2019'!$H$116:$H$208,"SOLUCIONADO",'2019'!$G$116:$G$208,M$34,'2019'!$C$116:$C$208,A47)</f>
        <v>0</v>
      </c>
      <c r="O47" s="211">
        <f>COUNTIFS('2019'!$H$116:$H$208,"SEGUIMIENTO",'2019'!$G$116:$G$208,O$34,'2019'!$C$116:$C$208,A47)</f>
        <v>0</v>
      </c>
      <c r="P47" s="211">
        <f>COUNTIFS('2019'!$H$116:$H$208,"SOLUCIONADO",'2019'!$G$116:$G$208,O$34,'2019'!$C$116:$C$208,A47)</f>
        <v>1</v>
      </c>
      <c r="V47" s="186"/>
      <c r="W47" s="186"/>
      <c r="X47" s="186"/>
      <c r="Y47" s="186"/>
      <c r="Z47" s="186"/>
      <c r="AA47" s="186"/>
      <c r="AB47" s="186"/>
      <c r="AC47" s="186"/>
    </row>
    <row r="48" spans="1:29" ht="12.75">
      <c r="A48" s="478" t="str">
        <f t="array" ref="A48">IFERROR(INDEX('2019'!$C$116:$C$208,MATCH(0,INDEX(COUNTIF($A$35:A47,'2019'!$C$116:$C$208),0,0),0)),"")</f>
        <v>Tiffany</v>
      </c>
      <c r="B48" s="211">
        <f>COUNTIF('2019'!$C$116:$C$208,A48)</f>
        <v>1</v>
      </c>
      <c r="C48" s="211">
        <f>COUNTIFS('2019'!$H$116:$H$208,"SEGUIMIENTO",'2019'!$G$116:$G$208,C$34,'2019'!$C$116:$C$208,A48)</f>
        <v>0</v>
      </c>
      <c r="D48" s="211">
        <f>COUNTIFS('2019'!$H$116:$H$208,"SOLUCIONADO",'2019'!$G$116:$G$208,C$34,'2019'!$C$116:$C$208,A48)</f>
        <v>0</v>
      </c>
      <c r="E48" s="211">
        <f>COUNTIFS('2019'!H$116:H$208,"SEGUIMIENTO",'2019'!G$116:G$208,E$34,'2019'!C$116:C$208,A48)</f>
        <v>0</v>
      </c>
      <c r="F48" s="211">
        <f>COUNTIFS('2019'!H$116:H$208,"SOLUCIONADO",'2019'!G$116:G$208,E$34,'2019'!C$116:C$208,A48)</f>
        <v>0</v>
      </c>
      <c r="G48" s="211">
        <f>COUNTIFS('2019'!$H$116:$H$208,"SEGUIMIENTO",'2019'!$G$116:$G$208,G$34,'2019'!$C$116:$C$208,A48)</f>
        <v>0</v>
      </c>
      <c r="H48" s="211">
        <f>COUNTIFS('2019'!$H$116:$H$208,"SOLUCIONADO",'2019'!$G$116:$G$208,G$34,'2019'!$C$116:$C$208,A48)</f>
        <v>1</v>
      </c>
      <c r="I48" s="211">
        <f>COUNTIFS('2019'!$H$116:$H$208,"SEGUIMIENTO",'2019'!$G$116:$G$208,I$34,'2019'!$C$116:$C$208,A48)</f>
        <v>0</v>
      </c>
      <c r="J48" s="211">
        <f>COUNTIFS('2019'!$H$116:$H$208,"SOLUCIONADO",'2019'!$G$116:$G$208,I$34,'2019'!$C$116:$C$208,A48)</f>
        <v>0</v>
      </c>
      <c r="K48" s="211">
        <f>COUNTIFS('2019'!$H$116:$H$208,"SEGUIMIENTO",'2019'!$G$116:$G$208,K$34,'2019'!$C$116:$C$208,A48)</f>
        <v>0</v>
      </c>
      <c r="L48" s="211">
        <f>COUNTIFS('2019'!$H$116:$H$208,"SOLUCIONADO",'2019'!$G$116:$G$208,K$34,'2019'!$C$116:$C$208,A48)</f>
        <v>0</v>
      </c>
      <c r="M48" s="211">
        <f>COUNTIFS('2019'!$H$116:$H$208,"SEGUIMIENTO",'2019'!$G$116:$G$208,M$34,'2019'!$C$116:$C$208,A48)</f>
        <v>0</v>
      </c>
      <c r="N48" s="211">
        <f>COUNTIFS('2019'!$H$116:$H$208,"SOLUCIONADO",'2019'!$G$116:$G$208,M$34,'2019'!$C$116:$C$208,A48)</f>
        <v>0</v>
      </c>
      <c r="O48" s="211">
        <f>COUNTIFS('2019'!$H$116:$H$208,"SEGUIMIENTO",'2019'!$G$116:$G$208,O$34,'2019'!$C$116:$C$208,A48)</f>
        <v>0</v>
      </c>
      <c r="P48" s="211">
        <f>COUNTIFS('2019'!$H$116:$H$208,"SOLUCIONADO",'2019'!$G$116:$G$208,O$34,'2019'!$C$116:$C$208,A48)</f>
        <v>0</v>
      </c>
      <c r="V48" s="186"/>
      <c r="W48" s="186"/>
      <c r="X48" s="186"/>
      <c r="Y48" s="186"/>
      <c r="Z48" s="186"/>
      <c r="AA48" s="186"/>
      <c r="AB48" s="186"/>
      <c r="AC48" s="186"/>
    </row>
    <row r="49" spans="1:29" ht="12.75">
      <c r="A49" s="478" t="str">
        <f t="array" ref="A49">IFERROR(INDEX('2019'!$C$116:$C$208,MATCH(0,INDEX(COUNTIF($A$35:A48,'2019'!$C$116:$C$208),0,0),0)),"")</f>
        <v>Cacao</v>
      </c>
      <c r="B49" s="211">
        <f>COUNTIF('2019'!$C$116:$C$208,A49)</f>
        <v>3</v>
      </c>
      <c r="C49" s="211">
        <f>COUNTIFS('2019'!$H$116:$H$208,"SEGUIMIENTO",'2019'!$G$116:$G$208,C$34,'2019'!$C$116:$C$208,A49)</f>
        <v>0</v>
      </c>
      <c r="D49" s="211">
        <f>COUNTIFS('2019'!$H$116:$H$208,"SOLUCIONADO",'2019'!$G$116:$G$208,C$34,'2019'!$C$116:$C$208,A49)</f>
        <v>2</v>
      </c>
      <c r="E49" s="211">
        <f>COUNTIFS('2019'!H$116:H$208,"SEGUIMIENTO",'2019'!G$116:G$208,E$34,'2019'!C$116:C$208,A49)</f>
        <v>0</v>
      </c>
      <c r="F49" s="211">
        <f>COUNTIFS('2019'!H$116:H$208,"SOLUCIONADO",'2019'!G$116:G$208,E$34,'2019'!C$116:C$208,A49)</f>
        <v>0</v>
      </c>
      <c r="G49" s="211">
        <f>COUNTIFS('2019'!$H$116:$H$208,"SEGUIMIENTO",'2019'!$G$116:$G$208,G$34,'2019'!$C$116:$C$208,A49)</f>
        <v>0</v>
      </c>
      <c r="H49" s="211">
        <f>COUNTIFS('2019'!$H$116:$H$208,"SOLUCIONADO",'2019'!$G$116:$G$208,G$34,'2019'!$C$116:$C$208,A49)</f>
        <v>0</v>
      </c>
      <c r="I49" s="211">
        <f>COUNTIFS('2019'!$H$116:$H$208,"SEGUIMIENTO",'2019'!$G$116:$G$208,I$34,'2019'!$C$116:$C$208,A49)</f>
        <v>0</v>
      </c>
      <c r="J49" s="211">
        <f>COUNTIFS('2019'!$H$116:$H$208,"SOLUCIONADO",'2019'!$G$116:$G$208,I$34,'2019'!$C$116:$C$208,A49)</f>
        <v>0</v>
      </c>
      <c r="K49" s="211">
        <f>COUNTIFS('2019'!$H$116:$H$208,"SEGUIMIENTO",'2019'!$G$116:$G$208,K$34,'2019'!$C$116:$C$208,A49)</f>
        <v>0</v>
      </c>
      <c r="L49" s="211">
        <f>COUNTIFS('2019'!$H$116:$H$208,"SOLUCIONADO",'2019'!$G$116:$G$208,K$34,'2019'!$C$116:$C$208,A49)</f>
        <v>0</v>
      </c>
      <c r="M49" s="211">
        <f>COUNTIFS('2019'!$H$116:$H$208,"SEGUIMIENTO",'2019'!$G$116:$G$208,M$34,'2019'!$C$116:$C$208,A49)</f>
        <v>0</v>
      </c>
      <c r="N49" s="211">
        <f>COUNTIFS('2019'!$H$116:$H$208,"SOLUCIONADO",'2019'!$G$116:$G$208,M$34,'2019'!$C$116:$C$208,A49)</f>
        <v>0</v>
      </c>
      <c r="O49" s="211">
        <f>COUNTIFS('2019'!$H$116:$H$208,"SEGUIMIENTO",'2019'!$G$116:$G$208,O$34,'2019'!$C$116:$C$208,A49)</f>
        <v>0</v>
      </c>
      <c r="P49" s="211">
        <f>COUNTIFS('2019'!$H$116:$H$208,"SOLUCIONADO",'2019'!$G$116:$G$208,O$34,'2019'!$C$116:$C$208,A49)</f>
        <v>1</v>
      </c>
      <c r="V49" s="186"/>
      <c r="W49" s="186"/>
      <c r="X49" s="186"/>
      <c r="Y49" s="186"/>
      <c r="Z49" s="186"/>
      <c r="AA49" s="186"/>
      <c r="AB49" s="186"/>
      <c r="AC49" s="186"/>
    </row>
    <row r="50" spans="1:29" ht="12.75">
      <c r="A50" s="478" t="str">
        <f t="array" ref="A50">IFERROR(INDEX('2019'!$C$116:$C$208,MATCH(0,INDEX(COUNTIF($A$35:A49,'2019'!$C$116:$C$208),0,0),0)),"")</f>
        <v>Morcelos</v>
      </c>
      <c r="B50" s="211">
        <f>COUNTIF('2019'!$C$116:$C$208,A50)</f>
        <v>1</v>
      </c>
      <c r="C50" s="211">
        <f>COUNTIFS('2019'!$H$116:$H$208,"SEGUIMIENTO",'2019'!$G$116:$G$208,C$34,'2019'!$C$116:$C$208,A50)</f>
        <v>0</v>
      </c>
      <c r="D50" s="211">
        <f>COUNTIFS('2019'!$H$116:$H$208,"SOLUCIONADO",'2019'!$G$116:$G$208,C$34,'2019'!$C$116:$C$208,A50)</f>
        <v>0</v>
      </c>
      <c r="E50" s="211">
        <f>COUNTIFS('2019'!H$116:H$208,"SEGUIMIENTO",'2019'!G$116:G$208,E$34,'2019'!C$116:C$208,A50)</f>
        <v>0</v>
      </c>
      <c r="F50" s="211">
        <f>COUNTIFS('2019'!H$116:H$208,"SOLUCIONADO",'2019'!G$116:G$208,E$34,'2019'!C$116:C$208,A50)</f>
        <v>1</v>
      </c>
      <c r="G50" s="211">
        <f>COUNTIFS('2019'!$H$116:$H$208,"SEGUIMIENTO",'2019'!$G$116:$G$208,G$34,'2019'!$C$116:$C$208,A50)</f>
        <v>0</v>
      </c>
      <c r="H50" s="211">
        <f>COUNTIFS('2019'!$H$116:$H$208,"SOLUCIONADO",'2019'!$G$116:$G$208,G$34,'2019'!$C$116:$C$208,A50)</f>
        <v>0</v>
      </c>
      <c r="I50" s="211">
        <f>COUNTIFS('2019'!$H$116:$H$208,"SEGUIMIENTO",'2019'!$G$116:$G$208,I$34,'2019'!$C$116:$C$208,A50)</f>
        <v>0</v>
      </c>
      <c r="J50" s="211">
        <f>COUNTIFS('2019'!$H$116:$H$208,"SOLUCIONADO",'2019'!$G$116:$G$208,I$34,'2019'!$C$116:$C$208,A50)</f>
        <v>0</v>
      </c>
      <c r="K50" s="211">
        <f>COUNTIFS('2019'!$H$116:$H$208,"SEGUIMIENTO",'2019'!$G$116:$G$208,K$34,'2019'!$C$116:$C$208,A50)</f>
        <v>0</v>
      </c>
      <c r="L50" s="211">
        <f>COUNTIFS('2019'!$H$116:$H$208,"SOLUCIONADO",'2019'!$G$116:$G$208,K$34,'2019'!$C$116:$C$208,A50)</f>
        <v>0</v>
      </c>
      <c r="M50" s="211">
        <f>COUNTIFS('2019'!$H$116:$H$208,"SEGUIMIENTO",'2019'!$G$116:$G$208,M$34,'2019'!$C$116:$C$208,A50)</f>
        <v>0</v>
      </c>
      <c r="N50" s="211">
        <f>COUNTIFS('2019'!$H$116:$H$208,"SOLUCIONADO",'2019'!$G$116:$G$208,M$34,'2019'!$C$116:$C$208,A50)</f>
        <v>0</v>
      </c>
      <c r="O50" s="211">
        <f>COUNTIFS('2019'!$H$116:$H$208,"SEGUIMIENTO",'2019'!$G$116:$G$208,O$34,'2019'!$C$116:$C$208,A50)</f>
        <v>0</v>
      </c>
      <c r="P50" s="211">
        <f>COUNTIFS('2019'!$H$116:$H$208,"SOLUCIONADO",'2019'!$G$116:$G$208,O$34,'2019'!$C$116:$C$208,A50)</f>
        <v>0</v>
      </c>
      <c r="V50" s="186"/>
      <c r="W50" s="186"/>
      <c r="X50" s="186"/>
      <c r="Y50" s="186"/>
      <c r="Z50" s="186"/>
      <c r="AA50" s="186"/>
      <c r="AB50" s="186"/>
      <c r="AC50" s="186"/>
    </row>
    <row r="51" spans="1:29" ht="12.75">
      <c r="A51" s="478" t="str">
        <f t="array" ref="A51">IFERROR(INDEX('2019'!$C$116:$C$208,MATCH(0,INDEX(COUNTIF($A$35:A50,'2019'!$C$116:$C$208),0,0),0)),"")</f>
        <v>Condesa</v>
      </c>
      <c r="B51" s="211">
        <f>COUNTIF('2019'!$C$116:$C$208,A51)</f>
        <v>3</v>
      </c>
      <c r="C51" s="211">
        <f>COUNTIFS('2019'!$H$116:$H$208,"SEGUIMIENTO",'2019'!$G$116:$G$208,C$34,'2019'!$C$116:$C$208,A51)</f>
        <v>0</v>
      </c>
      <c r="D51" s="211">
        <f>COUNTIFS('2019'!$H$116:$H$208,"SOLUCIONADO",'2019'!$G$116:$G$208,C$34,'2019'!$C$116:$C$208,A51)</f>
        <v>1</v>
      </c>
      <c r="E51" s="211">
        <f>COUNTIFS('2019'!H$116:H$208,"SEGUIMIENTO",'2019'!G$116:G$208,E$34,'2019'!C$116:C$208,A51)</f>
        <v>0</v>
      </c>
      <c r="F51" s="211">
        <f>COUNTIFS('2019'!H$116:H$208,"SOLUCIONADO",'2019'!G$116:G$208,E$34,'2019'!C$116:C$208,A51)</f>
        <v>1</v>
      </c>
      <c r="G51" s="211">
        <f>COUNTIFS('2019'!$H$116:$H$208,"SEGUIMIENTO",'2019'!$G$116:$G$208,G$34,'2019'!$C$116:$C$208,A51)</f>
        <v>0</v>
      </c>
      <c r="H51" s="211">
        <f>COUNTIFS('2019'!$H$116:$H$208,"SOLUCIONADO",'2019'!$G$116:$G$208,G$34,'2019'!$C$116:$C$208,A51)</f>
        <v>1</v>
      </c>
      <c r="I51" s="211">
        <f>COUNTIFS('2019'!$H$116:$H$208,"SEGUIMIENTO",'2019'!$G$116:$G$208,I$34,'2019'!$C$116:$C$208,A51)</f>
        <v>0</v>
      </c>
      <c r="J51" s="211">
        <f>COUNTIFS('2019'!$H$116:$H$208,"SOLUCIONADO",'2019'!$G$116:$G$208,I$34,'2019'!$C$116:$C$208,A51)</f>
        <v>0</v>
      </c>
      <c r="K51" s="211">
        <f>COUNTIFS('2019'!$H$116:$H$208,"SEGUIMIENTO",'2019'!$G$116:$G$208,K$34,'2019'!$C$116:$C$208,A51)</f>
        <v>0</v>
      </c>
      <c r="L51" s="211">
        <f>COUNTIFS('2019'!$H$116:$H$208,"SOLUCIONADO",'2019'!$G$116:$G$208,K$34,'2019'!$C$116:$C$208,A51)</f>
        <v>0</v>
      </c>
      <c r="M51" s="211">
        <f>COUNTIFS('2019'!$H$116:$H$208,"SEGUIMIENTO",'2019'!$G$116:$G$208,M$34,'2019'!$C$116:$C$208,A51)</f>
        <v>0</v>
      </c>
      <c r="N51" s="211">
        <f>COUNTIFS('2019'!$H$116:$H$208,"SOLUCIONADO",'2019'!$G$116:$G$208,M$34,'2019'!$C$116:$C$208,A51)</f>
        <v>0</v>
      </c>
      <c r="O51" s="211">
        <f>COUNTIFS('2019'!$H$116:$H$208,"SEGUIMIENTO",'2019'!$G$116:$G$208,O$34,'2019'!$C$116:$C$208,A51)</f>
        <v>0</v>
      </c>
      <c r="P51" s="211">
        <f>COUNTIFS('2019'!$H$116:$H$208,"SOLUCIONADO",'2019'!$G$116:$G$208,O$34,'2019'!$C$116:$C$208,A51)</f>
        <v>0</v>
      </c>
      <c r="V51" s="186"/>
      <c r="W51" s="186"/>
      <c r="X51" s="186"/>
      <c r="Y51" s="186"/>
      <c r="Z51" s="186"/>
      <c r="AA51" s="186"/>
      <c r="AB51" s="186"/>
      <c r="AC51" s="186"/>
    </row>
    <row r="52" spans="1:29" ht="12.75">
      <c r="A52" s="478" t="str">
        <f t="array" ref="A52">IFERROR(INDEX('2019'!$C$116:$C$208,MATCH(0,INDEX(COUNTIF($A$35:A51,'2019'!$C$116:$C$208),0,0),0)),"")</f>
        <v>Jaguas</v>
      </c>
      <c r="B52" s="211">
        <f>COUNTIF('2019'!$C$116:$C$208,A52)</f>
        <v>1</v>
      </c>
      <c r="C52" s="211">
        <f>COUNTIFS('2019'!$H$116:$H$208,"SEGUIMIENTO",'2019'!$G$116:$G$208,C$34,'2019'!$C$116:$C$208,A52)</f>
        <v>0</v>
      </c>
      <c r="D52" s="211">
        <f>COUNTIFS('2019'!$H$116:$H$208,"SOLUCIONADO",'2019'!$G$116:$G$208,C$34,'2019'!$C$116:$C$208,A52)</f>
        <v>0</v>
      </c>
      <c r="E52" s="211">
        <f>COUNTIFS('2019'!H$116:H$208,"SEGUIMIENTO",'2019'!G$116:G$208,E$34,'2019'!C$116:C$208,A52)</f>
        <v>0</v>
      </c>
      <c r="F52" s="211">
        <f>COUNTIFS('2019'!H$116:H$208,"SOLUCIONADO",'2019'!G$116:G$208,E$34,'2019'!C$116:C$208,A52)</f>
        <v>0</v>
      </c>
      <c r="G52" s="211">
        <f>COUNTIFS('2019'!$H$116:$H$208,"SEGUIMIENTO",'2019'!$G$116:$G$208,G$34,'2019'!$C$116:$C$208,A52)</f>
        <v>0</v>
      </c>
      <c r="H52" s="211">
        <f>COUNTIFS('2019'!$H$116:$H$208,"SOLUCIONADO",'2019'!$G$116:$G$208,G$34,'2019'!$C$116:$C$208,A52)</f>
        <v>0</v>
      </c>
      <c r="I52" s="211">
        <f>COUNTIFS('2019'!$H$116:$H$208,"SEGUIMIENTO",'2019'!$G$116:$G$208,I$34,'2019'!$C$116:$C$208,A52)</f>
        <v>0</v>
      </c>
      <c r="J52" s="211">
        <f>COUNTIFS('2019'!$H$116:$H$208,"SOLUCIONADO",'2019'!$G$116:$G$208,I$34,'2019'!$C$116:$C$208,A52)</f>
        <v>0</v>
      </c>
      <c r="K52" s="211">
        <f>COUNTIFS('2019'!$H$116:$H$208,"SEGUIMIENTO",'2019'!$G$116:$G$208,K$34,'2019'!$C$116:$C$208,A52)</f>
        <v>0</v>
      </c>
      <c r="L52" s="211">
        <f>COUNTIFS('2019'!$H$116:$H$208,"SOLUCIONADO",'2019'!$G$116:$G$208,K$34,'2019'!$C$116:$C$208,A52)</f>
        <v>0</v>
      </c>
      <c r="M52" s="211">
        <f>COUNTIFS('2019'!$H$116:$H$208,"SEGUIMIENTO",'2019'!$G$116:$G$208,M$34,'2019'!$C$116:$C$208,A52)</f>
        <v>0</v>
      </c>
      <c r="N52" s="211">
        <f>COUNTIFS('2019'!$H$116:$H$208,"SOLUCIONADO",'2019'!$G$116:$G$208,M$34,'2019'!$C$116:$C$208,A52)</f>
        <v>0</v>
      </c>
      <c r="O52" s="211">
        <f>COUNTIFS('2019'!$H$116:$H$208,"SEGUIMIENTO",'2019'!$G$116:$G$208,O$34,'2019'!$C$116:$C$208,A52)</f>
        <v>0</v>
      </c>
      <c r="P52" s="211">
        <f>COUNTIFS('2019'!$H$116:$H$208,"SOLUCIONADO",'2019'!$G$116:$G$208,O$34,'2019'!$C$116:$C$208,A52)</f>
        <v>1</v>
      </c>
      <c r="V52" s="186"/>
      <c r="W52" s="186"/>
      <c r="X52" s="186"/>
      <c r="Y52" s="186"/>
      <c r="Z52" s="186"/>
      <c r="AA52" s="186"/>
      <c r="AB52" s="186"/>
      <c r="AC52" s="186"/>
    </row>
    <row r="53" spans="1:29" ht="12.75">
      <c r="A53" s="478" t="str">
        <f t="array" ref="A53">IFERROR(INDEX('2019'!$C$116:$C$208,MATCH(0,INDEX(COUNTIF($A$35:A52,'2019'!$C$116:$C$208),0,0),0)),"")</f>
        <v>Palma Sola</v>
      </c>
      <c r="B53" s="211">
        <f>COUNTIF('2019'!$C$116:$C$208,A53)</f>
        <v>1</v>
      </c>
      <c r="C53" s="211">
        <f>COUNTIFS('2019'!$H$116:$H$208,"SEGUIMIENTO",'2019'!$G$116:$G$208,C$34,'2019'!$C$116:$C$208,A53)</f>
        <v>0</v>
      </c>
      <c r="D53" s="211">
        <f>COUNTIFS('2019'!$H$116:$H$208,"SOLUCIONADO",'2019'!$G$116:$G$208,C$34,'2019'!$C$116:$C$208,A53)</f>
        <v>0</v>
      </c>
      <c r="E53" s="211">
        <f>COUNTIFS('2019'!H$116:H$208,"SEGUIMIENTO",'2019'!G$116:G$208,E$34,'2019'!C$116:C$208,A53)</f>
        <v>0</v>
      </c>
      <c r="F53" s="211">
        <f>COUNTIFS('2019'!H$116:H$208,"SOLUCIONADO",'2019'!G$116:G$208,E$34,'2019'!C$116:C$208,A53)</f>
        <v>0</v>
      </c>
      <c r="G53" s="211">
        <f>COUNTIFS('2019'!$H$116:$H$208,"SEGUIMIENTO",'2019'!$G$116:$G$208,G$34,'2019'!$C$116:$C$208,A53)</f>
        <v>0</v>
      </c>
      <c r="H53" s="211">
        <f>COUNTIFS('2019'!$H$116:$H$208,"SOLUCIONADO",'2019'!$G$116:$G$208,G$34,'2019'!$C$116:$C$208,A53)</f>
        <v>0</v>
      </c>
      <c r="I53" s="211">
        <f>COUNTIFS('2019'!$H$116:$H$208,"SEGUIMIENTO",'2019'!$G$116:$G$208,I$34,'2019'!$C$116:$C$208,A53)</f>
        <v>0</v>
      </c>
      <c r="J53" s="211">
        <f>COUNTIFS('2019'!$H$116:$H$208,"SOLUCIONADO",'2019'!$G$116:$G$208,I$34,'2019'!$C$116:$C$208,A53)</f>
        <v>0</v>
      </c>
      <c r="K53" s="211">
        <f>COUNTIFS('2019'!$H$116:$H$208,"SEGUIMIENTO",'2019'!$G$116:$G$208,K$34,'2019'!$C$116:$C$208,A53)</f>
        <v>0</v>
      </c>
      <c r="L53" s="211">
        <f>COUNTIFS('2019'!$H$116:$H$208,"SOLUCIONADO",'2019'!$G$116:$G$208,K$34,'2019'!$C$116:$C$208,A53)</f>
        <v>0</v>
      </c>
      <c r="M53" s="211">
        <f>COUNTIFS('2019'!$H$116:$H$208,"SEGUIMIENTO",'2019'!$G$116:$G$208,M$34,'2019'!$C$116:$C$208,A53)</f>
        <v>0</v>
      </c>
      <c r="N53" s="211">
        <f>COUNTIFS('2019'!$H$116:$H$208,"SOLUCIONADO",'2019'!$G$116:$G$208,M$34,'2019'!$C$116:$C$208,A53)</f>
        <v>1</v>
      </c>
      <c r="O53" s="211">
        <f>COUNTIFS('2019'!$H$116:$H$208,"SEGUIMIENTO",'2019'!$G$116:$G$208,O$34,'2019'!$C$116:$C$208,A53)</f>
        <v>0</v>
      </c>
      <c r="P53" s="211">
        <f>COUNTIFS('2019'!$H$116:$H$208,"SOLUCIONADO",'2019'!$G$116:$G$208,O$34,'2019'!$C$116:$C$208,A53)</f>
        <v>0</v>
      </c>
      <c r="V53" s="186"/>
      <c r="W53" s="186"/>
      <c r="X53" s="186"/>
      <c r="Y53" s="186"/>
      <c r="Z53" s="186"/>
      <c r="AA53" s="186"/>
      <c r="AB53" s="186"/>
      <c r="AC53" s="186"/>
    </row>
    <row r="54" spans="1:29" ht="12.75">
      <c r="A54" s="478" t="str">
        <f t="array" ref="A54">IFERROR(INDEX('2019'!$C$116:$C$208,MATCH(0,INDEX(COUNTIF($A$35:A53,'2019'!$C$116:$C$208),0,0),0)),"")</f>
        <v>Bello Horizonte</v>
      </c>
      <c r="B54" s="211">
        <f>COUNTIF('2019'!$C$116:$C$208,A54)</f>
        <v>4</v>
      </c>
      <c r="C54" s="211">
        <f>COUNTIFS('2019'!$H$116:$H$208,"SEGUIMIENTO",'2019'!$G$116:$G$208,C$34,'2019'!$C$116:$C$208,A54)</f>
        <v>0</v>
      </c>
      <c r="D54" s="211">
        <f>COUNTIFS('2019'!$H$116:$H$208,"SOLUCIONADO",'2019'!$G$116:$G$208,C$34,'2019'!$C$116:$C$208,A54)</f>
        <v>2</v>
      </c>
      <c r="E54" s="211">
        <f>COUNTIFS('2019'!H$116:H$208,"SEGUIMIENTO",'2019'!G$116:G$208,E$34,'2019'!C$116:C$208,A54)</f>
        <v>0</v>
      </c>
      <c r="F54" s="211">
        <f>COUNTIFS('2019'!H$116:H$208,"SOLUCIONADO",'2019'!G$116:G$208,E$34,'2019'!C$116:C$208,A54)</f>
        <v>1</v>
      </c>
      <c r="G54" s="211">
        <f>COUNTIFS('2019'!$H$116:$H$208,"SEGUIMIENTO",'2019'!$G$116:$G$208,G$34,'2019'!$C$116:$C$208,A54)</f>
        <v>0</v>
      </c>
      <c r="H54" s="211">
        <f>COUNTIFS('2019'!$H$116:$H$208,"SOLUCIONADO",'2019'!$G$116:$G$208,G$34,'2019'!$C$116:$C$208,A54)</f>
        <v>0</v>
      </c>
      <c r="I54" s="211">
        <f>COUNTIFS('2019'!$H$116:$H$208,"SEGUIMIENTO",'2019'!$G$116:$G$208,I$34,'2019'!$C$116:$C$208,A54)</f>
        <v>0</v>
      </c>
      <c r="J54" s="211">
        <f>COUNTIFS('2019'!$H$116:$H$208,"SOLUCIONADO",'2019'!$G$116:$G$208,I$34,'2019'!$C$116:$C$208,A54)</f>
        <v>0</v>
      </c>
      <c r="K54" s="211">
        <f>COUNTIFS('2019'!$H$116:$H$208,"SEGUIMIENTO",'2019'!$G$116:$G$208,K$34,'2019'!$C$116:$C$208,A54)</f>
        <v>0</v>
      </c>
      <c r="L54" s="211">
        <f>COUNTIFS('2019'!$H$116:$H$208,"SOLUCIONADO",'2019'!$G$116:$G$208,K$34,'2019'!$C$116:$C$208,A54)</f>
        <v>0</v>
      </c>
      <c r="M54" s="211">
        <f>COUNTIFS('2019'!$H$116:$H$208,"SEGUIMIENTO",'2019'!$G$116:$G$208,M$34,'2019'!$C$116:$C$208,A54)</f>
        <v>0</v>
      </c>
      <c r="N54" s="211">
        <f>COUNTIFS('2019'!$H$116:$H$208,"SOLUCIONADO",'2019'!$G$116:$G$208,M$34,'2019'!$C$116:$C$208,A54)</f>
        <v>1</v>
      </c>
      <c r="O54" s="211">
        <f>COUNTIFS('2019'!$H$116:$H$208,"SEGUIMIENTO",'2019'!$G$116:$G$208,O$34,'2019'!$C$116:$C$208,A54)</f>
        <v>0</v>
      </c>
      <c r="P54" s="211">
        <f>COUNTIFS('2019'!$H$116:$H$208,"SOLUCIONADO",'2019'!$G$116:$G$208,O$34,'2019'!$C$116:$C$208,A54)</f>
        <v>0</v>
      </c>
      <c r="V54" s="186"/>
      <c r="W54" s="186"/>
      <c r="X54" s="186"/>
      <c r="Y54" s="186"/>
      <c r="Z54" s="186"/>
      <c r="AA54" s="186"/>
      <c r="AB54" s="186"/>
      <c r="AC54" s="186"/>
    </row>
    <row r="55" spans="1:29" ht="12.75">
      <c r="A55" s="478" t="str">
        <f t="array" ref="A55">IFERROR(INDEX('2019'!$C$116:$C$208,MATCH(0,INDEX(COUNTIF($A$35:A54,'2019'!$C$116:$C$208),0,0),0)),"")</f>
        <v>Acqualina</v>
      </c>
      <c r="B55" s="211">
        <f>COUNTIF('2019'!$C$116:$C$208,A55)</f>
        <v>1</v>
      </c>
      <c r="C55" s="211">
        <f>COUNTIFS('2019'!$H$116:$H$208,"SEGUIMIENTO",'2019'!$G$116:$G$208,C$34,'2019'!$C$116:$C$208,A55)</f>
        <v>0</v>
      </c>
      <c r="D55" s="211">
        <f>COUNTIFS('2019'!$H$116:$H$208,"SOLUCIONADO",'2019'!$G$116:$G$208,C$34,'2019'!$C$116:$C$208,A55)</f>
        <v>0</v>
      </c>
      <c r="E55" s="211">
        <f>COUNTIFS('2019'!H$116:H$208,"SEGUIMIENTO",'2019'!G$116:G$208,E$34,'2019'!C$116:C$208,A55)</f>
        <v>0</v>
      </c>
      <c r="F55" s="211">
        <f>COUNTIFS('2019'!H$116:H$208,"SOLUCIONADO",'2019'!G$116:G$208,E$34,'2019'!C$116:C$208,A55)</f>
        <v>1</v>
      </c>
      <c r="G55" s="211">
        <f>COUNTIFS('2019'!$H$116:$H$208,"SEGUIMIENTO",'2019'!$G$116:$G$208,G$34,'2019'!$C$116:$C$208,A55)</f>
        <v>0</v>
      </c>
      <c r="H55" s="211">
        <f>COUNTIFS('2019'!$H$116:$H$208,"SOLUCIONADO",'2019'!$G$116:$G$208,G$34,'2019'!$C$116:$C$208,A55)</f>
        <v>0</v>
      </c>
      <c r="I55" s="211">
        <f>COUNTIFS('2019'!$H$116:$H$208,"SEGUIMIENTO",'2019'!$G$116:$G$208,I$34,'2019'!$C$116:$C$208,A55)</f>
        <v>0</v>
      </c>
      <c r="J55" s="211">
        <f>COUNTIFS('2019'!$H$116:$H$208,"SOLUCIONADO",'2019'!$G$116:$G$208,I$34,'2019'!$C$116:$C$208,A55)</f>
        <v>0</v>
      </c>
      <c r="K55" s="211">
        <f>COUNTIFS('2019'!$H$116:$H$208,"SEGUIMIENTO",'2019'!$G$116:$G$208,K$34,'2019'!$C$116:$C$208,A55)</f>
        <v>0</v>
      </c>
      <c r="L55" s="211">
        <f>COUNTIFS('2019'!$H$116:$H$208,"SOLUCIONADO",'2019'!$G$116:$G$208,K$34,'2019'!$C$116:$C$208,A55)</f>
        <v>0</v>
      </c>
      <c r="M55" s="211">
        <f>COUNTIFS('2019'!$H$116:$H$208,"SEGUIMIENTO",'2019'!$G$116:$G$208,M$34,'2019'!$C$116:$C$208,A55)</f>
        <v>0</v>
      </c>
      <c r="N55" s="211">
        <f>COUNTIFS('2019'!$H$116:$H$208,"SOLUCIONADO",'2019'!$G$116:$G$208,M$34,'2019'!$C$116:$C$208,A55)</f>
        <v>0</v>
      </c>
      <c r="O55" s="211">
        <f>COUNTIFS('2019'!$H$116:$H$208,"SEGUIMIENTO",'2019'!$G$116:$G$208,O$34,'2019'!$C$116:$C$208,A55)</f>
        <v>0</v>
      </c>
      <c r="P55" s="211">
        <f>COUNTIFS('2019'!$H$116:$H$208,"SOLUCIONADO",'2019'!$G$116:$G$208,O$34,'2019'!$C$116:$C$208,A55)</f>
        <v>0</v>
      </c>
      <c r="V55" s="186"/>
      <c r="W55" s="186"/>
      <c r="X55" s="186"/>
      <c r="Y55" s="186"/>
      <c r="Z55" s="186"/>
      <c r="AA55" s="186"/>
      <c r="AB55" s="186"/>
      <c r="AC55" s="186"/>
    </row>
    <row r="56" spans="1:29" ht="12.75">
      <c r="A56" s="478" t="str">
        <f t="array" ref="A56">IFERROR(INDEX('2019'!$C$116:$C$208,MATCH(0,INDEX(COUNTIF($A$35:A55,'2019'!$C$116:$C$208),0,0),0)),"")</f>
        <v>Hato Rey</v>
      </c>
      <c r="B56" s="211">
        <f>COUNTIF('2019'!$C$116:$C$208,A56)</f>
        <v>1</v>
      </c>
      <c r="C56" s="211">
        <f>COUNTIFS('2019'!$H$116:$H$208,"SEGUIMIENTO",'2019'!$G$116:$G$208,C$34,'2019'!$C$116:$C$208,A56)</f>
        <v>0</v>
      </c>
      <c r="D56" s="211">
        <f>COUNTIFS('2019'!$H$116:$H$208,"SOLUCIONADO",'2019'!$G$116:$G$208,C$34,'2019'!$C$116:$C$208,A56)</f>
        <v>0</v>
      </c>
      <c r="E56" s="211">
        <f>COUNTIFS('2019'!H$116:H$208,"SEGUIMIENTO",'2019'!G$116:G$208,E$34,'2019'!C$116:C$208,A56)</f>
        <v>0</v>
      </c>
      <c r="F56" s="211">
        <f>COUNTIFS('2019'!H$116:H$208,"SOLUCIONADO",'2019'!G$116:G$208,E$34,'2019'!C$116:C$208,A56)</f>
        <v>0</v>
      </c>
      <c r="G56" s="211">
        <f>COUNTIFS('2019'!$H$116:$H$208,"SEGUIMIENTO",'2019'!$G$116:$G$208,G$34,'2019'!$C$116:$C$208,A56)</f>
        <v>0</v>
      </c>
      <c r="H56" s="211">
        <f>COUNTIFS('2019'!$H$116:$H$208,"SOLUCIONADO",'2019'!$G$116:$G$208,G$34,'2019'!$C$116:$C$208,A56)</f>
        <v>1</v>
      </c>
      <c r="I56" s="211">
        <f>COUNTIFS('2019'!$H$116:$H$208,"SEGUIMIENTO",'2019'!$G$116:$G$208,I$34,'2019'!$C$116:$C$208,A56)</f>
        <v>0</v>
      </c>
      <c r="J56" s="211">
        <f>COUNTIFS('2019'!$H$116:$H$208,"SOLUCIONADO",'2019'!$G$116:$G$208,I$34,'2019'!$C$116:$C$208,A56)</f>
        <v>0</v>
      </c>
      <c r="K56" s="211">
        <f>COUNTIFS('2019'!$H$116:$H$208,"SEGUIMIENTO",'2019'!$G$116:$G$208,K$34,'2019'!$C$116:$C$208,A56)</f>
        <v>0</v>
      </c>
      <c r="L56" s="211">
        <f>COUNTIFS('2019'!$H$116:$H$208,"SOLUCIONADO",'2019'!$G$116:$G$208,K$34,'2019'!$C$116:$C$208,A56)</f>
        <v>0</v>
      </c>
      <c r="M56" s="211">
        <f>COUNTIFS('2019'!$H$116:$H$208,"SEGUIMIENTO",'2019'!$G$116:$G$208,M$34,'2019'!$C$116:$C$208,A56)</f>
        <v>0</v>
      </c>
      <c r="N56" s="211">
        <f>COUNTIFS('2019'!$H$116:$H$208,"SOLUCIONADO",'2019'!$G$116:$G$208,M$34,'2019'!$C$116:$C$208,A56)</f>
        <v>0</v>
      </c>
      <c r="O56" s="211">
        <f>COUNTIFS('2019'!$H$116:$H$208,"SEGUIMIENTO",'2019'!$G$116:$G$208,O$34,'2019'!$C$116:$C$208,A56)</f>
        <v>0</v>
      </c>
      <c r="P56" s="211">
        <f>COUNTIFS('2019'!$H$116:$H$208,"SOLUCIONADO",'2019'!$G$116:$G$208,O$34,'2019'!$C$116:$C$208,A56)</f>
        <v>0</v>
      </c>
      <c r="V56" s="186"/>
      <c r="W56" s="186"/>
      <c r="X56" s="186"/>
      <c r="Y56" s="186"/>
      <c r="Z56" s="186"/>
      <c r="AA56" s="186"/>
      <c r="AB56" s="186"/>
      <c r="AC56" s="186"/>
    </row>
    <row r="57" spans="1:29" ht="12.75">
      <c r="A57" s="478" t="str">
        <f t="array" ref="A57">IFERROR(INDEX('2019'!$C$116:$C$208,MATCH(0,INDEX(COUNTIF($A$35:A56,'2019'!$C$116:$C$208),0,0),0)),"")</f>
        <v>Hormiga</v>
      </c>
      <c r="B57" s="211">
        <f>COUNTIF('2019'!$C$116:$C$208,A57)</f>
        <v>2</v>
      </c>
      <c r="C57" s="211">
        <f>COUNTIFS('2019'!$H$116:$H$208,"SEGUIMIENTO",'2019'!$G$116:$G$208,C$34,'2019'!$C$116:$C$208,A57)</f>
        <v>0</v>
      </c>
      <c r="D57" s="211">
        <f>COUNTIFS('2019'!$H$116:$H$208,"SOLUCIONADO",'2019'!$G$116:$G$208,C$34,'2019'!$C$116:$C$208,A57)</f>
        <v>2</v>
      </c>
      <c r="E57" s="211">
        <f>COUNTIFS('2019'!H$116:H$208,"SEGUIMIENTO",'2019'!G$116:G$208,E$34,'2019'!C$116:C$208,A57)</f>
        <v>0</v>
      </c>
      <c r="F57" s="211">
        <f>COUNTIFS('2019'!H$116:H$208,"SOLUCIONADO",'2019'!G$116:G$208,E$34,'2019'!C$116:C$208,A57)</f>
        <v>0</v>
      </c>
      <c r="G57" s="211">
        <f>COUNTIFS('2019'!$H$116:$H$208,"SEGUIMIENTO",'2019'!$G$116:$G$208,G$34,'2019'!$C$116:$C$208,A57)</f>
        <v>0</v>
      </c>
      <c r="H57" s="211">
        <f>COUNTIFS('2019'!$H$116:$H$208,"SOLUCIONADO",'2019'!$G$116:$G$208,G$34,'2019'!$C$116:$C$208,A57)</f>
        <v>0</v>
      </c>
      <c r="I57" s="211">
        <f>COUNTIFS('2019'!$H$116:$H$208,"SEGUIMIENTO",'2019'!$G$116:$G$208,I$34,'2019'!$C$116:$C$208,A57)</f>
        <v>0</v>
      </c>
      <c r="J57" s="211">
        <f>COUNTIFS('2019'!$H$116:$H$208,"SOLUCIONADO",'2019'!$G$116:$G$208,I$34,'2019'!$C$116:$C$208,A57)</f>
        <v>0</v>
      </c>
      <c r="K57" s="211">
        <f>COUNTIFS('2019'!$H$116:$H$208,"SEGUIMIENTO",'2019'!$G$116:$G$208,K$34,'2019'!$C$116:$C$208,A57)</f>
        <v>0</v>
      </c>
      <c r="L57" s="211">
        <f>COUNTIFS('2019'!$H$116:$H$208,"SOLUCIONADO",'2019'!$G$116:$G$208,K$34,'2019'!$C$116:$C$208,A57)</f>
        <v>0</v>
      </c>
      <c r="M57" s="211">
        <f>COUNTIFS('2019'!$H$116:$H$208,"SEGUIMIENTO",'2019'!$G$116:$G$208,M$34,'2019'!$C$116:$C$208,A57)</f>
        <v>0</v>
      </c>
      <c r="N57" s="211">
        <f>COUNTIFS('2019'!$H$116:$H$208,"SOLUCIONADO",'2019'!$G$116:$G$208,M$34,'2019'!$C$116:$C$208,A57)</f>
        <v>0</v>
      </c>
      <c r="O57" s="211">
        <f>COUNTIFS('2019'!$H$116:$H$208,"SEGUIMIENTO",'2019'!$G$116:$G$208,O$34,'2019'!$C$116:$C$208,A57)</f>
        <v>0</v>
      </c>
      <c r="P57" s="211">
        <f>COUNTIFS('2019'!$H$116:$H$208,"SOLUCIONADO",'2019'!$G$116:$G$208,O$34,'2019'!$C$116:$C$208,A57)</f>
        <v>0</v>
      </c>
      <c r="V57" s="186"/>
      <c r="W57" s="186"/>
      <c r="X57" s="186"/>
      <c r="Y57" s="186"/>
      <c r="Z57" s="186"/>
      <c r="AA57" s="186"/>
      <c r="AB57" s="186"/>
      <c r="AC57" s="186"/>
    </row>
    <row r="58" spans="1:29" ht="12.75">
      <c r="A58" s="478" t="str">
        <f t="array" ref="A58">IFERROR(INDEX('2019'!$C$116:$C$208,MATCH(0,INDEX(COUNTIF($A$35:A57,'2019'!$C$116:$C$208),0,0),0)),"")</f>
        <v>Parque Ecuestre</v>
      </c>
      <c r="B58" s="211">
        <f>COUNTIF('2019'!$C$116:$C$208,A58)</f>
        <v>1</v>
      </c>
      <c r="C58" s="211">
        <f>COUNTIFS('2019'!$H$116:$H$208,"SEGUIMIENTO",'2019'!$G$116:$G$208,C$34,'2019'!$C$116:$C$208,A58)</f>
        <v>0</v>
      </c>
      <c r="D58" s="211">
        <f>COUNTIFS('2019'!$H$116:$H$208,"SOLUCIONADO",'2019'!$G$116:$G$208,C$34,'2019'!$C$116:$C$208,A58)</f>
        <v>1</v>
      </c>
      <c r="E58" s="211">
        <f>COUNTIFS('2019'!H$116:H$208,"SEGUIMIENTO",'2019'!G$116:G$208,E$34,'2019'!C$116:C$208,A58)</f>
        <v>0</v>
      </c>
      <c r="F58" s="211">
        <f>COUNTIFS('2019'!H$116:H$208,"SOLUCIONADO",'2019'!G$116:G$208,E$34,'2019'!C$116:C$208,A58)</f>
        <v>0</v>
      </c>
      <c r="G58" s="211">
        <f>COUNTIFS('2019'!$H$116:$H$208,"SEGUIMIENTO",'2019'!$G$116:$G$208,G$34,'2019'!$C$116:$C$208,A58)</f>
        <v>0</v>
      </c>
      <c r="H58" s="211">
        <f>COUNTIFS('2019'!$H$116:$H$208,"SOLUCIONADO",'2019'!$G$116:$G$208,G$34,'2019'!$C$116:$C$208,A58)</f>
        <v>0</v>
      </c>
      <c r="I58" s="211">
        <f>COUNTIFS('2019'!$H$116:$H$208,"SEGUIMIENTO",'2019'!$G$116:$G$208,I$34,'2019'!$C$116:$C$208,A58)</f>
        <v>0</v>
      </c>
      <c r="J58" s="211">
        <f>COUNTIFS('2019'!$H$116:$H$208,"SOLUCIONADO",'2019'!$G$116:$G$208,I$34,'2019'!$C$116:$C$208,A58)</f>
        <v>0</v>
      </c>
      <c r="K58" s="211">
        <f>COUNTIFS('2019'!$H$116:$H$208,"SEGUIMIENTO",'2019'!$G$116:$G$208,K$34,'2019'!$C$116:$C$208,A58)</f>
        <v>0</v>
      </c>
      <c r="L58" s="211">
        <f>COUNTIFS('2019'!$H$116:$H$208,"SOLUCIONADO",'2019'!$G$116:$G$208,K$34,'2019'!$C$116:$C$208,A58)</f>
        <v>0</v>
      </c>
      <c r="M58" s="211">
        <f>COUNTIFS('2019'!$H$116:$H$208,"SEGUIMIENTO",'2019'!$G$116:$G$208,M$34,'2019'!$C$116:$C$208,A58)</f>
        <v>0</v>
      </c>
      <c r="N58" s="211">
        <f>COUNTIFS('2019'!$H$116:$H$208,"SOLUCIONADO",'2019'!$G$116:$G$208,M$34,'2019'!$C$116:$C$208,A58)</f>
        <v>0</v>
      </c>
      <c r="O58" s="211">
        <f>COUNTIFS('2019'!$H$116:$H$208,"SEGUIMIENTO",'2019'!$G$116:$G$208,O$34,'2019'!$C$116:$C$208,A58)</f>
        <v>0</v>
      </c>
      <c r="P58" s="211">
        <f>COUNTIFS('2019'!$H$116:$H$208,"SOLUCIONADO",'2019'!$G$116:$G$208,O$34,'2019'!$C$116:$C$208,A58)</f>
        <v>0</v>
      </c>
      <c r="V58" s="186"/>
      <c r="W58" s="186"/>
      <c r="X58" s="186"/>
      <c r="Y58" s="186"/>
      <c r="Z58" s="186"/>
      <c r="AA58" s="186"/>
      <c r="AB58" s="186"/>
      <c r="AC58" s="186"/>
    </row>
    <row r="59" spans="1:29" ht="12.75">
      <c r="A59" s="478" t="str">
        <f t="array" ref="A59">IFERROR(INDEX('2019'!$C$116:$C$208,MATCH(0,INDEX(COUNTIF($A$35:A58,'2019'!$C$116:$C$208),0,0),0)),"")</f>
        <v>Bayamon</v>
      </c>
      <c r="B59" s="211">
        <f>COUNTIF('2019'!$C$116:$C$208,A59)</f>
        <v>1</v>
      </c>
      <c r="C59" s="211">
        <f>COUNTIFS('2019'!$H$116:$H$208,"SEGUIMIENTO",'2019'!$G$116:$G$208,C$34,'2019'!$C$116:$C$208,A59)</f>
        <v>0</v>
      </c>
      <c r="D59" s="211">
        <f>COUNTIFS('2019'!$H$116:$H$208,"SOLUCIONADO",'2019'!$G$116:$G$208,C$34,'2019'!$C$116:$C$208,A59)</f>
        <v>1</v>
      </c>
      <c r="E59" s="211">
        <f>COUNTIFS('2019'!H$116:H$208,"SEGUIMIENTO",'2019'!G$116:G$208,E$34,'2019'!C$116:C$208,A59)</f>
        <v>0</v>
      </c>
      <c r="F59" s="211">
        <f>COUNTIFS('2019'!H$116:H$208,"SOLUCIONADO",'2019'!G$116:G$208,E$34,'2019'!C$116:C$208,A59)</f>
        <v>0</v>
      </c>
      <c r="G59" s="211">
        <f>COUNTIFS('2019'!$H$116:$H$208,"SEGUIMIENTO",'2019'!$G$116:$G$208,G$34,'2019'!$C$116:$C$208,A59)</f>
        <v>0</v>
      </c>
      <c r="H59" s="211">
        <f>COUNTIFS('2019'!$H$116:$H$208,"SOLUCIONADO",'2019'!$G$116:$G$208,G$34,'2019'!$C$116:$C$208,A59)</f>
        <v>0</v>
      </c>
      <c r="I59" s="211">
        <f>COUNTIFS('2019'!$H$116:$H$208,"SEGUIMIENTO",'2019'!$G$116:$G$208,I$34,'2019'!$C$116:$C$208,A59)</f>
        <v>0</v>
      </c>
      <c r="J59" s="211">
        <f>COUNTIFS('2019'!$H$116:$H$208,"SOLUCIONADO",'2019'!$G$116:$G$208,I$34,'2019'!$C$116:$C$208,A59)</f>
        <v>0</v>
      </c>
      <c r="K59" s="211">
        <f>COUNTIFS('2019'!$H$116:$H$208,"SEGUIMIENTO",'2019'!$G$116:$G$208,K$34,'2019'!$C$116:$C$208,A59)</f>
        <v>0</v>
      </c>
      <c r="L59" s="211">
        <f>COUNTIFS('2019'!$H$116:$H$208,"SOLUCIONADO",'2019'!$G$116:$G$208,K$34,'2019'!$C$116:$C$208,A59)</f>
        <v>0</v>
      </c>
      <c r="M59" s="211">
        <f>COUNTIFS('2019'!$H$116:$H$208,"SEGUIMIENTO",'2019'!$G$116:$G$208,M$34,'2019'!$C$116:$C$208,A59)</f>
        <v>0</v>
      </c>
      <c r="N59" s="211">
        <f>COUNTIFS('2019'!$H$116:$H$208,"SOLUCIONADO",'2019'!$G$116:$G$208,M$34,'2019'!$C$116:$C$208,A59)</f>
        <v>0</v>
      </c>
      <c r="O59" s="211">
        <f>COUNTIFS('2019'!$H$116:$H$208,"SEGUIMIENTO",'2019'!$G$116:$G$208,O$34,'2019'!$C$116:$C$208,A59)</f>
        <v>0</v>
      </c>
      <c r="P59" s="211">
        <f>COUNTIFS('2019'!$H$116:$H$208,"SOLUCIONADO",'2019'!$G$116:$G$208,O$34,'2019'!$C$116:$C$208,A59)</f>
        <v>0</v>
      </c>
      <c r="V59" s="186"/>
      <c r="W59" s="186"/>
      <c r="X59" s="186"/>
      <c r="Y59" s="186"/>
      <c r="Z59" s="186"/>
      <c r="AA59" s="186"/>
      <c r="AB59" s="186"/>
      <c r="AC59" s="186"/>
    </row>
    <row r="60" spans="1:29" ht="12.75">
      <c r="A60" s="478" t="str">
        <f t="array" ref="A60">IFERROR(INDEX('2019'!$C$116:$C$208,MATCH(0,INDEX(COUNTIF($A$35:A59,'2019'!$C$116:$C$208),0,0),0)),"")</f>
        <v>Quinta Valle</v>
      </c>
      <c r="B60" s="211">
        <f>COUNTIF('2019'!$C$116:$C$208,A60)</f>
        <v>1</v>
      </c>
      <c r="C60" s="211">
        <f>COUNTIFS('2019'!$H$116:$H$208,"SEGUIMIENTO",'2019'!$G$116:$G$208,C$34,'2019'!$C$116:$C$208,A60)</f>
        <v>0</v>
      </c>
      <c r="D60" s="211">
        <f>COUNTIFS('2019'!$H$116:$H$208,"SOLUCIONADO",'2019'!$G$116:$G$208,C$34,'2019'!$C$116:$C$208,A60)</f>
        <v>0</v>
      </c>
      <c r="E60" s="211">
        <f>COUNTIFS('2019'!H$116:H$208,"SEGUIMIENTO",'2019'!G$116:G$208,E$34,'2019'!C$116:C$208,A60)</f>
        <v>0</v>
      </c>
      <c r="F60" s="211">
        <f>COUNTIFS('2019'!H$116:H$208,"SOLUCIONADO",'2019'!G$116:G$208,E$34,'2019'!C$116:C$208,A60)</f>
        <v>0</v>
      </c>
      <c r="G60" s="211">
        <f>COUNTIFS('2019'!$H$116:$H$208,"SEGUIMIENTO",'2019'!$G$116:$G$208,G$34,'2019'!$C$116:$C$208,A60)</f>
        <v>0</v>
      </c>
      <c r="H60" s="211">
        <f>COUNTIFS('2019'!$H$116:$H$208,"SOLUCIONADO",'2019'!$G$116:$G$208,G$34,'2019'!$C$116:$C$208,A60)</f>
        <v>0</v>
      </c>
      <c r="I60" s="211">
        <f>COUNTIFS('2019'!$H$116:$H$208,"SEGUIMIENTO",'2019'!$G$116:$G$208,I$34,'2019'!$C$116:$C$208,A60)</f>
        <v>0</v>
      </c>
      <c r="J60" s="211">
        <f>COUNTIFS('2019'!$H$116:$H$208,"SOLUCIONADO",'2019'!$G$116:$G$208,I$34,'2019'!$C$116:$C$208,A60)</f>
        <v>0</v>
      </c>
      <c r="K60" s="211">
        <f>COUNTIFS('2019'!$H$116:$H$208,"SEGUIMIENTO",'2019'!$G$116:$G$208,K$34,'2019'!$C$116:$C$208,A60)</f>
        <v>0</v>
      </c>
      <c r="L60" s="211">
        <f>COUNTIFS('2019'!$H$116:$H$208,"SOLUCIONADO",'2019'!$G$116:$G$208,K$34,'2019'!$C$116:$C$208,A60)</f>
        <v>0</v>
      </c>
      <c r="M60" s="211">
        <f>COUNTIFS('2019'!$H$116:$H$208,"SEGUIMIENTO",'2019'!$G$116:$G$208,M$34,'2019'!$C$116:$C$208,A60)</f>
        <v>0</v>
      </c>
      <c r="N60" s="211">
        <f>COUNTIFS('2019'!$H$116:$H$208,"SOLUCIONADO",'2019'!$G$116:$G$208,M$34,'2019'!$C$116:$C$208,A60)</f>
        <v>1</v>
      </c>
      <c r="O60" s="211">
        <f>COUNTIFS('2019'!$H$116:$H$208,"SEGUIMIENTO",'2019'!$G$116:$G$208,O$34,'2019'!$C$116:$C$208,A60)</f>
        <v>0</v>
      </c>
      <c r="P60" s="211">
        <f>COUNTIFS('2019'!$H$116:$H$208,"SOLUCIONADO",'2019'!$G$116:$G$208,O$34,'2019'!$C$116:$C$208,A60)</f>
        <v>0</v>
      </c>
      <c r="V60" s="186"/>
      <c r="W60" s="186"/>
      <c r="X60" s="186"/>
      <c r="Y60" s="186"/>
      <c r="Z60" s="186"/>
      <c r="AA60" s="186"/>
      <c r="AB60" s="186"/>
      <c r="AC60" s="186"/>
    </row>
    <row r="61" spans="1:29" ht="12.75">
      <c r="A61" s="478" t="str">
        <f t="array" ref="A61">IFERROR(INDEX('2019'!$C$116:$C$208,MATCH(0,INDEX(COUNTIF($A$35:A60,'2019'!$C$116:$C$208),0,0),0)),"")</f>
        <v>Lomas-1</v>
      </c>
      <c r="B61" s="211">
        <f>COUNTIF('2019'!$C$116:$C$208,A61)</f>
        <v>1</v>
      </c>
      <c r="C61" s="211">
        <f>COUNTIFS('2019'!$H$116:$H$208,"SEGUIMIENTO",'2019'!$G$116:$G$208,C$34,'2019'!$C$116:$C$208,A61)</f>
        <v>0</v>
      </c>
      <c r="D61" s="211">
        <f>COUNTIFS('2019'!$H$116:$H$208,"SOLUCIONADO",'2019'!$G$116:$G$208,C$34,'2019'!$C$116:$C$208,A61)</f>
        <v>0</v>
      </c>
      <c r="E61" s="211">
        <f>COUNTIFS('2019'!H$116:H$208,"SEGUIMIENTO",'2019'!G$116:G$208,E$34,'2019'!C$116:C$208,A61)</f>
        <v>0</v>
      </c>
      <c r="F61" s="211">
        <f>COUNTIFS('2019'!H$116:H$208,"SOLUCIONADO",'2019'!G$116:G$208,E$34,'2019'!C$116:C$208,A61)</f>
        <v>0</v>
      </c>
      <c r="G61" s="211">
        <f>COUNTIFS('2019'!$H$116:$H$208,"SEGUIMIENTO",'2019'!$G$116:$G$208,G$34,'2019'!$C$116:$C$208,A61)</f>
        <v>0</v>
      </c>
      <c r="H61" s="211">
        <f>COUNTIFS('2019'!$H$116:$H$208,"SOLUCIONADO",'2019'!$G$116:$G$208,G$34,'2019'!$C$116:$C$208,A61)</f>
        <v>0</v>
      </c>
      <c r="I61" s="211">
        <f>COUNTIFS('2019'!$H$116:$H$208,"SEGUIMIENTO",'2019'!$G$116:$G$208,I$34,'2019'!$C$116:$C$208,A61)</f>
        <v>0</v>
      </c>
      <c r="J61" s="211">
        <f>COUNTIFS('2019'!$H$116:$H$208,"SOLUCIONADO",'2019'!$G$116:$G$208,I$34,'2019'!$C$116:$C$208,A61)</f>
        <v>0</v>
      </c>
      <c r="K61" s="211">
        <f>COUNTIFS('2019'!$H$116:$H$208,"SEGUIMIENTO",'2019'!$G$116:$G$208,K$34,'2019'!$C$116:$C$208,A61)</f>
        <v>0</v>
      </c>
      <c r="L61" s="211">
        <f>COUNTIFS('2019'!$H$116:$H$208,"SOLUCIONADO",'2019'!$G$116:$G$208,K$34,'2019'!$C$116:$C$208,A61)</f>
        <v>0</v>
      </c>
      <c r="M61" s="211">
        <f>COUNTIFS('2019'!$H$116:$H$208,"SEGUIMIENTO",'2019'!$G$116:$G$208,M$34,'2019'!$C$116:$C$208,A61)</f>
        <v>0</v>
      </c>
      <c r="N61" s="211">
        <f>COUNTIFS('2019'!$H$116:$H$208,"SOLUCIONADO",'2019'!$G$116:$G$208,M$34,'2019'!$C$116:$C$208,A61)</f>
        <v>0</v>
      </c>
      <c r="O61" s="211">
        <f>COUNTIFS('2019'!$H$116:$H$208,"SEGUIMIENTO",'2019'!$G$116:$G$208,O$34,'2019'!$C$116:$C$208,A61)</f>
        <v>0</v>
      </c>
      <c r="P61" s="211">
        <f>COUNTIFS('2019'!$H$116:$H$208,"SOLUCIONADO",'2019'!$G$116:$G$208,O$34,'2019'!$C$116:$C$208,A61)</f>
        <v>1</v>
      </c>
      <c r="V61" s="186"/>
      <c r="W61" s="186"/>
      <c r="X61" s="186"/>
      <c r="Y61" s="186"/>
      <c r="Z61" s="186"/>
      <c r="AA61" s="186"/>
      <c r="AB61" s="186"/>
      <c r="AC61" s="186"/>
    </row>
    <row r="62" spans="1:29" ht="12.75">
      <c r="C62" s="480">
        <f t="shared" ref="C62:P62" si="1">SUM(C36:C61)</f>
        <v>0</v>
      </c>
      <c r="D62" s="480">
        <f t="shared" si="1"/>
        <v>37</v>
      </c>
      <c r="E62" s="480">
        <f t="shared" si="1"/>
        <v>0</v>
      </c>
      <c r="F62" s="480">
        <f t="shared" si="1"/>
        <v>19</v>
      </c>
      <c r="G62" s="480">
        <f t="shared" si="1"/>
        <v>0</v>
      </c>
      <c r="H62" s="480">
        <f t="shared" si="1"/>
        <v>8</v>
      </c>
      <c r="I62" s="480">
        <f t="shared" si="1"/>
        <v>0</v>
      </c>
      <c r="J62" s="480">
        <f t="shared" si="1"/>
        <v>0</v>
      </c>
      <c r="K62" s="480">
        <f t="shared" si="1"/>
        <v>0</v>
      </c>
      <c r="L62" s="480">
        <f t="shared" si="1"/>
        <v>2</v>
      </c>
      <c r="M62" s="480">
        <f t="shared" si="1"/>
        <v>0</v>
      </c>
      <c r="N62" s="480">
        <f t="shared" si="1"/>
        <v>6</v>
      </c>
      <c r="O62" s="480">
        <f t="shared" si="1"/>
        <v>0</v>
      </c>
      <c r="P62" s="480">
        <f t="shared" si="1"/>
        <v>21</v>
      </c>
      <c r="V62" s="186"/>
      <c r="W62" s="186"/>
      <c r="X62" s="186"/>
      <c r="Y62" s="186"/>
      <c r="Z62" s="186"/>
      <c r="AA62" s="186"/>
      <c r="AB62" s="186"/>
      <c r="AC62" s="186"/>
    </row>
    <row r="63" spans="1:29" ht="12.75">
      <c r="C63" s="186"/>
      <c r="D63" s="186"/>
      <c r="V63" s="186"/>
      <c r="W63" s="186"/>
      <c r="X63" s="186"/>
      <c r="Y63" s="186"/>
      <c r="Z63" s="186"/>
      <c r="AA63" s="186"/>
      <c r="AB63" s="186"/>
      <c r="AC63" s="186"/>
    </row>
    <row r="64" spans="1:29" ht="12.75">
      <c r="C64" s="186"/>
      <c r="D64" s="186"/>
      <c r="V64" s="186"/>
      <c r="W64" s="186"/>
      <c r="X64" s="186"/>
      <c r="Y64" s="186"/>
      <c r="Z64" s="186"/>
      <c r="AA64" s="186"/>
      <c r="AB64" s="186"/>
      <c r="AC64" s="186"/>
    </row>
    <row r="65" spans="1:29" ht="12.75">
      <c r="C65" s="186"/>
      <c r="D65" s="186"/>
      <c r="V65" s="186"/>
      <c r="W65" s="186"/>
      <c r="X65" s="186"/>
      <c r="Y65" s="186"/>
      <c r="Z65" s="186"/>
      <c r="AA65" s="186"/>
      <c r="AB65" s="186"/>
      <c r="AC65" s="186"/>
    </row>
    <row r="66" spans="1:29" ht="12.75">
      <c r="A66" s="555" t="s">
        <v>1175</v>
      </c>
      <c r="B66" s="545"/>
      <c r="C66" s="554" t="s">
        <v>114</v>
      </c>
      <c r="D66" s="545"/>
      <c r="E66" s="554" t="s">
        <v>271</v>
      </c>
      <c r="F66" s="545"/>
      <c r="G66" s="554" t="s">
        <v>222</v>
      </c>
      <c r="H66" s="545"/>
      <c r="I66" s="554" t="s">
        <v>4846</v>
      </c>
      <c r="J66" s="545"/>
      <c r="K66" s="554" t="s">
        <v>362</v>
      </c>
      <c r="L66" s="545"/>
      <c r="M66" s="554" t="s">
        <v>483</v>
      </c>
      <c r="N66" s="545"/>
      <c r="O66" s="554" t="s">
        <v>384</v>
      </c>
      <c r="P66" s="545"/>
      <c r="V66" s="186"/>
      <c r="W66" s="186"/>
      <c r="X66" s="186"/>
      <c r="Y66" s="186"/>
      <c r="Z66" s="186"/>
      <c r="AA66" s="186"/>
      <c r="AB66" s="186"/>
      <c r="AC66" s="186"/>
    </row>
    <row r="67" spans="1:29" ht="12.75">
      <c r="A67" s="477" t="s">
        <v>39</v>
      </c>
      <c r="B67" s="477" t="s">
        <v>13197</v>
      </c>
      <c r="C67" s="467" t="s">
        <v>15</v>
      </c>
      <c r="D67" s="467" t="s">
        <v>4805</v>
      </c>
      <c r="E67" s="467" t="s">
        <v>15</v>
      </c>
      <c r="F67" s="467" t="s">
        <v>4805</v>
      </c>
      <c r="G67" s="467" t="s">
        <v>15</v>
      </c>
      <c r="H67" s="467" t="s">
        <v>4805</v>
      </c>
      <c r="I67" s="467" t="s">
        <v>15</v>
      </c>
      <c r="J67" s="467" t="s">
        <v>4805</v>
      </c>
      <c r="K67" s="467" t="s">
        <v>15</v>
      </c>
      <c r="L67" s="467" t="s">
        <v>4805</v>
      </c>
      <c r="M67" s="467" t="s">
        <v>15</v>
      </c>
      <c r="N67" s="465" t="s">
        <v>4805</v>
      </c>
      <c r="O67" s="467" t="s">
        <v>15</v>
      </c>
      <c r="P67" s="467" t="s">
        <v>4805</v>
      </c>
      <c r="V67" s="186"/>
      <c r="W67" s="186"/>
      <c r="X67" s="186"/>
      <c r="Y67" s="186"/>
      <c r="Z67" s="186"/>
      <c r="AA67" s="186"/>
      <c r="AB67" s="186"/>
      <c r="AC67" s="186"/>
    </row>
    <row r="68" spans="1:29" ht="12.75">
      <c r="A68" s="478" t="str">
        <f t="array" ref="A68">IFERROR(INDEX('2019'!$C$208:$C$262,MATCH(0,INDEX(COUNTIF($A$67:A67,'2019'!$C$208:$C$262),0,0),0)),"")</f>
        <v>Arallanes</v>
      </c>
      <c r="B68" s="211">
        <f>COUNTIF('2019'!$C$209:$C$262,A68)</f>
        <v>3</v>
      </c>
      <c r="C68" s="211">
        <f>COUNTIFS('2019'!$H$209:$H$262,"SEGUIMIENTO",'2019'!$G$209:$G$262,C$66,'2019'!$C$209:$C$262,A68)</f>
        <v>0</v>
      </c>
      <c r="D68" s="211">
        <f>COUNTIFS('2019'!$H$209:$H$262,"SOLUCIONADO",'2019'!$G$209:$G$262,C$66,'2019'!$C$209:$C$262,A68)</f>
        <v>3</v>
      </c>
      <c r="E68" s="211">
        <f>COUNTIFS('2019'!H$209:H$262,"SEGUIMIENTO",'2019'!G$209:G$262,E$66,'2019'!C$209:C$262,A68)</f>
        <v>0</v>
      </c>
      <c r="F68" s="211">
        <f>COUNTIFS('2019'!H$209:H$262,"SOLUCIONADO",'2019'!G$209:G$262,E$66,'2019'!C$209:C$262,A68)</f>
        <v>0</v>
      </c>
      <c r="G68" s="211">
        <f>COUNTIFS('2019'!$H$209:$H$262,"SEGUIMIENTO",'2019'!$G$209:$G$262,G$66,'2019'!$C$209:$C$262,A68)</f>
        <v>0</v>
      </c>
      <c r="H68" s="211">
        <f>COUNTIFS('2019'!$H$209:$H$262,"SOLUCIONADO",'2019'!$G$209:$G$262,G$66,'2019'!$C$209:$C$262,A68)</f>
        <v>0</v>
      </c>
      <c r="I68" s="211">
        <f>COUNTIFS('2019'!$H$209:$H$262,"SEGUIMIENTO",'2019'!$G$209:$G$262,I$66,'2019'!$C$209:$C$262,A68)</f>
        <v>0</v>
      </c>
      <c r="J68" s="211">
        <f>COUNTIFS('2019'!$H$209:$H$262,"SOLUCIONADO",'2019'!$G$209:$G$262,I$66,'2019'!$C$209:$C$262,A68)</f>
        <v>0</v>
      </c>
      <c r="K68" s="211">
        <f>COUNTIFS('2019'!$H$209:$H$262,"SEGUIMIENTO",'2019'!$G$209:$G$262,K$66,'2019'!$C$209:$C$262,A68)</f>
        <v>0</v>
      </c>
      <c r="L68" s="211">
        <f>COUNTIFS('2019'!$H$209:$H$262,"SOLUCIONADO",'2019'!$G$209:$G$262,K$66,'2019'!$C$209:$C$262,A68)</f>
        <v>0</v>
      </c>
      <c r="M68" s="211">
        <f>COUNTIFS('2019'!$H$209:$H$262,"SEGUIMIENTO",'2019'!$G$209:$G$262,M$66,'2019'!$C$209:$C$262,A68)</f>
        <v>0</v>
      </c>
      <c r="N68" s="211">
        <f>COUNTIFS('2019'!$H$209:$H$262,"SOLUCIONADO",'2019'!$G$209:$G$262,M$66,'2019'!$C$209:$C$262,A68)</f>
        <v>0</v>
      </c>
      <c r="O68" s="211">
        <f>COUNTIFS('2019'!$H$209:$H$262,"SEGUIMIENTO",'2019'!$G$209:$G$262,O$66,'2019'!$C$209:$C$262,A68)</f>
        <v>0</v>
      </c>
      <c r="P68" s="211">
        <f>COUNTIFS('2019'!$H$209:$H$262,"SOLUCIONADO",'2019'!$G$209:$G$262,O$66,'2019'!$C$209:$C$262,A68)</f>
        <v>0</v>
      </c>
      <c r="V68" s="186"/>
      <c r="W68" s="186"/>
      <c r="X68" s="186"/>
      <c r="Y68" s="186"/>
      <c r="Z68" s="186"/>
      <c r="AA68" s="186"/>
      <c r="AB68" s="186"/>
      <c r="AC68" s="186"/>
    </row>
    <row r="69" spans="1:29" ht="12.75">
      <c r="A69" s="478" t="str">
        <f t="array" ref="A69">IFERROR(INDEX('2019'!$C$208:$C$262,MATCH(0,INDEX(COUNTIF($A$67:A68,'2019'!$C$208:$C$262),0,0),0)),"")</f>
        <v>Agueybana</v>
      </c>
      <c r="B69" s="211">
        <f>COUNTIF('2019'!$C$209:$C$262,A69)</f>
        <v>8</v>
      </c>
      <c r="C69" s="211">
        <f>COUNTIFS('2019'!$H$209:$H$262,"SEGUIMIENTO",'2019'!$G$209:$G$262,C$66,'2019'!$C$209:$C$262,A69)</f>
        <v>0</v>
      </c>
      <c r="D69" s="211">
        <f>COUNTIFS('2019'!$H$209:$H$262,"SOLUCIONADO",'2019'!$G$209:$G$262,C$66,'2019'!$C$209:$C$262,A69)</f>
        <v>3</v>
      </c>
      <c r="E69" s="211">
        <f>COUNTIFS('2019'!H$209:H$262,"SEGUIMIENTO",'2019'!G$209:G$262,E$66,'2019'!C$209:C$262,A69)</f>
        <v>0</v>
      </c>
      <c r="F69" s="211">
        <f>COUNTIFS('2019'!H$209:H$262,"SOLUCIONADO",'2019'!G$209:G$262,E$66,'2019'!C$209:C$262,A69)</f>
        <v>3</v>
      </c>
      <c r="G69" s="211">
        <f>COUNTIFS('2019'!$H$209:$H$262,"SEGUIMIENTO",'2019'!$G$209:$G$262,G$66,'2019'!$C$209:$C$262,A69)</f>
        <v>0</v>
      </c>
      <c r="H69" s="211">
        <f>COUNTIFS('2019'!$H$209:$H$262,"SOLUCIONADO",'2019'!$G$209:$G$262,G$66,'2019'!$C$209:$C$262,A69)</f>
        <v>1</v>
      </c>
      <c r="I69" s="211">
        <f>COUNTIFS('2019'!$H$209:$H$262,"SEGUIMIENTO",'2019'!$G$209:$G$262,I$66,'2019'!$C$209:$C$262,A69)</f>
        <v>0</v>
      </c>
      <c r="J69" s="211">
        <f>COUNTIFS('2019'!$H$209:$H$262,"SOLUCIONADO",'2019'!$G$209:$G$262,I$66,'2019'!$C$209:$C$262,A69)</f>
        <v>0</v>
      </c>
      <c r="K69" s="211">
        <f>COUNTIFS('2019'!$H$209:$H$262,"SEGUIMIENTO",'2019'!$G$209:$G$262,K$66,'2019'!$C$209:$C$262,A69)</f>
        <v>0</v>
      </c>
      <c r="L69" s="211">
        <f>COUNTIFS('2019'!$H$209:$H$262,"SOLUCIONADO",'2019'!$G$209:$G$262,K$66,'2019'!$C$209:$C$262,A69)</f>
        <v>0</v>
      </c>
      <c r="M69" s="211">
        <f>COUNTIFS('2019'!$H$209:$H$262,"SEGUIMIENTO",'2019'!$G$209:$G$262,M$66,'2019'!$C$209:$C$262,A69)</f>
        <v>0</v>
      </c>
      <c r="N69" s="211">
        <f>COUNTIFS('2019'!$H$209:$H$262,"SOLUCIONADO",'2019'!$G$209:$G$262,M$66,'2019'!$C$209:$C$262,A69)</f>
        <v>0</v>
      </c>
      <c r="O69" s="211">
        <f>COUNTIFS('2019'!$H$209:$H$262,"SEGUIMIENTO",'2019'!$G$209:$G$262,O$66,'2019'!$C$209:$C$262,A69)</f>
        <v>0</v>
      </c>
      <c r="P69" s="211">
        <f>COUNTIFS('2019'!$H$209:$H$262,"SOLUCIONADO",'2019'!$G$209:$G$262,O$66,'2019'!$C$209:$C$262,A69)</f>
        <v>1</v>
      </c>
      <c r="V69" s="186"/>
      <c r="W69" s="186"/>
      <c r="X69" s="186"/>
      <c r="Y69" s="186"/>
      <c r="Z69" s="186"/>
      <c r="AA69" s="186"/>
      <c r="AB69" s="186"/>
      <c r="AC69" s="186"/>
    </row>
    <row r="70" spans="1:29" ht="12.75">
      <c r="A70" s="478" t="str">
        <f t="array" ref="A70">IFERROR(INDEX('2019'!$C$208:$C$262,MATCH(0,INDEX(COUNTIF($A$67:A69,'2019'!$C$208:$C$262),0,0),0)),"")</f>
        <v>Millenia</v>
      </c>
      <c r="B70" s="211">
        <f>COUNTIF('2019'!$C$209:$C$262,A70)</f>
        <v>3</v>
      </c>
      <c r="C70" s="211">
        <f>COUNTIFS('2019'!$H$209:$H$262,"SEGUIMIENTO",'2019'!$G$209:$G$262,C$66,'2019'!$C$209:$C$262,A70)</f>
        <v>0</v>
      </c>
      <c r="D70" s="211">
        <f>COUNTIFS('2019'!$H$209:$H$262,"SOLUCIONADO",'2019'!$G$209:$G$262,C$66,'2019'!$C$209:$C$262,A70)</f>
        <v>1</v>
      </c>
      <c r="E70" s="211">
        <f>COUNTIFS('2019'!H$209:H$262,"SEGUIMIENTO",'2019'!G$209:G$262,E$66,'2019'!C$209:C$262,A70)</f>
        <v>0</v>
      </c>
      <c r="F70" s="211">
        <f>COUNTIFS('2019'!H$209:H$262,"SOLUCIONADO",'2019'!G$209:G$262,E$66,'2019'!C$209:C$262,A70)</f>
        <v>0</v>
      </c>
      <c r="G70" s="211">
        <f>COUNTIFS('2019'!$H$209:$H$262,"SEGUIMIENTO",'2019'!$G$209:$G$262,G$66,'2019'!$C$209:$C$262,A70)</f>
        <v>0</v>
      </c>
      <c r="H70" s="211">
        <f>COUNTIFS('2019'!$H$209:$H$262,"SOLUCIONADO",'2019'!$G$209:$G$262,G$66,'2019'!$C$209:$C$262,A70)</f>
        <v>1</v>
      </c>
      <c r="I70" s="211">
        <f>COUNTIFS('2019'!$H$209:$H$262,"SEGUIMIENTO",'2019'!$G$209:$G$262,I$66,'2019'!$C$209:$C$262,A70)</f>
        <v>0</v>
      </c>
      <c r="J70" s="211">
        <f>COUNTIFS('2019'!$H$209:$H$262,"SOLUCIONADO",'2019'!$G$209:$G$262,I$66,'2019'!$C$209:$C$262,A70)</f>
        <v>0</v>
      </c>
      <c r="K70" s="211">
        <f>COUNTIFS('2019'!$H$209:$H$262,"SEGUIMIENTO",'2019'!$G$209:$G$262,K$66,'2019'!$C$209:$C$262,A70)</f>
        <v>0</v>
      </c>
      <c r="L70" s="211">
        <f>COUNTIFS('2019'!$H$209:$H$262,"SOLUCIONADO",'2019'!$G$209:$G$262,K$66,'2019'!$C$209:$C$262,A70)</f>
        <v>0</v>
      </c>
      <c r="M70" s="211">
        <f>COUNTIFS('2019'!$H$209:$H$262,"SEGUIMIENTO",'2019'!$G$209:$G$262,M$66,'2019'!$C$209:$C$262,A70)</f>
        <v>0</v>
      </c>
      <c r="N70" s="211">
        <f>COUNTIFS('2019'!$H$209:$H$262,"SOLUCIONADO",'2019'!$G$209:$G$262,M$66,'2019'!$C$209:$C$262,A70)</f>
        <v>0</v>
      </c>
      <c r="O70" s="211">
        <f>COUNTIFS('2019'!$H$209:$H$262,"SEGUIMIENTO",'2019'!$G$209:$G$262,O$66,'2019'!$C$209:$C$262,A70)</f>
        <v>0</v>
      </c>
      <c r="P70" s="211">
        <f>COUNTIFS('2019'!$H$209:$H$262,"SOLUCIONADO",'2019'!$G$209:$G$262,O$66,'2019'!$C$209:$C$262,A70)</f>
        <v>1</v>
      </c>
      <c r="V70" s="186"/>
      <c r="W70" s="186"/>
      <c r="X70" s="186"/>
      <c r="Y70" s="186"/>
      <c r="Z70" s="186"/>
      <c r="AA70" s="186"/>
      <c r="AB70" s="186"/>
      <c r="AC70" s="186"/>
    </row>
    <row r="71" spans="1:29" ht="12.75">
      <c r="A71" s="478" t="str">
        <f t="array" ref="A71">IFERROR(INDEX('2019'!$C$208:$C$262,MATCH(0,INDEX(COUNTIF($A$67:A70,'2019'!$C$208:$C$262),0,0),0)),"")</f>
        <v>Cervantes</v>
      </c>
      <c r="B71" s="211">
        <f>COUNTIF('2019'!$C$209:$C$262,A71)</f>
        <v>9</v>
      </c>
      <c r="C71" s="211">
        <f>COUNTIFS('2019'!$H$209:$H$262,"SEGUIMIENTO",'2019'!$G$209:$G$262,C$66,'2019'!$C$209:$C$262,A71)</f>
        <v>0</v>
      </c>
      <c r="D71" s="211">
        <f>COUNTIFS('2019'!$H$209:$H$262,"SOLUCIONADO",'2019'!$G$209:$G$262,C$66,'2019'!$C$209:$C$262,A71)</f>
        <v>1</v>
      </c>
      <c r="E71" s="211">
        <f>COUNTIFS('2019'!H$209:H$262,"SEGUIMIENTO",'2019'!G$209:G$262,E$66,'2019'!C$209:C$262,A71)</f>
        <v>0</v>
      </c>
      <c r="F71" s="211">
        <f>COUNTIFS('2019'!H$209:H$262,"SOLUCIONADO",'2019'!G$209:G$262,E$66,'2019'!C$209:C$262,A71)</f>
        <v>4</v>
      </c>
      <c r="G71" s="211">
        <f>COUNTIFS('2019'!$H$209:$H$262,"SEGUIMIENTO",'2019'!$G$209:$G$262,G$66,'2019'!$C$209:$C$262,A71)</f>
        <v>0</v>
      </c>
      <c r="H71" s="211">
        <f>COUNTIFS('2019'!$H$209:$H$262,"SOLUCIONADO",'2019'!$G$209:$G$262,G$66,'2019'!$C$209:$C$262,A71)</f>
        <v>0</v>
      </c>
      <c r="I71" s="211">
        <f>COUNTIFS('2019'!$H$209:$H$262,"SEGUIMIENTO",'2019'!$G$209:$G$262,I$66,'2019'!$C$209:$C$262,A71)</f>
        <v>0</v>
      </c>
      <c r="J71" s="211">
        <f>COUNTIFS('2019'!$H$209:$H$262,"SOLUCIONADO",'2019'!$G$209:$G$262,I$66,'2019'!$C$209:$C$262,A71)</f>
        <v>0</v>
      </c>
      <c r="K71" s="211">
        <f>COUNTIFS('2019'!$H$209:$H$262,"SEGUIMIENTO",'2019'!$G$209:$G$262,K$66,'2019'!$C$209:$C$262,A71)</f>
        <v>0</v>
      </c>
      <c r="L71" s="211">
        <f>COUNTIFS('2019'!$H$209:$H$262,"SOLUCIONADO",'2019'!$G$209:$G$262,K$66,'2019'!$C$209:$C$262,A71)</f>
        <v>0</v>
      </c>
      <c r="M71" s="211">
        <f>COUNTIFS('2019'!$H$209:$H$262,"SEGUIMIENTO",'2019'!$G$209:$G$262,M$66,'2019'!$C$209:$C$262,A71)</f>
        <v>0</v>
      </c>
      <c r="N71" s="211">
        <f>COUNTIFS('2019'!$H$209:$H$262,"SOLUCIONADO",'2019'!$G$209:$G$262,M$66,'2019'!$C$209:$C$262,A71)</f>
        <v>1</v>
      </c>
      <c r="O71" s="211">
        <f>COUNTIFS('2019'!$H$209:$H$262,"SEGUIMIENTO",'2019'!$G$209:$G$262,O$66,'2019'!$C$209:$C$262,A71)</f>
        <v>0</v>
      </c>
      <c r="P71" s="211">
        <f>COUNTIFS('2019'!$H$209:$H$262,"SOLUCIONADO",'2019'!$G$209:$G$262,O$66,'2019'!$C$209:$C$262,A71)</f>
        <v>3</v>
      </c>
      <c r="V71" s="186"/>
      <c r="W71" s="186"/>
      <c r="X71" s="186"/>
      <c r="Y71" s="186"/>
      <c r="Z71" s="186"/>
      <c r="AA71" s="186"/>
      <c r="AB71" s="186"/>
      <c r="AC71" s="186"/>
    </row>
    <row r="72" spans="1:29" ht="12.75">
      <c r="A72" s="478" t="str">
        <f t="array" ref="A72">IFERROR(INDEX('2019'!$C$208:$C$262,MATCH(0,INDEX(COUNTIF($A$67:A71,'2019'!$C$208:$C$262),0,0),0)),"")</f>
        <v>Plaza Universidad</v>
      </c>
      <c r="B72" s="211">
        <f>COUNTIF('2019'!$C$209:$C$262,A72)</f>
        <v>3</v>
      </c>
      <c r="C72" s="211">
        <f>COUNTIFS('2019'!$H$209:$H$262,"SEGUIMIENTO",'2019'!$G$209:$G$262,C$66,'2019'!$C$209:$C$262,A72)</f>
        <v>0</v>
      </c>
      <c r="D72" s="211">
        <f>COUNTIFS('2019'!$H$209:$H$262,"SOLUCIONADO",'2019'!$G$209:$G$262,C$66,'2019'!$C$209:$C$262,A72)</f>
        <v>1</v>
      </c>
      <c r="E72" s="211">
        <f>COUNTIFS('2019'!H$209:H$262,"SEGUIMIENTO",'2019'!G$209:G$262,E$66,'2019'!C$209:C$262,A72)</f>
        <v>0</v>
      </c>
      <c r="F72" s="211">
        <f>COUNTIFS('2019'!H$209:H$262,"SOLUCIONADO",'2019'!G$209:G$262,E$66,'2019'!C$209:C$262,A72)</f>
        <v>0</v>
      </c>
      <c r="G72" s="211">
        <f>COUNTIFS('2019'!$H$209:$H$262,"SEGUIMIENTO",'2019'!$G$209:$G$262,G$66,'2019'!$C$209:$C$262,A72)</f>
        <v>0</v>
      </c>
      <c r="H72" s="211">
        <f>COUNTIFS('2019'!$H$209:$H$262,"SOLUCIONADO",'2019'!$G$209:$G$262,G$66,'2019'!$C$209:$C$262,A72)</f>
        <v>0</v>
      </c>
      <c r="I72" s="211">
        <f>COUNTIFS('2019'!$H$209:$H$262,"SEGUIMIENTO",'2019'!$G$209:$G$262,I$66,'2019'!$C$209:$C$262,A72)</f>
        <v>0</v>
      </c>
      <c r="J72" s="211">
        <f>COUNTIFS('2019'!$H$209:$H$262,"SOLUCIONADO",'2019'!$G$209:$G$262,I$66,'2019'!$C$209:$C$262,A72)</f>
        <v>0</v>
      </c>
      <c r="K72" s="211">
        <f>COUNTIFS('2019'!$H$209:$H$262,"SEGUIMIENTO",'2019'!$G$209:$G$262,K$66,'2019'!$C$209:$C$262,A72)</f>
        <v>0</v>
      </c>
      <c r="L72" s="211">
        <f>COUNTIFS('2019'!$H$209:$H$262,"SOLUCIONADO",'2019'!$G$209:$G$262,K$66,'2019'!$C$209:$C$262,A72)</f>
        <v>0</v>
      </c>
      <c r="M72" s="211">
        <f>COUNTIFS('2019'!$H$209:$H$262,"SEGUIMIENTO",'2019'!$G$209:$G$262,M$66,'2019'!$C$209:$C$262,A72)</f>
        <v>0</v>
      </c>
      <c r="N72" s="211">
        <f>COUNTIFS('2019'!$H$209:$H$262,"SOLUCIONADO",'2019'!$G$209:$G$262,M$66,'2019'!$C$209:$C$262,A72)</f>
        <v>0</v>
      </c>
      <c r="O72" s="211">
        <f>COUNTIFS('2019'!$H$209:$H$262,"SEGUIMIENTO",'2019'!$G$209:$G$262,O$66,'2019'!$C$209:$C$262,A72)</f>
        <v>0</v>
      </c>
      <c r="P72" s="211">
        <f>COUNTIFS('2019'!$H$209:$H$262,"SOLUCIONADO",'2019'!$G$209:$G$262,O$66,'2019'!$C$209:$C$262,A72)</f>
        <v>2</v>
      </c>
      <c r="V72" s="186"/>
      <c r="W72" s="186"/>
      <c r="X72" s="186"/>
      <c r="Y72" s="186"/>
      <c r="Z72" s="186"/>
      <c r="AA72" s="186"/>
      <c r="AB72" s="186"/>
      <c r="AC72" s="186"/>
    </row>
    <row r="73" spans="1:29" ht="12.75">
      <c r="A73" s="478" t="str">
        <f t="array" ref="A73">IFERROR(INDEX('2019'!$C$208:$C$262,MATCH(0,INDEX(COUNTIF($A$67:A72,'2019'!$C$208:$C$262),0,0),0)),"")</f>
        <v>Condesa</v>
      </c>
      <c r="B73" s="211">
        <f>COUNTIF('2019'!$C$209:$C$262,A73)</f>
        <v>2</v>
      </c>
      <c r="C73" s="211">
        <f>COUNTIFS('2019'!$H$209:$H$262,"SEGUIMIENTO",'2019'!$G$209:$G$262,C$66,'2019'!$C$209:$C$262,A73)</f>
        <v>0</v>
      </c>
      <c r="D73" s="211">
        <f>COUNTIFS('2019'!$H$209:$H$262,"SOLUCIONADO",'2019'!$G$209:$G$262,C$66,'2019'!$C$209:$C$262,A73)</f>
        <v>2</v>
      </c>
      <c r="E73" s="211">
        <f>COUNTIFS('2019'!H$209:H$262,"SEGUIMIENTO",'2019'!G$209:G$262,E$66,'2019'!C$209:C$262,A73)</f>
        <v>0</v>
      </c>
      <c r="F73" s="211">
        <f>COUNTIFS('2019'!H$209:H$262,"SOLUCIONADO",'2019'!G$209:G$262,E$66,'2019'!C$209:C$262,A73)</f>
        <v>0</v>
      </c>
      <c r="G73" s="211">
        <f>COUNTIFS('2019'!$H$209:$H$262,"SEGUIMIENTO",'2019'!$G$209:$G$262,G$66,'2019'!$C$209:$C$262,A73)</f>
        <v>0</v>
      </c>
      <c r="H73" s="211">
        <f>COUNTIFS('2019'!$H$209:$H$262,"SOLUCIONADO",'2019'!$G$209:$G$262,G$66,'2019'!$C$209:$C$262,A73)</f>
        <v>0</v>
      </c>
      <c r="I73" s="211">
        <f>COUNTIFS('2019'!$H$209:$H$262,"SEGUIMIENTO",'2019'!$G$209:$G$262,I$66,'2019'!$C$209:$C$262,A73)</f>
        <v>0</v>
      </c>
      <c r="J73" s="211">
        <f>COUNTIFS('2019'!$H$209:$H$262,"SOLUCIONADO",'2019'!$G$209:$G$262,I$66,'2019'!$C$209:$C$262,A73)</f>
        <v>0</v>
      </c>
      <c r="K73" s="211">
        <f>COUNTIFS('2019'!$H$209:$H$262,"SEGUIMIENTO",'2019'!$G$209:$G$262,K$66,'2019'!$C$209:$C$262,A73)</f>
        <v>0</v>
      </c>
      <c r="L73" s="211">
        <f>COUNTIFS('2019'!$H$209:$H$262,"SOLUCIONADO",'2019'!$G$209:$G$262,K$66,'2019'!$C$209:$C$262,A73)</f>
        <v>0</v>
      </c>
      <c r="M73" s="211">
        <f>COUNTIFS('2019'!$H$209:$H$262,"SEGUIMIENTO",'2019'!$G$209:$G$262,M$66,'2019'!$C$209:$C$262,A73)</f>
        <v>0</v>
      </c>
      <c r="N73" s="211">
        <f>COUNTIFS('2019'!$H$209:$H$262,"SOLUCIONADO",'2019'!$G$209:$G$262,M$66,'2019'!$C$209:$C$262,A73)</f>
        <v>0</v>
      </c>
      <c r="O73" s="211">
        <f>COUNTIFS('2019'!$H$209:$H$262,"SEGUIMIENTO",'2019'!$G$209:$G$262,O$66,'2019'!$C$209:$C$262,A73)</f>
        <v>0</v>
      </c>
      <c r="P73" s="211">
        <f>COUNTIFS('2019'!$H$209:$H$262,"SOLUCIONADO",'2019'!$G$209:$G$262,O$66,'2019'!$C$209:$C$262,A73)</f>
        <v>0</v>
      </c>
      <c r="V73" s="186"/>
      <c r="W73" s="186"/>
      <c r="X73" s="186"/>
      <c r="Y73" s="186"/>
      <c r="Z73" s="186"/>
      <c r="AA73" s="186"/>
      <c r="AB73" s="186"/>
      <c r="AC73" s="186"/>
    </row>
    <row r="74" spans="1:29" ht="12.75">
      <c r="A74" s="478" t="str">
        <f t="array" ref="A74">IFERROR(INDEX('2019'!$C$208:$C$262,MATCH(0,INDEX(COUNTIF($A$67:A73,'2019'!$C$208:$C$262),0,0),0)),"")</f>
        <v>Segovia</v>
      </c>
      <c r="B74" s="211">
        <f>COUNTIF('2019'!$C$209:$C$262,A74)</f>
        <v>3</v>
      </c>
      <c r="C74" s="211">
        <f>COUNTIFS('2019'!$H$209:$H$262,"SEGUIMIENTO",'2019'!$G$209:$G$262,C$66,'2019'!$C$209:$C$262,A74)</f>
        <v>0</v>
      </c>
      <c r="D74" s="211">
        <f>COUNTIFS('2019'!$H$209:$H$262,"SOLUCIONADO",'2019'!$G$209:$G$262,C$66,'2019'!$C$209:$C$262,A74)</f>
        <v>1</v>
      </c>
      <c r="E74" s="211">
        <f>COUNTIFS('2019'!H$209:H$262,"SEGUIMIENTO",'2019'!G$209:G$262,E$66,'2019'!C$209:C$262,A74)</f>
        <v>0</v>
      </c>
      <c r="F74" s="211">
        <f>COUNTIFS('2019'!H$209:H$262,"SOLUCIONADO",'2019'!G$209:G$262,E$66,'2019'!C$209:C$262,A74)</f>
        <v>1</v>
      </c>
      <c r="G74" s="211">
        <f>COUNTIFS('2019'!$H$209:$H$262,"SEGUIMIENTO",'2019'!$G$209:$G$262,G$66,'2019'!$C$209:$C$262,A74)</f>
        <v>0</v>
      </c>
      <c r="H74" s="211">
        <f>COUNTIFS('2019'!$H$209:$H$262,"SOLUCIONADO",'2019'!$G$209:$G$262,G$66,'2019'!$C$209:$C$262,A74)</f>
        <v>0</v>
      </c>
      <c r="I74" s="211">
        <f>COUNTIFS('2019'!$H$209:$H$262,"SEGUIMIENTO",'2019'!$G$209:$G$262,I$66,'2019'!$C$209:$C$262,A74)</f>
        <v>0</v>
      </c>
      <c r="J74" s="211">
        <f>COUNTIFS('2019'!$H$209:$H$262,"SOLUCIONADO",'2019'!$G$209:$G$262,I$66,'2019'!$C$209:$C$262,A74)</f>
        <v>0</v>
      </c>
      <c r="K74" s="211">
        <f>COUNTIFS('2019'!$H$209:$H$262,"SEGUIMIENTO",'2019'!$G$209:$G$262,K$66,'2019'!$C$209:$C$262,A74)</f>
        <v>0</v>
      </c>
      <c r="L74" s="211">
        <f>COUNTIFS('2019'!$H$209:$H$262,"SOLUCIONADO",'2019'!$G$209:$G$262,K$66,'2019'!$C$209:$C$262,A74)</f>
        <v>0</v>
      </c>
      <c r="M74" s="211">
        <f>COUNTIFS('2019'!$H$209:$H$262,"SEGUIMIENTO",'2019'!$G$209:$G$262,M$66,'2019'!$C$209:$C$262,A74)</f>
        <v>0</v>
      </c>
      <c r="N74" s="211">
        <f>COUNTIFS('2019'!$H$209:$H$262,"SOLUCIONADO",'2019'!$G$209:$G$262,M$66,'2019'!$C$209:$C$262,A74)</f>
        <v>0</v>
      </c>
      <c r="O74" s="211">
        <f>COUNTIFS('2019'!$H$209:$H$262,"SEGUIMIENTO",'2019'!$G$209:$G$262,O$66,'2019'!$C$209:$C$262,A74)</f>
        <v>0</v>
      </c>
      <c r="P74" s="211">
        <f>COUNTIFS('2019'!$H$209:$H$262,"SOLUCIONADO",'2019'!$G$209:$G$262,O$66,'2019'!$C$209:$C$262,A74)</f>
        <v>1</v>
      </c>
      <c r="V74" s="186"/>
      <c r="W74" s="186"/>
      <c r="X74" s="186"/>
      <c r="Y74" s="186"/>
      <c r="Z74" s="186"/>
      <c r="AA74" s="186"/>
      <c r="AB74" s="186"/>
      <c r="AC74" s="186"/>
    </row>
    <row r="75" spans="1:29" ht="12.75">
      <c r="A75" s="478" t="str">
        <f t="array" ref="A75">IFERROR(INDEX('2019'!$C$208:$C$262,MATCH(0,INDEX(COUNTIF($A$67:A74,'2019'!$C$208:$C$262),0,0),0)),"")</f>
        <v>Bello Horizonte</v>
      </c>
      <c r="B75" s="211">
        <f>COUNTIF('2019'!$C$209:$C$262,A75)</f>
        <v>1</v>
      </c>
      <c r="C75" s="211">
        <f>COUNTIFS('2019'!$H$209:$H$262,"SEGUIMIENTO",'2019'!$G$209:$G$262,C$66,'2019'!$C$209:$C$262,A75)</f>
        <v>0</v>
      </c>
      <c r="D75" s="211">
        <f>COUNTIFS('2019'!$H$209:$H$262,"SOLUCIONADO",'2019'!$G$209:$G$262,C$66,'2019'!$C$209:$C$262,A75)</f>
        <v>0</v>
      </c>
      <c r="E75" s="211">
        <f>COUNTIFS('2019'!H$209:H$262,"SEGUIMIENTO",'2019'!G$209:G$262,E$66,'2019'!C$209:C$262,A75)</f>
        <v>0</v>
      </c>
      <c r="F75" s="211">
        <f>COUNTIFS('2019'!H$209:H$262,"SOLUCIONADO",'2019'!G$209:G$262,E$66,'2019'!C$209:C$262,A75)</f>
        <v>1</v>
      </c>
      <c r="G75" s="211">
        <f>COUNTIFS('2019'!$H$209:$H$262,"SEGUIMIENTO",'2019'!$G$209:$G$262,G$66,'2019'!$C$209:$C$262,A75)</f>
        <v>0</v>
      </c>
      <c r="H75" s="211">
        <f>COUNTIFS('2019'!$H$209:$H$262,"SOLUCIONADO",'2019'!$G$209:$G$262,G$66,'2019'!$C$209:$C$262,A75)</f>
        <v>0</v>
      </c>
      <c r="I75" s="211">
        <f>COUNTIFS('2019'!$H$209:$H$262,"SEGUIMIENTO",'2019'!$G$209:$G$262,I$66,'2019'!$C$209:$C$262,A75)</f>
        <v>0</v>
      </c>
      <c r="J75" s="211">
        <f>COUNTIFS('2019'!$H$209:$H$262,"SOLUCIONADO",'2019'!$G$209:$G$262,I$66,'2019'!$C$209:$C$262,A75)</f>
        <v>0</v>
      </c>
      <c r="K75" s="211">
        <f>COUNTIFS('2019'!$H$209:$H$262,"SEGUIMIENTO",'2019'!$G$209:$G$262,K$66,'2019'!$C$209:$C$262,A75)</f>
        <v>0</v>
      </c>
      <c r="L75" s="211">
        <f>COUNTIFS('2019'!$H$209:$H$262,"SOLUCIONADO",'2019'!$G$209:$G$262,K$66,'2019'!$C$209:$C$262,A75)</f>
        <v>0</v>
      </c>
      <c r="M75" s="211">
        <f>COUNTIFS('2019'!$H$209:$H$262,"SEGUIMIENTO",'2019'!$G$209:$G$262,M$66,'2019'!$C$209:$C$262,A75)</f>
        <v>0</v>
      </c>
      <c r="N75" s="211">
        <f>COUNTIFS('2019'!$H$209:$H$262,"SOLUCIONADO",'2019'!$G$209:$G$262,M$66,'2019'!$C$209:$C$262,A75)</f>
        <v>0</v>
      </c>
      <c r="O75" s="211">
        <f>COUNTIFS('2019'!$H$209:$H$262,"SEGUIMIENTO",'2019'!$G$209:$G$262,O$66,'2019'!$C$209:$C$262,A75)</f>
        <v>0</v>
      </c>
      <c r="P75" s="211">
        <f>COUNTIFS('2019'!$H$209:$H$262,"SOLUCIONADO",'2019'!$G$209:$G$262,O$66,'2019'!$C$209:$C$262,A75)</f>
        <v>0</v>
      </c>
      <c r="V75" s="186"/>
      <c r="W75" s="186"/>
      <c r="X75" s="186"/>
      <c r="Y75" s="186"/>
      <c r="Z75" s="186"/>
      <c r="AA75" s="186"/>
      <c r="AB75" s="186"/>
      <c r="AC75" s="186"/>
    </row>
    <row r="76" spans="1:29" ht="12.75">
      <c r="A76" s="478" t="str">
        <f t="array" ref="A76">IFERROR(INDEX('2019'!$C$208:$C$262,MATCH(0,INDEX(COUNTIF($A$67:A75,'2019'!$C$208:$C$262),0,0),0)),"")</f>
        <v>Torre San Miguel</v>
      </c>
      <c r="B76" s="211">
        <f>COUNTIF('2019'!$C$209:$C$262,A76)</f>
        <v>4</v>
      </c>
      <c r="C76" s="211">
        <f>COUNTIFS('2019'!$H$209:$H$262,"SEGUIMIENTO",'2019'!$G$209:$G$262,C$66,'2019'!$C$209:$C$262,A76)</f>
        <v>0</v>
      </c>
      <c r="D76" s="211">
        <f>COUNTIFS('2019'!$H$209:$H$262,"SOLUCIONADO",'2019'!$G$209:$G$262,C$66,'2019'!$C$209:$C$262,A76)</f>
        <v>2</v>
      </c>
      <c r="E76" s="211">
        <f>COUNTIFS('2019'!H$209:H$262,"SEGUIMIENTO",'2019'!G$209:G$262,E$66,'2019'!C$209:C$262,A76)</f>
        <v>0</v>
      </c>
      <c r="F76" s="211">
        <f>COUNTIFS('2019'!H$209:H$262,"SOLUCIONADO",'2019'!G$209:G$262,E$66,'2019'!C$209:C$262,A76)</f>
        <v>0</v>
      </c>
      <c r="G76" s="211">
        <f>COUNTIFS('2019'!$H$209:$H$262,"SEGUIMIENTO",'2019'!$G$209:$G$262,G$66,'2019'!$C$209:$C$262,A76)</f>
        <v>0</v>
      </c>
      <c r="H76" s="211">
        <f>COUNTIFS('2019'!$H$209:$H$262,"SOLUCIONADO",'2019'!$G$209:$G$262,G$66,'2019'!$C$209:$C$262,A76)</f>
        <v>0</v>
      </c>
      <c r="I76" s="211">
        <f>COUNTIFS('2019'!$H$209:$H$262,"SEGUIMIENTO",'2019'!$G$209:$G$262,I$66,'2019'!$C$209:$C$262,A76)</f>
        <v>0</v>
      </c>
      <c r="J76" s="211">
        <f>COUNTIFS('2019'!$H$209:$H$262,"SOLUCIONADO",'2019'!$G$209:$G$262,I$66,'2019'!$C$209:$C$262,A76)</f>
        <v>0</v>
      </c>
      <c r="K76" s="211">
        <f>COUNTIFS('2019'!$H$209:$H$262,"SEGUIMIENTO",'2019'!$G$209:$G$262,K$66,'2019'!$C$209:$C$262,A76)</f>
        <v>0</v>
      </c>
      <c r="L76" s="211">
        <f>COUNTIFS('2019'!$H$209:$H$262,"SOLUCIONADO",'2019'!$G$209:$G$262,K$66,'2019'!$C$209:$C$262,A76)</f>
        <v>0</v>
      </c>
      <c r="M76" s="211">
        <f>COUNTIFS('2019'!$H$209:$H$262,"SEGUIMIENTO",'2019'!$G$209:$G$262,M$66,'2019'!$C$209:$C$262,A76)</f>
        <v>0</v>
      </c>
      <c r="N76" s="211">
        <f>COUNTIFS('2019'!$H$209:$H$262,"SOLUCIONADO",'2019'!$G$209:$G$262,M$66,'2019'!$C$209:$C$262,A76)</f>
        <v>0</v>
      </c>
      <c r="O76" s="211">
        <f>COUNTIFS('2019'!$H$209:$H$262,"SEGUIMIENTO",'2019'!$G$209:$G$262,O$66,'2019'!$C$209:$C$262,A76)</f>
        <v>0</v>
      </c>
      <c r="P76" s="211">
        <f>COUNTIFS('2019'!$H$209:$H$262,"SOLUCIONADO",'2019'!$G$209:$G$262,O$66,'2019'!$C$209:$C$262,A76)</f>
        <v>2</v>
      </c>
      <c r="V76" s="186"/>
      <c r="W76" s="186"/>
      <c r="X76" s="186"/>
      <c r="Y76" s="186"/>
      <c r="Z76" s="186"/>
      <c r="AA76" s="186"/>
      <c r="AB76" s="186"/>
      <c r="AC76" s="186"/>
    </row>
    <row r="77" spans="1:29" ht="12.75">
      <c r="A77" s="478" t="str">
        <f t="array" ref="A77">IFERROR(INDEX('2019'!$C$208:$C$262,MATCH(0,INDEX(COUNTIF($A$67:A76,'2019'!$C$208:$C$262),0,0),0)),"")</f>
        <v>Cacao</v>
      </c>
      <c r="B77" s="211">
        <f>COUNTIF('2019'!$C$209:$C$262,A77)</f>
        <v>1</v>
      </c>
      <c r="C77" s="211">
        <f>COUNTIFS('2019'!$H$209:$H$262,"SEGUIMIENTO",'2019'!$G$209:$G$262,C$66,'2019'!$C$209:$C$262,A77)</f>
        <v>0</v>
      </c>
      <c r="D77" s="211">
        <f>COUNTIFS('2019'!$H$209:$H$262,"SOLUCIONADO",'2019'!$G$209:$G$262,C$66,'2019'!$C$209:$C$262,A77)</f>
        <v>1</v>
      </c>
      <c r="E77" s="211">
        <f>COUNTIFS('2019'!H$209:H$262,"SEGUIMIENTO",'2019'!G$209:G$262,E$66,'2019'!C$209:C$262,A77)</f>
        <v>0</v>
      </c>
      <c r="F77" s="211">
        <f>COUNTIFS('2019'!H$209:H$262,"SOLUCIONADO",'2019'!G$209:G$262,E$66,'2019'!C$209:C$262,A77)</f>
        <v>0</v>
      </c>
      <c r="G77" s="211">
        <f>COUNTIFS('2019'!$H$209:$H$262,"SEGUIMIENTO",'2019'!$G$209:$G$262,G$66,'2019'!$C$209:$C$262,A77)</f>
        <v>0</v>
      </c>
      <c r="H77" s="211">
        <f>COUNTIFS('2019'!$H$209:$H$262,"SOLUCIONADO",'2019'!$G$209:$G$262,G$66,'2019'!$C$209:$C$262,A77)</f>
        <v>0</v>
      </c>
      <c r="I77" s="211">
        <f>COUNTIFS('2019'!$H$209:$H$262,"SEGUIMIENTO",'2019'!$G$209:$G$262,I$66,'2019'!$C$209:$C$262,A77)</f>
        <v>0</v>
      </c>
      <c r="J77" s="211">
        <f>COUNTIFS('2019'!$H$209:$H$262,"SOLUCIONADO",'2019'!$G$209:$G$262,I$66,'2019'!$C$209:$C$262,A77)</f>
        <v>0</v>
      </c>
      <c r="K77" s="211">
        <f>COUNTIFS('2019'!$H$209:$H$262,"SEGUIMIENTO",'2019'!$G$209:$G$262,K$66,'2019'!$C$209:$C$262,A77)</f>
        <v>0</v>
      </c>
      <c r="L77" s="211">
        <f>COUNTIFS('2019'!$H$209:$H$262,"SOLUCIONADO",'2019'!$G$209:$G$262,K$66,'2019'!$C$209:$C$262,A77)</f>
        <v>0</v>
      </c>
      <c r="M77" s="211">
        <f>COUNTIFS('2019'!$H$209:$H$262,"SEGUIMIENTO",'2019'!$G$209:$G$262,M$66,'2019'!$C$209:$C$262,A77)</f>
        <v>0</v>
      </c>
      <c r="N77" s="211">
        <f>COUNTIFS('2019'!$H$209:$H$262,"SOLUCIONADO",'2019'!$G$209:$G$262,M$66,'2019'!$C$209:$C$262,A77)</f>
        <v>0</v>
      </c>
      <c r="O77" s="211">
        <f>COUNTIFS('2019'!$H$209:$H$262,"SEGUIMIENTO",'2019'!$G$209:$G$262,O$66,'2019'!$C$209:$C$262,A77)</f>
        <v>0</v>
      </c>
      <c r="P77" s="211">
        <f>COUNTIFS('2019'!$H$209:$H$262,"SOLUCIONADO",'2019'!$G$209:$G$262,O$66,'2019'!$C$209:$C$262,A77)</f>
        <v>0</v>
      </c>
      <c r="V77" s="186"/>
      <c r="W77" s="186"/>
      <c r="X77" s="186"/>
      <c r="Y77" s="186"/>
      <c r="Z77" s="186"/>
      <c r="AA77" s="186"/>
      <c r="AB77" s="186"/>
      <c r="AC77" s="186"/>
    </row>
    <row r="78" spans="1:29" ht="12.75">
      <c r="A78" s="478" t="str">
        <f t="array" ref="A78">IFERROR(INDEX('2019'!$C$208:$C$262,MATCH(0,INDEX(COUNTIF($A$67:A77,'2019'!$C$208:$C$262),0,0),0)),"")</f>
        <v>Hormiga</v>
      </c>
      <c r="B78" s="211">
        <f>COUNTIF('2019'!$C$209:$C$262,A78)</f>
        <v>2</v>
      </c>
      <c r="C78" s="211">
        <f>COUNTIFS('2019'!$H$209:$H$262,"SEGUIMIENTO",'2019'!$G$209:$G$262,C$66,'2019'!$C$209:$C$262,A78)</f>
        <v>0</v>
      </c>
      <c r="D78" s="211">
        <f>COUNTIFS('2019'!$H$209:$H$262,"SOLUCIONADO",'2019'!$G$209:$G$262,C$66,'2019'!$C$209:$C$262,A78)</f>
        <v>1</v>
      </c>
      <c r="E78" s="211">
        <f>COUNTIFS('2019'!H$209:H$262,"SEGUIMIENTO",'2019'!G$209:G$262,E$66,'2019'!C$209:C$262,A78)</f>
        <v>0</v>
      </c>
      <c r="F78" s="211">
        <f>COUNTIFS('2019'!H$209:H$262,"SOLUCIONADO",'2019'!G$209:G$262,E$66,'2019'!C$209:C$262,A78)</f>
        <v>1</v>
      </c>
      <c r="G78" s="211">
        <f>COUNTIFS('2019'!$H$209:$H$262,"SEGUIMIENTO",'2019'!$G$209:$G$262,G$66,'2019'!$C$209:$C$262,A78)</f>
        <v>0</v>
      </c>
      <c r="H78" s="211">
        <f>COUNTIFS('2019'!$H$209:$H$262,"SOLUCIONADO",'2019'!$G$209:$G$262,G$66,'2019'!$C$209:$C$262,A78)</f>
        <v>0</v>
      </c>
      <c r="I78" s="211">
        <f>COUNTIFS('2019'!$H$209:$H$262,"SEGUIMIENTO",'2019'!$G$209:$G$262,I$66,'2019'!$C$209:$C$262,A78)</f>
        <v>0</v>
      </c>
      <c r="J78" s="211">
        <f>COUNTIFS('2019'!$H$209:$H$262,"SOLUCIONADO",'2019'!$G$209:$G$262,I$66,'2019'!$C$209:$C$262,A78)</f>
        <v>0</v>
      </c>
      <c r="K78" s="211">
        <f>COUNTIFS('2019'!$H$209:$H$262,"SEGUIMIENTO",'2019'!$G$209:$G$262,K$66,'2019'!$C$209:$C$262,A78)</f>
        <v>0</v>
      </c>
      <c r="L78" s="211">
        <f>COUNTIFS('2019'!$H$209:$H$262,"SOLUCIONADO",'2019'!$G$209:$G$262,K$66,'2019'!$C$209:$C$262,A78)</f>
        <v>0</v>
      </c>
      <c r="M78" s="211">
        <f>COUNTIFS('2019'!$H$209:$H$262,"SEGUIMIENTO",'2019'!$G$209:$G$262,M$66,'2019'!$C$209:$C$262,A78)</f>
        <v>0</v>
      </c>
      <c r="N78" s="211">
        <f>COUNTIFS('2019'!$H$209:$H$262,"SOLUCIONADO",'2019'!$G$209:$G$262,M$66,'2019'!$C$209:$C$262,A78)</f>
        <v>0</v>
      </c>
      <c r="O78" s="211">
        <f>COUNTIFS('2019'!$H$209:$H$262,"SEGUIMIENTO",'2019'!$G$209:$G$262,O$66,'2019'!$C$209:$C$262,A78)</f>
        <v>0</v>
      </c>
      <c r="P78" s="211">
        <f>COUNTIFS('2019'!$H$209:$H$262,"SOLUCIONADO",'2019'!$G$209:$G$262,O$66,'2019'!$C$209:$C$262,A78)</f>
        <v>0</v>
      </c>
      <c r="V78" s="186"/>
      <c r="W78" s="186"/>
      <c r="X78" s="186"/>
      <c r="Y78" s="186"/>
      <c r="Z78" s="186"/>
      <c r="AA78" s="186"/>
      <c r="AB78" s="186"/>
      <c r="AC78" s="186"/>
    </row>
    <row r="79" spans="1:29" ht="12.75">
      <c r="A79" s="478" t="str">
        <f t="array" ref="A79">IFERROR(INDEX('2019'!$C$208:$C$262,MATCH(0,INDEX(COUNTIF($A$67:A78,'2019'!$C$208:$C$262),0,0),0)),"")</f>
        <v>Estrella</v>
      </c>
      <c r="B79" s="211">
        <f>COUNTIF('2019'!$C$209:$C$262,A79)</f>
        <v>2</v>
      </c>
      <c r="C79" s="211">
        <f>COUNTIFS('2019'!$H$209:$H$262,"SEGUIMIENTO",'2019'!$G$209:$G$262,C$66,'2019'!$C$209:$C$262,A79)</f>
        <v>0</v>
      </c>
      <c r="D79" s="211">
        <f>COUNTIFS('2019'!$H$209:$H$262,"SOLUCIONADO",'2019'!$G$209:$G$262,C$66,'2019'!$C$209:$C$262,A79)</f>
        <v>0</v>
      </c>
      <c r="E79" s="211">
        <f>COUNTIFS('2019'!H$209:H$262,"SEGUIMIENTO",'2019'!G$209:G$262,E$66,'2019'!C$209:C$262,A79)</f>
        <v>0</v>
      </c>
      <c r="F79" s="211">
        <f>COUNTIFS('2019'!H$209:H$262,"SOLUCIONADO",'2019'!G$209:G$262,E$66,'2019'!C$209:C$262,A79)</f>
        <v>0</v>
      </c>
      <c r="G79" s="211">
        <f>COUNTIFS('2019'!$H$209:$H$262,"SEGUIMIENTO",'2019'!$G$209:$G$262,G$66,'2019'!$C$209:$C$262,A79)</f>
        <v>0</v>
      </c>
      <c r="H79" s="211">
        <f>COUNTIFS('2019'!$H$209:$H$262,"SOLUCIONADO",'2019'!$G$209:$G$262,G$66,'2019'!$C$209:$C$262,A79)</f>
        <v>0</v>
      </c>
      <c r="I79" s="211">
        <f>COUNTIFS('2019'!$H$209:$H$262,"SEGUIMIENTO",'2019'!$G$209:$G$262,I$66,'2019'!$C$209:$C$262,A79)</f>
        <v>0</v>
      </c>
      <c r="J79" s="211">
        <f>COUNTIFS('2019'!$H$209:$H$262,"SOLUCIONADO",'2019'!$G$209:$G$262,I$66,'2019'!$C$209:$C$262,A79)</f>
        <v>0</v>
      </c>
      <c r="K79" s="211">
        <f>COUNTIFS('2019'!$H$209:$H$262,"SEGUIMIENTO",'2019'!$G$209:$G$262,K$66,'2019'!$C$209:$C$262,A79)</f>
        <v>0</v>
      </c>
      <c r="L79" s="211">
        <f>COUNTIFS('2019'!$H$209:$H$262,"SOLUCIONADO",'2019'!$G$209:$G$262,K$66,'2019'!$C$209:$C$262,A79)</f>
        <v>2</v>
      </c>
      <c r="M79" s="211">
        <f>COUNTIFS('2019'!$H$209:$H$262,"SEGUIMIENTO",'2019'!$G$209:$G$262,M$66,'2019'!$C$209:$C$262,A79)</f>
        <v>0</v>
      </c>
      <c r="N79" s="211">
        <f>COUNTIFS('2019'!$H$209:$H$262,"SOLUCIONADO",'2019'!$G$209:$G$262,M$66,'2019'!$C$209:$C$262,A79)</f>
        <v>0</v>
      </c>
      <c r="O79" s="211">
        <f>COUNTIFS('2019'!$H$209:$H$262,"SEGUIMIENTO",'2019'!$G$209:$G$262,O$66,'2019'!$C$209:$C$262,A79)</f>
        <v>0</v>
      </c>
      <c r="P79" s="211">
        <f>COUNTIFS('2019'!$H$209:$H$262,"SOLUCIONADO",'2019'!$G$209:$G$262,O$66,'2019'!$C$209:$C$262,A79)</f>
        <v>0</v>
      </c>
      <c r="V79" s="186"/>
      <c r="W79" s="186"/>
      <c r="X79" s="186"/>
      <c r="Y79" s="186"/>
      <c r="Z79" s="186"/>
      <c r="AA79" s="186"/>
      <c r="AB79" s="186"/>
      <c r="AC79" s="186"/>
    </row>
    <row r="80" spans="1:29" ht="12.75">
      <c r="A80" s="478" t="str">
        <f t="array" ref="A80">IFERROR(INDEX('2019'!$C$208:$C$262,MATCH(0,INDEX(COUNTIF($A$67:A79,'2019'!$C$208:$C$262),0,0),0)),"")</f>
        <v>Monte Flores</v>
      </c>
      <c r="B80" s="211">
        <f>COUNTIF('2019'!$C$209:$C$262,A80)</f>
        <v>1</v>
      </c>
      <c r="C80" s="211">
        <f>COUNTIFS('2019'!$H$209:$H$262,"SEGUIMIENTO",'2019'!$G$209:$G$262,C$66,'2019'!$C$209:$C$262,A80)</f>
        <v>0</v>
      </c>
      <c r="D80" s="211">
        <f>COUNTIFS('2019'!$H$209:$H$262,"SOLUCIONADO",'2019'!$G$209:$G$262,C$66,'2019'!$C$209:$C$262,A80)</f>
        <v>0</v>
      </c>
      <c r="E80" s="211">
        <f>COUNTIFS('2019'!H$209:H$262,"SEGUIMIENTO",'2019'!G$209:G$262,E$66,'2019'!C$209:C$262,A80)</f>
        <v>0</v>
      </c>
      <c r="F80" s="211">
        <f>COUNTIFS('2019'!H$209:H$262,"SOLUCIONADO",'2019'!G$209:G$262,E$66,'2019'!C$209:C$262,A80)</f>
        <v>1</v>
      </c>
      <c r="G80" s="211">
        <f>COUNTIFS('2019'!$H$209:$H$262,"SEGUIMIENTO",'2019'!$G$209:$G$262,G$66,'2019'!$C$209:$C$262,A80)</f>
        <v>0</v>
      </c>
      <c r="H80" s="211">
        <f>COUNTIFS('2019'!$H$209:$H$262,"SOLUCIONADO",'2019'!$G$209:$G$262,G$66,'2019'!$C$209:$C$262,A80)</f>
        <v>0</v>
      </c>
      <c r="I80" s="211">
        <f>COUNTIFS('2019'!$H$209:$H$262,"SEGUIMIENTO",'2019'!$G$209:$G$262,I$66,'2019'!$C$209:$C$262,A80)</f>
        <v>0</v>
      </c>
      <c r="J80" s="211">
        <f>COUNTIFS('2019'!$H$209:$H$262,"SOLUCIONADO",'2019'!$G$209:$G$262,I$66,'2019'!$C$209:$C$262,A80)</f>
        <v>0</v>
      </c>
      <c r="K80" s="211">
        <f>COUNTIFS('2019'!$H$209:$H$262,"SEGUIMIENTO",'2019'!$G$209:$G$262,K$66,'2019'!$C$209:$C$262,A80)</f>
        <v>0</v>
      </c>
      <c r="L80" s="211">
        <f>COUNTIFS('2019'!$H$209:$H$262,"SOLUCIONADO",'2019'!$G$209:$G$262,K$66,'2019'!$C$209:$C$262,A80)</f>
        <v>0</v>
      </c>
      <c r="M80" s="211">
        <f>COUNTIFS('2019'!$H$209:$H$262,"SEGUIMIENTO",'2019'!$G$209:$G$262,M$66,'2019'!$C$209:$C$262,A80)</f>
        <v>0</v>
      </c>
      <c r="N80" s="211">
        <f>COUNTIFS('2019'!$H$209:$H$262,"SOLUCIONADO",'2019'!$G$209:$G$262,M$66,'2019'!$C$209:$C$262,A80)</f>
        <v>0</v>
      </c>
      <c r="O80" s="211">
        <f>COUNTIFS('2019'!$H$209:$H$262,"SEGUIMIENTO",'2019'!$G$209:$G$262,O$66,'2019'!$C$209:$C$262,A80)</f>
        <v>0</v>
      </c>
      <c r="P80" s="211">
        <f>COUNTIFS('2019'!$H$209:$H$262,"SOLUCIONADO",'2019'!$G$209:$G$262,O$66,'2019'!$C$209:$C$262,A80)</f>
        <v>0</v>
      </c>
      <c r="V80" s="186"/>
      <c r="W80" s="186"/>
      <c r="X80" s="186"/>
      <c r="Y80" s="186"/>
      <c r="Z80" s="186"/>
      <c r="AA80" s="186"/>
      <c r="AB80" s="186"/>
      <c r="AC80" s="186"/>
    </row>
    <row r="81" spans="1:29" ht="12.75">
      <c r="A81" s="478" t="str">
        <f t="array" ref="A81">IFERROR(INDEX('2019'!$C$208:$C$262,MATCH(0,INDEX(COUNTIF($A$67:A80,'2019'!$C$208:$C$262),0,0),0)),"")</f>
        <v>Acqualina</v>
      </c>
      <c r="B81" s="211">
        <f>COUNTIF('2019'!$C$209:$C$262,A81)</f>
        <v>2</v>
      </c>
      <c r="C81" s="211">
        <f>COUNTIFS('2019'!$H$209:$H$262,"SEGUIMIENTO",'2019'!$G$209:$G$262,C$66,'2019'!$C$209:$C$262,A81)</f>
        <v>0</v>
      </c>
      <c r="D81" s="211">
        <f>COUNTIFS('2019'!$H$209:$H$262,"SOLUCIONADO",'2019'!$G$209:$G$262,C$66,'2019'!$C$209:$C$262,A81)</f>
        <v>0</v>
      </c>
      <c r="E81" s="211">
        <f>COUNTIFS('2019'!H$209:H$262,"SEGUIMIENTO",'2019'!G$209:G$262,E$66,'2019'!C$209:C$262,A81)</f>
        <v>0</v>
      </c>
      <c r="F81" s="211">
        <f>COUNTIFS('2019'!H$209:H$262,"SOLUCIONADO",'2019'!G$209:G$262,E$66,'2019'!C$209:C$262,A81)</f>
        <v>1</v>
      </c>
      <c r="G81" s="211">
        <f>COUNTIFS('2019'!$H$209:$H$262,"SEGUIMIENTO",'2019'!$G$209:$G$262,G$66,'2019'!$C$209:$C$262,A81)</f>
        <v>0</v>
      </c>
      <c r="H81" s="211">
        <f>COUNTIFS('2019'!$H$209:$H$262,"SOLUCIONADO",'2019'!$G$209:$G$262,G$66,'2019'!$C$209:$C$262,A81)</f>
        <v>0</v>
      </c>
      <c r="I81" s="211">
        <f>COUNTIFS('2019'!$H$209:$H$262,"SEGUIMIENTO",'2019'!$G$209:$G$262,I$66,'2019'!$C$209:$C$262,A81)</f>
        <v>0</v>
      </c>
      <c r="J81" s="211">
        <f>COUNTIFS('2019'!$H$209:$H$262,"SOLUCIONADO",'2019'!$G$209:$G$262,I$66,'2019'!$C$209:$C$262,A81)</f>
        <v>0</v>
      </c>
      <c r="K81" s="211">
        <f>COUNTIFS('2019'!$H$209:$H$262,"SEGUIMIENTO",'2019'!$G$209:$G$262,K$66,'2019'!$C$209:$C$262,A81)</f>
        <v>0</v>
      </c>
      <c r="L81" s="211">
        <f>COUNTIFS('2019'!$H$209:$H$262,"SOLUCIONADO",'2019'!$G$209:$G$262,K$66,'2019'!$C$209:$C$262,A81)</f>
        <v>0</v>
      </c>
      <c r="M81" s="211">
        <f>COUNTIFS('2019'!$H$209:$H$262,"SEGUIMIENTO",'2019'!$G$209:$G$262,M$66,'2019'!$C$209:$C$262,A81)</f>
        <v>0</v>
      </c>
      <c r="N81" s="211">
        <f>COUNTIFS('2019'!$H$209:$H$262,"SOLUCIONADO",'2019'!$G$209:$G$262,M$66,'2019'!$C$209:$C$262,A81)</f>
        <v>0</v>
      </c>
      <c r="O81" s="211">
        <f>COUNTIFS('2019'!$H$209:$H$262,"SEGUIMIENTO",'2019'!$G$209:$G$262,O$66,'2019'!$C$209:$C$262,A81)</f>
        <v>0</v>
      </c>
      <c r="P81" s="211">
        <f>COUNTIFS('2019'!$H$209:$H$262,"SOLUCIONADO",'2019'!$G$209:$G$262,O$66,'2019'!$C$209:$C$262,A81)</f>
        <v>1</v>
      </c>
      <c r="V81" s="186"/>
      <c r="W81" s="186"/>
      <c r="X81" s="186"/>
      <c r="Y81" s="186"/>
      <c r="Z81" s="186"/>
      <c r="AA81" s="186"/>
      <c r="AB81" s="186"/>
      <c r="AC81" s="186"/>
    </row>
    <row r="82" spans="1:29" ht="12.75">
      <c r="A82" s="478" t="str">
        <f t="array" ref="A82">IFERROR(INDEX('2019'!$C$208:$C$262,MATCH(0,INDEX(COUNTIF($A$67:A81,'2019'!$C$208:$C$262),0,0),0)),"")</f>
        <v>Lomas del Viento</v>
      </c>
      <c r="B82" s="211">
        <f>COUNTIF('2019'!$C$209:$C$262,A82)</f>
        <v>1</v>
      </c>
      <c r="C82" s="211">
        <f>COUNTIFS('2019'!$H$209:$H$262,"SEGUIMIENTO",'2019'!$G$209:$G$262,C$66,'2019'!$C$209:$C$262,A82)</f>
        <v>0</v>
      </c>
      <c r="D82" s="211">
        <f>COUNTIFS('2019'!$H$209:$H$262,"SOLUCIONADO",'2019'!$G$209:$G$262,C$66,'2019'!$C$209:$C$262,A82)</f>
        <v>0</v>
      </c>
      <c r="E82" s="211">
        <f>COUNTIFS('2019'!H$209:H$262,"SEGUIMIENTO",'2019'!G$209:G$262,E$66,'2019'!C$209:C$262,A82)</f>
        <v>0</v>
      </c>
      <c r="F82" s="211">
        <f>COUNTIFS('2019'!H$209:H$262,"SOLUCIONADO",'2019'!G$209:G$262,E$66,'2019'!C$209:C$262,A82)</f>
        <v>1</v>
      </c>
      <c r="G82" s="211">
        <f>COUNTIFS('2019'!$H$209:$H$262,"SEGUIMIENTO",'2019'!$G$209:$G$262,G$66,'2019'!$C$209:$C$262,A82)</f>
        <v>0</v>
      </c>
      <c r="H82" s="211">
        <f>COUNTIFS('2019'!$H$209:$H$262,"SOLUCIONADO",'2019'!$G$209:$G$262,G$66,'2019'!$C$209:$C$262,A82)</f>
        <v>0</v>
      </c>
      <c r="I82" s="211">
        <f>COUNTIFS('2019'!$H$209:$H$262,"SEGUIMIENTO",'2019'!$G$209:$G$262,I$66,'2019'!$C$209:$C$262,A82)</f>
        <v>0</v>
      </c>
      <c r="J82" s="211">
        <f>COUNTIFS('2019'!$H$209:$H$262,"SOLUCIONADO",'2019'!$G$209:$G$262,I$66,'2019'!$C$209:$C$262,A82)</f>
        <v>0</v>
      </c>
      <c r="K82" s="211">
        <f>COUNTIFS('2019'!$H$209:$H$262,"SEGUIMIENTO",'2019'!$G$209:$G$262,K$66,'2019'!$C$209:$C$262,A82)</f>
        <v>0</v>
      </c>
      <c r="L82" s="211">
        <f>COUNTIFS('2019'!$H$209:$H$262,"SOLUCIONADO",'2019'!$G$209:$G$262,K$66,'2019'!$C$209:$C$262,A82)</f>
        <v>0</v>
      </c>
      <c r="M82" s="211">
        <f>COUNTIFS('2019'!$H$209:$H$262,"SEGUIMIENTO",'2019'!$G$209:$G$262,M$66,'2019'!$C$209:$C$262,A82)</f>
        <v>0</v>
      </c>
      <c r="N82" s="211">
        <f>COUNTIFS('2019'!$H$209:$H$262,"SOLUCIONADO",'2019'!$G$209:$G$262,M$66,'2019'!$C$209:$C$262,A82)</f>
        <v>0</v>
      </c>
      <c r="O82" s="211">
        <f>COUNTIFS('2019'!$H$209:$H$262,"SEGUIMIENTO",'2019'!$G$209:$G$262,O$66,'2019'!$C$209:$C$262,A82)</f>
        <v>0</v>
      </c>
      <c r="P82" s="211">
        <f>COUNTIFS('2019'!$H$209:$H$262,"SOLUCIONADO",'2019'!$G$209:$G$262,O$66,'2019'!$C$209:$C$262,A82)</f>
        <v>0</v>
      </c>
      <c r="V82" s="186"/>
      <c r="W82" s="186"/>
      <c r="X82" s="186"/>
      <c r="Y82" s="186"/>
      <c r="Z82" s="186"/>
      <c r="AA82" s="186"/>
      <c r="AB82" s="186"/>
      <c r="AC82" s="186"/>
    </row>
    <row r="83" spans="1:29" ht="12.75">
      <c r="A83" s="478" t="str">
        <f t="array" ref="A83">IFERROR(INDEX('2019'!$C$208:$C$262,MATCH(0,INDEX(COUNTIF($A$67:A82,'2019'!$C$208:$C$262),0,0),0)),"")</f>
        <v>Lomas-2</v>
      </c>
      <c r="B83" s="211">
        <f>COUNTIF('2019'!$C$209:$C$262,A83)</f>
        <v>1</v>
      </c>
      <c r="C83" s="211">
        <f>COUNTIFS('2019'!$H$209:$H$262,"SEGUIMIENTO",'2019'!$G$209:$G$262,C$66,'2019'!$C$209:$C$262,A83)</f>
        <v>0</v>
      </c>
      <c r="D83" s="211">
        <f>COUNTIFS('2019'!$H$209:$H$262,"SOLUCIONADO",'2019'!$G$209:$G$262,C$66,'2019'!$C$209:$C$262,A83)</f>
        <v>0</v>
      </c>
      <c r="E83" s="211">
        <f>COUNTIFS('2019'!H$209:H$262,"SEGUIMIENTO",'2019'!G$209:G$262,E$66,'2019'!C$209:C$262,A83)</f>
        <v>0</v>
      </c>
      <c r="F83" s="211">
        <f>COUNTIFS('2019'!H$209:H$262,"SOLUCIONADO",'2019'!G$209:G$262,E$66,'2019'!C$209:C$262,A83)</f>
        <v>1</v>
      </c>
      <c r="G83" s="211">
        <f>COUNTIFS('2019'!$H$209:$H$262,"SEGUIMIENTO",'2019'!$G$209:$G$262,G$66,'2019'!$C$209:$C$262,A83)</f>
        <v>0</v>
      </c>
      <c r="H83" s="211">
        <f>COUNTIFS('2019'!$H$209:$H$262,"SOLUCIONADO",'2019'!$G$209:$G$262,G$66,'2019'!$C$209:$C$262,A83)</f>
        <v>0</v>
      </c>
      <c r="I83" s="211">
        <f>COUNTIFS('2019'!$H$209:$H$262,"SEGUIMIENTO",'2019'!$G$209:$G$262,I$66,'2019'!$C$209:$C$262,A83)</f>
        <v>0</v>
      </c>
      <c r="J83" s="211">
        <f>COUNTIFS('2019'!$H$209:$H$262,"SOLUCIONADO",'2019'!$G$209:$G$262,I$66,'2019'!$C$209:$C$262,A83)</f>
        <v>0</v>
      </c>
      <c r="K83" s="211">
        <f>COUNTIFS('2019'!$H$209:$H$262,"SEGUIMIENTO",'2019'!$G$209:$G$262,K$66,'2019'!$C$209:$C$262,A83)</f>
        <v>0</v>
      </c>
      <c r="L83" s="211">
        <f>COUNTIFS('2019'!$H$209:$H$262,"SOLUCIONADO",'2019'!$G$209:$G$262,K$66,'2019'!$C$209:$C$262,A83)</f>
        <v>0</v>
      </c>
      <c r="M83" s="211">
        <f>COUNTIFS('2019'!$H$209:$H$262,"SEGUIMIENTO",'2019'!$G$209:$G$262,M$66,'2019'!$C$209:$C$262,A83)</f>
        <v>0</v>
      </c>
      <c r="N83" s="211">
        <f>COUNTIFS('2019'!$H$209:$H$262,"SOLUCIONADO",'2019'!$G$209:$G$262,M$66,'2019'!$C$209:$C$262,A83)</f>
        <v>0</v>
      </c>
      <c r="O83" s="211">
        <f>COUNTIFS('2019'!$H$209:$H$262,"SEGUIMIENTO",'2019'!$G$209:$G$262,O$66,'2019'!$C$209:$C$262,A83)</f>
        <v>0</v>
      </c>
      <c r="P83" s="211">
        <f>COUNTIFS('2019'!$H$209:$H$262,"SOLUCIONADO",'2019'!$G$209:$G$262,O$66,'2019'!$C$209:$C$262,A83)</f>
        <v>0</v>
      </c>
      <c r="V83" s="186"/>
      <c r="W83" s="186"/>
      <c r="X83" s="186"/>
      <c r="Y83" s="186"/>
      <c r="Z83" s="186"/>
      <c r="AA83" s="186"/>
      <c r="AB83" s="186"/>
      <c r="AC83" s="186"/>
    </row>
    <row r="84" spans="1:29" ht="12.75">
      <c r="A84" s="478" t="str">
        <f t="array" ref="A84">IFERROR(INDEX('2019'!$C$208:$C$262,MATCH(0,INDEX(COUNTIF($A$67:A83,'2019'!$C$208:$C$262),0,0),0)),"")</f>
        <v>Tiffany</v>
      </c>
      <c r="B84" s="211">
        <f>COUNTIF('2019'!$C$209:$C$262,A84)</f>
        <v>1</v>
      </c>
      <c r="C84" s="211">
        <f>COUNTIFS('2019'!$H$209:$H$262,"SEGUIMIENTO",'2019'!$G$209:$G$262,C$66,'2019'!$C$209:$C$262,A84)</f>
        <v>0</v>
      </c>
      <c r="D84" s="211">
        <f>COUNTIFS('2019'!$H$209:$H$262,"SOLUCIONADO",'2019'!$G$209:$G$262,C$66,'2019'!$C$209:$C$262,A84)</f>
        <v>0</v>
      </c>
      <c r="E84" s="211">
        <f>COUNTIFS('2019'!H$209:H$262,"SEGUIMIENTO",'2019'!G$209:G$262,E$66,'2019'!C$209:C$262,A84)</f>
        <v>0</v>
      </c>
      <c r="F84" s="211">
        <f>COUNTIFS('2019'!H$209:H$262,"SOLUCIONADO",'2019'!G$209:G$262,E$66,'2019'!C$209:C$262,A84)</f>
        <v>0</v>
      </c>
      <c r="G84" s="211">
        <f>COUNTIFS('2019'!$H$209:$H$262,"SEGUIMIENTO",'2019'!$G$209:$G$262,G$66,'2019'!$C$209:$C$262,A84)</f>
        <v>0</v>
      </c>
      <c r="H84" s="211">
        <f>COUNTIFS('2019'!$H$209:$H$262,"SOLUCIONADO",'2019'!$G$209:$G$262,G$66,'2019'!$C$209:$C$262,A84)</f>
        <v>0</v>
      </c>
      <c r="I84" s="211">
        <f>COUNTIFS('2019'!$H$209:$H$262,"SEGUIMIENTO",'2019'!$G$209:$G$262,I$66,'2019'!$C$209:$C$262,A84)</f>
        <v>0</v>
      </c>
      <c r="J84" s="211">
        <f>COUNTIFS('2019'!$H$209:$H$262,"SOLUCIONADO",'2019'!$G$209:$G$262,I$66,'2019'!$C$209:$C$262,A84)</f>
        <v>0</v>
      </c>
      <c r="K84" s="211">
        <f>COUNTIFS('2019'!$H$209:$H$262,"SEGUIMIENTO",'2019'!$G$209:$G$262,K$66,'2019'!$C$209:$C$262,A84)</f>
        <v>0</v>
      </c>
      <c r="L84" s="211">
        <f>COUNTIFS('2019'!$H$209:$H$262,"SOLUCIONADO",'2019'!$G$209:$G$262,K$66,'2019'!$C$209:$C$262,A84)</f>
        <v>0</v>
      </c>
      <c r="M84" s="211">
        <f>COUNTIFS('2019'!$H$209:$H$262,"SEGUIMIENTO",'2019'!$G$209:$G$262,M$66,'2019'!$C$209:$C$262,A84)</f>
        <v>0</v>
      </c>
      <c r="N84" s="211">
        <f>COUNTIFS('2019'!$H$209:$H$262,"SOLUCIONADO",'2019'!$G$209:$G$262,M$66,'2019'!$C$209:$C$262,A84)</f>
        <v>0</v>
      </c>
      <c r="O84" s="211">
        <f>COUNTIFS('2019'!$H$209:$H$262,"SEGUIMIENTO",'2019'!$G$209:$G$262,O$66,'2019'!$C$209:$C$262,A84)</f>
        <v>0</v>
      </c>
      <c r="P84" s="211">
        <f>COUNTIFS('2019'!$H$209:$H$262,"SOLUCIONADO",'2019'!$G$209:$G$262,O$66,'2019'!$C$209:$C$262,A84)</f>
        <v>1</v>
      </c>
      <c r="V84" s="186"/>
      <c r="W84" s="186"/>
      <c r="X84" s="186"/>
      <c r="Y84" s="186"/>
      <c r="Z84" s="186"/>
      <c r="AA84" s="186"/>
      <c r="AB84" s="186"/>
      <c r="AC84" s="186"/>
    </row>
    <row r="85" spans="1:29" ht="12.75">
      <c r="A85" s="478" t="str">
        <f t="array" ref="A85">IFERROR(INDEX('2019'!$C$208:$C$262,MATCH(0,INDEX(COUNTIF($A$67:A84,'2019'!$C$208:$C$262),0,0),0)),"")</f>
        <v>Interamericana</v>
      </c>
      <c r="B85" s="211">
        <f>COUNTIF('2019'!$C$209:$C$262,A85)</f>
        <v>1</v>
      </c>
      <c r="C85" s="211">
        <f>COUNTIFS('2019'!$H$209:$H$262,"SEGUIMIENTO",'2019'!$G$209:$G$262,C$66,'2019'!$C$209:$C$262,A85)</f>
        <v>0</v>
      </c>
      <c r="D85" s="211">
        <f>COUNTIFS('2019'!$H$209:$H$262,"SOLUCIONADO",'2019'!$G$209:$G$262,C$66,'2019'!$C$209:$C$262,A85)</f>
        <v>0</v>
      </c>
      <c r="E85" s="211">
        <f>COUNTIFS('2019'!H$209:H$262,"SEGUIMIENTO",'2019'!G$209:G$262,E$66,'2019'!C$209:C$262,A85)</f>
        <v>0</v>
      </c>
      <c r="F85" s="211">
        <f>COUNTIFS('2019'!H$209:H$262,"SOLUCIONADO",'2019'!G$209:G$262,E$66,'2019'!C$209:C$262,A85)</f>
        <v>0</v>
      </c>
      <c r="G85" s="211">
        <f>COUNTIFS('2019'!$H$209:$H$262,"SEGUIMIENTO",'2019'!$G$209:$G$262,G$66,'2019'!$C$209:$C$262,A85)</f>
        <v>0</v>
      </c>
      <c r="H85" s="211">
        <f>COUNTIFS('2019'!$H$209:$H$262,"SOLUCIONADO",'2019'!$G$209:$G$262,G$66,'2019'!$C$209:$C$262,A85)</f>
        <v>0</v>
      </c>
      <c r="I85" s="211">
        <f>COUNTIFS('2019'!$H$209:$H$262,"SEGUIMIENTO",'2019'!$G$209:$G$262,I$66,'2019'!$C$209:$C$262,A85)</f>
        <v>0</v>
      </c>
      <c r="J85" s="211">
        <f>COUNTIFS('2019'!$H$209:$H$262,"SOLUCIONADO",'2019'!$G$209:$G$262,I$66,'2019'!$C$209:$C$262,A85)</f>
        <v>0</v>
      </c>
      <c r="K85" s="211">
        <f>COUNTIFS('2019'!$H$209:$H$262,"SEGUIMIENTO",'2019'!$G$209:$G$262,K$66,'2019'!$C$209:$C$262,A85)</f>
        <v>0</v>
      </c>
      <c r="L85" s="211">
        <f>COUNTIFS('2019'!$H$209:$H$262,"SOLUCIONADO",'2019'!$G$209:$G$262,K$66,'2019'!$C$209:$C$262,A85)</f>
        <v>0</v>
      </c>
      <c r="M85" s="211">
        <f>COUNTIFS('2019'!$H$209:$H$262,"SEGUIMIENTO",'2019'!$G$209:$G$262,M$66,'2019'!$C$209:$C$262,A85)</f>
        <v>0</v>
      </c>
      <c r="N85" s="211">
        <f>COUNTIFS('2019'!$H$209:$H$262,"SOLUCIONADO",'2019'!$G$209:$G$262,M$66,'2019'!$C$209:$C$262,A85)</f>
        <v>0</v>
      </c>
      <c r="O85" s="211">
        <f>COUNTIFS('2019'!$H$209:$H$262,"SEGUIMIENTO",'2019'!$G$209:$G$262,O$66,'2019'!$C$209:$C$262,A85)</f>
        <v>0</v>
      </c>
      <c r="P85" s="211">
        <f>COUNTIFS('2019'!$H$209:$H$262,"SOLUCIONADO",'2019'!$G$209:$G$262,O$66,'2019'!$C$209:$C$262,A85)</f>
        <v>1</v>
      </c>
      <c r="V85" s="186"/>
      <c r="W85" s="186"/>
      <c r="X85" s="186"/>
      <c r="Y85" s="186"/>
      <c r="Z85" s="186"/>
      <c r="AA85" s="186"/>
      <c r="AB85" s="186"/>
      <c r="AC85" s="186"/>
    </row>
    <row r="86" spans="1:29" ht="12.75">
      <c r="A86" s="478" t="str">
        <f t="array" ref="A86">IFERROR(INDEX('2019'!$C$208:$C$262,MATCH(0,INDEX(COUNTIF($A$67:A85,'2019'!$C$208:$C$262),0,0),0)),"")</f>
        <v>Jaguas</v>
      </c>
      <c r="B86" s="211">
        <f>COUNTIF('2019'!$C$209:$C$262,A86)</f>
        <v>2</v>
      </c>
      <c r="C86" s="211">
        <f>COUNTIFS('2019'!$H$209:$H$262,"SEGUIMIENTO",'2019'!$G$209:$G$262,C$66,'2019'!$C$209:$C$262,A86)</f>
        <v>0</v>
      </c>
      <c r="D86" s="211">
        <f>COUNTIFS('2019'!$H$209:$H$262,"SOLUCIONADO",'2019'!$G$209:$G$262,C$66,'2019'!$C$209:$C$262,A86)</f>
        <v>0</v>
      </c>
      <c r="E86" s="211">
        <f>COUNTIFS('2019'!H$209:H$262,"SEGUIMIENTO",'2019'!G$209:G$262,E$66,'2019'!C$209:C$262,A86)</f>
        <v>0</v>
      </c>
      <c r="F86" s="211">
        <f>COUNTIFS('2019'!H$209:H$262,"SOLUCIONADO",'2019'!G$209:G$262,E$66,'2019'!C$209:C$262,A86)</f>
        <v>0</v>
      </c>
      <c r="G86" s="211">
        <f>COUNTIFS('2019'!$H$209:$H$262,"SEGUIMIENTO",'2019'!$G$209:$G$262,G$66,'2019'!$C$209:$C$262,A86)</f>
        <v>0</v>
      </c>
      <c r="H86" s="211">
        <f>COUNTIFS('2019'!$H$209:$H$262,"SOLUCIONADO",'2019'!$G$209:$G$262,G$66,'2019'!$C$209:$C$262,A86)</f>
        <v>1</v>
      </c>
      <c r="I86" s="211">
        <f>COUNTIFS('2019'!$H$209:$H$262,"SEGUIMIENTO",'2019'!$G$209:$G$262,I$66,'2019'!$C$209:$C$262,A86)</f>
        <v>0</v>
      </c>
      <c r="J86" s="211">
        <f>COUNTIFS('2019'!$H$209:$H$262,"SOLUCIONADO",'2019'!$G$209:$G$262,I$66,'2019'!$C$209:$C$262,A86)</f>
        <v>0</v>
      </c>
      <c r="K86" s="211">
        <f>COUNTIFS('2019'!$H$209:$H$262,"SEGUIMIENTO",'2019'!$G$209:$G$262,K$66,'2019'!$C$209:$C$262,A86)</f>
        <v>0</v>
      </c>
      <c r="L86" s="211">
        <f>COUNTIFS('2019'!$H$209:$H$262,"SOLUCIONADO",'2019'!$G$209:$G$262,K$66,'2019'!$C$209:$C$262,A86)</f>
        <v>0</v>
      </c>
      <c r="M86" s="211">
        <f>COUNTIFS('2019'!$H$209:$H$262,"SEGUIMIENTO",'2019'!$G$209:$G$262,M$66,'2019'!$C$209:$C$262,A86)</f>
        <v>0</v>
      </c>
      <c r="N86" s="211">
        <f>COUNTIFS('2019'!$H$209:$H$262,"SOLUCIONADO",'2019'!$G$209:$G$262,M$66,'2019'!$C$209:$C$262,A86)</f>
        <v>0</v>
      </c>
      <c r="O86" s="211">
        <f>COUNTIFS('2019'!$H$209:$H$262,"SEGUIMIENTO",'2019'!$G$209:$G$262,O$66,'2019'!$C$209:$C$262,A86)</f>
        <v>0</v>
      </c>
      <c r="P86" s="211">
        <f>COUNTIFS('2019'!$H$209:$H$262,"SOLUCIONADO",'2019'!$G$209:$G$262,O$66,'2019'!$C$209:$C$262,A86)</f>
        <v>1</v>
      </c>
      <c r="V86" s="186"/>
      <c r="W86" s="186"/>
      <c r="X86" s="186"/>
      <c r="Y86" s="186"/>
      <c r="Z86" s="186"/>
      <c r="AA86" s="186"/>
      <c r="AB86" s="186"/>
      <c r="AC86" s="186"/>
    </row>
    <row r="87" spans="1:29" ht="12.75">
      <c r="A87" s="478" t="str">
        <f t="array" ref="A87">IFERROR(INDEX('2019'!$C$208:$C$262,MATCH(0,INDEX(COUNTIF($A$67:A86,'2019'!$C$208:$C$262),0,0),0)),"")</f>
        <v>Palma Sola</v>
      </c>
      <c r="B87" s="211">
        <f>COUNTIF('2019'!$C$209:$C$262,A87)</f>
        <v>1</v>
      </c>
      <c r="C87" s="211">
        <f>COUNTIFS('2019'!$H$209:$H$262,"SEGUIMIENTO",'2019'!$G$209:$G$262,C$66,'2019'!$C$209:$C$262,A87)</f>
        <v>0</v>
      </c>
      <c r="D87" s="211">
        <f>COUNTIFS('2019'!$H$209:$H$262,"SOLUCIONADO",'2019'!$G$209:$G$262,C$66,'2019'!$C$209:$C$262,A87)</f>
        <v>0</v>
      </c>
      <c r="E87" s="211">
        <f>COUNTIFS('2019'!H$209:H$262,"SEGUIMIENTO",'2019'!G$209:G$262,E$66,'2019'!C$209:C$262,A87)</f>
        <v>0</v>
      </c>
      <c r="F87" s="211">
        <f>COUNTIFS('2019'!H$209:H$262,"SOLUCIONADO",'2019'!G$209:G$262,E$66,'2019'!C$209:C$262,A87)</f>
        <v>0</v>
      </c>
      <c r="G87" s="211">
        <f>COUNTIFS('2019'!$H$209:$H$262,"SEGUIMIENTO",'2019'!$G$209:$G$262,G$66,'2019'!$C$209:$C$262,A87)</f>
        <v>0</v>
      </c>
      <c r="H87" s="211">
        <f>COUNTIFS('2019'!$H$209:$H$262,"SOLUCIONADO",'2019'!$G$209:$G$262,G$66,'2019'!$C$209:$C$262,A87)</f>
        <v>0</v>
      </c>
      <c r="I87" s="211">
        <f>COUNTIFS('2019'!$H$209:$H$262,"SEGUIMIENTO",'2019'!$G$209:$G$262,I$66,'2019'!$C$209:$C$262,A87)</f>
        <v>0</v>
      </c>
      <c r="J87" s="211">
        <f>COUNTIFS('2019'!$H$209:$H$262,"SOLUCIONADO",'2019'!$G$209:$G$262,I$66,'2019'!$C$209:$C$262,A87)</f>
        <v>0</v>
      </c>
      <c r="K87" s="211">
        <f>COUNTIFS('2019'!$H$209:$H$262,"SEGUIMIENTO",'2019'!$G$209:$G$262,K$66,'2019'!$C$209:$C$262,A87)</f>
        <v>0</v>
      </c>
      <c r="L87" s="211">
        <f>COUNTIFS('2019'!$H$209:$H$262,"SOLUCIONADO",'2019'!$G$209:$G$262,K$66,'2019'!$C$209:$C$262,A87)</f>
        <v>0</v>
      </c>
      <c r="M87" s="211">
        <f>COUNTIFS('2019'!$H$209:$H$262,"SEGUIMIENTO",'2019'!$G$209:$G$262,M$66,'2019'!$C$209:$C$262,A87)</f>
        <v>0</v>
      </c>
      <c r="N87" s="211">
        <f>COUNTIFS('2019'!$H$209:$H$262,"SOLUCIONADO",'2019'!$G$209:$G$262,M$66,'2019'!$C$209:$C$262,A87)</f>
        <v>0</v>
      </c>
      <c r="O87" s="211">
        <f>COUNTIFS('2019'!$H$209:$H$262,"SEGUIMIENTO",'2019'!$G$209:$G$262,O$66,'2019'!$C$209:$C$262,A87)</f>
        <v>0</v>
      </c>
      <c r="P87" s="211">
        <f>COUNTIFS('2019'!$H$209:$H$262,"SOLUCIONADO",'2019'!$G$209:$G$262,O$66,'2019'!$C$209:$C$262,A87)</f>
        <v>1</v>
      </c>
      <c r="V87" s="186"/>
      <c r="W87" s="186"/>
      <c r="X87" s="186"/>
      <c r="Y87" s="186"/>
      <c r="Z87" s="186"/>
      <c r="AA87" s="186"/>
      <c r="AB87" s="186"/>
      <c r="AC87" s="186"/>
    </row>
    <row r="88" spans="1:29" ht="12.75">
      <c r="A88" s="478" t="str">
        <f t="array" ref="A88">IFERROR(INDEX('2019'!$C$208:$C$262,MATCH(0,INDEX(COUNTIF($A$67:A87,'2019'!$C$208:$C$262),0,0),0)),"")</f>
        <v>Playa Grande</v>
      </c>
      <c r="B88" s="211">
        <f>COUNTIF('2019'!$C$209:$C$262,A88)</f>
        <v>1</v>
      </c>
      <c r="C88" s="211">
        <f>COUNTIFS('2019'!$H$209:$H$262,"SEGUIMIENTO",'2019'!$G$209:$G$262,C$66,'2019'!$C$209:$C$262,A88)</f>
        <v>0</v>
      </c>
      <c r="D88" s="211">
        <f>COUNTIFS('2019'!$H$209:$H$262,"SOLUCIONADO",'2019'!$G$209:$G$262,C$66,'2019'!$C$209:$C$262,A88)</f>
        <v>0</v>
      </c>
      <c r="E88" s="211">
        <f>COUNTIFS('2019'!H$209:H$262,"SEGUIMIENTO",'2019'!G$209:G$262,E$66,'2019'!C$209:C$262,A88)</f>
        <v>0</v>
      </c>
      <c r="F88" s="211">
        <f>COUNTIFS('2019'!H$209:H$262,"SOLUCIONADO",'2019'!G$209:G$262,E$66,'2019'!C$209:C$262,A88)</f>
        <v>0</v>
      </c>
      <c r="G88" s="211">
        <f>COUNTIFS('2019'!$H$209:$H$262,"SEGUIMIENTO",'2019'!$G$209:$G$262,G$66,'2019'!$C$209:$C$262,A88)</f>
        <v>0</v>
      </c>
      <c r="H88" s="211">
        <f>COUNTIFS('2019'!$H$209:$H$262,"SOLUCIONADO",'2019'!$G$209:$G$262,G$66,'2019'!$C$209:$C$262,A88)</f>
        <v>0</v>
      </c>
      <c r="I88" s="211">
        <f>COUNTIFS('2019'!$H$209:$H$262,"SEGUIMIENTO",'2019'!$G$209:$G$262,I$66,'2019'!$C$209:$C$262,A88)</f>
        <v>0</v>
      </c>
      <c r="J88" s="211">
        <f>COUNTIFS('2019'!$H$209:$H$262,"SOLUCIONADO",'2019'!$G$209:$G$262,I$66,'2019'!$C$209:$C$262,A88)</f>
        <v>0</v>
      </c>
      <c r="K88" s="211">
        <f>COUNTIFS('2019'!$H$209:$H$262,"SEGUIMIENTO",'2019'!$G$209:$G$262,K$66,'2019'!$C$209:$C$262,A88)</f>
        <v>0</v>
      </c>
      <c r="L88" s="211">
        <f>COUNTIFS('2019'!$H$209:$H$262,"SOLUCIONADO",'2019'!$G$209:$G$262,K$66,'2019'!$C$209:$C$262,A88)</f>
        <v>0</v>
      </c>
      <c r="M88" s="211">
        <f>COUNTIFS('2019'!$H$209:$H$262,"SEGUIMIENTO",'2019'!$G$209:$G$262,M$66,'2019'!$C$209:$C$262,A88)</f>
        <v>0</v>
      </c>
      <c r="N88" s="211">
        <f>COUNTIFS('2019'!$H$209:$H$262,"SOLUCIONADO",'2019'!$G$209:$G$262,M$66,'2019'!$C$209:$C$262,A88)</f>
        <v>0</v>
      </c>
      <c r="O88" s="211">
        <f>COUNTIFS('2019'!$H$209:$H$262,"SEGUIMIENTO",'2019'!$G$209:$G$262,O$66,'2019'!$C$209:$C$262,A88)</f>
        <v>0</v>
      </c>
      <c r="P88" s="211">
        <f>COUNTIFS('2019'!$H$209:$H$262,"SOLUCIONADO",'2019'!$G$209:$G$262,O$66,'2019'!$C$209:$C$262,A88)</f>
        <v>1</v>
      </c>
      <c r="V88" s="186"/>
      <c r="W88" s="186"/>
      <c r="X88" s="186"/>
      <c r="Y88" s="186"/>
      <c r="Z88" s="186"/>
      <c r="AA88" s="186"/>
      <c r="AB88" s="186"/>
      <c r="AC88" s="186"/>
    </row>
    <row r="89" spans="1:29" ht="12.75">
      <c r="A89" s="478" t="str">
        <f t="array" ref="A89">IFERROR(INDEX('2019'!$C$208:$C$262,MATCH(0,INDEX(COUNTIF($A$67:A88,'2019'!$C$208:$C$262),0,0),0)),"")</f>
        <v>Cambalache</v>
      </c>
      <c r="B89" s="211">
        <f>COUNTIF('2019'!$C$209:$C$262,A89)</f>
        <v>1</v>
      </c>
      <c r="C89" s="211">
        <f>COUNTIFS('2019'!$H$209:$H$262,"SEGUIMIENTO",'2019'!$G$209:$G$262,C$66,'2019'!$C$209:$C$262,A89)</f>
        <v>0</v>
      </c>
      <c r="D89" s="211">
        <f>COUNTIFS('2019'!$H$209:$H$262,"SOLUCIONADO",'2019'!$G$209:$G$262,C$66,'2019'!$C$209:$C$262,A89)</f>
        <v>1</v>
      </c>
      <c r="E89" s="211">
        <f>COUNTIFS('2019'!H$209:H$262,"SEGUIMIENTO",'2019'!G$209:G$262,E$66,'2019'!C$209:C$262,A89)</f>
        <v>0</v>
      </c>
      <c r="F89" s="211">
        <f>COUNTIFS('2019'!H$209:H$262,"SOLUCIONADO",'2019'!G$209:G$262,E$66,'2019'!C$209:C$262,A89)</f>
        <v>0</v>
      </c>
      <c r="G89" s="211">
        <f>COUNTIFS('2019'!$H$209:$H$262,"SEGUIMIENTO",'2019'!$G$209:$G$262,G$66,'2019'!$C$209:$C$262,A89)</f>
        <v>0</v>
      </c>
      <c r="H89" s="211">
        <f>COUNTIFS('2019'!$H$209:$H$262,"SOLUCIONADO",'2019'!$G$209:$G$262,G$66,'2019'!$C$209:$C$262,A89)</f>
        <v>0</v>
      </c>
      <c r="I89" s="211">
        <f>COUNTIFS('2019'!$H$209:$H$262,"SEGUIMIENTO",'2019'!$G$209:$G$262,I$66,'2019'!$C$209:$C$262,A89)</f>
        <v>0</v>
      </c>
      <c r="J89" s="211">
        <f>COUNTIFS('2019'!$H$209:$H$262,"SOLUCIONADO",'2019'!$G$209:$G$262,I$66,'2019'!$C$209:$C$262,A89)</f>
        <v>0</v>
      </c>
      <c r="K89" s="211">
        <f>COUNTIFS('2019'!$H$209:$H$262,"SEGUIMIENTO",'2019'!$G$209:$G$262,K$66,'2019'!$C$209:$C$262,A89)</f>
        <v>0</v>
      </c>
      <c r="L89" s="211">
        <f>COUNTIFS('2019'!$H$209:$H$262,"SOLUCIONADO",'2019'!$G$209:$G$262,K$66,'2019'!$C$209:$C$262,A89)</f>
        <v>0</v>
      </c>
      <c r="M89" s="211">
        <f>COUNTIFS('2019'!$H$209:$H$262,"SEGUIMIENTO",'2019'!$G$209:$G$262,M$66,'2019'!$C$209:$C$262,A89)</f>
        <v>0</v>
      </c>
      <c r="N89" s="211">
        <f>COUNTIFS('2019'!$H$209:$H$262,"SOLUCIONADO",'2019'!$G$209:$G$262,M$66,'2019'!$C$209:$C$262,A89)</f>
        <v>0</v>
      </c>
      <c r="O89" s="211">
        <f>COUNTIFS('2019'!$H$209:$H$262,"SEGUIMIENTO",'2019'!$G$209:$G$262,O$66,'2019'!$C$209:$C$262,A89)</f>
        <v>0</v>
      </c>
      <c r="P89" s="211">
        <f>COUNTIFS('2019'!$H$209:$H$262,"SOLUCIONADO",'2019'!$G$209:$G$262,O$66,'2019'!$C$209:$C$262,A89)</f>
        <v>0</v>
      </c>
      <c r="V89" s="186"/>
      <c r="W89" s="186"/>
      <c r="X89" s="186"/>
      <c r="Y89" s="186"/>
      <c r="Z89" s="186"/>
      <c r="AA89" s="186"/>
      <c r="AB89" s="186"/>
      <c r="AC89" s="186"/>
    </row>
    <row r="90" spans="1:29" ht="12.75">
      <c r="A90" s="478" t="str">
        <f t="array" ref="A90">IFERROR(INDEX('2019'!$C$208:$C$262,MATCH(0,INDEX(COUNTIF($A$67:A89,'2019'!$C$208:$C$262),0,0),0)),"")</f>
        <v>Bayamon</v>
      </c>
      <c r="B90" s="211">
        <f>COUNTIF('2019'!$C$209:$C$262,A90)</f>
        <v>1</v>
      </c>
      <c r="C90" s="211">
        <f>COUNTIFS('2019'!$H$209:$H$262,"SEGUIMIENTO",'2019'!$G$209:$G$262,C$66,'2019'!$C$209:$C$262,A90)</f>
        <v>0</v>
      </c>
      <c r="D90" s="211">
        <f>COUNTIFS('2019'!$H$209:$H$262,"SOLUCIONADO",'2019'!$G$209:$G$262,C$66,'2019'!$C$209:$C$262,A90)</f>
        <v>1</v>
      </c>
      <c r="E90" s="211">
        <f>COUNTIFS('2019'!H$209:H$262,"SEGUIMIENTO",'2019'!G$209:G$262,E$66,'2019'!C$209:C$262,A90)</f>
        <v>0</v>
      </c>
      <c r="F90" s="211">
        <f>COUNTIFS('2019'!H$209:H$262,"SOLUCIONADO",'2019'!G$209:G$262,E$66,'2019'!C$209:C$262,A90)</f>
        <v>0</v>
      </c>
      <c r="G90" s="211">
        <f>COUNTIFS('2019'!$H$209:$H$262,"SEGUIMIENTO",'2019'!$G$209:$G$262,G$66,'2019'!$C$209:$C$262,A90)</f>
        <v>0</v>
      </c>
      <c r="H90" s="211">
        <f>COUNTIFS('2019'!$H$209:$H$262,"SOLUCIONADO",'2019'!$G$209:$G$262,G$66,'2019'!$C$209:$C$262,A90)</f>
        <v>0</v>
      </c>
      <c r="I90" s="211">
        <f>COUNTIFS('2019'!$H$209:$H$262,"SEGUIMIENTO",'2019'!$G$209:$G$262,I$66,'2019'!$C$209:$C$262,A90)</f>
        <v>0</v>
      </c>
      <c r="J90" s="211">
        <f>COUNTIFS('2019'!$H$209:$H$262,"SOLUCIONADO",'2019'!$G$209:$G$262,I$66,'2019'!$C$209:$C$262,A90)</f>
        <v>0</v>
      </c>
      <c r="K90" s="211">
        <f>COUNTIFS('2019'!$H$209:$H$262,"SEGUIMIENTO",'2019'!$G$209:$G$262,K$66,'2019'!$C$209:$C$262,A90)</f>
        <v>0</v>
      </c>
      <c r="L90" s="211">
        <f>COUNTIFS('2019'!$H$209:$H$262,"SOLUCIONADO",'2019'!$G$209:$G$262,K$66,'2019'!$C$209:$C$262,A90)</f>
        <v>0</v>
      </c>
      <c r="M90" s="211">
        <f>COUNTIFS('2019'!$H$209:$H$262,"SEGUIMIENTO",'2019'!$G$209:$G$262,M$66,'2019'!$C$209:$C$262,A90)</f>
        <v>0</v>
      </c>
      <c r="N90" s="211">
        <f>COUNTIFS('2019'!$H$209:$H$262,"SOLUCIONADO",'2019'!$G$209:$G$262,M$66,'2019'!$C$209:$C$262,A90)</f>
        <v>0</v>
      </c>
      <c r="O90" s="211">
        <f>COUNTIFS('2019'!$H$209:$H$262,"SEGUIMIENTO",'2019'!$G$209:$G$262,O$66,'2019'!$C$209:$C$262,A90)</f>
        <v>0</v>
      </c>
      <c r="P90" s="211">
        <f>COUNTIFS('2019'!$H$209:$H$262,"SOLUCIONADO",'2019'!$G$209:$G$262,O$66,'2019'!$C$209:$C$262,A90)</f>
        <v>0</v>
      </c>
      <c r="V90" s="186"/>
      <c r="W90" s="186"/>
      <c r="X90" s="186"/>
      <c r="Y90" s="186"/>
      <c r="Z90" s="186"/>
      <c r="AA90" s="186"/>
      <c r="AB90" s="186"/>
      <c r="AC90" s="186"/>
    </row>
    <row r="91" spans="1:29" ht="12.75">
      <c r="C91" s="480">
        <f t="shared" ref="C91:P91" si="2">SUM(C68:C90)</f>
        <v>0</v>
      </c>
      <c r="D91" s="480">
        <f t="shared" si="2"/>
        <v>18</v>
      </c>
      <c r="E91" s="480">
        <f t="shared" si="2"/>
        <v>0</v>
      </c>
      <c r="F91" s="480">
        <f t="shared" si="2"/>
        <v>14</v>
      </c>
      <c r="G91" s="480">
        <f t="shared" si="2"/>
        <v>0</v>
      </c>
      <c r="H91" s="480">
        <f t="shared" si="2"/>
        <v>3</v>
      </c>
      <c r="I91" s="480">
        <f t="shared" si="2"/>
        <v>0</v>
      </c>
      <c r="J91" s="480">
        <f t="shared" si="2"/>
        <v>0</v>
      </c>
      <c r="K91" s="480">
        <f t="shared" si="2"/>
        <v>0</v>
      </c>
      <c r="L91" s="480">
        <f t="shared" si="2"/>
        <v>2</v>
      </c>
      <c r="M91" s="480">
        <f t="shared" si="2"/>
        <v>0</v>
      </c>
      <c r="N91" s="480">
        <f t="shared" si="2"/>
        <v>1</v>
      </c>
      <c r="O91" s="480">
        <f t="shared" si="2"/>
        <v>0</v>
      </c>
      <c r="P91" s="480">
        <f t="shared" si="2"/>
        <v>16</v>
      </c>
      <c r="V91" s="186"/>
      <c r="W91" s="186"/>
      <c r="X91" s="186"/>
      <c r="Y91" s="186"/>
      <c r="Z91" s="186"/>
      <c r="AA91" s="186"/>
      <c r="AB91" s="186"/>
      <c r="AC91" s="186"/>
    </row>
    <row r="92" spans="1:29" ht="12.75">
      <c r="C92" s="186"/>
      <c r="D92" s="186"/>
      <c r="V92" s="186"/>
      <c r="W92" s="186"/>
      <c r="X92" s="186"/>
      <c r="Y92" s="186"/>
      <c r="Z92" s="186"/>
      <c r="AA92" s="186"/>
      <c r="AB92" s="186"/>
      <c r="AC92" s="186"/>
    </row>
    <row r="93" spans="1:29" ht="12.75">
      <c r="C93" s="186"/>
      <c r="D93" s="186"/>
      <c r="V93" s="186"/>
      <c r="W93" s="186"/>
      <c r="X93" s="186"/>
      <c r="Y93" s="186"/>
      <c r="Z93" s="186"/>
      <c r="AA93" s="186"/>
      <c r="AB93" s="186"/>
      <c r="AC93" s="186"/>
    </row>
    <row r="94" spans="1:29" ht="12.75">
      <c r="C94" s="186"/>
      <c r="D94" s="186"/>
      <c r="V94" s="186"/>
      <c r="W94" s="186"/>
      <c r="X94" s="186"/>
      <c r="Y94" s="186"/>
      <c r="Z94" s="186"/>
      <c r="AA94" s="186"/>
      <c r="AB94" s="186"/>
      <c r="AC94" s="186"/>
    </row>
    <row r="95" spans="1:29" ht="12.75">
      <c r="A95" s="555" t="s">
        <v>1510</v>
      </c>
      <c r="B95" s="545"/>
      <c r="C95" s="554" t="s">
        <v>114</v>
      </c>
      <c r="D95" s="545"/>
      <c r="E95" s="554" t="s">
        <v>271</v>
      </c>
      <c r="F95" s="545"/>
      <c r="G95" s="554" t="s">
        <v>222</v>
      </c>
      <c r="H95" s="545"/>
      <c r="I95" s="554" t="s">
        <v>4846</v>
      </c>
      <c r="J95" s="545"/>
      <c r="K95" s="554" t="s">
        <v>362</v>
      </c>
      <c r="L95" s="545"/>
      <c r="M95" s="554" t="s">
        <v>483</v>
      </c>
      <c r="N95" s="545"/>
      <c r="O95" s="554" t="s">
        <v>384</v>
      </c>
      <c r="P95" s="545"/>
      <c r="V95" s="186"/>
      <c r="W95" s="186"/>
      <c r="X95" s="186"/>
      <c r="Y95" s="186"/>
      <c r="Z95" s="186"/>
      <c r="AA95" s="186"/>
      <c r="AB95" s="186"/>
      <c r="AC95" s="186"/>
    </row>
    <row r="96" spans="1:29" ht="12.75">
      <c r="A96" s="477" t="s">
        <v>39</v>
      </c>
      <c r="B96" s="477" t="s">
        <v>13197</v>
      </c>
      <c r="C96" s="467" t="s">
        <v>15</v>
      </c>
      <c r="D96" s="467" t="s">
        <v>4805</v>
      </c>
      <c r="E96" s="467" t="s">
        <v>15</v>
      </c>
      <c r="F96" s="467" t="s">
        <v>4805</v>
      </c>
      <c r="G96" s="467" t="s">
        <v>15</v>
      </c>
      <c r="H96" s="467" t="s">
        <v>4805</v>
      </c>
      <c r="I96" s="467" t="s">
        <v>15</v>
      </c>
      <c r="J96" s="467" t="s">
        <v>4805</v>
      </c>
      <c r="K96" s="467" t="s">
        <v>15</v>
      </c>
      <c r="L96" s="467" t="s">
        <v>4805</v>
      </c>
      <c r="M96" s="467" t="s">
        <v>15</v>
      </c>
      <c r="N96" s="465" t="s">
        <v>4805</v>
      </c>
      <c r="O96" s="467" t="s">
        <v>15</v>
      </c>
      <c r="P96" s="467" t="s">
        <v>4805</v>
      </c>
      <c r="V96" s="186"/>
      <c r="W96" s="186"/>
      <c r="X96" s="186"/>
      <c r="Y96" s="186"/>
      <c r="Z96" s="186"/>
      <c r="AA96" s="186"/>
      <c r="AB96" s="186"/>
      <c r="AC96" s="186"/>
    </row>
    <row r="97" spans="1:29" ht="12.75">
      <c r="A97" s="478" t="str">
        <f t="array" ref="A97">IFERROR(INDEX('2019'!$C$263:$C$387,MATCH(0,INDEX(COUNTIF($A$96:A96,'2019'!$C$263:$C$387),0,0),0)),"")</f>
        <v>Segovia</v>
      </c>
      <c r="B97" s="211">
        <f>COUNTIF('2019'!$C$263:$C$387,A97)</f>
        <v>6</v>
      </c>
      <c r="C97" s="211">
        <f>COUNTIFS('2019'!$H$263:$H$387,"SEGUIMIENTO",'2019'!$G$263:$G$387,C$66,'2019'!$C$263:$C$387,A97)</f>
        <v>0</v>
      </c>
      <c r="D97" s="211">
        <f>COUNTIFS('2019'!$H$263:$H$387,"SOLUCIONADO",'2019'!$G$263:$G$387,C$66,'2019'!$C$263:$C$387,A97)</f>
        <v>3</v>
      </c>
      <c r="E97" s="211">
        <f>COUNTIFS('2019'!H$263:H$387,"SEGUIMIENTO",'2019'!G$263:G$387,E$66,'2019'!C$263:C$387,A97)</f>
        <v>0</v>
      </c>
      <c r="F97" s="211">
        <f>COUNTIFS('2019'!H$263:H$387,"SOLUCIONADO",'2019'!G$263:G$387,E$66,'2019'!C$263:C$387,A97)</f>
        <v>1</v>
      </c>
      <c r="G97" s="211">
        <f>COUNTIFS('2019'!$H$263:$H$387,"SEGUIMIENTO",'2019'!$G$263:$G$387,G$66,'2019'!$C$263:$C$387,A97)</f>
        <v>0</v>
      </c>
      <c r="H97" s="211">
        <f>COUNTIFS('2019'!$H$263:$H$387,"SOLUCIONADO",'2019'!$G$263:$G$387,G$66,'2019'!$C$263:$C$387,A97)</f>
        <v>0</v>
      </c>
      <c r="I97" s="211">
        <f>COUNTIFS('2019'!$H$263:$H$387,"SEGUIMIENTO",'2019'!$G$263:$G$387,I$66,'2019'!$C$263:$C$387,A97)</f>
        <v>0</v>
      </c>
      <c r="J97" s="211">
        <f>COUNTIFS('2019'!$H$263:$H$387,"SOLUCIONADO",'2019'!$G$263:$G$387,I$66,'2019'!$C$263:$C$387,A97)</f>
        <v>0</v>
      </c>
      <c r="K97" s="211">
        <f>COUNTIFS('2019'!$H$263:$H$387,"SEGUIMIENTO",'2019'!$G$263:$G$387,K$66,'2019'!$C$263:$C$387,A97)</f>
        <v>0</v>
      </c>
      <c r="L97" s="211">
        <f>COUNTIFS('2019'!$H$263:$H$387,"SOLUCIONADO",'2019'!$G$263:$G$387,K$66,'2019'!$C$263:$C$387,A97)</f>
        <v>0</v>
      </c>
      <c r="M97" s="211">
        <f>COUNTIFS('2019'!$H$263:$H$387,"SEGUIMIENTO",'2019'!$G$263:$G$387,M$66,'2019'!$C$263:$C$387,A97)</f>
        <v>0</v>
      </c>
      <c r="N97" s="211">
        <f>COUNTIFS('2019'!$H$263:$H$387,"SOLUCIONADO",'2019'!$G$263:$G$387,M$66,'2019'!$C$263:$C$387,A97)</f>
        <v>0</v>
      </c>
      <c r="O97" s="211">
        <f>COUNTIFS('2019'!$H$263:$H$387,"SEGUIMIENTO",'2019'!$G$263:$G$387,O$66,'2019'!$C$263:$C$387,A97)</f>
        <v>0</v>
      </c>
      <c r="P97" s="211">
        <f>COUNTIFS('2019'!$H$263:$H$387,"SOLUCIONADO",'2019'!$G$263:$G$387,O$66,'2019'!$C$263:$C$387,A97)</f>
        <v>2</v>
      </c>
      <c r="V97" s="186"/>
      <c r="W97" s="186"/>
      <c r="X97" s="186"/>
      <c r="Y97" s="186"/>
      <c r="Z97" s="186"/>
      <c r="AA97" s="186"/>
      <c r="AB97" s="186"/>
      <c r="AC97" s="186"/>
    </row>
    <row r="98" spans="1:29" ht="12.75">
      <c r="A98" s="478" t="str">
        <f t="array" ref="A98">IFERROR(INDEX('2019'!$C$263:$C$387,MATCH(0,INDEX(COUNTIF($A$96:A97,'2019'!$C$263:$C$387),0,0),0)),"")</f>
        <v>Cervantes</v>
      </c>
      <c r="B98" s="211">
        <f>COUNTIF('2019'!$C$263:$C$387,A98)</f>
        <v>21</v>
      </c>
      <c r="C98" s="211">
        <f>COUNTIFS('2019'!$H$263:$H$387,"SEGUIMIENTO",'2019'!$G$263:$G$387,C$66,'2019'!$C$263:$C$387,A98)</f>
        <v>0</v>
      </c>
      <c r="D98" s="211">
        <f>COUNTIFS('2019'!$H$263:$H$387,"SOLUCIONADO",'2019'!$G$263:$G$387,C$66,'2019'!$C$263:$C$387,A98)</f>
        <v>10</v>
      </c>
      <c r="E98" s="211">
        <f>COUNTIFS('2019'!H$263:H$387,"SEGUIMIENTO",'2019'!G$263:G$387,E$66,'2019'!C$263:C$387,A98)</f>
        <v>0</v>
      </c>
      <c r="F98" s="211">
        <f>COUNTIFS('2019'!H$263:H$387,"SOLUCIONADO",'2019'!G$263:G$387,E$66,'2019'!C$263:C$387,A98)</f>
        <v>3</v>
      </c>
      <c r="G98" s="211">
        <f>COUNTIFS('2019'!$H$263:$H$387,"SEGUIMIENTO",'2019'!$G$263:$G$387,G$66,'2019'!$C$263:$C$387,A98)</f>
        <v>0</v>
      </c>
      <c r="H98" s="211">
        <f>COUNTIFS('2019'!$H$263:$H$387,"SOLUCIONADO",'2019'!$G$263:$G$387,G$66,'2019'!$C$263:$C$387,A98)</f>
        <v>0</v>
      </c>
      <c r="I98" s="211">
        <f>COUNTIFS('2019'!$H$263:$H$387,"SEGUIMIENTO",'2019'!$G$263:$G$387,I$66,'2019'!$C$263:$C$387,A98)</f>
        <v>0</v>
      </c>
      <c r="J98" s="211">
        <f>COUNTIFS('2019'!$H$263:$H$387,"SOLUCIONADO",'2019'!$G$263:$G$387,I$66,'2019'!$C$263:$C$387,A98)</f>
        <v>0</v>
      </c>
      <c r="K98" s="211">
        <f>COUNTIFS('2019'!$H$263:$H$387,"SEGUIMIENTO",'2019'!$G$263:$G$387,K$66,'2019'!$C$263:$C$387,A98)</f>
        <v>0</v>
      </c>
      <c r="L98" s="211">
        <f>COUNTIFS('2019'!$H$263:$H$387,"SOLUCIONADO",'2019'!$G$263:$G$387,K$66,'2019'!$C$263:$C$387,A98)</f>
        <v>0</v>
      </c>
      <c r="M98" s="211">
        <f>COUNTIFS('2019'!$H$263:$H$387,"SEGUIMIENTO",'2019'!$G$263:$G$387,M$66,'2019'!$C$263:$C$387,A98)</f>
        <v>0</v>
      </c>
      <c r="N98" s="211">
        <f>COUNTIFS('2019'!$H$263:$H$387,"SOLUCIONADO",'2019'!$G$263:$G$387,M$66,'2019'!$C$263:$C$387,A98)</f>
        <v>1</v>
      </c>
      <c r="O98" s="211">
        <f>COUNTIFS('2019'!$H$263:$H$387,"SEGUIMIENTO",'2019'!$G$263:$G$387,O$66,'2019'!$C$263:$C$387,A98)</f>
        <v>0</v>
      </c>
      <c r="P98" s="211">
        <f>COUNTIFS('2019'!$H$263:$H$387,"SOLUCIONADO",'2019'!$G$263:$G$387,O$66,'2019'!$C$263:$C$387,A98)</f>
        <v>7</v>
      </c>
      <c r="V98" s="186"/>
      <c r="W98" s="186"/>
      <c r="X98" s="186"/>
      <c r="Y98" s="186"/>
      <c r="Z98" s="186"/>
      <c r="AA98" s="186"/>
      <c r="AB98" s="186"/>
      <c r="AC98" s="186"/>
    </row>
    <row r="99" spans="1:29" ht="12.75">
      <c r="A99" s="478" t="str">
        <f t="array" ref="A99">IFERROR(INDEX('2019'!$C$263:$C$387,MATCH(0,INDEX(COUNTIF($A$96:A98,'2019'!$C$263:$C$387),0,0),0)),"")</f>
        <v>Playa Grande</v>
      </c>
      <c r="B99" s="211">
        <f>COUNTIF('2019'!$C$263:$C$387,A99)</f>
        <v>14</v>
      </c>
      <c r="C99" s="211">
        <f>COUNTIFS('2019'!$H$263:$H$387,"SEGUIMIENTO",'2019'!$G$263:$G$387,C$66,'2019'!$C$263:$C$387,A99)</f>
        <v>0</v>
      </c>
      <c r="D99" s="211">
        <f>COUNTIFS('2019'!$H$263:$H$387,"SOLUCIONADO",'2019'!$G$263:$G$387,C$66,'2019'!$C$263:$C$387,A99)</f>
        <v>6</v>
      </c>
      <c r="E99" s="211">
        <f>COUNTIFS('2019'!H$263:H$387,"SEGUIMIENTO",'2019'!G$263:G$387,E$66,'2019'!C$263:C$387,A99)</f>
        <v>0</v>
      </c>
      <c r="F99" s="211">
        <f>COUNTIFS('2019'!H$263:H$387,"SOLUCIONADO",'2019'!G$263:G$387,E$66,'2019'!C$263:C$387,A99)</f>
        <v>4</v>
      </c>
      <c r="G99" s="211">
        <f>COUNTIFS('2019'!$H$263:$H$387,"SEGUIMIENTO",'2019'!$G$263:$G$387,G$66,'2019'!$C$263:$C$387,A99)</f>
        <v>0</v>
      </c>
      <c r="H99" s="211">
        <f>COUNTIFS('2019'!$H$263:$H$387,"SOLUCIONADO",'2019'!$G$263:$G$387,G$66,'2019'!$C$263:$C$387,A99)</f>
        <v>2</v>
      </c>
      <c r="I99" s="211">
        <f>COUNTIFS('2019'!$H$263:$H$387,"SEGUIMIENTO",'2019'!$G$263:$G$387,I$66,'2019'!$C$263:$C$387,A99)</f>
        <v>0</v>
      </c>
      <c r="J99" s="211">
        <f>COUNTIFS('2019'!$H$263:$H$387,"SOLUCIONADO",'2019'!$G$263:$G$387,I$66,'2019'!$C$263:$C$387,A99)</f>
        <v>0</v>
      </c>
      <c r="K99" s="211">
        <f>COUNTIFS('2019'!$H$263:$H$387,"SEGUIMIENTO",'2019'!$G$263:$G$387,K$66,'2019'!$C$263:$C$387,A99)</f>
        <v>0</v>
      </c>
      <c r="L99" s="211">
        <f>COUNTIFS('2019'!$H$263:$H$387,"SOLUCIONADO",'2019'!$G$263:$G$387,K$66,'2019'!$C$263:$C$387,A99)</f>
        <v>0</v>
      </c>
      <c r="M99" s="211">
        <f>COUNTIFS('2019'!$H$263:$H$387,"SEGUIMIENTO",'2019'!$G$263:$G$387,M$66,'2019'!$C$263:$C$387,A99)</f>
        <v>0</v>
      </c>
      <c r="N99" s="211">
        <f>COUNTIFS('2019'!$H$263:$H$387,"SOLUCIONADO",'2019'!$G$263:$G$387,M$66,'2019'!$C$263:$C$387,A99)</f>
        <v>1</v>
      </c>
      <c r="O99" s="211">
        <f>COUNTIFS('2019'!$H$263:$H$387,"SEGUIMIENTO",'2019'!$G$263:$G$387,O$66,'2019'!$C$263:$C$387,A99)</f>
        <v>0</v>
      </c>
      <c r="P99" s="211">
        <f>COUNTIFS('2019'!$H$263:$H$387,"SOLUCIONADO",'2019'!$G$263:$G$387,O$66,'2019'!$C$263:$C$387,A99)</f>
        <v>1</v>
      </c>
      <c r="V99" s="186"/>
      <c r="W99" s="186"/>
      <c r="X99" s="186"/>
      <c r="Y99" s="186"/>
      <c r="Z99" s="186"/>
      <c r="AA99" s="186"/>
      <c r="AB99" s="186"/>
      <c r="AC99" s="186"/>
    </row>
    <row r="100" spans="1:29" ht="12.75">
      <c r="A100" s="478" t="str">
        <f t="array" ref="A100">IFERROR(INDEX('2019'!$C$263:$C$387,MATCH(0,INDEX(COUNTIF($A$96:A99,'2019'!$C$263:$C$387),0,0),0)),"")</f>
        <v>Bello Horizonte</v>
      </c>
      <c r="B100" s="211">
        <f>COUNTIF('2019'!$C$263:$C$387,A100)</f>
        <v>7</v>
      </c>
      <c r="C100" s="211">
        <f>COUNTIFS('2019'!$H$263:$H$387,"SEGUIMIENTO",'2019'!$G$263:$G$387,C$66,'2019'!$C$263:$C$387,A100)</f>
        <v>0</v>
      </c>
      <c r="D100" s="211">
        <f>COUNTIFS('2019'!$H$263:$H$387,"SOLUCIONADO",'2019'!$G$263:$G$387,C$66,'2019'!$C$263:$C$387,A100)</f>
        <v>2</v>
      </c>
      <c r="E100" s="211">
        <f>COUNTIFS('2019'!H$263:H$387,"SEGUIMIENTO",'2019'!G$263:G$387,E$66,'2019'!C$263:C$387,A100)</f>
        <v>0</v>
      </c>
      <c r="F100" s="211">
        <f>COUNTIFS('2019'!H$263:H$387,"SOLUCIONADO",'2019'!G$263:G$387,E$66,'2019'!C$263:C$387,A100)</f>
        <v>2</v>
      </c>
      <c r="G100" s="211">
        <f>COUNTIFS('2019'!$H$263:$H$387,"SEGUIMIENTO",'2019'!$G$263:$G$387,G$66,'2019'!$C$263:$C$387,A100)</f>
        <v>0</v>
      </c>
      <c r="H100" s="211">
        <f>COUNTIFS('2019'!$H$263:$H$387,"SOLUCIONADO",'2019'!$G$263:$G$387,G$66,'2019'!$C$263:$C$387,A100)</f>
        <v>1</v>
      </c>
      <c r="I100" s="211">
        <f>COUNTIFS('2019'!$H$263:$H$387,"SEGUIMIENTO",'2019'!$G$263:$G$387,I$66,'2019'!$C$263:$C$387,A100)</f>
        <v>0</v>
      </c>
      <c r="J100" s="211">
        <f>COUNTIFS('2019'!$H$263:$H$387,"SOLUCIONADO",'2019'!$G$263:$G$387,I$66,'2019'!$C$263:$C$387,A100)</f>
        <v>0</v>
      </c>
      <c r="K100" s="211">
        <f>COUNTIFS('2019'!$H$263:$H$387,"SEGUIMIENTO",'2019'!$G$263:$G$387,K$66,'2019'!$C$263:$C$387,A100)</f>
        <v>0</v>
      </c>
      <c r="L100" s="211">
        <f>COUNTIFS('2019'!$H$263:$H$387,"SOLUCIONADO",'2019'!$G$263:$G$387,K$66,'2019'!$C$263:$C$387,A100)</f>
        <v>0</v>
      </c>
      <c r="M100" s="211">
        <f>COUNTIFS('2019'!$H$263:$H$387,"SEGUIMIENTO",'2019'!$G$263:$G$387,M$66,'2019'!$C$263:$C$387,A100)</f>
        <v>0</v>
      </c>
      <c r="N100" s="211">
        <f>COUNTIFS('2019'!$H$263:$H$387,"SOLUCIONADO",'2019'!$G$263:$G$387,M$66,'2019'!$C$263:$C$387,A100)</f>
        <v>0</v>
      </c>
      <c r="O100" s="211">
        <f>COUNTIFS('2019'!$H$263:$H$387,"SEGUIMIENTO",'2019'!$G$263:$G$387,O$66,'2019'!$C$263:$C$387,A100)</f>
        <v>0</v>
      </c>
      <c r="P100" s="211">
        <f>COUNTIFS('2019'!$H$263:$H$387,"SOLUCIONADO",'2019'!$G$263:$G$387,O$66,'2019'!$C$263:$C$387,A100)</f>
        <v>2</v>
      </c>
      <c r="V100" s="186"/>
      <c r="W100" s="186"/>
      <c r="X100" s="186"/>
      <c r="Y100" s="186"/>
      <c r="Z100" s="186"/>
      <c r="AA100" s="186"/>
      <c r="AB100" s="186"/>
      <c r="AC100" s="186"/>
    </row>
    <row r="101" spans="1:29" ht="12.75">
      <c r="A101" s="478" t="str">
        <f t="array" ref="A101">IFERROR(INDEX('2019'!$C$263:$C$387,MATCH(0,INDEX(COUNTIF($A$96:A100,'2019'!$C$263:$C$387),0,0),0)),"")</f>
        <v>Estrella</v>
      </c>
      <c r="B101" s="211">
        <f>COUNTIF('2019'!$C$263:$C$387,A101)</f>
        <v>7</v>
      </c>
      <c r="C101" s="211">
        <f>COUNTIFS('2019'!$H$263:$H$387,"SEGUIMIENTO",'2019'!$G$263:$G$387,C$66,'2019'!$C$263:$C$387,A101)</f>
        <v>0</v>
      </c>
      <c r="D101" s="211">
        <f>COUNTIFS('2019'!$H$263:$H$387,"SOLUCIONADO",'2019'!$G$263:$G$387,C$66,'2019'!$C$263:$C$387,A101)</f>
        <v>4</v>
      </c>
      <c r="E101" s="211">
        <f>COUNTIFS('2019'!H$263:H$387,"SEGUIMIENTO",'2019'!G$263:G$387,E$66,'2019'!C$263:C$387,A101)</f>
        <v>0</v>
      </c>
      <c r="F101" s="211">
        <f>COUNTIFS('2019'!H$263:H$387,"SOLUCIONADO",'2019'!G$263:G$387,E$66,'2019'!C$263:C$387,A101)</f>
        <v>1</v>
      </c>
      <c r="G101" s="211">
        <f>COUNTIFS('2019'!$H$263:$H$387,"SEGUIMIENTO",'2019'!$G$263:$G$387,G$66,'2019'!$C$263:$C$387,A101)</f>
        <v>0</v>
      </c>
      <c r="H101" s="211">
        <f>COUNTIFS('2019'!$H$263:$H$387,"SOLUCIONADO",'2019'!$G$263:$G$387,G$66,'2019'!$C$263:$C$387,A101)</f>
        <v>0</v>
      </c>
      <c r="I101" s="211">
        <f>COUNTIFS('2019'!$H$263:$H$387,"SEGUIMIENTO",'2019'!$G$263:$G$387,I$66,'2019'!$C$263:$C$387,A101)</f>
        <v>0</v>
      </c>
      <c r="J101" s="211">
        <f>COUNTIFS('2019'!$H$263:$H$387,"SOLUCIONADO",'2019'!$G$263:$G$387,I$66,'2019'!$C$263:$C$387,A101)</f>
        <v>0</v>
      </c>
      <c r="K101" s="211">
        <f>COUNTIFS('2019'!$H$263:$H$387,"SEGUIMIENTO",'2019'!$G$263:$G$387,K$66,'2019'!$C$263:$C$387,A101)</f>
        <v>0</v>
      </c>
      <c r="L101" s="211">
        <f>COUNTIFS('2019'!$H$263:$H$387,"SOLUCIONADO",'2019'!$G$263:$G$387,K$66,'2019'!$C$263:$C$387,A101)</f>
        <v>0</v>
      </c>
      <c r="M101" s="211">
        <f>COUNTIFS('2019'!$H$263:$H$387,"SEGUIMIENTO",'2019'!$G$263:$G$387,M$66,'2019'!$C$263:$C$387,A101)</f>
        <v>0</v>
      </c>
      <c r="N101" s="211">
        <f>COUNTIFS('2019'!$H$263:$H$387,"SOLUCIONADO",'2019'!$G$263:$G$387,M$66,'2019'!$C$263:$C$387,A101)</f>
        <v>0</v>
      </c>
      <c r="O101" s="211">
        <f>COUNTIFS('2019'!$H$263:$H$387,"SEGUIMIENTO",'2019'!$G$263:$G$387,O$66,'2019'!$C$263:$C$387,A101)</f>
        <v>0</v>
      </c>
      <c r="P101" s="211">
        <f>COUNTIFS('2019'!$H$263:$H$387,"SOLUCIONADO",'2019'!$G$263:$G$387,O$66,'2019'!$C$263:$C$387,A101)</f>
        <v>2</v>
      </c>
      <c r="V101" s="186"/>
      <c r="W101" s="186"/>
      <c r="X101" s="186"/>
      <c r="Y101" s="186"/>
      <c r="Z101" s="186"/>
      <c r="AA101" s="186"/>
      <c r="AB101" s="186"/>
      <c r="AC101" s="186"/>
    </row>
    <row r="102" spans="1:29" ht="12.75">
      <c r="A102" s="478" t="str">
        <f t="array" ref="A102">IFERROR(INDEX('2019'!$C$263:$C$387,MATCH(0,INDEX(COUNTIF($A$96:A101,'2019'!$C$263:$C$387),0,0),0)),"")</f>
        <v>Millenia</v>
      </c>
      <c r="B102" s="211">
        <f>COUNTIF('2019'!$C$263:$C$387,A102)</f>
        <v>4</v>
      </c>
      <c r="C102" s="211">
        <f>COUNTIFS('2019'!$H$263:$H$387,"SEGUIMIENTO",'2019'!$G$263:$G$387,C$66,'2019'!$C$263:$C$387,A102)</f>
        <v>0</v>
      </c>
      <c r="D102" s="211">
        <f>COUNTIFS('2019'!$H$263:$H$387,"SOLUCIONADO",'2019'!$G$263:$G$387,C$66,'2019'!$C$263:$C$387,A102)</f>
        <v>1</v>
      </c>
      <c r="E102" s="211">
        <f>COUNTIFS('2019'!H$263:H$387,"SEGUIMIENTO",'2019'!G$263:G$387,E$66,'2019'!C$263:C$387,A102)</f>
        <v>0</v>
      </c>
      <c r="F102" s="211">
        <f>COUNTIFS('2019'!H$263:H$387,"SOLUCIONADO",'2019'!G$263:G$387,E$66,'2019'!C$263:C$387,A102)</f>
        <v>0</v>
      </c>
      <c r="G102" s="211">
        <f>COUNTIFS('2019'!$H$263:$H$387,"SEGUIMIENTO",'2019'!$G$263:$G$387,G$66,'2019'!$C$263:$C$387,A102)</f>
        <v>0</v>
      </c>
      <c r="H102" s="211">
        <f>COUNTIFS('2019'!$H$263:$H$387,"SOLUCIONADO",'2019'!$G$263:$G$387,G$66,'2019'!$C$263:$C$387,A102)</f>
        <v>0</v>
      </c>
      <c r="I102" s="211">
        <f>COUNTIFS('2019'!$H$263:$H$387,"SEGUIMIENTO",'2019'!$G$263:$G$387,I$66,'2019'!$C$263:$C$387,A102)</f>
        <v>0</v>
      </c>
      <c r="J102" s="211">
        <f>COUNTIFS('2019'!$H$263:$H$387,"SOLUCIONADO",'2019'!$G$263:$G$387,I$66,'2019'!$C$263:$C$387,A102)</f>
        <v>0</v>
      </c>
      <c r="K102" s="211">
        <f>COUNTIFS('2019'!$H$263:$H$387,"SEGUIMIENTO",'2019'!$G$263:$G$387,K$66,'2019'!$C$263:$C$387,A102)</f>
        <v>0</v>
      </c>
      <c r="L102" s="211">
        <f>COUNTIFS('2019'!$H$263:$H$387,"SOLUCIONADO",'2019'!$G$263:$G$387,K$66,'2019'!$C$263:$C$387,A102)</f>
        <v>0</v>
      </c>
      <c r="M102" s="211">
        <f>COUNTIFS('2019'!$H$263:$H$387,"SEGUIMIENTO",'2019'!$G$263:$G$387,M$66,'2019'!$C$263:$C$387,A102)</f>
        <v>0</v>
      </c>
      <c r="N102" s="211">
        <f>COUNTIFS('2019'!$H$263:$H$387,"SOLUCIONADO",'2019'!$G$263:$G$387,M$66,'2019'!$C$263:$C$387,A102)</f>
        <v>1</v>
      </c>
      <c r="O102" s="211">
        <f>COUNTIFS('2019'!$H$263:$H$387,"SEGUIMIENTO",'2019'!$G$263:$G$387,O$66,'2019'!$C$263:$C$387,A102)</f>
        <v>0</v>
      </c>
      <c r="P102" s="211">
        <f>COUNTIFS('2019'!$H$263:$H$387,"SOLUCIONADO",'2019'!$G$263:$G$387,O$66,'2019'!$C$263:$C$387,A102)</f>
        <v>2</v>
      </c>
      <c r="V102" s="186"/>
      <c r="W102" s="186"/>
      <c r="X102" s="186"/>
      <c r="Y102" s="186"/>
      <c r="Z102" s="186"/>
      <c r="AA102" s="186"/>
      <c r="AB102" s="186"/>
      <c r="AC102" s="186"/>
    </row>
    <row r="103" spans="1:29" ht="12.75">
      <c r="A103" s="478" t="str">
        <f t="array" ref="A103">IFERROR(INDEX('2019'!$C$263:$C$387,MATCH(0,INDEX(COUNTIF($A$96:A102,'2019'!$C$263:$C$387),0,0),0)),"")</f>
        <v>Plaza Universidad</v>
      </c>
      <c r="B103" s="211">
        <f>COUNTIF('2019'!$C$263:$C$387,A103)</f>
        <v>6</v>
      </c>
      <c r="C103" s="211">
        <f>COUNTIFS('2019'!$H$263:$H$387,"SEGUIMIENTO",'2019'!$G$263:$G$387,C$66,'2019'!$C$263:$C$387,A103)</f>
        <v>0</v>
      </c>
      <c r="D103" s="211">
        <f>COUNTIFS('2019'!$H$263:$H$387,"SOLUCIONADO",'2019'!$G$263:$G$387,C$66,'2019'!$C$263:$C$387,A103)</f>
        <v>3</v>
      </c>
      <c r="E103" s="211">
        <f>COUNTIFS('2019'!H$263:H$387,"SEGUIMIENTO",'2019'!G$263:G$387,E$66,'2019'!C$263:C$387,A103)</f>
        <v>0</v>
      </c>
      <c r="F103" s="211">
        <f>COUNTIFS('2019'!H$263:H$387,"SOLUCIONADO",'2019'!G$263:G$387,E$66,'2019'!C$263:C$387,A103)</f>
        <v>2</v>
      </c>
      <c r="G103" s="211">
        <f>COUNTIFS('2019'!$H$263:$H$387,"SEGUIMIENTO",'2019'!$G$263:$G$387,G$66,'2019'!$C$263:$C$387,A103)</f>
        <v>0</v>
      </c>
      <c r="H103" s="211">
        <f>COUNTIFS('2019'!$H$263:$H$387,"SOLUCIONADO",'2019'!$G$263:$G$387,G$66,'2019'!$C$263:$C$387,A103)</f>
        <v>0</v>
      </c>
      <c r="I103" s="211">
        <f>COUNTIFS('2019'!$H$263:$H$387,"SEGUIMIENTO",'2019'!$G$263:$G$387,I$66,'2019'!$C$263:$C$387,A103)</f>
        <v>0</v>
      </c>
      <c r="J103" s="211">
        <f>COUNTIFS('2019'!$H$263:$H$387,"SOLUCIONADO",'2019'!$G$263:$G$387,I$66,'2019'!$C$263:$C$387,A103)</f>
        <v>0</v>
      </c>
      <c r="K103" s="211">
        <f>COUNTIFS('2019'!$H$263:$H$387,"SEGUIMIENTO",'2019'!$G$263:$G$387,K$66,'2019'!$C$263:$C$387,A103)</f>
        <v>0</v>
      </c>
      <c r="L103" s="211">
        <f>COUNTIFS('2019'!$H$263:$H$387,"SOLUCIONADO",'2019'!$G$263:$G$387,K$66,'2019'!$C$263:$C$387,A103)</f>
        <v>0</v>
      </c>
      <c r="M103" s="211">
        <f>COUNTIFS('2019'!$H$263:$H$387,"SEGUIMIENTO",'2019'!$G$263:$G$387,M$66,'2019'!$C$263:$C$387,A103)</f>
        <v>0</v>
      </c>
      <c r="N103" s="211">
        <f>COUNTIFS('2019'!$H$263:$H$387,"SOLUCIONADO",'2019'!$G$263:$G$387,M$66,'2019'!$C$263:$C$387,A103)</f>
        <v>0</v>
      </c>
      <c r="O103" s="211">
        <f>COUNTIFS('2019'!$H$263:$H$387,"SEGUIMIENTO",'2019'!$G$263:$G$387,O$66,'2019'!$C$263:$C$387,A103)</f>
        <v>0</v>
      </c>
      <c r="P103" s="211">
        <f>COUNTIFS('2019'!$H$263:$H$387,"SOLUCIONADO",'2019'!$G$263:$G$387,O$66,'2019'!$C$263:$C$387,A103)</f>
        <v>1</v>
      </c>
      <c r="V103" s="186"/>
      <c r="W103" s="186"/>
      <c r="X103" s="186"/>
      <c r="Y103" s="186"/>
      <c r="Z103" s="186"/>
      <c r="AA103" s="186"/>
      <c r="AB103" s="186"/>
      <c r="AC103" s="186"/>
    </row>
    <row r="104" spans="1:29" ht="12.75">
      <c r="A104" s="478" t="str">
        <f t="array" ref="A104">IFERROR(INDEX('2019'!$C$263:$C$387,MATCH(0,INDEX(COUNTIF($A$96:A103,'2019'!$C$263:$C$387),0,0),0)),"")</f>
        <v>Cacao</v>
      </c>
      <c r="B104" s="211">
        <f>COUNTIF('2019'!$C$263:$C$387,A104)</f>
        <v>4</v>
      </c>
      <c r="C104" s="211">
        <f>COUNTIFS('2019'!$H$263:$H$387,"SEGUIMIENTO",'2019'!$G$263:$G$387,C$66,'2019'!$C$263:$C$387,A104)</f>
        <v>0</v>
      </c>
      <c r="D104" s="211">
        <f>COUNTIFS('2019'!$H$263:$H$387,"SOLUCIONADO",'2019'!$G$263:$G$387,C$66,'2019'!$C$263:$C$387,A104)</f>
        <v>2</v>
      </c>
      <c r="E104" s="211">
        <f>COUNTIFS('2019'!H$263:H$387,"SEGUIMIENTO",'2019'!G$263:G$387,E$66,'2019'!C$263:C$387,A104)</f>
        <v>0</v>
      </c>
      <c r="F104" s="211">
        <f>COUNTIFS('2019'!H$263:H$387,"SOLUCIONADO",'2019'!G$263:G$387,E$66,'2019'!C$263:C$387,A104)</f>
        <v>1</v>
      </c>
      <c r="G104" s="211">
        <f>COUNTIFS('2019'!$H$263:$H$387,"SEGUIMIENTO",'2019'!$G$263:$G$387,G$66,'2019'!$C$263:$C$387,A104)</f>
        <v>0</v>
      </c>
      <c r="H104" s="211">
        <f>COUNTIFS('2019'!$H$263:$H$387,"SOLUCIONADO",'2019'!$G$263:$G$387,G$66,'2019'!$C$263:$C$387,A104)</f>
        <v>0</v>
      </c>
      <c r="I104" s="211">
        <f>COUNTIFS('2019'!$H$263:$H$387,"SEGUIMIENTO",'2019'!$G$263:$G$387,I$66,'2019'!$C$263:$C$387,A104)</f>
        <v>0</v>
      </c>
      <c r="J104" s="211">
        <f>COUNTIFS('2019'!$H$263:$H$387,"SOLUCIONADO",'2019'!$G$263:$G$387,I$66,'2019'!$C$263:$C$387,A104)</f>
        <v>0</v>
      </c>
      <c r="K104" s="211">
        <f>COUNTIFS('2019'!$H$263:$H$387,"SEGUIMIENTO",'2019'!$G$263:$G$387,K$66,'2019'!$C$263:$C$387,A104)</f>
        <v>0</v>
      </c>
      <c r="L104" s="211">
        <f>COUNTIFS('2019'!$H$263:$H$387,"SOLUCIONADO",'2019'!$G$263:$G$387,K$66,'2019'!$C$263:$C$387,A104)</f>
        <v>0</v>
      </c>
      <c r="M104" s="211">
        <f>COUNTIFS('2019'!$H$263:$H$387,"SEGUIMIENTO",'2019'!$G$263:$G$387,M$66,'2019'!$C$263:$C$387,A104)</f>
        <v>0</v>
      </c>
      <c r="N104" s="211">
        <f>COUNTIFS('2019'!$H$263:$H$387,"SOLUCIONADO",'2019'!$G$263:$G$387,M$66,'2019'!$C$263:$C$387,A104)</f>
        <v>0</v>
      </c>
      <c r="O104" s="211">
        <f>COUNTIFS('2019'!$H$263:$H$387,"SEGUIMIENTO",'2019'!$G$263:$G$387,O$66,'2019'!$C$263:$C$387,A104)</f>
        <v>0</v>
      </c>
      <c r="P104" s="211">
        <f>COUNTIFS('2019'!$H$263:$H$387,"SOLUCIONADO",'2019'!$G$263:$G$387,O$66,'2019'!$C$263:$C$387,A104)</f>
        <v>1</v>
      </c>
      <c r="V104" s="186"/>
      <c r="W104" s="186"/>
      <c r="X104" s="186"/>
      <c r="Y104" s="186"/>
      <c r="Z104" s="186"/>
      <c r="AA104" s="186"/>
      <c r="AB104" s="186"/>
      <c r="AC104" s="186"/>
    </row>
    <row r="105" spans="1:29" ht="12.75">
      <c r="A105" s="478" t="str">
        <f t="array" ref="A105">IFERROR(INDEX('2019'!$C$263:$C$387,MATCH(0,INDEX(COUNTIF($A$96:A104,'2019'!$C$263:$C$387),0,0),0)),"")</f>
        <v>Arallanes</v>
      </c>
      <c r="B105" s="211">
        <f>COUNTIF('2019'!$C$263:$C$387,A105)</f>
        <v>1</v>
      </c>
      <c r="C105" s="211">
        <f>COUNTIFS('2019'!$H$263:$H$387,"SEGUIMIENTO",'2019'!$G$263:$G$387,C$66,'2019'!$C$263:$C$387,A105)</f>
        <v>0</v>
      </c>
      <c r="D105" s="211">
        <f>COUNTIFS('2019'!$H$263:$H$387,"SOLUCIONADO",'2019'!$G$263:$G$387,C$66,'2019'!$C$263:$C$387,A105)</f>
        <v>0</v>
      </c>
      <c r="E105" s="211">
        <f>COUNTIFS('2019'!H$263:H$387,"SEGUIMIENTO",'2019'!G$263:G$387,E$66,'2019'!C$263:C$387,A105)</f>
        <v>0</v>
      </c>
      <c r="F105" s="211">
        <f>COUNTIFS('2019'!H$263:H$387,"SOLUCIONADO",'2019'!G$263:G$387,E$66,'2019'!C$263:C$387,A105)</f>
        <v>1</v>
      </c>
      <c r="G105" s="211">
        <f>COUNTIFS('2019'!$H$263:$H$387,"SEGUIMIENTO",'2019'!$G$263:$G$387,G$66,'2019'!$C$263:$C$387,A105)</f>
        <v>0</v>
      </c>
      <c r="H105" s="211">
        <f>COUNTIFS('2019'!$H$263:$H$387,"SOLUCIONADO",'2019'!$G$263:$G$387,G$66,'2019'!$C$263:$C$387,A105)</f>
        <v>0</v>
      </c>
      <c r="I105" s="211">
        <f>COUNTIFS('2019'!$H$263:$H$387,"SEGUIMIENTO",'2019'!$G$263:$G$387,I$66,'2019'!$C$263:$C$387,A105)</f>
        <v>0</v>
      </c>
      <c r="J105" s="211">
        <f>COUNTIFS('2019'!$H$263:$H$387,"SOLUCIONADO",'2019'!$G$263:$G$387,I$66,'2019'!$C$263:$C$387,A105)</f>
        <v>0</v>
      </c>
      <c r="K105" s="211">
        <f>COUNTIFS('2019'!$H$263:$H$387,"SEGUIMIENTO",'2019'!$G$263:$G$387,K$66,'2019'!$C$263:$C$387,A105)</f>
        <v>0</v>
      </c>
      <c r="L105" s="211">
        <f>COUNTIFS('2019'!$H$263:$H$387,"SOLUCIONADO",'2019'!$G$263:$G$387,K$66,'2019'!$C$263:$C$387,A105)</f>
        <v>0</v>
      </c>
      <c r="M105" s="211">
        <f>COUNTIFS('2019'!$H$263:$H$387,"SEGUIMIENTO",'2019'!$G$263:$G$387,M$66,'2019'!$C$263:$C$387,A105)</f>
        <v>0</v>
      </c>
      <c r="N105" s="211">
        <f>COUNTIFS('2019'!$H$263:$H$387,"SOLUCIONADO",'2019'!$G$263:$G$387,M$66,'2019'!$C$263:$C$387,A105)</f>
        <v>0</v>
      </c>
      <c r="O105" s="211">
        <f>COUNTIFS('2019'!$H$263:$H$387,"SEGUIMIENTO",'2019'!$G$263:$G$387,O$66,'2019'!$C$263:$C$387,A105)</f>
        <v>0</v>
      </c>
      <c r="P105" s="211">
        <f>COUNTIFS('2019'!$H$263:$H$387,"SOLUCIONADO",'2019'!$G$263:$G$387,O$66,'2019'!$C$263:$C$387,A105)</f>
        <v>0</v>
      </c>
      <c r="V105" s="186"/>
      <c r="W105" s="186"/>
      <c r="X105" s="186"/>
      <c r="Y105" s="186"/>
      <c r="Z105" s="186"/>
      <c r="AA105" s="186"/>
      <c r="AB105" s="186"/>
      <c r="AC105" s="186"/>
    </row>
    <row r="106" spans="1:29" ht="12.75">
      <c r="A106" s="478" t="str">
        <f t="array" ref="A106">IFERROR(INDEX('2019'!$C$263:$C$387,MATCH(0,INDEX(COUNTIF($A$96:A105,'2019'!$C$263:$C$387),0,0),0)),"")</f>
        <v>Palma Sola</v>
      </c>
      <c r="B106" s="211">
        <f>COUNTIF('2019'!$C$263:$C$387,A106)</f>
        <v>1</v>
      </c>
      <c r="C106" s="211">
        <f>COUNTIFS('2019'!$H$263:$H$387,"SEGUIMIENTO",'2019'!$G$263:$G$387,C$66,'2019'!$C$263:$C$387,A106)</f>
        <v>0</v>
      </c>
      <c r="D106" s="211">
        <f>COUNTIFS('2019'!$H$263:$H$387,"SOLUCIONADO",'2019'!$G$263:$G$387,C$66,'2019'!$C$263:$C$387,A106)</f>
        <v>0</v>
      </c>
      <c r="E106" s="211">
        <f>COUNTIFS('2019'!H$263:H$387,"SEGUIMIENTO",'2019'!G$263:G$387,E$66,'2019'!C$263:C$387,A106)</f>
        <v>0</v>
      </c>
      <c r="F106" s="211">
        <f>COUNTIFS('2019'!H$263:H$387,"SOLUCIONADO",'2019'!G$263:G$387,E$66,'2019'!C$263:C$387,A106)</f>
        <v>0</v>
      </c>
      <c r="G106" s="211">
        <f>COUNTIFS('2019'!$H$263:$H$387,"SEGUIMIENTO",'2019'!$G$263:$G$387,G$66,'2019'!$C$263:$C$387,A106)</f>
        <v>0</v>
      </c>
      <c r="H106" s="211">
        <f>COUNTIFS('2019'!$H$263:$H$387,"SOLUCIONADO",'2019'!$G$263:$G$387,G$66,'2019'!$C$263:$C$387,A106)</f>
        <v>0</v>
      </c>
      <c r="I106" s="211">
        <f>COUNTIFS('2019'!$H$263:$H$387,"SEGUIMIENTO",'2019'!$G$263:$G$387,I$66,'2019'!$C$263:$C$387,A106)</f>
        <v>0</v>
      </c>
      <c r="J106" s="211">
        <f>COUNTIFS('2019'!$H$263:$H$387,"SOLUCIONADO",'2019'!$G$263:$G$387,I$66,'2019'!$C$263:$C$387,A106)</f>
        <v>0</v>
      </c>
      <c r="K106" s="211">
        <f>COUNTIFS('2019'!$H$263:$H$387,"SEGUIMIENTO",'2019'!$G$263:$G$387,K$66,'2019'!$C$263:$C$387,A106)</f>
        <v>0</v>
      </c>
      <c r="L106" s="211">
        <f>COUNTIFS('2019'!$H$263:$H$387,"SOLUCIONADO",'2019'!$G$263:$G$387,K$66,'2019'!$C$263:$C$387,A106)</f>
        <v>0</v>
      </c>
      <c r="M106" s="211">
        <f>COUNTIFS('2019'!$H$263:$H$387,"SEGUIMIENTO",'2019'!$G$263:$G$387,M$66,'2019'!$C$263:$C$387,A106)</f>
        <v>0</v>
      </c>
      <c r="N106" s="211">
        <f>COUNTIFS('2019'!$H$263:$H$387,"SOLUCIONADO",'2019'!$G$263:$G$387,M$66,'2019'!$C$263:$C$387,A106)</f>
        <v>0</v>
      </c>
      <c r="O106" s="211">
        <f>COUNTIFS('2019'!$H$263:$H$387,"SEGUIMIENTO",'2019'!$G$263:$G$387,O$66,'2019'!$C$263:$C$387,A106)</f>
        <v>0</v>
      </c>
      <c r="P106" s="211">
        <f>COUNTIFS('2019'!$H$263:$H$387,"SOLUCIONADO",'2019'!$G$263:$G$387,O$66,'2019'!$C$263:$C$387,A106)</f>
        <v>1</v>
      </c>
      <c r="V106" s="186"/>
      <c r="W106" s="186"/>
      <c r="X106" s="186"/>
      <c r="Y106" s="186"/>
      <c r="Z106" s="186"/>
      <c r="AA106" s="186"/>
      <c r="AB106" s="186"/>
      <c r="AC106" s="186"/>
    </row>
    <row r="107" spans="1:29" ht="12.75">
      <c r="A107" s="478" t="str">
        <f t="array" ref="A107">IFERROR(INDEX('2019'!$C$263:$C$387,MATCH(0,INDEX(COUNTIF($A$96:A106,'2019'!$C$263:$C$387),0,0),0)),"")</f>
        <v>Cambalache</v>
      </c>
      <c r="B107" s="211">
        <f>COUNTIF('2019'!$C$263:$C$387,A107)</f>
        <v>1</v>
      </c>
      <c r="C107" s="211">
        <f>COUNTIFS('2019'!$H$263:$H$387,"SEGUIMIENTO",'2019'!$G$263:$G$387,C$66,'2019'!$C$263:$C$387,A107)</f>
        <v>0</v>
      </c>
      <c r="D107" s="211">
        <f>COUNTIFS('2019'!$H$263:$H$387,"SOLUCIONADO",'2019'!$G$263:$G$387,C$66,'2019'!$C$263:$C$387,A107)</f>
        <v>1</v>
      </c>
      <c r="E107" s="211">
        <f>COUNTIFS('2019'!H$263:H$387,"SEGUIMIENTO",'2019'!G$263:G$387,E$66,'2019'!C$263:C$387,A107)</f>
        <v>0</v>
      </c>
      <c r="F107" s="211">
        <f>COUNTIFS('2019'!H$263:H$387,"SOLUCIONADO",'2019'!G$263:G$387,E$66,'2019'!C$263:C$387,A107)</f>
        <v>0</v>
      </c>
      <c r="G107" s="211">
        <f>COUNTIFS('2019'!$H$263:$H$387,"SEGUIMIENTO",'2019'!$G$263:$G$387,G$66,'2019'!$C$263:$C$387,A107)</f>
        <v>0</v>
      </c>
      <c r="H107" s="211">
        <f>COUNTIFS('2019'!$H$263:$H$387,"SOLUCIONADO",'2019'!$G$263:$G$387,G$66,'2019'!$C$263:$C$387,A107)</f>
        <v>0</v>
      </c>
      <c r="I107" s="211">
        <f>COUNTIFS('2019'!$H$263:$H$387,"SEGUIMIENTO",'2019'!$G$263:$G$387,I$66,'2019'!$C$263:$C$387,A107)</f>
        <v>0</v>
      </c>
      <c r="J107" s="211">
        <f>COUNTIFS('2019'!$H$263:$H$387,"SOLUCIONADO",'2019'!$G$263:$G$387,I$66,'2019'!$C$263:$C$387,A107)</f>
        <v>0</v>
      </c>
      <c r="K107" s="211">
        <f>COUNTIFS('2019'!$H$263:$H$387,"SEGUIMIENTO",'2019'!$G$263:$G$387,K$66,'2019'!$C$263:$C$387,A107)</f>
        <v>0</v>
      </c>
      <c r="L107" s="211">
        <f>COUNTIFS('2019'!$H$263:$H$387,"SOLUCIONADO",'2019'!$G$263:$G$387,K$66,'2019'!$C$263:$C$387,A107)</f>
        <v>0</v>
      </c>
      <c r="M107" s="211">
        <f>COUNTIFS('2019'!$H$263:$H$387,"SEGUIMIENTO",'2019'!$G$263:$G$387,M$66,'2019'!$C$263:$C$387,A107)</f>
        <v>0</v>
      </c>
      <c r="N107" s="211">
        <f>COUNTIFS('2019'!$H$263:$H$387,"SOLUCIONADO",'2019'!$G$263:$G$387,M$66,'2019'!$C$263:$C$387,A107)</f>
        <v>0</v>
      </c>
      <c r="O107" s="211">
        <f>COUNTIFS('2019'!$H$263:$H$387,"SEGUIMIENTO",'2019'!$G$263:$G$387,O$66,'2019'!$C$263:$C$387,A107)</f>
        <v>0</v>
      </c>
      <c r="P107" s="211">
        <f>COUNTIFS('2019'!$H$263:$H$387,"SOLUCIONADO",'2019'!$G$263:$G$387,O$66,'2019'!$C$263:$C$387,A107)</f>
        <v>0</v>
      </c>
      <c r="V107" s="186"/>
      <c r="W107" s="186"/>
      <c r="X107" s="186"/>
      <c r="Y107" s="186"/>
      <c r="Z107" s="186"/>
      <c r="AA107" s="186"/>
      <c r="AB107" s="186"/>
      <c r="AC107" s="186"/>
    </row>
    <row r="108" spans="1:29" ht="12.75">
      <c r="A108" s="478" t="str">
        <f t="array" ref="A108">IFERROR(INDEX('2019'!$C$263:$C$387,MATCH(0,INDEX(COUNTIF($A$96:A107,'2019'!$C$263:$C$387),0,0),0)),"")</f>
        <v>Acqualina</v>
      </c>
      <c r="B108" s="211">
        <f>COUNTIF('2019'!$C$263:$C$387,A108)</f>
        <v>1</v>
      </c>
      <c r="C108" s="211">
        <f>COUNTIFS('2019'!$H$263:$H$387,"SEGUIMIENTO",'2019'!$G$263:$G$387,C$66,'2019'!$C$263:$C$387,A108)</f>
        <v>0</v>
      </c>
      <c r="D108" s="211">
        <f>COUNTIFS('2019'!$H$263:$H$387,"SOLUCIONADO",'2019'!$G$263:$G$387,C$66,'2019'!$C$263:$C$387,A108)</f>
        <v>0</v>
      </c>
      <c r="E108" s="211">
        <f>COUNTIFS('2019'!H$263:H$387,"SEGUIMIENTO",'2019'!G$263:G$387,E$66,'2019'!C$263:C$387,A108)</f>
        <v>0</v>
      </c>
      <c r="F108" s="211">
        <f>COUNTIFS('2019'!H$263:H$387,"SOLUCIONADO",'2019'!G$263:G$387,E$66,'2019'!C$263:C$387,A108)</f>
        <v>1</v>
      </c>
      <c r="G108" s="211">
        <f>COUNTIFS('2019'!$H$263:$H$387,"SEGUIMIENTO",'2019'!$G$263:$G$387,G$66,'2019'!$C$263:$C$387,A108)</f>
        <v>0</v>
      </c>
      <c r="H108" s="211">
        <f>COUNTIFS('2019'!$H$263:$H$387,"SOLUCIONADO",'2019'!$G$263:$G$387,G$66,'2019'!$C$263:$C$387,A108)</f>
        <v>0</v>
      </c>
      <c r="I108" s="211">
        <f>COUNTIFS('2019'!$H$263:$H$387,"SEGUIMIENTO",'2019'!$G$263:$G$387,I$66,'2019'!$C$263:$C$387,A108)</f>
        <v>0</v>
      </c>
      <c r="J108" s="211">
        <f>COUNTIFS('2019'!$H$263:$H$387,"SOLUCIONADO",'2019'!$G$263:$G$387,I$66,'2019'!$C$263:$C$387,A108)</f>
        <v>0</v>
      </c>
      <c r="K108" s="211">
        <f>COUNTIFS('2019'!$H$263:$H$387,"SEGUIMIENTO",'2019'!$G$263:$G$387,K$66,'2019'!$C$263:$C$387,A108)</f>
        <v>0</v>
      </c>
      <c r="L108" s="211">
        <f>COUNTIFS('2019'!$H$263:$H$387,"SOLUCIONADO",'2019'!$G$263:$G$387,K$66,'2019'!$C$263:$C$387,A108)</f>
        <v>0</v>
      </c>
      <c r="M108" s="211">
        <f>COUNTIFS('2019'!$H$263:$H$387,"SEGUIMIENTO",'2019'!$G$263:$G$387,M$66,'2019'!$C$263:$C$387,A108)</f>
        <v>0</v>
      </c>
      <c r="N108" s="211">
        <f>COUNTIFS('2019'!$H$263:$H$387,"SOLUCIONADO",'2019'!$G$263:$G$387,M$66,'2019'!$C$263:$C$387,A108)</f>
        <v>0</v>
      </c>
      <c r="O108" s="211">
        <f>COUNTIFS('2019'!$H$263:$H$387,"SEGUIMIENTO",'2019'!$G$263:$G$387,O$66,'2019'!$C$263:$C$387,A108)</f>
        <v>0</v>
      </c>
      <c r="P108" s="211">
        <f>COUNTIFS('2019'!$H$263:$H$387,"SOLUCIONADO",'2019'!$G$263:$G$387,O$66,'2019'!$C$263:$C$387,A108)</f>
        <v>0</v>
      </c>
      <c r="V108" s="186"/>
      <c r="W108" s="186"/>
      <c r="X108" s="186"/>
      <c r="Y108" s="186"/>
      <c r="Z108" s="186"/>
      <c r="AA108" s="186"/>
      <c r="AB108" s="186"/>
      <c r="AC108" s="186"/>
    </row>
    <row r="109" spans="1:29" ht="12.75">
      <c r="A109" s="478" t="str">
        <f t="array" ref="A109">IFERROR(INDEX('2019'!$C$263:$C$387,MATCH(0,INDEX(COUNTIF($A$96:A108,'2019'!$C$263:$C$387),0,0),0)),"")</f>
        <v>Interamericana</v>
      </c>
      <c r="B109" s="211">
        <f>COUNTIF('2019'!$C$263:$C$387,A109)</f>
        <v>3</v>
      </c>
      <c r="C109" s="211">
        <f>COUNTIFS('2019'!$H$263:$H$387,"SEGUIMIENTO",'2019'!$G$263:$G$387,C$66,'2019'!$C$263:$C$387,A109)</f>
        <v>0</v>
      </c>
      <c r="D109" s="211">
        <f>COUNTIFS('2019'!$H$263:$H$387,"SOLUCIONADO",'2019'!$G$263:$G$387,C$66,'2019'!$C$263:$C$387,A109)</f>
        <v>2</v>
      </c>
      <c r="E109" s="211">
        <f>COUNTIFS('2019'!H$263:H$387,"SEGUIMIENTO",'2019'!G$263:G$387,E$66,'2019'!C$263:C$387,A109)</f>
        <v>0</v>
      </c>
      <c r="F109" s="211">
        <f>COUNTIFS('2019'!H$263:H$387,"SOLUCIONADO",'2019'!G$263:G$387,E$66,'2019'!C$263:C$387,A109)</f>
        <v>1</v>
      </c>
      <c r="G109" s="211">
        <f>COUNTIFS('2019'!$H$263:$H$387,"SEGUIMIENTO",'2019'!$G$263:$G$387,G$66,'2019'!$C$263:$C$387,A109)</f>
        <v>0</v>
      </c>
      <c r="H109" s="211">
        <f>COUNTIFS('2019'!$H$263:$H$387,"SOLUCIONADO",'2019'!$G$263:$G$387,G$66,'2019'!$C$263:$C$387,A109)</f>
        <v>0</v>
      </c>
      <c r="I109" s="211">
        <f>COUNTIFS('2019'!$H$263:$H$387,"SEGUIMIENTO",'2019'!$G$263:$G$387,I$66,'2019'!$C$263:$C$387,A109)</f>
        <v>0</v>
      </c>
      <c r="J109" s="211">
        <f>COUNTIFS('2019'!$H$263:$H$387,"SOLUCIONADO",'2019'!$G$263:$G$387,I$66,'2019'!$C$263:$C$387,A109)</f>
        <v>0</v>
      </c>
      <c r="K109" s="211">
        <f>COUNTIFS('2019'!$H$263:$H$387,"SEGUIMIENTO",'2019'!$G$263:$G$387,K$66,'2019'!$C$263:$C$387,A109)</f>
        <v>0</v>
      </c>
      <c r="L109" s="211">
        <f>COUNTIFS('2019'!$H$263:$H$387,"SOLUCIONADO",'2019'!$G$263:$G$387,K$66,'2019'!$C$263:$C$387,A109)</f>
        <v>0</v>
      </c>
      <c r="M109" s="211">
        <f>COUNTIFS('2019'!$H$263:$H$387,"SEGUIMIENTO",'2019'!$G$263:$G$387,M$66,'2019'!$C$263:$C$387,A109)</f>
        <v>0</v>
      </c>
      <c r="N109" s="211">
        <f>COUNTIFS('2019'!$H$263:$H$387,"SOLUCIONADO",'2019'!$G$263:$G$387,M$66,'2019'!$C$263:$C$387,A109)</f>
        <v>0</v>
      </c>
      <c r="O109" s="211">
        <f>COUNTIFS('2019'!$H$263:$H$387,"SEGUIMIENTO",'2019'!$G$263:$G$387,O$66,'2019'!$C$263:$C$387,A109)</f>
        <v>0</v>
      </c>
      <c r="P109" s="211">
        <f>COUNTIFS('2019'!$H$263:$H$387,"SOLUCIONADO",'2019'!$G$263:$G$387,O$66,'2019'!$C$263:$C$387,A109)</f>
        <v>0</v>
      </c>
      <c r="V109" s="186"/>
      <c r="W109" s="186"/>
      <c r="X109" s="186"/>
      <c r="Y109" s="186"/>
      <c r="Z109" s="186"/>
      <c r="AA109" s="186"/>
      <c r="AB109" s="186"/>
      <c r="AC109" s="186"/>
    </row>
    <row r="110" spans="1:29" ht="12.75">
      <c r="A110" s="478" t="str">
        <f t="array" ref="A110">IFERROR(INDEX('2019'!$C$263:$C$387,MATCH(0,INDEX(COUNTIF($A$96:A109,'2019'!$C$263:$C$387),0,0),0)),"")</f>
        <v>Monte Flores</v>
      </c>
      <c r="B110" s="211">
        <f>COUNTIF('2019'!$C$263:$C$387,A110)</f>
        <v>2</v>
      </c>
      <c r="C110" s="211">
        <f>COUNTIFS('2019'!$H$263:$H$387,"SEGUIMIENTO",'2019'!$G$263:$G$387,C$66,'2019'!$C$263:$C$387,A110)</f>
        <v>0</v>
      </c>
      <c r="D110" s="211">
        <f>COUNTIFS('2019'!$H$263:$H$387,"SOLUCIONADO",'2019'!$G$263:$G$387,C$66,'2019'!$C$263:$C$387,A110)</f>
        <v>1</v>
      </c>
      <c r="E110" s="211">
        <f>COUNTIFS('2019'!H$263:H$387,"SEGUIMIENTO",'2019'!G$263:G$387,E$66,'2019'!C$263:C$387,A110)</f>
        <v>0</v>
      </c>
      <c r="F110" s="211">
        <f>COUNTIFS('2019'!H$263:H$387,"SOLUCIONADO",'2019'!G$263:G$387,E$66,'2019'!C$263:C$387,A110)</f>
        <v>0</v>
      </c>
      <c r="G110" s="211">
        <f>COUNTIFS('2019'!$H$263:$H$387,"SEGUIMIENTO",'2019'!$G$263:$G$387,G$66,'2019'!$C$263:$C$387,A110)</f>
        <v>0</v>
      </c>
      <c r="H110" s="211">
        <f>COUNTIFS('2019'!$H$263:$H$387,"SOLUCIONADO",'2019'!$G$263:$G$387,G$66,'2019'!$C$263:$C$387,A110)</f>
        <v>1</v>
      </c>
      <c r="I110" s="211">
        <f>COUNTIFS('2019'!$H$263:$H$387,"SEGUIMIENTO",'2019'!$G$263:$G$387,I$66,'2019'!$C$263:$C$387,A110)</f>
        <v>0</v>
      </c>
      <c r="J110" s="211">
        <f>COUNTIFS('2019'!$H$263:$H$387,"SOLUCIONADO",'2019'!$G$263:$G$387,I$66,'2019'!$C$263:$C$387,A110)</f>
        <v>0</v>
      </c>
      <c r="K110" s="211">
        <f>COUNTIFS('2019'!$H$263:$H$387,"SEGUIMIENTO",'2019'!$G$263:$G$387,K$66,'2019'!$C$263:$C$387,A110)</f>
        <v>0</v>
      </c>
      <c r="L110" s="211">
        <f>COUNTIFS('2019'!$H$263:$H$387,"SOLUCIONADO",'2019'!$G$263:$G$387,K$66,'2019'!$C$263:$C$387,A110)</f>
        <v>0</v>
      </c>
      <c r="M110" s="211">
        <f>COUNTIFS('2019'!$H$263:$H$387,"SEGUIMIENTO",'2019'!$G$263:$G$387,M$66,'2019'!$C$263:$C$387,A110)</f>
        <v>0</v>
      </c>
      <c r="N110" s="211">
        <f>COUNTIFS('2019'!$H$263:$H$387,"SOLUCIONADO",'2019'!$G$263:$G$387,M$66,'2019'!$C$263:$C$387,A110)</f>
        <v>0</v>
      </c>
      <c r="O110" s="211">
        <f>COUNTIFS('2019'!$H$263:$H$387,"SEGUIMIENTO",'2019'!$G$263:$G$387,O$66,'2019'!$C$263:$C$387,A110)</f>
        <v>0</v>
      </c>
      <c r="P110" s="211">
        <f>COUNTIFS('2019'!$H$263:$H$387,"SOLUCIONADO",'2019'!$G$263:$G$387,O$66,'2019'!$C$263:$C$387,A110)</f>
        <v>0</v>
      </c>
      <c r="V110" s="186"/>
      <c r="W110" s="186"/>
      <c r="X110" s="186"/>
      <c r="Y110" s="186"/>
      <c r="Z110" s="186"/>
      <c r="AA110" s="186"/>
      <c r="AB110" s="186"/>
      <c r="AC110" s="186"/>
    </row>
    <row r="111" spans="1:29" ht="12.75">
      <c r="A111" s="478" t="str">
        <f t="array" ref="A111">IFERROR(INDEX('2019'!$C$263:$C$387,MATCH(0,INDEX(COUNTIF($A$96:A110,'2019'!$C$263:$C$387),0,0),0)),"")</f>
        <v>Agueybana</v>
      </c>
      <c r="B111" s="211">
        <f>COUNTIF('2019'!$C$263:$C$387,A111)</f>
        <v>20</v>
      </c>
      <c r="C111" s="211">
        <f>COUNTIFS('2019'!$H$263:$H$387,"SEGUIMIENTO",'2019'!$G$263:$G$387,C$66,'2019'!$C$263:$C$387,A111)</f>
        <v>0</v>
      </c>
      <c r="D111" s="211">
        <f>COUNTIFS('2019'!$H$263:$H$387,"SOLUCIONADO",'2019'!$G$263:$G$387,C$66,'2019'!$C$263:$C$387,A111)</f>
        <v>8</v>
      </c>
      <c r="E111" s="211">
        <f>COUNTIFS('2019'!H$263:H$387,"SEGUIMIENTO",'2019'!G$263:G$387,E$66,'2019'!C$263:C$387,A111)</f>
        <v>0</v>
      </c>
      <c r="F111" s="211">
        <f>COUNTIFS('2019'!H$263:H$387,"SOLUCIONADO",'2019'!G$263:G$387,E$66,'2019'!C$263:C$387,A111)</f>
        <v>6</v>
      </c>
      <c r="G111" s="211">
        <f>COUNTIFS('2019'!$H$263:$H$387,"SEGUIMIENTO",'2019'!$G$263:$G$387,G$66,'2019'!$C$263:$C$387,A111)</f>
        <v>0</v>
      </c>
      <c r="H111" s="211">
        <f>COUNTIFS('2019'!$H$263:$H$387,"SOLUCIONADO",'2019'!$G$263:$G$387,G$66,'2019'!$C$263:$C$387,A111)</f>
        <v>0</v>
      </c>
      <c r="I111" s="211">
        <f>COUNTIFS('2019'!$H$263:$H$387,"SEGUIMIENTO",'2019'!$G$263:$G$387,I$66,'2019'!$C$263:$C$387,A111)</f>
        <v>0</v>
      </c>
      <c r="J111" s="211">
        <f>COUNTIFS('2019'!$H$263:$H$387,"SOLUCIONADO",'2019'!$G$263:$G$387,I$66,'2019'!$C$263:$C$387,A111)</f>
        <v>1</v>
      </c>
      <c r="K111" s="211">
        <f>COUNTIFS('2019'!$H$263:$H$387,"SEGUIMIENTO",'2019'!$G$263:$G$387,K$66,'2019'!$C$263:$C$387,A111)</f>
        <v>0</v>
      </c>
      <c r="L111" s="211">
        <f>COUNTIFS('2019'!$H$263:$H$387,"SOLUCIONADO",'2019'!$G$263:$G$387,K$66,'2019'!$C$263:$C$387,A111)</f>
        <v>0</v>
      </c>
      <c r="M111" s="211">
        <f>COUNTIFS('2019'!$H$263:$H$387,"SEGUIMIENTO",'2019'!$G$263:$G$387,M$66,'2019'!$C$263:$C$387,A111)</f>
        <v>0</v>
      </c>
      <c r="N111" s="211">
        <f>COUNTIFS('2019'!$H$263:$H$387,"SOLUCIONADO",'2019'!$G$263:$G$387,M$66,'2019'!$C$263:$C$387,A111)</f>
        <v>0</v>
      </c>
      <c r="O111" s="211">
        <f>COUNTIFS('2019'!$H$263:$H$387,"SEGUIMIENTO",'2019'!$G$263:$G$387,O$66,'2019'!$C$263:$C$387,A111)</f>
        <v>0</v>
      </c>
      <c r="P111" s="211">
        <f>COUNTIFS('2019'!$H$263:$H$387,"SOLUCIONADO",'2019'!$G$263:$G$387,O$66,'2019'!$C$263:$C$387,A111)</f>
        <v>5</v>
      </c>
      <c r="V111" s="186"/>
      <c r="W111" s="186"/>
      <c r="X111" s="186"/>
      <c r="Y111" s="186"/>
      <c r="Z111" s="186"/>
      <c r="AA111" s="186"/>
      <c r="AB111" s="186"/>
      <c r="AC111" s="186"/>
    </row>
    <row r="112" spans="1:29" ht="12.75">
      <c r="A112" s="478" t="str">
        <f t="array" ref="A112">IFERROR(INDEX('2019'!$C$263:$C$387,MATCH(0,INDEX(COUNTIF($A$96:A111,'2019'!$C$263:$C$387),0,0),0)),"")</f>
        <v>Tiffany</v>
      </c>
      <c r="B112" s="211">
        <f>COUNTIF('2019'!$C$263:$C$387,A112)</f>
        <v>4</v>
      </c>
      <c r="C112" s="211">
        <f>COUNTIFS('2019'!$H$263:$H$387,"SEGUIMIENTO",'2019'!$G$263:$G$387,C$66,'2019'!$C$263:$C$387,A112)</f>
        <v>0</v>
      </c>
      <c r="D112" s="211">
        <f>COUNTIFS('2019'!$H$263:$H$387,"SOLUCIONADO",'2019'!$G$263:$G$387,C$66,'2019'!$C$263:$C$387,A112)</f>
        <v>2</v>
      </c>
      <c r="E112" s="211">
        <f>COUNTIFS('2019'!H$263:H$387,"SEGUIMIENTO",'2019'!G$263:G$387,E$66,'2019'!C$263:C$387,A112)</f>
        <v>0</v>
      </c>
      <c r="F112" s="211">
        <f>COUNTIFS('2019'!H$263:H$387,"SOLUCIONADO",'2019'!G$263:G$387,E$66,'2019'!C$263:C$387,A112)</f>
        <v>2</v>
      </c>
      <c r="G112" s="211">
        <f>COUNTIFS('2019'!$H$263:$H$387,"SEGUIMIENTO",'2019'!$G$263:$G$387,G$66,'2019'!$C$263:$C$387,A112)</f>
        <v>0</v>
      </c>
      <c r="H112" s="211">
        <f>COUNTIFS('2019'!$H$263:$H$387,"SOLUCIONADO",'2019'!$G$263:$G$387,G$66,'2019'!$C$263:$C$387,A112)</f>
        <v>0</v>
      </c>
      <c r="I112" s="211">
        <f>COUNTIFS('2019'!$H$263:$H$387,"SEGUIMIENTO",'2019'!$G$263:$G$387,I$66,'2019'!$C$263:$C$387,A112)</f>
        <v>0</v>
      </c>
      <c r="J112" s="211">
        <f>COUNTIFS('2019'!$H$263:$H$387,"SOLUCIONADO",'2019'!$G$263:$G$387,I$66,'2019'!$C$263:$C$387,A112)</f>
        <v>0</v>
      </c>
      <c r="K112" s="211">
        <f>COUNTIFS('2019'!$H$263:$H$387,"SEGUIMIENTO",'2019'!$G$263:$G$387,K$66,'2019'!$C$263:$C$387,A112)</f>
        <v>0</v>
      </c>
      <c r="L112" s="211">
        <f>COUNTIFS('2019'!$H$263:$H$387,"SOLUCIONADO",'2019'!$G$263:$G$387,K$66,'2019'!$C$263:$C$387,A112)</f>
        <v>0</v>
      </c>
      <c r="M112" s="211">
        <f>COUNTIFS('2019'!$H$263:$H$387,"SEGUIMIENTO",'2019'!$G$263:$G$387,M$66,'2019'!$C$263:$C$387,A112)</f>
        <v>0</v>
      </c>
      <c r="N112" s="211">
        <f>COUNTIFS('2019'!$H$263:$H$387,"SOLUCIONADO",'2019'!$G$263:$G$387,M$66,'2019'!$C$263:$C$387,A112)</f>
        <v>0</v>
      </c>
      <c r="O112" s="211">
        <f>COUNTIFS('2019'!$H$263:$H$387,"SEGUIMIENTO",'2019'!$G$263:$G$387,O$66,'2019'!$C$263:$C$387,A112)</f>
        <v>0</v>
      </c>
      <c r="P112" s="211">
        <f>COUNTIFS('2019'!$H$263:$H$387,"SOLUCIONADO",'2019'!$G$263:$G$387,O$66,'2019'!$C$263:$C$387,A112)</f>
        <v>0</v>
      </c>
      <c r="V112" s="186"/>
      <c r="W112" s="186"/>
      <c r="X112" s="186"/>
      <c r="Y112" s="186"/>
      <c r="Z112" s="186"/>
      <c r="AA112" s="186"/>
      <c r="AB112" s="186"/>
      <c r="AC112" s="186"/>
    </row>
    <row r="113" spans="1:29" ht="12.75">
      <c r="A113" s="478" t="str">
        <f t="array" ref="A113">IFERROR(INDEX('2019'!$C$263:$C$387,MATCH(0,INDEX(COUNTIF($A$96:A112,'2019'!$C$263:$C$387),0,0),0)),"")</f>
        <v>YKNet</v>
      </c>
      <c r="B113" s="211">
        <f>COUNTIF('2019'!$C$263:$C$387,A113)</f>
        <v>1</v>
      </c>
      <c r="C113" s="211">
        <f>COUNTIFS('2019'!$H$263:$H$387,"SEGUIMIENTO",'2019'!$G$263:$G$387,C$66,'2019'!$C$263:$C$387,A113)</f>
        <v>0</v>
      </c>
      <c r="D113" s="211">
        <f>COUNTIFS('2019'!$H$263:$H$387,"SOLUCIONADO",'2019'!$G$263:$G$387,C$66,'2019'!$C$263:$C$387,A113)</f>
        <v>1</v>
      </c>
      <c r="E113" s="211">
        <f>COUNTIFS('2019'!H$263:H$387,"SEGUIMIENTO",'2019'!G$263:G$387,E$66,'2019'!C$263:C$387,A113)</f>
        <v>0</v>
      </c>
      <c r="F113" s="211">
        <f>COUNTIFS('2019'!H$263:H$387,"SOLUCIONADO",'2019'!G$263:G$387,E$66,'2019'!C$263:C$387,A113)</f>
        <v>0</v>
      </c>
      <c r="G113" s="211">
        <f>COUNTIFS('2019'!$H$263:$H$387,"SEGUIMIENTO",'2019'!$G$263:$G$387,G$66,'2019'!$C$263:$C$387,A113)</f>
        <v>0</v>
      </c>
      <c r="H113" s="211">
        <f>COUNTIFS('2019'!$H$263:$H$387,"SOLUCIONADO",'2019'!$G$263:$G$387,G$66,'2019'!$C$263:$C$387,A113)</f>
        <v>0</v>
      </c>
      <c r="I113" s="211">
        <f>COUNTIFS('2019'!$H$263:$H$387,"SEGUIMIENTO",'2019'!$G$263:$G$387,I$66,'2019'!$C$263:$C$387,A113)</f>
        <v>0</v>
      </c>
      <c r="J113" s="211">
        <f>COUNTIFS('2019'!$H$263:$H$387,"SOLUCIONADO",'2019'!$G$263:$G$387,I$66,'2019'!$C$263:$C$387,A113)</f>
        <v>0</v>
      </c>
      <c r="K113" s="211">
        <f>COUNTIFS('2019'!$H$263:$H$387,"SEGUIMIENTO",'2019'!$G$263:$G$387,K$66,'2019'!$C$263:$C$387,A113)</f>
        <v>0</v>
      </c>
      <c r="L113" s="211">
        <f>COUNTIFS('2019'!$H$263:$H$387,"SOLUCIONADO",'2019'!$G$263:$G$387,K$66,'2019'!$C$263:$C$387,A113)</f>
        <v>0</v>
      </c>
      <c r="M113" s="211">
        <f>COUNTIFS('2019'!$H$263:$H$387,"SEGUIMIENTO",'2019'!$G$263:$G$387,M$66,'2019'!$C$263:$C$387,A113)</f>
        <v>0</v>
      </c>
      <c r="N113" s="211">
        <f>COUNTIFS('2019'!$H$263:$H$387,"SOLUCIONADO",'2019'!$G$263:$G$387,M$66,'2019'!$C$263:$C$387,A113)</f>
        <v>0</v>
      </c>
      <c r="O113" s="211">
        <f>COUNTIFS('2019'!$H$263:$H$387,"SEGUIMIENTO",'2019'!$G$263:$G$387,O$66,'2019'!$C$263:$C$387,A113)</f>
        <v>0</v>
      </c>
      <c r="P113" s="211">
        <f>COUNTIFS('2019'!$H$263:$H$387,"SOLUCIONADO",'2019'!$G$263:$G$387,O$66,'2019'!$C$263:$C$387,A113)</f>
        <v>0</v>
      </c>
      <c r="V113" s="186"/>
      <c r="W113" s="186"/>
      <c r="X113" s="186"/>
      <c r="Y113" s="186"/>
      <c r="Z113" s="186"/>
      <c r="AA113" s="186"/>
      <c r="AB113" s="186"/>
      <c r="AC113" s="186"/>
    </row>
    <row r="114" spans="1:29" ht="12.75">
      <c r="A114" s="478" t="str">
        <f t="array" ref="A114">IFERROR(INDEX('2019'!$C$263:$C$387,MATCH(0,INDEX(COUNTIF($A$96:A113,'2019'!$C$263:$C$387),0,0),0)),"")</f>
        <v>Condesa</v>
      </c>
      <c r="B114" s="211">
        <f>COUNTIF('2019'!$C$263:$C$387,A114)</f>
        <v>4</v>
      </c>
      <c r="C114" s="211">
        <f>COUNTIFS('2019'!$H$263:$H$387,"SEGUIMIENTO",'2019'!$G$263:$G$387,C$66,'2019'!$C$263:$C$387,A114)</f>
        <v>0</v>
      </c>
      <c r="D114" s="211">
        <f>COUNTIFS('2019'!$H$263:$H$387,"SOLUCIONADO",'2019'!$G$263:$G$387,C$66,'2019'!$C$263:$C$387,A114)</f>
        <v>2</v>
      </c>
      <c r="E114" s="211">
        <f>COUNTIFS('2019'!H$263:H$387,"SEGUIMIENTO",'2019'!G$263:G$387,E$66,'2019'!C$263:C$387,A114)</f>
        <v>0</v>
      </c>
      <c r="F114" s="211">
        <f>COUNTIFS('2019'!H$263:H$387,"SOLUCIONADO",'2019'!G$263:G$387,E$66,'2019'!C$263:C$387,A114)</f>
        <v>2</v>
      </c>
      <c r="G114" s="211">
        <f>COUNTIFS('2019'!$H$263:$H$387,"SEGUIMIENTO",'2019'!$G$263:$G$387,G$66,'2019'!$C$263:$C$387,A114)</f>
        <v>0</v>
      </c>
      <c r="H114" s="211">
        <f>COUNTIFS('2019'!$H$263:$H$387,"SOLUCIONADO",'2019'!$G$263:$G$387,G$66,'2019'!$C$263:$C$387,A114)</f>
        <v>0</v>
      </c>
      <c r="I114" s="211">
        <f>COUNTIFS('2019'!$H$263:$H$387,"SEGUIMIENTO",'2019'!$G$263:$G$387,I$66,'2019'!$C$263:$C$387,A114)</f>
        <v>0</v>
      </c>
      <c r="J114" s="211">
        <f>COUNTIFS('2019'!$H$263:$H$387,"SOLUCIONADO",'2019'!$G$263:$G$387,I$66,'2019'!$C$263:$C$387,A114)</f>
        <v>0</v>
      </c>
      <c r="K114" s="211">
        <f>COUNTIFS('2019'!$H$263:$H$387,"SEGUIMIENTO",'2019'!$G$263:$G$387,K$66,'2019'!$C$263:$C$387,A114)</f>
        <v>0</v>
      </c>
      <c r="L114" s="211">
        <f>COUNTIFS('2019'!$H$263:$H$387,"SOLUCIONADO",'2019'!$G$263:$G$387,K$66,'2019'!$C$263:$C$387,A114)</f>
        <v>0</v>
      </c>
      <c r="M114" s="211">
        <f>COUNTIFS('2019'!$H$263:$H$387,"SEGUIMIENTO",'2019'!$G$263:$G$387,M$66,'2019'!$C$263:$C$387,A114)</f>
        <v>0</v>
      </c>
      <c r="N114" s="211">
        <f>COUNTIFS('2019'!$H$263:$H$387,"SOLUCIONADO",'2019'!$G$263:$G$387,M$66,'2019'!$C$263:$C$387,A114)</f>
        <v>0</v>
      </c>
      <c r="O114" s="211">
        <f>COUNTIFS('2019'!$H$263:$H$387,"SEGUIMIENTO",'2019'!$G$263:$G$387,O$66,'2019'!$C$263:$C$387,A114)</f>
        <v>0</v>
      </c>
      <c r="P114" s="211">
        <f>COUNTIFS('2019'!$H$263:$H$387,"SOLUCIONADO",'2019'!$G$263:$G$387,O$66,'2019'!$C$263:$C$387,A114)</f>
        <v>0</v>
      </c>
      <c r="V114" s="186"/>
      <c r="W114" s="186"/>
      <c r="X114" s="186"/>
      <c r="Y114" s="186"/>
      <c r="Z114" s="186"/>
      <c r="AA114" s="186"/>
      <c r="AB114" s="186"/>
      <c r="AC114" s="186"/>
    </row>
    <row r="115" spans="1:29" ht="12.75">
      <c r="A115" s="478" t="str">
        <f t="array" ref="A115">IFERROR(INDEX('2019'!$C$263:$C$387,MATCH(0,INDEX(COUNTIF($A$96:A114,'2019'!$C$263:$C$387),0,0),0)),"")</f>
        <v>Torre San Miguel</v>
      </c>
      <c r="B115" s="211">
        <f>COUNTIF('2019'!$C$263:$C$387,A115)</f>
        <v>6</v>
      </c>
      <c r="C115" s="211">
        <f>COUNTIFS('2019'!$H$263:$H$387,"SEGUIMIENTO",'2019'!$G$263:$G$387,C$66,'2019'!$C$263:$C$387,A115)</f>
        <v>0</v>
      </c>
      <c r="D115" s="211">
        <f>COUNTIFS('2019'!$H$263:$H$387,"SOLUCIONADO",'2019'!$G$263:$G$387,C$66,'2019'!$C$263:$C$387,A115)</f>
        <v>5</v>
      </c>
      <c r="E115" s="211">
        <f>COUNTIFS('2019'!H$263:H$387,"SEGUIMIENTO",'2019'!G$263:G$387,E$66,'2019'!C$263:C$387,A115)</f>
        <v>0</v>
      </c>
      <c r="F115" s="211">
        <f>COUNTIFS('2019'!H$263:H$387,"SOLUCIONADO",'2019'!G$263:G$387,E$66,'2019'!C$263:C$387,A115)</f>
        <v>0</v>
      </c>
      <c r="G115" s="211">
        <f>COUNTIFS('2019'!$H$263:$H$387,"SEGUIMIENTO",'2019'!$G$263:$G$387,G$66,'2019'!$C$263:$C$387,A115)</f>
        <v>0</v>
      </c>
      <c r="H115" s="211">
        <f>COUNTIFS('2019'!$H$263:$H$387,"SOLUCIONADO",'2019'!$G$263:$G$387,G$66,'2019'!$C$263:$C$387,A115)</f>
        <v>0</v>
      </c>
      <c r="I115" s="211">
        <f>COUNTIFS('2019'!$H$263:$H$387,"SEGUIMIENTO",'2019'!$G$263:$G$387,I$66,'2019'!$C$263:$C$387,A115)</f>
        <v>0</v>
      </c>
      <c r="J115" s="211">
        <f>COUNTIFS('2019'!$H$263:$H$387,"SOLUCIONADO",'2019'!$G$263:$G$387,I$66,'2019'!$C$263:$C$387,A115)</f>
        <v>0</v>
      </c>
      <c r="K115" s="211">
        <f>COUNTIFS('2019'!$H$263:$H$387,"SEGUIMIENTO",'2019'!$G$263:$G$387,K$66,'2019'!$C$263:$C$387,A115)</f>
        <v>0</v>
      </c>
      <c r="L115" s="211">
        <f>COUNTIFS('2019'!$H$263:$H$387,"SOLUCIONADO",'2019'!$G$263:$G$387,K$66,'2019'!$C$263:$C$387,A115)</f>
        <v>0</v>
      </c>
      <c r="M115" s="211">
        <f>COUNTIFS('2019'!$H$263:$H$387,"SEGUIMIENTO",'2019'!$G$263:$G$387,M$66,'2019'!$C$263:$C$387,A115)</f>
        <v>0</v>
      </c>
      <c r="N115" s="211">
        <f>COUNTIFS('2019'!$H$263:$H$387,"SOLUCIONADO",'2019'!$G$263:$G$387,M$66,'2019'!$C$263:$C$387,A115)</f>
        <v>0</v>
      </c>
      <c r="O115" s="211">
        <f>COUNTIFS('2019'!$H$263:$H$387,"SEGUIMIENTO",'2019'!$G$263:$G$387,O$66,'2019'!$C$263:$C$387,A115)</f>
        <v>0</v>
      </c>
      <c r="P115" s="211">
        <f>COUNTIFS('2019'!$H$263:$H$387,"SOLUCIONADO",'2019'!$G$263:$G$387,O$66,'2019'!$C$263:$C$387,A115)</f>
        <v>1</v>
      </c>
      <c r="V115" s="186"/>
      <c r="W115" s="186"/>
      <c r="X115" s="186"/>
      <c r="Y115" s="186"/>
      <c r="Z115" s="186"/>
      <c r="AA115" s="186"/>
      <c r="AB115" s="186"/>
      <c r="AC115" s="186"/>
    </row>
    <row r="116" spans="1:29" ht="12.75">
      <c r="A116" s="478" t="str">
        <f t="array" ref="A116">IFERROR(INDEX('2019'!$C$263:$C$387,MATCH(0,INDEX(COUNTIF($A$96:A115,'2019'!$C$263:$C$387),0,0),0)),"")</f>
        <v>Hato Rey</v>
      </c>
      <c r="B116" s="211">
        <f>COUNTIF('2019'!$C$263:$C$387,A116)</f>
        <v>2</v>
      </c>
      <c r="C116" s="211">
        <f>COUNTIFS('2019'!$H$263:$H$387,"SEGUIMIENTO",'2019'!$G$263:$G$387,C$66,'2019'!$C$263:$C$387,A116)</f>
        <v>0</v>
      </c>
      <c r="D116" s="211">
        <f>COUNTIFS('2019'!$H$263:$H$387,"SOLUCIONADO",'2019'!$G$263:$G$387,C$66,'2019'!$C$263:$C$387,A116)</f>
        <v>1</v>
      </c>
      <c r="E116" s="211">
        <f>COUNTIFS('2019'!H$263:H$387,"SEGUIMIENTO",'2019'!G$263:G$387,E$66,'2019'!C$263:C$387,A116)</f>
        <v>0</v>
      </c>
      <c r="F116" s="211">
        <f>COUNTIFS('2019'!H$263:H$387,"SOLUCIONADO",'2019'!G$263:G$387,E$66,'2019'!C$263:C$387,A116)</f>
        <v>0</v>
      </c>
      <c r="G116" s="211">
        <f>COUNTIFS('2019'!$H$263:$H$387,"SEGUIMIENTO",'2019'!$G$263:$G$387,G$66,'2019'!$C$263:$C$387,A116)</f>
        <v>0</v>
      </c>
      <c r="H116" s="211">
        <f>COUNTIFS('2019'!$H$263:$H$387,"SOLUCIONADO",'2019'!$G$263:$G$387,G$66,'2019'!$C$263:$C$387,A116)</f>
        <v>0</v>
      </c>
      <c r="I116" s="211">
        <f>COUNTIFS('2019'!$H$263:$H$387,"SEGUIMIENTO",'2019'!$G$263:$G$387,I$66,'2019'!$C$263:$C$387,A116)</f>
        <v>0</v>
      </c>
      <c r="J116" s="211">
        <f>COUNTIFS('2019'!$H$263:$H$387,"SOLUCIONADO",'2019'!$G$263:$G$387,I$66,'2019'!$C$263:$C$387,A116)</f>
        <v>0</v>
      </c>
      <c r="K116" s="211">
        <f>COUNTIFS('2019'!$H$263:$H$387,"SEGUIMIENTO",'2019'!$G$263:$G$387,K$66,'2019'!$C$263:$C$387,A116)</f>
        <v>0</v>
      </c>
      <c r="L116" s="211">
        <f>COUNTIFS('2019'!$H$263:$H$387,"SOLUCIONADO",'2019'!$G$263:$G$387,K$66,'2019'!$C$263:$C$387,A116)</f>
        <v>0</v>
      </c>
      <c r="M116" s="211">
        <f>COUNTIFS('2019'!$H$263:$H$387,"SEGUIMIENTO",'2019'!$G$263:$G$387,M$66,'2019'!$C$263:$C$387,A116)</f>
        <v>0</v>
      </c>
      <c r="N116" s="211">
        <f>COUNTIFS('2019'!$H$263:$H$387,"SOLUCIONADO",'2019'!$G$263:$G$387,M$66,'2019'!$C$263:$C$387,A116)</f>
        <v>1</v>
      </c>
      <c r="O116" s="211">
        <f>COUNTIFS('2019'!$H$263:$H$387,"SEGUIMIENTO",'2019'!$G$263:$G$387,O$66,'2019'!$C$263:$C$387,A116)</f>
        <v>0</v>
      </c>
      <c r="P116" s="211">
        <f>COUNTIFS('2019'!$H$263:$H$387,"SOLUCIONADO",'2019'!$G$263:$G$387,O$66,'2019'!$C$263:$C$387,A116)</f>
        <v>0</v>
      </c>
      <c r="V116" s="186"/>
      <c r="W116" s="186"/>
      <c r="X116" s="186"/>
      <c r="Y116" s="186"/>
      <c r="Z116" s="186"/>
      <c r="AA116" s="186"/>
      <c r="AB116" s="186"/>
      <c r="AC116" s="186"/>
    </row>
    <row r="117" spans="1:29" ht="12.75">
      <c r="A117" s="478" t="str">
        <f t="array" ref="A117">IFERROR(INDEX('2019'!$C$263:$C$387,MATCH(0,INDEX(COUNTIF($A$96:A116,'2019'!$C$263:$C$387),0,0),0)),"")</f>
        <v>Parque Ecuestre</v>
      </c>
      <c r="B117" s="211">
        <f>COUNTIF('2019'!$C$263:$C$387,A117)</f>
        <v>2</v>
      </c>
      <c r="C117" s="211">
        <f>COUNTIFS('2019'!$H$263:$H$387,"SEGUIMIENTO",'2019'!$G$263:$G$387,C$66,'2019'!$C$263:$C$387,A117)</f>
        <v>0</v>
      </c>
      <c r="D117" s="211">
        <f>COUNTIFS('2019'!$H$263:$H$387,"SOLUCIONADO",'2019'!$G$263:$G$387,C$66,'2019'!$C$263:$C$387,A117)</f>
        <v>0</v>
      </c>
      <c r="E117" s="211">
        <f>COUNTIFS('2019'!H$263:H$387,"SEGUIMIENTO",'2019'!G$263:G$387,E$66,'2019'!C$263:C$387,A117)</f>
        <v>0</v>
      </c>
      <c r="F117" s="211">
        <f>COUNTIFS('2019'!H$263:H$387,"SOLUCIONADO",'2019'!G$263:G$387,E$66,'2019'!C$263:C$387,A117)</f>
        <v>0</v>
      </c>
      <c r="G117" s="211">
        <f>COUNTIFS('2019'!$H$263:$H$387,"SEGUIMIENTO",'2019'!$G$263:$G$387,G$66,'2019'!$C$263:$C$387,A117)</f>
        <v>0</v>
      </c>
      <c r="H117" s="211">
        <f>COUNTIFS('2019'!$H$263:$H$387,"SOLUCIONADO",'2019'!$G$263:$G$387,G$66,'2019'!$C$263:$C$387,A117)</f>
        <v>0</v>
      </c>
      <c r="I117" s="211">
        <f>COUNTIFS('2019'!$H$263:$H$387,"SEGUIMIENTO",'2019'!$G$263:$G$387,I$66,'2019'!$C$263:$C$387,A117)</f>
        <v>0</v>
      </c>
      <c r="J117" s="211">
        <f>COUNTIFS('2019'!$H$263:$H$387,"SOLUCIONADO",'2019'!$G$263:$G$387,I$66,'2019'!$C$263:$C$387,A117)</f>
        <v>0</v>
      </c>
      <c r="K117" s="211">
        <f>COUNTIFS('2019'!$H$263:$H$387,"SEGUIMIENTO",'2019'!$G$263:$G$387,K$66,'2019'!$C$263:$C$387,A117)</f>
        <v>0</v>
      </c>
      <c r="L117" s="211">
        <f>COUNTIFS('2019'!$H$263:$H$387,"SOLUCIONADO",'2019'!$G$263:$G$387,K$66,'2019'!$C$263:$C$387,A117)</f>
        <v>0</v>
      </c>
      <c r="M117" s="211">
        <f>COUNTIFS('2019'!$H$263:$H$387,"SEGUIMIENTO",'2019'!$G$263:$G$387,M$66,'2019'!$C$263:$C$387,A117)</f>
        <v>0</v>
      </c>
      <c r="N117" s="211">
        <f>COUNTIFS('2019'!$H$263:$H$387,"SOLUCIONADO",'2019'!$G$263:$G$387,M$66,'2019'!$C$263:$C$387,A117)</f>
        <v>0</v>
      </c>
      <c r="O117" s="211">
        <f>COUNTIFS('2019'!$H$263:$H$387,"SEGUIMIENTO",'2019'!$G$263:$G$387,O$66,'2019'!$C$263:$C$387,A117)</f>
        <v>0</v>
      </c>
      <c r="P117" s="211">
        <f>COUNTIFS('2019'!$H$263:$H$387,"SOLUCIONADO",'2019'!$G$263:$G$387,O$66,'2019'!$C$263:$C$387,A117)</f>
        <v>2</v>
      </c>
      <c r="V117" s="186"/>
      <c r="W117" s="186"/>
      <c r="X117" s="186"/>
      <c r="Y117" s="186"/>
      <c r="Z117" s="186"/>
      <c r="AA117" s="186"/>
      <c r="AB117" s="186"/>
      <c r="AC117" s="186"/>
    </row>
    <row r="118" spans="1:29" ht="12.75">
      <c r="A118" s="478" t="str">
        <f t="array" ref="A118">IFERROR(INDEX('2019'!$C$263:$C$387,MATCH(0,INDEX(COUNTIF($A$96:A117,'2019'!$C$263:$C$387),0,0),0)),"")</f>
        <v>Lomas-1</v>
      </c>
      <c r="B118" s="211">
        <f>COUNTIF('2019'!$C$263:$C$387,A118)</f>
        <v>1</v>
      </c>
      <c r="C118" s="211">
        <f>COUNTIFS('2019'!$H$263:$H$387,"SEGUIMIENTO",'2019'!$G$263:$G$387,C$66,'2019'!$C$263:$C$387,A118)</f>
        <v>0</v>
      </c>
      <c r="D118" s="211">
        <f>COUNTIFS('2019'!$H$263:$H$387,"SOLUCIONADO",'2019'!$G$263:$G$387,C$66,'2019'!$C$263:$C$387,A118)</f>
        <v>1</v>
      </c>
      <c r="E118" s="211">
        <f>COUNTIFS('2019'!H$263:H$387,"SEGUIMIENTO",'2019'!G$263:G$387,E$66,'2019'!C$263:C$387,A118)</f>
        <v>0</v>
      </c>
      <c r="F118" s="211">
        <f>COUNTIFS('2019'!H$263:H$387,"SOLUCIONADO",'2019'!G$263:G$387,E$66,'2019'!C$263:C$387,A118)</f>
        <v>0</v>
      </c>
      <c r="G118" s="211">
        <f>COUNTIFS('2019'!$H$263:$H$387,"SEGUIMIENTO",'2019'!$G$263:$G$387,G$66,'2019'!$C$263:$C$387,A118)</f>
        <v>0</v>
      </c>
      <c r="H118" s="211">
        <f>COUNTIFS('2019'!$H$263:$H$387,"SOLUCIONADO",'2019'!$G$263:$G$387,G$66,'2019'!$C$263:$C$387,A118)</f>
        <v>0</v>
      </c>
      <c r="I118" s="211">
        <f>COUNTIFS('2019'!$H$263:$H$387,"SEGUIMIENTO",'2019'!$G$263:$G$387,I$66,'2019'!$C$263:$C$387,A118)</f>
        <v>0</v>
      </c>
      <c r="J118" s="211">
        <f>COUNTIFS('2019'!$H$263:$H$387,"SOLUCIONADO",'2019'!$G$263:$G$387,I$66,'2019'!$C$263:$C$387,A118)</f>
        <v>0</v>
      </c>
      <c r="K118" s="211">
        <f>COUNTIFS('2019'!$H$263:$H$387,"SEGUIMIENTO",'2019'!$G$263:$G$387,K$66,'2019'!$C$263:$C$387,A118)</f>
        <v>0</v>
      </c>
      <c r="L118" s="211">
        <f>COUNTIFS('2019'!$H$263:$H$387,"SOLUCIONADO",'2019'!$G$263:$G$387,K$66,'2019'!$C$263:$C$387,A118)</f>
        <v>0</v>
      </c>
      <c r="M118" s="211">
        <f>COUNTIFS('2019'!$H$263:$H$387,"SEGUIMIENTO",'2019'!$G$263:$G$387,M$66,'2019'!$C$263:$C$387,A118)</f>
        <v>0</v>
      </c>
      <c r="N118" s="211">
        <f>COUNTIFS('2019'!$H$263:$H$387,"SOLUCIONADO",'2019'!$G$263:$G$387,M$66,'2019'!$C$263:$C$387,A118)</f>
        <v>0</v>
      </c>
      <c r="O118" s="211">
        <f>COUNTIFS('2019'!$H$263:$H$387,"SEGUIMIENTO",'2019'!$G$263:$G$387,O$66,'2019'!$C$263:$C$387,A118)</f>
        <v>0</v>
      </c>
      <c r="P118" s="211">
        <f>COUNTIFS('2019'!$H$263:$H$387,"SOLUCIONADO",'2019'!$G$263:$G$387,O$66,'2019'!$C$263:$C$387,A118)</f>
        <v>0</v>
      </c>
      <c r="V118" s="186"/>
      <c r="W118" s="186"/>
      <c r="X118" s="186"/>
      <c r="Y118" s="186"/>
      <c r="Z118" s="186"/>
      <c r="AA118" s="186"/>
      <c r="AB118" s="186"/>
      <c r="AC118" s="186"/>
    </row>
    <row r="119" spans="1:29" ht="12.75">
      <c r="A119" s="478" t="str">
        <f t="array" ref="A119">IFERROR(INDEX('2019'!$C$263:$C$387,MATCH(0,INDEX(COUNTIF($A$96:A118,'2019'!$C$263:$C$387),0,0),0)),"")</f>
        <v>Quinta Valle</v>
      </c>
      <c r="B119" s="211">
        <f>COUNTIF('2019'!$C$263:$C$387,A119)</f>
        <v>2</v>
      </c>
      <c r="C119" s="211">
        <f>COUNTIFS('2019'!$H$263:$H$387,"SEGUIMIENTO",'2019'!$G$263:$G$387,C$66,'2019'!$C$263:$C$387,A119)</f>
        <v>0</v>
      </c>
      <c r="D119" s="211">
        <f>COUNTIFS('2019'!$H$263:$H$387,"SOLUCIONADO",'2019'!$G$263:$G$387,C$66,'2019'!$C$263:$C$387,A119)</f>
        <v>1</v>
      </c>
      <c r="E119" s="211">
        <f>COUNTIFS('2019'!H$263:H$387,"SEGUIMIENTO",'2019'!G$263:G$387,E$66,'2019'!C$263:C$387,A119)</f>
        <v>0</v>
      </c>
      <c r="F119" s="211">
        <f>COUNTIFS('2019'!H$263:H$387,"SOLUCIONADO",'2019'!G$263:G$387,E$66,'2019'!C$263:C$387,A119)</f>
        <v>0</v>
      </c>
      <c r="G119" s="211">
        <f>COUNTIFS('2019'!$H$263:$H$387,"SEGUIMIENTO",'2019'!$G$263:$G$387,G$66,'2019'!$C$263:$C$387,A119)</f>
        <v>0</v>
      </c>
      <c r="H119" s="211">
        <f>COUNTIFS('2019'!$H$263:$H$387,"SOLUCIONADO",'2019'!$G$263:$G$387,G$66,'2019'!$C$263:$C$387,A119)</f>
        <v>0</v>
      </c>
      <c r="I119" s="211">
        <f>COUNTIFS('2019'!$H$263:$H$387,"SEGUIMIENTO",'2019'!$G$263:$G$387,I$66,'2019'!$C$263:$C$387,A119)</f>
        <v>0</v>
      </c>
      <c r="J119" s="211">
        <f>COUNTIFS('2019'!$H$263:$H$387,"SOLUCIONADO",'2019'!$G$263:$G$387,I$66,'2019'!$C$263:$C$387,A119)</f>
        <v>1</v>
      </c>
      <c r="K119" s="211">
        <f>COUNTIFS('2019'!$H$263:$H$387,"SEGUIMIENTO",'2019'!$G$263:$G$387,K$66,'2019'!$C$263:$C$387,A119)</f>
        <v>0</v>
      </c>
      <c r="L119" s="211">
        <f>COUNTIFS('2019'!$H$263:$H$387,"SOLUCIONADO",'2019'!$G$263:$G$387,K$66,'2019'!$C$263:$C$387,A119)</f>
        <v>0</v>
      </c>
      <c r="M119" s="211">
        <f>COUNTIFS('2019'!$H$263:$H$387,"SEGUIMIENTO",'2019'!$G$263:$G$387,M$66,'2019'!$C$263:$C$387,A119)</f>
        <v>0</v>
      </c>
      <c r="N119" s="211">
        <f>COUNTIFS('2019'!$H$263:$H$387,"SOLUCIONADO",'2019'!$G$263:$G$387,M$66,'2019'!$C$263:$C$387,A119)</f>
        <v>0</v>
      </c>
      <c r="O119" s="211">
        <f>COUNTIFS('2019'!$H$263:$H$387,"SEGUIMIENTO",'2019'!$G$263:$G$387,O$66,'2019'!$C$263:$C$387,A119)</f>
        <v>0</v>
      </c>
      <c r="P119" s="211">
        <f>COUNTIFS('2019'!$H$263:$H$387,"SOLUCIONADO",'2019'!$G$263:$G$387,O$66,'2019'!$C$263:$C$387,A119)</f>
        <v>0</v>
      </c>
      <c r="V119" s="186"/>
      <c r="W119" s="186"/>
      <c r="X119" s="186"/>
      <c r="Y119" s="186"/>
      <c r="Z119" s="186"/>
      <c r="AA119" s="186"/>
      <c r="AB119" s="186"/>
      <c r="AC119" s="186"/>
    </row>
    <row r="120" spans="1:29" ht="12.75">
      <c r="A120" s="478" t="str">
        <f t="array" ref="A120">IFERROR(INDEX('2019'!$C$263:$C$387,MATCH(0,INDEX(COUNTIF($A$96:A119,'2019'!$C$263:$C$387),0,0),0)),"")</f>
        <v>San Juan Towers</v>
      </c>
      <c r="B120" s="211">
        <f>COUNTIF('2019'!$C$263:$C$387,A120)</f>
        <v>2</v>
      </c>
      <c r="C120" s="211">
        <f>COUNTIFS('2019'!$H$263:$H$387,"SEGUIMIENTO",'2019'!$G$263:$G$387,C$66,'2019'!$C$263:$C$387,A120)</f>
        <v>0</v>
      </c>
      <c r="D120" s="211">
        <f>COUNTIFS('2019'!$H$263:$H$387,"SOLUCIONADO",'2019'!$G$263:$G$387,C$66,'2019'!$C$263:$C$387,A120)</f>
        <v>0</v>
      </c>
      <c r="E120" s="211">
        <f>COUNTIFS('2019'!H$263:H$387,"SEGUIMIENTO",'2019'!G$263:G$387,E$66,'2019'!C$263:C$387,A120)</f>
        <v>0</v>
      </c>
      <c r="F120" s="211">
        <f>COUNTIFS('2019'!H$263:H$387,"SOLUCIONADO",'2019'!G$263:G$387,E$66,'2019'!C$263:C$387,A120)</f>
        <v>0</v>
      </c>
      <c r="G120" s="211">
        <f>COUNTIFS('2019'!$H$263:$H$387,"SEGUIMIENTO",'2019'!$G$263:$G$387,G$66,'2019'!$C$263:$C$387,A120)</f>
        <v>0</v>
      </c>
      <c r="H120" s="211">
        <f>COUNTIFS('2019'!$H$263:$H$387,"SOLUCIONADO",'2019'!$G$263:$G$387,G$66,'2019'!$C$263:$C$387,A120)</f>
        <v>0</v>
      </c>
      <c r="I120" s="211">
        <f>COUNTIFS('2019'!$H$263:$H$387,"SEGUIMIENTO",'2019'!$G$263:$G$387,I$66,'2019'!$C$263:$C$387,A120)</f>
        <v>0</v>
      </c>
      <c r="J120" s="211">
        <f>COUNTIFS('2019'!$H$263:$H$387,"SOLUCIONADO",'2019'!$G$263:$G$387,I$66,'2019'!$C$263:$C$387,A120)</f>
        <v>0</v>
      </c>
      <c r="K120" s="211">
        <f>COUNTIFS('2019'!$H$263:$H$387,"SEGUIMIENTO",'2019'!$G$263:$G$387,K$66,'2019'!$C$263:$C$387,A120)</f>
        <v>0</v>
      </c>
      <c r="L120" s="211">
        <f>COUNTIFS('2019'!$H$263:$H$387,"SOLUCIONADO",'2019'!$G$263:$G$387,K$66,'2019'!$C$263:$C$387,A120)</f>
        <v>0</v>
      </c>
      <c r="M120" s="211">
        <f>COUNTIFS('2019'!$H$263:$H$387,"SEGUIMIENTO",'2019'!$G$263:$G$387,M$66,'2019'!$C$263:$C$387,A120)</f>
        <v>0</v>
      </c>
      <c r="N120" s="211">
        <f>COUNTIFS('2019'!$H$263:$H$387,"SOLUCIONADO",'2019'!$G$263:$G$387,M$66,'2019'!$C$263:$C$387,A120)</f>
        <v>0</v>
      </c>
      <c r="O120" s="211">
        <f>COUNTIFS('2019'!$H$263:$H$387,"SEGUIMIENTO",'2019'!$G$263:$G$387,O$66,'2019'!$C$263:$C$387,A120)</f>
        <v>0</v>
      </c>
      <c r="P120" s="211">
        <f>COUNTIFS('2019'!$H$263:$H$387,"SOLUCIONADO",'2019'!$G$263:$G$387,O$66,'2019'!$C$263:$C$387,A120)</f>
        <v>2</v>
      </c>
      <c r="V120" s="186"/>
      <c r="W120" s="186"/>
      <c r="X120" s="186"/>
      <c r="Y120" s="186"/>
      <c r="Z120" s="186"/>
      <c r="AA120" s="186"/>
      <c r="AB120" s="186"/>
      <c r="AC120" s="186"/>
    </row>
    <row r="121" spans="1:29" ht="12.75">
      <c r="A121" s="478" t="str">
        <f t="array" ref="A121">IFERROR(INDEX('2019'!$C$263:$C$387,MATCH(0,INDEX(COUNTIF($A$96:A120,'2019'!$C$263:$C$387),0,0),0)),"")</f>
        <v>Morcelos</v>
      </c>
      <c r="B121" s="211">
        <f>COUNTIF('2019'!$C$263:$C$387,A121)</f>
        <v>1</v>
      </c>
      <c r="C121" s="211">
        <f>COUNTIFS('2019'!$H$263:$H$387,"SEGUIMIENTO",'2019'!$G$263:$G$387,C$66,'2019'!$C$263:$C$387,A121)</f>
        <v>0</v>
      </c>
      <c r="D121" s="211">
        <f>COUNTIFS('2019'!$H$263:$H$387,"SOLUCIONADO",'2019'!$G$263:$G$387,C$66,'2019'!$C$263:$C$387,A121)</f>
        <v>1</v>
      </c>
      <c r="E121" s="211">
        <f>COUNTIFS('2019'!H$263:H$387,"SEGUIMIENTO",'2019'!G$263:G$387,E$66,'2019'!C$263:C$387,A121)</f>
        <v>0</v>
      </c>
      <c r="F121" s="211">
        <f>COUNTIFS('2019'!H$263:H$387,"SOLUCIONADO",'2019'!G$263:G$387,E$66,'2019'!C$263:C$387,A121)</f>
        <v>0</v>
      </c>
      <c r="G121" s="211">
        <f>COUNTIFS('2019'!$H$263:$H$387,"SEGUIMIENTO",'2019'!$G$263:$G$387,G$66,'2019'!$C$263:$C$387,A121)</f>
        <v>0</v>
      </c>
      <c r="H121" s="211">
        <f>COUNTIFS('2019'!$H$263:$H$387,"SOLUCIONADO",'2019'!$G$263:$G$387,G$66,'2019'!$C$263:$C$387,A121)</f>
        <v>0</v>
      </c>
      <c r="I121" s="211">
        <f>COUNTIFS('2019'!$H$263:$H$387,"SEGUIMIENTO",'2019'!$G$263:$G$387,I$66,'2019'!$C$263:$C$387,A121)</f>
        <v>0</v>
      </c>
      <c r="J121" s="211">
        <f>COUNTIFS('2019'!$H$263:$H$387,"SOLUCIONADO",'2019'!$G$263:$G$387,I$66,'2019'!$C$263:$C$387,A121)</f>
        <v>0</v>
      </c>
      <c r="K121" s="211">
        <f>COUNTIFS('2019'!$H$263:$H$387,"SEGUIMIENTO",'2019'!$G$263:$G$387,K$66,'2019'!$C$263:$C$387,A121)</f>
        <v>0</v>
      </c>
      <c r="L121" s="211">
        <f>COUNTIFS('2019'!$H$263:$H$387,"SOLUCIONADO",'2019'!$G$263:$G$387,K$66,'2019'!$C$263:$C$387,A121)</f>
        <v>0</v>
      </c>
      <c r="M121" s="211">
        <f>COUNTIFS('2019'!$H$263:$H$387,"SEGUIMIENTO",'2019'!$G$263:$G$387,M$66,'2019'!$C$263:$C$387,A121)</f>
        <v>0</v>
      </c>
      <c r="N121" s="211">
        <f>COUNTIFS('2019'!$H$263:$H$387,"SOLUCIONADO",'2019'!$G$263:$G$387,M$66,'2019'!$C$263:$C$387,A121)</f>
        <v>0</v>
      </c>
      <c r="O121" s="211">
        <f>COUNTIFS('2019'!$H$263:$H$387,"SEGUIMIENTO",'2019'!$G$263:$G$387,O$66,'2019'!$C$263:$C$387,A121)</f>
        <v>0</v>
      </c>
      <c r="P121" s="211">
        <f>COUNTIFS('2019'!$H$263:$H$387,"SOLUCIONADO",'2019'!$G$263:$G$387,O$66,'2019'!$C$263:$C$387,A121)</f>
        <v>0</v>
      </c>
      <c r="V121" s="186"/>
      <c r="W121" s="186"/>
      <c r="X121" s="186"/>
      <c r="Y121" s="186"/>
      <c r="Z121" s="186"/>
      <c r="AA121" s="186"/>
      <c r="AB121" s="186"/>
      <c r="AC121" s="186"/>
    </row>
    <row r="122" spans="1:29" ht="12.75">
      <c r="A122" s="478" t="str">
        <f t="array" ref="A122">IFERROR(INDEX('2019'!$C$263:$C$387,MATCH(0,INDEX(COUNTIF($A$96:A121,'2019'!$C$263:$C$387),0,0),0)),"")</f>
        <v>Sky Towers</v>
      </c>
      <c r="B122" s="211">
        <f>COUNTIF('2019'!$C$263:$C$387,A122)</f>
        <v>1</v>
      </c>
      <c r="C122" s="211">
        <f>COUNTIFS('2019'!$H$263:$H$387,"SEGUIMIENTO",'2019'!$G$263:$G$387,C$66,'2019'!$C$263:$C$387,A122)</f>
        <v>0</v>
      </c>
      <c r="D122" s="211">
        <f>COUNTIFS('2019'!$H$263:$H$387,"SOLUCIONADO",'2019'!$G$263:$G$387,C$66,'2019'!$C$263:$C$387,A122)</f>
        <v>1</v>
      </c>
      <c r="E122" s="211">
        <f>COUNTIFS('2019'!H$263:H$387,"SEGUIMIENTO",'2019'!G$263:G$387,E$66,'2019'!C$263:C$387,A122)</f>
        <v>0</v>
      </c>
      <c r="F122" s="211">
        <f>COUNTIFS('2019'!H$263:H$387,"SOLUCIONADO",'2019'!G$263:G$387,E$66,'2019'!C$263:C$387,A122)</f>
        <v>0</v>
      </c>
      <c r="G122" s="211">
        <f>COUNTIFS('2019'!$H$263:$H$387,"SEGUIMIENTO",'2019'!$G$263:$G$387,G$66,'2019'!$C$263:$C$387,A122)</f>
        <v>0</v>
      </c>
      <c r="H122" s="211">
        <f>COUNTIFS('2019'!$H$263:$H$387,"SOLUCIONADO",'2019'!$G$263:$G$387,G$66,'2019'!$C$263:$C$387,A122)</f>
        <v>0</v>
      </c>
      <c r="I122" s="211">
        <f>COUNTIFS('2019'!$H$263:$H$387,"SEGUIMIENTO",'2019'!$G$263:$G$387,I$66,'2019'!$C$263:$C$387,A122)</f>
        <v>0</v>
      </c>
      <c r="J122" s="211">
        <f>COUNTIFS('2019'!$H$263:$H$387,"SOLUCIONADO",'2019'!$G$263:$G$387,I$66,'2019'!$C$263:$C$387,A122)</f>
        <v>0</v>
      </c>
      <c r="K122" s="211">
        <f>COUNTIFS('2019'!$H$263:$H$387,"SEGUIMIENTO",'2019'!$G$263:$G$387,K$66,'2019'!$C$263:$C$387,A122)</f>
        <v>0</v>
      </c>
      <c r="L122" s="211">
        <f>COUNTIFS('2019'!$H$263:$H$387,"SOLUCIONADO",'2019'!$G$263:$G$387,K$66,'2019'!$C$263:$C$387,A122)</f>
        <v>0</v>
      </c>
      <c r="M122" s="211">
        <f>COUNTIFS('2019'!$H$263:$H$387,"SEGUIMIENTO",'2019'!$G$263:$G$387,M$66,'2019'!$C$263:$C$387,A122)</f>
        <v>0</v>
      </c>
      <c r="N122" s="211">
        <f>COUNTIFS('2019'!$H$263:$H$387,"SOLUCIONADO",'2019'!$G$263:$G$387,M$66,'2019'!$C$263:$C$387,A122)</f>
        <v>0</v>
      </c>
      <c r="O122" s="211">
        <f>COUNTIFS('2019'!$H$263:$H$387,"SEGUIMIENTO",'2019'!$G$263:$G$387,O$66,'2019'!$C$263:$C$387,A122)</f>
        <v>0</v>
      </c>
      <c r="P122" s="211">
        <f>COUNTIFS('2019'!$H$263:$H$387,"SOLUCIONADO",'2019'!$G$263:$G$387,O$66,'2019'!$C$263:$C$387,A122)</f>
        <v>0</v>
      </c>
      <c r="V122" s="186"/>
      <c r="W122" s="186"/>
      <c r="X122" s="186"/>
      <c r="Y122" s="186"/>
      <c r="Z122" s="186"/>
      <c r="AA122" s="186"/>
      <c r="AB122" s="186"/>
      <c r="AC122" s="186"/>
    </row>
    <row r="123" spans="1:29" ht="12.75">
      <c r="A123" s="478" t="str">
        <f t="array" ref="A123">IFERROR(INDEX('2019'!$C$263:$C$387,MATCH(0,INDEX(COUNTIF($A$96:A122,'2019'!$C$263:$C$387),0,0),0)),"")</f>
        <v>Lomas del Viento</v>
      </c>
      <c r="B123" s="211">
        <f>COUNTIF('2019'!$C$263:$C$387,A123)</f>
        <v>1</v>
      </c>
      <c r="C123" s="211">
        <f>COUNTIFS('2019'!$H$263:$H$387,"SEGUIMIENTO",'2019'!$G$263:$G$387,C$66,'2019'!$C$263:$C$387,A123)</f>
        <v>0</v>
      </c>
      <c r="D123" s="211">
        <f>COUNTIFS('2019'!$H$263:$H$387,"SOLUCIONADO",'2019'!$G$263:$G$387,C$66,'2019'!$C$263:$C$387,A123)</f>
        <v>1</v>
      </c>
      <c r="E123" s="211">
        <f>COUNTIFS('2019'!H$263:H$387,"SEGUIMIENTO",'2019'!G$263:G$387,E$66,'2019'!C$263:C$387,A123)</f>
        <v>0</v>
      </c>
      <c r="F123" s="211">
        <f>COUNTIFS('2019'!H$263:H$387,"SOLUCIONADO",'2019'!G$263:G$387,E$66,'2019'!C$263:C$387,A123)</f>
        <v>0</v>
      </c>
      <c r="G123" s="211">
        <f>COUNTIFS('2019'!$H$263:$H$387,"SEGUIMIENTO",'2019'!$G$263:$G$387,G$66,'2019'!$C$263:$C$387,A123)</f>
        <v>0</v>
      </c>
      <c r="H123" s="211">
        <f>COUNTIFS('2019'!$H$263:$H$387,"SOLUCIONADO",'2019'!$G$263:$G$387,G$66,'2019'!$C$263:$C$387,A123)</f>
        <v>0</v>
      </c>
      <c r="I123" s="211">
        <f>COUNTIFS('2019'!$H$263:$H$387,"SEGUIMIENTO",'2019'!$G$263:$G$387,I$66,'2019'!$C$263:$C$387,A123)</f>
        <v>0</v>
      </c>
      <c r="J123" s="211">
        <f>COUNTIFS('2019'!$H$263:$H$387,"SOLUCIONADO",'2019'!$G$263:$G$387,I$66,'2019'!$C$263:$C$387,A123)</f>
        <v>0</v>
      </c>
      <c r="K123" s="211">
        <f>COUNTIFS('2019'!$H$263:$H$387,"SEGUIMIENTO",'2019'!$G$263:$G$387,K$66,'2019'!$C$263:$C$387,A123)</f>
        <v>0</v>
      </c>
      <c r="L123" s="211">
        <f>COUNTIFS('2019'!$H$263:$H$387,"SOLUCIONADO",'2019'!$G$263:$G$387,K$66,'2019'!$C$263:$C$387,A123)</f>
        <v>0</v>
      </c>
      <c r="M123" s="211">
        <f>COUNTIFS('2019'!$H$263:$H$387,"SEGUIMIENTO",'2019'!$G$263:$G$387,M$66,'2019'!$C$263:$C$387,A123)</f>
        <v>0</v>
      </c>
      <c r="N123" s="211">
        <f>COUNTIFS('2019'!$H$263:$H$387,"SOLUCIONADO",'2019'!$G$263:$G$387,M$66,'2019'!$C$263:$C$387,A123)</f>
        <v>0</v>
      </c>
      <c r="O123" s="211">
        <f>COUNTIFS('2019'!$H$263:$H$387,"SEGUIMIENTO",'2019'!$G$263:$G$387,O$66,'2019'!$C$263:$C$387,A123)</f>
        <v>0</v>
      </c>
      <c r="P123" s="211">
        <f>COUNTIFS('2019'!$H$263:$H$387,"SOLUCIONADO",'2019'!$G$263:$G$387,O$66,'2019'!$C$263:$C$387,A123)</f>
        <v>0</v>
      </c>
      <c r="V123" s="186"/>
      <c r="W123" s="186"/>
      <c r="X123" s="186"/>
      <c r="Y123" s="186"/>
      <c r="Z123" s="186"/>
      <c r="AA123" s="186"/>
      <c r="AB123" s="186"/>
      <c r="AC123" s="186"/>
    </row>
    <row r="124" spans="1:29" ht="12.75">
      <c r="B124" s="186"/>
      <c r="C124" s="480">
        <f t="shared" ref="C124:P124" si="3">SUM(C97:C123)</f>
        <v>0</v>
      </c>
      <c r="D124" s="480">
        <f t="shared" si="3"/>
        <v>59</v>
      </c>
      <c r="E124" s="480">
        <f t="shared" si="3"/>
        <v>0</v>
      </c>
      <c r="F124" s="480">
        <f t="shared" si="3"/>
        <v>27</v>
      </c>
      <c r="G124" s="480">
        <f t="shared" si="3"/>
        <v>0</v>
      </c>
      <c r="H124" s="480">
        <f t="shared" si="3"/>
        <v>4</v>
      </c>
      <c r="I124" s="480">
        <f t="shared" si="3"/>
        <v>0</v>
      </c>
      <c r="J124" s="480">
        <f t="shared" si="3"/>
        <v>2</v>
      </c>
      <c r="K124" s="480">
        <f t="shared" si="3"/>
        <v>0</v>
      </c>
      <c r="L124" s="480">
        <f t="shared" si="3"/>
        <v>0</v>
      </c>
      <c r="M124" s="480">
        <f t="shared" si="3"/>
        <v>0</v>
      </c>
      <c r="N124" s="480">
        <f t="shared" si="3"/>
        <v>4</v>
      </c>
      <c r="O124" s="480">
        <f t="shared" si="3"/>
        <v>0</v>
      </c>
      <c r="P124" s="480">
        <f t="shared" si="3"/>
        <v>29</v>
      </c>
      <c r="V124" s="186"/>
      <c r="W124" s="186"/>
      <c r="X124" s="186"/>
      <c r="Y124" s="186"/>
      <c r="Z124" s="186"/>
      <c r="AA124" s="186"/>
      <c r="AB124" s="186"/>
      <c r="AC124" s="186"/>
    </row>
    <row r="125" spans="1:29" ht="12.75">
      <c r="C125" s="186"/>
      <c r="D125" s="186"/>
      <c r="V125" s="186"/>
      <c r="W125" s="186"/>
      <c r="X125" s="186"/>
      <c r="Y125" s="186"/>
      <c r="Z125" s="186"/>
      <c r="AA125" s="186"/>
      <c r="AB125" s="186"/>
      <c r="AC125" s="186"/>
    </row>
    <row r="126" spans="1:29" ht="12.75">
      <c r="C126" s="186"/>
      <c r="D126" s="186"/>
      <c r="V126" s="186"/>
      <c r="W126" s="186"/>
      <c r="X126" s="186"/>
      <c r="Y126" s="186"/>
      <c r="Z126" s="186"/>
      <c r="AA126" s="186"/>
      <c r="AB126" s="186"/>
      <c r="AC126" s="186"/>
    </row>
    <row r="127" spans="1:29" ht="12.75">
      <c r="C127" s="186"/>
      <c r="D127" s="186"/>
      <c r="V127" s="186"/>
      <c r="W127" s="186"/>
      <c r="X127" s="186"/>
      <c r="Y127" s="186"/>
      <c r="Z127" s="186"/>
      <c r="AA127" s="186"/>
      <c r="AB127" s="186"/>
      <c r="AC127" s="186"/>
    </row>
    <row r="128" spans="1:29" ht="12.75">
      <c r="A128" s="555" t="s">
        <v>13193</v>
      </c>
      <c r="B128" s="545"/>
      <c r="C128" s="554" t="s">
        <v>114</v>
      </c>
      <c r="D128" s="545"/>
      <c r="E128" s="554" t="s">
        <v>271</v>
      </c>
      <c r="F128" s="545"/>
      <c r="G128" s="554" t="s">
        <v>222</v>
      </c>
      <c r="H128" s="545"/>
      <c r="I128" s="554" t="s">
        <v>4846</v>
      </c>
      <c r="J128" s="545"/>
      <c r="K128" s="554" t="s">
        <v>362</v>
      </c>
      <c r="L128" s="545"/>
      <c r="M128" s="554" t="s">
        <v>483</v>
      </c>
      <c r="N128" s="545"/>
      <c r="O128" s="554" t="s">
        <v>384</v>
      </c>
      <c r="P128" s="545"/>
      <c r="V128" s="186"/>
      <c r="W128" s="186"/>
      <c r="X128" s="186"/>
      <c r="Y128" s="186"/>
      <c r="Z128" s="186"/>
      <c r="AA128" s="186"/>
      <c r="AB128" s="186"/>
      <c r="AC128" s="186"/>
    </row>
    <row r="129" spans="1:29" ht="12.75">
      <c r="A129" s="477" t="s">
        <v>39</v>
      </c>
      <c r="B129" s="477" t="s">
        <v>13197</v>
      </c>
      <c r="C129" s="467" t="s">
        <v>15</v>
      </c>
      <c r="D129" s="467" t="s">
        <v>4805</v>
      </c>
      <c r="E129" s="467" t="s">
        <v>15</v>
      </c>
      <c r="F129" s="467" t="s">
        <v>4805</v>
      </c>
      <c r="G129" s="467" t="s">
        <v>15</v>
      </c>
      <c r="H129" s="467" t="s">
        <v>4805</v>
      </c>
      <c r="I129" s="467" t="s">
        <v>15</v>
      </c>
      <c r="J129" s="467" t="s">
        <v>4805</v>
      </c>
      <c r="K129" s="467" t="s">
        <v>15</v>
      </c>
      <c r="L129" s="467" t="s">
        <v>4805</v>
      </c>
      <c r="M129" s="467" t="s">
        <v>15</v>
      </c>
      <c r="N129" s="465" t="s">
        <v>4805</v>
      </c>
      <c r="O129" s="467" t="s">
        <v>15</v>
      </c>
      <c r="P129" s="467" t="s">
        <v>4805</v>
      </c>
      <c r="V129" s="186"/>
      <c r="W129" s="186"/>
      <c r="X129" s="186"/>
      <c r="Y129" s="186"/>
      <c r="Z129" s="186"/>
      <c r="AA129" s="186"/>
      <c r="AB129" s="186"/>
      <c r="AC129" s="186"/>
    </row>
    <row r="130" spans="1:29" ht="12.75">
      <c r="A130" s="478" t="str">
        <f t="array" ref="A130">IFERROR(INDEX('2019'!$C$388:$C$536,MATCH(0,INDEX(COUNTIF($A$129:A129,'2019'!$C$388:$C$536),0,0),0)),"")</f>
        <v>Cacao</v>
      </c>
      <c r="B130" s="211">
        <f>COUNTIF('2019'!$C$388:$C$536,A130)</f>
        <v>2</v>
      </c>
      <c r="C130" s="211">
        <f>COUNTIFS('2019'!$H$388:$H$536,"SEGUIMIENTO",'2019'!$G$388:$G$536,C$66,'2019'!$C$388:$C$536,A130)</f>
        <v>0</v>
      </c>
      <c r="D130" s="211">
        <f>COUNTIFS('2019'!$H$388:$H$536,"SOLUCIONADO",'2019'!$G$388:$G$536,C$66,'2019'!$C$388:$C$536,A130)</f>
        <v>1</v>
      </c>
      <c r="E130" s="211">
        <f>COUNTIFS('2019'!H$388:H$536,"SEGUIMIENTO",'2019'!G$388:G$536,E$66,'2019'!C$388:C$536,A130)</f>
        <v>0</v>
      </c>
      <c r="F130" s="211">
        <f>COUNTIFS('2019'!H$388:H$536,"SOLUCIONADO",'2019'!G$388:G$536,E$66,'2019'!C$388:C$536,A130)</f>
        <v>0</v>
      </c>
      <c r="G130" s="211">
        <f>COUNTIFS('2019'!$H$388:$H$536,"SEGUIMIENTO",'2019'!$G$388:$G$536,G$66,'2019'!$C$388:$C$536,A130)</f>
        <v>0</v>
      </c>
      <c r="H130" s="211">
        <f>COUNTIFS('2019'!$H$388:$H$536,"SOLUCIONADO",'2019'!$G$388:$G$536,G$66,'2019'!$C$388:$C$536,A130)</f>
        <v>0</v>
      </c>
      <c r="I130" s="211">
        <f>COUNTIFS('2019'!$H$388:$H$536,"SEGUIMIENTO",'2019'!$G$388:$G$536,I$66,'2019'!$C$388:$C$536,A130)</f>
        <v>0</v>
      </c>
      <c r="J130" s="211">
        <f>COUNTIFS('2019'!$H$388:$H$536,"SOLUCIONADO",'2019'!$G$388:$G$536,I$66,'2019'!$C$388:$C$536,A130)</f>
        <v>1</v>
      </c>
      <c r="K130" s="211">
        <f>COUNTIFS('2019'!$H$388:$H$536,"SEGUIMIENTO",'2019'!$G$388:$G$536,K$66,'2019'!$C$388:$C$536,A130)</f>
        <v>0</v>
      </c>
      <c r="L130" s="211">
        <f>COUNTIFS('2019'!$H$388:$H$536,"SOLUCIONADO",'2019'!$G$388:$G$536,K$66,'2019'!$C$388:$C$536,A130)</f>
        <v>0</v>
      </c>
      <c r="M130" s="211">
        <f>COUNTIFS('2019'!$H$388:$H$536,"SEGUIMIENTO",'2019'!$G$388:$G$536,M$66,'2019'!$C$388:$C$536,A130)</f>
        <v>0</v>
      </c>
      <c r="N130" s="211">
        <f>COUNTIFS('2019'!$H$388:$H$536,"SOLUCIONADO",'2019'!$G$388:$G$536,M$66,'2019'!$C$388:$C$536,A130)</f>
        <v>0</v>
      </c>
      <c r="O130" s="211">
        <f>COUNTIFS('2019'!$H$388:$H$536,"SEGUIMIENTO",'2019'!$G$388:$G$536,O$66,'2019'!$C$388:$C$536,A130)</f>
        <v>0</v>
      </c>
      <c r="P130" s="211">
        <f>COUNTIFS('2019'!$H$388:$H$536,"SOLUCIONADO",'2019'!$G$388:$G$536,O$66,'2019'!$C$388:$C$536,A130)</f>
        <v>0</v>
      </c>
      <c r="V130" s="186"/>
      <c r="W130" s="186"/>
      <c r="X130" s="186"/>
      <c r="Y130" s="186"/>
      <c r="Z130" s="186"/>
      <c r="AA130" s="186"/>
      <c r="AB130" s="186"/>
      <c r="AC130" s="186"/>
    </row>
    <row r="131" spans="1:29" ht="12.75">
      <c r="A131" s="478" t="str">
        <f t="array" ref="A131">IFERROR(INDEX('2019'!$C$388:$C$536,MATCH(0,INDEX(COUNTIF($A$129:A130,'2019'!$C$388:$C$536),0,0),0)),"")</f>
        <v>Cervantes</v>
      </c>
      <c r="B131" s="211">
        <f>COUNTIF('2019'!$C$388:$C$536,A131)</f>
        <v>31</v>
      </c>
      <c r="C131" s="211">
        <f>COUNTIFS('2019'!$H$388:$H$536,"SEGUIMIENTO",'2019'!$G$388:$G$536,C$66,'2019'!$C$388:$C$536,A131)</f>
        <v>0</v>
      </c>
      <c r="D131" s="211">
        <f>COUNTIFS('2019'!$H$388:$H$536,"SOLUCIONADO",'2019'!$G$388:$G$536,C$66,'2019'!$C$388:$C$536,A131)</f>
        <v>6</v>
      </c>
      <c r="E131" s="211">
        <f>COUNTIFS('2019'!H$388:H$536,"SEGUIMIENTO",'2019'!G$388:G$536,E$66,'2019'!C$388:C$536,A131)</f>
        <v>0</v>
      </c>
      <c r="F131" s="211">
        <f>COUNTIFS('2019'!H$388:H$536,"SOLUCIONADO",'2019'!G$388:G$536,E$66,'2019'!C$388:C$536,A131)</f>
        <v>17</v>
      </c>
      <c r="G131" s="211">
        <f>COUNTIFS('2019'!$H$388:$H$536,"SEGUIMIENTO",'2019'!$G$388:$G$536,G$66,'2019'!$C$388:$C$536,A131)</f>
        <v>0</v>
      </c>
      <c r="H131" s="211">
        <f>COUNTIFS('2019'!$H$388:$H$536,"SOLUCIONADO",'2019'!$G$388:$G$536,G$66,'2019'!$C$388:$C$536,A131)</f>
        <v>2</v>
      </c>
      <c r="I131" s="211">
        <f>COUNTIFS('2019'!$H$388:$H$536,"SEGUIMIENTO",'2019'!$G$388:$G$536,I$66,'2019'!$C$388:$C$536,A131)</f>
        <v>0</v>
      </c>
      <c r="J131" s="211">
        <f>COUNTIFS('2019'!$H$388:$H$536,"SOLUCIONADO",'2019'!$G$388:$G$536,I$66,'2019'!$C$388:$C$536,A131)</f>
        <v>0</v>
      </c>
      <c r="K131" s="211">
        <f>COUNTIFS('2019'!$H$388:$H$536,"SEGUIMIENTO",'2019'!$G$388:$G$536,K$66,'2019'!$C$388:$C$536,A131)</f>
        <v>0</v>
      </c>
      <c r="L131" s="211">
        <f>COUNTIFS('2019'!$H$388:$H$536,"SOLUCIONADO",'2019'!$G$388:$G$536,K$66,'2019'!$C$388:$C$536,A131)</f>
        <v>0</v>
      </c>
      <c r="M131" s="211">
        <f>COUNTIFS('2019'!$H$388:$H$536,"SEGUIMIENTO",'2019'!$G$388:$G$536,M$66,'2019'!$C$388:$C$536,A131)</f>
        <v>0</v>
      </c>
      <c r="N131" s="211">
        <f>COUNTIFS('2019'!$H$388:$H$536,"SOLUCIONADO",'2019'!$G$388:$G$536,M$66,'2019'!$C$388:$C$536,A131)</f>
        <v>0</v>
      </c>
      <c r="O131" s="211">
        <f>COUNTIFS('2019'!$H$388:$H$536,"SEGUIMIENTO",'2019'!$G$388:$G$536,O$66,'2019'!$C$388:$C$536,A131)</f>
        <v>0</v>
      </c>
      <c r="P131" s="211">
        <f>COUNTIFS('2019'!$H$388:$H$536,"SOLUCIONADO",'2019'!$G$388:$G$536,O$66,'2019'!$C$388:$C$536,A131)</f>
        <v>6</v>
      </c>
      <c r="V131" s="186"/>
      <c r="W131" s="186"/>
      <c r="X131" s="186"/>
      <c r="Y131" s="186"/>
      <c r="Z131" s="186"/>
      <c r="AA131" s="186"/>
      <c r="AB131" s="186"/>
      <c r="AC131" s="186"/>
    </row>
    <row r="132" spans="1:29" ht="12.75">
      <c r="A132" s="478" t="str">
        <f t="array" ref="A132">IFERROR(INDEX('2019'!$C$388:$C$536,MATCH(0,INDEX(COUNTIF($A$129:A131,'2019'!$C$388:$C$536),0,0),0)),"")</f>
        <v>Plaza Universidad</v>
      </c>
      <c r="B132" s="211">
        <f>COUNTIF('2019'!$C$388:$C$536,A132)</f>
        <v>2</v>
      </c>
      <c r="C132" s="211">
        <f>COUNTIFS('2019'!$H$388:$H$536,"SEGUIMIENTO",'2019'!$G$388:$G$536,C$66,'2019'!$C$388:$C$536,A132)</f>
        <v>0</v>
      </c>
      <c r="D132" s="211">
        <f>COUNTIFS('2019'!$H$388:$H$536,"SOLUCIONADO",'2019'!$G$388:$G$536,C$66,'2019'!$C$388:$C$536,A132)</f>
        <v>0</v>
      </c>
      <c r="E132" s="211">
        <f>COUNTIFS('2019'!H$388:H$536,"SEGUIMIENTO",'2019'!G$388:G$536,E$66,'2019'!C$388:C$536,A132)</f>
        <v>0</v>
      </c>
      <c r="F132" s="211">
        <f>COUNTIFS('2019'!H$388:H$536,"SOLUCIONADO",'2019'!G$388:G$536,E$66,'2019'!C$388:C$536,A132)</f>
        <v>0</v>
      </c>
      <c r="G132" s="211">
        <f>COUNTIFS('2019'!$H$388:$H$536,"SEGUIMIENTO",'2019'!$G$388:$G$536,G$66,'2019'!$C$388:$C$536,A132)</f>
        <v>0</v>
      </c>
      <c r="H132" s="211">
        <f>COUNTIFS('2019'!$H$388:$H$536,"SOLUCIONADO",'2019'!$G$388:$G$536,G$66,'2019'!$C$388:$C$536,A132)</f>
        <v>0</v>
      </c>
      <c r="I132" s="211">
        <f>COUNTIFS('2019'!$H$388:$H$536,"SEGUIMIENTO",'2019'!$G$388:$G$536,I$66,'2019'!$C$388:$C$536,A132)</f>
        <v>0</v>
      </c>
      <c r="J132" s="211">
        <f>COUNTIFS('2019'!$H$388:$H$536,"SOLUCIONADO",'2019'!$G$388:$G$536,I$66,'2019'!$C$388:$C$536,A132)</f>
        <v>0</v>
      </c>
      <c r="K132" s="211">
        <f>COUNTIFS('2019'!$H$388:$H$536,"SEGUIMIENTO",'2019'!$G$388:$G$536,K$66,'2019'!$C$388:$C$536,A132)</f>
        <v>0</v>
      </c>
      <c r="L132" s="211">
        <f>COUNTIFS('2019'!$H$388:$H$536,"SOLUCIONADO",'2019'!$G$388:$G$536,K$66,'2019'!$C$388:$C$536,A132)</f>
        <v>0</v>
      </c>
      <c r="M132" s="211">
        <f>COUNTIFS('2019'!$H$388:$H$536,"SEGUIMIENTO",'2019'!$G$388:$G$536,M$66,'2019'!$C$388:$C$536,A132)</f>
        <v>0</v>
      </c>
      <c r="N132" s="211">
        <f>COUNTIFS('2019'!$H$388:$H$536,"SOLUCIONADO",'2019'!$G$388:$G$536,M$66,'2019'!$C$388:$C$536,A132)</f>
        <v>0</v>
      </c>
      <c r="O132" s="211">
        <f>COUNTIFS('2019'!$H$388:$H$536,"SEGUIMIENTO",'2019'!$G$388:$G$536,O$66,'2019'!$C$388:$C$536,A132)</f>
        <v>0</v>
      </c>
      <c r="P132" s="211">
        <f>COUNTIFS('2019'!$H$388:$H$536,"SOLUCIONADO",'2019'!$G$388:$G$536,O$66,'2019'!$C$388:$C$536,A132)</f>
        <v>2</v>
      </c>
      <c r="V132" s="186"/>
      <c r="W132" s="186"/>
      <c r="X132" s="186"/>
      <c r="Y132" s="186"/>
      <c r="Z132" s="186"/>
      <c r="AA132" s="186"/>
      <c r="AB132" s="186"/>
      <c r="AC132" s="186"/>
    </row>
    <row r="133" spans="1:29" ht="12.75">
      <c r="A133" s="478" t="str">
        <f t="array" ref="A133">IFERROR(INDEX('2019'!$C$388:$C$536,MATCH(0,INDEX(COUNTIF($A$129:A132,'2019'!$C$388:$C$536),0,0),0)),"")</f>
        <v>Monte Flores</v>
      </c>
      <c r="B133" s="211">
        <f>COUNTIF('2019'!$C$388:$C$536,A133)</f>
        <v>8</v>
      </c>
      <c r="C133" s="211">
        <f>COUNTIFS('2019'!$H$388:$H$536,"SEGUIMIENTO",'2019'!$G$388:$G$536,C$66,'2019'!$C$388:$C$536,A133)</f>
        <v>0</v>
      </c>
      <c r="D133" s="211">
        <f>COUNTIFS('2019'!$H$388:$H$536,"SOLUCIONADO",'2019'!$G$388:$G$536,C$66,'2019'!$C$388:$C$536,A133)</f>
        <v>1</v>
      </c>
      <c r="E133" s="211">
        <f>COUNTIFS('2019'!H$388:H$536,"SEGUIMIENTO",'2019'!G$388:G$536,E$66,'2019'!C$388:C$536,A133)</f>
        <v>0</v>
      </c>
      <c r="F133" s="211">
        <f>COUNTIFS('2019'!H$388:H$536,"SOLUCIONADO",'2019'!G$388:G$536,E$66,'2019'!C$388:C$536,A133)</f>
        <v>4</v>
      </c>
      <c r="G133" s="211">
        <f>COUNTIFS('2019'!$H$388:$H$536,"SEGUIMIENTO",'2019'!$G$388:$G$536,G$66,'2019'!$C$388:$C$536,A133)</f>
        <v>0</v>
      </c>
      <c r="H133" s="211">
        <f>COUNTIFS('2019'!$H$388:$H$536,"SOLUCIONADO",'2019'!$G$388:$G$536,G$66,'2019'!$C$388:$C$536,A133)</f>
        <v>0</v>
      </c>
      <c r="I133" s="211">
        <f>COUNTIFS('2019'!$H$388:$H$536,"SEGUIMIENTO",'2019'!$G$388:$G$536,I$66,'2019'!$C$388:$C$536,A133)</f>
        <v>0</v>
      </c>
      <c r="J133" s="211">
        <f>COUNTIFS('2019'!$H$388:$H$536,"SOLUCIONADO",'2019'!$G$388:$G$536,I$66,'2019'!$C$388:$C$536,A133)</f>
        <v>0</v>
      </c>
      <c r="K133" s="211">
        <f>COUNTIFS('2019'!$H$388:$H$536,"SEGUIMIENTO",'2019'!$G$388:$G$536,K$66,'2019'!$C$388:$C$536,A133)</f>
        <v>0</v>
      </c>
      <c r="L133" s="211">
        <f>COUNTIFS('2019'!$H$388:$H$536,"SOLUCIONADO",'2019'!$G$388:$G$536,K$66,'2019'!$C$388:$C$536,A133)</f>
        <v>0</v>
      </c>
      <c r="M133" s="211">
        <f>COUNTIFS('2019'!$H$388:$H$536,"SEGUIMIENTO",'2019'!$G$388:$G$536,M$66,'2019'!$C$388:$C$536,A133)</f>
        <v>0</v>
      </c>
      <c r="N133" s="211">
        <f>COUNTIFS('2019'!$H$388:$H$536,"SOLUCIONADO",'2019'!$G$388:$G$536,M$66,'2019'!$C$388:$C$536,A133)</f>
        <v>0</v>
      </c>
      <c r="O133" s="211">
        <f>COUNTIFS('2019'!$H$388:$H$536,"SEGUIMIENTO",'2019'!$G$388:$G$536,O$66,'2019'!$C$388:$C$536,A133)</f>
        <v>0</v>
      </c>
      <c r="P133" s="211">
        <f>COUNTIFS('2019'!$H$388:$H$536,"SOLUCIONADO",'2019'!$G$388:$G$536,O$66,'2019'!$C$388:$C$536,A133)</f>
        <v>3</v>
      </c>
      <c r="V133" s="186"/>
      <c r="W133" s="186"/>
      <c r="X133" s="186"/>
      <c r="Y133" s="186"/>
      <c r="Z133" s="186"/>
      <c r="AA133" s="186"/>
      <c r="AB133" s="186"/>
      <c r="AC133" s="186"/>
    </row>
    <row r="134" spans="1:29" ht="12.75">
      <c r="A134" s="478" t="str">
        <f t="array" ref="A134">IFERROR(INDEX('2019'!$C$388:$C$536,MATCH(0,INDEX(COUNTIF($A$129:A133,'2019'!$C$388:$C$536),0,0),0)),"")</f>
        <v>Estrella</v>
      </c>
      <c r="B134" s="211">
        <f>COUNTIF('2019'!$C$388:$C$536,A134)</f>
        <v>5</v>
      </c>
      <c r="C134" s="211">
        <f>COUNTIFS('2019'!$H$388:$H$536,"SEGUIMIENTO",'2019'!$G$388:$G$536,C$66,'2019'!$C$388:$C$536,A134)</f>
        <v>0</v>
      </c>
      <c r="D134" s="211">
        <f>COUNTIFS('2019'!$H$388:$H$536,"SOLUCIONADO",'2019'!$G$388:$G$536,C$66,'2019'!$C$388:$C$536,A134)</f>
        <v>1</v>
      </c>
      <c r="E134" s="211">
        <f>COUNTIFS('2019'!H$388:H$536,"SEGUIMIENTO",'2019'!G$388:G$536,E$66,'2019'!C$388:C$536,A134)</f>
        <v>0</v>
      </c>
      <c r="F134" s="211">
        <f>COUNTIFS('2019'!H$388:H$536,"SOLUCIONADO",'2019'!G$388:G$536,E$66,'2019'!C$388:C$536,A134)</f>
        <v>3</v>
      </c>
      <c r="G134" s="211">
        <f>COUNTIFS('2019'!$H$388:$H$536,"SEGUIMIENTO",'2019'!$G$388:$G$536,G$66,'2019'!$C$388:$C$536,A134)</f>
        <v>0</v>
      </c>
      <c r="H134" s="211">
        <f>COUNTIFS('2019'!$H$388:$H$536,"SOLUCIONADO",'2019'!$G$388:$G$536,G$66,'2019'!$C$388:$C$536,A134)</f>
        <v>1</v>
      </c>
      <c r="I134" s="211">
        <f>COUNTIFS('2019'!$H$388:$H$536,"SEGUIMIENTO",'2019'!$G$388:$G$536,I$66,'2019'!$C$388:$C$536,A134)</f>
        <v>0</v>
      </c>
      <c r="J134" s="211">
        <f>COUNTIFS('2019'!$H$388:$H$536,"SOLUCIONADO",'2019'!$G$388:$G$536,I$66,'2019'!$C$388:$C$536,A134)</f>
        <v>0</v>
      </c>
      <c r="K134" s="211">
        <f>COUNTIFS('2019'!$H$388:$H$536,"SEGUIMIENTO",'2019'!$G$388:$G$536,K$66,'2019'!$C$388:$C$536,A134)</f>
        <v>0</v>
      </c>
      <c r="L134" s="211">
        <f>COUNTIFS('2019'!$H$388:$H$536,"SOLUCIONADO",'2019'!$G$388:$G$536,K$66,'2019'!$C$388:$C$536,A134)</f>
        <v>0</v>
      </c>
      <c r="M134" s="211">
        <f>COUNTIFS('2019'!$H$388:$H$536,"SEGUIMIENTO",'2019'!$G$388:$G$536,M$66,'2019'!$C$388:$C$536,A134)</f>
        <v>0</v>
      </c>
      <c r="N134" s="211">
        <f>COUNTIFS('2019'!$H$388:$H$536,"SOLUCIONADO",'2019'!$G$388:$G$536,M$66,'2019'!$C$388:$C$536,A134)</f>
        <v>0</v>
      </c>
      <c r="O134" s="211">
        <f>COUNTIFS('2019'!$H$388:$H$536,"SEGUIMIENTO",'2019'!$G$388:$G$536,O$66,'2019'!$C$388:$C$536,A134)</f>
        <v>0</v>
      </c>
      <c r="P134" s="211">
        <f>COUNTIFS('2019'!$H$388:$H$536,"SOLUCIONADO",'2019'!$G$388:$G$536,O$66,'2019'!$C$388:$C$536,A134)</f>
        <v>0</v>
      </c>
      <c r="V134" s="186"/>
      <c r="W134" s="186"/>
      <c r="X134" s="186"/>
      <c r="Y134" s="186"/>
      <c r="Z134" s="186"/>
      <c r="AA134" s="186"/>
      <c r="AB134" s="186"/>
      <c r="AC134" s="186"/>
    </row>
    <row r="135" spans="1:29" ht="12.75">
      <c r="A135" s="478" t="str">
        <f t="array" ref="A135">IFERROR(INDEX('2019'!$C$388:$C$536,MATCH(0,INDEX(COUNTIF($A$129:A134,'2019'!$C$388:$C$536),0,0),0)),"")</f>
        <v>Agueybana</v>
      </c>
      <c r="B135" s="211">
        <f>COUNTIF('2019'!$C$388:$C$536,A135)</f>
        <v>15</v>
      </c>
      <c r="C135" s="211">
        <f>COUNTIFS('2019'!$H$388:$H$536,"SEGUIMIENTO",'2019'!$G$388:$G$536,C$66,'2019'!$C$388:$C$536,A135)</f>
        <v>0</v>
      </c>
      <c r="D135" s="211">
        <f>COUNTIFS('2019'!$H$388:$H$536,"SOLUCIONADO",'2019'!$G$388:$G$536,C$66,'2019'!$C$388:$C$536,A135)</f>
        <v>6</v>
      </c>
      <c r="E135" s="211">
        <f>COUNTIFS('2019'!H$388:H$536,"SEGUIMIENTO",'2019'!G$388:G$536,E$66,'2019'!C$388:C$536,A135)</f>
        <v>0</v>
      </c>
      <c r="F135" s="211">
        <f>COUNTIFS('2019'!H$388:H$536,"SOLUCIONADO",'2019'!G$388:G$536,E$66,'2019'!C$388:C$536,A135)</f>
        <v>7</v>
      </c>
      <c r="G135" s="211">
        <f>COUNTIFS('2019'!$H$388:$H$536,"SEGUIMIENTO",'2019'!$G$388:$G$536,G$66,'2019'!$C$388:$C$536,A135)</f>
        <v>0</v>
      </c>
      <c r="H135" s="211">
        <f>COUNTIFS('2019'!$H$388:$H$536,"SOLUCIONADO",'2019'!$G$388:$G$536,G$66,'2019'!$C$388:$C$536,A135)</f>
        <v>0</v>
      </c>
      <c r="I135" s="211">
        <f>COUNTIFS('2019'!$H$388:$H$536,"SEGUIMIENTO",'2019'!$G$388:$G$536,I$66,'2019'!$C$388:$C$536,A135)</f>
        <v>0</v>
      </c>
      <c r="J135" s="211">
        <f>COUNTIFS('2019'!$H$388:$H$536,"SOLUCIONADO",'2019'!$G$388:$G$536,I$66,'2019'!$C$388:$C$536,A135)</f>
        <v>0</v>
      </c>
      <c r="K135" s="211">
        <f>COUNTIFS('2019'!$H$388:$H$536,"SEGUIMIENTO",'2019'!$G$388:$G$536,K$66,'2019'!$C$388:$C$536,A135)</f>
        <v>0</v>
      </c>
      <c r="L135" s="211">
        <f>COUNTIFS('2019'!$H$388:$H$536,"SOLUCIONADO",'2019'!$G$388:$G$536,K$66,'2019'!$C$388:$C$536,A135)</f>
        <v>0</v>
      </c>
      <c r="M135" s="211">
        <f>COUNTIFS('2019'!$H$388:$H$536,"SEGUIMIENTO",'2019'!$G$388:$G$536,M$66,'2019'!$C$388:$C$536,A135)</f>
        <v>0</v>
      </c>
      <c r="N135" s="211">
        <f>COUNTIFS('2019'!$H$388:$H$536,"SOLUCIONADO",'2019'!$G$388:$G$536,M$66,'2019'!$C$388:$C$536,A135)</f>
        <v>0</v>
      </c>
      <c r="O135" s="211">
        <f>COUNTIFS('2019'!$H$388:$H$536,"SEGUIMIENTO",'2019'!$G$388:$G$536,O$66,'2019'!$C$388:$C$536,A135)</f>
        <v>0</v>
      </c>
      <c r="P135" s="211">
        <f>COUNTIFS('2019'!$H$388:$H$536,"SOLUCIONADO",'2019'!$G$388:$G$536,O$66,'2019'!$C$388:$C$536,A135)</f>
        <v>2</v>
      </c>
      <c r="V135" s="186"/>
      <c r="W135" s="186"/>
      <c r="X135" s="186"/>
      <c r="Y135" s="186"/>
      <c r="Z135" s="186"/>
      <c r="AA135" s="186"/>
      <c r="AB135" s="186"/>
      <c r="AC135" s="186"/>
    </row>
    <row r="136" spans="1:29" ht="12.75">
      <c r="A136" s="478" t="str">
        <f t="array" ref="A136">IFERROR(INDEX('2019'!$C$388:$C$536,MATCH(0,INDEX(COUNTIF($A$129:A135,'2019'!$C$388:$C$536),0,0),0)),"")</f>
        <v>Tiffany</v>
      </c>
      <c r="B136" s="211">
        <f>COUNTIF('2019'!$C$388:$C$536,A136)</f>
        <v>7</v>
      </c>
      <c r="C136" s="211">
        <f>COUNTIFS('2019'!$H$388:$H$536,"SEGUIMIENTO",'2019'!$G$388:$G$536,C$66,'2019'!$C$388:$C$536,A136)</f>
        <v>0</v>
      </c>
      <c r="D136" s="211">
        <f>COUNTIFS('2019'!$H$388:$H$536,"SOLUCIONADO",'2019'!$G$388:$G$536,C$66,'2019'!$C$388:$C$536,A136)</f>
        <v>2</v>
      </c>
      <c r="E136" s="211">
        <f>COUNTIFS('2019'!H$388:H$536,"SEGUIMIENTO",'2019'!G$388:G$536,E$66,'2019'!C$388:C$536,A136)</f>
        <v>0</v>
      </c>
      <c r="F136" s="211">
        <f>COUNTIFS('2019'!H$388:H$536,"SOLUCIONADO",'2019'!G$388:G$536,E$66,'2019'!C$388:C$536,A136)</f>
        <v>5</v>
      </c>
      <c r="G136" s="211">
        <f>COUNTIFS('2019'!$H$388:$H$536,"SEGUIMIENTO",'2019'!$G$388:$G$536,G$66,'2019'!$C$388:$C$536,A136)</f>
        <v>0</v>
      </c>
      <c r="H136" s="211">
        <f>COUNTIFS('2019'!$H$388:$H$536,"SOLUCIONADO",'2019'!$G$388:$G$536,G$66,'2019'!$C$388:$C$536,A136)</f>
        <v>0</v>
      </c>
      <c r="I136" s="211">
        <f>COUNTIFS('2019'!$H$388:$H$536,"SEGUIMIENTO",'2019'!$G$388:$G$536,I$66,'2019'!$C$388:$C$536,A136)</f>
        <v>0</v>
      </c>
      <c r="J136" s="211">
        <f>COUNTIFS('2019'!$H$388:$H$536,"SOLUCIONADO",'2019'!$G$388:$G$536,I$66,'2019'!$C$388:$C$536,A136)</f>
        <v>0</v>
      </c>
      <c r="K136" s="211">
        <f>COUNTIFS('2019'!$H$388:$H$536,"SEGUIMIENTO",'2019'!$G$388:$G$536,K$66,'2019'!$C$388:$C$536,A136)</f>
        <v>0</v>
      </c>
      <c r="L136" s="211">
        <f>COUNTIFS('2019'!$H$388:$H$536,"SOLUCIONADO",'2019'!$G$388:$G$536,K$66,'2019'!$C$388:$C$536,A136)</f>
        <v>0</v>
      </c>
      <c r="M136" s="211">
        <f>COUNTIFS('2019'!$H$388:$H$536,"SEGUIMIENTO",'2019'!$G$388:$G$536,M$66,'2019'!$C$388:$C$536,A136)</f>
        <v>0</v>
      </c>
      <c r="N136" s="211">
        <f>COUNTIFS('2019'!$H$388:$H$536,"SOLUCIONADO",'2019'!$G$388:$G$536,M$66,'2019'!$C$388:$C$536,A136)</f>
        <v>0</v>
      </c>
      <c r="O136" s="211">
        <f>COUNTIFS('2019'!$H$388:$H$536,"SEGUIMIENTO",'2019'!$G$388:$G$536,O$66,'2019'!$C$388:$C$536,A136)</f>
        <v>0</v>
      </c>
      <c r="P136" s="211">
        <f>COUNTIFS('2019'!$H$388:$H$536,"SOLUCIONADO",'2019'!$G$388:$G$536,O$66,'2019'!$C$388:$C$536,A136)</f>
        <v>0</v>
      </c>
      <c r="V136" s="186"/>
      <c r="W136" s="186"/>
      <c r="X136" s="186"/>
      <c r="Y136" s="186"/>
      <c r="Z136" s="186"/>
      <c r="AA136" s="186"/>
      <c r="AB136" s="186"/>
      <c r="AC136" s="186"/>
    </row>
    <row r="137" spans="1:29" ht="12.75">
      <c r="A137" s="478" t="str">
        <f t="array" ref="A137">IFERROR(INDEX('2019'!$C$388:$C$536,MATCH(0,INDEX(COUNTIF($A$129:A136,'2019'!$C$388:$C$536),0,0),0)),"")</f>
        <v>Playa Grande</v>
      </c>
      <c r="B137" s="211">
        <f>COUNTIF('2019'!$C$388:$C$536,A137)</f>
        <v>7</v>
      </c>
      <c r="C137" s="211">
        <f>COUNTIFS('2019'!$H$388:$H$536,"SEGUIMIENTO",'2019'!$G$388:$G$536,C$66,'2019'!$C$388:$C$536,A137)</f>
        <v>0</v>
      </c>
      <c r="D137" s="211">
        <f>COUNTIFS('2019'!$H$388:$H$536,"SOLUCIONADO",'2019'!$G$388:$G$536,C$66,'2019'!$C$388:$C$536,A137)</f>
        <v>4</v>
      </c>
      <c r="E137" s="211">
        <f>COUNTIFS('2019'!H$388:H$536,"SEGUIMIENTO",'2019'!G$388:G$536,E$66,'2019'!C$388:C$536,A137)</f>
        <v>0</v>
      </c>
      <c r="F137" s="211">
        <f>COUNTIFS('2019'!H$388:H$536,"SOLUCIONADO",'2019'!G$388:G$536,E$66,'2019'!C$388:C$536,A137)</f>
        <v>3</v>
      </c>
      <c r="G137" s="211">
        <f>COUNTIFS('2019'!$H$388:$H$536,"SEGUIMIENTO",'2019'!$G$388:$G$536,G$66,'2019'!$C$388:$C$536,A137)</f>
        <v>0</v>
      </c>
      <c r="H137" s="211">
        <f>COUNTIFS('2019'!$H$388:$H$536,"SOLUCIONADO",'2019'!$G$388:$G$536,G$66,'2019'!$C$388:$C$536,A137)</f>
        <v>0</v>
      </c>
      <c r="I137" s="211">
        <f>COUNTIFS('2019'!$H$388:$H$536,"SEGUIMIENTO",'2019'!$G$388:$G$536,I$66,'2019'!$C$388:$C$536,A137)</f>
        <v>0</v>
      </c>
      <c r="J137" s="211">
        <f>COUNTIFS('2019'!$H$388:$H$536,"SOLUCIONADO",'2019'!$G$388:$G$536,I$66,'2019'!$C$388:$C$536,A137)</f>
        <v>0</v>
      </c>
      <c r="K137" s="211">
        <f>COUNTIFS('2019'!$H$388:$H$536,"SEGUIMIENTO",'2019'!$G$388:$G$536,K$66,'2019'!$C$388:$C$536,A137)</f>
        <v>0</v>
      </c>
      <c r="L137" s="211">
        <f>COUNTIFS('2019'!$H$388:$H$536,"SOLUCIONADO",'2019'!$G$388:$G$536,K$66,'2019'!$C$388:$C$536,A137)</f>
        <v>0</v>
      </c>
      <c r="M137" s="211">
        <f>COUNTIFS('2019'!$H$388:$H$536,"SEGUIMIENTO",'2019'!$G$388:$G$536,M$66,'2019'!$C$388:$C$536,A137)</f>
        <v>0</v>
      </c>
      <c r="N137" s="211">
        <f>COUNTIFS('2019'!$H$388:$H$536,"SOLUCIONADO",'2019'!$G$388:$G$536,M$66,'2019'!$C$388:$C$536,A137)</f>
        <v>0</v>
      </c>
      <c r="O137" s="211">
        <f>COUNTIFS('2019'!$H$388:$H$536,"SEGUIMIENTO",'2019'!$G$388:$G$536,O$66,'2019'!$C$388:$C$536,A137)</f>
        <v>0</v>
      </c>
      <c r="P137" s="211">
        <f>COUNTIFS('2019'!$H$388:$H$536,"SOLUCIONADO",'2019'!$G$388:$G$536,O$66,'2019'!$C$388:$C$536,A137)</f>
        <v>0</v>
      </c>
      <c r="V137" s="186"/>
      <c r="W137" s="186"/>
      <c r="X137" s="186"/>
      <c r="Y137" s="186"/>
      <c r="Z137" s="186"/>
      <c r="AA137" s="186"/>
      <c r="AB137" s="186"/>
      <c r="AC137" s="186"/>
    </row>
    <row r="138" spans="1:29" ht="12.75">
      <c r="A138" s="478" t="str">
        <f t="array" ref="A138">IFERROR(INDEX('2019'!$C$388:$C$536,MATCH(0,INDEX(COUNTIF($A$129:A137,'2019'!$C$388:$C$536),0,0),0)),"")</f>
        <v>Torre San Miguel</v>
      </c>
      <c r="B138" s="211">
        <f>COUNTIF('2019'!$C$388:$C$536,A138)</f>
        <v>4</v>
      </c>
      <c r="C138" s="211">
        <f>COUNTIFS('2019'!$H$388:$H$536,"SEGUIMIENTO",'2019'!$G$388:$G$536,C$66,'2019'!$C$388:$C$536,A138)</f>
        <v>0</v>
      </c>
      <c r="D138" s="211">
        <f>COUNTIFS('2019'!$H$388:$H$536,"SOLUCIONADO",'2019'!$G$388:$G$536,C$66,'2019'!$C$388:$C$536,A138)</f>
        <v>1</v>
      </c>
      <c r="E138" s="211">
        <f>COUNTIFS('2019'!H$388:H$536,"SEGUIMIENTO",'2019'!G$388:G$536,E$66,'2019'!C$388:C$536,A138)</f>
        <v>0</v>
      </c>
      <c r="F138" s="211">
        <f>COUNTIFS('2019'!H$388:H$536,"SOLUCIONADO",'2019'!G$388:G$536,E$66,'2019'!C$388:C$536,A138)</f>
        <v>1</v>
      </c>
      <c r="G138" s="211">
        <f>COUNTIFS('2019'!$H$388:$H$536,"SEGUIMIENTO",'2019'!$G$388:$G$536,G$66,'2019'!$C$388:$C$536,A138)</f>
        <v>0</v>
      </c>
      <c r="H138" s="211">
        <f>COUNTIFS('2019'!$H$388:$H$536,"SOLUCIONADO",'2019'!$G$388:$G$536,G$66,'2019'!$C$388:$C$536,A138)</f>
        <v>0</v>
      </c>
      <c r="I138" s="211">
        <f>COUNTIFS('2019'!$H$388:$H$536,"SEGUIMIENTO",'2019'!$G$388:$G$536,I$66,'2019'!$C$388:$C$536,A138)</f>
        <v>0</v>
      </c>
      <c r="J138" s="211">
        <f>COUNTIFS('2019'!$H$388:$H$536,"SOLUCIONADO",'2019'!$G$388:$G$536,I$66,'2019'!$C$388:$C$536,A138)</f>
        <v>0</v>
      </c>
      <c r="K138" s="211">
        <f>COUNTIFS('2019'!$H$388:$H$536,"SEGUIMIENTO",'2019'!$G$388:$G$536,K$66,'2019'!$C$388:$C$536,A138)</f>
        <v>0</v>
      </c>
      <c r="L138" s="211">
        <f>COUNTIFS('2019'!$H$388:$H$536,"SOLUCIONADO",'2019'!$G$388:$G$536,K$66,'2019'!$C$388:$C$536,A138)</f>
        <v>0</v>
      </c>
      <c r="M138" s="211">
        <f>COUNTIFS('2019'!$H$388:$H$536,"SEGUIMIENTO",'2019'!$G$388:$G$536,M$66,'2019'!$C$388:$C$536,A138)</f>
        <v>0</v>
      </c>
      <c r="N138" s="211">
        <f>COUNTIFS('2019'!$H$388:$H$536,"SOLUCIONADO",'2019'!$G$388:$G$536,M$66,'2019'!$C$388:$C$536,A138)</f>
        <v>0</v>
      </c>
      <c r="O138" s="211">
        <f>COUNTIFS('2019'!$H$388:$H$536,"SEGUIMIENTO",'2019'!$G$388:$G$536,O$66,'2019'!$C$388:$C$536,A138)</f>
        <v>0</v>
      </c>
      <c r="P138" s="211">
        <f>COUNTIFS('2019'!$H$388:$H$536,"SOLUCIONADO",'2019'!$G$388:$G$536,O$66,'2019'!$C$388:$C$536,A138)</f>
        <v>2</v>
      </c>
      <c r="V138" s="186"/>
      <c r="W138" s="186"/>
      <c r="X138" s="186"/>
      <c r="Y138" s="186"/>
      <c r="Z138" s="186"/>
      <c r="AA138" s="186"/>
      <c r="AB138" s="186"/>
      <c r="AC138" s="186"/>
    </row>
    <row r="139" spans="1:29" ht="12.75">
      <c r="A139" s="478" t="str">
        <f t="array" ref="A139">IFERROR(INDEX('2019'!$C$388:$C$536,MATCH(0,INDEX(COUNTIF($A$129:A138,'2019'!$C$388:$C$536),0,0),0)),"")</f>
        <v>Arallanes</v>
      </c>
      <c r="B139" s="211">
        <f>COUNTIF('2019'!$C$388:$C$536,A139)</f>
        <v>5</v>
      </c>
      <c r="C139" s="211">
        <f>COUNTIFS('2019'!$H$388:$H$536,"SEGUIMIENTO",'2019'!$G$388:$G$536,C$66,'2019'!$C$388:$C$536,A139)</f>
        <v>0</v>
      </c>
      <c r="D139" s="211">
        <f>COUNTIFS('2019'!$H$388:$H$536,"SOLUCIONADO",'2019'!$G$388:$G$536,C$66,'2019'!$C$388:$C$536,A139)</f>
        <v>1</v>
      </c>
      <c r="E139" s="211">
        <f>COUNTIFS('2019'!H$388:H$536,"SEGUIMIENTO",'2019'!G$388:G$536,E$66,'2019'!C$388:C$536,A139)</f>
        <v>0</v>
      </c>
      <c r="F139" s="211">
        <f>COUNTIFS('2019'!H$388:H$536,"SOLUCIONADO",'2019'!G$388:G$536,E$66,'2019'!C$388:C$536,A139)</f>
        <v>3</v>
      </c>
      <c r="G139" s="211">
        <f>COUNTIFS('2019'!$H$388:$H$536,"SEGUIMIENTO",'2019'!$G$388:$G$536,G$66,'2019'!$C$388:$C$536,A139)</f>
        <v>0</v>
      </c>
      <c r="H139" s="211">
        <f>COUNTIFS('2019'!$H$388:$H$536,"SOLUCIONADO",'2019'!$G$388:$G$536,G$66,'2019'!$C$388:$C$536,A139)</f>
        <v>1</v>
      </c>
      <c r="I139" s="211">
        <f>COUNTIFS('2019'!$H$388:$H$536,"SEGUIMIENTO",'2019'!$G$388:$G$536,I$66,'2019'!$C$388:$C$536,A139)</f>
        <v>0</v>
      </c>
      <c r="J139" s="211">
        <f>COUNTIFS('2019'!$H$388:$H$536,"SOLUCIONADO",'2019'!$G$388:$G$536,I$66,'2019'!$C$388:$C$536,A139)</f>
        <v>0</v>
      </c>
      <c r="K139" s="211">
        <f>COUNTIFS('2019'!$H$388:$H$536,"SEGUIMIENTO",'2019'!$G$388:$G$536,K$66,'2019'!$C$388:$C$536,A139)</f>
        <v>0</v>
      </c>
      <c r="L139" s="211">
        <f>COUNTIFS('2019'!$H$388:$H$536,"SOLUCIONADO",'2019'!$G$388:$G$536,K$66,'2019'!$C$388:$C$536,A139)</f>
        <v>0</v>
      </c>
      <c r="M139" s="211">
        <f>COUNTIFS('2019'!$H$388:$H$536,"SEGUIMIENTO",'2019'!$G$388:$G$536,M$66,'2019'!$C$388:$C$536,A139)</f>
        <v>0</v>
      </c>
      <c r="N139" s="211">
        <f>COUNTIFS('2019'!$H$388:$H$536,"SOLUCIONADO",'2019'!$G$388:$G$536,M$66,'2019'!$C$388:$C$536,A139)</f>
        <v>0</v>
      </c>
      <c r="O139" s="211">
        <f>COUNTIFS('2019'!$H$388:$H$536,"SEGUIMIENTO",'2019'!$G$388:$G$536,O$66,'2019'!$C$388:$C$536,A139)</f>
        <v>0</v>
      </c>
      <c r="P139" s="211">
        <f>COUNTIFS('2019'!$H$388:$H$536,"SOLUCIONADO",'2019'!$G$388:$G$536,O$66,'2019'!$C$388:$C$536,A139)</f>
        <v>0</v>
      </c>
      <c r="V139" s="186"/>
      <c r="W139" s="186"/>
      <c r="X139" s="186"/>
      <c r="Y139" s="186"/>
      <c r="Z139" s="186"/>
      <c r="AA139" s="186"/>
      <c r="AB139" s="186"/>
      <c r="AC139" s="186"/>
    </row>
    <row r="140" spans="1:29" ht="12.75">
      <c r="A140" s="478" t="str">
        <f t="array" ref="A140">IFERROR(INDEX('2019'!$C$388:$C$536,MATCH(0,INDEX(COUNTIF($A$129:A139,'2019'!$C$388:$C$536),0,0),0)),"")</f>
        <v>Millenia</v>
      </c>
      <c r="B140" s="211">
        <f>COUNTIF('2019'!$C$388:$C$536,A140)</f>
        <v>14</v>
      </c>
      <c r="C140" s="211">
        <f>COUNTIFS('2019'!$H$388:$H$536,"SEGUIMIENTO",'2019'!$G$388:$G$536,C$66,'2019'!$C$388:$C$536,A140)</f>
        <v>0</v>
      </c>
      <c r="D140" s="211">
        <f>COUNTIFS('2019'!$H$388:$H$536,"SOLUCIONADO",'2019'!$G$388:$G$536,C$66,'2019'!$C$388:$C$536,A140)</f>
        <v>2</v>
      </c>
      <c r="E140" s="211">
        <f>COUNTIFS('2019'!H$388:H$536,"SEGUIMIENTO",'2019'!G$388:G$536,E$66,'2019'!C$388:C$536,A140)</f>
        <v>0</v>
      </c>
      <c r="F140" s="211">
        <f>COUNTIFS('2019'!H$388:H$536,"SOLUCIONADO",'2019'!G$388:G$536,E$66,'2019'!C$388:C$536,A140)</f>
        <v>5</v>
      </c>
      <c r="G140" s="211">
        <f>COUNTIFS('2019'!$H$388:$H$536,"SEGUIMIENTO",'2019'!$G$388:$G$536,G$66,'2019'!$C$388:$C$536,A140)</f>
        <v>0</v>
      </c>
      <c r="H140" s="211">
        <f>COUNTIFS('2019'!$H$388:$H$536,"SOLUCIONADO",'2019'!$G$388:$G$536,G$66,'2019'!$C$388:$C$536,A140)</f>
        <v>1</v>
      </c>
      <c r="I140" s="211">
        <f>COUNTIFS('2019'!$H$388:$H$536,"SEGUIMIENTO",'2019'!$G$388:$G$536,I$66,'2019'!$C$388:$C$536,A140)</f>
        <v>0</v>
      </c>
      <c r="J140" s="211">
        <f>COUNTIFS('2019'!$H$388:$H$536,"SOLUCIONADO",'2019'!$G$388:$G$536,I$66,'2019'!$C$388:$C$536,A140)</f>
        <v>0</v>
      </c>
      <c r="K140" s="211">
        <f>COUNTIFS('2019'!$H$388:$H$536,"SEGUIMIENTO",'2019'!$G$388:$G$536,K$66,'2019'!$C$388:$C$536,A140)</f>
        <v>0</v>
      </c>
      <c r="L140" s="211">
        <f>COUNTIFS('2019'!$H$388:$H$536,"SOLUCIONADO",'2019'!$G$388:$G$536,K$66,'2019'!$C$388:$C$536,A140)</f>
        <v>4</v>
      </c>
      <c r="M140" s="211">
        <f>COUNTIFS('2019'!$H$388:$H$536,"SEGUIMIENTO",'2019'!$G$388:$G$536,M$66,'2019'!$C$388:$C$536,A140)</f>
        <v>0</v>
      </c>
      <c r="N140" s="211">
        <f>COUNTIFS('2019'!$H$388:$H$536,"SOLUCIONADO",'2019'!$G$388:$G$536,M$66,'2019'!$C$388:$C$536,A140)</f>
        <v>0</v>
      </c>
      <c r="O140" s="211">
        <f>COUNTIFS('2019'!$H$388:$H$536,"SEGUIMIENTO",'2019'!$G$388:$G$536,O$66,'2019'!$C$388:$C$536,A140)</f>
        <v>0</v>
      </c>
      <c r="P140" s="211">
        <f>COUNTIFS('2019'!$H$388:$H$536,"SOLUCIONADO",'2019'!$G$388:$G$536,O$66,'2019'!$C$388:$C$536,A140)</f>
        <v>2</v>
      </c>
      <c r="V140" s="186"/>
      <c r="W140" s="186"/>
      <c r="X140" s="186"/>
      <c r="Y140" s="186"/>
      <c r="Z140" s="186"/>
      <c r="AA140" s="186"/>
      <c r="AB140" s="186"/>
      <c r="AC140" s="186"/>
    </row>
    <row r="141" spans="1:29" ht="12.75">
      <c r="A141" s="478" t="str">
        <f t="array" ref="A141">IFERROR(INDEX('2019'!$C$388:$C$536,MATCH(0,INDEX(COUNTIF($A$129:A140,'2019'!$C$388:$C$536),0,0),0)),"")</f>
        <v>Lomas-1</v>
      </c>
      <c r="B141" s="211">
        <f>COUNTIF('2019'!$C$388:$C$536,A141)</f>
        <v>1</v>
      </c>
      <c r="C141" s="211">
        <f>COUNTIFS('2019'!$H$388:$H$536,"SEGUIMIENTO",'2019'!$G$388:$G$536,C$66,'2019'!$C$388:$C$536,A141)</f>
        <v>0</v>
      </c>
      <c r="D141" s="211">
        <f>COUNTIFS('2019'!$H$388:$H$536,"SOLUCIONADO",'2019'!$G$388:$G$536,C$66,'2019'!$C$388:$C$536,A141)</f>
        <v>1</v>
      </c>
      <c r="E141" s="211">
        <f>COUNTIFS('2019'!H$388:H$536,"SEGUIMIENTO",'2019'!G$388:G$536,E$66,'2019'!C$388:C$536,A141)</f>
        <v>0</v>
      </c>
      <c r="F141" s="211">
        <f>COUNTIFS('2019'!H$388:H$536,"SOLUCIONADO",'2019'!G$388:G$536,E$66,'2019'!C$388:C$536,A141)</f>
        <v>0</v>
      </c>
      <c r="G141" s="211">
        <f>COUNTIFS('2019'!$H$388:$H$536,"SEGUIMIENTO",'2019'!$G$388:$G$536,G$66,'2019'!$C$388:$C$536,A141)</f>
        <v>0</v>
      </c>
      <c r="H141" s="211">
        <f>COUNTIFS('2019'!$H$388:$H$536,"SOLUCIONADO",'2019'!$G$388:$G$536,G$66,'2019'!$C$388:$C$536,A141)</f>
        <v>0</v>
      </c>
      <c r="I141" s="211">
        <f>COUNTIFS('2019'!$H$388:$H$536,"SEGUIMIENTO",'2019'!$G$388:$G$536,I$66,'2019'!$C$388:$C$536,A141)</f>
        <v>0</v>
      </c>
      <c r="J141" s="211">
        <f>COUNTIFS('2019'!$H$388:$H$536,"SOLUCIONADO",'2019'!$G$388:$G$536,I$66,'2019'!$C$388:$C$536,A141)</f>
        <v>0</v>
      </c>
      <c r="K141" s="211">
        <f>COUNTIFS('2019'!$H$388:$H$536,"SEGUIMIENTO",'2019'!$G$388:$G$536,K$66,'2019'!$C$388:$C$536,A141)</f>
        <v>0</v>
      </c>
      <c r="L141" s="211">
        <f>COUNTIFS('2019'!$H$388:$H$536,"SOLUCIONADO",'2019'!$G$388:$G$536,K$66,'2019'!$C$388:$C$536,A141)</f>
        <v>0</v>
      </c>
      <c r="M141" s="211">
        <f>COUNTIFS('2019'!$H$388:$H$536,"SEGUIMIENTO",'2019'!$G$388:$G$536,M$66,'2019'!$C$388:$C$536,A141)</f>
        <v>0</v>
      </c>
      <c r="N141" s="211">
        <f>COUNTIFS('2019'!$H$388:$H$536,"SOLUCIONADO",'2019'!$G$388:$G$536,M$66,'2019'!$C$388:$C$536,A141)</f>
        <v>0</v>
      </c>
      <c r="O141" s="211">
        <f>COUNTIFS('2019'!$H$388:$H$536,"SEGUIMIENTO",'2019'!$G$388:$G$536,O$66,'2019'!$C$388:$C$536,A141)</f>
        <v>0</v>
      </c>
      <c r="P141" s="211">
        <f>COUNTIFS('2019'!$H$388:$H$536,"SOLUCIONADO",'2019'!$G$388:$G$536,O$66,'2019'!$C$388:$C$536,A141)</f>
        <v>0</v>
      </c>
      <c r="V141" s="186"/>
      <c r="W141" s="186"/>
      <c r="X141" s="186"/>
      <c r="Y141" s="186"/>
      <c r="Z141" s="186"/>
      <c r="AA141" s="186"/>
      <c r="AB141" s="186"/>
      <c r="AC141" s="186"/>
    </row>
    <row r="142" spans="1:29" ht="12.75">
      <c r="A142" s="478" t="str">
        <f t="array" ref="A142">IFERROR(INDEX('2019'!$C$388:$C$536,MATCH(0,INDEX(COUNTIF($A$129:A141,'2019'!$C$388:$C$536),0,0),0)),"")</f>
        <v>Sky Towers</v>
      </c>
      <c r="B142" s="211">
        <f>COUNTIF('2019'!$C$388:$C$536,A142)</f>
        <v>2</v>
      </c>
      <c r="C142" s="211">
        <f>COUNTIFS('2019'!$H$388:$H$536,"SEGUIMIENTO",'2019'!$G$388:$G$536,C$66,'2019'!$C$388:$C$536,A142)</f>
        <v>0</v>
      </c>
      <c r="D142" s="211">
        <f>COUNTIFS('2019'!$H$388:$H$536,"SOLUCIONADO",'2019'!$G$388:$G$536,C$66,'2019'!$C$388:$C$536,A142)</f>
        <v>1</v>
      </c>
      <c r="E142" s="211">
        <f>COUNTIFS('2019'!H$388:H$536,"SEGUIMIENTO",'2019'!G$388:G$536,E$66,'2019'!C$388:C$536,A142)</f>
        <v>0</v>
      </c>
      <c r="F142" s="211">
        <f>COUNTIFS('2019'!H$388:H$536,"SOLUCIONADO",'2019'!G$388:G$536,E$66,'2019'!C$388:C$536,A142)</f>
        <v>1</v>
      </c>
      <c r="G142" s="211">
        <f>COUNTIFS('2019'!$H$388:$H$536,"SEGUIMIENTO",'2019'!$G$388:$G$536,G$66,'2019'!$C$388:$C$536,A142)</f>
        <v>0</v>
      </c>
      <c r="H142" s="211">
        <f>COUNTIFS('2019'!$H$388:$H$536,"SOLUCIONADO",'2019'!$G$388:$G$536,G$66,'2019'!$C$388:$C$536,A142)</f>
        <v>0</v>
      </c>
      <c r="I142" s="211">
        <f>COUNTIFS('2019'!$H$388:$H$536,"SEGUIMIENTO",'2019'!$G$388:$G$536,I$66,'2019'!$C$388:$C$536,A142)</f>
        <v>0</v>
      </c>
      <c r="J142" s="211">
        <f>COUNTIFS('2019'!$H$388:$H$536,"SOLUCIONADO",'2019'!$G$388:$G$536,I$66,'2019'!$C$388:$C$536,A142)</f>
        <v>0</v>
      </c>
      <c r="K142" s="211">
        <f>COUNTIFS('2019'!$H$388:$H$536,"SEGUIMIENTO",'2019'!$G$388:$G$536,K$66,'2019'!$C$388:$C$536,A142)</f>
        <v>0</v>
      </c>
      <c r="L142" s="211">
        <f>COUNTIFS('2019'!$H$388:$H$536,"SOLUCIONADO",'2019'!$G$388:$G$536,K$66,'2019'!$C$388:$C$536,A142)</f>
        <v>0</v>
      </c>
      <c r="M142" s="211">
        <f>COUNTIFS('2019'!$H$388:$H$536,"SEGUIMIENTO",'2019'!$G$388:$G$536,M$66,'2019'!$C$388:$C$536,A142)</f>
        <v>0</v>
      </c>
      <c r="N142" s="211">
        <f>COUNTIFS('2019'!$H$388:$H$536,"SOLUCIONADO",'2019'!$G$388:$G$536,M$66,'2019'!$C$388:$C$536,A142)</f>
        <v>0</v>
      </c>
      <c r="O142" s="211">
        <f>COUNTIFS('2019'!$H$388:$H$536,"SEGUIMIENTO",'2019'!$G$388:$G$536,O$66,'2019'!$C$388:$C$536,A142)</f>
        <v>0</v>
      </c>
      <c r="P142" s="211">
        <f>COUNTIFS('2019'!$H$388:$H$536,"SOLUCIONADO",'2019'!$G$388:$G$536,O$66,'2019'!$C$388:$C$536,A142)</f>
        <v>0</v>
      </c>
      <c r="V142" s="186"/>
      <c r="W142" s="186"/>
      <c r="X142" s="186"/>
      <c r="Y142" s="186"/>
      <c r="Z142" s="186"/>
      <c r="AA142" s="186"/>
      <c r="AB142" s="186"/>
      <c r="AC142" s="186"/>
    </row>
    <row r="143" spans="1:29" ht="12.75">
      <c r="A143" s="478" t="str">
        <f t="array" ref="A143">IFERROR(INDEX('2019'!$C$388:$C$536,MATCH(0,INDEX(COUNTIF($A$129:A142,'2019'!$C$388:$C$536),0,0),0)),"")</f>
        <v>Hormiga</v>
      </c>
      <c r="B143" s="211">
        <f>COUNTIF('2019'!$C$388:$C$536,A143)</f>
        <v>6</v>
      </c>
      <c r="C143" s="211">
        <f>COUNTIFS('2019'!$H$388:$H$536,"SEGUIMIENTO",'2019'!$G$388:$G$536,C$66,'2019'!$C$388:$C$536,A143)</f>
        <v>0</v>
      </c>
      <c r="D143" s="211">
        <f>COUNTIFS('2019'!$H$388:$H$536,"SOLUCIONADO",'2019'!$G$388:$G$536,C$66,'2019'!$C$388:$C$536,A143)</f>
        <v>2</v>
      </c>
      <c r="E143" s="211">
        <f>COUNTIFS('2019'!H$388:H$536,"SEGUIMIENTO",'2019'!G$388:G$536,E$66,'2019'!C$388:C$536,A143)</f>
        <v>0</v>
      </c>
      <c r="F143" s="211">
        <f>COUNTIFS('2019'!H$388:H$536,"SOLUCIONADO",'2019'!G$388:G$536,E$66,'2019'!C$388:C$536,A143)</f>
        <v>2</v>
      </c>
      <c r="G143" s="211">
        <f>COUNTIFS('2019'!$H$388:$H$536,"SEGUIMIENTO",'2019'!$G$388:$G$536,G$66,'2019'!$C$388:$C$536,A143)</f>
        <v>0</v>
      </c>
      <c r="H143" s="211">
        <f>COUNTIFS('2019'!$H$388:$H$536,"SOLUCIONADO",'2019'!$G$388:$G$536,G$66,'2019'!$C$388:$C$536,A143)</f>
        <v>1</v>
      </c>
      <c r="I143" s="211">
        <f>COUNTIFS('2019'!$H$388:$H$536,"SEGUIMIENTO",'2019'!$G$388:$G$536,I$66,'2019'!$C$388:$C$536,A143)</f>
        <v>0</v>
      </c>
      <c r="J143" s="211">
        <f>COUNTIFS('2019'!$H$388:$H$536,"SOLUCIONADO",'2019'!$G$388:$G$536,I$66,'2019'!$C$388:$C$536,A143)</f>
        <v>0</v>
      </c>
      <c r="K143" s="211">
        <f>COUNTIFS('2019'!$H$388:$H$536,"SEGUIMIENTO",'2019'!$G$388:$G$536,K$66,'2019'!$C$388:$C$536,A143)</f>
        <v>0</v>
      </c>
      <c r="L143" s="211">
        <f>COUNTIFS('2019'!$H$388:$H$536,"SOLUCIONADO",'2019'!$G$388:$G$536,K$66,'2019'!$C$388:$C$536,A143)</f>
        <v>0</v>
      </c>
      <c r="M143" s="211">
        <f>COUNTIFS('2019'!$H$388:$H$536,"SEGUIMIENTO",'2019'!$G$388:$G$536,M$66,'2019'!$C$388:$C$536,A143)</f>
        <v>0</v>
      </c>
      <c r="N143" s="211">
        <f>COUNTIFS('2019'!$H$388:$H$536,"SOLUCIONADO",'2019'!$G$388:$G$536,M$66,'2019'!$C$388:$C$536,A143)</f>
        <v>0</v>
      </c>
      <c r="O143" s="211">
        <f>COUNTIFS('2019'!$H$388:$H$536,"SEGUIMIENTO",'2019'!$G$388:$G$536,O$66,'2019'!$C$388:$C$536,A143)</f>
        <v>0</v>
      </c>
      <c r="P143" s="211">
        <f>COUNTIFS('2019'!$H$388:$H$536,"SOLUCIONADO",'2019'!$G$388:$G$536,O$66,'2019'!$C$388:$C$536,A143)</f>
        <v>1</v>
      </c>
      <c r="V143" s="186"/>
      <c r="W143" s="186"/>
      <c r="X143" s="186"/>
      <c r="Y143" s="186"/>
      <c r="Z143" s="186"/>
      <c r="AA143" s="186"/>
      <c r="AB143" s="186"/>
      <c r="AC143" s="186"/>
    </row>
    <row r="144" spans="1:29" ht="12.75">
      <c r="A144" s="478" t="str">
        <f t="array" ref="A144">IFERROR(INDEX('2019'!$C$388:$C$536,MATCH(0,INDEX(COUNTIF($A$129:A143,'2019'!$C$388:$C$536),0,0),0)),"")</f>
        <v>San Juan Towers</v>
      </c>
      <c r="B144" s="211">
        <f>COUNTIF('2019'!$C$388:$C$536,A144)</f>
        <v>4</v>
      </c>
      <c r="C144" s="211">
        <f>COUNTIFS('2019'!$H$388:$H$536,"SEGUIMIENTO",'2019'!$G$388:$G$536,C$66,'2019'!$C$388:$C$536,A144)</f>
        <v>0</v>
      </c>
      <c r="D144" s="211">
        <f>COUNTIFS('2019'!$H$388:$H$536,"SOLUCIONADO",'2019'!$G$388:$G$536,C$66,'2019'!$C$388:$C$536,A144)</f>
        <v>0</v>
      </c>
      <c r="E144" s="211">
        <f>COUNTIFS('2019'!H$388:H$536,"SEGUIMIENTO",'2019'!G$388:G$536,E$66,'2019'!C$388:C$536,A144)</f>
        <v>0</v>
      </c>
      <c r="F144" s="211">
        <f>COUNTIFS('2019'!H$388:H$536,"SOLUCIONADO",'2019'!G$388:G$536,E$66,'2019'!C$388:C$536,A144)</f>
        <v>2</v>
      </c>
      <c r="G144" s="211">
        <f>COUNTIFS('2019'!$H$388:$H$536,"SEGUIMIENTO",'2019'!$G$388:$G$536,G$66,'2019'!$C$388:$C$536,A144)</f>
        <v>0</v>
      </c>
      <c r="H144" s="211">
        <f>COUNTIFS('2019'!$H$388:$H$536,"SOLUCIONADO",'2019'!$G$388:$G$536,G$66,'2019'!$C$388:$C$536,A144)</f>
        <v>0</v>
      </c>
      <c r="I144" s="211">
        <f>COUNTIFS('2019'!$H$388:$H$536,"SEGUIMIENTO",'2019'!$G$388:$G$536,I$66,'2019'!$C$388:$C$536,A144)</f>
        <v>0</v>
      </c>
      <c r="J144" s="211">
        <f>COUNTIFS('2019'!$H$388:$H$536,"SOLUCIONADO",'2019'!$G$388:$G$536,I$66,'2019'!$C$388:$C$536,A144)</f>
        <v>0</v>
      </c>
      <c r="K144" s="211">
        <f>COUNTIFS('2019'!$H$388:$H$536,"SEGUIMIENTO",'2019'!$G$388:$G$536,K$66,'2019'!$C$388:$C$536,A144)</f>
        <v>0</v>
      </c>
      <c r="L144" s="211">
        <f>COUNTIFS('2019'!$H$388:$H$536,"SOLUCIONADO",'2019'!$G$388:$G$536,K$66,'2019'!$C$388:$C$536,A144)</f>
        <v>0</v>
      </c>
      <c r="M144" s="211">
        <f>COUNTIFS('2019'!$H$388:$H$536,"SEGUIMIENTO",'2019'!$G$388:$G$536,M$66,'2019'!$C$388:$C$536,A144)</f>
        <v>0</v>
      </c>
      <c r="N144" s="211">
        <f>COUNTIFS('2019'!$H$388:$H$536,"SOLUCIONADO",'2019'!$G$388:$G$536,M$66,'2019'!$C$388:$C$536,A144)</f>
        <v>0</v>
      </c>
      <c r="O144" s="211">
        <f>COUNTIFS('2019'!$H$388:$H$536,"SEGUIMIENTO",'2019'!$G$388:$G$536,O$66,'2019'!$C$388:$C$536,A144)</f>
        <v>0</v>
      </c>
      <c r="P144" s="211">
        <f>COUNTIFS('2019'!$H$388:$H$536,"SOLUCIONADO",'2019'!$G$388:$G$536,O$66,'2019'!$C$388:$C$536,A144)</f>
        <v>2</v>
      </c>
      <c r="V144" s="186"/>
      <c r="W144" s="186"/>
      <c r="X144" s="186"/>
      <c r="Y144" s="186"/>
      <c r="Z144" s="186"/>
      <c r="AA144" s="186"/>
      <c r="AB144" s="186"/>
      <c r="AC144" s="186"/>
    </row>
    <row r="145" spans="1:29" ht="12.75">
      <c r="A145" s="478" t="str">
        <f t="array" ref="A145">IFERROR(INDEX('2019'!$C$388:$C$536,MATCH(0,INDEX(COUNTIF($A$129:A144,'2019'!$C$388:$C$536),0,0),0)),"")</f>
        <v>Bello Horizonte</v>
      </c>
      <c r="B145" s="211">
        <f>COUNTIF('2019'!$C$388:$C$536,A145)</f>
        <v>18</v>
      </c>
      <c r="C145" s="211">
        <f>COUNTIFS('2019'!$H$388:$H$536,"SEGUIMIENTO",'2019'!$G$388:$G$536,C$66,'2019'!$C$388:$C$536,A145)</f>
        <v>0</v>
      </c>
      <c r="D145" s="211">
        <f>COUNTIFS('2019'!$H$388:$H$536,"SOLUCIONADO",'2019'!$G$388:$G$536,C$66,'2019'!$C$388:$C$536,A145)</f>
        <v>7</v>
      </c>
      <c r="E145" s="211">
        <f>COUNTIFS('2019'!H$388:H$536,"SEGUIMIENTO",'2019'!G$388:G$536,E$66,'2019'!C$388:C$536,A145)</f>
        <v>0</v>
      </c>
      <c r="F145" s="211">
        <f>COUNTIFS('2019'!H$388:H$536,"SOLUCIONADO",'2019'!G$388:G$536,E$66,'2019'!C$388:C$536,A145)</f>
        <v>7</v>
      </c>
      <c r="G145" s="211">
        <f>COUNTIFS('2019'!$H$388:$H$536,"SEGUIMIENTO",'2019'!$G$388:$G$536,G$66,'2019'!$C$388:$C$536,A145)</f>
        <v>0</v>
      </c>
      <c r="H145" s="211">
        <f>COUNTIFS('2019'!$H$388:$H$536,"SOLUCIONADO",'2019'!$G$388:$G$536,G$66,'2019'!$C$388:$C$536,A145)</f>
        <v>3</v>
      </c>
      <c r="I145" s="211">
        <f>COUNTIFS('2019'!$H$388:$H$536,"SEGUIMIENTO",'2019'!$G$388:$G$536,I$66,'2019'!$C$388:$C$536,A145)</f>
        <v>0</v>
      </c>
      <c r="J145" s="211">
        <f>COUNTIFS('2019'!$H$388:$H$536,"SOLUCIONADO",'2019'!$G$388:$G$536,I$66,'2019'!$C$388:$C$536,A145)</f>
        <v>0</v>
      </c>
      <c r="K145" s="211">
        <f>COUNTIFS('2019'!$H$388:$H$536,"SEGUIMIENTO",'2019'!$G$388:$G$536,K$66,'2019'!$C$388:$C$536,A145)</f>
        <v>0</v>
      </c>
      <c r="L145" s="211">
        <f>COUNTIFS('2019'!$H$388:$H$536,"SOLUCIONADO",'2019'!$G$388:$G$536,K$66,'2019'!$C$388:$C$536,A145)</f>
        <v>0</v>
      </c>
      <c r="M145" s="211">
        <f>COUNTIFS('2019'!$H$388:$H$536,"SEGUIMIENTO",'2019'!$G$388:$G$536,M$66,'2019'!$C$388:$C$536,A145)</f>
        <v>0</v>
      </c>
      <c r="N145" s="211">
        <f>COUNTIFS('2019'!$H$388:$H$536,"SOLUCIONADO",'2019'!$G$388:$G$536,M$66,'2019'!$C$388:$C$536,A145)</f>
        <v>0</v>
      </c>
      <c r="O145" s="211">
        <f>COUNTIFS('2019'!$H$388:$H$536,"SEGUIMIENTO",'2019'!$G$388:$G$536,O$66,'2019'!$C$388:$C$536,A145)</f>
        <v>0</v>
      </c>
      <c r="P145" s="211">
        <f>COUNTIFS('2019'!$H$388:$H$536,"SOLUCIONADO",'2019'!$G$388:$G$536,O$66,'2019'!$C$388:$C$536,A145)</f>
        <v>1</v>
      </c>
      <c r="V145" s="186"/>
      <c r="W145" s="186"/>
      <c r="X145" s="186"/>
      <c r="Y145" s="186"/>
      <c r="Z145" s="186"/>
      <c r="AA145" s="186"/>
      <c r="AB145" s="186"/>
      <c r="AC145" s="186"/>
    </row>
    <row r="146" spans="1:29" ht="12.75">
      <c r="A146" s="478" t="str">
        <f t="array" ref="A146">IFERROR(INDEX('2019'!$C$388:$C$536,MATCH(0,INDEX(COUNTIF($A$129:A145,'2019'!$C$388:$C$536),0,0),0)),"")</f>
        <v>Condesa</v>
      </c>
      <c r="B146" s="211">
        <f>COUNTIF('2019'!$C$388:$C$536,A146)</f>
        <v>3</v>
      </c>
      <c r="C146" s="211">
        <f>COUNTIFS('2019'!$H$388:$H$536,"SEGUIMIENTO",'2019'!$G$388:$G$536,C$66,'2019'!$C$388:$C$536,A146)</f>
        <v>0</v>
      </c>
      <c r="D146" s="211">
        <f>COUNTIFS('2019'!$H$388:$H$536,"SOLUCIONADO",'2019'!$G$388:$G$536,C$66,'2019'!$C$388:$C$536,A146)</f>
        <v>1</v>
      </c>
      <c r="E146" s="211">
        <f>COUNTIFS('2019'!H$388:H$536,"SEGUIMIENTO",'2019'!G$388:G$536,E$66,'2019'!C$388:C$536,A146)</f>
        <v>0</v>
      </c>
      <c r="F146" s="211">
        <f>COUNTIFS('2019'!H$388:H$536,"SOLUCIONADO",'2019'!G$388:G$536,E$66,'2019'!C$388:C$536,A146)</f>
        <v>2</v>
      </c>
      <c r="G146" s="211">
        <f>COUNTIFS('2019'!$H$388:$H$536,"SEGUIMIENTO",'2019'!$G$388:$G$536,G$66,'2019'!$C$388:$C$536,A146)</f>
        <v>0</v>
      </c>
      <c r="H146" s="211">
        <f>COUNTIFS('2019'!$H$388:$H$536,"SOLUCIONADO",'2019'!$G$388:$G$536,G$66,'2019'!$C$388:$C$536,A146)</f>
        <v>0</v>
      </c>
      <c r="I146" s="211">
        <f>COUNTIFS('2019'!$H$388:$H$536,"SEGUIMIENTO",'2019'!$G$388:$G$536,I$66,'2019'!$C$388:$C$536,A146)</f>
        <v>0</v>
      </c>
      <c r="J146" s="211">
        <f>COUNTIFS('2019'!$H$388:$H$536,"SOLUCIONADO",'2019'!$G$388:$G$536,I$66,'2019'!$C$388:$C$536,A146)</f>
        <v>0</v>
      </c>
      <c r="K146" s="211">
        <f>COUNTIFS('2019'!$H$388:$H$536,"SEGUIMIENTO",'2019'!$G$388:$G$536,K$66,'2019'!$C$388:$C$536,A146)</f>
        <v>0</v>
      </c>
      <c r="L146" s="211">
        <f>COUNTIFS('2019'!$H$388:$H$536,"SOLUCIONADO",'2019'!$G$388:$G$536,K$66,'2019'!$C$388:$C$536,A146)</f>
        <v>0</v>
      </c>
      <c r="M146" s="211">
        <f>COUNTIFS('2019'!$H$388:$H$536,"SEGUIMIENTO",'2019'!$G$388:$G$536,M$66,'2019'!$C$388:$C$536,A146)</f>
        <v>0</v>
      </c>
      <c r="N146" s="211">
        <f>COUNTIFS('2019'!$H$388:$H$536,"SOLUCIONADO",'2019'!$G$388:$G$536,M$66,'2019'!$C$388:$C$536,A146)</f>
        <v>0</v>
      </c>
      <c r="O146" s="211">
        <f>COUNTIFS('2019'!$H$388:$H$536,"SEGUIMIENTO",'2019'!$G$388:$G$536,O$66,'2019'!$C$388:$C$536,A146)</f>
        <v>0</v>
      </c>
      <c r="P146" s="211">
        <f>COUNTIFS('2019'!$H$388:$H$536,"SOLUCIONADO",'2019'!$G$388:$G$536,O$66,'2019'!$C$388:$C$536,A146)</f>
        <v>0</v>
      </c>
      <c r="V146" s="186"/>
      <c r="W146" s="186"/>
      <c r="X146" s="186"/>
      <c r="Y146" s="186"/>
      <c r="Z146" s="186"/>
      <c r="AA146" s="186"/>
      <c r="AB146" s="186"/>
      <c r="AC146" s="186"/>
    </row>
    <row r="147" spans="1:29" ht="12.75">
      <c r="A147" s="478" t="str">
        <f t="array" ref="A147">IFERROR(INDEX('2019'!$C$388:$C$536,MATCH(0,INDEX(COUNTIF($A$129:A146,'2019'!$C$388:$C$536),0,0),0)),"")</f>
        <v>Lomas del Viento</v>
      </c>
      <c r="B147" s="211">
        <f>COUNTIF('2019'!$C$388:$C$536,A147)</f>
        <v>1</v>
      </c>
      <c r="C147" s="211">
        <f>COUNTIFS('2019'!$H$388:$H$536,"SEGUIMIENTO",'2019'!$G$388:$G$536,C$66,'2019'!$C$388:$C$536,A147)</f>
        <v>0</v>
      </c>
      <c r="D147" s="211">
        <f>COUNTIFS('2019'!$H$388:$H$536,"SOLUCIONADO",'2019'!$G$388:$G$536,C$66,'2019'!$C$388:$C$536,A147)</f>
        <v>0</v>
      </c>
      <c r="E147" s="211">
        <f>COUNTIFS('2019'!H$388:H$536,"SEGUIMIENTO",'2019'!G$388:G$536,E$66,'2019'!C$388:C$536,A147)</f>
        <v>0</v>
      </c>
      <c r="F147" s="211">
        <f>COUNTIFS('2019'!H$388:H$536,"SOLUCIONADO",'2019'!G$388:G$536,E$66,'2019'!C$388:C$536,A147)</f>
        <v>1</v>
      </c>
      <c r="G147" s="211">
        <f>COUNTIFS('2019'!$H$388:$H$536,"SEGUIMIENTO",'2019'!$G$388:$G$536,G$66,'2019'!$C$388:$C$536,A147)</f>
        <v>0</v>
      </c>
      <c r="H147" s="211">
        <f>COUNTIFS('2019'!$H$388:$H$536,"SOLUCIONADO",'2019'!$G$388:$G$536,G$66,'2019'!$C$388:$C$536,A147)</f>
        <v>0</v>
      </c>
      <c r="I147" s="211">
        <f>COUNTIFS('2019'!$H$388:$H$536,"SEGUIMIENTO",'2019'!$G$388:$G$536,I$66,'2019'!$C$388:$C$536,A147)</f>
        <v>0</v>
      </c>
      <c r="J147" s="211">
        <f>COUNTIFS('2019'!$H$388:$H$536,"SOLUCIONADO",'2019'!$G$388:$G$536,I$66,'2019'!$C$388:$C$536,A147)</f>
        <v>0</v>
      </c>
      <c r="K147" s="211">
        <f>COUNTIFS('2019'!$H$388:$H$536,"SEGUIMIENTO",'2019'!$G$388:$G$536,K$66,'2019'!$C$388:$C$536,A147)</f>
        <v>0</v>
      </c>
      <c r="L147" s="211">
        <f>COUNTIFS('2019'!$H$388:$H$536,"SOLUCIONADO",'2019'!$G$388:$G$536,K$66,'2019'!$C$388:$C$536,A147)</f>
        <v>0</v>
      </c>
      <c r="M147" s="211">
        <f>COUNTIFS('2019'!$H$388:$H$536,"SEGUIMIENTO",'2019'!$G$388:$G$536,M$66,'2019'!$C$388:$C$536,A147)</f>
        <v>0</v>
      </c>
      <c r="N147" s="211">
        <f>COUNTIFS('2019'!$H$388:$H$536,"SOLUCIONADO",'2019'!$G$388:$G$536,M$66,'2019'!$C$388:$C$536,A147)</f>
        <v>0</v>
      </c>
      <c r="O147" s="211">
        <f>COUNTIFS('2019'!$H$388:$H$536,"SEGUIMIENTO",'2019'!$G$388:$G$536,O$66,'2019'!$C$388:$C$536,A147)</f>
        <v>0</v>
      </c>
      <c r="P147" s="211">
        <f>COUNTIFS('2019'!$H$388:$H$536,"SOLUCIONADO",'2019'!$G$388:$G$536,O$66,'2019'!$C$388:$C$536,A147)</f>
        <v>0</v>
      </c>
      <c r="V147" s="186"/>
      <c r="W147" s="186"/>
      <c r="X147" s="186"/>
      <c r="Y147" s="186"/>
      <c r="Z147" s="186"/>
      <c r="AA147" s="186"/>
      <c r="AB147" s="186"/>
      <c r="AC147" s="186"/>
    </row>
    <row r="148" spans="1:29" ht="12.75">
      <c r="A148" s="478" t="str">
        <f t="array" ref="A148">IFERROR(INDEX('2019'!$C$388:$C$536,MATCH(0,INDEX(COUNTIF($A$129:A147,'2019'!$C$388:$C$536),0,0),0)),"")</f>
        <v>Lomas-2</v>
      </c>
      <c r="B148" s="211">
        <f>COUNTIF('2019'!$C$388:$C$536,A148)</f>
        <v>2</v>
      </c>
      <c r="C148" s="211">
        <f>COUNTIFS('2019'!$H$388:$H$536,"SEGUIMIENTO",'2019'!$G$388:$G$536,C$66,'2019'!$C$388:$C$536,A148)</f>
        <v>0</v>
      </c>
      <c r="D148" s="211">
        <f>COUNTIFS('2019'!$H$388:$H$536,"SOLUCIONADO",'2019'!$G$388:$G$536,C$66,'2019'!$C$388:$C$536,A148)</f>
        <v>1</v>
      </c>
      <c r="E148" s="211">
        <f>COUNTIFS('2019'!H$388:H$536,"SEGUIMIENTO",'2019'!G$388:G$536,E$66,'2019'!C$388:C$536,A148)</f>
        <v>0</v>
      </c>
      <c r="F148" s="211">
        <f>COUNTIFS('2019'!H$388:H$536,"SOLUCIONADO",'2019'!G$388:G$536,E$66,'2019'!C$388:C$536,A148)</f>
        <v>1</v>
      </c>
      <c r="G148" s="211">
        <f>COUNTIFS('2019'!$H$388:$H$536,"SEGUIMIENTO",'2019'!$G$388:$G$536,G$66,'2019'!$C$388:$C$536,A148)</f>
        <v>0</v>
      </c>
      <c r="H148" s="211">
        <f>COUNTIFS('2019'!$H$388:$H$536,"SOLUCIONADO",'2019'!$G$388:$G$536,G$66,'2019'!$C$388:$C$536,A148)</f>
        <v>0</v>
      </c>
      <c r="I148" s="211">
        <f>COUNTIFS('2019'!$H$388:$H$536,"SEGUIMIENTO",'2019'!$G$388:$G$536,I$66,'2019'!$C$388:$C$536,A148)</f>
        <v>0</v>
      </c>
      <c r="J148" s="211">
        <f>COUNTIFS('2019'!$H$388:$H$536,"SOLUCIONADO",'2019'!$G$388:$G$536,I$66,'2019'!$C$388:$C$536,A148)</f>
        <v>0</v>
      </c>
      <c r="K148" s="211">
        <f>COUNTIFS('2019'!$H$388:$H$536,"SEGUIMIENTO",'2019'!$G$388:$G$536,K$66,'2019'!$C$388:$C$536,A148)</f>
        <v>0</v>
      </c>
      <c r="L148" s="211">
        <f>COUNTIFS('2019'!$H$388:$H$536,"SOLUCIONADO",'2019'!$G$388:$G$536,K$66,'2019'!$C$388:$C$536,A148)</f>
        <v>0</v>
      </c>
      <c r="M148" s="211">
        <f>COUNTIFS('2019'!$H$388:$H$536,"SEGUIMIENTO",'2019'!$G$388:$G$536,M$66,'2019'!$C$388:$C$536,A148)</f>
        <v>0</v>
      </c>
      <c r="N148" s="211">
        <f>COUNTIFS('2019'!$H$388:$H$536,"SOLUCIONADO",'2019'!$G$388:$G$536,M$66,'2019'!$C$388:$C$536,A148)</f>
        <v>0</v>
      </c>
      <c r="O148" s="211">
        <f>COUNTIFS('2019'!$H$388:$H$536,"SEGUIMIENTO",'2019'!$G$388:$G$536,O$66,'2019'!$C$388:$C$536,A148)</f>
        <v>0</v>
      </c>
      <c r="P148" s="211">
        <f>COUNTIFS('2019'!$H$388:$H$536,"SOLUCIONADO",'2019'!$G$388:$G$536,O$66,'2019'!$C$388:$C$536,A148)</f>
        <v>0</v>
      </c>
      <c r="V148" s="186"/>
      <c r="W148" s="186"/>
      <c r="X148" s="186"/>
      <c r="Y148" s="186"/>
      <c r="Z148" s="186"/>
      <c r="AA148" s="186"/>
      <c r="AB148" s="186"/>
      <c r="AC148" s="186"/>
    </row>
    <row r="149" spans="1:29" ht="12.75">
      <c r="A149" s="478" t="str">
        <f t="array" ref="A149">IFERROR(INDEX('2019'!$C$388:$C$536,MATCH(0,INDEX(COUNTIF($A$129:A148,'2019'!$C$388:$C$536),0,0),0)),"")</f>
        <v>Segovia</v>
      </c>
      <c r="B149" s="211">
        <f>COUNTIF('2019'!$C$388:$C$536,A149)</f>
        <v>4</v>
      </c>
      <c r="C149" s="211">
        <f>COUNTIFS('2019'!$H$388:$H$536,"SEGUIMIENTO",'2019'!$G$388:$G$536,C$66,'2019'!$C$388:$C$536,A149)</f>
        <v>0</v>
      </c>
      <c r="D149" s="211">
        <f>COUNTIFS('2019'!$H$388:$H$536,"SOLUCIONADO",'2019'!$G$388:$G$536,C$66,'2019'!$C$388:$C$536,A149)</f>
        <v>2</v>
      </c>
      <c r="E149" s="211">
        <f>COUNTIFS('2019'!H$388:H$536,"SEGUIMIENTO",'2019'!G$388:G$536,E$66,'2019'!C$388:C$536,A149)</f>
        <v>0</v>
      </c>
      <c r="F149" s="211">
        <f>COUNTIFS('2019'!H$388:H$536,"SOLUCIONADO",'2019'!G$388:G$536,E$66,'2019'!C$388:C$536,A149)</f>
        <v>1</v>
      </c>
      <c r="G149" s="211">
        <f>COUNTIFS('2019'!$H$388:$H$536,"SEGUIMIENTO",'2019'!$G$388:$G$536,G$66,'2019'!$C$388:$C$536,A149)</f>
        <v>0</v>
      </c>
      <c r="H149" s="211">
        <f>COUNTIFS('2019'!$H$388:$H$536,"SOLUCIONADO",'2019'!$G$388:$G$536,G$66,'2019'!$C$388:$C$536,A149)</f>
        <v>0</v>
      </c>
      <c r="I149" s="211">
        <f>COUNTIFS('2019'!$H$388:$H$536,"SEGUIMIENTO",'2019'!$G$388:$G$536,I$66,'2019'!$C$388:$C$536,A149)</f>
        <v>0</v>
      </c>
      <c r="J149" s="211">
        <f>COUNTIFS('2019'!$H$388:$H$536,"SOLUCIONADO",'2019'!$G$388:$G$536,I$66,'2019'!$C$388:$C$536,A149)</f>
        <v>0</v>
      </c>
      <c r="K149" s="211">
        <f>COUNTIFS('2019'!$H$388:$H$536,"SEGUIMIENTO",'2019'!$G$388:$G$536,K$66,'2019'!$C$388:$C$536,A149)</f>
        <v>0</v>
      </c>
      <c r="L149" s="211">
        <f>COUNTIFS('2019'!$H$388:$H$536,"SOLUCIONADO",'2019'!$G$388:$G$536,K$66,'2019'!$C$388:$C$536,A149)</f>
        <v>0</v>
      </c>
      <c r="M149" s="211">
        <f>COUNTIFS('2019'!$H$388:$H$536,"SEGUIMIENTO",'2019'!$G$388:$G$536,M$66,'2019'!$C$388:$C$536,A149)</f>
        <v>0</v>
      </c>
      <c r="N149" s="211">
        <f>COUNTIFS('2019'!$H$388:$H$536,"SOLUCIONADO",'2019'!$G$388:$G$536,M$66,'2019'!$C$388:$C$536,A149)</f>
        <v>0</v>
      </c>
      <c r="O149" s="211">
        <f>COUNTIFS('2019'!$H$388:$H$536,"SEGUIMIENTO",'2019'!$G$388:$G$536,O$66,'2019'!$C$388:$C$536,A149)</f>
        <v>0</v>
      </c>
      <c r="P149" s="211">
        <f>COUNTIFS('2019'!$H$388:$H$536,"SOLUCIONADO",'2019'!$G$388:$G$536,O$66,'2019'!$C$388:$C$536,A149)</f>
        <v>1</v>
      </c>
      <c r="V149" s="186"/>
      <c r="W149" s="186"/>
      <c r="X149" s="186"/>
      <c r="Y149" s="186"/>
      <c r="Z149" s="186"/>
      <c r="AA149" s="186"/>
      <c r="AB149" s="186"/>
      <c r="AC149" s="186"/>
    </row>
    <row r="150" spans="1:29" ht="12.75">
      <c r="A150" s="478" t="str">
        <f t="array" ref="A150">IFERROR(INDEX('2019'!$C$388:$C$536,MATCH(0,INDEX(COUNTIF($A$129:A149,'2019'!$C$388:$C$536),0,0),0)),"")</f>
        <v>Morcelos</v>
      </c>
      <c r="B150" s="211">
        <f>COUNTIF('2019'!$C$388:$C$536,A150)</f>
        <v>2</v>
      </c>
      <c r="C150" s="211">
        <f>COUNTIFS('2019'!$H$388:$H$536,"SEGUIMIENTO",'2019'!$G$388:$G$536,C$66,'2019'!$C$388:$C$536,A150)</f>
        <v>0</v>
      </c>
      <c r="D150" s="211">
        <f>COUNTIFS('2019'!$H$388:$H$536,"SOLUCIONADO",'2019'!$G$388:$G$536,C$66,'2019'!$C$388:$C$536,A150)</f>
        <v>1</v>
      </c>
      <c r="E150" s="211">
        <f>COUNTIFS('2019'!H$388:H$536,"SEGUIMIENTO",'2019'!G$388:G$536,E$66,'2019'!C$388:C$536,A150)</f>
        <v>0</v>
      </c>
      <c r="F150" s="211">
        <f>COUNTIFS('2019'!H$388:H$536,"SOLUCIONADO",'2019'!G$388:G$536,E$66,'2019'!C$388:C$536,A150)</f>
        <v>0</v>
      </c>
      <c r="G150" s="211">
        <f>COUNTIFS('2019'!$H$388:$H$536,"SEGUIMIENTO",'2019'!$G$388:$G$536,G$66,'2019'!$C$388:$C$536,A150)</f>
        <v>0</v>
      </c>
      <c r="H150" s="211">
        <f>COUNTIFS('2019'!$H$388:$H$536,"SOLUCIONADO",'2019'!$G$388:$G$536,G$66,'2019'!$C$388:$C$536,A150)</f>
        <v>1</v>
      </c>
      <c r="I150" s="211">
        <f>COUNTIFS('2019'!$H$388:$H$536,"SEGUIMIENTO",'2019'!$G$388:$G$536,I$66,'2019'!$C$388:$C$536,A150)</f>
        <v>0</v>
      </c>
      <c r="J150" s="211">
        <f>COUNTIFS('2019'!$H$388:$H$536,"SOLUCIONADO",'2019'!$G$388:$G$536,I$66,'2019'!$C$388:$C$536,A150)</f>
        <v>0</v>
      </c>
      <c r="K150" s="211">
        <f>COUNTIFS('2019'!$H$388:$H$536,"SEGUIMIENTO",'2019'!$G$388:$G$536,K$66,'2019'!$C$388:$C$536,A150)</f>
        <v>0</v>
      </c>
      <c r="L150" s="211">
        <f>COUNTIFS('2019'!$H$388:$H$536,"SOLUCIONADO",'2019'!$G$388:$G$536,K$66,'2019'!$C$388:$C$536,A150)</f>
        <v>0</v>
      </c>
      <c r="M150" s="211">
        <f>COUNTIFS('2019'!$H$388:$H$536,"SEGUIMIENTO",'2019'!$G$388:$G$536,M$66,'2019'!$C$388:$C$536,A150)</f>
        <v>0</v>
      </c>
      <c r="N150" s="211">
        <f>COUNTIFS('2019'!$H$388:$H$536,"SOLUCIONADO",'2019'!$G$388:$G$536,M$66,'2019'!$C$388:$C$536,A150)</f>
        <v>0</v>
      </c>
      <c r="O150" s="211">
        <f>COUNTIFS('2019'!$H$388:$H$536,"SEGUIMIENTO",'2019'!$G$388:$G$536,O$66,'2019'!$C$388:$C$536,A150)</f>
        <v>0</v>
      </c>
      <c r="P150" s="211">
        <f>COUNTIFS('2019'!$H$388:$H$536,"SOLUCIONADO",'2019'!$G$388:$G$536,O$66,'2019'!$C$388:$C$536,A150)</f>
        <v>0</v>
      </c>
      <c r="V150" s="186"/>
      <c r="W150" s="186"/>
      <c r="X150" s="186"/>
      <c r="Y150" s="186"/>
      <c r="Z150" s="186"/>
      <c r="AA150" s="186"/>
      <c r="AB150" s="186"/>
      <c r="AC150" s="186"/>
    </row>
    <row r="151" spans="1:29" ht="12.75">
      <c r="A151" s="478" t="str">
        <f t="array" ref="A151">IFERROR(INDEX('2019'!$C$388:$C$536,MATCH(0,INDEX(COUNTIF($A$129:A150,'2019'!$C$388:$C$536),0,0),0)),"")</f>
        <v>Bayamon</v>
      </c>
      <c r="B151" s="211">
        <f>COUNTIF('2019'!$C$388:$C$536,A151)</f>
        <v>3</v>
      </c>
      <c r="C151" s="211">
        <f>COUNTIFS('2019'!$H$388:$H$536,"SEGUIMIENTO",'2019'!$G$388:$G$536,C$66,'2019'!$C$388:$C$536,A151)</f>
        <v>0</v>
      </c>
      <c r="D151" s="211">
        <f>COUNTIFS('2019'!$H$388:$H$536,"SOLUCIONADO",'2019'!$G$388:$G$536,C$66,'2019'!$C$388:$C$536,A151)</f>
        <v>1</v>
      </c>
      <c r="E151" s="211">
        <f>COUNTIFS('2019'!H$388:H$536,"SEGUIMIENTO",'2019'!G$388:G$536,E$66,'2019'!C$388:C$536,A151)</f>
        <v>0</v>
      </c>
      <c r="F151" s="211">
        <f>COUNTIFS('2019'!H$388:H$536,"SOLUCIONADO",'2019'!G$388:G$536,E$66,'2019'!C$388:C$536,A151)</f>
        <v>1</v>
      </c>
      <c r="G151" s="211">
        <f>COUNTIFS('2019'!$H$388:$H$536,"SEGUIMIENTO",'2019'!$G$388:$G$536,G$66,'2019'!$C$388:$C$536,A151)</f>
        <v>0</v>
      </c>
      <c r="H151" s="211">
        <f>COUNTIFS('2019'!$H$388:$H$536,"SOLUCIONADO",'2019'!$G$388:$G$536,G$66,'2019'!$C$388:$C$536,A151)</f>
        <v>0</v>
      </c>
      <c r="I151" s="211">
        <f>COUNTIFS('2019'!$H$388:$H$536,"SEGUIMIENTO",'2019'!$G$388:$G$536,I$66,'2019'!$C$388:$C$536,A151)</f>
        <v>0</v>
      </c>
      <c r="J151" s="211">
        <f>COUNTIFS('2019'!$H$388:$H$536,"SOLUCIONADO",'2019'!$G$388:$G$536,I$66,'2019'!$C$388:$C$536,A151)</f>
        <v>0</v>
      </c>
      <c r="K151" s="211">
        <f>COUNTIFS('2019'!$H$388:$H$536,"SEGUIMIENTO",'2019'!$G$388:$G$536,K$66,'2019'!$C$388:$C$536,A151)</f>
        <v>0</v>
      </c>
      <c r="L151" s="211">
        <f>COUNTIFS('2019'!$H$388:$H$536,"SOLUCIONADO",'2019'!$G$388:$G$536,K$66,'2019'!$C$388:$C$536,A151)</f>
        <v>0</v>
      </c>
      <c r="M151" s="211">
        <f>COUNTIFS('2019'!$H$388:$H$536,"SEGUIMIENTO",'2019'!$G$388:$G$536,M$66,'2019'!$C$388:$C$536,A151)</f>
        <v>0</v>
      </c>
      <c r="N151" s="211">
        <f>COUNTIFS('2019'!$H$388:$H$536,"SOLUCIONADO",'2019'!$G$388:$G$536,M$66,'2019'!$C$388:$C$536,A151)</f>
        <v>0</v>
      </c>
      <c r="O151" s="211">
        <f>COUNTIFS('2019'!$H$388:$H$536,"SEGUIMIENTO",'2019'!$G$388:$G$536,O$66,'2019'!$C$388:$C$536,A151)</f>
        <v>0</v>
      </c>
      <c r="P151" s="211">
        <f>COUNTIFS('2019'!$H$388:$H$536,"SOLUCIONADO",'2019'!$G$388:$G$536,O$66,'2019'!$C$388:$C$536,A151)</f>
        <v>1</v>
      </c>
      <c r="V151" s="186"/>
      <c r="W151" s="186"/>
      <c r="X151" s="186"/>
      <c r="Y151" s="186"/>
      <c r="Z151" s="186"/>
      <c r="AA151" s="186"/>
      <c r="AB151" s="186"/>
      <c r="AC151" s="186"/>
    </row>
    <row r="152" spans="1:29" ht="12.75">
      <c r="A152" s="478" t="str">
        <f t="array" ref="A152">IFERROR(INDEX('2019'!$C$388:$C$536,MATCH(0,INDEX(COUNTIF($A$129:A151,'2019'!$C$388:$C$536),0,0),0)),"")</f>
        <v>Quinta Valle</v>
      </c>
      <c r="B152" s="211">
        <f>COUNTIF('2019'!$C$388:$C$536,A152)</f>
        <v>2</v>
      </c>
      <c r="C152" s="211">
        <f>COUNTIFS('2019'!$H$388:$H$536,"SEGUIMIENTO",'2019'!$G$388:$G$536,C$66,'2019'!$C$388:$C$536,A152)</f>
        <v>0</v>
      </c>
      <c r="D152" s="211">
        <f>COUNTIFS('2019'!$H$388:$H$536,"SOLUCIONADO",'2019'!$G$388:$G$536,C$66,'2019'!$C$388:$C$536,A152)</f>
        <v>0</v>
      </c>
      <c r="E152" s="211">
        <f>COUNTIFS('2019'!H$388:H$536,"SEGUIMIENTO",'2019'!G$388:G$536,E$66,'2019'!C$388:C$536,A152)</f>
        <v>0</v>
      </c>
      <c r="F152" s="211">
        <f>COUNTIFS('2019'!H$388:H$536,"SOLUCIONADO",'2019'!G$388:G$536,E$66,'2019'!C$388:C$536,A152)</f>
        <v>1</v>
      </c>
      <c r="G152" s="211">
        <f>COUNTIFS('2019'!$H$388:$H$536,"SEGUIMIENTO",'2019'!$G$388:$G$536,G$66,'2019'!$C$388:$C$536,A152)</f>
        <v>0</v>
      </c>
      <c r="H152" s="211">
        <f>COUNTIFS('2019'!$H$388:$H$536,"SOLUCIONADO",'2019'!$G$388:$G$536,G$66,'2019'!$C$388:$C$536,A152)</f>
        <v>0</v>
      </c>
      <c r="I152" s="211">
        <f>COUNTIFS('2019'!$H$388:$H$536,"SEGUIMIENTO",'2019'!$G$388:$G$536,I$66,'2019'!$C$388:$C$536,A152)</f>
        <v>0</v>
      </c>
      <c r="J152" s="211">
        <f>COUNTIFS('2019'!$H$388:$H$536,"SOLUCIONADO",'2019'!$G$388:$G$536,I$66,'2019'!$C$388:$C$536,A152)</f>
        <v>0</v>
      </c>
      <c r="K152" s="211">
        <f>COUNTIFS('2019'!$H$388:$H$536,"SEGUIMIENTO",'2019'!$G$388:$G$536,K$66,'2019'!$C$388:$C$536,A152)</f>
        <v>0</v>
      </c>
      <c r="L152" s="211">
        <f>COUNTIFS('2019'!$H$388:$H$536,"SOLUCIONADO",'2019'!$G$388:$G$536,K$66,'2019'!$C$388:$C$536,A152)</f>
        <v>1</v>
      </c>
      <c r="M152" s="211">
        <f>COUNTIFS('2019'!$H$388:$H$536,"SEGUIMIENTO",'2019'!$G$388:$G$536,M$66,'2019'!$C$388:$C$536,A152)</f>
        <v>0</v>
      </c>
      <c r="N152" s="211">
        <f>COUNTIFS('2019'!$H$388:$H$536,"SOLUCIONADO",'2019'!$G$388:$G$536,M$66,'2019'!$C$388:$C$536,A152)</f>
        <v>0</v>
      </c>
      <c r="O152" s="211">
        <f>COUNTIFS('2019'!$H$388:$H$536,"SEGUIMIENTO",'2019'!$G$388:$G$536,O$66,'2019'!$C$388:$C$536,A152)</f>
        <v>0</v>
      </c>
      <c r="P152" s="211">
        <f>COUNTIFS('2019'!$H$388:$H$536,"SOLUCIONADO",'2019'!$G$388:$G$536,O$66,'2019'!$C$388:$C$536,A152)</f>
        <v>0</v>
      </c>
      <c r="V152" s="186"/>
      <c r="W152" s="186"/>
      <c r="X152" s="186"/>
      <c r="Y152" s="186"/>
      <c r="Z152" s="186"/>
      <c r="AA152" s="186"/>
      <c r="AB152" s="186"/>
      <c r="AC152" s="186"/>
    </row>
    <row r="153" spans="1:29" ht="12.75">
      <c r="A153" s="478" t="str">
        <f t="array" ref="A153">IFERROR(INDEX('2019'!$C$388:$C$536,MATCH(0,INDEX(COUNTIF($A$129:A152,'2019'!$C$388:$C$536),0,0),0)),"")</f>
        <v>Parque Ecuestre</v>
      </c>
      <c r="B153" s="211">
        <f>COUNTIF('2019'!$C$388:$C$536,A153)</f>
        <v>1</v>
      </c>
      <c r="C153" s="211">
        <f>COUNTIFS('2019'!$H$388:$H$536,"SEGUIMIENTO",'2019'!$G$388:$G$536,C$66,'2019'!$C$388:$C$536,A153)</f>
        <v>0</v>
      </c>
      <c r="D153" s="211">
        <f>COUNTIFS('2019'!$H$388:$H$536,"SOLUCIONADO",'2019'!$G$388:$G$536,C$66,'2019'!$C$388:$C$536,A153)</f>
        <v>0</v>
      </c>
      <c r="E153" s="211">
        <f>COUNTIFS('2019'!H$388:H$536,"SEGUIMIENTO",'2019'!G$388:G$536,E$66,'2019'!C$388:C$536,A153)</f>
        <v>0</v>
      </c>
      <c r="F153" s="211">
        <f>COUNTIFS('2019'!H$388:H$536,"SOLUCIONADO",'2019'!G$388:G$536,E$66,'2019'!C$388:C$536,A153)</f>
        <v>1</v>
      </c>
      <c r="G153" s="211">
        <f>COUNTIFS('2019'!$H$388:$H$536,"SEGUIMIENTO",'2019'!$G$388:$G$536,G$66,'2019'!$C$388:$C$536,A153)</f>
        <v>0</v>
      </c>
      <c r="H153" s="211">
        <f>COUNTIFS('2019'!$H$388:$H$536,"SOLUCIONADO",'2019'!$G$388:$G$536,G$66,'2019'!$C$388:$C$536,A153)</f>
        <v>0</v>
      </c>
      <c r="I153" s="211">
        <f>COUNTIFS('2019'!$H$388:$H$536,"SEGUIMIENTO",'2019'!$G$388:$G$536,I$66,'2019'!$C$388:$C$536,A153)</f>
        <v>0</v>
      </c>
      <c r="J153" s="211">
        <f>COUNTIFS('2019'!$H$388:$H$536,"SOLUCIONADO",'2019'!$G$388:$G$536,I$66,'2019'!$C$388:$C$536,A153)</f>
        <v>0</v>
      </c>
      <c r="K153" s="211">
        <f>COUNTIFS('2019'!$H$388:$H$536,"SEGUIMIENTO",'2019'!$G$388:$G$536,K$66,'2019'!$C$388:$C$536,A153)</f>
        <v>0</v>
      </c>
      <c r="L153" s="211">
        <f>COUNTIFS('2019'!$H$388:$H$536,"SOLUCIONADO",'2019'!$G$388:$G$536,K$66,'2019'!$C$388:$C$536,A153)</f>
        <v>0</v>
      </c>
      <c r="M153" s="211">
        <f>COUNTIFS('2019'!$H$388:$H$536,"SEGUIMIENTO",'2019'!$G$388:$G$536,M$66,'2019'!$C$388:$C$536,A153)</f>
        <v>0</v>
      </c>
      <c r="N153" s="211">
        <f>COUNTIFS('2019'!$H$388:$H$536,"SOLUCIONADO",'2019'!$G$388:$G$536,M$66,'2019'!$C$388:$C$536,A153)</f>
        <v>0</v>
      </c>
      <c r="O153" s="211">
        <f>COUNTIFS('2019'!$H$388:$H$536,"SEGUIMIENTO",'2019'!$G$388:$G$536,O$66,'2019'!$C$388:$C$536,A153)</f>
        <v>0</v>
      </c>
      <c r="P153" s="211">
        <f>COUNTIFS('2019'!$H$388:$H$536,"SOLUCIONADO",'2019'!$G$388:$G$536,O$66,'2019'!$C$388:$C$536,A153)</f>
        <v>0</v>
      </c>
      <c r="V153" s="186"/>
      <c r="W153" s="186"/>
      <c r="X153" s="186"/>
      <c r="Y153" s="186"/>
      <c r="Z153" s="186"/>
      <c r="AA153" s="186"/>
      <c r="AB153" s="186"/>
      <c r="AC153" s="186"/>
    </row>
    <row r="154" spans="1:29" ht="12.75">
      <c r="C154" s="480">
        <f t="shared" ref="C154:P154" si="4">SUM(C130:C153)</f>
        <v>0</v>
      </c>
      <c r="D154" s="480">
        <f t="shared" si="4"/>
        <v>42</v>
      </c>
      <c r="E154" s="480">
        <f t="shared" si="4"/>
        <v>0</v>
      </c>
      <c r="F154" s="480">
        <f t="shared" si="4"/>
        <v>68</v>
      </c>
      <c r="G154" s="480">
        <f t="shared" si="4"/>
        <v>0</v>
      </c>
      <c r="H154" s="480">
        <f t="shared" si="4"/>
        <v>10</v>
      </c>
      <c r="I154" s="480">
        <f t="shared" si="4"/>
        <v>0</v>
      </c>
      <c r="J154" s="480">
        <f t="shared" si="4"/>
        <v>1</v>
      </c>
      <c r="K154" s="480">
        <f t="shared" si="4"/>
        <v>0</v>
      </c>
      <c r="L154" s="480">
        <f t="shared" si="4"/>
        <v>5</v>
      </c>
      <c r="M154" s="480">
        <f t="shared" si="4"/>
        <v>0</v>
      </c>
      <c r="N154" s="480">
        <f t="shared" si="4"/>
        <v>0</v>
      </c>
      <c r="O154" s="480">
        <f t="shared" si="4"/>
        <v>0</v>
      </c>
      <c r="P154" s="480">
        <f t="shared" si="4"/>
        <v>23</v>
      </c>
      <c r="V154" s="186"/>
      <c r="W154" s="186"/>
      <c r="X154" s="186"/>
      <c r="Y154" s="186"/>
      <c r="Z154" s="186"/>
      <c r="AA154" s="186"/>
      <c r="AB154" s="186"/>
      <c r="AC154" s="186"/>
    </row>
    <row r="155" spans="1:29" ht="12.75">
      <c r="C155" s="186"/>
      <c r="D155" s="186"/>
      <c r="V155" s="186"/>
      <c r="W155" s="186"/>
      <c r="X155" s="186"/>
      <c r="Y155" s="186"/>
      <c r="Z155" s="186"/>
      <c r="AA155" s="186"/>
      <c r="AB155" s="186"/>
      <c r="AC155" s="186"/>
    </row>
    <row r="156" spans="1:29" ht="12.75">
      <c r="C156" s="186"/>
      <c r="D156" s="186"/>
      <c r="V156" s="186"/>
      <c r="W156" s="186"/>
      <c r="X156" s="186"/>
      <c r="Y156" s="186"/>
      <c r="Z156" s="186"/>
      <c r="AA156" s="186"/>
      <c r="AB156" s="186"/>
      <c r="AC156" s="186"/>
    </row>
    <row r="157" spans="1:29" ht="12.75">
      <c r="C157" s="186"/>
      <c r="D157" s="186"/>
      <c r="V157" s="186"/>
      <c r="W157" s="186"/>
      <c r="X157" s="186"/>
      <c r="Y157" s="186"/>
      <c r="Z157" s="186"/>
      <c r="AA157" s="186"/>
      <c r="AB157" s="186"/>
      <c r="AC157" s="186"/>
    </row>
    <row r="158" spans="1:29" ht="12.75">
      <c r="A158" s="555" t="s">
        <v>13194</v>
      </c>
      <c r="B158" s="545"/>
      <c r="C158" s="554" t="s">
        <v>114</v>
      </c>
      <c r="D158" s="545"/>
      <c r="E158" s="554" t="s">
        <v>271</v>
      </c>
      <c r="F158" s="545"/>
      <c r="G158" s="554" t="s">
        <v>222</v>
      </c>
      <c r="H158" s="545"/>
      <c r="I158" s="554" t="s">
        <v>4846</v>
      </c>
      <c r="J158" s="545"/>
      <c r="K158" s="554" t="s">
        <v>362</v>
      </c>
      <c r="L158" s="545"/>
      <c r="M158" s="554" t="s">
        <v>483</v>
      </c>
      <c r="N158" s="545"/>
      <c r="O158" s="554" t="s">
        <v>384</v>
      </c>
      <c r="P158" s="545"/>
      <c r="V158" s="186"/>
      <c r="W158" s="186"/>
      <c r="X158" s="186"/>
      <c r="Y158" s="186"/>
      <c r="Z158" s="186"/>
      <c r="AA158" s="186"/>
      <c r="AB158" s="186"/>
      <c r="AC158" s="186"/>
    </row>
    <row r="159" spans="1:29" ht="12.75">
      <c r="A159" s="477" t="s">
        <v>39</v>
      </c>
      <c r="B159" s="477" t="s">
        <v>13197</v>
      </c>
      <c r="C159" s="467" t="s">
        <v>15</v>
      </c>
      <c r="D159" s="467" t="s">
        <v>4805</v>
      </c>
      <c r="E159" s="467" t="s">
        <v>15</v>
      </c>
      <c r="F159" s="467" t="s">
        <v>4805</v>
      </c>
      <c r="G159" s="467" t="s">
        <v>15</v>
      </c>
      <c r="H159" s="467" t="s">
        <v>4805</v>
      </c>
      <c r="I159" s="467" t="s">
        <v>15</v>
      </c>
      <c r="J159" s="467" t="s">
        <v>4805</v>
      </c>
      <c r="K159" s="467" t="s">
        <v>15</v>
      </c>
      <c r="L159" s="467" t="s">
        <v>4805</v>
      </c>
      <c r="M159" s="467" t="s">
        <v>15</v>
      </c>
      <c r="N159" s="465" t="s">
        <v>4805</v>
      </c>
      <c r="O159" s="467" t="s">
        <v>15</v>
      </c>
      <c r="P159" s="467" t="s">
        <v>4805</v>
      </c>
      <c r="V159" s="186"/>
      <c r="W159" s="186"/>
      <c r="X159" s="186"/>
      <c r="Y159" s="186"/>
      <c r="Z159" s="186"/>
      <c r="AA159" s="186"/>
      <c r="AB159" s="186"/>
      <c r="AC159" s="186"/>
    </row>
    <row r="160" spans="1:29" ht="12.75">
      <c r="A160" s="478" t="str">
        <f t="array" ref="A160">IFERROR(INDEX('2019'!$C$537:$C$699,MATCH(0,INDEX(COUNTIF($A$159:A159,'2019'!$C$537:$C$699),0,0),0)),"")</f>
        <v>Plaza Universidad</v>
      </c>
      <c r="B160" s="211">
        <f>COUNTIF('2019'!$C$537:$C$693,A160)</f>
        <v>12</v>
      </c>
      <c r="C160" s="211">
        <f>COUNTIFS('2019'!$H$537:$H$693,"SEGUIMIENTO",'2019'!$G$537:$G$693,C$66,'2019'!$C$537:$C$693,A160)</f>
        <v>0</v>
      </c>
      <c r="D160" s="211">
        <f>COUNTIFS('2019'!$H$537:$H$693,"SOLUCIONADO",'2019'!$G$537:$G$693,C$66,'2019'!$C$537:$C$693,A160)</f>
        <v>5</v>
      </c>
      <c r="E160" s="211">
        <f>COUNTIFS('2019'!H$537:H$693,"SEGUIMIENTO",'2019'!G$537:G$693,E$66,'2019'!C$537:C$693,A160)</f>
        <v>0</v>
      </c>
      <c r="F160" s="211">
        <f>COUNTIFS('2019'!H$537:H$693,"SOLUCIONADO",'2019'!G$537:G$693,E$66,'2019'!C$537:C$693,A160)</f>
        <v>5</v>
      </c>
      <c r="G160" s="211">
        <f>COUNTIFS('2019'!$H$537:$H$693,"SEGUIMIENTO",'2019'!$G$537:$G$693,G$66,'2019'!$C$537:$C$693,A160)</f>
        <v>0</v>
      </c>
      <c r="H160" s="211">
        <f>COUNTIFS('2019'!$H$537:$H$693,"SOLUCIONADO",'2019'!$G$537:$G$693,G$66,'2019'!$C$537:$C$693,A160)</f>
        <v>0</v>
      </c>
      <c r="I160" s="211">
        <f>COUNTIFS('2019'!$H$537:$H$693,"SEGUIMIENTO",'2019'!$G$537:$G$693,I$66,'2019'!$C$537:$C$693,A160)</f>
        <v>0</v>
      </c>
      <c r="J160" s="211">
        <f>COUNTIFS('2019'!$H$537:$H$693,"SOLUCIONADO",'2019'!$G$537:$G$693,I$66,'2019'!$C$537:$C$693,A160)</f>
        <v>0</v>
      </c>
      <c r="K160" s="211">
        <f>COUNTIFS('2019'!$H$537:$H$693,"SEGUIMIENTO",'2019'!$G$537:$G$693,K$66,'2019'!$C$537:$C$693,A160)</f>
        <v>0</v>
      </c>
      <c r="L160" s="211">
        <f>COUNTIFS('2019'!$H$537:$H$693,"SOLUCIONADO",'2019'!$G$537:$G$693,K$66,'2019'!$C$537:$C$693,A160)</f>
        <v>0</v>
      </c>
      <c r="M160" s="211">
        <f>COUNTIFS('2019'!$H$537:$H$693,"SEGUIMIENTO",'2019'!$G$537:$G$693,M$66,'2019'!$C$537:$C$693,A160)</f>
        <v>0</v>
      </c>
      <c r="N160" s="211">
        <f>COUNTIFS('2019'!$H$537:$H$693,"SOLUCIONADO",'2019'!$G$537:$G$693,M$66,'2019'!$C$537:$C$693,A160)</f>
        <v>0</v>
      </c>
      <c r="O160" s="211">
        <f>COUNTIFS('2019'!$H$537:$H$693,"SEGUIMIENTO",'2019'!$G$537:$G$693,O$66,'2019'!$C$537:$C$693,A160)</f>
        <v>0</v>
      </c>
      <c r="P160" s="211">
        <f>COUNTIFS('2019'!$H$537:$H$693,"SOLUCIONADO",'2019'!$G$537:$G$693,O$66,'2019'!$C$537:$C$693,A160)</f>
        <v>2</v>
      </c>
      <c r="V160" s="186"/>
      <c r="W160" s="186"/>
      <c r="X160" s="186"/>
      <c r="Y160" s="186"/>
      <c r="Z160" s="186"/>
      <c r="AA160" s="186"/>
      <c r="AB160" s="186"/>
      <c r="AC160" s="186"/>
    </row>
    <row r="161" spans="1:29" ht="12.75">
      <c r="A161" s="478" t="str">
        <f t="array" ref="A161">IFERROR(INDEX('2019'!$C$537:$C$699,MATCH(0,INDEX(COUNTIF($A$159:A160,'2019'!$C$537:$C$699),0,0),0)),"")</f>
        <v>Millenia</v>
      </c>
      <c r="B161" s="211">
        <f>COUNTIF('2019'!$C$537:$C$693,A161)</f>
        <v>6</v>
      </c>
      <c r="C161" s="211">
        <f>COUNTIFS('2019'!$H$537:$H$693,"SEGUIMIENTO",'2019'!$G$537:$G$693,C$66,'2019'!$C$537:$C$693,A161)</f>
        <v>0</v>
      </c>
      <c r="D161" s="211">
        <f>COUNTIFS('2019'!$H$537:$H$693,"SOLUCIONADO",'2019'!$G$537:$G$693,C$66,'2019'!$C$537:$C$693,A161)</f>
        <v>3</v>
      </c>
      <c r="E161" s="211">
        <f>COUNTIFS('2019'!H$537:H$693,"SEGUIMIENTO",'2019'!G$537:G$693,E$66,'2019'!C$537:C$693,A161)</f>
        <v>0</v>
      </c>
      <c r="F161" s="211">
        <f>COUNTIFS('2019'!H$537:H$693,"SOLUCIONADO",'2019'!G$537:G$693,E$66,'2019'!C$537:C$693,A161)</f>
        <v>2</v>
      </c>
      <c r="G161" s="211">
        <f>COUNTIFS('2019'!$H$537:$H$693,"SEGUIMIENTO",'2019'!$G$537:$G$693,G$66,'2019'!$C$537:$C$693,A161)</f>
        <v>0</v>
      </c>
      <c r="H161" s="211">
        <f>COUNTIFS('2019'!$H$537:$H$693,"SOLUCIONADO",'2019'!$G$537:$G$693,G$66,'2019'!$C$537:$C$693,A161)</f>
        <v>0</v>
      </c>
      <c r="I161" s="211">
        <f>COUNTIFS('2019'!$H$537:$H$693,"SEGUIMIENTO",'2019'!$G$537:$G$693,I$66,'2019'!$C$537:$C$693,A161)</f>
        <v>0</v>
      </c>
      <c r="J161" s="211">
        <f>COUNTIFS('2019'!$H$537:$H$693,"SOLUCIONADO",'2019'!$G$537:$G$693,I$66,'2019'!$C$537:$C$693,A161)</f>
        <v>0</v>
      </c>
      <c r="K161" s="211">
        <f>COUNTIFS('2019'!$H$537:$H$693,"SEGUIMIENTO",'2019'!$G$537:$G$693,K$66,'2019'!$C$537:$C$693,A161)</f>
        <v>0</v>
      </c>
      <c r="L161" s="211">
        <f>COUNTIFS('2019'!$H$537:$H$693,"SOLUCIONADO",'2019'!$G$537:$G$693,K$66,'2019'!$C$537:$C$693,A161)</f>
        <v>0</v>
      </c>
      <c r="M161" s="211">
        <f>COUNTIFS('2019'!$H$537:$H$693,"SEGUIMIENTO",'2019'!$G$537:$G$693,M$66,'2019'!$C$537:$C$693,A161)</f>
        <v>0</v>
      </c>
      <c r="N161" s="211">
        <f>COUNTIFS('2019'!$H$537:$H$693,"SOLUCIONADO",'2019'!$G$537:$G$693,M$66,'2019'!$C$537:$C$693,A161)</f>
        <v>0</v>
      </c>
      <c r="O161" s="211">
        <f>COUNTIFS('2019'!$H$537:$H$693,"SEGUIMIENTO",'2019'!$G$537:$G$693,O$66,'2019'!$C$537:$C$693,A161)</f>
        <v>0</v>
      </c>
      <c r="P161" s="211">
        <f>COUNTIFS('2019'!$H$537:$H$693,"SOLUCIONADO",'2019'!$G$537:$G$693,O$66,'2019'!$C$537:$C$693,A161)</f>
        <v>1</v>
      </c>
      <c r="V161" s="186"/>
      <c r="W161" s="186"/>
      <c r="X161" s="186"/>
      <c r="Y161" s="186"/>
      <c r="Z161" s="186"/>
      <c r="AA161" s="186"/>
      <c r="AB161" s="186"/>
      <c r="AC161" s="186"/>
    </row>
    <row r="162" spans="1:29" ht="12.75">
      <c r="A162" s="478" t="str">
        <f t="array" ref="A162">IFERROR(INDEX('2019'!$C$537:$C$699,MATCH(0,INDEX(COUNTIF($A$159:A161,'2019'!$C$537:$C$699),0,0),0)),"")</f>
        <v>Cervantes</v>
      </c>
      <c r="B162" s="211">
        <f>COUNTIF('2019'!$C$537:$C$693,A162)</f>
        <v>42</v>
      </c>
      <c r="C162" s="211">
        <f>COUNTIFS('2019'!$H$537:$H$693,"SEGUIMIENTO",'2019'!$G$537:$G$693,C$66,'2019'!$C$537:$C$693,A162)</f>
        <v>0</v>
      </c>
      <c r="D162" s="211">
        <f>COUNTIFS('2019'!$H$537:$H$693,"SOLUCIONADO",'2019'!$G$537:$G$693,C$66,'2019'!$C$537:$C$693,A162)</f>
        <v>19</v>
      </c>
      <c r="E162" s="211">
        <f>COUNTIFS('2019'!H$537:H$693,"SEGUIMIENTO",'2019'!G$537:G$693,E$66,'2019'!C$537:C$693,A162)</f>
        <v>0</v>
      </c>
      <c r="F162" s="211">
        <f>COUNTIFS('2019'!H$537:H$693,"SOLUCIONADO",'2019'!G$537:G$693,E$66,'2019'!C$537:C$693,A162)</f>
        <v>9</v>
      </c>
      <c r="G162" s="211">
        <f>COUNTIFS('2019'!$H$537:$H$693,"SEGUIMIENTO",'2019'!$G$537:$G$693,G$66,'2019'!$C$537:$C$693,A162)</f>
        <v>0</v>
      </c>
      <c r="H162" s="211">
        <f>COUNTIFS('2019'!$H$537:$H$693,"SOLUCIONADO",'2019'!$G$537:$G$693,G$66,'2019'!$C$537:$C$693,A162)</f>
        <v>3</v>
      </c>
      <c r="I162" s="211">
        <f>COUNTIFS('2019'!$H$537:$H$693,"SEGUIMIENTO",'2019'!$G$537:$G$693,I$66,'2019'!$C$537:$C$693,A162)</f>
        <v>0</v>
      </c>
      <c r="J162" s="211">
        <f>COUNTIFS('2019'!$H$537:$H$693,"SOLUCIONADO",'2019'!$G$537:$G$693,I$66,'2019'!$C$537:$C$693,A162)</f>
        <v>0</v>
      </c>
      <c r="K162" s="211">
        <f>COUNTIFS('2019'!$H$537:$H$693,"SEGUIMIENTO",'2019'!$G$537:$G$693,K$66,'2019'!$C$537:$C$693,A162)</f>
        <v>0</v>
      </c>
      <c r="L162" s="211">
        <f>COUNTIFS('2019'!$H$537:$H$693,"SOLUCIONADO",'2019'!$G$537:$G$693,K$66,'2019'!$C$537:$C$693,A162)</f>
        <v>1</v>
      </c>
      <c r="M162" s="211">
        <f>COUNTIFS('2019'!$H$537:$H$693,"SEGUIMIENTO",'2019'!$G$537:$G$693,M$66,'2019'!$C$537:$C$693,A162)</f>
        <v>0</v>
      </c>
      <c r="N162" s="211">
        <f>COUNTIFS('2019'!$H$537:$H$693,"SOLUCIONADO",'2019'!$G$537:$G$693,M$66,'2019'!$C$537:$C$693,A162)</f>
        <v>0</v>
      </c>
      <c r="O162" s="211">
        <f>COUNTIFS('2019'!$H$537:$H$693,"SEGUIMIENTO",'2019'!$G$537:$G$693,O$66,'2019'!$C$537:$C$693,A162)</f>
        <v>0</v>
      </c>
      <c r="P162" s="211">
        <f>COUNTIFS('2019'!$H$537:$H$693,"SOLUCIONADO",'2019'!$G$537:$G$693,O$66,'2019'!$C$537:$C$693,A162)</f>
        <v>10</v>
      </c>
      <c r="V162" s="186"/>
      <c r="W162" s="186"/>
      <c r="X162" s="186"/>
      <c r="Y162" s="186"/>
      <c r="Z162" s="186"/>
      <c r="AA162" s="186"/>
      <c r="AB162" s="186"/>
      <c r="AC162" s="186"/>
    </row>
    <row r="163" spans="1:29" ht="12.75">
      <c r="A163" s="478" t="str">
        <f t="array" ref="A163">IFERROR(INDEX('2019'!$C$537:$C$699,MATCH(0,INDEX(COUNTIF($A$159:A162,'2019'!$C$537:$C$699),0,0),0)),"")</f>
        <v>Tiffany</v>
      </c>
      <c r="B163" s="211">
        <f>COUNTIF('2019'!$C$537:$C$693,A163)</f>
        <v>10</v>
      </c>
      <c r="C163" s="211">
        <f>COUNTIFS('2019'!$H$537:$H$693,"SEGUIMIENTO",'2019'!$G$537:$G$693,C$66,'2019'!$C$537:$C$693,A163)</f>
        <v>0</v>
      </c>
      <c r="D163" s="211">
        <f>COUNTIFS('2019'!$H$537:$H$693,"SOLUCIONADO",'2019'!$G$537:$G$693,C$66,'2019'!$C$537:$C$693,A163)</f>
        <v>0</v>
      </c>
      <c r="E163" s="211">
        <f>COUNTIFS('2019'!H$537:H$693,"SEGUIMIENTO",'2019'!G$537:G$693,E$66,'2019'!C$537:C$693,A163)</f>
        <v>0</v>
      </c>
      <c r="F163" s="211">
        <f>COUNTIFS('2019'!H$537:H$693,"SOLUCIONADO",'2019'!G$537:G$693,E$66,'2019'!C$537:C$693,A163)</f>
        <v>7</v>
      </c>
      <c r="G163" s="211">
        <f>COUNTIFS('2019'!$H$537:$H$693,"SEGUIMIENTO",'2019'!$G$537:$G$693,G$66,'2019'!$C$537:$C$693,A163)</f>
        <v>0</v>
      </c>
      <c r="H163" s="211">
        <f>COUNTIFS('2019'!$H$537:$H$693,"SOLUCIONADO",'2019'!$G$537:$G$693,G$66,'2019'!$C$537:$C$693,A163)</f>
        <v>0</v>
      </c>
      <c r="I163" s="211">
        <f>COUNTIFS('2019'!$H$537:$H$693,"SEGUIMIENTO",'2019'!$G$537:$G$693,I$66,'2019'!$C$537:$C$693,A163)</f>
        <v>0</v>
      </c>
      <c r="J163" s="211">
        <f>COUNTIFS('2019'!$H$537:$H$693,"SOLUCIONADO",'2019'!$G$537:$G$693,I$66,'2019'!$C$537:$C$693,A163)</f>
        <v>0</v>
      </c>
      <c r="K163" s="211">
        <f>COUNTIFS('2019'!$H$537:$H$693,"SEGUIMIENTO",'2019'!$G$537:$G$693,K$66,'2019'!$C$537:$C$693,A163)</f>
        <v>0</v>
      </c>
      <c r="L163" s="211">
        <f>COUNTIFS('2019'!$H$537:$H$693,"SOLUCIONADO",'2019'!$G$537:$G$693,K$66,'2019'!$C$537:$C$693,A163)</f>
        <v>0</v>
      </c>
      <c r="M163" s="211">
        <f>COUNTIFS('2019'!$H$537:$H$693,"SEGUIMIENTO",'2019'!$G$537:$G$693,M$66,'2019'!$C$537:$C$693,A163)</f>
        <v>0</v>
      </c>
      <c r="N163" s="211">
        <f>COUNTIFS('2019'!$H$537:$H$693,"SOLUCIONADO",'2019'!$G$537:$G$693,M$66,'2019'!$C$537:$C$693,A163)</f>
        <v>0</v>
      </c>
      <c r="O163" s="211">
        <f>COUNTIFS('2019'!$H$537:$H$693,"SEGUIMIENTO",'2019'!$G$537:$G$693,O$66,'2019'!$C$537:$C$693,A163)</f>
        <v>0</v>
      </c>
      <c r="P163" s="211">
        <f>COUNTIFS('2019'!$H$537:$H$693,"SOLUCIONADO",'2019'!$G$537:$G$693,O$66,'2019'!$C$537:$C$693,A163)</f>
        <v>3</v>
      </c>
      <c r="V163" s="186"/>
      <c r="W163" s="186"/>
      <c r="X163" s="186"/>
      <c r="Y163" s="186"/>
      <c r="Z163" s="186"/>
      <c r="AA163" s="186"/>
      <c r="AB163" s="186"/>
      <c r="AC163" s="186"/>
    </row>
    <row r="164" spans="1:29" ht="12.75">
      <c r="A164" s="478" t="str">
        <f t="array" ref="A164">IFERROR(INDEX('2019'!$C$537:$C$699,MATCH(0,INDEX(COUNTIF($A$159:A163,'2019'!$C$537:$C$699),0,0),0)),"")</f>
        <v>Agueybana</v>
      </c>
      <c r="B164" s="211">
        <f>COUNTIF('2019'!$C$537:$C$693,A164)</f>
        <v>15</v>
      </c>
      <c r="C164" s="211">
        <f>COUNTIFS('2019'!$H$537:$H$693,"SEGUIMIENTO",'2019'!$G$537:$G$693,C$66,'2019'!$C$537:$C$693,A164)</f>
        <v>0</v>
      </c>
      <c r="D164" s="211">
        <f>COUNTIFS('2019'!$H$537:$H$693,"SOLUCIONADO",'2019'!$G$537:$G$693,C$66,'2019'!$C$537:$C$693,A164)</f>
        <v>3</v>
      </c>
      <c r="E164" s="211">
        <f>COUNTIFS('2019'!H$537:H$693,"SEGUIMIENTO",'2019'!G$537:G$693,E$66,'2019'!C$537:C$693,A164)</f>
        <v>0</v>
      </c>
      <c r="F164" s="211">
        <f>COUNTIFS('2019'!H$537:H$693,"SOLUCIONADO",'2019'!G$537:G$693,E$66,'2019'!C$537:C$693,A164)</f>
        <v>9</v>
      </c>
      <c r="G164" s="211">
        <f>COUNTIFS('2019'!$H$537:$H$693,"SEGUIMIENTO",'2019'!$G$537:$G$693,G$66,'2019'!$C$537:$C$693,A164)</f>
        <v>0</v>
      </c>
      <c r="H164" s="211">
        <f>COUNTIFS('2019'!$H$537:$H$693,"SOLUCIONADO",'2019'!$G$537:$G$693,G$66,'2019'!$C$537:$C$693,A164)</f>
        <v>0</v>
      </c>
      <c r="I164" s="211">
        <f>COUNTIFS('2019'!$H$537:$H$693,"SEGUIMIENTO",'2019'!$G$537:$G$693,I$66,'2019'!$C$537:$C$693,A164)</f>
        <v>0</v>
      </c>
      <c r="J164" s="211">
        <f>COUNTIFS('2019'!$H$537:$H$693,"SOLUCIONADO",'2019'!$G$537:$G$693,I$66,'2019'!$C$537:$C$693,A164)</f>
        <v>0</v>
      </c>
      <c r="K164" s="211">
        <f>COUNTIFS('2019'!$H$537:$H$693,"SEGUIMIENTO",'2019'!$G$537:$G$693,K$66,'2019'!$C$537:$C$693,A164)</f>
        <v>0</v>
      </c>
      <c r="L164" s="211">
        <f>COUNTIFS('2019'!$H$537:$H$693,"SOLUCIONADO",'2019'!$G$537:$G$693,K$66,'2019'!$C$537:$C$693,A164)</f>
        <v>0</v>
      </c>
      <c r="M164" s="211">
        <f>COUNTIFS('2019'!$H$537:$H$693,"SEGUIMIENTO",'2019'!$G$537:$G$693,M$66,'2019'!$C$537:$C$693,A164)</f>
        <v>0</v>
      </c>
      <c r="N164" s="211">
        <f>COUNTIFS('2019'!$H$537:$H$693,"SOLUCIONADO",'2019'!$G$537:$G$693,M$66,'2019'!$C$537:$C$693,A164)</f>
        <v>0</v>
      </c>
      <c r="O164" s="211">
        <f>COUNTIFS('2019'!$H$537:$H$693,"SEGUIMIENTO",'2019'!$G$537:$G$693,O$66,'2019'!$C$537:$C$693,A164)</f>
        <v>0</v>
      </c>
      <c r="P164" s="211">
        <f>COUNTIFS('2019'!$H$537:$H$693,"SOLUCIONADO",'2019'!$G$537:$G$693,O$66,'2019'!$C$537:$C$693,A164)</f>
        <v>3</v>
      </c>
      <c r="V164" s="186"/>
      <c r="W164" s="186"/>
      <c r="X164" s="186"/>
      <c r="Y164" s="186"/>
      <c r="Z164" s="186"/>
      <c r="AA164" s="186"/>
      <c r="AB164" s="186"/>
      <c r="AC164" s="186"/>
    </row>
    <row r="165" spans="1:29" ht="12.75">
      <c r="A165" s="478" t="str">
        <f t="array" ref="A165">IFERROR(INDEX('2019'!$C$537:$C$699,MATCH(0,INDEX(COUNTIF($A$159:A164,'2019'!$C$537:$C$699),0,0),0)),"")</f>
        <v>Bello Horizonte</v>
      </c>
      <c r="B165" s="211">
        <f>COUNTIF('2019'!$C$537:$C$693,A165)</f>
        <v>8</v>
      </c>
      <c r="C165" s="211">
        <f>COUNTIFS('2019'!$H$537:$H$693,"SEGUIMIENTO",'2019'!$G$537:$G$693,C$66,'2019'!$C$537:$C$693,A165)</f>
        <v>0</v>
      </c>
      <c r="D165" s="211">
        <f>COUNTIFS('2019'!$H$537:$H$693,"SOLUCIONADO",'2019'!$G$537:$G$693,C$66,'2019'!$C$537:$C$693,A165)</f>
        <v>4</v>
      </c>
      <c r="E165" s="211">
        <f>COUNTIFS('2019'!H$537:H$693,"SEGUIMIENTO",'2019'!G$537:G$693,E$66,'2019'!C$537:C$693,A165)</f>
        <v>0</v>
      </c>
      <c r="F165" s="211">
        <f>COUNTIFS('2019'!H$537:H$693,"SOLUCIONADO",'2019'!G$537:G$693,E$66,'2019'!C$537:C$693,A165)</f>
        <v>2</v>
      </c>
      <c r="G165" s="211">
        <f>COUNTIFS('2019'!$H$537:$H$693,"SEGUIMIENTO",'2019'!$G$537:$G$693,G$66,'2019'!$C$537:$C$693,A165)</f>
        <v>0</v>
      </c>
      <c r="H165" s="211">
        <f>COUNTIFS('2019'!$H$537:$H$693,"SOLUCIONADO",'2019'!$G$537:$G$693,G$66,'2019'!$C$537:$C$693,A165)</f>
        <v>1</v>
      </c>
      <c r="I165" s="211">
        <f>COUNTIFS('2019'!$H$537:$H$693,"SEGUIMIENTO",'2019'!$G$537:$G$693,I$66,'2019'!$C$537:$C$693,A165)</f>
        <v>0</v>
      </c>
      <c r="J165" s="211">
        <f>COUNTIFS('2019'!$H$537:$H$693,"SOLUCIONADO",'2019'!$G$537:$G$693,I$66,'2019'!$C$537:$C$693,A165)</f>
        <v>0</v>
      </c>
      <c r="K165" s="211">
        <f>COUNTIFS('2019'!$H$537:$H$693,"SEGUIMIENTO",'2019'!$G$537:$G$693,K$66,'2019'!$C$537:$C$693,A165)</f>
        <v>0</v>
      </c>
      <c r="L165" s="211">
        <f>COUNTIFS('2019'!$H$537:$H$693,"SOLUCIONADO",'2019'!$G$537:$G$693,K$66,'2019'!$C$537:$C$693,A165)</f>
        <v>0</v>
      </c>
      <c r="M165" s="211">
        <f>COUNTIFS('2019'!$H$537:$H$693,"SEGUIMIENTO",'2019'!$G$537:$G$693,M$66,'2019'!$C$537:$C$693,A165)</f>
        <v>0</v>
      </c>
      <c r="N165" s="211">
        <f>COUNTIFS('2019'!$H$537:$H$693,"SOLUCIONADO",'2019'!$G$537:$G$693,M$66,'2019'!$C$537:$C$693,A165)</f>
        <v>0</v>
      </c>
      <c r="O165" s="211">
        <f>COUNTIFS('2019'!$H$537:$H$693,"SEGUIMIENTO",'2019'!$G$537:$G$693,O$66,'2019'!$C$537:$C$693,A165)</f>
        <v>0</v>
      </c>
      <c r="P165" s="211">
        <f>COUNTIFS('2019'!$H$537:$H$693,"SOLUCIONADO",'2019'!$G$537:$G$693,O$66,'2019'!$C$537:$C$693,A165)</f>
        <v>1</v>
      </c>
      <c r="V165" s="186"/>
      <c r="W165" s="186"/>
      <c r="X165" s="186"/>
      <c r="Y165" s="186"/>
      <c r="Z165" s="186"/>
      <c r="AA165" s="186"/>
      <c r="AB165" s="186"/>
      <c r="AC165" s="186"/>
    </row>
    <row r="166" spans="1:29" ht="12.75">
      <c r="A166" s="478" t="str">
        <f t="array" ref="A166">IFERROR(INDEX('2019'!$C$537:$C$699,MATCH(0,INDEX(COUNTIF($A$159:A165,'2019'!$C$537:$C$699),0,0),0)),"")</f>
        <v>Playa Grande</v>
      </c>
      <c r="B166" s="211">
        <f>COUNTIF('2019'!$C$537:$C$693,A166)</f>
        <v>9</v>
      </c>
      <c r="C166" s="211">
        <f>COUNTIFS('2019'!$H$537:$H$693,"SEGUIMIENTO",'2019'!$G$537:$G$693,C$66,'2019'!$C$537:$C$693,A166)</f>
        <v>0</v>
      </c>
      <c r="D166" s="211">
        <f>COUNTIFS('2019'!$H$537:$H$693,"SOLUCIONADO",'2019'!$G$537:$G$693,C$66,'2019'!$C$537:$C$693,A166)</f>
        <v>4</v>
      </c>
      <c r="E166" s="211">
        <f>COUNTIFS('2019'!H$537:H$693,"SEGUIMIENTO",'2019'!G$537:G$693,E$66,'2019'!C$537:C$693,A166)</f>
        <v>0</v>
      </c>
      <c r="F166" s="211">
        <f>COUNTIFS('2019'!H$537:H$693,"SOLUCIONADO",'2019'!G$537:G$693,E$66,'2019'!C$537:C$693,A166)</f>
        <v>3</v>
      </c>
      <c r="G166" s="211">
        <f>COUNTIFS('2019'!$H$537:$H$693,"SEGUIMIENTO",'2019'!$G$537:$G$693,G$66,'2019'!$C$537:$C$693,A166)</f>
        <v>0</v>
      </c>
      <c r="H166" s="211">
        <f>COUNTIFS('2019'!$H$537:$H$693,"SOLUCIONADO",'2019'!$G$537:$G$693,G$66,'2019'!$C$537:$C$693,A166)</f>
        <v>0</v>
      </c>
      <c r="I166" s="211">
        <f>COUNTIFS('2019'!$H$537:$H$693,"SEGUIMIENTO",'2019'!$G$537:$G$693,I$66,'2019'!$C$537:$C$693,A166)</f>
        <v>0</v>
      </c>
      <c r="J166" s="211">
        <f>COUNTIFS('2019'!$H$537:$H$693,"SOLUCIONADO",'2019'!$G$537:$G$693,I$66,'2019'!$C$537:$C$693,A166)</f>
        <v>0</v>
      </c>
      <c r="K166" s="211">
        <f>COUNTIFS('2019'!$H$537:$H$693,"SEGUIMIENTO",'2019'!$G$537:$G$693,K$66,'2019'!$C$537:$C$693,A166)</f>
        <v>0</v>
      </c>
      <c r="L166" s="211">
        <f>COUNTIFS('2019'!$H$537:$H$693,"SOLUCIONADO",'2019'!$G$537:$G$693,K$66,'2019'!$C$537:$C$693,A166)</f>
        <v>0</v>
      </c>
      <c r="M166" s="211">
        <f>COUNTIFS('2019'!$H$537:$H$693,"SEGUIMIENTO",'2019'!$G$537:$G$693,M$66,'2019'!$C$537:$C$693,A166)</f>
        <v>0</v>
      </c>
      <c r="N166" s="211">
        <f>COUNTIFS('2019'!$H$537:$H$693,"SOLUCIONADO",'2019'!$G$537:$G$693,M$66,'2019'!$C$537:$C$693,A166)</f>
        <v>0</v>
      </c>
      <c r="O166" s="211">
        <f>COUNTIFS('2019'!$H$537:$H$693,"SEGUIMIENTO",'2019'!$G$537:$G$693,O$66,'2019'!$C$537:$C$693,A166)</f>
        <v>0</v>
      </c>
      <c r="P166" s="211">
        <f>COUNTIFS('2019'!$H$537:$H$693,"SOLUCIONADO",'2019'!$G$537:$G$693,O$66,'2019'!$C$537:$C$693,A166)</f>
        <v>2</v>
      </c>
      <c r="V166" s="186"/>
      <c r="W166" s="186"/>
      <c r="X166" s="186"/>
      <c r="Y166" s="186"/>
      <c r="Z166" s="186"/>
      <c r="AA166" s="186"/>
      <c r="AB166" s="186"/>
      <c r="AC166" s="186"/>
    </row>
    <row r="167" spans="1:29" ht="12.75">
      <c r="A167" s="478" t="str">
        <f t="array" ref="A167">IFERROR(INDEX('2019'!$C$537:$C$699,MATCH(0,INDEX(COUNTIF($A$159:A166,'2019'!$C$537:$C$699),0,0),0)),"")</f>
        <v>Hormiga</v>
      </c>
      <c r="B167" s="211">
        <f>COUNTIF('2019'!$C$537:$C$693,A167)</f>
        <v>8</v>
      </c>
      <c r="C167" s="211">
        <f>COUNTIFS('2019'!$H$537:$H$693,"SEGUIMIENTO",'2019'!$G$537:$G$693,C$66,'2019'!$C$537:$C$693,A167)</f>
        <v>0</v>
      </c>
      <c r="D167" s="211">
        <f>COUNTIFS('2019'!$H$537:$H$693,"SOLUCIONADO",'2019'!$G$537:$G$693,C$66,'2019'!$C$537:$C$693,A167)</f>
        <v>2</v>
      </c>
      <c r="E167" s="211">
        <f>COUNTIFS('2019'!H$537:H$693,"SEGUIMIENTO",'2019'!G$537:G$693,E$66,'2019'!C$537:C$693,A167)</f>
        <v>0</v>
      </c>
      <c r="F167" s="211">
        <f>COUNTIFS('2019'!H$537:H$693,"SOLUCIONADO",'2019'!G$537:G$693,E$66,'2019'!C$537:C$693,A167)</f>
        <v>2</v>
      </c>
      <c r="G167" s="211">
        <f>COUNTIFS('2019'!$H$537:$H$693,"SEGUIMIENTO",'2019'!$G$537:$G$693,G$66,'2019'!$C$537:$C$693,A167)</f>
        <v>0</v>
      </c>
      <c r="H167" s="211">
        <f>COUNTIFS('2019'!$H$537:$H$693,"SOLUCIONADO",'2019'!$G$537:$G$693,G$66,'2019'!$C$537:$C$693,A167)</f>
        <v>3</v>
      </c>
      <c r="I167" s="211">
        <f>COUNTIFS('2019'!$H$537:$H$693,"SEGUIMIENTO",'2019'!$G$537:$G$693,I$66,'2019'!$C$537:$C$693,A167)</f>
        <v>0</v>
      </c>
      <c r="J167" s="211">
        <f>COUNTIFS('2019'!$H$537:$H$693,"SOLUCIONADO",'2019'!$G$537:$G$693,I$66,'2019'!$C$537:$C$693,A167)</f>
        <v>0</v>
      </c>
      <c r="K167" s="211">
        <f>COUNTIFS('2019'!$H$537:$H$693,"SEGUIMIENTO",'2019'!$G$537:$G$693,K$66,'2019'!$C$537:$C$693,A167)</f>
        <v>0</v>
      </c>
      <c r="L167" s="211">
        <f>COUNTIFS('2019'!$H$537:$H$693,"SOLUCIONADO",'2019'!$G$537:$G$693,K$66,'2019'!$C$537:$C$693,A167)</f>
        <v>0</v>
      </c>
      <c r="M167" s="211">
        <f>COUNTIFS('2019'!$H$537:$H$693,"SEGUIMIENTO",'2019'!$G$537:$G$693,M$66,'2019'!$C$537:$C$693,A167)</f>
        <v>0</v>
      </c>
      <c r="N167" s="211">
        <f>COUNTIFS('2019'!$H$537:$H$693,"SOLUCIONADO",'2019'!$G$537:$G$693,M$66,'2019'!$C$537:$C$693,A167)</f>
        <v>0</v>
      </c>
      <c r="O167" s="211">
        <f>COUNTIFS('2019'!$H$537:$H$693,"SEGUIMIENTO",'2019'!$G$537:$G$693,O$66,'2019'!$C$537:$C$693,A167)</f>
        <v>0</v>
      </c>
      <c r="P167" s="211">
        <f>COUNTIFS('2019'!$H$537:$H$693,"SOLUCIONADO",'2019'!$G$537:$G$693,O$66,'2019'!$C$537:$C$693,A167)</f>
        <v>1</v>
      </c>
      <c r="V167" s="186"/>
      <c r="W167" s="186"/>
      <c r="X167" s="186"/>
      <c r="Y167" s="186"/>
      <c r="Z167" s="186"/>
      <c r="AA167" s="186"/>
      <c r="AB167" s="186"/>
      <c r="AC167" s="186"/>
    </row>
    <row r="168" spans="1:29" ht="12.75">
      <c r="A168" s="478" t="str">
        <f t="array" ref="A168">IFERROR(INDEX('2019'!$C$537:$C$699,MATCH(0,INDEX(COUNTIF($A$159:A167,'2019'!$C$537:$C$699),0,0),0)),"")</f>
        <v>Morcelos</v>
      </c>
      <c r="B168" s="211">
        <f>COUNTIF('2019'!$C$537:$C$693,A168)</f>
        <v>2</v>
      </c>
      <c r="C168" s="211">
        <f>COUNTIFS('2019'!$H$537:$H$693,"SEGUIMIENTO",'2019'!$G$537:$G$693,C$66,'2019'!$C$537:$C$693,A168)</f>
        <v>0</v>
      </c>
      <c r="D168" s="211">
        <f>COUNTIFS('2019'!$H$537:$H$693,"SOLUCIONADO",'2019'!$G$537:$G$693,C$66,'2019'!$C$537:$C$693,A168)</f>
        <v>1</v>
      </c>
      <c r="E168" s="211">
        <f>COUNTIFS('2019'!H$537:H$693,"SEGUIMIENTO",'2019'!G$537:G$693,E$66,'2019'!C$537:C$693,A168)</f>
        <v>0</v>
      </c>
      <c r="F168" s="211">
        <f>COUNTIFS('2019'!H$537:H$693,"SOLUCIONADO",'2019'!G$537:G$693,E$66,'2019'!C$537:C$693,A168)</f>
        <v>0</v>
      </c>
      <c r="G168" s="211">
        <f>COUNTIFS('2019'!$H$537:$H$693,"SEGUIMIENTO",'2019'!$G$537:$G$693,G$66,'2019'!$C$537:$C$693,A168)</f>
        <v>0</v>
      </c>
      <c r="H168" s="211">
        <f>COUNTIFS('2019'!$H$537:$H$693,"SOLUCIONADO",'2019'!$G$537:$G$693,G$66,'2019'!$C$537:$C$693,A168)</f>
        <v>1</v>
      </c>
      <c r="I168" s="211">
        <f>COUNTIFS('2019'!$H$537:$H$693,"SEGUIMIENTO",'2019'!$G$537:$G$693,I$66,'2019'!$C$537:$C$693,A168)</f>
        <v>0</v>
      </c>
      <c r="J168" s="211">
        <f>COUNTIFS('2019'!$H$537:$H$693,"SOLUCIONADO",'2019'!$G$537:$G$693,I$66,'2019'!$C$537:$C$693,A168)</f>
        <v>0</v>
      </c>
      <c r="K168" s="211">
        <f>COUNTIFS('2019'!$H$537:$H$693,"SEGUIMIENTO",'2019'!$G$537:$G$693,K$66,'2019'!$C$537:$C$693,A168)</f>
        <v>0</v>
      </c>
      <c r="L168" s="211">
        <f>COUNTIFS('2019'!$H$537:$H$693,"SOLUCIONADO",'2019'!$G$537:$G$693,K$66,'2019'!$C$537:$C$693,A168)</f>
        <v>0</v>
      </c>
      <c r="M168" s="211">
        <f>COUNTIFS('2019'!$H$537:$H$693,"SEGUIMIENTO",'2019'!$G$537:$G$693,M$66,'2019'!$C$537:$C$693,A168)</f>
        <v>0</v>
      </c>
      <c r="N168" s="211">
        <f>COUNTIFS('2019'!$H$537:$H$693,"SOLUCIONADO",'2019'!$G$537:$G$693,M$66,'2019'!$C$537:$C$693,A168)</f>
        <v>0</v>
      </c>
      <c r="O168" s="211">
        <f>COUNTIFS('2019'!$H$537:$H$693,"SEGUIMIENTO",'2019'!$G$537:$G$693,O$66,'2019'!$C$537:$C$693,A168)</f>
        <v>0</v>
      </c>
      <c r="P168" s="211">
        <f>COUNTIFS('2019'!$H$537:$H$693,"SOLUCIONADO",'2019'!$G$537:$G$693,O$66,'2019'!$C$537:$C$693,A168)</f>
        <v>0</v>
      </c>
      <c r="V168" s="186"/>
      <c r="W168" s="186"/>
      <c r="X168" s="186"/>
      <c r="Y168" s="186"/>
      <c r="Z168" s="186"/>
      <c r="AA168" s="186"/>
      <c r="AB168" s="186"/>
      <c r="AC168" s="186"/>
    </row>
    <row r="169" spans="1:29" ht="12.75">
      <c r="A169" s="478" t="str">
        <f t="array" ref="A169">IFERROR(INDEX('2019'!$C$537:$C$699,MATCH(0,INDEX(COUNTIF($A$159:A168,'2019'!$C$537:$C$699),0,0),0)),"")</f>
        <v>FJIS Internet</v>
      </c>
      <c r="B169" s="211">
        <f>COUNTIF('2019'!$C$537:$C$693,A169)</f>
        <v>1</v>
      </c>
      <c r="C169" s="211">
        <f>COUNTIFS('2019'!$H$537:$H$693,"SEGUIMIENTO",'2019'!$G$537:$G$693,C$66,'2019'!$C$537:$C$693,A169)</f>
        <v>0</v>
      </c>
      <c r="D169" s="211">
        <f>COUNTIFS('2019'!$H$537:$H$693,"SOLUCIONADO",'2019'!$G$537:$G$693,C$66,'2019'!$C$537:$C$693,A169)</f>
        <v>1</v>
      </c>
      <c r="E169" s="211">
        <f>COUNTIFS('2019'!H$537:H$693,"SEGUIMIENTO",'2019'!G$537:G$693,E$66,'2019'!C$537:C$693,A169)</f>
        <v>0</v>
      </c>
      <c r="F169" s="211">
        <f>COUNTIFS('2019'!H$537:H$693,"SOLUCIONADO",'2019'!G$537:G$693,E$66,'2019'!C$537:C$693,A169)</f>
        <v>0</v>
      </c>
      <c r="G169" s="211">
        <f>COUNTIFS('2019'!$H$537:$H$693,"SEGUIMIENTO",'2019'!$G$537:$G$693,G$66,'2019'!$C$537:$C$693,A169)</f>
        <v>0</v>
      </c>
      <c r="H169" s="211">
        <f>COUNTIFS('2019'!$H$537:$H$693,"SOLUCIONADO",'2019'!$G$537:$G$693,G$66,'2019'!$C$537:$C$693,A169)</f>
        <v>0</v>
      </c>
      <c r="I169" s="211">
        <f>COUNTIFS('2019'!$H$537:$H$693,"SEGUIMIENTO",'2019'!$G$537:$G$693,I$66,'2019'!$C$537:$C$693,A169)</f>
        <v>0</v>
      </c>
      <c r="J169" s="211">
        <f>COUNTIFS('2019'!$H$537:$H$693,"SOLUCIONADO",'2019'!$G$537:$G$693,I$66,'2019'!$C$537:$C$693,A169)</f>
        <v>0</v>
      </c>
      <c r="K169" s="211">
        <f>COUNTIFS('2019'!$H$537:$H$693,"SEGUIMIENTO",'2019'!$G$537:$G$693,K$66,'2019'!$C$537:$C$693,A169)</f>
        <v>0</v>
      </c>
      <c r="L169" s="211">
        <f>COUNTIFS('2019'!$H$537:$H$693,"SOLUCIONADO",'2019'!$G$537:$G$693,K$66,'2019'!$C$537:$C$693,A169)</f>
        <v>0</v>
      </c>
      <c r="M169" s="211">
        <f>COUNTIFS('2019'!$H$537:$H$693,"SEGUIMIENTO",'2019'!$G$537:$G$693,M$66,'2019'!$C$537:$C$693,A169)</f>
        <v>0</v>
      </c>
      <c r="N169" s="211">
        <f>COUNTIFS('2019'!$H$537:$H$693,"SOLUCIONADO",'2019'!$G$537:$G$693,M$66,'2019'!$C$537:$C$693,A169)</f>
        <v>0</v>
      </c>
      <c r="O169" s="211">
        <f>COUNTIFS('2019'!$H$537:$H$693,"SEGUIMIENTO",'2019'!$G$537:$G$693,O$66,'2019'!$C$537:$C$693,A169)</f>
        <v>0</v>
      </c>
      <c r="P169" s="211">
        <f>COUNTIFS('2019'!$H$537:$H$693,"SOLUCIONADO",'2019'!$G$537:$G$693,O$66,'2019'!$C$537:$C$693,A169)</f>
        <v>0</v>
      </c>
      <c r="V169" s="186"/>
      <c r="W169" s="186"/>
      <c r="X169" s="186"/>
      <c r="Y169" s="186"/>
      <c r="Z169" s="186"/>
      <c r="AA169" s="186"/>
      <c r="AB169" s="186"/>
      <c r="AC169" s="186"/>
    </row>
    <row r="170" spans="1:29" ht="12.75">
      <c r="A170" s="478" t="str">
        <f t="array" ref="A170">IFERROR(INDEX('2019'!$C$537:$C$699,MATCH(0,INDEX(COUNTIF($A$159:A169,'2019'!$C$537:$C$699),0,0),0)),"")</f>
        <v>Parque Ecuestre</v>
      </c>
      <c r="B170" s="211">
        <f>COUNTIF('2019'!$C$537:$C$693,A170)</f>
        <v>7</v>
      </c>
      <c r="C170" s="211">
        <f>COUNTIFS('2019'!$H$537:$H$693,"SEGUIMIENTO",'2019'!$G$537:$G$693,C$66,'2019'!$C$537:$C$693,A170)</f>
        <v>0</v>
      </c>
      <c r="D170" s="211">
        <f>COUNTIFS('2019'!$H$537:$H$693,"SOLUCIONADO",'2019'!$G$537:$G$693,C$66,'2019'!$C$537:$C$693,A170)</f>
        <v>1</v>
      </c>
      <c r="E170" s="211">
        <f>COUNTIFS('2019'!H$537:H$693,"SEGUIMIENTO",'2019'!G$537:G$693,E$66,'2019'!C$537:C$693,A170)</f>
        <v>0</v>
      </c>
      <c r="F170" s="211">
        <f>COUNTIFS('2019'!H$537:H$693,"SOLUCIONADO",'2019'!G$537:G$693,E$66,'2019'!C$537:C$693,A170)</f>
        <v>3</v>
      </c>
      <c r="G170" s="211">
        <f>COUNTIFS('2019'!$H$537:$H$693,"SEGUIMIENTO",'2019'!$G$537:$G$693,G$66,'2019'!$C$537:$C$693,A170)</f>
        <v>0</v>
      </c>
      <c r="H170" s="211">
        <f>COUNTIFS('2019'!$H$537:$H$693,"SOLUCIONADO",'2019'!$G$537:$G$693,G$66,'2019'!$C$537:$C$693,A170)</f>
        <v>1</v>
      </c>
      <c r="I170" s="211">
        <f>COUNTIFS('2019'!$H$537:$H$693,"SEGUIMIENTO",'2019'!$G$537:$G$693,I$66,'2019'!$C$537:$C$693,A170)</f>
        <v>0</v>
      </c>
      <c r="J170" s="211">
        <f>COUNTIFS('2019'!$H$537:$H$693,"SOLUCIONADO",'2019'!$G$537:$G$693,I$66,'2019'!$C$537:$C$693,A170)</f>
        <v>0</v>
      </c>
      <c r="K170" s="211">
        <f>COUNTIFS('2019'!$H$537:$H$693,"SEGUIMIENTO",'2019'!$G$537:$G$693,K$66,'2019'!$C$537:$C$693,A170)</f>
        <v>0</v>
      </c>
      <c r="L170" s="211">
        <f>COUNTIFS('2019'!$H$537:$H$693,"SOLUCIONADO",'2019'!$G$537:$G$693,K$66,'2019'!$C$537:$C$693,A170)</f>
        <v>2</v>
      </c>
      <c r="M170" s="211">
        <f>COUNTIFS('2019'!$H$537:$H$693,"SEGUIMIENTO",'2019'!$G$537:$G$693,M$66,'2019'!$C$537:$C$693,A170)</f>
        <v>0</v>
      </c>
      <c r="N170" s="211">
        <f>COUNTIFS('2019'!$H$537:$H$693,"SOLUCIONADO",'2019'!$G$537:$G$693,M$66,'2019'!$C$537:$C$693,A170)</f>
        <v>0</v>
      </c>
      <c r="O170" s="211">
        <f>COUNTIFS('2019'!$H$537:$H$693,"SEGUIMIENTO",'2019'!$G$537:$G$693,O$66,'2019'!$C$537:$C$693,A170)</f>
        <v>0</v>
      </c>
      <c r="P170" s="211">
        <f>COUNTIFS('2019'!$H$537:$H$693,"SOLUCIONADO",'2019'!$G$537:$G$693,O$66,'2019'!$C$537:$C$693,A170)</f>
        <v>0</v>
      </c>
      <c r="V170" s="186"/>
      <c r="W170" s="186"/>
      <c r="X170" s="186"/>
      <c r="Y170" s="186"/>
      <c r="Z170" s="186"/>
      <c r="AA170" s="186"/>
      <c r="AB170" s="186"/>
      <c r="AC170" s="186"/>
    </row>
    <row r="171" spans="1:29" ht="12.75">
      <c r="A171" s="478" t="str">
        <f t="array" ref="A171">IFERROR(INDEX('2019'!$C$537:$C$699,MATCH(0,INDEX(COUNTIF($A$159:A170,'2019'!$C$537:$C$699),0,0),0)),"")</f>
        <v>Monte Flores</v>
      </c>
      <c r="B171" s="211">
        <f>COUNTIF('2019'!$C$537:$C$693,A171)</f>
        <v>3</v>
      </c>
      <c r="C171" s="211">
        <f>COUNTIFS('2019'!$H$537:$H$693,"SEGUIMIENTO",'2019'!$G$537:$G$693,C$66,'2019'!$C$537:$C$693,A171)</f>
        <v>0</v>
      </c>
      <c r="D171" s="211">
        <f>COUNTIFS('2019'!$H$537:$H$693,"SOLUCIONADO",'2019'!$G$537:$G$693,C$66,'2019'!$C$537:$C$693,A171)</f>
        <v>1</v>
      </c>
      <c r="E171" s="211">
        <f>COUNTIFS('2019'!H$537:H$693,"SEGUIMIENTO",'2019'!G$537:G$693,E$66,'2019'!C$537:C$693,A171)</f>
        <v>0</v>
      </c>
      <c r="F171" s="211">
        <f>COUNTIFS('2019'!H$537:H$693,"SOLUCIONADO",'2019'!G$537:G$693,E$66,'2019'!C$537:C$693,A171)</f>
        <v>2</v>
      </c>
      <c r="G171" s="211">
        <f>COUNTIFS('2019'!$H$537:$H$693,"SEGUIMIENTO",'2019'!$G$537:$G$693,G$66,'2019'!$C$537:$C$693,A171)</f>
        <v>0</v>
      </c>
      <c r="H171" s="211">
        <f>COUNTIFS('2019'!$H$537:$H$693,"SOLUCIONADO",'2019'!$G$537:$G$693,G$66,'2019'!$C$537:$C$693,A171)</f>
        <v>0</v>
      </c>
      <c r="I171" s="211">
        <f>COUNTIFS('2019'!$H$537:$H$693,"SEGUIMIENTO",'2019'!$G$537:$G$693,I$66,'2019'!$C$537:$C$693,A171)</f>
        <v>0</v>
      </c>
      <c r="J171" s="211">
        <f>COUNTIFS('2019'!$H$537:$H$693,"SOLUCIONADO",'2019'!$G$537:$G$693,I$66,'2019'!$C$537:$C$693,A171)</f>
        <v>0</v>
      </c>
      <c r="K171" s="211">
        <f>COUNTIFS('2019'!$H$537:$H$693,"SEGUIMIENTO",'2019'!$G$537:$G$693,K$66,'2019'!$C$537:$C$693,A171)</f>
        <v>0</v>
      </c>
      <c r="L171" s="211">
        <f>COUNTIFS('2019'!$H$537:$H$693,"SOLUCIONADO",'2019'!$G$537:$G$693,K$66,'2019'!$C$537:$C$693,A171)</f>
        <v>0</v>
      </c>
      <c r="M171" s="211">
        <f>COUNTIFS('2019'!$H$537:$H$693,"SEGUIMIENTO",'2019'!$G$537:$G$693,M$66,'2019'!$C$537:$C$693,A171)</f>
        <v>0</v>
      </c>
      <c r="N171" s="211">
        <f>COUNTIFS('2019'!$H$537:$H$693,"SOLUCIONADO",'2019'!$G$537:$G$693,M$66,'2019'!$C$537:$C$693,A171)</f>
        <v>0</v>
      </c>
      <c r="O171" s="211">
        <f>COUNTIFS('2019'!$H$537:$H$693,"SEGUIMIENTO",'2019'!$G$537:$G$693,O$66,'2019'!$C$537:$C$693,A171)</f>
        <v>0</v>
      </c>
      <c r="P171" s="211">
        <f>COUNTIFS('2019'!$H$537:$H$693,"SOLUCIONADO",'2019'!$G$537:$G$693,O$66,'2019'!$C$537:$C$693,A171)</f>
        <v>0</v>
      </c>
      <c r="V171" s="186"/>
      <c r="W171" s="186"/>
      <c r="X171" s="186"/>
      <c r="Y171" s="186"/>
      <c r="Z171" s="186"/>
      <c r="AA171" s="186"/>
      <c r="AB171" s="186"/>
      <c r="AC171" s="186"/>
    </row>
    <row r="172" spans="1:29" ht="12.75">
      <c r="A172" s="478" t="str">
        <f t="array" ref="A172">IFERROR(INDEX('2019'!$C$537:$C$699,MATCH(0,INDEX(COUNTIF($A$159:A171,'2019'!$C$537:$C$699),0,0),0)),"")</f>
        <v>Torre San Miguel</v>
      </c>
      <c r="B172" s="211">
        <f>COUNTIF('2019'!$C$537:$C$693,A172)</f>
        <v>8</v>
      </c>
      <c r="C172" s="211">
        <f>COUNTIFS('2019'!$H$537:$H$693,"SEGUIMIENTO",'2019'!$G$537:$G$693,C$66,'2019'!$C$537:$C$693,A172)</f>
        <v>0</v>
      </c>
      <c r="D172" s="211">
        <f>COUNTIFS('2019'!$H$537:$H$693,"SOLUCIONADO",'2019'!$G$537:$G$693,C$66,'2019'!$C$537:$C$693,A172)</f>
        <v>2</v>
      </c>
      <c r="E172" s="211">
        <f>COUNTIFS('2019'!H$537:H$693,"SEGUIMIENTO",'2019'!G$537:G$693,E$66,'2019'!C$537:C$693,A172)</f>
        <v>0</v>
      </c>
      <c r="F172" s="211">
        <f>COUNTIFS('2019'!H$537:H$693,"SOLUCIONADO",'2019'!G$537:G$693,E$66,'2019'!C$537:C$693,A172)</f>
        <v>2</v>
      </c>
      <c r="G172" s="211">
        <f>COUNTIFS('2019'!$H$537:$H$693,"SEGUIMIENTO",'2019'!$G$537:$G$693,G$66,'2019'!$C$537:$C$693,A172)</f>
        <v>0</v>
      </c>
      <c r="H172" s="211">
        <f>COUNTIFS('2019'!$H$537:$H$693,"SOLUCIONADO",'2019'!$G$537:$G$693,G$66,'2019'!$C$537:$C$693,A172)</f>
        <v>1</v>
      </c>
      <c r="I172" s="211">
        <f>COUNTIFS('2019'!$H$537:$H$693,"SEGUIMIENTO",'2019'!$G$537:$G$693,I$66,'2019'!$C$537:$C$693,A172)</f>
        <v>0</v>
      </c>
      <c r="J172" s="211">
        <f>COUNTIFS('2019'!$H$537:$H$693,"SOLUCIONADO",'2019'!$G$537:$G$693,I$66,'2019'!$C$537:$C$693,A172)</f>
        <v>0</v>
      </c>
      <c r="K172" s="211">
        <f>COUNTIFS('2019'!$H$537:$H$693,"SEGUIMIENTO",'2019'!$G$537:$G$693,K$66,'2019'!$C$537:$C$693,A172)</f>
        <v>0</v>
      </c>
      <c r="L172" s="211">
        <f>COUNTIFS('2019'!$H$537:$H$693,"SOLUCIONADO",'2019'!$G$537:$G$693,K$66,'2019'!$C$537:$C$693,A172)</f>
        <v>0</v>
      </c>
      <c r="M172" s="211">
        <f>COUNTIFS('2019'!$H$537:$H$693,"SEGUIMIENTO",'2019'!$G$537:$G$693,M$66,'2019'!$C$537:$C$693,A172)</f>
        <v>0</v>
      </c>
      <c r="N172" s="211">
        <f>COUNTIFS('2019'!$H$537:$H$693,"SOLUCIONADO",'2019'!$G$537:$G$693,M$66,'2019'!$C$537:$C$693,A172)</f>
        <v>0</v>
      </c>
      <c r="O172" s="211">
        <f>COUNTIFS('2019'!$H$537:$H$693,"SEGUIMIENTO",'2019'!$G$537:$G$693,O$66,'2019'!$C$537:$C$693,A172)</f>
        <v>0</v>
      </c>
      <c r="P172" s="211">
        <f>COUNTIFS('2019'!$H$537:$H$693,"SOLUCIONADO",'2019'!$G$537:$G$693,O$66,'2019'!$C$537:$C$693,A172)</f>
        <v>3</v>
      </c>
      <c r="V172" s="186"/>
      <c r="W172" s="186"/>
      <c r="X172" s="186"/>
      <c r="Y172" s="186"/>
      <c r="Z172" s="186"/>
      <c r="AA172" s="186"/>
      <c r="AB172" s="186"/>
      <c r="AC172" s="186"/>
    </row>
    <row r="173" spans="1:29" ht="12.75">
      <c r="A173" s="478" t="str">
        <f t="array" ref="A173">IFERROR(INDEX('2019'!$C$537:$C$699,MATCH(0,INDEX(COUNTIF($A$159:A172,'2019'!$C$537:$C$699),0,0),0)),"")</f>
        <v>Estrella</v>
      </c>
      <c r="B173" s="211">
        <f>COUNTIF('2019'!$C$537:$C$693,A173)</f>
        <v>5</v>
      </c>
      <c r="C173" s="211">
        <f>COUNTIFS('2019'!$H$537:$H$693,"SEGUIMIENTO",'2019'!$G$537:$G$693,C$66,'2019'!$C$537:$C$693,A173)</f>
        <v>0</v>
      </c>
      <c r="D173" s="211">
        <f>COUNTIFS('2019'!$H$537:$H$693,"SOLUCIONADO",'2019'!$G$537:$G$693,C$66,'2019'!$C$537:$C$693,A173)</f>
        <v>1</v>
      </c>
      <c r="E173" s="211">
        <f>COUNTIFS('2019'!H$537:H$693,"SEGUIMIENTO",'2019'!G$537:G$693,E$66,'2019'!C$537:C$693,A173)</f>
        <v>0</v>
      </c>
      <c r="F173" s="211">
        <f>COUNTIFS('2019'!H$537:H$693,"SOLUCIONADO",'2019'!G$537:G$693,E$66,'2019'!C$537:C$693,A173)</f>
        <v>4</v>
      </c>
      <c r="G173" s="211">
        <f>COUNTIFS('2019'!$H$537:$H$693,"SEGUIMIENTO",'2019'!$G$537:$G$693,G$66,'2019'!$C$537:$C$693,A173)</f>
        <v>0</v>
      </c>
      <c r="H173" s="211">
        <f>COUNTIFS('2019'!$H$537:$H$693,"SOLUCIONADO",'2019'!$G$537:$G$693,G$66,'2019'!$C$537:$C$693,A173)</f>
        <v>0</v>
      </c>
      <c r="I173" s="211">
        <f>COUNTIFS('2019'!$H$537:$H$693,"SEGUIMIENTO",'2019'!$G$537:$G$693,I$66,'2019'!$C$537:$C$693,A173)</f>
        <v>0</v>
      </c>
      <c r="J173" s="211">
        <f>COUNTIFS('2019'!$H$537:$H$693,"SOLUCIONADO",'2019'!$G$537:$G$693,I$66,'2019'!$C$537:$C$693,A173)</f>
        <v>0</v>
      </c>
      <c r="K173" s="211">
        <f>COUNTIFS('2019'!$H$537:$H$693,"SEGUIMIENTO",'2019'!$G$537:$G$693,K$66,'2019'!$C$537:$C$693,A173)</f>
        <v>0</v>
      </c>
      <c r="L173" s="211">
        <f>COUNTIFS('2019'!$H$537:$H$693,"SOLUCIONADO",'2019'!$G$537:$G$693,K$66,'2019'!$C$537:$C$693,A173)</f>
        <v>0</v>
      </c>
      <c r="M173" s="211">
        <f>COUNTIFS('2019'!$H$537:$H$693,"SEGUIMIENTO",'2019'!$G$537:$G$693,M$66,'2019'!$C$537:$C$693,A173)</f>
        <v>0</v>
      </c>
      <c r="N173" s="211">
        <f>COUNTIFS('2019'!$H$537:$H$693,"SOLUCIONADO",'2019'!$G$537:$G$693,M$66,'2019'!$C$537:$C$693,A173)</f>
        <v>0</v>
      </c>
      <c r="O173" s="211">
        <f>COUNTIFS('2019'!$H$537:$H$693,"SEGUIMIENTO",'2019'!$G$537:$G$693,O$66,'2019'!$C$537:$C$693,A173)</f>
        <v>0</v>
      </c>
      <c r="P173" s="211">
        <f>COUNTIFS('2019'!$H$537:$H$693,"SOLUCIONADO",'2019'!$G$537:$G$693,O$66,'2019'!$C$537:$C$693,A173)</f>
        <v>0</v>
      </c>
      <c r="V173" s="186"/>
      <c r="W173" s="186"/>
      <c r="X173" s="186"/>
      <c r="Y173" s="186"/>
      <c r="Z173" s="186"/>
      <c r="AA173" s="186"/>
      <c r="AB173" s="186"/>
      <c r="AC173" s="186"/>
    </row>
    <row r="174" spans="1:29" ht="12.75">
      <c r="A174" s="478" t="str">
        <f t="array" ref="A174">IFERROR(INDEX('2019'!$C$537:$C$699,MATCH(0,INDEX(COUNTIF($A$159:A173,'2019'!$C$537:$C$699),0,0),0)),"")</f>
        <v>YKNet</v>
      </c>
      <c r="B174" s="211">
        <f>COUNTIF('2019'!$C$537:$C$693,A174)</f>
        <v>1</v>
      </c>
      <c r="C174" s="211">
        <f>COUNTIFS('2019'!$H$537:$H$693,"SEGUIMIENTO",'2019'!$G$537:$G$693,C$66,'2019'!$C$537:$C$693,A174)</f>
        <v>0</v>
      </c>
      <c r="D174" s="211">
        <f>COUNTIFS('2019'!$H$537:$H$693,"SOLUCIONADO",'2019'!$G$537:$G$693,C$66,'2019'!$C$537:$C$693,A174)</f>
        <v>0</v>
      </c>
      <c r="E174" s="211">
        <f>COUNTIFS('2019'!H$537:H$693,"SEGUIMIENTO",'2019'!G$537:G$693,E$66,'2019'!C$537:C$693,A174)</f>
        <v>0</v>
      </c>
      <c r="F174" s="211">
        <f>COUNTIFS('2019'!H$537:H$693,"SOLUCIONADO",'2019'!G$537:G$693,E$66,'2019'!C$537:C$693,A174)</f>
        <v>0</v>
      </c>
      <c r="G174" s="211">
        <f>COUNTIFS('2019'!$H$537:$H$693,"SEGUIMIENTO",'2019'!$G$537:$G$693,G$66,'2019'!$C$537:$C$693,A174)</f>
        <v>0</v>
      </c>
      <c r="H174" s="211">
        <f>COUNTIFS('2019'!$H$537:$H$693,"SOLUCIONADO",'2019'!$G$537:$G$693,G$66,'2019'!$C$537:$C$693,A174)</f>
        <v>0</v>
      </c>
      <c r="I174" s="211">
        <f>COUNTIFS('2019'!$H$537:$H$693,"SEGUIMIENTO",'2019'!$G$537:$G$693,I$66,'2019'!$C$537:$C$693,A174)</f>
        <v>0</v>
      </c>
      <c r="J174" s="211">
        <f>COUNTIFS('2019'!$H$537:$H$693,"SOLUCIONADO",'2019'!$G$537:$G$693,I$66,'2019'!$C$537:$C$693,A174)</f>
        <v>0</v>
      </c>
      <c r="K174" s="211">
        <f>COUNTIFS('2019'!$H$537:$H$693,"SEGUIMIENTO",'2019'!$G$537:$G$693,K$66,'2019'!$C$537:$C$693,A174)</f>
        <v>0</v>
      </c>
      <c r="L174" s="211">
        <f>COUNTIFS('2019'!$H$537:$H$693,"SOLUCIONADO",'2019'!$G$537:$G$693,K$66,'2019'!$C$537:$C$693,A174)</f>
        <v>0</v>
      </c>
      <c r="M174" s="211">
        <f>COUNTIFS('2019'!$H$537:$H$693,"SEGUIMIENTO",'2019'!$G$537:$G$693,M$66,'2019'!$C$537:$C$693,A174)</f>
        <v>0</v>
      </c>
      <c r="N174" s="211">
        <f>COUNTIFS('2019'!$H$537:$H$693,"SOLUCIONADO",'2019'!$G$537:$G$693,M$66,'2019'!$C$537:$C$693,A174)</f>
        <v>0</v>
      </c>
      <c r="O174" s="211">
        <f>COUNTIFS('2019'!$H$537:$H$693,"SEGUIMIENTO",'2019'!$G$537:$G$693,O$66,'2019'!$C$537:$C$693,A174)</f>
        <v>0</v>
      </c>
      <c r="P174" s="211">
        <f>COUNTIFS('2019'!$H$537:$H$693,"SOLUCIONADO",'2019'!$G$537:$G$693,O$66,'2019'!$C$537:$C$693,A174)</f>
        <v>1</v>
      </c>
      <c r="V174" s="186"/>
      <c r="W174" s="186"/>
      <c r="X174" s="186"/>
      <c r="Y174" s="186"/>
      <c r="Z174" s="186"/>
      <c r="AA174" s="186"/>
      <c r="AB174" s="186"/>
      <c r="AC174" s="186"/>
    </row>
    <row r="175" spans="1:29" ht="12.75">
      <c r="A175" s="478" t="str">
        <f t="array" ref="A175">IFERROR(INDEX('2019'!$C$537:$C$699,MATCH(0,INDEX(COUNTIF($A$159:A174,'2019'!$C$537:$C$699),0,0),0)),"")</f>
        <v>Cambalache</v>
      </c>
      <c r="B175" s="211">
        <f>COUNTIF('2019'!$C$537:$C$693,A175)</f>
        <v>3</v>
      </c>
      <c r="C175" s="211">
        <f>COUNTIFS('2019'!$H$537:$H$693,"SEGUIMIENTO",'2019'!$G$537:$G$693,C$66,'2019'!$C$537:$C$693,A175)</f>
        <v>0</v>
      </c>
      <c r="D175" s="211">
        <f>COUNTIFS('2019'!$H$537:$H$693,"SOLUCIONADO",'2019'!$G$537:$G$693,C$66,'2019'!$C$537:$C$693,A175)</f>
        <v>3</v>
      </c>
      <c r="E175" s="211">
        <f>COUNTIFS('2019'!H$537:H$693,"SEGUIMIENTO",'2019'!G$537:G$693,E$66,'2019'!C$537:C$693,A175)</f>
        <v>0</v>
      </c>
      <c r="F175" s="211">
        <f>COUNTIFS('2019'!H$537:H$693,"SOLUCIONADO",'2019'!G$537:G$693,E$66,'2019'!C$537:C$693,A175)</f>
        <v>0</v>
      </c>
      <c r="G175" s="211">
        <f>COUNTIFS('2019'!$H$537:$H$693,"SEGUIMIENTO",'2019'!$G$537:$G$693,G$66,'2019'!$C$537:$C$693,A175)</f>
        <v>0</v>
      </c>
      <c r="H175" s="211">
        <f>COUNTIFS('2019'!$H$537:$H$693,"SOLUCIONADO",'2019'!$G$537:$G$693,G$66,'2019'!$C$537:$C$693,A175)</f>
        <v>0</v>
      </c>
      <c r="I175" s="211">
        <f>COUNTIFS('2019'!$H$537:$H$693,"SEGUIMIENTO",'2019'!$G$537:$G$693,I$66,'2019'!$C$537:$C$693,A175)</f>
        <v>0</v>
      </c>
      <c r="J175" s="211">
        <f>COUNTIFS('2019'!$H$537:$H$693,"SOLUCIONADO",'2019'!$G$537:$G$693,I$66,'2019'!$C$537:$C$693,A175)</f>
        <v>0</v>
      </c>
      <c r="K175" s="211">
        <f>COUNTIFS('2019'!$H$537:$H$693,"SEGUIMIENTO",'2019'!$G$537:$G$693,K$66,'2019'!$C$537:$C$693,A175)</f>
        <v>0</v>
      </c>
      <c r="L175" s="211">
        <f>COUNTIFS('2019'!$H$537:$H$693,"SOLUCIONADO",'2019'!$G$537:$G$693,K$66,'2019'!$C$537:$C$693,A175)</f>
        <v>0</v>
      </c>
      <c r="M175" s="211">
        <f>COUNTIFS('2019'!$H$537:$H$693,"SEGUIMIENTO",'2019'!$G$537:$G$693,M$66,'2019'!$C$537:$C$693,A175)</f>
        <v>0</v>
      </c>
      <c r="N175" s="211">
        <f>COUNTIFS('2019'!$H$537:$H$693,"SOLUCIONADO",'2019'!$G$537:$G$693,M$66,'2019'!$C$537:$C$693,A175)</f>
        <v>0</v>
      </c>
      <c r="O175" s="211">
        <f>COUNTIFS('2019'!$H$537:$H$693,"SEGUIMIENTO",'2019'!$G$537:$G$693,O$66,'2019'!$C$537:$C$693,A175)</f>
        <v>0</v>
      </c>
      <c r="P175" s="211">
        <f>COUNTIFS('2019'!$H$537:$H$693,"SOLUCIONADO",'2019'!$G$537:$G$693,O$66,'2019'!$C$537:$C$693,A175)</f>
        <v>0</v>
      </c>
      <c r="V175" s="186"/>
      <c r="W175" s="186"/>
      <c r="X175" s="186"/>
      <c r="Y175" s="186"/>
      <c r="Z175" s="186"/>
      <c r="AA175" s="186"/>
      <c r="AB175" s="186"/>
      <c r="AC175" s="186"/>
    </row>
    <row r="176" spans="1:29" ht="12.75">
      <c r="A176" s="478" t="str">
        <f t="array" ref="A176">IFERROR(INDEX('2019'!$C$537:$C$699,MATCH(0,INDEX(COUNTIF($A$159:A175,'2019'!$C$537:$C$699),0,0),0)),"")</f>
        <v>Lomas-2</v>
      </c>
      <c r="B176" s="211">
        <f>COUNTIF('2019'!$C$537:$C$693,A176)</f>
        <v>1</v>
      </c>
      <c r="C176" s="211">
        <f>COUNTIFS('2019'!$H$537:$H$693,"SEGUIMIENTO",'2019'!$G$537:$G$693,C$66,'2019'!$C$537:$C$693,A176)</f>
        <v>0</v>
      </c>
      <c r="D176" s="211">
        <f>COUNTIFS('2019'!$H$537:$H$693,"SOLUCIONADO",'2019'!$G$537:$G$693,C$66,'2019'!$C$537:$C$693,A176)</f>
        <v>0</v>
      </c>
      <c r="E176" s="211">
        <f>COUNTIFS('2019'!H$537:H$693,"SEGUIMIENTO",'2019'!G$537:G$693,E$66,'2019'!C$537:C$693,A176)</f>
        <v>0</v>
      </c>
      <c r="F176" s="211">
        <f>COUNTIFS('2019'!H$537:H$693,"SOLUCIONADO",'2019'!G$537:G$693,E$66,'2019'!C$537:C$693,A176)</f>
        <v>0</v>
      </c>
      <c r="G176" s="211">
        <f>COUNTIFS('2019'!$H$537:$H$693,"SEGUIMIENTO",'2019'!$G$537:$G$693,G$66,'2019'!$C$537:$C$693,A176)</f>
        <v>0</v>
      </c>
      <c r="H176" s="211">
        <f>COUNTIFS('2019'!$H$537:$H$693,"SOLUCIONADO",'2019'!$G$537:$G$693,G$66,'2019'!$C$537:$C$693,A176)</f>
        <v>0</v>
      </c>
      <c r="I176" s="211">
        <f>COUNTIFS('2019'!$H$537:$H$693,"SEGUIMIENTO",'2019'!$G$537:$G$693,I$66,'2019'!$C$537:$C$693,A176)</f>
        <v>0</v>
      </c>
      <c r="J176" s="211">
        <f>COUNTIFS('2019'!$H$537:$H$693,"SOLUCIONADO",'2019'!$G$537:$G$693,I$66,'2019'!$C$537:$C$693,A176)</f>
        <v>0</v>
      </c>
      <c r="K176" s="211">
        <f>COUNTIFS('2019'!$H$537:$H$693,"SEGUIMIENTO",'2019'!$G$537:$G$693,K$66,'2019'!$C$537:$C$693,A176)</f>
        <v>0</v>
      </c>
      <c r="L176" s="211">
        <f>COUNTIFS('2019'!$H$537:$H$693,"SOLUCIONADO",'2019'!$G$537:$G$693,K$66,'2019'!$C$537:$C$693,A176)</f>
        <v>1</v>
      </c>
      <c r="M176" s="211">
        <f>COUNTIFS('2019'!$H$537:$H$693,"SEGUIMIENTO",'2019'!$G$537:$G$693,M$66,'2019'!$C$537:$C$693,A176)</f>
        <v>0</v>
      </c>
      <c r="N176" s="211">
        <f>COUNTIFS('2019'!$H$537:$H$693,"SOLUCIONADO",'2019'!$G$537:$G$693,M$66,'2019'!$C$537:$C$693,A176)</f>
        <v>0</v>
      </c>
      <c r="O176" s="211">
        <f>COUNTIFS('2019'!$H$537:$H$693,"SEGUIMIENTO",'2019'!$G$537:$G$693,O$66,'2019'!$C$537:$C$693,A176)</f>
        <v>0</v>
      </c>
      <c r="P176" s="211">
        <f>COUNTIFS('2019'!$H$537:$H$693,"SOLUCIONADO",'2019'!$G$537:$G$693,O$66,'2019'!$C$537:$C$693,A176)</f>
        <v>0</v>
      </c>
      <c r="V176" s="186"/>
      <c r="W176" s="186"/>
      <c r="X176" s="186"/>
      <c r="Y176" s="186"/>
      <c r="Z176" s="186"/>
      <c r="AA176" s="186"/>
      <c r="AB176" s="186"/>
      <c r="AC176" s="186"/>
    </row>
    <row r="177" spans="1:29" ht="12.75">
      <c r="A177" s="478" t="str">
        <f t="array" ref="A177">IFERROR(INDEX('2019'!$C$537:$C$699,MATCH(0,INDEX(COUNTIF($A$159:A176,'2019'!$C$537:$C$699),0,0),0)),"")</f>
        <v>Condesa</v>
      </c>
      <c r="B177" s="211">
        <f>COUNTIF('2019'!$C$537:$C$693,A177)</f>
        <v>2</v>
      </c>
      <c r="C177" s="211">
        <f>COUNTIFS('2019'!$H$537:$H$693,"SEGUIMIENTO",'2019'!$G$537:$G$693,C$66,'2019'!$C$537:$C$693,A177)</f>
        <v>0</v>
      </c>
      <c r="D177" s="211">
        <f>COUNTIFS('2019'!$H$537:$H$693,"SOLUCIONADO",'2019'!$G$537:$G$693,C$66,'2019'!$C$537:$C$693,A177)</f>
        <v>2</v>
      </c>
      <c r="E177" s="211">
        <f>COUNTIFS('2019'!H$537:H$693,"SEGUIMIENTO",'2019'!G$537:G$693,E$66,'2019'!C$537:C$693,A177)</f>
        <v>0</v>
      </c>
      <c r="F177" s="211">
        <f>COUNTIFS('2019'!H$537:H$693,"SOLUCIONADO",'2019'!G$537:G$693,E$66,'2019'!C$537:C$693,A177)</f>
        <v>0</v>
      </c>
      <c r="G177" s="211">
        <f>COUNTIFS('2019'!$H$537:$H$693,"SEGUIMIENTO",'2019'!$G$537:$G$693,G$66,'2019'!$C$537:$C$693,A177)</f>
        <v>0</v>
      </c>
      <c r="H177" s="211">
        <f>COUNTIFS('2019'!$H$537:$H$693,"SOLUCIONADO",'2019'!$G$537:$G$693,G$66,'2019'!$C$537:$C$693,A177)</f>
        <v>0</v>
      </c>
      <c r="I177" s="211">
        <f>COUNTIFS('2019'!$H$537:$H$693,"SEGUIMIENTO",'2019'!$G$537:$G$693,I$66,'2019'!$C$537:$C$693,A177)</f>
        <v>0</v>
      </c>
      <c r="J177" s="211">
        <f>COUNTIFS('2019'!$H$537:$H$693,"SOLUCIONADO",'2019'!$G$537:$G$693,I$66,'2019'!$C$537:$C$693,A177)</f>
        <v>0</v>
      </c>
      <c r="K177" s="211">
        <f>COUNTIFS('2019'!$H$537:$H$693,"SEGUIMIENTO",'2019'!$G$537:$G$693,K$66,'2019'!$C$537:$C$693,A177)</f>
        <v>0</v>
      </c>
      <c r="L177" s="211">
        <f>COUNTIFS('2019'!$H$537:$H$693,"SOLUCIONADO",'2019'!$G$537:$G$693,K$66,'2019'!$C$537:$C$693,A177)</f>
        <v>0</v>
      </c>
      <c r="M177" s="211">
        <f>COUNTIFS('2019'!$H$537:$H$693,"SEGUIMIENTO",'2019'!$G$537:$G$693,M$66,'2019'!$C$537:$C$693,A177)</f>
        <v>0</v>
      </c>
      <c r="N177" s="211">
        <f>COUNTIFS('2019'!$H$537:$H$693,"SOLUCIONADO",'2019'!$G$537:$G$693,M$66,'2019'!$C$537:$C$693,A177)</f>
        <v>0</v>
      </c>
      <c r="O177" s="211">
        <f>COUNTIFS('2019'!$H$537:$H$693,"SEGUIMIENTO",'2019'!$G$537:$G$693,O$66,'2019'!$C$537:$C$693,A177)</f>
        <v>0</v>
      </c>
      <c r="P177" s="211">
        <f>COUNTIFS('2019'!$H$537:$H$693,"SOLUCIONADO",'2019'!$G$537:$G$693,O$66,'2019'!$C$537:$C$693,A177)</f>
        <v>0</v>
      </c>
      <c r="V177" s="186"/>
      <c r="W177" s="186"/>
      <c r="X177" s="186"/>
      <c r="Y177" s="186"/>
      <c r="Z177" s="186"/>
      <c r="AA177" s="186"/>
      <c r="AB177" s="186"/>
      <c r="AC177" s="186"/>
    </row>
    <row r="178" spans="1:29" ht="12.75">
      <c r="A178" s="478" t="str">
        <f t="array" ref="A178">IFERROR(INDEX('2019'!$C$537:$C$699,MATCH(0,INDEX(COUNTIF($A$159:A177,'2019'!$C$537:$C$699),0,0),0)),"")</f>
        <v>Segovia</v>
      </c>
      <c r="B178" s="211">
        <f>COUNTIF('2019'!$C$537:$C$693,A178)</f>
        <v>3</v>
      </c>
      <c r="C178" s="211">
        <f>COUNTIFS('2019'!$H$537:$H$693,"SEGUIMIENTO",'2019'!$G$537:$G$693,C$66,'2019'!$C$537:$C$693,A178)</f>
        <v>0</v>
      </c>
      <c r="D178" s="211">
        <f>COUNTIFS('2019'!$H$537:$H$693,"SOLUCIONADO",'2019'!$G$537:$G$693,C$66,'2019'!$C$537:$C$693,A178)</f>
        <v>0</v>
      </c>
      <c r="E178" s="211">
        <f>COUNTIFS('2019'!H$537:H$693,"SEGUIMIENTO",'2019'!G$537:G$693,E$66,'2019'!C$537:C$693,A178)</f>
        <v>0</v>
      </c>
      <c r="F178" s="211">
        <f>COUNTIFS('2019'!H$537:H$693,"SOLUCIONADO",'2019'!G$537:G$693,E$66,'2019'!C$537:C$693,A178)</f>
        <v>2</v>
      </c>
      <c r="G178" s="211">
        <f>COUNTIFS('2019'!$H$537:$H$693,"SEGUIMIENTO",'2019'!$G$537:$G$693,G$66,'2019'!$C$537:$C$693,A178)</f>
        <v>0</v>
      </c>
      <c r="H178" s="211">
        <f>COUNTIFS('2019'!$H$537:$H$693,"SOLUCIONADO",'2019'!$G$537:$G$693,G$66,'2019'!$C$537:$C$693,A178)</f>
        <v>0</v>
      </c>
      <c r="I178" s="211">
        <f>COUNTIFS('2019'!$H$537:$H$693,"SEGUIMIENTO",'2019'!$G$537:$G$693,I$66,'2019'!$C$537:$C$693,A178)</f>
        <v>0</v>
      </c>
      <c r="J178" s="211">
        <f>COUNTIFS('2019'!$H$537:$H$693,"SOLUCIONADO",'2019'!$G$537:$G$693,I$66,'2019'!$C$537:$C$693,A178)</f>
        <v>0</v>
      </c>
      <c r="K178" s="211">
        <f>COUNTIFS('2019'!$H$537:$H$693,"SEGUIMIENTO",'2019'!$G$537:$G$693,K$66,'2019'!$C$537:$C$693,A178)</f>
        <v>0</v>
      </c>
      <c r="L178" s="211">
        <f>COUNTIFS('2019'!$H$537:$H$693,"SOLUCIONADO",'2019'!$G$537:$G$693,K$66,'2019'!$C$537:$C$693,A178)</f>
        <v>0</v>
      </c>
      <c r="M178" s="211">
        <f>COUNTIFS('2019'!$H$537:$H$693,"SEGUIMIENTO",'2019'!$G$537:$G$693,M$66,'2019'!$C$537:$C$693,A178)</f>
        <v>0</v>
      </c>
      <c r="N178" s="211">
        <f>COUNTIFS('2019'!$H$537:$H$693,"SOLUCIONADO",'2019'!$G$537:$G$693,M$66,'2019'!$C$537:$C$693,A178)</f>
        <v>1</v>
      </c>
      <c r="O178" s="211">
        <f>COUNTIFS('2019'!$H$537:$H$693,"SEGUIMIENTO",'2019'!$G$537:$G$693,O$66,'2019'!$C$537:$C$693,A178)</f>
        <v>0</v>
      </c>
      <c r="P178" s="211">
        <f>COUNTIFS('2019'!$H$537:$H$693,"SOLUCIONADO",'2019'!$G$537:$G$693,O$66,'2019'!$C$537:$C$693,A178)</f>
        <v>0</v>
      </c>
      <c r="V178" s="186"/>
      <c r="W178" s="186"/>
      <c r="X178" s="186"/>
      <c r="Y178" s="186"/>
      <c r="Z178" s="186"/>
      <c r="AA178" s="186"/>
      <c r="AB178" s="186"/>
      <c r="AC178" s="186"/>
    </row>
    <row r="179" spans="1:29" ht="12.75">
      <c r="A179" s="478" t="str">
        <f t="array" ref="A179">IFERROR(INDEX('2019'!$C$537:$C$699,MATCH(0,INDEX(COUNTIF($A$159:A178,'2019'!$C$537:$C$699),0,0),0)),"")</f>
        <v>Cacao</v>
      </c>
      <c r="B179" s="211">
        <f>COUNTIF('2019'!$C$537:$C$693,A179)</f>
        <v>1</v>
      </c>
      <c r="C179" s="211">
        <f>COUNTIFS('2019'!$H$537:$H$693,"SEGUIMIENTO",'2019'!$G$537:$G$693,C$66,'2019'!$C$537:$C$693,A179)</f>
        <v>0</v>
      </c>
      <c r="D179" s="211">
        <f>COUNTIFS('2019'!$H$537:$H$693,"SOLUCIONADO",'2019'!$G$537:$G$693,C$66,'2019'!$C$537:$C$693,A179)</f>
        <v>0</v>
      </c>
      <c r="E179" s="211">
        <f>COUNTIFS('2019'!H$537:H$693,"SEGUIMIENTO",'2019'!G$537:G$693,E$66,'2019'!C$537:C$693,A179)</f>
        <v>0</v>
      </c>
      <c r="F179" s="211">
        <f>COUNTIFS('2019'!H$537:H$693,"SOLUCIONADO",'2019'!G$537:G$693,E$66,'2019'!C$537:C$693,A179)</f>
        <v>0</v>
      </c>
      <c r="G179" s="211">
        <f>COUNTIFS('2019'!$H$537:$H$693,"SEGUIMIENTO",'2019'!$G$537:$G$693,G$66,'2019'!$C$537:$C$693,A179)</f>
        <v>0</v>
      </c>
      <c r="H179" s="211">
        <f>COUNTIFS('2019'!$H$537:$H$693,"SOLUCIONADO",'2019'!$G$537:$G$693,G$66,'2019'!$C$537:$C$693,A179)</f>
        <v>0</v>
      </c>
      <c r="I179" s="211">
        <f>COUNTIFS('2019'!$H$537:$H$693,"SEGUIMIENTO",'2019'!$G$537:$G$693,I$66,'2019'!$C$537:$C$693,A179)</f>
        <v>0</v>
      </c>
      <c r="J179" s="211">
        <f>COUNTIFS('2019'!$H$537:$H$693,"SOLUCIONADO",'2019'!$G$537:$G$693,I$66,'2019'!$C$537:$C$693,A179)</f>
        <v>0</v>
      </c>
      <c r="K179" s="211">
        <f>COUNTIFS('2019'!$H$537:$H$693,"SEGUIMIENTO",'2019'!$G$537:$G$693,K$66,'2019'!$C$537:$C$693,A179)</f>
        <v>0</v>
      </c>
      <c r="L179" s="211">
        <f>COUNTIFS('2019'!$H$537:$H$693,"SOLUCIONADO",'2019'!$G$537:$G$693,K$66,'2019'!$C$537:$C$693,A179)</f>
        <v>0</v>
      </c>
      <c r="M179" s="211">
        <f>COUNTIFS('2019'!$H$537:$H$693,"SEGUIMIENTO",'2019'!$G$537:$G$693,M$66,'2019'!$C$537:$C$693,A179)</f>
        <v>0</v>
      </c>
      <c r="N179" s="211">
        <f>COUNTIFS('2019'!$H$537:$H$693,"SOLUCIONADO",'2019'!$G$537:$G$693,M$66,'2019'!$C$537:$C$693,A179)</f>
        <v>0</v>
      </c>
      <c r="O179" s="211">
        <f>COUNTIFS('2019'!$H$537:$H$693,"SEGUIMIENTO",'2019'!$G$537:$G$693,O$66,'2019'!$C$537:$C$693,A179)</f>
        <v>0</v>
      </c>
      <c r="P179" s="211">
        <f>COUNTIFS('2019'!$H$537:$H$693,"SOLUCIONADO",'2019'!$G$537:$G$693,O$66,'2019'!$C$537:$C$693,A179)</f>
        <v>1</v>
      </c>
      <c r="V179" s="186"/>
      <c r="W179" s="186"/>
      <c r="X179" s="186"/>
      <c r="Y179" s="186"/>
      <c r="Z179" s="186"/>
      <c r="AA179" s="186"/>
      <c r="AB179" s="186"/>
      <c r="AC179" s="186"/>
    </row>
    <row r="180" spans="1:29" ht="12.75">
      <c r="A180" s="478" t="str">
        <f t="array" ref="A180">IFERROR(INDEX('2019'!$C$537:$C$699,MATCH(0,INDEX(COUNTIF($A$159:A179,'2019'!$C$537:$C$699),0,0),0)),"")</f>
        <v>Arallanes</v>
      </c>
      <c r="B180" s="211">
        <f>COUNTIF('2019'!$C$537:$C$693,A180)</f>
        <v>2</v>
      </c>
      <c r="C180" s="211">
        <f>COUNTIFS('2019'!$H$537:$H$693,"SEGUIMIENTO",'2019'!$G$537:$G$693,C$66,'2019'!$C$537:$C$693,A180)</f>
        <v>0</v>
      </c>
      <c r="D180" s="211">
        <f>COUNTIFS('2019'!$H$537:$H$693,"SOLUCIONADO",'2019'!$G$537:$G$693,C$66,'2019'!$C$537:$C$693,A180)</f>
        <v>0</v>
      </c>
      <c r="E180" s="211">
        <f>COUNTIFS('2019'!H$537:H$693,"SEGUIMIENTO",'2019'!G$537:G$693,E$66,'2019'!C$537:C$693,A180)</f>
        <v>0</v>
      </c>
      <c r="F180" s="211">
        <f>COUNTIFS('2019'!H$537:H$693,"SOLUCIONADO",'2019'!G$537:G$693,E$66,'2019'!C$537:C$693,A180)</f>
        <v>1</v>
      </c>
      <c r="G180" s="211">
        <f>COUNTIFS('2019'!$H$537:$H$693,"SEGUIMIENTO",'2019'!$G$537:$G$693,G$66,'2019'!$C$537:$C$693,A180)</f>
        <v>0</v>
      </c>
      <c r="H180" s="211">
        <f>COUNTIFS('2019'!$H$537:$H$693,"SOLUCIONADO",'2019'!$G$537:$G$693,G$66,'2019'!$C$537:$C$693,A180)</f>
        <v>1</v>
      </c>
      <c r="I180" s="211">
        <f>COUNTIFS('2019'!$H$537:$H$693,"SEGUIMIENTO",'2019'!$G$537:$G$693,I$66,'2019'!$C$537:$C$693,A180)</f>
        <v>0</v>
      </c>
      <c r="J180" s="211">
        <f>COUNTIFS('2019'!$H$537:$H$693,"SOLUCIONADO",'2019'!$G$537:$G$693,I$66,'2019'!$C$537:$C$693,A180)</f>
        <v>0</v>
      </c>
      <c r="K180" s="211">
        <f>COUNTIFS('2019'!$H$537:$H$693,"SEGUIMIENTO",'2019'!$G$537:$G$693,K$66,'2019'!$C$537:$C$693,A180)</f>
        <v>0</v>
      </c>
      <c r="L180" s="211">
        <f>COUNTIFS('2019'!$H$537:$H$693,"SOLUCIONADO",'2019'!$G$537:$G$693,K$66,'2019'!$C$537:$C$693,A180)</f>
        <v>0</v>
      </c>
      <c r="M180" s="211">
        <f>COUNTIFS('2019'!$H$537:$H$693,"SEGUIMIENTO",'2019'!$G$537:$G$693,M$66,'2019'!$C$537:$C$693,A180)</f>
        <v>0</v>
      </c>
      <c r="N180" s="211">
        <f>COUNTIFS('2019'!$H$537:$H$693,"SOLUCIONADO",'2019'!$G$537:$G$693,M$66,'2019'!$C$537:$C$693,A180)</f>
        <v>0</v>
      </c>
      <c r="O180" s="211">
        <f>COUNTIFS('2019'!$H$537:$H$693,"SEGUIMIENTO",'2019'!$G$537:$G$693,O$66,'2019'!$C$537:$C$693,A180)</f>
        <v>0</v>
      </c>
      <c r="P180" s="211">
        <f>COUNTIFS('2019'!$H$537:$H$693,"SOLUCIONADO",'2019'!$G$537:$G$693,O$66,'2019'!$C$537:$C$693,A180)</f>
        <v>0</v>
      </c>
      <c r="V180" s="186"/>
      <c r="W180" s="186"/>
      <c r="X180" s="186"/>
      <c r="Y180" s="186"/>
      <c r="Z180" s="186"/>
      <c r="AA180" s="186"/>
      <c r="AB180" s="186"/>
      <c r="AC180" s="186"/>
    </row>
    <row r="181" spans="1:29" ht="12.75">
      <c r="A181" s="478" t="str">
        <f t="array" ref="A181">IFERROR(INDEX('2019'!$C$537:$C$699,MATCH(0,INDEX(COUNTIF($A$159:A180,'2019'!$C$537:$C$699),0,0),0)),"")</f>
        <v>Interamericana</v>
      </c>
      <c r="B181" s="211">
        <f>COUNTIF('2019'!$C$537:$C$693,A181)</f>
        <v>1</v>
      </c>
      <c r="C181" s="211">
        <f>COUNTIFS('2019'!$H$537:$H$693,"SEGUIMIENTO",'2019'!$G$537:$G$693,C$66,'2019'!$C$537:$C$693,A181)</f>
        <v>0</v>
      </c>
      <c r="D181" s="211">
        <f>COUNTIFS('2019'!$H$537:$H$693,"SOLUCIONADO",'2019'!$G$537:$G$693,C$66,'2019'!$C$537:$C$693,A181)</f>
        <v>1</v>
      </c>
      <c r="E181" s="211">
        <f>COUNTIFS('2019'!H$537:H$693,"SEGUIMIENTO",'2019'!G$537:G$693,E$66,'2019'!C$537:C$693,A181)</f>
        <v>0</v>
      </c>
      <c r="F181" s="211">
        <f>COUNTIFS('2019'!H$537:H$693,"SOLUCIONADO",'2019'!G$537:G$693,E$66,'2019'!C$537:C$693,A181)</f>
        <v>0</v>
      </c>
      <c r="G181" s="211">
        <f>COUNTIFS('2019'!$H$537:$H$693,"SEGUIMIENTO",'2019'!$G$537:$G$693,G$66,'2019'!$C$537:$C$693,A181)</f>
        <v>0</v>
      </c>
      <c r="H181" s="211">
        <f>COUNTIFS('2019'!$H$537:$H$693,"SOLUCIONADO",'2019'!$G$537:$G$693,G$66,'2019'!$C$537:$C$693,A181)</f>
        <v>0</v>
      </c>
      <c r="I181" s="211">
        <f>COUNTIFS('2019'!$H$537:$H$693,"SEGUIMIENTO",'2019'!$G$537:$G$693,I$66,'2019'!$C$537:$C$693,A181)</f>
        <v>0</v>
      </c>
      <c r="J181" s="211">
        <f>COUNTIFS('2019'!$H$537:$H$693,"SOLUCIONADO",'2019'!$G$537:$G$693,I$66,'2019'!$C$537:$C$693,A181)</f>
        <v>0</v>
      </c>
      <c r="K181" s="211">
        <f>COUNTIFS('2019'!$H$537:$H$693,"SEGUIMIENTO",'2019'!$G$537:$G$693,K$66,'2019'!$C$537:$C$693,A181)</f>
        <v>0</v>
      </c>
      <c r="L181" s="211">
        <f>COUNTIFS('2019'!$H$537:$H$693,"SOLUCIONADO",'2019'!$G$537:$G$693,K$66,'2019'!$C$537:$C$693,A181)</f>
        <v>0</v>
      </c>
      <c r="M181" s="211">
        <f>COUNTIFS('2019'!$H$537:$H$693,"SEGUIMIENTO",'2019'!$G$537:$G$693,M$66,'2019'!$C$537:$C$693,A181)</f>
        <v>0</v>
      </c>
      <c r="N181" s="211">
        <f>COUNTIFS('2019'!$H$537:$H$693,"SOLUCIONADO",'2019'!$G$537:$G$693,M$66,'2019'!$C$537:$C$693,A181)</f>
        <v>0</v>
      </c>
      <c r="O181" s="211">
        <f>COUNTIFS('2019'!$H$537:$H$693,"SEGUIMIENTO",'2019'!$G$537:$G$693,O$66,'2019'!$C$537:$C$693,A181)</f>
        <v>0</v>
      </c>
      <c r="P181" s="211">
        <f>COUNTIFS('2019'!$H$537:$H$693,"SOLUCIONADO",'2019'!$G$537:$G$693,O$66,'2019'!$C$537:$C$693,A181)</f>
        <v>0</v>
      </c>
      <c r="V181" s="186"/>
      <c r="W181" s="186"/>
      <c r="X181" s="186"/>
      <c r="Y181" s="186"/>
      <c r="Z181" s="186"/>
      <c r="AA181" s="186"/>
      <c r="AB181" s="186"/>
      <c r="AC181" s="186"/>
    </row>
    <row r="182" spans="1:29" ht="12.75">
      <c r="A182" s="478" t="str">
        <f t="array" ref="A182">IFERROR(INDEX('2019'!$C$537:$C$699,MATCH(0,INDEX(COUNTIF($A$159:A181,'2019'!$C$537:$C$699),0,0),0)),"")</f>
        <v>Lagos del Norte</v>
      </c>
      <c r="B182" s="211">
        <f>COUNTIF('2019'!$C$537:$C$693,A182)</f>
        <v>1</v>
      </c>
      <c r="C182" s="211">
        <f>COUNTIFS('2019'!$H$537:$H$693,"SEGUIMIENTO",'2019'!$G$537:$G$693,C$66,'2019'!$C$537:$C$693,A182)</f>
        <v>0</v>
      </c>
      <c r="D182" s="211">
        <f>COUNTIFS('2019'!$H$537:$H$693,"SOLUCIONADO",'2019'!$G$537:$G$693,C$66,'2019'!$C$537:$C$693,A182)</f>
        <v>0</v>
      </c>
      <c r="E182" s="211">
        <f>COUNTIFS('2019'!H$537:H$693,"SEGUIMIENTO",'2019'!G$537:G$693,E$66,'2019'!C$537:C$693,A182)</f>
        <v>0</v>
      </c>
      <c r="F182" s="211">
        <f>COUNTIFS('2019'!H$537:H$693,"SOLUCIONADO",'2019'!G$537:G$693,E$66,'2019'!C$537:C$693,A182)</f>
        <v>0</v>
      </c>
      <c r="G182" s="211">
        <f>COUNTIFS('2019'!$H$537:$H$693,"SEGUIMIENTO",'2019'!$G$537:$G$693,G$66,'2019'!$C$537:$C$693,A182)</f>
        <v>0</v>
      </c>
      <c r="H182" s="211">
        <f>COUNTIFS('2019'!$H$537:$H$693,"SOLUCIONADO",'2019'!$G$537:$G$693,G$66,'2019'!$C$537:$C$693,A182)</f>
        <v>0</v>
      </c>
      <c r="I182" s="211">
        <f>COUNTIFS('2019'!$H$537:$H$693,"SEGUIMIENTO",'2019'!$G$537:$G$693,I$66,'2019'!$C$537:$C$693,A182)</f>
        <v>0</v>
      </c>
      <c r="J182" s="211">
        <f>COUNTIFS('2019'!$H$537:$H$693,"SOLUCIONADO",'2019'!$G$537:$G$693,I$66,'2019'!$C$537:$C$693,A182)</f>
        <v>0</v>
      </c>
      <c r="K182" s="211">
        <f>COUNTIFS('2019'!$H$537:$H$693,"SEGUIMIENTO",'2019'!$G$537:$G$693,K$66,'2019'!$C$537:$C$693,A182)</f>
        <v>0</v>
      </c>
      <c r="L182" s="211">
        <f>COUNTIFS('2019'!$H$537:$H$693,"SOLUCIONADO",'2019'!$G$537:$G$693,K$66,'2019'!$C$537:$C$693,A182)</f>
        <v>1</v>
      </c>
      <c r="M182" s="211">
        <f>COUNTIFS('2019'!$H$537:$H$693,"SEGUIMIENTO",'2019'!$G$537:$G$693,M$66,'2019'!$C$537:$C$693,A182)</f>
        <v>0</v>
      </c>
      <c r="N182" s="211">
        <f>COUNTIFS('2019'!$H$537:$H$693,"SOLUCIONADO",'2019'!$G$537:$G$693,M$66,'2019'!$C$537:$C$693,A182)</f>
        <v>0</v>
      </c>
      <c r="O182" s="211">
        <f>COUNTIFS('2019'!$H$537:$H$693,"SEGUIMIENTO",'2019'!$G$537:$G$693,O$66,'2019'!$C$537:$C$693,A182)</f>
        <v>0</v>
      </c>
      <c r="P182" s="211">
        <f>COUNTIFS('2019'!$H$537:$H$693,"SOLUCIONADO",'2019'!$G$537:$G$693,O$66,'2019'!$C$537:$C$693,A182)</f>
        <v>0</v>
      </c>
      <c r="V182" s="186"/>
      <c r="W182" s="186"/>
      <c r="X182" s="186"/>
      <c r="Y182" s="186"/>
      <c r="Z182" s="186"/>
      <c r="AA182" s="186"/>
      <c r="AB182" s="186"/>
      <c r="AC182" s="186"/>
    </row>
    <row r="183" spans="1:29" ht="12.75">
      <c r="A183" s="478" t="str">
        <f t="array" ref="A183">IFERROR(INDEX('2019'!$C$537:$C$699,MATCH(0,INDEX(COUNTIF($A$159:A182,'2019'!$C$537:$C$699),0,0),0)),"")</f>
        <v>Quinta Valle</v>
      </c>
      <c r="B183" s="211">
        <f>COUNTIF('2019'!$C$537:$C$693,A183)</f>
        <v>2</v>
      </c>
      <c r="C183" s="211">
        <f>COUNTIFS('2019'!$H$537:$H$693,"SEGUIMIENTO",'2019'!$G$537:$G$693,C$66,'2019'!$C$537:$C$693,A183)</f>
        <v>0</v>
      </c>
      <c r="D183" s="211">
        <f>COUNTIFS('2019'!$H$537:$H$693,"SOLUCIONADO",'2019'!$G$537:$G$693,C$66,'2019'!$C$537:$C$693,A183)</f>
        <v>1</v>
      </c>
      <c r="E183" s="211">
        <f>COUNTIFS('2019'!H$537:H$693,"SEGUIMIENTO",'2019'!G$537:G$693,E$66,'2019'!C$537:C$693,A183)</f>
        <v>0</v>
      </c>
      <c r="F183" s="211">
        <f>COUNTIFS('2019'!H$537:H$693,"SOLUCIONADO",'2019'!G$537:G$693,E$66,'2019'!C$537:C$693,A183)</f>
        <v>1</v>
      </c>
      <c r="G183" s="211">
        <f>COUNTIFS('2019'!$H$537:$H$693,"SEGUIMIENTO",'2019'!$G$537:$G$693,G$66,'2019'!$C$537:$C$693,A183)</f>
        <v>0</v>
      </c>
      <c r="H183" s="211">
        <f>COUNTIFS('2019'!$H$537:$H$693,"SOLUCIONADO",'2019'!$G$537:$G$693,G$66,'2019'!$C$537:$C$693,A183)</f>
        <v>0</v>
      </c>
      <c r="I183" s="211">
        <f>COUNTIFS('2019'!$H$537:$H$693,"SEGUIMIENTO",'2019'!$G$537:$G$693,I$66,'2019'!$C$537:$C$693,A183)</f>
        <v>0</v>
      </c>
      <c r="J183" s="211">
        <f>COUNTIFS('2019'!$H$537:$H$693,"SOLUCIONADO",'2019'!$G$537:$G$693,I$66,'2019'!$C$537:$C$693,A183)</f>
        <v>0</v>
      </c>
      <c r="K183" s="211">
        <f>COUNTIFS('2019'!$H$537:$H$693,"SEGUIMIENTO",'2019'!$G$537:$G$693,K$66,'2019'!$C$537:$C$693,A183)</f>
        <v>0</v>
      </c>
      <c r="L183" s="211">
        <f>COUNTIFS('2019'!$H$537:$H$693,"SOLUCIONADO",'2019'!$G$537:$G$693,K$66,'2019'!$C$537:$C$693,A183)</f>
        <v>0</v>
      </c>
      <c r="M183" s="211">
        <f>COUNTIFS('2019'!$H$537:$H$693,"SEGUIMIENTO",'2019'!$G$537:$G$693,M$66,'2019'!$C$537:$C$693,A183)</f>
        <v>0</v>
      </c>
      <c r="N183" s="211">
        <f>COUNTIFS('2019'!$H$537:$H$693,"SOLUCIONADO",'2019'!$G$537:$G$693,M$66,'2019'!$C$537:$C$693,A183)</f>
        <v>0</v>
      </c>
      <c r="O183" s="211">
        <f>COUNTIFS('2019'!$H$537:$H$693,"SEGUIMIENTO",'2019'!$G$537:$G$693,O$66,'2019'!$C$537:$C$693,A183)</f>
        <v>0</v>
      </c>
      <c r="P183" s="211">
        <f>COUNTIFS('2019'!$H$537:$H$693,"SOLUCIONADO",'2019'!$G$537:$G$693,O$66,'2019'!$C$537:$C$693,A183)</f>
        <v>0</v>
      </c>
      <c r="V183" s="186"/>
      <c r="W183" s="186"/>
      <c r="X183" s="186"/>
      <c r="Y183" s="186"/>
      <c r="Z183" s="186"/>
      <c r="AA183" s="186"/>
      <c r="AB183" s="186"/>
      <c r="AC183" s="186"/>
    </row>
    <row r="184" spans="1:29" ht="12.75">
      <c r="A184" s="478" t="str">
        <f t="array" ref="A184">IFERROR(INDEX('2019'!$C$537:$C$699,MATCH(0,INDEX(COUNTIF($A$159:A183,'2019'!$C$537:$C$699),0,0),0)),"")</f>
        <v>Hato Rey</v>
      </c>
      <c r="B184" s="211">
        <f>COUNTIF('2019'!$C$537:$C$693,A184)</f>
        <v>1</v>
      </c>
      <c r="C184" s="211">
        <f>COUNTIFS('2019'!$H$537:$H$693,"SEGUIMIENTO",'2019'!$G$537:$G$693,C$66,'2019'!$C$537:$C$693,A184)</f>
        <v>0</v>
      </c>
      <c r="D184" s="211">
        <f>COUNTIFS('2019'!$H$537:$H$693,"SOLUCIONADO",'2019'!$G$537:$G$693,C$66,'2019'!$C$537:$C$693,A184)</f>
        <v>0</v>
      </c>
      <c r="E184" s="211">
        <f>COUNTIFS('2019'!H$537:H$693,"SEGUIMIENTO",'2019'!G$537:G$693,E$66,'2019'!C$537:C$693,A184)</f>
        <v>0</v>
      </c>
      <c r="F184" s="211">
        <f>COUNTIFS('2019'!H$537:H$693,"SOLUCIONADO",'2019'!G$537:G$693,E$66,'2019'!C$537:C$693,A184)</f>
        <v>1</v>
      </c>
      <c r="G184" s="211">
        <f>COUNTIFS('2019'!$H$537:$H$693,"SEGUIMIENTO",'2019'!$G$537:$G$693,G$66,'2019'!$C$537:$C$693,A184)</f>
        <v>0</v>
      </c>
      <c r="H184" s="211">
        <f>COUNTIFS('2019'!$H$537:$H$693,"SOLUCIONADO",'2019'!$G$537:$G$693,G$66,'2019'!$C$537:$C$693,A184)</f>
        <v>0</v>
      </c>
      <c r="I184" s="211">
        <f>COUNTIFS('2019'!$H$537:$H$693,"SEGUIMIENTO",'2019'!$G$537:$G$693,I$66,'2019'!$C$537:$C$693,A184)</f>
        <v>0</v>
      </c>
      <c r="J184" s="211">
        <f>COUNTIFS('2019'!$H$537:$H$693,"SOLUCIONADO",'2019'!$G$537:$G$693,I$66,'2019'!$C$537:$C$693,A184)</f>
        <v>0</v>
      </c>
      <c r="K184" s="211">
        <f>COUNTIFS('2019'!$H$537:$H$693,"SEGUIMIENTO",'2019'!$G$537:$G$693,K$66,'2019'!$C$537:$C$693,A184)</f>
        <v>0</v>
      </c>
      <c r="L184" s="211">
        <f>COUNTIFS('2019'!$H$537:$H$693,"SOLUCIONADO",'2019'!$G$537:$G$693,K$66,'2019'!$C$537:$C$693,A184)</f>
        <v>0</v>
      </c>
      <c r="M184" s="211">
        <f>COUNTIFS('2019'!$H$537:$H$693,"SEGUIMIENTO",'2019'!$G$537:$G$693,M$66,'2019'!$C$537:$C$693,A184)</f>
        <v>0</v>
      </c>
      <c r="N184" s="211">
        <f>COUNTIFS('2019'!$H$537:$H$693,"SOLUCIONADO",'2019'!$G$537:$G$693,M$66,'2019'!$C$537:$C$693,A184)</f>
        <v>0</v>
      </c>
      <c r="O184" s="211">
        <f>COUNTIFS('2019'!$H$537:$H$693,"SEGUIMIENTO",'2019'!$G$537:$G$693,O$66,'2019'!$C$537:$C$693,A184)</f>
        <v>0</v>
      </c>
      <c r="P184" s="211">
        <f>COUNTIFS('2019'!$H$537:$H$693,"SOLUCIONADO",'2019'!$G$537:$G$693,O$66,'2019'!$C$537:$C$693,A184)</f>
        <v>0</v>
      </c>
      <c r="V184" s="186"/>
      <c r="W184" s="186"/>
      <c r="X184" s="186"/>
      <c r="Y184" s="186"/>
      <c r="Z184" s="186"/>
      <c r="AA184" s="186"/>
      <c r="AB184" s="186"/>
      <c r="AC184" s="186"/>
    </row>
    <row r="185" spans="1:29" ht="12.75">
      <c r="A185" s="478" t="str">
        <f t="array" ref="A185">IFERROR(INDEX('2019'!$C$537:$C$699,MATCH(0,INDEX(COUNTIF($A$159:A184,'2019'!$C$537:$C$699),0,0),0)),"")</f>
        <v>San Angel</v>
      </c>
      <c r="B185" s="211">
        <f>COUNTIF('2019'!$C$537:$C$693,A185)</f>
        <v>1</v>
      </c>
      <c r="C185" s="211">
        <f>COUNTIFS('2019'!$H$537:$H$693,"SEGUIMIENTO",'2019'!$G$537:$G$693,C$66,'2019'!$C$537:$C$693,A185)</f>
        <v>0</v>
      </c>
      <c r="D185" s="211">
        <f>COUNTIFS('2019'!$H$537:$H$693,"SOLUCIONADO",'2019'!$G$537:$G$693,C$66,'2019'!$C$537:$C$693,A185)</f>
        <v>1</v>
      </c>
      <c r="E185" s="211">
        <f>COUNTIFS('2019'!H$537:H$693,"SEGUIMIENTO",'2019'!G$537:G$693,E$66,'2019'!C$537:C$693,A185)</f>
        <v>0</v>
      </c>
      <c r="F185" s="211">
        <f>COUNTIFS('2019'!H$537:H$693,"SOLUCIONADO",'2019'!G$537:G$693,E$66,'2019'!C$537:C$693,A185)</f>
        <v>0</v>
      </c>
      <c r="G185" s="211">
        <f>COUNTIFS('2019'!$H$537:$H$693,"SEGUIMIENTO",'2019'!$G$537:$G$693,G$66,'2019'!$C$537:$C$693,A185)</f>
        <v>0</v>
      </c>
      <c r="H185" s="211">
        <f>COUNTIFS('2019'!$H$537:$H$693,"SOLUCIONADO",'2019'!$G$537:$G$693,G$66,'2019'!$C$537:$C$693,A185)</f>
        <v>0</v>
      </c>
      <c r="I185" s="211">
        <f>COUNTIFS('2019'!$H$537:$H$693,"SEGUIMIENTO",'2019'!$G$537:$G$693,I$66,'2019'!$C$537:$C$693,A185)</f>
        <v>0</v>
      </c>
      <c r="J185" s="211">
        <f>COUNTIFS('2019'!$H$537:$H$693,"SOLUCIONADO",'2019'!$G$537:$G$693,I$66,'2019'!$C$537:$C$693,A185)</f>
        <v>0</v>
      </c>
      <c r="K185" s="211">
        <f>COUNTIFS('2019'!$H$537:$H$693,"SEGUIMIENTO",'2019'!$G$537:$G$693,K$66,'2019'!$C$537:$C$693,A185)</f>
        <v>0</v>
      </c>
      <c r="L185" s="211">
        <f>COUNTIFS('2019'!$H$537:$H$693,"SOLUCIONADO",'2019'!$G$537:$G$693,K$66,'2019'!$C$537:$C$693,A185)</f>
        <v>0</v>
      </c>
      <c r="M185" s="211">
        <f>COUNTIFS('2019'!$H$537:$H$693,"SEGUIMIENTO",'2019'!$G$537:$G$693,M$66,'2019'!$C$537:$C$693,A185)</f>
        <v>0</v>
      </c>
      <c r="N185" s="211">
        <f>COUNTIFS('2019'!$H$537:$H$693,"SOLUCIONADO",'2019'!$G$537:$G$693,M$66,'2019'!$C$537:$C$693,A185)</f>
        <v>0</v>
      </c>
      <c r="O185" s="211">
        <f>COUNTIFS('2019'!$H$537:$H$693,"SEGUIMIENTO",'2019'!$G$537:$G$693,O$66,'2019'!$C$537:$C$693,A185)</f>
        <v>0</v>
      </c>
      <c r="P185" s="211">
        <f>COUNTIFS('2019'!$H$537:$H$693,"SOLUCIONADO",'2019'!$G$537:$G$693,O$66,'2019'!$C$537:$C$693,A185)</f>
        <v>0</v>
      </c>
      <c r="V185" s="186"/>
      <c r="W185" s="186"/>
      <c r="X185" s="186"/>
      <c r="Y185" s="186"/>
      <c r="Z185" s="186"/>
      <c r="AA185" s="186"/>
      <c r="AB185" s="186"/>
      <c r="AC185" s="186"/>
    </row>
    <row r="186" spans="1:29" ht="12.75">
      <c r="A186" s="478" t="str">
        <f t="array" ref="A186">IFERROR(INDEX('2019'!$C$537:$C$699,MATCH(0,INDEX(COUNTIF($A$159:A185,'2019'!$C$537:$C$699),0,0),0)),"")</f>
        <v>Bayamon</v>
      </c>
      <c r="B186" s="211">
        <f>COUNTIF('2019'!$C$537:$C$693,A186)</f>
        <v>2</v>
      </c>
      <c r="C186" s="211">
        <f>COUNTIFS('2019'!$H$537:$H$693,"SEGUIMIENTO",'2019'!$G$537:$G$693,C$66,'2019'!$C$537:$C$693,A186)</f>
        <v>0</v>
      </c>
      <c r="D186" s="211">
        <f>COUNTIFS('2019'!$H$537:$H$693,"SOLUCIONADO",'2019'!$G$537:$G$693,C$66,'2019'!$C$537:$C$693,A186)</f>
        <v>1</v>
      </c>
      <c r="E186" s="211">
        <f>COUNTIFS('2019'!H$537:H$693,"SEGUIMIENTO",'2019'!G$537:G$693,E$66,'2019'!C$537:C$693,A186)</f>
        <v>0</v>
      </c>
      <c r="F186" s="211">
        <f>COUNTIFS('2019'!H$537:H$693,"SOLUCIONADO",'2019'!G$537:G$693,E$66,'2019'!C$537:C$693,A186)</f>
        <v>1</v>
      </c>
      <c r="G186" s="211">
        <f>COUNTIFS('2019'!$H$537:$H$693,"SEGUIMIENTO",'2019'!$G$537:$G$693,G$66,'2019'!$C$537:$C$693,A186)</f>
        <v>0</v>
      </c>
      <c r="H186" s="211">
        <f>COUNTIFS('2019'!$H$537:$H$693,"SOLUCIONADO",'2019'!$G$537:$G$693,G$66,'2019'!$C$537:$C$693,A186)</f>
        <v>0</v>
      </c>
      <c r="I186" s="211">
        <f>COUNTIFS('2019'!$H$537:$H$693,"SEGUIMIENTO",'2019'!$G$537:$G$693,I$66,'2019'!$C$537:$C$693,A186)</f>
        <v>0</v>
      </c>
      <c r="J186" s="211">
        <f>COUNTIFS('2019'!$H$537:$H$693,"SOLUCIONADO",'2019'!$G$537:$G$693,I$66,'2019'!$C$537:$C$693,A186)</f>
        <v>0</v>
      </c>
      <c r="K186" s="211">
        <f>COUNTIFS('2019'!$H$537:$H$693,"SEGUIMIENTO",'2019'!$G$537:$G$693,K$66,'2019'!$C$537:$C$693,A186)</f>
        <v>0</v>
      </c>
      <c r="L186" s="211">
        <f>COUNTIFS('2019'!$H$537:$H$693,"SOLUCIONADO",'2019'!$G$537:$G$693,K$66,'2019'!$C$537:$C$693,A186)</f>
        <v>0</v>
      </c>
      <c r="M186" s="211">
        <f>COUNTIFS('2019'!$H$537:$H$693,"SEGUIMIENTO",'2019'!$G$537:$G$693,M$66,'2019'!$C$537:$C$693,A186)</f>
        <v>0</v>
      </c>
      <c r="N186" s="211">
        <f>COUNTIFS('2019'!$H$537:$H$693,"SOLUCIONADO",'2019'!$G$537:$G$693,M$66,'2019'!$C$537:$C$693,A186)</f>
        <v>0</v>
      </c>
      <c r="O186" s="211">
        <f>COUNTIFS('2019'!$H$537:$H$693,"SEGUIMIENTO",'2019'!$G$537:$G$693,O$66,'2019'!$C$537:$C$693,A186)</f>
        <v>0</v>
      </c>
      <c r="P186" s="211">
        <f>COUNTIFS('2019'!$H$537:$H$693,"SOLUCIONADO",'2019'!$G$537:$G$693,O$66,'2019'!$C$537:$C$693,A186)</f>
        <v>0</v>
      </c>
      <c r="V186" s="186"/>
      <c r="W186" s="186"/>
      <c r="X186" s="186"/>
      <c r="Y186" s="186"/>
      <c r="Z186" s="186"/>
      <c r="AA186" s="186"/>
      <c r="AB186" s="186"/>
      <c r="AC186" s="186"/>
    </row>
    <row r="187" spans="1:29" ht="12.75">
      <c r="C187" s="480">
        <f t="shared" ref="C187:P187" si="5">SUM(C160:C186)</f>
        <v>0</v>
      </c>
      <c r="D187" s="480">
        <f t="shared" si="5"/>
        <v>56</v>
      </c>
      <c r="E187" s="480">
        <f t="shared" si="5"/>
        <v>0</v>
      </c>
      <c r="F187" s="480">
        <f t="shared" si="5"/>
        <v>56</v>
      </c>
      <c r="G187" s="480">
        <f t="shared" si="5"/>
        <v>0</v>
      </c>
      <c r="H187" s="480">
        <f t="shared" si="5"/>
        <v>11</v>
      </c>
      <c r="I187" s="480">
        <f t="shared" si="5"/>
        <v>0</v>
      </c>
      <c r="J187" s="480">
        <f t="shared" si="5"/>
        <v>0</v>
      </c>
      <c r="K187" s="480">
        <f t="shared" si="5"/>
        <v>0</v>
      </c>
      <c r="L187" s="480">
        <f t="shared" si="5"/>
        <v>5</v>
      </c>
      <c r="M187" s="480">
        <f t="shared" si="5"/>
        <v>0</v>
      </c>
      <c r="N187" s="480">
        <f t="shared" si="5"/>
        <v>1</v>
      </c>
      <c r="O187" s="480">
        <f t="shared" si="5"/>
        <v>0</v>
      </c>
      <c r="P187" s="480">
        <f t="shared" si="5"/>
        <v>28</v>
      </c>
      <c r="V187" s="186"/>
      <c r="W187" s="186"/>
      <c r="X187" s="186"/>
      <c r="Y187" s="186"/>
      <c r="Z187" s="186"/>
      <c r="AA187" s="186"/>
      <c r="AB187" s="186"/>
      <c r="AC187" s="186"/>
    </row>
    <row r="188" spans="1:29" ht="12.75">
      <c r="C188" s="186"/>
      <c r="D188" s="186"/>
      <c r="V188" s="186"/>
      <c r="W188" s="186"/>
      <c r="X188" s="186"/>
      <c r="Y188" s="186"/>
      <c r="Z188" s="186"/>
      <c r="AA188" s="186"/>
      <c r="AB188" s="186"/>
      <c r="AC188" s="186"/>
    </row>
    <row r="189" spans="1:29" ht="12.75">
      <c r="C189" s="186"/>
      <c r="D189" s="186"/>
      <c r="V189" s="186"/>
      <c r="W189" s="186"/>
      <c r="X189" s="186"/>
      <c r="Y189" s="186"/>
      <c r="Z189" s="186"/>
      <c r="AA189" s="186"/>
      <c r="AB189" s="186"/>
      <c r="AC189" s="186"/>
    </row>
    <row r="190" spans="1:29" ht="12.75">
      <c r="C190" s="186"/>
      <c r="D190" s="186"/>
      <c r="V190" s="186"/>
      <c r="W190" s="186"/>
      <c r="X190" s="186"/>
      <c r="Y190" s="186"/>
      <c r="Z190" s="186"/>
      <c r="AA190" s="186"/>
      <c r="AB190" s="186"/>
      <c r="AC190" s="186"/>
    </row>
    <row r="191" spans="1:29" ht="12.75">
      <c r="A191" s="555" t="s">
        <v>13195</v>
      </c>
      <c r="B191" s="545"/>
      <c r="C191" s="554" t="s">
        <v>114</v>
      </c>
      <c r="D191" s="545"/>
      <c r="E191" s="554" t="s">
        <v>271</v>
      </c>
      <c r="F191" s="545"/>
      <c r="G191" s="554" t="s">
        <v>222</v>
      </c>
      <c r="H191" s="545"/>
      <c r="I191" s="554" t="s">
        <v>4846</v>
      </c>
      <c r="J191" s="545"/>
      <c r="K191" s="554" t="s">
        <v>362</v>
      </c>
      <c r="L191" s="545"/>
      <c r="M191" s="554" t="s">
        <v>483</v>
      </c>
      <c r="N191" s="545"/>
      <c r="O191" s="554" t="s">
        <v>384</v>
      </c>
      <c r="P191" s="545"/>
      <c r="V191" s="186"/>
      <c r="W191" s="186"/>
      <c r="X191" s="186"/>
      <c r="Y191" s="186"/>
      <c r="Z191" s="186"/>
      <c r="AA191" s="186"/>
      <c r="AB191" s="186"/>
      <c r="AC191" s="186"/>
    </row>
    <row r="192" spans="1:29" ht="12.75">
      <c r="A192" s="477" t="s">
        <v>39</v>
      </c>
      <c r="B192" s="477" t="s">
        <v>13197</v>
      </c>
      <c r="C192" s="467" t="s">
        <v>15</v>
      </c>
      <c r="D192" s="467" t="s">
        <v>4805</v>
      </c>
      <c r="E192" s="467" t="s">
        <v>15</v>
      </c>
      <c r="F192" s="467" t="s">
        <v>4805</v>
      </c>
      <c r="G192" s="467" t="s">
        <v>15</v>
      </c>
      <c r="H192" s="467" t="s">
        <v>4805</v>
      </c>
      <c r="I192" s="467" t="s">
        <v>15</v>
      </c>
      <c r="J192" s="467" t="s">
        <v>4805</v>
      </c>
      <c r="K192" s="467" t="s">
        <v>15</v>
      </c>
      <c r="L192" s="467" t="s">
        <v>4805</v>
      </c>
      <c r="M192" s="467" t="s">
        <v>15</v>
      </c>
      <c r="N192" s="465" t="s">
        <v>4805</v>
      </c>
      <c r="O192" s="467" t="s">
        <v>15</v>
      </c>
      <c r="P192" s="467" t="s">
        <v>4805</v>
      </c>
      <c r="V192" s="186"/>
      <c r="W192" s="186"/>
      <c r="X192" s="186"/>
      <c r="Y192" s="186"/>
      <c r="Z192" s="186"/>
      <c r="AA192" s="186"/>
      <c r="AB192" s="186"/>
      <c r="AC192" s="186"/>
    </row>
    <row r="193" spans="1:29" ht="12.75">
      <c r="A193" s="478" t="str">
        <f t="array" ref="A193">IFERROR(INDEX('2019'!$C$694:$C$898,MATCH(0,INDEX(COUNTIF($A$192:A192,'2019'!$C$694:$C$898),0,0),0)),"")</f>
        <v>Cervantes</v>
      </c>
      <c r="B193" s="211">
        <f>COUNTIF('2019'!$C$694:$C$874,A193)</f>
        <v>42</v>
      </c>
      <c r="C193" s="211">
        <f>COUNTIFS('2019'!$H$694:$H$874,"SEGUIMIENTO",'2019'!$G$694:$G$874,C$66,'2019'!$C$694:$C$874,A193)</f>
        <v>0</v>
      </c>
      <c r="D193" s="211">
        <f>COUNTIFS('2019'!$H$694:$H$874,"SOLUCIONADO",'2019'!$G$694:$G$874,C$66,'2019'!$C$694:$C$874,A193)</f>
        <v>8</v>
      </c>
      <c r="E193" s="211">
        <f>COUNTIFS('2019'!H$694:H$874,"SEGUIMIENTO",'2019'!G$694:G$874,E$66,'2019'!C$694:C$874,A193)</f>
        <v>0</v>
      </c>
      <c r="F193" s="211">
        <f>COUNTIFS('2019'!H$694:H$874,"SOLUCIONADO",'2019'!G$694:G$874,E$66,'2019'!C$694:C$874,A193)</f>
        <v>25</v>
      </c>
      <c r="G193" s="211">
        <f>COUNTIFS('2019'!$H$694:$H$874,"SEGUIMIENTO",'2019'!$G$694:$G$874,G$66,'2019'!$C$694:$C$874,A193)</f>
        <v>0</v>
      </c>
      <c r="H193" s="211">
        <f>COUNTIFS('2019'!$H$694:$H$874,"SOLUCIONADO",'2019'!$G$694:$G$874,G$66,'2019'!$C$694:$C$874,A193)</f>
        <v>3</v>
      </c>
      <c r="I193" s="211">
        <f>COUNTIFS('2019'!$H$694:$H$874,"SEGUIMIENTO",'2019'!$G$694:$G$874,I$66,'2019'!$C$694:$C$874,A193)</f>
        <v>0</v>
      </c>
      <c r="J193" s="211">
        <f>COUNTIFS('2019'!$H$694:$H$874,"SOLUCIONADO",'2019'!$G$694:$G$874,I$66,'2019'!$C$694:$C$874,A193)</f>
        <v>0</v>
      </c>
      <c r="K193" s="211">
        <f>COUNTIFS('2019'!$H$694:$H$874,"SEGUIMIENTO",'2019'!$G$694:$G$874,K$66,'2019'!$C$694:$C$874,A193)</f>
        <v>0</v>
      </c>
      <c r="L193" s="211">
        <f>COUNTIFS('2019'!$H$694:$H$874,"SOLUCIONADO",'2019'!$G$694:$G$874,K$66,'2019'!$C$694:$C$874,A193)</f>
        <v>0</v>
      </c>
      <c r="M193" s="211">
        <f>COUNTIFS('2019'!$H$694:$H$874,"SEGUIMIENTO",'2019'!$G$694:$G$874,M$66,'2019'!$C$694:$C$874,A193)</f>
        <v>0</v>
      </c>
      <c r="N193" s="211">
        <f>COUNTIFS('2019'!$H$694:$H$874,"SOLUCIONADO",'2019'!$G$694:$G$874,M$66,'2019'!$C$694:$C$874,A193)</f>
        <v>0</v>
      </c>
      <c r="O193" s="211">
        <f>COUNTIFS('2019'!$H$694:$H$874,"SEGUIMIENTO",'2019'!$G$694:$G$874,O$66,'2019'!$C$694:$C$874,A193)</f>
        <v>0</v>
      </c>
      <c r="P193" s="211">
        <f>COUNTIFS('2019'!$H$694:$H$874,"SOLUCIONADO",'2019'!$G$694:$G$874,O$66,'2019'!$C$694:$C$874,A193)</f>
        <v>6</v>
      </c>
      <c r="V193" s="186"/>
      <c r="W193" s="186"/>
      <c r="X193" s="186"/>
      <c r="Y193" s="186"/>
      <c r="Z193" s="186"/>
      <c r="AA193" s="186"/>
      <c r="AB193" s="186"/>
      <c r="AC193" s="186"/>
    </row>
    <row r="194" spans="1:29" ht="12.75">
      <c r="A194" s="478" t="str">
        <f t="array" ref="A194">IFERROR(INDEX('2019'!$C$694:$C$898,MATCH(0,INDEX(COUNTIF($A$192:A193,'2019'!$C$694:$C$898),0,0),0)),"")</f>
        <v>Bello Horizonte</v>
      </c>
      <c r="B194" s="211">
        <f>COUNTIF('2019'!$C$694:$C$874,A194)</f>
        <v>11</v>
      </c>
      <c r="C194" s="211">
        <f>COUNTIFS('2019'!$H$694:$H$874,"SEGUIMIENTO",'2019'!$G$694:$G$874,C$66,'2019'!$C$694:$C$874,A194)</f>
        <v>0</v>
      </c>
      <c r="D194" s="211">
        <f>COUNTIFS('2019'!$H$694:$H$874,"SOLUCIONADO",'2019'!$G$694:$G$874,C$66,'2019'!$C$694:$C$874,A194)</f>
        <v>5</v>
      </c>
      <c r="E194" s="211">
        <f>COUNTIFS('2019'!H$694:H$874,"SEGUIMIENTO",'2019'!G$694:G$874,E$66,'2019'!C$694:C$874,A194)</f>
        <v>0</v>
      </c>
      <c r="F194" s="211">
        <f>COUNTIFS('2019'!H$694:H$874,"SOLUCIONADO",'2019'!G$694:G$874,E$66,'2019'!C$694:C$874,A194)</f>
        <v>3</v>
      </c>
      <c r="G194" s="211">
        <f>COUNTIFS('2019'!$H$694:$H$874,"SEGUIMIENTO",'2019'!$G$694:$G$874,G$66,'2019'!$C$694:$C$874,A194)</f>
        <v>0</v>
      </c>
      <c r="H194" s="211">
        <f>COUNTIFS('2019'!$H$694:$H$874,"SOLUCIONADO",'2019'!$G$694:$G$874,G$66,'2019'!$C$694:$C$874,A194)</f>
        <v>0</v>
      </c>
      <c r="I194" s="211">
        <f>COUNTIFS('2019'!$H$694:$H$874,"SEGUIMIENTO",'2019'!$G$694:$G$874,I$66,'2019'!$C$694:$C$874,A194)</f>
        <v>0</v>
      </c>
      <c r="J194" s="211">
        <f>COUNTIFS('2019'!$H$694:$H$874,"SOLUCIONADO",'2019'!$G$694:$G$874,I$66,'2019'!$C$694:$C$874,A194)</f>
        <v>0</v>
      </c>
      <c r="K194" s="211">
        <f>COUNTIFS('2019'!$H$694:$H$874,"SEGUIMIENTO",'2019'!$G$694:$G$874,K$66,'2019'!$C$694:$C$874,A194)</f>
        <v>0</v>
      </c>
      <c r="L194" s="211">
        <f>COUNTIFS('2019'!$H$694:$H$874,"SOLUCIONADO",'2019'!$G$694:$G$874,K$66,'2019'!$C$694:$C$874,A194)</f>
        <v>1</v>
      </c>
      <c r="M194" s="211">
        <f>COUNTIFS('2019'!$H$694:$H$874,"SEGUIMIENTO",'2019'!$G$694:$G$874,M$66,'2019'!$C$694:$C$874,A194)</f>
        <v>0</v>
      </c>
      <c r="N194" s="211">
        <f>COUNTIFS('2019'!$H$694:$H$874,"SOLUCIONADO",'2019'!$G$694:$G$874,M$66,'2019'!$C$694:$C$874,A194)</f>
        <v>0</v>
      </c>
      <c r="O194" s="211">
        <f>COUNTIFS('2019'!$H$694:$H$874,"SEGUIMIENTO",'2019'!$G$694:$G$874,O$66,'2019'!$C$694:$C$874,A194)</f>
        <v>0</v>
      </c>
      <c r="P194" s="211">
        <f>COUNTIFS('2019'!$H$694:$H$874,"SOLUCIONADO",'2019'!$G$694:$G$874,O$66,'2019'!$C$694:$C$874,A194)</f>
        <v>2</v>
      </c>
      <c r="V194" s="186"/>
      <c r="W194" s="186"/>
      <c r="X194" s="186"/>
      <c r="Y194" s="186"/>
      <c r="Z194" s="186"/>
      <c r="AA194" s="186"/>
      <c r="AB194" s="186"/>
      <c r="AC194" s="186"/>
    </row>
    <row r="195" spans="1:29" ht="12.75">
      <c r="A195" s="478" t="str">
        <f t="array" ref="A195">IFERROR(INDEX('2019'!$C$694:$C$898,MATCH(0,INDEX(COUNTIF($A$192:A194,'2019'!$C$694:$C$898),0,0),0)),"")</f>
        <v>Playa Grande</v>
      </c>
      <c r="B195" s="211">
        <f>COUNTIF('2019'!$C$694:$C$874,A195)</f>
        <v>14</v>
      </c>
      <c r="C195" s="211">
        <f>COUNTIFS('2019'!$H$694:$H$874,"SEGUIMIENTO",'2019'!$G$694:$G$874,C$66,'2019'!$C$694:$C$874,A195)</f>
        <v>0</v>
      </c>
      <c r="D195" s="211">
        <f>COUNTIFS('2019'!$H$694:$H$874,"SOLUCIONADO",'2019'!$G$694:$G$874,C$66,'2019'!$C$694:$C$874,A195)</f>
        <v>2</v>
      </c>
      <c r="E195" s="211">
        <f>COUNTIFS('2019'!H$694:H$874,"SEGUIMIENTO",'2019'!G$694:G$874,E$66,'2019'!C$694:C$874,A195)</f>
        <v>0</v>
      </c>
      <c r="F195" s="211">
        <f>COUNTIFS('2019'!H$694:H$874,"SOLUCIONADO",'2019'!G$694:G$874,E$66,'2019'!C$694:C$874,A195)</f>
        <v>6</v>
      </c>
      <c r="G195" s="211">
        <f>COUNTIFS('2019'!$H$694:$H$874,"SEGUIMIENTO",'2019'!$G$694:$G$874,G$66,'2019'!$C$694:$C$874,A195)</f>
        <v>0</v>
      </c>
      <c r="H195" s="211">
        <f>COUNTIFS('2019'!$H$694:$H$874,"SOLUCIONADO",'2019'!$G$694:$G$874,G$66,'2019'!$C$694:$C$874,A195)</f>
        <v>3</v>
      </c>
      <c r="I195" s="211">
        <f>COUNTIFS('2019'!$H$694:$H$874,"SEGUIMIENTO",'2019'!$G$694:$G$874,I$66,'2019'!$C$694:$C$874,A195)</f>
        <v>0</v>
      </c>
      <c r="J195" s="211">
        <f>COUNTIFS('2019'!$H$694:$H$874,"SOLUCIONADO",'2019'!$G$694:$G$874,I$66,'2019'!$C$694:$C$874,A195)</f>
        <v>0</v>
      </c>
      <c r="K195" s="211">
        <f>COUNTIFS('2019'!$H$694:$H$874,"SEGUIMIENTO",'2019'!$G$694:$G$874,K$66,'2019'!$C$694:$C$874,A195)</f>
        <v>0</v>
      </c>
      <c r="L195" s="211">
        <f>COUNTIFS('2019'!$H$694:$H$874,"SOLUCIONADO",'2019'!$G$694:$G$874,K$66,'2019'!$C$694:$C$874,A195)</f>
        <v>0</v>
      </c>
      <c r="M195" s="211">
        <f>COUNTIFS('2019'!$H$694:$H$874,"SEGUIMIENTO",'2019'!$G$694:$G$874,M$66,'2019'!$C$694:$C$874,A195)</f>
        <v>0</v>
      </c>
      <c r="N195" s="211">
        <f>COUNTIFS('2019'!$H$694:$H$874,"SOLUCIONADO",'2019'!$G$694:$G$874,M$66,'2019'!$C$694:$C$874,A195)</f>
        <v>0</v>
      </c>
      <c r="O195" s="211">
        <f>COUNTIFS('2019'!$H$694:$H$874,"SEGUIMIENTO",'2019'!$G$694:$G$874,O$66,'2019'!$C$694:$C$874,A195)</f>
        <v>0</v>
      </c>
      <c r="P195" s="211">
        <f>COUNTIFS('2019'!$H$694:$H$874,"SOLUCIONADO",'2019'!$G$694:$G$874,O$66,'2019'!$C$694:$C$874,A195)</f>
        <v>3</v>
      </c>
      <c r="V195" s="186"/>
      <c r="W195" s="186"/>
      <c r="X195" s="186"/>
      <c r="Y195" s="186"/>
      <c r="Z195" s="186"/>
      <c r="AA195" s="186"/>
      <c r="AB195" s="186"/>
      <c r="AC195" s="186"/>
    </row>
    <row r="196" spans="1:29" ht="12.75">
      <c r="A196" s="478" t="str">
        <f t="array" ref="A196">IFERROR(INDEX('2019'!$C$694:$C$898,MATCH(0,INDEX(COUNTIF($A$192:A195,'2019'!$C$694:$C$898),0,0),0)),"")</f>
        <v>Agueybana</v>
      </c>
      <c r="B196" s="211">
        <f>COUNTIF('2019'!$C$694:$C$874,A196)</f>
        <v>20</v>
      </c>
      <c r="C196" s="211">
        <f>COUNTIFS('2019'!$H$694:$H$874,"SEGUIMIENTO",'2019'!$G$694:$G$874,C$66,'2019'!$C$694:$C$874,A196)</f>
        <v>0</v>
      </c>
      <c r="D196" s="211">
        <f>COUNTIFS('2019'!$H$694:$H$874,"SOLUCIONADO",'2019'!$G$694:$G$874,C$66,'2019'!$C$694:$C$874,A196)</f>
        <v>9</v>
      </c>
      <c r="E196" s="211">
        <f>COUNTIFS('2019'!H$694:H$874,"SEGUIMIENTO",'2019'!G$694:G$874,E$66,'2019'!C$694:C$874,A196)</f>
        <v>0</v>
      </c>
      <c r="F196" s="211">
        <f>COUNTIFS('2019'!H$694:H$874,"SOLUCIONADO",'2019'!G$694:G$874,E$66,'2019'!C$694:C$874,A196)</f>
        <v>7</v>
      </c>
      <c r="G196" s="211">
        <f>COUNTIFS('2019'!$H$694:$H$874,"SEGUIMIENTO",'2019'!$G$694:$G$874,G$66,'2019'!$C$694:$C$874,A196)</f>
        <v>0</v>
      </c>
      <c r="H196" s="211">
        <f>COUNTIFS('2019'!$H$694:$H$874,"SOLUCIONADO",'2019'!$G$694:$G$874,G$66,'2019'!$C$694:$C$874,A196)</f>
        <v>1</v>
      </c>
      <c r="I196" s="211">
        <f>COUNTIFS('2019'!$H$694:$H$874,"SEGUIMIENTO",'2019'!$G$694:$G$874,I$66,'2019'!$C$694:$C$874,A196)</f>
        <v>0</v>
      </c>
      <c r="J196" s="211">
        <f>COUNTIFS('2019'!$H$694:$H$874,"SOLUCIONADO",'2019'!$G$694:$G$874,I$66,'2019'!$C$694:$C$874,A196)</f>
        <v>0</v>
      </c>
      <c r="K196" s="211">
        <f>COUNTIFS('2019'!$H$694:$H$874,"SEGUIMIENTO",'2019'!$G$694:$G$874,K$66,'2019'!$C$694:$C$874,A196)</f>
        <v>0</v>
      </c>
      <c r="L196" s="211">
        <f>COUNTIFS('2019'!$H$694:$H$874,"SOLUCIONADO",'2019'!$G$694:$G$874,K$66,'2019'!$C$694:$C$874,A196)</f>
        <v>1</v>
      </c>
      <c r="M196" s="211">
        <f>COUNTIFS('2019'!$H$694:$H$874,"SEGUIMIENTO",'2019'!$G$694:$G$874,M$66,'2019'!$C$694:$C$874,A196)</f>
        <v>0</v>
      </c>
      <c r="N196" s="211">
        <f>COUNTIFS('2019'!$H$694:$H$874,"SOLUCIONADO",'2019'!$G$694:$G$874,M$66,'2019'!$C$694:$C$874,A196)</f>
        <v>0</v>
      </c>
      <c r="O196" s="211">
        <f>COUNTIFS('2019'!$H$694:$H$874,"SEGUIMIENTO",'2019'!$G$694:$G$874,O$66,'2019'!$C$694:$C$874,A196)</f>
        <v>0</v>
      </c>
      <c r="P196" s="211">
        <f>COUNTIFS('2019'!$H$694:$H$874,"SOLUCIONADO",'2019'!$G$694:$G$874,O$66,'2019'!$C$694:$C$874,A196)</f>
        <v>2</v>
      </c>
      <c r="V196" s="186"/>
      <c r="W196" s="186"/>
      <c r="X196" s="186"/>
      <c r="Y196" s="186"/>
      <c r="Z196" s="186"/>
      <c r="AA196" s="186"/>
      <c r="AB196" s="186"/>
      <c r="AC196" s="186"/>
    </row>
    <row r="197" spans="1:29" ht="12.75">
      <c r="A197" s="478" t="str">
        <f t="array" ref="A197">IFERROR(INDEX('2019'!$C$694:$C$898,MATCH(0,INDEX(COUNTIF($A$192:A196,'2019'!$C$694:$C$898),0,0),0)),"")</f>
        <v>Estrella</v>
      </c>
      <c r="B197" s="211">
        <f>COUNTIF('2019'!$C$694:$C$874,A197)</f>
        <v>8</v>
      </c>
      <c r="C197" s="211">
        <f>COUNTIFS('2019'!$H$694:$H$874,"SEGUIMIENTO",'2019'!$G$694:$G$874,C$66,'2019'!$C$694:$C$874,A197)</f>
        <v>0</v>
      </c>
      <c r="D197" s="211">
        <f>COUNTIFS('2019'!$H$694:$H$874,"SOLUCIONADO",'2019'!$G$694:$G$874,C$66,'2019'!$C$694:$C$874,A197)</f>
        <v>3</v>
      </c>
      <c r="E197" s="211">
        <f>COUNTIFS('2019'!H$694:H$874,"SEGUIMIENTO",'2019'!G$694:G$874,E$66,'2019'!C$694:C$874,A197)</f>
        <v>0</v>
      </c>
      <c r="F197" s="211">
        <f>COUNTIFS('2019'!H$694:H$874,"SOLUCIONADO",'2019'!G$694:G$874,E$66,'2019'!C$694:C$874,A197)</f>
        <v>3</v>
      </c>
      <c r="G197" s="211">
        <f>COUNTIFS('2019'!$H$694:$H$874,"SEGUIMIENTO",'2019'!$G$694:$G$874,G$66,'2019'!$C$694:$C$874,A197)</f>
        <v>0</v>
      </c>
      <c r="H197" s="211">
        <f>COUNTIFS('2019'!$H$694:$H$874,"SOLUCIONADO",'2019'!$G$694:$G$874,G$66,'2019'!$C$694:$C$874,A197)</f>
        <v>1</v>
      </c>
      <c r="I197" s="211">
        <f>COUNTIFS('2019'!$H$694:$H$874,"SEGUIMIENTO",'2019'!$G$694:$G$874,I$66,'2019'!$C$694:$C$874,A197)</f>
        <v>0</v>
      </c>
      <c r="J197" s="211">
        <f>COUNTIFS('2019'!$H$694:$H$874,"SOLUCIONADO",'2019'!$G$694:$G$874,I$66,'2019'!$C$694:$C$874,A197)</f>
        <v>0</v>
      </c>
      <c r="K197" s="211">
        <f>COUNTIFS('2019'!$H$694:$H$874,"SEGUIMIENTO",'2019'!$G$694:$G$874,K$66,'2019'!$C$694:$C$874,A197)</f>
        <v>0</v>
      </c>
      <c r="L197" s="211">
        <f>COUNTIFS('2019'!$H$694:$H$874,"SOLUCIONADO",'2019'!$G$694:$G$874,K$66,'2019'!$C$694:$C$874,A197)</f>
        <v>1</v>
      </c>
      <c r="M197" s="211">
        <f>COUNTIFS('2019'!$H$694:$H$874,"SEGUIMIENTO",'2019'!$G$694:$G$874,M$66,'2019'!$C$694:$C$874,A197)</f>
        <v>0</v>
      </c>
      <c r="N197" s="211">
        <f>COUNTIFS('2019'!$H$694:$H$874,"SOLUCIONADO",'2019'!$G$694:$G$874,M$66,'2019'!$C$694:$C$874,A197)</f>
        <v>0</v>
      </c>
      <c r="O197" s="211">
        <f>COUNTIFS('2019'!$H$694:$H$874,"SEGUIMIENTO",'2019'!$G$694:$G$874,O$66,'2019'!$C$694:$C$874,A197)</f>
        <v>0</v>
      </c>
      <c r="P197" s="211">
        <f>COUNTIFS('2019'!$H$694:$H$874,"SOLUCIONADO",'2019'!$G$694:$G$874,O$66,'2019'!$C$694:$C$874,A197)</f>
        <v>0</v>
      </c>
      <c r="V197" s="186"/>
      <c r="W197" s="186"/>
      <c r="X197" s="186"/>
      <c r="Y197" s="186"/>
      <c r="Z197" s="186"/>
      <c r="AA197" s="186"/>
      <c r="AB197" s="186"/>
      <c r="AC197" s="186"/>
    </row>
    <row r="198" spans="1:29" ht="12.75">
      <c r="A198" s="478" t="str">
        <f t="array" ref="A198">IFERROR(INDEX('2019'!$C$694:$C$898,MATCH(0,INDEX(COUNTIF($A$192:A197,'2019'!$C$694:$C$898),0,0),0)),"")</f>
        <v>Millenia</v>
      </c>
      <c r="B198" s="211">
        <f>COUNTIF('2019'!$C$694:$C$874,A198)</f>
        <v>8</v>
      </c>
      <c r="C198" s="211">
        <f>COUNTIFS('2019'!$H$694:$H$874,"SEGUIMIENTO",'2019'!$G$694:$G$874,C$66,'2019'!$C$694:$C$874,A198)</f>
        <v>0</v>
      </c>
      <c r="D198" s="211">
        <f>COUNTIFS('2019'!$H$694:$H$874,"SOLUCIONADO",'2019'!$G$694:$G$874,C$66,'2019'!$C$694:$C$874,A198)</f>
        <v>2</v>
      </c>
      <c r="E198" s="211">
        <f>COUNTIFS('2019'!H$694:H$874,"SEGUIMIENTO",'2019'!G$694:G$874,E$66,'2019'!C$694:C$874,A198)</f>
        <v>0</v>
      </c>
      <c r="F198" s="211">
        <f>COUNTIFS('2019'!H$694:H$874,"SOLUCIONADO",'2019'!G$694:G$874,E$66,'2019'!C$694:C$874,A198)</f>
        <v>3</v>
      </c>
      <c r="G198" s="211">
        <f>COUNTIFS('2019'!$H$694:$H$874,"SEGUIMIENTO",'2019'!$G$694:$G$874,G$66,'2019'!$C$694:$C$874,A198)</f>
        <v>0</v>
      </c>
      <c r="H198" s="211">
        <f>COUNTIFS('2019'!$H$694:$H$874,"SOLUCIONADO",'2019'!$G$694:$G$874,G$66,'2019'!$C$694:$C$874,A198)</f>
        <v>0</v>
      </c>
      <c r="I198" s="211">
        <f>COUNTIFS('2019'!$H$694:$H$874,"SEGUIMIENTO",'2019'!$G$694:$G$874,I$66,'2019'!$C$694:$C$874,A198)</f>
        <v>0</v>
      </c>
      <c r="J198" s="211">
        <f>COUNTIFS('2019'!$H$694:$H$874,"SOLUCIONADO",'2019'!$G$694:$G$874,I$66,'2019'!$C$694:$C$874,A198)</f>
        <v>0</v>
      </c>
      <c r="K198" s="211">
        <f>COUNTIFS('2019'!$H$694:$H$874,"SEGUIMIENTO",'2019'!$G$694:$G$874,K$66,'2019'!$C$694:$C$874,A198)</f>
        <v>0</v>
      </c>
      <c r="L198" s="211">
        <f>COUNTIFS('2019'!$H$694:$H$874,"SOLUCIONADO",'2019'!$G$694:$G$874,K$66,'2019'!$C$694:$C$874,A198)</f>
        <v>1</v>
      </c>
      <c r="M198" s="211">
        <f>COUNTIFS('2019'!$H$694:$H$874,"SEGUIMIENTO",'2019'!$G$694:$G$874,M$66,'2019'!$C$694:$C$874,A198)</f>
        <v>0</v>
      </c>
      <c r="N198" s="211">
        <f>COUNTIFS('2019'!$H$694:$H$874,"SOLUCIONADO",'2019'!$G$694:$G$874,M$66,'2019'!$C$694:$C$874,A198)</f>
        <v>1</v>
      </c>
      <c r="O198" s="211">
        <f>COUNTIFS('2019'!$H$694:$H$874,"SEGUIMIENTO",'2019'!$G$694:$G$874,O$66,'2019'!$C$694:$C$874,A198)</f>
        <v>0</v>
      </c>
      <c r="P198" s="211">
        <f>COUNTIFS('2019'!$H$694:$H$874,"SOLUCIONADO",'2019'!$G$694:$G$874,O$66,'2019'!$C$694:$C$874,A198)</f>
        <v>1</v>
      </c>
      <c r="V198" s="186"/>
      <c r="W198" s="186"/>
      <c r="X198" s="186"/>
      <c r="Y198" s="186"/>
      <c r="Z198" s="186"/>
      <c r="AA198" s="186"/>
      <c r="AB198" s="186"/>
      <c r="AC198" s="186"/>
    </row>
    <row r="199" spans="1:29" ht="12.75">
      <c r="A199" s="478" t="str">
        <f t="array" ref="A199">IFERROR(INDEX('2019'!$C$694:$C$898,MATCH(0,INDEX(COUNTIF($A$192:A198,'2019'!$C$694:$C$898),0,0),0)),"")</f>
        <v>Quinta Valle</v>
      </c>
      <c r="B199" s="211">
        <f>COUNTIF('2019'!$C$694:$C$874,A199)</f>
        <v>3</v>
      </c>
      <c r="C199" s="211">
        <f>COUNTIFS('2019'!$H$694:$H$874,"SEGUIMIENTO",'2019'!$G$694:$G$874,C$66,'2019'!$C$694:$C$874,A199)</f>
        <v>0</v>
      </c>
      <c r="D199" s="211">
        <f>COUNTIFS('2019'!$H$694:$H$874,"SOLUCIONADO",'2019'!$G$694:$G$874,C$66,'2019'!$C$694:$C$874,A199)</f>
        <v>2</v>
      </c>
      <c r="E199" s="211">
        <f>COUNTIFS('2019'!H$694:H$874,"SEGUIMIENTO",'2019'!G$694:G$874,E$66,'2019'!C$694:C$874,A199)</f>
        <v>0</v>
      </c>
      <c r="F199" s="211">
        <f>COUNTIFS('2019'!H$694:H$874,"SOLUCIONADO",'2019'!G$694:G$874,E$66,'2019'!C$694:C$874,A199)</f>
        <v>0</v>
      </c>
      <c r="G199" s="211">
        <f>COUNTIFS('2019'!$H$694:$H$874,"SEGUIMIENTO",'2019'!$G$694:$G$874,G$66,'2019'!$C$694:$C$874,A199)</f>
        <v>0</v>
      </c>
      <c r="H199" s="211">
        <f>COUNTIFS('2019'!$H$694:$H$874,"SOLUCIONADO",'2019'!$G$694:$G$874,G$66,'2019'!$C$694:$C$874,A199)</f>
        <v>0</v>
      </c>
      <c r="I199" s="211">
        <f>COUNTIFS('2019'!$H$694:$H$874,"SEGUIMIENTO",'2019'!$G$694:$G$874,I$66,'2019'!$C$694:$C$874,A199)</f>
        <v>0</v>
      </c>
      <c r="J199" s="211">
        <f>COUNTIFS('2019'!$H$694:$H$874,"SOLUCIONADO",'2019'!$G$694:$G$874,I$66,'2019'!$C$694:$C$874,A199)</f>
        <v>0</v>
      </c>
      <c r="K199" s="211">
        <f>COUNTIFS('2019'!$H$694:$H$874,"SEGUIMIENTO",'2019'!$G$694:$G$874,K$66,'2019'!$C$694:$C$874,A199)</f>
        <v>0</v>
      </c>
      <c r="L199" s="211">
        <f>COUNTIFS('2019'!$H$694:$H$874,"SOLUCIONADO",'2019'!$G$694:$G$874,K$66,'2019'!$C$694:$C$874,A199)</f>
        <v>0</v>
      </c>
      <c r="M199" s="211">
        <f>COUNTIFS('2019'!$H$694:$H$874,"SEGUIMIENTO",'2019'!$G$694:$G$874,M$66,'2019'!$C$694:$C$874,A199)</f>
        <v>0</v>
      </c>
      <c r="N199" s="211">
        <f>COUNTIFS('2019'!$H$694:$H$874,"SOLUCIONADO",'2019'!$G$694:$G$874,M$66,'2019'!$C$694:$C$874,A199)</f>
        <v>0</v>
      </c>
      <c r="O199" s="211">
        <f>COUNTIFS('2019'!$H$694:$H$874,"SEGUIMIENTO",'2019'!$G$694:$G$874,O$66,'2019'!$C$694:$C$874,A199)</f>
        <v>0</v>
      </c>
      <c r="P199" s="211">
        <f>COUNTIFS('2019'!$H$694:$H$874,"SOLUCIONADO",'2019'!$G$694:$G$874,O$66,'2019'!$C$694:$C$874,A199)</f>
        <v>1</v>
      </c>
      <c r="V199" s="186"/>
      <c r="W199" s="186"/>
      <c r="X199" s="186"/>
      <c r="Y199" s="186"/>
      <c r="Z199" s="186"/>
      <c r="AA199" s="186"/>
      <c r="AB199" s="186"/>
      <c r="AC199" s="186"/>
    </row>
    <row r="200" spans="1:29" ht="12.75">
      <c r="A200" s="478" t="str">
        <f t="array" ref="A200">IFERROR(INDEX('2019'!$C$694:$C$898,MATCH(0,INDEX(COUNTIF($A$192:A199,'2019'!$C$694:$C$898),0,0),0)),"")</f>
        <v>San Angel</v>
      </c>
      <c r="B200" s="211">
        <f>COUNTIF('2019'!$C$694:$C$874,A200)</f>
        <v>3</v>
      </c>
      <c r="C200" s="211">
        <f>COUNTIFS('2019'!$H$694:$H$874,"SEGUIMIENTO",'2019'!$G$694:$G$874,C$66,'2019'!$C$694:$C$874,A200)</f>
        <v>0</v>
      </c>
      <c r="D200" s="211">
        <f>COUNTIFS('2019'!$H$694:$H$874,"SOLUCIONADO",'2019'!$G$694:$G$874,C$66,'2019'!$C$694:$C$874,A200)</f>
        <v>1</v>
      </c>
      <c r="E200" s="211">
        <f>COUNTIFS('2019'!H$694:H$874,"SEGUIMIENTO",'2019'!G$694:G$874,E$66,'2019'!C$694:C$874,A200)</f>
        <v>0</v>
      </c>
      <c r="F200" s="211">
        <f>COUNTIFS('2019'!H$694:H$874,"SOLUCIONADO",'2019'!G$694:G$874,E$66,'2019'!C$694:C$874,A200)</f>
        <v>1</v>
      </c>
      <c r="G200" s="211">
        <f>COUNTIFS('2019'!$H$694:$H$874,"SEGUIMIENTO",'2019'!$G$694:$G$874,G$66,'2019'!$C$694:$C$874,A200)</f>
        <v>0</v>
      </c>
      <c r="H200" s="211">
        <f>COUNTIFS('2019'!$H$694:$H$874,"SOLUCIONADO",'2019'!$G$694:$G$874,G$66,'2019'!$C$694:$C$874,A200)</f>
        <v>0</v>
      </c>
      <c r="I200" s="211">
        <f>COUNTIFS('2019'!$H$694:$H$874,"SEGUIMIENTO",'2019'!$G$694:$G$874,I$66,'2019'!$C$694:$C$874,A200)</f>
        <v>0</v>
      </c>
      <c r="J200" s="211">
        <f>COUNTIFS('2019'!$H$694:$H$874,"SOLUCIONADO",'2019'!$G$694:$G$874,I$66,'2019'!$C$694:$C$874,A200)</f>
        <v>0</v>
      </c>
      <c r="K200" s="211">
        <f>COUNTIFS('2019'!$H$694:$H$874,"SEGUIMIENTO",'2019'!$G$694:$G$874,K$66,'2019'!$C$694:$C$874,A200)</f>
        <v>0</v>
      </c>
      <c r="L200" s="211">
        <f>COUNTIFS('2019'!$H$694:$H$874,"SOLUCIONADO",'2019'!$G$694:$G$874,K$66,'2019'!$C$694:$C$874,A200)</f>
        <v>0</v>
      </c>
      <c r="M200" s="211">
        <f>COUNTIFS('2019'!$H$694:$H$874,"SEGUIMIENTO",'2019'!$G$694:$G$874,M$66,'2019'!$C$694:$C$874,A200)</f>
        <v>0</v>
      </c>
      <c r="N200" s="211">
        <f>COUNTIFS('2019'!$H$694:$H$874,"SOLUCIONADO",'2019'!$G$694:$G$874,M$66,'2019'!$C$694:$C$874,A200)</f>
        <v>0</v>
      </c>
      <c r="O200" s="211">
        <f>COUNTIFS('2019'!$H$694:$H$874,"SEGUIMIENTO",'2019'!$G$694:$G$874,O$66,'2019'!$C$694:$C$874,A200)</f>
        <v>0</v>
      </c>
      <c r="P200" s="211">
        <f>COUNTIFS('2019'!$H$694:$H$874,"SOLUCIONADO",'2019'!$G$694:$G$874,O$66,'2019'!$C$694:$C$874,A200)</f>
        <v>1</v>
      </c>
      <c r="V200" s="186"/>
      <c r="W200" s="186"/>
      <c r="X200" s="186"/>
      <c r="Y200" s="186"/>
      <c r="Z200" s="186"/>
      <c r="AA200" s="186"/>
      <c r="AB200" s="186"/>
      <c r="AC200" s="186"/>
    </row>
    <row r="201" spans="1:29" ht="12.75">
      <c r="A201" s="478" t="str">
        <f t="array" ref="A201">IFERROR(INDEX('2019'!$C$694:$C$898,MATCH(0,INDEX(COUNTIF($A$192:A200,'2019'!$C$694:$C$898),0,0),0)),"")</f>
        <v>Hato Rey</v>
      </c>
      <c r="B201" s="211">
        <f>COUNTIF('2019'!$C$694:$C$874,A201)</f>
        <v>2</v>
      </c>
      <c r="C201" s="211">
        <f>COUNTIFS('2019'!$H$694:$H$874,"SEGUIMIENTO",'2019'!$G$694:$G$874,C$66,'2019'!$C$694:$C$874,A201)</f>
        <v>0</v>
      </c>
      <c r="D201" s="211">
        <f>COUNTIFS('2019'!$H$694:$H$874,"SOLUCIONADO",'2019'!$G$694:$G$874,C$66,'2019'!$C$694:$C$874,A201)</f>
        <v>1</v>
      </c>
      <c r="E201" s="211">
        <f>COUNTIFS('2019'!H$694:H$874,"SEGUIMIENTO",'2019'!G$694:G$874,E$66,'2019'!C$694:C$874,A201)</f>
        <v>0</v>
      </c>
      <c r="F201" s="211">
        <f>COUNTIFS('2019'!H$694:H$874,"SOLUCIONADO",'2019'!G$694:G$874,E$66,'2019'!C$694:C$874,A201)</f>
        <v>0</v>
      </c>
      <c r="G201" s="211">
        <f>COUNTIFS('2019'!$H$694:$H$874,"SEGUIMIENTO",'2019'!$G$694:$G$874,G$66,'2019'!$C$694:$C$874,A201)</f>
        <v>0</v>
      </c>
      <c r="H201" s="211">
        <f>COUNTIFS('2019'!$H$694:$H$874,"SOLUCIONADO",'2019'!$G$694:$G$874,G$66,'2019'!$C$694:$C$874,A201)</f>
        <v>0</v>
      </c>
      <c r="I201" s="211">
        <f>COUNTIFS('2019'!$H$694:$H$874,"SEGUIMIENTO",'2019'!$G$694:$G$874,I$66,'2019'!$C$694:$C$874,A201)</f>
        <v>0</v>
      </c>
      <c r="J201" s="211">
        <f>COUNTIFS('2019'!$H$694:$H$874,"SOLUCIONADO",'2019'!$G$694:$G$874,I$66,'2019'!$C$694:$C$874,A201)</f>
        <v>0</v>
      </c>
      <c r="K201" s="211">
        <f>COUNTIFS('2019'!$H$694:$H$874,"SEGUIMIENTO",'2019'!$G$694:$G$874,K$66,'2019'!$C$694:$C$874,A201)</f>
        <v>0</v>
      </c>
      <c r="L201" s="211">
        <f>COUNTIFS('2019'!$H$694:$H$874,"SOLUCIONADO",'2019'!$G$694:$G$874,K$66,'2019'!$C$694:$C$874,A201)</f>
        <v>0</v>
      </c>
      <c r="M201" s="211">
        <f>COUNTIFS('2019'!$H$694:$H$874,"SEGUIMIENTO",'2019'!$G$694:$G$874,M$66,'2019'!$C$694:$C$874,A201)</f>
        <v>0</v>
      </c>
      <c r="N201" s="211">
        <f>COUNTIFS('2019'!$H$694:$H$874,"SOLUCIONADO",'2019'!$G$694:$G$874,M$66,'2019'!$C$694:$C$874,A201)</f>
        <v>0</v>
      </c>
      <c r="O201" s="211">
        <f>COUNTIFS('2019'!$H$694:$H$874,"SEGUIMIENTO",'2019'!$G$694:$G$874,O$66,'2019'!$C$694:$C$874,A201)</f>
        <v>0</v>
      </c>
      <c r="P201" s="211">
        <f>COUNTIFS('2019'!$H$694:$H$874,"SOLUCIONADO",'2019'!$G$694:$G$874,O$66,'2019'!$C$694:$C$874,A201)</f>
        <v>1</v>
      </c>
      <c r="V201" s="186"/>
      <c r="W201" s="186"/>
      <c r="X201" s="186"/>
      <c r="Y201" s="186"/>
      <c r="Z201" s="186"/>
      <c r="AA201" s="186"/>
      <c r="AB201" s="186"/>
      <c r="AC201" s="186"/>
    </row>
    <row r="202" spans="1:29" ht="12.75">
      <c r="A202" s="478" t="str">
        <f t="array" ref="A202">IFERROR(INDEX('2019'!$C$694:$C$898,MATCH(0,INDEX(COUNTIF($A$192:A201,'2019'!$C$694:$C$898),0,0),0)),"")</f>
        <v>Torre San Miguel</v>
      </c>
      <c r="B202" s="211">
        <f>COUNTIF('2019'!$C$694:$C$874,A202)</f>
        <v>9</v>
      </c>
      <c r="C202" s="211">
        <f>COUNTIFS('2019'!$H$694:$H$874,"SEGUIMIENTO",'2019'!$G$694:$G$874,C$66,'2019'!$C$694:$C$874,A202)</f>
        <v>0</v>
      </c>
      <c r="D202" s="211">
        <f>COUNTIFS('2019'!$H$694:$H$874,"SOLUCIONADO",'2019'!$G$694:$G$874,C$66,'2019'!$C$694:$C$874,A202)</f>
        <v>4</v>
      </c>
      <c r="E202" s="211">
        <f>COUNTIFS('2019'!H$694:H$874,"SEGUIMIENTO",'2019'!G$694:G$874,E$66,'2019'!C$694:C$874,A202)</f>
        <v>0</v>
      </c>
      <c r="F202" s="211">
        <f>COUNTIFS('2019'!H$694:H$874,"SOLUCIONADO",'2019'!G$694:G$874,E$66,'2019'!C$694:C$874,A202)</f>
        <v>3</v>
      </c>
      <c r="G202" s="211">
        <f>COUNTIFS('2019'!$H$694:$H$874,"SEGUIMIENTO",'2019'!$G$694:$G$874,G$66,'2019'!$C$694:$C$874,A202)</f>
        <v>0</v>
      </c>
      <c r="H202" s="211">
        <f>COUNTIFS('2019'!$H$694:$H$874,"SOLUCIONADO",'2019'!$G$694:$G$874,G$66,'2019'!$C$694:$C$874,A202)</f>
        <v>0</v>
      </c>
      <c r="I202" s="211">
        <f>COUNTIFS('2019'!$H$694:$H$874,"SEGUIMIENTO",'2019'!$G$694:$G$874,I$66,'2019'!$C$694:$C$874,A202)</f>
        <v>0</v>
      </c>
      <c r="J202" s="211">
        <f>COUNTIFS('2019'!$H$694:$H$874,"SOLUCIONADO",'2019'!$G$694:$G$874,I$66,'2019'!$C$694:$C$874,A202)</f>
        <v>0</v>
      </c>
      <c r="K202" s="211">
        <f>COUNTIFS('2019'!$H$694:$H$874,"SEGUIMIENTO",'2019'!$G$694:$G$874,K$66,'2019'!$C$694:$C$874,A202)</f>
        <v>0</v>
      </c>
      <c r="L202" s="211">
        <f>COUNTIFS('2019'!$H$694:$H$874,"SOLUCIONADO",'2019'!$G$694:$G$874,K$66,'2019'!$C$694:$C$874,A202)</f>
        <v>0</v>
      </c>
      <c r="M202" s="211">
        <f>COUNTIFS('2019'!$H$694:$H$874,"SEGUIMIENTO",'2019'!$G$694:$G$874,M$66,'2019'!$C$694:$C$874,A202)</f>
        <v>0</v>
      </c>
      <c r="N202" s="211">
        <f>COUNTIFS('2019'!$H$694:$H$874,"SOLUCIONADO",'2019'!$G$694:$G$874,M$66,'2019'!$C$694:$C$874,A202)</f>
        <v>0</v>
      </c>
      <c r="O202" s="211">
        <f>COUNTIFS('2019'!$H$694:$H$874,"SEGUIMIENTO",'2019'!$G$694:$G$874,O$66,'2019'!$C$694:$C$874,A202)</f>
        <v>0</v>
      </c>
      <c r="P202" s="211">
        <f>COUNTIFS('2019'!$H$694:$H$874,"SOLUCIONADO",'2019'!$G$694:$G$874,O$66,'2019'!$C$694:$C$874,A202)</f>
        <v>2</v>
      </c>
      <c r="V202" s="186"/>
      <c r="W202" s="186"/>
      <c r="X202" s="186"/>
      <c r="Y202" s="186"/>
      <c r="Z202" s="186"/>
      <c r="AA202" s="186"/>
      <c r="AB202" s="186"/>
      <c r="AC202" s="186"/>
    </row>
    <row r="203" spans="1:29" ht="12.75">
      <c r="A203" s="478" t="str">
        <f t="array" ref="A203">IFERROR(INDEX('2019'!$C$694:$C$898,MATCH(0,INDEX(COUNTIF($A$192:A202,'2019'!$C$694:$C$898),0,0),0)),"")</f>
        <v>Segovia</v>
      </c>
      <c r="B203" s="211">
        <f>COUNTIF('2019'!$C$694:$C$874,A203)</f>
        <v>4</v>
      </c>
      <c r="C203" s="211">
        <f>COUNTIFS('2019'!$H$694:$H$874,"SEGUIMIENTO",'2019'!$G$694:$G$874,C$66,'2019'!$C$694:$C$874,A203)</f>
        <v>0</v>
      </c>
      <c r="D203" s="211">
        <f>COUNTIFS('2019'!$H$694:$H$874,"SOLUCIONADO",'2019'!$G$694:$G$874,C$66,'2019'!$C$694:$C$874,A203)</f>
        <v>0</v>
      </c>
      <c r="E203" s="211">
        <f>COUNTIFS('2019'!H$694:H$874,"SEGUIMIENTO",'2019'!G$694:G$874,E$66,'2019'!C$694:C$874,A203)</f>
        <v>0</v>
      </c>
      <c r="F203" s="211">
        <f>COUNTIFS('2019'!H$694:H$874,"SOLUCIONADO",'2019'!G$694:G$874,E$66,'2019'!C$694:C$874,A203)</f>
        <v>2</v>
      </c>
      <c r="G203" s="211">
        <f>COUNTIFS('2019'!$H$694:$H$874,"SEGUIMIENTO",'2019'!$G$694:$G$874,G$66,'2019'!$C$694:$C$874,A203)</f>
        <v>0</v>
      </c>
      <c r="H203" s="211">
        <f>COUNTIFS('2019'!$H$694:$H$874,"SOLUCIONADO",'2019'!$G$694:$G$874,G$66,'2019'!$C$694:$C$874,A203)</f>
        <v>0</v>
      </c>
      <c r="I203" s="211">
        <f>COUNTIFS('2019'!$H$694:$H$874,"SEGUIMIENTO",'2019'!$G$694:$G$874,I$66,'2019'!$C$694:$C$874,A203)</f>
        <v>0</v>
      </c>
      <c r="J203" s="211">
        <f>COUNTIFS('2019'!$H$694:$H$874,"SOLUCIONADO",'2019'!$G$694:$G$874,I$66,'2019'!$C$694:$C$874,A203)</f>
        <v>0</v>
      </c>
      <c r="K203" s="211">
        <f>COUNTIFS('2019'!$H$694:$H$874,"SEGUIMIENTO",'2019'!$G$694:$G$874,K$66,'2019'!$C$694:$C$874,A203)</f>
        <v>0</v>
      </c>
      <c r="L203" s="211">
        <f>COUNTIFS('2019'!$H$694:$H$874,"SOLUCIONADO",'2019'!$G$694:$G$874,K$66,'2019'!$C$694:$C$874,A203)</f>
        <v>0</v>
      </c>
      <c r="M203" s="211">
        <f>COUNTIFS('2019'!$H$694:$H$874,"SEGUIMIENTO",'2019'!$G$694:$G$874,M$66,'2019'!$C$694:$C$874,A203)</f>
        <v>0</v>
      </c>
      <c r="N203" s="211">
        <f>COUNTIFS('2019'!$H$694:$H$874,"SOLUCIONADO",'2019'!$G$694:$G$874,M$66,'2019'!$C$694:$C$874,A203)</f>
        <v>0</v>
      </c>
      <c r="O203" s="211">
        <f>COUNTIFS('2019'!$H$694:$H$874,"SEGUIMIENTO",'2019'!$G$694:$G$874,O$66,'2019'!$C$694:$C$874,A203)</f>
        <v>0</v>
      </c>
      <c r="P203" s="211">
        <f>COUNTIFS('2019'!$H$694:$H$874,"SOLUCIONADO",'2019'!$G$694:$G$874,O$66,'2019'!$C$694:$C$874,A203)</f>
        <v>2</v>
      </c>
      <c r="V203" s="186"/>
      <c r="W203" s="186"/>
      <c r="X203" s="186"/>
      <c r="Y203" s="186"/>
      <c r="Z203" s="186"/>
      <c r="AA203" s="186"/>
      <c r="AB203" s="186"/>
      <c r="AC203" s="186"/>
    </row>
    <row r="204" spans="1:29" ht="12.75">
      <c r="A204" s="478" t="str">
        <f t="array" ref="A204">IFERROR(INDEX('2019'!$C$694:$C$898,MATCH(0,INDEX(COUNTIF($A$192:A203,'2019'!$C$694:$C$898),0,0),0)),"")</f>
        <v>Arallanes</v>
      </c>
      <c r="B204" s="211">
        <f>COUNTIF('2019'!$C$694:$C$874,A204)</f>
        <v>8</v>
      </c>
      <c r="C204" s="211">
        <f>COUNTIFS('2019'!$H$694:$H$874,"SEGUIMIENTO",'2019'!$G$694:$G$874,C$66,'2019'!$C$694:$C$874,A204)</f>
        <v>0</v>
      </c>
      <c r="D204" s="211">
        <f>COUNTIFS('2019'!$H$694:$H$874,"SOLUCIONADO",'2019'!$G$694:$G$874,C$66,'2019'!$C$694:$C$874,A204)</f>
        <v>3</v>
      </c>
      <c r="E204" s="211">
        <f>COUNTIFS('2019'!H$694:H$874,"SEGUIMIENTO",'2019'!G$694:G$874,E$66,'2019'!C$694:C$874,A204)</f>
        <v>0</v>
      </c>
      <c r="F204" s="211">
        <f>COUNTIFS('2019'!H$694:H$874,"SOLUCIONADO",'2019'!G$694:G$874,E$66,'2019'!C$694:C$874,A204)</f>
        <v>2</v>
      </c>
      <c r="G204" s="211">
        <f>COUNTIFS('2019'!$H$694:$H$874,"SEGUIMIENTO",'2019'!$G$694:$G$874,G$66,'2019'!$C$694:$C$874,A204)</f>
        <v>0</v>
      </c>
      <c r="H204" s="211">
        <f>COUNTIFS('2019'!$H$694:$H$874,"SOLUCIONADO",'2019'!$G$694:$G$874,G$66,'2019'!$C$694:$C$874,A204)</f>
        <v>0</v>
      </c>
      <c r="I204" s="211">
        <f>COUNTIFS('2019'!$H$694:$H$874,"SEGUIMIENTO",'2019'!$G$694:$G$874,I$66,'2019'!$C$694:$C$874,A204)</f>
        <v>0</v>
      </c>
      <c r="J204" s="211">
        <f>COUNTIFS('2019'!$H$694:$H$874,"SOLUCIONADO",'2019'!$G$694:$G$874,I$66,'2019'!$C$694:$C$874,A204)</f>
        <v>0</v>
      </c>
      <c r="K204" s="211">
        <f>COUNTIFS('2019'!$H$694:$H$874,"SEGUIMIENTO",'2019'!$G$694:$G$874,K$66,'2019'!$C$694:$C$874,A204)</f>
        <v>0</v>
      </c>
      <c r="L204" s="211">
        <f>COUNTIFS('2019'!$H$694:$H$874,"SOLUCIONADO",'2019'!$G$694:$G$874,K$66,'2019'!$C$694:$C$874,A204)</f>
        <v>0</v>
      </c>
      <c r="M204" s="211">
        <f>COUNTIFS('2019'!$H$694:$H$874,"SEGUIMIENTO",'2019'!$G$694:$G$874,M$66,'2019'!$C$694:$C$874,A204)</f>
        <v>0</v>
      </c>
      <c r="N204" s="211">
        <f>COUNTIFS('2019'!$H$694:$H$874,"SOLUCIONADO",'2019'!$G$694:$G$874,M$66,'2019'!$C$694:$C$874,A204)</f>
        <v>0</v>
      </c>
      <c r="O204" s="211">
        <f>COUNTIFS('2019'!$H$694:$H$874,"SEGUIMIENTO",'2019'!$G$694:$G$874,O$66,'2019'!$C$694:$C$874,A204)</f>
        <v>0</v>
      </c>
      <c r="P204" s="211">
        <f>COUNTIFS('2019'!$H$694:$H$874,"SOLUCIONADO",'2019'!$G$694:$G$874,O$66,'2019'!$C$694:$C$874,A204)</f>
        <v>3</v>
      </c>
      <c r="V204" s="186"/>
      <c r="W204" s="186"/>
      <c r="X204" s="186"/>
      <c r="Y204" s="186"/>
      <c r="Z204" s="186"/>
      <c r="AA204" s="186"/>
      <c r="AB204" s="186"/>
      <c r="AC204" s="186"/>
    </row>
    <row r="205" spans="1:29" ht="12.75">
      <c r="A205" s="478" t="str">
        <f t="array" ref="A205">IFERROR(INDEX('2019'!$C$694:$C$898,MATCH(0,INDEX(COUNTIF($A$192:A204,'2019'!$C$694:$C$898),0,0),0)),"")</f>
        <v>Hormiga</v>
      </c>
      <c r="B205" s="211">
        <f>COUNTIF('2019'!$C$694:$C$874,A205)</f>
        <v>7</v>
      </c>
      <c r="C205" s="211">
        <f>COUNTIFS('2019'!$H$694:$H$874,"SEGUIMIENTO",'2019'!$G$694:$G$874,C$66,'2019'!$C$694:$C$874,A205)</f>
        <v>0</v>
      </c>
      <c r="D205" s="211">
        <f>COUNTIFS('2019'!$H$694:$H$874,"SOLUCIONADO",'2019'!$G$694:$G$874,C$66,'2019'!$C$694:$C$874,A205)</f>
        <v>3</v>
      </c>
      <c r="E205" s="211">
        <f>COUNTIFS('2019'!H$694:H$874,"SEGUIMIENTO",'2019'!G$694:G$874,E$66,'2019'!C$694:C$874,A205)</f>
        <v>0</v>
      </c>
      <c r="F205" s="211">
        <f>COUNTIFS('2019'!H$694:H$874,"SOLUCIONADO",'2019'!G$694:G$874,E$66,'2019'!C$694:C$874,A205)</f>
        <v>2</v>
      </c>
      <c r="G205" s="211">
        <f>COUNTIFS('2019'!$H$694:$H$874,"SEGUIMIENTO",'2019'!$G$694:$G$874,G$66,'2019'!$C$694:$C$874,A205)</f>
        <v>0</v>
      </c>
      <c r="H205" s="211">
        <f>COUNTIFS('2019'!$H$694:$H$874,"SOLUCIONADO",'2019'!$G$694:$G$874,G$66,'2019'!$C$694:$C$874,A205)</f>
        <v>0</v>
      </c>
      <c r="I205" s="211">
        <f>COUNTIFS('2019'!$H$694:$H$874,"SEGUIMIENTO",'2019'!$G$694:$G$874,I$66,'2019'!$C$694:$C$874,A205)</f>
        <v>0</v>
      </c>
      <c r="J205" s="211">
        <f>COUNTIFS('2019'!$H$694:$H$874,"SOLUCIONADO",'2019'!$G$694:$G$874,I$66,'2019'!$C$694:$C$874,A205)</f>
        <v>0</v>
      </c>
      <c r="K205" s="211">
        <f>COUNTIFS('2019'!$H$694:$H$874,"SEGUIMIENTO",'2019'!$G$694:$G$874,K$66,'2019'!$C$694:$C$874,A205)</f>
        <v>0</v>
      </c>
      <c r="L205" s="211">
        <f>COUNTIFS('2019'!$H$694:$H$874,"SOLUCIONADO",'2019'!$G$694:$G$874,K$66,'2019'!$C$694:$C$874,A205)</f>
        <v>1</v>
      </c>
      <c r="M205" s="211">
        <f>COUNTIFS('2019'!$H$694:$H$874,"SEGUIMIENTO",'2019'!$G$694:$G$874,M$66,'2019'!$C$694:$C$874,A205)</f>
        <v>0</v>
      </c>
      <c r="N205" s="211">
        <f>COUNTIFS('2019'!$H$694:$H$874,"SOLUCIONADO",'2019'!$G$694:$G$874,M$66,'2019'!$C$694:$C$874,A205)</f>
        <v>0</v>
      </c>
      <c r="O205" s="211">
        <f>COUNTIFS('2019'!$H$694:$H$874,"SEGUIMIENTO",'2019'!$G$694:$G$874,O$66,'2019'!$C$694:$C$874,A205)</f>
        <v>0</v>
      </c>
      <c r="P205" s="211">
        <f>COUNTIFS('2019'!$H$694:$H$874,"SOLUCIONADO",'2019'!$G$694:$G$874,O$66,'2019'!$C$694:$C$874,A205)</f>
        <v>1</v>
      </c>
      <c r="V205" s="186"/>
      <c r="W205" s="186"/>
      <c r="X205" s="186"/>
      <c r="Y205" s="186"/>
      <c r="Z205" s="186"/>
      <c r="AA205" s="186"/>
      <c r="AB205" s="186"/>
      <c r="AC205" s="186"/>
    </row>
    <row r="206" spans="1:29" ht="12.75">
      <c r="A206" s="478" t="str">
        <f t="array" ref="A206">IFERROR(INDEX('2019'!$C$694:$C$898,MATCH(0,INDEX(COUNTIF($A$192:A205,'2019'!$C$694:$C$898),0,0),0)),"")</f>
        <v>Tiffany</v>
      </c>
      <c r="B206" s="211">
        <f>COUNTIF('2019'!$C$694:$C$874,A206)</f>
        <v>15</v>
      </c>
      <c r="C206" s="211">
        <f>COUNTIFS('2019'!$H$694:$H$874,"SEGUIMIENTO",'2019'!$G$694:$G$874,C$66,'2019'!$C$694:$C$874,A206)</f>
        <v>0</v>
      </c>
      <c r="D206" s="211">
        <f>COUNTIFS('2019'!$H$694:$H$874,"SOLUCIONADO",'2019'!$G$694:$G$874,C$66,'2019'!$C$694:$C$874,A206)</f>
        <v>2</v>
      </c>
      <c r="E206" s="211">
        <f>COUNTIFS('2019'!H$694:H$874,"SEGUIMIENTO",'2019'!G$694:G$874,E$66,'2019'!C$694:C$874,A206)</f>
        <v>0</v>
      </c>
      <c r="F206" s="211">
        <f>COUNTIFS('2019'!H$694:H$874,"SOLUCIONADO",'2019'!G$694:G$874,E$66,'2019'!C$694:C$874,A206)</f>
        <v>5</v>
      </c>
      <c r="G206" s="211">
        <f>COUNTIFS('2019'!$H$694:$H$874,"SEGUIMIENTO",'2019'!$G$694:$G$874,G$66,'2019'!$C$694:$C$874,A206)</f>
        <v>0</v>
      </c>
      <c r="H206" s="211">
        <f>COUNTIFS('2019'!$H$694:$H$874,"SOLUCIONADO",'2019'!$G$694:$G$874,G$66,'2019'!$C$694:$C$874,A206)</f>
        <v>0</v>
      </c>
      <c r="I206" s="211">
        <f>COUNTIFS('2019'!$H$694:$H$874,"SEGUIMIENTO",'2019'!$G$694:$G$874,I$66,'2019'!$C$694:$C$874,A206)</f>
        <v>0</v>
      </c>
      <c r="J206" s="211">
        <f>COUNTIFS('2019'!$H$694:$H$874,"SOLUCIONADO",'2019'!$G$694:$G$874,I$66,'2019'!$C$694:$C$874,A206)</f>
        <v>0</v>
      </c>
      <c r="K206" s="211">
        <f>COUNTIFS('2019'!$H$694:$H$874,"SEGUIMIENTO",'2019'!$G$694:$G$874,K$66,'2019'!$C$694:$C$874,A206)</f>
        <v>0</v>
      </c>
      <c r="L206" s="211">
        <f>COUNTIFS('2019'!$H$694:$H$874,"SOLUCIONADO",'2019'!$G$694:$G$874,K$66,'2019'!$C$694:$C$874,A206)</f>
        <v>6</v>
      </c>
      <c r="M206" s="211">
        <f>COUNTIFS('2019'!$H$694:$H$874,"SEGUIMIENTO",'2019'!$G$694:$G$874,M$66,'2019'!$C$694:$C$874,A206)</f>
        <v>0</v>
      </c>
      <c r="N206" s="211">
        <f>COUNTIFS('2019'!$H$694:$H$874,"SOLUCIONADO",'2019'!$G$694:$G$874,M$66,'2019'!$C$694:$C$874,A206)</f>
        <v>0</v>
      </c>
      <c r="O206" s="211">
        <f>COUNTIFS('2019'!$H$694:$H$874,"SEGUIMIENTO",'2019'!$G$694:$G$874,O$66,'2019'!$C$694:$C$874,A206)</f>
        <v>0</v>
      </c>
      <c r="P206" s="211">
        <f>COUNTIFS('2019'!$H$694:$H$874,"SOLUCIONADO",'2019'!$G$694:$G$874,O$66,'2019'!$C$694:$C$874,A206)</f>
        <v>2</v>
      </c>
      <c r="V206" s="186"/>
      <c r="W206" s="186"/>
      <c r="X206" s="186"/>
      <c r="Y206" s="186"/>
      <c r="Z206" s="186"/>
      <c r="AA206" s="186"/>
      <c r="AB206" s="186"/>
      <c r="AC206" s="186"/>
    </row>
    <row r="207" spans="1:29" ht="12.75">
      <c r="A207" s="478" t="str">
        <f t="array" ref="A207">IFERROR(INDEX('2019'!$C$694:$C$898,MATCH(0,INDEX(COUNTIF($A$192:A206,'2019'!$C$694:$C$898),0,0),0)),"")</f>
        <v>YKNet</v>
      </c>
      <c r="B207" s="211">
        <f>COUNTIF('2019'!$C$694:$C$874,A207)</f>
        <v>1</v>
      </c>
      <c r="C207" s="211">
        <f>COUNTIFS('2019'!$H$694:$H$874,"SEGUIMIENTO",'2019'!$G$694:$G$874,C$66,'2019'!$C$694:$C$874,A207)</f>
        <v>0</v>
      </c>
      <c r="D207" s="211">
        <f>COUNTIFS('2019'!$H$694:$H$874,"SOLUCIONADO",'2019'!$G$694:$G$874,C$66,'2019'!$C$694:$C$874,A207)</f>
        <v>0</v>
      </c>
      <c r="E207" s="211">
        <f>COUNTIFS('2019'!H$694:H$874,"SEGUIMIENTO",'2019'!G$694:G$874,E$66,'2019'!C$694:C$874,A207)</f>
        <v>0</v>
      </c>
      <c r="F207" s="211">
        <f>COUNTIFS('2019'!H$694:H$874,"SOLUCIONADO",'2019'!G$694:G$874,E$66,'2019'!C$694:C$874,A207)</f>
        <v>1</v>
      </c>
      <c r="G207" s="211">
        <f>COUNTIFS('2019'!$H$694:$H$874,"SEGUIMIENTO",'2019'!$G$694:$G$874,G$66,'2019'!$C$694:$C$874,A207)</f>
        <v>0</v>
      </c>
      <c r="H207" s="211">
        <f>COUNTIFS('2019'!$H$694:$H$874,"SOLUCIONADO",'2019'!$G$694:$G$874,G$66,'2019'!$C$694:$C$874,A207)</f>
        <v>0</v>
      </c>
      <c r="I207" s="211">
        <f>COUNTIFS('2019'!$H$694:$H$874,"SEGUIMIENTO",'2019'!$G$694:$G$874,I$66,'2019'!$C$694:$C$874,A207)</f>
        <v>0</v>
      </c>
      <c r="J207" s="211">
        <f>COUNTIFS('2019'!$H$694:$H$874,"SOLUCIONADO",'2019'!$G$694:$G$874,I$66,'2019'!$C$694:$C$874,A207)</f>
        <v>0</v>
      </c>
      <c r="K207" s="211">
        <f>COUNTIFS('2019'!$H$694:$H$874,"SEGUIMIENTO",'2019'!$G$694:$G$874,K$66,'2019'!$C$694:$C$874,A207)</f>
        <v>0</v>
      </c>
      <c r="L207" s="211">
        <f>COUNTIFS('2019'!$H$694:$H$874,"SOLUCIONADO",'2019'!$G$694:$G$874,K$66,'2019'!$C$694:$C$874,A207)</f>
        <v>0</v>
      </c>
      <c r="M207" s="211">
        <f>COUNTIFS('2019'!$H$694:$H$874,"SEGUIMIENTO",'2019'!$G$694:$G$874,M$66,'2019'!$C$694:$C$874,A207)</f>
        <v>0</v>
      </c>
      <c r="N207" s="211">
        <f>COUNTIFS('2019'!$H$694:$H$874,"SOLUCIONADO",'2019'!$G$694:$G$874,M$66,'2019'!$C$694:$C$874,A207)</f>
        <v>0</v>
      </c>
      <c r="O207" s="211">
        <f>COUNTIFS('2019'!$H$694:$H$874,"SEGUIMIENTO",'2019'!$G$694:$G$874,O$66,'2019'!$C$694:$C$874,A207)</f>
        <v>0</v>
      </c>
      <c r="P207" s="211">
        <f>COUNTIFS('2019'!$H$694:$H$874,"SOLUCIONADO",'2019'!$G$694:$G$874,O$66,'2019'!$C$694:$C$874,A207)</f>
        <v>0</v>
      </c>
      <c r="V207" s="186"/>
      <c r="W207" s="186"/>
      <c r="X207" s="186"/>
      <c r="Y207" s="186"/>
      <c r="Z207" s="186"/>
      <c r="AA207" s="186"/>
      <c r="AB207" s="186"/>
      <c r="AC207" s="186"/>
    </row>
    <row r="208" spans="1:29" ht="12.75">
      <c r="A208" s="478" t="str">
        <f t="array" ref="A208">IFERROR(INDEX('2019'!$C$694:$C$898,MATCH(0,INDEX(COUNTIF($A$192:A207,'2019'!$C$694:$C$898),0,0),0)),"")</f>
        <v>Condesa</v>
      </c>
      <c r="B208" s="211">
        <f>COUNTIF('2019'!$C$694:$C$874,A208)</f>
        <v>5</v>
      </c>
      <c r="C208" s="211">
        <f>COUNTIFS('2019'!$H$694:$H$874,"SEGUIMIENTO",'2019'!$G$694:$G$874,C$66,'2019'!$C$694:$C$874,A208)</f>
        <v>0</v>
      </c>
      <c r="D208" s="211">
        <f>COUNTIFS('2019'!$H$694:$H$874,"SOLUCIONADO",'2019'!$G$694:$G$874,C$66,'2019'!$C$694:$C$874,A208)</f>
        <v>3</v>
      </c>
      <c r="E208" s="211">
        <f>COUNTIFS('2019'!H$694:H$874,"SEGUIMIENTO",'2019'!G$694:G$874,E$66,'2019'!C$694:C$874,A208)</f>
        <v>0</v>
      </c>
      <c r="F208" s="211">
        <f>COUNTIFS('2019'!H$694:H$874,"SOLUCIONADO",'2019'!G$694:G$874,E$66,'2019'!C$694:C$874,A208)</f>
        <v>1</v>
      </c>
      <c r="G208" s="211">
        <f>COUNTIFS('2019'!$H$694:$H$874,"SEGUIMIENTO",'2019'!$G$694:$G$874,G$66,'2019'!$C$694:$C$874,A208)</f>
        <v>0</v>
      </c>
      <c r="H208" s="211">
        <f>COUNTIFS('2019'!$H$694:$H$874,"SOLUCIONADO",'2019'!$G$694:$G$874,G$66,'2019'!$C$694:$C$874,A208)</f>
        <v>0</v>
      </c>
      <c r="I208" s="211">
        <f>COUNTIFS('2019'!$H$694:$H$874,"SEGUIMIENTO",'2019'!$G$694:$G$874,I$66,'2019'!$C$694:$C$874,A208)</f>
        <v>0</v>
      </c>
      <c r="J208" s="211">
        <f>COUNTIFS('2019'!$H$694:$H$874,"SOLUCIONADO",'2019'!$G$694:$G$874,I$66,'2019'!$C$694:$C$874,A208)</f>
        <v>0</v>
      </c>
      <c r="K208" s="211">
        <f>COUNTIFS('2019'!$H$694:$H$874,"SEGUIMIENTO",'2019'!$G$694:$G$874,K$66,'2019'!$C$694:$C$874,A208)</f>
        <v>0</v>
      </c>
      <c r="L208" s="211">
        <f>COUNTIFS('2019'!$H$694:$H$874,"SOLUCIONADO",'2019'!$G$694:$G$874,K$66,'2019'!$C$694:$C$874,A208)</f>
        <v>1</v>
      </c>
      <c r="M208" s="211">
        <f>COUNTIFS('2019'!$H$694:$H$874,"SEGUIMIENTO",'2019'!$G$694:$G$874,M$66,'2019'!$C$694:$C$874,A208)</f>
        <v>0</v>
      </c>
      <c r="N208" s="211">
        <f>COUNTIFS('2019'!$H$694:$H$874,"SOLUCIONADO",'2019'!$G$694:$G$874,M$66,'2019'!$C$694:$C$874,A208)</f>
        <v>0</v>
      </c>
      <c r="O208" s="211">
        <f>COUNTIFS('2019'!$H$694:$H$874,"SEGUIMIENTO",'2019'!$G$694:$G$874,O$66,'2019'!$C$694:$C$874,A208)</f>
        <v>0</v>
      </c>
      <c r="P208" s="211">
        <f>COUNTIFS('2019'!$H$694:$H$874,"SOLUCIONADO",'2019'!$G$694:$G$874,O$66,'2019'!$C$694:$C$874,A208)</f>
        <v>0</v>
      </c>
      <c r="V208" s="186"/>
      <c r="W208" s="186"/>
      <c r="X208" s="186"/>
      <c r="Y208" s="186"/>
      <c r="Z208" s="186"/>
      <c r="AA208" s="186"/>
      <c r="AB208" s="186"/>
      <c r="AC208" s="186"/>
    </row>
    <row r="209" spans="1:29" ht="12.75">
      <c r="A209" s="478" t="str">
        <f t="array" ref="A209">IFERROR(INDEX('2019'!$C$694:$C$898,MATCH(0,INDEX(COUNTIF($A$192:A208,'2019'!$C$694:$C$898),0,0),0)),"")</f>
        <v>FJIS Internet</v>
      </c>
      <c r="B209" s="211">
        <f>COUNTIF('2019'!$C$694:$C$874,A209)</f>
        <v>1</v>
      </c>
      <c r="C209" s="211">
        <f>COUNTIFS('2019'!$H$694:$H$874,"SEGUIMIENTO",'2019'!$G$694:$G$874,C$66,'2019'!$C$694:$C$874,A209)</f>
        <v>0</v>
      </c>
      <c r="D209" s="211">
        <f>COUNTIFS('2019'!$H$694:$H$874,"SOLUCIONADO",'2019'!$G$694:$G$874,C$66,'2019'!$C$694:$C$874,A209)</f>
        <v>1</v>
      </c>
      <c r="E209" s="211">
        <f>COUNTIFS('2019'!H$694:H$874,"SEGUIMIENTO",'2019'!G$694:G$874,E$66,'2019'!C$694:C$874,A209)</f>
        <v>0</v>
      </c>
      <c r="F209" s="211">
        <f>COUNTIFS('2019'!H$694:H$874,"SOLUCIONADO",'2019'!G$694:G$874,E$66,'2019'!C$694:C$874,A209)</f>
        <v>0</v>
      </c>
      <c r="G209" s="211">
        <f>COUNTIFS('2019'!$H$694:$H$874,"SEGUIMIENTO",'2019'!$G$694:$G$874,G$66,'2019'!$C$694:$C$874,A209)</f>
        <v>0</v>
      </c>
      <c r="H209" s="211">
        <f>COUNTIFS('2019'!$H$694:$H$874,"SOLUCIONADO",'2019'!$G$694:$G$874,G$66,'2019'!$C$694:$C$874,A209)</f>
        <v>0</v>
      </c>
      <c r="I209" s="211">
        <f>COUNTIFS('2019'!$H$694:$H$874,"SEGUIMIENTO",'2019'!$G$694:$G$874,I$66,'2019'!$C$694:$C$874,A209)</f>
        <v>0</v>
      </c>
      <c r="J209" s="211">
        <f>COUNTIFS('2019'!$H$694:$H$874,"SOLUCIONADO",'2019'!$G$694:$G$874,I$66,'2019'!$C$694:$C$874,A209)</f>
        <v>0</v>
      </c>
      <c r="K209" s="211">
        <f>COUNTIFS('2019'!$H$694:$H$874,"SEGUIMIENTO",'2019'!$G$694:$G$874,K$66,'2019'!$C$694:$C$874,A209)</f>
        <v>0</v>
      </c>
      <c r="L209" s="211">
        <f>COUNTIFS('2019'!$H$694:$H$874,"SOLUCIONADO",'2019'!$G$694:$G$874,K$66,'2019'!$C$694:$C$874,A209)</f>
        <v>0</v>
      </c>
      <c r="M209" s="211">
        <f>COUNTIFS('2019'!$H$694:$H$874,"SEGUIMIENTO",'2019'!$G$694:$G$874,M$66,'2019'!$C$694:$C$874,A209)</f>
        <v>0</v>
      </c>
      <c r="N209" s="211">
        <f>COUNTIFS('2019'!$H$694:$H$874,"SOLUCIONADO",'2019'!$G$694:$G$874,M$66,'2019'!$C$694:$C$874,A209)</f>
        <v>0</v>
      </c>
      <c r="O209" s="211">
        <f>COUNTIFS('2019'!$H$694:$H$874,"SEGUIMIENTO",'2019'!$G$694:$G$874,O$66,'2019'!$C$694:$C$874,A209)</f>
        <v>0</v>
      </c>
      <c r="P209" s="211">
        <f>COUNTIFS('2019'!$H$694:$H$874,"SOLUCIONADO",'2019'!$G$694:$G$874,O$66,'2019'!$C$694:$C$874,A209)</f>
        <v>0</v>
      </c>
      <c r="V209" s="186"/>
      <c r="W209" s="186"/>
      <c r="X209" s="186"/>
      <c r="Y209" s="186"/>
      <c r="Z209" s="186"/>
      <c r="AA209" s="186"/>
      <c r="AB209" s="186"/>
      <c r="AC209" s="186"/>
    </row>
    <row r="210" spans="1:29" ht="12.75">
      <c r="A210" s="478" t="str">
        <f t="array" ref="A210">IFERROR(INDEX('2019'!$C$694:$C$898,MATCH(0,INDEX(COUNTIF($A$192:A209,'2019'!$C$694:$C$898),0,0),0)),"")</f>
        <v>Lomas-2</v>
      </c>
      <c r="B210" s="211">
        <f>COUNTIF('2019'!$C$694:$C$874,A210)</f>
        <v>2</v>
      </c>
      <c r="C210" s="211">
        <f>COUNTIFS('2019'!$H$694:$H$874,"SEGUIMIENTO",'2019'!$G$694:$G$874,C$66,'2019'!$C$694:$C$874,A210)</f>
        <v>0</v>
      </c>
      <c r="D210" s="211">
        <f>COUNTIFS('2019'!$H$694:$H$874,"SOLUCIONADO",'2019'!$G$694:$G$874,C$66,'2019'!$C$694:$C$874,A210)</f>
        <v>0</v>
      </c>
      <c r="E210" s="211">
        <f>COUNTIFS('2019'!H$694:H$874,"SEGUIMIENTO",'2019'!G$694:G$874,E$66,'2019'!C$694:C$874,A210)</f>
        <v>0</v>
      </c>
      <c r="F210" s="211">
        <f>COUNTIFS('2019'!H$694:H$874,"SOLUCIONADO",'2019'!G$694:G$874,E$66,'2019'!C$694:C$874,A210)</f>
        <v>2</v>
      </c>
      <c r="G210" s="211">
        <f>COUNTIFS('2019'!$H$694:$H$874,"SEGUIMIENTO",'2019'!$G$694:$G$874,G$66,'2019'!$C$694:$C$874,A210)</f>
        <v>0</v>
      </c>
      <c r="H210" s="211">
        <f>COUNTIFS('2019'!$H$694:$H$874,"SOLUCIONADO",'2019'!$G$694:$G$874,G$66,'2019'!$C$694:$C$874,A210)</f>
        <v>0</v>
      </c>
      <c r="I210" s="211">
        <f>COUNTIFS('2019'!$H$694:$H$874,"SEGUIMIENTO",'2019'!$G$694:$G$874,I$66,'2019'!$C$694:$C$874,A210)</f>
        <v>0</v>
      </c>
      <c r="J210" s="211">
        <f>COUNTIFS('2019'!$H$694:$H$874,"SOLUCIONADO",'2019'!$G$694:$G$874,I$66,'2019'!$C$694:$C$874,A210)</f>
        <v>0</v>
      </c>
      <c r="K210" s="211">
        <f>COUNTIFS('2019'!$H$694:$H$874,"SEGUIMIENTO",'2019'!$G$694:$G$874,K$66,'2019'!$C$694:$C$874,A210)</f>
        <v>0</v>
      </c>
      <c r="L210" s="211">
        <f>COUNTIFS('2019'!$H$694:$H$874,"SOLUCIONADO",'2019'!$G$694:$G$874,K$66,'2019'!$C$694:$C$874,A210)</f>
        <v>0</v>
      </c>
      <c r="M210" s="211">
        <f>COUNTIFS('2019'!$H$694:$H$874,"SEGUIMIENTO",'2019'!$G$694:$G$874,M$66,'2019'!$C$694:$C$874,A210)</f>
        <v>0</v>
      </c>
      <c r="N210" s="211">
        <f>COUNTIFS('2019'!$H$694:$H$874,"SOLUCIONADO",'2019'!$G$694:$G$874,M$66,'2019'!$C$694:$C$874,A210)</f>
        <v>0</v>
      </c>
      <c r="O210" s="211">
        <f>COUNTIFS('2019'!$H$694:$H$874,"SEGUIMIENTO",'2019'!$G$694:$G$874,O$66,'2019'!$C$694:$C$874,A210)</f>
        <v>0</v>
      </c>
      <c r="P210" s="211">
        <f>COUNTIFS('2019'!$H$694:$H$874,"SOLUCIONADO",'2019'!$G$694:$G$874,O$66,'2019'!$C$694:$C$874,A210)</f>
        <v>0</v>
      </c>
      <c r="V210" s="186"/>
      <c r="W210" s="186"/>
      <c r="X210" s="186"/>
      <c r="Y210" s="186"/>
      <c r="Z210" s="186"/>
      <c r="AA210" s="186"/>
      <c r="AB210" s="186"/>
      <c r="AC210" s="186"/>
    </row>
    <row r="211" spans="1:29" ht="12.75">
      <c r="A211" s="478" t="str">
        <f t="array" ref="A211">IFERROR(INDEX('2019'!$C$694:$C$898,MATCH(0,INDEX(COUNTIF($A$192:A210,'2019'!$C$694:$C$898),0,0),0)),"")</f>
        <v>San Juan Towers</v>
      </c>
      <c r="B211" s="211">
        <f>COUNTIF('2019'!$C$694:$C$874,A211)</f>
        <v>7</v>
      </c>
      <c r="C211" s="211">
        <f>COUNTIFS('2019'!$H$694:$H$874,"SEGUIMIENTO",'2019'!$G$694:$G$874,C$66,'2019'!$C$694:$C$874,A211)</f>
        <v>0</v>
      </c>
      <c r="D211" s="211">
        <f>COUNTIFS('2019'!$H$694:$H$874,"SOLUCIONADO",'2019'!$G$694:$G$874,C$66,'2019'!$C$694:$C$874,A211)</f>
        <v>1</v>
      </c>
      <c r="E211" s="211">
        <f>COUNTIFS('2019'!H$694:H$874,"SEGUIMIENTO",'2019'!G$694:G$874,E$66,'2019'!C$694:C$874,A211)</f>
        <v>0</v>
      </c>
      <c r="F211" s="211">
        <f>COUNTIFS('2019'!H$694:H$874,"SOLUCIONADO",'2019'!G$694:G$874,E$66,'2019'!C$694:C$874,A211)</f>
        <v>3</v>
      </c>
      <c r="G211" s="211">
        <f>COUNTIFS('2019'!$H$694:$H$874,"SEGUIMIENTO",'2019'!$G$694:$G$874,G$66,'2019'!$C$694:$C$874,A211)</f>
        <v>0</v>
      </c>
      <c r="H211" s="211">
        <f>COUNTIFS('2019'!$H$694:$H$874,"SOLUCIONADO",'2019'!$G$694:$G$874,G$66,'2019'!$C$694:$C$874,A211)</f>
        <v>1</v>
      </c>
      <c r="I211" s="211">
        <f>COUNTIFS('2019'!$H$694:$H$874,"SEGUIMIENTO",'2019'!$G$694:$G$874,I$66,'2019'!$C$694:$C$874,A211)</f>
        <v>0</v>
      </c>
      <c r="J211" s="211">
        <f>COUNTIFS('2019'!$H$694:$H$874,"SOLUCIONADO",'2019'!$G$694:$G$874,I$66,'2019'!$C$694:$C$874,A211)</f>
        <v>0</v>
      </c>
      <c r="K211" s="211">
        <f>COUNTIFS('2019'!$H$694:$H$874,"SEGUIMIENTO",'2019'!$G$694:$G$874,K$66,'2019'!$C$694:$C$874,A211)</f>
        <v>0</v>
      </c>
      <c r="L211" s="211">
        <f>COUNTIFS('2019'!$H$694:$H$874,"SOLUCIONADO",'2019'!$G$694:$G$874,K$66,'2019'!$C$694:$C$874,A211)</f>
        <v>0</v>
      </c>
      <c r="M211" s="211">
        <f>COUNTIFS('2019'!$H$694:$H$874,"SEGUIMIENTO",'2019'!$G$694:$G$874,M$66,'2019'!$C$694:$C$874,A211)</f>
        <v>0</v>
      </c>
      <c r="N211" s="211">
        <f>COUNTIFS('2019'!$H$694:$H$874,"SOLUCIONADO",'2019'!$G$694:$G$874,M$66,'2019'!$C$694:$C$874,A211)</f>
        <v>0</v>
      </c>
      <c r="O211" s="211">
        <f>COUNTIFS('2019'!$H$694:$H$874,"SEGUIMIENTO",'2019'!$G$694:$G$874,O$66,'2019'!$C$694:$C$874,A211)</f>
        <v>0</v>
      </c>
      <c r="P211" s="211">
        <f>COUNTIFS('2019'!$H$694:$H$874,"SOLUCIONADO",'2019'!$G$694:$G$874,O$66,'2019'!$C$694:$C$874,A211)</f>
        <v>2</v>
      </c>
      <c r="V211" s="186"/>
      <c r="W211" s="186"/>
      <c r="X211" s="186"/>
      <c r="Y211" s="186"/>
      <c r="Z211" s="186"/>
      <c r="AA211" s="186"/>
      <c r="AB211" s="186"/>
      <c r="AC211" s="186"/>
    </row>
    <row r="212" spans="1:29" ht="12.75">
      <c r="A212" s="478" t="str">
        <f t="array" ref="A212">IFERROR(INDEX('2019'!$C$694:$C$898,MATCH(0,INDEX(COUNTIF($A$192:A211,'2019'!$C$694:$C$898),0,0),0)),"")</f>
        <v>Lomas del Viento</v>
      </c>
      <c r="B212" s="211">
        <f>COUNTIF('2019'!$C$694:$C$874,A212)</f>
        <v>2</v>
      </c>
      <c r="C212" s="211">
        <f>COUNTIFS('2019'!$H$694:$H$874,"SEGUIMIENTO",'2019'!$G$694:$G$874,C$66,'2019'!$C$694:$C$874,A212)</f>
        <v>0</v>
      </c>
      <c r="D212" s="211">
        <f>COUNTIFS('2019'!$H$694:$H$874,"SOLUCIONADO",'2019'!$G$694:$G$874,C$66,'2019'!$C$694:$C$874,A212)</f>
        <v>1</v>
      </c>
      <c r="E212" s="211">
        <f>COUNTIFS('2019'!H$694:H$874,"SEGUIMIENTO",'2019'!G$694:G$874,E$66,'2019'!C$694:C$874,A212)</f>
        <v>0</v>
      </c>
      <c r="F212" s="211">
        <f>COUNTIFS('2019'!H$694:H$874,"SOLUCIONADO",'2019'!G$694:G$874,E$66,'2019'!C$694:C$874,A212)</f>
        <v>0</v>
      </c>
      <c r="G212" s="211">
        <f>COUNTIFS('2019'!$H$694:$H$874,"SEGUIMIENTO",'2019'!$G$694:$G$874,G$66,'2019'!$C$694:$C$874,A212)</f>
        <v>0</v>
      </c>
      <c r="H212" s="211">
        <f>COUNTIFS('2019'!$H$694:$H$874,"SOLUCIONADO",'2019'!$G$694:$G$874,G$66,'2019'!$C$694:$C$874,A212)</f>
        <v>0</v>
      </c>
      <c r="I212" s="211">
        <f>COUNTIFS('2019'!$H$694:$H$874,"SEGUIMIENTO",'2019'!$G$694:$G$874,I$66,'2019'!$C$694:$C$874,A212)</f>
        <v>0</v>
      </c>
      <c r="J212" s="211">
        <f>COUNTIFS('2019'!$H$694:$H$874,"SOLUCIONADO",'2019'!$G$694:$G$874,I$66,'2019'!$C$694:$C$874,A212)</f>
        <v>0</v>
      </c>
      <c r="K212" s="211">
        <f>COUNTIFS('2019'!$H$694:$H$874,"SEGUIMIENTO",'2019'!$G$694:$G$874,K$66,'2019'!$C$694:$C$874,A212)</f>
        <v>0</v>
      </c>
      <c r="L212" s="211">
        <f>COUNTIFS('2019'!$H$694:$H$874,"SOLUCIONADO",'2019'!$G$694:$G$874,K$66,'2019'!$C$694:$C$874,A212)</f>
        <v>0</v>
      </c>
      <c r="M212" s="211">
        <f>COUNTIFS('2019'!$H$694:$H$874,"SEGUIMIENTO",'2019'!$G$694:$G$874,M$66,'2019'!$C$694:$C$874,A212)</f>
        <v>0</v>
      </c>
      <c r="N212" s="211">
        <f>COUNTIFS('2019'!$H$694:$H$874,"SOLUCIONADO",'2019'!$G$694:$G$874,M$66,'2019'!$C$694:$C$874,A212)</f>
        <v>0</v>
      </c>
      <c r="O212" s="211">
        <f>COUNTIFS('2019'!$H$694:$H$874,"SEGUIMIENTO",'2019'!$G$694:$G$874,O$66,'2019'!$C$694:$C$874,A212)</f>
        <v>0</v>
      </c>
      <c r="P212" s="211">
        <f>COUNTIFS('2019'!$H$694:$H$874,"SOLUCIONADO",'2019'!$G$694:$G$874,O$66,'2019'!$C$694:$C$874,A212)</f>
        <v>1</v>
      </c>
      <c r="V212" s="186"/>
      <c r="W212" s="186"/>
      <c r="X212" s="186"/>
      <c r="Y212" s="186"/>
      <c r="Z212" s="186"/>
      <c r="AA212" s="186"/>
      <c r="AB212" s="186"/>
      <c r="AC212" s="186"/>
    </row>
    <row r="213" spans="1:29" ht="12.75">
      <c r="A213" s="478" t="str">
        <f t="array" ref="A213">IFERROR(INDEX('2019'!$C$694:$C$898,MATCH(0,INDEX(COUNTIF($A$192:A212,'2019'!$C$694:$C$898),0,0),0)),"")</f>
        <v>Cambalache</v>
      </c>
      <c r="B213" s="211">
        <f>COUNTIF('2019'!$C$694:$C$874,A213)</f>
        <v>1</v>
      </c>
      <c r="C213" s="211">
        <f>COUNTIFS('2019'!$H$694:$H$874,"SEGUIMIENTO",'2019'!$G$694:$G$874,C$66,'2019'!$C$694:$C$874,A213)</f>
        <v>0</v>
      </c>
      <c r="D213" s="211">
        <f>COUNTIFS('2019'!$H$694:$H$874,"SOLUCIONADO",'2019'!$G$694:$G$874,C$66,'2019'!$C$694:$C$874,A213)</f>
        <v>0</v>
      </c>
      <c r="E213" s="211">
        <f>COUNTIFS('2019'!H$694:H$874,"SEGUIMIENTO",'2019'!G$694:G$874,E$66,'2019'!C$694:C$874,A213)</f>
        <v>0</v>
      </c>
      <c r="F213" s="211">
        <f>COUNTIFS('2019'!H$694:H$874,"SOLUCIONADO",'2019'!G$694:G$874,E$66,'2019'!C$694:C$874,A213)</f>
        <v>1</v>
      </c>
      <c r="G213" s="211">
        <f>COUNTIFS('2019'!$H$694:$H$874,"SEGUIMIENTO",'2019'!$G$694:$G$874,G$66,'2019'!$C$694:$C$874,A213)</f>
        <v>0</v>
      </c>
      <c r="H213" s="211">
        <f>COUNTIFS('2019'!$H$694:$H$874,"SOLUCIONADO",'2019'!$G$694:$G$874,G$66,'2019'!$C$694:$C$874,A213)</f>
        <v>0</v>
      </c>
      <c r="I213" s="211">
        <f>COUNTIFS('2019'!$H$694:$H$874,"SEGUIMIENTO",'2019'!$G$694:$G$874,I$66,'2019'!$C$694:$C$874,A213)</f>
        <v>0</v>
      </c>
      <c r="J213" s="211">
        <f>COUNTIFS('2019'!$H$694:$H$874,"SOLUCIONADO",'2019'!$G$694:$G$874,I$66,'2019'!$C$694:$C$874,A213)</f>
        <v>0</v>
      </c>
      <c r="K213" s="211">
        <f>COUNTIFS('2019'!$H$694:$H$874,"SEGUIMIENTO",'2019'!$G$694:$G$874,K$66,'2019'!$C$694:$C$874,A213)</f>
        <v>0</v>
      </c>
      <c r="L213" s="211">
        <f>COUNTIFS('2019'!$H$694:$H$874,"SOLUCIONADO",'2019'!$G$694:$G$874,K$66,'2019'!$C$694:$C$874,A213)</f>
        <v>0</v>
      </c>
      <c r="M213" s="211">
        <f>COUNTIFS('2019'!$H$694:$H$874,"SEGUIMIENTO",'2019'!$G$694:$G$874,M$66,'2019'!$C$694:$C$874,A213)</f>
        <v>0</v>
      </c>
      <c r="N213" s="211">
        <f>COUNTIFS('2019'!$H$694:$H$874,"SOLUCIONADO",'2019'!$G$694:$G$874,M$66,'2019'!$C$694:$C$874,A213)</f>
        <v>0</v>
      </c>
      <c r="O213" s="211">
        <f>COUNTIFS('2019'!$H$694:$H$874,"SEGUIMIENTO",'2019'!$G$694:$G$874,O$66,'2019'!$C$694:$C$874,A213)</f>
        <v>0</v>
      </c>
      <c r="P213" s="211">
        <f>COUNTIFS('2019'!$H$694:$H$874,"SOLUCIONADO",'2019'!$G$694:$G$874,O$66,'2019'!$C$694:$C$874,A213)</f>
        <v>0</v>
      </c>
      <c r="V213" s="186"/>
      <c r="W213" s="186"/>
      <c r="X213" s="186"/>
      <c r="Y213" s="186"/>
      <c r="Z213" s="186"/>
      <c r="AA213" s="186"/>
      <c r="AB213" s="186"/>
      <c r="AC213" s="186"/>
    </row>
    <row r="214" spans="1:29" ht="12.75">
      <c r="A214" s="478" t="str">
        <f t="array" ref="A214">IFERROR(INDEX('2019'!$C$694:$C$898,MATCH(0,INDEX(COUNTIF($A$192:A213,'2019'!$C$694:$C$898),0,0),0)),"")</f>
        <v>Morcelos</v>
      </c>
      <c r="B214" s="211">
        <f>COUNTIF('2019'!$C$694:$C$874,A214)</f>
        <v>1</v>
      </c>
      <c r="C214" s="211">
        <f>COUNTIFS('2019'!$H$694:$H$874,"SEGUIMIENTO",'2019'!$G$694:$G$874,C$66,'2019'!$C$694:$C$874,A214)</f>
        <v>0</v>
      </c>
      <c r="D214" s="211">
        <f>COUNTIFS('2019'!$H$694:$H$874,"SOLUCIONADO",'2019'!$G$694:$G$874,C$66,'2019'!$C$694:$C$874,A214)</f>
        <v>1</v>
      </c>
      <c r="E214" s="211">
        <f>COUNTIFS('2019'!H$694:H$874,"SEGUIMIENTO",'2019'!G$694:G$874,E$66,'2019'!C$694:C$874,A214)</f>
        <v>0</v>
      </c>
      <c r="F214" s="211">
        <f>COUNTIFS('2019'!H$694:H$874,"SOLUCIONADO",'2019'!G$694:G$874,E$66,'2019'!C$694:C$874,A214)</f>
        <v>0</v>
      </c>
      <c r="G214" s="211">
        <f>COUNTIFS('2019'!$H$694:$H$874,"SEGUIMIENTO",'2019'!$G$694:$G$874,G$66,'2019'!$C$694:$C$874,A214)</f>
        <v>0</v>
      </c>
      <c r="H214" s="211">
        <f>COUNTIFS('2019'!$H$694:$H$874,"SOLUCIONADO",'2019'!$G$694:$G$874,G$66,'2019'!$C$694:$C$874,A214)</f>
        <v>0</v>
      </c>
      <c r="I214" s="211">
        <f>COUNTIFS('2019'!$H$694:$H$874,"SEGUIMIENTO",'2019'!$G$694:$G$874,I$66,'2019'!$C$694:$C$874,A214)</f>
        <v>0</v>
      </c>
      <c r="J214" s="211">
        <f>COUNTIFS('2019'!$H$694:$H$874,"SOLUCIONADO",'2019'!$G$694:$G$874,I$66,'2019'!$C$694:$C$874,A214)</f>
        <v>0</v>
      </c>
      <c r="K214" s="211">
        <f>COUNTIFS('2019'!$H$694:$H$874,"SEGUIMIENTO",'2019'!$G$694:$G$874,K$66,'2019'!$C$694:$C$874,A214)</f>
        <v>0</v>
      </c>
      <c r="L214" s="211">
        <f>COUNTIFS('2019'!$H$694:$H$874,"SOLUCIONADO",'2019'!$G$694:$G$874,K$66,'2019'!$C$694:$C$874,A214)</f>
        <v>0</v>
      </c>
      <c r="M214" s="211">
        <f>COUNTIFS('2019'!$H$694:$H$874,"SEGUIMIENTO",'2019'!$G$694:$G$874,M$66,'2019'!$C$694:$C$874,A214)</f>
        <v>0</v>
      </c>
      <c r="N214" s="211">
        <f>COUNTIFS('2019'!$H$694:$H$874,"SOLUCIONADO",'2019'!$G$694:$G$874,M$66,'2019'!$C$694:$C$874,A214)</f>
        <v>0</v>
      </c>
      <c r="O214" s="211">
        <f>COUNTIFS('2019'!$H$694:$H$874,"SEGUIMIENTO",'2019'!$G$694:$G$874,O$66,'2019'!$C$694:$C$874,A214)</f>
        <v>0</v>
      </c>
      <c r="P214" s="211">
        <f>COUNTIFS('2019'!$H$694:$H$874,"SOLUCIONADO",'2019'!$G$694:$G$874,O$66,'2019'!$C$694:$C$874,A214)</f>
        <v>0</v>
      </c>
      <c r="V214" s="186"/>
      <c r="W214" s="186"/>
      <c r="X214" s="186"/>
      <c r="Y214" s="186"/>
      <c r="Z214" s="186"/>
      <c r="AA214" s="186"/>
      <c r="AB214" s="186"/>
      <c r="AC214" s="186"/>
    </row>
    <row r="215" spans="1:29" ht="12.75">
      <c r="A215" s="478" t="str">
        <f t="array" ref="A215">IFERROR(INDEX('2019'!$C$694:$C$898,MATCH(0,INDEX(COUNTIF($A$192:A214,'2019'!$C$694:$C$898),0,0),0)),"")</f>
        <v>Plaza Universidad</v>
      </c>
      <c r="B215" s="211">
        <f>COUNTIF('2019'!$C$694:$C$874,A215)</f>
        <v>5</v>
      </c>
      <c r="C215" s="211">
        <f>COUNTIFS('2019'!$H$694:$H$874,"SEGUIMIENTO",'2019'!$G$694:$G$874,C$66,'2019'!$C$694:$C$874,A215)</f>
        <v>0</v>
      </c>
      <c r="D215" s="211">
        <f>COUNTIFS('2019'!$H$694:$H$874,"SOLUCIONADO",'2019'!$G$694:$G$874,C$66,'2019'!$C$694:$C$874,A215)</f>
        <v>1</v>
      </c>
      <c r="E215" s="211">
        <f>COUNTIFS('2019'!H$694:H$874,"SEGUIMIENTO",'2019'!G$694:G$874,E$66,'2019'!C$694:C$874,A215)</f>
        <v>0</v>
      </c>
      <c r="F215" s="211">
        <f>COUNTIFS('2019'!H$694:H$874,"SOLUCIONADO",'2019'!G$694:G$874,E$66,'2019'!C$694:C$874,A215)</f>
        <v>1</v>
      </c>
      <c r="G215" s="211">
        <f>COUNTIFS('2019'!$H$694:$H$874,"SEGUIMIENTO",'2019'!$G$694:$G$874,G$66,'2019'!$C$694:$C$874,A215)</f>
        <v>0</v>
      </c>
      <c r="H215" s="211">
        <f>COUNTIFS('2019'!$H$694:$H$874,"SOLUCIONADO",'2019'!$G$694:$G$874,G$66,'2019'!$C$694:$C$874,A215)</f>
        <v>1</v>
      </c>
      <c r="I215" s="211">
        <f>COUNTIFS('2019'!$H$694:$H$874,"SEGUIMIENTO",'2019'!$G$694:$G$874,I$66,'2019'!$C$694:$C$874,A215)</f>
        <v>0</v>
      </c>
      <c r="J215" s="211">
        <f>COUNTIFS('2019'!$H$694:$H$874,"SOLUCIONADO",'2019'!$G$694:$G$874,I$66,'2019'!$C$694:$C$874,A215)</f>
        <v>0</v>
      </c>
      <c r="K215" s="211">
        <f>COUNTIFS('2019'!$H$694:$H$874,"SEGUIMIENTO",'2019'!$G$694:$G$874,K$66,'2019'!$C$694:$C$874,A215)</f>
        <v>0</v>
      </c>
      <c r="L215" s="211">
        <f>COUNTIFS('2019'!$H$694:$H$874,"SOLUCIONADO",'2019'!$G$694:$G$874,K$66,'2019'!$C$694:$C$874,A215)</f>
        <v>0</v>
      </c>
      <c r="M215" s="211">
        <f>COUNTIFS('2019'!$H$694:$H$874,"SEGUIMIENTO",'2019'!$G$694:$G$874,M$66,'2019'!$C$694:$C$874,A215)</f>
        <v>0</v>
      </c>
      <c r="N215" s="211">
        <f>COUNTIFS('2019'!$H$694:$H$874,"SOLUCIONADO",'2019'!$G$694:$G$874,M$66,'2019'!$C$694:$C$874,A215)</f>
        <v>1</v>
      </c>
      <c r="O215" s="211">
        <f>COUNTIFS('2019'!$H$694:$H$874,"SEGUIMIENTO",'2019'!$G$694:$G$874,O$66,'2019'!$C$694:$C$874,A215)</f>
        <v>0</v>
      </c>
      <c r="P215" s="211">
        <f>COUNTIFS('2019'!$H$694:$H$874,"SOLUCIONADO",'2019'!$G$694:$G$874,O$66,'2019'!$C$694:$C$874,A215)</f>
        <v>1</v>
      </c>
      <c r="V215" s="186"/>
      <c r="W215" s="186"/>
      <c r="X215" s="186"/>
      <c r="Y215" s="186"/>
      <c r="Z215" s="186"/>
      <c r="AA215" s="186"/>
      <c r="AB215" s="186"/>
      <c r="AC215" s="186"/>
    </row>
    <row r="216" spans="1:29" ht="12.75">
      <c r="A216" s="478" t="str">
        <f t="array" ref="A216">IFERROR(INDEX('2019'!$C$694:$C$898,MATCH(0,INDEX(COUNTIF($A$192:A215,'2019'!$C$694:$C$898),0,0),0)),"")</f>
        <v>Palma Sola</v>
      </c>
      <c r="B216" s="211">
        <f>COUNTIF('2019'!$C$694:$C$874,A216)</f>
        <v>1</v>
      </c>
      <c r="C216" s="211">
        <f>COUNTIFS('2019'!$H$694:$H$874,"SEGUIMIENTO",'2019'!$G$694:$G$874,C$66,'2019'!$C$694:$C$874,A216)</f>
        <v>0</v>
      </c>
      <c r="D216" s="211">
        <f>COUNTIFS('2019'!$H$694:$H$874,"SOLUCIONADO",'2019'!$G$694:$G$874,C$66,'2019'!$C$694:$C$874,A216)</f>
        <v>1</v>
      </c>
      <c r="E216" s="211">
        <f>COUNTIFS('2019'!H$694:H$874,"SEGUIMIENTO",'2019'!G$694:G$874,E$66,'2019'!C$694:C$874,A216)</f>
        <v>0</v>
      </c>
      <c r="F216" s="211">
        <f>COUNTIFS('2019'!H$694:H$874,"SOLUCIONADO",'2019'!G$694:G$874,E$66,'2019'!C$694:C$874,A216)</f>
        <v>0</v>
      </c>
      <c r="G216" s="211">
        <f>COUNTIFS('2019'!$H$694:$H$874,"SEGUIMIENTO",'2019'!$G$694:$G$874,G$66,'2019'!$C$694:$C$874,A216)</f>
        <v>0</v>
      </c>
      <c r="H216" s="211">
        <f>COUNTIFS('2019'!$H$694:$H$874,"SOLUCIONADO",'2019'!$G$694:$G$874,G$66,'2019'!$C$694:$C$874,A216)</f>
        <v>0</v>
      </c>
      <c r="I216" s="211">
        <f>COUNTIFS('2019'!$H$694:$H$874,"SEGUIMIENTO",'2019'!$G$694:$G$874,I$66,'2019'!$C$694:$C$874,A216)</f>
        <v>0</v>
      </c>
      <c r="J216" s="211">
        <f>COUNTIFS('2019'!$H$694:$H$874,"SOLUCIONADO",'2019'!$G$694:$G$874,I$66,'2019'!$C$694:$C$874,A216)</f>
        <v>0</v>
      </c>
      <c r="K216" s="211">
        <f>COUNTIFS('2019'!$H$694:$H$874,"SEGUIMIENTO",'2019'!$G$694:$G$874,K$66,'2019'!$C$694:$C$874,A216)</f>
        <v>0</v>
      </c>
      <c r="L216" s="211">
        <f>COUNTIFS('2019'!$H$694:$H$874,"SOLUCIONADO",'2019'!$G$694:$G$874,K$66,'2019'!$C$694:$C$874,A216)</f>
        <v>0</v>
      </c>
      <c r="M216" s="211">
        <f>COUNTIFS('2019'!$H$694:$H$874,"SEGUIMIENTO",'2019'!$G$694:$G$874,M$66,'2019'!$C$694:$C$874,A216)</f>
        <v>0</v>
      </c>
      <c r="N216" s="211">
        <f>COUNTIFS('2019'!$H$694:$H$874,"SOLUCIONADO",'2019'!$G$694:$G$874,M$66,'2019'!$C$694:$C$874,A216)</f>
        <v>0</v>
      </c>
      <c r="O216" s="211">
        <f>COUNTIFS('2019'!$H$694:$H$874,"SEGUIMIENTO",'2019'!$G$694:$G$874,O$66,'2019'!$C$694:$C$874,A216)</f>
        <v>0</v>
      </c>
      <c r="P216" s="211">
        <f>COUNTIFS('2019'!$H$694:$H$874,"SOLUCIONADO",'2019'!$G$694:$G$874,O$66,'2019'!$C$694:$C$874,A216)</f>
        <v>0</v>
      </c>
      <c r="V216" s="186"/>
      <c r="W216" s="186"/>
      <c r="X216" s="186"/>
      <c r="Y216" s="186"/>
      <c r="Z216" s="186"/>
      <c r="AA216" s="186"/>
      <c r="AB216" s="186"/>
      <c r="AC216" s="186"/>
    </row>
    <row r="217" spans="1:29" ht="12.75">
      <c r="A217" s="478" t="str">
        <f t="array" ref="A217">IFERROR(INDEX('2019'!$C$694:$C$898,MATCH(0,INDEX(COUNTIF($A$192:A216,'2019'!$C$694:$C$898),0,0),0)),"")</f>
        <v>Lomas-1</v>
      </c>
      <c r="B217" s="211">
        <f>COUNTIF('2019'!$C$694:$C$874,A217)</f>
        <v>1</v>
      </c>
      <c r="C217" s="211">
        <f>COUNTIFS('2019'!$H$694:$H$874,"SEGUIMIENTO",'2019'!$G$694:$G$874,C$66,'2019'!$C$694:$C$874,A217)</f>
        <v>0</v>
      </c>
      <c r="D217" s="211">
        <f>COUNTIFS('2019'!$H$694:$H$874,"SOLUCIONADO",'2019'!$G$694:$G$874,C$66,'2019'!$C$694:$C$874,A217)</f>
        <v>0</v>
      </c>
      <c r="E217" s="211">
        <f>COUNTIFS('2019'!H$694:H$874,"SEGUIMIENTO",'2019'!G$694:G$874,E$66,'2019'!C$694:C$874,A217)</f>
        <v>0</v>
      </c>
      <c r="F217" s="211">
        <f>COUNTIFS('2019'!H$694:H$874,"SOLUCIONADO",'2019'!G$694:G$874,E$66,'2019'!C$694:C$874,A217)</f>
        <v>0</v>
      </c>
      <c r="G217" s="211">
        <f>COUNTIFS('2019'!$H$694:$H$874,"SEGUIMIENTO",'2019'!$G$694:$G$874,G$66,'2019'!$C$694:$C$874,A217)</f>
        <v>0</v>
      </c>
      <c r="H217" s="211">
        <f>COUNTIFS('2019'!$H$694:$H$874,"SOLUCIONADO",'2019'!$G$694:$G$874,G$66,'2019'!$C$694:$C$874,A217)</f>
        <v>1</v>
      </c>
      <c r="I217" s="211">
        <f>COUNTIFS('2019'!$H$694:$H$874,"SEGUIMIENTO",'2019'!$G$694:$G$874,I$66,'2019'!$C$694:$C$874,A217)</f>
        <v>0</v>
      </c>
      <c r="J217" s="211">
        <f>COUNTIFS('2019'!$H$694:$H$874,"SOLUCIONADO",'2019'!$G$694:$G$874,I$66,'2019'!$C$694:$C$874,A217)</f>
        <v>0</v>
      </c>
      <c r="K217" s="211">
        <f>COUNTIFS('2019'!$H$694:$H$874,"SEGUIMIENTO",'2019'!$G$694:$G$874,K$66,'2019'!$C$694:$C$874,A217)</f>
        <v>0</v>
      </c>
      <c r="L217" s="211">
        <f>COUNTIFS('2019'!$H$694:$H$874,"SOLUCIONADO",'2019'!$G$694:$G$874,K$66,'2019'!$C$694:$C$874,A217)</f>
        <v>0</v>
      </c>
      <c r="M217" s="211">
        <f>COUNTIFS('2019'!$H$694:$H$874,"SEGUIMIENTO",'2019'!$G$694:$G$874,M$66,'2019'!$C$694:$C$874,A217)</f>
        <v>0</v>
      </c>
      <c r="N217" s="211">
        <f>COUNTIFS('2019'!$H$694:$H$874,"SOLUCIONADO",'2019'!$G$694:$G$874,M$66,'2019'!$C$694:$C$874,A217)</f>
        <v>0</v>
      </c>
      <c r="O217" s="211">
        <f>COUNTIFS('2019'!$H$694:$H$874,"SEGUIMIENTO",'2019'!$G$694:$G$874,O$66,'2019'!$C$694:$C$874,A217)</f>
        <v>0</v>
      </c>
      <c r="P217" s="211">
        <f>COUNTIFS('2019'!$H$694:$H$874,"SOLUCIONADO",'2019'!$G$694:$G$874,O$66,'2019'!$C$694:$C$874,A217)</f>
        <v>0</v>
      </c>
      <c r="V217" s="186"/>
      <c r="W217" s="186"/>
      <c r="X217" s="186"/>
      <c r="Y217" s="186"/>
      <c r="Z217" s="186"/>
      <c r="AA217" s="186"/>
      <c r="AB217" s="186"/>
      <c r="AC217" s="186"/>
    </row>
    <row r="218" spans="1:29" ht="12.75">
      <c r="C218" s="480">
        <f t="shared" ref="C218:P218" si="6">SUM(C193:C217)</f>
        <v>0</v>
      </c>
      <c r="D218" s="480">
        <f t="shared" si="6"/>
        <v>54</v>
      </c>
      <c r="E218" s="480">
        <f t="shared" si="6"/>
        <v>0</v>
      </c>
      <c r="F218" s="480">
        <f t="shared" si="6"/>
        <v>71</v>
      </c>
      <c r="G218" s="480">
        <f t="shared" si="6"/>
        <v>0</v>
      </c>
      <c r="H218" s="480">
        <f t="shared" si="6"/>
        <v>11</v>
      </c>
      <c r="I218" s="480">
        <f t="shared" si="6"/>
        <v>0</v>
      </c>
      <c r="J218" s="480">
        <f t="shared" si="6"/>
        <v>0</v>
      </c>
      <c r="K218" s="480">
        <f t="shared" si="6"/>
        <v>0</v>
      </c>
      <c r="L218" s="480">
        <f t="shared" si="6"/>
        <v>12</v>
      </c>
      <c r="M218" s="480">
        <f t="shared" si="6"/>
        <v>0</v>
      </c>
      <c r="N218" s="480">
        <f t="shared" si="6"/>
        <v>2</v>
      </c>
      <c r="O218" s="480">
        <f t="shared" si="6"/>
        <v>0</v>
      </c>
      <c r="P218" s="480">
        <f t="shared" si="6"/>
        <v>31</v>
      </c>
      <c r="V218" s="186"/>
      <c r="W218" s="186"/>
      <c r="X218" s="186"/>
      <c r="Y218" s="186"/>
      <c r="Z218" s="186"/>
      <c r="AA218" s="186"/>
      <c r="AB218" s="186"/>
      <c r="AC218" s="186"/>
    </row>
    <row r="219" spans="1:29" ht="12.75">
      <c r="C219" s="186"/>
      <c r="D219" s="186"/>
      <c r="V219" s="186"/>
      <c r="W219" s="186"/>
      <c r="X219" s="186"/>
      <c r="Y219" s="186"/>
      <c r="Z219" s="186"/>
      <c r="AA219" s="186"/>
      <c r="AB219" s="186"/>
      <c r="AC219" s="186"/>
    </row>
    <row r="220" spans="1:29" ht="12.75">
      <c r="C220" s="186"/>
      <c r="D220" s="186"/>
      <c r="V220" s="186"/>
      <c r="W220" s="186"/>
      <c r="X220" s="186"/>
      <c r="Y220" s="186"/>
      <c r="Z220" s="186"/>
      <c r="AA220" s="186"/>
      <c r="AB220" s="186"/>
      <c r="AC220" s="186"/>
    </row>
    <row r="221" spans="1:29" ht="12.75">
      <c r="C221" s="186"/>
      <c r="D221" s="186"/>
      <c r="V221" s="186"/>
      <c r="W221" s="186"/>
      <c r="X221" s="186"/>
      <c r="Y221" s="186"/>
      <c r="Z221" s="186"/>
      <c r="AA221" s="186"/>
      <c r="AB221" s="186"/>
      <c r="AC221" s="186"/>
    </row>
    <row r="222" spans="1:29" ht="12.75">
      <c r="A222" s="555" t="s">
        <v>13196</v>
      </c>
      <c r="B222" s="545"/>
      <c r="C222" s="554" t="s">
        <v>114</v>
      </c>
      <c r="D222" s="545"/>
      <c r="E222" s="554" t="s">
        <v>271</v>
      </c>
      <c r="F222" s="545"/>
      <c r="G222" s="554" t="s">
        <v>222</v>
      </c>
      <c r="H222" s="545"/>
      <c r="I222" s="554" t="s">
        <v>4846</v>
      </c>
      <c r="J222" s="545"/>
      <c r="K222" s="554" t="s">
        <v>362</v>
      </c>
      <c r="L222" s="545"/>
      <c r="M222" s="554" t="s">
        <v>483</v>
      </c>
      <c r="N222" s="545"/>
      <c r="O222" s="554" t="s">
        <v>384</v>
      </c>
      <c r="P222" s="545"/>
      <c r="V222" s="186"/>
      <c r="W222" s="186"/>
      <c r="X222" s="186"/>
      <c r="Y222" s="186"/>
      <c r="Z222" s="186"/>
      <c r="AA222" s="186"/>
      <c r="AB222" s="186"/>
      <c r="AC222" s="186"/>
    </row>
    <row r="223" spans="1:29" ht="12.75">
      <c r="A223" s="477" t="s">
        <v>39</v>
      </c>
      <c r="B223" s="477" t="s">
        <v>13197</v>
      </c>
      <c r="C223" s="467" t="s">
        <v>15</v>
      </c>
      <c r="D223" s="467" t="s">
        <v>4805</v>
      </c>
      <c r="E223" s="467" t="s">
        <v>15</v>
      </c>
      <c r="F223" s="467" t="s">
        <v>4805</v>
      </c>
      <c r="G223" s="467" t="s">
        <v>15</v>
      </c>
      <c r="H223" s="467" t="s">
        <v>4805</v>
      </c>
      <c r="I223" s="467" t="s">
        <v>15</v>
      </c>
      <c r="J223" s="467" t="s">
        <v>4805</v>
      </c>
      <c r="K223" s="467" t="s">
        <v>15</v>
      </c>
      <c r="L223" s="467" t="s">
        <v>4805</v>
      </c>
      <c r="M223" s="467" t="s">
        <v>15</v>
      </c>
      <c r="N223" s="465" t="s">
        <v>4805</v>
      </c>
      <c r="O223" s="467" t="s">
        <v>15</v>
      </c>
      <c r="P223" s="467" t="s">
        <v>4805</v>
      </c>
      <c r="V223" s="186"/>
      <c r="W223" s="186"/>
      <c r="X223" s="186"/>
      <c r="Y223" s="186"/>
      <c r="Z223" s="186"/>
      <c r="AA223" s="186"/>
      <c r="AB223" s="186"/>
      <c r="AC223" s="186"/>
    </row>
    <row r="224" spans="1:29" ht="14.25">
      <c r="A224" s="540" t="str">
        <f t="array" ref="A224">IFERROR(INDEX('2019'!$C$875:$C$1040,MATCH(0,INDEX(COUNTIF($A$223:A223,'2019'!$C$875:$C$1040),0,0),0)),"")</f>
        <v>Cervantes</v>
      </c>
      <c r="B224" s="211">
        <f>COUNTIF('2019'!$C$875:$C$1040,A224)</f>
        <v>24</v>
      </c>
      <c r="C224" s="211">
        <f>COUNTIFS('2019'!$H$875:$H$1040,"SEGUIMIENTO",'2019'!$G$875:$G$1040,C$66,'2019'!$C$875:$C$1040,A224)</f>
        <v>0</v>
      </c>
      <c r="D224" s="211">
        <f>COUNTIFS('2019'!$H$875:$H$1040,"SOLUCIONADO",'2019'!$G$875:$G$1040,C$66,'2019'!$C$875:$C$1040,A224)</f>
        <v>7</v>
      </c>
      <c r="E224" s="211">
        <f>COUNTIFS('2019'!H$875:H$1040,"SEGUIMIENTO",'2019'!G$875:G$1040,E$66,'2019'!C$875:C$1040,A224)</f>
        <v>0</v>
      </c>
      <c r="F224" s="211">
        <f>COUNTIFS('2019'!H$875:H$1040,"SOLUCIONADO",'2019'!G$875:G$1040,E$66,'2019'!C$875:C$1040,A224)</f>
        <v>11</v>
      </c>
      <c r="G224" s="211">
        <f>COUNTIFS('2019'!$H$875:$H$1040,"SEGUIMIENTO",'2019'!$G$875:$G$1040,G$66,'2019'!$C$875:$C$1040,A224)</f>
        <v>0</v>
      </c>
      <c r="H224" s="211">
        <f>COUNTIFS('2019'!$H$875:$H$1040,"SOLUCIONADO",'2019'!$G$875:$G$1040,G$66,'2019'!$C$875:$C$1040,A224)</f>
        <v>0</v>
      </c>
      <c r="I224" s="211">
        <f>COUNTIFS('2019'!$H$875:$H$1040,"SEGUIMIENTO",'2019'!$G$875:$G$1040,I$66,'2019'!$C$875:$C$1040,A224)</f>
        <v>0</v>
      </c>
      <c r="J224" s="211">
        <f>COUNTIFS('2019'!$H$875:$H$1040,"SOLUCIONADO",'2019'!$G$875:$G$1040,I$66,'2019'!$C$875:$C$1040,A224)</f>
        <v>0</v>
      </c>
      <c r="K224" s="211">
        <f>COUNTIFS('2019'!$H$875:$H$1040,"SEGUIMIENTO",'2019'!$G$875:$G$1040,K$66,'2019'!$C$875:$C$1040,A224)</f>
        <v>0</v>
      </c>
      <c r="L224" s="211">
        <f>COUNTIFS('2019'!$H$875:$H$1040,"SOLUCIONADO",'2019'!$G$875:$G$1040,K$66,'2019'!$C$875:$C$1040,A224)</f>
        <v>2</v>
      </c>
      <c r="M224" s="211">
        <f>COUNTIFS('2019'!$H$875:$H$1040,"SEGUIMIENTO",'2019'!$G$875:$G$1040,M$66,'2019'!$C$875:$C$1040,A224)</f>
        <v>0</v>
      </c>
      <c r="N224" s="211">
        <f>COUNTIFS('2019'!$H$875:$H$1040,"SOLUCIONADO",'2019'!$G$875:$G$1040,M$66,'2019'!$C$875:$C$1040,A224)</f>
        <v>0</v>
      </c>
      <c r="O224" s="211">
        <f>COUNTIFS('2019'!$H$875:$H$1040,"SEGUIMIENTO",'2019'!$G$875:$G$1040,O$66,'2019'!$C$875:$C$1040,A224)</f>
        <v>0</v>
      </c>
      <c r="P224" s="211">
        <f>COUNTIFS('2019'!$H$875:$H$1040,"SOLUCIONADO",'2019'!$G$875:$G$1040,O$66,'2019'!$C$875:$C$1040,A224)</f>
        <v>4</v>
      </c>
      <c r="V224" s="186"/>
      <c r="W224" s="186"/>
      <c r="X224" s="186"/>
      <c r="Y224" s="186"/>
      <c r="Z224" s="186"/>
      <c r="AA224" s="186"/>
      <c r="AB224" s="186"/>
      <c r="AC224" s="186"/>
    </row>
    <row r="225" spans="1:29" ht="14.25">
      <c r="A225" s="540" t="str">
        <f t="array" ref="A225">IFERROR(INDEX('2019'!$C$875:$C$1040,MATCH(0,INDEX(COUNTIF($A$223:A224,'2019'!$C$875:$C$1040),0,0),0)),"")</f>
        <v>Torre San Miguel</v>
      </c>
      <c r="B225" s="211">
        <f>COUNTIF('2019'!$C$875:$C$1040,A225)</f>
        <v>7</v>
      </c>
      <c r="C225" s="211">
        <f>COUNTIFS('2019'!$H$875:$H$1040,"SEGUIMIENTO",'2019'!$G$875:$G$1040,C$66,'2019'!$C$875:$C$1040,A225)</f>
        <v>0</v>
      </c>
      <c r="D225" s="211">
        <f>COUNTIFS('2019'!$H$875:$H$1040,"SOLUCIONADO",'2019'!$G$875:$G$1040,C$66,'2019'!$C$875:$C$1040,A225)</f>
        <v>2</v>
      </c>
      <c r="E225" s="211">
        <f>COUNTIFS('2019'!H$875:H$1040,"SEGUIMIENTO",'2019'!G$875:G$1040,E$66,'2019'!C$875:C$1040,A225)</f>
        <v>0</v>
      </c>
      <c r="F225" s="211">
        <f>COUNTIFS('2019'!H$875:H$1040,"SOLUCIONADO",'2019'!G$875:G$1040,E$66,'2019'!C$875:C$1040,A225)</f>
        <v>2</v>
      </c>
      <c r="G225" s="211">
        <f>COUNTIFS('2019'!$H$875:$H$1040,"SEGUIMIENTO",'2019'!$G$875:$G$1040,G$66,'2019'!$C$875:$C$1040,A225)</f>
        <v>0</v>
      </c>
      <c r="H225" s="211">
        <f>COUNTIFS('2019'!$H$875:$H$1040,"SOLUCIONADO",'2019'!$G$875:$G$1040,G$66,'2019'!$C$875:$C$1040,A225)</f>
        <v>1</v>
      </c>
      <c r="I225" s="211">
        <f>COUNTIFS('2019'!$H$875:$H$1040,"SEGUIMIENTO",'2019'!$G$875:$G$1040,I$66,'2019'!$C$875:$C$1040,A225)</f>
        <v>0</v>
      </c>
      <c r="J225" s="211">
        <f>COUNTIFS('2019'!$H$875:$H$1040,"SOLUCIONADO",'2019'!$G$875:$G$1040,I$66,'2019'!$C$875:$C$1040,A225)</f>
        <v>0</v>
      </c>
      <c r="K225" s="211">
        <f>COUNTIFS('2019'!$H$875:$H$1040,"SEGUIMIENTO",'2019'!$G$875:$G$1040,K$66,'2019'!$C$875:$C$1040,A225)</f>
        <v>0</v>
      </c>
      <c r="L225" s="211">
        <f>COUNTIFS('2019'!$H$875:$H$1040,"SOLUCIONADO",'2019'!$G$875:$G$1040,K$66,'2019'!$C$875:$C$1040,A225)</f>
        <v>0</v>
      </c>
      <c r="M225" s="211">
        <f>COUNTIFS('2019'!$H$875:$H$1040,"SEGUIMIENTO",'2019'!$G$875:$G$1040,M$66,'2019'!$C$875:$C$1040,A225)</f>
        <v>0</v>
      </c>
      <c r="N225" s="211">
        <f>COUNTIFS('2019'!$H$875:$H$1040,"SOLUCIONADO",'2019'!$G$875:$G$1040,M$66,'2019'!$C$875:$C$1040,A225)</f>
        <v>1</v>
      </c>
      <c r="O225" s="211">
        <f>COUNTIFS('2019'!$H$875:$H$1040,"SEGUIMIENTO",'2019'!$G$875:$G$1040,O$66,'2019'!$C$875:$C$1040,A225)</f>
        <v>0</v>
      </c>
      <c r="P225" s="211">
        <f>COUNTIFS('2019'!$H$875:$H$1040,"SOLUCIONADO",'2019'!$G$875:$G$1040,O$66,'2019'!$C$875:$C$1040,A225)</f>
        <v>1</v>
      </c>
      <c r="V225" s="186"/>
      <c r="W225" s="186"/>
      <c r="X225" s="186"/>
      <c r="Y225" s="186"/>
      <c r="Z225" s="186"/>
      <c r="AA225" s="186"/>
      <c r="AB225" s="186"/>
      <c r="AC225" s="186"/>
    </row>
    <row r="226" spans="1:29" ht="14.25">
      <c r="A226" s="540" t="str">
        <f t="array" ref="A226">IFERROR(INDEX('2019'!$C$875:$C$1040,MATCH(0,INDEX(COUNTIF($A$223:A225,'2019'!$C$875:$C$1040),0,0),0)),"")</f>
        <v>Agueybana</v>
      </c>
      <c r="B226" s="211">
        <f>COUNTIF('2019'!$C$875:$C$1040,A226)</f>
        <v>31</v>
      </c>
      <c r="C226" s="211">
        <f>COUNTIFS('2019'!$H$875:$H$1040,"SEGUIMIENTO",'2019'!$G$875:$G$1040,C$66,'2019'!$C$875:$C$1040,A226)</f>
        <v>0</v>
      </c>
      <c r="D226" s="211">
        <f>COUNTIFS('2019'!$H$875:$H$1040,"SOLUCIONADO",'2019'!$G$875:$G$1040,C$66,'2019'!$C$875:$C$1040,A226)</f>
        <v>15</v>
      </c>
      <c r="E226" s="211">
        <f>COUNTIFS('2019'!H$875:H$1040,"SEGUIMIENTO",'2019'!G$875:G$1040,E$66,'2019'!C$875:C$1040,A226)</f>
        <v>0</v>
      </c>
      <c r="F226" s="211">
        <f>COUNTIFS('2019'!H$875:H$1040,"SOLUCIONADO",'2019'!G$875:G$1040,E$66,'2019'!C$875:C$1040,A226)</f>
        <v>8</v>
      </c>
      <c r="G226" s="211">
        <f>COUNTIFS('2019'!$H$875:$H$1040,"SEGUIMIENTO",'2019'!$G$875:$G$1040,G$66,'2019'!$C$875:$C$1040,A226)</f>
        <v>0</v>
      </c>
      <c r="H226" s="211">
        <f>COUNTIFS('2019'!$H$875:$H$1040,"SOLUCIONADO",'2019'!$G$875:$G$1040,G$66,'2019'!$C$875:$C$1040,A226)</f>
        <v>0</v>
      </c>
      <c r="I226" s="211">
        <f>COUNTIFS('2019'!$H$875:$H$1040,"SEGUIMIENTO",'2019'!$G$875:$G$1040,I$66,'2019'!$C$875:$C$1040,A226)</f>
        <v>0</v>
      </c>
      <c r="J226" s="211">
        <f>COUNTIFS('2019'!$H$875:$H$1040,"SOLUCIONADO",'2019'!$G$875:$G$1040,I$66,'2019'!$C$875:$C$1040,A226)</f>
        <v>0</v>
      </c>
      <c r="K226" s="211">
        <f>COUNTIFS('2019'!$H$875:$H$1040,"SEGUIMIENTO",'2019'!$G$875:$G$1040,K$66,'2019'!$C$875:$C$1040,A226)</f>
        <v>0</v>
      </c>
      <c r="L226" s="211">
        <f>COUNTIFS('2019'!$H$875:$H$1040,"SOLUCIONADO",'2019'!$G$875:$G$1040,K$66,'2019'!$C$875:$C$1040,A226)</f>
        <v>1</v>
      </c>
      <c r="M226" s="211">
        <f>COUNTIFS('2019'!$H$875:$H$1040,"SEGUIMIENTO",'2019'!$G$875:$G$1040,M$66,'2019'!$C$875:$C$1040,A226)</f>
        <v>0</v>
      </c>
      <c r="N226" s="211">
        <f>COUNTIFS('2019'!$H$875:$H$1040,"SOLUCIONADO",'2019'!$G$875:$G$1040,M$66,'2019'!$C$875:$C$1040,A226)</f>
        <v>1</v>
      </c>
      <c r="O226" s="211">
        <f>COUNTIFS('2019'!$H$875:$H$1040,"SEGUIMIENTO",'2019'!$G$875:$G$1040,O$66,'2019'!$C$875:$C$1040,A226)</f>
        <v>0</v>
      </c>
      <c r="P226" s="211">
        <f>COUNTIFS('2019'!$H$875:$H$1040,"SOLUCIONADO",'2019'!$G$875:$G$1040,O$66,'2019'!$C$875:$C$1040,A226)</f>
        <v>6</v>
      </c>
      <c r="V226" s="186"/>
      <c r="W226" s="186"/>
      <c r="X226" s="186"/>
      <c r="Y226" s="186"/>
      <c r="Z226" s="186"/>
      <c r="AA226" s="186"/>
      <c r="AB226" s="186"/>
      <c r="AC226" s="186"/>
    </row>
    <row r="227" spans="1:29" ht="14.25">
      <c r="A227" s="540" t="str">
        <f t="array" ref="A227">IFERROR(INDEX('2019'!$C$875:$C$1040,MATCH(0,INDEX(COUNTIF($A$223:A226,'2019'!$C$875:$C$1040),0,0),0)),"")</f>
        <v>Segovia</v>
      </c>
      <c r="B227" s="211">
        <f>COUNTIF('2019'!$C$875:$C$1040,A227)</f>
        <v>7</v>
      </c>
      <c r="C227" s="211">
        <f>COUNTIFS('2019'!$H$875:$H$1040,"SEGUIMIENTO",'2019'!$G$875:$G$1040,C$66,'2019'!$C$875:$C$1040,A227)</f>
        <v>0</v>
      </c>
      <c r="D227" s="211">
        <f>COUNTIFS('2019'!$H$875:$H$1040,"SOLUCIONADO",'2019'!$G$875:$G$1040,C$66,'2019'!$C$875:$C$1040,A227)</f>
        <v>2</v>
      </c>
      <c r="E227" s="211">
        <f>COUNTIFS('2019'!H$875:H$1040,"SEGUIMIENTO",'2019'!G$875:G$1040,E$66,'2019'!C$875:C$1040,A227)</f>
        <v>0</v>
      </c>
      <c r="F227" s="211">
        <f>COUNTIFS('2019'!H$875:H$1040,"SOLUCIONADO",'2019'!G$875:G$1040,E$66,'2019'!C$875:C$1040,A227)</f>
        <v>0</v>
      </c>
      <c r="G227" s="211">
        <f>COUNTIFS('2019'!$H$875:$H$1040,"SEGUIMIENTO",'2019'!$G$875:$G$1040,G$66,'2019'!$C$875:$C$1040,A227)</f>
        <v>0</v>
      </c>
      <c r="H227" s="211">
        <f>COUNTIFS('2019'!$H$875:$H$1040,"SOLUCIONADO",'2019'!$G$875:$G$1040,G$66,'2019'!$C$875:$C$1040,A227)</f>
        <v>2</v>
      </c>
      <c r="I227" s="211">
        <f>COUNTIFS('2019'!$H$875:$H$1040,"SEGUIMIENTO",'2019'!$G$875:$G$1040,I$66,'2019'!$C$875:$C$1040,A227)</f>
        <v>0</v>
      </c>
      <c r="J227" s="211">
        <f>COUNTIFS('2019'!$H$875:$H$1040,"SOLUCIONADO",'2019'!$G$875:$G$1040,I$66,'2019'!$C$875:$C$1040,A227)</f>
        <v>0</v>
      </c>
      <c r="K227" s="211">
        <f>COUNTIFS('2019'!$H$875:$H$1040,"SEGUIMIENTO",'2019'!$G$875:$G$1040,K$66,'2019'!$C$875:$C$1040,A227)</f>
        <v>0</v>
      </c>
      <c r="L227" s="211">
        <f>COUNTIFS('2019'!$H$875:$H$1040,"SOLUCIONADO",'2019'!$G$875:$G$1040,K$66,'2019'!$C$875:$C$1040,A227)</f>
        <v>1</v>
      </c>
      <c r="M227" s="211">
        <f>COUNTIFS('2019'!$H$875:$H$1040,"SEGUIMIENTO",'2019'!$G$875:$G$1040,M$66,'2019'!$C$875:$C$1040,A227)</f>
        <v>0</v>
      </c>
      <c r="N227" s="211">
        <f>COUNTIFS('2019'!$H$875:$H$1040,"SOLUCIONADO",'2019'!$G$875:$G$1040,M$66,'2019'!$C$875:$C$1040,A227)</f>
        <v>0</v>
      </c>
      <c r="O227" s="211">
        <f>COUNTIFS('2019'!$H$875:$H$1040,"SEGUIMIENTO",'2019'!$G$875:$G$1040,O$66,'2019'!$C$875:$C$1040,A227)</f>
        <v>0</v>
      </c>
      <c r="P227" s="211">
        <f>COUNTIFS('2019'!$H$875:$H$1040,"SOLUCIONADO",'2019'!$G$875:$G$1040,O$66,'2019'!$C$875:$C$1040,A227)</f>
        <v>2</v>
      </c>
      <c r="V227" s="186"/>
      <c r="W227" s="186"/>
      <c r="X227" s="186"/>
      <c r="Y227" s="186"/>
      <c r="Z227" s="186"/>
      <c r="AA227" s="186"/>
      <c r="AB227" s="186"/>
      <c r="AC227" s="186"/>
    </row>
    <row r="228" spans="1:29" ht="14.25">
      <c r="A228" s="540" t="str">
        <f t="array" ref="A228">IFERROR(INDEX('2019'!$C$875:$C$1040,MATCH(0,INDEX(COUNTIF($A$223:A227,'2019'!$C$875:$C$1040),0,0),0)),"")</f>
        <v>Millenia</v>
      </c>
      <c r="B228" s="211">
        <f>COUNTIF('2019'!$C$875:$C$1040,A228)</f>
        <v>8</v>
      </c>
      <c r="C228" s="211">
        <f>COUNTIFS('2019'!$H$875:$H$1040,"SEGUIMIENTO",'2019'!$G$875:$G$1040,C$66,'2019'!$C$875:$C$1040,A228)</f>
        <v>0</v>
      </c>
      <c r="D228" s="211">
        <f>COUNTIFS('2019'!$H$875:$H$1040,"SOLUCIONADO",'2019'!$G$875:$G$1040,C$66,'2019'!$C$875:$C$1040,A228)</f>
        <v>4</v>
      </c>
      <c r="E228" s="211">
        <f>COUNTIFS('2019'!H$875:H$1040,"SEGUIMIENTO",'2019'!G$875:G$1040,E$66,'2019'!C$875:C$1040,A228)</f>
        <v>0</v>
      </c>
      <c r="F228" s="211">
        <f>COUNTIFS('2019'!H$875:H$1040,"SOLUCIONADO",'2019'!G$875:G$1040,E$66,'2019'!C$875:C$1040,A228)</f>
        <v>3</v>
      </c>
      <c r="G228" s="211">
        <f>COUNTIFS('2019'!$H$875:$H$1040,"SEGUIMIENTO",'2019'!$G$875:$G$1040,G$66,'2019'!$C$875:$C$1040,A228)</f>
        <v>0</v>
      </c>
      <c r="H228" s="211">
        <f>COUNTIFS('2019'!$H$875:$H$1040,"SOLUCIONADO",'2019'!$G$875:$G$1040,G$66,'2019'!$C$875:$C$1040,A228)</f>
        <v>0</v>
      </c>
      <c r="I228" s="211">
        <f>COUNTIFS('2019'!$H$875:$H$1040,"SEGUIMIENTO",'2019'!$G$875:$G$1040,I$66,'2019'!$C$875:$C$1040,A228)</f>
        <v>0</v>
      </c>
      <c r="J228" s="211">
        <f>COUNTIFS('2019'!$H$875:$H$1040,"SOLUCIONADO",'2019'!$G$875:$G$1040,I$66,'2019'!$C$875:$C$1040,A228)</f>
        <v>0</v>
      </c>
      <c r="K228" s="211">
        <f>COUNTIFS('2019'!$H$875:$H$1040,"SEGUIMIENTO",'2019'!$G$875:$G$1040,K$66,'2019'!$C$875:$C$1040,A228)</f>
        <v>0</v>
      </c>
      <c r="L228" s="211">
        <f>COUNTIFS('2019'!$H$875:$H$1040,"SOLUCIONADO",'2019'!$G$875:$G$1040,K$66,'2019'!$C$875:$C$1040,A228)</f>
        <v>0</v>
      </c>
      <c r="M228" s="211">
        <f>COUNTIFS('2019'!$H$875:$H$1040,"SEGUIMIENTO",'2019'!$G$875:$G$1040,M$66,'2019'!$C$875:$C$1040,A228)</f>
        <v>0</v>
      </c>
      <c r="N228" s="211">
        <f>COUNTIFS('2019'!$H$875:$H$1040,"SOLUCIONADO",'2019'!$G$875:$G$1040,M$66,'2019'!$C$875:$C$1040,A228)</f>
        <v>1</v>
      </c>
      <c r="O228" s="211">
        <f>COUNTIFS('2019'!$H$875:$H$1040,"SEGUIMIENTO",'2019'!$G$875:$G$1040,O$66,'2019'!$C$875:$C$1040,A228)</f>
        <v>0</v>
      </c>
      <c r="P228" s="211">
        <f>COUNTIFS('2019'!$H$875:$H$1040,"SOLUCIONADO",'2019'!$G$875:$G$1040,O$66,'2019'!$C$875:$C$1040,A228)</f>
        <v>0</v>
      </c>
      <c r="V228" s="186"/>
      <c r="W228" s="186"/>
      <c r="X228" s="186"/>
      <c r="Y228" s="186"/>
      <c r="Z228" s="186"/>
      <c r="AA228" s="186"/>
      <c r="AB228" s="186"/>
      <c r="AC228" s="186"/>
    </row>
    <row r="229" spans="1:29" ht="14.25">
      <c r="A229" s="540" t="str">
        <f t="array" ref="A229">IFERROR(INDEX('2019'!$C$875:$C$1040,MATCH(0,INDEX(COUNTIF($A$223:A228,'2019'!$C$875:$C$1040),0,0),0)),"")</f>
        <v>Lomas del Viento</v>
      </c>
      <c r="B229" s="211">
        <f>COUNTIF('2019'!$C$875:$C$1040,A229)</f>
        <v>2</v>
      </c>
      <c r="C229" s="211">
        <f>COUNTIFS('2019'!$H$875:$H$1040,"SEGUIMIENTO",'2019'!$G$875:$G$1040,C$66,'2019'!$C$875:$C$1040,A229)</f>
        <v>0</v>
      </c>
      <c r="D229" s="211">
        <f>COUNTIFS('2019'!$H$875:$H$1040,"SOLUCIONADO",'2019'!$G$875:$G$1040,C$66,'2019'!$C$875:$C$1040,A229)</f>
        <v>2</v>
      </c>
      <c r="E229" s="211">
        <f>COUNTIFS('2019'!H$875:H$1040,"SEGUIMIENTO",'2019'!G$875:G$1040,E$66,'2019'!C$875:C$1040,A229)</f>
        <v>0</v>
      </c>
      <c r="F229" s="211">
        <f>COUNTIFS('2019'!H$875:H$1040,"SOLUCIONADO",'2019'!G$875:G$1040,E$66,'2019'!C$875:C$1040,A229)</f>
        <v>0</v>
      </c>
      <c r="G229" s="211">
        <f>COUNTIFS('2019'!$H$875:$H$1040,"SEGUIMIENTO",'2019'!$G$875:$G$1040,G$66,'2019'!$C$875:$C$1040,A229)</f>
        <v>0</v>
      </c>
      <c r="H229" s="211">
        <f>COUNTIFS('2019'!$H$875:$H$1040,"SOLUCIONADO",'2019'!$G$875:$G$1040,G$66,'2019'!$C$875:$C$1040,A229)</f>
        <v>0</v>
      </c>
      <c r="I229" s="211">
        <f>COUNTIFS('2019'!$H$875:$H$1040,"SEGUIMIENTO",'2019'!$G$875:$G$1040,I$66,'2019'!$C$875:$C$1040,A229)</f>
        <v>0</v>
      </c>
      <c r="J229" s="211">
        <f>COUNTIFS('2019'!$H$875:$H$1040,"SOLUCIONADO",'2019'!$G$875:$G$1040,I$66,'2019'!$C$875:$C$1040,A229)</f>
        <v>0</v>
      </c>
      <c r="K229" s="211">
        <f>COUNTIFS('2019'!$H$875:$H$1040,"SEGUIMIENTO",'2019'!$G$875:$G$1040,K$66,'2019'!$C$875:$C$1040,A229)</f>
        <v>0</v>
      </c>
      <c r="L229" s="211">
        <f>COUNTIFS('2019'!$H$875:$H$1040,"SOLUCIONADO",'2019'!$G$875:$G$1040,K$66,'2019'!$C$875:$C$1040,A229)</f>
        <v>0</v>
      </c>
      <c r="M229" s="211">
        <f>COUNTIFS('2019'!$H$875:$H$1040,"SEGUIMIENTO",'2019'!$G$875:$G$1040,M$66,'2019'!$C$875:$C$1040,A229)</f>
        <v>0</v>
      </c>
      <c r="N229" s="211">
        <f>COUNTIFS('2019'!$H$875:$H$1040,"SOLUCIONADO",'2019'!$G$875:$G$1040,M$66,'2019'!$C$875:$C$1040,A229)</f>
        <v>0</v>
      </c>
      <c r="O229" s="211">
        <f>COUNTIFS('2019'!$H$875:$H$1040,"SEGUIMIENTO",'2019'!$G$875:$G$1040,O$66,'2019'!$C$875:$C$1040,A229)</f>
        <v>0</v>
      </c>
      <c r="P229" s="211">
        <f>COUNTIFS('2019'!$H$875:$H$1040,"SOLUCIONADO",'2019'!$G$875:$G$1040,O$66,'2019'!$C$875:$C$1040,A229)</f>
        <v>0</v>
      </c>
      <c r="V229" s="186"/>
      <c r="W229" s="186"/>
      <c r="X229" s="186"/>
      <c r="Y229" s="186"/>
      <c r="Z229" s="186"/>
      <c r="AA229" s="186"/>
      <c r="AB229" s="186"/>
      <c r="AC229" s="186"/>
    </row>
    <row r="230" spans="1:29" ht="14.25">
      <c r="A230" s="540" t="str">
        <f t="array" ref="A230">IFERROR(INDEX('2019'!$C$875:$C$1040,MATCH(0,INDEX(COUNTIF($A$223:A229,'2019'!$C$875:$C$1040),0,0),0)),"")</f>
        <v>Playa Grande</v>
      </c>
      <c r="B230" s="211">
        <f>COUNTIF('2019'!$C$875:$C$1040,A230)</f>
        <v>9</v>
      </c>
      <c r="C230" s="211">
        <f>COUNTIFS('2019'!$H$875:$H$1040,"SEGUIMIENTO",'2019'!$G$875:$G$1040,C$66,'2019'!$C$875:$C$1040,A230)</f>
        <v>0</v>
      </c>
      <c r="D230" s="211">
        <f>COUNTIFS('2019'!$H$875:$H$1040,"SOLUCIONADO",'2019'!$G$875:$G$1040,C$66,'2019'!$C$875:$C$1040,A230)</f>
        <v>4</v>
      </c>
      <c r="E230" s="211">
        <f>COUNTIFS('2019'!H$875:H$1040,"SEGUIMIENTO",'2019'!G$875:G$1040,E$66,'2019'!C$875:C$1040,A230)</f>
        <v>0</v>
      </c>
      <c r="F230" s="211">
        <f>COUNTIFS('2019'!H$875:H$1040,"SOLUCIONADO",'2019'!G$875:G$1040,E$66,'2019'!C$875:C$1040,A230)</f>
        <v>2</v>
      </c>
      <c r="G230" s="211">
        <f>COUNTIFS('2019'!$H$875:$H$1040,"SEGUIMIENTO",'2019'!$G$875:$G$1040,G$66,'2019'!$C$875:$C$1040,A230)</f>
        <v>0</v>
      </c>
      <c r="H230" s="211">
        <f>COUNTIFS('2019'!$H$875:$H$1040,"SOLUCIONADO",'2019'!$G$875:$G$1040,G$66,'2019'!$C$875:$C$1040,A230)</f>
        <v>0</v>
      </c>
      <c r="I230" s="211">
        <f>COUNTIFS('2019'!$H$875:$H$1040,"SEGUIMIENTO",'2019'!$G$875:$G$1040,I$66,'2019'!$C$875:$C$1040,A230)</f>
        <v>0</v>
      </c>
      <c r="J230" s="211">
        <f>COUNTIFS('2019'!$H$875:$H$1040,"SOLUCIONADO",'2019'!$G$875:$G$1040,I$66,'2019'!$C$875:$C$1040,A230)</f>
        <v>0</v>
      </c>
      <c r="K230" s="211">
        <f>COUNTIFS('2019'!$H$875:$H$1040,"SEGUIMIENTO",'2019'!$G$875:$G$1040,K$66,'2019'!$C$875:$C$1040,A230)</f>
        <v>0</v>
      </c>
      <c r="L230" s="211">
        <f>COUNTIFS('2019'!$H$875:$H$1040,"SOLUCIONADO",'2019'!$G$875:$G$1040,K$66,'2019'!$C$875:$C$1040,A230)</f>
        <v>2</v>
      </c>
      <c r="M230" s="211">
        <f>COUNTIFS('2019'!$H$875:$H$1040,"SEGUIMIENTO",'2019'!$G$875:$G$1040,M$66,'2019'!$C$875:$C$1040,A230)</f>
        <v>0</v>
      </c>
      <c r="N230" s="211">
        <f>COUNTIFS('2019'!$H$875:$H$1040,"SOLUCIONADO",'2019'!$G$875:$G$1040,M$66,'2019'!$C$875:$C$1040,A230)</f>
        <v>1</v>
      </c>
      <c r="O230" s="211">
        <f>COUNTIFS('2019'!$H$875:$H$1040,"SEGUIMIENTO",'2019'!$G$875:$G$1040,O$66,'2019'!$C$875:$C$1040,A230)</f>
        <v>0</v>
      </c>
      <c r="P230" s="211">
        <f>COUNTIFS('2019'!$H$875:$H$1040,"SOLUCIONADO",'2019'!$G$875:$G$1040,O$66,'2019'!$C$875:$C$1040,A230)</f>
        <v>0</v>
      </c>
      <c r="V230" s="186"/>
      <c r="W230" s="186"/>
      <c r="X230" s="186"/>
      <c r="Y230" s="186"/>
      <c r="Z230" s="186"/>
      <c r="AA230" s="186"/>
      <c r="AB230" s="186"/>
      <c r="AC230" s="186"/>
    </row>
    <row r="231" spans="1:29" ht="14.25">
      <c r="A231" s="540" t="str">
        <f t="array" ref="A231">IFERROR(INDEX('2019'!$C$875:$C$1040,MATCH(0,INDEX(COUNTIF($A$223:A230,'2019'!$C$875:$C$1040),0,0),0)),"")</f>
        <v>Hormiga</v>
      </c>
      <c r="B231" s="211">
        <f>COUNTIF('2019'!$C$875:$C$1040,A231)</f>
        <v>14</v>
      </c>
      <c r="C231" s="211">
        <f>COUNTIFS('2019'!$H$875:$H$1040,"SEGUIMIENTO",'2019'!$G$875:$G$1040,C$66,'2019'!$C$875:$C$1040,A231)</f>
        <v>0</v>
      </c>
      <c r="D231" s="211">
        <f>COUNTIFS('2019'!$H$875:$H$1040,"SOLUCIONADO",'2019'!$G$875:$G$1040,C$66,'2019'!$C$875:$C$1040,A231)</f>
        <v>5</v>
      </c>
      <c r="E231" s="211">
        <f>COUNTIFS('2019'!H$875:H$1040,"SEGUIMIENTO",'2019'!G$875:G$1040,E$66,'2019'!C$875:C$1040,A231)</f>
        <v>0</v>
      </c>
      <c r="F231" s="211">
        <f>COUNTIFS('2019'!H$875:H$1040,"SOLUCIONADO",'2019'!G$875:G$1040,E$66,'2019'!C$875:C$1040,A231)</f>
        <v>5</v>
      </c>
      <c r="G231" s="211">
        <f>COUNTIFS('2019'!$H$875:$H$1040,"SEGUIMIENTO",'2019'!$G$875:$G$1040,G$66,'2019'!$C$875:$C$1040,A231)</f>
        <v>0</v>
      </c>
      <c r="H231" s="211">
        <f>COUNTIFS('2019'!$H$875:$H$1040,"SOLUCIONADO",'2019'!$G$875:$G$1040,G$66,'2019'!$C$875:$C$1040,A231)</f>
        <v>1</v>
      </c>
      <c r="I231" s="211">
        <f>COUNTIFS('2019'!$H$875:$H$1040,"SEGUIMIENTO",'2019'!$G$875:$G$1040,I$66,'2019'!$C$875:$C$1040,A231)</f>
        <v>0</v>
      </c>
      <c r="J231" s="211">
        <f>COUNTIFS('2019'!$H$875:$H$1040,"SOLUCIONADO",'2019'!$G$875:$G$1040,I$66,'2019'!$C$875:$C$1040,A231)</f>
        <v>0</v>
      </c>
      <c r="K231" s="211">
        <f>COUNTIFS('2019'!$H$875:$H$1040,"SEGUIMIENTO",'2019'!$G$875:$G$1040,K$66,'2019'!$C$875:$C$1040,A231)</f>
        <v>0</v>
      </c>
      <c r="L231" s="211">
        <f>COUNTIFS('2019'!$H$875:$H$1040,"SOLUCIONADO",'2019'!$G$875:$G$1040,K$66,'2019'!$C$875:$C$1040,A231)</f>
        <v>1</v>
      </c>
      <c r="M231" s="211">
        <f>COUNTIFS('2019'!$H$875:$H$1040,"SEGUIMIENTO",'2019'!$G$875:$G$1040,M$66,'2019'!$C$875:$C$1040,A231)</f>
        <v>0</v>
      </c>
      <c r="N231" s="211">
        <f>COUNTIFS('2019'!$H$875:$H$1040,"SOLUCIONADO",'2019'!$G$875:$G$1040,M$66,'2019'!$C$875:$C$1040,A231)</f>
        <v>0</v>
      </c>
      <c r="O231" s="211">
        <f>COUNTIFS('2019'!$H$875:$H$1040,"SEGUIMIENTO",'2019'!$G$875:$G$1040,O$66,'2019'!$C$875:$C$1040,A231)</f>
        <v>0</v>
      </c>
      <c r="P231" s="211">
        <f>COUNTIFS('2019'!$H$875:$H$1040,"SOLUCIONADO",'2019'!$G$875:$G$1040,O$66,'2019'!$C$875:$C$1040,A231)</f>
        <v>2</v>
      </c>
      <c r="V231" s="186"/>
      <c r="W231" s="186"/>
      <c r="X231" s="186"/>
      <c r="Y231" s="186"/>
      <c r="Z231" s="186"/>
      <c r="AA231" s="186"/>
      <c r="AB231" s="186"/>
      <c r="AC231" s="186"/>
    </row>
    <row r="232" spans="1:29" ht="14.25">
      <c r="A232" s="540" t="str">
        <f t="array" ref="A232">IFERROR(INDEX('2019'!$C$875:$C$1040,MATCH(0,INDEX(COUNTIF($A$223:A231,'2019'!$C$875:$C$1040),0,0),0)),"")</f>
        <v>Cambalache</v>
      </c>
      <c r="B232" s="211">
        <f>COUNTIF('2019'!$C$875:$C$1040,A232)</f>
        <v>6</v>
      </c>
      <c r="C232" s="211">
        <f>COUNTIFS('2019'!$H$875:$H$1040,"SEGUIMIENTO",'2019'!$G$875:$G$1040,C$66,'2019'!$C$875:$C$1040,A232)</f>
        <v>0</v>
      </c>
      <c r="D232" s="211">
        <f>COUNTIFS('2019'!$H$875:$H$1040,"SOLUCIONADO",'2019'!$G$875:$G$1040,C$66,'2019'!$C$875:$C$1040,A232)</f>
        <v>5</v>
      </c>
      <c r="E232" s="211">
        <f>COUNTIFS('2019'!H$875:H$1040,"SEGUIMIENTO",'2019'!G$875:G$1040,E$66,'2019'!C$875:C$1040,A232)</f>
        <v>0</v>
      </c>
      <c r="F232" s="211">
        <f>COUNTIFS('2019'!H$875:H$1040,"SOLUCIONADO",'2019'!G$875:G$1040,E$66,'2019'!C$875:C$1040,A232)</f>
        <v>0</v>
      </c>
      <c r="G232" s="211">
        <f>COUNTIFS('2019'!$H$875:$H$1040,"SEGUIMIENTO",'2019'!$G$875:$G$1040,G$66,'2019'!$C$875:$C$1040,A232)</f>
        <v>0</v>
      </c>
      <c r="H232" s="211">
        <f>COUNTIFS('2019'!$H$875:$H$1040,"SOLUCIONADO",'2019'!$G$875:$G$1040,G$66,'2019'!$C$875:$C$1040,A232)</f>
        <v>0</v>
      </c>
      <c r="I232" s="211">
        <f>COUNTIFS('2019'!$H$875:$H$1040,"SEGUIMIENTO",'2019'!$G$875:$G$1040,I$66,'2019'!$C$875:$C$1040,A232)</f>
        <v>0</v>
      </c>
      <c r="J232" s="211">
        <f>COUNTIFS('2019'!$H$875:$H$1040,"SOLUCIONADO",'2019'!$G$875:$G$1040,I$66,'2019'!$C$875:$C$1040,A232)</f>
        <v>0</v>
      </c>
      <c r="K232" s="211">
        <f>COUNTIFS('2019'!$H$875:$H$1040,"SEGUIMIENTO",'2019'!$G$875:$G$1040,K$66,'2019'!$C$875:$C$1040,A232)</f>
        <v>0</v>
      </c>
      <c r="L232" s="211">
        <f>COUNTIFS('2019'!$H$875:$H$1040,"SOLUCIONADO",'2019'!$G$875:$G$1040,K$66,'2019'!$C$875:$C$1040,A232)</f>
        <v>0</v>
      </c>
      <c r="M232" s="211">
        <f>COUNTIFS('2019'!$H$875:$H$1040,"SEGUIMIENTO",'2019'!$G$875:$G$1040,M$66,'2019'!$C$875:$C$1040,A232)</f>
        <v>0</v>
      </c>
      <c r="N232" s="211">
        <f>COUNTIFS('2019'!$H$875:$H$1040,"SOLUCIONADO",'2019'!$G$875:$G$1040,M$66,'2019'!$C$875:$C$1040,A232)</f>
        <v>0</v>
      </c>
      <c r="O232" s="211">
        <f>COUNTIFS('2019'!$H$875:$H$1040,"SEGUIMIENTO",'2019'!$G$875:$G$1040,O$66,'2019'!$C$875:$C$1040,A232)</f>
        <v>0</v>
      </c>
      <c r="P232" s="211">
        <f>COUNTIFS('2019'!$H$875:$H$1040,"SOLUCIONADO",'2019'!$G$875:$G$1040,O$66,'2019'!$C$875:$C$1040,A232)</f>
        <v>1</v>
      </c>
      <c r="V232" s="186"/>
      <c r="W232" s="186"/>
      <c r="X232" s="186"/>
      <c r="Y232" s="186"/>
      <c r="Z232" s="186"/>
      <c r="AA232" s="186"/>
      <c r="AB232" s="186"/>
      <c r="AC232" s="186"/>
    </row>
    <row r="233" spans="1:29" ht="14.25">
      <c r="A233" s="540" t="str">
        <f t="array" ref="A233">IFERROR(INDEX('2019'!$C$875:$C$1040,MATCH(0,INDEX(COUNTIF($A$223:A232,'2019'!$C$875:$C$1040),0,0),0)),"")</f>
        <v>Cedro</v>
      </c>
      <c r="B233" s="211">
        <f>COUNTIF('2019'!$C$875:$C$1040,A233)</f>
        <v>1</v>
      </c>
      <c r="C233" s="211">
        <f>COUNTIFS('2019'!$H$875:$H$1040,"SEGUIMIENTO",'2019'!$G$875:$G$1040,C$66,'2019'!$C$875:$C$1040,A233)</f>
        <v>0</v>
      </c>
      <c r="D233" s="211">
        <f>COUNTIFS('2019'!$H$875:$H$1040,"SOLUCIONADO",'2019'!$G$875:$G$1040,C$66,'2019'!$C$875:$C$1040,A233)</f>
        <v>1</v>
      </c>
      <c r="E233" s="211">
        <f>COUNTIFS('2019'!H$875:H$1040,"SEGUIMIENTO",'2019'!G$875:G$1040,E$66,'2019'!C$875:C$1040,A233)</f>
        <v>0</v>
      </c>
      <c r="F233" s="211">
        <f>COUNTIFS('2019'!H$875:H$1040,"SOLUCIONADO",'2019'!G$875:G$1040,E$66,'2019'!C$875:C$1040,A233)</f>
        <v>0</v>
      </c>
      <c r="G233" s="211">
        <f>COUNTIFS('2019'!$H$875:$H$1040,"SEGUIMIENTO",'2019'!$G$875:$G$1040,G$66,'2019'!$C$875:$C$1040,A233)</f>
        <v>0</v>
      </c>
      <c r="H233" s="211">
        <f>COUNTIFS('2019'!$H$875:$H$1040,"SOLUCIONADO",'2019'!$G$875:$G$1040,G$66,'2019'!$C$875:$C$1040,A233)</f>
        <v>0</v>
      </c>
      <c r="I233" s="211">
        <f>COUNTIFS('2019'!$H$875:$H$1040,"SEGUIMIENTO",'2019'!$G$875:$G$1040,I$66,'2019'!$C$875:$C$1040,A233)</f>
        <v>0</v>
      </c>
      <c r="J233" s="211">
        <f>COUNTIFS('2019'!$H$875:$H$1040,"SOLUCIONADO",'2019'!$G$875:$G$1040,I$66,'2019'!$C$875:$C$1040,A233)</f>
        <v>0</v>
      </c>
      <c r="K233" s="211">
        <f>COUNTIFS('2019'!$H$875:$H$1040,"SEGUIMIENTO",'2019'!$G$875:$G$1040,K$66,'2019'!$C$875:$C$1040,A233)</f>
        <v>0</v>
      </c>
      <c r="L233" s="211">
        <f>COUNTIFS('2019'!$H$875:$H$1040,"SOLUCIONADO",'2019'!$G$875:$G$1040,K$66,'2019'!$C$875:$C$1040,A233)</f>
        <v>0</v>
      </c>
      <c r="M233" s="211">
        <f>COUNTIFS('2019'!$H$875:$H$1040,"SEGUIMIENTO",'2019'!$G$875:$G$1040,M$66,'2019'!$C$875:$C$1040,A233)</f>
        <v>0</v>
      </c>
      <c r="N233" s="211">
        <f>COUNTIFS('2019'!$H$875:$H$1040,"SOLUCIONADO",'2019'!$G$875:$G$1040,M$66,'2019'!$C$875:$C$1040,A233)</f>
        <v>0</v>
      </c>
      <c r="O233" s="211">
        <f>COUNTIFS('2019'!$H$875:$H$1040,"SEGUIMIENTO",'2019'!$G$875:$G$1040,O$66,'2019'!$C$875:$C$1040,A233)</f>
        <v>0</v>
      </c>
      <c r="P233" s="211">
        <f>COUNTIFS('2019'!$H$875:$H$1040,"SOLUCIONADO",'2019'!$G$875:$G$1040,O$66,'2019'!$C$875:$C$1040,A233)</f>
        <v>0</v>
      </c>
      <c r="V233" s="186"/>
      <c r="W233" s="186"/>
      <c r="X233" s="186"/>
      <c r="Y233" s="186"/>
      <c r="Z233" s="186"/>
      <c r="AA233" s="186"/>
      <c r="AB233" s="186"/>
      <c r="AC233" s="186"/>
    </row>
    <row r="234" spans="1:29" ht="14.25">
      <c r="A234" s="540" t="str">
        <f t="array" ref="A234">IFERROR(INDEX('2019'!$C$875:$C$1040,MATCH(0,INDEX(COUNTIF($A$223:A233,'2019'!$C$875:$C$1040),0,0),0)),"")</f>
        <v>Interamericana</v>
      </c>
      <c r="B234" s="211">
        <f>COUNTIF('2019'!$C$875:$C$1040,A234)</f>
        <v>2</v>
      </c>
      <c r="C234" s="211">
        <f>COUNTIFS('2019'!$H$875:$H$1040,"SEGUIMIENTO",'2019'!$G$875:$G$1040,C$66,'2019'!$C$875:$C$1040,A234)</f>
        <v>0</v>
      </c>
      <c r="D234" s="211">
        <f>COUNTIFS('2019'!$H$875:$H$1040,"SOLUCIONADO",'2019'!$G$875:$G$1040,C$66,'2019'!$C$875:$C$1040,A234)</f>
        <v>0</v>
      </c>
      <c r="E234" s="211">
        <f>COUNTIFS('2019'!H$875:H$1040,"SEGUIMIENTO",'2019'!G$875:G$1040,E$66,'2019'!C$875:C$1040,A234)</f>
        <v>0</v>
      </c>
      <c r="F234" s="211">
        <f>COUNTIFS('2019'!H$875:H$1040,"SOLUCIONADO",'2019'!G$875:G$1040,E$66,'2019'!C$875:C$1040,A234)</f>
        <v>1</v>
      </c>
      <c r="G234" s="211">
        <f>COUNTIFS('2019'!$H$875:$H$1040,"SEGUIMIENTO",'2019'!$G$875:$G$1040,G$66,'2019'!$C$875:$C$1040,A234)</f>
        <v>0</v>
      </c>
      <c r="H234" s="211">
        <f>COUNTIFS('2019'!$H$875:$H$1040,"SOLUCIONADO",'2019'!$G$875:$G$1040,G$66,'2019'!$C$875:$C$1040,A234)</f>
        <v>0</v>
      </c>
      <c r="I234" s="211">
        <f>COUNTIFS('2019'!$H$875:$H$1040,"SEGUIMIENTO",'2019'!$G$875:$G$1040,I$66,'2019'!$C$875:$C$1040,A234)</f>
        <v>0</v>
      </c>
      <c r="J234" s="211">
        <f>COUNTIFS('2019'!$H$875:$H$1040,"SOLUCIONADO",'2019'!$G$875:$G$1040,I$66,'2019'!$C$875:$C$1040,A234)</f>
        <v>0</v>
      </c>
      <c r="K234" s="211">
        <f>COUNTIFS('2019'!$H$875:$H$1040,"SEGUIMIENTO",'2019'!$G$875:$G$1040,K$66,'2019'!$C$875:$C$1040,A234)</f>
        <v>0</v>
      </c>
      <c r="L234" s="211">
        <f>COUNTIFS('2019'!$H$875:$H$1040,"SOLUCIONADO",'2019'!$G$875:$G$1040,K$66,'2019'!$C$875:$C$1040,A234)</f>
        <v>1</v>
      </c>
      <c r="M234" s="211">
        <f>COUNTIFS('2019'!$H$875:$H$1040,"SEGUIMIENTO",'2019'!$G$875:$G$1040,M$66,'2019'!$C$875:$C$1040,A234)</f>
        <v>0</v>
      </c>
      <c r="N234" s="211">
        <f>COUNTIFS('2019'!$H$875:$H$1040,"SOLUCIONADO",'2019'!$G$875:$G$1040,M$66,'2019'!$C$875:$C$1040,A234)</f>
        <v>0</v>
      </c>
      <c r="O234" s="211">
        <f>COUNTIFS('2019'!$H$875:$H$1040,"SEGUIMIENTO",'2019'!$G$875:$G$1040,O$66,'2019'!$C$875:$C$1040,A234)</f>
        <v>0</v>
      </c>
      <c r="P234" s="211">
        <f>COUNTIFS('2019'!$H$875:$H$1040,"SOLUCIONADO",'2019'!$G$875:$G$1040,O$66,'2019'!$C$875:$C$1040,A234)</f>
        <v>0</v>
      </c>
      <c r="V234" s="186"/>
      <c r="W234" s="186"/>
      <c r="X234" s="186"/>
      <c r="Y234" s="186"/>
      <c r="Z234" s="186"/>
      <c r="AA234" s="186"/>
      <c r="AB234" s="186"/>
      <c r="AC234" s="186"/>
    </row>
    <row r="235" spans="1:29" ht="14.25">
      <c r="A235" s="540" t="str">
        <f t="array" ref="A235">IFERROR(INDEX('2019'!$C$875:$C$1040,MATCH(0,INDEX(COUNTIF($A$223:A234,'2019'!$C$875:$C$1040),0,0),0)),"")</f>
        <v>Quinta Valle</v>
      </c>
      <c r="B235" s="211">
        <f>COUNTIF('2019'!$C$875:$C$1040,A235)</f>
        <v>3</v>
      </c>
      <c r="C235" s="211">
        <f>COUNTIFS('2019'!$H$875:$H$1040,"SEGUIMIENTO",'2019'!$G$875:$G$1040,C$66,'2019'!$C$875:$C$1040,A235)</f>
        <v>0</v>
      </c>
      <c r="D235" s="211">
        <f>COUNTIFS('2019'!$H$875:$H$1040,"SOLUCIONADO",'2019'!$G$875:$G$1040,C$66,'2019'!$C$875:$C$1040,A235)</f>
        <v>1</v>
      </c>
      <c r="E235" s="211">
        <f>COUNTIFS('2019'!H$875:H$1040,"SEGUIMIENTO",'2019'!G$875:G$1040,E$66,'2019'!C$875:C$1040,A235)</f>
        <v>0</v>
      </c>
      <c r="F235" s="211">
        <f>COUNTIFS('2019'!H$875:H$1040,"SOLUCIONADO",'2019'!G$875:G$1040,E$66,'2019'!C$875:C$1040,A235)</f>
        <v>0</v>
      </c>
      <c r="G235" s="211">
        <f>COUNTIFS('2019'!$H$875:$H$1040,"SEGUIMIENTO",'2019'!$G$875:$G$1040,G$66,'2019'!$C$875:$C$1040,A235)</f>
        <v>0</v>
      </c>
      <c r="H235" s="211">
        <f>COUNTIFS('2019'!$H$875:$H$1040,"SOLUCIONADO",'2019'!$G$875:$G$1040,G$66,'2019'!$C$875:$C$1040,A235)</f>
        <v>0</v>
      </c>
      <c r="I235" s="211">
        <f>COUNTIFS('2019'!$H$875:$H$1040,"SEGUIMIENTO",'2019'!$G$875:$G$1040,I$66,'2019'!$C$875:$C$1040,A235)</f>
        <v>0</v>
      </c>
      <c r="J235" s="211">
        <f>COUNTIFS('2019'!$H$875:$H$1040,"SOLUCIONADO",'2019'!$G$875:$G$1040,I$66,'2019'!$C$875:$C$1040,A235)</f>
        <v>0</v>
      </c>
      <c r="K235" s="211">
        <f>COUNTIFS('2019'!$H$875:$H$1040,"SEGUIMIENTO",'2019'!$G$875:$G$1040,K$66,'2019'!$C$875:$C$1040,A235)</f>
        <v>0</v>
      </c>
      <c r="L235" s="211">
        <f>COUNTIFS('2019'!$H$875:$H$1040,"SOLUCIONADO",'2019'!$G$875:$G$1040,K$66,'2019'!$C$875:$C$1040,A235)</f>
        <v>1</v>
      </c>
      <c r="M235" s="211">
        <f>COUNTIFS('2019'!$H$875:$H$1040,"SEGUIMIENTO",'2019'!$G$875:$G$1040,M$66,'2019'!$C$875:$C$1040,A235)</f>
        <v>0</v>
      </c>
      <c r="N235" s="211">
        <f>COUNTIFS('2019'!$H$875:$H$1040,"SOLUCIONADO",'2019'!$G$875:$G$1040,M$66,'2019'!$C$875:$C$1040,A235)</f>
        <v>1</v>
      </c>
      <c r="O235" s="211">
        <f>COUNTIFS('2019'!$H$875:$H$1040,"SEGUIMIENTO",'2019'!$G$875:$G$1040,O$66,'2019'!$C$875:$C$1040,A235)</f>
        <v>0</v>
      </c>
      <c r="P235" s="211">
        <f>COUNTIFS('2019'!$H$875:$H$1040,"SOLUCIONADO",'2019'!$G$875:$G$1040,O$66,'2019'!$C$875:$C$1040,A235)</f>
        <v>0</v>
      </c>
      <c r="V235" s="186"/>
      <c r="W235" s="186"/>
      <c r="X235" s="186"/>
      <c r="Y235" s="186"/>
      <c r="Z235" s="186"/>
      <c r="AA235" s="186"/>
      <c r="AB235" s="186"/>
      <c r="AC235" s="186"/>
    </row>
    <row r="236" spans="1:29" ht="14.25">
      <c r="A236" s="540" t="str">
        <f t="array" ref="A236">IFERROR(INDEX('2019'!$C$875:$C$1040,MATCH(0,INDEX(COUNTIF($A$223:A235,'2019'!$C$875:$C$1040),0,0),0)),"")</f>
        <v>Arallanes</v>
      </c>
      <c r="B236" s="211">
        <f>COUNTIF('2019'!$C$875:$C$1040,A236)</f>
        <v>2</v>
      </c>
      <c r="C236" s="211">
        <f>COUNTIFS('2019'!$H$875:$H$1040,"SEGUIMIENTO",'2019'!$G$875:$G$1040,C$66,'2019'!$C$875:$C$1040,A236)</f>
        <v>0</v>
      </c>
      <c r="D236" s="211">
        <f>COUNTIFS('2019'!$H$875:$H$1040,"SOLUCIONADO",'2019'!$G$875:$G$1040,C$66,'2019'!$C$875:$C$1040,A236)</f>
        <v>0</v>
      </c>
      <c r="E236" s="211">
        <f>COUNTIFS('2019'!H$875:H$1040,"SEGUIMIENTO",'2019'!G$875:G$1040,E$66,'2019'!C$875:C$1040,A236)</f>
        <v>0</v>
      </c>
      <c r="F236" s="211">
        <f>COUNTIFS('2019'!H$875:H$1040,"SOLUCIONADO",'2019'!G$875:G$1040,E$66,'2019'!C$875:C$1040,A236)</f>
        <v>1</v>
      </c>
      <c r="G236" s="211">
        <f>COUNTIFS('2019'!$H$875:$H$1040,"SEGUIMIENTO",'2019'!$G$875:$G$1040,G$66,'2019'!$C$875:$C$1040,A236)</f>
        <v>0</v>
      </c>
      <c r="H236" s="211">
        <f>COUNTIFS('2019'!$H$875:$H$1040,"SOLUCIONADO",'2019'!$G$875:$G$1040,G$66,'2019'!$C$875:$C$1040,A236)</f>
        <v>0</v>
      </c>
      <c r="I236" s="211">
        <f>COUNTIFS('2019'!$H$875:$H$1040,"SEGUIMIENTO",'2019'!$G$875:$G$1040,I$66,'2019'!$C$875:$C$1040,A236)</f>
        <v>0</v>
      </c>
      <c r="J236" s="211">
        <f>COUNTIFS('2019'!$H$875:$H$1040,"SOLUCIONADO",'2019'!$G$875:$G$1040,I$66,'2019'!$C$875:$C$1040,A236)</f>
        <v>0</v>
      </c>
      <c r="K236" s="211">
        <f>COUNTIFS('2019'!$H$875:$H$1040,"SEGUIMIENTO",'2019'!$G$875:$G$1040,K$66,'2019'!$C$875:$C$1040,A236)</f>
        <v>0</v>
      </c>
      <c r="L236" s="211">
        <f>COUNTIFS('2019'!$H$875:$H$1040,"SOLUCIONADO",'2019'!$G$875:$G$1040,K$66,'2019'!$C$875:$C$1040,A236)</f>
        <v>1</v>
      </c>
      <c r="M236" s="211">
        <f>COUNTIFS('2019'!$H$875:$H$1040,"SEGUIMIENTO",'2019'!$G$875:$G$1040,M$66,'2019'!$C$875:$C$1040,A236)</f>
        <v>0</v>
      </c>
      <c r="N236" s="211">
        <f>COUNTIFS('2019'!$H$875:$H$1040,"SOLUCIONADO",'2019'!$G$875:$G$1040,M$66,'2019'!$C$875:$C$1040,A236)</f>
        <v>0</v>
      </c>
      <c r="O236" s="211">
        <f>COUNTIFS('2019'!$H$875:$H$1040,"SEGUIMIENTO",'2019'!$G$875:$G$1040,O$66,'2019'!$C$875:$C$1040,A236)</f>
        <v>0</v>
      </c>
      <c r="P236" s="211">
        <f>COUNTIFS('2019'!$H$875:$H$1040,"SOLUCIONADO",'2019'!$G$875:$G$1040,O$66,'2019'!$C$875:$C$1040,A236)</f>
        <v>0</v>
      </c>
      <c r="V236" s="186"/>
      <c r="W236" s="186"/>
      <c r="X236" s="186"/>
      <c r="Y236" s="186"/>
      <c r="Z236" s="186"/>
      <c r="AA236" s="186"/>
      <c r="AB236" s="186"/>
      <c r="AC236" s="186"/>
    </row>
    <row r="237" spans="1:29" ht="14.25">
      <c r="A237" s="540" t="str">
        <f t="array" ref="A237">IFERROR(INDEX('2019'!$C$875:$C$1040,MATCH(0,INDEX(COUNTIF($A$223:A236,'2019'!$C$875:$C$1040),0,0),0)),"")</f>
        <v>Lomas-2</v>
      </c>
      <c r="B237" s="211">
        <f>COUNTIF('2019'!$C$875:$C$1040,A237)</f>
        <v>3</v>
      </c>
      <c r="C237" s="211">
        <f>COUNTIFS('2019'!$H$875:$H$1040,"SEGUIMIENTO",'2019'!$G$875:$G$1040,C$66,'2019'!$C$875:$C$1040,A237)</f>
        <v>0</v>
      </c>
      <c r="D237" s="211">
        <f>COUNTIFS('2019'!$H$875:$H$1040,"SOLUCIONADO",'2019'!$G$875:$G$1040,C$66,'2019'!$C$875:$C$1040,A237)</f>
        <v>1</v>
      </c>
      <c r="E237" s="211">
        <f>COUNTIFS('2019'!H$875:H$1040,"SEGUIMIENTO",'2019'!G$875:G$1040,E$66,'2019'!C$875:C$1040,A237)</f>
        <v>0</v>
      </c>
      <c r="F237" s="211">
        <f>COUNTIFS('2019'!H$875:H$1040,"SOLUCIONADO",'2019'!G$875:G$1040,E$66,'2019'!C$875:C$1040,A237)</f>
        <v>0</v>
      </c>
      <c r="G237" s="211">
        <f>COUNTIFS('2019'!$H$875:$H$1040,"SEGUIMIENTO",'2019'!$G$875:$G$1040,G$66,'2019'!$C$875:$C$1040,A237)</f>
        <v>0</v>
      </c>
      <c r="H237" s="211">
        <f>COUNTIFS('2019'!$H$875:$H$1040,"SOLUCIONADO",'2019'!$G$875:$G$1040,G$66,'2019'!$C$875:$C$1040,A237)</f>
        <v>0</v>
      </c>
      <c r="I237" s="211">
        <f>COUNTIFS('2019'!$H$875:$H$1040,"SEGUIMIENTO",'2019'!$G$875:$G$1040,I$66,'2019'!$C$875:$C$1040,A237)</f>
        <v>0</v>
      </c>
      <c r="J237" s="211">
        <f>COUNTIFS('2019'!$H$875:$H$1040,"SOLUCIONADO",'2019'!$G$875:$G$1040,I$66,'2019'!$C$875:$C$1040,A237)</f>
        <v>0</v>
      </c>
      <c r="K237" s="211">
        <f>COUNTIFS('2019'!$H$875:$H$1040,"SEGUIMIENTO",'2019'!$G$875:$G$1040,K$66,'2019'!$C$875:$C$1040,A237)</f>
        <v>0</v>
      </c>
      <c r="L237" s="211">
        <f>COUNTIFS('2019'!$H$875:$H$1040,"SOLUCIONADO",'2019'!$G$875:$G$1040,K$66,'2019'!$C$875:$C$1040,A237)</f>
        <v>2</v>
      </c>
      <c r="M237" s="211">
        <f>COUNTIFS('2019'!$H$875:$H$1040,"SEGUIMIENTO",'2019'!$G$875:$G$1040,M$66,'2019'!$C$875:$C$1040,A237)</f>
        <v>0</v>
      </c>
      <c r="N237" s="211">
        <f>COUNTIFS('2019'!$H$875:$H$1040,"SOLUCIONADO",'2019'!$G$875:$G$1040,M$66,'2019'!$C$875:$C$1040,A237)</f>
        <v>0</v>
      </c>
      <c r="O237" s="211">
        <f>COUNTIFS('2019'!$H$875:$H$1040,"SEGUIMIENTO",'2019'!$G$875:$G$1040,O$66,'2019'!$C$875:$C$1040,A237)</f>
        <v>0</v>
      </c>
      <c r="P237" s="211">
        <f>COUNTIFS('2019'!$H$875:$H$1040,"SOLUCIONADO",'2019'!$G$875:$G$1040,O$66,'2019'!$C$875:$C$1040,A237)</f>
        <v>0</v>
      </c>
      <c r="V237" s="186"/>
      <c r="W237" s="186"/>
      <c r="X237" s="186"/>
      <c r="Y237" s="186"/>
      <c r="Z237" s="186"/>
      <c r="AA237" s="186"/>
      <c r="AB237" s="186"/>
      <c r="AC237" s="186"/>
    </row>
    <row r="238" spans="1:29" ht="14.25">
      <c r="A238" s="540" t="str">
        <f t="array" ref="A238">IFERROR(INDEX('2019'!$C$875:$C$1040,MATCH(0,INDEX(COUNTIF($A$223:A237,'2019'!$C$875:$C$1040),0,0),0)),"")</f>
        <v>Tiffany</v>
      </c>
      <c r="B238" s="211">
        <f>COUNTIF('2019'!$C$875:$C$1040,A238)</f>
        <v>5</v>
      </c>
      <c r="C238" s="211">
        <f>COUNTIFS('2019'!$H$875:$H$1040,"SEGUIMIENTO",'2019'!$G$875:$G$1040,C$66,'2019'!$C$875:$C$1040,A238)</f>
        <v>0</v>
      </c>
      <c r="D238" s="211">
        <f>COUNTIFS('2019'!$H$875:$H$1040,"SOLUCIONADO",'2019'!$G$875:$G$1040,C$66,'2019'!$C$875:$C$1040,A238)</f>
        <v>1</v>
      </c>
      <c r="E238" s="211">
        <f>COUNTIFS('2019'!H$875:H$1040,"SEGUIMIENTO",'2019'!G$875:G$1040,E$66,'2019'!C$875:C$1040,A238)</f>
        <v>0</v>
      </c>
      <c r="F238" s="211">
        <f>COUNTIFS('2019'!H$875:H$1040,"SOLUCIONADO",'2019'!G$875:G$1040,E$66,'2019'!C$875:C$1040,A238)</f>
        <v>1</v>
      </c>
      <c r="G238" s="211">
        <f>COUNTIFS('2019'!$H$875:$H$1040,"SEGUIMIENTO",'2019'!$G$875:$G$1040,G$66,'2019'!$C$875:$C$1040,A238)</f>
        <v>0</v>
      </c>
      <c r="H238" s="211">
        <f>COUNTIFS('2019'!$H$875:$H$1040,"SOLUCIONADO",'2019'!$G$875:$G$1040,G$66,'2019'!$C$875:$C$1040,A238)</f>
        <v>2</v>
      </c>
      <c r="I238" s="211">
        <f>COUNTIFS('2019'!$H$875:$H$1040,"SEGUIMIENTO",'2019'!$G$875:$G$1040,I$66,'2019'!$C$875:$C$1040,A238)</f>
        <v>0</v>
      </c>
      <c r="J238" s="211">
        <f>COUNTIFS('2019'!$H$875:$H$1040,"SOLUCIONADO",'2019'!$G$875:$G$1040,I$66,'2019'!$C$875:$C$1040,A238)</f>
        <v>0</v>
      </c>
      <c r="K238" s="211">
        <f>COUNTIFS('2019'!$H$875:$H$1040,"SEGUIMIENTO",'2019'!$G$875:$G$1040,K$66,'2019'!$C$875:$C$1040,A238)</f>
        <v>0</v>
      </c>
      <c r="L238" s="211">
        <f>COUNTIFS('2019'!$H$875:$H$1040,"SOLUCIONADO",'2019'!$G$875:$G$1040,K$66,'2019'!$C$875:$C$1040,A238)</f>
        <v>1</v>
      </c>
      <c r="M238" s="211">
        <f>COUNTIFS('2019'!$H$875:$H$1040,"SEGUIMIENTO",'2019'!$G$875:$G$1040,M$66,'2019'!$C$875:$C$1040,A238)</f>
        <v>0</v>
      </c>
      <c r="N238" s="211">
        <f>COUNTIFS('2019'!$H$875:$H$1040,"SOLUCIONADO",'2019'!$G$875:$G$1040,M$66,'2019'!$C$875:$C$1040,A238)</f>
        <v>0</v>
      </c>
      <c r="O238" s="211">
        <f>COUNTIFS('2019'!$H$875:$H$1040,"SEGUIMIENTO",'2019'!$G$875:$G$1040,O$66,'2019'!$C$875:$C$1040,A238)</f>
        <v>0</v>
      </c>
      <c r="P238" s="211">
        <f>COUNTIFS('2019'!$H$875:$H$1040,"SOLUCIONADO",'2019'!$G$875:$G$1040,O$66,'2019'!$C$875:$C$1040,A238)</f>
        <v>0</v>
      </c>
      <c r="V238" s="186"/>
      <c r="W238" s="186"/>
      <c r="X238" s="186"/>
      <c r="Y238" s="186"/>
      <c r="Z238" s="186"/>
      <c r="AA238" s="186"/>
      <c r="AB238" s="186"/>
      <c r="AC238" s="186"/>
    </row>
    <row r="239" spans="1:29" ht="14.25">
      <c r="A239" s="540" t="str">
        <f t="array" ref="A239">IFERROR(INDEX('2019'!$C$875:$C$1040,MATCH(0,INDEX(COUNTIF($A$223:A238,'2019'!$C$875:$C$1040),0,0),0)),"")</f>
        <v>Jaguas</v>
      </c>
      <c r="B239" s="211">
        <f>COUNTIF('2019'!$C$875:$C$1040,A239)</f>
        <v>2</v>
      </c>
      <c r="C239" s="211">
        <f>COUNTIFS('2019'!$H$875:$H$1040,"SEGUIMIENTO",'2019'!$G$875:$G$1040,C$66,'2019'!$C$875:$C$1040,A239)</f>
        <v>0</v>
      </c>
      <c r="D239" s="211">
        <f>COUNTIFS('2019'!$H$875:$H$1040,"SOLUCIONADO",'2019'!$G$875:$G$1040,C$66,'2019'!$C$875:$C$1040,A239)</f>
        <v>0</v>
      </c>
      <c r="E239" s="211">
        <f>COUNTIFS('2019'!H$875:H$1040,"SEGUIMIENTO",'2019'!G$875:G$1040,E$66,'2019'!C$875:C$1040,A239)</f>
        <v>0</v>
      </c>
      <c r="F239" s="211">
        <f>COUNTIFS('2019'!H$875:H$1040,"SOLUCIONADO",'2019'!G$875:G$1040,E$66,'2019'!C$875:C$1040,A239)</f>
        <v>1</v>
      </c>
      <c r="G239" s="211">
        <f>COUNTIFS('2019'!$H$875:$H$1040,"SEGUIMIENTO",'2019'!$G$875:$G$1040,G$66,'2019'!$C$875:$C$1040,A239)</f>
        <v>0</v>
      </c>
      <c r="H239" s="211">
        <f>COUNTIFS('2019'!$H$875:$H$1040,"SOLUCIONADO",'2019'!$G$875:$G$1040,G$66,'2019'!$C$875:$C$1040,A239)</f>
        <v>0</v>
      </c>
      <c r="I239" s="211">
        <f>COUNTIFS('2019'!$H$875:$H$1040,"SEGUIMIENTO",'2019'!$G$875:$G$1040,I$66,'2019'!$C$875:$C$1040,A239)</f>
        <v>0</v>
      </c>
      <c r="J239" s="211">
        <f>COUNTIFS('2019'!$H$875:$H$1040,"SOLUCIONADO",'2019'!$G$875:$G$1040,I$66,'2019'!$C$875:$C$1040,A239)</f>
        <v>0</v>
      </c>
      <c r="K239" s="211">
        <f>COUNTIFS('2019'!$H$875:$H$1040,"SEGUIMIENTO",'2019'!$G$875:$G$1040,K$66,'2019'!$C$875:$C$1040,A239)</f>
        <v>0</v>
      </c>
      <c r="L239" s="211">
        <f>COUNTIFS('2019'!$H$875:$H$1040,"SOLUCIONADO",'2019'!$G$875:$G$1040,K$66,'2019'!$C$875:$C$1040,A239)</f>
        <v>1</v>
      </c>
      <c r="M239" s="211">
        <f>COUNTIFS('2019'!$H$875:$H$1040,"SEGUIMIENTO",'2019'!$G$875:$G$1040,M$66,'2019'!$C$875:$C$1040,A239)</f>
        <v>0</v>
      </c>
      <c r="N239" s="211">
        <f>COUNTIFS('2019'!$H$875:$H$1040,"SOLUCIONADO",'2019'!$G$875:$G$1040,M$66,'2019'!$C$875:$C$1040,A239)</f>
        <v>0</v>
      </c>
      <c r="O239" s="211">
        <f>COUNTIFS('2019'!$H$875:$H$1040,"SEGUIMIENTO",'2019'!$G$875:$G$1040,O$66,'2019'!$C$875:$C$1040,A239)</f>
        <v>0</v>
      </c>
      <c r="P239" s="211">
        <f>COUNTIFS('2019'!$H$875:$H$1040,"SOLUCIONADO",'2019'!$G$875:$G$1040,O$66,'2019'!$C$875:$C$1040,A239)</f>
        <v>0</v>
      </c>
      <c r="V239" s="186"/>
      <c r="W239" s="186"/>
      <c r="X239" s="186"/>
      <c r="Y239" s="186"/>
      <c r="Z239" s="186"/>
      <c r="AA239" s="186"/>
      <c r="AB239" s="186"/>
      <c r="AC239" s="186"/>
    </row>
    <row r="240" spans="1:29" ht="14.25">
      <c r="A240" s="540" t="str">
        <f t="array" ref="A240">IFERROR(INDEX('2019'!$C$875:$C$1040,MATCH(0,INDEX(COUNTIF($A$223:A239,'2019'!$C$875:$C$1040),0,0),0)),"")</f>
        <v>Condesa</v>
      </c>
      <c r="B240" s="211">
        <f>COUNTIF('2019'!$C$875:$C$1040,A240)</f>
        <v>9</v>
      </c>
      <c r="C240" s="211">
        <f>COUNTIFS('2019'!$H$875:$H$1040,"SEGUIMIENTO",'2019'!$G$875:$G$1040,C$66,'2019'!$C$875:$C$1040,A240)</f>
        <v>0</v>
      </c>
      <c r="D240" s="211">
        <f>COUNTIFS('2019'!$H$875:$H$1040,"SOLUCIONADO",'2019'!$G$875:$G$1040,C$66,'2019'!$C$875:$C$1040,A240)</f>
        <v>3</v>
      </c>
      <c r="E240" s="211">
        <f>COUNTIFS('2019'!H$875:H$1040,"SEGUIMIENTO",'2019'!G$875:G$1040,E$66,'2019'!C$875:C$1040,A240)</f>
        <v>0</v>
      </c>
      <c r="F240" s="211">
        <f>COUNTIFS('2019'!H$875:H$1040,"SOLUCIONADO",'2019'!G$875:G$1040,E$66,'2019'!C$875:C$1040,A240)</f>
        <v>0</v>
      </c>
      <c r="G240" s="211">
        <f>COUNTIFS('2019'!$H$875:$H$1040,"SEGUIMIENTO",'2019'!$G$875:$G$1040,G$66,'2019'!$C$875:$C$1040,A240)</f>
        <v>0</v>
      </c>
      <c r="H240" s="211">
        <f>COUNTIFS('2019'!$H$875:$H$1040,"SOLUCIONADO",'2019'!$G$875:$G$1040,G$66,'2019'!$C$875:$C$1040,A240)</f>
        <v>0</v>
      </c>
      <c r="I240" s="211">
        <f>COUNTIFS('2019'!$H$875:$H$1040,"SEGUIMIENTO",'2019'!$G$875:$G$1040,I$66,'2019'!$C$875:$C$1040,A240)</f>
        <v>0</v>
      </c>
      <c r="J240" s="211">
        <f>COUNTIFS('2019'!$H$875:$H$1040,"SOLUCIONADO",'2019'!$G$875:$G$1040,I$66,'2019'!$C$875:$C$1040,A240)</f>
        <v>0</v>
      </c>
      <c r="K240" s="211">
        <f>COUNTIFS('2019'!$H$875:$H$1040,"SEGUIMIENTO",'2019'!$G$875:$G$1040,K$66,'2019'!$C$875:$C$1040,A240)</f>
        <v>0</v>
      </c>
      <c r="L240" s="211">
        <f>COUNTIFS('2019'!$H$875:$H$1040,"SOLUCIONADO",'2019'!$G$875:$G$1040,K$66,'2019'!$C$875:$C$1040,A240)</f>
        <v>6</v>
      </c>
      <c r="M240" s="211">
        <f>COUNTIFS('2019'!$H$875:$H$1040,"SEGUIMIENTO",'2019'!$G$875:$G$1040,M$66,'2019'!$C$875:$C$1040,A240)</f>
        <v>0</v>
      </c>
      <c r="N240" s="211">
        <f>COUNTIFS('2019'!$H$875:$H$1040,"SOLUCIONADO",'2019'!$G$875:$G$1040,M$66,'2019'!$C$875:$C$1040,A240)</f>
        <v>0</v>
      </c>
      <c r="O240" s="211">
        <f>COUNTIFS('2019'!$H$875:$H$1040,"SEGUIMIENTO",'2019'!$G$875:$G$1040,O$66,'2019'!$C$875:$C$1040,A240)</f>
        <v>0</v>
      </c>
      <c r="P240" s="211">
        <f>COUNTIFS('2019'!$H$875:$H$1040,"SOLUCIONADO",'2019'!$G$875:$G$1040,O$66,'2019'!$C$875:$C$1040,A240)</f>
        <v>0</v>
      </c>
      <c r="V240" s="186"/>
      <c r="W240" s="186"/>
      <c r="X240" s="186"/>
      <c r="Y240" s="186"/>
      <c r="Z240" s="186"/>
      <c r="AA240" s="186"/>
      <c r="AB240" s="186"/>
      <c r="AC240" s="186"/>
    </row>
    <row r="241" spans="1:29" ht="14.25">
      <c r="A241" s="540" t="str">
        <f t="array" ref="A241">IFERROR(INDEX('2019'!$C$875:$C$1040,MATCH(0,INDEX(COUNTIF($A$223:A240,'2019'!$C$875:$C$1040),0,0),0)),"")</f>
        <v>San Juan Towers</v>
      </c>
      <c r="B241" s="211">
        <f>COUNTIF('2019'!$C$875:$C$1040,A241)</f>
        <v>7</v>
      </c>
      <c r="C241" s="211">
        <f>COUNTIFS('2019'!$H$875:$H$1040,"SEGUIMIENTO",'2019'!$G$875:$G$1040,C$66,'2019'!$C$875:$C$1040,A241)</f>
        <v>0</v>
      </c>
      <c r="D241" s="211">
        <f>COUNTIFS('2019'!$H$875:$H$1040,"SOLUCIONADO",'2019'!$G$875:$G$1040,C$66,'2019'!$C$875:$C$1040,A241)</f>
        <v>5</v>
      </c>
      <c r="E241" s="211">
        <f>COUNTIFS('2019'!H$875:H$1040,"SEGUIMIENTO",'2019'!G$875:G$1040,E$66,'2019'!C$875:C$1040,A241)</f>
        <v>0</v>
      </c>
      <c r="F241" s="211">
        <f>COUNTIFS('2019'!H$875:H$1040,"SOLUCIONADO",'2019'!G$875:G$1040,E$66,'2019'!C$875:C$1040,A241)</f>
        <v>1</v>
      </c>
      <c r="G241" s="211">
        <f>COUNTIFS('2019'!$H$875:$H$1040,"SEGUIMIENTO",'2019'!$G$875:$G$1040,G$66,'2019'!$C$875:$C$1040,A241)</f>
        <v>0</v>
      </c>
      <c r="H241" s="211">
        <f>COUNTIFS('2019'!$H$875:$H$1040,"SOLUCIONADO",'2019'!$G$875:$G$1040,G$66,'2019'!$C$875:$C$1040,A241)</f>
        <v>1</v>
      </c>
      <c r="I241" s="211">
        <f>COUNTIFS('2019'!$H$875:$H$1040,"SEGUIMIENTO",'2019'!$G$875:$G$1040,I$66,'2019'!$C$875:$C$1040,A241)</f>
        <v>0</v>
      </c>
      <c r="J241" s="211">
        <f>COUNTIFS('2019'!$H$875:$H$1040,"SOLUCIONADO",'2019'!$G$875:$G$1040,I$66,'2019'!$C$875:$C$1040,A241)</f>
        <v>0</v>
      </c>
      <c r="K241" s="211">
        <f>COUNTIFS('2019'!$H$875:$H$1040,"SEGUIMIENTO",'2019'!$G$875:$G$1040,K$66,'2019'!$C$875:$C$1040,A241)</f>
        <v>0</v>
      </c>
      <c r="L241" s="211">
        <f>COUNTIFS('2019'!$H$875:$H$1040,"SOLUCIONADO",'2019'!$G$875:$G$1040,K$66,'2019'!$C$875:$C$1040,A241)</f>
        <v>0</v>
      </c>
      <c r="M241" s="211">
        <f>COUNTIFS('2019'!$H$875:$H$1040,"SEGUIMIENTO",'2019'!$G$875:$G$1040,M$66,'2019'!$C$875:$C$1040,A241)</f>
        <v>0</v>
      </c>
      <c r="N241" s="211">
        <f>COUNTIFS('2019'!$H$875:$H$1040,"SOLUCIONADO",'2019'!$G$875:$G$1040,M$66,'2019'!$C$875:$C$1040,A241)</f>
        <v>0</v>
      </c>
      <c r="O241" s="211">
        <f>COUNTIFS('2019'!$H$875:$H$1040,"SEGUIMIENTO",'2019'!$G$875:$G$1040,O$66,'2019'!$C$875:$C$1040,A241)</f>
        <v>0</v>
      </c>
      <c r="P241" s="211">
        <f>COUNTIFS('2019'!$H$875:$H$1040,"SOLUCIONADO",'2019'!$G$875:$G$1040,O$66,'2019'!$C$875:$C$1040,A241)</f>
        <v>0</v>
      </c>
      <c r="V241" s="186"/>
      <c r="W241" s="186"/>
      <c r="X241" s="186"/>
      <c r="Y241" s="186"/>
      <c r="Z241" s="186"/>
      <c r="AA241" s="186"/>
      <c r="AB241" s="186"/>
      <c r="AC241" s="186"/>
    </row>
    <row r="242" spans="1:29" ht="14.25">
      <c r="A242" s="540" t="str">
        <f t="array" ref="A242">IFERROR(INDEX('2019'!$C$875:$C$1040,MATCH(0,INDEX(COUNTIF($A$223:A241,'2019'!$C$875:$C$1040),0,0),0)),"")</f>
        <v>Sky Towers</v>
      </c>
      <c r="B242" s="211">
        <f>COUNTIF('2019'!$C$875:$C$1040,A242)</f>
        <v>2</v>
      </c>
      <c r="C242" s="211">
        <f>COUNTIFS('2019'!$H$875:$H$1040,"SEGUIMIENTO",'2019'!$G$875:$G$1040,C$66,'2019'!$C$875:$C$1040,A242)</f>
        <v>0</v>
      </c>
      <c r="D242" s="211">
        <f>COUNTIFS('2019'!$H$875:$H$1040,"SOLUCIONADO",'2019'!$G$875:$G$1040,C$66,'2019'!$C$875:$C$1040,A242)</f>
        <v>1</v>
      </c>
      <c r="E242" s="211">
        <f>COUNTIFS('2019'!H$875:H$1040,"SEGUIMIENTO",'2019'!G$875:G$1040,E$66,'2019'!C$875:C$1040,A242)</f>
        <v>0</v>
      </c>
      <c r="F242" s="211">
        <f>COUNTIFS('2019'!H$875:H$1040,"SOLUCIONADO",'2019'!G$875:G$1040,E$66,'2019'!C$875:C$1040,A242)</f>
        <v>1</v>
      </c>
      <c r="G242" s="211">
        <f>COUNTIFS('2019'!$H$875:$H$1040,"SEGUIMIENTO",'2019'!$G$875:$G$1040,G$66,'2019'!$C$875:$C$1040,A242)</f>
        <v>0</v>
      </c>
      <c r="H242" s="211">
        <f>COUNTIFS('2019'!$H$875:$H$1040,"SOLUCIONADO",'2019'!$G$875:$G$1040,G$66,'2019'!$C$875:$C$1040,A242)</f>
        <v>0</v>
      </c>
      <c r="I242" s="211">
        <f>COUNTIFS('2019'!$H$875:$H$1040,"SEGUIMIENTO",'2019'!$G$875:$G$1040,I$66,'2019'!$C$875:$C$1040,A242)</f>
        <v>0</v>
      </c>
      <c r="J242" s="211">
        <f>COUNTIFS('2019'!$H$875:$H$1040,"SOLUCIONADO",'2019'!$G$875:$G$1040,I$66,'2019'!$C$875:$C$1040,A242)</f>
        <v>0</v>
      </c>
      <c r="K242" s="211">
        <f>COUNTIFS('2019'!$H$875:$H$1040,"SEGUIMIENTO",'2019'!$G$875:$G$1040,K$66,'2019'!$C$875:$C$1040,A242)</f>
        <v>0</v>
      </c>
      <c r="L242" s="211">
        <f>COUNTIFS('2019'!$H$875:$H$1040,"SOLUCIONADO",'2019'!$G$875:$G$1040,K$66,'2019'!$C$875:$C$1040,A242)</f>
        <v>0</v>
      </c>
      <c r="M242" s="211">
        <f>COUNTIFS('2019'!$H$875:$H$1040,"SEGUIMIENTO",'2019'!$G$875:$G$1040,M$66,'2019'!$C$875:$C$1040,A242)</f>
        <v>0</v>
      </c>
      <c r="N242" s="211">
        <f>COUNTIFS('2019'!$H$875:$H$1040,"SOLUCIONADO",'2019'!$G$875:$G$1040,M$66,'2019'!$C$875:$C$1040,A242)</f>
        <v>0</v>
      </c>
      <c r="O242" s="211">
        <f>COUNTIFS('2019'!$H$875:$H$1040,"SEGUIMIENTO",'2019'!$G$875:$G$1040,O$66,'2019'!$C$875:$C$1040,A242)</f>
        <v>0</v>
      </c>
      <c r="P242" s="211">
        <f>COUNTIFS('2019'!$H$875:$H$1040,"SOLUCIONADO",'2019'!$G$875:$G$1040,O$66,'2019'!$C$875:$C$1040,A242)</f>
        <v>0</v>
      </c>
      <c r="V242" s="186"/>
      <c r="W242" s="186"/>
      <c r="X242" s="186"/>
      <c r="Y242" s="186"/>
      <c r="Z242" s="186"/>
      <c r="AA242" s="186"/>
      <c r="AB242" s="186"/>
      <c r="AC242" s="186"/>
    </row>
    <row r="243" spans="1:29" ht="14.25">
      <c r="A243" s="540" t="str">
        <f t="array" ref="A243">IFERROR(INDEX('2019'!$C$875:$C$1040,MATCH(0,INDEX(COUNTIF($A$223:A242,'2019'!$C$875:$C$1040),0,0),0)),"")</f>
        <v>FJIS Internet</v>
      </c>
      <c r="B243" s="211">
        <f>COUNTIF('2019'!$C$875:$C$1040,A243)</f>
        <v>2</v>
      </c>
      <c r="C243" s="211">
        <f>COUNTIFS('2019'!$H$875:$H$1040,"SEGUIMIENTO",'2019'!$G$875:$G$1040,C$66,'2019'!$C$875:$C$1040,A243)</f>
        <v>0</v>
      </c>
      <c r="D243" s="211">
        <f>COUNTIFS('2019'!$H$875:$H$1040,"SOLUCIONADO",'2019'!$G$875:$G$1040,C$66,'2019'!$C$875:$C$1040,A243)</f>
        <v>1</v>
      </c>
      <c r="E243" s="211">
        <f>COUNTIFS('2019'!H$875:H$1040,"SEGUIMIENTO",'2019'!G$875:G$1040,E$66,'2019'!C$875:C$1040,A243)</f>
        <v>0</v>
      </c>
      <c r="F243" s="211">
        <f>COUNTIFS('2019'!H$875:H$1040,"SOLUCIONADO",'2019'!G$875:G$1040,E$66,'2019'!C$875:C$1040,A243)</f>
        <v>1</v>
      </c>
      <c r="G243" s="211">
        <f>COUNTIFS('2019'!$H$875:$H$1040,"SEGUIMIENTO",'2019'!$G$875:$G$1040,G$66,'2019'!$C$875:$C$1040,A243)</f>
        <v>0</v>
      </c>
      <c r="H243" s="211">
        <f>COUNTIFS('2019'!$H$875:$H$1040,"SOLUCIONADO",'2019'!$G$875:$G$1040,G$66,'2019'!$C$875:$C$1040,A243)</f>
        <v>0</v>
      </c>
      <c r="I243" s="211">
        <f>COUNTIFS('2019'!$H$875:$H$1040,"SEGUIMIENTO",'2019'!$G$875:$G$1040,I$66,'2019'!$C$875:$C$1040,A243)</f>
        <v>0</v>
      </c>
      <c r="J243" s="211">
        <f>COUNTIFS('2019'!$H$875:$H$1040,"SOLUCIONADO",'2019'!$G$875:$G$1040,I$66,'2019'!$C$875:$C$1040,A243)</f>
        <v>0</v>
      </c>
      <c r="K243" s="211">
        <f>COUNTIFS('2019'!$H$875:$H$1040,"SEGUIMIENTO",'2019'!$G$875:$G$1040,K$66,'2019'!$C$875:$C$1040,A243)</f>
        <v>0</v>
      </c>
      <c r="L243" s="211">
        <f>COUNTIFS('2019'!$H$875:$H$1040,"SOLUCIONADO",'2019'!$G$875:$G$1040,K$66,'2019'!$C$875:$C$1040,A243)</f>
        <v>0</v>
      </c>
      <c r="M243" s="211">
        <f>COUNTIFS('2019'!$H$875:$H$1040,"SEGUIMIENTO",'2019'!$G$875:$G$1040,M$66,'2019'!$C$875:$C$1040,A243)</f>
        <v>0</v>
      </c>
      <c r="N243" s="211">
        <f>COUNTIFS('2019'!$H$875:$H$1040,"SOLUCIONADO",'2019'!$G$875:$G$1040,M$66,'2019'!$C$875:$C$1040,A243)</f>
        <v>0</v>
      </c>
      <c r="O243" s="211">
        <f>COUNTIFS('2019'!$H$875:$H$1040,"SEGUIMIENTO",'2019'!$G$875:$G$1040,O$66,'2019'!$C$875:$C$1040,A243)</f>
        <v>0</v>
      </c>
      <c r="P243" s="211">
        <f>COUNTIFS('2019'!$H$875:$H$1040,"SOLUCIONADO",'2019'!$G$875:$G$1040,O$66,'2019'!$C$875:$C$1040,A243)</f>
        <v>0</v>
      </c>
      <c r="V243" s="186"/>
      <c r="W243" s="186"/>
      <c r="X243" s="186"/>
      <c r="Y243" s="186"/>
      <c r="Z243" s="186"/>
      <c r="AA243" s="186"/>
      <c r="AB243" s="186"/>
      <c r="AC243" s="186"/>
    </row>
    <row r="244" spans="1:29" ht="14.25">
      <c r="A244" s="540" t="str">
        <f t="array" ref="A244">IFERROR(INDEX('2019'!$C$875:$C$1040,MATCH(0,INDEX(COUNTIF($A$223:A243,'2019'!$C$875:$C$1040),0,0),0)),"")</f>
        <v>Estrella</v>
      </c>
      <c r="B244" s="211">
        <f>COUNTIF('2019'!$C$875:$C$1040,A244)</f>
        <v>1</v>
      </c>
      <c r="C244" s="211">
        <f>COUNTIFS('2019'!$H$875:$H$1040,"SEGUIMIENTO",'2019'!$G$875:$G$1040,C$66,'2019'!$C$875:$C$1040,A244)</f>
        <v>0</v>
      </c>
      <c r="D244" s="211">
        <f>COUNTIFS('2019'!$H$875:$H$1040,"SOLUCIONADO",'2019'!$G$875:$G$1040,C$66,'2019'!$C$875:$C$1040,A244)</f>
        <v>1</v>
      </c>
      <c r="E244" s="211">
        <f>COUNTIFS('2019'!H$875:H$1040,"SEGUIMIENTO",'2019'!G$875:G$1040,E$66,'2019'!C$875:C$1040,A244)</f>
        <v>0</v>
      </c>
      <c r="F244" s="211">
        <f>COUNTIFS('2019'!H$875:H$1040,"SOLUCIONADO",'2019'!G$875:G$1040,E$66,'2019'!C$875:C$1040,A244)</f>
        <v>0</v>
      </c>
      <c r="G244" s="211">
        <f>COUNTIFS('2019'!$H$875:$H$1040,"SEGUIMIENTO",'2019'!$G$875:$G$1040,G$66,'2019'!$C$875:$C$1040,A244)</f>
        <v>0</v>
      </c>
      <c r="H244" s="211">
        <f>COUNTIFS('2019'!$H$875:$H$1040,"SOLUCIONADO",'2019'!$G$875:$G$1040,G$66,'2019'!$C$875:$C$1040,A244)</f>
        <v>0</v>
      </c>
      <c r="I244" s="211">
        <f>COUNTIFS('2019'!$H$875:$H$1040,"SEGUIMIENTO",'2019'!$G$875:$G$1040,I$66,'2019'!$C$875:$C$1040,A244)</f>
        <v>0</v>
      </c>
      <c r="J244" s="211">
        <f>COUNTIFS('2019'!$H$875:$H$1040,"SOLUCIONADO",'2019'!$G$875:$G$1040,I$66,'2019'!$C$875:$C$1040,A244)</f>
        <v>0</v>
      </c>
      <c r="K244" s="211">
        <f>COUNTIFS('2019'!$H$875:$H$1040,"SEGUIMIENTO",'2019'!$G$875:$G$1040,K$66,'2019'!$C$875:$C$1040,A244)</f>
        <v>0</v>
      </c>
      <c r="L244" s="211">
        <f>COUNTIFS('2019'!$H$875:$H$1040,"SOLUCIONADO",'2019'!$G$875:$G$1040,K$66,'2019'!$C$875:$C$1040,A244)</f>
        <v>0</v>
      </c>
      <c r="M244" s="211">
        <f>COUNTIFS('2019'!$H$875:$H$1040,"SEGUIMIENTO",'2019'!$G$875:$G$1040,M$66,'2019'!$C$875:$C$1040,A244)</f>
        <v>0</v>
      </c>
      <c r="N244" s="211">
        <f>COUNTIFS('2019'!$H$875:$H$1040,"SOLUCIONADO",'2019'!$G$875:$G$1040,M$66,'2019'!$C$875:$C$1040,A244)</f>
        <v>0</v>
      </c>
      <c r="O244" s="211">
        <f>COUNTIFS('2019'!$H$875:$H$1040,"SEGUIMIENTO",'2019'!$G$875:$G$1040,O$66,'2019'!$C$875:$C$1040,A244)</f>
        <v>0</v>
      </c>
      <c r="P244" s="211">
        <f>COUNTIFS('2019'!$H$875:$H$1040,"SOLUCIONADO",'2019'!$G$875:$G$1040,O$66,'2019'!$C$875:$C$1040,A244)</f>
        <v>0</v>
      </c>
      <c r="V244" s="186"/>
      <c r="W244" s="186"/>
      <c r="X244" s="186"/>
      <c r="Y244" s="186"/>
      <c r="Z244" s="186"/>
      <c r="AA244" s="186"/>
      <c r="AB244" s="186"/>
      <c r="AC244" s="186"/>
    </row>
    <row r="245" spans="1:29" ht="14.25">
      <c r="A245" s="540" t="str">
        <f t="array" ref="A245">IFERROR(INDEX('2019'!$C$875:$C$1040,MATCH(0,INDEX(COUNTIF($A$223:A244,'2019'!$C$875:$C$1040),0,0),0)),"")</f>
        <v>Monte Flores</v>
      </c>
      <c r="B245" s="211">
        <f>COUNTIF('2019'!$C$875:$C$1040,A245)</f>
        <v>6</v>
      </c>
      <c r="C245" s="211">
        <f>COUNTIFS('2019'!$H$875:$H$1040,"SEGUIMIENTO",'2019'!$G$875:$G$1040,C$66,'2019'!$C$875:$C$1040,A245)</f>
        <v>0</v>
      </c>
      <c r="D245" s="211">
        <f>COUNTIFS('2019'!$H$875:$H$1040,"SOLUCIONADO",'2019'!$G$875:$G$1040,C$66,'2019'!$C$875:$C$1040,A245)</f>
        <v>1</v>
      </c>
      <c r="E245" s="211">
        <f>COUNTIFS('2019'!H$875:H$1040,"SEGUIMIENTO",'2019'!G$875:G$1040,E$66,'2019'!C$875:C$1040,A245)</f>
        <v>0</v>
      </c>
      <c r="F245" s="211">
        <f>COUNTIFS('2019'!H$875:H$1040,"SOLUCIONADO",'2019'!G$875:G$1040,E$66,'2019'!C$875:C$1040,A245)</f>
        <v>1</v>
      </c>
      <c r="G245" s="211">
        <f>COUNTIFS('2019'!$H$875:$H$1040,"SEGUIMIENTO",'2019'!$G$875:$G$1040,G$66,'2019'!$C$875:$C$1040,A245)</f>
        <v>0</v>
      </c>
      <c r="H245" s="211">
        <f>COUNTIFS('2019'!$H$875:$H$1040,"SOLUCIONADO",'2019'!$G$875:$G$1040,G$66,'2019'!$C$875:$C$1040,A245)</f>
        <v>0</v>
      </c>
      <c r="I245" s="211">
        <f>COUNTIFS('2019'!$H$875:$H$1040,"SEGUIMIENTO",'2019'!$G$875:$G$1040,I$66,'2019'!$C$875:$C$1040,A245)</f>
        <v>0</v>
      </c>
      <c r="J245" s="211">
        <f>COUNTIFS('2019'!$H$875:$H$1040,"SOLUCIONADO",'2019'!$G$875:$G$1040,I$66,'2019'!$C$875:$C$1040,A245)</f>
        <v>0</v>
      </c>
      <c r="K245" s="211">
        <f>COUNTIFS('2019'!$H$875:$H$1040,"SEGUIMIENTO",'2019'!$G$875:$G$1040,K$66,'2019'!$C$875:$C$1040,A245)</f>
        <v>0</v>
      </c>
      <c r="L245" s="211">
        <f>COUNTIFS('2019'!$H$875:$H$1040,"SOLUCIONADO",'2019'!$G$875:$G$1040,K$66,'2019'!$C$875:$C$1040,A245)</f>
        <v>0</v>
      </c>
      <c r="M245" s="211">
        <f>COUNTIFS('2019'!$H$875:$H$1040,"SEGUIMIENTO",'2019'!$G$875:$G$1040,M$66,'2019'!$C$875:$C$1040,A245)</f>
        <v>0</v>
      </c>
      <c r="N245" s="211">
        <f>COUNTIFS('2019'!$H$875:$H$1040,"SOLUCIONADO",'2019'!$G$875:$G$1040,M$66,'2019'!$C$875:$C$1040,A245)</f>
        <v>0</v>
      </c>
      <c r="O245" s="211">
        <f>COUNTIFS('2019'!$H$875:$H$1040,"SEGUIMIENTO",'2019'!$G$875:$G$1040,O$66,'2019'!$C$875:$C$1040,A245)</f>
        <v>0</v>
      </c>
      <c r="P245" s="211">
        <f>COUNTIFS('2019'!$H$875:$H$1040,"SOLUCIONADO",'2019'!$G$875:$G$1040,O$66,'2019'!$C$875:$C$1040,A245)</f>
        <v>4</v>
      </c>
      <c r="V245" s="186"/>
      <c r="W245" s="186"/>
      <c r="X245" s="186"/>
      <c r="Y245" s="186"/>
      <c r="Z245" s="186"/>
      <c r="AA245" s="186"/>
      <c r="AB245" s="186"/>
      <c r="AC245" s="186"/>
    </row>
    <row r="246" spans="1:29" ht="14.25">
      <c r="A246" s="540" t="str">
        <f t="array" ref="A246">IFERROR(INDEX('2019'!$C$875:$C$1040,MATCH(0,INDEX(COUNTIF($A$223:A245,'2019'!$C$875:$C$1040),0,0),0)),"")</f>
        <v>Morcelos</v>
      </c>
      <c r="B246" s="211">
        <f>COUNTIF('2019'!$C$875:$C$1040,A246)</f>
        <v>4</v>
      </c>
      <c r="C246" s="211">
        <f>COUNTIFS('2019'!$H$875:$H$1040,"SEGUIMIENTO",'2019'!$G$875:$G$1040,C$66,'2019'!$C$875:$C$1040,A246)</f>
        <v>0</v>
      </c>
      <c r="D246" s="211">
        <f>COUNTIFS('2019'!$H$875:$H$1040,"SOLUCIONADO",'2019'!$G$875:$G$1040,C$66,'2019'!$C$875:$C$1040,A246)</f>
        <v>3</v>
      </c>
      <c r="E246" s="211">
        <f>COUNTIFS('2019'!H$875:H$1040,"SEGUIMIENTO",'2019'!G$875:G$1040,E$66,'2019'!C$875:C$1040,A246)</f>
        <v>0</v>
      </c>
      <c r="F246" s="211">
        <f>COUNTIFS('2019'!H$875:H$1040,"SOLUCIONADO",'2019'!G$875:G$1040,E$66,'2019'!C$875:C$1040,A246)</f>
        <v>0</v>
      </c>
      <c r="G246" s="211">
        <f>COUNTIFS('2019'!$H$875:$H$1040,"SEGUIMIENTO",'2019'!$G$875:$G$1040,G$66,'2019'!$C$875:$C$1040,A246)</f>
        <v>0</v>
      </c>
      <c r="H246" s="211">
        <f>COUNTIFS('2019'!$H$875:$H$1040,"SOLUCIONADO",'2019'!$G$875:$G$1040,G$66,'2019'!$C$875:$C$1040,A246)</f>
        <v>1</v>
      </c>
      <c r="I246" s="211">
        <f>COUNTIFS('2019'!$H$875:$H$1040,"SEGUIMIENTO",'2019'!$G$875:$G$1040,I$66,'2019'!$C$875:$C$1040,A246)</f>
        <v>0</v>
      </c>
      <c r="J246" s="211">
        <f>COUNTIFS('2019'!$H$875:$H$1040,"SOLUCIONADO",'2019'!$G$875:$G$1040,I$66,'2019'!$C$875:$C$1040,A246)</f>
        <v>0</v>
      </c>
      <c r="K246" s="211">
        <f>COUNTIFS('2019'!$H$875:$H$1040,"SEGUIMIENTO",'2019'!$G$875:$G$1040,K$66,'2019'!$C$875:$C$1040,A246)</f>
        <v>0</v>
      </c>
      <c r="L246" s="211">
        <f>COUNTIFS('2019'!$H$875:$H$1040,"SOLUCIONADO",'2019'!$G$875:$G$1040,K$66,'2019'!$C$875:$C$1040,A246)</f>
        <v>0</v>
      </c>
      <c r="M246" s="211">
        <f>COUNTIFS('2019'!$H$875:$H$1040,"SEGUIMIENTO",'2019'!$G$875:$G$1040,M$66,'2019'!$C$875:$C$1040,A246)</f>
        <v>0</v>
      </c>
      <c r="N246" s="211">
        <f>COUNTIFS('2019'!$H$875:$H$1040,"SOLUCIONADO",'2019'!$G$875:$G$1040,M$66,'2019'!$C$875:$C$1040,A246)</f>
        <v>0</v>
      </c>
      <c r="O246" s="211">
        <f>COUNTIFS('2019'!$H$875:$H$1040,"SEGUIMIENTO",'2019'!$G$875:$G$1040,O$66,'2019'!$C$875:$C$1040,A246)</f>
        <v>0</v>
      </c>
      <c r="P246" s="211">
        <f>COUNTIFS('2019'!$H$875:$H$1040,"SOLUCIONADO",'2019'!$G$875:$G$1040,O$66,'2019'!$C$875:$C$1040,A246)</f>
        <v>0</v>
      </c>
      <c r="V246" s="186"/>
      <c r="W246" s="186"/>
      <c r="X246" s="186"/>
      <c r="Y246" s="186"/>
      <c r="Z246" s="186"/>
      <c r="AA246" s="186"/>
      <c r="AB246" s="186"/>
      <c r="AC246" s="186"/>
    </row>
    <row r="247" spans="1:29" ht="14.25">
      <c r="A247" s="540" t="str">
        <f t="array" ref="A247">IFERROR(INDEX('2019'!$C$875:$C$1040,MATCH(0,INDEX(COUNTIF($A$223:A246,'2019'!$C$875:$C$1040),0,0),0)),"")</f>
        <v>Plaza Universidad</v>
      </c>
      <c r="B247" s="211">
        <f>COUNTIF('2019'!$C$875:$C$1040,A247)</f>
        <v>1</v>
      </c>
      <c r="C247" s="211">
        <f>COUNTIFS('2019'!$H$875:$H$1040,"SEGUIMIENTO",'2019'!$G$875:$G$1040,C$66,'2019'!$C$875:$C$1040,A247)</f>
        <v>0</v>
      </c>
      <c r="D247" s="211">
        <f>COUNTIFS('2019'!$H$875:$H$1040,"SOLUCIONADO",'2019'!$G$875:$G$1040,C$66,'2019'!$C$875:$C$1040,A247)</f>
        <v>0</v>
      </c>
      <c r="E247" s="211">
        <f>COUNTIFS('2019'!H$875:H$1040,"SEGUIMIENTO",'2019'!G$875:G$1040,E$66,'2019'!C$875:C$1040,A247)</f>
        <v>0</v>
      </c>
      <c r="F247" s="211">
        <f>COUNTIFS('2019'!H$875:H$1040,"SOLUCIONADO",'2019'!G$875:G$1040,E$66,'2019'!C$875:C$1040,A247)</f>
        <v>0</v>
      </c>
      <c r="G247" s="211">
        <f>COUNTIFS('2019'!$H$875:$H$1040,"SEGUIMIENTO",'2019'!$G$875:$G$1040,G$66,'2019'!$C$875:$C$1040,A247)</f>
        <v>0</v>
      </c>
      <c r="H247" s="211">
        <f>COUNTIFS('2019'!$H$875:$H$1040,"SOLUCIONADO",'2019'!$G$875:$G$1040,G$66,'2019'!$C$875:$C$1040,A247)</f>
        <v>1</v>
      </c>
      <c r="I247" s="211">
        <f>COUNTIFS('2019'!$H$875:$H$1040,"SEGUIMIENTO",'2019'!$G$875:$G$1040,I$66,'2019'!$C$875:$C$1040,A247)</f>
        <v>0</v>
      </c>
      <c r="J247" s="211">
        <f>COUNTIFS('2019'!$H$875:$H$1040,"SOLUCIONADO",'2019'!$G$875:$G$1040,I$66,'2019'!$C$875:$C$1040,A247)</f>
        <v>0</v>
      </c>
      <c r="K247" s="211">
        <f>COUNTIFS('2019'!$H$875:$H$1040,"SEGUIMIENTO",'2019'!$G$875:$G$1040,K$66,'2019'!$C$875:$C$1040,A247)</f>
        <v>0</v>
      </c>
      <c r="L247" s="211">
        <f>COUNTIFS('2019'!$H$875:$H$1040,"SOLUCIONADO",'2019'!$G$875:$G$1040,K$66,'2019'!$C$875:$C$1040,A247)</f>
        <v>0</v>
      </c>
      <c r="M247" s="211">
        <f>COUNTIFS('2019'!$H$875:$H$1040,"SEGUIMIENTO",'2019'!$G$875:$G$1040,M$66,'2019'!$C$875:$C$1040,A247)</f>
        <v>0</v>
      </c>
      <c r="N247" s="211">
        <f>COUNTIFS('2019'!$H$875:$H$1040,"SOLUCIONADO",'2019'!$G$875:$G$1040,M$66,'2019'!$C$875:$C$1040,A247)</f>
        <v>0</v>
      </c>
      <c r="O247" s="211">
        <f>COUNTIFS('2019'!$H$875:$H$1040,"SEGUIMIENTO",'2019'!$G$875:$G$1040,O$66,'2019'!$C$875:$C$1040,A247)</f>
        <v>0</v>
      </c>
      <c r="P247" s="211">
        <f>COUNTIFS('2019'!$H$875:$H$1040,"SOLUCIONADO",'2019'!$G$875:$G$1040,O$66,'2019'!$C$875:$C$1040,A247)</f>
        <v>0</v>
      </c>
      <c r="V247" s="186"/>
      <c r="W247" s="186"/>
      <c r="X247" s="186"/>
      <c r="Y247" s="186"/>
      <c r="Z247" s="186"/>
      <c r="AA247" s="186"/>
      <c r="AB247" s="186"/>
      <c r="AC247" s="186"/>
    </row>
    <row r="248" spans="1:29" ht="14.25">
      <c r="A248" s="540" t="str">
        <f t="array" ref="A248">IFERROR(INDEX('2019'!$C$875:$C$1040,MATCH(0,INDEX(COUNTIF($A$223:A247,'2019'!$C$875:$C$1040),0,0),0)),"")</f>
        <v>Cacao</v>
      </c>
      <c r="B248" s="211">
        <f>COUNTIF('2019'!$C$875:$C$1040,A248)</f>
        <v>1</v>
      </c>
      <c r="C248" s="211">
        <f>COUNTIFS('2019'!$H$875:$H$1040,"SEGUIMIENTO",'2019'!$G$875:$G$1040,C$66,'2019'!$C$875:$C$1040,A248)</f>
        <v>0</v>
      </c>
      <c r="D248" s="211">
        <f>COUNTIFS('2019'!$H$875:$H$1040,"SOLUCIONADO",'2019'!$G$875:$G$1040,C$66,'2019'!$C$875:$C$1040,A248)</f>
        <v>1</v>
      </c>
      <c r="E248" s="211">
        <f>COUNTIFS('2019'!H$875:H$1040,"SEGUIMIENTO",'2019'!G$875:G$1040,E$66,'2019'!C$875:C$1040,A248)</f>
        <v>0</v>
      </c>
      <c r="F248" s="211">
        <f>COUNTIFS('2019'!H$875:H$1040,"SOLUCIONADO",'2019'!G$875:G$1040,E$66,'2019'!C$875:C$1040,A248)</f>
        <v>0</v>
      </c>
      <c r="G248" s="211">
        <f>COUNTIFS('2019'!$H$875:$H$1040,"SEGUIMIENTO",'2019'!$G$875:$G$1040,G$66,'2019'!$C$875:$C$1040,A248)</f>
        <v>0</v>
      </c>
      <c r="H248" s="211">
        <f>COUNTIFS('2019'!$H$875:$H$1040,"SOLUCIONADO",'2019'!$G$875:$G$1040,G$66,'2019'!$C$875:$C$1040,A248)</f>
        <v>0</v>
      </c>
      <c r="I248" s="211">
        <f>COUNTIFS('2019'!$H$875:$H$1040,"SEGUIMIENTO",'2019'!$G$875:$G$1040,I$66,'2019'!$C$875:$C$1040,A248)</f>
        <v>0</v>
      </c>
      <c r="J248" s="211">
        <f>COUNTIFS('2019'!$H$875:$H$1040,"SOLUCIONADO",'2019'!$G$875:$G$1040,I$66,'2019'!$C$875:$C$1040,A248)</f>
        <v>0</v>
      </c>
      <c r="K248" s="211">
        <f>COUNTIFS('2019'!$H$875:$H$1040,"SEGUIMIENTO",'2019'!$G$875:$G$1040,K$66,'2019'!$C$875:$C$1040,A248)</f>
        <v>0</v>
      </c>
      <c r="L248" s="211">
        <f>COUNTIFS('2019'!$H$875:$H$1040,"SOLUCIONADO",'2019'!$G$875:$G$1040,K$66,'2019'!$C$875:$C$1040,A248)</f>
        <v>0</v>
      </c>
      <c r="M248" s="211">
        <f>COUNTIFS('2019'!$H$875:$H$1040,"SEGUIMIENTO",'2019'!$G$875:$G$1040,M$66,'2019'!$C$875:$C$1040,A248)</f>
        <v>0</v>
      </c>
      <c r="N248" s="211">
        <f>COUNTIFS('2019'!$H$875:$H$1040,"SOLUCIONADO",'2019'!$G$875:$G$1040,M$66,'2019'!$C$875:$C$1040,A248)</f>
        <v>0</v>
      </c>
      <c r="O248" s="211">
        <f>COUNTIFS('2019'!$H$875:$H$1040,"SEGUIMIENTO",'2019'!$G$875:$G$1040,O$66,'2019'!$C$875:$C$1040,A248)</f>
        <v>0</v>
      </c>
      <c r="P248" s="211">
        <f>COUNTIFS('2019'!$H$875:$H$1040,"SOLUCIONADO",'2019'!$G$875:$G$1040,O$66,'2019'!$C$875:$C$1040,A248)</f>
        <v>0</v>
      </c>
      <c r="V248" s="186"/>
      <c r="W248" s="186"/>
      <c r="X248" s="186"/>
      <c r="Y248" s="186"/>
      <c r="Z248" s="186"/>
      <c r="AA248" s="186"/>
      <c r="AB248" s="186"/>
      <c r="AC248" s="186"/>
    </row>
    <row r="249" spans="1:29" ht="14.25">
      <c r="A249" s="540" t="str">
        <f t="array" ref="A249">IFERROR(INDEX('2019'!$C$875:$C$1040,MATCH(0,INDEX(COUNTIF($A$223:A248,'2019'!$C$875:$C$1040),0,0),0)),"")</f>
        <v>Bello Horizonte</v>
      </c>
      <c r="B249" s="211">
        <f>COUNTIF('2019'!$C$875:$C$1040,A249)</f>
        <v>2</v>
      </c>
      <c r="C249" s="211">
        <f>COUNTIFS('2019'!$H$875:$H$1040,"SEGUIMIENTO",'2019'!$G$875:$G$1040,C$66,'2019'!$C$875:$C$1040,A249)</f>
        <v>0</v>
      </c>
      <c r="D249" s="211">
        <f>COUNTIFS('2019'!$H$875:$H$1040,"SOLUCIONADO",'2019'!$G$875:$G$1040,C$66,'2019'!$C$875:$C$1040,A249)</f>
        <v>0</v>
      </c>
      <c r="E249" s="211">
        <f>COUNTIFS('2019'!H$875:H$1040,"SEGUIMIENTO",'2019'!G$875:G$1040,E$66,'2019'!C$875:C$1040,A249)</f>
        <v>0</v>
      </c>
      <c r="F249" s="211">
        <f>COUNTIFS('2019'!H$875:H$1040,"SOLUCIONADO",'2019'!G$875:G$1040,E$66,'2019'!C$875:C$1040,A249)</f>
        <v>2</v>
      </c>
      <c r="G249" s="211">
        <f>COUNTIFS('2019'!$H$875:$H$1040,"SEGUIMIENTO",'2019'!$G$875:$G$1040,G$66,'2019'!$C$875:$C$1040,A249)</f>
        <v>0</v>
      </c>
      <c r="H249" s="211">
        <f>COUNTIFS('2019'!$H$875:$H$1040,"SOLUCIONADO",'2019'!$G$875:$G$1040,G$66,'2019'!$C$875:$C$1040,A249)</f>
        <v>0</v>
      </c>
      <c r="I249" s="211">
        <f>COUNTIFS('2019'!$H$875:$H$1040,"SEGUIMIENTO",'2019'!$G$875:$G$1040,I$66,'2019'!$C$875:$C$1040,A249)</f>
        <v>0</v>
      </c>
      <c r="J249" s="211">
        <f>COUNTIFS('2019'!$H$875:$H$1040,"SOLUCIONADO",'2019'!$G$875:$G$1040,I$66,'2019'!$C$875:$C$1040,A249)</f>
        <v>0</v>
      </c>
      <c r="K249" s="211">
        <f>COUNTIFS('2019'!$H$875:$H$1040,"SEGUIMIENTO",'2019'!$G$875:$G$1040,K$66,'2019'!$C$875:$C$1040,A249)</f>
        <v>0</v>
      </c>
      <c r="L249" s="211">
        <f>COUNTIFS('2019'!$H$875:$H$1040,"SOLUCIONADO",'2019'!$G$875:$G$1040,K$66,'2019'!$C$875:$C$1040,A249)</f>
        <v>0</v>
      </c>
      <c r="M249" s="211">
        <f>COUNTIFS('2019'!$H$875:$H$1040,"SEGUIMIENTO",'2019'!$G$875:$G$1040,M$66,'2019'!$C$875:$C$1040,A249)</f>
        <v>0</v>
      </c>
      <c r="N249" s="211">
        <f>COUNTIFS('2019'!$H$875:$H$1040,"SOLUCIONADO",'2019'!$G$875:$G$1040,M$66,'2019'!$C$875:$C$1040,A249)</f>
        <v>0</v>
      </c>
      <c r="O249" s="211">
        <f>COUNTIFS('2019'!$H$875:$H$1040,"SEGUIMIENTO",'2019'!$G$875:$G$1040,O$66,'2019'!$C$875:$C$1040,A249)</f>
        <v>0</v>
      </c>
      <c r="P249" s="211">
        <f>COUNTIFS('2019'!$H$875:$H$1040,"SOLUCIONADO",'2019'!$G$875:$G$1040,O$66,'2019'!$C$875:$C$1040,A249)</f>
        <v>0</v>
      </c>
      <c r="V249" s="186"/>
      <c r="W249" s="186"/>
      <c r="X249" s="186"/>
      <c r="Y249" s="186"/>
      <c r="Z249" s="186"/>
      <c r="AA249" s="186"/>
      <c r="AB249" s="186"/>
      <c r="AC249" s="186"/>
    </row>
    <row r="250" spans="1:29" ht="14.25">
      <c r="A250" s="540" t="str">
        <f t="array" ref="A250">IFERROR(INDEX('2019'!$C$875:$C$1040,MATCH(0,INDEX(COUNTIF($A$223:A249,'2019'!$C$875:$C$1040),0,0),0)),"")</f>
        <v>Parque Ecuestre</v>
      </c>
      <c r="B250" s="211">
        <f>COUNTIF('2019'!$C$875:$C$1040,A250)</f>
        <v>1</v>
      </c>
      <c r="C250" s="211">
        <f>COUNTIFS('2019'!$H$875:$H$1040,"SEGUIMIENTO",'2019'!$G$875:$G$1040,C$66,'2019'!$C$875:$C$1040,A250)</f>
        <v>0</v>
      </c>
      <c r="D250" s="211">
        <f>COUNTIFS('2019'!$H$875:$H$1040,"SOLUCIONADO",'2019'!$G$875:$G$1040,C$66,'2019'!$C$875:$C$1040,A250)</f>
        <v>1</v>
      </c>
      <c r="E250" s="211">
        <f>COUNTIFS('2019'!H$875:H$1040,"SEGUIMIENTO",'2019'!G$875:G$1040,E$66,'2019'!C$875:C$1040,A250)</f>
        <v>0</v>
      </c>
      <c r="F250" s="211">
        <f>COUNTIFS('2019'!H$875:H$1040,"SOLUCIONADO",'2019'!G$875:G$1040,E$66,'2019'!C$875:C$1040,A250)</f>
        <v>0</v>
      </c>
      <c r="G250" s="211">
        <f>COUNTIFS('2019'!$H$875:$H$1040,"SEGUIMIENTO",'2019'!$G$875:$G$1040,G$66,'2019'!$C$875:$C$1040,A250)</f>
        <v>0</v>
      </c>
      <c r="H250" s="211">
        <f>COUNTIFS('2019'!$H$875:$H$1040,"SOLUCIONADO",'2019'!$G$875:$G$1040,G$66,'2019'!$C$875:$C$1040,A250)</f>
        <v>0</v>
      </c>
      <c r="I250" s="211">
        <f>COUNTIFS('2019'!$H$875:$H$1040,"SEGUIMIENTO",'2019'!$G$875:$G$1040,I$66,'2019'!$C$875:$C$1040,A250)</f>
        <v>0</v>
      </c>
      <c r="J250" s="211">
        <f>COUNTIFS('2019'!$H$875:$H$1040,"SOLUCIONADO",'2019'!$G$875:$G$1040,I$66,'2019'!$C$875:$C$1040,A250)</f>
        <v>0</v>
      </c>
      <c r="K250" s="211">
        <f>COUNTIFS('2019'!$H$875:$H$1040,"SEGUIMIENTO",'2019'!$G$875:$G$1040,K$66,'2019'!$C$875:$C$1040,A250)</f>
        <v>0</v>
      </c>
      <c r="L250" s="211">
        <f>COUNTIFS('2019'!$H$875:$H$1040,"SOLUCIONADO",'2019'!$G$875:$G$1040,K$66,'2019'!$C$875:$C$1040,A250)</f>
        <v>0</v>
      </c>
      <c r="M250" s="211">
        <f>COUNTIFS('2019'!$H$875:$H$1040,"SEGUIMIENTO",'2019'!$G$875:$G$1040,M$66,'2019'!$C$875:$C$1040,A250)</f>
        <v>0</v>
      </c>
      <c r="N250" s="211">
        <f>COUNTIFS('2019'!$H$875:$H$1040,"SOLUCIONADO",'2019'!$G$875:$G$1040,M$66,'2019'!$C$875:$C$1040,A250)</f>
        <v>0</v>
      </c>
      <c r="O250" s="211">
        <f>COUNTIFS('2019'!$H$875:$H$1040,"SEGUIMIENTO",'2019'!$G$875:$G$1040,O$66,'2019'!$C$875:$C$1040,A250)</f>
        <v>0</v>
      </c>
      <c r="P250" s="211">
        <f>COUNTIFS('2019'!$H$875:$H$1040,"SOLUCIONADO",'2019'!$G$875:$G$1040,O$66,'2019'!$C$875:$C$1040,A250)</f>
        <v>0</v>
      </c>
      <c r="V250" s="186"/>
      <c r="W250" s="186"/>
      <c r="X250" s="186"/>
      <c r="Y250" s="186"/>
      <c r="Z250" s="186"/>
      <c r="AA250" s="186"/>
      <c r="AB250" s="186"/>
      <c r="AC250" s="186"/>
    </row>
    <row r="251" spans="1:29" ht="14.25">
      <c r="A251" s="540" t="str">
        <f t="array" ref="A251">IFERROR(INDEX('2019'!$C$875:$C$1040,MATCH(0,INDEX(COUNTIF($A$223:A250,'2019'!$C$875:$C$1040),0,0),0)),"")</f>
        <v>Lomas-1</v>
      </c>
      <c r="B251" s="211">
        <f>COUNTIF('2019'!$C$875:$C$1040,A251)</f>
        <v>1</v>
      </c>
      <c r="C251" s="211">
        <f>COUNTIFS('2019'!$H$875:$H$1040,"SEGUIMIENTO",'2019'!$G$875:$G$1040,C$66,'2019'!$C$875:$C$1040,A251)</f>
        <v>0</v>
      </c>
      <c r="D251" s="211">
        <f>COUNTIFS('2019'!$H$875:$H$1040,"SOLUCIONADO",'2019'!$G$875:$G$1040,C$66,'2019'!$C$875:$C$1040,A251)</f>
        <v>0</v>
      </c>
      <c r="E251" s="211">
        <f>COUNTIFS('2019'!H$875:H$1040,"SEGUIMIENTO",'2019'!G$875:G$1040,E$66,'2019'!C$875:C$1040,A251)</f>
        <v>0</v>
      </c>
      <c r="F251" s="211">
        <f>COUNTIFS('2019'!H$875:H$1040,"SOLUCIONADO",'2019'!G$875:G$1040,E$66,'2019'!C$875:C$1040,A251)</f>
        <v>0</v>
      </c>
      <c r="G251" s="211">
        <f>COUNTIFS('2019'!$H$875:$H$1040,"SEGUIMIENTO",'2019'!$G$875:$G$1040,G$66,'2019'!$C$875:$C$1040,A251)</f>
        <v>0</v>
      </c>
      <c r="H251" s="211">
        <f>COUNTIFS('2019'!$H$875:$H$1040,"SOLUCIONADO",'2019'!$G$875:$G$1040,G$66,'2019'!$C$875:$C$1040,A251)</f>
        <v>0</v>
      </c>
      <c r="I251" s="211">
        <f>COUNTIFS('2019'!$H$875:$H$1040,"SEGUIMIENTO",'2019'!$G$875:$G$1040,I$66,'2019'!$C$875:$C$1040,A251)</f>
        <v>0</v>
      </c>
      <c r="J251" s="211">
        <f>COUNTIFS('2019'!$H$875:$H$1040,"SOLUCIONADO",'2019'!$G$875:$G$1040,I$66,'2019'!$C$875:$C$1040,A251)</f>
        <v>0</v>
      </c>
      <c r="K251" s="211">
        <f>COUNTIFS('2019'!$H$875:$H$1040,"SEGUIMIENTO",'2019'!$G$875:$G$1040,K$66,'2019'!$C$875:$C$1040,A251)</f>
        <v>0</v>
      </c>
      <c r="L251" s="211">
        <f>COUNTIFS('2019'!$H$875:$H$1040,"SOLUCIONADO",'2019'!$G$875:$G$1040,K$66,'2019'!$C$875:$C$1040,A251)</f>
        <v>1</v>
      </c>
      <c r="M251" s="211">
        <f>COUNTIFS('2019'!$H$875:$H$1040,"SEGUIMIENTO",'2019'!$G$875:$G$1040,M$66,'2019'!$C$875:$C$1040,A251)</f>
        <v>0</v>
      </c>
      <c r="N251" s="211">
        <f>COUNTIFS('2019'!$H$875:$H$1040,"SOLUCIONADO",'2019'!$G$875:$G$1040,M$66,'2019'!$C$875:$C$1040,A251)</f>
        <v>0</v>
      </c>
      <c r="O251" s="211">
        <f>COUNTIFS('2019'!$H$875:$H$1040,"SEGUIMIENTO",'2019'!$G$875:$G$1040,O$66,'2019'!$C$875:$C$1040,A251)</f>
        <v>0</v>
      </c>
      <c r="P251" s="211">
        <f>COUNTIFS('2019'!$H$875:$H$1040,"SOLUCIONADO",'2019'!$G$875:$G$1040,O$66,'2019'!$C$875:$C$1040,A251)</f>
        <v>0</v>
      </c>
      <c r="V251" s="186"/>
      <c r="W251" s="186"/>
      <c r="X251" s="186"/>
      <c r="Y251" s="186"/>
      <c r="Z251" s="186"/>
      <c r="AA251" s="186"/>
      <c r="AB251" s="186"/>
      <c r="AC251" s="186"/>
    </row>
    <row r="252" spans="1:29" ht="14.25">
      <c r="A252" s="540" t="str">
        <f t="array" ref="A252">IFERROR(INDEX('2019'!$C$875:$C$1040,MATCH(0,INDEX(COUNTIF($A$223:A251,'2019'!$C$875:$C$1040),0,0),0)),"")</f>
        <v>Palma Sola</v>
      </c>
      <c r="B252" s="211">
        <f>COUNTIF('2019'!$C$875:$C$1040,A252)</f>
        <v>3</v>
      </c>
      <c r="C252" s="211">
        <f>COUNTIFS('2019'!$H$875:$H$1040,"SEGUIMIENTO",'2019'!$G$875:$G$1040,C$66,'2019'!$C$875:$C$1040,A252)</f>
        <v>0</v>
      </c>
      <c r="D252" s="211">
        <f>COUNTIFS('2019'!$H$875:$H$1040,"SOLUCIONADO",'2019'!$G$875:$G$1040,C$66,'2019'!$C$875:$C$1040,A252)</f>
        <v>1</v>
      </c>
      <c r="E252" s="211">
        <f>COUNTIFS('2019'!H$875:H$1040,"SEGUIMIENTO",'2019'!G$875:G$1040,E$66,'2019'!C$875:C$1040,A252)</f>
        <v>0</v>
      </c>
      <c r="F252" s="211">
        <f>COUNTIFS('2019'!H$875:H$1040,"SOLUCIONADO",'2019'!G$875:G$1040,E$66,'2019'!C$875:C$1040,A252)</f>
        <v>0</v>
      </c>
      <c r="G252" s="211">
        <f>COUNTIFS('2019'!$H$875:$H$1040,"SEGUIMIENTO",'2019'!$G$875:$G$1040,G$66,'2019'!$C$875:$C$1040,A252)</f>
        <v>0</v>
      </c>
      <c r="H252" s="211">
        <f>COUNTIFS('2019'!$H$875:$H$1040,"SOLUCIONADO",'2019'!$G$875:$G$1040,G$66,'2019'!$C$875:$C$1040,A252)</f>
        <v>0</v>
      </c>
      <c r="I252" s="211">
        <f>COUNTIFS('2019'!$H$875:$H$1040,"SEGUIMIENTO",'2019'!$G$875:$G$1040,I$66,'2019'!$C$875:$C$1040,A252)</f>
        <v>0</v>
      </c>
      <c r="J252" s="211">
        <f>COUNTIFS('2019'!$H$875:$H$1040,"SOLUCIONADO",'2019'!$G$875:$G$1040,I$66,'2019'!$C$875:$C$1040,A252)</f>
        <v>0</v>
      </c>
      <c r="K252" s="211">
        <f>COUNTIFS('2019'!$H$875:$H$1040,"SEGUIMIENTO",'2019'!$G$875:$G$1040,K$66,'2019'!$C$875:$C$1040,A252)</f>
        <v>0</v>
      </c>
      <c r="L252" s="211">
        <f>COUNTIFS('2019'!$H$875:$H$1040,"SOLUCIONADO",'2019'!$G$875:$G$1040,K$66,'2019'!$C$875:$C$1040,A252)</f>
        <v>0</v>
      </c>
      <c r="M252" s="211">
        <f>COUNTIFS('2019'!$H$875:$H$1040,"SEGUIMIENTO",'2019'!$G$875:$G$1040,M$66,'2019'!$C$875:$C$1040,A252)</f>
        <v>0</v>
      </c>
      <c r="N252" s="211">
        <f>COUNTIFS('2019'!$H$875:$H$1040,"SOLUCIONADO",'2019'!$G$875:$G$1040,M$66,'2019'!$C$875:$C$1040,A252)</f>
        <v>0</v>
      </c>
      <c r="O252" s="211">
        <f>COUNTIFS('2019'!$H$875:$H$1040,"SEGUIMIENTO",'2019'!$G$875:$G$1040,O$66,'2019'!$C$875:$C$1040,A252)</f>
        <v>0</v>
      </c>
      <c r="P252" s="211">
        <f>COUNTIFS('2019'!$H$875:$H$1040,"SOLUCIONADO",'2019'!$G$875:$G$1040,O$66,'2019'!$C$875:$C$1040,A252)</f>
        <v>2</v>
      </c>
      <c r="V252" s="186"/>
      <c r="W252" s="186"/>
      <c r="X252" s="186"/>
      <c r="Y252" s="186"/>
      <c r="Z252" s="186"/>
      <c r="AA252" s="186"/>
      <c r="AB252" s="186"/>
      <c r="AC252" s="186"/>
    </row>
    <row r="253" spans="1:29" ht="12.75">
      <c r="C253" s="480">
        <f t="shared" ref="C253:P253" si="7">SUM(C224:C252)</f>
        <v>0</v>
      </c>
      <c r="D253" s="480">
        <f t="shared" si="7"/>
        <v>68</v>
      </c>
      <c r="E253" s="480">
        <f t="shared" si="7"/>
        <v>0</v>
      </c>
      <c r="F253" s="480">
        <f t="shared" si="7"/>
        <v>41</v>
      </c>
      <c r="G253" s="480">
        <f t="shared" si="7"/>
        <v>0</v>
      </c>
      <c r="H253" s="480">
        <f t="shared" si="7"/>
        <v>9</v>
      </c>
      <c r="I253" s="480">
        <f t="shared" si="7"/>
        <v>0</v>
      </c>
      <c r="J253" s="480">
        <f t="shared" si="7"/>
        <v>0</v>
      </c>
      <c r="K253" s="480">
        <f t="shared" si="7"/>
        <v>0</v>
      </c>
      <c r="L253" s="480">
        <f t="shared" si="7"/>
        <v>21</v>
      </c>
      <c r="M253" s="480">
        <f t="shared" si="7"/>
        <v>0</v>
      </c>
      <c r="N253" s="480">
        <f t="shared" si="7"/>
        <v>5</v>
      </c>
      <c r="O253" s="480">
        <f t="shared" si="7"/>
        <v>0</v>
      </c>
      <c r="P253" s="480">
        <f t="shared" si="7"/>
        <v>22</v>
      </c>
      <c r="V253" s="186"/>
      <c r="W253" s="186"/>
      <c r="X253" s="186"/>
      <c r="Y253" s="186"/>
      <c r="Z253" s="186"/>
      <c r="AA253" s="186"/>
      <c r="AB253" s="186"/>
      <c r="AC253" s="186"/>
    </row>
    <row r="254" spans="1:29" ht="12.75">
      <c r="C254" s="186"/>
      <c r="D254" s="186"/>
      <c r="V254" s="186"/>
      <c r="W254" s="186"/>
      <c r="X254" s="186"/>
      <c r="Y254" s="186"/>
      <c r="Z254" s="186"/>
      <c r="AA254" s="186"/>
      <c r="AB254" s="186"/>
      <c r="AC254" s="186"/>
    </row>
    <row r="255" spans="1:29" ht="12.75">
      <c r="C255" s="186"/>
      <c r="D255" s="186"/>
      <c r="V255" s="186"/>
      <c r="W255" s="186"/>
      <c r="X255" s="186"/>
      <c r="Y255" s="186"/>
      <c r="Z255" s="186"/>
      <c r="AA255" s="186"/>
      <c r="AB255" s="186"/>
      <c r="AC255" s="186"/>
    </row>
    <row r="256" spans="1:29" ht="12.75">
      <c r="C256" s="186"/>
      <c r="D256" s="186"/>
      <c r="V256" s="186"/>
      <c r="W256" s="186"/>
      <c r="X256" s="186"/>
      <c r="Y256" s="186"/>
      <c r="Z256" s="186"/>
      <c r="AA256" s="186"/>
      <c r="AB256" s="186"/>
      <c r="AC256" s="186"/>
    </row>
    <row r="257" spans="1:29" ht="12.75">
      <c r="A257" s="555" t="s">
        <v>13198</v>
      </c>
      <c r="B257" s="545"/>
      <c r="C257" s="554" t="s">
        <v>114</v>
      </c>
      <c r="D257" s="545"/>
      <c r="E257" s="554" t="s">
        <v>271</v>
      </c>
      <c r="F257" s="545"/>
      <c r="G257" s="554" t="s">
        <v>222</v>
      </c>
      <c r="H257" s="545"/>
      <c r="I257" s="554" t="s">
        <v>4846</v>
      </c>
      <c r="J257" s="545"/>
      <c r="K257" s="554" t="s">
        <v>362</v>
      </c>
      <c r="L257" s="545"/>
      <c r="M257" s="554" t="s">
        <v>483</v>
      </c>
      <c r="N257" s="545"/>
      <c r="O257" s="554" t="s">
        <v>384</v>
      </c>
      <c r="P257" s="545"/>
      <c r="V257" s="186"/>
      <c r="W257" s="186"/>
      <c r="X257" s="186"/>
      <c r="Y257" s="186"/>
      <c r="Z257" s="186"/>
      <c r="AA257" s="186"/>
      <c r="AB257" s="186"/>
      <c r="AC257" s="186"/>
    </row>
    <row r="258" spans="1:29" ht="12.75">
      <c r="A258" s="477" t="s">
        <v>39</v>
      </c>
      <c r="B258" s="477" t="s">
        <v>13197</v>
      </c>
      <c r="C258" s="467" t="s">
        <v>15</v>
      </c>
      <c r="D258" s="467" t="s">
        <v>4805</v>
      </c>
      <c r="E258" s="467" t="s">
        <v>15</v>
      </c>
      <c r="F258" s="467" t="s">
        <v>4805</v>
      </c>
      <c r="G258" s="467" t="s">
        <v>15</v>
      </c>
      <c r="H258" s="467" t="s">
        <v>4805</v>
      </c>
      <c r="I258" s="467" t="s">
        <v>15</v>
      </c>
      <c r="J258" s="467" t="s">
        <v>4805</v>
      </c>
      <c r="K258" s="467" t="s">
        <v>15</v>
      </c>
      <c r="L258" s="467" t="s">
        <v>4805</v>
      </c>
      <c r="M258" s="467" t="s">
        <v>15</v>
      </c>
      <c r="N258" s="465" t="s">
        <v>4805</v>
      </c>
      <c r="O258" s="467" t="s">
        <v>15</v>
      </c>
      <c r="P258" s="467" t="s">
        <v>4805</v>
      </c>
      <c r="V258" s="186"/>
      <c r="W258" s="186"/>
      <c r="X258" s="186"/>
      <c r="Y258" s="186"/>
      <c r="Z258" s="186"/>
      <c r="AA258" s="186"/>
      <c r="AB258" s="186"/>
      <c r="AC258" s="186"/>
    </row>
    <row r="259" spans="1:29" ht="14.25">
      <c r="A259" s="540" t="str">
        <f t="array" ref="A259">IFERROR(INDEX('2019'!$C$1041:$C$1240,MATCH(0,INDEX(COUNTIF($A$258:A258,'2019'!$C$1041:$C$1240),0,0),0)),"")</f>
        <v>Cambalache</v>
      </c>
      <c r="B259" s="211">
        <f>COUNTIF('2019'!$C$1041:$C$1166,A259)</f>
        <v>4</v>
      </c>
      <c r="C259" s="211">
        <f>COUNTIFS('2019'!$H$1041:$H$1166,"SEGUIMIENTO",'2019'!$G$1041:$G$1166,C$66,'2019'!$C$1041:$C$1166,A259)</f>
        <v>0</v>
      </c>
      <c r="D259" s="211">
        <f>COUNTIFS('2019'!$H$1041:$H$1166,"SOLUCIONADO",'2019'!$G$1041:$G$1166,C$66,'2019'!$C$1041:$C$1166,A259)</f>
        <v>3</v>
      </c>
      <c r="E259" s="211">
        <f>COUNTIFS('2019'!H$1041:H$1166,"SEGUIMIENTO",'2019'!G$1041:G$1166,E$66,'2019'!C$1041:C$1166,A259)</f>
        <v>0</v>
      </c>
      <c r="F259" s="211">
        <f>COUNTIFS('2019'!H$1041:H$1166,"SOLUCIONADO",'2019'!G$1041:G$1166,E$66,'2019'!C$1041:C$1166,A259)</f>
        <v>1</v>
      </c>
      <c r="G259" s="211">
        <f>COUNTIFS('2019'!$H$1041:$H$1166,"SEGUIMIENTO",'2019'!$G$1041:$G$1166,G$66,'2019'!$C$1041:$C$1166,A259)</f>
        <v>0</v>
      </c>
      <c r="H259" s="211">
        <f>COUNTIFS('2019'!$H$1041:$H$1166,"SOLUCIONADO",'2019'!$G$1041:$G$1166,G$66,'2019'!$C$1041:$C$1166,A259)</f>
        <v>0</v>
      </c>
      <c r="I259" s="211">
        <f>COUNTIFS('2019'!$H$1041:$H$1166,"SEGUIMIENTO",'2019'!$G$1041:$G$1166,I$66,'2019'!$C$1041:$C$1166,A259)</f>
        <v>0</v>
      </c>
      <c r="J259" s="211">
        <f>COUNTIFS('2019'!$H$1041:$H$1166,"SOLUCIONADO",'2019'!$G$1041:$G$1166,I$66,'2019'!$C$1041:$C$1166,A259)</f>
        <v>0</v>
      </c>
      <c r="K259" s="211">
        <f>COUNTIFS('2019'!$H$1041:$H$1166,"SEGUIMIENTO",'2019'!$G$1041:$G$1166,K$66,'2019'!$C$1041:$C$1166,A259)</f>
        <v>0</v>
      </c>
      <c r="L259" s="211">
        <f>COUNTIFS('2019'!$H$1041:$H$1166,"SOLUCIONADO",'2019'!$G$1041:$G$1166,K$66,'2019'!$C$1041:$C$1166,A259)</f>
        <v>0</v>
      </c>
      <c r="M259" s="211">
        <f>COUNTIFS('2019'!$H$1041:$H$1166,"SEGUIMIENTO",'2019'!$G$1041:$G$1166,M$66,'2019'!$C$1041:$C$1166,A259)</f>
        <v>0</v>
      </c>
      <c r="N259" s="211">
        <f>COUNTIFS('2019'!$H$1041:$H$1166,"SOLUCIONADO",'2019'!$G$1041:$G$1166,M$66,'2019'!$C$1041:$C$1166,A259)</f>
        <v>0</v>
      </c>
      <c r="O259" s="211">
        <f>COUNTIFS('2019'!$H$1041:$H$1166,"SEGUIMIENTO",'2019'!$G$1041:$G$1166,O$66,'2019'!$C$1041:$C$1166,A259)</f>
        <v>0</v>
      </c>
      <c r="P259" s="211">
        <f>COUNTIFS('2019'!$H$1041:$H$1166,"SOLUCIONADO",'2019'!$G$1041:$G$1166,O$66,'2019'!$C$1041:$C$1166,A259)</f>
        <v>0</v>
      </c>
      <c r="V259" s="186"/>
      <c r="W259" s="186"/>
      <c r="X259" s="186"/>
      <c r="Y259" s="186"/>
      <c r="Z259" s="186"/>
      <c r="AA259" s="186"/>
      <c r="AB259" s="186"/>
      <c r="AC259" s="186"/>
    </row>
    <row r="260" spans="1:29" ht="14.25">
      <c r="A260" s="540" t="str">
        <f t="array" ref="A260">IFERROR(INDEX('2019'!$C$1041:$C$1240,MATCH(0,INDEX(COUNTIF($A$258:A259,'2019'!$C$1041:$C$1240),0,0),0)),"")</f>
        <v>Cervantes</v>
      </c>
      <c r="B260" s="211">
        <f>COUNTIF('2019'!$C$1041:$C$1166,A260)</f>
        <v>32</v>
      </c>
      <c r="C260" s="211">
        <f>COUNTIFS('2019'!$H$1041:$H$1166,"SEGUIMIENTO",'2019'!$G$1041:$G$1166,C$66,'2019'!$C$1041:$C$1166,A260)</f>
        <v>0</v>
      </c>
      <c r="D260" s="211">
        <f>COUNTIFS('2019'!$H$1041:$H$1166,"SOLUCIONADO",'2019'!$G$1041:$G$1166,C$66,'2019'!$C$1041:$C$1166,A260)</f>
        <v>22</v>
      </c>
      <c r="E260" s="211">
        <f>COUNTIFS('2019'!H$1041:H$1166,"SEGUIMIENTO",'2019'!G$1041:G$1166,E$66,'2019'!C$1041:C$1166,A260)</f>
        <v>0</v>
      </c>
      <c r="F260" s="211">
        <f>COUNTIFS('2019'!H$1041:H$1166,"SOLUCIONADO",'2019'!G$1041:G$1166,E$66,'2019'!C$1041:C$1166,A260)</f>
        <v>6</v>
      </c>
      <c r="G260" s="211">
        <f>COUNTIFS('2019'!$H$1041:$H$1166,"SEGUIMIENTO",'2019'!$G$1041:$G$1166,G$66,'2019'!$C$1041:$C$1166,A260)</f>
        <v>0</v>
      </c>
      <c r="H260" s="211">
        <f>COUNTIFS('2019'!$H$1041:$H$1166,"SOLUCIONADO",'2019'!$G$1041:$G$1166,G$66,'2019'!$C$1041:$C$1166,A260)</f>
        <v>0</v>
      </c>
      <c r="I260" s="211">
        <f>COUNTIFS('2019'!$H$1041:$H$1166,"SEGUIMIENTO",'2019'!$G$1041:$G$1166,I$66,'2019'!$C$1041:$C$1166,A260)</f>
        <v>0</v>
      </c>
      <c r="J260" s="211">
        <f>COUNTIFS('2019'!$H$1041:$H$1166,"SOLUCIONADO",'2019'!$G$1041:$G$1166,I$66,'2019'!$C$1041:$C$1166,A260)</f>
        <v>0</v>
      </c>
      <c r="K260" s="211">
        <f>COUNTIFS('2019'!$H$1041:$H$1166,"SEGUIMIENTO",'2019'!$G$1041:$G$1166,K$66,'2019'!$C$1041:$C$1166,A260)</f>
        <v>0</v>
      </c>
      <c r="L260" s="211">
        <f>COUNTIFS('2019'!$H$1041:$H$1166,"SOLUCIONADO",'2019'!$G$1041:$G$1166,K$66,'2019'!$C$1041:$C$1166,A260)</f>
        <v>0</v>
      </c>
      <c r="M260" s="211">
        <f>COUNTIFS('2019'!$H$1041:$H$1166,"SEGUIMIENTO",'2019'!$G$1041:$G$1166,M$66,'2019'!$C$1041:$C$1166,A260)</f>
        <v>0</v>
      </c>
      <c r="N260" s="211">
        <f>COUNTIFS('2019'!$H$1041:$H$1166,"SOLUCIONADO",'2019'!$G$1041:$G$1166,M$66,'2019'!$C$1041:$C$1166,A260)</f>
        <v>0</v>
      </c>
      <c r="O260" s="211">
        <f>COUNTIFS('2019'!$H$1041:$H$1166,"SEGUIMIENTO",'2019'!$G$1041:$G$1166,O$66,'2019'!$C$1041:$C$1166,A260)</f>
        <v>0</v>
      </c>
      <c r="P260" s="211">
        <f>COUNTIFS('2019'!$H$1041:$H$1166,"SOLUCIONADO",'2019'!$G$1041:$G$1166,O$66,'2019'!$C$1041:$C$1166,A260)</f>
        <v>4</v>
      </c>
      <c r="V260" s="186"/>
      <c r="W260" s="186"/>
      <c r="X260" s="186"/>
      <c r="Y260" s="186"/>
      <c r="Z260" s="186"/>
      <c r="AA260" s="186"/>
      <c r="AB260" s="186"/>
      <c r="AC260" s="186"/>
    </row>
    <row r="261" spans="1:29" ht="14.25">
      <c r="A261" s="540" t="str">
        <f t="array" ref="A261">IFERROR(INDEX('2019'!$C$1041:$C$1240,MATCH(0,INDEX(COUNTIF($A$258:A260,'2019'!$C$1041:$C$1240),0,0),0)),"")</f>
        <v>San Juan Towers</v>
      </c>
      <c r="B261" s="211">
        <f>COUNTIF('2019'!$C$1041:$C$1166,A261)</f>
        <v>4</v>
      </c>
      <c r="C261" s="211">
        <f>COUNTIFS('2019'!$H$1041:$H$1166,"SEGUIMIENTO",'2019'!$G$1041:$G$1166,C$66,'2019'!$C$1041:$C$1166,A261)</f>
        <v>0</v>
      </c>
      <c r="D261" s="211">
        <f>COUNTIFS('2019'!$H$1041:$H$1166,"SOLUCIONADO",'2019'!$G$1041:$G$1166,C$66,'2019'!$C$1041:$C$1166,A261)</f>
        <v>1</v>
      </c>
      <c r="E261" s="211">
        <f>COUNTIFS('2019'!H$1041:H$1166,"SEGUIMIENTO",'2019'!G$1041:G$1166,E$66,'2019'!C$1041:C$1166,A261)</f>
        <v>0</v>
      </c>
      <c r="F261" s="211">
        <f>COUNTIFS('2019'!H$1041:H$1166,"SOLUCIONADO",'2019'!G$1041:G$1166,E$66,'2019'!C$1041:C$1166,A261)</f>
        <v>3</v>
      </c>
      <c r="G261" s="211">
        <f>COUNTIFS('2019'!$H$1041:$H$1166,"SEGUIMIENTO",'2019'!$G$1041:$G$1166,G$66,'2019'!$C$1041:$C$1166,A261)</f>
        <v>0</v>
      </c>
      <c r="H261" s="211">
        <f>COUNTIFS('2019'!$H$1041:$H$1166,"SOLUCIONADO",'2019'!$G$1041:$G$1166,G$66,'2019'!$C$1041:$C$1166,A261)</f>
        <v>0</v>
      </c>
      <c r="I261" s="211">
        <f>COUNTIFS('2019'!$H$1041:$H$1166,"SEGUIMIENTO",'2019'!$G$1041:$G$1166,I$66,'2019'!$C$1041:$C$1166,A261)</f>
        <v>0</v>
      </c>
      <c r="J261" s="211">
        <f>COUNTIFS('2019'!$H$1041:$H$1166,"SOLUCIONADO",'2019'!$G$1041:$G$1166,I$66,'2019'!$C$1041:$C$1166,A261)</f>
        <v>0</v>
      </c>
      <c r="K261" s="211">
        <f>COUNTIFS('2019'!$H$1041:$H$1166,"SEGUIMIENTO",'2019'!$G$1041:$G$1166,K$66,'2019'!$C$1041:$C$1166,A261)</f>
        <v>0</v>
      </c>
      <c r="L261" s="211">
        <f>COUNTIFS('2019'!$H$1041:$H$1166,"SOLUCIONADO",'2019'!$G$1041:$G$1166,K$66,'2019'!$C$1041:$C$1166,A261)</f>
        <v>0</v>
      </c>
      <c r="M261" s="211">
        <f>COUNTIFS('2019'!$H$1041:$H$1166,"SEGUIMIENTO",'2019'!$G$1041:$G$1166,M$66,'2019'!$C$1041:$C$1166,A261)</f>
        <v>0</v>
      </c>
      <c r="N261" s="211">
        <f>COUNTIFS('2019'!$H$1041:$H$1166,"SOLUCIONADO",'2019'!$G$1041:$G$1166,M$66,'2019'!$C$1041:$C$1166,A261)</f>
        <v>0</v>
      </c>
      <c r="O261" s="211">
        <f>COUNTIFS('2019'!$H$1041:$H$1166,"SEGUIMIENTO",'2019'!$G$1041:$G$1166,O$66,'2019'!$C$1041:$C$1166,A261)</f>
        <v>0</v>
      </c>
      <c r="P261" s="211">
        <f>COUNTIFS('2019'!$H$1041:$H$1166,"SOLUCIONADO",'2019'!$G$1041:$G$1166,O$66,'2019'!$C$1041:$C$1166,A261)</f>
        <v>0</v>
      </c>
      <c r="V261" s="186"/>
      <c r="W261" s="186"/>
      <c r="X261" s="186"/>
      <c r="Y261" s="186"/>
      <c r="Z261" s="186"/>
      <c r="AA261" s="186"/>
      <c r="AB261" s="186"/>
      <c r="AC261" s="186"/>
    </row>
    <row r="262" spans="1:29" ht="14.25">
      <c r="A262" s="540" t="str">
        <f t="array" ref="A262">IFERROR(INDEX('2019'!$C$1041:$C$1240,MATCH(0,INDEX(COUNTIF($A$258:A261,'2019'!$C$1041:$C$1240),0,0),0)),"")</f>
        <v>Condesa</v>
      </c>
      <c r="B262" s="211">
        <f>COUNTIF('2019'!$C$1041:$C$1166,A262)</f>
        <v>1</v>
      </c>
      <c r="C262" s="211">
        <f>COUNTIFS('2019'!$H$1041:$H$1166,"SEGUIMIENTO",'2019'!$G$1041:$G$1166,C$66,'2019'!$C$1041:$C$1166,A262)</f>
        <v>0</v>
      </c>
      <c r="D262" s="211">
        <f>COUNTIFS('2019'!$H$1041:$H$1166,"SOLUCIONADO",'2019'!$G$1041:$G$1166,C$66,'2019'!$C$1041:$C$1166,A262)</f>
        <v>0</v>
      </c>
      <c r="E262" s="211">
        <f>COUNTIFS('2019'!H$1041:H$1166,"SEGUIMIENTO",'2019'!G$1041:G$1166,E$66,'2019'!C$1041:C$1166,A262)</f>
        <v>0</v>
      </c>
      <c r="F262" s="211">
        <f>COUNTIFS('2019'!H$1041:H$1166,"SOLUCIONADO",'2019'!G$1041:G$1166,E$66,'2019'!C$1041:C$1166,A262)</f>
        <v>0</v>
      </c>
      <c r="G262" s="211">
        <f>COUNTIFS('2019'!$H$1041:$H$1166,"SEGUIMIENTO",'2019'!$G$1041:$G$1166,G$66,'2019'!$C$1041:$C$1166,A262)</f>
        <v>0</v>
      </c>
      <c r="H262" s="211">
        <f>COUNTIFS('2019'!$H$1041:$H$1166,"SOLUCIONADO",'2019'!$G$1041:$G$1166,G$66,'2019'!$C$1041:$C$1166,A262)</f>
        <v>0</v>
      </c>
      <c r="I262" s="211">
        <f>COUNTIFS('2019'!$H$1041:$H$1166,"SEGUIMIENTO",'2019'!$G$1041:$G$1166,I$66,'2019'!$C$1041:$C$1166,A262)</f>
        <v>0</v>
      </c>
      <c r="J262" s="211">
        <f>COUNTIFS('2019'!$H$1041:$H$1166,"SOLUCIONADO",'2019'!$G$1041:$G$1166,I$66,'2019'!$C$1041:$C$1166,A262)</f>
        <v>0</v>
      </c>
      <c r="K262" s="211">
        <f>COUNTIFS('2019'!$H$1041:$H$1166,"SEGUIMIENTO",'2019'!$G$1041:$G$1166,K$66,'2019'!$C$1041:$C$1166,A262)</f>
        <v>0</v>
      </c>
      <c r="L262" s="211">
        <f>COUNTIFS('2019'!$H$1041:$H$1166,"SOLUCIONADO",'2019'!$G$1041:$G$1166,K$66,'2019'!$C$1041:$C$1166,A262)</f>
        <v>0</v>
      </c>
      <c r="M262" s="211">
        <f>COUNTIFS('2019'!$H$1041:$H$1166,"SEGUIMIENTO",'2019'!$G$1041:$G$1166,M$66,'2019'!$C$1041:$C$1166,A262)</f>
        <v>0</v>
      </c>
      <c r="N262" s="211">
        <f>COUNTIFS('2019'!$H$1041:$H$1166,"SOLUCIONADO",'2019'!$G$1041:$G$1166,M$66,'2019'!$C$1041:$C$1166,A262)</f>
        <v>0</v>
      </c>
      <c r="O262" s="211">
        <f>COUNTIFS('2019'!$H$1041:$H$1166,"SEGUIMIENTO",'2019'!$G$1041:$G$1166,O$66,'2019'!$C$1041:$C$1166,A262)</f>
        <v>0</v>
      </c>
      <c r="P262" s="211">
        <f>COUNTIFS('2019'!$H$1041:$H$1166,"SOLUCIONADO",'2019'!$G$1041:$G$1166,O$66,'2019'!$C$1041:$C$1166,A262)</f>
        <v>1</v>
      </c>
      <c r="V262" s="186"/>
      <c r="W262" s="186"/>
      <c r="X262" s="186"/>
      <c r="Y262" s="186"/>
      <c r="Z262" s="186"/>
      <c r="AA262" s="186"/>
      <c r="AB262" s="186"/>
      <c r="AC262" s="186"/>
    </row>
    <row r="263" spans="1:29" ht="14.25">
      <c r="A263" s="540" t="str">
        <f t="array" ref="A263">IFERROR(INDEX('2019'!$C$1041:$C$1240,MATCH(0,INDEX(COUNTIF($A$258:A262,'2019'!$C$1041:$C$1240),0,0),0)),"")</f>
        <v>Lomas-2</v>
      </c>
      <c r="B263" s="211">
        <f>COUNTIF('2019'!$C$1041:$C$1166,A263)</f>
        <v>1</v>
      </c>
      <c r="C263" s="211">
        <f>COUNTIFS('2019'!$H$1041:$H$1166,"SEGUIMIENTO",'2019'!$G$1041:$G$1166,C$66,'2019'!$C$1041:$C$1166,A263)</f>
        <v>0</v>
      </c>
      <c r="D263" s="211">
        <f>COUNTIFS('2019'!$H$1041:$H$1166,"SOLUCIONADO",'2019'!$G$1041:$G$1166,C$66,'2019'!$C$1041:$C$1166,A263)</f>
        <v>0</v>
      </c>
      <c r="E263" s="211">
        <f>COUNTIFS('2019'!H$1041:H$1166,"SEGUIMIENTO",'2019'!G$1041:G$1166,E$66,'2019'!C$1041:C$1166,A263)</f>
        <v>0</v>
      </c>
      <c r="F263" s="211">
        <f>COUNTIFS('2019'!H$1041:H$1166,"SOLUCIONADO",'2019'!G$1041:G$1166,E$66,'2019'!C$1041:C$1166,A263)</f>
        <v>0</v>
      </c>
      <c r="G263" s="211">
        <f>COUNTIFS('2019'!$H$1041:$H$1166,"SEGUIMIENTO",'2019'!$G$1041:$G$1166,G$66,'2019'!$C$1041:$C$1166,A263)</f>
        <v>0</v>
      </c>
      <c r="H263" s="211">
        <f>COUNTIFS('2019'!$H$1041:$H$1166,"SOLUCIONADO",'2019'!$G$1041:$G$1166,G$66,'2019'!$C$1041:$C$1166,A263)</f>
        <v>0</v>
      </c>
      <c r="I263" s="211">
        <f>COUNTIFS('2019'!$H$1041:$H$1166,"SEGUIMIENTO",'2019'!$G$1041:$G$1166,I$66,'2019'!$C$1041:$C$1166,A263)</f>
        <v>0</v>
      </c>
      <c r="J263" s="211">
        <f>COUNTIFS('2019'!$H$1041:$H$1166,"SOLUCIONADO",'2019'!$G$1041:$G$1166,I$66,'2019'!$C$1041:$C$1166,A263)</f>
        <v>0</v>
      </c>
      <c r="K263" s="211">
        <f>COUNTIFS('2019'!$H$1041:$H$1166,"SEGUIMIENTO",'2019'!$G$1041:$G$1166,K$66,'2019'!$C$1041:$C$1166,A263)</f>
        <v>0</v>
      </c>
      <c r="L263" s="211">
        <f>COUNTIFS('2019'!$H$1041:$H$1166,"SOLUCIONADO",'2019'!$G$1041:$G$1166,K$66,'2019'!$C$1041:$C$1166,A263)</f>
        <v>1</v>
      </c>
      <c r="M263" s="211">
        <f>COUNTIFS('2019'!$H$1041:$H$1166,"SEGUIMIENTO",'2019'!$G$1041:$G$1166,M$66,'2019'!$C$1041:$C$1166,A263)</f>
        <v>0</v>
      </c>
      <c r="N263" s="211">
        <f>COUNTIFS('2019'!$H$1041:$H$1166,"SOLUCIONADO",'2019'!$G$1041:$G$1166,M$66,'2019'!$C$1041:$C$1166,A263)</f>
        <v>0</v>
      </c>
      <c r="O263" s="211">
        <f>COUNTIFS('2019'!$H$1041:$H$1166,"SEGUIMIENTO",'2019'!$G$1041:$G$1166,O$66,'2019'!$C$1041:$C$1166,A263)</f>
        <v>0</v>
      </c>
      <c r="P263" s="211">
        <f>COUNTIFS('2019'!$H$1041:$H$1166,"SOLUCIONADO",'2019'!$G$1041:$G$1166,O$66,'2019'!$C$1041:$C$1166,A263)</f>
        <v>0</v>
      </c>
      <c r="V263" s="186"/>
      <c r="W263" s="186"/>
      <c r="X263" s="186"/>
      <c r="Y263" s="186"/>
      <c r="Z263" s="186"/>
      <c r="AA263" s="186"/>
      <c r="AB263" s="186"/>
      <c r="AC263" s="186"/>
    </row>
    <row r="264" spans="1:29" ht="14.25">
      <c r="A264" s="540" t="str">
        <f t="array" ref="A264">IFERROR(INDEX('2019'!$C$1041:$C$1240,MATCH(0,INDEX(COUNTIF($A$258:A263,'2019'!$C$1041:$C$1240),0,0),0)),"")</f>
        <v>Cedro</v>
      </c>
      <c r="B264" s="211">
        <f>COUNTIF('2019'!$C$1041:$C$1166,A264)</f>
        <v>1</v>
      </c>
      <c r="C264" s="211">
        <f>COUNTIFS('2019'!$H$1041:$H$1166,"SEGUIMIENTO",'2019'!$G$1041:$G$1166,C$66,'2019'!$C$1041:$C$1166,A264)</f>
        <v>0</v>
      </c>
      <c r="D264" s="211">
        <f>COUNTIFS('2019'!$H$1041:$H$1166,"SOLUCIONADO",'2019'!$G$1041:$G$1166,C$66,'2019'!$C$1041:$C$1166,A264)</f>
        <v>0</v>
      </c>
      <c r="E264" s="211">
        <f>COUNTIFS('2019'!H$1041:H$1166,"SEGUIMIENTO",'2019'!G$1041:G$1166,E$66,'2019'!C$1041:C$1166,A264)</f>
        <v>0</v>
      </c>
      <c r="F264" s="211">
        <f>COUNTIFS('2019'!H$1041:H$1166,"SOLUCIONADO",'2019'!G$1041:G$1166,E$66,'2019'!C$1041:C$1166,A264)</f>
        <v>0</v>
      </c>
      <c r="G264" s="211">
        <f>COUNTIFS('2019'!$H$1041:$H$1166,"SEGUIMIENTO",'2019'!$G$1041:$G$1166,G$66,'2019'!$C$1041:$C$1166,A264)</f>
        <v>0</v>
      </c>
      <c r="H264" s="211">
        <f>COUNTIFS('2019'!$H$1041:$H$1166,"SOLUCIONADO",'2019'!$G$1041:$G$1166,G$66,'2019'!$C$1041:$C$1166,A264)</f>
        <v>0</v>
      </c>
      <c r="I264" s="211">
        <f>COUNTIFS('2019'!$H$1041:$H$1166,"SEGUIMIENTO",'2019'!$G$1041:$G$1166,I$66,'2019'!$C$1041:$C$1166,A264)</f>
        <v>0</v>
      </c>
      <c r="J264" s="211">
        <f>COUNTIFS('2019'!$H$1041:$H$1166,"SOLUCIONADO",'2019'!$G$1041:$G$1166,I$66,'2019'!$C$1041:$C$1166,A264)</f>
        <v>0</v>
      </c>
      <c r="K264" s="211">
        <f>COUNTIFS('2019'!$H$1041:$H$1166,"SEGUIMIENTO",'2019'!$G$1041:$G$1166,K$66,'2019'!$C$1041:$C$1166,A264)</f>
        <v>0</v>
      </c>
      <c r="L264" s="211">
        <f>COUNTIFS('2019'!$H$1041:$H$1166,"SOLUCIONADO",'2019'!$G$1041:$G$1166,K$66,'2019'!$C$1041:$C$1166,A264)</f>
        <v>1</v>
      </c>
      <c r="M264" s="211">
        <f>COUNTIFS('2019'!$H$1041:$H$1166,"SEGUIMIENTO",'2019'!$G$1041:$G$1166,M$66,'2019'!$C$1041:$C$1166,A264)</f>
        <v>0</v>
      </c>
      <c r="N264" s="211">
        <f>COUNTIFS('2019'!$H$1041:$H$1166,"SOLUCIONADO",'2019'!$G$1041:$G$1166,M$66,'2019'!$C$1041:$C$1166,A264)</f>
        <v>0</v>
      </c>
      <c r="O264" s="211">
        <f>COUNTIFS('2019'!$H$1041:$H$1166,"SEGUIMIENTO",'2019'!$G$1041:$G$1166,O$66,'2019'!$C$1041:$C$1166,A264)</f>
        <v>0</v>
      </c>
      <c r="P264" s="211">
        <f>COUNTIFS('2019'!$H$1041:$H$1166,"SOLUCIONADO",'2019'!$G$1041:$G$1166,O$66,'2019'!$C$1041:$C$1166,A264)</f>
        <v>0</v>
      </c>
      <c r="V264" s="186"/>
      <c r="W264" s="186"/>
      <c r="X264" s="186"/>
      <c r="Y264" s="186"/>
      <c r="Z264" s="186"/>
      <c r="AA264" s="186"/>
      <c r="AB264" s="186"/>
      <c r="AC264" s="186"/>
    </row>
    <row r="265" spans="1:29" ht="14.25">
      <c r="A265" s="540" t="str">
        <f t="array" ref="A265">IFERROR(INDEX('2019'!$C$1041:$C$1240,MATCH(0,INDEX(COUNTIF($A$258:A264,'2019'!$C$1041:$C$1240),0,0),0)),"")</f>
        <v>Bello Horizonte</v>
      </c>
      <c r="B265" s="211">
        <f>COUNTIF('2019'!$C$1041:$C$1166,A265)</f>
        <v>4</v>
      </c>
      <c r="C265" s="211">
        <f>COUNTIFS('2019'!$H$1041:$H$1166,"SEGUIMIENTO",'2019'!$G$1041:$G$1166,C$66,'2019'!$C$1041:$C$1166,A265)</f>
        <v>0</v>
      </c>
      <c r="D265" s="211">
        <f>COUNTIFS('2019'!$H$1041:$H$1166,"SOLUCIONADO",'2019'!$G$1041:$G$1166,C$66,'2019'!$C$1041:$C$1166,A265)</f>
        <v>1</v>
      </c>
      <c r="E265" s="211">
        <f>COUNTIFS('2019'!H$1041:H$1166,"SEGUIMIENTO",'2019'!G$1041:G$1166,E$66,'2019'!C$1041:C$1166,A265)</f>
        <v>0</v>
      </c>
      <c r="F265" s="211">
        <f>COUNTIFS('2019'!H$1041:H$1166,"SOLUCIONADO",'2019'!G$1041:G$1166,E$66,'2019'!C$1041:C$1166,A265)</f>
        <v>0</v>
      </c>
      <c r="G265" s="211">
        <f>COUNTIFS('2019'!$H$1041:$H$1166,"SEGUIMIENTO",'2019'!$G$1041:$G$1166,G$66,'2019'!$C$1041:$C$1166,A265)</f>
        <v>0</v>
      </c>
      <c r="H265" s="211">
        <f>COUNTIFS('2019'!$H$1041:$H$1166,"SOLUCIONADO",'2019'!$G$1041:$G$1166,G$66,'2019'!$C$1041:$C$1166,A265)</f>
        <v>1</v>
      </c>
      <c r="I265" s="211">
        <f>COUNTIFS('2019'!$H$1041:$H$1166,"SEGUIMIENTO",'2019'!$G$1041:$G$1166,I$66,'2019'!$C$1041:$C$1166,A265)</f>
        <v>0</v>
      </c>
      <c r="J265" s="211">
        <f>COUNTIFS('2019'!$H$1041:$H$1166,"SOLUCIONADO",'2019'!$G$1041:$G$1166,I$66,'2019'!$C$1041:$C$1166,A265)</f>
        <v>0</v>
      </c>
      <c r="K265" s="211">
        <f>COUNTIFS('2019'!$H$1041:$H$1166,"SEGUIMIENTO",'2019'!$G$1041:$G$1166,K$66,'2019'!$C$1041:$C$1166,A265)</f>
        <v>0</v>
      </c>
      <c r="L265" s="211">
        <f>COUNTIFS('2019'!$H$1041:$H$1166,"SOLUCIONADO",'2019'!$G$1041:$G$1166,K$66,'2019'!$C$1041:$C$1166,A265)</f>
        <v>0</v>
      </c>
      <c r="M265" s="211">
        <f>COUNTIFS('2019'!$H$1041:$H$1166,"SEGUIMIENTO",'2019'!$G$1041:$G$1166,M$66,'2019'!$C$1041:$C$1166,A265)</f>
        <v>0</v>
      </c>
      <c r="N265" s="211">
        <f>COUNTIFS('2019'!$H$1041:$H$1166,"SOLUCIONADO",'2019'!$G$1041:$G$1166,M$66,'2019'!$C$1041:$C$1166,A265)</f>
        <v>2</v>
      </c>
      <c r="O265" s="211">
        <f>COUNTIFS('2019'!$H$1041:$H$1166,"SEGUIMIENTO",'2019'!$G$1041:$G$1166,O$66,'2019'!$C$1041:$C$1166,A265)</f>
        <v>0</v>
      </c>
      <c r="P265" s="211">
        <f>COUNTIFS('2019'!$H$1041:$H$1166,"SOLUCIONADO",'2019'!$G$1041:$G$1166,O$66,'2019'!$C$1041:$C$1166,A265)</f>
        <v>0</v>
      </c>
      <c r="V265" s="186"/>
      <c r="W265" s="186"/>
      <c r="X265" s="186"/>
      <c r="Y265" s="186"/>
      <c r="Z265" s="186"/>
      <c r="AA265" s="186"/>
      <c r="AB265" s="186"/>
      <c r="AC265" s="186"/>
    </row>
    <row r="266" spans="1:29" ht="14.25">
      <c r="A266" s="540" t="str">
        <f t="array" ref="A266">IFERROR(INDEX('2019'!$C$1041:$C$1240,MATCH(0,INDEX(COUNTIF($A$258:A265,'2019'!$C$1041:$C$1240),0,0),0)),"")</f>
        <v>Plaza Universidad</v>
      </c>
      <c r="B266" s="211">
        <f>COUNTIF('2019'!$C$1041:$C$1166,A266)</f>
        <v>6</v>
      </c>
      <c r="C266" s="211">
        <f>COUNTIFS('2019'!$H$1041:$H$1166,"SEGUIMIENTO",'2019'!$G$1041:$G$1166,C$66,'2019'!$C$1041:$C$1166,A266)</f>
        <v>0</v>
      </c>
      <c r="D266" s="211">
        <f>COUNTIFS('2019'!$H$1041:$H$1166,"SOLUCIONADO",'2019'!$G$1041:$G$1166,C$66,'2019'!$C$1041:$C$1166,A266)</f>
        <v>1</v>
      </c>
      <c r="E266" s="211">
        <f>COUNTIFS('2019'!H$1041:H$1166,"SEGUIMIENTO",'2019'!G$1041:G$1166,E$66,'2019'!C$1041:C$1166,A266)</f>
        <v>0</v>
      </c>
      <c r="F266" s="211">
        <f>COUNTIFS('2019'!H$1041:H$1166,"SOLUCIONADO",'2019'!G$1041:G$1166,E$66,'2019'!C$1041:C$1166,A266)</f>
        <v>0</v>
      </c>
      <c r="G266" s="211">
        <f>COUNTIFS('2019'!$H$1041:$H$1166,"SEGUIMIENTO",'2019'!$G$1041:$G$1166,G$66,'2019'!$C$1041:$C$1166,A266)</f>
        <v>0</v>
      </c>
      <c r="H266" s="211">
        <f>COUNTIFS('2019'!$H$1041:$H$1166,"SOLUCIONADO",'2019'!$G$1041:$G$1166,G$66,'2019'!$C$1041:$C$1166,A266)</f>
        <v>1</v>
      </c>
      <c r="I266" s="211">
        <f>COUNTIFS('2019'!$H$1041:$H$1166,"SEGUIMIENTO",'2019'!$G$1041:$G$1166,I$66,'2019'!$C$1041:$C$1166,A266)</f>
        <v>0</v>
      </c>
      <c r="J266" s="211">
        <f>COUNTIFS('2019'!$H$1041:$H$1166,"SOLUCIONADO",'2019'!$G$1041:$G$1166,I$66,'2019'!$C$1041:$C$1166,A266)</f>
        <v>0</v>
      </c>
      <c r="K266" s="211">
        <f>COUNTIFS('2019'!$H$1041:$H$1166,"SEGUIMIENTO",'2019'!$G$1041:$G$1166,K$66,'2019'!$C$1041:$C$1166,A266)</f>
        <v>0</v>
      </c>
      <c r="L266" s="211">
        <f>COUNTIFS('2019'!$H$1041:$H$1166,"SOLUCIONADO",'2019'!$G$1041:$G$1166,K$66,'2019'!$C$1041:$C$1166,A266)</f>
        <v>0</v>
      </c>
      <c r="M266" s="211">
        <f>COUNTIFS('2019'!$H$1041:$H$1166,"SEGUIMIENTO",'2019'!$G$1041:$G$1166,M$66,'2019'!$C$1041:$C$1166,A266)</f>
        <v>0</v>
      </c>
      <c r="N266" s="211">
        <f>COUNTIFS('2019'!$H$1041:$H$1166,"SOLUCIONADO",'2019'!$G$1041:$G$1166,M$66,'2019'!$C$1041:$C$1166,A266)</f>
        <v>0</v>
      </c>
      <c r="O266" s="211">
        <f>COUNTIFS('2019'!$H$1041:$H$1166,"SEGUIMIENTO",'2019'!$G$1041:$G$1166,O$66,'2019'!$C$1041:$C$1166,A266)</f>
        <v>0</v>
      </c>
      <c r="P266" s="211">
        <f>COUNTIFS('2019'!$H$1041:$H$1166,"SOLUCIONADO",'2019'!$G$1041:$G$1166,O$66,'2019'!$C$1041:$C$1166,A266)</f>
        <v>4</v>
      </c>
      <c r="V266" s="186"/>
      <c r="W266" s="186"/>
      <c r="X266" s="186"/>
      <c r="Y266" s="186"/>
      <c r="Z266" s="186"/>
      <c r="AA266" s="186"/>
      <c r="AB266" s="186"/>
      <c r="AC266" s="186"/>
    </row>
    <row r="267" spans="1:29" ht="14.25">
      <c r="A267" s="540" t="str">
        <f t="array" ref="A267">IFERROR(INDEX('2019'!$C$1041:$C$1240,MATCH(0,INDEX(COUNTIF($A$258:A266,'2019'!$C$1041:$C$1240),0,0),0)),"")</f>
        <v>Parque Ecuestre</v>
      </c>
      <c r="B267" s="211">
        <f>COUNTIF('2019'!$C$1041:$C$1166,A267)</f>
        <v>4</v>
      </c>
      <c r="C267" s="211">
        <f>COUNTIFS('2019'!$H$1041:$H$1166,"SEGUIMIENTO",'2019'!$G$1041:$G$1166,C$66,'2019'!$C$1041:$C$1166,A267)</f>
        <v>0</v>
      </c>
      <c r="D267" s="211">
        <f>COUNTIFS('2019'!$H$1041:$H$1166,"SOLUCIONADO",'2019'!$G$1041:$G$1166,C$66,'2019'!$C$1041:$C$1166,A267)</f>
        <v>4</v>
      </c>
      <c r="E267" s="211">
        <f>COUNTIFS('2019'!H$1041:H$1166,"SEGUIMIENTO",'2019'!G$1041:G$1166,E$66,'2019'!C$1041:C$1166,A267)</f>
        <v>0</v>
      </c>
      <c r="F267" s="211">
        <f>COUNTIFS('2019'!H$1041:H$1166,"SOLUCIONADO",'2019'!G$1041:G$1166,E$66,'2019'!C$1041:C$1166,A267)</f>
        <v>0</v>
      </c>
      <c r="G267" s="211">
        <f>COUNTIFS('2019'!$H$1041:$H$1166,"SEGUIMIENTO",'2019'!$G$1041:$G$1166,G$66,'2019'!$C$1041:$C$1166,A267)</f>
        <v>0</v>
      </c>
      <c r="H267" s="211">
        <f>COUNTIFS('2019'!$H$1041:$H$1166,"SOLUCIONADO",'2019'!$G$1041:$G$1166,G$66,'2019'!$C$1041:$C$1166,A267)</f>
        <v>0</v>
      </c>
      <c r="I267" s="211">
        <f>COUNTIFS('2019'!$H$1041:$H$1166,"SEGUIMIENTO",'2019'!$G$1041:$G$1166,I$66,'2019'!$C$1041:$C$1166,A267)</f>
        <v>0</v>
      </c>
      <c r="J267" s="211">
        <f>COUNTIFS('2019'!$H$1041:$H$1166,"SOLUCIONADO",'2019'!$G$1041:$G$1166,I$66,'2019'!$C$1041:$C$1166,A267)</f>
        <v>0</v>
      </c>
      <c r="K267" s="211">
        <f>COUNTIFS('2019'!$H$1041:$H$1166,"SEGUIMIENTO",'2019'!$G$1041:$G$1166,K$66,'2019'!$C$1041:$C$1166,A267)</f>
        <v>0</v>
      </c>
      <c r="L267" s="211">
        <f>COUNTIFS('2019'!$H$1041:$H$1166,"SOLUCIONADO",'2019'!$G$1041:$G$1166,K$66,'2019'!$C$1041:$C$1166,A267)</f>
        <v>0</v>
      </c>
      <c r="M267" s="211">
        <f>COUNTIFS('2019'!$H$1041:$H$1166,"SEGUIMIENTO",'2019'!$G$1041:$G$1166,M$66,'2019'!$C$1041:$C$1166,A267)</f>
        <v>0</v>
      </c>
      <c r="N267" s="211">
        <f>COUNTIFS('2019'!$H$1041:$H$1166,"SOLUCIONADO",'2019'!$G$1041:$G$1166,M$66,'2019'!$C$1041:$C$1166,A267)</f>
        <v>0</v>
      </c>
      <c r="O267" s="211">
        <f>COUNTIFS('2019'!$H$1041:$H$1166,"SEGUIMIENTO",'2019'!$G$1041:$G$1166,O$66,'2019'!$C$1041:$C$1166,A267)</f>
        <v>0</v>
      </c>
      <c r="P267" s="211">
        <f>COUNTIFS('2019'!$H$1041:$H$1166,"SOLUCIONADO",'2019'!$G$1041:$G$1166,O$66,'2019'!$C$1041:$C$1166,A267)</f>
        <v>0</v>
      </c>
      <c r="V267" s="186"/>
      <c r="W267" s="186"/>
      <c r="X267" s="186"/>
      <c r="Y267" s="186"/>
      <c r="Z267" s="186"/>
      <c r="AA267" s="186"/>
      <c r="AB267" s="186"/>
      <c r="AC267" s="186"/>
    </row>
    <row r="268" spans="1:29" ht="14.25">
      <c r="A268" s="540" t="str">
        <f t="array" ref="A268">IFERROR(INDEX('2019'!$C$1041:$C$1240,MATCH(0,INDEX(COUNTIF($A$258:A267,'2019'!$C$1041:$C$1240),0,0),0)),"")</f>
        <v>Hormiga</v>
      </c>
      <c r="B268" s="211">
        <f>COUNTIF('2019'!$C$1041:$C$1166,A268)</f>
        <v>2</v>
      </c>
      <c r="C268" s="211">
        <f>COUNTIFS('2019'!$H$1041:$H$1166,"SEGUIMIENTO",'2019'!$G$1041:$G$1166,C$66,'2019'!$C$1041:$C$1166,A268)</f>
        <v>0</v>
      </c>
      <c r="D268" s="211">
        <f>COUNTIFS('2019'!$H$1041:$H$1166,"SOLUCIONADO",'2019'!$G$1041:$G$1166,C$66,'2019'!$C$1041:$C$1166,A268)</f>
        <v>1</v>
      </c>
      <c r="E268" s="211">
        <f>COUNTIFS('2019'!H$1041:H$1166,"SEGUIMIENTO",'2019'!G$1041:G$1166,E$66,'2019'!C$1041:C$1166,A268)</f>
        <v>0</v>
      </c>
      <c r="F268" s="211">
        <f>COUNTIFS('2019'!H$1041:H$1166,"SOLUCIONADO",'2019'!G$1041:G$1166,E$66,'2019'!C$1041:C$1166,A268)</f>
        <v>1</v>
      </c>
      <c r="G268" s="211">
        <f>COUNTIFS('2019'!$H$1041:$H$1166,"SEGUIMIENTO",'2019'!$G$1041:$G$1166,G$66,'2019'!$C$1041:$C$1166,A268)</f>
        <v>0</v>
      </c>
      <c r="H268" s="211">
        <f>COUNTIFS('2019'!$H$1041:$H$1166,"SOLUCIONADO",'2019'!$G$1041:$G$1166,G$66,'2019'!$C$1041:$C$1166,A268)</f>
        <v>0</v>
      </c>
      <c r="I268" s="211">
        <f>COUNTIFS('2019'!$H$1041:$H$1166,"SEGUIMIENTO",'2019'!$G$1041:$G$1166,I$66,'2019'!$C$1041:$C$1166,A268)</f>
        <v>0</v>
      </c>
      <c r="J268" s="211">
        <f>COUNTIFS('2019'!$H$1041:$H$1166,"SOLUCIONADO",'2019'!$G$1041:$G$1166,I$66,'2019'!$C$1041:$C$1166,A268)</f>
        <v>0</v>
      </c>
      <c r="K268" s="211">
        <f>COUNTIFS('2019'!$H$1041:$H$1166,"SEGUIMIENTO",'2019'!$G$1041:$G$1166,K$66,'2019'!$C$1041:$C$1166,A268)</f>
        <v>0</v>
      </c>
      <c r="L268" s="211">
        <f>COUNTIFS('2019'!$H$1041:$H$1166,"SOLUCIONADO",'2019'!$G$1041:$G$1166,K$66,'2019'!$C$1041:$C$1166,A268)</f>
        <v>0</v>
      </c>
      <c r="M268" s="211">
        <f>COUNTIFS('2019'!$H$1041:$H$1166,"SEGUIMIENTO",'2019'!$G$1041:$G$1166,M$66,'2019'!$C$1041:$C$1166,A268)</f>
        <v>0</v>
      </c>
      <c r="N268" s="211">
        <f>COUNTIFS('2019'!$H$1041:$H$1166,"SOLUCIONADO",'2019'!$G$1041:$G$1166,M$66,'2019'!$C$1041:$C$1166,A268)</f>
        <v>0</v>
      </c>
      <c r="O268" s="211">
        <f>COUNTIFS('2019'!$H$1041:$H$1166,"SEGUIMIENTO",'2019'!$G$1041:$G$1166,O$66,'2019'!$C$1041:$C$1166,A268)</f>
        <v>0</v>
      </c>
      <c r="P268" s="211">
        <f>COUNTIFS('2019'!$H$1041:$H$1166,"SOLUCIONADO",'2019'!$G$1041:$G$1166,O$66,'2019'!$C$1041:$C$1166,A268)</f>
        <v>0</v>
      </c>
      <c r="V268" s="186"/>
      <c r="W268" s="186"/>
      <c r="X268" s="186"/>
      <c r="Y268" s="186"/>
      <c r="Z268" s="186"/>
      <c r="AA268" s="186"/>
      <c r="AB268" s="186"/>
      <c r="AC268" s="186"/>
    </row>
    <row r="269" spans="1:29" ht="14.25">
      <c r="A269" s="540" t="str">
        <f t="array" ref="A269">IFERROR(INDEX('2019'!$C$1041:$C$1240,MATCH(0,INDEX(COUNTIF($A$258:A268,'2019'!$C$1041:$C$1240),0,0),0)),"")</f>
        <v>Segovia</v>
      </c>
      <c r="B269" s="211">
        <f>COUNTIF('2019'!$C$1041:$C$1166,A269)</f>
        <v>1</v>
      </c>
      <c r="C269" s="211">
        <f>COUNTIFS('2019'!$H$1041:$H$1166,"SEGUIMIENTO",'2019'!$G$1041:$G$1166,C$66,'2019'!$C$1041:$C$1166,A269)</f>
        <v>0</v>
      </c>
      <c r="D269" s="211">
        <f>COUNTIFS('2019'!$H$1041:$H$1166,"SOLUCIONADO",'2019'!$G$1041:$G$1166,C$66,'2019'!$C$1041:$C$1166,A269)</f>
        <v>0</v>
      </c>
      <c r="E269" s="211">
        <f>COUNTIFS('2019'!H$1041:H$1166,"SEGUIMIENTO",'2019'!G$1041:G$1166,E$66,'2019'!C$1041:C$1166,A269)</f>
        <v>0</v>
      </c>
      <c r="F269" s="211">
        <f>COUNTIFS('2019'!H$1041:H$1166,"SOLUCIONADO",'2019'!G$1041:G$1166,E$66,'2019'!C$1041:C$1166,A269)</f>
        <v>0</v>
      </c>
      <c r="G269" s="211">
        <f>COUNTIFS('2019'!$H$1041:$H$1166,"SEGUIMIENTO",'2019'!$G$1041:$G$1166,G$66,'2019'!$C$1041:$C$1166,A269)</f>
        <v>0</v>
      </c>
      <c r="H269" s="211">
        <f>COUNTIFS('2019'!$H$1041:$H$1166,"SOLUCIONADO",'2019'!$G$1041:$G$1166,G$66,'2019'!$C$1041:$C$1166,A269)</f>
        <v>1</v>
      </c>
      <c r="I269" s="211">
        <f>COUNTIFS('2019'!$H$1041:$H$1166,"SEGUIMIENTO",'2019'!$G$1041:$G$1166,I$66,'2019'!$C$1041:$C$1166,A269)</f>
        <v>0</v>
      </c>
      <c r="J269" s="211">
        <f>COUNTIFS('2019'!$H$1041:$H$1166,"SOLUCIONADO",'2019'!$G$1041:$G$1166,I$66,'2019'!$C$1041:$C$1166,A269)</f>
        <v>0</v>
      </c>
      <c r="K269" s="211">
        <f>COUNTIFS('2019'!$H$1041:$H$1166,"SEGUIMIENTO",'2019'!$G$1041:$G$1166,K$66,'2019'!$C$1041:$C$1166,A269)</f>
        <v>0</v>
      </c>
      <c r="L269" s="211">
        <f>COUNTIFS('2019'!$H$1041:$H$1166,"SOLUCIONADO",'2019'!$G$1041:$G$1166,K$66,'2019'!$C$1041:$C$1166,A269)</f>
        <v>0</v>
      </c>
      <c r="M269" s="211">
        <f>COUNTIFS('2019'!$H$1041:$H$1166,"SEGUIMIENTO",'2019'!$G$1041:$G$1166,M$66,'2019'!$C$1041:$C$1166,A269)</f>
        <v>0</v>
      </c>
      <c r="N269" s="211">
        <f>COUNTIFS('2019'!$H$1041:$H$1166,"SOLUCIONADO",'2019'!$G$1041:$G$1166,M$66,'2019'!$C$1041:$C$1166,A269)</f>
        <v>0</v>
      </c>
      <c r="O269" s="211">
        <f>COUNTIFS('2019'!$H$1041:$H$1166,"SEGUIMIENTO",'2019'!$G$1041:$G$1166,O$66,'2019'!$C$1041:$C$1166,A269)</f>
        <v>0</v>
      </c>
      <c r="P269" s="211">
        <f>COUNTIFS('2019'!$H$1041:$H$1166,"SOLUCIONADO",'2019'!$G$1041:$G$1166,O$66,'2019'!$C$1041:$C$1166,A269)</f>
        <v>0</v>
      </c>
      <c r="V269" s="186"/>
      <c r="W269" s="186"/>
      <c r="X269" s="186"/>
      <c r="Y269" s="186"/>
      <c r="Z269" s="186"/>
      <c r="AA269" s="186"/>
      <c r="AB269" s="186"/>
      <c r="AC269" s="186"/>
    </row>
    <row r="270" spans="1:29" ht="14.25">
      <c r="A270" s="540" t="str">
        <f t="array" ref="A270">IFERROR(INDEX('2019'!$C$1041:$C$1240,MATCH(0,INDEX(COUNTIF($A$258:A269,'2019'!$C$1041:$C$1240),0,0),0)),"")</f>
        <v>Agueybana</v>
      </c>
      <c r="B270" s="211">
        <f>COUNTIF('2019'!$C$1041:$C$1166,A270)</f>
        <v>18</v>
      </c>
      <c r="C270" s="211">
        <f>COUNTIFS('2019'!$H$1041:$H$1166,"SEGUIMIENTO",'2019'!$G$1041:$G$1166,C$66,'2019'!$C$1041:$C$1166,A270)</f>
        <v>0</v>
      </c>
      <c r="D270" s="211">
        <f>COUNTIFS('2019'!$H$1041:$H$1166,"SOLUCIONADO",'2019'!$G$1041:$G$1166,C$66,'2019'!$C$1041:$C$1166,A270)</f>
        <v>5</v>
      </c>
      <c r="E270" s="211">
        <f>COUNTIFS('2019'!H$1041:H$1166,"SEGUIMIENTO",'2019'!G$1041:G$1166,E$66,'2019'!C$1041:C$1166,A270)</f>
        <v>0</v>
      </c>
      <c r="F270" s="211">
        <f>COUNTIFS('2019'!H$1041:H$1166,"SOLUCIONADO",'2019'!G$1041:G$1166,E$66,'2019'!C$1041:C$1166,A270)</f>
        <v>8</v>
      </c>
      <c r="G270" s="211">
        <f>COUNTIFS('2019'!$H$1041:$H$1166,"SEGUIMIENTO",'2019'!$G$1041:$G$1166,G$66,'2019'!$C$1041:$C$1166,A270)</f>
        <v>0</v>
      </c>
      <c r="H270" s="211">
        <f>COUNTIFS('2019'!$H$1041:$H$1166,"SOLUCIONADO",'2019'!$G$1041:$G$1166,G$66,'2019'!$C$1041:$C$1166,A270)</f>
        <v>2</v>
      </c>
      <c r="I270" s="211">
        <f>COUNTIFS('2019'!$H$1041:$H$1166,"SEGUIMIENTO",'2019'!$G$1041:$G$1166,I$66,'2019'!$C$1041:$C$1166,A270)</f>
        <v>0</v>
      </c>
      <c r="J270" s="211">
        <f>COUNTIFS('2019'!$H$1041:$H$1166,"SOLUCIONADO",'2019'!$G$1041:$G$1166,I$66,'2019'!$C$1041:$C$1166,A270)</f>
        <v>0</v>
      </c>
      <c r="K270" s="211">
        <f>COUNTIFS('2019'!$H$1041:$H$1166,"SEGUIMIENTO",'2019'!$G$1041:$G$1166,K$66,'2019'!$C$1041:$C$1166,A270)</f>
        <v>0</v>
      </c>
      <c r="L270" s="211">
        <f>COUNTIFS('2019'!$H$1041:$H$1166,"SOLUCIONADO",'2019'!$G$1041:$G$1166,K$66,'2019'!$C$1041:$C$1166,A270)</f>
        <v>0</v>
      </c>
      <c r="M270" s="211">
        <f>COUNTIFS('2019'!$H$1041:$H$1166,"SEGUIMIENTO",'2019'!$G$1041:$G$1166,M$66,'2019'!$C$1041:$C$1166,A270)</f>
        <v>0</v>
      </c>
      <c r="N270" s="211">
        <f>COUNTIFS('2019'!$H$1041:$H$1166,"SOLUCIONADO",'2019'!$G$1041:$G$1166,M$66,'2019'!$C$1041:$C$1166,A270)</f>
        <v>0</v>
      </c>
      <c r="O270" s="211">
        <f>COUNTIFS('2019'!$H$1041:$H$1166,"SEGUIMIENTO",'2019'!$G$1041:$G$1166,O$66,'2019'!$C$1041:$C$1166,A270)</f>
        <v>0</v>
      </c>
      <c r="P270" s="211">
        <f>COUNTIFS('2019'!$H$1041:$H$1166,"SOLUCIONADO",'2019'!$G$1041:$G$1166,O$66,'2019'!$C$1041:$C$1166,A270)</f>
        <v>3</v>
      </c>
      <c r="V270" s="186"/>
      <c r="W270" s="186"/>
      <c r="X270" s="186"/>
      <c r="Y270" s="186"/>
      <c r="Z270" s="186"/>
      <c r="AA270" s="186"/>
      <c r="AB270" s="186"/>
      <c r="AC270" s="186"/>
    </row>
    <row r="271" spans="1:29" ht="14.25">
      <c r="A271" s="540" t="str">
        <f t="array" ref="A271">IFERROR(INDEX('2019'!$C$1041:$C$1240,MATCH(0,INDEX(COUNTIF($A$258:A270,'2019'!$C$1041:$C$1240),0,0),0)),"")</f>
        <v>FJIS Internet</v>
      </c>
      <c r="B271" s="211">
        <f>COUNTIF('2019'!$C$1041:$C$1166,A271)</f>
        <v>4</v>
      </c>
      <c r="C271" s="211">
        <f>COUNTIFS('2019'!$H$1041:$H$1166,"SEGUIMIENTO",'2019'!$G$1041:$G$1166,C$66,'2019'!$C$1041:$C$1166,A271)</f>
        <v>0</v>
      </c>
      <c r="D271" s="211">
        <f>COUNTIFS('2019'!$H$1041:$H$1166,"SOLUCIONADO",'2019'!$G$1041:$G$1166,C$66,'2019'!$C$1041:$C$1166,A271)</f>
        <v>3</v>
      </c>
      <c r="E271" s="211">
        <f>COUNTIFS('2019'!H$1041:H$1166,"SEGUIMIENTO",'2019'!G$1041:G$1166,E$66,'2019'!C$1041:C$1166,A271)</f>
        <v>0</v>
      </c>
      <c r="F271" s="211">
        <f>COUNTIFS('2019'!H$1041:H$1166,"SOLUCIONADO",'2019'!G$1041:G$1166,E$66,'2019'!C$1041:C$1166,A271)</f>
        <v>0</v>
      </c>
      <c r="G271" s="211">
        <f>COUNTIFS('2019'!$H$1041:$H$1166,"SEGUIMIENTO",'2019'!$G$1041:$G$1166,G$66,'2019'!$C$1041:$C$1166,A271)</f>
        <v>0</v>
      </c>
      <c r="H271" s="211">
        <f>COUNTIFS('2019'!$H$1041:$H$1166,"SOLUCIONADO",'2019'!$G$1041:$G$1166,G$66,'2019'!$C$1041:$C$1166,A271)</f>
        <v>0</v>
      </c>
      <c r="I271" s="211">
        <f>COUNTIFS('2019'!$H$1041:$H$1166,"SEGUIMIENTO",'2019'!$G$1041:$G$1166,I$66,'2019'!$C$1041:$C$1166,A271)</f>
        <v>0</v>
      </c>
      <c r="J271" s="211">
        <f>COUNTIFS('2019'!$H$1041:$H$1166,"SOLUCIONADO",'2019'!$G$1041:$G$1166,I$66,'2019'!$C$1041:$C$1166,A271)</f>
        <v>0</v>
      </c>
      <c r="K271" s="211">
        <f>COUNTIFS('2019'!$H$1041:$H$1166,"SEGUIMIENTO",'2019'!$G$1041:$G$1166,K$66,'2019'!$C$1041:$C$1166,A271)</f>
        <v>0</v>
      </c>
      <c r="L271" s="211">
        <f>COUNTIFS('2019'!$H$1041:$H$1166,"SOLUCIONADO",'2019'!$G$1041:$G$1166,K$66,'2019'!$C$1041:$C$1166,A271)</f>
        <v>0</v>
      </c>
      <c r="M271" s="211">
        <f>COUNTIFS('2019'!$H$1041:$H$1166,"SEGUIMIENTO",'2019'!$G$1041:$G$1166,M$66,'2019'!$C$1041:$C$1166,A271)</f>
        <v>0</v>
      </c>
      <c r="N271" s="211">
        <f>COUNTIFS('2019'!$H$1041:$H$1166,"SOLUCIONADO",'2019'!$G$1041:$G$1166,M$66,'2019'!$C$1041:$C$1166,A271)</f>
        <v>0</v>
      </c>
      <c r="O271" s="211">
        <f>COUNTIFS('2019'!$H$1041:$H$1166,"SEGUIMIENTO",'2019'!$G$1041:$G$1166,O$66,'2019'!$C$1041:$C$1166,A271)</f>
        <v>0</v>
      </c>
      <c r="P271" s="211">
        <f>COUNTIFS('2019'!$H$1041:$H$1166,"SOLUCIONADO",'2019'!$G$1041:$G$1166,O$66,'2019'!$C$1041:$C$1166,A271)</f>
        <v>1</v>
      </c>
      <c r="V271" s="186"/>
      <c r="W271" s="186"/>
      <c r="X271" s="186"/>
      <c r="Y271" s="186"/>
      <c r="Z271" s="186"/>
      <c r="AA271" s="186"/>
      <c r="AB271" s="186"/>
      <c r="AC271" s="186"/>
    </row>
    <row r="272" spans="1:29" ht="14.25">
      <c r="A272" s="540" t="str">
        <f t="array" ref="A272">IFERROR(INDEX('2019'!$C$1041:$C$1240,MATCH(0,INDEX(COUNTIF($A$258:A271,'2019'!$C$1041:$C$1240),0,0),0)),"")</f>
        <v>Cacao</v>
      </c>
      <c r="B272" s="211">
        <f>COUNTIF('2019'!$C$1041:$C$1166,A272)</f>
        <v>5</v>
      </c>
      <c r="C272" s="211">
        <f>COUNTIFS('2019'!$H$1041:$H$1166,"SEGUIMIENTO",'2019'!$G$1041:$G$1166,C$66,'2019'!$C$1041:$C$1166,A272)</f>
        <v>0</v>
      </c>
      <c r="D272" s="211">
        <f>COUNTIFS('2019'!$H$1041:$H$1166,"SOLUCIONADO",'2019'!$G$1041:$G$1166,C$66,'2019'!$C$1041:$C$1166,A272)</f>
        <v>3</v>
      </c>
      <c r="E272" s="211">
        <f>COUNTIFS('2019'!H$1041:H$1166,"SEGUIMIENTO",'2019'!G$1041:G$1166,E$66,'2019'!C$1041:C$1166,A272)</f>
        <v>0</v>
      </c>
      <c r="F272" s="211">
        <f>COUNTIFS('2019'!H$1041:H$1166,"SOLUCIONADO",'2019'!G$1041:G$1166,E$66,'2019'!C$1041:C$1166,A272)</f>
        <v>0</v>
      </c>
      <c r="G272" s="211">
        <f>COUNTIFS('2019'!$H$1041:$H$1166,"SEGUIMIENTO",'2019'!$G$1041:$G$1166,G$66,'2019'!$C$1041:$C$1166,A272)</f>
        <v>0</v>
      </c>
      <c r="H272" s="211">
        <f>COUNTIFS('2019'!$H$1041:$H$1166,"SOLUCIONADO",'2019'!$G$1041:$G$1166,G$66,'2019'!$C$1041:$C$1166,A272)</f>
        <v>0</v>
      </c>
      <c r="I272" s="211">
        <f>COUNTIFS('2019'!$H$1041:$H$1166,"SEGUIMIENTO",'2019'!$G$1041:$G$1166,I$66,'2019'!$C$1041:$C$1166,A272)</f>
        <v>0</v>
      </c>
      <c r="J272" s="211">
        <f>COUNTIFS('2019'!$H$1041:$H$1166,"SOLUCIONADO",'2019'!$G$1041:$G$1166,I$66,'2019'!$C$1041:$C$1166,A272)</f>
        <v>0</v>
      </c>
      <c r="K272" s="211">
        <f>COUNTIFS('2019'!$H$1041:$H$1166,"SEGUIMIENTO",'2019'!$G$1041:$G$1166,K$66,'2019'!$C$1041:$C$1166,A272)</f>
        <v>0</v>
      </c>
      <c r="L272" s="211">
        <f>COUNTIFS('2019'!$H$1041:$H$1166,"SOLUCIONADO",'2019'!$G$1041:$G$1166,K$66,'2019'!$C$1041:$C$1166,A272)</f>
        <v>0</v>
      </c>
      <c r="M272" s="211">
        <f>COUNTIFS('2019'!$H$1041:$H$1166,"SEGUIMIENTO",'2019'!$G$1041:$G$1166,M$66,'2019'!$C$1041:$C$1166,A272)</f>
        <v>0</v>
      </c>
      <c r="N272" s="211">
        <f>COUNTIFS('2019'!$H$1041:$H$1166,"SOLUCIONADO",'2019'!$G$1041:$G$1166,M$66,'2019'!$C$1041:$C$1166,A272)</f>
        <v>0</v>
      </c>
      <c r="O272" s="211">
        <f>COUNTIFS('2019'!$H$1041:$H$1166,"SEGUIMIENTO",'2019'!$G$1041:$G$1166,O$66,'2019'!$C$1041:$C$1166,A272)</f>
        <v>0</v>
      </c>
      <c r="P272" s="211">
        <f>COUNTIFS('2019'!$H$1041:$H$1166,"SOLUCIONADO",'2019'!$G$1041:$G$1166,O$66,'2019'!$C$1041:$C$1166,A272)</f>
        <v>2</v>
      </c>
      <c r="V272" s="186"/>
      <c r="W272" s="186"/>
      <c r="X272" s="186"/>
      <c r="Y272" s="186"/>
      <c r="Z272" s="186"/>
      <c r="AA272" s="186"/>
      <c r="AB272" s="186"/>
      <c r="AC272" s="186"/>
    </row>
    <row r="273" spans="1:29" ht="14.25">
      <c r="A273" s="540" t="str">
        <f t="array" ref="A273">IFERROR(INDEX('2019'!$C$1041:$C$1240,MATCH(0,INDEX(COUNTIF($A$258:A272,'2019'!$C$1041:$C$1240),0,0),0)),"")</f>
        <v>Quinta Valle</v>
      </c>
      <c r="B273" s="211">
        <f>COUNTIF('2019'!$C$1041:$C$1166,A273)</f>
        <v>2</v>
      </c>
      <c r="C273" s="211">
        <f>COUNTIFS('2019'!$H$1041:$H$1166,"SEGUIMIENTO",'2019'!$G$1041:$G$1166,C$66,'2019'!$C$1041:$C$1166,A273)</f>
        <v>0</v>
      </c>
      <c r="D273" s="211">
        <f>COUNTIFS('2019'!$H$1041:$H$1166,"SOLUCIONADO",'2019'!$G$1041:$G$1166,C$66,'2019'!$C$1041:$C$1166,A273)</f>
        <v>0</v>
      </c>
      <c r="E273" s="211">
        <f>COUNTIFS('2019'!H$1041:H$1166,"SEGUIMIENTO",'2019'!G$1041:G$1166,E$66,'2019'!C$1041:C$1166,A273)</f>
        <v>0</v>
      </c>
      <c r="F273" s="211">
        <f>COUNTIFS('2019'!H$1041:H$1166,"SOLUCIONADO",'2019'!G$1041:G$1166,E$66,'2019'!C$1041:C$1166,A273)</f>
        <v>1</v>
      </c>
      <c r="G273" s="211">
        <f>COUNTIFS('2019'!$H$1041:$H$1166,"SEGUIMIENTO",'2019'!$G$1041:$G$1166,G$66,'2019'!$C$1041:$C$1166,A273)</f>
        <v>0</v>
      </c>
      <c r="H273" s="211">
        <f>COUNTIFS('2019'!$H$1041:$H$1166,"SOLUCIONADO",'2019'!$G$1041:$G$1166,G$66,'2019'!$C$1041:$C$1166,A273)</f>
        <v>0</v>
      </c>
      <c r="I273" s="211">
        <f>COUNTIFS('2019'!$H$1041:$H$1166,"SEGUIMIENTO",'2019'!$G$1041:$G$1166,I$66,'2019'!$C$1041:$C$1166,A273)</f>
        <v>0</v>
      </c>
      <c r="J273" s="211">
        <f>COUNTIFS('2019'!$H$1041:$H$1166,"SOLUCIONADO",'2019'!$G$1041:$G$1166,I$66,'2019'!$C$1041:$C$1166,A273)</f>
        <v>0</v>
      </c>
      <c r="K273" s="211">
        <f>COUNTIFS('2019'!$H$1041:$H$1166,"SEGUIMIENTO",'2019'!$G$1041:$G$1166,K$66,'2019'!$C$1041:$C$1166,A273)</f>
        <v>0</v>
      </c>
      <c r="L273" s="211">
        <f>COUNTIFS('2019'!$H$1041:$H$1166,"SOLUCIONADO",'2019'!$G$1041:$G$1166,K$66,'2019'!$C$1041:$C$1166,A273)</f>
        <v>0</v>
      </c>
      <c r="M273" s="211">
        <f>COUNTIFS('2019'!$H$1041:$H$1166,"SEGUIMIENTO",'2019'!$G$1041:$G$1166,M$66,'2019'!$C$1041:$C$1166,A273)</f>
        <v>0</v>
      </c>
      <c r="N273" s="211">
        <f>COUNTIFS('2019'!$H$1041:$H$1166,"SOLUCIONADO",'2019'!$G$1041:$G$1166,M$66,'2019'!$C$1041:$C$1166,A273)</f>
        <v>0</v>
      </c>
      <c r="O273" s="211">
        <f>COUNTIFS('2019'!$H$1041:$H$1166,"SEGUIMIENTO",'2019'!$G$1041:$G$1166,O$66,'2019'!$C$1041:$C$1166,A273)</f>
        <v>0</v>
      </c>
      <c r="P273" s="211">
        <f>COUNTIFS('2019'!$H$1041:$H$1166,"SOLUCIONADO",'2019'!$G$1041:$G$1166,O$66,'2019'!$C$1041:$C$1166,A273)</f>
        <v>1</v>
      </c>
      <c r="V273" s="186"/>
      <c r="W273" s="186"/>
      <c r="X273" s="186"/>
      <c r="Y273" s="186"/>
      <c r="Z273" s="186"/>
      <c r="AA273" s="186"/>
      <c r="AB273" s="186"/>
      <c r="AC273" s="186"/>
    </row>
    <row r="274" spans="1:29" ht="14.25">
      <c r="A274" s="540" t="str">
        <f t="array" ref="A274">IFERROR(INDEX('2019'!$C$1041:$C$1240,MATCH(0,INDEX(COUNTIF($A$258:A273,'2019'!$C$1041:$C$1240),0,0),0)),"")</f>
        <v>Estrella</v>
      </c>
      <c r="B274" s="211">
        <f>COUNTIF('2019'!$C$1041:$C$1166,A274)</f>
        <v>4</v>
      </c>
      <c r="C274" s="211">
        <f>COUNTIFS('2019'!$H$1041:$H$1166,"SEGUIMIENTO",'2019'!$G$1041:$G$1166,C$66,'2019'!$C$1041:$C$1166,A274)</f>
        <v>0</v>
      </c>
      <c r="D274" s="211">
        <f>COUNTIFS('2019'!$H$1041:$H$1166,"SOLUCIONADO",'2019'!$G$1041:$G$1166,C$66,'2019'!$C$1041:$C$1166,A274)</f>
        <v>4</v>
      </c>
      <c r="E274" s="211">
        <f>COUNTIFS('2019'!H$1041:H$1166,"SEGUIMIENTO",'2019'!G$1041:G$1166,E$66,'2019'!C$1041:C$1166,A274)</f>
        <v>0</v>
      </c>
      <c r="F274" s="211">
        <f>COUNTIFS('2019'!H$1041:H$1166,"SOLUCIONADO",'2019'!G$1041:G$1166,E$66,'2019'!C$1041:C$1166,A274)</f>
        <v>0</v>
      </c>
      <c r="G274" s="211">
        <f>COUNTIFS('2019'!$H$1041:$H$1166,"SEGUIMIENTO",'2019'!$G$1041:$G$1166,G$66,'2019'!$C$1041:$C$1166,A274)</f>
        <v>0</v>
      </c>
      <c r="H274" s="211">
        <f>COUNTIFS('2019'!$H$1041:$H$1166,"SOLUCIONADO",'2019'!$G$1041:$G$1166,G$66,'2019'!$C$1041:$C$1166,A274)</f>
        <v>0</v>
      </c>
      <c r="I274" s="211">
        <f>COUNTIFS('2019'!$H$1041:$H$1166,"SEGUIMIENTO",'2019'!$G$1041:$G$1166,I$66,'2019'!$C$1041:$C$1166,A274)</f>
        <v>0</v>
      </c>
      <c r="J274" s="211">
        <f>COUNTIFS('2019'!$H$1041:$H$1166,"SOLUCIONADO",'2019'!$G$1041:$G$1166,I$66,'2019'!$C$1041:$C$1166,A274)</f>
        <v>0</v>
      </c>
      <c r="K274" s="211">
        <f>COUNTIFS('2019'!$H$1041:$H$1166,"SEGUIMIENTO",'2019'!$G$1041:$G$1166,K$66,'2019'!$C$1041:$C$1166,A274)</f>
        <v>0</v>
      </c>
      <c r="L274" s="211">
        <f>COUNTIFS('2019'!$H$1041:$H$1166,"SOLUCIONADO",'2019'!$G$1041:$G$1166,K$66,'2019'!$C$1041:$C$1166,A274)</f>
        <v>0</v>
      </c>
      <c r="M274" s="211">
        <f>COUNTIFS('2019'!$H$1041:$H$1166,"SEGUIMIENTO",'2019'!$G$1041:$G$1166,M$66,'2019'!$C$1041:$C$1166,A274)</f>
        <v>0</v>
      </c>
      <c r="N274" s="211">
        <f>COUNTIFS('2019'!$H$1041:$H$1166,"SOLUCIONADO",'2019'!$G$1041:$G$1166,M$66,'2019'!$C$1041:$C$1166,A274)</f>
        <v>0</v>
      </c>
      <c r="O274" s="211">
        <f>COUNTIFS('2019'!$H$1041:$H$1166,"SEGUIMIENTO",'2019'!$G$1041:$G$1166,O$66,'2019'!$C$1041:$C$1166,A274)</f>
        <v>0</v>
      </c>
      <c r="P274" s="211">
        <f>COUNTIFS('2019'!$H$1041:$H$1166,"SOLUCIONADO",'2019'!$G$1041:$G$1166,O$66,'2019'!$C$1041:$C$1166,A274)</f>
        <v>0</v>
      </c>
      <c r="V274" s="186"/>
      <c r="W274" s="186"/>
      <c r="X274" s="186"/>
      <c r="Y274" s="186"/>
      <c r="Z274" s="186"/>
      <c r="AA274" s="186"/>
      <c r="AB274" s="186"/>
      <c r="AC274" s="186"/>
    </row>
    <row r="275" spans="1:29" ht="14.25">
      <c r="A275" s="540" t="str">
        <f t="array" ref="A275">IFERROR(INDEX('2019'!$C$1041:$C$1240,MATCH(0,INDEX(COUNTIF($A$258:A274,'2019'!$C$1041:$C$1240),0,0),0)),"")</f>
        <v>Tiffany</v>
      </c>
      <c r="B275" s="211">
        <f>COUNTIF('2019'!$C$1041:$C$1166,A275)</f>
        <v>7</v>
      </c>
      <c r="C275" s="211">
        <f>COUNTIFS('2019'!$H$1041:$H$1166,"SEGUIMIENTO",'2019'!$G$1041:$G$1166,C$66,'2019'!$C$1041:$C$1166,A275)</f>
        <v>0</v>
      </c>
      <c r="D275" s="211">
        <f>COUNTIFS('2019'!$H$1041:$H$1166,"SOLUCIONADO",'2019'!$G$1041:$G$1166,C$66,'2019'!$C$1041:$C$1166,A275)</f>
        <v>2</v>
      </c>
      <c r="E275" s="211">
        <f>COUNTIFS('2019'!H$1041:H$1166,"SEGUIMIENTO",'2019'!G$1041:G$1166,E$66,'2019'!C$1041:C$1166,A275)</f>
        <v>0</v>
      </c>
      <c r="F275" s="211">
        <f>COUNTIFS('2019'!H$1041:H$1166,"SOLUCIONADO",'2019'!G$1041:G$1166,E$66,'2019'!C$1041:C$1166,A275)</f>
        <v>2</v>
      </c>
      <c r="G275" s="211">
        <f>COUNTIFS('2019'!$H$1041:$H$1166,"SEGUIMIENTO",'2019'!$G$1041:$G$1166,G$66,'2019'!$C$1041:$C$1166,A275)</f>
        <v>0</v>
      </c>
      <c r="H275" s="211">
        <f>COUNTIFS('2019'!$H$1041:$H$1166,"SOLUCIONADO",'2019'!$G$1041:$G$1166,G$66,'2019'!$C$1041:$C$1166,A275)</f>
        <v>0</v>
      </c>
      <c r="I275" s="211">
        <f>COUNTIFS('2019'!$H$1041:$H$1166,"SEGUIMIENTO",'2019'!$G$1041:$G$1166,I$66,'2019'!$C$1041:$C$1166,A275)</f>
        <v>0</v>
      </c>
      <c r="J275" s="211">
        <f>COUNTIFS('2019'!$H$1041:$H$1166,"SOLUCIONADO",'2019'!$G$1041:$G$1166,I$66,'2019'!$C$1041:$C$1166,A275)</f>
        <v>0</v>
      </c>
      <c r="K275" s="211">
        <f>COUNTIFS('2019'!$H$1041:$H$1166,"SEGUIMIENTO",'2019'!$G$1041:$G$1166,K$66,'2019'!$C$1041:$C$1166,A275)</f>
        <v>0</v>
      </c>
      <c r="L275" s="211">
        <f>COUNTIFS('2019'!$H$1041:$H$1166,"SOLUCIONADO",'2019'!$G$1041:$G$1166,K$66,'2019'!$C$1041:$C$1166,A275)</f>
        <v>0</v>
      </c>
      <c r="M275" s="211">
        <f>COUNTIFS('2019'!$H$1041:$H$1166,"SEGUIMIENTO",'2019'!$G$1041:$G$1166,M$66,'2019'!$C$1041:$C$1166,A275)</f>
        <v>0</v>
      </c>
      <c r="N275" s="211">
        <f>COUNTIFS('2019'!$H$1041:$H$1166,"SOLUCIONADO",'2019'!$G$1041:$G$1166,M$66,'2019'!$C$1041:$C$1166,A275)</f>
        <v>0</v>
      </c>
      <c r="O275" s="211">
        <f>COUNTIFS('2019'!$H$1041:$H$1166,"SEGUIMIENTO",'2019'!$G$1041:$G$1166,O$66,'2019'!$C$1041:$C$1166,A275)</f>
        <v>0</v>
      </c>
      <c r="P275" s="211">
        <f>COUNTIFS('2019'!$H$1041:$H$1166,"SOLUCIONADO",'2019'!$G$1041:$G$1166,O$66,'2019'!$C$1041:$C$1166,A275)</f>
        <v>3</v>
      </c>
      <c r="V275" s="186"/>
      <c r="W275" s="186"/>
      <c r="X275" s="186"/>
      <c r="Y275" s="186"/>
      <c r="Z275" s="186"/>
      <c r="AA275" s="186"/>
      <c r="AB275" s="186"/>
      <c r="AC275" s="186"/>
    </row>
    <row r="276" spans="1:29" ht="14.25">
      <c r="A276" s="540" t="str">
        <f t="array" ref="A276">IFERROR(INDEX('2019'!$C$1041:$C$1240,MATCH(0,INDEX(COUNTIF($A$258:A275,'2019'!$C$1041:$C$1240),0,0),0)),"")</f>
        <v>Playa Grande</v>
      </c>
      <c r="B276" s="211">
        <f>COUNTIF('2019'!$C$1041:$C$1166,A276)</f>
        <v>9</v>
      </c>
      <c r="C276" s="211">
        <f>COUNTIFS('2019'!$H$1041:$H$1166,"SEGUIMIENTO",'2019'!$G$1041:$G$1166,C$66,'2019'!$C$1041:$C$1166,A276)</f>
        <v>0</v>
      </c>
      <c r="D276" s="211">
        <f>COUNTIFS('2019'!$H$1041:$H$1166,"SOLUCIONADO",'2019'!$G$1041:$G$1166,C$66,'2019'!$C$1041:$C$1166,A276)</f>
        <v>3</v>
      </c>
      <c r="E276" s="211">
        <f>COUNTIFS('2019'!H$1041:H$1166,"SEGUIMIENTO",'2019'!G$1041:G$1166,E$66,'2019'!C$1041:C$1166,A276)</f>
        <v>0</v>
      </c>
      <c r="F276" s="211">
        <f>COUNTIFS('2019'!H$1041:H$1166,"SOLUCIONADO",'2019'!G$1041:G$1166,E$66,'2019'!C$1041:C$1166,A276)</f>
        <v>2</v>
      </c>
      <c r="G276" s="211">
        <f>COUNTIFS('2019'!$H$1041:$H$1166,"SEGUIMIENTO",'2019'!$G$1041:$G$1166,G$66,'2019'!$C$1041:$C$1166,A276)</f>
        <v>0</v>
      </c>
      <c r="H276" s="211">
        <f>COUNTIFS('2019'!$H$1041:$H$1166,"SOLUCIONADO",'2019'!$G$1041:$G$1166,G$66,'2019'!$C$1041:$C$1166,A276)</f>
        <v>1</v>
      </c>
      <c r="I276" s="211">
        <f>COUNTIFS('2019'!$H$1041:$H$1166,"SEGUIMIENTO",'2019'!$G$1041:$G$1166,I$66,'2019'!$C$1041:$C$1166,A276)</f>
        <v>0</v>
      </c>
      <c r="J276" s="211">
        <f>COUNTIFS('2019'!$H$1041:$H$1166,"SOLUCIONADO",'2019'!$G$1041:$G$1166,I$66,'2019'!$C$1041:$C$1166,A276)</f>
        <v>0</v>
      </c>
      <c r="K276" s="211">
        <f>COUNTIFS('2019'!$H$1041:$H$1166,"SEGUIMIENTO",'2019'!$G$1041:$G$1166,K$66,'2019'!$C$1041:$C$1166,A276)</f>
        <v>0</v>
      </c>
      <c r="L276" s="211">
        <f>COUNTIFS('2019'!$H$1041:$H$1166,"SOLUCIONADO",'2019'!$G$1041:$G$1166,K$66,'2019'!$C$1041:$C$1166,A276)</f>
        <v>0</v>
      </c>
      <c r="M276" s="211">
        <f>COUNTIFS('2019'!$H$1041:$H$1166,"SEGUIMIENTO",'2019'!$G$1041:$G$1166,M$66,'2019'!$C$1041:$C$1166,A276)</f>
        <v>0</v>
      </c>
      <c r="N276" s="211">
        <f>COUNTIFS('2019'!$H$1041:$H$1166,"SOLUCIONADO",'2019'!$G$1041:$G$1166,M$66,'2019'!$C$1041:$C$1166,A276)</f>
        <v>2</v>
      </c>
      <c r="O276" s="211">
        <f>COUNTIFS('2019'!$H$1041:$H$1166,"SEGUIMIENTO",'2019'!$G$1041:$G$1166,O$66,'2019'!$C$1041:$C$1166,A276)</f>
        <v>0</v>
      </c>
      <c r="P276" s="211">
        <f>COUNTIFS('2019'!$H$1041:$H$1166,"SOLUCIONADO",'2019'!$G$1041:$G$1166,O$66,'2019'!$C$1041:$C$1166,A276)</f>
        <v>1</v>
      </c>
      <c r="V276" s="186"/>
      <c r="W276" s="186"/>
      <c r="X276" s="186"/>
      <c r="Y276" s="186"/>
      <c r="Z276" s="186"/>
      <c r="AA276" s="186"/>
      <c r="AB276" s="186"/>
      <c r="AC276" s="186"/>
    </row>
    <row r="277" spans="1:29" ht="14.25">
      <c r="A277" s="540" t="str">
        <f t="array" ref="A277">IFERROR(INDEX('2019'!$C$1041:$C$1240,MATCH(0,INDEX(COUNTIF($A$258:A276,'2019'!$C$1041:$C$1240),0,0),0)),"")</f>
        <v>Morcelos</v>
      </c>
      <c r="B277" s="211">
        <f>COUNTIF('2019'!$C$1041:$C$1166,A277)</f>
        <v>2</v>
      </c>
      <c r="C277" s="211">
        <f>COUNTIFS('2019'!$H$1041:$H$1166,"SEGUIMIENTO",'2019'!$G$1041:$G$1166,C$66,'2019'!$C$1041:$C$1166,A277)</f>
        <v>0</v>
      </c>
      <c r="D277" s="211">
        <f>COUNTIFS('2019'!$H$1041:$H$1166,"SOLUCIONADO",'2019'!$G$1041:$G$1166,C$66,'2019'!$C$1041:$C$1166,A277)</f>
        <v>2</v>
      </c>
      <c r="E277" s="211">
        <f>COUNTIFS('2019'!H$1041:H$1166,"SEGUIMIENTO",'2019'!G$1041:G$1166,E$66,'2019'!C$1041:C$1166,A277)</f>
        <v>0</v>
      </c>
      <c r="F277" s="211">
        <f>COUNTIFS('2019'!H$1041:H$1166,"SOLUCIONADO",'2019'!G$1041:G$1166,E$66,'2019'!C$1041:C$1166,A277)</f>
        <v>0</v>
      </c>
      <c r="G277" s="211">
        <f>COUNTIFS('2019'!$H$1041:$H$1166,"SEGUIMIENTO",'2019'!$G$1041:$G$1166,G$66,'2019'!$C$1041:$C$1166,A277)</f>
        <v>0</v>
      </c>
      <c r="H277" s="211">
        <f>COUNTIFS('2019'!$H$1041:$H$1166,"SOLUCIONADO",'2019'!$G$1041:$G$1166,G$66,'2019'!$C$1041:$C$1166,A277)</f>
        <v>0</v>
      </c>
      <c r="I277" s="211">
        <f>COUNTIFS('2019'!$H$1041:$H$1166,"SEGUIMIENTO",'2019'!$G$1041:$G$1166,I$66,'2019'!$C$1041:$C$1166,A277)</f>
        <v>0</v>
      </c>
      <c r="J277" s="211">
        <f>COUNTIFS('2019'!$H$1041:$H$1166,"SOLUCIONADO",'2019'!$G$1041:$G$1166,I$66,'2019'!$C$1041:$C$1166,A277)</f>
        <v>0</v>
      </c>
      <c r="K277" s="211">
        <f>COUNTIFS('2019'!$H$1041:$H$1166,"SEGUIMIENTO",'2019'!$G$1041:$G$1166,K$66,'2019'!$C$1041:$C$1166,A277)</f>
        <v>0</v>
      </c>
      <c r="L277" s="211">
        <f>COUNTIFS('2019'!$H$1041:$H$1166,"SOLUCIONADO",'2019'!$G$1041:$G$1166,K$66,'2019'!$C$1041:$C$1166,A277)</f>
        <v>0</v>
      </c>
      <c r="M277" s="211">
        <f>COUNTIFS('2019'!$H$1041:$H$1166,"SEGUIMIENTO",'2019'!$G$1041:$G$1166,M$66,'2019'!$C$1041:$C$1166,A277)</f>
        <v>0</v>
      </c>
      <c r="N277" s="211">
        <f>COUNTIFS('2019'!$H$1041:$H$1166,"SOLUCIONADO",'2019'!$G$1041:$G$1166,M$66,'2019'!$C$1041:$C$1166,A277)</f>
        <v>0</v>
      </c>
      <c r="O277" s="211">
        <f>COUNTIFS('2019'!$H$1041:$H$1166,"SEGUIMIENTO",'2019'!$G$1041:$G$1166,O$66,'2019'!$C$1041:$C$1166,A277)</f>
        <v>0</v>
      </c>
      <c r="P277" s="211">
        <f>COUNTIFS('2019'!$H$1041:$H$1166,"SOLUCIONADO",'2019'!$G$1041:$G$1166,O$66,'2019'!$C$1041:$C$1166,A277)</f>
        <v>0</v>
      </c>
      <c r="V277" s="186"/>
      <c r="W277" s="186"/>
      <c r="X277" s="186"/>
      <c r="Y277" s="186"/>
      <c r="Z277" s="186"/>
      <c r="AA277" s="186"/>
      <c r="AB277" s="186"/>
      <c r="AC277" s="186"/>
    </row>
    <row r="278" spans="1:29" ht="14.25">
      <c r="A278" s="540" t="str">
        <f t="array" ref="A278">IFERROR(INDEX('2019'!$C$1041:$C$1240,MATCH(0,INDEX(COUNTIF($A$258:A277,'2019'!$C$1041:$C$1240),0,0),0)),"")</f>
        <v>Lomas del Viento</v>
      </c>
      <c r="B278" s="211">
        <f>COUNTIF('2019'!$C$1041:$C$1166,A278)</f>
        <v>1</v>
      </c>
      <c r="C278" s="211">
        <f>COUNTIFS('2019'!$H$1041:$H$1166,"SEGUIMIENTO",'2019'!$G$1041:$G$1166,C$66,'2019'!$C$1041:$C$1166,A278)</f>
        <v>0</v>
      </c>
      <c r="D278" s="211">
        <f>COUNTIFS('2019'!$H$1041:$H$1166,"SOLUCIONADO",'2019'!$G$1041:$G$1166,C$66,'2019'!$C$1041:$C$1166,A278)</f>
        <v>0</v>
      </c>
      <c r="E278" s="211">
        <f>COUNTIFS('2019'!H$1041:H$1166,"SEGUIMIENTO",'2019'!G$1041:G$1166,E$66,'2019'!C$1041:C$1166,A278)</f>
        <v>0</v>
      </c>
      <c r="F278" s="211">
        <f>COUNTIFS('2019'!H$1041:H$1166,"SOLUCIONADO",'2019'!G$1041:G$1166,E$66,'2019'!C$1041:C$1166,A278)</f>
        <v>1</v>
      </c>
      <c r="G278" s="211">
        <f>COUNTIFS('2019'!$H$1041:$H$1166,"SEGUIMIENTO",'2019'!$G$1041:$G$1166,G$66,'2019'!$C$1041:$C$1166,A278)</f>
        <v>0</v>
      </c>
      <c r="H278" s="211">
        <f>COUNTIFS('2019'!$H$1041:$H$1166,"SOLUCIONADO",'2019'!$G$1041:$G$1166,G$66,'2019'!$C$1041:$C$1166,A278)</f>
        <v>0</v>
      </c>
      <c r="I278" s="211">
        <f>COUNTIFS('2019'!$H$1041:$H$1166,"SEGUIMIENTO",'2019'!$G$1041:$G$1166,I$66,'2019'!$C$1041:$C$1166,A278)</f>
        <v>0</v>
      </c>
      <c r="J278" s="211">
        <f>COUNTIFS('2019'!$H$1041:$H$1166,"SOLUCIONADO",'2019'!$G$1041:$G$1166,I$66,'2019'!$C$1041:$C$1166,A278)</f>
        <v>0</v>
      </c>
      <c r="K278" s="211">
        <f>COUNTIFS('2019'!$H$1041:$H$1166,"SEGUIMIENTO",'2019'!$G$1041:$G$1166,K$66,'2019'!$C$1041:$C$1166,A278)</f>
        <v>0</v>
      </c>
      <c r="L278" s="211">
        <f>COUNTIFS('2019'!$H$1041:$H$1166,"SOLUCIONADO",'2019'!$G$1041:$G$1166,K$66,'2019'!$C$1041:$C$1166,A278)</f>
        <v>0</v>
      </c>
      <c r="M278" s="211">
        <f>COUNTIFS('2019'!$H$1041:$H$1166,"SEGUIMIENTO",'2019'!$G$1041:$G$1166,M$66,'2019'!$C$1041:$C$1166,A278)</f>
        <v>0</v>
      </c>
      <c r="N278" s="211">
        <f>COUNTIFS('2019'!$H$1041:$H$1166,"SOLUCIONADO",'2019'!$G$1041:$G$1166,M$66,'2019'!$C$1041:$C$1166,A278)</f>
        <v>0</v>
      </c>
      <c r="O278" s="211">
        <f>COUNTIFS('2019'!$H$1041:$H$1166,"SEGUIMIENTO",'2019'!$G$1041:$G$1166,O$66,'2019'!$C$1041:$C$1166,A278)</f>
        <v>0</v>
      </c>
      <c r="P278" s="211">
        <f>COUNTIFS('2019'!$H$1041:$H$1166,"SOLUCIONADO",'2019'!$G$1041:$G$1166,O$66,'2019'!$C$1041:$C$1166,A278)</f>
        <v>0</v>
      </c>
      <c r="V278" s="186"/>
      <c r="W278" s="186"/>
      <c r="X278" s="186"/>
      <c r="Y278" s="186"/>
      <c r="Z278" s="186"/>
      <c r="AA278" s="186"/>
      <c r="AB278" s="186"/>
      <c r="AC278" s="186"/>
    </row>
    <row r="279" spans="1:29" ht="14.25">
      <c r="A279" s="540" t="str">
        <f t="array" ref="A279">IFERROR(INDEX('2019'!$C$1041:$C$1240,MATCH(0,INDEX(COUNTIF($A$258:A278,'2019'!$C$1041:$C$1240),0,0),0)),"")</f>
        <v>Bayamon</v>
      </c>
      <c r="B279" s="211">
        <f>COUNTIF('2019'!$C$1041:$C$1166,A279)</f>
        <v>1</v>
      </c>
      <c r="C279" s="211">
        <f>COUNTIFS('2019'!$H$1041:$H$1166,"SEGUIMIENTO",'2019'!$G$1041:$G$1166,C$66,'2019'!$C$1041:$C$1166,A279)</f>
        <v>0</v>
      </c>
      <c r="D279" s="211">
        <f>COUNTIFS('2019'!$H$1041:$H$1166,"SOLUCIONADO",'2019'!$G$1041:$G$1166,C$66,'2019'!$C$1041:$C$1166,A279)</f>
        <v>1</v>
      </c>
      <c r="E279" s="211">
        <f>COUNTIFS('2019'!H$1041:H$1166,"SEGUIMIENTO",'2019'!G$1041:G$1166,E$66,'2019'!C$1041:C$1166,A279)</f>
        <v>0</v>
      </c>
      <c r="F279" s="211">
        <f>COUNTIFS('2019'!H$1041:H$1166,"SOLUCIONADO",'2019'!G$1041:G$1166,E$66,'2019'!C$1041:C$1166,A279)</f>
        <v>0</v>
      </c>
      <c r="G279" s="211">
        <f>COUNTIFS('2019'!$H$1041:$H$1166,"SEGUIMIENTO",'2019'!$G$1041:$G$1166,G$66,'2019'!$C$1041:$C$1166,A279)</f>
        <v>0</v>
      </c>
      <c r="H279" s="211">
        <f>COUNTIFS('2019'!$H$1041:$H$1166,"SOLUCIONADO",'2019'!$G$1041:$G$1166,G$66,'2019'!$C$1041:$C$1166,A279)</f>
        <v>0</v>
      </c>
      <c r="I279" s="211">
        <f>COUNTIFS('2019'!$H$1041:$H$1166,"SEGUIMIENTO",'2019'!$G$1041:$G$1166,I$66,'2019'!$C$1041:$C$1166,A279)</f>
        <v>0</v>
      </c>
      <c r="J279" s="211">
        <f>COUNTIFS('2019'!$H$1041:$H$1166,"SOLUCIONADO",'2019'!$G$1041:$G$1166,I$66,'2019'!$C$1041:$C$1166,A279)</f>
        <v>0</v>
      </c>
      <c r="K279" s="211">
        <f>COUNTIFS('2019'!$H$1041:$H$1166,"SEGUIMIENTO",'2019'!$G$1041:$G$1166,K$66,'2019'!$C$1041:$C$1166,A279)</f>
        <v>0</v>
      </c>
      <c r="L279" s="211">
        <f>COUNTIFS('2019'!$H$1041:$H$1166,"SOLUCIONADO",'2019'!$G$1041:$G$1166,K$66,'2019'!$C$1041:$C$1166,A279)</f>
        <v>0</v>
      </c>
      <c r="M279" s="211">
        <f>COUNTIFS('2019'!$H$1041:$H$1166,"SEGUIMIENTO",'2019'!$G$1041:$G$1166,M$66,'2019'!$C$1041:$C$1166,A279)</f>
        <v>0</v>
      </c>
      <c r="N279" s="211">
        <f>COUNTIFS('2019'!$H$1041:$H$1166,"SOLUCIONADO",'2019'!$G$1041:$G$1166,M$66,'2019'!$C$1041:$C$1166,A279)</f>
        <v>0</v>
      </c>
      <c r="O279" s="211">
        <f>COUNTIFS('2019'!$H$1041:$H$1166,"SEGUIMIENTO",'2019'!$G$1041:$G$1166,O$66,'2019'!$C$1041:$C$1166,A279)</f>
        <v>0</v>
      </c>
      <c r="P279" s="211">
        <f>COUNTIFS('2019'!$H$1041:$H$1166,"SOLUCIONADO",'2019'!$G$1041:$G$1166,O$66,'2019'!$C$1041:$C$1166,A279)</f>
        <v>0</v>
      </c>
      <c r="V279" s="186"/>
      <c r="W279" s="186"/>
      <c r="X279" s="186"/>
      <c r="Y279" s="186"/>
      <c r="Z279" s="186"/>
      <c r="AA279" s="186"/>
      <c r="AB279" s="186"/>
      <c r="AC279" s="186"/>
    </row>
    <row r="280" spans="1:29" ht="14.25">
      <c r="A280" s="540" t="str">
        <f t="array" ref="A280">IFERROR(INDEX('2019'!$C$1041:$C$1240,MATCH(0,INDEX(COUNTIF($A$258:A279,'2019'!$C$1041:$C$1240),0,0),0)),"")</f>
        <v>Millenia</v>
      </c>
      <c r="B280" s="211">
        <f>COUNTIF('2019'!$C$1041:$C$1166,A280)</f>
        <v>3</v>
      </c>
      <c r="C280" s="211">
        <f>COUNTIFS('2019'!$H$1041:$H$1166,"SEGUIMIENTO",'2019'!$G$1041:$G$1166,C$66,'2019'!$C$1041:$C$1166,A280)</f>
        <v>0</v>
      </c>
      <c r="D280" s="211">
        <f>COUNTIFS('2019'!$H$1041:$H$1166,"SOLUCIONADO",'2019'!$G$1041:$G$1166,C$66,'2019'!$C$1041:$C$1166,A280)</f>
        <v>3</v>
      </c>
      <c r="E280" s="211">
        <f>COUNTIFS('2019'!H$1041:H$1166,"SEGUIMIENTO",'2019'!G$1041:G$1166,E$66,'2019'!C$1041:C$1166,A280)</f>
        <v>0</v>
      </c>
      <c r="F280" s="211">
        <f>COUNTIFS('2019'!H$1041:H$1166,"SOLUCIONADO",'2019'!G$1041:G$1166,E$66,'2019'!C$1041:C$1166,A280)</f>
        <v>0</v>
      </c>
      <c r="G280" s="211">
        <f>COUNTIFS('2019'!$H$1041:$H$1166,"SEGUIMIENTO",'2019'!$G$1041:$G$1166,G$66,'2019'!$C$1041:$C$1166,A280)</f>
        <v>0</v>
      </c>
      <c r="H280" s="211">
        <f>COUNTIFS('2019'!$H$1041:$H$1166,"SOLUCIONADO",'2019'!$G$1041:$G$1166,G$66,'2019'!$C$1041:$C$1166,A280)</f>
        <v>0</v>
      </c>
      <c r="I280" s="211">
        <f>COUNTIFS('2019'!$H$1041:$H$1166,"SEGUIMIENTO",'2019'!$G$1041:$G$1166,I$66,'2019'!$C$1041:$C$1166,A280)</f>
        <v>0</v>
      </c>
      <c r="J280" s="211">
        <f>COUNTIFS('2019'!$H$1041:$H$1166,"SOLUCIONADO",'2019'!$G$1041:$G$1166,I$66,'2019'!$C$1041:$C$1166,A280)</f>
        <v>0</v>
      </c>
      <c r="K280" s="211">
        <f>COUNTIFS('2019'!$H$1041:$H$1166,"SEGUIMIENTO",'2019'!$G$1041:$G$1166,K$66,'2019'!$C$1041:$C$1166,A280)</f>
        <v>0</v>
      </c>
      <c r="L280" s="211">
        <f>COUNTIFS('2019'!$H$1041:$H$1166,"SOLUCIONADO",'2019'!$G$1041:$G$1166,K$66,'2019'!$C$1041:$C$1166,A280)</f>
        <v>0</v>
      </c>
      <c r="M280" s="211">
        <f>COUNTIFS('2019'!$H$1041:$H$1166,"SEGUIMIENTO",'2019'!$G$1041:$G$1166,M$66,'2019'!$C$1041:$C$1166,A280)</f>
        <v>0</v>
      </c>
      <c r="N280" s="211">
        <f>COUNTIFS('2019'!$H$1041:$H$1166,"SOLUCIONADO",'2019'!$G$1041:$G$1166,M$66,'2019'!$C$1041:$C$1166,A280)</f>
        <v>0</v>
      </c>
      <c r="O280" s="211">
        <f>COUNTIFS('2019'!$H$1041:$H$1166,"SEGUIMIENTO",'2019'!$G$1041:$G$1166,O$66,'2019'!$C$1041:$C$1166,A280)</f>
        <v>0</v>
      </c>
      <c r="P280" s="211">
        <f>COUNTIFS('2019'!$H$1041:$H$1166,"SOLUCIONADO",'2019'!$G$1041:$G$1166,O$66,'2019'!$C$1041:$C$1166,A280)</f>
        <v>0</v>
      </c>
      <c r="V280" s="186"/>
      <c r="W280" s="186"/>
      <c r="X280" s="186"/>
      <c r="Y280" s="186"/>
      <c r="Z280" s="186"/>
      <c r="AA280" s="186"/>
      <c r="AB280" s="186"/>
      <c r="AC280" s="186"/>
    </row>
    <row r="281" spans="1:29" ht="14.25">
      <c r="A281" s="540" t="str">
        <f t="array" ref="A281">IFERROR(INDEX('2019'!$C$1041:$C$1240,MATCH(0,INDEX(COUNTIF($A$258:A280,'2019'!$C$1041:$C$1240),0,0),0)),"")</f>
        <v>Sky Towers</v>
      </c>
      <c r="B281" s="211">
        <f>COUNTIF('2019'!$C$1041:$C$1166,A281)</f>
        <v>1</v>
      </c>
      <c r="C281" s="211">
        <f>COUNTIFS('2019'!$H$1041:$H$1166,"SEGUIMIENTO",'2019'!$G$1041:$G$1166,C$66,'2019'!$C$1041:$C$1166,A281)</f>
        <v>0</v>
      </c>
      <c r="D281" s="211">
        <f>COUNTIFS('2019'!$H$1041:$H$1166,"SOLUCIONADO",'2019'!$G$1041:$G$1166,C$66,'2019'!$C$1041:$C$1166,A281)</f>
        <v>1</v>
      </c>
      <c r="E281" s="211">
        <f>COUNTIFS('2019'!H$1041:H$1166,"SEGUIMIENTO",'2019'!G$1041:G$1166,E$66,'2019'!C$1041:C$1166,A281)</f>
        <v>0</v>
      </c>
      <c r="F281" s="211">
        <f>COUNTIFS('2019'!H$1041:H$1166,"SOLUCIONADO",'2019'!G$1041:G$1166,E$66,'2019'!C$1041:C$1166,A281)</f>
        <v>0</v>
      </c>
      <c r="G281" s="211">
        <f>COUNTIFS('2019'!$H$1041:$H$1166,"SEGUIMIENTO",'2019'!$G$1041:$G$1166,G$66,'2019'!$C$1041:$C$1166,A281)</f>
        <v>0</v>
      </c>
      <c r="H281" s="211">
        <f>COUNTIFS('2019'!$H$1041:$H$1166,"SOLUCIONADO",'2019'!$G$1041:$G$1166,G$66,'2019'!$C$1041:$C$1166,A281)</f>
        <v>0</v>
      </c>
      <c r="I281" s="211">
        <f>COUNTIFS('2019'!$H$1041:$H$1166,"SEGUIMIENTO",'2019'!$G$1041:$G$1166,I$66,'2019'!$C$1041:$C$1166,A281)</f>
        <v>0</v>
      </c>
      <c r="J281" s="211">
        <f>COUNTIFS('2019'!$H$1041:$H$1166,"SOLUCIONADO",'2019'!$G$1041:$G$1166,I$66,'2019'!$C$1041:$C$1166,A281)</f>
        <v>0</v>
      </c>
      <c r="K281" s="211">
        <f>COUNTIFS('2019'!$H$1041:$H$1166,"SEGUIMIENTO",'2019'!$G$1041:$G$1166,K$66,'2019'!$C$1041:$C$1166,A281)</f>
        <v>0</v>
      </c>
      <c r="L281" s="211">
        <f>COUNTIFS('2019'!$H$1041:$H$1166,"SOLUCIONADO",'2019'!$G$1041:$G$1166,K$66,'2019'!$C$1041:$C$1166,A281)</f>
        <v>0</v>
      </c>
      <c r="M281" s="211">
        <f>COUNTIFS('2019'!$H$1041:$H$1166,"SEGUIMIENTO",'2019'!$G$1041:$G$1166,M$66,'2019'!$C$1041:$C$1166,A281)</f>
        <v>0</v>
      </c>
      <c r="N281" s="211">
        <f>COUNTIFS('2019'!$H$1041:$H$1166,"SOLUCIONADO",'2019'!$G$1041:$G$1166,M$66,'2019'!$C$1041:$C$1166,A281)</f>
        <v>0</v>
      </c>
      <c r="O281" s="211">
        <f>COUNTIFS('2019'!$H$1041:$H$1166,"SEGUIMIENTO",'2019'!$G$1041:$G$1166,O$66,'2019'!$C$1041:$C$1166,A281)</f>
        <v>0</v>
      </c>
      <c r="P281" s="211">
        <f>COUNTIFS('2019'!$H$1041:$H$1166,"SOLUCIONADO",'2019'!$G$1041:$G$1166,O$66,'2019'!$C$1041:$C$1166,A281)</f>
        <v>0</v>
      </c>
      <c r="V281" s="186"/>
      <c r="W281" s="186"/>
      <c r="X281" s="186"/>
      <c r="Y281" s="186"/>
      <c r="Z281" s="186"/>
      <c r="AA281" s="186"/>
      <c r="AB281" s="186"/>
      <c r="AC281" s="186"/>
    </row>
    <row r="282" spans="1:29" ht="14.25">
      <c r="A282" s="540" t="str">
        <f t="array" ref="A282">IFERROR(INDEX('2019'!$C$1041:$C$1240,MATCH(0,INDEX(COUNTIF($A$258:A281,'2019'!$C$1041:$C$1240),0,0),0)),"")</f>
        <v>Torre San Miguel</v>
      </c>
      <c r="B282" s="211">
        <f>COUNTIF('2019'!$C$1041:$C$1166,A282)</f>
        <v>2</v>
      </c>
      <c r="C282" s="211">
        <f>COUNTIFS('2019'!$H$1041:$H$1166,"SEGUIMIENTO",'2019'!$G$1041:$G$1166,C$66,'2019'!$C$1041:$C$1166,A282)</f>
        <v>0</v>
      </c>
      <c r="D282" s="211">
        <f>COUNTIFS('2019'!$H$1041:$H$1166,"SOLUCIONADO",'2019'!$G$1041:$G$1166,C$66,'2019'!$C$1041:$C$1166,A282)</f>
        <v>0</v>
      </c>
      <c r="E282" s="211">
        <f>COUNTIFS('2019'!H$1041:H$1166,"SEGUIMIENTO",'2019'!G$1041:G$1166,E$66,'2019'!C$1041:C$1166,A282)</f>
        <v>0</v>
      </c>
      <c r="F282" s="211">
        <f>COUNTIFS('2019'!H$1041:H$1166,"SOLUCIONADO",'2019'!G$1041:G$1166,E$66,'2019'!C$1041:C$1166,A282)</f>
        <v>1</v>
      </c>
      <c r="G282" s="211">
        <f>COUNTIFS('2019'!$H$1041:$H$1166,"SEGUIMIENTO",'2019'!$G$1041:$G$1166,G$66,'2019'!$C$1041:$C$1166,A282)</f>
        <v>0</v>
      </c>
      <c r="H282" s="211">
        <f>COUNTIFS('2019'!$H$1041:$H$1166,"SOLUCIONADO",'2019'!$G$1041:$G$1166,G$66,'2019'!$C$1041:$C$1166,A282)</f>
        <v>0</v>
      </c>
      <c r="I282" s="211">
        <f>COUNTIFS('2019'!$H$1041:$H$1166,"SEGUIMIENTO",'2019'!$G$1041:$G$1166,I$66,'2019'!$C$1041:$C$1166,A282)</f>
        <v>0</v>
      </c>
      <c r="J282" s="211">
        <f>COUNTIFS('2019'!$H$1041:$H$1166,"SOLUCIONADO",'2019'!$G$1041:$G$1166,I$66,'2019'!$C$1041:$C$1166,A282)</f>
        <v>0</v>
      </c>
      <c r="K282" s="211">
        <f>COUNTIFS('2019'!$H$1041:$H$1166,"SEGUIMIENTO",'2019'!$G$1041:$G$1166,K$66,'2019'!$C$1041:$C$1166,A282)</f>
        <v>0</v>
      </c>
      <c r="L282" s="211">
        <f>COUNTIFS('2019'!$H$1041:$H$1166,"SOLUCIONADO",'2019'!$G$1041:$G$1166,K$66,'2019'!$C$1041:$C$1166,A282)</f>
        <v>0</v>
      </c>
      <c r="M282" s="211">
        <f>COUNTIFS('2019'!$H$1041:$H$1166,"SEGUIMIENTO",'2019'!$G$1041:$G$1166,M$66,'2019'!$C$1041:$C$1166,A282)</f>
        <v>0</v>
      </c>
      <c r="N282" s="211">
        <f>COUNTIFS('2019'!$H$1041:$H$1166,"SOLUCIONADO",'2019'!$G$1041:$G$1166,M$66,'2019'!$C$1041:$C$1166,A282)</f>
        <v>0</v>
      </c>
      <c r="O282" s="211">
        <f>COUNTIFS('2019'!$H$1041:$H$1166,"SEGUIMIENTO",'2019'!$G$1041:$G$1166,O$66,'2019'!$C$1041:$C$1166,A282)</f>
        <v>0</v>
      </c>
      <c r="P282" s="211">
        <f>COUNTIFS('2019'!$H$1041:$H$1166,"SOLUCIONADO",'2019'!$G$1041:$G$1166,O$66,'2019'!$C$1041:$C$1166,A282)</f>
        <v>1</v>
      </c>
      <c r="V282" s="186"/>
      <c r="W282" s="186"/>
      <c r="X282" s="186"/>
      <c r="Y282" s="186"/>
      <c r="Z282" s="186"/>
      <c r="AA282" s="186"/>
      <c r="AB282" s="186"/>
      <c r="AC282" s="186"/>
    </row>
    <row r="283" spans="1:29" ht="14.25">
      <c r="A283" s="540" t="str">
        <f t="array" ref="A283">IFERROR(INDEX('2019'!$C$1041:$C$1240,MATCH(0,INDEX(COUNTIF($A$258:A282,'2019'!$C$1041:$C$1240),0,0),0)),"")</f>
        <v>Palma Sola</v>
      </c>
      <c r="B283" s="211">
        <f>COUNTIF('2019'!$C$1041:$C$1166,A283)</f>
        <v>1</v>
      </c>
      <c r="C283" s="211">
        <f>COUNTIFS('2019'!$H$1041:$H$1166,"SEGUIMIENTO",'2019'!$G$1041:$G$1166,C$66,'2019'!$C$1041:$C$1166,A283)</f>
        <v>0</v>
      </c>
      <c r="D283" s="211">
        <f>COUNTIFS('2019'!$H$1041:$H$1166,"SOLUCIONADO",'2019'!$G$1041:$G$1166,C$66,'2019'!$C$1041:$C$1166,A283)</f>
        <v>0</v>
      </c>
      <c r="E283" s="211">
        <f>COUNTIFS('2019'!H$1041:H$1166,"SEGUIMIENTO",'2019'!G$1041:G$1166,E$66,'2019'!C$1041:C$1166,A283)</f>
        <v>0</v>
      </c>
      <c r="F283" s="211">
        <f>COUNTIFS('2019'!H$1041:H$1166,"SOLUCIONADO",'2019'!G$1041:G$1166,E$66,'2019'!C$1041:C$1166,A283)</f>
        <v>0</v>
      </c>
      <c r="G283" s="211">
        <f>COUNTIFS('2019'!$H$1041:$H$1166,"SEGUIMIENTO",'2019'!$G$1041:$G$1166,G$66,'2019'!$C$1041:$C$1166,A283)</f>
        <v>0</v>
      </c>
      <c r="H283" s="211">
        <f>COUNTIFS('2019'!$H$1041:$H$1166,"SOLUCIONADO",'2019'!$G$1041:$G$1166,G$66,'2019'!$C$1041:$C$1166,A283)</f>
        <v>0</v>
      </c>
      <c r="I283" s="211">
        <f>COUNTIFS('2019'!$H$1041:$H$1166,"SEGUIMIENTO",'2019'!$G$1041:$G$1166,I$66,'2019'!$C$1041:$C$1166,A283)</f>
        <v>0</v>
      </c>
      <c r="J283" s="211">
        <f>COUNTIFS('2019'!$H$1041:$H$1166,"SOLUCIONADO",'2019'!$G$1041:$G$1166,I$66,'2019'!$C$1041:$C$1166,A283)</f>
        <v>0</v>
      </c>
      <c r="K283" s="211">
        <f>COUNTIFS('2019'!$H$1041:$H$1166,"SEGUIMIENTO",'2019'!$G$1041:$G$1166,K$66,'2019'!$C$1041:$C$1166,A283)</f>
        <v>0</v>
      </c>
      <c r="L283" s="211">
        <f>COUNTIFS('2019'!$H$1041:$H$1166,"SOLUCIONADO",'2019'!$G$1041:$G$1166,K$66,'2019'!$C$1041:$C$1166,A283)</f>
        <v>0</v>
      </c>
      <c r="M283" s="211">
        <f>COUNTIFS('2019'!$H$1041:$H$1166,"SEGUIMIENTO",'2019'!$G$1041:$G$1166,M$66,'2019'!$C$1041:$C$1166,A283)</f>
        <v>0</v>
      </c>
      <c r="N283" s="211">
        <f>COUNTIFS('2019'!$H$1041:$H$1166,"SOLUCIONADO",'2019'!$G$1041:$G$1166,M$66,'2019'!$C$1041:$C$1166,A283)</f>
        <v>0</v>
      </c>
      <c r="O283" s="211">
        <f>COUNTIFS('2019'!$H$1041:$H$1166,"SEGUIMIENTO",'2019'!$G$1041:$G$1166,O$66,'2019'!$C$1041:$C$1166,A283)</f>
        <v>0</v>
      </c>
      <c r="P283" s="211">
        <f>COUNTIFS('2019'!$H$1041:$H$1166,"SOLUCIONADO",'2019'!$G$1041:$G$1166,O$66,'2019'!$C$1041:$C$1166,A283)</f>
        <v>1</v>
      </c>
      <c r="V283" s="186"/>
      <c r="W283" s="186"/>
      <c r="X283" s="186"/>
      <c r="Y283" s="186"/>
      <c r="Z283" s="186"/>
      <c r="AA283" s="186"/>
      <c r="AB283" s="186"/>
      <c r="AC283" s="186"/>
    </row>
    <row r="284" spans="1:29" ht="14.25">
      <c r="A284" s="540" t="str">
        <f t="array" ref="A284">IFERROR(INDEX('2019'!$C$1041:$C$1240,MATCH(0,INDEX(COUNTIF($A$258:A283,'2019'!$C$1041:$C$1240),0,0),0)),"")</f>
        <v>Arallanes</v>
      </c>
      <c r="B284" s="211">
        <f>COUNTIF('2019'!$C$1041:$C$1166,A284)</f>
        <v>1</v>
      </c>
      <c r="C284" s="211">
        <f>COUNTIFS('2019'!$H$1041:$H$1166,"SEGUIMIENTO",'2019'!$G$1041:$G$1166,C$66,'2019'!$C$1041:$C$1166,A284)</f>
        <v>0</v>
      </c>
      <c r="D284" s="211">
        <f>COUNTIFS('2019'!$H$1041:$H$1166,"SOLUCIONADO",'2019'!$G$1041:$G$1166,C$66,'2019'!$C$1041:$C$1166,A284)</f>
        <v>1</v>
      </c>
      <c r="E284" s="211">
        <f>COUNTIFS('2019'!H$1041:H$1166,"SEGUIMIENTO",'2019'!G$1041:G$1166,E$66,'2019'!C$1041:C$1166,A284)</f>
        <v>0</v>
      </c>
      <c r="F284" s="211">
        <f>COUNTIFS('2019'!H$1041:H$1166,"SOLUCIONADO",'2019'!G$1041:G$1166,E$66,'2019'!C$1041:C$1166,A284)</f>
        <v>0</v>
      </c>
      <c r="G284" s="211">
        <f>COUNTIFS('2019'!$H$1041:$H$1166,"SEGUIMIENTO",'2019'!$G$1041:$G$1166,G$66,'2019'!$C$1041:$C$1166,A284)</f>
        <v>0</v>
      </c>
      <c r="H284" s="211">
        <f>COUNTIFS('2019'!$H$1041:$H$1166,"SOLUCIONADO",'2019'!$G$1041:$G$1166,G$66,'2019'!$C$1041:$C$1166,A284)</f>
        <v>0</v>
      </c>
      <c r="I284" s="211">
        <f>COUNTIFS('2019'!$H$1041:$H$1166,"SEGUIMIENTO",'2019'!$G$1041:$G$1166,I$66,'2019'!$C$1041:$C$1166,A284)</f>
        <v>0</v>
      </c>
      <c r="J284" s="211">
        <f>COUNTIFS('2019'!$H$1041:$H$1166,"SOLUCIONADO",'2019'!$G$1041:$G$1166,I$66,'2019'!$C$1041:$C$1166,A284)</f>
        <v>0</v>
      </c>
      <c r="K284" s="211">
        <f>COUNTIFS('2019'!$H$1041:$H$1166,"SEGUIMIENTO",'2019'!$G$1041:$G$1166,K$66,'2019'!$C$1041:$C$1166,A284)</f>
        <v>0</v>
      </c>
      <c r="L284" s="211">
        <f>COUNTIFS('2019'!$H$1041:$H$1166,"SOLUCIONADO",'2019'!$G$1041:$G$1166,K$66,'2019'!$C$1041:$C$1166,A284)</f>
        <v>0</v>
      </c>
      <c r="M284" s="211">
        <f>COUNTIFS('2019'!$H$1041:$H$1166,"SEGUIMIENTO",'2019'!$G$1041:$G$1166,M$66,'2019'!$C$1041:$C$1166,A284)</f>
        <v>0</v>
      </c>
      <c r="N284" s="211">
        <f>COUNTIFS('2019'!$H$1041:$H$1166,"SOLUCIONADO",'2019'!$G$1041:$G$1166,M$66,'2019'!$C$1041:$C$1166,A284)</f>
        <v>0</v>
      </c>
      <c r="O284" s="211">
        <f>COUNTIFS('2019'!$H$1041:$H$1166,"SEGUIMIENTO",'2019'!$G$1041:$G$1166,O$66,'2019'!$C$1041:$C$1166,A284)</f>
        <v>0</v>
      </c>
      <c r="P284" s="211">
        <f>COUNTIFS('2019'!$H$1041:$H$1166,"SOLUCIONADO",'2019'!$G$1041:$G$1166,O$66,'2019'!$C$1041:$C$1166,A284)</f>
        <v>0</v>
      </c>
      <c r="V284" s="186"/>
      <c r="W284" s="186"/>
      <c r="X284" s="186"/>
      <c r="Y284" s="186"/>
      <c r="Z284" s="186"/>
      <c r="AA284" s="186"/>
      <c r="AB284" s="186"/>
      <c r="AC284" s="186"/>
    </row>
    <row r="285" spans="1:29" ht="14.25">
      <c r="A285" s="540" t="str">
        <f t="array" ref="A285">IFERROR(INDEX('2019'!$C$1041:$C$1240,MATCH(0,INDEX(COUNTIF($A$258:A284,'2019'!$C$1041:$C$1240),0,0),0)),"")</f>
        <v>Monte Flores</v>
      </c>
      <c r="B285" s="211">
        <f>COUNTIF('2019'!$C$1041:$C$1166,A285)</f>
        <v>3</v>
      </c>
      <c r="C285" s="211">
        <f>COUNTIFS('2019'!$H$1041:$H$1166,"SEGUIMIENTO",'2019'!$G$1041:$G$1166,C$66,'2019'!$C$1041:$C$1166,A285)</f>
        <v>0</v>
      </c>
      <c r="D285" s="211">
        <f>COUNTIFS('2019'!$H$1041:$H$1166,"SOLUCIONADO",'2019'!$G$1041:$G$1166,C$66,'2019'!$C$1041:$C$1166,A285)</f>
        <v>3</v>
      </c>
      <c r="E285" s="211">
        <f>COUNTIFS('2019'!H$1041:H$1166,"SEGUIMIENTO",'2019'!G$1041:G$1166,E$66,'2019'!C$1041:C$1166,A285)</f>
        <v>0</v>
      </c>
      <c r="F285" s="211">
        <f>COUNTIFS('2019'!H$1041:H$1166,"SOLUCIONADO",'2019'!G$1041:G$1166,E$66,'2019'!C$1041:C$1166,A285)</f>
        <v>0</v>
      </c>
      <c r="G285" s="211">
        <f>COUNTIFS('2019'!$H$1041:$H$1166,"SEGUIMIENTO",'2019'!$G$1041:$G$1166,G$66,'2019'!$C$1041:$C$1166,A285)</f>
        <v>0</v>
      </c>
      <c r="H285" s="211">
        <f>COUNTIFS('2019'!$H$1041:$H$1166,"SOLUCIONADO",'2019'!$G$1041:$G$1166,G$66,'2019'!$C$1041:$C$1166,A285)</f>
        <v>0</v>
      </c>
      <c r="I285" s="211">
        <f>COUNTIFS('2019'!$H$1041:$H$1166,"SEGUIMIENTO",'2019'!$G$1041:$G$1166,I$66,'2019'!$C$1041:$C$1166,A285)</f>
        <v>0</v>
      </c>
      <c r="J285" s="211">
        <f>COUNTIFS('2019'!$H$1041:$H$1166,"SOLUCIONADO",'2019'!$G$1041:$G$1166,I$66,'2019'!$C$1041:$C$1166,A285)</f>
        <v>0</v>
      </c>
      <c r="K285" s="211">
        <f>COUNTIFS('2019'!$H$1041:$H$1166,"SEGUIMIENTO",'2019'!$G$1041:$G$1166,K$66,'2019'!$C$1041:$C$1166,A285)</f>
        <v>0</v>
      </c>
      <c r="L285" s="211">
        <f>COUNTIFS('2019'!$H$1041:$H$1166,"SOLUCIONADO",'2019'!$G$1041:$G$1166,K$66,'2019'!$C$1041:$C$1166,A285)</f>
        <v>0</v>
      </c>
      <c r="M285" s="211">
        <f>COUNTIFS('2019'!$H$1041:$H$1166,"SEGUIMIENTO",'2019'!$G$1041:$G$1166,M$66,'2019'!$C$1041:$C$1166,A285)</f>
        <v>0</v>
      </c>
      <c r="N285" s="211">
        <f>COUNTIFS('2019'!$H$1041:$H$1166,"SOLUCIONADO",'2019'!$G$1041:$G$1166,M$66,'2019'!$C$1041:$C$1166,A285)</f>
        <v>0</v>
      </c>
      <c r="O285" s="211">
        <f>COUNTIFS('2019'!$H$1041:$H$1166,"SEGUIMIENTO",'2019'!$G$1041:$G$1166,O$66,'2019'!$C$1041:$C$1166,A285)</f>
        <v>0</v>
      </c>
      <c r="P285" s="211">
        <f>COUNTIFS('2019'!$H$1041:$H$1166,"SOLUCIONADO",'2019'!$G$1041:$G$1166,O$66,'2019'!$C$1041:$C$1166,A285)</f>
        <v>0</v>
      </c>
      <c r="V285" s="186"/>
      <c r="W285" s="186"/>
      <c r="X285" s="186"/>
      <c r="Y285" s="186"/>
      <c r="Z285" s="186"/>
      <c r="AA285" s="186"/>
      <c r="AB285" s="186"/>
      <c r="AC285" s="186"/>
    </row>
    <row r="286" spans="1:29" ht="14.25">
      <c r="A286" s="540" t="str">
        <f t="array" ref="A286">IFERROR(INDEX('2019'!$C$1041:$C$1240,MATCH(0,INDEX(COUNTIF($A$258:A285,'2019'!$C$1041:$C$1240),0,0),0)),"")</f>
        <v>Morcelo</v>
      </c>
      <c r="B286" s="211">
        <f>COUNTIF('2019'!$C$1041:$C$1166,A286)</f>
        <v>1</v>
      </c>
      <c r="C286" s="211">
        <f>COUNTIFS('2019'!$H$1041:$H$1166,"SEGUIMIENTO",'2019'!$G$1041:$G$1166,C$66,'2019'!$C$1041:$C$1166,A286)</f>
        <v>0</v>
      </c>
      <c r="D286" s="211">
        <f>COUNTIFS('2019'!$H$1041:$H$1166,"SOLUCIONADO",'2019'!$G$1041:$G$1166,C$66,'2019'!$C$1041:$C$1166,A286)</f>
        <v>0</v>
      </c>
      <c r="E286" s="211">
        <f>COUNTIFS('2019'!H$1041:H$1166,"SEGUIMIENTO",'2019'!G$1041:G$1166,E$66,'2019'!C$1041:C$1166,A286)</f>
        <v>0</v>
      </c>
      <c r="F286" s="211">
        <f>COUNTIFS('2019'!H$1041:H$1166,"SOLUCIONADO",'2019'!G$1041:G$1166,E$66,'2019'!C$1041:C$1166,A286)</f>
        <v>0</v>
      </c>
      <c r="G286" s="211">
        <f>COUNTIFS('2019'!$H$1041:$H$1166,"SEGUIMIENTO",'2019'!$G$1041:$G$1166,G$66,'2019'!$C$1041:$C$1166,A286)</f>
        <v>0</v>
      </c>
      <c r="H286" s="211">
        <f>COUNTIFS('2019'!$H$1041:$H$1166,"SOLUCIONADO",'2019'!$G$1041:$G$1166,G$66,'2019'!$C$1041:$C$1166,A286)</f>
        <v>1</v>
      </c>
      <c r="I286" s="211">
        <f>COUNTIFS('2019'!$H$1041:$H$1166,"SEGUIMIENTO",'2019'!$G$1041:$G$1166,I$66,'2019'!$C$1041:$C$1166,A286)</f>
        <v>0</v>
      </c>
      <c r="J286" s="211">
        <f>COUNTIFS('2019'!$H$1041:$H$1166,"SOLUCIONADO",'2019'!$G$1041:$G$1166,I$66,'2019'!$C$1041:$C$1166,A286)</f>
        <v>0</v>
      </c>
      <c r="K286" s="211">
        <f>COUNTIFS('2019'!$H$1041:$H$1166,"SEGUIMIENTO",'2019'!$G$1041:$G$1166,K$66,'2019'!$C$1041:$C$1166,A286)</f>
        <v>0</v>
      </c>
      <c r="L286" s="211">
        <f>COUNTIFS('2019'!$H$1041:$H$1166,"SOLUCIONADO",'2019'!$G$1041:$G$1166,K$66,'2019'!$C$1041:$C$1166,A286)</f>
        <v>0</v>
      </c>
      <c r="M286" s="211">
        <f>COUNTIFS('2019'!$H$1041:$H$1166,"SEGUIMIENTO",'2019'!$G$1041:$G$1166,M$66,'2019'!$C$1041:$C$1166,A286)</f>
        <v>0</v>
      </c>
      <c r="N286" s="211">
        <f>COUNTIFS('2019'!$H$1041:$H$1166,"SOLUCIONADO",'2019'!$G$1041:$G$1166,M$66,'2019'!$C$1041:$C$1166,A286)</f>
        <v>0</v>
      </c>
      <c r="O286" s="211">
        <f>COUNTIFS('2019'!$H$1041:$H$1166,"SEGUIMIENTO",'2019'!$G$1041:$G$1166,O$66,'2019'!$C$1041:$C$1166,A286)</f>
        <v>0</v>
      </c>
      <c r="P286" s="211">
        <f>COUNTIFS('2019'!$H$1041:$H$1166,"SOLUCIONADO",'2019'!$G$1041:$G$1166,O$66,'2019'!$C$1041:$C$1166,A286)</f>
        <v>0</v>
      </c>
      <c r="V286" s="186"/>
      <c r="W286" s="186"/>
      <c r="X286" s="186"/>
      <c r="Y286" s="186"/>
      <c r="Z286" s="186"/>
      <c r="AA286" s="186"/>
      <c r="AB286" s="186"/>
      <c r="AC286" s="186"/>
    </row>
    <row r="287" spans="1:29" ht="14.25">
      <c r="A287" s="540" t="str">
        <f t="array" ref="A287">IFERROR(INDEX('2019'!$C$1041:$C$1240,MATCH(0,INDEX(COUNTIF($A$258:A286,'2019'!$C$1041:$C$1240),0,0),0)),"")</f>
        <v>Lomas-1</v>
      </c>
      <c r="B287" s="211">
        <f>COUNTIF('2019'!$C$1041:$C$1166,A287)</f>
        <v>1</v>
      </c>
      <c r="C287" s="211">
        <f>COUNTIFS('2019'!$H$1041:$H$1166,"SEGUIMIENTO",'2019'!$G$1041:$G$1166,C$66,'2019'!$C$1041:$C$1166,A287)</f>
        <v>0</v>
      </c>
      <c r="D287" s="211">
        <f>COUNTIFS('2019'!$H$1041:$H$1166,"SOLUCIONADO",'2019'!$G$1041:$G$1166,C$66,'2019'!$C$1041:$C$1166,A287)</f>
        <v>0</v>
      </c>
      <c r="E287" s="211">
        <f>COUNTIFS('2019'!H$1041:H$1166,"SEGUIMIENTO",'2019'!G$1041:G$1166,E$66,'2019'!C$1041:C$1166,A287)</f>
        <v>0</v>
      </c>
      <c r="F287" s="211">
        <f>COUNTIFS('2019'!H$1041:H$1166,"SOLUCIONADO",'2019'!G$1041:G$1166,E$66,'2019'!C$1041:C$1166,A287)</f>
        <v>0</v>
      </c>
      <c r="G287" s="211">
        <f>COUNTIFS('2019'!$H$1041:$H$1166,"SEGUIMIENTO",'2019'!$G$1041:$G$1166,G$66,'2019'!$C$1041:$C$1166,A287)</f>
        <v>0</v>
      </c>
      <c r="H287" s="211">
        <f>COUNTIFS('2019'!$H$1041:$H$1166,"SOLUCIONADO",'2019'!$G$1041:$G$1166,G$66,'2019'!$C$1041:$C$1166,A287)</f>
        <v>0</v>
      </c>
      <c r="I287" s="211">
        <f>COUNTIFS('2019'!$H$1041:$H$1166,"SEGUIMIENTO",'2019'!$G$1041:$G$1166,I$66,'2019'!$C$1041:$C$1166,A287)</f>
        <v>0</v>
      </c>
      <c r="J287" s="211">
        <f>COUNTIFS('2019'!$H$1041:$H$1166,"SOLUCIONADO",'2019'!$G$1041:$G$1166,I$66,'2019'!$C$1041:$C$1166,A287)</f>
        <v>0</v>
      </c>
      <c r="K287" s="211">
        <f>COUNTIFS('2019'!$H$1041:$H$1166,"SEGUIMIENTO",'2019'!$G$1041:$G$1166,K$66,'2019'!$C$1041:$C$1166,A287)</f>
        <v>0</v>
      </c>
      <c r="L287" s="211">
        <f>COUNTIFS('2019'!$H$1041:$H$1166,"SOLUCIONADO",'2019'!$G$1041:$G$1166,K$66,'2019'!$C$1041:$C$1166,A287)</f>
        <v>0</v>
      </c>
      <c r="M287" s="211">
        <f>COUNTIFS('2019'!$H$1041:$H$1166,"SEGUIMIENTO",'2019'!$G$1041:$G$1166,M$66,'2019'!$C$1041:$C$1166,A287)</f>
        <v>0</v>
      </c>
      <c r="N287" s="211">
        <f>COUNTIFS('2019'!$H$1041:$H$1166,"SOLUCIONADO",'2019'!$G$1041:$G$1166,M$66,'2019'!$C$1041:$C$1166,A287)</f>
        <v>0</v>
      </c>
      <c r="O287" s="211">
        <f>COUNTIFS('2019'!$H$1041:$H$1166,"SEGUIMIENTO",'2019'!$G$1041:$G$1166,O$66,'2019'!$C$1041:$C$1166,A287)</f>
        <v>0</v>
      </c>
      <c r="P287" s="211">
        <f>COUNTIFS('2019'!$H$1041:$H$1166,"SOLUCIONADO",'2019'!$G$1041:$G$1166,O$66,'2019'!$C$1041:$C$1166,A287)</f>
        <v>1</v>
      </c>
      <c r="V287" s="186"/>
      <c r="W287" s="186"/>
      <c r="X287" s="186"/>
      <c r="Y287" s="186"/>
      <c r="Z287" s="186"/>
      <c r="AA287" s="186"/>
      <c r="AB287" s="186"/>
      <c r="AC287" s="186"/>
    </row>
    <row r="288" spans="1:29" ht="14.25">
      <c r="A288" s="540" t="str">
        <f t="array" ref="A288">IFERROR(INDEX('2019'!$C$1041:$C$1240,MATCH(0,INDEX(COUNTIF($A$258:A287,'2019'!$C$1041:$C$1240),0,0),0)),"")</f>
        <v>San Angel</v>
      </c>
      <c r="B288" s="211">
        <f>COUNTIF('2019'!$C$1041:$C$1166,A288)</f>
        <v>0</v>
      </c>
      <c r="C288" s="541">
        <f>COUNTIFS('2019'!$H$1041:$H$1166,"SEGUIMIENTO",'2019'!$G$1041:$G$1166,C$66,'2019'!$C$1041:$C$1166,A288)</f>
        <v>0</v>
      </c>
      <c r="D288" s="541">
        <f>COUNTIFS('2019'!$H$1041:$H$1166,"SOLUCIONADO",'2019'!$G$1041:$G$1166,C$66,'2019'!$C$1041:$C$1166,A288)</f>
        <v>0</v>
      </c>
      <c r="E288" s="541">
        <f>COUNTIFS('2019'!H$1041:H$1166,"SEGUIMIENTO",'2019'!G$1041:G$1166,E$66,'2019'!C$1041:C$1166,A288)</f>
        <v>0</v>
      </c>
      <c r="F288" s="541">
        <f>COUNTIFS('2019'!H$1041:H$1166,"SOLUCIONADO",'2019'!G$1041:G$1166,E$66,'2019'!C$1041:C$1166,A288)</f>
        <v>0</v>
      </c>
      <c r="G288" s="541">
        <f>COUNTIFS('2019'!$H$1041:$H$1166,"SEGUIMIENTO",'2019'!$G$1041:$G$1166,G$66,'2019'!$C$1041:$C$1166,A288)</f>
        <v>0</v>
      </c>
      <c r="H288" s="541">
        <f>COUNTIFS('2019'!$H$1041:$H$1166,"SOLUCIONADO",'2019'!$G$1041:$G$1166,G$66,'2019'!$C$1041:$C$1166,A288)</f>
        <v>0</v>
      </c>
      <c r="I288" s="541">
        <f>COUNTIFS('2019'!$H$1041:$H$1166,"SEGUIMIENTO",'2019'!$G$1041:$G$1166,I$66,'2019'!$C$1041:$C$1166,A288)</f>
        <v>0</v>
      </c>
      <c r="J288" s="541">
        <f>COUNTIFS('2019'!$H$1041:$H$1166,"SOLUCIONADO",'2019'!$G$1041:$G$1166,I$66,'2019'!$C$1041:$C$1166,A288)</f>
        <v>0</v>
      </c>
      <c r="K288" s="541">
        <f>COUNTIFS('2019'!$H$1041:$H$1166,"SEGUIMIENTO",'2019'!$G$1041:$G$1166,K$66,'2019'!$C$1041:$C$1166,A288)</f>
        <v>0</v>
      </c>
      <c r="L288" s="541">
        <f>COUNTIFS('2019'!$H$1041:$H$1166,"SOLUCIONADO",'2019'!$G$1041:$G$1166,K$66,'2019'!$C$1041:$C$1166,A288)</f>
        <v>0</v>
      </c>
      <c r="M288" s="541">
        <f>COUNTIFS('2019'!$H$1041:$H$1166,"SEGUIMIENTO",'2019'!$G$1041:$G$1166,M$66,'2019'!$C$1041:$C$1166,A288)</f>
        <v>0</v>
      </c>
      <c r="N288" s="541">
        <f>COUNTIFS('2019'!$H$1041:$H$1166,"SOLUCIONADO",'2019'!$G$1041:$G$1166,M$66,'2019'!$C$1041:$C$1166,A288)</f>
        <v>0</v>
      </c>
      <c r="O288" s="541">
        <f>COUNTIFS('2019'!$H$1041:$H$1166,"SEGUIMIENTO",'2019'!$G$1041:$G$1166,O$66,'2019'!$C$1041:$C$1166,A288)</f>
        <v>0</v>
      </c>
      <c r="P288" s="541">
        <f>COUNTIFS('2019'!$H$1041:$H$1166,"SOLUCIONADO",'2019'!$G$1041:$G$1166,O$66,'2019'!$C$1041:$C$1166,A288)</f>
        <v>0</v>
      </c>
      <c r="V288" s="186"/>
      <c r="W288" s="186"/>
      <c r="X288" s="186"/>
      <c r="Y288" s="186"/>
      <c r="Z288" s="186"/>
      <c r="AA288" s="186"/>
      <c r="AB288" s="186"/>
      <c r="AC288" s="186"/>
    </row>
    <row r="289" spans="1:29" ht="12.75">
      <c r="A289" s="186"/>
      <c r="B289" s="186"/>
      <c r="C289" s="480">
        <f t="shared" ref="C289:P289" si="8">SUM(C259:C288)</f>
        <v>0</v>
      </c>
      <c r="D289" s="480">
        <f t="shared" si="8"/>
        <v>64</v>
      </c>
      <c r="E289" s="480">
        <f t="shared" si="8"/>
        <v>0</v>
      </c>
      <c r="F289" s="480">
        <f t="shared" si="8"/>
        <v>26</v>
      </c>
      <c r="G289" s="480">
        <f t="shared" si="8"/>
        <v>0</v>
      </c>
      <c r="H289" s="480">
        <f t="shared" si="8"/>
        <v>7</v>
      </c>
      <c r="I289" s="480">
        <f t="shared" si="8"/>
        <v>0</v>
      </c>
      <c r="J289" s="480">
        <f t="shared" si="8"/>
        <v>0</v>
      </c>
      <c r="K289" s="480">
        <f t="shared" si="8"/>
        <v>0</v>
      </c>
      <c r="L289" s="480">
        <f t="shared" si="8"/>
        <v>2</v>
      </c>
      <c r="M289" s="480">
        <f t="shared" si="8"/>
        <v>0</v>
      </c>
      <c r="N289" s="480">
        <f t="shared" si="8"/>
        <v>4</v>
      </c>
      <c r="O289" s="480">
        <f t="shared" si="8"/>
        <v>0</v>
      </c>
      <c r="P289" s="480">
        <f t="shared" si="8"/>
        <v>23</v>
      </c>
      <c r="V289" s="186"/>
      <c r="W289" s="186"/>
      <c r="X289" s="186"/>
      <c r="Y289" s="186"/>
      <c r="Z289" s="186"/>
      <c r="AA289" s="186"/>
      <c r="AB289" s="186"/>
      <c r="AC289" s="186"/>
    </row>
    <row r="290" spans="1:29" ht="12.75">
      <c r="C290" s="186"/>
      <c r="D290" s="186"/>
      <c r="V290" s="186"/>
      <c r="W290" s="186"/>
      <c r="X290" s="186"/>
      <c r="Y290" s="186"/>
      <c r="Z290" s="186"/>
      <c r="AA290" s="186"/>
      <c r="AB290" s="186"/>
      <c r="AC290" s="186"/>
    </row>
    <row r="291" spans="1:29" ht="12.75">
      <c r="C291" s="186"/>
      <c r="D291" s="186"/>
      <c r="V291" s="186"/>
      <c r="W291" s="186"/>
      <c r="X291" s="186"/>
      <c r="Y291" s="186"/>
      <c r="Z291" s="186"/>
      <c r="AA291" s="186"/>
      <c r="AB291" s="186"/>
      <c r="AC291" s="186"/>
    </row>
    <row r="292" spans="1:29" ht="12.75">
      <c r="C292" s="186"/>
      <c r="D292" s="186"/>
      <c r="V292" s="186"/>
      <c r="W292" s="186"/>
      <c r="X292" s="186"/>
      <c r="Y292" s="186"/>
      <c r="Z292" s="186"/>
      <c r="AA292" s="186"/>
      <c r="AB292" s="186"/>
      <c r="AC292" s="186"/>
    </row>
    <row r="293" spans="1:29" ht="12.75">
      <c r="A293" s="555" t="s">
        <v>13199</v>
      </c>
      <c r="B293" s="545"/>
      <c r="C293" s="554" t="s">
        <v>114</v>
      </c>
      <c r="D293" s="545"/>
      <c r="E293" s="554" t="s">
        <v>271</v>
      </c>
      <c r="F293" s="545"/>
      <c r="G293" s="554" t="s">
        <v>222</v>
      </c>
      <c r="H293" s="545"/>
      <c r="I293" s="554" t="s">
        <v>4846</v>
      </c>
      <c r="J293" s="545"/>
      <c r="K293" s="554" t="s">
        <v>362</v>
      </c>
      <c r="L293" s="545"/>
      <c r="M293" s="554" t="s">
        <v>483</v>
      </c>
      <c r="N293" s="545"/>
      <c r="O293" s="554" t="s">
        <v>384</v>
      </c>
      <c r="P293" s="545"/>
      <c r="V293" s="186"/>
      <c r="W293" s="186"/>
      <c r="X293" s="186"/>
      <c r="Y293" s="186"/>
      <c r="Z293" s="186"/>
      <c r="AA293" s="186"/>
      <c r="AB293" s="186"/>
      <c r="AC293" s="186"/>
    </row>
    <row r="294" spans="1:29" ht="12.75">
      <c r="A294" s="477" t="s">
        <v>39</v>
      </c>
      <c r="B294" s="477" t="s">
        <v>13197</v>
      </c>
      <c r="C294" s="467" t="s">
        <v>15</v>
      </c>
      <c r="D294" s="467" t="s">
        <v>4805</v>
      </c>
      <c r="E294" s="467" t="s">
        <v>15</v>
      </c>
      <c r="F294" s="467" t="s">
        <v>4805</v>
      </c>
      <c r="G294" s="467" t="s">
        <v>15</v>
      </c>
      <c r="H294" s="467" t="s">
        <v>4805</v>
      </c>
      <c r="I294" s="467" t="s">
        <v>15</v>
      </c>
      <c r="J294" s="467" t="s">
        <v>4805</v>
      </c>
      <c r="K294" s="467" t="s">
        <v>15</v>
      </c>
      <c r="L294" s="467" t="s">
        <v>4805</v>
      </c>
      <c r="M294" s="467" t="s">
        <v>15</v>
      </c>
      <c r="N294" s="465" t="s">
        <v>4805</v>
      </c>
      <c r="O294" s="467" t="s">
        <v>15</v>
      </c>
      <c r="P294" s="467" t="s">
        <v>4805</v>
      </c>
      <c r="V294" s="186"/>
      <c r="W294" s="186"/>
      <c r="X294" s="186"/>
      <c r="Y294" s="186"/>
      <c r="Z294" s="186"/>
      <c r="AA294" s="186"/>
      <c r="AB294" s="186"/>
      <c r="AC294" s="186"/>
    </row>
    <row r="295" spans="1:29" ht="14.25">
      <c r="A295" s="540" t="str">
        <f t="array" ref="A295">IFERROR(INDEX('2019'!$C$1167:$C$1400,MATCH(0,INDEX(COUNTIF($A$294:A294,'2019'!$C$1167:$C$1400),0,0),0)),"")</f>
        <v>Cervantes</v>
      </c>
      <c r="B295" s="211">
        <f>COUNTIF('2019'!$C$1167:$C$1342,A295)</f>
        <v>32</v>
      </c>
      <c r="C295" s="211">
        <f>COUNTIFS('2019'!$H$1167:$H$1342,"SEGUIMIENTO",'2019'!$G$1167:$G$1342,C$66,'2019'!$C$1167:$C$1342,A295)</f>
        <v>0</v>
      </c>
      <c r="D295" s="211">
        <f>COUNTIFS('2019'!$H$1167:$H$1342,"SOLUCIONADO",'2019'!$G$1167:$G$1342,C$66,'2019'!$C$1167:$C$1342,A295)</f>
        <v>16</v>
      </c>
      <c r="E295" s="211">
        <f>COUNTIFS('2019'!H$1167:H$1342,"SEGUIMIENTO",'2019'!G$1167:G$1342,E$66,'2019'!C$1167:C$1342,A295)</f>
        <v>0</v>
      </c>
      <c r="F295" s="211">
        <f>COUNTIFS('2019'!H$1167:H$1342,"SOLUCIONADO",'2019'!G$1167:G$1342,E$66,'2019'!C$1167:C$1342,A295)</f>
        <v>7</v>
      </c>
      <c r="G295" s="211">
        <f>COUNTIFS('2019'!$H$1167:$H$1342,"SEGUIMIENTO",'2019'!$G$1167:$G$1342,G$66,'2019'!$C$1167:$C$1342,A295)</f>
        <v>0</v>
      </c>
      <c r="H295" s="211">
        <f>COUNTIFS('2019'!$H$1167:$H$1342,"SOLUCIONADO",'2019'!$G$1167:$G$1342,G$66,'2019'!$C$1167:$C$1342,A295)</f>
        <v>0</v>
      </c>
      <c r="I295" s="211">
        <f>COUNTIFS('2019'!$H$1167:$H$1342,"SEGUIMIENTO",'2019'!$G$1167:$G$1342,I$66,'2019'!$C$1167:$C$1342,A295)</f>
        <v>0</v>
      </c>
      <c r="J295" s="211">
        <f>COUNTIFS('2019'!$H$1167:$H$1342,"SOLUCIONADO",'2019'!$G$1167:$G$1342,I$66,'2019'!$C$1167:$C$1342,A295)</f>
        <v>4</v>
      </c>
      <c r="K295" s="211">
        <f>COUNTIFS('2019'!$H$1167:$H$1342,"SEGUIMIENTO",'2019'!$G$1167:$G$1342,K$66,'2019'!$C$1167:$C$1342,A295)</f>
        <v>0</v>
      </c>
      <c r="L295" s="211">
        <f>COUNTIFS('2019'!$H$1167:$H$1342,"SOLUCIONADO",'2019'!$G$1167:$G$1342,K$66,'2019'!$C$1167:$C$1342,A295)</f>
        <v>1</v>
      </c>
      <c r="M295" s="211">
        <f>COUNTIFS('2019'!$H$1167:$H$1342,"SEGUIMIENTO",'2019'!$G$1167:$G$1342,M$66,'2019'!$C$1167:$C$1342,A295)</f>
        <v>0</v>
      </c>
      <c r="N295" s="211">
        <f>COUNTIFS('2019'!$H$1167:$H$1342,"SOLUCIONADO",'2019'!$G$1167:$G$1342,M$66,'2019'!$C$1167:$C$1342,A295)</f>
        <v>2</v>
      </c>
      <c r="O295" s="211">
        <f>COUNTIFS('2019'!$H$1167:$H$1342,"SEGUIMIENTO",'2019'!$G$1167:$G$1342,O$66,'2019'!$C$1167:$C$1342,A295)</f>
        <v>0</v>
      </c>
      <c r="P295" s="211">
        <f>COUNTIFS('2019'!$H$1167:$H$1342,"SOLUCIONADO",'2019'!$G$1167:$G$1342,O$66,'2019'!$C$1167:$C$1342,A295)</f>
        <v>2</v>
      </c>
      <c r="V295" s="186"/>
      <c r="W295" s="186"/>
      <c r="X295" s="186"/>
      <c r="Y295" s="186"/>
      <c r="Z295" s="186"/>
      <c r="AA295" s="186"/>
      <c r="AB295" s="186"/>
      <c r="AC295" s="186"/>
    </row>
    <row r="296" spans="1:29" ht="14.25">
      <c r="A296" s="540" t="str">
        <f t="array" ref="A296">IFERROR(INDEX('2019'!$C$1167:$C$1400,MATCH(0,INDEX(COUNTIF($A$294:A295,'2019'!$C$1167:$C$1400),0,0),0)),"")</f>
        <v>San Juan Towers</v>
      </c>
      <c r="B296" s="211">
        <f>COUNTIF('2019'!$C$1167:$C$1342,A296)</f>
        <v>11</v>
      </c>
      <c r="C296" s="211">
        <f>COUNTIFS('2019'!$H$1167:$H$1342,"SEGUIMIENTO",'2019'!$G$1167:$G$1342,C$66,'2019'!$C$1167:$C$1342,A296)</f>
        <v>0</v>
      </c>
      <c r="D296" s="211">
        <f>COUNTIFS('2019'!$H$1167:$H$1342,"SOLUCIONADO",'2019'!$G$1167:$G$1342,C$66,'2019'!$C$1167:$C$1342,A296)</f>
        <v>4</v>
      </c>
      <c r="E296" s="211">
        <f>COUNTIFS('2019'!H$1167:H$1342,"SEGUIMIENTO",'2019'!G$1167:G$1342,E$66,'2019'!C$1167:C$1342,A296)</f>
        <v>0</v>
      </c>
      <c r="F296" s="211">
        <f>COUNTIFS('2019'!H$1167:H$1342,"SOLUCIONADO",'2019'!G$1167:G$1342,E$66,'2019'!C$1167:C$1342,A296)</f>
        <v>2</v>
      </c>
      <c r="G296" s="211">
        <f>COUNTIFS('2019'!$H$1167:$H$1342,"SEGUIMIENTO",'2019'!$G$1167:$G$1342,G$66,'2019'!$C$1167:$C$1342,A296)</f>
        <v>0</v>
      </c>
      <c r="H296" s="211">
        <f>COUNTIFS('2019'!$H$1167:$H$1342,"SOLUCIONADO",'2019'!$G$1167:$G$1342,G$66,'2019'!$C$1167:$C$1342,A296)</f>
        <v>0</v>
      </c>
      <c r="I296" s="211">
        <f>COUNTIFS('2019'!$H$1167:$H$1342,"SEGUIMIENTO",'2019'!$G$1167:$G$1342,I$66,'2019'!$C$1167:$C$1342,A296)</f>
        <v>0</v>
      </c>
      <c r="J296" s="211">
        <f>COUNTIFS('2019'!$H$1167:$H$1342,"SOLUCIONADO",'2019'!$G$1167:$G$1342,I$66,'2019'!$C$1167:$C$1342,A296)</f>
        <v>4</v>
      </c>
      <c r="K296" s="211">
        <f>COUNTIFS('2019'!$H$1167:$H$1342,"SEGUIMIENTO",'2019'!$G$1167:$G$1342,K$66,'2019'!$C$1167:$C$1342,A296)</f>
        <v>0</v>
      </c>
      <c r="L296" s="211">
        <f>COUNTIFS('2019'!$H$1167:$H$1342,"SOLUCIONADO",'2019'!$G$1167:$G$1342,K$66,'2019'!$C$1167:$C$1342,A296)</f>
        <v>0</v>
      </c>
      <c r="M296" s="211">
        <f>COUNTIFS('2019'!$H$1167:$H$1342,"SEGUIMIENTO",'2019'!$G$1167:$G$1342,M$66,'2019'!$C$1167:$C$1342,A296)</f>
        <v>0</v>
      </c>
      <c r="N296" s="211">
        <f>COUNTIFS('2019'!$H$1167:$H$1342,"SOLUCIONADO",'2019'!$G$1167:$G$1342,M$66,'2019'!$C$1167:$C$1342,A296)</f>
        <v>0</v>
      </c>
      <c r="O296" s="211">
        <f>COUNTIFS('2019'!$H$1167:$H$1342,"SEGUIMIENTO",'2019'!$G$1167:$G$1342,O$66,'2019'!$C$1167:$C$1342,A296)</f>
        <v>0</v>
      </c>
      <c r="P296" s="211">
        <f>COUNTIFS('2019'!$H$1167:$H$1342,"SOLUCIONADO",'2019'!$G$1167:$G$1342,O$66,'2019'!$C$1167:$C$1342,A296)</f>
        <v>1</v>
      </c>
      <c r="V296" s="186"/>
      <c r="W296" s="186"/>
      <c r="X296" s="186"/>
      <c r="Y296" s="186"/>
      <c r="Z296" s="186"/>
      <c r="AA296" s="186"/>
      <c r="AB296" s="186"/>
      <c r="AC296" s="186"/>
    </row>
    <row r="297" spans="1:29" ht="14.25">
      <c r="A297" s="540" t="str">
        <f t="array" ref="A297">IFERROR(INDEX('2019'!$C$1167:$C$1400,MATCH(0,INDEX(COUNTIF($A$294:A296,'2019'!$C$1167:$C$1400),0,0),0)),"")</f>
        <v>Monte Flores</v>
      </c>
      <c r="B297" s="211">
        <f>COUNTIF('2019'!$C$1167:$C$1342,A297)</f>
        <v>5</v>
      </c>
      <c r="C297" s="211">
        <f>COUNTIFS('2019'!$H$1167:$H$1342,"SEGUIMIENTO",'2019'!$G$1167:$G$1342,C$66,'2019'!$C$1167:$C$1342,A297)</f>
        <v>0</v>
      </c>
      <c r="D297" s="211">
        <f>COUNTIFS('2019'!$H$1167:$H$1342,"SOLUCIONADO",'2019'!$G$1167:$G$1342,C$66,'2019'!$C$1167:$C$1342,A297)</f>
        <v>2</v>
      </c>
      <c r="E297" s="211">
        <f>COUNTIFS('2019'!H$1167:H$1342,"SEGUIMIENTO",'2019'!G$1167:G$1342,E$66,'2019'!C$1167:C$1342,A297)</f>
        <v>0</v>
      </c>
      <c r="F297" s="211">
        <f>COUNTIFS('2019'!H$1167:H$1342,"SOLUCIONADO",'2019'!G$1167:G$1342,E$66,'2019'!C$1167:C$1342,A297)</f>
        <v>2</v>
      </c>
      <c r="G297" s="211">
        <f>COUNTIFS('2019'!$H$1167:$H$1342,"SEGUIMIENTO",'2019'!$G$1167:$G$1342,G$66,'2019'!$C$1167:$C$1342,A297)</f>
        <v>0</v>
      </c>
      <c r="H297" s="211">
        <f>COUNTIFS('2019'!$H$1167:$H$1342,"SOLUCIONADO",'2019'!$G$1167:$G$1342,G$66,'2019'!$C$1167:$C$1342,A297)</f>
        <v>0</v>
      </c>
      <c r="I297" s="211">
        <f>COUNTIFS('2019'!$H$1167:$H$1342,"SEGUIMIENTO",'2019'!$G$1167:$G$1342,I$66,'2019'!$C$1167:$C$1342,A297)</f>
        <v>0</v>
      </c>
      <c r="J297" s="211">
        <f>COUNTIFS('2019'!$H$1167:$H$1342,"SOLUCIONADO",'2019'!$G$1167:$G$1342,I$66,'2019'!$C$1167:$C$1342,A297)</f>
        <v>0</v>
      </c>
      <c r="K297" s="211">
        <f>COUNTIFS('2019'!$H$1167:$H$1342,"SEGUIMIENTO",'2019'!$G$1167:$G$1342,K$66,'2019'!$C$1167:$C$1342,A297)</f>
        <v>0</v>
      </c>
      <c r="L297" s="211">
        <f>COUNTIFS('2019'!$H$1167:$H$1342,"SOLUCIONADO",'2019'!$G$1167:$G$1342,K$66,'2019'!$C$1167:$C$1342,A297)</f>
        <v>1</v>
      </c>
      <c r="M297" s="211">
        <f>COUNTIFS('2019'!$H$1167:$H$1342,"SEGUIMIENTO",'2019'!$G$1167:$G$1342,M$66,'2019'!$C$1167:$C$1342,A297)</f>
        <v>0</v>
      </c>
      <c r="N297" s="211">
        <f>COUNTIFS('2019'!$H$1167:$H$1342,"SOLUCIONADO",'2019'!$G$1167:$G$1342,M$66,'2019'!$C$1167:$C$1342,A297)</f>
        <v>0</v>
      </c>
      <c r="O297" s="211">
        <f>COUNTIFS('2019'!$H$1167:$H$1342,"SEGUIMIENTO",'2019'!$G$1167:$G$1342,O$66,'2019'!$C$1167:$C$1342,A297)</f>
        <v>0</v>
      </c>
      <c r="P297" s="211">
        <f>COUNTIFS('2019'!$H$1167:$H$1342,"SOLUCIONADO",'2019'!$G$1167:$G$1342,O$66,'2019'!$C$1167:$C$1342,A297)</f>
        <v>0</v>
      </c>
      <c r="V297" s="186"/>
      <c r="W297" s="186"/>
      <c r="X297" s="186"/>
      <c r="Y297" s="186"/>
      <c r="Z297" s="186"/>
      <c r="AA297" s="186"/>
      <c r="AB297" s="186"/>
      <c r="AC297" s="186"/>
    </row>
    <row r="298" spans="1:29" ht="14.25">
      <c r="A298" s="540" t="str">
        <f t="array" ref="A298">IFERROR(INDEX('2019'!$C$1167:$C$1400,MATCH(0,INDEX(COUNTIF($A$294:A297,'2019'!$C$1167:$C$1400),0,0),0)),"")</f>
        <v>Playa Grande</v>
      </c>
      <c r="B298" s="211">
        <f>COUNTIF('2019'!$C$1167:$C$1342,A298)</f>
        <v>15</v>
      </c>
      <c r="C298" s="211">
        <f>COUNTIFS('2019'!$H$1167:$H$1342,"SEGUIMIENTO",'2019'!$G$1167:$G$1342,C$66,'2019'!$C$1167:$C$1342,A298)</f>
        <v>0</v>
      </c>
      <c r="D298" s="211">
        <f>COUNTIFS('2019'!$H$1167:$H$1342,"SOLUCIONADO",'2019'!$G$1167:$G$1342,C$66,'2019'!$C$1167:$C$1342,A298)</f>
        <v>3</v>
      </c>
      <c r="E298" s="211">
        <f>COUNTIFS('2019'!H$1167:H$1342,"SEGUIMIENTO",'2019'!G$1167:G$1342,E$66,'2019'!C$1167:C$1342,A298)</f>
        <v>0</v>
      </c>
      <c r="F298" s="211">
        <f>COUNTIFS('2019'!H$1167:H$1342,"SOLUCIONADO",'2019'!G$1167:G$1342,E$66,'2019'!C$1167:C$1342,A298)</f>
        <v>3</v>
      </c>
      <c r="G298" s="211">
        <f>COUNTIFS('2019'!$H$1167:$H$1342,"SEGUIMIENTO",'2019'!$G$1167:$G$1342,G$66,'2019'!$C$1167:$C$1342,A298)</f>
        <v>0</v>
      </c>
      <c r="H298" s="211">
        <f>COUNTIFS('2019'!$H$1167:$H$1342,"SOLUCIONADO",'2019'!$G$1167:$G$1342,G$66,'2019'!$C$1167:$C$1342,A298)</f>
        <v>3</v>
      </c>
      <c r="I298" s="211">
        <f>COUNTIFS('2019'!$H$1167:$H$1342,"SEGUIMIENTO",'2019'!$G$1167:$G$1342,I$66,'2019'!$C$1167:$C$1342,A298)</f>
        <v>0</v>
      </c>
      <c r="J298" s="211">
        <f>COUNTIFS('2019'!$H$1167:$H$1342,"SOLUCIONADO",'2019'!$G$1167:$G$1342,I$66,'2019'!$C$1167:$C$1342,A298)</f>
        <v>4</v>
      </c>
      <c r="K298" s="211">
        <f>COUNTIFS('2019'!$H$1167:$H$1342,"SEGUIMIENTO",'2019'!$G$1167:$G$1342,K$66,'2019'!$C$1167:$C$1342,A298)</f>
        <v>0</v>
      </c>
      <c r="L298" s="211">
        <f>COUNTIFS('2019'!$H$1167:$H$1342,"SOLUCIONADO",'2019'!$G$1167:$G$1342,K$66,'2019'!$C$1167:$C$1342,A298)</f>
        <v>0</v>
      </c>
      <c r="M298" s="211">
        <f>COUNTIFS('2019'!$H$1167:$H$1342,"SEGUIMIENTO",'2019'!$G$1167:$G$1342,M$66,'2019'!$C$1167:$C$1342,A298)</f>
        <v>0</v>
      </c>
      <c r="N298" s="211">
        <f>COUNTIFS('2019'!$H$1167:$H$1342,"SOLUCIONADO",'2019'!$G$1167:$G$1342,M$66,'2019'!$C$1167:$C$1342,A298)</f>
        <v>1</v>
      </c>
      <c r="O298" s="211">
        <f>COUNTIFS('2019'!$H$1167:$H$1342,"SEGUIMIENTO",'2019'!$G$1167:$G$1342,O$66,'2019'!$C$1167:$C$1342,A298)</f>
        <v>0</v>
      </c>
      <c r="P298" s="211">
        <f>COUNTIFS('2019'!$H$1167:$H$1342,"SOLUCIONADO",'2019'!$G$1167:$G$1342,O$66,'2019'!$C$1167:$C$1342,A298)</f>
        <v>1</v>
      </c>
      <c r="V298" s="186"/>
      <c r="W298" s="186"/>
      <c r="X298" s="186"/>
      <c r="Y298" s="186"/>
      <c r="Z298" s="186"/>
      <c r="AA298" s="186"/>
      <c r="AB298" s="186"/>
      <c r="AC298" s="186"/>
    </row>
    <row r="299" spans="1:29" ht="14.25">
      <c r="A299" s="540" t="str">
        <f t="array" ref="A299">IFERROR(INDEX('2019'!$C$1167:$C$1400,MATCH(0,INDEX(COUNTIF($A$294:A298,'2019'!$C$1167:$C$1400),0,0),0)),"")</f>
        <v>Parque Ecuestre</v>
      </c>
      <c r="B299" s="211">
        <f>COUNTIF('2019'!$C$1167:$C$1342,A299)</f>
        <v>5</v>
      </c>
      <c r="C299" s="211">
        <f>COUNTIFS('2019'!$H$1167:$H$1342,"SEGUIMIENTO",'2019'!$G$1167:$G$1342,C$66,'2019'!$C$1167:$C$1342,A299)</f>
        <v>0</v>
      </c>
      <c r="D299" s="211">
        <f>COUNTIFS('2019'!$H$1167:$H$1342,"SOLUCIONADO",'2019'!$G$1167:$G$1342,C$66,'2019'!$C$1167:$C$1342,A299)</f>
        <v>2</v>
      </c>
      <c r="E299" s="211">
        <f>COUNTIFS('2019'!H$1167:H$1342,"SEGUIMIENTO",'2019'!G$1167:G$1342,E$66,'2019'!C$1167:C$1342,A299)</f>
        <v>0</v>
      </c>
      <c r="F299" s="211">
        <f>COUNTIFS('2019'!H$1167:H$1342,"SOLUCIONADO",'2019'!G$1167:G$1342,E$66,'2019'!C$1167:C$1342,A299)</f>
        <v>2</v>
      </c>
      <c r="G299" s="211">
        <f>COUNTIFS('2019'!$H$1167:$H$1342,"SEGUIMIENTO",'2019'!$G$1167:$G$1342,G$66,'2019'!$C$1167:$C$1342,A299)</f>
        <v>0</v>
      </c>
      <c r="H299" s="211">
        <f>COUNTIFS('2019'!$H$1167:$H$1342,"SOLUCIONADO",'2019'!$G$1167:$G$1342,G$66,'2019'!$C$1167:$C$1342,A299)</f>
        <v>0</v>
      </c>
      <c r="I299" s="211">
        <f>COUNTIFS('2019'!$H$1167:$H$1342,"SEGUIMIENTO",'2019'!$G$1167:$G$1342,I$66,'2019'!$C$1167:$C$1342,A299)</f>
        <v>0</v>
      </c>
      <c r="J299" s="211">
        <f>COUNTIFS('2019'!$H$1167:$H$1342,"SOLUCIONADO",'2019'!$G$1167:$G$1342,I$66,'2019'!$C$1167:$C$1342,A299)</f>
        <v>1</v>
      </c>
      <c r="K299" s="211">
        <f>COUNTIFS('2019'!$H$1167:$H$1342,"SEGUIMIENTO",'2019'!$G$1167:$G$1342,K$66,'2019'!$C$1167:$C$1342,A299)</f>
        <v>0</v>
      </c>
      <c r="L299" s="211">
        <f>COUNTIFS('2019'!$H$1167:$H$1342,"SOLUCIONADO",'2019'!$G$1167:$G$1342,K$66,'2019'!$C$1167:$C$1342,A299)</f>
        <v>0</v>
      </c>
      <c r="M299" s="211">
        <f>COUNTIFS('2019'!$H$1167:$H$1342,"SEGUIMIENTO",'2019'!$G$1167:$G$1342,M$66,'2019'!$C$1167:$C$1342,A299)</f>
        <v>0</v>
      </c>
      <c r="N299" s="211">
        <f>COUNTIFS('2019'!$H$1167:$H$1342,"SOLUCIONADO",'2019'!$G$1167:$G$1342,M$66,'2019'!$C$1167:$C$1342,A299)</f>
        <v>0</v>
      </c>
      <c r="O299" s="211">
        <f>COUNTIFS('2019'!$H$1167:$H$1342,"SEGUIMIENTO",'2019'!$G$1167:$G$1342,O$66,'2019'!$C$1167:$C$1342,A299)</f>
        <v>0</v>
      </c>
      <c r="P299" s="211">
        <f>COUNTIFS('2019'!$H$1167:$H$1342,"SOLUCIONADO",'2019'!$G$1167:$G$1342,O$66,'2019'!$C$1167:$C$1342,A299)</f>
        <v>0</v>
      </c>
      <c r="V299" s="186"/>
      <c r="W299" s="186"/>
      <c r="X299" s="186"/>
      <c r="Y299" s="186"/>
      <c r="Z299" s="186"/>
      <c r="AA299" s="186"/>
      <c r="AB299" s="186"/>
      <c r="AC299" s="186"/>
    </row>
    <row r="300" spans="1:29" ht="14.25">
      <c r="A300" s="540" t="str">
        <f t="array" ref="A300">IFERROR(INDEX('2019'!$C$1167:$C$1400,MATCH(0,INDEX(COUNTIF($A$294:A299,'2019'!$C$1167:$C$1400),0,0),0)),"")</f>
        <v>Agueybana</v>
      </c>
      <c r="B300" s="211">
        <f>COUNTIF('2019'!$C$1167:$C$1342,A300)</f>
        <v>17</v>
      </c>
      <c r="C300" s="211">
        <f>COUNTIFS('2019'!$H$1167:$H$1342,"SEGUIMIENTO",'2019'!$G$1167:$G$1342,C$66,'2019'!$C$1167:$C$1342,A300)</f>
        <v>0</v>
      </c>
      <c r="D300" s="211">
        <f>COUNTIFS('2019'!$H$1167:$H$1342,"SOLUCIONADO",'2019'!$G$1167:$G$1342,C$66,'2019'!$C$1167:$C$1342,A300)</f>
        <v>7</v>
      </c>
      <c r="E300" s="211">
        <f>COUNTIFS('2019'!H$1167:H$1342,"SEGUIMIENTO",'2019'!G$1167:G$1342,E$66,'2019'!C$1167:C$1342,A300)</f>
        <v>0</v>
      </c>
      <c r="F300" s="211">
        <f>COUNTIFS('2019'!H$1167:H$1342,"SOLUCIONADO",'2019'!G$1167:G$1342,E$66,'2019'!C$1167:C$1342,A300)</f>
        <v>6</v>
      </c>
      <c r="G300" s="211">
        <f>COUNTIFS('2019'!$H$1167:$H$1342,"SEGUIMIENTO",'2019'!$G$1167:$G$1342,G$66,'2019'!$C$1167:$C$1342,A300)</f>
        <v>0</v>
      </c>
      <c r="H300" s="211">
        <f>COUNTIFS('2019'!$H$1167:$H$1342,"SOLUCIONADO",'2019'!$G$1167:$G$1342,G$66,'2019'!$C$1167:$C$1342,A300)</f>
        <v>0</v>
      </c>
      <c r="I300" s="211">
        <f>COUNTIFS('2019'!$H$1167:$H$1342,"SEGUIMIENTO",'2019'!$G$1167:$G$1342,I$66,'2019'!$C$1167:$C$1342,A300)</f>
        <v>0</v>
      </c>
      <c r="J300" s="211">
        <f>COUNTIFS('2019'!$H$1167:$H$1342,"SOLUCIONADO",'2019'!$G$1167:$G$1342,I$66,'2019'!$C$1167:$C$1342,A300)</f>
        <v>2</v>
      </c>
      <c r="K300" s="211">
        <f>COUNTIFS('2019'!$H$1167:$H$1342,"SEGUIMIENTO",'2019'!$G$1167:$G$1342,K$66,'2019'!$C$1167:$C$1342,A300)</f>
        <v>0</v>
      </c>
      <c r="L300" s="211">
        <f>COUNTIFS('2019'!$H$1167:$H$1342,"SOLUCIONADO",'2019'!$G$1167:$G$1342,K$66,'2019'!$C$1167:$C$1342,A300)</f>
        <v>0</v>
      </c>
      <c r="M300" s="211">
        <f>COUNTIFS('2019'!$H$1167:$H$1342,"SEGUIMIENTO",'2019'!$G$1167:$G$1342,M$66,'2019'!$C$1167:$C$1342,A300)</f>
        <v>0</v>
      </c>
      <c r="N300" s="211">
        <f>COUNTIFS('2019'!$H$1167:$H$1342,"SOLUCIONADO",'2019'!$G$1167:$G$1342,M$66,'2019'!$C$1167:$C$1342,A300)</f>
        <v>0</v>
      </c>
      <c r="O300" s="211">
        <f>COUNTIFS('2019'!$H$1167:$H$1342,"SEGUIMIENTO",'2019'!$G$1167:$G$1342,O$66,'2019'!$C$1167:$C$1342,A300)</f>
        <v>0</v>
      </c>
      <c r="P300" s="211">
        <f>COUNTIFS('2019'!$H$1167:$H$1342,"SOLUCIONADO",'2019'!$G$1167:$G$1342,O$66,'2019'!$C$1167:$C$1342,A300)</f>
        <v>2</v>
      </c>
      <c r="V300" s="186"/>
      <c r="W300" s="186"/>
      <c r="X300" s="186"/>
      <c r="Y300" s="186"/>
      <c r="Z300" s="186"/>
      <c r="AA300" s="186"/>
      <c r="AB300" s="186"/>
      <c r="AC300" s="186"/>
    </row>
    <row r="301" spans="1:29" ht="14.25">
      <c r="A301" s="540" t="str">
        <f t="array" ref="A301">IFERROR(INDEX('2019'!$C$1167:$C$1400,MATCH(0,INDEX(COUNTIF($A$294:A300,'2019'!$C$1167:$C$1400),0,0),0)),"")</f>
        <v>Hormiga</v>
      </c>
      <c r="B301" s="211">
        <f>COUNTIF('2019'!$C$1167:$C$1342,A301)</f>
        <v>9</v>
      </c>
      <c r="C301" s="211">
        <f>COUNTIFS('2019'!$H$1167:$H$1342,"SEGUIMIENTO",'2019'!$G$1167:$G$1342,C$66,'2019'!$C$1167:$C$1342,A301)</f>
        <v>0</v>
      </c>
      <c r="D301" s="211">
        <f>COUNTIFS('2019'!$H$1167:$H$1342,"SOLUCIONADO",'2019'!$G$1167:$G$1342,C$66,'2019'!$C$1167:$C$1342,A301)</f>
        <v>3</v>
      </c>
      <c r="E301" s="211">
        <f>COUNTIFS('2019'!H$1167:H$1342,"SEGUIMIENTO",'2019'!G$1167:G$1342,E$66,'2019'!C$1167:C$1342,A301)</f>
        <v>0</v>
      </c>
      <c r="F301" s="211">
        <f>COUNTIFS('2019'!H$1167:H$1342,"SOLUCIONADO",'2019'!G$1167:G$1342,E$66,'2019'!C$1167:C$1342,A301)</f>
        <v>1</v>
      </c>
      <c r="G301" s="211">
        <f>COUNTIFS('2019'!$H$1167:$H$1342,"SEGUIMIENTO",'2019'!$G$1167:$G$1342,G$66,'2019'!$C$1167:$C$1342,A301)</f>
        <v>0</v>
      </c>
      <c r="H301" s="211">
        <f>COUNTIFS('2019'!$H$1167:$H$1342,"SOLUCIONADO",'2019'!$G$1167:$G$1342,G$66,'2019'!$C$1167:$C$1342,A301)</f>
        <v>0</v>
      </c>
      <c r="I301" s="211">
        <f>COUNTIFS('2019'!$H$1167:$H$1342,"SEGUIMIENTO",'2019'!$G$1167:$G$1342,I$66,'2019'!$C$1167:$C$1342,A301)</f>
        <v>0</v>
      </c>
      <c r="J301" s="211">
        <f>COUNTIFS('2019'!$H$1167:$H$1342,"SOLUCIONADO",'2019'!$G$1167:$G$1342,I$66,'2019'!$C$1167:$C$1342,A301)</f>
        <v>1</v>
      </c>
      <c r="K301" s="211">
        <f>COUNTIFS('2019'!$H$1167:$H$1342,"SEGUIMIENTO",'2019'!$G$1167:$G$1342,K$66,'2019'!$C$1167:$C$1342,A301)</f>
        <v>0</v>
      </c>
      <c r="L301" s="211">
        <f>COUNTIFS('2019'!$H$1167:$H$1342,"SOLUCIONADO",'2019'!$G$1167:$G$1342,K$66,'2019'!$C$1167:$C$1342,A301)</f>
        <v>0</v>
      </c>
      <c r="M301" s="211">
        <f>COUNTIFS('2019'!$H$1167:$H$1342,"SEGUIMIENTO",'2019'!$G$1167:$G$1342,M$66,'2019'!$C$1167:$C$1342,A301)</f>
        <v>0</v>
      </c>
      <c r="N301" s="211">
        <f>COUNTIFS('2019'!$H$1167:$H$1342,"SOLUCIONADO",'2019'!$G$1167:$G$1342,M$66,'2019'!$C$1167:$C$1342,A301)</f>
        <v>0</v>
      </c>
      <c r="O301" s="211">
        <f>COUNTIFS('2019'!$H$1167:$H$1342,"SEGUIMIENTO",'2019'!$G$1167:$G$1342,O$66,'2019'!$C$1167:$C$1342,A301)</f>
        <v>0</v>
      </c>
      <c r="P301" s="211">
        <f>COUNTIFS('2019'!$H$1167:$H$1342,"SOLUCIONADO",'2019'!$G$1167:$G$1342,O$66,'2019'!$C$1167:$C$1342,A301)</f>
        <v>4</v>
      </c>
      <c r="V301" s="186"/>
      <c r="W301" s="186"/>
      <c r="X301" s="186"/>
      <c r="Y301" s="186"/>
      <c r="Z301" s="186"/>
      <c r="AA301" s="186"/>
      <c r="AB301" s="186"/>
      <c r="AC301" s="186"/>
    </row>
    <row r="302" spans="1:29" ht="14.25">
      <c r="A302" s="540" t="str">
        <f t="array" ref="A302">IFERROR(INDEX('2019'!$C$1167:$C$1400,MATCH(0,INDEX(COUNTIF($A$294:A301,'2019'!$C$1167:$C$1400),0,0),0)),"")</f>
        <v>FJIS Internet</v>
      </c>
      <c r="B302" s="211">
        <f>COUNTIF('2019'!$C$1167:$C$1342,A302)</f>
        <v>5</v>
      </c>
      <c r="C302" s="211">
        <f>COUNTIFS('2019'!$H$1167:$H$1342,"SEGUIMIENTO",'2019'!$G$1167:$G$1342,C$66,'2019'!$C$1167:$C$1342,A302)</f>
        <v>0</v>
      </c>
      <c r="D302" s="211">
        <f>COUNTIFS('2019'!$H$1167:$H$1342,"SOLUCIONADO",'2019'!$G$1167:$G$1342,C$66,'2019'!$C$1167:$C$1342,A302)</f>
        <v>1</v>
      </c>
      <c r="E302" s="211">
        <f>COUNTIFS('2019'!H$1167:H$1342,"SEGUIMIENTO",'2019'!G$1167:G$1342,E$66,'2019'!C$1167:C$1342,A302)</f>
        <v>0</v>
      </c>
      <c r="F302" s="211">
        <f>COUNTIFS('2019'!H$1167:H$1342,"SOLUCIONADO",'2019'!G$1167:G$1342,E$66,'2019'!C$1167:C$1342,A302)</f>
        <v>1</v>
      </c>
      <c r="G302" s="211">
        <f>COUNTIFS('2019'!$H$1167:$H$1342,"SEGUIMIENTO",'2019'!$G$1167:$G$1342,G$66,'2019'!$C$1167:$C$1342,A302)</f>
        <v>0</v>
      </c>
      <c r="H302" s="211">
        <f>COUNTIFS('2019'!$H$1167:$H$1342,"SOLUCIONADO",'2019'!$G$1167:$G$1342,G$66,'2019'!$C$1167:$C$1342,A302)</f>
        <v>0</v>
      </c>
      <c r="I302" s="211">
        <f>COUNTIFS('2019'!$H$1167:$H$1342,"SEGUIMIENTO",'2019'!$G$1167:$G$1342,I$66,'2019'!$C$1167:$C$1342,A302)</f>
        <v>0</v>
      </c>
      <c r="J302" s="211">
        <f>COUNTIFS('2019'!$H$1167:$H$1342,"SOLUCIONADO",'2019'!$G$1167:$G$1342,I$66,'2019'!$C$1167:$C$1342,A302)</f>
        <v>0</v>
      </c>
      <c r="K302" s="211">
        <f>COUNTIFS('2019'!$H$1167:$H$1342,"SEGUIMIENTO",'2019'!$G$1167:$G$1342,K$66,'2019'!$C$1167:$C$1342,A302)</f>
        <v>0</v>
      </c>
      <c r="L302" s="211">
        <f>COUNTIFS('2019'!$H$1167:$H$1342,"SOLUCIONADO",'2019'!$G$1167:$G$1342,K$66,'2019'!$C$1167:$C$1342,A302)</f>
        <v>2</v>
      </c>
      <c r="M302" s="211">
        <f>COUNTIFS('2019'!$H$1167:$H$1342,"SEGUIMIENTO",'2019'!$G$1167:$G$1342,M$66,'2019'!$C$1167:$C$1342,A302)</f>
        <v>0</v>
      </c>
      <c r="N302" s="211">
        <f>COUNTIFS('2019'!$H$1167:$H$1342,"SOLUCIONADO",'2019'!$G$1167:$G$1342,M$66,'2019'!$C$1167:$C$1342,A302)</f>
        <v>0</v>
      </c>
      <c r="O302" s="211">
        <f>COUNTIFS('2019'!$H$1167:$H$1342,"SEGUIMIENTO",'2019'!$G$1167:$G$1342,O$66,'2019'!$C$1167:$C$1342,A302)</f>
        <v>0</v>
      </c>
      <c r="P302" s="211">
        <f>COUNTIFS('2019'!$H$1167:$H$1342,"SOLUCIONADO",'2019'!$G$1167:$G$1342,O$66,'2019'!$C$1167:$C$1342,A302)</f>
        <v>1</v>
      </c>
      <c r="V302" s="186"/>
      <c r="W302" s="186"/>
      <c r="X302" s="186"/>
      <c r="Y302" s="186"/>
      <c r="Z302" s="186"/>
      <c r="AA302" s="186"/>
      <c r="AB302" s="186"/>
      <c r="AC302" s="186"/>
    </row>
    <row r="303" spans="1:29" ht="14.25">
      <c r="A303" s="540" t="str">
        <f t="array" ref="A303">IFERROR(INDEX('2019'!$C$1167:$C$1400,MATCH(0,INDEX(COUNTIF($A$294:A302,'2019'!$C$1167:$C$1400),0,0),0)),"")</f>
        <v>Bello Horizonte</v>
      </c>
      <c r="B303" s="211">
        <f>COUNTIF('2019'!$C$1167:$C$1342,A303)</f>
        <v>7</v>
      </c>
      <c r="C303" s="211">
        <f>COUNTIFS('2019'!$H$1167:$H$1342,"SEGUIMIENTO",'2019'!$G$1167:$G$1342,C$66,'2019'!$C$1167:$C$1342,A303)</f>
        <v>0</v>
      </c>
      <c r="D303" s="211">
        <f>COUNTIFS('2019'!$H$1167:$H$1342,"SOLUCIONADO",'2019'!$G$1167:$G$1342,C$66,'2019'!$C$1167:$C$1342,A303)</f>
        <v>3</v>
      </c>
      <c r="E303" s="211">
        <f>COUNTIFS('2019'!H$1167:H$1342,"SEGUIMIENTO",'2019'!G$1167:G$1342,E$66,'2019'!C$1167:C$1342,A303)</f>
        <v>0</v>
      </c>
      <c r="F303" s="211">
        <f>COUNTIFS('2019'!H$1167:H$1342,"SOLUCIONADO",'2019'!G$1167:G$1342,E$66,'2019'!C$1167:C$1342,A303)</f>
        <v>1</v>
      </c>
      <c r="G303" s="211">
        <f>COUNTIFS('2019'!$H$1167:$H$1342,"SEGUIMIENTO",'2019'!$G$1167:$G$1342,G$66,'2019'!$C$1167:$C$1342,A303)</f>
        <v>0</v>
      </c>
      <c r="H303" s="211">
        <f>COUNTIFS('2019'!$H$1167:$H$1342,"SOLUCIONADO",'2019'!$G$1167:$G$1342,G$66,'2019'!$C$1167:$C$1342,A303)</f>
        <v>0</v>
      </c>
      <c r="I303" s="211">
        <f>COUNTIFS('2019'!$H$1167:$H$1342,"SEGUIMIENTO",'2019'!$G$1167:$G$1342,I$66,'2019'!$C$1167:$C$1342,A303)</f>
        <v>0</v>
      </c>
      <c r="J303" s="211">
        <f>COUNTIFS('2019'!$H$1167:$H$1342,"SOLUCIONADO",'2019'!$G$1167:$G$1342,I$66,'2019'!$C$1167:$C$1342,A303)</f>
        <v>1</v>
      </c>
      <c r="K303" s="211">
        <f>COUNTIFS('2019'!$H$1167:$H$1342,"SEGUIMIENTO",'2019'!$G$1167:$G$1342,K$66,'2019'!$C$1167:$C$1342,A303)</f>
        <v>0</v>
      </c>
      <c r="L303" s="211">
        <f>COUNTIFS('2019'!$H$1167:$H$1342,"SOLUCIONADO",'2019'!$G$1167:$G$1342,K$66,'2019'!$C$1167:$C$1342,A303)</f>
        <v>0</v>
      </c>
      <c r="M303" s="211">
        <f>COUNTIFS('2019'!$H$1167:$H$1342,"SEGUIMIENTO",'2019'!$G$1167:$G$1342,M$66,'2019'!$C$1167:$C$1342,A303)</f>
        <v>0</v>
      </c>
      <c r="N303" s="211">
        <f>COUNTIFS('2019'!$H$1167:$H$1342,"SOLUCIONADO",'2019'!$G$1167:$G$1342,M$66,'2019'!$C$1167:$C$1342,A303)</f>
        <v>0</v>
      </c>
      <c r="O303" s="211">
        <f>COUNTIFS('2019'!$H$1167:$H$1342,"SEGUIMIENTO",'2019'!$G$1167:$G$1342,O$66,'2019'!$C$1167:$C$1342,A303)</f>
        <v>0</v>
      </c>
      <c r="P303" s="211">
        <f>COUNTIFS('2019'!$H$1167:$H$1342,"SOLUCIONADO",'2019'!$G$1167:$G$1342,O$66,'2019'!$C$1167:$C$1342,A303)</f>
        <v>2</v>
      </c>
      <c r="V303" s="186"/>
      <c r="W303" s="186"/>
      <c r="X303" s="186"/>
      <c r="Y303" s="186"/>
      <c r="Z303" s="186"/>
      <c r="AA303" s="186"/>
      <c r="AB303" s="186"/>
      <c r="AC303" s="186"/>
    </row>
    <row r="304" spans="1:29" ht="14.25">
      <c r="A304" s="540" t="str">
        <f t="array" ref="A304">IFERROR(INDEX('2019'!$C$1167:$C$1400,MATCH(0,INDEX(COUNTIF($A$294:A303,'2019'!$C$1167:$C$1400),0,0),0)),"")</f>
        <v>Millenia</v>
      </c>
      <c r="B304" s="211">
        <f>COUNTIF('2019'!$C$1167:$C$1342,A304)</f>
        <v>14</v>
      </c>
      <c r="C304" s="211">
        <f>COUNTIFS('2019'!$H$1167:$H$1342,"SEGUIMIENTO",'2019'!$G$1167:$G$1342,C$66,'2019'!$C$1167:$C$1342,A304)</f>
        <v>0</v>
      </c>
      <c r="D304" s="211">
        <f>COUNTIFS('2019'!$H$1167:$H$1342,"SOLUCIONADO",'2019'!$G$1167:$G$1342,C$66,'2019'!$C$1167:$C$1342,A304)</f>
        <v>4</v>
      </c>
      <c r="E304" s="211">
        <f>COUNTIFS('2019'!H$1167:H$1342,"SEGUIMIENTO",'2019'!G$1167:G$1342,E$66,'2019'!C$1167:C$1342,A304)</f>
        <v>0</v>
      </c>
      <c r="F304" s="211">
        <f>COUNTIFS('2019'!H$1167:H$1342,"SOLUCIONADO",'2019'!G$1167:G$1342,E$66,'2019'!C$1167:C$1342,A304)</f>
        <v>2</v>
      </c>
      <c r="G304" s="211">
        <f>COUNTIFS('2019'!$H$1167:$H$1342,"SEGUIMIENTO",'2019'!$G$1167:$G$1342,G$66,'2019'!$C$1167:$C$1342,A304)</f>
        <v>0</v>
      </c>
      <c r="H304" s="211">
        <f>COUNTIFS('2019'!$H$1167:$H$1342,"SOLUCIONADO",'2019'!$G$1167:$G$1342,G$66,'2019'!$C$1167:$C$1342,A304)</f>
        <v>1</v>
      </c>
      <c r="I304" s="211">
        <f>COUNTIFS('2019'!$H$1167:$H$1342,"SEGUIMIENTO",'2019'!$G$1167:$G$1342,I$66,'2019'!$C$1167:$C$1342,A304)</f>
        <v>0</v>
      </c>
      <c r="J304" s="211">
        <f>COUNTIFS('2019'!$H$1167:$H$1342,"SOLUCIONADO",'2019'!$G$1167:$G$1342,I$66,'2019'!$C$1167:$C$1342,A304)</f>
        <v>4</v>
      </c>
      <c r="K304" s="211">
        <f>COUNTIFS('2019'!$H$1167:$H$1342,"SEGUIMIENTO",'2019'!$G$1167:$G$1342,K$66,'2019'!$C$1167:$C$1342,A304)</f>
        <v>0</v>
      </c>
      <c r="L304" s="211">
        <f>COUNTIFS('2019'!$H$1167:$H$1342,"SOLUCIONADO",'2019'!$G$1167:$G$1342,K$66,'2019'!$C$1167:$C$1342,A304)</f>
        <v>0</v>
      </c>
      <c r="M304" s="211">
        <f>COUNTIFS('2019'!$H$1167:$H$1342,"SEGUIMIENTO",'2019'!$G$1167:$G$1342,M$66,'2019'!$C$1167:$C$1342,A304)</f>
        <v>0</v>
      </c>
      <c r="N304" s="211">
        <f>COUNTIFS('2019'!$H$1167:$H$1342,"SOLUCIONADO",'2019'!$G$1167:$G$1342,M$66,'2019'!$C$1167:$C$1342,A304)</f>
        <v>0</v>
      </c>
      <c r="O304" s="211">
        <f>COUNTIFS('2019'!$H$1167:$H$1342,"SEGUIMIENTO",'2019'!$G$1167:$G$1342,O$66,'2019'!$C$1167:$C$1342,A304)</f>
        <v>0</v>
      </c>
      <c r="P304" s="211">
        <f>COUNTIFS('2019'!$H$1167:$H$1342,"SOLUCIONADO",'2019'!$G$1167:$G$1342,O$66,'2019'!$C$1167:$C$1342,A304)</f>
        <v>3</v>
      </c>
      <c r="V304" s="186"/>
      <c r="W304" s="186"/>
      <c r="X304" s="186"/>
      <c r="Y304" s="186"/>
      <c r="Z304" s="186"/>
      <c r="AA304" s="186"/>
      <c r="AB304" s="186"/>
      <c r="AC304" s="186"/>
    </row>
    <row r="305" spans="1:29" ht="14.25">
      <c r="A305" s="540" t="str">
        <f t="array" ref="A305">IFERROR(INDEX('2019'!$C$1167:$C$1400,MATCH(0,INDEX(COUNTIF($A$294:A304,'2019'!$C$1167:$C$1400),0,0),0)),"")</f>
        <v>San Angel</v>
      </c>
      <c r="B305" s="211">
        <f>COUNTIF('2019'!$C$1167:$C$1342,A305)</f>
        <v>4</v>
      </c>
      <c r="C305" s="211">
        <f>COUNTIFS('2019'!$H$1167:$H$1342,"SEGUIMIENTO",'2019'!$G$1167:$G$1342,C$66,'2019'!$C$1167:$C$1342,A305)</f>
        <v>0</v>
      </c>
      <c r="D305" s="211">
        <f>COUNTIFS('2019'!$H$1167:$H$1342,"SOLUCIONADO",'2019'!$G$1167:$G$1342,C$66,'2019'!$C$1167:$C$1342,A305)</f>
        <v>0</v>
      </c>
      <c r="E305" s="211">
        <f>COUNTIFS('2019'!H$1167:H$1342,"SEGUIMIENTO",'2019'!G$1167:G$1342,E$66,'2019'!C$1167:C$1342,A305)</f>
        <v>0</v>
      </c>
      <c r="F305" s="211">
        <f>COUNTIFS('2019'!H$1167:H$1342,"SOLUCIONADO",'2019'!G$1167:G$1342,E$66,'2019'!C$1167:C$1342,A305)</f>
        <v>2</v>
      </c>
      <c r="G305" s="211">
        <f>COUNTIFS('2019'!$H$1167:$H$1342,"SEGUIMIENTO",'2019'!$G$1167:$G$1342,G$66,'2019'!$C$1167:$C$1342,A305)</f>
        <v>0</v>
      </c>
      <c r="H305" s="211">
        <f>COUNTIFS('2019'!$H$1167:$H$1342,"SOLUCIONADO",'2019'!$G$1167:$G$1342,G$66,'2019'!$C$1167:$C$1342,A305)</f>
        <v>0</v>
      </c>
      <c r="I305" s="211">
        <f>COUNTIFS('2019'!$H$1167:$H$1342,"SEGUIMIENTO",'2019'!$G$1167:$G$1342,I$66,'2019'!$C$1167:$C$1342,A305)</f>
        <v>0</v>
      </c>
      <c r="J305" s="211">
        <f>COUNTIFS('2019'!$H$1167:$H$1342,"SOLUCIONADO",'2019'!$G$1167:$G$1342,I$66,'2019'!$C$1167:$C$1342,A305)</f>
        <v>1</v>
      </c>
      <c r="K305" s="211">
        <f>COUNTIFS('2019'!$H$1167:$H$1342,"SEGUIMIENTO",'2019'!$G$1167:$G$1342,K$66,'2019'!$C$1167:$C$1342,A305)</f>
        <v>0</v>
      </c>
      <c r="L305" s="211">
        <f>COUNTIFS('2019'!$H$1167:$H$1342,"SOLUCIONADO",'2019'!$G$1167:$G$1342,K$66,'2019'!$C$1167:$C$1342,A305)</f>
        <v>0</v>
      </c>
      <c r="M305" s="211">
        <f>COUNTIFS('2019'!$H$1167:$H$1342,"SEGUIMIENTO",'2019'!$G$1167:$G$1342,M$66,'2019'!$C$1167:$C$1342,A305)</f>
        <v>0</v>
      </c>
      <c r="N305" s="211">
        <f>COUNTIFS('2019'!$H$1167:$H$1342,"SOLUCIONADO",'2019'!$G$1167:$G$1342,M$66,'2019'!$C$1167:$C$1342,A305)</f>
        <v>1</v>
      </c>
      <c r="O305" s="211">
        <f>COUNTIFS('2019'!$H$1167:$H$1342,"SEGUIMIENTO",'2019'!$G$1167:$G$1342,O$66,'2019'!$C$1167:$C$1342,A305)</f>
        <v>0</v>
      </c>
      <c r="P305" s="211">
        <f>COUNTIFS('2019'!$H$1167:$H$1342,"SOLUCIONADO",'2019'!$G$1167:$G$1342,O$66,'2019'!$C$1167:$C$1342,A305)</f>
        <v>0</v>
      </c>
      <c r="V305" s="186"/>
      <c r="W305" s="186"/>
      <c r="X305" s="186"/>
      <c r="Y305" s="186"/>
      <c r="Z305" s="186"/>
      <c r="AA305" s="186"/>
      <c r="AB305" s="186"/>
      <c r="AC305" s="186"/>
    </row>
    <row r="306" spans="1:29" ht="14.25">
      <c r="A306" s="540" t="str">
        <f t="array" ref="A306">IFERROR(INDEX('2019'!$C$1167:$C$1400,MATCH(0,INDEX(COUNTIF($A$294:A305,'2019'!$C$1167:$C$1400),0,0),0)),"")</f>
        <v>Plaza Universidad</v>
      </c>
      <c r="B306" s="211">
        <f>COUNTIF('2019'!$C$1167:$C$1342,A306)</f>
        <v>5</v>
      </c>
      <c r="C306" s="211">
        <f>COUNTIFS('2019'!$H$1167:$H$1342,"SEGUIMIENTO",'2019'!$G$1167:$G$1342,C$66,'2019'!$C$1167:$C$1342,A306)</f>
        <v>0</v>
      </c>
      <c r="D306" s="211">
        <f>COUNTIFS('2019'!$H$1167:$H$1342,"SOLUCIONADO",'2019'!$G$1167:$G$1342,C$66,'2019'!$C$1167:$C$1342,A306)</f>
        <v>2</v>
      </c>
      <c r="E306" s="211">
        <f>COUNTIFS('2019'!H$1167:H$1342,"SEGUIMIENTO",'2019'!G$1167:G$1342,E$66,'2019'!C$1167:C$1342,A306)</f>
        <v>0</v>
      </c>
      <c r="F306" s="211">
        <f>COUNTIFS('2019'!H$1167:H$1342,"SOLUCIONADO",'2019'!G$1167:G$1342,E$66,'2019'!C$1167:C$1342,A306)</f>
        <v>1</v>
      </c>
      <c r="G306" s="211">
        <f>COUNTIFS('2019'!$H$1167:$H$1342,"SEGUIMIENTO",'2019'!$G$1167:$G$1342,G$66,'2019'!$C$1167:$C$1342,A306)</f>
        <v>0</v>
      </c>
      <c r="H306" s="211">
        <f>COUNTIFS('2019'!$H$1167:$H$1342,"SOLUCIONADO",'2019'!$G$1167:$G$1342,G$66,'2019'!$C$1167:$C$1342,A306)</f>
        <v>1</v>
      </c>
      <c r="I306" s="211">
        <f>COUNTIFS('2019'!$H$1167:$H$1342,"SEGUIMIENTO",'2019'!$G$1167:$G$1342,I$66,'2019'!$C$1167:$C$1342,A306)</f>
        <v>0</v>
      </c>
      <c r="J306" s="211">
        <f>COUNTIFS('2019'!$H$1167:$H$1342,"SOLUCIONADO",'2019'!$G$1167:$G$1342,I$66,'2019'!$C$1167:$C$1342,A306)</f>
        <v>0</v>
      </c>
      <c r="K306" s="211">
        <f>COUNTIFS('2019'!$H$1167:$H$1342,"SEGUIMIENTO",'2019'!$G$1167:$G$1342,K$66,'2019'!$C$1167:$C$1342,A306)</f>
        <v>0</v>
      </c>
      <c r="L306" s="211">
        <f>COUNTIFS('2019'!$H$1167:$H$1342,"SOLUCIONADO",'2019'!$G$1167:$G$1342,K$66,'2019'!$C$1167:$C$1342,A306)</f>
        <v>0</v>
      </c>
      <c r="M306" s="211">
        <f>COUNTIFS('2019'!$H$1167:$H$1342,"SEGUIMIENTO",'2019'!$G$1167:$G$1342,M$66,'2019'!$C$1167:$C$1342,A306)</f>
        <v>0</v>
      </c>
      <c r="N306" s="211">
        <f>COUNTIFS('2019'!$H$1167:$H$1342,"SOLUCIONADO",'2019'!$G$1167:$G$1342,M$66,'2019'!$C$1167:$C$1342,A306)</f>
        <v>0</v>
      </c>
      <c r="O306" s="211">
        <f>COUNTIFS('2019'!$H$1167:$H$1342,"SEGUIMIENTO",'2019'!$G$1167:$G$1342,O$66,'2019'!$C$1167:$C$1342,A306)</f>
        <v>0</v>
      </c>
      <c r="P306" s="211">
        <f>COUNTIFS('2019'!$H$1167:$H$1342,"SOLUCIONADO",'2019'!$G$1167:$G$1342,O$66,'2019'!$C$1167:$C$1342,A306)</f>
        <v>1</v>
      </c>
      <c r="V306" s="186"/>
      <c r="W306" s="186"/>
      <c r="X306" s="186"/>
      <c r="Y306" s="186"/>
      <c r="Z306" s="186"/>
      <c r="AA306" s="186"/>
      <c r="AB306" s="186"/>
      <c r="AC306" s="186"/>
    </row>
    <row r="307" spans="1:29" ht="14.25">
      <c r="A307" s="540" t="str">
        <f t="array" ref="A307">IFERROR(INDEX('2019'!$C$1167:$C$1400,MATCH(0,INDEX(COUNTIF($A$294:A306,'2019'!$C$1167:$C$1400),0,0),0)),"")</f>
        <v>Palma Sola</v>
      </c>
      <c r="B307" s="211">
        <f>COUNTIF('2019'!$C$1167:$C$1342,A307)</f>
        <v>5</v>
      </c>
      <c r="C307" s="211">
        <f>COUNTIFS('2019'!$H$1167:$H$1342,"SEGUIMIENTO",'2019'!$G$1167:$G$1342,C$66,'2019'!$C$1167:$C$1342,A307)</f>
        <v>0</v>
      </c>
      <c r="D307" s="211">
        <f>COUNTIFS('2019'!$H$1167:$H$1342,"SOLUCIONADO",'2019'!$G$1167:$G$1342,C$66,'2019'!$C$1167:$C$1342,A307)</f>
        <v>3</v>
      </c>
      <c r="E307" s="211">
        <f>COUNTIFS('2019'!H$1167:H$1342,"SEGUIMIENTO",'2019'!G$1167:G$1342,E$66,'2019'!C$1167:C$1342,A307)</f>
        <v>0</v>
      </c>
      <c r="F307" s="211">
        <f>COUNTIFS('2019'!H$1167:H$1342,"SOLUCIONADO",'2019'!G$1167:G$1342,E$66,'2019'!C$1167:C$1342,A307)</f>
        <v>1</v>
      </c>
      <c r="G307" s="211">
        <f>COUNTIFS('2019'!$H$1167:$H$1342,"SEGUIMIENTO",'2019'!$G$1167:$G$1342,G$66,'2019'!$C$1167:$C$1342,A307)</f>
        <v>0</v>
      </c>
      <c r="H307" s="211">
        <f>COUNTIFS('2019'!$H$1167:$H$1342,"SOLUCIONADO",'2019'!$G$1167:$G$1342,G$66,'2019'!$C$1167:$C$1342,A307)</f>
        <v>0</v>
      </c>
      <c r="I307" s="211">
        <f>COUNTIFS('2019'!$H$1167:$H$1342,"SEGUIMIENTO",'2019'!$G$1167:$G$1342,I$66,'2019'!$C$1167:$C$1342,A307)</f>
        <v>0</v>
      </c>
      <c r="J307" s="211">
        <f>COUNTIFS('2019'!$H$1167:$H$1342,"SOLUCIONADO",'2019'!$G$1167:$G$1342,I$66,'2019'!$C$1167:$C$1342,A307)</f>
        <v>1</v>
      </c>
      <c r="K307" s="211">
        <f>COUNTIFS('2019'!$H$1167:$H$1342,"SEGUIMIENTO",'2019'!$G$1167:$G$1342,K$66,'2019'!$C$1167:$C$1342,A307)</f>
        <v>0</v>
      </c>
      <c r="L307" s="211">
        <f>COUNTIFS('2019'!$H$1167:$H$1342,"SOLUCIONADO",'2019'!$G$1167:$G$1342,K$66,'2019'!$C$1167:$C$1342,A307)</f>
        <v>0</v>
      </c>
      <c r="M307" s="211">
        <f>COUNTIFS('2019'!$H$1167:$H$1342,"SEGUIMIENTO",'2019'!$G$1167:$G$1342,M$66,'2019'!$C$1167:$C$1342,A307)</f>
        <v>0</v>
      </c>
      <c r="N307" s="211">
        <f>COUNTIFS('2019'!$H$1167:$H$1342,"SOLUCIONADO",'2019'!$G$1167:$G$1342,M$66,'2019'!$C$1167:$C$1342,A307)</f>
        <v>0</v>
      </c>
      <c r="O307" s="211">
        <f>COUNTIFS('2019'!$H$1167:$H$1342,"SEGUIMIENTO",'2019'!$G$1167:$G$1342,O$66,'2019'!$C$1167:$C$1342,A307)</f>
        <v>0</v>
      </c>
      <c r="P307" s="211">
        <f>COUNTIFS('2019'!$H$1167:$H$1342,"SOLUCIONADO",'2019'!$G$1167:$G$1342,O$66,'2019'!$C$1167:$C$1342,A307)</f>
        <v>0</v>
      </c>
      <c r="V307" s="186"/>
      <c r="W307" s="186"/>
      <c r="X307" s="186"/>
      <c r="Y307" s="186"/>
      <c r="Z307" s="186"/>
      <c r="AA307" s="186"/>
      <c r="AB307" s="186"/>
      <c r="AC307" s="186"/>
    </row>
    <row r="308" spans="1:29" ht="14.25">
      <c r="A308" s="540" t="str">
        <f t="array" ref="A308">IFERROR(INDEX('2019'!$C$1167:$C$1400,MATCH(0,INDEX(COUNTIF($A$294:A307,'2019'!$C$1167:$C$1400),0,0),0)),"")</f>
        <v>Interamericana</v>
      </c>
      <c r="B308" s="211">
        <f>COUNTIF('2019'!$C$1167:$C$1342,A308)</f>
        <v>2</v>
      </c>
      <c r="C308" s="211">
        <f>COUNTIFS('2019'!$H$1167:$H$1342,"SEGUIMIENTO",'2019'!$G$1167:$G$1342,C$66,'2019'!$C$1167:$C$1342,A308)</f>
        <v>0</v>
      </c>
      <c r="D308" s="211">
        <f>COUNTIFS('2019'!$H$1167:$H$1342,"SOLUCIONADO",'2019'!$G$1167:$G$1342,C$66,'2019'!$C$1167:$C$1342,A308)</f>
        <v>1</v>
      </c>
      <c r="E308" s="211">
        <f>COUNTIFS('2019'!H$1167:H$1342,"SEGUIMIENTO",'2019'!G$1167:G$1342,E$66,'2019'!C$1167:C$1342,A308)</f>
        <v>0</v>
      </c>
      <c r="F308" s="211">
        <f>COUNTIFS('2019'!H$1167:H$1342,"SOLUCIONADO",'2019'!G$1167:G$1342,E$66,'2019'!C$1167:C$1342,A308)</f>
        <v>0</v>
      </c>
      <c r="G308" s="211">
        <f>COUNTIFS('2019'!$H$1167:$H$1342,"SEGUIMIENTO",'2019'!$G$1167:$G$1342,G$66,'2019'!$C$1167:$C$1342,A308)</f>
        <v>0</v>
      </c>
      <c r="H308" s="211">
        <f>COUNTIFS('2019'!$H$1167:$H$1342,"SOLUCIONADO",'2019'!$G$1167:$G$1342,G$66,'2019'!$C$1167:$C$1342,A308)</f>
        <v>0</v>
      </c>
      <c r="I308" s="211">
        <f>COUNTIFS('2019'!$H$1167:$H$1342,"SEGUIMIENTO",'2019'!$G$1167:$G$1342,I$66,'2019'!$C$1167:$C$1342,A308)</f>
        <v>0</v>
      </c>
      <c r="J308" s="211">
        <f>COUNTIFS('2019'!$H$1167:$H$1342,"SOLUCIONADO",'2019'!$G$1167:$G$1342,I$66,'2019'!$C$1167:$C$1342,A308)</f>
        <v>1</v>
      </c>
      <c r="K308" s="211">
        <f>COUNTIFS('2019'!$H$1167:$H$1342,"SEGUIMIENTO",'2019'!$G$1167:$G$1342,K$66,'2019'!$C$1167:$C$1342,A308)</f>
        <v>0</v>
      </c>
      <c r="L308" s="211">
        <f>COUNTIFS('2019'!$H$1167:$H$1342,"SOLUCIONADO",'2019'!$G$1167:$G$1342,K$66,'2019'!$C$1167:$C$1342,A308)</f>
        <v>0</v>
      </c>
      <c r="M308" s="211">
        <f>COUNTIFS('2019'!$H$1167:$H$1342,"SEGUIMIENTO",'2019'!$G$1167:$G$1342,M$66,'2019'!$C$1167:$C$1342,A308)</f>
        <v>0</v>
      </c>
      <c r="N308" s="211">
        <f>COUNTIFS('2019'!$H$1167:$H$1342,"SOLUCIONADO",'2019'!$G$1167:$G$1342,M$66,'2019'!$C$1167:$C$1342,A308)</f>
        <v>0</v>
      </c>
      <c r="O308" s="211">
        <f>COUNTIFS('2019'!$H$1167:$H$1342,"SEGUIMIENTO",'2019'!$G$1167:$G$1342,O$66,'2019'!$C$1167:$C$1342,A308)</f>
        <v>0</v>
      </c>
      <c r="P308" s="211">
        <f>COUNTIFS('2019'!$H$1167:$H$1342,"SOLUCIONADO",'2019'!$G$1167:$G$1342,O$66,'2019'!$C$1167:$C$1342,A308)</f>
        <v>0</v>
      </c>
      <c r="V308" s="186"/>
      <c r="W308" s="186"/>
      <c r="X308" s="186"/>
      <c r="Y308" s="186"/>
      <c r="Z308" s="186"/>
      <c r="AA308" s="186"/>
      <c r="AB308" s="186"/>
      <c r="AC308" s="186"/>
    </row>
    <row r="309" spans="1:29" ht="14.25">
      <c r="A309" s="540" t="str">
        <f t="array" ref="A309">IFERROR(INDEX('2019'!$C$1167:$C$1400,MATCH(0,INDEX(COUNTIF($A$294:A308,'2019'!$C$1167:$C$1400),0,0),0)),"")</f>
        <v>Morcelos</v>
      </c>
      <c r="B309" s="211">
        <f>COUNTIF('2019'!$C$1167:$C$1342,A309)</f>
        <v>1</v>
      </c>
      <c r="C309" s="211">
        <f>COUNTIFS('2019'!$H$1167:$H$1342,"SEGUIMIENTO",'2019'!$G$1167:$G$1342,C$66,'2019'!$C$1167:$C$1342,A309)</f>
        <v>0</v>
      </c>
      <c r="D309" s="211">
        <f>COUNTIFS('2019'!$H$1167:$H$1342,"SOLUCIONADO",'2019'!$G$1167:$G$1342,C$66,'2019'!$C$1167:$C$1342,A309)</f>
        <v>1</v>
      </c>
      <c r="E309" s="211">
        <f>COUNTIFS('2019'!H$1167:H$1342,"SEGUIMIENTO",'2019'!G$1167:G$1342,E$66,'2019'!C$1167:C$1342,A309)</f>
        <v>0</v>
      </c>
      <c r="F309" s="211">
        <f>COUNTIFS('2019'!H$1167:H$1342,"SOLUCIONADO",'2019'!G$1167:G$1342,E$66,'2019'!C$1167:C$1342,A309)</f>
        <v>0</v>
      </c>
      <c r="G309" s="211">
        <f>COUNTIFS('2019'!$H$1167:$H$1342,"SEGUIMIENTO",'2019'!$G$1167:$G$1342,G$66,'2019'!$C$1167:$C$1342,A309)</f>
        <v>0</v>
      </c>
      <c r="H309" s="211">
        <f>COUNTIFS('2019'!$H$1167:$H$1342,"SOLUCIONADO",'2019'!$G$1167:$G$1342,G$66,'2019'!$C$1167:$C$1342,A309)</f>
        <v>0</v>
      </c>
      <c r="I309" s="211">
        <f>COUNTIFS('2019'!$H$1167:$H$1342,"SEGUIMIENTO",'2019'!$G$1167:$G$1342,I$66,'2019'!$C$1167:$C$1342,A309)</f>
        <v>0</v>
      </c>
      <c r="J309" s="211">
        <f>COUNTIFS('2019'!$H$1167:$H$1342,"SOLUCIONADO",'2019'!$G$1167:$G$1342,I$66,'2019'!$C$1167:$C$1342,A309)</f>
        <v>0</v>
      </c>
      <c r="K309" s="211">
        <f>COUNTIFS('2019'!$H$1167:$H$1342,"SEGUIMIENTO",'2019'!$G$1167:$G$1342,K$66,'2019'!$C$1167:$C$1342,A309)</f>
        <v>0</v>
      </c>
      <c r="L309" s="211">
        <f>COUNTIFS('2019'!$H$1167:$H$1342,"SOLUCIONADO",'2019'!$G$1167:$G$1342,K$66,'2019'!$C$1167:$C$1342,A309)</f>
        <v>0</v>
      </c>
      <c r="M309" s="211">
        <f>COUNTIFS('2019'!$H$1167:$H$1342,"SEGUIMIENTO",'2019'!$G$1167:$G$1342,M$66,'2019'!$C$1167:$C$1342,A309)</f>
        <v>0</v>
      </c>
      <c r="N309" s="211">
        <f>COUNTIFS('2019'!$H$1167:$H$1342,"SOLUCIONADO",'2019'!$G$1167:$G$1342,M$66,'2019'!$C$1167:$C$1342,A309)</f>
        <v>0</v>
      </c>
      <c r="O309" s="211">
        <f>COUNTIFS('2019'!$H$1167:$H$1342,"SEGUIMIENTO",'2019'!$G$1167:$G$1342,O$66,'2019'!$C$1167:$C$1342,A309)</f>
        <v>0</v>
      </c>
      <c r="P309" s="211">
        <f>COUNTIFS('2019'!$H$1167:$H$1342,"SOLUCIONADO",'2019'!$G$1167:$G$1342,O$66,'2019'!$C$1167:$C$1342,A309)</f>
        <v>0</v>
      </c>
      <c r="V309" s="186"/>
      <c r="W309" s="186"/>
      <c r="X309" s="186"/>
      <c r="Y309" s="186"/>
      <c r="Z309" s="186"/>
      <c r="AA309" s="186"/>
      <c r="AB309" s="186"/>
      <c r="AC309" s="186"/>
    </row>
    <row r="310" spans="1:29" ht="14.25">
      <c r="A310" s="540" t="str">
        <f t="array" ref="A310">IFERROR(INDEX('2019'!$C$1167:$C$1400,MATCH(0,INDEX(COUNTIF($A$294:A309,'2019'!$C$1167:$C$1400),0,0),0)),"")</f>
        <v>Cacao</v>
      </c>
      <c r="B310" s="211">
        <f>COUNTIF('2019'!$C$1167:$C$1342,A310)</f>
        <v>1</v>
      </c>
      <c r="C310" s="211">
        <f>COUNTIFS('2019'!$H$1167:$H$1342,"SEGUIMIENTO",'2019'!$G$1167:$G$1342,C$66,'2019'!$C$1167:$C$1342,A310)</f>
        <v>0</v>
      </c>
      <c r="D310" s="211">
        <f>COUNTIFS('2019'!$H$1167:$H$1342,"SOLUCIONADO",'2019'!$G$1167:$G$1342,C$66,'2019'!$C$1167:$C$1342,A310)</f>
        <v>0</v>
      </c>
      <c r="E310" s="211">
        <f>COUNTIFS('2019'!H$1167:H$1342,"SEGUIMIENTO",'2019'!G$1167:G$1342,E$66,'2019'!C$1167:C$1342,A310)</f>
        <v>0</v>
      </c>
      <c r="F310" s="211">
        <f>COUNTIFS('2019'!H$1167:H$1342,"SOLUCIONADO",'2019'!G$1167:G$1342,E$66,'2019'!C$1167:C$1342,A310)</f>
        <v>1</v>
      </c>
      <c r="G310" s="211">
        <f>COUNTIFS('2019'!$H$1167:$H$1342,"SEGUIMIENTO",'2019'!$G$1167:$G$1342,G$66,'2019'!$C$1167:$C$1342,A310)</f>
        <v>0</v>
      </c>
      <c r="H310" s="211">
        <f>COUNTIFS('2019'!$H$1167:$H$1342,"SOLUCIONADO",'2019'!$G$1167:$G$1342,G$66,'2019'!$C$1167:$C$1342,A310)</f>
        <v>0</v>
      </c>
      <c r="I310" s="211">
        <f>COUNTIFS('2019'!$H$1167:$H$1342,"SEGUIMIENTO",'2019'!$G$1167:$G$1342,I$66,'2019'!$C$1167:$C$1342,A310)</f>
        <v>0</v>
      </c>
      <c r="J310" s="211">
        <f>COUNTIFS('2019'!$H$1167:$H$1342,"SOLUCIONADO",'2019'!$G$1167:$G$1342,I$66,'2019'!$C$1167:$C$1342,A310)</f>
        <v>0</v>
      </c>
      <c r="K310" s="211">
        <f>COUNTIFS('2019'!$H$1167:$H$1342,"SEGUIMIENTO",'2019'!$G$1167:$G$1342,K$66,'2019'!$C$1167:$C$1342,A310)</f>
        <v>0</v>
      </c>
      <c r="L310" s="211">
        <f>COUNTIFS('2019'!$H$1167:$H$1342,"SOLUCIONADO",'2019'!$G$1167:$G$1342,K$66,'2019'!$C$1167:$C$1342,A310)</f>
        <v>0</v>
      </c>
      <c r="M310" s="211">
        <f>COUNTIFS('2019'!$H$1167:$H$1342,"SEGUIMIENTO",'2019'!$G$1167:$G$1342,M$66,'2019'!$C$1167:$C$1342,A310)</f>
        <v>0</v>
      </c>
      <c r="N310" s="211">
        <f>COUNTIFS('2019'!$H$1167:$H$1342,"SOLUCIONADO",'2019'!$G$1167:$G$1342,M$66,'2019'!$C$1167:$C$1342,A310)</f>
        <v>0</v>
      </c>
      <c r="O310" s="211">
        <f>COUNTIFS('2019'!$H$1167:$H$1342,"SEGUIMIENTO",'2019'!$G$1167:$G$1342,O$66,'2019'!$C$1167:$C$1342,A310)</f>
        <v>0</v>
      </c>
      <c r="P310" s="211">
        <f>COUNTIFS('2019'!$H$1167:$H$1342,"SOLUCIONADO",'2019'!$G$1167:$G$1342,O$66,'2019'!$C$1167:$C$1342,A310)</f>
        <v>0</v>
      </c>
      <c r="V310" s="186"/>
      <c r="W310" s="186"/>
      <c r="X310" s="186"/>
      <c r="Y310" s="186"/>
      <c r="Z310" s="186"/>
      <c r="AA310" s="186"/>
      <c r="AB310" s="186"/>
      <c r="AC310" s="186"/>
    </row>
    <row r="311" spans="1:29" ht="14.25">
      <c r="A311" s="540" t="str">
        <f t="array" ref="A311">IFERROR(INDEX('2019'!$C$1167:$C$1400,MATCH(0,INDEX(COUNTIF($A$294:A310,'2019'!$C$1167:$C$1400),0,0),0)),"")</f>
        <v>Lomas-1</v>
      </c>
      <c r="B311" s="211">
        <f>COUNTIF('2019'!$C$1167:$C$1342,A311)</f>
        <v>2</v>
      </c>
      <c r="C311" s="211">
        <f>COUNTIFS('2019'!$H$1167:$H$1342,"SEGUIMIENTO",'2019'!$G$1167:$G$1342,C$66,'2019'!$C$1167:$C$1342,A311)</f>
        <v>0</v>
      </c>
      <c r="D311" s="211">
        <f>COUNTIFS('2019'!$H$1167:$H$1342,"SOLUCIONADO",'2019'!$G$1167:$G$1342,C$66,'2019'!$C$1167:$C$1342,A311)</f>
        <v>1</v>
      </c>
      <c r="E311" s="211">
        <f>COUNTIFS('2019'!H$1167:H$1342,"SEGUIMIENTO",'2019'!G$1167:G$1342,E$66,'2019'!C$1167:C$1342,A311)</f>
        <v>0</v>
      </c>
      <c r="F311" s="211">
        <f>COUNTIFS('2019'!H$1167:H$1342,"SOLUCIONADO",'2019'!G$1167:G$1342,E$66,'2019'!C$1167:C$1342,A311)</f>
        <v>1</v>
      </c>
      <c r="G311" s="211">
        <f>COUNTIFS('2019'!$H$1167:$H$1342,"SEGUIMIENTO",'2019'!$G$1167:$G$1342,G$66,'2019'!$C$1167:$C$1342,A311)</f>
        <v>0</v>
      </c>
      <c r="H311" s="211">
        <f>COUNTIFS('2019'!$H$1167:$H$1342,"SOLUCIONADO",'2019'!$G$1167:$G$1342,G$66,'2019'!$C$1167:$C$1342,A311)</f>
        <v>0</v>
      </c>
      <c r="I311" s="211">
        <f>COUNTIFS('2019'!$H$1167:$H$1342,"SEGUIMIENTO",'2019'!$G$1167:$G$1342,I$66,'2019'!$C$1167:$C$1342,A311)</f>
        <v>0</v>
      </c>
      <c r="J311" s="211">
        <f>COUNTIFS('2019'!$H$1167:$H$1342,"SOLUCIONADO",'2019'!$G$1167:$G$1342,I$66,'2019'!$C$1167:$C$1342,A311)</f>
        <v>0</v>
      </c>
      <c r="K311" s="211">
        <f>COUNTIFS('2019'!$H$1167:$H$1342,"SEGUIMIENTO",'2019'!$G$1167:$G$1342,K$66,'2019'!$C$1167:$C$1342,A311)</f>
        <v>0</v>
      </c>
      <c r="L311" s="211">
        <f>COUNTIFS('2019'!$H$1167:$H$1342,"SOLUCIONADO",'2019'!$G$1167:$G$1342,K$66,'2019'!$C$1167:$C$1342,A311)</f>
        <v>0</v>
      </c>
      <c r="M311" s="211">
        <f>COUNTIFS('2019'!$H$1167:$H$1342,"SEGUIMIENTO",'2019'!$G$1167:$G$1342,M$66,'2019'!$C$1167:$C$1342,A311)</f>
        <v>0</v>
      </c>
      <c r="N311" s="211">
        <f>COUNTIFS('2019'!$H$1167:$H$1342,"SOLUCIONADO",'2019'!$G$1167:$G$1342,M$66,'2019'!$C$1167:$C$1342,A311)</f>
        <v>0</v>
      </c>
      <c r="O311" s="211">
        <f>COUNTIFS('2019'!$H$1167:$H$1342,"SEGUIMIENTO",'2019'!$G$1167:$G$1342,O$66,'2019'!$C$1167:$C$1342,A311)</f>
        <v>0</v>
      </c>
      <c r="P311" s="211">
        <f>COUNTIFS('2019'!$H$1167:$H$1342,"SOLUCIONADO",'2019'!$G$1167:$G$1342,O$66,'2019'!$C$1167:$C$1342,A311)</f>
        <v>0</v>
      </c>
      <c r="V311" s="186"/>
      <c r="W311" s="186"/>
      <c r="X311" s="186"/>
      <c r="Y311" s="186"/>
      <c r="Z311" s="186"/>
      <c r="AA311" s="186"/>
      <c r="AB311" s="186"/>
      <c r="AC311" s="186"/>
    </row>
    <row r="312" spans="1:29" ht="14.25">
      <c r="A312" s="540" t="str">
        <f t="array" ref="A312">IFERROR(INDEX('2019'!$C$1167:$C$1400,MATCH(0,INDEX(COUNTIF($A$294:A311,'2019'!$C$1167:$C$1400),0,0),0)),"")</f>
        <v>Lomas-2</v>
      </c>
      <c r="B312" s="211">
        <f>COUNTIF('2019'!$C$1167:$C$1342,A312)</f>
        <v>2</v>
      </c>
      <c r="C312" s="211">
        <f>COUNTIFS('2019'!$H$1167:$H$1342,"SEGUIMIENTO",'2019'!$G$1167:$G$1342,C$66,'2019'!$C$1167:$C$1342,A312)</f>
        <v>0</v>
      </c>
      <c r="D312" s="211">
        <f>COUNTIFS('2019'!$H$1167:$H$1342,"SOLUCIONADO",'2019'!$G$1167:$G$1342,C$66,'2019'!$C$1167:$C$1342,A312)</f>
        <v>1</v>
      </c>
      <c r="E312" s="211">
        <f>COUNTIFS('2019'!H$1167:H$1342,"SEGUIMIENTO",'2019'!G$1167:G$1342,E$66,'2019'!C$1167:C$1342,A312)</f>
        <v>0</v>
      </c>
      <c r="F312" s="211">
        <f>COUNTIFS('2019'!H$1167:H$1342,"SOLUCIONADO",'2019'!G$1167:G$1342,E$66,'2019'!C$1167:C$1342,A312)</f>
        <v>1</v>
      </c>
      <c r="G312" s="211">
        <f>COUNTIFS('2019'!$H$1167:$H$1342,"SEGUIMIENTO",'2019'!$G$1167:$G$1342,G$66,'2019'!$C$1167:$C$1342,A312)</f>
        <v>0</v>
      </c>
      <c r="H312" s="211">
        <f>COUNTIFS('2019'!$H$1167:$H$1342,"SOLUCIONADO",'2019'!$G$1167:$G$1342,G$66,'2019'!$C$1167:$C$1342,A312)</f>
        <v>0</v>
      </c>
      <c r="I312" s="211">
        <f>COUNTIFS('2019'!$H$1167:$H$1342,"SEGUIMIENTO",'2019'!$G$1167:$G$1342,I$66,'2019'!$C$1167:$C$1342,A312)</f>
        <v>0</v>
      </c>
      <c r="J312" s="211">
        <f>COUNTIFS('2019'!$H$1167:$H$1342,"SOLUCIONADO",'2019'!$G$1167:$G$1342,I$66,'2019'!$C$1167:$C$1342,A312)</f>
        <v>0</v>
      </c>
      <c r="K312" s="211">
        <f>COUNTIFS('2019'!$H$1167:$H$1342,"SEGUIMIENTO",'2019'!$G$1167:$G$1342,K$66,'2019'!$C$1167:$C$1342,A312)</f>
        <v>0</v>
      </c>
      <c r="L312" s="211">
        <f>COUNTIFS('2019'!$H$1167:$H$1342,"SOLUCIONADO",'2019'!$G$1167:$G$1342,K$66,'2019'!$C$1167:$C$1342,A312)</f>
        <v>0</v>
      </c>
      <c r="M312" s="211">
        <f>COUNTIFS('2019'!$H$1167:$H$1342,"SEGUIMIENTO",'2019'!$G$1167:$G$1342,M$66,'2019'!$C$1167:$C$1342,A312)</f>
        <v>0</v>
      </c>
      <c r="N312" s="211">
        <f>COUNTIFS('2019'!$H$1167:$H$1342,"SOLUCIONADO",'2019'!$G$1167:$G$1342,M$66,'2019'!$C$1167:$C$1342,A312)</f>
        <v>0</v>
      </c>
      <c r="O312" s="211">
        <f>COUNTIFS('2019'!$H$1167:$H$1342,"SEGUIMIENTO",'2019'!$G$1167:$G$1342,O$66,'2019'!$C$1167:$C$1342,A312)</f>
        <v>0</v>
      </c>
      <c r="P312" s="211">
        <f>COUNTIFS('2019'!$H$1167:$H$1342,"SOLUCIONADO",'2019'!$G$1167:$G$1342,O$66,'2019'!$C$1167:$C$1342,A312)</f>
        <v>0</v>
      </c>
      <c r="V312" s="186"/>
      <c r="W312" s="186"/>
      <c r="X312" s="186"/>
      <c r="Y312" s="186"/>
      <c r="Z312" s="186"/>
      <c r="AA312" s="186"/>
      <c r="AB312" s="186"/>
      <c r="AC312" s="186"/>
    </row>
    <row r="313" spans="1:29" ht="14.25">
      <c r="A313" s="540" t="str">
        <f t="array" ref="A313">IFERROR(INDEX('2019'!$C$1167:$C$1400,MATCH(0,INDEX(COUNTIF($A$294:A312,'2019'!$C$1167:$C$1400),0,0),0)),"")</f>
        <v>Tiffany</v>
      </c>
      <c r="B313" s="211">
        <f>COUNTIF('2019'!$C$1167:$C$1342,A313)</f>
        <v>10</v>
      </c>
      <c r="C313" s="211">
        <f>COUNTIFS('2019'!$H$1167:$H$1342,"SEGUIMIENTO",'2019'!$G$1167:$G$1342,C$66,'2019'!$C$1167:$C$1342,A313)</f>
        <v>0</v>
      </c>
      <c r="D313" s="211">
        <f>COUNTIFS('2019'!$H$1167:$H$1342,"SOLUCIONADO",'2019'!$G$1167:$G$1342,C$66,'2019'!$C$1167:$C$1342,A313)</f>
        <v>4</v>
      </c>
      <c r="E313" s="211">
        <f>COUNTIFS('2019'!H$1167:H$1342,"SEGUIMIENTO",'2019'!G$1167:G$1342,E$66,'2019'!C$1167:C$1342,A313)</f>
        <v>0</v>
      </c>
      <c r="F313" s="211">
        <f>COUNTIFS('2019'!H$1167:H$1342,"SOLUCIONADO",'2019'!G$1167:G$1342,E$66,'2019'!C$1167:C$1342,A313)</f>
        <v>1</v>
      </c>
      <c r="G313" s="211">
        <f>COUNTIFS('2019'!$H$1167:$H$1342,"SEGUIMIENTO",'2019'!$G$1167:$G$1342,G$66,'2019'!$C$1167:$C$1342,A313)</f>
        <v>0</v>
      </c>
      <c r="H313" s="211">
        <f>COUNTIFS('2019'!$H$1167:$H$1342,"SOLUCIONADO",'2019'!$G$1167:$G$1342,G$66,'2019'!$C$1167:$C$1342,A313)</f>
        <v>1</v>
      </c>
      <c r="I313" s="211">
        <f>COUNTIFS('2019'!$H$1167:$H$1342,"SEGUIMIENTO",'2019'!$G$1167:$G$1342,I$66,'2019'!$C$1167:$C$1342,A313)</f>
        <v>0</v>
      </c>
      <c r="J313" s="211">
        <f>COUNTIFS('2019'!$H$1167:$H$1342,"SOLUCIONADO",'2019'!$G$1167:$G$1342,I$66,'2019'!$C$1167:$C$1342,A313)</f>
        <v>2</v>
      </c>
      <c r="K313" s="211">
        <f>COUNTIFS('2019'!$H$1167:$H$1342,"SEGUIMIENTO",'2019'!$G$1167:$G$1342,K$66,'2019'!$C$1167:$C$1342,A313)</f>
        <v>0</v>
      </c>
      <c r="L313" s="211">
        <f>COUNTIFS('2019'!$H$1167:$H$1342,"SOLUCIONADO",'2019'!$G$1167:$G$1342,K$66,'2019'!$C$1167:$C$1342,A313)</f>
        <v>1</v>
      </c>
      <c r="M313" s="211">
        <f>COUNTIFS('2019'!$H$1167:$H$1342,"SEGUIMIENTO",'2019'!$G$1167:$G$1342,M$66,'2019'!$C$1167:$C$1342,A313)</f>
        <v>0</v>
      </c>
      <c r="N313" s="211">
        <f>COUNTIFS('2019'!$H$1167:$H$1342,"SOLUCIONADO",'2019'!$G$1167:$G$1342,M$66,'2019'!$C$1167:$C$1342,A313)</f>
        <v>0</v>
      </c>
      <c r="O313" s="211">
        <f>COUNTIFS('2019'!$H$1167:$H$1342,"SEGUIMIENTO",'2019'!$G$1167:$G$1342,O$66,'2019'!$C$1167:$C$1342,A313)</f>
        <v>0</v>
      </c>
      <c r="P313" s="211">
        <f>COUNTIFS('2019'!$H$1167:$H$1342,"SOLUCIONADO",'2019'!$G$1167:$G$1342,O$66,'2019'!$C$1167:$C$1342,A313)</f>
        <v>1</v>
      </c>
      <c r="V313" s="186"/>
      <c r="W313" s="186"/>
      <c r="X313" s="186"/>
      <c r="Y313" s="186"/>
      <c r="Z313" s="186"/>
      <c r="AA313" s="186"/>
      <c r="AB313" s="186"/>
      <c r="AC313" s="186"/>
    </row>
    <row r="314" spans="1:29" ht="14.25">
      <c r="A314" s="540" t="str">
        <f t="array" ref="A314">IFERROR(INDEX('2019'!$C$1167:$C$1400,MATCH(0,INDEX(COUNTIF($A$294:A313,'2019'!$C$1167:$C$1400),0,0),0)),"")</f>
        <v>Quinta Valle</v>
      </c>
      <c r="B314" s="211">
        <f>COUNTIF('2019'!$C$1167:$C$1342,A314)</f>
        <v>3</v>
      </c>
      <c r="C314" s="211">
        <f>COUNTIFS('2019'!$H$1167:$H$1342,"SEGUIMIENTO",'2019'!$G$1167:$G$1342,C$66,'2019'!$C$1167:$C$1342,A314)</f>
        <v>0</v>
      </c>
      <c r="D314" s="211">
        <f>COUNTIFS('2019'!$H$1167:$H$1342,"SOLUCIONADO",'2019'!$G$1167:$G$1342,C$66,'2019'!$C$1167:$C$1342,A314)</f>
        <v>1</v>
      </c>
      <c r="E314" s="211">
        <f>COUNTIFS('2019'!H$1167:H$1342,"SEGUIMIENTO",'2019'!G$1167:G$1342,E$66,'2019'!C$1167:C$1342,A314)</f>
        <v>0</v>
      </c>
      <c r="F314" s="211">
        <f>COUNTIFS('2019'!H$1167:H$1342,"SOLUCIONADO",'2019'!G$1167:G$1342,E$66,'2019'!C$1167:C$1342,A314)</f>
        <v>1</v>
      </c>
      <c r="G314" s="211">
        <f>COUNTIFS('2019'!$H$1167:$H$1342,"SEGUIMIENTO",'2019'!$G$1167:$G$1342,G$66,'2019'!$C$1167:$C$1342,A314)</f>
        <v>0</v>
      </c>
      <c r="H314" s="211">
        <f>COUNTIFS('2019'!$H$1167:$H$1342,"SOLUCIONADO",'2019'!$G$1167:$G$1342,G$66,'2019'!$C$1167:$C$1342,A314)</f>
        <v>0</v>
      </c>
      <c r="I314" s="211">
        <f>COUNTIFS('2019'!$H$1167:$H$1342,"SEGUIMIENTO",'2019'!$G$1167:$G$1342,I$66,'2019'!$C$1167:$C$1342,A314)</f>
        <v>0</v>
      </c>
      <c r="J314" s="211">
        <f>COUNTIFS('2019'!$H$1167:$H$1342,"SOLUCIONADO",'2019'!$G$1167:$G$1342,I$66,'2019'!$C$1167:$C$1342,A314)</f>
        <v>1</v>
      </c>
      <c r="K314" s="211">
        <f>COUNTIFS('2019'!$H$1167:$H$1342,"SEGUIMIENTO",'2019'!$G$1167:$G$1342,K$66,'2019'!$C$1167:$C$1342,A314)</f>
        <v>0</v>
      </c>
      <c r="L314" s="211">
        <f>COUNTIFS('2019'!$H$1167:$H$1342,"SOLUCIONADO",'2019'!$G$1167:$G$1342,K$66,'2019'!$C$1167:$C$1342,A314)</f>
        <v>0</v>
      </c>
      <c r="M314" s="211">
        <f>COUNTIFS('2019'!$H$1167:$H$1342,"SEGUIMIENTO",'2019'!$G$1167:$G$1342,M$66,'2019'!$C$1167:$C$1342,A314)</f>
        <v>0</v>
      </c>
      <c r="N314" s="211">
        <f>COUNTIFS('2019'!$H$1167:$H$1342,"SOLUCIONADO",'2019'!$G$1167:$G$1342,M$66,'2019'!$C$1167:$C$1342,A314)</f>
        <v>0</v>
      </c>
      <c r="O314" s="211">
        <f>COUNTIFS('2019'!$H$1167:$H$1342,"SEGUIMIENTO",'2019'!$G$1167:$G$1342,O$66,'2019'!$C$1167:$C$1342,A314)</f>
        <v>0</v>
      </c>
      <c r="P314" s="211">
        <f>COUNTIFS('2019'!$H$1167:$H$1342,"SOLUCIONADO",'2019'!$G$1167:$G$1342,O$66,'2019'!$C$1167:$C$1342,A314)</f>
        <v>0</v>
      </c>
      <c r="V314" s="186"/>
      <c r="W314" s="186"/>
      <c r="X314" s="186"/>
      <c r="Y314" s="186"/>
      <c r="Z314" s="186"/>
      <c r="AA314" s="186"/>
      <c r="AB314" s="186"/>
      <c r="AC314" s="186"/>
    </row>
    <row r="315" spans="1:29" ht="14.25">
      <c r="A315" s="540" t="str">
        <f t="array" ref="A315">IFERROR(INDEX('2019'!$C$1167:$C$1400,MATCH(0,INDEX(COUNTIF($A$294:A314,'2019'!$C$1167:$C$1400),0,0),0)),"")</f>
        <v>Jaguas</v>
      </c>
      <c r="B315" s="211">
        <f>COUNTIF('2019'!$C$1167:$C$1342,A315)</f>
        <v>4</v>
      </c>
      <c r="C315" s="211">
        <f>COUNTIFS('2019'!$H$1167:$H$1342,"SEGUIMIENTO",'2019'!$G$1167:$G$1342,C$66,'2019'!$C$1167:$C$1342,A315)</f>
        <v>0</v>
      </c>
      <c r="D315" s="211">
        <f>COUNTIFS('2019'!$H$1167:$H$1342,"SOLUCIONADO",'2019'!$G$1167:$G$1342,C$66,'2019'!$C$1167:$C$1342,A315)</f>
        <v>1</v>
      </c>
      <c r="E315" s="211">
        <f>COUNTIFS('2019'!H$1167:H$1342,"SEGUIMIENTO",'2019'!G$1167:G$1342,E$66,'2019'!C$1167:C$1342,A315)</f>
        <v>0</v>
      </c>
      <c r="F315" s="211">
        <f>COUNTIFS('2019'!H$1167:H$1342,"SOLUCIONADO",'2019'!G$1167:G$1342,E$66,'2019'!C$1167:C$1342,A315)</f>
        <v>3</v>
      </c>
      <c r="G315" s="211">
        <f>COUNTIFS('2019'!$H$1167:$H$1342,"SEGUIMIENTO",'2019'!$G$1167:$G$1342,G$66,'2019'!$C$1167:$C$1342,A315)</f>
        <v>0</v>
      </c>
      <c r="H315" s="211">
        <f>COUNTIFS('2019'!$H$1167:$H$1342,"SOLUCIONADO",'2019'!$G$1167:$G$1342,G$66,'2019'!$C$1167:$C$1342,A315)</f>
        <v>0</v>
      </c>
      <c r="I315" s="211">
        <f>COUNTIFS('2019'!$H$1167:$H$1342,"SEGUIMIENTO",'2019'!$G$1167:$G$1342,I$66,'2019'!$C$1167:$C$1342,A315)</f>
        <v>0</v>
      </c>
      <c r="J315" s="211">
        <f>COUNTIFS('2019'!$H$1167:$H$1342,"SOLUCIONADO",'2019'!$G$1167:$G$1342,I$66,'2019'!$C$1167:$C$1342,A315)</f>
        <v>0</v>
      </c>
      <c r="K315" s="211">
        <f>COUNTIFS('2019'!$H$1167:$H$1342,"SEGUIMIENTO",'2019'!$G$1167:$G$1342,K$66,'2019'!$C$1167:$C$1342,A315)</f>
        <v>0</v>
      </c>
      <c r="L315" s="211">
        <f>COUNTIFS('2019'!$H$1167:$H$1342,"SOLUCIONADO",'2019'!$G$1167:$G$1342,K$66,'2019'!$C$1167:$C$1342,A315)</f>
        <v>0</v>
      </c>
      <c r="M315" s="211">
        <f>COUNTIFS('2019'!$H$1167:$H$1342,"SEGUIMIENTO",'2019'!$G$1167:$G$1342,M$66,'2019'!$C$1167:$C$1342,A315)</f>
        <v>0</v>
      </c>
      <c r="N315" s="211">
        <f>COUNTIFS('2019'!$H$1167:$H$1342,"SOLUCIONADO",'2019'!$G$1167:$G$1342,M$66,'2019'!$C$1167:$C$1342,A315)</f>
        <v>0</v>
      </c>
      <c r="O315" s="211">
        <f>COUNTIFS('2019'!$H$1167:$H$1342,"SEGUIMIENTO",'2019'!$G$1167:$G$1342,O$66,'2019'!$C$1167:$C$1342,A315)</f>
        <v>0</v>
      </c>
      <c r="P315" s="211">
        <f>COUNTIFS('2019'!$H$1167:$H$1342,"SOLUCIONADO",'2019'!$G$1167:$G$1342,O$66,'2019'!$C$1167:$C$1342,A315)</f>
        <v>0</v>
      </c>
      <c r="V315" s="186"/>
      <c r="W315" s="186"/>
      <c r="X315" s="186"/>
      <c r="Y315" s="186"/>
      <c r="Z315" s="186"/>
      <c r="AA315" s="186"/>
      <c r="AB315" s="186"/>
      <c r="AC315" s="186"/>
    </row>
    <row r="316" spans="1:29" ht="14.25">
      <c r="A316" s="540" t="str">
        <f t="array" ref="A316">IFERROR(INDEX('2019'!$C$1167:$C$1400,MATCH(0,INDEX(COUNTIF($A$294:A315,'2019'!$C$1167:$C$1400),0,0),0)),"")</f>
        <v>Estrella</v>
      </c>
      <c r="B316" s="211">
        <f>COUNTIF('2019'!$C$1167:$C$1342,A316)</f>
        <v>6</v>
      </c>
      <c r="C316" s="211">
        <f>COUNTIFS('2019'!$H$1167:$H$1342,"SEGUIMIENTO",'2019'!$G$1167:$G$1342,C$66,'2019'!$C$1167:$C$1342,A316)</f>
        <v>0</v>
      </c>
      <c r="D316" s="211">
        <f>COUNTIFS('2019'!$H$1167:$H$1342,"SOLUCIONADO",'2019'!$G$1167:$G$1342,C$66,'2019'!$C$1167:$C$1342,A316)</f>
        <v>3</v>
      </c>
      <c r="E316" s="211">
        <f>COUNTIFS('2019'!H$1167:H$1342,"SEGUIMIENTO",'2019'!G$1167:G$1342,E$66,'2019'!C$1167:C$1342,A316)</f>
        <v>0</v>
      </c>
      <c r="F316" s="211">
        <f>COUNTIFS('2019'!H$1167:H$1342,"SOLUCIONADO",'2019'!G$1167:G$1342,E$66,'2019'!C$1167:C$1342,A316)</f>
        <v>1</v>
      </c>
      <c r="G316" s="211">
        <f>COUNTIFS('2019'!$H$1167:$H$1342,"SEGUIMIENTO",'2019'!$G$1167:$G$1342,G$66,'2019'!$C$1167:$C$1342,A316)</f>
        <v>0</v>
      </c>
      <c r="H316" s="211">
        <f>COUNTIFS('2019'!$H$1167:$H$1342,"SOLUCIONADO",'2019'!$G$1167:$G$1342,G$66,'2019'!$C$1167:$C$1342,A316)</f>
        <v>0</v>
      </c>
      <c r="I316" s="211">
        <f>COUNTIFS('2019'!$H$1167:$H$1342,"SEGUIMIENTO",'2019'!$G$1167:$G$1342,I$66,'2019'!$C$1167:$C$1342,A316)</f>
        <v>0</v>
      </c>
      <c r="J316" s="211">
        <f>COUNTIFS('2019'!$H$1167:$H$1342,"SOLUCIONADO",'2019'!$G$1167:$G$1342,I$66,'2019'!$C$1167:$C$1342,A316)</f>
        <v>2</v>
      </c>
      <c r="K316" s="211">
        <f>COUNTIFS('2019'!$H$1167:$H$1342,"SEGUIMIENTO",'2019'!$G$1167:$G$1342,K$66,'2019'!$C$1167:$C$1342,A316)</f>
        <v>0</v>
      </c>
      <c r="L316" s="211">
        <f>COUNTIFS('2019'!$H$1167:$H$1342,"SOLUCIONADO",'2019'!$G$1167:$G$1342,K$66,'2019'!$C$1167:$C$1342,A316)</f>
        <v>0</v>
      </c>
      <c r="M316" s="211">
        <f>COUNTIFS('2019'!$H$1167:$H$1342,"SEGUIMIENTO",'2019'!$G$1167:$G$1342,M$66,'2019'!$C$1167:$C$1342,A316)</f>
        <v>0</v>
      </c>
      <c r="N316" s="211">
        <f>COUNTIFS('2019'!$H$1167:$H$1342,"SOLUCIONADO",'2019'!$G$1167:$G$1342,M$66,'2019'!$C$1167:$C$1342,A316)</f>
        <v>0</v>
      </c>
      <c r="O316" s="211">
        <f>COUNTIFS('2019'!$H$1167:$H$1342,"SEGUIMIENTO",'2019'!$G$1167:$G$1342,O$66,'2019'!$C$1167:$C$1342,A316)</f>
        <v>0</v>
      </c>
      <c r="P316" s="211">
        <f>COUNTIFS('2019'!$H$1167:$H$1342,"SOLUCIONADO",'2019'!$G$1167:$G$1342,O$66,'2019'!$C$1167:$C$1342,A316)</f>
        <v>0</v>
      </c>
      <c r="V316" s="186"/>
      <c r="W316" s="186"/>
      <c r="X316" s="186"/>
      <c r="Y316" s="186"/>
      <c r="Z316" s="186"/>
      <c r="AA316" s="186"/>
      <c r="AB316" s="186"/>
      <c r="AC316" s="186"/>
    </row>
    <row r="317" spans="1:29" ht="14.25">
      <c r="A317" s="540" t="str">
        <f t="array" ref="A317">IFERROR(INDEX('2019'!$C$1167:$C$1400,MATCH(0,INDEX(COUNTIF($A$294:A316,'2019'!$C$1167:$C$1400),0,0),0)),"")</f>
        <v>Arallanes</v>
      </c>
      <c r="B317" s="211">
        <f>COUNTIF('2019'!$C$1167:$C$1342,A317)</f>
        <v>2</v>
      </c>
      <c r="C317" s="211">
        <f>COUNTIFS('2019'!$H$1167:$H$1342,"SEGUIMIENTO",'2019'!$G$1167:$G$1342,C$66,'2019'!$C$1167:$C$1342,A317)</f>
        <v>0</v>
      </c>
      <c r="D317" s="211">
        <f>COUNTIFS('2019'!$H$1167:$H$1342,"SOLUCIONADO",'2019'!$G$1167:$G$1342,C$66,'2019'!$C$1167:$C$1342,A317)</f>
        <v>0</v>
      </c>
      <c r="E317" s="211">
        <f>COUNTIFS('2019'!H$1167:H$1342,"SEGUIMIENTO",'2019'!G$1167:G$1342,E$66,'2019'!C$1167:C$1342,A317)</f>
        <v>0</v>
      </c>
      <c r="F317" s="211">
        <f>COUNTIFS('2019'!H$1167:H$1342,"SOLUCIONADO",'2019'!G$1167:G$1342,E$66,'2019'!C$1167:C$1342,A317)</f>
        <v>1</v>
      </c>
      <c r="G317" s="211">
        <f>COUNTIFS('2019'!$H$1167:$H$1342,"SEGUIMIENTO",'2019'!$G$1167:$G$1342,G$66,'2019'!$C$1167:$C$1342,A317)</f>
        <v>0</v>
      </c>
      <c r="H317" s="211">
        <f>COUNTIFS('2019'!$H$1167:$H$1342,"SOLUCIONADO",'2019'!$G$1167:$G$1342,G$66,'2019'!$C$1167:$C$1342,A317)</f>
        <v>0</v>
      </c>
      <c r="I317" s="211">
        <f>COUNTIFS('2019'!$H$1167:$H$1342,"SEGUIMIENTO",'2019'!$G$1167:$G$1342,I$66,'2019'!$C$1167:$C$1342,A317)</f>
        <v>0</v>
      </c>
      <c r="J317" s="211">
        <f>COUNTIFS('2019'!$H$1167:$H$1342,"SOLUCIONADO",'2019'!$G$1167:$G$1342,I$66,'2019'!$C$1167:$C$1342,A317)</f>
        <v>1</v>
      </c>
      <c r="K317" s="211">
        <f>COUNTIFS('2019'!$H$1167:$H$1342,"SEGUIMIENTO",'2019'!$G$1167:$G$1342,K$66,'2019'!$C$1167:$C$1342,A317)</f>
        <v>0</v>
      </c>
      <c r="L317" s="211">
        <f>COUNTIFS('2019'!$H$1167:$H$1342,"SOLUCIONADO",'2019'!$G$1167:$G$1342,K$66,'2019'!$C$1167:$C$1342,A317)</f>
        <v>0</v>
      </c>
      <c r="M317" s="211">
        <f>COUNTIFS('2019'!$H$1167:$H$1342,"SEGUIMIENTO",'2019'!$G$1167:$G$1342,M$66,'2019'!$C$1167:$C$1342,A317)</f>
        <v>0</v>
      </c>
      <c r="N317" s="211">
        <f>COUNTIFS('2019'!$H$1167:$H$1342,"SOLUCIONADO",'2019'!$G$1167:$G$1342,M$66,'2019'!$C$1167:$C$1342,A317)</f>
        <v>0</v>
      </c>
      <c r="O317" s="211">
        <f>COUNTIFS('2019'!$H$1167:$H$1342,"SEGUIMIENTO",'2019'!$G$1167:$G$1342,O$66,'2019'!$C$1167:$C$1342,A317)</f>
        <v>0</v>
      </c>
      <c r="P317" s="211">
        <f>COUNTIFS('2019'!$H$1167:$H$1342,"SOLUCIONADO",'2019'!$G$1167:$G$1342,O$66,'2019'!$C$1167:$C$1342,A317)</f>
        <v>0</v>
      </c>
      <c r="V317" s="186"/>
      <c r="W317" s="186"/>
      <c r="X317" s="186"/>
      <c r="Y317" s="186"/>
      <c r="Z317" s="186"/>
      <c r="AA317" s="186"/>
      <c r="AB317" s="186"/>
      <c r="AC317" s="186"/>
    </row>
    <row r="318" spans="1:29" ht="14.25">
      <c r="A318" s="540" t="str">
        <f t="array" ref="A318">IFERROR(INDEX('2019'!$C$1167:$C$1400,MATCH(0,INDEX(COUNTIF($A$294:A317,'2019'!$C$1167:$C$1400),0,0),0)),"")</f>
        <v>Lomas del Viento</v>
      </c>
      <c r="B318" s="211">
        <f>COUNTIF('2019'!$C$1167:$C$1342,A318)</f>
        <v>2</v>
      </c>
      <c r="C318" s="211">
        <f>COUNTIFS('2019'!$H$1167:$H$1342,"SEGUIMIENTO",'2019'!$G$1167:$G$1342,C$66,'2019'!$C$1167:$C$1342,A318)</f>
        <v>0</v>
      </c>
      <c r="D318" s="211">
        <f>COUNTIFS('2019'!$H$1167:$H$1342,"SOLUCIONADO",'2019'!$G$1167:$G$1342,C$66,'2019'!$C$1167:$C$1342,A318)</f>
        <v>1</v>
      </c>
      <c r="E318" s="211">
        <f>COUNTIFS('2019'!H$1167:H$1342,"SEGUIMIENTO",'2019'!G$1167:G$1342,E$66,'2019'!C$1167:C$1342,A318)</f>
        <v>0</v>
      </c>
      <c r="F318" s="211">
        <f>COUNTIFS('2019'!H$1167:H$1342,"SOLUCIONADO",'2019'!G$1167:G$1342,E$66,'2019'!C$1167:C$1342,A318)</f>
        <v>0</v>
      </c>
      <c r="G318" s="211">
        <f>COUNTIFS('2019'!$H$1167:$H$1342,"SEGUIMIENTO",'2019'!$G$1167:$G$1342,G$66,'2019'!$C$1167:$C$1342,A318)</f>
        <v>0</v>
      </c>
      <c r="H318" s="211">
        <f>COUNTIFS('2019'!$H$1167:$H$1342,"SOLUCIONADO",'2019'!$G$1167:$G$1342,G$66,'2019'!$C$1167:$C$1342,A318)</f>
        <v>0</v>
      </c>
      <c r="I318" s="211">
        <f>COUNTIFS('2019'!$H$1167:$H$1342,"SEGUIMIENTO",'2019'!$G$1167:$G$1342,I$66,'2019'!$C$1167:$C$1342,A318)</f>
        <v>0</v>
      </c>
      <c r="J318" s="211">
        <f>COUNTIFS('2019'!$H$1167:$H$1342,"SOLUCIONADO",'2019'!$G$1167:$G$1342,I$66,'2019'!$C$1167:$C$1342,A318)</f>
        <v>1</v>
      </c>
      <c r="K318" s="211">
        <f>COUNTIFS('2019'!$H$1167:$H$1342,"SEGUIMIENTO",'2019'!$G$1167:$G$1342,K$66,'2019'!$C$1167:$C$1342,A318)</f>
        <v>0</v>
      </c>
      <c r="L318" s="211">
        <f>COUNTIFS('2019'!$H$1167:$H$1342,"SOLUCIONADO",'2019'!$G$1167:$G$1342,K$66,'2019'!$C$1167:$C$1342,A318)</f>
        <v>0</v>
      </c>
      <c r="M318" s="211">
        <f>COUNTIFS('2019'!$H$1167:$H$1342,"SEGUIMIENTO",'2019'!$G$1167:$G$1342,M$66,'2019'!$C$1167:$C$1342,A318)</f>
        <v>0</v>
      </c>
      <c r="N318" s="211">
        <f>COUNTIFS('2019'!$H$1167:$H$1342,"SOLUCIONADO",'2019'!$G$1167:$G$1342,M$66,'2019'!$C$1167:$C$1342,A318)</f>
        <v>0</v>
      </c>
      <c r="O318" s="211">
        <f>COUNTIFS('2019'!$H$1167:$H$1342,"SEGUIMIENTO",'2019'!$G$1167:$G$1342,O$66,'2019'!$C$1167:$C$1342,A318)</f>
        <v>0</v>
      </c>
      <c r="P318" s="211">
        <f>COUNTIFS('2019'!$H$1167:$H$1342,"SOLUCIONADO",'2019'!$G$1167:$G$1342,O$66,'2019'!$C$1167:$C$1342,A318)</f>
        <v>0</v>
      </c>
      <c r="V318" s="186"/>
      <c r="W318" s="186"/>
      <c r="X318" s="186"/>
      <c r="Y318" s="186"/>
      <c r="Z318" s="186"/>
      <c r="AA318" s="186"/>
      <c r="AB318" s="186"/>
      <c r="AC318" s="186"/>
    </row>
    <row r="319" spans="1:29" ht="14.25">
      <c r="A319" s="540" t="str">
        <f t="array" ref="A319">IFERROR(INDEX('2019'!$C$1167:$C$1400,MATCH(0,INDEX(COUNTIF($A$294:A318,'2019'!$C$1167:$C$1400),0,0),0)),"")</f>
        <v>Torre San Miguel</v>
      </c>
      <c r="B319" s="211">
        <f>COUNTIF('2019'!$C$1167:$C$1342,A319)</f>
        <v>2</v>
      </c>
      <c r="C319" s="211">
        <f>COUNTIFS('2019'!$H$1167:$H$1342,"SEGUIMIENTO",'2019'!$G$1167:$G$1342,C$66,'2019'!$C$1167:$C$1342,A319)</f>
        <v>0</v>
      </c>
      <c r="D319" s="211">
        <f>COUNTIFS('2019'!$H$1167:$H$1342,"SOLUCIONADO",'2019'!$G$1167:$G$1342,C$66,'2019'!$C$1167:$C$1342,A319)</f>
        <v>0</v>
      </c>
      <c r="E319" s="211">
        <f>COUNTIFS('2019'!H$1167:H$1342,"SEGUIMIENTO",'2019'!G$1167:G$1342,E$66,'2019'!C$1167:C$1342,A319)</f>
        <v>0</v>
      </c>
      <c r="F319" s="211">
        <f>COUNTIFS('2019'!H$1167:H$1342,"SOLUCIONADO",'2019'!G$1167:G$1342,E$66,'2019'!C$1167:C$1342,A319)</f>
        <v>1</v>
      </c>
      <c r="G319" s="211">
        <f>COUNTIFS('2019'!$H$1167:$H$1342,"SEGUIMIENTO",'2019'!$G$1167:$G$1342,G$66,'2019'!$C$1167:$C$1342,A319)</f>
        <v>0</v>
      </c>
      <c r="H319" s="211">
        <f>COUNTIFS('2019'!$H$1167:$H$1342,"SOLUCIONADO",'2019'!$G$1167:$G$1342,G$66,'2019'!$C$1167:$C$1342,A319)</f>
        <v>0</v>
      </c>
      <c r="I319" s="211">
        <f>COUNTIFS('2019'!$H$1167:$H$1342,"SEGUIMIENTO",'2019'!$G$1167:$G$1342,I$66,'2019'!$C$1167:$C$1342,A319)</f>
        <v>0</v>
      </c>
      <c r="J319" s="211">
        <f>COUNTIFS('2019'!$H$1167:$H$1342,"SOLUCIONADO",'2019'!$G$1167:$G$1342,I$66,'2019'!$C$1167:$C$1342,A319)</f>
        <v>1</v>
      </c>
      <c r="K319" s="211">
        <f>COUNTIFS('2019'!$H$1167:$H$1342,"SEGUIMIENTO",'2019'!$G$1167:$G$1342,K$66,'2019'!$C$1167:$C$1342,A319)</f>
        <v>0</v>
      </c>
      <c r="L319" s="211">
        <f>COUNTIFS('2019'!$H$1167:$H$1342,"SOLUCIONADO",'2019'!$G$1167:$G$1342,K$66,'2019'!$C$1167:$C$1342,A319)</f>
        <v>0</v>
      </c>
      <c r="M319" s="211">
        <f>COUNTIFS('2019'!$H$1167:$H$1342,"SEGUIMIENTO",'2019'!$G$1167:$G$1342,M$66,'2019'!$C$1167:$C$1342,A319)</f>
        <v>0</v>
      </c>
      <c r="N319" s="211">
        <f>COUNTIFS('2019'!$H$1167:$H$1342,"SOLUCIONADO",'2019'!$G$1167:$G$1342,M$66,'2019'!$C$1167:$C$1342,A319)</f>
        <v>0</v>
      </c>
      <c r="O319" s="211">
        <f>COUNTIFS('2019'!$H$1167:$H$1342,"SEGUIMIENTO",'2019'!$G$1167:$G$1342,O$66,'2019'!$C$1167:$C$1342,A319)</f>
        <v>0</v>
      </c>
      <c r="P319" s="211">
        <f>COUNTIFS('2019'!$H$1167:$H$1342,"SOLUCIONADO",'2019'!$G$1167:$G$1342,O$66,'2019'!$C$1167:$C$1342,A319)</f>
        <v>0</v>
      </c>
      <c r="V319" s="186"/>
      <c r="W319" s="186"/>
      <c r="X319" s="186"/>
      <c r="Y319" s="186"/>
      <c r="Z319" s="186"/>
      <c r="AA319" s="186"/>
      <c r="AB319" s="186"/>
      <c r="AC319" s="186"/>
    </row>
    <row r="320" spans="1:29" ht="14.25">
      <c r="A320" s="540" t="str">
        <f t="array" ref="A320">IFERROR(INDEX('2019'!$C$1167:$C$1400,MATCH(0,INDEX(COUNTIF($A$294:A319,'2019'!$C$1167:$C$1400),0,0),0)),"")</f>
        <v>Hato Rey</v>
      </c>
      <c r="B320" s="211">
        <f>COUNTIF('2019'!$C$1167:$C$1342,A320)</f>
        <v>2</v>
      </c>
      <c r="C320" s="211">
        <f>COUNTIFS('2019'!$H$1167:$H$1342,"SEGUIMIENTO",'2019'!$G$1167:$G$1342,C$66,'2019'!$C$1167:$C$1342,A320)</f>
        <v>0</v>
      </c>
      <c r="D320" s="211">
        <f>COUNTIFS('2019'!$H$1167:$H$1342,"SOLUCIONADO",'2019'!$G$1167:$G$1342,C$66,'2019'!$C$1167:$C$1342,A320)</f>
        <v>0</v>
      </c>
      <c r="E320" s="211">
        <f>COUNTIFS('2019'!H$1167:H$1342,"SEGUIMIENTO",'2019'!G$1167:G$1342,E$66,'2019'!C$1167:C$1342,A320)</f>
        <v>0</v>
      </c>
      <c r="F320" s="211">
        <f>COUNTIFS('2019'!H$1167:H$1342,"SOLUCIONADO",'2019'!G$1167:G$1342,E$66,'2019'!C$1167:C$1342,A320)</f>
        <v>0</v>
      </c>
      <c r="G320" s="211">
        <f>COUNTIFS('2019'!$H$1167:$H$1342,"SEGUIMIENTO",'2019'!$G$1167:$G$1342,G$66,'2019'!$C$1167:$C$1342,A320)</f>
        <v>0</v>
      </c>
      <c r="H320" s="211">
        <f>COUNTIFS('2019'!$H$1167:$H$1342,"SOLUCIONADO",'2019'!$G$1167:$G$1342,G$66,'2019'!$C$1167:$C$1342,A320)</f>
        <v>1</v>
      </c>
      <c r="I320" s="211">
        <f>COUNTIFS('2019'!$H$1167:$H$1342,"SEGUIMIENTO",'2019'!$G$1167:$G$1342,I$66,'2019'!$C$1167:$C$1342,A320)</f>
        <v>0</v>
      </c>
      <c r="J320" s="211">
        <f>COUNTIFS('2019'!$H$1167:$H$1342,"SOLUCIONADO",'2019'!$G$1167:$G$1342,I$66,'2019'!$C$1167:$C$1342,A320)</f>
        <v>0</v>
      </c>
      <c r="K320" s="211">
        <f>COUNTIFS('2019'!$H$1167:$H$1342,"SEGUIMIENTO",'2019'!$G$1167:$G$1342,K$66,'2019'!$C$1167:$C$1342,A320)</f>
        <v>0</v>
      </c>
      <c r="L320" s="211">
        <f>COUNTIFS('2019'!$H$1167:$H$1342,"SOLUCIONADO",'2019'!$G$1167:$G$1342,K$66,'2019'!$C$1167:$C$1342,A320)</f>
        <v>1</v>
      </c>
      <c r="M320" s="211">
        <f>COUNTIFS('2019'!$H$1167:$H$1342,"SEGUIMIENTO",'2019'!$G$1167:$G$1342,M$66,'2019'!$C$1167:$C$1342,A320)</f>
        <v>0</v>
      </c>
      <c r="N320" s="211">
        <f>COUNTIFS('2019'!$H$1167:$H$1342,"SOLUCIONADO",'2019'!$G$1167:$G$1342,M$66,'2019'!$C$1167:$C$1342,A320)</f>
        <v>0</v>
      </c>
      <c r="O320" s="211">
        <f>COUNTIFS('2019'!$H$1167:$H$1342,"SEGUIMIENTO",'2019'!$G$1167:$G$1342,O$66,'2019'!$C$1167:$C$1342,A320)</f>
        <v>0</v>
      </c>
      <c r="P320" s="211">
        <f>COUNTIFS('2019'!$H$1167:$H$1342,"SOLUCIONADO",'2019'!$G$1167:$G$1342,O$66,'2019'!$C$1167:$C$1342,A320)</f>
        <v>0</v>
      </c>
      <c r="V320" s="186"/>
      <c r="W320" s="186"/>
      <c r="X320" s="186"/>
      <c r="Y320" s="186"/>
      <c r="Z320" s="186"/>
      <c r="AA320" s="186"/>
      <c r="AB320" s="186"/>
      <c r="AC320" s="186"/>
    </row>
    <row r="321" spans="1:29" ht="14.25">
      <c r="A321" s="540" t="str">
        <f t="array" ref="A321">IFERROR(INDEX('2019'!$C$1167:$C$1400,MATCH(0,INDEX(COUNTIF($A$294:A320,'2019'!$C$1167:$C$1400),0,0),0)),"")</f>
        <v>Bayamon</v>
      </c>
      <c r="B321" s="211">
        <f>COUNTIF('2019'!$C$1167:$C$1342,A321)</f>
        <v>1</v>
      </c>
      <c r="C321" s="211">
        <f>COUNTIFS('2019'!$H$1167:$H$1342,"SEGUIMIENTO",'2019'!$G$1167:$G$1342,C$66,'2019'!$C$1167:$C$1342,A321)</f>
        <v>0</v>
      </c>
      <c r="D321" s="211">
        <f>COUNTIFS('2019'!$H$1167:$H$1342,"SOLUCIONADO",'2019'!$G$1167:$G$1342,C$66,'2019'!$C$1167:$C$1342,A321)</f>
        <v>1</v>
      </c>
      <c r="E321" s="211">
        <f>COUNTIFS('2019'!H$1167:H$1342,"SEGUIMIENTO",'2019'!G$1167:G$1342,E$66,'2019'!C$1167:C$1342,A321)</f>
        <v>0</v>
      </c>
      <c r="F321" s="211">
        <f>COUNTIFS('2019'!H$1167:H$1342,"SOLUCIONADO",'2019'!G$1167:G$1342,E$66,'2019'!C$1167:C$1342,A321)</f>
        <v>0</v>
      </c>
      <c r="G321" s="211">
        <f>COUNTIFS('2019'!$H$1167:$H$1342,"SEGUIMIENTO",'2019'!$G$1167:$G$1342,G$66,'2019'!$C$1167:$C$1342,A321)</f>
        <v>0</v>
      </c>
      <c r="H321" s="211">
        <f>COUNTIFS('2019'!$H$1167:$H$1342,"SOLUCIONADO",'2019'!$G$1167:$G$1342,G$66,'2019'!$C$1167:$C$1342,A321)</f>
        <v>0</v>
      </c>
      <c r="I321" s="211">
        <f>COUNTIFS('2019'!$H$1167:$H$1342,"SEGUIMIENTO",'2019'!$G$1167:$G$1342,I$66,'2019'!$C$1167:$C$1342,A321)</f>
        <v>0</v>
      </c>
      <c r="J321" s="211">
        <f>COUNTIFS('2019'!$H$1167:$H$1342,"SOLUCIONADO",'2019'!$G$1167:$G$1342,I$66,'2019'!$C$1167:$C$1342,A321)</f>
        <v>0</v>
      </c>
      <c r="K321" s="211">
        <f>COUNTIFS('2019'!$H$1167:$H$1342,"SEGUIMIENTO",'2019'!$G$1167:$G$1342,K$66,'2019'!$C$1167:$C$1342,A321)</f>
        <v>0</v>
      </c>
      <c r="L321" s="211">
        <f>COUNTIFS('2019'!$H$1167:$H$1342,"SOLUCIONADO",'2019'!$G$1167:$G$1342,K$66,'2019'!$C$1167:$C$1342,A321)</f>
        <v>0</v>
      </c>
      <c r="M321" s="211">
        <f>COUNTIFS('2019'!$H$1167:$H$1342,"SEGUIMIENTO",'2019'!$G$1167:$G$1342,M$66,'2019'!$C$1167:$C$1342,A321)</f>
        <v>0</v>
      </c>
      <c r="N321" s="211">
        <f>COUNTIFS('2019'!$H$1167:$H$1342,"SOLUCIONADO",'2019'!$G$1167:$G$1342,M$66,'2019'!$C$1167:$C$1342,A321)</f>
        <v>0</v>
      </c>
      <c r="O321" s="211">
        <f>COUNTIFS('2019'!$H$1167:$H$1342,"SEGUIMIENTO",'2019'!$G$1167:$G$1342,O$66,'2019'!$C$1167:$C$1342,A321)</f>
        <v>0</v>
      </c>
      <c r="P321" s="211">
        <f>COUNTIFS('2019'!$H$1167:$H$1342,"SOLUCIONADO",'2019'!$G$1167:$G$1342,O$66,'2019'!$C$1167:$C$1342,A321)</f>
        <v>0</v>
      </c>
      <c r="V321" s="186"/>
      <c r="W321" s="186"/>
      <c r="X321" s="186"/>
      <c r="Y321" s="186"/>
      <c r="Z321" s="186"/>
      <c r="AA321" s="186"/>
      <c r="AB321" s="186"/>
      <c r="AC321" s="186"/>
    </row>
    <row r="322" spans="1:29" ht="14.25">
      <c r="A322" s="540" t="str">
        <f t="array" ref="A322">IFERROR(INDEX('2019'!$C$1167:$C$1400,MATCH(0,INDEX(COUNTIF($A$294:A321,'2019'!$C$1167:$C$1400),0,0),0)),"")</f>
        <v>Condesa</v>
      </c>
      <c r="B322" s="211">
        <f>COUNTIF('2019'!$C$1167:$C$1342,A322)</f>
        <v>1</v>
      </c>
      <c r="C322" s="211">
        <f>COUNTIFS('2019'!$H$1167:$H$1342,"SEGUIMIENTO",'2019'!$G$1167:$G$1342,C$66,'2019'!$C$1167:$C$1342,A322)</f>
        <v>0</v>
      </c>
      <c r="D322" s="211">
        <f>COUNTIFS('2019'!$H$1167:$H$1342,"SOLUCIONADO",'2019'!$G$1167:$G$1342,C$66,'2019'!$C$1167:$C$1342,A322)</f>
        <v>1</v>
      </c>
      <c r="E322" s="211">
        <f>COUNTIFS('2019'!H$1167:H$1342,"SEGUIMIENTO",'2019'!G$1167:G$1342,E$66,'2019'!C$1167:C$1342,A322)</f>
        <v>0</v>
      </c>
      <c r="F322" s="211">
        <f>COUNTIFS('2019'!H$1167:H$1342,"SOLUCIONADO",'2019'!G$1167:G$1342,E$66,'2019'!C$1167:C$1342,A322)</f>
        <v>0</v>
      </c>
      <c r="G322" s="211">
        <f>COUNTIFS('2019'!$H$1167:$H$1342,"SEGUIMIENTO",'2019'!$G$1167:$G$1342,G$66,'2019'!$C$1167:$C$1342,A322)</f>
        <v>0</v>
      </c>
      <c r="H322" s="211">
        <f>COUNTIFS('2019'!$H$1167:$H$1342,"SOLUCIONADO",'2019'!$G$1167:$G$1342,G$66,'2019'!$C$1167:$C$1342,A322)</f>
        <v>0</v>
      </c>
      <c r="I322" s="211">
        <f>COUNTIFS('2019'!$H$1167:$H$1342,"SEGUIMIENTO",'2019'!$G$1167:$G$1342,I$66,'2019'!$C$1167:$C$1342,A322)</f>
        <v>0</v>
      </c>
      <c r="J322" s="211">
        <f>COUNTIFS('2019'!$H$1167:$H$1342,"SOLUCIONADO",'2019'!$G$1167:$G$1342,I$66,'2019'!$C$1167:$C$1342,A322)</f>
        <v>0</v>
      </c>
      <c r="K322" s="211">
        <f>COUNTIFS('2019'!$H$1167:$H$1342,"SEGUIMIENTO",'2019'!$G$1167:$G$1342,K$66,'2019'!$C$1167:$C$1342,A322)</f>
        <v>0</v>
      </c>
      <c r="L322" s="211">
        <f>COUNTIFS('2019'!$H$1167:$H$1342,"SOLUCIONADO",'2019'!$G$1167:$G$1342,K$66,'2019'!$C$1167:$C$1342,A322)</f>
        <v>0</v>
      </c>
      <c r="M322" s="211">
        <f>COUNTIFS('2019'!$H$1167:$H$1342,"SEGUIMIENTO",'2019'!$G$1167:$G$1342,M$66,'2019'!$C$1167:$C$1342,A322)</f>
        <v>0</v>
      </c>
      <c r="N322" s="211">
        <f>COUNTIFS('2019'!$H$1167:$H$1342,"SOLUCIONADO",'2019'!$G$1167:$G$1342,M$66,'2019'!$C$1167:$C$1342,A322)</f>
        <v>0</v>
      </c>
      <c r="O322" s="211">
        <f>COUNTIFS('2019'!$H$1167:$H$1342,"SEGUIMIENTO",'2019'!$G$1167:$G$1342,O$66,'2019'!$C$1167:$C$1342,A322)</f>
        <v>0</v>
      </c>
      <c r="P322" s="211">
        <f>COUNTIFS('2019'!$H$1167:$H$1342,"SOLUCIONADO",'2019'!$G$1167:$G$1342,O$66,'2019'!$C$1167:$C$1342,A322)</f>
        <v>0</v>
      </c>
      <c r="V322" s="186"/>
      <c r="W322" s="186"/>
      <c r="X322" s="186"/>
      <c r="Y322" s="186"/>
      <c r="Z322" s="186"/>
      <c r="AA322" s="186"/>
      <c r="AB322" s="186"/>
      <c r="AC322" s="186"/>
    </row>
    <row r="323" spans="1:29" ht="14.25">
      <c r="A323" s="540" t="str">
        <f t="array" ref="A323">IFERROR(INDEX('2019'!$C$1167:$C$1400,MATCH(0,INDEX(COUNTIF($A$294:A322,'2019'!$C$1167:$C$1400),0,0),0)),"")</f>
        <v>Segovia</v>
      </c>
      <c r="B323" s="211">
        <f>COUNTIF('2019'!$C$1167:$C$1342,A323)</f>
        <v>1</v>
      </c>
      <c r="C323" s="211">
        <f>COUNTIFS('2019'!$H$1167:$H$1342,"SEGUIMIENTO",'2019'!$G$1167:$G$1342,C$66,'2019'!$C$1167:$C$1342,A323)</f>
        <v>0</v>
      </c>
      <c r="D323" s="211">
        <f>COUNTIFS('2019'!$H$1167:$H$1342,"SOLUCIONADO",'2019'!$G$1167:$G$1342,C$66,'2019'!$C$1167:$C$1342,A323)</f>
        <v>1</v>
      </c>
      <c r="E323" s="211">
        <f>COUNTIFS('2019'!H$1167:H$1342,"SEGUIMIENTO",'2019'!G$1167:G$1342,E$66,'2019'!C$1167:C$1342,A323)</f>
        <v>0</v>
      </c>
      <c r="F323" s="211">
        <f>COUNTIFS('2019'!H$1167:H$1342,"SOLUCIONADO",'2019'!G$1167:G$1342,E$66,'2019'!C$1167:C$1342,A323)</f>
        <v>0</v>
      </c>
      <c r="G323" s="211">
        <f>COUNTIFS('2019'!$H$1167:$H$1342,"SEGUIMIENTO",'2019'!$G$1167:$G$1342,G$66,'2019'!$C$1167:$C$1342,A323)</f>
        <v>0</v>
      </c>
      <c r="H323" s="211">
        <f>COUNTIFS('2019'!$H$1167:$H$1342,"SOLUCIONADO",'2019'!$G$1167:$G$1342,G$66,'2019'!$C$1167:$C$1342,A323)</f>
        <v>0</v>
      </c>
      <c r="I323" s="211">
        <f>COUNTIFS('2019'!$H$1167:$H$1342,"SEGUIMIENTO",'2019'!$G$1167:$G$1342,I$66,'2019'!$C$1167:$C$1342,A323)</f>
        <v>0</v>
      </c>
      <c r="J323" s="211">
        <f>COUNTIFS('2019'!$H$1167:$H$1342,"SOLUCIONADO",'2019'!$G$1167:$G$1342,I$66,'2019'!$C$1167:$C$1342,A323)</f>
        <v>0</v>
      </c>
      <c r="K323" s="211">
        <f>COUNTIFS('2019'!$H$1167:$H$1342,"SEGUIMIENTO",'2019'!$G$1167:$G$1342,K$66,'2019'!$C$1167:$C$1342,A323)</f>
        <v>0</v>
      </c>
      <c r="L323" s="211">
        <f>COUNTIFS('2019'!$H$1167:$H$1342,"SOLUCIONADO",'2019'!$G$1167:$G$1342,K$66,'2019'!$C$1167:$C$1342,A323)</f>
        <v>0</v>
      </c>
      <c r="M323" s="211">
        <f>COUNTIFS('2019'!$H$1167:$H$1342,"SEGUIMIENTO",'2019'!$G$1167:$G$1342,M$66,'2019'!$C$1167:$C$1342,A323)</f>
        <v>0</v>
      </c>
      <c r="N323" s="211">
        <f>COUNTIFS('2019'!$H$1167:$H$1342,"SOLUCIONADO",'2019'!$G$1167:$G$1342,M$66,'2019'!$C$1167:$C$1342,A323)</f>
        <v>0</v>
      </c>
      <c r="O323" s="211">
        <f>COUNTIFS('2019'!$H$1167:$H$1342,"SEGUIMIENTO",'2019'!$G$1167:$G$1342,O$66,'2019'!$C$1167:$C$1342,A323)</f>
        <v>0</v>
      </c>
      <c r="P323" s="211">
        <f>COUNTIFS('2019'!$H$1167:$H$1342,"SOLUCIONADO",'2019'!$G$1167:$G$1342,O$66,'2019'!$C$1167:$C$1342,A323)</f>
        <v>0</v>
      </c>
      <c r="V323" s="186"/>
      <c r="W323" s="186"/>
      <c r="X323" s="186"/>
      <c r="Y323" s="186"/>
      <c r="Z323" s="186"/>
      <c r="AA323" s="186"/>
      <c r="AB323" s="186"/>
      <c r="AC323" s="186"/>
    </row>
    <row r="324" spans="1:29" ht="12.75">
      <c r="C324" s="480">
        <f t="shared" ref="C324:P324" si="9">SUM(C295:C323)</f>
        <v>0</v>
      </c>
      <c r="D324" s="480">
        <f t="shared" si="9"/>
        <v>67</v>
      </c>
      <c r="E324" s="480">
        <f t="shared" si="9"/>
        <v>0</v>
      </c>
      <c r="F324" s="480">
        <f t="shared" si="9"/>
        <v>42</v>
      </c>
      <c r="G324" s="480">
        <f t="shared" si="9"/>
        <v>0</v>
      </c>
      <c r="H324" s="480">
        <f t="shared" si="9"/>
        <v>7</v>
      </c>
      <c r="I324" s="480">
        <f t="shared" si="9"/>
        <v>0</v>
      </c>
      <c r="J324" s="480">
        <f t="shared" si="9"/>
        <v>32</v>
      </c>
      <c r="K324" s="480">
        <f t="shared" si="9"/>
        <v>0</v>
      </c>
      <c r="L324" s="480">
        <f t="shared" si="9"/>
        <v>6</v>
      </c>
      <c r="M324" s="480">
        <f t="shared" si="9"/>
        <v>0</v>
      </c>
      <c r="N324" s="480">
        <f t="shared" si="9"/>
        <v>4</v>
      </c>
      <c r="O324" s="480">
        <f t="shared" si="9"/>
        <v>0</v>
      </c>
      <c r="P324" s="480">
        <f t="shared" si="9"/>
        <v>18</v>
      </c>
      <c r="V324" s="186"/>
      <c r="W324" s="186"/>
      <c r="X324" s="186"/>
      <c r="Y324" s="186"/>
      <c r="Z324" s="186"/>
      <c r="AA324" s="186"/>
      <c r="AB324" s="186"/>
      <c r="AC324" s="186"/>
    </row>
    <row r="325" spans="1:29" ht="12.75">
      <c r="C325" s="186"/>
      <c r="D325" s="186"/>
      <c r="V325" s="186"/>
      <c r="W325" s="186"/>
      <c r="X325" s="186"/>
      <c r="Y325" s="186"/>
      <c r="Z325" s="186"/>
      <c r="AA325" s="186"/>
      <c r="AB325" s="186"/>
      <c r="AC325" s="186"/>
    </row>
    <row r="326" spans="1:29" ht="12.75">
      <c r="C326" s="186"/>
      <c r="D326" s="186"/>
      <c r="V326" s="186"/>
      <c r="W326" s="186"/>
      <c r="X326" s="186"/>
      <c r="Y326" s="186"/>
      <c r="Z326" s="186"/>
      <c r="AA326" s="186"/>
      <c r="AB326" s="186"/>
      <c r="AC326" s="186"/>
    </row>
    <row r="327" spans="1:29" ht="12.75">
      <c r="C327" s="186"/>
      <c r="D327" s="186"/>
      <c r="V327" s="186"/>
      <c r="W327" s="186"/>
      <c r="X327" s="186"/>
      <c r="Y327" s="186"/>
      <c r="Z327" s="186"/>
      <c r="AA327" s="186"/>
      <c r="AB327" s="186"/>
      <c r="AC327" s="186"/>
    </row>
    <row r="328" spans="1:29" ht="12.75">
      <c r="A328" s="555" t="s">
        <v>13200</v>
      </c>
      <c r="B328" s="545"/>
      <c r="C328" s="554" t="s">
        <v>114</v>
      </c>
      <c r="D328" s="545"/>
      <c r="E328" s="554" t="s">
        <v>271</v>
      </c>
      <c r="F328" s="545"/>
      <c r="G328" s="554" t="s">
        <v>222</v>
      </c>
      <c r="H328" s="545"/>
      <c r="I328" s="554" t="s">
        <v>4846</v>
      </c>
      <c r="J328" s="545"/>
      <c r="K328" s="554" t="s">
        <v>362</v>
      </c>
      <c r="L328" s="545"/>
      <c r="M328" s="554" t="s">
        <v>483</v>
      </c>
      <c r="N328" s="545"/>
      <c r="O328" s="554" t="s">
        <v>384</v>
      </c>
      <c r="P328" s="545"/>
      <c r="V328" s="186"/>
      <c r="W328" s="186"/>
      <c r="X328" s="186"/>
      <c r="Y328" s="186"/>
      <c r="Z328" s="186"/>
      <c r="AA328" s="186"/>
      <c r="AB328" s="186"/>
      <c r="AC328" s="186"/>
    </row>
    <row r="329" spans="1:29" ht="12.75">
      <c r="A329" s="477" t="s">
        <v>39</v>
      </c>
      <c r="B329" s="477" t="s">
        <v>13197</v>
      </c>
      <c r="C329" s="467" t="s">
        <v>15</v>
      </c>
      <c r="D329" s="467" t="s">
        <v>4805</v>
      </c>
      <c r="E329" s="467" t="s">
        <v>15</v>
      </c>
      <c r="F329" s="467" t="s">
        <v>4805</v>
      </c>
      <c r="G329" s="467" t="s">
        <v>15</v>
      </c>
      <c r="H329" s="467" t="s">
        <v>4805</v>
      </c>
      <c r="I329" s="467" t="s">
        <v>15</v>
      </c>
      <c r="J329" s="467" t="s">
        <v>4805</v>
      </c>
      <c r="K329" s="467" t="s">
        <v>15</v>
      </c>
      <c r="L329" s="467" t="s">
        <v>4805</v>
      </c>
      <c r="M329" s="467" t="s">
        <v>15</v>
      </c>
      <c r="N329" s="465" t="s">
        <v>4805</v>
      </c>
      <c r="O329" s="467" t="s">
        <v>15</v>
      </c>
      <c r="P329" s="467" t="s">
        <v>4805</v>
      </c>
      <c r="V329" s="186"/>
      <c r="W329" s="186"/>
      <c r="X329" s="186"/>
      <c r="Y329" s="186"/>
      <c r="Z329" s="186"/>
      <c r="AA329" s="186"/>
      <c r="AB329" s="186"/>
      <c r="AC329" s="186"/>
    </row>
    <row r="330" spans="1:29" ht="14.25">
      <c r="A330" s="540" t="str">
        <f t="array" ref="A330">IFERROR(INDEX('2019'!$C$1343:$C$1492,MATCH(0,INDEX(COUNTIF($A$329:A329,'2019'!$C$1343:$C$1492),0,0),0)),"")</f>
        <v>Millenia</v>
      </c>
      <c r="B330" s="211">
        <f>COUNTIF('2019'!$C$1343:$C$1492,A330)</f>
        <v>6</v>
      </c>
      <c r="C330" s="211">
        <f>COUNTIFS('2019'!$H$1343:$H$1492,"SEGUIMIENTO",'2019'!$G$1343:$G$1492,C$66,'2019'!$C$1343:$C$1492,A330)</f>
        <v>0</v>
      </c>
      <c r="D330" s="211">
        <f>COUNTIFS('2019'!$H$1343:$H$1492,"SOLUCIONADO",'2019'!$G$1343:$G$1492,C$66,'2019'!$C$1343:$C$1492,A330)</f>
        <v>3</v>
      </c>
      <c r="E330" s="211">
        <f>COUNTIFS('2019'!H$1343:H$1492,"SEGUIMIENTO",'2019'!G$1343:G$1492,E$66,'2019'!C$1343:C$1492,A330)</f>
        <v>0</v>
      </c>
      <c r="F330" s="211">
        <f>COUNTIFS('2019'!H$1343:H$1492,"SOLUCIONADO",'2019'!G$1343:G$1492,E$66,'2019'!C$1343:C$1492,A330)</f>
        <v>2</v>
      </c>
      <c r="G330" s="211">
        <f>COUNTIFS('2019'!$H$1343:$H$1492,"SEGUIMIENTO",'2019'!$G$1343:$G$1492,G$66,'2019'!$C$1343:$C$1492,A330)</f>
        <v>0</v>
      </c>
      <c r="H330" s="211">
        <f>COUNTIFS('2019'!$H$1343:$H$1492,"SOLUCIONADO",'2019'!$G$1343:$G$1492,G$66,'2019'!$C$1343:$C$1492,A330)</f>
        <v>0</v>
      </c>
      <c r="I330" s="211">
        <f>COUNTIFS('2019'!$H$1343:$H$1492,"SEGUIMIENTO",'2019'!$G$1343:$G$1492,I$66,'2019'!$C$1343:$C$1492,A330)</f>
        <v>0</v>
      </c>
      <c r="J330" s="211">
        <f>COUNTIFS('2019'!$H$1343:$H$1492,"SOLUCIONADO",'2019'!$G$1343:$G$1492,I$66,'2019'!$C$1343:$C$1492,A330)</f>
        <v>0</v>
      </c>
      <c r="K330" s="211">
        <f>COUNTIFS('2019'!$H$1343:$H$1492,"SEGUIMIENTO",'2019'!$G$1343:$G$1492,K$66,'2019'!$C$1343:$C$1492,A330)</f>
        <v>0</v>
      </c>
      <c r="L330" s="211">
        <f>COUNTIFS('2019'!$H$1343:$H$1492,"SOLUCIONADO",'2019'!$G$1343:$G$1492,K$66,'2019'!$C$1343:$C$1492,A330)</f>
        <v>0</v>
      </c>
      <c r="M330" s="211">
        <f>COUNTIFS('2019'!$H$1343:$H$1492,"SEGUIMIENTO",'2019'!$G$1343:$G$1492,M$66,'2019'!$C$1343:$C$1492,A330)</f>
        <v>0</v>
      </c>
      <c r="N330" s="211">
        <f>COUNTIFS('2019'!$H$1343:$H$1492,"SOLUCIONADO",'2019'!$G$1343:$G$1492,M$66,'2019'!$C$1343:$C$1492,A330)</f>
        <v>0</v>
      </c>
      <c r="O330" s="211">
        <f>COUNTIFS('2019'!$H$1343:$H$1492,"SEGUIMIENTO",'2019'!$G$1343:$G$1492,O$66,'2019'!$C$1343:$C$1492,A330)</f>
        <v>0</v>
      </c>
      <c r="P330" s="211">
        <f>COUNTIFS('2019'!$H$1343:$H$1492,"SOLUCIONADO",'2019'!$G$1343:$G$1492,O$66,'2019'!$C$1343:$C$1492,A330)</f>
        <v>1</v>
      </c>
      <c r="V330" s="186"/>
      <c r="W330" s="186"/>
      <c r="X330" s="186"/>
      <c r="Y330" s="186"/>
      <c r="Z330" s="186"/>
      <c r="AA330" s="186"/>
      <c r="AB330" s="186"/>
      <c r="AC330" s="186"/>
    </row>
    <row r="331" spans="1:29" ht="14.25">
      <c r="A331" s="540" t="str">
        <f t="array" ref="A331">IFERROR(INDEX('2019'!$C$1343:$C$1492,MATCH(0,INDEX(COUNTIF($A$329:A330,'2019'!$C$1343:$C$1492),0,0),0)),"")</f>
        <v>Torre San Miguel</v>
      </c>
      <c r="B331" s="211">
        <f>COUNTIF('2019'!$C$1343:$C$1492,A331)</f>
        <v>5</v>
      </c>
      <c r="C331" s="211">
        <f>COUNTIFS('2019'!$H$1343:$H$1492,"SEGUIMIENTO",'2019'!$G$1343:$G$1492,C$66,'2019'!$C$1343:$C$1492,A331)</f>
        <v>0</v>
      </c>
      <c r="D331" s="211">
        <f>COUNTIFS('2019'!$H$1343:$H$1492,"SOLUCIONADO",'2019'!$G$1343:$G$1492,C$66,'2019'!$C$1343:$C$1492,A331)</f>
        <v>2</v>
      </c>
      <c r="E331" s="211">
        <f>COUNTIFS('2019'!H$1343:H$1492,"SEGUIMIENTO",'2019'!G$1343:G$1492,E$66,'2019'!C$1343:C$1492,A331)</f>
        <v>0</v>
      </c>
      <c r="F331" s="211">
        <f>COUNTIFS('2019'!H$1343:H$1492,"SOLUCIONADO",'2019'!G$1343:G$1492,E$66,'2019'!C$1343:C$1492,A331)</f>
        <v>1</v>
      </c>
      <c r="G331" s="211">
        <f>COUNTIFS('2019'!$H$1343:$H$1492,"SEGUIMIENTO",'2019'!$G$1343:$G$1492,G$66,'2019'!$C$1343:$C$1492,A331)</f>
        <v>0</v>
      </c>
      <c r="H331" s="211">
        <f>COUNTIFS('2019'!$H$1343:$H$1492,"SOLUCIONADO",'2019'!$G$1343:$G$1492,G$66,'2019'!$C$1343:$C$1492,A331)</f>
        <v>0</v>
      </c>
      <c r="I331" s="211">
        <f>COUNTIFS('2019'!$H$1343:$H$1492,"SEGUIMIENTO",'2019'!$G$1343:$G$1492,I$66,'2019'!$C$1343:$C$1492,A331)</f>
        <v>0</v>
      </c>
      <c r="J331" s="211">
        <f>COUNTIFS('2019'!$H$1343:$H$1492,"SOLUCIONADO",'2019'!$G$1343:$G$1492,I$66,'2019'!$C$1343:$C$1492,A331)</f>
        <v>0</v>
      </c>
      <c r="K331" s="211">
        <f>COUNTIFS('2019'!$H$1343:$H$1492,"SEGUIMIENTO",'2019'!$G$1343:$G$1492,K$66,'2019'!$C$1343:$C$1492,A331)</f>
        <v>0</v>
      </c>
      <c r="L331" s="211">
        <f>COUNTIFS('2019'!$H$1343:$H$1492,"SOLUCIONADO",'2019'!$G$1343:$G$1492,K$66,'2019'!$C$1343:$C$1492,A331)</f>
        <v>0</v>
      </c>
      <c r="M331" s="211">
        <f>COUNTIFS('2019'!$H$1343:$H$1492,"SEGUIMIENTO",'2019'!$G$1343:$G$1492,M$66,'2019'!$C$1343:$C$1492,A331)</f>
        <v>0</v>
      </c>
      <c r="N331" s="211">
        <f>COUNTIFS('2019'!$H$1343:$H$1492,"SOLUCIONADO",'2019'!$G$1343:$G$1492,M$66,'2019'!$C$1343:$C$1492,A331)</f>
        <v>0</v>
      </c>
      <c r="O331" s="211">
        <f>COUNTIFS('2019'!$H$1343:$H$1492,"SEGUIMIENTO",'2019'!$G$1343:$G$1492,O$66,'2019'!$C$1343:$C$1492,A331)</f>
        <v>0</v>
      </c>
      <c r="P331" s="211">
        <f>COUNTIFS('2019'!$H$1343:$H$1492,"SOLUCIONADO",'2019'!$G$1343:$G$1492,O$66,'2019'!$C$1343:$C$1492,A331)</f>
        <v>2</v>
      </c>
      <c r="V331" s="186"/>
      <c r="W331" s="186"/>
      <c r="X331" s="186"/>
      <c r="Y331" s="186"/>
      <c r="Z331" s="186"/>
      <c r="AA331" s="186"/>
      <c r="AB331" s="186"/>
      <c r="AC331" s="186"/>
    </row>
    <row r="332" spans="1:29" ht="14.25">
      <c r="A332" s="540" t="str">
        <f t="array" ref="A332">IFERROR(INDEX('2019'!$C$1343:$C$1492,MATCH(0,INDEX(COUNTIF($A$329:A331,'2019'!$C$1343:$C$1492),0,0),0)),"")</f>
        <v>Bello Horizonte</v>
      </c>
      <c r="B332" s="211">
        <f>COUNTIF('2019'!$C$1343:$C$1492,A332)</f>
        <v>4</v>
      </c>
      <c r="C332" s="211">
        <f>COUNTIFS('2019'!$H$1343:$H$1492,"SEGUIMIENTO",'2019'!$G$1343:$G$1492,C$66,'2019'!$C$1343:$C$1492,A332)</f>
        <v>0</v>
      </c>
      <c r="D332" s="211">
        <f>COUNTIFS('2019'!$H$1343:$H$1492,"SOLUCIONADO",'2019'!$G$1343:$G$1492,C$66,'2019'!$C$1343:$C$1492,A332)</f>
        <v>3</v>
      </c>
      <c r="E332" s="211">
        <f>COUNTIFS('2019'!H$1343:H$1492,"SEGUIMIENTO",'2019'!G$1343:G$1492,E$66,'2019'!C$1343:C$1492,A332)</f>
        <v>0</v>
      </c>
      <c r="F332" s="211">
        <f>COUNTIFS('2019'!H$1343:H$1492,"SOLUCIONADO",'2019'!G$1343:G$1492,E$66,'2019'!C$1343:C$1492,A332)</f>
        <v>1</v>
      </c>
      <c r="G332" s="211">
        <f>COUNTIFS('2019'!$H$1343:$H$1492,"SEGUIMIENTO",'2019'!$G$1343:$G$1492,G$66,'2019'!$C$1343:$C$1492,A332)</f>
        <v>0</v>
      </c>
      <c r="H332" s="211">
        <f>COUNTIFS('2019'!$H$1343:$H$1492,"SOLUCIONADO",'2019'!$G$1343:$G$1492,G$66,'2019'!$C$1343:$C$1492,A332)</f>
        <v>0</v>
      </c>
      <c r="I332" s="211">
        <f>COUNTIFS('2019'!$H$1343:$H$1492,"SEGUIMIENTO",'2019'!$G$1343:$G$1492,I$66,'2019'!$C$1343:$C$1492,A332)</f>
        <v>0</v>
      </c>
      <c r="J332" s="211">
        <f>COUNTIFS('2019'!$H$1343:$H$1492,"SOLUCIONADO",'2019'!$G$1343:$G$1492,I$66,'2019'!$C$1343:$C$1492,A332)</f>
        <v>0</v>
      </c>
      <c r="K332" s="211">
        <f>COUNTIFS('2019'!$H$1343:$H$1492,"SEGUIMIENTO",'2019'!$G$1343:$G$1492,K$66,'2019'!$C$1343:$C$1492,A332)</f>
        <v>0</v>
      </c>
      <c r="L332" s="211">
        <f>COUNTIFS('2019'!$H$1343:$H$1492,"SOLUCIONADO",'2019'!$G$1343:$G$1492,K$66,'2019'!$C$1343:$C$1492,A332)</f>
        <v>0</v>
      </c>
      <c r="M332" s="211">
        <f>COUNTIFS('2019'!$H$1343:$H$1492,"SEGUIMIENTO",'2019'!$G$1343:$G$1492,M$66,'2019'!$C$1343:$C$1492,A332)</f>
        <v>0</v>
      </c>
      <c r="N332" s="211">
        <f>COUNTIFS('2019'!$H$1343:$H$1492,"SOLUCIONADO",'2019'!$G$1343:$G$1492,M$66,'2019'!$C$1343:$C$1492,A332)</f>
        <v>0</v>
      </c>
      <c r="O332" s="211">
        <f>COUNTIFS('2019'!$H$1343:$H$1492,"SEGUIMIENTO",'2019'!$G$1343:$G$1492,O$66,'2019'!$C$1343:$C$1492,A332)</f>
        <v>0</v>
      </c>
      <c r="P332" s="211">
        <f>COUNTIFS('2019'!$H$1343:$H$1492,"SOLUCIONADO",'2019'!$G$1343:$G$1492,O$66,'2019'!$C$1343:$C$1492,A332)</f>
        <v>0</v>
      </c>
      <c r="V332" s="186"/>
      <c r="W332" s="186"/>
      <c r="X332" s="186"/>
      <c r="Y332" s="186"/>
      <c r="Z332" s="186"/>
      <c r="AA332" s="186"/>
      <c r="AB332" s="186"/>
      <c r="AC332" s="186"/>
    </row>
    <row r="333" spans="1:29" ht="14.25">
      <c r="A333" s="540" t="str">
        <f t="array" ref="A333">IFERROR(INDEX('2019'!$C$1343:$C$1492,MATCH(0,INDEX(COUNTIF($A$329:A332,'2019'!$C$1343:$C$1492),0,0),0)),"")</f>
        <v>Morcelos</v>
      </c>
      <c r="B333" s="211">
        <f>COUNTIF('2019'!$C$1343:$C$1492,A333)</f>
        <v>14</v>
      </c>
      <c r="C333" s="211">
        <f>COUNTIFS('2019'!$H$1343:$H$1492,"SEGUIMIENTO",'2019'!$G$1343:$G$1492,C$66,'2019'!$C$1343:$C$1492,A333)</f>
        <v>0</v>
      </c>
      <c r="D333" s="211">
        <f>COUNTIFS('2019'!$H$1343:$H$1492,"SOLUCIONADO",'2019'!$G$1343:$G$1492,C$66,'2019'!$C$1343:$C$1492,A333)</f>
        <v>10</v>
      </c>
      <c r="E333" s="211">
        <f>COUNTIFS('2019'!H$1343:H$1492,"SEGUIMIENTO",'2019'!G$1343:G$1492,E$66,'2019'!C$1343:C$1492,A333)</f>
        <v>0</v>
      </c>
      <c r="F333" s="211">
        <f>COUNTIFS('2019'!H$1343:H$1492,"SOLUCIONADO",'2019'!G$1343:G$1492,E$66,'2019'!C$1343:C$1492,A333)</f>
        <v>1</v>
      </c>
      <c r="G333" s="211">
        <f>COUNTIFS('2019'!$H$1343:$H$1492,"SEGUIMIENTO",'2019'!$G$1343:$G$1492,G$66,'2019'!$C$1343:$C$1492,A333)</f>
        <v>0</v>
      </c>
      <c r="H333" s="211">
        <f>COUNTIFS('2019'!$H$1343:$H$1492,"SOLUCIONADO",'2019'!$G$1343:$G$1492,G$66,'2019'!$C$1343:$C$1492,A333)</f>
        <v>0</v>
      </c>
      <c r="I333" s="211">
        <f>COUNTIFS('2019'!$H$1343:$H$1492,"SEGUIMIENTO",'2019'!$G$1343:$G$1492,I$66,'2019'!$C$1343:$C$1492,A333)</f>
        <v>0</v>
      </c>
      <c r="J333" s="211">
        <f>COUNTIFS('2019'!$H$1343:$H$1492,"SOLUCIONADO",'2019'!$G$1343:$G$1492,I$66,'2019'!$C$1343:$C$1492,A333)</f>
        <v>0</v>
      </c>
      <c r="K333" s="211">
        <f>COUNTIFS('2019'!$H$1343:$H$1492,"SEGUIMIENTO",'2019'!$G$1343:$G$1492,K$66,'2019'!$C$1343:$C$1492,A333)</f>
        <v>0</v>
      </c>
      <c r="L333" s="211">
        <f>COUNTIFS('2019'!$H$1343:$H$1492,"SOLUCIONADO",'2019'!$G$1343:$G$1492,K$66,'2019'!$C$1343:$C$1492,A333)</f>
        <v>2</v>
      </c>
      <c r="M333" s="211">
        <f>COUNTIFS('2019'!$H$1343:$H$1492,"SEGUIMIENTO",'2019'!$G$1343:$G$1492,M$66,'2019'!$C$1343:$C$1492,A333)</f>
        <v>0</v>
      </c>
      <c r="N333" s="211">
        <f>COUNTIFS('2019'!$H$1343:$H$1492,"SOLUCIONADO",'2019'!$G$1343:$G$1492,M$66,'2019'!$C$1343:$C$1492,A333)</f>
        <v>0</v>
      </c>
      <c r="O333" s="211">
        <f>COUNTIFS('2019'!$H$1343:$H$1492,"SEGUIMIENTO",'2019'!$G$1343:$G$1492,O$66,'2019'!$C$1343:$C$1492,A333)</f>
        <v>0</v>
      </c>
      <c r="P333" s="211">
        <f>COUNTIFS('2019'!$H$1343:$H$1492,"SOLUCIONADO",'2019'!$G$1343:$G$1492,O$66,'2019'!$C$1343:$C$1492,A333)</f>
        <v>1</v>
      </c>
      <c r="V333" s="186"/>
      <c r="W333" s="186"/>
      <c r="X333" s="186"/>
      <c r="Y333" s="186"/>
      <c r="Z333" s="186"/>
      <c r="AA333" s="186"/>
      <c r="AB333" s="186"/>
      <c r="AC333" s="186"/>
    </row>
    <row r="334" spans="1:29" ht="14.25">
      <c r="A334" s="540" t="str">
        <f t="array" ref="A334">IFERROR(INDEX('2019'!$C$1343:$C$1492,MATCH(0,INDEX(COUNTIF($A$329:A333,'2019'!$C$1343:$C$1492),0,0),0)),"")</f>
        <v>Hormiga</v>
      </c>
      <c r="B334" s="211">
        <f>COUNTIF('2019'!$C$1343:$C$1492,A334)</f>
        <v>14</v>
      </c>
      <c r="C334" s="211">
        <f>COUNTIFS('2019'!$H$1343:$H$1492,"SEGUIMIENTO",'2019'!$G$1343:$G$1492,C$66,'2019'!$C$1343:$C$1492,A334)</f>
        <v>0</v>
      </c>
      <c r="D334" s="211">
        <f>COUNTIFS('2019'!$H$1343:$H$1492,"SOLUCIONADO",'2019'!$G$1343:$G$1492,C$66,'2019'!$C$1343:$C$1492,A334)</f>
        <v>1</v>
      </c>
      <c r="E334" s="211">
        <f>COUNTIFS('2019'!H$1343:H$1492,"SEGUIMIENTO",'2019'!G$1343:G$1492,E$66,'2019'!C$1343:C$1492,A334)</f>
        <v>0</v>
      </c>
      <c r="F334" s="211">
        <f>COUNTIFS('2019'!H$1343:H$1492,"SOLUCIONADO",'2019'!G$1343:G$1492,E$66,'2019'!C$1343:C$1492,A334)</f>
        <v>2</v>
      </c>
      <c r="G334" s="211">
        <f>COUNTIFS('2019'!$H$1343:$H$1492,"SEGUIMIENTO",'2019'!$G$1343:$G$1492,G$66,'2019'!$C$1343:$C$1492,A334)</f>
        <v>0</v>
      </c>
      <c r="H334" s="211">
        <f>COUNTIFS('2019'!$H$1343:$H$1492,"SOLUCIONADO",'2019'!$G$1343:$G$1492,G$66,'2019'!$C$1343:$C$1492,A334)</f>
        <v>0</v>
      </c>
      <c r="I334" s="211">
        <f>COUNTIFS('2019'!$H$1343:$H$1492,"SEGUIMIENTO",'2019'!$G$1343:$G$1492,I$66,'2019'!$C$1343:$C$1492,A334)</f>
        <v>0</v>
      </c>
      <c r="J334" s="211">
        <f>COUNTIFS('2019'!$H$1343:$H$1492,"SOLUCIONADO",'2019'!$G$1343:$G$1492,I$66,'2019'!$C$1343:$C$1492,A334)</f>
        <v>0</v>
      </c>
      <c r="K334" s="211">
        <f>COUNTIFS('2019'!$H$1343:$H$1492,"SEGUIMIENTO",'2019'!$G$1343:$G$1492,K$66,'2019'!$C$1343:$C$1492,A334)</f>
        <v>0</v>
      </c>
      <c r="L334" s="211">
        <f>COUNTIFS('2019'!$H$1343:$H$1492,"SOLUCIONADO",'2019'!$G$1343:$G$1492,K$66,'2019'!$C$1343:$C$1492,A334)</f>
        <v>9</v>
      </c>
      <c r="M334" s="211">
        <f>COUNTIFS('2019'!$H$1343:$H$1492,"SEGUIMIENTO",'2019'!$G$1343:$G$1492,M$66,'2019'!$C$1343:$C$1492,A334)</f>
        <v>0</v>
      </c>
      <c r="N334" s="211">
        <f>COUNTIFS('2019'!$H$1343:$H$1492,"SOLUCIONADO",'2019'!$G$1343:$G$1492,M$66,'2019'!$C$1343:$C$1492,A334)</f>
        <v>0</v>
      </c>
      <c r="O334" s="211">
        <f>COUNTIFS('2019'!$H$1343:$H$1492,"SEGUIMIENTO",'2019'!$G$1343:$G$1492,O$66,'2019'!$C$1343:$C$1492,A334)</f>
        <v>0</v>
      </c>
      <c r="P334" s="211">
        <f>COUNTIFS('2019'!$H$1343:$H$1492,"SOLUCIONADO",'2019'!$G$1343:$G$1492,O$66,'2019'!$C$1343:$C$1492,A334)</f>
        <v>2</v>
      </c>
      <c r="V334" s="186"/>
      <c r="W334" s="186"/>
      <c r="X334" s="186"/>
      <c r="Y334" s="186"/>
      <c r="Z334" s="186"/>
      <c r="AA334" s="186"/>
      <c r="AB334" s="186"/>
      <c r="AC334" s="186"/>
    </row>
    <row r="335" spans="1:29" ht="14.25">
      <c r="A335" s="540" t="str">
        <f t="array" ref="A335">IFERROR(INDEX('2019'!$C$1343:$C$1492,MATCH(0,INDEX(COUNTIF($A$329:A334,'2019'!$C$1343:$C$1492),0,0),0)),"")</f>
        <v>Cervantes</v>
      </c>
      <c r="B335" s="211">
        <f>COUNTIF('2019'!$C$1343:$C$1492,A335)</f>
        <v>18</v>
      </c>
      <c r="C335" s="211">
        <f>COUNTIFS('2019'!$H$1343:$H$1492,"SEGUIMIENTO",'2019'!$G$1343:$G$1492,C$66,'2019'!$C$1343:$C$1492,A335)</f>
        <v>0</v>
      </c>
      <c r="D335" s="211">
        <f>COUNTIFS('2019'!$H$1343:$H$1492,"SOLUCIONADO",'2019'!$G$1343:$G$1492,C$66,'2019'!$C$1343:$C$1492,A335)</f>
        <v>7</v>
      </c>
      <c r="E335" s="211">
        <f>COUNTIFS('2019'!H$1343:H$1492,"SEGUIMIENTO",'2019'!G$1343:G$1492,E$66,'2019'!C$1343:C$1492,A335)</f>
        <v>1</v>
      </c>
      <c r="F335" s="211">
        <f>COUNTIFS('2019'!H$1343:H$1492,"SOLUCIONADO",'2019'!G$1343:G$1492,E$66,'2019'!C$1343:C$1492,A335)</f>
        <v>4</v>
      </c>
      <c r="G335" s="211">
        <f>COUNTIFS('2019'!$H$1343:$H$1492,"SEGUIMIENTO",'2019'!$G$1343:$G$1492,G$66,'2019'!$C$1343:$C$1492,A335)</f>
        <v>0</v>
      </c>
      <c r="H335" s="211">
        <f>COUNTIFS('2019'!$H$1343:$H$1492,"SOLUCIONADO",'2019'!$G$1343:$G$1492,G$66,'2019'!$C$1343:$C$1492,A335)</f>
        <v>2</v>
      </c>
      <c r="I335" s="211">
        <f>COUNTIFS('2019'!$H$1343:$H$1492,"SEGUIMIENTO",'2019'!$G$1343:$G$1492,I$66,'2019'!$C$1343:$C$1492,A335)</f>
        <v>0</v>
      </c>
      <c r="J335" s="211">
        <f>COUNTIFS('2019'!$H$1343:$H$1492,"SOLUCIONADO",'2019'!$G$1343:$G$1492,I$66,'2019'!$C$1343:$C$1492,A335)</f>
        <v>0</v>
      </c>
      <c r="K335" s="211">
        <f>COUNTIFS('2019'!$H$1343:$H$1492,"SEGUIMIENTO",'2019'!$G$1343:$G$1492,K$66,'2019'!$C$1343:$C$1492,A335)</f>
        <v>0</v>
      </c>
      <c r="L335" s="211">
        <f>COUNTIFS('2019'!$H$1343:$H$1492,"SOLUCIONADO",'2019'!$G$1343:$G$1492,K$66,'2019'!$C$1343:$C$1492,A335)</f>
        <v>0</v>
      </c>
      <c r="M335" s="211">
        <f>COUNTIFS('2019'!$H$1343:$H$1492,"SEGUIMIENTO",'2019'!$G$1343:$G$1492,M$66,'2019'!$C$1343:$C$1492,A335)</f>
        <v>0</v>
      </c>
      <c r="N335" s="211">
        <f>COUNTIFS('2019'!$H$1343:$H$1492,"SOLUCIONADO",'2019'!$G$1343:$G$1492,M$66,'2019'!$C$1343:$C$1492,A335)</f>
        <v>0</v>
      </c>
      <c r="O335" s="211">
        <f>COUNTIFS('2019'!$H$1343:$H$1492,"SEGUIMIENTO",'2019'!$G$1343:$G$1492,O$66,'2019'!$C$1343:$C$1492,A335)</f>
        <v>1</v>
      </c>
      <c r="P335" s="211">
        <f>COUNTIFS('2019'!$H$1343:$H$1492,"SOLUCIONADO",'2019'!$G$1343:$G$1492,O$66,'2019'!$C$1343:$C$1492,A335)</f>
        <v>3</v>
      </c>
      <c r="V335" s="186"/>
      <c r="W335" s="186"/>
      <c r="X335" s="186"/>
      <c r="Y335" s="186"/>
      <c r="Z335" s="186"/>
      <c r="AA335" s="186"/>
      <c r="AB335" s="186"/>
      <c r="AC335" s="186"/>
    </row>
    <row r="336" spans="1:29" ht="14.25">
      <c r="A336" s="540" t="str">
        <f t="array" ref="A336">IFERROR(INDEX('2019'!$C$1343:$C$1492,MATCH(0,INDEX(COUNTIF($A$329:A335,'2019'!$C$1343:$C$1492),0,0),0)),"")</f>
        <v>Agueybana</v>
      </c>
      <c r="B336" s="211">
        <f>COUNTIF('2019'!$C$1343:$C$1492,A336)</f>
        <v>17</v>
      </c>
      <c r="C336" s="211">
        <f>COUNTIFS('2019'!$H$1343:$H$1492,"SEGUIMIENTO",'2019'!$G$1343:$G$1492,C$66,'2019'!$C$1343:$C$1492,A336)</f>
        <v>1</v>
      </c>
      <c r="D336" s="211">
        <f>COUNTIFS('2019'!$H$1343:$H$1492,"SOLUCIONADO",'2019'!$G$1343:$G$1492,C$66,'2019'!$C$1343:$C$1492,A336)</f>
        <v>4</v>
      </c>
      <c r="E336" s="211">
        <f>COUNTIFS('2019'!H$1343:H$1492,"SEGUIMIENTO",'2019'!G$1343:G$1492,E$66,'2019'!C$1343:C$1492,A336)</f>
        <v>0</v>
      </c>
      <c r="F336" s="211">
        <f>COUNTIFS('2019'!H$1343:H$1492,"SOLUCIONADO",'2019'!G$1343:G$1492,E$66,'2019'!C$1343:C$1492,A336)</f>
        <v>5</v>
      </c>
      <c r="G336" s="211">
        <f>COUNTIFS('2019'!$H$1343:$H$1492,"SEGUIMIENTO",'2019'!$G$1343:$G$1492,G$66,'2019'!$C$1343:$C$1492,A336)</f>
        <v>0</v>
      </c>
      <c r="H336" s="211">
        <f>COUNTIFS('2019'!$H$1343:$H$1492,"SOLUCIONADO",'2019'!$G$1343:$G$1492,G$66,'2019'!$C$1343:$C$1492,A336)</f>
        <v>2</v>
      </c>
      <c r="I336" s="211">
        <f>COUNTIFS('2019'!$H$1343:$H$1492,"SEGUIMIENTO",'2019'!$G$1343:$G$1492,I$66,'2019'!$C$1343:$C$1492,A336)</f>
        <v>0</v>
      </c>
      <c r="J336" s="211">
        <f>COUNTIFS('2019'!$H$1343:$H$1492,"SOLUCIONADO",'2019'!$G$1343:$G$1492,I$66,'2019'!$C$1343:$C$1492,A336)</f>
        <v>1</v>
      </c>
      <c r="K336" s="211">
        <f>COUNTIFS('2019'!$H$1343:$H$1492,"SEGUIMIENTO",'2019'!$G$1343:$G$1492,K$66,'2019'!$C$1343:$C$1492,A336)</f>
        <v>0</v>
      </c>
      <c r="L336" s="211">
        <f>COUNTIFS('2019'!$H$1343:$H$1492,"SOLUCIONADO",'2019'!$G$1343:$G$1492,K$66,'2019'!$C$1343:$C$1492,A336)</f>
        <v>0</v>
      </c>
      <c r="M336" s="211">
        <f>COUNTIFS('2019'!$H$1343:$H$1492,"SEGUIMIENTO",'2019'!$G$1343:$G$1492,M$66,'2019'!$C$1343:$C$1492,A336)</f>
        <v>0</v>
      </c>
      <c r="N336" s="211">
        <f>COUNTIFS('2019'!$H$1343:$H$1492,"SOLUCIONADO",'2019'!$G$1343:$G$1492,M$66,'2019'!$C$1343:$C$1492,A336)</f>
        <v>1</v>
      </c>
      <c r="O336" s="211">
        <f>COUNTIFS('2019'!$H$1343:$H$1492,"SEGUIMIENTO",'2019'!$G$1343:$G$1492,O$66,'2019'!$C$1343:$C$1492,A336)</f>
        <v>1</v>
      </c>
      <c r="P336" s="211">
        <f>COUNTIFS('2019'!$H$1343:$H$1492,"SOLUCIONADO",'2019'!$G$1343:$G$1492,O$66,'2019'!$C$1343:$C$1492,A336)</f>
        <v>2</v>
      </c>
      <c r="V336" s="186"/>
      <c r="W336" s="186"/>
      <c r="X336" s="186"/>
      <c r="Y336" s="186"/>
      <c r="Z336" s="186"/>
      <c r="AA336" s="186"/>
      <c r="AB336" s="186"/>
      <c r="AC336" s="186"/>
    </row>
    <row r="337" spans="1:29" ht="14.25">
      <c r="A337" s="540" t="str">
        <f t="array" ref="A337">IFERROR(INDEX('2019'!$C$1343:$C$1492,MATCH(0,INDEX(COUNTIF($A$329:A336,'2019'!$C$1343:$C$1492),0,0),0)),"")</f>
        <v>Lomas-2</v>
      </c>
      <c r="B337" s="211">
        <f>COUNTIF('2019'!$C$1343:$C$1492,A337)</f>
        <v>1</v>
      </c>
      <c r="C337" s="211">
        <f>COUNTIFS('2019'!$H$1343:$H$1492,"SEGUIMIENTO",'2019'!$G$1343:$G$1492,C$66,'2019'!$C$1343:$C$1492,A337)</f>
        <v>0</v>
      </c>
      <c r="D337" s="211">
        <f>COUNTIFS('2019'!$H$1343:$H$1492,"SOLUCIONADO",'2019'!$G$1343:$G$1492,C$66,'2019'!$C$1343:$C$1492,A337)</f>
        <v>0</v>
      </c>
      <c r="E337" s="211">
        <f>COUNTIFS('2019'!H$1343:H$1492,"SEGUIMIENTO",'2019'!G$1343:G$1492,E$66,'2019'!C$1343:C$1492,A337)</f>
        <v>0</v>
      </c>
      <c r="F337" s="211">
        <f>COUNTIFS('2019'!H$1343:H$1492,"SOLUCIONADO",'2019'!G$1343:G$1492,E$66,'2019'!C$1343:C$1492,A337)</f>
        <v>1</v>
      </c>
      <c r="G337" s="211">
        <f>COUNTIFS('2019'!$H$1343:$H$1492,"SEGUIMIENTO",'2019'!$G$1343:$G$1492,G$66,'2019'!$C$1343:$C$1492,A337)</f>
        <v>0</v>
      </c>
      <c r="H337" s="211">
        <f>COUNTIFS('2019'!$H$1343:$H$1492,"SOLUCIONADO",'2019'!$G$1343:$G$1492,G$66,'2019'!$C$1343:$C$1492,A337)</f>
        <v>0</v>
      </c>
      <c r="I337" s="211">
        <f>COUNTIFS('2019'!$H$1343:$H$1492,"SEGUIMIENTO",'2019'!$G$1343:$G$1492,I$66,'2019'!$C$1343:$C$1492,A337)</f>
        <v>0</v>
      </c>
      <c r="J337" s="211">
        <f>COUNTIFS('2019'!$H$1343:$H$1492,"SOLUCIONADO",'2019'!$G$1343:$G$1492,I$66,'2019'!$C$1343:$C$1492,A337)</f>
        <v>0</v>
      </c>
      <c r="K337" s="211">
        <f>COUNTIFS('2019'!$H$1343:$H$1492,"SEGUIMIENTO",'2019'!$G$1343:$G$1492,K$66,'2019'!$C$1343:$C$1492,A337)</f>
        <v>0</v>
      </c>
      <c r="L337" s="211">
        <f>COUNTIFS('2019'!$H$1343:$H$1492,"SOLUCIONADO",'2019'!$G$1343:$G$1492,K$66,'2019'!$C$1343:$C$1492,A337)</f>
        <v>0</v>
      </c>
      <c r="M337" s="211">
        <f>COUNTIFS('2019'!$H$1343:$H$1492,"SEGUIMIENTO",'2019'!$G$1343:$G$1492,M$66,'2019'!$C$1343:$C$1492,A337)</f>
        <v>0</v>
      </c>
      <c r="N337" s="211">
        <f>COUNTIFS('2019'!$H$1343:$H$1492,"SOLUCIONADO",'2019'!$G$1343:$G$1492,M$66,'2019'!$C$1343:$C$1492,A337)</f>
        <v>0</v>
      </c>
      <c r="O337" s="211">
        <f>COUNTIFS('2019'!$H$1343:$H$1492,"SEGUIMIENTO",'2019'!$G$1343:$G$1492,O$66,'2019'!$C$1343:$C$1492,A337)</f>
        <v>0</v>
      </c>
      <c r="P337" s="211">
        <f>COUNTIFS('2019'!$H$1343:$H$1492,"SOLUCIONADO",'2019'!$G$1343:$G$1492,O$66,'2019'!$C$1343:$C$1492,A337)</f>
        <v>0</v>
      </c>
      <c r="V337" s="186"/>
      <c r="W337" s="186"/>
      <c r="X337" s="186"/>
      <c r="Y337" s="186"/>
      <c r="Z337" s="186"/>
      <c r="AA337" s="186"/>
      <c r="AB337" s="186"/>
      <c r="AC337" s="186"/>
    </row>
    <row r="338" spans="1:29" ht="14.25">
      <c r="A338" s="540" t="str">
        <f t="array" ref="A338">IFERROR(INDEX('2019'!$C$1343:$C$1492,MATCH(0,INDEX(COUNTIF($A$329:A337,'2019'!$C$1343:$C$1492),0,0),0)),"")</f>
        <v>Parque Ecuestre</v>
      </c>
      <c r="B338" s="211">
        <f>COUNTIF('2019'!$C$1343:$C$1492,A338)</f>
        <v>6</v>
      </c>
      <c r="C338" s="211">
        <f>COUNTIFS('2019'!$H$1343:$H$1492,"SEGUIMIENTO",'2019'!$G$1343:$G$1492,C$66,'2019'!$C$1343:$C$1492,A338)</f>
        <v>0</v>
      </c>
      <c r="D338" s="211">
        <f>COUNTIFS('2019'!$H$1343:$H$1492,"SOLUCIONADO",'2019'!$G$1343:$G$1492,C$66,'2019'!$C$1343:$C$1492,A338)</f>
        <v>2</v>
      </c>
      <c r="E338" s="211">
        <f>COUNTIFS('2019'!H$1343:H$1492,"SEGUIMIENTO",'2019'!G$1343:G$1492,E$66,'2019'!C$1343:C$1492,A338)</f>
        <v>0</v>
      </c>
      <c r="F338" s="211">
        <f>COUNTIFS('2019'!H$1343:H$1492,"SOLUCIONADO",'2019'!G$1343:G$1492,E$66,'2019'!C$1343:C$1492,A338)</f>
        <v>2</v>
      </c>
      <c r="G338" s="211">
        <f>COUNTIFS('2019'!$H$1343:$H$1492,"SEGUIMIENTO",'2019'!$G$1343:$G$1492,G$66,'2019'!$C$1343:$C$1492,A338)</f>
        <v>0</v>
      </c>
      <c r="H338" s="211">
        <f>COUNTIFS('2019'!$H$1343:$H$1492,"SOLUCIONADO",'2019'!$G$1343:$G$1492,G$66,'2019'!$C$1343:$C$1492,A338)</f>
        <v>1</v>
      </c>
      <c r="I338" s="211">
        <f>COUNTIFS('2019'!$H$1343:$H$1492,"SEGUIMIENTO",'2019'!$G$1343:$G$1492,I$66,'2019'!$C$1343:$C$1492,A338)</f>
        <v>0</v>
      </c>
      <c r="J338" s="211">
        <f>COUNTIFS('2019'!$H$1343:$H$1492,"SOLUCIONADO",'2019'!$G$1343:$G$1492,I$66,'2019'!$C$1343:$C$1492,A338)</f>
        <v>0</v>
      </c>
      <c r="K338" s="211">
        <f>COUNTIFS('2019'!$H$1343:$H$1492,"SEGUIMIENTO",'2019'!$G$1343:$G$1492,K$66,'2019'!$C$1343:$C$1492,A338)</f>
        <v>0</v>
      </c>
      <c r="L338" s="211">
        <f>COUNTIFS('2019'!$H$1343:$H$1492,"SOLUCIONADO",'2019'!$G$1343:$G$1492,K$66,'2019'!$C$1343:$C$1492,A338)</f>
        <v>0</v>
      </c>
      <c r="M338" s="211">
        <f>COUNTIFS('2019'!$H$1343:$H$1492,"SEGUIMIENTO",'2019'!$G$1343:$G$1492,M$66,'2019'!$C$1343:$C$1492,A338)</f>
        <v>0</v>
      </c>
      <c r="N338" s="211">
        <f>COUNTIFS('2019'!$H$1343:$H$1492,"SOLUCIONADO",'2019'!$G$1343:$G$1492,M$66,'2019'!$C$1343:$C$1492,A338)</f>
        <v>0</v>
      </c>
      <c r="O338" s="211">
        <f>COUNTIFS('2019'!$H$1343:$H$1492,"SEGUIMIENTO",'2019'!$G$1343:$G$1492,O$66,'2019'!$C$1343:$C$1492,A338)</f>
        <v>0</v>
      </c>
      <c r="P338" s="211">
        <f>COUNTIFS('2019'!$H$1343:$H$1492,"SOLUCIONADO",'2019'!$G$1343:$G$1492,O$66,'2019'!$C$1343:$C$1492,A338)</f>
        <v>1</v>
      </c>
      <c r="V338" s="186"/>
      <c r="W338" s="186"/>
      <c r="X338" s="186"/>
      <c r="Y338" s="186"/>
      <c r="Z338" s="186"/>
      <c r="AA338" s="186"/>
      <c r="AB338" s="186"/>
      <c r="AC338" s="186"/>
    </row>
    <row r="339" spans="1:29" ht="14.25">
      <c r="A339" s="540" t="str">
        <f t="array" ref="A339">IFERROR(INDEX('2019'!$C$1343:$C$1492,MATCH(0,INDEX(COUNTIF($A$329:A338,'2019'!$C$1343:$C$1492),0,0),0)),"")</f>
        <v>Tiffany</v>
      </c>
      <c r="B339" s="211">
        <f>COUNTIF('2019'!$C$1343:$C$1492,A339)</f>
        <v>11</v>
      </c>
      <c r="C339" s="211">
        <f>COUNTIFS('2019'!$H$1343:$H$1492,"SEGUIMIENTO",'2019'!$G$1343:$G$1492,C$66,'2019'!$C$1343:$C$1492,A339)</f>
        <v>0</v>
      </c>
      <c r="D339" s="211">
        <f>COUNTIFS('2019'!$H$1343:$H$1492,"SOLUCIONADO",'2019'!$G$1343:$G$1492,C$66,'2019'!$C$1343:$C$1492,A339)</f>
        <v>5</v>
      </c>
      <c r="E339" s="211">
        <f>COUNTIFS('2019'!H$1343:H$1492,"SEGUIMIENTO",'2019'!G$1343:G$1492,E$66,'2019'!C$1343:C$1492,A339)</f>
        <v>0</v>
      </c>
      <c r="F339" s="211">
        <f>COUNTIFS('2019'!H$1343:H$1492,"SOLUCIONADO",'2019'!G$1343:G$1492,E$66,'2019'!C$1343:C$1492,A339)</f>
        <v>3</v>
      </c>
      <c r="G339" s="211">
        <f>COUNTIFS('2019'!$H$1343:$H$1492,"SEGUIMIENTO",'2019'!$G$1343:$G$1492,G$66,'2019'!$C$1343:$C$1492,A339)</f>
        <v>0</v>
      </c>
      <c r="H339" s="211">
        <f>COUNTIFS('2019'!$H$1343:$H$1492,"SOLUCIONADO",'2019'!$G$1343:$G$1492,G$66,'2019'!$C$1343:$C$1492,A339)</f>
        <v>1</v>
      </c>
      <c r="I339" s="211">
        <f>COUNTIFS('2019'!$H$1343:$H$1492,"SEGUIMIENTO",'2019'!$G$1343:$G$1492,I$66,'2019'!$C$1343:$C$1492,A339)</f>
        <v>0</v>
      </c>
      <c r="J339" s="211">
        <f>COUNTIFS('2019'!$H$1343:$H$1492,"SOLUCIONADO",'2019'!$G$1343:$G$1492,I$66,'2019'!$C$1343:$C$1492,A339)</f>
        <v>1</v>
      </c>
      <c r="K339" s="211">
        <f>COUNTIFS('2019'!$H$1343:$H$1492,"SEGUIMIENTO",'2019'!$G$1343:$G$1492,K$66,'2019'!$C$1343:$C$1492,A339)</f>
        <v>0</v>
      </c>
      <c r="L339" s="211">
        <f>COUNTIFS('2019'!$H$1343:$H$1492,"SOLUCIONADO",'2019'!$G$1343:$G$1492,K$66,'2019'!$C$1343:$C$1492,A339)</f>
        <v>0</v>
      </c>
      <c r="M339" s="211">
        <f>COUNTIFS('2019'!$H$1343:$H$1492,"SEGUIMIENTO",'2019'!$G$1343:$G$1492,M$66,'2019'!$C$1343:$C$1492,A339)</f>
        <v>0</v>
      </c>
      <c r="N339" s="211">
        <f>COUNTIFS('2019'!$H$1343:$H$1492,"SOLUCIONADO",'2019'!$G$1343:$G$1492,M$66,'2019'!$C$1343:$C$1492,A339)</f>
        <v>0</v>
      </c>
      <c r="O339" s="211">
        <f>COUNTIFS('2019'!$H$1343:$H$1492,"SEGUIMIENTO",'2019'!$G$1343:$G$1492,O$66,'2019'!$C$1343:$C$1492,A339)</f>
        <v>0</v>
      </c>
      <c r="P339" s="211">
        <f>COUNTIFS('2019'!$H$1343:$H$1492,"SOLUCIONADO",'2019'!$G$1343:$G$1492,O$66,'2019'!$C$1343:$C$1492,A339)</f>
        <v>1</v>
      </c>
      <c r="V339" s="186"/>
      <c r="W339" s="186"/>
      <c r="X339" s="186"/>
      <c r="Y339" s="186"/>
      <c r="Z339" s="186"/>
      <c r="AA339" s="186"/>
      <c r="AB339" s="186"/>
      <c r="AC339" s="186"/>
    </row>
    <row r="340" spans="1:29" ht="14.25">
      <c r="A340" s="540" t="str">
        <f t="array" ref="A340">IFERROR(INDEX('2019'!$C$1343:$C$1492,MATCH(0,INDEX(COUNTIF($A$329:A339,'2019'!$C$1343:$C$1492),0,0),0)),"")</f>
        <v>Hato Rey</v>
      </c>
      <c r="B340" s="211">
        <f>COUNTIF('2019'!$C$1343:$C$1492,A340)</f>
        <v>1</v>
      </c>
      <c r="C340" s="211">
        <f>COUNTIFS('2019'!$H$1343:$H$1492,"SEGUIMIENTO",'2019'!$G$1343:$G$1492,C$66,'2019'!$C$1343:$C$1492,A340)</f>
        <v>0</v>
      </c>
      <c r="D340" s="211">
        <f>COUNTIFS('2019'!$H$1343:$H$1492,"SOLUCIONADO",'2019'!$G$1343:$G$1492,C$66,'2019'!$C$1343:$C$1492,A340)</f>
        <v>1</v>
      </c>
      <c r="E340" s="211">
        <f>COUNTIFS('2019'!H$1343:H$1492,"SEGUIMIENTO",'2019'!G$1343:G$1492,E$66,'2019'!C$1343:C$1492,A340)</f>
        <v>0</v>
      </c>
      <c r="F340" s="211">
        <f>COUNTIFS('2019'!H$1343:H$1492,"SOLUCIONADO",'2019'!G$1343:G$1492,E$66,'2019'!C$1343:C$1492,A340)</f>
        <v>0</v>
      </c>
      <c r="G340" s="211">
        <f>COUNTIFS('2019'!$H$1343:$H$1492,"SEGUIMIENTO",'2019'!$G$1343:$G$1492,G$66,'2019'!$C$1343:$C$1492,A340)</f>
        <v>0</v>
      </c>
      <c r="H340" s="211">
        <f>COUNTIFS('2019'!$H$1343:$H$1492,"SOLUCIONADO",'2019'!$G$1343:$G$1492,G$66,'2019'!$C$1343:$C$1492,A340)</f>
        <v>0</v>
      </c>
      <c r="I340" s="211">
        <f>COUNTIFS('2019'!$H$1343:$H$1492,"SEGUIMIENTO",'2019'!$G$1343:$G$1492,I$66,'2019'!$C$1343:$C$1492,A340)</f>
        <v>0</v>
      </c>
      <c r="J340" s="211">
        <f>COUNTIFS('2019'!$H$1343:$H$1492,"SOLUCIONADO",'2019'!$G$1343:$G$1492,I$66,'2019'!$C$1343:$C$1492,A340)</f>
        <v>0</v>
      </c>
      <c r="K340" s="211">
        <f>COUNTIFS('2019'!$H$1343:$H$1492,"SEGUIMIENTO",'2019'!$G$1343:$G$1492,K$66,'2019'!$C$1343:$C$1492,A340)</f>
        <v>0</v>
      </c>
      <c r="L340" s="211">
        <f>COUNTIFS('2019'!$H$1343:$H$1492,"SOLUCIONADO",'2019'!$G$1343:$G$1492,K$66,'2019'!$C$1343:$C$1492,A340)</f>
        <v>0</v>
      </c>
      <c r="M340" s="211">
        <f>COUNTIFS('2019'!$H$1343:$H$1492,"SEGUIMIENTO",'2019'!$G$1343:$G$1492,M$66,'2019'!$C$1343:$C$1492,A340)</f>
        <v>0</v>
      </c>
      <c r="N340" s="211">
        <f>COUNTIFS('2019'!$H$1343:$H$1492,"SOLUCIONADO",'2019'!$G$1343:$G$1492,M$66,'2019'!$C$1343:$C$1492,A340)</f>
        <v>0</v>
      </c>
      <c r="O340" s="211">
        <f>COUNTIFS('2019'!$H$1343:$H$1492,"SEGUIMIENTO",'2019'!$G$1343:$G$1492,O$66,'2019'!$C$1343:$C$1492,A340)</f>
        <v>0</v>
      </c>
      <c r="P340" s="211">
        <f>COUNTIFS('2019'!$H$1343:$H$1492,"SOLUCIONADO",'2019'!$G$1343:$G$1492,O$66,'2019'!$C$1343:$C$1492,A340)</f>
        <v>0</v>
      </c>
      <c r="V340" s="186"/>
      <c r="W340" s="186"/>
      <c r="X340" s="186"/>
      <c r="Y340" s="186"/>
      <c r="Z340" s="186"/>
      <c r="AA340" s="186"/>
      <c r="AB340" s="186"/>
      <c r="AC340" s="186"/>
    </row>
    <row r="341" spans="1:29" ht="14.25">
      <c r="A341" s="540" t="str">
        <f t="array" ref="A341">IFERROR(INDEX('2019'!$C$1343:$C$1492,MATCH(0,INDEX(COUNTIF($A$329:A340,'2019'!$C$1343:$C$1492),0,0),0)),"")</f>
        <v>Lagos del Norte</v>
      </c>
      <c r="B341" s="211">
        <f>COUNTIF('2019'!$C$1343:$C$1492,A341)</f>
        <v>2</v>
      </c>
      <c r="C341" s="211">
        <f>COUNTIFS('2019'!$H$1343:$H$1492,"SEGUIMIENTO",'2019'!$G$1343:$G$1492,C$66,'2019'!$C$1343:$C$1492,A341)</f>
        <v>0</v>
      </c>
      <c r="D341" s="211">
        <f>COUNTIFS('2019'!$H$1343:$H$1492,"SOLUCIONADO",'2019'!$G$1343:$G$1492,C$66,'2019'!$C$1343:$C$1492,A341)</f>
        <v>1</v>
      </c>
      <c r="E341" s="211">
        <f>COUNTIFS('2019'!H$1343:H$1492,"SEGUIMIENTO",'2019'!G$1343:G$1492,E$66,'2019'!C$1343:C$1492,A341)</f>
        <v>0</v>
      </c>
      <c r="F341" s="211">
        <f>COUNTIFS('2019'!H$1343:H$1492,"SOLUCIONADO",'2019'!G$1343:G$1492,E$66,'2019'!C$1343:C$1492,A341)</f>
        <v>0</v>
      </c>
      <c r="G341" s="211">
        <f>COUNTIFS('2019'!$H$1343:$H$1492,"SEGUIMIENTO",'2019'!$G$1343:$G$1492,G$66,'2019'!$C$1343:$C$1492,A341)</f>
        <v>0</v>
      </c>
      <c r="H341" s="211">
        <f>COUNTIFS('2019'!$H$1343:$H$1492,"SOLUCIONADO",'2019'!$G$1343:$G$1492,G$66,'2019'!$C$1343:$C$1492,A341)</f>
        <v>0</v>
      </c>
      <c r="I341" s="211">
        <f>COUNTIFS('2019'!$H$1343:$H$1492,"SEGUIMIENTO",'2019'!$G$1343:$G$1492,I$66,'2019'!$C$1343:$C$1492,A341)</f>
        <v>0</v>
      </c>
      <c r="J341" s="211">
        <f>COUNTIFS('2019'!$H$1343:$H$1492,"SOLUCIONADO",'2019'!$G$1343:$G$1492,I$66,'2019'!$C$1343:$C$1492,A341)</f>
        <v>0</v>
      </c>
      <c r="K341" s="211">
        <f>COUNTIFS('2019'!$H$1343:$H$1492,"SEGUIMIENTO",'2019'!$G$1343:$G$1492,K$66,'2019'!$C$1343:$C$1492,A341)</f>
        <v>0</v>
      </c>
      <c r="L341" s="211">
        <f>COUNTIFS('2019'!$H$1343:$H$1492,"SOLUCIONADO",'2019'!$G$1343:$G$1492,K$66,'2019'!$C$1343:$C$1492,A341)</f>
        <v>1</v>
      </c>
      <c r="M341" s="211">
        <f>COUNTIFS('2019'!$H$1343:$H$1492,"SEGUIMIENTO",'2019'!$G$1343:$G$1492,M$66,'2019'!$C$1343:$C$1492,A341)</f>
        <v>0</v>
      </c>
      <c r="N341" s="211">
        <f>COUNTIFS('2019'!$H$1343:$H$1492,"SOLUCIONADO",'2019'!$G$1343:$G$1492,M$66,'2019'!$C$1343:$C$1492,A341)</f>
        <v>0</v>
      </c>
      <c r="O341" s="211">
        <f>COUNTIFS('2019'!$H$1343:$H$1492,"SEGUIMIENTO",'2019'!$G$1343:$G$1492,O$66,'2019'!$C$1343:$C$1492,A341)</f>
        <v>0</v>
      </c>
      <c r="P341" s="211">
        <f>COUNTIFS('2019'!$H$1343:$H$1492,"SOLUCIONADO",'2019'!$G$1343:$G$1492,O$66,'2019'!$C$1343:$C$1492,A341)</f>
        <v>0</v>
      </c>
      <c r="V341" s="186"/>
      <c r="W341" s="186"/>
      <c r="X341" s="186"/>
      <c r="Y341" s="186"/>
      <c r="Z341" s="186"/>
      <c r="AA341" s="186"/>
      <c r="AB341" s="186"/>
      <c r="AC341" s="186"/>
    </row>
    <row r="342" spans="1:29" ht="14.25">
      <c r="A342" s="540" t="str">
        <f t="array" ref="A342">IFERROR(INDEX('2019'!$C$1343:$C$1492,MATCH(0,INDEX(COUNTIF($A$329:A341,'2019'!$C$1343:$C$1492),0,0),0)),"")</f>
        <v>Monte Flores</v>
      </c>
      <c r="B342" s="211">
        <f>COUNTIF('2019'!$C$1343:$C$1492,A342)</f>
        <v>6</v>
      </c>
      <c r="C342" s="211">
        <f>COUNTIFS('2019'!$H$1343:$H$1492,"SEGUIMIENTO",'2019'!$G$1343:$G$1492,C$66,'2019'!$C$1343:$C$1492,A342)</f>
        <v>0</v>
      </c>
      <c r="D342" s="211">
        <f>COUNTIFS('2019'!$H$1343:$H$1492,"SOLUCIONADO",'2019'!$G$1343:$G$1492,C$66,'2019'!$C$1343:$C$1492,A342)</f>
        <v>1</v>
      </c>
      <c r="E342" s="211">
        <f>COUNTIFS('2019'!H$1343:H$1492,"SEGUIMIENTO",'2019'!G$1343:G$1492,E$66,'2019'!C$1343:C$1492,A342)</f>
        <v>0</v>
      </c>
      <c r="F342" s="211">
        <f>COUNTIFS('2019'!H$1343:H$1492,"SOLUCIONADO",'2019'!G$1343:G$1492,E$66,'2019'!C$1343:C$1492,A342)</f>
        <v>4</v>
      </c>
      <c r="G342" s="211">
        <f>COUNTIFS('2019'!$H$1343:$H$1492,"SEGUIMIENTO",'2019'!$G$1343:$G$1492,G$66,'2019'!$C$1343:$C$1492,A342)</f>
        <v>0</v>
      </c>
      <c r="H342" s="211">
        <f>COUNTIFS('2019'!$H$1343:$H$1492,"SOLUCIONADO",'2019'!$G$1343:$G$1492,G$66,'2019'!$C$1343:$C$1492,A342)</f>
        <v>0</v>
      </c>
      <c r="I342" s="211">
        <f>COUNTIFS('2019'!$H$1343:$H$1492,"SEGUIMIENTO",'2019'!$G$1343:$G$1492,I$66,'2019'!$C$1343:$C$1492,A342)</f>
        <v>0</v>
      </c>
      <c r="J342" s="211">
        <f>COUNTIFS('2019'!$H$1343:$H$1492,"SOLUCIONADO",'2019'!$G$1343:$G$1492,I$66,'2019'!$C$1343:$C$1492,A342)</f>
        <v>1</v>
      </c>
      <c r="K342" s="211">
        <f>COUNTIFS('2019'!$H$1343:$H$1492,"SEGUIMIENTO",'2019'!$G$1343:$G$1492,K$66,'2019'!$C$1343:$C$1492,A342)</f>
        <v>0</v>
      </c>
      <c r="L342" s="211">
        <f>COUNTIFS('2019'!$H$1343:$H$1492,"SOLUCIONADO",'2019'!$G$1343:$G$1492,K$66,'2019'!$C$1343:$C$1492,A342)</f>
        <v>0</v>
      </c>
      <c r="M342" s="211">
        <f>COUNTIFS('2019'!$H$1343:$H$1492,"SEGUIMIENTO",'2019'!$G$1343:$G$1492,M$66,'2019'!$C$1343:$C$1492,A342)</f>
        <v>0</v>
      </c>
      <c r="N342" s="211">
        <f>COUNTIFS('2019'!$H$1343:$H$1492,"SOLUCIONADO",'2019'!$G$1343:$G$1492,M$66,'2019'!$C$1343:$C$1492,A342)</f>
        <v>0</v>
      </c>
      <c r="O342" s="211">
        <f>COUNTIFS('2019'!$H$1343:$H$1492,"SEGUIMIENTO",'2019'!$G$1343:$G$1492,O$66,'2019'!$C$1343:$C$1492,A342)</f>
        <v>0</v>
      </c>
      <c r="P342" s="211">
        <f>COUNTIFS('2019'!$H$1343:$H$1492,"SOLUCIONADO",'2019'!$G$1343:$G$1492,O$66,'2019'!$C$1343:$C$1492,A342)</f>
        <v>0</v>
      </c>
      <c r="V342" s="186"/>
      <c r="W342" s="186"/>
      <c r="X342" s="186"/>
      <c r="Y342" s="186"/>
      <c r="Z342" s="186"/>
      <c r="AA342" s="186"/>
      <c r="AB342" s="186"/>
      <c r="AC342" s="186"/>
    </row>
    <row r="343" spans="1:29" ht="14.25">
      <c r="A343" s="540" t="str">
        <f t="array" ref="A343">IFERROR(INDEX('2019'!$C$1343:$C$1492,MATCH(0,INDEX(COUNTIF($A$329:A342,'2019'!$C$1343:$C$1492),0,0),0)),"")</f>
        <v>Palma Sola</v>
      </c>
      <c r="B343" s="211">
        <f>COUNTIF('2019'!$C$1343:$C$1492,A343)</f>
        <v>1</v>
      </c>
      <c r="C343" s="211">
        <f>COUNTIFS('2019'!$H$1343:$H$1492,"SEGUIMIENTO",'2019'!$G$1343:$G$1492,C$66,'2019'!$C$1343:$C$1492,A343)</f>
        <v>0</v>
      </c>
      <c r="D343" s="211">
        <f>COUNTIFS('2019'!$H$1343:$H$1492,"SOLUCIONADO",'2019'!$G$1343:$G$1492,C$66,'2019'!$C$1343:$C$1492,A343)</f>
        <v>1</v>
      </c>
      <c r="E343" s="211">
        <f>COUNTIFS('2019'!H$1343:H$1492,"SEGUIMIENTO",'2019'!G$1343:G$1492,E$66,'2019'!C$1343:C$1492,A343)</f>
        <v>0</v>
      </c>
      <c r="F343" s="211">
        <f>COUNTIFS('2019'!H$1343:H$1492,"SOLUCIONADO",'2019'!G$1343:G$1492,E$66,'2019'!C$1343:C$1492,A343)</f>
        <v>0</v>
      </c>
      <c r="G343" s="211">
        <f>COUNTIFS('2019'!$H$1343:$H$1492,"SEGUIMIENTO",'2019'!$G$1343:$G$1492,G$66,'2019'!$C$1343:$C$1492,A343)</f>
        <v>0</v>
      </c>
      <c r="H343" s="211">
        <f>COUNTIFS('2019'!$H$1343:$H$1492,"SOLUCIONADO",'2019'!$G$1343:$G$1492,G$66,'2019'!$C$1343:$C$1492,A343)</f>
        <v>0</v>
      </c>
      <c r="I343" s="211">
        <f>COUNTIFS('2019'!$H$1343:$H$1492,"SEGUIMIENTO",'2019'!$G$1343:$G$1492,I$66,'2019'!$C$1343:$C$1492,A343)</f>
        <v>0</v>
      </c>
      <c r="J343" s="211">
        <f>COUNTIFS('2019'!$H$1343:$H$1492,"SOLUCIONADO",'2019'!$G$1343:$G$1492,I$66,'2019'!$C$1343:$C$1492,A343)</f>
        <v>0</v>
      </c>
      <c r="K343" s="211">
        <f>COUNTIFS('2019'!$H$1343:$H$1492,"SEGUIMIENTO",'2019'!$G$1343:$G$1492,K$66,'2019'!$C$1343:$C$1492,A343)</f>
        <v>0</v>
      </c>
      <c r="L343" s="211">
        <f>COUNTIFS('2019'!$H$1343:$H$1492,"SOLUCIONADO",'2019'!$G$1343:$G$1492,K$66,'2019'!$C$1343:$C$1492,A343)</f>
        <v>0</v>
      </c>
      <c r="M343" s="211">
        <f>COUNTIFS('2019'!$H$1343:$H$1492,"SEGUIMIENTO",'2019'!$G$1343:$G$1492,M$66,'2019'!$C$1343:$C$1492,A343)</f>
        <v>0</v>
      </c>
      <c r="N343" s="211">
        <f>COUNTIFS('2019'!$H$1343:$H$1492,"SOLUCIONADO",'2019'!$G$1343:$G$1492,M$66,'2019'!$C$1343:$C$1492,A343)</f>
        <v>0</v>
      </c>
      <c r="O343" s="211">
        <f>COUNTIFS('2019'!$H$1343:$H$1492,"SEGUIMIENTO",'2019'!$G$1343:$G$1492,O$66,'2019'!$C$1343:$C$1492,A343)</f>
        <v>0</v>
      </c>
      <c r="P343" s="211">
        <f>COUNTIFS('2019'!$H$1343:$H$1492,"SOLUCIONADO",'2019'!$G$1343:$G$1492,O$66,'2019'!$C$1343:$C$1492,A343)</f>
        <v>0</v>
      </c>
      <c r="V343" s="186"/>
      <c r="W343" s="186"/>
      <c r="X343" s="186"/>
      <c r="Y343" s="186"/>
      <c r="Z343" s="186"/>
      <c r="AA343" s="186"/>
      <c r="AB343" s="186"/>
      <c r="AC343" s="186"/>
    </row>
    <row r="344" spans="1:29" ht="14.25">
      <c r="A344" s="540" t="str">
        <f t="array" ref="A344">IFERROR(INDEX('2019'!$C$1343:$C$1492,MATCH(0,INDEX(COUNTIF($A$329:A343,'2019'!$C$1343:$C$1492),0,0),0)),"")</f>
        <v>Estrella</v>
      </c>
      <c r="B344" s="211">
        <f>COUNTIF('2019'!$C$1343:$C$1492,A344)</f>
        <v>6</v>
      </c>
      <c r="C344" s="211">
        <f>COUNTIFS('2019'!$H$1343:$H$1492,"SEGUIMIENTO",'2019'!$G$1343:$G$1492,C$66,'2019'!$C$1343:$C$1492,A344)</f>
        <v>0</v>
      </c>
      <c r="D344" s="211">
        <f>COUNTIFS('2019'!$H$1343:$H$1492,"SOLUCIONADO",'2019'!$G$1343:$G$1492,C$66,'2019'!$C$1343:$C$1492,A344)</f>
        <v>3</v>
      </c>
      <c r="E344" s="211">
        <f>COUNTIFS('2019'!H$1343:H$1492,"SEGUIMIENTO",'2019'!G$1343:G$1492,E$66,'2019'!C$1343:C$1492,A344)</f>
        <v>0</v>
      </c>
      <c r="F344" s="211">
        <f>COUNTIFS('2019'!H$1343:H$1492,"SOLUCIONADO",'2019'!G$1343:G$1492,E$66,'2019'!C$1343:C$1492,A344)</f>
        <v>1</v>
      </c>
      <c r="G344" s="211">
        <f>COUNTIFS('2019'!$H$1343:$H$1492,"SEGUIMIENTO",'2019'!$G$1343:$G$1492,G$66,'2019'!$C$1343:$C$1492,A344)</f>
        <v>0</v>
      </c>
      <c r="H344" s="211">
        <f>COUNTIFS('2019'!$H$1343:$H$1492,"SOLUCIONADO",'2019'!$G$1343:$G$1492,G$66,'2019'!$C$1343:$C$1492,A344)</f>
        <v>0</v>
      </c>
      <c r="I344" s="211">
        <f>COUNTIFS('2019'!$H$1343:$H$1492,"SEGUIMIENTO",'2019'!$G$1343:$G$1492,I$66,'2019'!$C$1343:$C$1492,A344)</f>
        <v>0</v>
      </c>
      <c r="J344" s="211">
        <f>COUNTIFS('2019'!$H$1343:$H$1492,"SOLUCIONADO",'2019'!$G$1343:$G$1492,I$66,'2019'!$C$1343:$C$1492,A344)</f>
        <v>0</v>
      </c>
      <c r="K344" s="211">
        <f>COUNTIFS('2019'!$H$1343:$H$1492,"SEGUIMIENTO",'2019'!$G$1343:$G$1492,K$66,'2019'!$C$1343:$C$1492,A344)</f>
        <v>0</v>
      </c>
      <c r="L344" s="211">
        <f>COUNTIFS('2019'!$H$1343:$H$1492,"SOLUCIONADO",'2019'!$G$1343:$G$1492,K$66,'2019'!$C$1343:$C$1492,A344)</f>
        <v>2</v>
      </c>
      <c r="M344" s="211">
        <f>COUNTIFS('2019'!$H$1343:$H$1492,"SEGUIMIENTO",'2019'!$G$1343:$G$1492,M$66,'2019'!$C$1343:$C$1492,A344)</f>
        <v>0</v>
      </c>
      <c r="N344" s="211">
        <f>COUNTIFS('2019'!$H$1343:$H$1492,"SOLUCIONADO",'2019'!$G$1343:$G$1492,M$66,'2019'!$C$1343:$C$1492,A344)</f>
        <v>0</v>
      </c>
      <c r="O344" s="211">
        <f>COUNTIFS('2019'!$H$1343:$H$1492,"SEGUIMIENTO",'2019'!$G$1343:$G$1492,O$66,'2019'!$C$1343:$C$1492,A344)</f>
        <v>0</v>
      </c>
      <c r="P344" s="211">
        <f>COUNTIFS('2019'!$H$1343:$H$1492,"SOLUCIONADO",'2019'!$G$1343:$G$1492,O$66,'2019'!$C$1343:$C$1492,A344)</f>
        <v>0</v>
      </c>
      <c r="V344" s="186"/>
      <c r="W344" s="186"/>
      <c r="X344" s="186"/>
      <c r="Y344" s="186"/>
      <c r="Z344" s="186"/>
      <c r="AA344" s="186"/>
      <c r="AB344" s="186"/>
      <c r="AC344" s="186"/>
    </row>
    <row r="345" spans="1:29" ht="14.25">
      <c r="A345" s="540" t="str">
        <f t="array" ref="A345">IFERROR(INDEX('2019'!$C$1343:$C$1492,MATCH(0,INDEX(COUNTIF($A$329:A344,'2019'!$C$1343:$C$1492),0,0),0)),"")</f>
        <v>Quinta Valle</v>
      </c>
      <c r="B345" s="211">
        <f>COUNTIF('2019'!$C$1343:$C$1492,A345)</f>
        <v>2</v>
      </c>
      <c r="C345" s="211">
        <f>COUNTIFS('2019'!$H$1343:$H$1492,"SEGUIMIENTO",'2019'!$G$1343:$G$1492,C$66,'2019'!$C$1343:$C$1492,A345)</f>
        <v>0</v>
      </c>
      <c r="D345" s="211">
        <f>COUNTIFS('2019'!$H$1343:$H$1492,"SOLUCIONADO",'2019'!$G$1343:$G$1492,C$66,'2019'!$C$1343:$C$1492,A345)</f>
        <v>1</v>
      </c>
      <c r="E345" s="211">
        <f>COUNTIFS('2019'!H$1343:H$1492,"SEGUIMIENTO",'2019'!G$1343:G$1492,E$66,'2019'!C$1343:C$1492,A345)</f>
        <v>0</v>
      </c>
      <c r="F345" s="211">
        <f>COUNTIFS('2019'!H$1343:H$1492,"SOLUCIONADO",'2019'!G$1343:G$1492,E$66,'2019'!C$1343:C$1492,A345)</f>
        <v>0</v>
      </c>
      <c r="G345" s="211">
        <f>COUNTIFS('2019'!$H$1343:$H$1492,"SEGUIMIENTO",'2019'!$G$1343:$G$1492,G$66,'2019'!$C$1343:$C$1492,A345)</f>
        <v>0</v>
      </c>
      <c r="H345" s="211">
        <f>COUNTIFS('2019'!$H$1343:$H$1492,"SOLUCIONADO",'2019'!$G$1343:$G$1492,G$66,'2019'!$C$1343:$C$1492,A345)</f>
        <v>0</v>
      </c>
      <c r="I345" s="211">
        <f>COUNTIFS('2019'!$H$1343:$H$1492,"SEGUIMIENTO",'2019'!$G$1343:$G$1492,I$66,'2019'!$C$1343:$C$1492,A345)</f>
        <v>0</v>
      </c>
      <c r="J345" s="211">
        <f>COUNTIFS('2019'!$H$1343:$H$1492,"SOLUCIONADO",'2019'!$G$1343:$G$1492,I$66,'2019'!$C$1343:$C$1492,A345)</f>
        <v>1</v>
      </c>
      <c r="K345" s="211">
        <f>COUNTIFS('2019'!$H$1343:$H$1492,"SEGUIMIENTO",'2019'!$G$1343:$G$1492,K$66,'2019'!$C$1343:$C$1492,A345)</f>
        <v>0</v>
      </c>
      <c r="L345" s="211">
        <f>COUNTIFS('2019'!$H$1343:$H$1492,"SOLUCIONADO",'2019'!$G$1343:$G$1492,K$66,'2019'!$C$1343:$C$1492,A345)</f>
        <v>0</v>
      </c>
      <c r="M345" s="211">
        <f>COUNTIFS('2019'!$H$1343:$H$1492,"SEGUIMIENTO",'2019'!$G$1343:$G$1492,M$66,'2019'!$C$1343:$C$1492,A345)</f>
        <v>0</v>
      </c>
      <c r="N345" s="211">
        <f>COUNTIFS('2019'!$H$1343:$H$1492,"SOLUCIONADO",'2019'!$G$1343:$G$1492,M$66,'2019'!$C$1343:$C$1492,A345)</f>
        <v>0</v>
      </c>
      <c r="O345" s="211">
        <f>COUNTIFS('2019'!$H$1343:$H$1492,"SEGUIMIENTO",'2019'!$G$1343:$G$1492,O$66,'2019'!$C$1343:$C$1492,A345)</f>
        <v>0</v>
      </c>
      <c r="P345" s="211">
        <f>COUNTIFS('2019'!$H$1343:$H$1492,"SOLUCIONADO",'2019'!$G$1343:$G$1492,O$66,'2019'!$C$1343:$C$1492,A345)</f>
        <v>0</v>
      </c>
      <c r="V345" s="186"/>
      <c r="W345" s="186"/>
      <c r="X345" s="186"/>
      <c r="Y345" s="186"/>
      <c r="Z345" s="186"/>
      <c r="AA345" s="186"/>
      <c r="AB345" s="186"/>
      <c r="AC345" s="186"/>
    </row>
    <row r="346" spans="1:29" ht="14.25">
      <c r="A346" s="540" t="str">
        <f t="array" ref="A346">IFERROR(INDEX('2019'!$C$1343:$C$1492,MATCH(0,INDEX(COUNTIF($A$329:A345,'2019'!$C$1343:$C$1492),0,0),0)),"")</f>
        <v>FJIS Internet</v>
      </c>
      <c r="B346" s="211">
        <f>COUNTIF('2019'!$C$1343:$C$1492,A346)</f>
        <v>1</v>
      </c>
      <c r="C346" s="211">
        <f>COUNTIFS('2019'!$H$1343:$H$1492,"SEGUIMIENTO",'2019'!$G$1343:$G$1492,C$66,'2019'!$C$1343:$C$1492,A346)</f>
        <v>0</v>
      </c>
      <c r="D346" s="211">
        <f>COUNTIFS('2019'!$H$1343:$H$1492,"SOLUCIONADO",'2019'!$G$1343:$G$1492,C$66,'2019'!$C$1343:$C$1492,A346)</f>
        <v>0</v>
      </c>
      <c r="E346" s="211">
        <f>COUNTIFS('2019'!H$1343:H$1492,"SEGUIMIENTO",'2019'!G$1343:G$1492,E$66,'2019'!C$1343:C$1492,A346)</f>
        <v>0</v>
      </c>
      <c r="F346" s="211">
        <f>COUNTIFS('2019'!H$1343:H$1492,"SOLUCIONADO",'2019'!G$1343:G$1492,E$66,'2019'!C$1343:C$1492,A346)</f>
        <v>0</v>
      </c>
      <c r="G346" s="211">
        <f>COUNTIFS('2019'!$H$1343:$H$1492,"SEGUIMIENTO",'2019'!$G$1343:$G$1492,G$66,'2019'!$C$1343:$C$1492,A346)</f>
        <v>0</v>
      </c>
      <c r="H346" s="211">
        <f>COUNTIFS('2019'!$H$1343:$H$1492,"SOLUCIONADO",'2019'!$G$1343:$G$1492,G$66,'2019'!$C$1343:$C$1492,A346)</f>
        <v>0</v>
      </c>
      <c r="I346" s="211">
        <f>COUNTIFS('2019'!$H$1343:$H$1492,"SEGUIMIENTO",'2019'!$G$1343:$G$1492,I$66,'2019'!$C$1343:$C$1492,A346)</f>
        <v>0</v>
      </c>
      <c r="J346" s="211">
        <f>COUNTIFS('2019'!$H$1343:$H$1492,"SOLUCIONADO",'2019'!$G$1343:$G$1492,I$66,'2019'!$C$1343:$C$1492,A346)</f>
        <v>0</v>
      </c>
      <c r="K346" s="211">
        <f>COUNTIFS('2019'!$H$1343:$H$1492,"SEGUIMIENTO",'2019'!$G$1343:$G$1492,K$66,'2019'!$C$1343:$C$1492,A346)</f>
        <v>0</v>
      </c>
      <c r="L346" s="211">
        <f>COUNTIFS('2019'!$H$1343:$H$1492,"SOLUCIONADO",'2019'!$G$1343:$G$1492,K$66,'2019'!$C$1343:$C$1492,A346)</f>
        <v>0</v>
      </c>
      <c r="M346" s="211">
        <f>COUNTIFS('2019'!$H$1343:$H$1492,"SEGUIMIENTO",'2019'!$G$1343:$G$1492,M$66,'2019'!$C$1343:$C$1492,A346)</f>
        <v>0</v>
      </c>
      <c r="N346" s="211">
        <f>COUNTIFS('2019'!$H$1343:$H$1492,"SOLUCIONADO",'2019'!$G$1343:$G$1492,M$66,'2019'!$C$1343:$C$1492,A346)</f>
        <v>0</v>
      </c>
      <c r="O346" s="211">
        <f>COUNTIFS('2019'!$H$1343:$H$1492,"SEGUIMIENTO",'2019'!$G$1343:$G$1492,O$66,'2019'!$C$1343:$C$1492,A346)</f>
        <v>0</v>
      </c>
      <c r="P346" s="211">
        <f>COUNTIFS('2019'!$H$1343:$H$1492,"SOLUCIONADO",'2019'!$G$1343:$G$1492,O$66,'2019'!$C$1343:$C$1492,A346)</f>
        <v>1</v>
      </c>
      <c r="V346" s="186"/>
      <c r="W346" s="186"/>
      <c r="X346" s="186"/>
      <c r="Y346" s="186"/>
      <c r="Z346" s="186"/>
      <c r="AA346" s="186"/>
      <c r="AB346" s="186"/>
      <c r="AC346" s="186"/>
    </row>
    <row r="347" spans="1:29" ht="14.25">
      <c r="A347" s="540" t="str">
        <f t="array" ref="A347">IFERROR(INDEX('2019'!$C$1343:$C$1492,MATCH(0,INDEX(COUNTIF($A$329:A346,'2019'!$C$1343:$C$1492),0,0),0)),"")</f>
        <v>Plaza Universidad</v>
      </c>
      <c r="B347" s="211">
        <f>COUNTIF('2019'!$C$1343:$C$1492,A347)</f>
        <v>3</v>
      </c>
      <c r="C347" s="211">
        <f>COUNTIFS('2019'!$H$1343:$H$1492,"SEGUIMIENTO",'2019'!$G$1343:$G$1492,C$66,'2019'!$C$1343:$C$1492,A347)</f>
        <v>0</v>
      </c>
      <c r="D347" s="211">
        <f>COUNTIFS('2019'!$H$1343:$H$1492,"SOLUCIONADO",'2019'!$G$1343:$G$1492,C$66,'2019'!$C$1343:$C$1492,A347)</f>
        <v>1</v>
      </c>
      <c r="E347" s="211">
        <f>COUNTIFS('2019'!H$1343:H$1492,"SEGUIMIENTO",'2019'!G$1343:G$1492,E$66,'2019'!C$1343:C$1492,A347)</f>
        <v>0</v>
      </c>
      <c r="F347" s="211">
        <f>COUNTIFS('2019'!H$1343:H$1492,"SOLUCIONADO",'2019'!G$1343:G$1492,E$66,'2019'!C$1343:C$1492,A347)</f>
        <v>0</v>
      </c>
      <c r="G347" s="211">
        <f>COUNTIFS('2019'!$H$1343:$H$1492,"SEGUIMIENTO",'2019'!$G$1343:$G$1492,G$66,'2019'!$C$1343:$C$1492,A347)</f>
        <v>0</v>
      </c>
      <c r="H347" s="211">
        <f>COUNTIFS('2019'!$H$1343:$H$1492,"SOLUCIONADO",'2019'!$G$1343:$G$1492,G$66,'2019'!$C$1343:$C$1492,A347)</f>
        <v>0</v>
      </c>
      <c r="I347" s="211">
        <f>COUNTIFS('2019'!$H$1343:$H$1492,"SEGUIMIENTO",'2019'!$G$1343:$G$1492,I$66,'2019'!$C$1343:$C$1492,A347)</f>
        <v>0</v>
      </c>
      <c r="J347" s="211">
        <f>COUNTIFS('2019'!$H$1343:$H$1492,"SOLUCIONADO",'2019'!$G$1343:$G$1492,I$66,'2019'!$C$1343:$C$1492,A347)</f>
        <v>1</v>
      </c>
      <c r="K347" s="211">
        <f>COUNTIFS('2019'!$H$1343:$H$1492,"SEGUIMIENTO",'2019'!$G$1343:$G$1492,K$66,'2019'!$C$1343:$C$1492,A347)</f>
        <v>0</v>
      </c>
      <c r="L347" s="211">
        <f>COUNTIFS('2019'!$H$1343:$H$1492,"SOLUCIONADO",'2019'!$G$1343:$G$1492,K$66,'2019'!$C$1343:$C$1492,A347)</f>
        <v>0</v>
      </c>
      <c r="M347" s="211">
        <f>COUNTIFS('2019'!$H$1343:$H$1492,"SEGUIMIENTO",'2019'!$G$1343:$G$1492,M$66,'2019'!$C$1343:$C$1492,A347)</f>
        <v>0</v>
      </c>
      <c r="N347" s="211">
        <f>COUNTIFS('2019'!$H$1343:$H$1492,"SOLUCIONADO",'2019'!$G$1343:$G$1492,M$66,'2019'!$C$1343:$C$1492,A347)</f>
        <v>0</v>
      </c>
      <c r="O347" s="211">
        <f>COUNTIFS('2019'!$H$1343:$H$1492,"SEGUIMIENTO",'2019'!$G$1343:$G$1492,O$66,'2019'!$C$1343:$C$1492,A347)</f>
        <v>0</v>
      </c>
      <c r="P347" s="211">
        <f>COUNTIFS('2019'!$H$1343:$H$1492,"SOLUCIONADO",'2019'!$G$1343:$G$1492,O$66,'2019'!$C$1343:$C$1492,A347)</f>
        <v>1</v>
      </c>
      <c r="V347" s="186"/>
      <c r="W347" s="186"/>
      <c r="X347" s="186"/>
      <c r="Y347" s="186"/>
      <c r="Z347" s="186"/>
      <c r="AA347" s="186"/>
      <c r="AB347" s="186"/>
      <c r="AC347" s="186"/>
    </row>
    <row r="348" spans="1:29" ht="14.25">
      <c r="A348" s="540" t="str">
        <f t="array" ref="A348">IFERROR(INDEX('2019'!$C$1343:$C$1492,MATCH(0,INDEX(COUNTIF($A$329:A347,'2019'!$C$1343:$C$1492),0,0),0)),"")</f>
        <v>San Angel</v>
      </c>
      <c r="B348" s="211">
        <f>COUNTIF('2019'!$C$1343:$C$1492,A348)</f>
        <v>7</v>
      </c>
      <c r="C348" s="211">
        <f>COUNTIFS('2019'!$H$1343:$H$1492,"SEGUIMIENTO",'2019'!$G$1343:$G$1492,C$66,'2019'!$C$1343:$C$1492,A348)</f>
        <v>0</v>
      </c>
      <c r="D348" s="211">
        <f>COUNTIFS('2019'!$H$1343:$H$1492,"SOLUCIONADO",'2019'!$G$1343:$G$1492,C$66,'2019'!$C$1343:$C$1492,A348)</f>
        <v>4</v>
      </c>
      <c r="E348" s="211">
        <f>COUNTIFS('2019'!H$1343:H$1492,"SEGUIMIENTO",'2019'!G$1343:G$1492,E$66,'2019'!C$1343:C$1492,A348)</f>
        <v>0</v>
      </c>
      <c r="F348" s="211">
        <f>COUNTIFS('2019'!H$1343:H$1492,"SOLUCIONADO",'2019'!G$1343:G$1492,E$66,'2019'!C$1343:C$1492,A348)</f>
        <v>0</v>
      </c>
      <c r="G348" s="211">
        <f>COUNTIFS('2019'!$H$1343:$H$1492,"SEGUIMIENTO",'2019'!$G$1343:$G$1492,G$66,'2019'!$C$1343:$C$1492,A348)</f>
        <v>0</v>
      </c>
      <c r="H348" s="211">
        <f>COUNTIFS('2019'!$H$1343:$H$1492,"SOLUCIONADO",'2019'!$G$1343:$G$1492,G$66,'2019'!$C$1343:$C$1492,A348)</f>
        <v>0</v>
      </c>
      <c r="I348" s="211">
        <f>COUNTIFS('2019'!$H$1343:$H$1492,"SEGUIMIENTO",'2019'!$G$1343:$G$1492,I$66,'2019'!$C$1343:$C$1492,A348)</f>
        <v>0</v>
      </c>
      <c r="J348" s="211">
        <f>COUNTIFS('2019'!$H$1343:$H$1492,"SOLUCIONADO",'2019'!$G$1343:$G$1492,I$66,'2019'!$C$1343:$C$1492,A348)</f>
        <v>0</v>
      </c>
      <c r="K348" s="211">
        <f>COUNTIFS('2019'!$H$1343:$H$1492,"SEGUIMIENTO",'2019'!$G$1343:$G$1492,K$66,'2019'!$C$1343:$C$1492,A348)</f>
        <v>0</v>
      </c>
      <c r="L348" s="211">
        <f>COUNTIFS('2019'!$H$1343:$H$1492,"SOLUCIONADO",'2019'!$G$1343:$G$1492,K$66,'2019'!$C$1343:$C$1492,A348)</f>
        <v>2</v>
      </c>
      <c r="M348" s="211">
        <f>COUNTIFS('2019'!$H$1343:$H$1492,"SEGUIMIENTO",'2019'!$G$1343:$G$1492,M$66,'2019'!$C$1343:$C$1492,A348)</f>
        <v>0</v>
      </c>
      <c r="N348" s="211">
        <f>COUNTIFS('2019'!$H$1343:$H$1492,"SOLUCIONADO",'2019'!$G$1343:$G$1492,M$66,'2019'!$C$1343:$C$1492,A348)</f>
        <v>0</v>
      </c>
      <c r="O348" s="211">
        <f>COUNTIFS('2019'!$H$1343:$H$1492,"SEGUIMIENTO",'2019'!$G$1343:$G$1492,O$66,'2019'!$C$1343:$C$1492,A348)</f>
        <v>0</v>
      </c>
      <c r="P348" s="211">
        <f>COUNTIFS('2019'!$H$1343:$H$1492,"SOLUCIONADO",'2019'!$G$1343:$G$1492,O$66,'2019'!$C$1343:$C$1492,A348)</f>
        <v>1</v>
      </c>
      <c r="V348" s="186"/>
      <c r="W348" s="186"/>
      <c r="X348" s="186"/>
      <c r="Y348" s="186"/>
      <c r="Z348" s="186"/>
      <c r="AA348" s="186"/>
      <c r="AB348" s="186"/>
      <c r="AC348" s="186"/>
    </row>
    <row r="349" spans="1:29" ht="14.25">
      <c r="A349" s="540" t="str">
        <f t="array" ref="A349">IFERROR(INDEX('2019'!$C$1343:$C$1492,MATCH(0,INDEX(COUNTIF($A$329:A348,'2019'!$C$1343:$C$1492),0,0),0)),"")</f>
        <v>Cacao</v>
      </c>
      <c r="B349" s="211">
        <f>COUNTIF('2019'!$C$1343:$C$1492,A349)</f>
        <v>2</v>
      </c>
      <c r="C349" s="211">
        <f>COUNTIFS('2019'!$H$1343:$H$1492,"SEGUIMIENTO",'2019'!$G$1343:$G$1492,C$66,'2019'!$C$1343:$C$1492,A349)</f>
        <v>0</v>
      </c>
      <c r="D349" s="211">
        <f>COUNTIFS('2019'!$H$1343:$H$1492,"SOLUCIONADO",'2019'!$G$1343:$G$1492,C$66,'2019'!$C$1343:$C$1492,A349)</f>
        <v>2</v>
      </c>
      <c r="E349" s="211">
        <f>COUNTIFS('2019'!H$1343:H$1492,"SEGUIMIENTO",'2019'!G$1343:G$1492,E$66,'2019'!C$1343:C$1492,A349)</f>
        <v>0</v>
      </c>
      <c r="F349" s="211">
        <f>COUNTIFS('2019'!H$1343:H$1492,"SOLUCIONADO",'2019'!G$1343:G$1492,E$66,'2019'!C$1343:C$1492,A349)</f>
        <v>0</v>
      </c>
      <c r="G349" s="211">
        <f>COUNTIFS('2019'!$H$1343:$H$1492,"SEGUIMIENTO",'2019'!$G$1343:$G$1492,G$66,'2019'!$C$1343:$C$1492,A349)</f>
        <v>0</v>
      </c>
      <c r="H349" s="211">
        <f>COUNTIFS('2019'!$H$1343:$H$1492,"SOLUCIONADO",'2019'!$G$1343:$G$1492,G$66,'2019'!$C$1343:$C$1492,A349)</f>
        <v>0</v>
      </c>
      <c r="I349" s="211">
        <f>COUNTIFS('2019'!$H$1343:$H$1492,"SEGUIMIENTO",'2019'!$G$1343:$G$1492,I$66,'2019'!$C$1343:$C$1492,A349)</f>
        <v>0</v>
      </c>
      <c r="J349" s="211">
        <f>COUNTIFS('2019'!$H$1343:$H$1492,"SOLUCIONADO",'2019'!$G$1343:$G$1492,I$66,'2019'!$C$1343:$C$1492,A349)</f>
        <v>0</v>
      </c>
      <c r="K349" s="211">
        <f>COUNTIFS('2019'!$H$1343:$H$1492,"SEGUIMIENTO",'2019'!$G$1343:$G$1492,K$66,'2019'!$C$1343:$C$1492,A349)</f>
        <v>0</v>
      </c>
      <c r="L349" s="211">
        <f>COUNTIFS('2019'!$H$1343:$H$1492,"SOLUCIONADO",'2019'!$G$1343:$G$1492,K$66,'2019'!$C$1343:$C$1492,A349)</f>
        <v>0</v>
      </c>
      <c r="M349" s="211">
        <f>COUNTIFS('2019'!$H$1343:$H$1492,"SEGUIMIENTO",'2019'!$G$1343:$G$1492,M$66,'2019'!$C$1343:$C$1492,A349)</f>
        <v>0</v>
      </c>
      <c r="N349" s="211">
        <f>COUNTIFS('2019'!$H$1343:$H$1492,"SOLUCIONADO",'2019'!$G$1343:$G$1492,M$66,'2019'!$C$1343:$C$1492,A349)</f>
        <v>0</v>
      </c>
      <c r="O349" s="211">
        <f>COUNTIFS('2019'!$H$1343:$H$1492,"SEGUIMIENTO",'2019'!$G$1343:$G$1492,O$66,'2019'!$C$1343:$C$1492,A349)</f>
        <v>0</v>
      </c>
      <c r="P349" s="211">
        <f>COUNTIFS('2019'!$H$1343:$H$1492,"SOLUCIONADO",'2019'!$G$1343:$G$1492,O$66,'2019'!$C$1343:$C$1492,A349)</f>
        <v>0</v>
      </c>
      <c r="V349" s="186"/>
      <c r="W349" s="186"/>
      <c r="X349" s="186"/>
      <c r="Y349" s="186"/>
      <c r="Z349" s="186"/>
      <c r="AA349" s="186"/>
      <c r="AB349" s="186"/>
      <c r="AC349" s="186"/>
    </row>
    <row r="350" spans="1:29" ht="14.25">
      <c r="A350" s="540" t="str">
        <f t="array" ref="A350">IFERROR(INDEX('2019'!$C$1343:$C$1492,MATCH(0,INDEX(COUNTIF($A$329:A349,'2019'!$C$1343:$C$1492),0,0),0)),"")</f>
        <v>Arallanes</v>
      </c>
      <c r="B350" s="211">
        <f>COUNTIF('2019'!$C$1343:$C$1492,A350)</f>
        <v>2</v>
      </c>
      <c r="C350" s="211">
        <f>COUNTIFS('2019'!$H$1343:$H$1492,"SEGUIMIENTO",'2019'!$G$1343:$G$1492,C$66,'2019'!$C$1343:$C$1492,A350)</f>
        <v>0</v>
      </c>
      <c r="D350" s="211">
        <f>COUNTIFS('2019'!$H$1343:$H$1492,"SOLUCIONADO",'2019'!$G$1343:$G$1492,C$66,'2019'!$C$1343:$C$1492,A350)</f>
        <v>2</v>
      </c>
      <c r="E350" s="211">
        <f>COUNTIFS('2019'!H$1343:H$1492,"SEGUIMIENTO",'2019'!G$1343:G$1492,E$66,'2019'!C$1343:C$1492,A350)</f>
        <v>0</v>
      </c>
      <c r="F350" s="211">
        <f>COUNTIFS('2019'!H$1343:H$1492,"SOLUCIONADO",'2019'!G$1343:G$1492,E$66,'2019'!C$1343:C$1492,A350)</f>
        <v>0</v>
      </c>
      <c r="G350" s="211">
        <f>COUNTIFS('2019'!$H$1343:$H$1492,"SEGUIMIENTO",'2019'!$G$1343:$G$1492,G$66,'2019'!$C$1343:$C$1492,A350)</f>
        <v>0</v>
      </c>
      <c r="H350" s="211">
        <f>COUNTIFS('2019'!$H$1343:$H$1492,"SOLUCIONADO",'2019'!$G$1343:$G$1492,G$66,'2019'!$C$1343:$C$1492,A350)</f>
        <v>0</v>
      </c>
      <c r="I350" s="211">
        <f>COUNTIFS('2019'!$H$1343:$H$1492,"SEGUIMIENTO",'2019'!$G$1343:$G$1492,I$66,'2019'!$C$1343:$C$1492,A350)</f>
        <v>0</v>
      </c>
      <c r="J350" s="211">
        <f>COUNTIFS('2019'!$H$1343:$H$1492,"SOLUCIONADO",'2019'!$G$1343:$G$1492,I$66,'2019'!$C$1343:$C$1492,A350)</f>
        <v>0</v>
      </c>
      <c r="K350" s="211">
        <f>COUNTIFS('2019'!$H$1343:$H$1492,"SEGUIMIENTO",'2019'!$G$1343:$G$1492,K$66,'2019'!$C$1343:$C$1492,A350)</f>
        <v>0</v>
      </c>
      <c r="L350" s="211">
        <f>COUNTIFS('2019'!$H$1343:$H$1492,"SOLUCIONADO",'2019'!$G$1343:$G$1492,K$66,'2019'!$C$1343:$C$1492,A350)</f>
        <v>0</v>
      </c>
      <c r="M350" s="211">
        <f>COUNTIFS('2019'!$H$1343:$H$1492,"SEGUIMIENTO",'2019'!$G$1343:$G$1492,M$66,'2019'!$C$1343:$C$1492,A350)</f>
        <v>0</v>
      </c>
      <c r="N350" s="211">
        <f>COUNTIFS('2019'!$H$1343:$H$1492,"SOLUCIONADO",'2019'!$G$1343:$G$1492,M$66,'2019'!$C$1343:$C$1492,A350)</f>
        <v>0</v>
      </c>
      <c r="O350" s="211">
        <f>COUNTIFS('2019'!$H$1343:$H$1492,"SEGUIMIENTO",'2019'!$G$1343:$G$1492,O$66,'2019'!$C$1343:$C$1492,A350)</f>
        <v>0</v>
      </c>
      <c r="P350" s="211">
        <f>COUNTIFS('2019'!$H$1343:$H$1492,"SOLUCIONADO",'2019'!$G$1343:$G$1492,O$66,'2019'!$C$1343:$C$1492,A350)</f>
        <v>0</v>
      </c>
      <c r="V350" s="186"/>
      <c r="W350" s="186"/>
      <c r="X350" s="186"/>
      <c r="Y350" s="186"/>
      <c r="Z350" s="186"/>
      <c r="AA350" s="186"/>
      <c r="AB350" s="186"/>
      <c r="AC350" s="186"/>
    </row>
    <row r="351" spans="1:29" ht="14.25">
      <c r="A351" s="540" t="str">
        <f t="array" ref="A351">IFERROR(INDEX('2019'!$C$1343:$C$1492,MATCH(0,INDEX(COUNTIF($A$329:A350,'2019'!$C$1343:$C$1492),0,0),0)),"")</f>
        <v>Bayamon</v>
      </c>
      <c r="B351" s="211">
        <f>COUNTIF('2019'!$C$1343:$C$1492,A351)</f>
        <v>1</v>
      </c>
      <c r="C351" s="211">
        <f>COUNTIFS('2019'!$H$1343:$H$1492,"SEGUIMIENTO",'2019'!$G$1343:$G$1492,C$66,'2019'!$C$1343:$C$1492,A351)</f>
        <v>0</v>
      </c>
      <c r="D351" s="211">
        <f>COUNTIFS('2019'!$H$1343:$H$1492,"SOLUCIONADO",'2019'!$G$1343:$G$1492,C$66,'2019'!$C$1343:$C$1492,A351)</f>
        <v>0</v>
      </c>
      <c r="E351" s="211">
        <f>COUNTIFS('2019'!H$1343:H$1492,"SEGUIMIENTO",'2019'!G$1343:G$1492,E$66,'2019'!C$1343:C$1492,A351)</f>
        <v>0</v>
      </c>
      <c r="F351" s="211">
        <f>COUNTIFS('2019'!H$1343:H$1492,"SOLUCIONADO",'2019'!G$1343:G$1492,E$66,'2019'!C$1343:C$1492,A351)</f>
        <v>0</v>
      </c>
      <c r="G351" s="211">
        <f>COUNTIFS('2019'!$H$1343:$H$1492,"SEGUIMIENTO",'2019'!$G$1343:$G$1492,G$66,'2019'!$C$1343:$C$1492,A351)</f>
        <v>0</v>
      </c>
      <c r="H351" s="211">
        <f>COUNTIFS('2019'!$H$1343:$H$1492,"SOLUCIONADO",'2019'!$G$1343:$G$1492,G$66,'2019'!$C$1343:$C$1492,A351)</f>
        <v>0</v>
      </c>
      <c r="I351" s="211">
        <f>COUNTIFS('2019'!$H$1343:$H$1492,"SEGUIMIENTO",'2019'!$G$1343:$G$1492,I$66,'2019'!$C$1343:$C$1492,A351)</f>
        <v>0</v>
      </c>
      <c r="J351" s="211">
        <f>COUNTIFS('2019'!$H$1343:$H$1492,"SOLUCIONADO",'2019'!$G$1343:$G$1492,I$66,'2019'!$C$1343:$C$1492,A351)</f>
        <v>0</v>
      </c>
      <c r="K351" s="211">
        <f>COUNTIFS('2019'!$H$1343:$H$1492,"SEGUIMIENTO",'2019'!$G$1343:$G$1492,K$66,'2019'!$C$1343:$C$1492,A351)</f>
        <v>0</v>
      </c>
      <c r="L351" s="211">
        <f>COUNTIFS('2019'!$H$1343:$H$1492,"SOLUCIONADO",'2019'!$G$1343:$G$1492,K$66,'2019'!$C$1343:$C$1492,A351)</f>
        <v>0</v>
      </c>
      <c r="M351" s="211">
        <f>COUNTIFS('2019'!$H$1343:$H$1492,"SEGUIMIENTO",'2019'!$G$1343:$G$1492,M$66,'2019'!$C$1343:$C$1492,A351)</f>
        <v>0</v>
      </c>
      <c r="N351" s="211">
        <f>COUNTIFS('2019'!$H$1343:$H$1492,"SOLUCIONADO",'2019'!$G$1343:$G$1492,M$66,'2019'!$C$1343:$C$1492,A351)</f>
        <v>0</v>
      </c>
      <c r="O351" s="211">
        <f>COUNTIFS('2019'!$H$1343:$H$1492,"SEGUIMIENTO",'2019'!$G$1343:$G$1492,O$66,'2019'!$C$1343:$C$1492,A351)</f>
        <v>0</v>
      </c>
      <c r="P351" s="211">
        <f>COUNTIFS('2019'!$H$1343:$H$1492,"SOLUCIONADO",'2019'!$G$1343:$G$1492,O$66,'2019'!$C$1343:$C$1492,A351)</f>
        <v>1</v>
      </c>
      <c r="V351" s="186"/>
      <c r="W351" s="186"/>
      <c r="X351" s="186"/>
      <c r="Y351" s="186"/>
      <c r="Z351" s="186"/>
      <c r="AA351" s="186"/>
      <c r="AB351" s="186"/>
      <c r="AC351" s="186"/>
    </row>
    <row r="352" spans="1:29" ht="14.25">
      <c r="A352" s="540" t="str">
        <f t="array" ref="A352">IFERROR(INDEX('2019'!$C$1343:$C$1492,MATCH(0,INDEX(COUNTIF($A$329:A351,'2019'!$C$1343:$C$1492),0,0),0)),"")</f>
        <v>Condesa</v>
      </c>
      <c r="B352" s="211">
        <f>COUNTIF('2019'!$C$1343:$C$1492,A352)</f>
        <v>2</v>
      </c>
      <c r="C352" s="211">
        <f>COUNTIFS('2019'!$H$1343:$H$1492,"SEGUIMIENTO",'2019'!$G$1343:$G$1492,C$66,'2019'!$C$1343:$C$1492,A352)</f>
        <v>0</v>
      </c>
      <c r="D352" s="211">
        <f>COUNTIFS('2019'!$H$1343:$H$1492,"SOLUCIONADO",'2019'!$G$1343:$G$1492,C$66,'2019'!$C$1343:$C$1492,A352)</f>
        <v>2</v>
      </c>
      <c r="E352" s="211">
        <f>COUNTIFS('2019'!H$1343:H$1492,"SEGUIMIENTO",'2019'!G$1343:G$1492,E$66,'2019'!C$1343:C$1492,A352)</f>
        <v>0</v>
      </c>
      <c r="F352" s="211">
        <f>COUNTIFS('2019'!H$1343:H$1492,"SOLUCIONADO",'2019'!G$1343:G$1492,E$66,'2019'!C$1343:C$1492,A352)</f>
        <v>0</v>
      </c>
      <c r="G352" s="211">
        <f>COUNTIFS('2019'!$H$1343:$H$1492,"SEGUIMIENTO",'2019'!$G$1343:$G$1492,G$66,'2019'!$C$1343:$C$1492,A352)</f>
        <v>0</v>
      </c>
      <c r="H352" s="211">
        <f>COUNTIFS('2019'!$H$1343:$H$1492,"SOLUCIONADO",'2019'!$G$1343:$G$1492,G$66,'2019'!$C$1343:$C$1492,A352)</f>
        <v>0</v>
      </c>
      <c r="I352" s="211">
        <f>COUNTIFS('2019'!$H$1343:$H$1492,"SEGUIMIENTO",'2019'!$G$1343:$G$1492,I$66,'2019'!$C$1343:$C$1492,A352)</f>
        <v>0</v>
      </c>
      <c r="J352" s="211">
        <f>COUNTIFS('2019'!$H$1343:$H$1492,"SOLUCIONADO",'2019'!$G$1343:$G$1492,I$66,'2019'!$C$1343:$C$1492,A352)</f>
        <v>0</v>
      </c>
      <c r="K352" s="211">
        <f>COUNTIFS('2019'!$H$1343:$H$1492,"SEGUIMIENTO",'2019'!$G$1343:$G$1492,K$66,'2019'!$C$1343:$C$1492,A352)</f>
        <v>0</v>
      </c>
      <c r="L352" s="211">
        <f>COUNTIFS('2019'!$H$1343:$H$1492,"SOLUCIONADO",'2019'!$G$1343:$G$1492,K$66,'2019'!$C$1343:$C$1492,A352)</f>
        <v>0</v>
      </c>
      <c r="M352" s="211">
        <f>COUNTIFS('2019'!$H$1343:$H$1492,"SEGUIMIENTO",'2019'!$G$1343:$G$1492,M$66,'2019'!$C$1343:$C$1492,A352)</f>
        <v>0</v>
      </c>
      <c r="N352" s="211">
        <f>COUNTIFS('2019'!$H$1343:$H$1492,"SOLUCIONADO",'2019'!$G$1343:$G$1492,M$66,'2019'!$C$1343:$C$1492,A352)</f>
        <v>0</v>
      </c>
      <c r="O352" s="211">
        <f>COUNTIFS('2019'!$H$1343:$H$1492,"SEGUIMIENTO",'2019'!$G$1343:$G$1492,O$66,'2019'!$C$1343:$C$1492,A352)</f>
        <v>0</v>
      </c>
      <c r="P352" s="211">
        <f>COUNTIFS('2019'!$H$1343:$H$1492,"SOLUCIONADO",'2019'!$G$1343:$G$1492,O$66,'2019'!$C$1343:$C$1492,A352)</f>
        <v>0</v>
      </c>
      <c r="V352" s="186"/>
      <c r="W352" s="186"/>
      <c r="X352" s="186"/>
      <c r="Y352" s="186"/>
      <c r="Z352" s="186"/>
      <c r="AA352" s="186"/>
      <c r="AB352" s="186"/>
      <c r="AC352" s="186"/>
    </row>
    <row r="353" spans="1:29" ht="14.25">
      <c r="A353" s="540" t="str">
        <f t="array" ref="A353">IFERROR(INDEX('2019'!$C$1343:$C$1492,MATCH(0,INDEX(COUNTIF($A$329:A352,'2019'!$C$1343:$C$1492),0,0),0)),"")</f>
        <v>Playa Grande</v>
      </c>
      <c r="B353" s="211">
        <f>COUNTIF('2019'!$C$1343:$C$1492,A353)</f>
        <v>7</v>
      </c>
      <c r="C353" s="211">
        <f>COUNTIFS('2019'!$H$1343:$H$1492,"SEGUIMIENTO",'2019'!$G$1343:$G$1492,C$66,'2019'!$C$1343:$C$1492,A353)</f>
        <v>0</v>
      </c>
      <c r="D353" s="211">
        <f>COUNTIFS('2019'!$H$1343:$H$1492,"SOLUCIONADO",'2019'!$G$1343:$G$1492,C$66,'2019'!$C$1343:$C$1492,A353)</f>
        <v>0</v>
      </c>
      <c r="E353" s="211">
        <f>COUNTIFS('2019'!H$1343:H$1492,"SEGUIMIENTO",'2019'!G$1343:G$1492,E$66,'2019'!C$1343:C$1492,A353)</f>
        <v>0</v>
      </c>
      <c r="F353" s="211">
        <f>COUNTIFS('2019'!H$1343:H$1492,"SOLUCIONADO",'2019'!G$1343:G$1492,E$66,'2019'!C$1343:C$1492,A353)</f>
        <v>2</v>
      </c>
      <c r="G353" s="211">
        <f>COUNTIFS('2019'!$H$1343:$H$1492,"SEGUIMIENTO",'2019'!$G$1343:$G$1492,G$66,'2019'!$C$1343:$C$1492,A353)</f>
        <v>0</v>
      </c>
      <c r="H353" s="211">
        <f>COUNTIFS('2019'!$H$1343:$H$1492,"SOLUCIONADO",'2019'!$G$1343:$G$1492,G$66,'2019'!$C$1343:$C$1492,A353)</f>
        <v>0</v>
      </c>
      <c r="I353" s="211">
        <f>COUNTIFS('2019'!$H$1343:$H$1492,"SEGUIMIENTO",'2019'!$G$1343:$G$1492,I$66,'2019'!$C$1343:$C$1492,A353)</f>
        <v>0</v>
      </c>
      <c r="J353" s="211">
        <f>COUNTIFS('2019'!$H$1343:$H$1492,"SOLUCIONADO",'2019'!$G$1343:$G$1492,I$66,'2019'!$C$1343:$C$1492,A353)</f>
        <v>2</v>
      </c>
      <c r="K353" s="211">
        <f>COUNTIFS('2019'!$H$1343:$H$1492,"SEGUIMIENTO",'2019'!$G$1343:$G$1492,K$66,'2019'!$C$1343:$C$1492,A353)</f>
        <v>0</v>
      </c>
      <c r="L353" s="211">
        <f>COUNTIFS('2019'!$H$1343:$H$1492,"SOLUCIONADO",'2019'!$G$1343:$G$1492,K$66,'2019'!$C$1343:$C$1492,A353)</f>
        <v>0</v>
      </c>
      <c r="M353" s="211">
        <f>COUNTIFS('2019'!$H$1343:$H$1492,"SEGUIMIENTO",'2019'!$G$1343:$G$1492,M$66,'2019'!$C$1343:$C$1492,A353)</f>
        <v>0</v>
      </c>
      <c r="N353" s="211">
        <f>COUNTIFS('2019'!$H$1343:$H$1492,"SOLUCIONADO",'2019'!$G$1343:$G$1492,M$66,'2019'!$C$1343:$C$1492,A353)</f>
        <v>3</v>
      </c>
      <c r="O353" s="211">
        <f>COUNTIFS('2019'!$H$1343:$H$1492,"SEGUIMIENTO",'2019'!$G$1343:$G$1492,O$66,'2019'!$C$1343:$C$1492,A353)</f>
        <v>0</v>
      </c>
      <c r="P353" s="211">
        <f>COUNTIFS('2019'!$H$1343:$H$1492,"SOLUCIONADO",'2019'!$G$1343:$G$1492,O$66,'2019'!$C$1343:$C$1492,A353)</f>
        <v>0</v>
      </c>
      <c r="V353" s="186"/>
      <c r="W353" s="186"/>
      <c r="X353" s="186"/>
      <c r="Y353" s="186"/>
      <c r="Z353" s="186"/>
      <c r="AA353" s="186"/>
      <c r="AB353" s="186"/>
      <c r="AC353" s="186"/>
    </row>
    <row r="354" spans="1:29" ht="14.25">
      <c r="A354" s="540" t="str">
        <f t="array" ref="A354">IFERROR(INDEX('2019'!$C$1343:$C$1492,MATCH(0,INDEX(COUNTIF($A$329:A353,'2019'!$C$1343:$C$1492),0,0),0)),"")</f>
        <v>Sky Towers</v>
      </c>
      <c r="B354" s="211">
        <f>COUNTIF('2019'!$C$1343:$C$1492,A354)</f>
        <v>3</v>
      </c>
      <c r="C354" s="211">
        <f>COUNTIFS('2019'!$H$1343:$H$1492,"SEGUIMIENTO",'2019'!$G$1343:$G$1492,C$66,'2019'!$C$1343:$C$1492,A354)</f>
        <v>0</v>
      </c>
      <c r="D354" s="211">
        <f>COUNTIFS('2019'!$H$1343:$H$1492,"SOLUCIONADO",'2019'!$G$1343:$G$1492,C$66,'2019'!$C$1343:$C$1492,A354)</f>
        <v>0</v>
      </c>
      <c r="E354" s="211">
        <f>COUNTIFS('2019'!H$1343:H$1492,"SEGUIMIENTO",'2019'!G$1343:G$1492,E$66,'2019'!C$1343:C$1492,A354)</f>
        <v>0</v>
      </c>
      <c r="F354" s="211">
        <f>COUNTIFS('2019'!H$1343:H$1492,"SOLUCIONADO",'2019'!G$1343:G$1492,E$66,'2019'!C$1343:C$1492,A354)</f>
        <v>1</v>
      </c>
      <c r="G354" s="211">
        <f>COUNTIFS('2019'!$H$1343:$H$1492,"SEGUIMIENTO",'2019'!$G$1343:$G$1492,G$66,'2019'!$C$1343:$C$1492,A354)</f>
        <v>0</v>
      </c>
      <c r="H354" s="211">
        <f>COUNTIFS('2019'!$H$1343:$H$1492,"SOLUCIONADO",'2019'!$G$1343:$G$1492,G$66,'2019'!$C$1343:$C$1492,A354)</f>
        <v>0</v>
      </c>
      <c r="I354" s="211">
        <f>COUNTIFS('2019'!$H$1343:$H$1492,"SEGUIMIENTO",'2019'!$G$1343:$G$1492,I$66,'2019'!$C$1343:$C$1492,A354)</f>
        <v>0</v>
      </c>
      <c r="J354" s="211">
        <f>COUNTIFS('2019'!$H$1343:$H$1492,"SOLUCIONADO",'2019'!$G$1343:$G$1492,I$66,'2019'!$C$1343:$C$1492,A354)</f>
        <v>0</v>
      </c>
      <c r="K354" s="211">
        <f>COUNTIFS('2019'!$H$1343:$H$1492,"SEGUIMIENTO",'2019'!$G$1343:$G$1492,K$66,'2019'!$C$1343:$C$1492,A354)</f>
        <v>0</v>
      </c>
      <c r="L354" s="211">
        <f>COUNTIFS('2019'!$H$1343:$H$1492,"SOLUCIONADO",'2019'!$G$1343:$G$1492,K$66,'2019'!$C$1343:$C$1492,A354)</f>
        <v>2</v>
      </c>
      <c r="M354" s="211">
        <f>COUNTIFS('2019'!$H$1343:$H$1492,"SEGUIMIENTO",'2019'!$G$1343:$G$1492,M$66,'2019'!$C$1343:$C$1492,A354)</f>
        <v>0</v>
      </c>
      <c r="N354" s="211">
        <f>COUNTIFS('2019'!$H$1343:$H$1492,"SOLUCIONADO",'2019'!$G$1343:$G$1492,M$66,'2019'!$C$1343:$C$1492,A354)</f>
        <v>0</v>
      </c>
      <c r="O354" s="211">
        <f>COUNTIFS('2019'!$H$1343:$H$1492,"SEGUIMIENTO",'2019'!$G$1343:$G$1492,O$66,'2019'!$C$1343:$C$1492,A354)</f>
        <v>0</v>
      </c>
      <c r="P354" s="211">
        <f>COUNTIFS('2019'!$H$1343:$H$1492,"SOLUCIONADO",'2019'!$G$1343:$G$1492,O$66,'2019'!$C$1343:$C$1492,A354)</f>
        <v>0</v>
      </c>
      <c r="V354" s="186"/>
      <c r="W354" s="186"/>
      <c r="X354" s="186"/>
      <c r="Y354" s="186"/>
      <c r="Z354" s="186"/>
      <c r="AA354" s="186"/>
      <c r="AB354" s="186"/>
      <c r="AC354" s="186"/>
    </row>
    <row r="355" spans="1:29" ht="14.25">
      <c r="A355" s="540" t="str">
        <f t="array" ref="A355">IFERROR(INDEX('2019'!$C$1343:$C$1492,MATCH(0,INDEX(COUNTIF($A$329:A354,'2019'!$C$1343:$C$1492),0,0),0)),"")</f>
        <v>Jaguas</v>
      </c>
      <c r="B355" s="211">
        <f>COUNTIF('2019'!$C$1343:$C$1492,A355)</f>
        <v>2</v>
      </c>
      <c r="C355" s="211">
        <f>COUNTIFS('2019'!$H$1343:$H$1492,"SEGUIMIENTO",'2019'!$G$1343:$G$1492,C$66,'2019'!$C$1343:$C$1492,A355)</f>
        <v>0</v>
      </c>
      <c r="D355" s="211">
        <f>COUNTIFS('2019'!$H$1343:$H$1492,"SOLUCIONADO",'2019'!$G$1343:$G$1492,C$66,'2019'!$C$1343:$C$1492,A355)</f>
        <v>0</v>
      </c>
      <c r="E355" s="211">
        <f>COUNTIFS('2019'!H$1343:H$1492,"SEGUIMIENTO",'2019'!G$1343:G$1492,E$66,'2019'!C$1343:C$1492,A355)</f>
        <v>0</v>
      </c>
      <c r="F355" s="211">
        <f>COUNTIFS('2019'!H$1343:H$1492,"SOLUCIONADO",'2019'!G$1343:G$1492,E$66,'2019'!C$1343:C$1492,A355)</f>
        <v>0</v>
      </c>
      <c r="G355" s="211">
        <f>COUNTIFS('2019'!$H$1343:$H$1492,"SEGUIMIENTO",'2019'!$G$1343:$G$1492,G$66,'2019'!$C$1343:$C$1492,A355)</f>
        <v>0</v>
      </c>
      <c r="H355" s="211">
        <f>COUNTIFS('2019'!$H$1343:$H$1492,"SOLUCIONADO",'2019'!$G$1343:$G$1492,G$66,'2019'!$C$1343:$C$1492,A355)</f>
        <v>0</v>
      </c>
      <c r="I355" s="211">
        <f>COUNTIFS('2019'!$H$1343:$H$1492,"SEGUIMIENTO",'2019'!$G$1343:$G$1492,I$66,'2019'!$C$1343:$C$1492,A355)</f>
        <v>0</v>
      </c>
      <c r="J355" s="211">
        <f>COUNTIFS('2019'!$H$1343:$H$1492,"SOLUCIONADO",'2019'!$G$1343:$G$1492,I$66,'2019'!$C$1343:$C$1492,A355)</f>
        <v>0</v>
      </c>
      <c r="K355" s="211">
        <f>COUNTIFS('2019'!$H$1343:$H$1492,"SEGUIMIENTO",'2019'!$G$1343:$G$1492,K$66,'2019'!$C$1343:$C$1492,A355)</f>
        <v>0</v>
      </c>
      <c r="L355" s="211">
        <f>COUNTIFS('2019'!$H$1343:$H$1492,"SOLUCIONADO",'2019'!$G$1343:$G$1492,K$66,'2019'!$C$1343:$C$1492,A355)</f>
        <v>2</v>
      </c>
      <c r="M355" s="211">
        <f>COUNTIFS('2019'!$H$1343:$H$1492,"SEGUIMIENTO",'2019'!$G$1343:$G$1492,M$66,'2019'!$C$1343:$C$1492,A355)</f>
        <v>0</v>
      </c>
      <c r="N355" s="211">
        <f>COUNTIFS('2019'!$H$1343:$H$1492,"SOLUCIONADO",'2019'!$G$1343:$G$1492,M$66,'2019'!$C$1343:$C$1492,A355)</f>
        <v>0</v>
      </c>
      <c r="O355" s="211">
        <f>COUNTIFS('2019'!$H$1343:$H$1492,"SEGUIMIENTO",'2019'!$G$1343:$G$1492,O$66,'2019'!$C$1343:$C$1492,A355)</f>
        <v>0</v>
      </c>
      <c r="P355" s="211">
        <f>COUNTIFS('2019'!$H$1343:$H$1492,"SOLUCIONADO",'2019'!$G$1343:$G$1492,O$66,'2019'!$C$1343:$C$1492,A355)</f>
        <v>0</v>
      </c>
      <c r="V355" s="186"/>
      <c r="W355" s="186"/>
      <c r="X355" s="186"/>
      <c r="Y355" s="186"/>
      <c r="Z355" s="186"/>
      <c r="AA355" s="186"/>
      <c r="AB355" s="186"/>
      <c r="AC355" s="186"/>
    </row>
    <row r="356" spans="1:29" ht="14.25">
      <c r="A356" s="540" t="str">
        <f t="array" ref="A356">IFERROR(INDEX('2019'!$C$1343:$C$1492,MATCH(0,INDEX(COUNTIF($A$329:A355,'2019'!$C$1343:$C$1492),0,0),0)),"")</f>
        <v>Morcelo</v>
      </c>
      <c r="B356" s="211">
        <f>COUNTIF('2019'!$C$1343:$C$1492,A356)</f>
        <v>2</v>
      </c>
      <c r="C356" s="211">
        <f>COUNTIFS('2019'!$H$1343:$H$1492,"SEGUIMIENTO",'2019'!$G$1343:$G$1492,C$66,'2019'!$C$1343:$C$1492,A356)</f>
        <v>0</v>
      </c>
      <c r="D356" s="211">
        <f>COUNTIFS('2019'!$H$1343:$H$1492,"SOLUCIONADO",'2019'!$G$1343:$G$1492,C$66,'2019'!$C$1343:$C$1492,A356)</f>
        <v>1</v>
      </c>
      <c r="E356" s="211">
        <f>COUNTIFS('2019'!H$1343:H$1492,"SEGUIMIENTO",'2019'!G$1343:G$1492,E$66,'2019'!C$1343:C$1492,A356)</f>
        <v>0</v>
      </c>
      <c r="F356" s="211">
        <f>COUNTIFS('2019'!H$1343:H$1492,"SOLUCIONADO",'2019'!G$1343:G$1492,E$66,'2019'!C$1343:C$1492,A356)</f>
        <v>0</v>
      </c>
      <c r="G356" s="211">
        <f>COUNTIFS('2019'!$H$1343:$H$1492,"SEGUIMIENTO",'2019'!$G$1343:$G$1492,G$66,'2019'!$C$1343:$C$1492,A356)</f>
        <v>0</v>
      </c>
      <c r="H356" s="211">
        <f>COUNTIFS('2019'!$H$1343:$H$1492,"SOLUCIONADO",'2019'!$G$1343:$G$1492,G$66,'2019'!$C$1343:$C$1492,A356)</f>
        <v>0</v>
      </c>
      <c r="I356" s="211">
        <f>COUNTIFS('2019'!$H$1343:$H$1492,"SEGUIMIENTO",'2019'!$G$1343:$G$1492,I$66,'2019'!$C$1343:$C$1492,A356)</f>
        <v>0</v>
      </c>
      <c r="J356" s="211">
        <f>COUNTIFS('2019'!$H$1343:$H$1492,"SOLUCIONADO",'2019'!$G$1343:$G$1492,I$66,'2019'!$C$1343:$C$1492,A356)</f>
        <v>0</v>
      </c>
      <c r="K356" s="211">
        <f>COUNTIFS('2019'!$H$1343:$H$1492,"SEGUIMIENTO",'2019'!$G$1343:$G$1492,K$66,'2019'!$C$1343:$C$1492,A356)</f>
        <v>0</v>
      </c>
      <c r="L356" s="211">
        <f>COUNTIFS('2019'!$H$1343:$H$1492,"SOLUCIONADO",'2019'!$G$1343:$G$1492,K$66,'2019'!$C$1343:$C$1492,A356)</f>
        <v>1</v>
      </c>
      <c r="M356" s="211">
        <f>COUNTIFS('2019'!$H$1343:$H$1492,"SEGUIMIENTO",'2019'!$G$1343:$G$1492,M$66,'2019'!$C$1343:$C$1492,A356)</f>
        <v>0</v>
      </c>
      <c r="N356" s="211">
        <f>COUNTIFS('2019'!$H$1343:$H$1492,"SOLUCIONADO",'2019'!$G$1343:$G$1492,M$66,'2019'!$C$1343:$C$1492,A356)</f>
        <v>0</v>
      </c>
      <c r="O356" s="211">
        <f>COUNTIFS('2019'!$H$1343:$H$1492,"SEGUIMIENTO",'2019'!$G$1343:$G$1492,O$66,'2019'!$C$1343:$C$1492,A356)</f>
        <v>0</v>
      </c>
      <c r="P356" s="211">
        <f>COUNTIFS('2019'!$H$1343:$H$1492,"SOLUCIONADO",'2019'!$G$1343:$G$1492,O$66,'2019'!$C$1343:$C$1492,A356)</f>
        <v>0</v>
      </c>
      <c r="V356" s="186"/>
      <c r="W356" s="186"/>
      <c r="X356" s="186"/>
      <c r="Y356" s="186"/>
      <c r="Z356" s="186"/>
      <c r="AA356" s="186"/>
      <c r="AB356" s="186"/>
      <c r="AC356" s="186"/>
    </row>
    <row r="357" spans="1:29" ht="14.25">
      <c r="A357" s="540" t="str">
        <f t="array" ref="A357">IFERROR(INDEX('2019'!$C$1343:$C$1492,MATCH(0,INDEX(COUNTIF($A$329:A356,'2019'!$C$1343:$C$1492),0,0),0)),"")</f>
        <v>San Juan Towers</v>
      </c>
      <c r="B357" s="211">
        <f>COUNTIF('2019'!$C$1343:$C$1492,A357)</f>
        <v>3</v>
      </c>
      <c r="C357" s="211">
        <f>COUNTIFS('2019'!$H$1343:$H$1492,"SEGUIMIENTO",'2019'!$G$1343:$G$1492,C$66,'2019'!$C$1343:$C$1492,A357)</f>
        <v>0</v>
      </c>
      <c r="D357" s="211">
        <f>COUNTIFS('2019'!$H$1343:$H$1492,"SOLUCIONADO",'2019'!$G$1343:$G$1492,C$66,'2019'!$C$1343:$C$1492,A357)</f>
        <v>1</v>
      </c>
      <c r="E357" s="211">
        <f>COUNTIFS('2019'!H$1343:H$1492,"SEGUIMIENTO",'2019'!G$1343:G$1492,E$66,'2019'!C$1343:C$1492,A357)</f>
        <v>0</v>
      </c>
      <c r="F357" s="211">
        <f>COUNTIFS('2019'!H$1343:H$1492,"SOLUCIONADO",'2019'!G$1343:G$1492,E$66,'2019'!C$1343:C$1492,A357)</f>
        <v>0</v>
      </c>
      <c r="G357" s="211">
        <f>COUNTIFS('2019'!$H$1343:$H$1492,"SEGUIMIENTO",'2019'!$G$1343:$G$1492,G$66,'2019'!$C$1343:$C$1492,A357)</f>
        <v>0</v>
      </c>
      <c r="H357" s="211">
        <f>COUNTIFS('2019'!$H$1343:$H$1492,"SOLUCIONADO",'2019'!$G$1343:$G$1492,G$66,'2019'!$C$1343:$C$1492,A357)</f>
        <v>0</v>
      </c>
      <c r="I357" s="211">
        <f>COUNTIFS('2019'!$H$1343:$H$1492,"SEGUIMIENTO",'2019'!$G$1343:$G$1492,I$66,'2019'!$C$1343:$C$1492,A357)</f>
        <v>0</v>
      </c>
      <c r="J357" s="211">
        <f>COUNTIFS('2019'!$H$1343:$H$1492,"SOLUCIONADO",'2019'!$G$1343:$G$1492,I$66,'2019'!$C$1343:$C$1492,A357)</f>
        <v>2</v>
      </c>
      <c r="K357" s="211">
        <f>COUNTIFS('2019'!$H$1343:$H$1492,"SEGUIMIENTO",'2019'!$G$1343:$G$1492,K$66,'2019'!$C$1343:$C$1492,A357)</f>
        <v>0</v>
      </c>
      <c r="L357" s="211">
        <f>COUNTIFS('2019'!$H$1343:$H$1492,"SOLUCIONADO",'2019'!$G$1343:$G$1492,K$66,'2019'!$C$1343:$C$1492,A357)</f>
        <v>0</v>
      </c>
      <c r="M357" s="211">
        <f>COUNTIFS('2019'!$H$1343:$H$1492,"SEGUIMIENTO",'2019'!$G$1343:$G$1492,M$66,'2019'!$C$1343:$C$1492,A357)</f>
        <v>0</v>
      </c>
      <c r="N357" s="211">
        <f>COUNTIFS('2019'!$H$1343:$H$1492,"SOLUCIONADO",'2019'!$G$1343:$G$1492,M$66,'2019'!$C$1343:$C$1492,A357)</f>
        <v>0</v>
      </c>
      <c r="O357" s="211">
        <f>COUNTIFS('2019'!$H$1343:$H$1492,"SEGUIMIENTO",'2019'!$G$1343:$G$1492,O$66,'2019'!$C$1343:$C$1492,A357)</f>
        <v>0</v>
      </c>
      <c r="P357" s="211">
        <f>COUNTIFS('2019'!$H$1343:$H$1492,"SOLUCIONADO",'2019'!$G$1343:$G$1492,O$66,'2019'!$C$1343:$C$1492,A357)</f>
        <v>0</v>
      </c>
      <c r="V357" s="186"/>
      <c r="W357" s="186"/>
      <c r="X357" s="186"/>
      <c r="Y357" s="186"/>
      <c r="Z357" s="186"/>
      <c r="AA357" s="186"/>
      <c r="AB357" s="186"/>
      <c r="AC357" s="186"/>
    </row>
    <row r="358" spans="1:29" ht="14.25">
      <c r="A358" s="540" t="str">
        <f t="array" ref="A358">IFERROR(INDEX('2019'!$C$1343:$C$1492,MATCH(0,INDEX(COUNTIF($A$329:A357,'2019'!$C$1343:$C$1492),0,0),0)),"")</f>
        <v>Segovia</v>
      </c>
      <c r="B358" s="211">
        <f>COUNTIF('2019'!$C$1343:$C$1492,A358)</f>
        <v>1</v>
      </c>
      <c r="C358" s="211">
        <f>COUNTIFS('2019'!$H$1343:$H$1492,"SEGUIMIENTO",'2019'!$G$1343:$G$1492,C$66,'2019'!$C$1343:$C$1492,A358)</f>
        <v>0</v>
      </c>
      <c r="D358" s="211">
        <f>COUNTIFS('2019'!$H$1343:$H$1492,"SOLUCIONADO",'2019'!$G$1343:$G$1492,C$66,'2019'!$C$1343:$C$1492,A358)</f>
        <v>0</v>
      </c>
      <c r="E358" s="211">
        <f>COUNTIFS('2019'!H$1343:H$1492,"SEGUIMIENTO",'2019'!G$1343:G$1492,E$66,'2019'!C$1343:C$1492,A358)</f>
        <v>0</v>
      </c>
      <c r="F358" s="211">
        <f>COUNTIFS('2019'!H$1343:H$1492,"SOLUCIONADO",'2019'!G$1343:G$1492,E$66,'2019'!C$1343:C$1492,A358)</f>
        <v>1</v>
      </c>
      <c r="G358" s="211">
        <f>COUNTIFS('2019'!$H$1343:$H$1492,"SEGUIMIENTO",'2019'!$G$1343:$G$1492,G$66,'2019'!$C$1343:$C$1492,A358)</f>
        <v>0</v>
      </c>
      <c r="H358" s="211">
        <f>COUNTIFS('2019'!$H$1343:$H$1492,"SOLUCIONADO",'2019'!$G$1343:$G$1492,G$66,'2019'!$C$1343:$C$1492,A358)</f>
        <v>0</v>
      </c>
      <c r="I358" s="211">
        <f>COUNTIFS('2019'!$H$1343:$H$1492,"SEGUIMIENTO",'2019'!$G$1343:$G$1492,I$66,'2019'!$C$1343:$C$1492,A358)</f>
        <v>0</v>
      </c>
      <c r="J358" s="211">
        <f>COUNTIFS('2019'!$H$1343:$H$1492,"SOLUCIONADO",'2019'!$G$1343:$G$1492,I$66,'2019'!$C$1343:$C$1492,A358)</f>
        <v>0</v>
      </c>
      <c r="K358" s="211">
        <f>COUNTIFS('2019'!$H$1343:$H$1492,"SEGUIMIENTO",'2019'!$G$1343:$G$1492,K$66,'2019'!$C$1343:$C$1492,A358)</f>
        <v>0</v>
      </c>
      <c r="L358" s="211">
        <f>COUNTIFS('2019'!$H$1343:$H$1492,"SOLUCIONADO",'2019'!$G$1343:$G$1492,K$66,'2019'!$C$1343:$C$1492,A358)</f>
        <v>0</v>
      </c>
      <c r="M358" s="211">
        <f>COUNTIFS('2019'!$H$1343:$H$1492,"SEGUIMIENTO",'2019'!$G$1343:$G$1492,M$66,'2019'!$C$1343:$C$1492,A358)</f>
        <v>0</v>
      </c>
      <c r="N358" s="211">
        <f>COUNTIFS('2019'!$H$1343:$H$1492,"SOLUCIONADO",'2019'!$G$1343:$G$1492,M$66,'2019'!$C$1343:$C$1492,A358)</f>
        <v>0</v>
      </c>
      <c r="O358" s="211">
        <f>COUNTIFS('2019'!$H$1343:$H$1492,"SEGUIMIENTO",'2019'!$G$1343:$G$1492,O$66,'2019'!$C$1343:$C$1492,A358)</f>
        <v>0</v>
      </c>
      <c r="P358" s="211">
        <f>COUNTIFS('2019'!$H$1343:$H$1492,"SOLUCIONADO",'2019'!$G$1343:$G$1492,O$66,'2019'!$C$1343:$C$1492,A358)</f>
        <v>0</v>
      </c>
      <c r="V358" s="186"/>
      <c r="W358" s="186"/>
      <c r="X358" s="186"/>
      <c r="Y358" s="186"/>
      <c r="Z358" s="186"/>
      <c r="AA358" s="186"/>
      <c r="AB358" s="186"/>
      <c r="AC358" s="186"/>
    </row>
    <row r="359" spans="1:29" ht="14.25">
      <c r="A359" s="542"/>
      <c r="C359" s="480">
        <f t="shared" ref="C359:P359" si="10">SUM(C330:C358)</f>
        <v>1</v>
      </c>
      <c r="D359" s="480">
        <f t="shared" si="10"/>
        <v>58</v>
      </c>
      <c r="E359" s="480">
        <f t="shared" si="10"/>
        <v>1</v>
      </c>
      <c r="F359" s="480">
        <f t="shared" si="10"/>
        <v>31</v>
      </c>
      <c r="G359" s="480">
        <f t="shared" si="10"/>
        <v>0</v>
      </c>
      <c r="H359" s="480">
        <f t="shared" si="10"/>
        <v>6</v>
      </c>
      <c r="I359" s="480">
        <f t="shared" si="10"/>
        <v>0</v>
      </c>
      <c r="J359" s="480">
        <f t="shared" si="10"/>
        <v>9</v>
      </c>
      <c r="K359" s="480">
        <f t="shared" si="10"/>
        <v>0</v>
      </c>
      <c r="L359" s="480">
        <f t="shared" si="10"/>
        <v>21</v>
      </c>
      <c r="M359" s="480">
        <f t="shared" si="10"/>
        <v>0</v>
      </c>
      <c r="N359" s="480">
        <f t="shared" si="10"/>
        <v>4</v>
      </c>
      <c r="O359" s="480">
        <f t="shared" si="10"/>
        <v>2</v>
      </c>
      <c r="P359" s="480">
        <f t="shared" si="10"/>
        <v>17</v>
      </c>
      <c r="V359" s="186"/>
      <c r="W359" s="186"/>
      <c r="X359" s="186"/>
      <c r="Y359" s="186"/>
      <c r="Z359" s="186"/>
      <c r="AA359" s="186"/>
      <c r="AB359" s="186"/>
      <c r="AC359" s="186"/>
    </row>
    <row r="360" spans="1:29" ht="12.75">
      <c r="C360" s="186"/>
      <c r="D360" s="186"/>
      <c r="V360" s="186"/>
      <c r="W360" s="186"/>
      <c r="X360" s="186"/>
      <c r="Y360" s="186"/>
      <c r="Z360" s="186"/>
      <c r="AA360" s="186"/>
      <c r="AB360" s="186"/>
      <c r="AC360" s="186"/>
    </row>
    <row r="361" spans="1:29" ht="12.75">
      <c r="C361" s="186"/>
      <c r="D361" s="186"/>
      <c r="V361" s="186"/>
      <c r="W361" s="186"/>
      <c r="X361" s="186"/>
      <c r="Y361" s="186"/>
      <c r="Z361" s="186"/>
      <c r="AA361" s="186"/>
      <c r="AB361" s="186"/>
      <c r="AC361" s="186"/>
    </row>
    <row r="362" spans="1:29" ht="12.75">
      <c r="C362" s="186"/>
      <c r="D362" s="186"/>
      <c r="V362" s="186"/>
      <c r="W362" s="186"/>
      <c r="X362" s="186"/>
      <c r="Y362" s="186"/>
      <c r="Z362" s="186"/>
      <c r="AA362" s="186"/>
      <c r="AB362" s="186"/>
      <c r="AC362" s="186"/>
    </row>
    <row r="363" spans="1:29" ht="12.75">
      <c r="A363" s="555" t="s">
        <v>13201</v>
      </c>
      <c r="B363" s="545"/>
      <c r="C363" s="554" t="s">
        <v>114</v>
      </c>
      <c r="D363" s="545"/>
      <c r="E363" s="554" t="s">
        <v>271</v>
      </c>
      <c r="F363" s="545"/>
      <c r="G363" s="554" t="s">
        <v>222</v>
      </c>
      <c r="H363" s="545"/>
      <c r="I363" s="554" t="s">
        <v>4846</v>
      </c>
      <c r="J363" s="545"/>
      <c r="K363" s="554" t="s">
        <v>362</v>
      </c>
      <c r="L363" s="545"/>
      <c r="M363" s="554" t="s">
        <v>483</v>
      </c>
      <c r="N363" s="545"/>
      <c r="O363" s="554" t="s">
        <v>384</v>
      </c>
      <c r="P363" s="545"/>
      <c r="V363" s="186"/>
      <c r="W363" s="186"/>
      <c r="X363" s="186"/>
      <c r="Y363" s="186"/>
      <c r="Z363" s="186"/>
      <c r="AA363" s="186"/>
      <c r="AB363" s="186"/>
      <c r="AC363" s="186"/>
    </row>
    <row r="364" spans="1:29" ht="12.75">
      <c r="A364" s="477" t="s">
        <v>39</v>
      </c>
      <c r="B364" s="477" t="s">
        <v>13197</v>
      </c>
      <c r="C364" s="467" t="s">
        <v>15</v>
      </c>
      <c r="D364" s="467" t="s">
        <v>4805</v>
      </c>
      <c r="E364" s="467" t="s">
        <v>15</v>
      </c>
      <c r="F364" s="467" t="s">
        <v>4805</v>
      </c>
      <c r="G364" s="467" t="s">
        <v>15</v>
      </c>
      <c r="H364" s="467" t="s">
        <v>4805</v>
      </c>
      <c r="I364" s="467" t="s">
        <v>15</v>
      </c>
      <c r="J364" s="467" t="s">
        <v>4805</v>
      </c>
      <c r="K364" s="467" t="s">
        <v>15</v>
      </c>
      <c r="L364" s="467" t="s">
        <v>4805</v>
      </c>
      <c r="M364" s="467" t="s">
        <v>15</v>
      </c>
      <c r="N364" s="465" t="s">
        <v>4805</v>
      </c>
      <c r="O364" s="467" t="s">
        <v>15</v>
      </c>
      <c r="P364" s="467" t="s">
        <v>4805</v>
      </c>
      <c r="V364" s="186"/>
      <c r="W364" s="186"/>
      <c r="X364" s="186"/>
      <c r="Y364" s="186"/>
      <c r="Z364" s="186"/>
      <c r="AA364" s="186"/>
      <c r="AB364" s="186"/>
      <c r="AC364" s="186"/>
    </row>
    <row r="365" spans="1:29" ht="14.25">
      <c r="A365" s="540" t="str">
        <f t="array" ref="A365">IFERROR(INDEX('2019'!$C$1493:$C$1646,MATCH(0,INDEX(COUNTIF($A$364:A364,'2019'!$C$1493:$C$1646),0,0),0)),"")</f>
        <v>Plaza Universidad</v>
      </c>
      <c r="B365" s="211">
        <f>COUNTIF('2019'!$C$1493:$C$1646,A365)</f>
        <v>9</v>
      </c>
      <c r="C365" s="211">
        <f>COUNTIFS('2019'!$H$1493:$H$1646,"SEGUIMIENTO",'2019'!$G$1493:$G$1646,C$66,'2019'!$C$1493:$C$1646,A365)</f>
        <v>0</v>
      </c>
      <c r="D365" s="211">
        <f>COUNTIFS('2019'!$H$1493:$H$1646,"SOLUCIONADO",'2019'!$G$1493:$G$1646,C$66,'2019'!$C$1493:$C$1646,A365)</f>
        <v>2</v>
      </c>
      <c r="E365" s="211">
        <f>COUNTIFS('2019'!H$1493:H$1646,"SEGUIMIENTO",'2019'!G$1493:G$1646,E$66,'2019'!C$1493:C$1646,A365)</f>
        <v>0</v>
      </c>
      <c r="F365" s="211">
        <f>COUNTIFS('2019'!H$1493:H$1646,"SOLUCIONADO",'2019'!G$1493:G$1646,E$66,'2019'!C$1493:C$1646,A365)</f>
        <v>0</v>
      </c>
      <c r="G365" s="211">
        <f>COUNTIFS('2019'!$H$1493:$H$1646,"SEGUIMIENTO",'2019'!$G$1493:$G$1646,G$66,'2019'!$C$1493:$C$1646,A365)</f>
        <v>0</v>
      </c>
      <c r="H365" s="211">
        <f>COUNTIFS('2019'!$H$1493:$H$1646,"SOLUCIONADO",'2019'!$G$1493:$G$1646,G$66,'2019'!$C$1493:$C$1646,A365)</f>
        <v>3</v>
      </c>
      <c r="I365" s="211">
        <f>COUNTIFS('2019'!$H$1493:$H$1646,"SEGUIMIENTO",'2019'!$G$1493:$G$1646,I$66,'2019'!$C$1493:$C$1646,A365)</f>
        <v>0</v>
      </c>
      <c r="J365" s="211">
        <f>COUNTIFS('2019'!$H$1493:$H$1646,"SOLUCIONADO",'2019'!$G$1493:$G$1646,I$66,'2019'!$C$1493:$C$1646,A365)</f>
        <v>0</v>
      </c>
      <c r="K365" s="211">
        <f>COUNTIFS('2019'!$H$1493:$H$1646,"SEGUIMIENTO",'2019'!$G$1493:$G$1646,K$66,'2019'!$C$1493:$C$1646,A365)</f>
        <v>0</v>
      </c>
      <c r="L365" s="211">
        <f>COUNTIFS('2019'!$H$1493:$H$1646,"SOLUCIONADO",'2019'!$G$1493:$G$1646,K$66,'2019'!$C$1493:$C$1646,A365)</f>
        <v>0</v>
      </c>
      <c r="M365" s="211">
        <f>COUNTIFS('2019'!$H$1493:$H$1646,"SEGUIMIENTO",'2019'!$G$1493:$G$1646,M$66,'2019'!$C$1493:$C$1646,A365)</f>
        <v>0</v>
      </c>
      <c r="N365" s="211">
        <f>COUNTIFS('2019'!$H$1493:$H$1646,"SOLUCIONADO",'2019'!$G$1493:$G$1646,M$66,'2019'!$C$1493:$C$1646,A365)</f>
        <v>0</v>
      </c>
      <c r="O365" s="211">
        <f>COUNTIFS('2019'!$H$1493:$H$1646,"SEGUIMIENTO",'2019'!$G$1493:$G$1646,O$66,'2019'!$C$1493:$C$1646,A365)</f>
        <v>0</v>
      </c>
      <c r="P365" s="211">
        <f>COUNTIFS('2019'!$H$1493:$H$1646,"SOLUCIONADO",'2019'!$G$1493:$G$1646,O$66,'2019'!$C$1493:$C$1646,A365)</f>
        <v>4</v>
      </c>
      <c r="V365" s="186"/>
      <c r="W365" s="186"/>
      <c r="X365" s="186"/>
      <c r="Y365" s="186"/>
      <c r="Z365" s="186"/>
      <c r="AA365" s="186"/>
      <c r="AB365" s="186"/>
      <c r="AC365" s="186"/>
    </row>
    <row r="366" spans="1:29" ht="14.25">
      <c r="A366" s="540" t="str">
        <f t="array" ref="A366">IFERROR(INDEX('2019'!$C$1493:$C$1646,MATCH(0,INDEX(COUNTIF($A$364:A365,'2019'!$C$1493:$C$1646),0,0),0)),"")</f>
        <v>Lomas-1</v>
      </c>
      <c r="B366" s="211">
        <f>COUNTIF('2019'!$C$1493:$C$1646,A366)</f>
        <v>2</v>
      </c>
      <c r="C366" s="211">
        <f>COUNTIFS('2019'!$H$1493:$H$1646,"SEGUIMIENTO",'2019'!$G$1493:$G$1646,C$66,'2019'!$C$1493:$C$1646,A366)</f>
        <v>0</v>
      </c>
      <c r="D366" s="211">
        <f>COUNTIFS('2019'!$H$1493:$H$1646,"SOLUCIONADO",'2019'!$G$1493:$G$1646,C$66,'2019'!$C$1493:$C$1646,A366)</f>
        <v>1</v>
      </c>
      <c r="E366" s="211">
        <f>COUNTIFS('2019'!H$1493:H$1646,"SEGUIMIENTO",'2019'!G$1493:G$1646,E$66,'2019'!C$1493:C$1646,A366)</f>
        <v>0</v>
      </c>
      <c r="F366" s="211">
        <f>COUNTIFS('2019'!H$1493:H$1646,"SOLUCIONADO",'2019'!G$1493:G$1646,E$66,'2019'!C$1493:C$1646,A366)</f>
        <v>0</v>
      </c>
      <c r="G366" s="211">
        <f>COUNTIFS('2019'!$H$1493:$H$1646,"SEGUIMIENTO",'2019'!$G$1493:$G$1646,G$66,'2019'!$C$1493:$C$1646,A366)</f>
        <v>0</v>
      </c>
      <c r="H366" s="211">
        <f>COUNTIFS('2019'!$H$1493:$H$1646,"SOLUCIONADO",'2019'!$G$1493:$G$1646,G$66,'2019'!$C$1493:$C$1646,A366)</f>
        <v>1</v>
      </c>
      <c r="I366" s="211">
        <f>COUNTIFS('2019'!$H$1493:$H$1646,"SEGUIMIENTO",'2019'!$G$1493:$G$1646,I$66,'2019'!$C$1493:$C$1646,A366)</f>
        <v>0</v>
      </c>
      <c r="J366" s="211">
        <f>COUNTIFS('2019'!$H$1493:$H$1646,"SOLUCIONADO",'2019'!$G$1493:$G$1646,I$66,'2019'!$C$1493:$C$1646,A366)</f>
        <v>0</v>
      </c>
      <c r="K366" s="211">
        <f>COUNTIFS('2019'!$H$1493:$H$1646,"SEGUIMIENTO",'2019'!$G$1493:$G$1646,K$66,'2019'!$C$1493:$C$1646,A366)</f>
        <v>0</v>
      </c>
      <c r="L366" s="211">
        <f>COUNTIFS('2019'!$H$1493:$H$1646,"SOLUCIONADO",'2019'!$G$1493:$G$1646,K$66,'2019'!$C$1493:$C$1646,A366)</f>
        <v>0</v>
      </c>
      <c r="M366" s="211">
        <f>COUNTIFS('2019'!$H$1493:$H$1646,"SEGUIMIENTO",'2019'!$G$1493:$G$1646,M$66,'2019'!$C$1493:$C$1646,A366)</f>
        <v>0</v>
      </c>
      <c r="N366" s="211">
        <f>COUNTIFS('2019'!$H$1493:$H$1646,"SOLUCIONADO",'2019'!$G$1493:$G$1646,M$66,'2019'!$C$1493:$C$1646,A366)</f>
        <v>0</v>
      </c>
      <c r="O366" s="211">
        <f>COUNTIFS('2019'!$H$1493:$H$1646,"SEGUIMIENTO",'2019'!$G$1493:$G$1646,O$66,'2019'!$C$1493:$C$1646,A366)</f>
        <v>0</v>
      </c>
      <c r="P366" s="211">
        <f>COUNTIFS('2019'!$H$1493:$H$1646,"SOLUCIONADO",'2019'!$G$1493:$G$1646,O$66,'2019'!$C$1493:$C$1646,A366)</f>
        <v>0</v>
      </c>
      <c r="V366" s="186"/>
      <c r="W366" s="186"/>
      <c r="X366" s="186"/>
      <c r="Y366" s="186"/>
      <c r="Z366" s="186"/>
      <c r="AA366" s="186"/>
      <c r="AB366" s="186"/>
      <c r="AC366" s="186"/>
    </row>
    <row r="367" spans="1:29" ht="14.25">
      <c r="A367" s="540" t="str">
        <f t="array" ref="A367">IFERROR(INDEX('2019'!$C$1493:$C$1646,MATCH(0,INDEX(COUNTIF($A$364:A366,'2019'!$C$1493:$C$1646),0,0),0)),"")</f>
        <v>Torre San Miguel</v>
      </c>
      <c r="B367" s="211">
        <f>COUNTIF('2019'!$C$1493:$C$1646,A367)</f>
        <v>6</v>
      </c>
      <c r="C367" s="211">
        <f>COUNTIFS('2019'!$H$1493:$H$1646,"SEGUIMIENTO",'2019'!$G$1493:$G$1646,C$66,'2019'!$C$1493:$C$1646,A367)</f>
        <v>0</v>
      </c>
      <c r="D367" s="211">
        <f>COUNTIFS('2019'!$H$1493:$H$1646,"SOLUCIONADO",'2019'!$G$1493:$G$1646,C$66,'2019'!$C$1493:$C$1646,A367)</f>
        <v>3</v>
      </c>
      <c r="E367" s="211">
        <f>COUNTIFS('2019'!H$1493:H$1646,"SEGUIMIENTO",'2019'!G$1493:G$1646,E$66,'2019'!C$1493:C$1646,A367)</f>
        <v>0</v>
      </c>
      <c r="F367" s="211">
        <f>COUNTIFS('2019'!H$1493:H$1646,"SOLUCIONADO",'2019'!G$1493:G$1646,E$66,'2019'!C$1493:C$1646,A367)</f>
        <v>1</v>
      </c>
      <c r="G367" s="211">
        <f>COUNTIFS('2019'!$H$1493:$H$1646,"SEGUIMIENTO",'2019'!$G$1493:$G$1646,G$66,'2019'!$C$1493:$C$1646,A367)</f>
        <v>0</v>
      </c>
      <c r="H367" s="211">
        <f>COUNTIFS('2019'!$H$1493:$H$1646,"SOLUCIONADO",'2019'!$G$1493:$G$1646,G$66,'2019'!$C$1493:$C$1646,A367)</f>
        <v>0</v>
      </c>
      <c r="I367" s="211">
        <f>COUNTIFS('2019'!$H$1493:$H$1646,"SEGUIMIENTO",'2019'!$G$1493:$G$1646,I$66,'2019'!$C$1493:$C$1646,A367)</f>
        <v>0</v>
      </c>
      <c r="J367" s="211">
        <f>COUNTIFS('2019'!$H$1493:$H$1646,"SOLUCIONADO",'2019'!$G$1493:$G$1646,I$66,'2019'!$C$1493:$C$1646,A367)</f>
        <v>0</v>
      </c>
      <c r="K367" s="211">
        <f>COUNTIFS('2019'!$H$1493:$H$1646,"SEGUIMIENTO",'2019'!$G$1493:$G$1646,K$66,'2019'!$C$1493:$C$1646,A367)</f>
        <v>0</v>
      </c>
      <c r="L367" s="211">
        <f>COUNTIFS('2019'!$H$1493:$H$1646,"SOLUCIONADO",'2019'!$G$1493:$G$1646,K$66,'2019'!$C$1493:$C$1646,A367)</f>
        <v>0</v>
      </c>
      <c r="M367" s="211">
        <f>COUNTIFS('2019'!$H$1493:$H$1646,"SEGUIMIENTO",'2019'!$G$1493:$G$1646,M$66,'2019'!$C$1493:$C$1646,A367)</f>
        <v>0</v>
      </c>
      <c r="N367" s="211">
        <f>COUNTIFS('2019'!$H$1493:$H$1646,"SOLUCIONADO",'2019'!$G$1493:$G$1646,M$66,'2019'!$C$1493:$C$1646,A367)</f>
        <v>0</v>
      </c>
      <c r="O367" s="211">
        <f>COUNTIFS('2019'!$H$1493:$H$1646,"SEGUIMIENTO",'2019'!$G$1493:$G$1646,O$66,'2019'!$C$1493:$C$1646,A367)</f>
        <v>0</v>
      </c>
      <c r="P367" s="211">
        <f>COUNTIFS('2019'!$H$1493:$H$1646,"SOLUCIONADO",'2019'!$G$1493:$G$1646,O$66,'2019'!$C$1493:$C$1646,A367)</f>
        <v>2</v>
      </c>
      <c r="V367" s="186"/>
      <c r="W367" s="186"/>
      <c r="X367" s="186"/>
      <c r="Y367" s="186"/>
      <c r="Z367" s="186"/>
      <c r="AA367" s="186"/>
      <c r="AB367" s="186"/>
      <c r="AC367" s="186"/>
    </row>
    <row r="368" spans="1:29" ht="14.25">
      <c r="A368" s="540" t="str">
        <f t="array" ref="A368">IFERROR(INDEX('2019'!$C$1493:$C$1646,MATCH(0,INDEX(COUNTIF($A$364:A367,'2019'!$C$1493:$C$1646),0,0),0)),"")</f>
        <v>Playa Grande</v>
      </c>
      <c r="B368" s="211">
        <f>COUNTIF('2019'!$C$1493:$C$1646,A368)</f>
        <v>7</v>
      </c>
      <c r="C368" s="211">
        <f>COUNTIFS('2019'!$H$1493:$H$1646,"SEGUIMIENTO",'2019'!$G$1493:$G$1646,C$66,'2019'!$C$1493:$C$1646,A368)</f>
        <v>0</v>
      </c>
      <c r="D368" s="211">
        <f>COUNTIFS('2019'!$H$1493:$H$1646,"SOLUCIONADO",'2019'!$G$1493:$G$1646,C$66,'2019'!$C$1493:$C$1646,A368)</f>
        <v>2</v>
      </c>
      <c r="E368" s="211">
        <f>COUNTIFS('2019'!H$1493:H$1646,"SEGUIMIENTO",'2019'!G$1493:G$1646,E$66,'2019'!C$1493:C$1646,A368)</f>
        <v>0</v>
      </c>
      <c r="F368" s="211">
        <f>COUNTIFS('2019'!H$1493:H$1646,"SOLUCIONADO",'2019'!G$1493:G$1646,E$66,'2019'!C$1493:C$1646,A368)</f>
        <v>2</v>
      </c>
      <c r="G368" s="211">
        <f>COUNTIFS('2019'!$H$1493:$H$1646,"SEGUIMIENTO",'2019'!$G$1493:$G$1646,G$66,'2019'!$C$1493:$C$1646,A368)</f>
        <v>0</v>
      </c>
      <c r="H368" s="211">
        <f>COUNTIFS('2019'!$H$1493:$H$1646,"SOLUCIONADO",'2019'!$G$1493:$G$1646,G$66,'2019'!$C$1493:$C$1646,A368)</f>
        <v>1</v>
      </c>
      <c r="I368" s="211">
        <f>COUNTIFS('2019'!$H$1493:$H$1646,"SEGUIMIENTO",'2019'!$G$1493:$G$1646,I$66,'2019'!$C$1493:$C$1646,A368)</f>
        <v>0</v>
      </c>
      <c r="J368" s="211">
        <f>COUNTIFS('2019'!$H$1493:$H$1646,"SOLUCIONADO",'2019'!$G$1493:$G$1646,I$66,'2019'!$C$1493:$C$1646,A368)</f>
        <v>0</v>
      </c>
      <c r="K368" s="211">
        <f>COUNTIFS('2019'!$H$1493:$H$1646,"SEGUIMIENTO",'2019'!$G$1493:$G$1646,K$66,'2019'!$C$1493:$C$1646,A368)</f>
        <v>0</v>
      </c>
      <c r="L368" s="211">
        <f>COUNTIFS('2019'!$H$1493:$H$1646,"SOLUCIONADO",'2019'!$G$1493:$G$1646,K$66,'2019'!$C$1493:$C$1646,A368)</f>
        <v>0</v>
      </c>
      <c r="M368" s="211">
        <f>COUNTIFS('2019'!$H$1493:$H$1646,"SEGUIMIENTO",'2019'!$G$1493:$G$1646,M$66,'2019'!$C$1493:$C$1646,A368)</f>
        <v>0</v>
      </c>
      <c r="N368" s="211">
        <f>COUNTIFS('2019'!$H$1493:$H$1646,"SOLUCIONADO",'2019'!$G$1493:$G$1646,M$66,'2019'!$C$1493:$C$1646,A368)</f>
        <v>0</v>
      </c>
      <c r="O368" s="211">
        <f>COUNTIFS('2019'!$H$1493:$H$1646,"SEGUIMIENTO",'2019'!$G$1493:$G$1646,O$66,'2019'!$C$1493:$C$1646,A368)</f>
        <v>0</v>
      </c>
      <c r="P368" s="211">
        <f>COUNTIFS('2019'!$H$1493:$H$1646,"SOLUCIONADO",'2019'!$G$1493:$G$1646,O$66,'2019'!$C$1493:$C$1646,A368)</f>
        <v>2</v>
      </c>
      <c r="V368" s="186"/>
      <c r="W368" s="186"/>
      <c r="X368" s="186"/>
      <c r="Y368" s="186"/>
      <c r="Z368" s="186"/>
      <c r="AA368" s="186"/>
      <c r="AB368" s="186"/>
      <c r="AC368" s="186"/>
    </row>
    <row r="369" spans="1:29" ht="14.25">
      <c r="A369" s="540" t="str">
        <f t="array" ref="A369">IFERROR(INDEX('2019'!$C$1493:$C$1646,MATCH(0,INDEX(COUNTIF($A$364:A368,'2019'!$C$1493:$C$1646),0,0),0)),"")</f>
        <v>Morcelo</v>
      </c>
      <c r="B369" s="211">
        <f>COUNTIF('2019'!$C$1493:$C$1646,A369)</f>
        <v>2</v>
      </c>
      <c r="C369" s="211">
        <f>COUNTIFS('2019'!$H$1493:$H$1646,"SEGUIMIENTO",'2019'!$G$1493:$G$1646,C$66,'2019'!$C$1493:$C$1646,A369)</f>
        <v>0</v>
      </c>
      <c r="D369" s="211">
        <f>COUNTIFS('2019'!$H$1493:$H$1646,"SOLUCIONADO",'2019'!$G$1493:$G$1646,C$66,'2019'!$C$1493:$C$1646,A369)</f>
        <v>0</v>
      </c>
      <c r="E369" s="211">
        <f>COUNTIFS('2019'!H$1493:H$1646,"SEGUIMIENTO",'2019'!G$1493:G$1646,E$66,'2019'!C$1493:C$1646,A369)</f>
        <v>0</v>
      </c>
      <c r="F369" s="211">
        <f>COUNTIFS('2019'!H$1493:H$1646,"SOLUCIONADO",'2019'!G$1493:G$1646,E$66,'2019'!C$1493:C$1646,A369)</f>
        <v>0</v>
      </c>
      <c r="G369" s="211">
        <f>COUNTIFS('2019'!$H$1493:$H$1646,"SEGUIMIENTO",'2019'!$G$1493:$G$1646,G$66,'2019'!$C$1493:$C$1646,A369)</f>
        <v>0</v>
      </c>
      <c r="H369" s="211">
        <f>COUNTIFS('2019'!$H$1493:$H$1646,"SOLUCIONADO",'2019'!$G$1493:$G$1646,G$66,'2019'!$C$1493:$C$1646,A369)</f>
        <v>0</v>
      </c>
      <c r="I369" s="211">
        <f>COUNTIFS('2019'!$H$1493:$H$1646,"SEGUIMIENTO",'2019'!$G$1493:$G$1646,I$66,'2019'!$C$1493:$C$1646,A369)</f>
        <v>0</v>
      </c>
      <c r="J369" s="211">
        <f>COUNTIFS('2019'!$H$1493:$H$1646,"SOLUCIONADO",'2019'!$G$1493:$G$1646,I$66,'2019'!$C$1493:$C$1646,A369)</f>
        <v>0</v>
      </c>
      <c r="K369" s="211">
        <f>COUNTIFS('2019'!$H$1493:$H$1646,"SEGUIMIENTO",'2019'!$G$1493:$G$1646,K$66,'2019'!$C$1493:$C$1646,A369)</f>
        <v>0</v>
      </c>
      <c r="L369" s="211">
        <f>COUNTIFS('2019'!$H$1493:$H$1646,"SOLUCIONADO",'2019'!$G$1493:$G$1646,K$66,'2019'!$C$1493:$C$1646,A369)</f>
        <v>0</v>
      </c>
      <c r="M369" s="211">
        <f>COUNTIFS('2019'!$H$1493:$H$1646,"SEGUIMIENTO",'2019'!$G$1493:$G$1646,M$66,'2019'!$C$1493:$C$1646,A369)</f>
        <v>0</v>
      </c>
      <c r="N369" s="211">
        <f>COUNTIFS('2019'!$H$1493:$H$1646,"SOLUCIONADO",'2019'!$G$1493:$G$1646,M$66,'2019'!$C$1493:$C$1646,A369)</f>
        <v>0</v>
      </c>
      <c r="O369" s="211">
        <f>COUNTIFS('2019'!$H$1493:$H$1646,"SEGUIMIENTO",'2019'!$G$1493:$G$1646,O$66,'2019'!$C$1493:$C$1646,A369)</f>
        <v>1</v>
      </c>
      <c r="P369" s="211">
        <f>COUNTIFS('2019'!$H$1493:$H$1646,"SOLUCIONADO",'2019'!$G$1493:$G$1646,O$66,'2019'!$C$1493:$C$1646,A369)</f>
        <v>1</v>
      </c>
      <c r="V369" s="186"/>
      <c r="W369" s="186"/>
      <c r="X369" s="186"/>
      <c r="Y369" s="186"/>
      <c r="Z369" s="186"/>
      <c r="AA369" s="186"/>
      <c r="AB369" s="186"/>
      <c r="AC369" s="186"/>
    </row>
    <row r="370" spans="1:29" ht="14.25">
      <c r="A370" s="540" t="str">
        <f t="array" ref="A370">IFERROR(INDEX('2019'!$C$1493:$C$1646,MATCH(0,INDEX(COUNTIF($A$364:A369,'2019'!$C$1493:$C$1646),0,0),0)),"")</f>
        <v>Arallanes</v>
      </c>
      <c r="B370" s="211">
        <f>COUNTIF('2019'!$C$1493:$C$1646,A370)</f>
        <v>16</v>
      </c>
      <c r="C370" s="211">
        <f>COUNTIFS('2019'!$H$1493:$H$1646,"SEGUIMIENTO",'2019'!$G$1493:$G$1646,C$66,'2019'!$C$1493:$C$1646,A370)</f>
        <v>0</v>
      </c>
      <c r="D370" s="211">
        <f>COUNTIFS('2019'!$H$1493:$H$1646,"SOLUCIONADO",'2019'!$G$1493:$G$1646,C$66,'2019'!$C$1493:$C$1646,A370)</f>
        <v>4</v>
      </c>
      <c r="E370" s="211">
        <f>COUNTIFS('2019'!H$1493:H$1646,"SEGUIMIENTO",'2019'!G$1493:G$1646,E$66,'2019'!C$1493:C$1646,A370)</f>
        <v>0</v>
      </c>
      <c r="F370" s="211">
        <f>COUNTIFS('2019'!H$1493:H$1646,"SOLUCIONADO",'2019'!G$1493:G$1646,E$66,'2019'!C$1493:C$1646,A370)</f>
        <v>9</v>
      </c>
      <c r="G370" s="211">
        <f>COUNTIFS('2019'!$H$1493:$H$1646,"SEGUIMIENTO",'2019'!$G$1493:$G$1646,G$66,'2019'!$C$1493:$C$1646,A370)</f>
        <v>0</v>
      </c>
      <c r="H370" s="211">
        <f>COUNTIFS('2019'!$H$1493:$H$1646,"SOLUCIONADO",'2019'!$G$1493:$G$1646,G$66,'2019'!$C$1493:$C$1646,A370)</f>
        <v>2</v>
      </c>
      <c r="I370" s="211">
        <f>COUNTIFS('2019'!$H$1493:$H$1646,"SEGUIMIENTO",'2019'!$G$1493:$G$1646,I$66,'2019'!$C$1493:$C$1646,A370)</f>
        <v>0</v>
      </c>
      <c r="J370" s="211">
        <f>COUNTIFS('2019'!$H$1493:$H$1646,"SOLUCIONADO",'2019'!$G$1493:$G$1646,I$66,'2019'!$C$1493:$C$1646,A370)</f>
        <v>1</v>
      </c>
      <c r="K370" s="211">
        <f>COUNTIFS('2019'!$H$1493:$H$1646,"SEGUIMIENTO",'2019'!$G$1493:$G$1646,K$66,'2019'!$C$1493:$C$1646,A370)</f>
        <v>0</v>
      </c>
      <c r="L370" s="211">
        <f>COUNTIFS('2019'!$H$1493:$H$1646,"SOLUCIONADO",'2019'!$G$1493:$G$1646,K$66,'2019'!$C$1493:$C$1646,A370)</f>
        <v>0</v>
      </c>
      <c r="M370" s="211">
        <f>COUNTIFS('2019'!$H$1493:$H$1646,"SEGUIMIENTO",'2019'!$G$1493:$G$1646,M$66,'2019'!$C$1493:$C$1646,A370)</f>
        <v>0</v>
      </c>
      <c r="N370" s="211">
        <f>COUNTIFS('2019'!$H$1493:$H$1646,"SOLUCIONADO",'2019'!$G$1493:$G$1646,M$66,'2019'!$C$1493:$C$1646,A370)</f>
        <v>0</v>
      </c>
      <c r="O370" s="211">
        <f>COUNTIFS('2019'!$H$1493:$H$1646,"SEGUIMIENTO",'2019'!$G$1493:$G$1646,O$66,'2019'!$C$1493:$C$1646,A370)</f>
        <v>0</v>
      </c>
      <c r="P370" s="211">
        <f>COUNTIFS('2019'!$H$1493:$H$1646,"SOLUCIONADO",'2019'!$G$1493:$G$1646,O$66,'2019'!$C$1493:$C$1646,A370)</f>
        <v>0</v>
      </c>
      <c r="V370" s="186"/>
      <c r="W370" s="186"/>
      <c r="X370" s="186"/>
      <c r="Y370" s="186"/>
      <c r="Z370" s="186"/>
      <c r="AA370" s="186"/>
      <c r="AB370" s="186"/>
      <c r="AC370" s="186"/>
    </row>
    <row r="371" spans="1:29" ht="14.25">
      <c r="A371" s="540" t="str">
        <f t="array" ref="A371">IFERROR(INDEX('2019'!$C$1493:$C$1646,MATCH(0,INDEX(COUNTIF($A$364:A370,'2019'!$C$1493:$C$1646),0,0),0)),"")</f>
        <v>Parque Ecuestre</v>
      </c>
      <c r="B371" s="211">
        <f>COUNTIF('2019'!$C$1493:$C$1646,A371)</f>
        <v>3</v>
      </c>
      <c r="C371" s="211">
        <f>COUNTIFS('2019'!$H$1493:$H$1646,"SEGUIMIENTO",'2019'!$G$1493:$G$1646,C$66,'2019'!$C$1493:$C$1646,A371)</f>
        <v>0</v>
      </c>
      <c r="D371" s="211">
        <f>COUNTIFS('2019'!$H$1493:$H$1646,"SOLUCIONADO",'2019'!$G$1493:$G$1646,C$66,'2019'!$C$1493:$C$1646,A371)</f>
        <v>2</v>
      </c>
      <c r="E371" s="211">
        <f>COUNTIFS('2019'!H$1493:H$1646,"SEGUIMIENTO",'2019'!G$1493:G$1646,E$66,'2019'!C$1493:C$1646,A371)</f>
        <v>0</v>
      </c>
      <c r="F371" s="211">
        <f>COUNTIFS('2019'!H$1493:H$1646,"SOLUCIONADO",'2019'!G$1493:G$1646,E$66,'2019'!C$1493:C$1646,A371)</f>
        <v>0</v>
      </c>
      <c r="G371" s="211">
        <f>COUNTIFS('2019'!$H$1493:$H$1646,"SEGUIMIENTO",'2019'!$G$1493:$G$1646,G$66,'2019'!$C$1493:$C$1646,A371)</f>
        <v>0</v>
      </c>
      <c r="H371" s="211">
        <f>COUNTIFS('2019'!$H$1493:$H$1646,"SOLUCIONADO",'2019'!$G$1493:$G$1646,G$66,'2019'!$C$1493:$C$1646,A371)</f>
        <v>1</v>
      </c>
      <c r="I371" s="211">
        <f>COUNTIFS('2019'!$H$1493:$H$1646,"SEGUIMIENTO",'2019'!$G$1493:$G$1646,I$66,'2019'!$C$1493:$C$1646,A371)</f>
        <v>0</v>
      </c>
      <c r="J371" s="211">
        <f>COUNTIFS('2019'!$H$1493:$H$1646,"SOLUCIONADO",'2019'!$G$1493:$G$1646,I$66,'2019'!$C$1493:$C$1646,A371)</f>
        <v>0</v>
      </c>
      <c r="K371" s="211">
        <f>COUNTIFS('2019'!$H$1493:$H$1646,"SEGUIMIENTO",'2019'!$G$1493:$G$1646,K$66,'2019'!$C$1493:$C$1646,A371)</f>
        <v>0</v>
      </c>
      <c r="L371" s="211">
        <f>COUNTIFS('2019'!$H$1493:$H$1646,"SOLUCIONADO",'2019'!$G$1493:$G$1646,K$66,'2019'!$C$1493:$C$1646,A371)</f>
        <v>0</v>
      </c>
      <c r="M371" s="211">
        <f>COUNTIFS('2019'!$H$1493:$H$1646,"SEGUIMIENTO",'2019'!$G$1493:$G$1646,M$66,'2019'!$C$1493:$C$1646,A371)</f>
        <v>0</v>
      </c>
      <c r="N371" s="211">
        <f>COUNTIFS('2019'!$H$1493:$H$1646,"SOLUCIONADO",'2019'!$G$1493:$G$1646,M$66,'2019'!$C$1493:$C$1646,A371)</f>
        <v>0</v>
      </c>
      <c r="O371" s="211">
        <f>COUNTIFS('2019'!$H$1493:$H$1646,"SEGUIMIENTO",'2019'!$G$1493:$G$1646,O$66,'2019'!$C$1493:$C$1646,A371)</f>
        <v>0</v>
      </c>
      <c r="P371" s="211">
        <f>COUNTIFS('2019'!$H$1493:$H$1646,"SOLUCIONADO",'2019'!$G$1493:$G$1646,O$66,'2019'!$C$1493:$C$1646,A371)</f>
        <v>0</v>
      </c>
      <c r="V371" s="186"/>
      <c r="W371" s="186"/>
      <c r="X371" s="186"/>
      <c r="Y371" s="186"/>
      <c r="Z371" s="186"/>
      <c r="AA371" s="186"/>
      <c r="AB371" s="186"/>
      <c r="AC371" s="186"/>
    </row>
    <row r="372" spans="1:29" ht="14.25">
      <c r="A372" s="540" t="str">
        <f t="array" ref="A372">IFERROR(INDEX('2019'!$C$1493:$C$1646,MATCH(0,INDEX(COUNTIF($A$364:A371,'2019'!$C$1493:$C$1646),0,0),0)),"")</f>
        <v>Bello Horizonte</v>
      </c>
      <c r="B372" s="211">
        <f>COUNTIF('2019'!$C$1493:$C$1646,A372)</f>
        <v>18</v>
      </c>
      <c r="C372" s="211">
        <f>COUNTIFS('2019'!$H$1493:$H$1646,"SEGUIMIENTO",'2019'!$G$1493:$G$1646,C$66,'2019'!$C$1493:$C$1646,A372)</f>
        <v>0</v>
      </c>
      <c r="D372" s="211">
        <f>COUNTIFS('2019'!$H$1493:$H$1646,"SOLUCIONADO",'2019'!$G$1493:$G$1646,C$66,'2019'!$C$1493:$C$1646,A372)</f>
        <v>12</v>
      </c>
      <c r="E372" s="211">
        <f>COUNTIFS('2019'!H$1493:H$1646,"SEGUIMIENTO",'2019'!G$1493:G$1646,E$66,'2019'!C$1493:C$1646,A372)</f>
        <v>0</v>
      </c>
      <c r="F372" s="211">
        <f>COUNTIFS('2019'!H$1493:H$1646,"SOLUCIONADO",'2019'!G$1493:G$1646,E$66,'2019'!C$1493:C$1646,A372)</f>
        <v>1</v>
      </c>
      <c r="G372" s="211">
        <f>COUNTIFS('2019'!$H$1493:$H$1646,"SEGUIMIENTO",'2019'!$G$1493:$G$1646,G$66,'2019'!$C$1493:$C$1646,A372)</f>
        <v>0</v>
      </c>
      <c r="H372" s="211">
        <f>COUNTIFS('2019'!$H$1493:$H$1646,"SOLUCIONADO",'2019'!$G$1493:$G$1646,G$66,'2019'!$C$1493:$C$1646,A372)</f>
        <v>1</v>
      </c>
      <c r="I372" s="211">
        <f>COUNTIFS('2019'!$H$1493:$H$1646,"SEGUIMIENTO",'2019'!$G$1493:$G$1646,I$66,'2019'!$C$1493:$C$1646,A372)</f>
        <v>0</v>
      </c>
      <c r="J372" s="211">
        <f>COUNTIFS('2019'!$H$1493:$H$1646,"SOLUCIONADO",'2019'!$G$1493:$G$1646,I$66,'2019'!$C$1493:$C$1646,A372)</f>
        <v>0</v>
      </c>
      <c r="K372" s="211">
        <f>COUNTIFS('2019'!$H$1493:$H$1646,"SEGUIMIENTO",'2019'!$G$1493:$G$1646,K$66,'2019'!$C$1493:$C$1646,A372)</f>
        <v>0</v>
      </c>
      <c r="L372" s="211">
        <f>COUNTIFS('2019'!$H$1493:$H$1646,"SOLUCIONADO",'2019'!$G$1493:$G$1646,K$66,'2019'!$C$1493:$C$1646,A372)</f>
        <v>0</v>
      </c>
      <c r="M372" s="211">
        <f>COUNTIFS('2019'!$H$1493:$H$1646,"SEGUIMIENTO",'2019'!$G$1493:$G$1646,M$66,'2019'!$C$1493:$C$1646,A372)</f>
        <v>0</v>
      </c>
      <c r="N372" s="211">
        <f>COUNTIFS('2019'!$H$1493:$H$1646,"SOLUCIONADO",'2019'!$G$1493:$G$1646,M$66,'2019'!$C$1493:$C$1646,A372)</f>
        <v>1</v>
      </c>
      <c r="O372" s="211">
        <f>COUNTIFS('2019'!$H$1493:$H$1646,"SEGUIMIENTO",'2019'!$G$1493:$G$1646,O$66,'2019'!$C$1493:$C$1646,A372)</f>
        <v>0</v>
      </c>
      <c r="P372" s="211">
        <f>COUNTIFS('2019'!$H$1493:$H$1646,"SOLUCIONADO",'2019'!$G$1493:$G$1646,O$66,'2019'!$C$1493:$C$1646,A372)</f>
        <v>3</v>
      </c>
      <c r="V372" s="186"/>
      <c r="W372" s="186"/>
      <c r="X372" s="186"/>
      <c r="Y372" s="186"/>
      <c r="Z372" s="186"/>
      <c r="AA372" s="186"/>
      <c r="AB372" s="186"/>
      <c r="AC372" s="186"/>
    </row>
    <row r="373" spans="1:29" ht="14.25">
      <c r="A373" s="540" t="str">
        <f t="array" ref="A373">IFERROR(INDEX('2019'!$C$1493:$C$1646,MATCH(0,INDEX(COUNTIF($A$364:A372,'2019'!$C$1493:$C$1646),0,0),0)),"")</f>
        <v>Millenia</v>
      </c>
      <c r="B373" s="211">
        <f>COUNTIF('2019'!$C$1493:$C$1646,A373)</f>
        <v>4</v>
      </c>
      <c r="C373" s="211">
        <f>COUNTIFS('2019'!$H$1493:$H$1646,"SEGUIMIENTO",'2019'!$G$1493:$G$1646,C$66,'2019'!$C$1493:$C$1646,A373)</f>
        <v>0</v>
      </c>
      <c r="D373" s="211">
        <f>COUNTIFS('2019'!$H$1493:$H$1646,"SOLUCIONADO",'2019'!$G$1493:$G$1646,C$66,'2019'!$C$1493:$C$1646,A373)</f>
        <v>1</v>
      </c>
      <c r="E373" s="211">
        <f>COUNTIFS('2019'!H$1493:H$1646,"SEGUIMIENTO",'2019'!G$1493:G$1646,E$66,'2019'!C$1493:C$1646,A373)</f>
        <v>0</v>
      </c>
      <c r="F373" s="211">
        <f>COUNTIFS('2019'!H$1493:H$1646,"SOLUCIONADO",'2019'!G$1493:G$1646,E$66,'2019'!C$1493:C$1646,A373)</f>
        <v>3</v>
      </c>
      <c r="G373" s="211">
        <f>COUNTIFS('2019'!$H$1493:$H$1646,"SEGUIMIENTO",'2019'!$G$1493:$G$1646,G$66,'2019'!$C$1493:$C$1646,A373)</f>
        <v>0</v>
      </c>
      <c r="H373" s="211">
        <f>COUNTIFS('2019'!$H$1493:$H$1646,"SOLUCIONADO",'2019'!$G$1493:$G$1646,G$66,'2019'!$C$1493:$C$1646,A373)</f>
        <v>0</v>
      </c>
      <c r="I373" s="211">
        <f>COUNTIFS('2019'!$H$1493:$H$1646,"SEGUIMIENTO",'2019'!$G$1493:$G$1646,I$66,'2019'!$C$1493:$C$1646,A373)</f>
        <v>0</v>
      </c>
      <c r="J373" s="211">
        <f>COUNTIFS('2019'!$H$1493:$H$1646,"SOLUCIONADO",'2019'!$G$1493:$G$1646,I$66,'2019'!$C$1493:$C$1646,A373)</f>
        <v>0</v>
      </c>
      <c r="K373" s="211">
        <f>COUNTIFS('2019'!$H$1493:$H$1646,"SEGUIMIENTO",'2019'!$G$1493:$G$1646,K$66,'2019'!$C$1493:$C$1646,A373)</f>
        <v>0</v>
      </c>
      <c r="L373" s="211">
        <f>COUNTIFS('2019'!$H$1493:$H$1646,"SOLUCIONADO",'2019'!$G$1493:$G$1646,K$66,'2019'!$C$1493:$C$1646,A373)</f>
        <v>0</v>
      </c>
      <c r="M373" s="211">
        <f>COUNTIFS('2019'!$H$1493:$H$1646,"SEGUIMIENTO",'2019'!$G$1493:$G$1646,M$66,'2019'!$C$1493:$C$1646,A373)</f>
        <v>0</v>
      </c>
      <c r="N373" s="211">
        <f>COUNTIFS('2019'!$H$1493:$H$1646,"SOLUCIONADO",'2019'!$G$1493:$G$1646,M$66,'2019'!$C$1493:$C$1646,A373)</f>
        <v>0</v>
      </c>
      <c r="O373" s="211">
        <f>COUNTIFS('2019'!$H$1493:$H$1646,"SEGUIMIENTO",'2019'!$G$1493:$G$1646,O$66,'2019'!$C$1493:$C$1646,A373)</f>
        <v>0</v>
      </c>
      <c r="P373" s="211">
        <f>COUNTIFS('2019'!$H$1493:$H$1646,"SOLUCIONADO",'2019'!$G$1493:$G$1646,O$66,'2019'!$C$1493:$C$1646,A373)</f>
        <v>0</v>
      </c>
      <c r="V373" s="186"/>
      <c r="W373" s="186"/>
      <c r="X373" s="186"/>
      <c r="Y373" s="186"/>
      <c r="Z373" s="186"/>
      <c r="AA373" s="186"/>
      <c r="AB373" s="186"/>
      <c r="AC373" s="186"/>
    </row>
    <row r="374" spans="1:29" ht="14.25">
      <c r="A374" s="540" t="str">
        <f t="array" ref="A374">IFERROR(INDEX('2019'!$C$1493:$C$1646,MATCH(0,INDEX(COUNTIF($A$364:A373,'2019'!$C$1493:$C$1646),0,0),0)),"")</f>
        <v>Cervantes</v>
      </c>
      <c r="B374" s="211">
        <f>COUNTIF('2019'!$C$1493:$C$1646,A374)</f>
        <v>29</v>
      </c>
      <c r="C374" s="211">
        <f>COUNTIFS('2019'!$H$1493:$H$1646,"SEGUIMIENTO",'2019'!$G$1493:$G$1646,C$66,'2019'!$C$1493:$C$1646,A374)</f>
        <v>0</v>
      </c>
      <c r="D374" s="211">
        <f>COUNTIFS('2019'!$H$1493:$H$1646,"SOLUCIONADO",'2019'!$G$1493:$G$1646,C$66,'2019'!$C$1493:$C$1646,A374)</f>
        <v>22</v>
      </c>
      <c r="E374" s="211">
        <f>COUNTIFS('2019'!H$1493:H$1646,"SEGUIMIENTO",'2019'!G$1493:G$1646,E$66,'2019'!C$1493:C$1646,A374)</f>
        <v>0</v>
      </c>
      <c r="F374" s="211">
        <f>COUNTIFS('2019'!H$1493:H$1646,"SOLUCIONADO",'2019'!G$1493:G$1646,E$66,'2019'!C$1493:C$1646,A374)</f>
        <v>0</v>
      </c>
      <c r="G374" s="211">
        <f>COUNTIFS('2019'!$H$1493:$H$1646,"SEGUIMIENTO",'2019'!$G$1493:$G$1646,G$66,'2019'!$C$1493:$C$1646,A374)</f>
        <v>0</v>
      </c>
      <c r="H374" s="211">
        <f>COUNTIFS('2019'!$H$1493:$H$1646,"SOLUCIONADO",'2019'!$G$1493:$G$1646,G$66,'2019'!$C$1493:$C$1646,A374)</f>
        <v>2</v>
      </c>
      <c r="I374" s="211">
        <f>COUNTIFS('2019'!$H$1493:$H$1646,"SEGUIMIENTO",'2019'!$G$1493:$G$1646,I$66,'2019'!$C$1493:$C$1646,A374)</f>
        <v>0</v>
      </c>
      <c r="J374" s="211">
        <f>COUNTIFS('2019'!$H$1493:$H$1646,"SOLUCIONADO",'2019'!$G$1493:$G$1646,I$66,'2019'!$C$1493:$C$1646,A374)</f>
        <v>1</v>
      </c>
      <c r="K374" s="211">
        <f>COUNTIFS('2019'!$H$1493:$H$1646,"SEGUIMIENTO",'2019'!$G$1493:$G$1646,K$66,'2019'!$C$1493:$C$1646,A374)</f>
        <v>0</v>
      </c>
      <c r="L374" s="211">
        <f>COUNTIFS('2019'!$H$1493:$H$1646,"SOLUCIONADO",'2019'!$G$1493:$G$1646,K$66,'2019'!$C$1493:$C$1646,A374)</f>
        <v>0</v>
      </c>
      <c r="M374" s="211">
        <f>COUNTIFS('2019'!$H$1493:$H$1646,"SEGUIMIENTO",'2019'!$G$1493:$G$1646,M$66,'2019'!$C$1493:$C$1646,A374)</f>
        <v>0</v>
      </c>
      <c r="N374" s="211">
        <f>COUNTIFS('2019'!$H$1493:$H$1646,"SOLUCIONADO",'2019'!$G$1493:$G$1646,M$66,'2019'!$C$1493:$C$1646,A374)</f>
        <v>2</v>
      </c>
      <c r="O374" s="211">
        <f>COUNTIFS('2019'!$H$1493:$H$1646,"SEGUIMIENTO",'2019'!$G$1493:$G$1646,O$66,'2019'!$C$1493:$C$1646,A374)</f>
        <v>0</v>
      </c>
      <c r="P374" s="211">
        <f>COUNTIFS('2019'!$H$1493:$H$1646,"SOLUCIONADO",'2019'!$G$1493:$G$1646,O$66,'2019'!$C$1493:$C$1646,A374)</f>
        <v>2</v>
      </c>
      <c r="V374" s="186"/>
      <c r="W374" s="186"/>
      <c r="X374" s="186"/>
      <c r="Y374" s="186"/>
      <c r="Z374" s="186"/>
      <c r="AA374" s="186"/>
      <c r="AB374" s="186"/>
      <c r="AC374" s="186"/>
    </row>
    <row r="375" spans="1:29" ht="14.25">
      <c r="A375" s="540" t="str">
        <f t="array" ref="A375">IFERROR(INDEX('2019'!$C$1493:$C$1646,MATCH(0,INDEX(COUNTIF($A$364:A374,'2019'!$C$1493:$C$1646),0,0),0)),"")</f>
        <v>Agueybana</v>
      </c>
      <c r="B375" s="211">
        <f>COUNTIF('2019'!$C$1493:$C$1646,A375)</f>
        <v>12</v>
      </c>
      <c r="C375" s="211">
        <f>COUNTIFS('2019'!$H$1493:$H$1646,"SEGUIMIENTO",'2019'!$G$1493:$G$1646,C$66,'2019'!$C$1493:$C$1646,A375)</f>
        <v>0</v>
      </c>
      <c r="D375" s="211">
        <f>COUNTIFS('2019'!$H$1493:$H$1646,"SOLUCIONADO",'2019'!$G$1493:$G$1646,C$66,'2019'!$C$1493:$C$1646,A375)</f>
        <v>2</v>
      </c>
      <c r="E375" s="211">
        <f>COUNTIFS('2019'!H$1493:H$1646,"SEGUIMIENTO",'2019'!G$1493:G$1646,E$66,'2019'!C$1493:C$1646,A375)</f>
        <v>0</v>
      </c>
      <c r="F375" s="211">
        <f>COUNTIFS('2019'!H$1493:H$1646,"SOLUCIONADO",'2019'!G$1493:G$1646,E$66,'2019'!C$1493:C$1646,A375)</f>
        <v>9</v>
      </c>
      <c r="G375" s="211">
        <f>COUNTIFS('2019'!$H$1493:$H$1646,"SEGUIMIENTO",'2019'!$G$1493:$G$1646,G$66,'2019'!$C$1493:$C$1646,A375)</f>
        <v>0</v>
      </c>
      <c r="H375" s="211">
        <f>COUNTIFS('2019'!$H$1493:$H$1646,"SOLUCIONADO",'2019'!$G$1493:$G$1646,G$66,'2019'!$C$1493:$C$1646,A375)</f>
        <v>1</v>
      </c>
      <c r="I375" s="211">
        <f>COUNTIFS('2019'!$H$1493:$H$1646,"SEGUIMIENTO",'2019'!$G$1493:$G$1646,I$66,'2019'!$C$1493:$C$1646,A375)</f>
        <v>0</v>
      </c>
      <c r="J375" s="211">
        <f>COUNTIFS('2019'!$H$1493:$H$1646,"SOLUCIONADO",'2019'!$G$1493:$G$1646,I$66,'2019'!$C$1493:$C$1646,A375)</f>
        <v>0</v>
      </c>
      <c r="K375" s="211">
        <f>COUNTIFS('2019'!$H$1493:$H$1646,"SEGUIMIENTO",'2019'!$G$1493:$G$1646,K$66,'2019'!$C$1493:$C$1646,A375)</f>
        <v>0</v>
      </c>
      <c r="L375" s="211">
        <f>COUNTIFS('2019'!$H$1493:$H$1646,"SOLUCIONADO",'2019'!$G$1493:$G$1646,K$66,'2019'!$C$1493:$C$1646,A375)</f>
        <v>0</v>
      </c>
      <c r="M375" s="211">
        <f>COUNTIFS('2019'!$H$1493:$H$1646,"SEGUIMIENTO",'2019'!$G$1493:$G$1646,M$66,'2019'!$C$1493:$C$1646,A375)</f>
        <v>0</v>
      </c>
      <c r="N375" s="211">
        <f>COUNTIFS('2019'!$H$1493:$H$1646,"SOLUCIONADO",'2019'!$G$1493:$G$1646,M$66,'2019'!$C$1493:$C$1646,A375)</f>
        <v>0</v>
      </c>
      <c r="O375" s="211">
        <f>COUNTIFS('2019'!$H$1493:$H$1646,"SEGUIMIENTO",'2019'!$G$1493:$G$1646,O$66,'2019'!$C$1493:$C$1646,A375)</f>
        <v>0</v>
      </c>
      <c r="P375" s="211">
        <f>COUNTIFS('2019'!$H$1493:$H$1646,"SOLUCIONADO",'2019'!$G$1493:$G$1646,O$66,'2019'!$C$1493:$C$1646,A375)</f>
        <v>0</v>
      </c>
      <c r="V375" s="186"/>
      <c r="W375" s="186"/>
      <c r="X375" s="186"/>
      <c r="Y375" s="186"/>
      <c r="Z375" s="186"/>
      <c r="AA375" s="186"/>
      <c r="AB375" s="186"/>
      <c r="AC375" s="186"/>
    </row>
    <row r="376" spans="1:29" ht="14.25">
      <c r="A376" s="540" t="str">
        <f t="array" ref="A376">IFERROR(INDEX('2019'!$C$1493:$C$1646,MATCH(0,INDEX(COUNTIF($A$364:A375,'2019'!$C$1493:$C$1646),0,0),0)),"")</f>
        <v>Hormiga</v>
      </c>
      <c r="B376" s="211">
        <f>COUNTIF('2019'!$C$1493:$C$1646,A376)</f>
        <v>3</v>
      </c>
      <c r="C376" s="211">
        <f>COUNTIFS('2019'!$H$1493:$H$1646,"SEGUIMIENTO",'2019'!$G$1493:$G$1646,C$66,'2019'!$C$1493:$C$1646,A376)</f>
        <v>0</v>
      </c>
      <c r="D376" s="211">
        <f>COUNTIFS('2019'!$H$1493:$H$1646,"SOLUCIONADO",'2019'!$G$1493:$G$1646,C$66,'2019'!$C$1493:$C$1646,A376)</f>
        <v>2</v>
      </c>
      <c r="E376" s="211">
        <f>COUNTIFS('2019'!H$1493:H$1646,"SEGUIMIENTO",'2019'!G$1493:G$1646,E$66,'2019'!C$1493:C$1646,A376)</f>
        <v>1</v>
      </c>
      <c r="F376" s="211">
        <f>COUNTIFS('2019'!H$1493:H$1646,"SOLUCIONADO",'2019'!G$1493:G$1646,E$66,'2019'!C$1493:C$1646,A376)</f>
        <v>0</v>
      </c>
      <c r="G376" s="211">
        <f>COUNTIFS('2019'!$H$1493:$H$1646,"SEGUIMIENTO",'2019'!$G$1493:$G$1646,G$66,'2019'!$C$1493:$C$1646,A376)</f>
        <v>0</v>
      </c>
      <c r="H376" s="211">
        <f>COUNTIFS('2019'!$H$1493:$H$1646,"SOLUCIONADO",'2019'!$G$1493:$G$1646,G$66,'2019'!$C$1493:$C$1646,A376)</f>
        <v>0</v>
      </c>
      <c r="I376" s="211">
        <f>COUNTIFS('2019'!$H$1493:$H$1646,"SEGUIMIENTO",'2019'!$G$1493:$G$1646,I$66,'2019'!$C$1493:$C$1646,A376)</f>
        <v>0</v>
      </c>
      <c r="J376" s="211">
        <f>COUNTIFS('2019'!$H$1493:$H$1646,"SOLUCIONADO",'2019'!$G$1493:$G$1646,I$66,'2019'!$C$1493:$C$1646,A376)</f>
        <v>0</v>
      </c>
      <c r="K376" s="211">
        <f>COUNTIFS('2019'!$H$1493:$H$1646,"SEGUIMIENTO",'2019'!$G$1493:$G$1646,K$66,'2019'!$C$1493:$C$1646,A376)</f>
        <v>0</v>
      </c>
      <c r="L376" s="211">
        <f>COUNTIFS('2019'!$H$1493:$H$1646,"SOLUCIONADO",'2019'!$G$1493:$G$1646,K$66,'2019'!$C$1493:$C$1646,A376)</f>
        <v>0</v>
      </c>
      <c r="M376" s="211">
        <f>COUNTIFS('2019'!$H$1493:$H$1646,"SEGUIMIENTO",'2019'!$G$1493:$G$1646,M$66,'2019'!$C$1493:$C$1646,A376)</f>
        <v>0</v>
      </c>
      <c r="N376" s="211">
        <f>COUNTIFS('2019'!$H$1493:$H$1646,"SOLUCIONADO",'2019'!$G$1493:$G$1646,M$66,'2019'!$C$1493:$C$1646,A376)</f>
        <v>0</v>
      </c>
      <c r="O376" s="211">
        <f>COUNTIFS('2019'!$H$1493:$H$1646,"SEGUIMIENTO",'2019'!$G$1493:$G$1646,O$66,'2019'!$C$1493:$C$1646,A376)</f>
        <v>0</v>
      </c>
      <c r="P376" s="211">
        <f>COUNTIFS('2019'!$H$1493:$H$1646,"SOLUCIONADO",'2019'!$G$1493:$G$1646,O$66,'2019'!$C$1493:$C$1646,A376)</f>
        <v>0</v>
      </c>
      <c r="V376" s="186"/>
      <c r="W376" s="186"/>
      <c r="X376" s="186"/>
      <c r="Y376" s="186"/>
      <c r="Z376" s="186"/>
      <c r="AA376" s="186"/>
      <c r="AB376" s="186"/>
      <c r="AC376" s="186"/>
    </row>
    <row r="377" spans="1:29" ht="14.25">
      <c r="A377" s="540" t="str">
        <f t="array" ref="A377">IFERROR(INDEX('2019'!$C$1493:$C$1646,MATCH(0,INDEX(COUNTIF($A$364:A376,'2019'!$C$1493:$C$1646),0,0),0)),"")</f>
        <v>Interamericana</v>
      </c>
      <c r="B377" s="211">
        <f>COUNTIF('2019'!$C$1493:$C$1646,A377)</f>
        <v>1</v>
      </c>
      <c r="C377" s="211">
        <f>COUNTIFS('2019'!$H$1493:$H$1646,"SEGUIMIENTO",'2019'!$G$1493:$G$1646,C$66,'2019'!$C$1493:$C$1646,A377)</f>
        <v>0</v>
      </c>
      <c r="D377" s="211">
        <f>COUNTIFS('2019'!$H$1493:$H$1646,"SOLUCIONADO",'2019'!$G$1493:$G$1646,C$66,'2019'!$C$1493:$C$1646,A377)</f>
        <v>0</v>
      </c>
      <c r="E377" s="211">
        <f>COUNTIFS('2019'!H$1493:H$1646,"SEGUIMIENTO",'2019'!G$1493:G$1646,E$66,'2019'!C$1493:C$1646,A377)</f>
        <v>0</v>
      </c>
      <c r="F377" s="211">
        <f>COUNTIFS('2019'!H$1493:H$1646,"SOLUCIONADO",'2019'!G$1493:G$1646,E$66,'2019'!C$1493:C$1646,A377)</f>
        <v>0</v>
      </c>
      <c r="G377" s="211">
        <f>COUNTIFS('2019'!$H$1493:$H$1646,"SEGUIMIENTO",'2019'!$G$1493:$G$1646,G$66,'2019'!$C$1493:$C$1646,A377)</f>
        <v>0</v>
      </c>
      <c r="H377" s="211">
        <f>COUNTIFS('2019'!$H$1493:$H$1646,"SOLUCIONADO",'2019'!$G$1493:$G$1646,G$66,'2019'!$C$1493:$C$1646,A377)</f>
        <v>0</v>
      </c>
      <c r="I377" s="211">
        <f>COUNTIFS('2019'!$H$1493:$H$1646,"SEGUIMIENTO",'2019'!$G$1493:$G$1646,I$66,'2019'!$C$1493:$C$1646,A377)</f>
        <v>0</v>
      </c>
      <c r="J377" s="211">
        <f>COUNTIFS('2019'!$H$1493:$H$1646,"SOLUCIONADO",'2019'!$G$1493:$G$1646,I$66,'2019'!$C$1493:$C$1646,A377)</f>
        <v>0</v>
      </c>
      <c r="K377" s="211">
        <f>COUNTIFS('2019'!$H$1493:$H$1646,"SEGUIMIENTO",'2019'!$G$1493:$G$1646,K$66,'2019'!$C$1493:$C$1646,A377)</f>
        <v>0</v>
      </c>
      <c r="L377" s="211">
        <f>COUNTIFS('2019'!$H$1493:$H$1646,"SOLUCIONADO",'2019'!$G$1493:$G$1646,K$66,'2019'!$C$1493:$C$1646,A377)</f>
        <v>0</v>
      </c>
      <c r="M377" s="211">
        <f>COUNTIFS('2019'!$H$1493:$H$1646,"SEGUIMIENTO",'2019'!$G$1493:$G$1646,M$66,'2019'!$C$1493:$C$1646,A377)</f>
        <v>0</v>
      </c>
      <c r="N377" s="211">
        <f>COUNTIFS('2019'!$H$1493:$H$1646,"SOLUCIONADO",'2019'!$G$1493:$G$1646,M$66,'2019'!$C$1493:$C$1646,A377)</f>
        <v>0</v>
      </c>
      <c r="O377" s="211">
        <f>COUNTIFS('2019'!$H$1493:$H$1646,"SEGUIMIENTO",'2019'!$G$1493:$G$1646,O$66,'2019'!$C$1493:$C$1646,A377)</f>
        <v>0</v>
      </c>
      <c r="P377" s="211">
        <f>COUNTIFS('2019'!$H$1493:$H$1646,"SOLUCIONADO",'2019'!$G$1493:$G$1646,O$66,'2019'!$C$1493:$C$1646,A377)</f>
        <v>1</v>
      </c>
      <c r="V377" s="186"/>
      <c r="W377" s="186"/>
      <c r="X377" s="186"/>
      <c r="Y377" s="186"/>
      <c r="Z377" s="186"/>
      <c r="AA377" s="186"/>
      <c r="AB377" s="186"/>
      <c r="AC377" s="186"/>
    </row>
    <row r="378" spans="1:29" ht="14.25">
      <c r="A378" s="540" t="str">
        <f t="array" ref="A378">IFERROR(INDEX('2019'!$C$1493:$C$1646,MATCH(0,INDEX(COUNTIF($A$364:A377,'2019'!$C$1493:$C$1646),0,0),0)),"")</f>
        <v>Quinta Valle</v>
      </c>
      <c r="B378" s="211">
        <f>COUNTIF('2019'!$C$1493:$C$1646,A378)</f>
        <v>2</v>
      </c>
      <c r="C378" s="211">
        <f>COUNTIFS('2019'!$H$1493:$H$1646,"SEGUIMIENTO",'2019'!$G$1493:$G$1646,C$66,'2019'!$C$1493:$C$1646,A378)</f>
        <v>0</v>
      </c>
      <c r="D378" s="211">
        <f>COUNTIFS('2019'!$H$1493:$H$1646,"SOLUCIONADO",'2019'!$G$1493:$G$1646,C$66,'2019'!$C$1493:$C$1646,A378)</f>
        <v>0</v>
      </c>
      <c r="E378" s="211">
        <f>COUNTIFS('2019'!H$1493:H$1646,"SEGUIMIENTO",'2019'!G$1493:G$1646,E$66,'2019'!C$1493:C$1646,A378)</f>
        <v>0</v>
      </c>
      <c r="F378" s="211">
        <f>COUNTIFS('2019'!H$1493:H$1646,"SOLUCIONADO",'2019'!G$1493:G$1646,E$66,'2019'!C$1493:C$1646,A378)</f>
        <v>0</v>
      </c>
      <c r="G378" s="211">
        <f>COUNTIFS('2019'!$H$1493:$H$1646,"SEGUIMIENTO",'2019'!$G$1493:$G$1646,G$66,'2019'!$C$1493:$C$1646,A378)</f>
        <v>0</v>
      </c>
      <c r="H378" s="211">
        <f>COUNTIFS('2019'!$H$1493:$H$1646,"SOLUCIONADO",'2019'!$G$1493:$G$1646,G$66,'2019'!$C$1493:$C$1646,A378)</f>
        <v>0</v>
      </c>
      <c r="I378" s="211">
        <f>COUNTIFS('2019'!$H$1493:$H$1646,"SEGUIMIENTO",'2019'!$G$1493:$G$1646,I$66,'2019'!$C$1493:$C$1646,A378)</f>
        <v>0</v>
      </c>
      <c r="J378" s="211">
        <f>COUNTIFS('2019'!$H$1493:$H$1646,"SOLUCIONADO",'2019'!$G$1493:$G$1646,I$66,'2019'!$C$1493:$C$1646,A378)</f>
        <v>0</v>
      </c>
      <c r="K378" s="211">
        <f>COUNTIFS('2019'!$H$1493:$H$1646,"SEGUIMIENTO",'2019'!$G$1493:$G$1646,K$66,'2019'!$C$1493:$C$1646,A378)</f>
        <v>0</v>
      </c>
      <c r="L378" s="211">
        <f>COUNTIFS('2019'!$H$1493:$H$1646,"SOLUCIONADO",'2019'!$G$1493:$G$1646,K$66,'2019'!$C$1493:$C$1646,A378)</f>
        <v>0</v>
      </c>
      <c r="M378" s="211">
        <f>COUNTIFS('2019'!$H$1493:$H$1646,"SEGUIMIENTO",'2019'!$G$1493:$G$1646,M$66,'2019'!$C$1493:$C$1646,A378)</f>
        <v>0</v>
      </c>
      <c r="N378" s="211">
        <f>COUNTIFS('2019'!$H$1493:$H$1646,"SOLUCIONADO",'2019'!$G$1493:$G$1646,M$66,'2019'!$C$1493:$C$1646,A378)</f>
        <v>1</v>
      </c>
      <c r="O378" s="211">
        <f>COUNTIFS('2019'!$H$1493:$H$1646,"SEGUIMIENTO",'2019'!$G$1493:$G$1646,O$66,'2019'!$C$1493:$C$1646,A378)</f>
        <v>1</v>
      </c>
      <c r="P378" s="211">
        <f>COUNTIFS('2019'!$H$1493:$H$1646,"SOLUCIONADO",'2019'!$G$1493:$G$1646,O$66,'2019'!$C$1493:$C$1646,A378)</f>
        <v>0</v>
      </c>
      <c r="V378" s="186"/>
      <c r="W378" s="186"/>
      <c r="X378" s="186"/>
      <c r="Y378" s="186"/>
      <c r="Z378" s="186"/>
      <c r="AA378" s="186"/>
      <c r="AB378" s="186"/>
      <c r="AC378" s="186"/>
    </row>
    <row r="379" spans="1:29" ht="14.25">
      <c r="A379" s="540" t="str">
        <f t="array" ref="A379">IFERROR(INDEX('2019'!$C$1493:$C$1646,MATCH(0,INDEX(COUNTIF($A$364:A378,'2019'!$C$1493:$C$1646),0,0),0)),"")</f>
        <v>Lomas del Viento</v>
      </c>
      <c r="B379" s="211">
        <f>COUNTIF('2019'!$C$1493:$C$1646,A379)</f>
        <v>1</v>
      </c>
      <c r="C379" s="211">
        <f>COUNTIFS('2019'!$H$1493:$H$1646,"SEGUIMIENTO",'2019'!$G$1493:$G$1646,C$66,'2019'!$C$1493:$C$1646,A379)</f>
        <v>0</v>
      </c>
      <c r="D379" s="211">
        <f>COUNTIFS('2019'!$H$1493:$H$1646,"SOLUCIONADO",'2019'!$G$1493:$G$1646,C$66,'2019'!$C$1493:$C$1646,A379)</f>
        <v>1</v>
      </c>
      <c r="E379" s="211">
        <f>COUNTIFS('2019'!H$1493:H$1646,"SEGUIMIENTO",'2019'!G$1493:G$1646,E$66,'2019'!C$1493:C$1646,A379)</f>
        <v>0</v>
      </c>
      <c r="F379" s="211">
        <f>COUNTIFS('2019'!H$1493:H$1646,"SOLUCIONADO",'2019'!G$1493:G$1646,E$66,'2019'!C$1493:C$1646,A379)</f>
        <v>0</v>
      </c>
      <c r="G379" s="211">
        <f>COUNTIFS('2019'!$H$1493:$H$1646,"SEGUIMIENTO",'2019'!$G$1493:$G$1646,G$66,'2019'!$C$1493:$C$1646,A379)</f>
        <v>0</v>
      </c>
      <c r="H379" s="211">
        <f>COUNTIFS('2019'!$H$1493:$H$1646,"SOLUCIONADO",'2019'!$G$1493:$G$1646,G$66,'2019'!$C$1493:$C$1646,A379)</f>
        <v>0</v>
      </c>
      <c r="I379" s="211">
        <f>COUNTIFS('2019'!$H$1493:$H$1646,"SEGUIMIENTO",'2019'!$G$1493:$G$1646,I$66,'2019'!$C$1493:$C$1646,A379)</f>
        <v>0</v>
      </c>
      <c r="J379" s="211">
        <f>COUNTIFS('2019'!$H$1493:$H$1646,"SOLUCIONADO",'2019'!$G$1493:$G$1646,I$66,'2019'!$C$1493:$C$1646,A379)</f>
        <v>0</v>
      </c>
      <c r="K379" s="211">
        <f>COUNTIFS('2019'!$H$1493:$H$1646,"SEGUIMIENTO",'2019'!$G$1493:$G$1646,K$66,'2019'!$C$1493:$C$1646,A379)</f>
        <v>0</v>
      </c>
      <c r="L379" s="211">
        <f>COUNTIFS('2019'!$H$1493:$H$1646,"SOLUCIONADO",'2019'!$G$1493:$G$1646,K$66,'2019'!$C$1493:$C$1646,A379)</f>
        <v>0</v>
      </c>
      <c r="M379" s="211">
        <f>COUNTIFS('2019'!$H$1493:$H$1646,"SEGUIMIENTO",'2019'!$G$1493:$G$1646,M$66,'2019'!$C$1493:$C$1646,A379)</f>
        <v>0</v>
      </c>
      <c r="N379" s="211">
        <f>COUNTIFS('2019'!$H$1493:$H$1646,"SOLUCIONADO",'2019'!$G$1493:$G$1646,M$66,'2019'!$C$1493:$C$1646,A379)</f>
        <v>0</v>
      </c>
      <c r="O379" s="211">
        <f>COUNTIFS('2019'!$H$1493:$H$1646,"SEGUIMIENTO",'2019'!$G$1493:$G$1646,O$66,'2019'!$C$1493:$C$1646,A379)</f>
        <v>0</v>
      </c>
      <c r="P379" s="211">
        <f>COUNTIFS('2019'!$H$1493:$H$1646,"SOLUCIONADO",'2019'!$G$1493:$G$1646,O$66,'2019'!$C$1493:$C$1646,A379)</f>
        <v>0</v>
      </c>
      <c r="V379" s="186"/>
      <c r="W379" s="186"/>
      <c r="X379" s="186"/>
      <c r="Y379" s="186"/>
      <c r="Z379" s="186"/>
      <c r="AA379" s="186"/>
      <c r="AB379" s="186"/>
      <c r="AC379" s="186"/>
    </row>
    <row r="380" spans="1:29" ht="14.25">
      <c r="A380" s="540" t="str">
        <f t="array" ref="A380">IFERROR(INDEX('2019'!$C$1493:$C$1646,MATCH(0,INDEX(COUNTIF($A$364:A379,'2019'!$C$1493:$C$1646),0,0),0)),"")</f>
        <v>Estrella</v>
      </c>
      <c r="B380" s="211">
        <f>COUNTIF('2019'!$C$1493:$C$1646,A380)</f>
        <v>1</v>
      </c>
      <c r="C380" s="211">
        <f>COUNTIFS('2019'!$H$1493:$H$1646,"SEGUIMIENTO",'2019'!$G$1493:$G$1646,C$66,'2019'!$C$1493:$C$1646,A380)</f>
        <v>0</v>
      </c>
      <c r="D380" s="211">
        <f>COUNTIFS('2019'!$H$1493:$H$1646,"SOLUCIONADO",'2019'!$G$1493:$G$1646,C$66,'2019'!$C$1493:$C$1646,A380)</f>
        <v>0</v>
      </c>
      <c r="E380" s="211">
        <f>COUNTIFS('2019'!H$1493:H$1646,"SEGUIMIENTO",'2019'!G$1493:G$1646,E$66,'2019'!C$1493:C$1646,A380)</f>
        <v>0</v>
      </c>
      <c r="F380" s="211">
        <f>COUNTIFS('2019'!H$1493:H$1646,"SOLUCIONADO",'2019'!G$1493:G$1646,E$66,'2019'!C$1493:C$1646,A380)</f>
        <v>1</v>
      </c>
      <c r="G380" s="211">
        <f>COUNTIFS('2019'!$H$1493:$H$1646,"SEGUIMIENTO",'2019'!$G$1493:$G$1646,G$66,'2019'!$C$1493:$C$1646,A380)</f>
        <v>0</v>
      </c>
      <c r="H380" s="211">
        <f>COUNTIFS('2019'!$H$1493:$H$1646,"SOLUCIONADO",'2019'!$G$1493:$G$1646,G$66,'2019'!$C$1493:$C$1646,A380)</f>
        <v>0</v>
      </c>
      <c r="I380" s="211">
        <f>COUNTIFS('2019'!$H$1493:$H$1646,"SEGUIMIENTO",'2019'!$G$1493:$G$1646,I$66,'2019'!$C$1493:$C$1646,A380)</f>
        <v>0</v>
      </c>
      <c r="J380" s="211">
        <f>COUNTIFS('2019'!$H$1493:$H$1646,"SOLUCIONADO",'2019'!$G$1493:$G$1646,I$66,'2019'!$C$1493:$C$1646,A380)</f>
        <v>0</v>
      </c>
      <c r="K380" s="211">
        <f>COUNTIFS('2019'!$H$1493:$H$1646,"SEGUIMIENTO",'2019'!$G$1493:$G$1646,K$66,'2019'!$C$1493:$C$1646,A380)</f>
        <v>0</v>
      </c>
      <c r="L380" s="211">
        <f>COUNTIFS('2019'!$H$1493:$H$1646,"SOLUCIONADO",'2019'!$G$1493:$G$1646,K$66,'2019'!$C$1493:$C$1646,A380)</f>
        <v>0</v>
      </c>
      <c r="M380" s="211">
        <f>COUNTIFS('2019'!$H$1493:$H$1646,"SEGUIMIENTO",'2019'!$G$1493:$G$1646,M$66,'2019'!$C$1493:$C$1646,A380)</f>
        <v>0</v>
      </c>
      <c r="N380" s="211">
        <f>COUNTIFS('2019'!$H$1493:$H$1646,"SOLUCIONADO",'2019'!$G$1493:$G$1646,M$66,'2019'!$C$1493:$C$1646,A380)</f>
        <v>0</v>
      </c>
      <c r="O380" s="211">
        <f>COUNTIFS('2019'!$H$1493:$H$1646,"SEGUIMIENTO",'2019'!$G$1493:$G$1646,O$66,'2019'!$C$1493:$C$1646,A380)</f>
        <v>0</v>
      </c>
      <c r="P380" s="211">
        <f>COUNTIFS('2019'!$H$1493:$H$1646,"SOLUCIONADO",'2019'!$G$1493:$G$1646,O$66,'2019'!$C$1493:$C$1646,A380)</f>
        <v>0</v>
      </c>
      <c r="V380" s="186"/>
      <c r="W380" s="186"/>
      <c r="X380" s="186"/>
      <c r="Y380" s="186"/>
      <c r="Z380" s="186"/>
      <c r="AA380" s="186"/>
      <c r="AB380" s="186"/>
      <c r="AC380" s="186"/>
    </row>
    <row r="381" spans="1:29" ht="14.25">
      <c r="A381" s="540" t="str">
        <f t="array" ref="A381">IFERROR(INDEX('2019'!$C$1493:$C$1646,MATCH(0,INDEX(COUNTIF($A$364:A380,'2019'!$C$1493:$C$1646),0,0),0)),"")</f>
        <v>San Angel</v>
      </c>
      <c r="B381" s="211">
        <f>COUNTIF('2019'!$C$1493:$C$1646,A381)</f>
        <v>10</v>
      </c>
      <c r="C381" s="211">
        <f>COUNTIFS('2019'!$H$1493:$H$1646,"SEGUIMIENTO",'2019'!$G$1493:$G$1646,C$66,'2019'!$C$1493:$C$1646,A381)</f>
        <v>0</v>
      </c>
      <c r="D381" s="211">
        <f>COUNTIFS('2019'!$H$1493:$H$1646,"SOLUCIONADO",'2019'!$G$1493:$G$1646,C$66,'2019'!$C$1493:$C$1646,A381)</f>
        <v>3</v>
      </c>
      <c r="E381" s="211">
        <f>COUNTIFS('2019'!H$1493:H$1646,"SEGUIMIENTO",'2019'!G$1493:G$1646,E$66,'2019'!C$1493:C$1646,A381)</f>
        <v>0</v>
      </c>
      <c r="F381" s="211">
        <f>COUNTIFS('2019'!H$1493:H$1646,"SOLUCIONADO",'2019'!G$1493:G$1646,E$66,'2019'!C$1493:C$1646,A381)</f>
        <v>0</v>
      </c>
      <c r="G381" s="211">
        <f>COUNTIFS('2019'!$H$1493:$H$1646,"SEGUIMIENTO",'2019'!$G$1493:$G$1646,G$66,'2019'!$C$1493:$C$1646,A381)</f>
        <v>0</v>
      </c>
      <c r="H381" s="211">
        <f>COUNTIFS('2019'!$H$1493:$H$1646,"SOLUCIONADO",'2019'!$G$1493:$G$1646,G$66,'2019'!$C$1493:$C$1646,A381)</f>
        <v>0</v>
      </c>
      <c r="I381" s="211">
        <f>COUNTIFS('2019'!$H$1493:$H$1646,"SEGUIMIENTO",'2019'!$G$1493:$G$1646,I$66,'2019'!$C$1493:$C$1646,A381)</f>
        <v>0</v>
      </c>
      <c r="J381" s="211">
        <f>COUNTIFS('2019'!$H$1493:$H$1646,"SOLUCIONADO",'2019'!$G$1493:$G$1646,I$66,'2019'!$C$1493:$C$1646,A381)</f>
        <v>0</v>
      </c>
      <c r="K381" s="211">
        <f>COUNTIFS('2019'!$H$1493:$H$1646,"SEGUIMIENTO",'2019'!$G$1493:$G$1646,K$66,'2019'!$C$1493:$C$1646,A381)</f>
        <v>1</v>
      </c>
      <c r="L381" s="211">
        <f>COUNTIFS('2019'!$H$1493:$H$1646,"SOLUCIONADO",'2019'!$G$1493:$G$1646,K$66,'2019'!$C$1493:$C$1646,A381)</f>
        <v>6</v>
      </c>
      <c r="M381" s="211">
        <f>COUNTIFS('2019'!$H$1493:$H$1646,"SEGUIMIENTO",'2019'!$G$1493:$G$1646,M$66,'2019'!$C$1493:$C$1646,A381)</f>
        <v>0</v>
      </c>
      <c r="N381" s="211">
        <f>COUNTIFS('2019'!$H$1493:$H$1646,"SOLUCIONADO",'2019'!$G$1493:$G$1646,M$66,'2019'!$C$1493:$C$1646,A381)</f>
        <v>0</v>
      </c>
      <c r="O381" s="211">
        <f>COUNTIFS('2019'!$H$1493:$H$1646,"SEGUIMIENTO",'2019'!$G$1493:$G$1646,O$66,'2019'!$C$1493:$C$1646,A381)</f>
        <v>0</v>
      </c>
      <c r="P381" s="211">
        <f>COUNTIFS('2019'!$H$1493:$H$1646,"SOLUCIONADO",'2019'!$G$1493:$G$1646,O$66,'2019'!$C$1493:$C$1646,A381)</f>
        <v>0</v>
      </c>
      <c r="V381" s="186"/>
      <c r="W381" s="186"/>
      <c r="X381" s="186"/>
      <c r="Y381" s="186"/>
      <c r="Z381" s="186"/>
      <c r="AA381" s="186"/>
      <c r="AB381" s="186"/>
      <c r="AC381" s="186"/>
    </row>
    <row r="382" spans="1:29" ht="14.25">
      <c r="A382" s="540" t="str">
        <f t="array" ref="A382">IFERROR(INDEX('2019'!$C$1493:$C$1646,MATCH(0,INDEX(COUNTIF($A$364:A381,'2019'!$C$1493:$C$1646),0,0),0)),"")</f>
        <v>San Juan Towers</v>
      </c>
      <c r="B382" s="211">
        <f>COUNTIF('2019'!$C$1493:$C$1646,A382)</f>
        <v>6</v>
      </c>
      <c r="C382" s="211">
        <f>COUNTIFS('2019'!$H$1493:$H$1646,"SEGUIMIENTO",'2019'!$G$1493:$G$1646,C$66,'2019'!$C$1493:$C$1646,A382)</f>
        <v>0</v>
      </c>
      <c r="D382" s="211">
        <f>COUNTIFS('2019'!$H$1493:$H$1646,"SOLUCIONADO",'2019'!$G$1493:$G$1646,C$66,'2019'!$C$1493:$C$1646,A382)</f>
        <v>3</v>
      </c>
      <c r="E382" s="211">
        <f>COUNTIFS('2019'!H$1493:H$1646,"SEGUIMIENTO",'2019'!G$1493:G$1646,E$66,'2019'!C$1493:C$1646,A382)</f>
        <v>0</v>
      </c>
      <c r="F382" s="211">
        <f>COUNTIFS('2019'!H$1493:H$1646,"SOLUCIONADO",'2019'!G$1493:G$1646,E$66,'2019'!C$1493:C$1646,A382)</f>
        <v>1</v>
      </c>
      <c r="G382" s="211">
        <f>COUNTIFS('2019'!$H$1493:$H$1646,"SEGUIMIENTO",'2019'!$G$1493:$G$1646,G$66,'2019'!$C$1493:$C$1646,A382)</f>
        <v>0</v>
      </c>
      <c r="H382" s="211">
        <f>COUNTIFS('2019'!$H$1493:$H$1646,"SOLUCIONADO",'2019'!$G$1493:$G$1646,G$66,'2019'!$C$1493:$C$1646,A382)</f>
        <v>0</v>
      </c>
      <c r="I382" s="211">
        <f>COUNTIFS('2019'!$H$1493:$H$1646,"SEGUIMIENTO",'2019'!$G$1493:$G$1646,I$66,'2019'!$C$1493:$C$1646,A382)</f>
        <v>0</v>
      </c>
      <c r="J382" s="211">
        <f>COUNTIFS('2019'!$H$1493:$H$1646,"SOLUCIONADO",'2019'!$G$1493:$G$1646,I$66,'2019'!$C$1493:$C$1646,A382)</f>
        <v>1</v>
      </c>
      <c r="K382" s="211">
        <f>COUNTIFS('2019'!$H$1493:$H$1646,"SEGUIMIENTO",'2019'!$G$1493:$G$1646,K$66,'2019'!$C$1493:$C$1646,A382)</f>
        <v>0</v>
      </c>
      <c r="L382" s="211">
        <f>COUNTIFS('2019'!$H$1493:$H$1646,"SOLUCIONADO",'2019'!$G$1493:$G$1646,K$66,'2019'!$C$1493:$C$1646,A382)</f>
        <v>0</v>
      </c>
      <c r="M382" s="211">
        <f>COUNTIFS('2019'!$H$1493:$H$1646,"SEGUIMIENTO",'2019'!$G$1493:$G$1646,M$66,'2019'!$C$1493:$C$1646,A382)</f>
        <v>0</v>
      </c>
      <c r="N382" s="211">
        <f>COUNTIFS('2019'!$H$1493:$H$1646,"SOLUCIONADO",'2019'!$G$1493:$G$1646,M$66,'2019'!$C$1493:$C$1646,A382)</f>
        <v>0</v>
      </c>
      <c r="O382" s="211">
        <f>COUNTIFS('2019'!$H$1493:$H$1646,"SEGUIMIENTO",'2019'!$G$1493:$G$1646,O$66,'2019'!$C$1493:$C$1646,A382)</f>
        <v>1</v>
      </c>
      <c r="P382" s="211">
        <f>COUNTIFS('2019'!$H$1493:$H$1646,"SOLUCIONADO",'2019'!$G$1493:$G$1646,O$66,'2019'!$C$1493:$C$1646,A382)</f>
        <v>0</v>
      </c>
      <c r="V382" s="186"/>
      <c r="W382" s="186"/>
      <c r="X382" s="186"/>
      <c r="Y382" s="186"/>
      <c r="Z382" s="186"/>
      <c r="AA382" s="186"/>
      <c r="AB382" s="186"/>
      <c r="AC382" s="186"/>
    </row>
    <row r="383" spans="1:29" ht="14.25">
      <c r="A383" s="540" t="str">
        <f t="array" ref="A383">IFERROR(INDEX('2019'!$C$1493:$C$1646,MATCH(0,INDEX(COUNTIF($A$364:A382,'2019'!$C$1493:$C$1646),0,0),0)),"")</f>
        <v>Morcelos</v>
      </c>
      <c r="B383" s="211">
        <f>COUNTIF('2019'!$C$1493:$C$1646,A383)</f>
        <v>3</v>
      </c>
      <c r="C383" s="211">
        <f>COUNTIFS('2019'!$H$1493:$H$1646,"SEGUIMIENTO",'2019'!$G$1493:$G$1646,C$66,'2019'!$C$1493:$C$1646,A383)</f>
        <v>0</v>
      </c>
      <c r="D383" s="211">
        <f>COUNTIFS('2019'!$H$1493:$H$1646,"SOLUCIONADO",'2019'!$G$1493:$G$1646,C$66,'2019'!$C$1493:$C$1646,A383)</f>
        <v>1</v>
      </c>
      <c r="E383" s="211">
        <f>COUNTIFS('2019'!H$1493:H$1646,"SEGUIMIENTO",'2019'!G$1493:G$1646,E$66,'2019'!C$1493:C$1646,A383)</f>
        <v>0</v>
      </c>
      <c r="F383" s="211">
        <f>COUNTIFS('2019'!H$1493:H$1646,"SOLUCIONADO",'2019'!G$1493:G$1646,E$66,'2019'!C$1493:C$1646,A383)</f>
        <v>1</v>
      </c>
      <c r="G383" s="211">
        <f>COUNTIFS('2019'!$H$1493:$H$1646,"SEGUIMIENTO",'2019'!$G$1493:$G$1646,G$66,'2019'!$C$1493:$C$1646,A383)</f>
        <v>0</v>
      </c>
      <c r="H383" s="211">
        <f>COUNTIFS('2019'!$H$1493:$H$1646,"SOLUCIONADO",'2019'!$G$1493:$G$1646,G$66,'2019'!$C$1493:$C$1646,A383)</f>
        <v>0</v>
      </c>
      <c r="I383" s="211">
        <f>COUNTIFS('2019'!$H$1493:$H$1646,"SEGUIMIENTO",'2019'!$G$1493:$G$1646,I$66,'2019'!$C$1493:$C$1646,A383)</f>
        <v>0</v>
      </c>
      <c r="J383" s="211">
        <f>COUNTIFS('2019'!$H$1493:$H$1646,"SOLUCIONADO",'2019'!$G$1493:$G$1646,I$66,'2019'!$C$1493:$C$1646,A383)</f>
        <v>0</v>
      </c>
      <c r="K383" s="211">
        <f>COUNTIFS('2019'!$H$1493:$H$1646,"SEGUIMIENTO",'2019'!$G$1493:$G$1646,K$66,'2019'!$C$1493:$C$1646,A383)</f>
        <v>0</v>
      </c>
      <c r="L383" s="211">
        <f>COUNTIFS('2019'!$H$1493:$H$1646,"SOLUCIONADO",'2019'!$G$1493:$G$1646,K$66,'2019'!$C$1493:$C$1646,A383)</f>
        <v>1</v>
      </c>
      <c r="M383" s="211">
        <f>COUNTIFS('2019'!$H$1493:$H$1646,"SEGUIMIENTO",'2019'!$G$1493:$G$1646,M$66,'2019'!$C$1493:$C$1646,A383)</f>
        <v>0</v>
      </c>
      <c r="N383" s="211">
        <f>COUNTIFS('2019'!$H$1493:$H$1646,"SOLUCIONADO",'2019'!$G$1493:$G$1646,M$66,'2019'!$C$1493:$C$1646,A383)</f>
        <v>0</v>
      </c>
      <c r="O383" s="211">
        <f>COUNTIFS('2019'!$H$1493:$H$1646,"SEGUIMIENTO",'2019'!$G$1493:$G$1646,O$66,'2019'!$C$1493:$C$1646,A383)</f>
        <v>0</v>
      </c>
      <c r="P383" s="211">
        <f>COUNTIFS('2019'!$H$1493:$H$1646,"SOLUCIONADO",'2019'!$G$1493:$G$1646,O$66,'2019'!$C$1493:$C$1646,A383)</f>
        <v>0</v>
      </c>
      <c r="V383" s="186"/>
      <c r="W383" s="186"/>
      <c r="X383" s="186"/>
      <c r="Y383" s="186"/>
      <c r="Z383" s="186"/>
      <c r="AA383" s="186"/>
      <c r="AB383" s="186"/>
      <c r="AC383" s="186"/>
    </row>
    <row r="384" spans="1:29" ht="14.25">
      <c r="A384" s="540" t="str">
        <f t="array" ref="A384">IFERROR(INDEX('2019'!$C$1493:$C$1646,MATCH(0,INDEX(COUNTIF($A$364:A383,'2019'!$C$1493:$C$1646),0,0),0)),"")</f>
        <v>Milenia Park</v>
      </c>
      <c r="B384" s="211">
        <f>COUNTIF('2019'!$C$1493:$C$1646,A384)</f>
        <v>1</v>
      </c>
      <c r="C384" s="211">
        <f>COUNTIFS('2019'!$H$1493:$H$1646,"SEGUIMIENTO",'2019'!$G$1493:$G$1646,C$66,'2019'!$C$1493:$C$1646,A384)</f>
        <v>0</v>
      </c>
      <c r="D384" s="211">
        <f>COUNTIFS('2019'!$H$1493:$H$1646,"SOLUCIONADO",'2019'!$G$1493:$G$1646,C$66,'2019'!$C$1493:$C$1646,A384)</f>
        <v>0</v>
      </c>
      <c r="E384" s="211">
        <f>COUNTIFS('2019'!H$1493:H$1646,"SEGUIMIENTO",'2019'!G$1493:G$1646,E$66,'2019'!C$1493:C$1646,A384)</f>
        <v>0</v>
      </c>
      <c r="F384" s="211">
        <f>COUNTIFS('2019'!H$1493:H$1646,"SOLUCIONADO",'2019'!G$1493:G$1646,E$66,'2019'!C$1493:C$1646,A384)</f>
        <v>0</v>
      </c>
      <c r="G384" s="211">
        <f>COUNTIFS('2019'!$H$1493:$H$1646,"SEGUIMIENTO",'2019'!$G$1493:$G$1646,G$66,'2019'!$C$1493:$C$1646,A384)</f>
        <v>0</v>
      </c>
      <c r="H384" s="211">
        <f>COUNTIFS('2019'!$H$1493:$H$1646,"SOLUCIONADO",'2019'!$G$1493:$G$1646,G$66,'2019'!$C$1493:$C$1646,A384)</f>
        <v>1</v>
      </c>
      <c r="I384" s="211">
        <f>COUNTIFS('2019'!$H$1493:$H$1646,"SEGUIMIENTO",'2019'!$G$1493:$G$1646,I$66,'2019'!$C$1493:$C$1646,A384)</f>
        <v>0</v>
      </c>
      <c r="J384" s="211">
        <f>COUNTIFS('2019'!$H$1493:$H$1646,"SOLUCIONADO",'2019'!$G$1493:$G$1646,I$66,'2019'!$C$1493:$C$1646,A384)</f>
        <v>0</v>
      </c>
      <c r="K384" s="211">
        <f>COUNTIFS('2019'!$H$1493:$H$1646,"SEGUIMIENTO",'2019'!$G$1493:$G$1646,K$66,'2019'!$C$1493:$C$1646,A384)</f>
        <v>0</v>
      </c>
      <c r="L384" s="211">
        <f>COUNTIFS('2019'!$H$1493:$H$1646,"SOLUCIONADO",'2019'!$G$1493:$G$1646,K$66,'2019'!$C$1493:$C$1646,A384)</f>
        <v>0</v>
      </c>
      <c r="M384" s="211">
        <f>COUNTIFS('2019'!$H$1493:$H$1646,"SEGUIMIENTO",'2019'!$G$1493:$G$1646,M$66,'2019'!$C$1493:$C$1646,A384)</f>
        <v>0</v>
      </c>
      <c r="N384" s="211">
        <f>COUNTIFS('2019'!$H$1493:$H$1646,"SOLUCIONADO",'2019'!$G$1493:$G$1646,M$66,'2019'!$C$1493:$C$1646,A384)</f>
        <v>0</v>
      </c>
      <c r="O384" s="211">
        <f>COUNTIFS('2019'!$H$1493:$H$1646,"SEGUIMIENTO",'2019'!$G$1493:$G$1646,O$66,'2019'!$C$1493:$C$1646,A384)</f>
        <v>0</v>
      </c>
      <c r="P384" s="211">
        <f>COUNTIFS('2019'!$H$1493:$H$1646,"SOLUCIONADO",'2019'!$G$1493:$G$1646,O$66,'2019'!$C$1493:$C$1646,A384)</f>
        <v>0</v>
      </c>
      <c r="V384" s="186"/>
      <c r="W384" s="186"/>
      <c r="X384" s="186"/>
      <c r="Y384" s="186"/>
      <c r="Z384" s="186"/>
      <c r="AA384" s="186"/>
      <c r="AB384" s="186"/>
      <c r="AC384" s="186"/>
    </row>
    <row r="385" spans="1:29" ht="14.25">
      <c r="A385" s="540" t="str">
        <f t="array" ref="A385">IFERROR(INDEX('2019'!$C$1493:$C$1646,MATCH(0,INDEX(COUNTIF($A$364:A384,'2019'!$C$1493:$C$1646),0,0),0)),"")</f>
        <v>Monte Flores</v>
      </c>
      <c r="B385" s="211">
        <f>COUNTIF('2019'!$C$1493:$C$1646,A385)</f>
        <v>3</v>
      </c>
      <c r="C385" s="211">
        <f>COUNTIFS('2019'!$H$1493:$H$1646,"SEGUIMIENTO",'2019'!$G$1493:$G$1646,C$66,'2019'!$C$1493:$C$1646,A385)</f>
        <v>0</v>
      </c>
      <c r="D385" s="211">
        <f>COUNTIFS('2019'!$H$1493:$H$1646,"SOLUCIONADO",'2019'!$G$1493:$G$1646,C$66,'2019'!$C$1493:$C$1646,A385)</f>
        <v>0</v>
      </c>
      <c r="E385" s="211">
        <f>COUNTIFS('2019'!H$1493:H$1646,"SEGUIMIENTO",'2019'!G$1493:G$1646,E$66,'2019'!C$1493:C$1646,A385)</f>
        <v>0</v>
      </c>
      <c r="F385" s="211">
        <f>COUNTIFS('2019'!H$1493:H$1646,"SOLUCIONADO",'2019'!G$1493:G$1646,E$66,'2019'!C$1493:C$1646,A385)</f>
        <v>1</v>
      </c>
      <c r="G385" s="211">
        <f>COUNTIFS('2019'!$H$1493:$H$1646,"SEGUIMIENTO",'2019'!$G$1493:$G$1646,G$66,'2019'!$C$1493:$C$1646,A385)</f>
        <v>0</v>
      </c>
      <c r="H385" s="211">
        <f>COUNTIFS('2019'!$H$1493:$H$1646,"SOLUCIONADO",'2019'!$G$1493:$G$1646,G$66,'2019'!$C$1493:$C$1646,A385)</f>
        <v>1</v>
      </c>
      <c r="I385" s="211">
        <f>COUNTIFS('2019'!$H$1493:$H$1646,"SEGUIMIENTO",'2019'!$G$1493:$G$1646,I$66,'2019'!$C$1493:$C$1646,A385)</f>
        <v>0</v>
      </c>
      <c r="J385" s="211">
        <f>COUNTIFS('2019'!$H$1493:$H$1646,"SOLUCIONADO",'2019'!$G$1493:$G$1646,I$66,'2019'!$C$1493:$C$1646,A385)</f>
        <v>0</v>
      </c>
      <c r="K385" s="211">
        <f>COUNTIFS('2019'!$H$1493:$H$1646,"SEGUIMIENTO",'2019'!$G$1493:$G$1646,K$66,'2019'!$C$1493:$C$1646,A385)</f>
        <v>0</v>
      </c>
      <c r="L385" s="211">
        <f>COUNTIFS('2019'!$H$1493:$H$1646,"SOLUCIONADO",'2019'!$G$1493:$G$1646,K$66,'2019'!$C$1493:$C$1646,A385)</f>
        <v>0</v>
      </c>
      <c r="M385" s="211">
        <f>COUNTIFS('2019'!$H$1493:$H$1646,"SEGUIMIENTO",'2019'!$G$1493:$G$1646,M$66,'2019'!$C$1493:$C$1646,A385)</f>
        <v>0</v>
      </c>
      <c r="N385" s="211">
        <f>COUNTIFS('2019'!$H$1493:$H$1646,"SOLUCIONADO",'2019'!$G$1493:$G$1646,M$66,'2019'!$C$1493:$C$1646,A385)</f>
        <v>0</v>
      </c>
      <c r="O385" s="211">
        <f>COUNTIFS('2019'!$H$1493:$H$1646,"SEGUIMIENTO",'2019'!$G$1493:$G$1646,O$66,'2019'!$C$1493:$C$1646,A385)</f>
        <v>0</v>
      </c>
      <c r="P385" s="211">
        <f>COUNTIFS('2019'!$H$1493:$H$1646,"SOLUCIONADO",'2019'!$G$1493:$G$1646,O$66,'2019'!$C$1493:$C$1646,A385)</f>
        <v>1</v>
      </c>
      <c r="V385" s="186"/>
      <c r="W385" s="186"/>
      <c r="X385" s="186"/>
      <c r="Y385" s="186"/>
      <c r="Z385" s="186"/>
      <c r="AA385" s="186"/>
      <c r="AB385" s="186"/>
      <c r="AC385" s="186"/>
    </row>
    <row r="386" spans="1:29" ht="14.25">
      <c r="A386" s="540" t="str">
        <f t="array" ref="A386">IFERROR(INDEX('2019'!$C$1493:$C$1646,MATCH(0,INDEX(COUNTIF($A$364:A385,'2019'!$C$1493:$C$1646),0,0),0)),"")</f>
        <v>Condesa</v>
      </c>
      <c r="B386" s="211">
        <f>COUNTIF('2019'!$C$1493:$C$1646,A386)</f>
        <v>2</v>
      </c>
      <c r="C386" s="211">
        <f>COUNTIFS('2019'!$H$1493:$H$1646,"SEGUIMIENTO",'2019'!$G$1493:$G$1646,C$66,'2019'!$C$1493:$C$1646,A386)</f>
        <v>0</v>
      </c>
      <c r="D386" s="211">
        <f>COUNTIFS('2019'!$H$1493:$H$1646,"SOLUCIONADO",'2019'!$G$1493:$G$1646,C$66,'2019'!$C$1493:$C$1646,A386)</f>
        <v>2</v>
      </c>
      <c r="E386" s="211">
        <f>COUNTIFS('2019'!H$1493:H$1646,"SEGUIMIENTO",'2019'!G$1493:G$1646,E$66,'2019'!C$1493:C$1646,A386)</f>
        <v>0</v>
      </c>
      <c r="F386" s="211">
        <f>COUNTIFS('2019'!H$1493:H$1646,"SOLUCIONADO",'2019'!G$1493:G$1646,E$66,'2019'!C$1493:C$1646,A386)</f>
        <v>0</v>
      </c>
      <c r="G386" s="211">
        <f>COUNTIFS('2019'!$H$1493:$H$1646,"SEGUIMIENTO",'2019'!$G$1493:$G$1646,G$66,'2019'!$C$1493:$C$1646,A386)</f>
        <v>0</v>
      </c>
      <c r="H386" s="211">
        <f>COUNTIFS('2019'!$H$1493:$H$1646,"SOLUCIONADO",'2019'!$G$1493:$G$1646,G$66,'2019'!$C$1493:$C$1646,A386)</f>
        <v>0</v>
      </c>
      <c r="I386" s="211">
        <f>COUNTIFS('2019'!$H$1493:$H$1646,"SEGUIMIENTO",'2019'!$G$1493:$G$1646,I$66,'2019'!$C$1493:$C$1646,A386)</f>
        <v>0</v>
      </c>
      <c r="J386" s="211">
        <f>COUNTIFS('2019'!$H$1493:$H$1646,"SOLUCIONADO",'2019'!$G$1493:$G$1646,I$66,'2019'!$C$1493:$C$1646,A386)</f>
        <v>0</v>
      </c>
      <c r="K386" s="211">
        <f>COUNTIFS('2019'!$H$1493:$H$1646,"SEGUIMIENTO",'2019'!$G$1493:$G$1646,K$66,'2019'!$C$1493:$C$1646,A386)</f>
        <v>0</v>
      </c>
      <c r="L386" s="211">
        <f>COUNTIFS('2019'!$H$1493:$H$1646,"SOLUCIONADO",'2019'!$G$1493:$G$1646,K$66,'2019'!$C$1493:$C$1646,A386)</f>
        <v>0</v>
      </c>
      <c r="M386" s="211">
        <f>COUNTIFS('2019'!$H$1493:$H$1646,"SEGUIMIENTO",'2019'!$G$1493:$G$1646,M$66,'2019'!$C$1493:$C$1646,A386)</f>
        <v>0</v>
      </c>
      <c r="N386" s="211">
        <f>COUNTIFS('2019'!$H$1493:$H$1646,"SOLUCIONADO",'2019'!$G$1493:$G$1646,M$66,'2019'!$C$1493:$C$1646,A386)</f>
        <v>0</v>
      </c>
      <c r="O386" s="211">
        <f>COUNTIFS('2019'!$H$1493:$H$1646,"SEGUIMIENTO",'2019'!$G$1493:$G$1646,O$66,'2019'!$C$1493:$C$1646,A386)</f>
        <v>0</v>
      </c>
      <c r="P386" s="211">
        <f>COUNTIFS('2019'!$H$1493:$H$1646,"SOLUCIONADO",'2019'!$G$1493:$G$1646,O$66,'2019'!$C$1493:$C$1646,A386)</f>
        <v>0</v>
      </c>
      <c r="V386" s="186"/>
      <c r="W386" s="186"/>
      <c r="X386" s="186"/>
      <c r="Y386" s="186"/>
      <c r="Z386" s="186"/>
      <c r="AA386" s="186"/>
      <c r="AB386" s="186"/>
      <c r="AC386" s="186"/>
    </row>
    <row r="387" spans="1:29" ht="14.25">
      <c r="A387" s="540" t="str">
        <f t="array" ref="A387">IFERROR(INDEX('2019'!$C$1493:$C$1646,MATCH(0,INDEX(COUNTIF($A$364:A386,'2019'!$C$1493:$C$1646),0,0),0)),"")</f>
        <v>Tiffany</v>
      </c>
      <c r="B387" s="211">
        <f>COUNTIF('2019'!$C$1493:$C$1646,A387)</f>
        <v>2</v>
      </c>
      <c r="C387" s="211">
        <f>COUNTIFS('2019'!$H$1493:$H$1646,"SEGUIMIENTO",'2019'!$G$1493:$G$1646,C$66,'2019'!$C$1493:$C$1646,A387)</f>
        <v>0</v>
      </c>
      <c r="D387" s="211">
        <f>COUNTIFS('2019'!$H$1493:$H$1646,"SOLUCIONADO",'2019'!$G$1493:$G$1646,C$66,'2019'!$C$1493:$C$1646,A387)</f>
        <v>0</v>
      </c>
      <c r="E387" s="211">
        <f>COUNTIFS('2019'!H$1493:H$1646,"SEGUIMIENTO",'2019'!G$1493:G$1646,E$66,'2019'!C$1493:C$1646,A387)</f>
        <v>0</v>
      </c>
      <c r="F387" s="211">
        <f>COUNTIFS('2019'!H$1493:H$1646,"SOLUCIONADO",'2019'!G$1493:G$1646,E$66,'2019'!C$1493:C$1646,A387)</f>
        <v>0</v>
      </c>
      <c r="G387" s="211">
        <f>COUNTIFS('2019'!$H$1493:$H$1646,"SEGUIMIENTO",'2019'!$G$1493:$G$1646,G$66,'2019'!$C$1493:$C$1646,A387)</f>
        <v>0</v>
      </c>
      <c r="H387" s="211">
        <f>COUNTIFS('2019'!$H$1493:$H$1646,"SOLUCIONADO",'2019'!$G$1493:$G$1646,G$66,'2019'!$C$1493:$C$1646,A387)</f>
        <v>2</v>
      </c>
      <c r="I387" s="211">
        <f>COUNTIFS('2019'!$H$1493:$H$1646,"SEGUIMIENTO",'2019'!$G$1493:$G$1646,I$66,'2019'!$C$1493:$C$1646,A387)</f>
        <v>0</v>
      </c>
      <c r="J387" s="211">
        <f>COUNTIFS('2019'!$H$1493:$H$1646,"SOLUCIONADO",'2019'!$G$1493:$G$1646,I$66,'2019'!$C$1493:$C$1646,A387)</f>
        <v>0</v>
      </c>
      <c r="K387" s="211">
        <f>COUNTIFS('2019'!$H$1493:$H$1646,"SEGUIMIENTO",'2019'!$G$1493:$G$1646,K$66,'2019'!$C$1493:$C$1646,A387)</f>
        <v>0</v>
      </c>
      <c r="L387" s="211">
        <f>COUNTIFS('2019'!$H$1493:$H$1646,"SOLUCIONADO",'2019'!$G$1493:$G$1646,K$66,'2019'!$C$1493:$C$1646,A387)</f>
        <v>0</v>
      </c>
      <c r="M387" s="211">
        <f>COUNTIFS('2019'!$H$1493:$H$1646,"SEGUIMIENTO",'2019'!$G$1493:$G$1646,M$66,'2019'!$C$1493:$C$1646,A387)</f>
        <v>0</v>
      </c>
      <c r="N387" s="211">
        <f>COUNTIFS('2019'!$H$1493:$H$1646,"SOLUCIONADO",'2019'!$G$1493:$G$1646,M$66,'2019'!$C$1493:$C$1646,A387)</f>
        <v>0</v>
      </c>
      <c r="O387" s="211">
        <f>COUNTIFS('2019'!$H$1493:$H$1646,"SEGUIMIENTO",'2019'!$G$1493:$G$1646,O$66,'2019'!$C$1493:$C$1646,A387)</f>
        <v>0</v>
      </c>
      <c r="P387" s="211">
        <f>COUNTIFS('2019'!$H$1493:$H$1646,"SOLUCIONADO",'2019'!$G$1493:$G$1646,O$66,'2019'!$C$1493:$C$1646,A387)</f>
        <v>0</v>
      </c>
      <c r="V387" s="186"/>
      <c r="W387" s="186"/>
      <c r="X387" s="186"/>
      <c r="Y387" s="186"/>
      <c r="Z387" s="186"/>
      <c r="AA387" s="186"/>
      <c r="AB387" s="186"/>
      <c r="AC387" s="186"/>
    </row>
    <row r="388" spans="1:29" ht="14.25">
      <c r="A388" s="540" t="str">
        <f t="array" ref="A388">IFERROR(INDEX('2019'!$C$1493:$C$1646,MATCH(0,INDEX(COUNTIF($A$364:A387,'2019'!$C$1493:$C$1646),0,0),0)),"")</f>
        <v>Oficina SJ Net</v>
      </c>
      <c r="B388" s="211">
        <f>COUNTIF('2019'!$C$1493:$C$1646,A388)</f>
        <v>1</v>
      </c>
      <c r="C388" s="211">
        <f>COUNTIFS('2019'!$H$1493:$H$1646,"SEGUIMIENTO",'2019'!$G$1493:$G$1646,C$66,'2019'!$C$1493:$C$1646,A388)</f>
        <v>0</v>
      </c>
      <c r="D388" s="211">
        <f>COUNTIFS('2019'!$H$1493:$H$1646,"SOLUCIONADO",'2019'!$G$1493:$G$1646,C$66,'2019'!$C$1493:$C$1646,A388)</f>
        <v>1</v>
      </c>
      <c r="E388" s="211">
        <f>COUNTIFS('2019'!H$1493:H$1646,"SEGUIMIENTO",'2019'!G$1493:G$1646,E$66,'2019'!C$1493:C$1646,A388)</f>
        <v>0</v>
      </c>
      <c r="F388" s="211">
        <f>COUNTIFS('2019'!H$1493:H$1646,"SOLUCIONADO",'2019'!G$1493:G$1646,E$66,'2019'!C$1493:C$1646,A388)</f>
        <v>0</v>
      </c>
      <c r="G388" s="211">
        <f>COUNTIFS('2019'!$H$1493:$H$1646,"SEGUIMIENTO",'2019'!$G$1493:$G$1646,G$66,'2019'!$C$1493:$C$1646,A388)</f>
        <v>0</v>
      </c>
      <c r="H388" s="211">
        <f>COUNTIFS('2019'!$H$1493:$H$1646,"SOLUCIONADO",'2019'!$G$1493:$G$1646,G$66,'2019'!$C$1493:$C$1646,A388)</f>
        <v>0</v>
      </c>
      <c r="I388" s="211">
        <f>COUNTIFS('2019'!$H$1493:$H$1646,"SEGUIMIENTO",'2019'!$G$1493:$G$1646,I$66,'2019'!$C$1493:$C$1646,A388)</f>
        <v>0</v>
      </c>
      <c r="J388" s="211">
        <f>COUNTIFS('2019'!$H$1493:$H$1646,"SOLUCIONADO",'2019'!$G$1493:$G$1646,I$66,'2019'!$C$1493:$C$1646,A388)</f>
        <v>0</v>
      </c>
      <c r="K388" s="211">
        <f>COUNTIFS('2019'!$H$1493:$H$1646,"SEGUIMIENTO",'2019'!$G$1493:$G$1646,K$66,'2019'!$C$1493:$C$1646,A388)</f>
        <v>0</v>
      </c>
      <c r="L388" s="211">
        <f>COUNTIFS('2019'!$H$1493:$H$1646,"SOLUCIONADO",'2019'!$G$1493:$G$1646,K$66,'2019'!$C$1493:$C$1646,A388)</f>
        <v>0</v>
      </c>
      <c r="M388" s="211">
        <f>COUNTIFS('2019'!$H$1493:$H$1646,"SEGUIMIENTO",'2019'!$G$1493:$G$1646,M$66,'2019'!$C$1493:$C$1646,A388)</f>
        <v>0</v>
      </c>
      <c r="N388" s="211">
        <f>COUNTIFS('2019'!$H$1493:$H$1646,"SOLUCIONADO",'2019'!$G$1493:$G$1646,M$66,'2019'!$C$1493:$C$1646,A388)</f>
        <v>0</v>
      </c>
      <c r="O388" s="211">
        <f>COUNTIFS('2019'!$H$1493:$H$1646,"SEGUIMIENTO",'2019'!$G$1493:$G$1646,O$66,'2019'!$C$1493:$C$1646,A388)</f>
        <v>0</v>
      </c>
      <c r="P388" s="211">
        <f>COUNTIFS('2019'!$H$1493:$H$1646,"SOLUCIONADO",'2019'!$G$1493:$G$1646,O$66,'2019'!$C$1493:$C$1646,A388)</f>
        <v>0</v>
      </c>
      <c r="V388" s="186"/>
      <c r="W388" s="186"/>
      <c r="X388" s="186"/>
      <c r="Y388" s="186"/>
      <c r="Z388" s="186"/>
      <c r="AA388" s="186"/>
      <c r="AB388" s="186"/>
      <c r="AC388" s="186"/>
    </row>
    <row r="389" spans="1:29" ht="14.25">
      <c r="A389" s="540" t="str">
        <f t="array" ref="A389">IFERROR(INDEX('2019'!$C$1493:$C$1646,MATCH(0,INDEX(COUNTIF($A$364:A388,'2019'!$C$1493:$C$1646),0,0),0)),"")</f>
        <v>Segovia</v>
      </c>
      <c r="B389" s="211">
        <f>COUNTIF('2019'!$C$1493:$C$1646,A389)</f>
        <v>4</v>
      </c>
      <c r="C389" s="211">
        <f>COUNTIFS('2019'!$H$1493:$H$1646,"SEGUIMIENTO",'2019'!$G$1493:$G$1646,C$66,'2019'!$C$1493:$C$1646,A389)</f>
        <v>0</v>
      </c>
      <c r="D389" s="211">
        <f>COUNTIFS('2019'!$H$1493:$H$1646,"SOLUCIONADO",'2019'!$G$1493:$G$1646,C$66,'2019'!$C$1493:$C$1646,A389)</f>
        <v>1</v>
      </c>
      <c r="E389" s="211">
        <f>COUNTIFS('2019'!H$1493:H$1646,"SEGUIMIENTO",'2019'!G$1493:G$1646,E$66,'2019'!C$1493:C$1646,A389)</f>
        <v>0</v>
      </c>
      <c r="F389" s="211">
        <f>COUNTIFS('2019'!H$1493:H$1646,"SOLUCIONADO",'2019'!G$1493:G$1646,E$66,'2019'!C$1493:C$1646,A389)</f>
        <v>1</v>
      </c>
      <c r="G389" s="211">
        <f>COUNTIFS('2019'!$H$1493:$H$1646,"SEGUIMIENTO",'2019'!$G$1493:$G$1646,G$66,'2019'!$C$1493:$C$1646,A389)</f>
        <v>0</v>
      </c>
      <c r="H389" s="211">
        <f>COUNTIFS('2019'!$H$1493:$H$1646,"SOLUCIONADO",'2019'!$G$1493:$G$1646,G$66,'2019'!$C$1493:$C$1646,A389)</f>
        <v>2</v>
      </c>
      <c r="I389" s="211">
        <f>COUNTIFS('2019'!$H$1493:$H$1646,"SEGUIMIENTO",'2019'!$G$1493:$G$1646,I$66,'2019'!$C$1493:$C$1646,A389)</f>
        <v>0</v>
      </c>
      <c r="J389" s="211">
        <f>COUNTIFS('2019'!$H$1493:$H$1646,"SOLUCIONADO",'2019'!$G$1493:$G$1646,I$66,'2019'!$C$1493:$C$1646,A389)</f>
        <v>0</v>
      </c>
      <c r="K389" s="211">
        <f>COUNTIFS('2019'!$H$1493:$H$1646,"SEGUIMIENTO",'2019'!$G$1493:$G$1646,K$66,'2019'!$C$1493:$C$1646,A389)</f>
        <v>0</v>
      </c>
      <c r="L389" s="211">
        <f>COUNTIFS('2019'!$H$1493:$H$1646,"SOLUCIONADO",'2019'!$G$1493:$G$1646,K$66,'2019'!$C$1493:$C$1646,A389)</f>
        <v>0</v>
      </c>
      <c r="M389" s="211">
        <f>COUNTIFS('2019'!$H$1493:$H$1646,"SEGUIMIENTO",'2019'!$G$1493:$G$1646,M$66,'2019'!$C$1493:$C$1646,A389)</f>
        <v>0</v>
      </c>
      <c r="N389" s="211">
        <f>COUNTIFS('2019'!$H$1493:$H$1646,"SOLUCIONADO",'2019'!$G$1493:$G$1646,M$66,'2019'!$C$1493:$C$1646,A389)</f>
        <v>0</v>
      </c>
      <c r="O389" s="211">
        <f>COUNTIFS('2019'!$H$1493:$H$1646,"SEGUIMIENTO",'2019'!$G$1493:$G$1646,O$66,'2019'!$C$1493:$C$1646,A389)</f>
        <v>0</v>
      </c>
      <c r="P389" s="211">
        <f>COUNTIFS('2019'!$H$1493:$H$1646,"SOLUCIONADO",'2019'!$G$1493:$G$1646,O$66,'2019'!$C$1493:$C$1646,A389)</f>
        <v>0</v>
      </c>
      <c r="V389" s="186"/>
      <c r="W389" s="186"/>
      <c r="X389" s="186"/>
      <c r="Y389" s="186"/>
      <c r="Z389" s="186"/>
      <c r="AA389" s="186"/>
      <c r="AB389" s="186"/>
      <c r="AC389" s="186"/>
    </row>
    <row r="390" spans="1:29" ht="14.25">
      <c r="A390" s="540" t="str">
        <f t="array" ref="A390">IFERROR(INDEX('2019'!$C$1493:$C$1646,MATCH(0,INDEX(COUNTIF($A$364:A389,'2019'!$C$1493:$C$1646),0,0),0)),"")</f>
        <v>FJIS Internet</v>
      </c>
      <c r="B390" s="211">
        <f>COUNTIF('2019'!$C$1493:$C$1646,A390)</f>
        <v>1</v>
      </c>
      <c r="C390" s="211">
        <f>COUNTIFS('2019'!$H$1493:$H$1646,"SEGUIMIENTO",'2019'!$G$1493:$G$1646,C$66,'2019'!$C$1493:$C$1646,A390)</f>
        <v>0</v>
      </c>
      <c r="D390" s="211">
        <f>COUNTIFS('2019'!$H$1493:$H$1646,"SOLUCIONADO",'2019'!$G$1493:$G$1646,C$66,'2019'!$C$1493:$C$1646,A390)</f>
        <v>1</v>
      </c>
      <c r="E390" s="211">
        <f>COUNTIFS('2019'!H$1493:H$1646,"SEGUIMIENTO",'2019'!G$1493:G$1646,E$66,'2019'!C$1493:C$1646,A390)</f>
        <v>0</v>
      </c>
      <c r="F390" s="211">
        <f>COUNTIFS('2019'!H$1493:H$1646,"SOLUCIONADO",'2019'!G$1493:G$1646,E$66,'2019'!C$1493:C$1646,A390)</f>
        <v>0</v>
      </c>
      <c r="G390" s="211">
        <f>COUNTIFS('2019'!$H$1493:$H$1646,"SEGUIMIENTO",'2019'!$G$1493:$G$1646,G$66,'2019'!$C$1493:$C$1646,A390)</f>
        <v>0</v>
      </c>
      <c r="H390" s="211">
        <f>COUNTIFS('2019'!$H$1493:$H$1646,"SOLUCIONADO",'2019'!$G$1493:$G$1646,G$66,'2019'!$C$1493:$C$1646,A390)</f>
        <v>0</v>
      </c>
      <c r="I390" s="211">
        <f>COUNTIFS('2019'!$H$1493:$H$1646,"SEGUIMIENTO",'2019'!$G$1493:$G$1646,I$66,'2019'!$C$1493:$C$1646,A390)</f>
        <v>0</v>
      </c>
      <c r="J390" s="211">
        <f>COUNTIFS('2019'!$H$1493:$H$1646,"SOLUCIONADO",'2019'!$G$1493:$G$1646,I$66,'2019'!$C$1493:$C$1646,A390)</f>
        <v>0</v>
      </c>
      <c r="K390" s="211">
        <f>COUNTIFS('2019'!$H$1493:$H$1646,"SEGUIMIENTO",'2019'!$G$1493:$G$1646,K$66,'2019'!$C$1493:$C$1646,A390)</f>
        <v>0</v>
      </c>
      <c r="L390" s="211">
        <f>COUNTIFS('2019'!$H$1493:$H$1646,"SOLUCIONADO",'2019'!$G$1493:$G$1646,K$66,'2019'!$C$1493:$C$1646,A390)</f>
        <v>0</v>
      </c>
      <c r="M390" s="211">
        <f>COUNTIFS('2019'!$H$1493:$H$1646,"SEGUIMIENTO",'2019'!$G$1493:$G$1646,M$66,'2019'!$C$1493:$C$1646,A390)</f>
        <v>0</v>
      </c>
      <c r="N390" s="211">
        <f>COUNTIFS('2019'!$H$1493:$H$1646,"SOLUCIONADO",'2019'!$G$1493:$G$1646,M$66,'2019'!$C$1493:$C$1646,A390)</f>
        <v>0</v>
      </c>
      <c r="O390" s="211">
        <f>COUNTIFS('2019'!$H$1493:$H$1646,"SEGUIMIENTO",'2019'!$G$1493:$G$1646,O$66,'2019'!$C$1493:$C$1646,A390)</f>
        <v>0</v>
      </c>
      <c r="P390" s="211">
        <f>COUNTIFS('2019'!$H$1493:$H$1646,"SOLUCIONADO",'2019'!$G$1493:$G$1646,O$66,'2019'!$C$1493:$C$1646,A390)</f>
        <v>0</v>
      </c>
      <c r="V390" s="186"/>
      <c r="W390" s="186"/>
      <c r="X390" s="186"/>
      <c r="Y390" s="186"/>
      <c r="Z390" s="186"/>
      <c r="AA390" s="186"/>
      <c r="AB390" s="186"/>
      <c r="AC390" s="186"/>
    </row>
    <row r="391" spans="1:29" ht="14.25">
      <c r="A391" s="540" t="str">
        <f t="array" ref="A391">IFERROR(INDEX('2019'!$C$1493:$C$1646,MATCH(0,INDEX(COUNTIF($A$364:A390,'2019'!$C$1493:$C$1646),0,0),0)),"")</f>
        <v>Lomas-2</v>
      </c>
      <c r="B391" s="211">
        <f>COUNTIF('2019'!$C$1493:$C$1646,A391)</f>
        <v>1</v>
      </c>
      <c r="C391" s="211">
        <f>COUNTIFS('2019'!$H$1493:$H$1646,"SEGUIMIENTO",'2019'!$G$1493:$G$1646,C$66,'2019'!$C$1493:$C$1646,A391)</f>
        <v>0</v>
      </c>
      <c r="D391" s="211">
        <f>COUNTIFS('2019'!$H$1493:$H$1646,"SOLUCIONADO",'2019'!$G$1493:$G$1646,C$66,'2019'!$C$1493:$C$1646,A391)</f>
        <v>0</v>
      </c>
      <c r="E391" s="211">
        <f>COUNTIFS('2019'!H$1493:H$1646,"SEGUIMIENTO",'2019'!G$1493:G$1646,E$66,'2019'!C$1493:C$1646,A391)</f>
        <v>0</v>
      </c>
      <c r="F391" s="211">
        <f>COUNTIFS('2019'!H$1493:H$1646,"SOLUCIONADO",'2019'!G$1493:G$1646,E$66,'2019'!C$1493:C$1646,A391)</f>
        <v>1</v>
      </c>
      <c r="G391" s="211">
        <f>COUNTIFS('2019'!$H$1493:$H$1646,"SEGUIMIENTO",'2019'!$G$1493:$G$1646,G$66,'2019'!$C$1493:$C$1646,A391)</f>
        <v>0</v>
      </c>
      <c r="H391" s="211">
        <f>COUNTIFS('2019'!$H$1493:$H$1646,"SOLUCIONADO",'2019'!$G$1493:$G$1646,G$66,'2019'!$C$1493:$C$1646,A391)</f>
        <v>0</v>
      </c>
      <c r="I391" s="211">
        <f>COUNTIFS('2019'!$H$1493:$H$1646,"SEGUIMIENTO",'2019'!$G$1493:$G$1646,I$66,'2019'!$C$1493:$C$1646,A391)</f>
        <v>0</v>
      </c>
      <c r="J391" s="211">
        <f>COUNTIFS('2019'!$H$1493:$H$1646,"SOLUCIONADO",'2019'!$G$1493:$G$1646,I$66,'2019'!$C$1493:$C$1646,A391)</f>
        <v>0</v>
      </c>
      <c r="K391" s="211">
        <f>COUNTIFS('2019'!$H$1493:$H$1646,"SEGUIMIENTO",'2019'!$G$1493:$G$1646,K$66,'2019'!$C$1493:$C$1646,A391)</f>
        <v>0</v>
      </c>
      <c r="L391" s="211">
        <f>COUNTIFS('2019'!$H$1493:$H$1646,"SOLUCIONADO",'2019'!$G$1493:$G$1646,K$66,'2019'!$C$1493:$C$1646,A391)</f>
        <v>0</v>
      </c>
      <c r="M391" s="211">
        <f>COUNTIFS('2019'!$H$1493:$H$1646,"SEGUIMIENTO",'2019'!$G$1493:$G$1646,M$66,'2019'!$C$1493:$C$1646,A391)</f>
        <v>0</v>
      </c>
      <c r="N391" s="211">
        <f>COUNTIFS('2019'!$H$1493:$H$1646,"SOLUCIONADO",'2019'!$G$1493:$G$1646,M$66,'2019'!$C$1493:$C$1646,A391)</f>
        <v>0</v>
      </c>
      <c r="O391" s="211">
        <f>COUNTIFS('2019'!$H$1493:$H$1646,"SEGUIMIENTO",'2019'!$G$1493:$G$1646,O$66,'2019'!$C$1493:$C$1646,A391)</f>
        <v>0</v>
      </c>
      <c r="P391" s="211">
        <f>COUNTIFS('2019'!$H$1493:$H$1646,"SOLUCIONADO",'2019'!$G$1493:$G$1646,O$66,'2019'!$C$1493:$C$1646,A391)</f>
        <v>0</v>
      </c>
      <c r="V391" s="186"/>
      <c r="W391" s="186"/>
      <c r="X391" s="186"/>
      <c r="Y391" s="186"/>
      <c r="Z391" s="186"/>
      <c r="AA391" s="186"/>
      <c r="AB391" s="186"/>
      <c r="AC391" s="186"/>
    </row>
    <row r="392" spans="1:29" ht="14.25">
      <c r="A392" s="540" t="str">
        <f t="array" ref="A392">IFERROR(INDEX('2019'!$C$1493:$C$1646,MATCH(0,INDEX(COUNTIF($A$364:A391,'2019'!$C$1493:$C$1646),0,0),0)),"")</f>
        <v>Hato Rey</v>
      </c>
      <c r="B392" s="211">
        <f>COUNTIF('2019'!$C$1493:$C$1646,A392)</f>
        <v>1</v>
      </c>
      <c r="C392" s="211">
        <f>COUNTIFS('2019'!$H$1493:$H$1646,"SEGUIMIENTO",'2019'!$G$1493:$G$1646,C$66,'2019'!$C$1493:$C$1646,A392)</f>
        <v>0</v>
      </c>
      <c r="D392" s="211">
        <f>COUNTIFS('2019'!$H$1493:$H$1646,"SOLUCIONADO",'2019'!$G$1493:$G$1646,C$66,'2019'!$C$1493:$C$1646,A392)</f>
        <v>0</v>
      </c>
      <c r="E392" s="211">
        <f>COUNTIFS('2019'!H$1493:H$1646,"SEGUIMIENTO",'2019'!G$1493:G$1646,E$66,'2019'!C$1493:C$1646,A392)</f>
        <v>0</v>
      </c>
      <c r="F392" s="211">
        <f>COUNTIFS('2019'!H$1493:H$1646,"SOLUCIONADO",'2019'!G$1493:G$1646,E$66,'2019'!C$1493:C$1646,A392)</f>
        <v>0</v>
      </c>
      <c r="G392" s="211">
        <f>COUNTIFS('2019'!$H$1493:$H$1646,"SEGUIMIENTO",'2019'!$G$1493:$G$1646,G$66,'2019'!$C$1493:$C$1646,A392)</f>
        <v>0</v>
      </c>
      <c r="H392" s="211">
        <f>COUNTIFS('2019'!$H$1493:$H$1646,"SOLUCIONADO",'2019'!$G$1493:$G$1646,G$66,'2019'!$C$1493:$C$1646,A392)</f>
        <v>1</v>
      </c>
      <c r="I392" s="211">
        <f>COUNTIFS('2019'!$H$1493:$H$1646,"SEGUIMIENTO",'2019'!$G$1493:$G$1646,I$66,'2019'!$C$1493:$C$1646,A392)</f>
        <v>0</v>
      </c>
      <c r="J392" s="211">
        <f>COUNTIFS('2019'!$H$1493:$H$1646,"SOLUCIONADO",'2019'!$G$1493:$G$1646,I$66,'2019'!$C$1493:$C$1646,A392)</f>
        <v>0</v>
      </c>
      <c r="K392" s="211">
        <f>COUNTIFS('2019'!$H$1493:$H$1646,"SEGUIMIENTO",'2019'!$G$1493:$G$1646,K$66,'2019'!$C$1493:$C$1646,A392)</f>
        <v>0</v>
      </c>
      <c r="L392" s="211">
        <f>COUNTIFS('2019'!$H$1493:$H$1646,"SOLUCIONADO",'2019'!$G$1493:$G$1646,K$66,'2019'!$C$1493:$C$1646,A392)</f>
        <v>0</v>
      </c>
      <c r="M392" s="211">
        <f>COUNTIFS('2019'!$H$1493:$H$1646,"SEGUIMIENTO",'2019'!$G$1493:$G$1646,M$66,'2019'!$C$1493:$C$1646,A392)</f>
        <v>0</v>
      </c>
      <c r="N392" s="211">
        <f>COUNTIFS('2019'!$H$1493:$H$1646,"SOLUCIONADO",'2019'!$G$1493:$G$1646,M$66,'2019'!$C$1493:$C$1646,A392)</f>
        <v>0</v>
      </c>
      <c r="O392" s="211">
        <f>COUNTIFS('2019'!$H$1493:$H$1646,"SEGUIMIENTO",'2019'!$G$1493:$G$1646,O$66,'2019'!$C$1493:$C$1646,A392)</f>
        <v>0</v>
      </c>
      <c r="P392" s="211">
        <f>COUNTIFS('2019'!$H$1493:$H$1646,"SOLUCIONADO",'2019'!$G$1493:$G$1646,O$66,'2019'!$C$1493:$C$1646,A392)</f>
        <v>0</v>
      </c>
      <c r="V392" s="186"/>
      <c r="W392" s="186"/>
      <c r="X392" s="186"/>
      <c r="Y392" s="186"/>
      <c r="Z392" s="186"/>
      <c r="AA392" s="186"/>
      <c r="AB392" s="186"/>
      <c r="AC392" s="186"/>
    </row>
    <row r="393" spans="1:29" ht="14.25">
      <c r="A393" s="540" t="str">
        <f t="array" ref="A393">IFERROR(INDEX('2019'!$C$1493:$C$1646,MATCH(0,INDEX(COUNTIF($A$364:A392,'2019'!$C$1493:$C$1646),0,0),0)),"")</f>
        <v>Cambalache</v>
      </c>
      <c r="B393" s="211">
        <f>COUNTIF('2019'!$C$1493:$C$1646,A393)</f>
        <v>1</v>
      </c>
      <c r="C393" s="211">
        <f>COUNTIFS('2019'!$H$1493:$H$1646,"SEGUIMIENTO",'2019'!$G$1493:$G$1646,C$66,'2019'!$C$1493:$C$1646,A393)</f>
        <v>0</v>
      </c>
      <c r="D393" s="211">
        <f>COUNTIFS('2019'!$H$1493:$H$1646,"SOLUCIONADO",'2019'!$G$1493:$G$1646,C$66,'2019'!$C$1493:$C$1646,A393)</f>
        <v>1</v>
      </c>
      <c r="E393" s="211">
        <f>COUNTIFS('2019'!H$1493:H$1646,"SEGUIMIENTO",'2019'!G$1493:G$1646,E$66,'2019'!C$1493:C$1646,A393)</f>
        <v>0</v>
      </c>
      <c r="F393" s="211">
        <f>COUNTIFS('2019'!H$1493:H$1646,"SOLUCIONADO",'2019'!G$1493:G$1646,E$66,'2019'!C$1493:C$1646,A393)</f>
        <v>0</v>
      </c>
      <c r="G393" s="211">
        <f>COUNTIFS('2019'!$H$1493:$H$1646,"SEGUIMIENTO",'2019'!$G$1493:$G$1646,G$66,'2019'!$C$1493:$C$1646,A393)</f>
        <v>0</v>
      </c>
      <c r="H393" s="211">
        <f>COUNTIFS('2019'!$H$1493:$H$1646,"SOLUCIONADO",'2019'!$G$1493:$G$1646,G$66,'2019'!$C$1493:$C$1646,A393)</f>
        <v>0</v>
      </c>
      <c r="I393" s="211">
        <f>COUNTIFS('2019'!$H$1493:$H$1646,"SEGUIMIENTO",'2019'!$G$1493:$G$1646,I$66,'2019'!$C$1493:$C$1646,A393)</f>
        <v>0</v>
      </c>
      <c r="J393" s="211">
        <f>COUNTIFS('2019'!$H$1493:$H$1646,"SOLUCIONADO",'2019'!$G$1493:$G$1646,I$66,'2019'!$C$1493:$C$1646,A393)</f>
        <v>0</v>
      </c>
      <c r="K393" s="211">
        <f>COUNTIFS('2019'!$H$1493:$H$1646,"SEGUIMIENTO",'2019'!$G$1493:$G$1646,K$66,'2019'!$C$1493:$C$1646,A393)</f>
        <v>0</v>
      </c>
      <c r="L393" s="211">
        <f>COUNTIFS('2019'!$H$1493:$H$1646,"SOLUCIONADO",'2019'!$G$1493:$G$1646,K$66,'2019'!$C$1493:$C$1646,A393)</f>
        <v>0</v>
      </c>
      <c r="M393" s="211">
        <f>COUNTIFS('2019'!$H$1493:$H$1646,"SEGUIMIENTO",'2019'!$G$1493:$G$1646,M$66,'2019'!$C$1493:$C$1646,A393)</f>
        <v>0</v>
      </c>
      <c r="N393" s="211">
        <f>COUNTIFS('2019'!$H$1493:$H$1646,"SOLUCIONADO",'2019'!$G$1493:$G$1646,M$66,'2019'!$C$1493:$C$1646,A393)</f>
        <v>0</v>
      </c>
      <c r="O393" s="211">
        <f>COUNTIFS('2019'!$H$1493:$H$1646,"SEGUIMIENTO",'2019'!$G$1493:$G$1646,O$66,'2019'!$C$1493:$C$1646,A393)</f>
        <v>0</v>
      </c>
      <c r="P393" s="211">
        <f>COUNTIFS('2019'!$H$1493:$H$1646,"SOLUCIONADO",'2019'!$G$1493:$G$1646,O$66,'2019'!$C$1493:$C$1646,A393)</f>
        <v>0</v>
      </c>
      <c r="V393" s="186"/>
      <c r="W393" s="186"/>
      <c r="X393" s="186"/>
      <c r="Y393" s="186"/>
      <c r="Z393" s="186"/>
      <c r="AA393" s="186"/>
      <c r="AB393" s="186"/>
      <c r="AC393" s="186"/>
    </row>
    <row r="394" spans="1:29" ht="14.25">
      <c r="A394" s="540" t="str">
        <f t="array" ref="A394">IFERROR(INDEX('2019'!$C$1493:$C$1646,MATCH(0,INDEX(COUNTIF($A$364:A393,'2019'!$C$1493:$C$1646),0,0),0)),"")</f>
        <v>Milenia</v>
      </c>
      <c r="B394" s="211">
        <f>COUNTIF('2019'!$C$1493:$C$1646,A394)</f>
        <v>1</v>
      </c>
      <c r="C394" s="211">
        <f>COUNTIFS('2019'!$H$1493:$H$1646,"SEGUIMIENTO",'2019'!$G$1493:$G$1646,C$66,'2019'!$C$1493:$C$1646,A394)</f>
        <v>0</v>
      </c>
      <c r="D394" s="211">
        <f>COUNTIFS('2019'!$H$1493:$H$1646,"SOLUCIONADO",'2019'!$G$1493:$G$1646,C$66,'2019'!$C$1493:$C$1646,A394)</f>
        <v>0</v>
      </c>
      <c r="E394" s="211">
        <f>COUNTIFS('2019'!H$1493:H$1646,"SEGUIMIENTO",'2019'!G$1493:G$1646,E$66,'2019'!C$1493:C$1646,A394)</f>
        <v>0</v>
      </c>
      <c r="F394" s="211">
        <f>COUNTIFS('2019'!H$1493:H$1646,"SOLUCIONADO",'2019'!G$1493:G$1646,E$66,'2019'!C$1493:C$1646,A394)</f>
        <v>1</v>
      </c>
      <c r="G394" s="211">
        <f>COUNTIFS('2019'!$H$1493:$H$1646,"SEGUIMIENTO",'2019'!$G$1493:$G$1646,G$66,'2019'!$C$1493:$C$1646,A394)</f>
        <v>0</v>
      </c>
      <c r="H394" s="211">
        <f>COUNTIFS('2019'!$H$1493:$H$1646,"SOLUCIONADO",'2019'!$G$1493:$G$1646,G$66,'2019'!$C$1493:$C$1646,A394)</f>
        <v>0</v>
      </c>
      <c r="I394" s="211">
        <f>COUNTIFS('2019'!$H$1493:$H$1646,"SEGUIMIENTO",'2019'!$G$1493:$G$1646,I$66,'2019'!$C$1493:$C$1646,A394)</f>
        <v>0</v>
      </c>
      <c r="J394" s="211">
        <f>COUNTIFS('2019'!$H$1493:$H$1646,"SOLUCIONADO",'2019'!$G$1493:$G$1646,I$66,'2019'!$C$1493:$C$1646,A394)</f>
        <v>0</v>
      </c>
      <c r="K394" s="211">
        <f>COUNTIFS('2019'!$H$1493:$H$1646,"SEGUIMIENTO",'2019'!$G$1493:$G$1646,K$66,'2019'!$C$1493:$C$1646,A394)</f>
        <v>0</v>
      </c>
      <c r="L394" s="211">
        <f>COUNTIFS('2019'!$H$1493:$H$1646,"SOLUCIONADO",'2019'!$G$1493:$G$1646,K$66,'2019'!$C$1493:$C$1646,A394)</f>
        <v>0</v>
      </c>
      <c r="M394" s="211">
        <f>COUNTIFS('2019'!$H$1493:$H$1646,"SEGUIMIENTO",'2019'!$G$1493:$G$1646,M$66,'2019'!$C$1493:$C$1646,A394)</f>
        <v>0</v>
      </c>
      <c r="N394" s="211">
        <f>COUNTIFS('2019'!$H$1493:$H$1646,"SOLUCIONADO",'2019'!$G$1493:$G$1646,M$66,'2019'!$C$1493:$C$1646,A394)</f>
        <v>0</v>
      </c>
      <c r="O394" s="211">
        <f>COUNTIFS('2019'!$H$1493:$H$1646,"SEGUIMIENTO",'2019'!$G$1493:$G$1646,O$66,'2019'!$C$1493:$C$1646,A394)</f>
        <v>0</v>
      </c>
      <c r="P394" s="211">
        <f>COUNTIFS('2019'!$H$1493:$H$1646,"SOLUCIONADO",'2019'!$G$1493:$G$1646,O$66,'2019'!$C$1493:$C$1646,A394)</f>
        <v>0</v>
      </c>
      <c r="V394" s="186"/>
      <c r="W394" s="186"/>
      <c r="X394" s="186"/>
      <c r="Y394" s="186"/>
      <c r="Z394" s="186"/>
      <c r="AA394" s="186"/>
      <c r="AB394" s="186"/>
      <c r="AC394" s="186"/>
    </row>
    <row r="395" spans="1:29" ht="14.25">
      <c r="A395" s="540" t="str">
        <f t="array" ref="A395">IFERROR(INDEX('2019'!$C$1493:$C$1646,MATCH(0,INDEX(COUNTIF($A$364:A394,'2019'!$C$1493:$C$1646),0,0),0)),"")</f>
        <v>Sky Towers</v>
      </c>
      <c r="B395" s="211">
        <f>COUNTIF('2019'!$C$1493:$C$1646,A395)</f>
        <v>1</v>
      </c>
      <c r="C395" s="211">
        <f>COUNTIFS('2019'!$H$1493:$H$1646,"SEGUIMIENTO",'2019'!$G$1493:$G$1646,C$66,'2019'!$C$1493:$C$1646,A395)</f>
        <v>0</v>
      </c>
      <c r="D395" s="211">
        <f>COUNTIFS('2019'!$H$1493:$H$1646,"SOLUCIONADO",'2019'!$G$1493:$G$1646,C$66,'2019'!$C$1493:$C$1646,A395)</f>
        <v>0</v>
      </c>
      <c r="E395" s="211">
        <f>COUNTIFS('2019'!H$1493:H$1646,"SEGUIMIENTO",'2019'!G$1493:G$1646,E$66,'2019'!C$1493:C$1646,A395)</f>
        <v>0</v>
      </c>
      <c r="F395" s="211">
        <f>COUNTIFS('2019'!H$1493:H$1646,"SOLUCIONADO",'2019'!G$1493:G$1646,E$66,'2019'!C$1493:C$1646,A395)</f>
        <v>1</v>
      </c>
      <c r="G395" s="211">
        <f>COUNTIFS('2019'!$H$1493:$H$1646,"SEGUIMIENTO",'2019'!$G$1493:$G$1646,G$66,'2019'!$C$1493:$C$1646,A395)</f>
        <v>0</v>
      </c>
      <c r="H395" s="211">
        <f>COUNTIFS('2019'!$H$1493:$H$1646,"SOLUCIONADO",'2019'!$G$1493:$G$1646,G$66,'2019'!$C$1493:$C$1646,A395)</f>
        <v>0</v>
      </c>
      <c r="I395" s="211">
        <f>COUNTIFS('2019'!$H$1493:$H$1646,"SEGUIMIENTO",'2019'!$G$1493:$G$1646,I$66,'2019'!$C$1493:$C$1646,A395)</f>
        <v>0</v>
      </c>
      <c r="J395" s="211">
        <f>COUNTIFS('2019'!$H$1493:$H$1646,"SOLUCIONADO",'2019'!$G$1493:$G$1646,I$66,'2019'!$C$1493:$C$1646,A395)</f>
        <v>0</v>
      </c>
      <c r="K395" s="211">
        <f>COUNTIFS('2019'!$H$1493:$H$1646,"SEGUIMIENTO",'2019'!$G$1493:$G$1646,K$66,'2019'!$C$1493:$C$1646,A395)</f>
        <v>0</v>
      </c>
      <c r="L395" s="211">
        <f>COUNTIFS('2019'!$H$1493:$H$1646,"SOLUCIONADO",'2019'!$G$1493:$G$1646,K$66,'2019'!$C$1493:$C$1646,A395)</f>
        <v>0</v>
      </c>
      <c r="M395" s="211">
        <f>COUNTIFS('2019'!$H$1493:$H$1646,"SEGUIMIENTO",'2019'!$G$1493:$G$1646,M$66,'2019'!$C$1493:$C$1646,A395)</f>
        <v>0</v>
      </c>
      <c r="N395" s="211">
        <f>COUNTIFS('2019'!$H$1493:$H$1646,"SOLUCIONADO",'2019'!$G$1493:$G$1646,M$66,'2019'!$C$1493:$C$1646,A395)</f>
        <v>0</v>
      </c>
      <c r="O395" s="211">
        <f>COUNTIFS('2019'!$H$1493:$H$1646,"SEGUIMIENTO",'2019'!$G$1493:$G$1646,O$66,'2019'!$C$1493:$C$1646,A395)</f>
        <v>0</v>
      </c>
      <c r="P395" s="211">
        <f>COUNTIFS('2019'!$H$1493:$H$1646,"SOLUCIONADO",'2019'!$G$1493:$G$1646,O$66,'2019'!$C$1493:$C$1646,A395)</f>
        <v>0</v>
      </c>
      <c r="V395" s="186"/>
      <c r="W395" s="186"/>
      <c r="X395" s="186"/>
      <c r="Y395" s="186"/>
      <c r="Z395" s="186"/>
      <c r="AA395" s="186"/>
      <c r="AB395" s="186"/>
      <c r="AC395" s="186"/>
    </row>
    <row r="396" spans="1:29" ht="12.75">
      <c r="C396" s="480">
        <f t="shared" ref="C396:P396" si="11">SUM(C365:C395)</f>
        <v>0</v>
      </c>
      <c r="D396" s="480">
        <f t="shared" si="11"/>
        <v>67</v>
      </c>
      <c r="E396" s="480">
        <f t="shared" si="11"/>
        <v>1</v>
      </c>
      <c r="F396" s="480">
        <f t="shared" si="11"/>
        <v>33</v>
      </c>
      <c r="G396" s="480">
        <f t="shared" si="11"/>
        <v>0</v>
      </c>
      <c r="H396" s="480">
        <f t="shared" si="11"/>
        <v>19</v>
      </c>
      <c r="I396" s="480">
        <f t="shared" si="11"/>
        <v>0</v>
      </c>
      <c r="J396" s="480">
        <f t="shared" si="11"/>
        <v>3</v>
      </c>
      <c r="K396" s="480">
        <f t="shared" si="11"/>
        <v>1</v>
      </c>
      <c r="L396" s="480">
        <f t="shared" si="11"/>
        <v>7</v>
      </c>
      <c r="M396" s="480">
        <f t="shared" si="11"/>
        <v>0</v>
      </c>
      <c r="N396" s="480">
        <f t="shared" si="11"/>
        <v>4</v>
      </c>
      <c r="O396" s="480">
        <f t="shared" si="11"/>
        <v>3</v>
      </c>
      <c r="P396" s="480">
        <f t="shared" si="11"/>
        <v>16</v>
      </c>
      <c r="V396" s="186"/>
      <c r="W396" s="186"/>
      <c r="X396" s="186"/>
      <c r="Y396" s="186"/>
      <c r="Z396" s="186"/>
      <c r="AA396" s="186"/>
      <c r="AB396" s="186"/>
      <c r="AC396" s="186"/>
    </row>
    <row r="397" spans="1:29" ht="12.75">
      <c r="C397" s="186"/>
      <c r="D397" s="186"/>
      <c r="V397" s="186"/>
      <c r="W397" s="186"/>
      <c r="X397" s="186"/>
      <c r="Y397" s="186"/>
      <c r="Z397" s="186"/>
      <c r="AA397" s="186"/>
      <c r="AB397" s="186"/>
      <c r="AC397" s="186"/>
    </row>
    <row r="398" spans="1:29" ht="12.75">
      <c r="C398" s="186"/>
      <c r="D398" s="186"/>
      <c r="V398" s="186"/>
      <c r="W398" s="186"/>
      <c r="X398" s="186"/>
      <c r="Y398" s="186"/>
      <c r="Z398" s="186"/>
      <c r="AA398" s="186"/>
      <c r="AB398" s="186"/>
      <c r="AC398" s="186"/>
    </row>
    <row r="399" spans="1:29" ht="12.75">
      <c r="C399" s="186"/>
      <c r="D399" s="186"/>
      <c r="V399" s="186"/>
      <c r="W399" s="186"/>
      <c r="X399" s="186"/>
      <c r="Y399" s="186"/>
      <c r="Z399" s="186"/>
      <c r="AA399" s="186"/>
      <c r="AB399" s="186"/>
      <c r="AC399" s="186"/>
    </row>
    <row r="400" spans="1:29" ht="12.75">
      <c r="C400" s="186"/>
      <c r="D400" s="186"/>
      <c r="V400" s="186"/>
      <c r="W400" s="186"/>
      <c r="X400" s="186"/>
      <c r="Y400" s="186"/>
      <c r="Z400" s="186"/>
      <c r="AA400" s="186"/>
      <c r="AB400" s="186"/>
      <c r="AC400" s="186"/>
    </row>
    <row r="401" spans="3:29" ht="12.75">
      <c r="C401" s="186"/>
      <c r="D401" s="186"/>
      <c r="V401" s="186"/>
      <c r="W401" s="186"/>
      <c r="X401" s="186"/>
      <c r="Y401" s="186"/>
      <c r="Z401" s="186"/>
      <c r="AA401" s="186"/>
      <c r="AB401" s="186"/>
      <c r="AC401" s="186"/>
    </row>
    <row r="402" spans="3:29" ht="12.75">
      <c r="C402" s="186"/>
      <c r="D402" s="186"/>
      <c r="V402" s="186"/>
      <c r="W402" s="186"/>
      <c r="X402" s="186"/>
      <c r="Y402" s="186"/>
      <c r="Z402" s="186"/>
      <c r="AA402" s="186"/>
      <c r="AB402" s="186"/>
      <c r="AC402" s="186"/>
    </row>
    <row r="403" spans="3:29" ht="12.75">
      <c r="C403" s="186"/>
      <c r="D403" s="186"/>
      <c r="V403" s="186"/>
      <c r="W403" s="186"/>
      <c r="X403" s="186"/>
      <c r="Y403" s="186"/>
      <c r="Z403" s="186"/>
      <c r="AA403" s="186"/>
      <c r="AB403" s="186"/>
      <c r="AC403" s="186"/>
    </row>
    <row r="404" spans="3:29" ht="12.75">
      <c r="C404" s="186"/>
      <c r="D404" s="186"/>
      <c r="V404" s="186"/>
      <c r="W404" s="186"/>
      <c r="X404" s="186"/>
      <c r="Y404" s="186"/>
      <c r="Z404" s="186"/>
      <c r="AA404" s="186"/>
      <c r="AB404" s="186"/>
      <c r="AC404" s="186"/>
    </row>
    <row r="405" spans="3:29" ht="12.75">
      <c r="C405" s="186"/>
      <c r="D405" s="186"/>
      <c r="V405" s="186"/>
      <c r="W405" s="186"/>
      <c r="X405" s="186"/>
      <c r="Y405" s="186"/>
      <c r="Z405" s="186"/>
      <c r="AA405" s="186"/>
      <c r="AB405" s="186"/>
      <c r="AC405" s="186"/>
    </row>
    <row r="406" spans="3:29" ht="12.75">
      <c r="C406" s="186"/>
      <c r="D406" s="186"/>
      <c r="V406" s="186"/>
      <c r="W406" s="186"/>
      <c r="X406" s="186"/>
      <c r="Y406" s="186"/>
      <c r="Z406" s="186"/>
      <c r="AA406" s="186"/>
      <c r="AB406" s="186"/>
      <c r="AC406" s="186"/>
    </row>
    <row r="407" spans="3:29" ht="12.75">
      <c r="C407" s="186"/>
      <c r="D407" s="186"/>
      <c r="V407" s="186"/>
      <c r="W407" s="186"/>
      <c r="X407" s="186"/>
      <c r="Y407" s="186"/>
      <c r="Z407" s="186"/>
      <c r="AA407" s="186"/>
      <c r="AB407" s="186"/>
      <c r="AC407" s="186"/>
    </row>
    <row r="408" spans="3:29" ht="12.75">
      <c r="C408" s="186"/>
      <c r="D408" s="186"/>
      <c r="V408" s="186"/>
      <c r="W408" s="186"/>
      <c r="X408" s="186"/>
      <c r="Y408" s="186"/>
      <c r="Z408" s="186"/>
      <c r="AA408" s="186"/>
      <c r="AB408" s="186"/>
      <c r="AC408" s="186"/>
    </row>
    <row r="409" spans="3:29" ht="12.75">
      <c r="C409" s="186"/>
      <c r="D409" s="186"/>
      <c r="V409" s="186"/>
      <c r="W409" s="186"/>
      <c r="X409" s="186"/>
      <c r="Y409" s="186"/>
      <c r="Z409" s="186"/>
      <c r="AA409" s="186"/>
      <c r="AB409" s="186"/>
      <c r="AC409" s="186"/>
    </row>
    <row r="410" spans="3:29" ht="12.75">
      <c r="C410" s="186"/>
      <c r="D410" s="186"/>
      <c r="V410" s="186"/>
      <c r="W410" s="186"/>
      <c r="X410" s="186"/>
      <c r="Y410" s="186"/>
      <c r="Z410" s="186"/>
      <c r="AA410" s="186"/>
      <c r="AB410" s="186"/>
      <c r="AC410" s="186"/>
    </row>
    <row r="411" spans="3:29" ht="12.75">
      <c r="C411" s="186"/>
      <c r="D411" s="186"/>
      <c r="V411" s="186"/>
      <c r="W411" s="186"/>
      <c r="X411" s="186"/>
      <c r="Y411" s="186"/>
      <c r="Z411" s="186"/>
      <c r="AA411" s="186"/>
      <c r="AB411" s="186"/>
      <c r="AC411" s="186"/>
    </row>
    <row r="412" spans="3:29" ht="12.75">
      <c r="C412" s="186"/>
      <c r="D412" s="186"/>
      <c r="V412" s="186"/>
      <c r="W412" s="186"/>
      <c r="X412" s="186"/>
      <c r="Y412" s="186"/>
      <c r="Z412" s="186"/>
      <c r="AA412" s="186"/>
      <c r="AB412" s="186"/>
      <c r="AC412" s="186"/>
    </row>
    <row r="413" spans="3:29" ht="12.75">
      <c r="C413" s="186"/>
      <c r="D413" s="186"/>
      <c r="V413" s="186"/>
      <c r="W413" s="186"/>
      <c r="X413" s="186"/>
      <c r="Y413" s="186"/>
      <c r="Z413" s="186"/>
      <c r="AA413" s="186"/>
      <c r="AB413" s="186"/>
      <c r="AC413" s="186"/>
    </row>
    <row r="414" spans="3:29" ht="12.75">
      <c r="C414" s="186"/>
      <c r="D414" s="186"/>
      <c r="V414" s="186"/>
      <c r="W414" s="186"/>
      <c r="X414" s="186"/>
      <c r="Y414" s="186"/>
      <c r="Z414" s="186"/>
      <c r="AA414" s="186"/>
      <c r="AB414" s="186"/>
      <c r="AC414" s="186"/>
    </row>
    <row r="415" spans="3:29" ht="12.75">
      <c r="C415" s="186"/>
      <c r="D415" s="186"/>
      <c r="V415" s="186"/>
      <c r="W415" s="186"/>
      <c r="X415" s="186"/>
      <c r="Y415" s="186"/>
      <c r="Z415" s="186"/>
      <c r="AA415" s="186"/>
      <c r="AB415" s="186"/>
      <c r="AC415" s="186"/>
    </row>
    <row r="416" spans="3:29" ht="12.75">
      <c r="C416" s="186"/>
      <c r="D416" s="186"/>
      <c r="V416" s="186"/>
      <c r="W416" s="186"/>
      <c r="X416" s="186"/>
      <c r="Y416" s="186"/>
      <c r="Z416" s="186"/>
      <c r="AA416" s="186"/>
      <c r="AB416" s="186"/>
      <c r="AC416" s="186"/>
    </row>
    <row r="417" spans="3:29" ht="12.75">
      <c r="C417" s="186"/>
      <c r="D417" s="186"/>
      <c r="V417" s="186"/>
      <c r="W417" s="186"/>
      <c r="X417" s="186"/>
      <c r="Y417" s="186"/>
      <c r="Z417" s="186"/>
      <c r="AA417" s="186"/>
      <c r="AB417" s="186"/>
      <c r="AC417" s="186"/>
    </row>
    <row r="418" spans="3:29" ht="12.75">
      <c r="C418" s="186"/>
      <c r="D418" s="186"/>
      <c r="V418" s="186"/>
      <c r="W418" s="186"/>
      <c r="X418" s="186"/>
      <c r="Y418" s="186"/>
      <c r="Z418" s="186"/>
      <c r="AA418" s="186"/>
      <c r="AB418" s="186"/>
      <c r="AC418" s="186"/>
    </row>
    <row r="419" spans="3:29" ht="12.75">
      <c r="C419" s="186"/>
      <c r="D419" s="186"/>
      <c r="V419" s="186"/>
      <c r="W419" s="186"/>
      <c r="X419" s="186"/>
      <c r="Y419" s="186"/>
      <c r="Z419" s="186"/>
      <c r="AA419" s="186"/>
      <c r="AB419" s="186"/>
      <c r="AC419" s="186"/>
    </row>
    <row r="420" spans="3:29" ht="12.75">
      <c r="C420" s="186"/>
      <c r="D420" s="186"/>
      <c r="V420" s="186"/>
      <c r="W420" s="186"/>
      <c r="X420" s="186"/>
      <c r="Y420" s="186"/>
      <c r="Z420" s="186"/>
      <c r="AA420" s="186"/>
      <c r="AB420" s="186"/>
      <c r="AC420" s="186"/>
    </row>
    <row r="421" spans="3:29" ht="12.75">
      <c r="C421" s="186"/>
      <c r="D421" s="186"/>
      <c r="V421" s="186"/>
      <c r="W421" s="186"/>
      <c r="X421" s="186"/>
      <c r="Y421" s="186"/>
      <c r="Z421" s="186"/>
      <c r="AA421" s="186"/>
      <c r="AB421" s="186"/>
      <c r="AC421" s="186"/>
    </row>
    <row r="422" spans="3:29" ht="12.75">
      <c r="C422" s="186"/>
      <c r="D422" s="186"/>
      <c r="V422" s="186"/>
      <c r="W422" s="186"/>
      <c r="X422" s="186"/>
      <c r="Y422" s="186"/>
      <c r="Z422" s="186"/>
      <c r="AA422" s="186"/>
      <c r="AB422" s="186"/>
      <c r="AC422" s="186"/>
    </row>
    <row r="423" spans="3:29" ht="12.75">
      <c r="C423" s="186"/>
      <c r="D423" s="186"/>
      <c r="V423" s="186"/>
      <c r="W423" s="186"/>
      <c r="X423" s="186"/>
      <c r="Y423" s="186"/>
      <c r="Z423" s="186"/>
      <c r="AA423" s="186"/>
      <c r="AB423" s="186"/>
      <c r="AC423" s="186"/>
    </row>
    <row r="424" spans="3:29" ht="12.75">
      <c r="C424" s="186"/>
      <c r="D424" s="186"/>
      <c r="V424" s="186"/>
      <c r="W424" s="186"/>
      <c r="X424" s="186"/>
      <c r="Y424" s="186"/>
      <c r="Z424" s="186"/>
      <c r="AA424" s="186"/>
      <c r="AB424" s="186"/>
      <c r="AC424" s="186"/>
    </row>
    <row r="425" spans="3:29" ht="12.75">
      <c r="C425" s="186"/>
      <c r="D425" s="186"/>
      <c r="V425" s="186"/>
      <c r="W425" s="186"/>
      <c r="X425" s="186"/>
      <c r="Y425" s="186"/>
      <c r="Z425" s="186"/>
      <c r="AA425" s="186"/>
      <c r="AB425" s="186"/>
      <c r="AC425" s="186"/>
    </row>
    <row r="426" spans="3:29" ht="12.75">
      <c r="C426" s="186"/>
      <c r="D426" s="186"/>
      <c r="V426" s="186"/>
      <c r="W426" s="186"/>
      <c r="X426" s="186"/>
      <c r="Y426" s="186"/>
      <c r="Z426" s="186"/>
      <c r="AA426" s="186"/>
      <c r="AB426" s="186"/>
      <c r="AC426" s="186"/>
    </row>
    <row r="427" spans="3:29" ht="12.75">
      <c r="C427" s="186"/>
      <c r="D427" s="186"/>
      <c r="V427" s="186"/>
      <c r="W427" s="186"/>
      <c r="X427" s="186"/>
      <c r="Y427" s="186"/>
      <c r="Z427" s="186"/>
      <c r="AA427" s="186"/>
      <c r="AB427" s="186"/>
      <c r="AC427" s="186"/>
    </row>
    <row r="428" spans="3:29" ht="12.75">
      <c r="C428" s="186"/>
      <c r="D428" s="186"/>
      <c r="V428" s="186"/>
      <c r="W428" s="186"/>
      <c r="X428" s="186"/>
      <c r="Y428" s="186"/>
      <c r="Z428" s="186"/>
      <c r="AA428" s="186"/>
      <c r="AB428" s="186"/>
      <c r="AC428" s="186"/>
    </row>
    <row r="429" spans="3:29" ht="12.75">
      <c r="C429" s="186"/>
      <c r="D429" s="186"/>
      <c r="V429" s="186"/>
      <c r="W429" s="186"/>
      <c r="X429" s="186"/>
      <c r="Y429" s="186"/>
      <c r="Z429" s="186"/>
      <c r="AA429" s="186"/>
      <c r="AB429" s="186"/>
      <c r="AC429" s="186"/>
    </row>
    <row r="430" spans="3:29" ht="12.75">
      <c r="C430" s="186"/>
      <c r="D430" s="186"/>
      <c r="V430" s="186"/>
      <c r="W430" s="186"/>
      <c r="X430" s="186"/>
      <c r="Y430" s="186"/>
      <c r="Z430" s="186"/>
      <c r="AA430" s="186"/>
      <c r="AB430" s="186"/>
      <c r="AC430" s="186"/>
    </row>
    <row r="431" spans="3:29" ht="12.75">
      <c r="C431" s="186"/>
      <c r="D431" s="186"/>
      <c r="V431" s="186"/>
      <c r="W431" s="186"/>
      <c r="X431" s="186"/>
      <c r="Y431" s="186"/>
      <c r="Z431" s="186"/>
      <c r="AA431" s="186"/>
      <c r="AB431" s="186"/>
      <c r="AC431" s="186"/>
    </row>
    <row r="432" spans="3:29" ht="12.75">
      <c r="C432" s="186"/>
      <c r="D432" s="186"/>
      <c r="V432" s="186"/>
      <c r="W432" s="186"/>
      <c r="X432" s="186"/>
      <c r="Y432" s="186"/>
      <c r="Z432" s="186"/>
      <c r="AA432" s="186"/>
      <c r="AB432" s="186"/>
      <c r="AC432" s="186"/>
    </row>
    <row r="433" spans="3:29" ht="12.75">
      <c r="C433" s="186"/>
      <c r="D433" s="186"/>
      <c r="V433" s="186"/>
      <c r="W433" s="186"/>
      <c r="X433" s="186"/>
      <c r="Y433" s="186"/>
      <c r="Z433" s="186"/>
      <c r="AA433" s="186"/>
      <c r="AB433" s="186"/>
      <c r="AC433" s="186"/>
    </row>
    <row r="434" spans="3:29" ht="12.75">
      <c r="C434" s="186"/>
      <c r="D434" s="186"/>
      <c r="V434" s="186"/>
      <c r="W434" s="186"/>
      <c r="X434" s="186"/>
      <c r="Y434" s="186"/>
      <c r="Z434" s="186"/>
      <c r="AA434" s="186"/>
      <c r="AB434" s="186"/>
      <c r="AC434" s="186"/>
    </row>
    <row r="435" spans="3:29" ht="12.75">
      <c r="C435" s="186"/>
      <c r="D435" s="186"/>
      <c r="V435" s="186"/>
      <c r="W435" s="186"/>
      <c r="X435" s="186"/>
      <c r="Y435" s="186"/>
      <c r="Z435" s="186"/>
      <c r="AA435" s="186"/>
      <c r="AB435" s="186"/>
      <c r="AC435" s="186"/>
    </row>
    <row r="436" spans="3:29" ht="12.75">
      <c r="C436" s="186"/>
      <c r="D436" s="186"/>
      <c r="V436" s="186"/>
      <c r="W436" s="186"/>
      <c r="X436" s="186"/>
      <c r="Y436" s="186"/>
      <c r="Z436" s="186"/>
      <c r="AA436" s="186"/>
      <c r="AB436" s="186"/>
      <c r="AC436" s="186"/>
    </row>
    <row r="437" spans="3:29" ht="12.75">
      <c r="C437" s="186"/>
      <c r="D437" s="186"/>
      <c r="V437" s="186"/>
      <c r="W437" s="186"/>
      <c r="X437" s="186"/>
      <c r="Y437" s="186"/>
      <c r="Z437" s="186"/>
      <c r="AA437" s="186"/>
      <c r="AB437" s="186"/>
      <c r="AC437" s="186"/>
    </row>
    <row r="438" spans="3:29" ht="12.75">
      <c r="C438" s="186"/>
      <c r="D438" s="186"/>
      <c r="V438" s="186"/>
      <c r="W438" s="186"/>
      <c r="X438" s="186"/>
      <c r="Y438" s="186"/>
      <c r="Z438" s="186"/>
      <c r="AA438" s="186"/>
      <c r="AB438" s="186"/>
      <c r="AC438" s="186"/>
    </row>
    <row r="439" spans="3:29" ht="12.75">
      <c r="C439" s="186"/>
      <c r="D439" s="186"/>
      <c r="V439" s="186"/>
      <c r="W439" s="186"/>
      <c r="X439" s="186"/>
      <c r="Y439" s="186"/>
      <c r="Z439" s="186"/>
      <c r="AA439" s="186"/>
      <c r="AB439" s="186"/>
      <c r="AC439" s="186"/>
    </row>
    <row r="440" spans="3:29" ht="12.75">
      <c r="C440" s="186"/>
      <c r="D440" s="186"/>
      <c r="V440" s="186"/>
      <c r="W440" s="186"/>
      <c r="X440" s="186"/>
      <c r="Y440" s="186"/>
      <c r="Z440" s="186"/>
      <c r="AA440" s="186"/>
      <c r="AB440" s="186"/>
      <c r="AC440" s="186"/>
    </row>
    <row r="441" spans="3:29" ht="12.75">
      <c r="C441" s="186"/>
      <c r="D441" s="186"/>
      <c r="V441" s="186"/>
      <c r="W441" s="186"/>
      <c r="X441" s="186"/>
      <c r="Y441" s="186"/>
      <c r="Z441" s="186"/>
      <c r="AA441" s="186"/>
      <c r="AB441" s="186"/>
      <c r="AC441" s="186"/>
    </row>
    <row r="442" spans="3:29" ht="12.75">
      <c r="C442" s="186"/>
      <c r="D442" s="186"/>
      <c r="V442" s="186"/>
      <c r="W442" s="186"/>
      <c r="X442" s="186"/>
      <c r="Y442" s="186"/>
      <c r="Z442" s="186"/>
      <c r="AA442" s="186"/>
      <c r="AB442" s="186"/>
      <c r="AC442" s="186"/>
    </row>
    <row r="443" spans="3:29" ht="12.75">
      <c r="C443" s="186"/>
      <c r="D443" s="186"/>
      <c r="V443" s="186"/>
      <c r="W443" s="186"/>
      <c r="X443" s="186"/>
      <c r="Y443" s="186"/>
      <c r="Z443" s="186"/>
      <c r="AA443" s="186"/>
      <c r="AB443" s="186"/>
      <c r="AC443" s="186"/>
    </row>
    <row r="444" spans="3:29" ht="12.75">
      <c r="C444" s="186"/>
      <c r="D444" s="186"/>
      <c r="V444" s="186"/>
      <c r="W444" s="186"/>
      <c r="X444" s="186"/>
      <c r="Y444" s="186"/>
      <c r="Z444" s="186"/>
      <c r="AA444" s="186"/>
      <c r="AB444" s="186"/>
      <c r="AC444" s="186"/>
    </row>
    <row r="445" spans="3:29" ht="12.75">
      <c r="C445" s="186"/>
      <c r="D445" s="186"/>
      <c r="V445" s="186"/>
      <c r="W445" s="186"/>
      <c r="X445" s="186"/>
      <c r="Y445" s="186"/>
      <c r="Z445" s="186"/>
      <c r="AA445" s="186"/>
      <c r="AB445" s="186"/>
      <c r="AC445" s="186"/>
    </row>
    <row r="446" spans="3:29" ht="12.75">
      <c r="C446" s="186"/>
      <c r="D446" s="186"/>
      <c r="V446" s="186"/>
      <c r="W446" s="186"/>
      <c r="X446" s="186"/>
      <c r="Y446" s="186"/>
      <c r="Z446" s="186"/>
      <c r="AA446" s="186"/>
      <c r="AB446" s="186"/>
      <c r="AC446" s="186"/>
    </row>
    <row r="447" spans="3:29" ht="12.75">
      <c r="C447" s="186"/>
      <c r="D447" s="186"/>
      <c r="V447" s="186"/>
      <c r="W447" s="186"/>
      <c r="X447" s="186"/>
      <c r="Y447" s="186"/>
      <c r="Z447" s="186"/>
      <c r="AA447" s="186"/>
      <c r="AB447" s="186"/>
      <c r="AC447" s="186"/>
    </row>
    <row r="448" spans="3:29" ht="12.75">
      <c r="C448" s="186"/>
      <c r="D448" s="186"/>
      <c r="V448" s="186"/>
      <c r="W448" s="186"/>
      <c r="X448" s="186"/>
      <c r="Y448" s="186"/>
      <c r="Z448" s="186"/>
      <c r="AA448" s="186"/>
      <c r="AB448" s="186"/>
      <c r="AC448" s="186"/>
    </row>
    <row r="449" spans="3:29" ht="12.75">
      <c r="C449" s="186"/>
      <c r="D449" s="186"/>
      <c r="V449" s="186"/>
      <c r="W449" s="186"/>
      <c r="X449" s="186"/>
      <c r="Y449" s="186"/>
      <c r="Z449" s="186"/>
      <c r="AA449" s="186"/>
      <c r="AB449" s="186"/>
      <c r="AC449" s="186"/>
    </row>
    <row r="450" spans="3:29" ht="12.75">
      <c r="C450" s="186"/>
      <c r="D450" s="186"/>
      <c r="V450" s="186"/>
      <c r="W450" s="186"/>
      <c r="X450" s="186"/>
      <c r="Y450" s="186"/>
      <c r="Z450" s="186"/>
      <c r="AA450" s="186"/>
      <c r="AB450" s="186"/>
      <c r="AC450" s="186"/>
    </row>
    <row r="451" spans="3:29" ht="12.75">
      <c r="C451" s="186"/>
      <c r="D451" s="186"/>
      <c r="V451" s="186"/>
      <c r="W451" s="186"/>
      <c r="X451" s="186"/>
      <c r="Y451" s="186"/>
      <c r="Z451" s="186"/>
      <c r="AA451" s="186"/>
      <c r="AB451" s="186"/>
      <c r="AC451" s="186"/>
    </row>
    <row r="452" spans="3:29" ht="12.75">
      <c r="C452" s="186"/>
      <c r="D452" s="186"/>
      <c r="V452" s="186"/>
      <c r="W452" s="186"/>
      <c r="X452" s="186"/>
      <c r="Y452" s="186"/>
      <c r="Z452" s="186"/>
      <c r="AA452" s="186"/>
      <c r="AB452" s="186"/>
      <c r="AC452" s="186"/>
    </row>
    <row r="453" spans="3:29" ht="12.75">
      <c r="C453" s="186"/>
      <c r="D453" s="186"/>
      <c r="V453" s="186"/>
      <c r="W453" s="186"/>
      <c r="X453" s="186"/>
      <c r="Y453" s="186"/>
      <c r="Z453" s="186"/>
      <c r="AA453" s="186"/>
      <c r="AB453" s="186"/>
      <c r="AC453" s="186"/>
    </row>
    <row r="454" spans="3:29" ht="12.75">
      <c r="C454" s="186"/>
      <c r="D454" s="186"/>
      <c r="V454" s="186"/>
      <c r="W454" s="186"/>
      <c r="X454" s="186"/>
      <c r="Y454" s="186"/>
      <c r="Z454" s="186"/>
      <c r="AA454" s="186"/>
      <c r="AB454" s="186"/>
      <c r="AC454" s="186"/>
    </row>
    <row r="455" spans="3:29" ht="12.75">
      <c r="C455" s="186"/>
      <c r="D455" s="186"/>
      <c r="V455" s="186"/>
      <c r="W455" s="186"/>
      <c r="X455" s="186"/>
      <c r="Y455" s="186"/>
      <c r="Z455" s="186"/>
      <c r="AA455" s="186"/>
      <c r="AB455" s="186"/>
      <c r="AC455" s="186"/>
    </row>
    <row r="456" spans="3:29" ht="12.75">
      <c r="C456" s="186"/>
      <c r="D456" s="186"/>
      <c r="V456" s="186"/>
      <c r="W456" s="186"/>
      <c r="X456" s="186"/>
      <c r="Y456" s="186"/>
      <c r="Z456" s="186"/>
      <c r="AA456" s="186"/>
      <c r="AB456" s="186"/>
      <c r="AC456" s="186"/>
    </row>
    <row r="457" spans="3:29" ht="12.75">
      <c r="C457" s="186"/>
      <c r="D457" s="186"/>
      <c r="V457" s="186"/>
      <c r="W457" s="186"/>
      <c r="X457" s="186"/>
      <c r="Y457" s="186"/>
      <c r="Z457" s="186"/>
      <c r="AA457" s="186"/>
      <c r="AB457" s="186"/>
      <c r="AC457" s="186"/>
    </row>
    <row r="458" spans="3:29" ht="12.75">
      <c r="C458" s="186"/>
      <c r="D458" s="186"/>
      <c r="V458" s="186"/>
      <c r="W458" s="186"/>
      <c r="X458" s="186"/>
      <c r="Y458" s="186"/>
      <c r="Z458" s="186"/>
      <c r="AA458" s="186"/>
      <c r="AB458" s="186"/>
      <c r="AC458" s="186"/>
    </row>
    <row r="459" spans="3:29" ht="12.75">
      <c r="C459" s="186"/>
      <c r="D459" s="186"/>
      <c r="V459" s="186"/>
      <c r="W459" s="186"/>
      <c r="X459" s="186"/>
      <c r="Y459" s="186"/>
      <c r="Z459" s="186"/>
      <c r="AA459" s="186"/>
      <c r="AB459" s="186"/>
      <c r="AC459" s="186"/>
    </row>
    <row r="460" spans="3:29" ht="12.75">
      <c r="C460" s="186"/>
      <c r="D460" s="186"/>
      <c r="V460" s="186"/>
      <c r="W460" s="186"/>
      <c r="X460" s="186"/>
      <c r="Y460" s="186"/>
      <c r="Z460" s="186"/>
      <c r="AA460" s="186"/>
      <c r="AB460" s="186"/>
      <c r="AC460" s="186"/>
    </row>
    <row r="461" spans="3:29" ht="12.75">
      <c r="C461" s="186"/>
      <c r="D461" s="186"/>
      <c r="V461" s="186"/>
      <c r="W461" s="186"/>
      <c r="X461" s="186"/>
      <c r="Y461" s="186"/>
      <c r="Z461" s="186"/>
      <c r="AA461" s="186"/>
      <c r="AB461" s="186"/>
      <c r="AC461" s="186"/>
    </row>
    <row r="462" spans="3:29" ht="12.75">
      <c r="C462" s="186"/>
      <c r="D462" s="186"/>
      <c r="V462" s="186"/>
      <c r="W462" s="186"/>
      <c r="X462" s="186"/>
      <c r="Y462" s="186"/>
      <c r="Z462" s="186"/>
      <c r="AA462" s="186"/>
      <c r="AB462" s="186"/>
      <c r="AC462" s="186"/>
    </row>
    <row r="463" spans="3:29" ht="12.75">
      <c r="C463" s="186"/>
      <c r="D463" s="186"/>
      <c r="V463" s="186"/>
      <c r="W463" s="186"/>
      <c r="X463" s="186"/>
      <c r="Y463" s="186"/>
      <c r="Z463" s="186"/>
      <c r="AA463" s="186"/>
      <c r="AB463" s="186"/>
      <c r="AC463" s="186"/>
    </row>
    <row r="464" spans="3:29" ht="12.75">
      <c r="C464" s="186"/>
      <c r="D464" s="186"/>
      <c r="V464" s="186"/>
      <c r="W464" s="186"/>
      <c r="X464" s="186"/>
      <c r="Y464" s="186"/>
      <c r="Z464" s="186"/>
      <c r="AA464" s="186"/>
      <c r="AB464" s="186"/>
      <c r="AC464" s="186"/>
    </row>
    <row r="465" spans="3:29" ht="12.75">
      <c r="C465" s="186"/>
      <c r="D465" s="186"/>
      <c r="V465" s="186"/>
      <c r="W465" s="186"/>
      <c r="X465" s="186"/>
      <c r="Y465" s="186"/>
      <c r="Z465" s="186"/>
      <c r="AA465" s="186"/>
      <c r="AB465" s="186"/>
      <c r="AC465" s="186"/>
    </row>
    <row r="466" spans="3:29" ht="12.75">
      <c r="C466" s="186"/>
      <c r="D466" s="186"/>
      <c r="V466" s="186"/>
      <c r="W466" s="186"/>
      <c r="X466" s="186"/>
      <c r="Y466" s="186"/>
      <c r="Z466" s="186"/>
      <c r="AA466" s="186"/>
      <c r="AB466" s="186"/>
      <c r="AC466" s="186"/>
    </row>
    <row r="467" spans="3:29" ht="12.75">
      <c r="C467" s="186"/>
      <c r="D467" s="186"/>
      <c r="V467" s="186"/>
      <c r="W467" s="186"/>
      <c r="X467" s="186"/>
      <c r="Y467" s="186"/>
      <c r="Z467" s="186"/>
      <c r="AA467" s="186"/>
      <c r="AB467" s="186"/>
      <c r="AC467" s="186"/>
    </row>
    <row r="468" spans="3:29" ht="12.75">
      <c r="C468" s="186"/>
      <c r="D468" s="186"/>
      <c r="V468" s="186"/>
      <c r="W468" s="186"/>
      <c r="X468" s="186"/>
      <c r="Y468" s="186"/>
      <c r="Z468" s="186"/>
      <c r="AA468" s="186"/>
      <c r="AB468" s="186"/>
      <c r="AC468" s="186"/>
    </row>
    <row r="469" spans="3:29" ht="12.75">
      <c r="C469" s="186"/>
      <c r="D469" s="186"/>
      <c r="V469" s="186"/>
      <c r="W469" s="186"/>
      <c r="X469" s="186"/>
      <c r="Y469" s="186"/>
      <c r="Z469" s="186"/>
      <c r="AA469" s="186"/>
      <c r="AB469" s="186"/>
      <c r="AC469" s="186"/>
    </row>
    <row r="470" spans="3:29" ht="12.75">
      <c r="C470" s="186"/>
      <c r="D470" s="186"/>
      <c r="V470" s="186"/>
      <c r="W470" s="186"/>
      <c r="X470" s="186"/>
      <c r="Y470" s="186"/>
      <c r="Z470" s="186"/>
      <c r="AA470" s="186"/>
      <c r="AB470" s="186"/>
      <c r="AC470" s="186"/>
    </row>
    <row r="471" spans="3:29" ht="12.75">
      <c r="C471" s="186"/>
      <c r="D471" s="186"/>
      <c r="V471" s="186"/>
      <c r="W471" s="186"/>
      <c r="X471" s="186"/>
      <c r="Y471" s="186"/>
      <c r="Z471" s="186"/>
      <c r="AA471" s="186"/>
      <c r="AB471" s="186"/>
      <c r="AC471" s="186"/>
    </row>
    <row r="472" spans="3:29" ht="12.75">
      <c r="C472" s="186"/>
      <c r="D472" s="186"/>
      <c r="V472" s="186"/>
      <c r="W472" s="186"/>
      <c r="X472" s="186"/>
      <c r="Y472" s="186"/>
      <c r="Z472" s="186"/>
      <c r="AA472" s="186"/>
      <c r="AB472" s="186"/>
      <c r="AC472" s="186"/>
    </row>
    <row r="473" spans="3:29" ht="12.75">
      <c r="C473" s="186"/>
      <c r="D473" s="186"/>
      <c r="V473" s="186"/>
      <c r="W473" s="186"/>
      <c r="X473" s="186"/>
      <c r="Y473" s="186"/>
      <c r="Z473" s="186"/>
      <c r="AA473" s="186"/>
      <c r="AB473" s="186"/>
      <c r="AC473" s="186"/>
    </row>
    <row r="474" spans="3:29" ht="12.75">
      <c r="C474" s="186"/>
      <c r="D474" s="186"/>
      <c r="V474" s="186"/>
      <c r="W474" s="186"/>
      <c r="X474" s="186"/>
      <c r="Y474" s="186"/>
      <c r="Z474" s="186"/>
      <c r="AA474" s="186"/>
      <c r="AB474" s="186"/>
      <c r="AC474" s="186"/>
    </row>
    <row r="475" spans="3:29" ht="12.75">
      <c r="C475" s="186"/>
      <c r="D475" s="186"/>
      <c r="V475" s="186"/>
      <c r="W475" s="186"/>
      <c r="X475" s="186"/>
      <c r="Y475" s="186"/>
      <c r="Z475" s="186"/>
      <c r="AA475" s="186"/>
      <c r="AB475" s="186"/>
      <c r="AC475" s="186"/>
    </row>
    <row r="476" spans="3:29" ht="12.75">
      <c r="C476" s="186"/>
      <c r="D476" s="186"/>
      <c r="V476" s="186"/>
      <c r="W476" s="186"/>
      <c r="X476" s="186"/>
      <c r="Y476" s="186"/>
      <c r="Z476" s="186"/>
      <c r="AA476" s="186"/>
      <c r="AB476" s="186"/>
      <c r="AC476" s="186"/>
    </row>
    <row r="477" spans="3:29" ht="12.75">
      <c r="C477" s="186"/>
      <c r="D477" s="186"/>
      <c r="V477" s="186"/>
      <c r="W477" s="186"/>
      <c r="X477" s="186"/>
      <c r="Y477" s="186"/>
      <c r="Z477" s="186"/>
      <c r="AA477" s="186"/>
      <c r="AB477" s="186"/>
      <c r="AC477" s="186"/>
    </row>
    <row r="478" spans="3:29" ht="12.75">
      <c r="C478" s="186"/>
      <c r="D478" s="186"/>
      <c r="V478" s="186"/>
      <c r="W478" s="186"/>
      <c r="X478" s="186"/>
      <c r="Y478" s="186"/>
      <c r="Z478" s="186"/>
      <c r="AA478" s="186"/>
      <c r="AB478" s="186"/>
      <c r="AC478" s="186"/>
    </row>
    <row r="479" spans="3:29" ht="12.75">
      <c r="C479" s="186"/>
      <c r="D479" s="186"/>
      <c r="V479" s="186"/>
      <c r="W479" s="186"/>
      <c r="X479" s="186"/>
      <c r="Y479" s="186"/>
      <c r="Z479" s="186"/>
      <c r="AA479" s="186"/>
      <c r="AB479" s="186"/>
      <c r="AC479" s="186"/>
    </row>
    <row r="480" spans="3:29" ht="12.75">
      <c r="C480" s="186"/>
      <c r="D480" s="186"/>
      <c r="V480" s="186"/>
      <c r="W480" s="186"/>
      <c r="X480" s="186"/>
      <c r="Y480" s="186"/>
      <c r="Z480" s="186"/>
      <c r="AA480" s="186"/>
      <c r="AB480" s="186"/>
      <c r="AC480" s="186"/>
    </row>
    <row r="481" spans="3:29" ht="12.75">
      <c r="C481" s="186"/>
      <c r="D481" s="186"/>
      <c r="V481" s="186"/>
      <c r="W481" s="186"/>
      <c r="X481" s="186"/>
      <c r="Y481" s="186"/>
      <c r="Z481" s="186"/>
      <c r="AA481" s="186"/>
      <c r="AB481" s="186"/>
      <c r="AC481" s="186"/>
    </row>
    <row r="482" spans="3:29" ht="12.75">
      <c r="C482" s="186"/>
      <c r="D482" s="186"/>
      <c r="V482" s="186"/>
      <c r="W482" s="186"/>
      <c r="X482" s="186"/>
      <c r="Y482" s="186"/>
      <c r="Z482" s="186"/>
      <c r="AA482" s="186"/>
      <c r="AB482" s="186"/>
      <c r="AC482" s="186"/>
    </row>
    <row r="483" spans="3:29" ht="12.75">
      <c r="C483" s="186"/>
      <c r="D483" s="186"/>
      <c r="V483" s="186"/>
      <c r="W483" s="186"/>
      <c r="X483" s="186"/>
      <c r="Y483" s="186"/>
      <c r="Z483" s="186"/>
      <c r="AA483" s="186"/>
      <c r="AB483" s="186"/>
      <c r="AC483" s="186"/>
    </row>
    <row r="484" spans="3:29" ht="12.75">
      <c r="C484" s="186"/>
      <c r="D484" s="186"/>
      <c r="V484" s="186"/>
      <c r="W484" s="186"/>
      <c r="X484" s="186"/>
      <c r="Y484" s="186"/>
      <c r="Z484" s="186"/>
      <c r="AA484" s="186"/>
      <c r="AB484" s="186"/>
      <c r="AC484" s="186"/>
    </row>
    <row r="485" spans="3:29" ht="12.75">
      <c r="C485" s="186"/>
      <c r="D485" s="186"/>
      <c r="V485" s="186"/>
      <c r="W485" s="186"/>
      <c r="X485" s="186"/>
      <c r="Y485" s="186"/>
      <c r="Z485" s="186"/>
      <c r="AA485" s="186"/>
      <c r="AB485" s="186"/>
      <c r="AC485" s="186"/>
    </row>
    <row r="486" spans="3:29" ht="12.75">
      <c r="C486" s="186"/>
      <c r="D486" s="186"/>
      <c r="V486" s="186"/>
      <c r="W486" s="186"/>
      <c r="X486" s="186"/>
      <c r="Y486" s="186"/>
      <c r="Z486" s="186"/>
      <c r="AA486" s="186"/>
      <c r="AB486" s="186"/>
      <c r="AC486" s="186"/>
    </row>
    <row r="487" spans="3:29" ht="12.75">
      <c r="C487" s="186"/>
      <c r="D487" s="186"/>
      <c r="V487" s="186"/>
      <c r="W487" s="186"/>
      <c r="X487" s="186"/>
      <c r="Y487" s="186"/>
      <c r="Z487" s="186"/>
      <c r="AA487" s="186"/>
      <c r="AB487" s="186"/>
      <c r="AC487" s="186"/>
    </row>
    <row r="488" spans="3:29" ht="12.75">
      <c r="C488" s="186"/>
      <c r="D488" s="186"/>
      <c r="V488" s="186"/>
      <c r="W488" s="186"/>
      <c r="X488" s="186"/>
      <c r="Y488" s="186"/>
      <c r="Z488" s="186"/>
      <c r="AA488" s="186"/>
      <c r="AB488" s="186"/>
      <c r="AC488" s="186"/>
    </row>
    <row r="489" spans="3:29" ht="12.75">
      <c r="C489" s="186"/>
      <c r="D489" s="186"/>
      <c r="V489" s="186"/>
      <c r="W489" s="186"/>
      <c r="X489" s="186"/>
      <c r="Y489" s="186"/>
      <c r="Z489" s="186"/>
      <c r="AA489" s="186"/>
      <c r="AB489" s="186"/>
      <c r="AC489" s="186"/>
    </row>
    <row r="490" spans="3:29" ht="12.75">
      <c r="C490" s="186"/>
      <c r="D490" s="186"/>
      <c r="V490" s="186"/>
      <c r="W490" s="186"/>
      <c r="X490" s="186"/>
      <c r="Y490" s="186"/>
      <c r="Z490" s="186"/>
      <c r="AA490" s="186"/>
      <c r="AB490" s="186"/>
      <c r="AC490" s="186"/>
    </row>
    <row r="491" spans="3:29" ht="12.75">
      <c r="C491" s="186"/>
      <c r="D491" s="186"/>
      <c r="V491" s="186"/>
      <c r="W491" s="186"/>
      <c r="X491" s="186"/>
      <c r="Y491" s="186"/>
      <c r="Z491" s="186"/>
      <c r="AA491" s="186"/>
      <c r="AB491" s="186"/>
      <c r="AC491" s="186"/>
    </row>
    <row r="492" spans="3:29" ht="12.75">
      <c r="C492" s="186"/>
      <c r="D492" s="186"/>
      <c r="V492" s="186"/>
      <c r="W492" s="186"/>
      <c r="X492" s="186"/>
      <c r="Y492" s="186"/>
      <c r="Z492" s="186"/>
      <c r="AA492" s="186"/>
      <c r="AB492" s="186"/>
      <c r="AC492" s="186"/>
    </row>
    <row r="493" spans="3:29" ht="12.75">
      <c r="C493" s="186"/>
      <c r="D493" s="186"/>
      <c r="V493" s="186"/>
      <c r="W493" s="186"/>
      <c r="X493" s="186"/>
      <c r="Y493" s="186"/>
      <c r="Z493" s="186"/>
      <c r="AA493" s="186"/>
      <c r="AB493" s="186"/>
      <c r="AC493" s="186"/>
    </row>
    <row r="494" spans="3:29" ht="12.75">
      <c r="C494" s="186"/>
      <c r="D494" s="186"/>
      <c r="V494" s="186"/>
      <c r="W494" s="186"/>
      <c r="X494" s="186"/>
      <c r="Y494" s="186"/>
      <c r="Z494" s="186"/>
      <c r="AA494" s="186"/>
      <c r="AB494" s="186"/>
      <c r="AC494" s="186"/>
    </row>
    <row r="495" spans="3:29" ht="12.75">
      <c r="C495" s="186"/>
      <c r="D495" s="186"/>
      <c r="V495" s="186"/>
      <c r="W495" s="186"/>
      <c r="X495" s="186"/>
      <c r="Y495" s="186"/>
      <c r="Z495" s="186"/>
      <c r="AA495" s="186"/>
      <c r="AB495" s="186"/>
      <c r="AC495" s="186"/>
    </row>
    <row r="496" spans="3:29" ht="12.75">
      <c r="C496" s="186"/>
      <c r="D496" s="186"/>
      <c r="V496" s="186"/>
      <c r="W496" s="186"/>
      <c r="X496" s="186"/>
      <c r="Y496" s="186"/>
      <c r="Z496" s="186"/>
      <c r="AA496" s="186"/>
      <c r="AB496" s="186"/>
      <c r="AC496" s="186"/>
    </row>
    <row r="497" spans="3:29" ht="12.75">
      <c r="C497" s="186"/>
      <c r="D497" s="186"/>
      <c r="V497" s="186"/>
      <c r="W497" s="186"/>
      <c r="X497" s="186"/>
      <c r="Y497" s="186"/>
      <c r="Z497" s="186"/>
      <c r="AA497" s="186"/>
      <c r="AB497" s="186"/>
      <c r="AC497" s="186"/>
    </row>
    <row r="498" spans="3:29" ht="12.75">
      <c r="C498" s="186"/>
      <c r="D498" s="186"/>
      <c r="V498" s="186"/>
      <c r="W498" s="186"/>
      <c r="X498" s="186"/>
      <c r="Y498" s="186"/>
      <c r="Z498" s="186"/>
      <c r="AA498" s="186"/>
      <c r="AB498" s="186"/>
      <c r="AC498" s="186"/>
    </row>
    <row r="499" spans="3:29" ht="12.75">
      <c r="C499" s="186"/>
      <c r="D499" s="186"/>
      <c r="V499" s="186"/>
      <c r="W499" s="186"/>
      <c r="X499" s="186"/>
      <c r="Y499" s="186"/>
      <c r="Z499" s="186"/>
      <c r="AA499" s="186"/>
      <c r="AB499" s="186"/>
      <c r="AC499" s="186"/>
    </row>
    <row r="500" spans="3:29" ht="12.75">
      <c r="C500" s="186"/>
      <c r="D500" s="186"/>
      <c r="V500" s="186"/>
      <c r="W500" s="186"/>
      <c r="X500" s="186"/>
      <c r="Y500" s="186"/>
      <c r="Z500" s="186"/>
      <c r="AA500" s="186"/>
      <c r="AB500" s="186"/>
      <c r="AC500" s="186"/>
    </row>
    <row r="501" spans="3:29" ht="12.75">
      <c r="C501" s="186"/>
      <c r="D501" s="186"/>
      <c r="V501" s="186"/>
      <c r="W501" s="186"/>
      <c r="X501" s="186"/>
      <c r="Y501" s="186"/>
      <c r="Z501" s="186"/>
      <c r="AA501" s="186"/>
      <c r="AB501" s="186"/>
      <c r="AC501" s="186"/>
    </row>
    <row r="502" spans="3:29" ht="12.75">
      <c r="C502" s="186"/>
      <c r="D502" s="186"/>
      <c r="V502" s="186"/>
      <c r="W502" s="186"/>
      <c r="X502" s="186"/>
      <c r="Y502" s="186"/>
      <c r="Z502" s="186"/>
      <c r="AA502" s="186"/>
      <c r="AB502" s="186"/>
      <c r="AC502" s="186"/>
    </row>
    <row r="503" spans="3:29" ht="12.75">
      <c r="C503" s="186"/>
      <c r="D503" s="186"/>
      <c r="V503" s="186"/>
      <c r="W503" s="186"/>
      <c r="X503" s="186"/>
      <c r="Y503" s="186"/>
      <c r="Z503" s="186"/>
      <c r="AA503" s="186"/>
      <c r="AB503" s="186"/>
      <c r="AC503" s="186"/>
    </row>
    <row r="504" spans="3:29" ht="12.75">
      <c r="C504" s="186"/>
      <c r="D504" s="186"/>
      <c r="V504" s="186"/>
      <c r="W504" s="186"/>
      <c r="X504" s="186"/>
      <c r="Y504" s="186"/>
      <c r="Z504" s="186"/>
      <c r="AA504" s="186"/>
      <c r="AB504" s="186"/>
      <c r="AC504" s="186"/>
    </row>
    <row r="505" spans="3:29" ht="12.75">
      <c r="C505" s="186"/>
      <c r="D505" s="186"/>
      <c r="V505" s="186"/>
      <c r="W505" s="186"/>
      <c r="X505" s="186"/>
      <c r="Y505" s="186"/>
      <c r="Z505" s="186"/>
      <c r="AA505" s="186"/>
      <c r="AB505" s="186"/>
      <c r="AC505" s="186"/>
    </row>
    <row r="506" spans="3:29" ht="12.75">
      <c r="C506" s="186"/>
      <c r="D506" s="186"/>
      <c r="V506" s="186"/>
      <c r="W506" s="186"/>
      <c r="X506" s="186"/>
      <c r="Y506" s="186"/>
      <c r="Z506" s="186"/>
      <c r="AA506" s="186"/>
      <c r="AB506" s="186"/>
      <c r="AC506" s="186"/>
    </row>
    <row r="507" spans="3:29" ht="12.75">
      <c r="C507" s="186"/>
      <c r="D507" s="186"/>
      <c r="V507" s="186"/>
      <c r="W507" s="186"/>
      <c r="X507" s="186"/>
      <c r="Y507" s="186"/>
      <c r="Z507" s="186"/>
      <c r="AA507" s="186"/>
      <c r="AB507" s="186"/>
      <c r="AC507" s="186"/>
    </row>
    <row r="508" spans="3:29" ht="12.75">
      <c r="C508" s="186"/>
      <c r="D508" s="186"/>
      <c r="V508" s="186"/>
      <c r="W508" s="186"/>
      <c r="X508" s="186"/>
      <c r="Y508" s="186"/>
      <c r="Z508" s="186"/>
      <c r="AA508" s="186"/>
      <c r="AB508" s="186"/>
      <c r="AC508" s="186"/>
    </row>
    <row r="509" spans="3:29" ht="12.75">
      <c r="C509" s="186"/>
      <c r="D509" s="186"/>
      <c r="V509" s="186"/>
      <c r="W509" s="186"/>
      <c r="X509" s="186"/>
      <c r="Y509" s="186"/>
      <c r="Z509" s="186"/>
      <c r="AA509" s="186"/>
      <c r="AB509" s="186"/>
      <c r="AC509" s="186"/>
    </row>
    <row r="510" spans="3:29" ht="12.75">
      <c r="C510" s="186"/>
      <c r="D510" s="186"/>
      <c r="V510" s="186"/>
      <c r="W510" s="186"/>
      <c r="X510" s="186"/>
      <c r="Y510" s="186"/>
      <c r="Z510" s="186"/>
      <c r="AA510" s="186"/>
      <c r="AB510" s="186"/>
      <c r="AC510" s="186"/>
    </row>
    <row r="511" spans="3:29" ht="12.75">
      <c r="C511" s="186"/>
      <c r="D511" s="186"/>
      <c r="V511" s="186"/>
      <c r="W511" s="186"/>
      <c r="X511" s="186"/>
      <c r="Y511" s="186"/>
      <c r="Z511" s="186"/>
      <c r="AA511" s="186"/>
      <c r="AB511" s="186"/>
      <c r="AC511" s="186"/>
    </row>
    <row r="512" spans="3:29" ht="12.75">
      <c r="C512" s="186"/>
      <c r="D512" s="186"/>
      <c r="V512" s="186"/>
      <c r="W512" s="186"/>
      <c r="X512" s="186"/>
      <c r="Y512" s="186"/>
      <c r="Z512" s="186"/>
      <c r="AA512" s="186"/>
      <c r="AB512" s="186"/>
      <c r="AC512" s="186"/>
    </row>
    <row r="513" spans="3:29" ht="12.75">
      <c r="C513" s="186"/>
      <c r="D513" s="186"/>
      <c r="V513" s="186"/>
      <c r="W513" s="186"/>
      <c r="X513" s="186"/>
      <c r="Y513" s="186"/>
      <c r="Z513" s="186"/>
      <c r="AA513" s="186"/>
      <c r="AB513" s="186"/>
      <c r="AC513" s="186"/>
    </row>
    <row r="514" spans="3:29" ht="12.75">
      <c r="C514" s="186"/>
      <c r="D514" s="186"/>
      <c r="V514" s="186"/>
      <c r="W514" s="186"/>
      <c r="X514" s="186"/>
      <c r="Y514" s="186"/>
      <c r="Z514" s="186"/>
      <c r="AA514" s="186"/>
      <c r="AB514" s="186"/>
      <c r="AC514" s="186"/>
    </row>
    <row r="515" spans="3:29" ht="12.75">
      <c r="C515" s="186"/>
      <c r="D515" s="186"/>
      <c r="V515" s="186"/>
      <c r="W515" s="186"/>
      <c r="X515" s="186"/>
      <c r="Y515" s="186"/>
      <c r="Z515" s="186"/>
      <c r="AA515" s="186"/>
      <c r="AB515" s="186"/>
      <c r="AC515" s="186"/>
    </row>
    <row r="516" spans="3:29" ht="12.75">
      <c r="C516" s="186"/>
      <c r="D516" s="186"/>
      <c r="V516" s="186"/>
      <c r="W516" s="186"/>
      <c r="X516" s="186"/>
      <c r="Y516" s="186"/>
      <c r="Z516" s="186"/>
      <c r="AA516" s="186"/>
      <c r="AB516" s="186"/>
      <c r="AC516" s="186"/>
    </row>
    <row r="517" spans="3:29" ht="12.75">
      <c r="C517" s="186"/>
      <c r="D517" s="186"/>
      <c r="V517" s="186"/>
      <c r="W517" s="186"/>
      <c r="X517" s="186"/>
      <c r="Y517" s="186"/>
      <c r="Z517" s="186"/>
      <c r="AA517" s="186"/>
      <c r="AB517" s="186"/>
      <c r="AC517" s="186"/>
    </row>
    <row r="518" spans="3:29" ht="12.75">
      <c r="C518" s="186"/>
      <c r="D518" s="186"/>
      <c r="V518" s="186"/>
      <c r="W518" s="186"/>
      <c r="X518" s="186"/>
      <c r="Y518" s="186"/>
      <c r="Z518" s="186"/>
      <c r="AA518" s="186"/>
      <c r="AB518" s="186"/>
      <c r="AC518" s="186"/>
    </row>
    <row r="519" spans="3:29" ht="12.75">
      <c r="C519" s="186"/>
      <c r="D519" s="186"/>
      <c r="V519" s="186"/>
      <c r="W519" s="186"/>
      <c r="X519" s="186"/>
      <c r="Y519" s="186"/>
      <c r="Z519" s="186"/>
      <c r="AA519" s="186"/>
      <c r="AB519" s="186"/>
      <c r="AC519" s="186"/>
    </row>
    <row r="520" spans="3:29" ht="12.75">
      <c r="C520" s="186"/>
      <c r="D520" s="186"/>
      <c r="V520" s="186"/>
      <c r="W520" s="186"/>
      <c r="X520" s="186"/>
      <c r="Y520" s="186"/>
      <c r="Z520" s="186"/>
      <c r="AA520" s="186"/>
      <c r="AB520" s="186"/>
      <c r="AC520" s="186"/>
    </row>
    <row r="521" spans="3:29" ht="12.75">
      <c r="C521" s="186"/>
      <c r="D521" s="186"/>
      <c r="V521" s="186"/>
      <c r="W521" s="186"/>
      <c r="X521" s="186"/>
      <c r="Y521" s="186"/>
      <c r="Z521" s="186"/>
      <c r="AA521" s="186"/>
      <c r="AB521" s="186"/>
      <c r="AC521" s="186"/>
    </row>
    <row r="522" spans="3:29" ht="12.75">
      <c r="C522" s="186"/>
      <c r="D522" s="186"/>
      <c r="V522" s="186"/>
      <c r="W522" s="186"/>
      <c r="X522" s="186"/>
      <c r="Y522" s="186"/>
      <c r="Z522" s="186"/>
      <c r="AA522" s="186"/>
      <c r="AB522" s="186"/>
      <c r="AC522" s="186"/>
    </row>
    <row r="523" spans="3:29" ht="12.75">
      <c r="C523" s="186"/>
      <c r="D523" s="186"/>
      <c r="V523" s="186"/>
      <c r="W523" s="186"/>
      <c r="X523" s="186"/>
      <c r="Y523" s="186"/>
      <c r="Z523" s="186"/>
      <c r="AA523" s="186"/>
      <c r="AB523" s="186"/>
      <c r="AC523" s="186"/>
    </row>
    <row r="524" spans="3:29" ht="12.75">
      <c r="C524" s="186"/>
      <c r="D524" s="186"/>
      <c r="V524" s="186"/>
      <c r="W524" s="186"/>
      <c r="X524" s="186"/>
      <c r="Y524" s="186"/>
      <c r="Z524" s="186"/>
      <c r="AA524" s="186"/>
      <c r="AB524" s="186"/>
      <c r="AC524" s="186"/>
    </row>
    <row r="525" spans="3:29" ht="12.75">
      <c r="C525" s="186"/>
      <c r="D525" s="186"/>
      <c r="V525" s="186"/>
      <c r="W525" s="186"/>
      <c r="X525" s="186"/>
      <c r="Y525" s="186"/>
      <c r="Z525" s="186"/>
      <c r="AA525" s="186"/>
      <c r="AB525" s="186"/>
      <c r="AC525" s="186"/>
    </row>
    <row r="526" spans="3:29" ht="12.75">
      <c r="C526" s="186"/>
      <c r="D526" s="186"/>
      <c r="V526" s="186"/>
      <c r="W526" s="186"/>
      <c r="X526" s="186"/>
      <c r="Y526" s="186"/>
      <c r="Z526" s="186"/>
      <c r="AA526" s="186"/>
      <c r="AB526" s="186"/>
      <c r="AC526" s="186"/>
    </row>
    <row r="527" spans="3:29" ht="12.75">
      <c r="C527" s="186"/>
      <c r="D527" s="186"/>
      <c r="V527" s="186"/>
      <c r="W527" s="186"/>
      <c r="X527" s="186"/>
      <c r="Y527" s="186"/>
      <c r="Z527" s="186"/>
      <c r="AA527" s="186"/>
      <c r="AB527" s="186"/>
      <c r="AC527" s="186"/>
    </row>
    <row r="528" spans="3:29" ht="12.75">
      <c r="C528" s="186"/>
      <c r="D528" s="186"/>
      <c r="V528" s="186"/>
      <c r="W528" s="186"/>
      <c r="X528" s="186"/>
      <c r="Y528" s="186"/>
      <c r="Z528" s="186"/>
      <c r="AA528" s="186"/>
      <c r="AB528" s="186"/>
      <c r="AC528" s="186"/>
    </row>
    <row r="529" spans="3:29" ht="12.75">
      <c r="C529" s="186"/>
      <c r="D529" s="186"/>
      <c r="V529" s="186"/>
      <c r="W529" s="186"/>
      <c r="X529" s="186"/>
      <c r="Y529" s="186"/>
      <c r="Z529" s="186"/>
      <c r="AA529" s="186"/>
      <c r="AB529" s="186"/>
      <c r="AC529" s="186"/>
    </row>
    <row r="530" spans="3:29" ht="12.75">
      <c r="C530" s="186"/>
      <c r="D530" s="186"/>
      <c r="V530" s="186"/>
      <c r="W530" s="186"/>
      <c r="X530" s="186"/>
      <c r="Y530" s="186"/>
      <c r="Z530" s="186"/>
      <c r="AA530" s="186"/>
      <c r="AB530" s="186"/>
      <c r="AC530" s="186"/>
    </row>
    <row r="531" spans="3:29" ht="12.75">
      <c r="C531" s="186"/>
      <c r="D531" s="186"/>
      <c r="V531" s="186"/>
      <c r="W531" s="186"/>
      <c r="X531" s="186"/>
      <c r="Y531" s="186"/>
      <c r="Z531" s="186"/>
      <c r="AA531" s="186"/>
      <c r="AB531" s="186"/>
      <c r="AC531" s="186"/>
    </row>
    <row r="532" spans="3:29" ht="12.75">
      <c r="C532" s="186"/>
      <c r="D532" s="186"/>
      <c r="V532" s="186"/>
      <c r="W532" s="186"/>
      <c r="X532" s="186"/>
      <c r="Y532" s="186"/>
      <c r="Z532" s="186"/>
      <c r="AA532" s="186"/>
      <c r="AB532" s="186"/>
      <c r="AC532" s="186"/>
    </row>
    <row r="533" spans="3:29" ht="12.75">
      <c r="C533" s="186"/>
      <c r="D533" s="186"/>
      <c r="V533" s="186"/>
      <c r="W533" s="186"/>
      <c r="X533" s="186"/>
      <c r="Y533" s="186"/>
      <c r="Z533" s="186"/>
      <c r="AA533" s="186"/>
      <c r="AB533" s="186"/>
      <c r="AC533" s="186"/>
    </row>
    <row r="534" spans="3:29" ht="12.75">
      <c r="C534" s="186"/>
      <c r="D534" s="186"/>
      <c r="V534" s="186"/>
      <c r="W534" s="186"/>
      <c r="X534" s="186"/>
      <c r="Y534" s="186"/>
      <c r="Z534" s="186"/>
      <c r="AA534" s="186"/>
      <c r="AB534" s="186"/>
      <c r="AC534" s="186"/>
    </row>
    <row r="535" spans="3:29" ht="12.75">
      <c r="C535" s="186"/>
      <c r="D535" s="186"/>
      <c r="V535" s="186"/>
      <c r="W535" s="186"/>
      <c r="X535" s="186"/>
      <c r="Y535" s="186"/>
      <c r="Z535" s="186"/>
      <c r="AA535" s="186"/>
      <c r="AB535" s="186"/>
      <c r="AC535" s="186"/>
    </row>
    <row r="536" spans="3:29" ht="12.75">
      <c r="C536" s="186"/>
      <c r="D536" s="186"/>
      <c r="V536" s="186"/>
      <c r="W536" s="186"/>
      <c r="X536" s="186"/>
      <c r="Y536" s="186"/>
      <c r="Z536" s="186"/>
      <c r="AA536" s="186"/>
      <c r="AB536" s="186"/>
      <c r="AC536" s="186"/>
    </row>
    <row r="537" spans="3:29" ht="12.75">
      <c r="C537" s="186"/>
      <c r="D537" s="186"/>
      <c r="V537" s="186"/>
      <c r="W537" s="186"/>
      <c r="X537" s="186"/>
      <c r="Y537" s="186"/>
      <c r="Z537" s="186"/>
      <c r="AA537" s="186"/>
      <c r="AB537" s="186"/>
      <c r="AC537" s="186"/>
    </row>
    <row r="538" spans="3:29" ht="12.75">
      <c r="C538" s="186"/>
      <c r="D538" s="186"/>
      <c r="V538" s="186"/>
      <c r="W538" s="186"/>
      <c r="X538" s="186"/>
      <c r="Y538" s="186"/>
      <c r="Z538" s="186"/>
      <c r="AA538" s="186"/>
      <c r="AB538" s="186"/>
      <c r="AC538" s="186"/>
    </row>
    <row r="539" spans="3:29" ht="12.75">
      <c r="C539" s="186"/>
      <c r="D539" s="186"/>
      <c r="V539" s="186"/>
      <c r="W539" s="186"/>
      <c r="X539" s="186"/>
      <c r="Y539" s="186"/>
      <c r="Z539" s="186"/>
      <c r="AA539" s="186"/>
      <c r="AB539" s="186"/>
      <c r="AC539" s="186"/>
    </row>
    <row r="540" spans="3:29" ht="12.75">
      <c r="C540" s="186"/>
      <c r="D540" s="186"/>
      <c r="V540" s="186"/>
      <c r="W540" s="186"/>
      <c r="X540" s="186"/>
      <c r="Y540" s="186"/>
      <c r="Z540" s="186"/>
      <c r="AA540" s="186"/>
      <c r="AB540" s="186"/>
      <c r="AC540" s="186"/>
    </row>
    <row r="541" spans="3:29" ht="12.75">
      <c r="C541" s="186"/>
      <c r="D541" s="186"/>
      <c r="V541" s="186"/>
      <c r="W541" s="186"/>
      <c r="X541" s="186"/>
      <c r="Y541" s="186"/>
      <c r="Z541" s="186"/>
      <c r="AA541" s="186"/>
      <c r="AB541" s="186"/>
      <c r="AC541" s="186"/>
    </row>
    <row r="542" spans="3:29" ht="12.75">
      <c r="C542" s="186"/>
      <c r="D542" s="186"/>
      <c r="V542" s="186"/>
      <c r="W542" s="186"/>
      <c r="X542" s="186"/>
      <c r="Y542" s="186"/>
      <c r="Z542" s="186"/>
      <c r="AA542" s="186"/>
      <c r="AB542" s="186"/>
      <c r="AC542" s="186"/>
    </row>
    <row r="543" spans="3:29" ht="12.75">
      <c r="C543" s="186"/>
      <c r="D543" s="186"/>
      <c r="V543" s="186"/>
      <c r="W543" s="186"/>
      <c r="X543" s="186"/>
      <c r="Y543" s="186"/>
      <c r="Z543" s="186"/>
      <c r="AA543" s="186"/>
      <c r="AB543" s="186"/>
      <c r="AC543" s="186"/>
    </row>
    <row r="544" spans="3:29" ht="12.75">
      <c r="C544" s="186"/>
      <c r="D544" s="186"/>
      <c r="V544" s="186"/>
      <c r="W544" s="186"/>
      <c r="X544" s="186"/>
      <c r="Y544" s="186"/>
      <c r="Z544" s="186"/>
      <c r="AA544" s="186"/>
      <c r="AB544" s="186"/>
      <c r="AC544" s="186"/>
    </row>
    <row r="545" spans="3:29" ht="12.75">
      <c r="C545" s="186"/>
      <c r="D545" s="186"/>
      <c r="V545" s="186"/>
      <c r="W545" s="186"/>
      <c r="X545" s="186"/>
      <c r="Y545" s="186"/>
      <c r="Z545" s="186"/>
      <c r="AA545" s="186"/>
      <c r="AB545" s="186"/>
      <c r="AC545" s="186"/>
    </row>
    <row r="546" spans="3:29" ht="12.75">
      <c r="C546" s="186"/>
      <c r="D546" s="186"/>
      <c r="V546" s="186"/>
      <c r="W546" s="186"/>
      <c r="X546" s="186"/>
      <c r="Y546" s="186"/>
      <c r="Z546" s="186"/>
      <c r="AA546" s="186"/>
      <c r="AB546" s="186"/>
      <c r="AC546" s="186"/>
    </row>
    <row r="547" spans="3:29" ht="12.75">
      <c r="C547" s="186"/>
      <c r="D547" s="186"/>
      <c r="V547" s="186"/>
      <c r="W547" s="186"/>
      <c r="X547" s="186"/>
      <c r="Y547" s="186"/>
      <c r="Z547" s="186"/>
      <c r="AA547" s="186"/>
      <c r="AB547" s="186"/>
      <c r="AC547" s="186"/>
    </row>
    <row r="548" spans="3:29" ht="12.75">
      <c r="C548" s="186"/>
      <c r="D548" s="186"/>
      <c r="V548" s="186"/>
      <c r="W548" s="186"/>
      <c r="X548" s="186"/>
      <c r="Y548" s="186"/>
      <c r="Z548" s="186"/>
      <c r="AA548" s="186"/>
      <c r="AB548" s="186"/>
      <c r="AC548" s="186"/>
    </row>
    <row r="549" spans="3:29" ht="12.75">
      <c r="C549" s="186"/>
      <c r="D549" s="186"/>
      <c r="V549" s="186"/>
      <c r="W549" s="186"/>
      <c r="X549" s="186"/>
      <c r="Y549" s="186"/>
      <c r="Z549" s="186"/>
      <c r="AA549" s="186"/>
      <c r="AB549" s="186"/>
      <c r="AC549" s="186"/>
    </row>
    <row r="550" spans="3:29" ht="12.75">
      <c r="C550" s="186"/>
      <c r="D550" s="186"/>
      <c r="V550" s="186"/>
      <c r="W550" s="186"/>
      <c r="X550" s="186"/>
      <c r="Y550" s="186"/>
      <c r="Z550" s="186"/>
      <c r="AA550" s="186"/>
      <c r="AB550" s="186"/>
      <c r="AC550" s="186"/>
    </row>
    <row r="551" spans="3:29" ht="12.75">
      <c r="C551" s="186"/>
      <c r="D551" s="186"/>
      <c r="V551" s="186"/>
      <c r="W551" s="186"/>
      <c r="X551" s="186"/>
      <c r="Y551" s="186"/>
      <c r="Z551" s="186"/>
      <c r="AA551" s="186"/>
      <c r="AB551" s="186"/>
      <c r="AC551" s="186"/>
    </row>
    <row r="552" spans="3:29" ht="12.75">
      <c r="C552" s="186"/>
      <c r="D552" s="186"/>
      <c r="V552" s="186"/>
      <c r="W552" s="186"/>
      <c r="X552" s="186"/>
      <c r="Y552" s="186"/>
      <c r="Z552" s="186"/>
      <c r="AA552" s="186"/>
      <c r="AB552" s="186"/>
      <c r="AC552" s="186"/>
    </row>
    <row r="553" spans="3:29" ht="12.75">
      <c r="C553" s="186"/>
      <c r="D553" s="186"/>
      <c r="V553" s="186"/>
      <c r="W553" s="186"/>
      <c r="X553" s="186"/>
      <c r="Y553" s="186"/>
      <c r="Z553" s="186"/>
      <c r="AA553" s="186"/>
      <c r="AB553" s="186"/>
      <c r="AC553" s="186"/>
    </row>
    <row r="554" spans="3:29" ht="12.75">
      <c r="C554" s="186"/>
      <c r="D554" s="186"/>
      <c r="V554" s="186"/>
      <c r="W554" s="186"/>
      <c r="X554" s="186"/>
      <c r="Y554" s="186"/>
      <c r="Z554" s="186"/>
      <c r="AA554" s="186"/>
      <c r="AB554" s="186"/>
      <c r="AC554" s="186"/>
    </row>
    <row r="555" spans="3:29" ht="12.75">
      <c r="C555" s="186"/>
      <c r="D555" s="186"/>
      <c r="V555" s="186"/>
      <c r="W555" s="186"/>
      <c r="X555" s="186"/>
      <c r="Y555" s="186"/>
      <c r="Z555" s="186"/>
      <c r="AA555" s="186"/>
      <c r="AB555" s="186"/>
      <c r="AC555" s="186"/>
    </row>
    <row r="556" spans="3:29" ht="12.75">
      <c r="C556" s="186"/>
      <c r="D556" s="186"/>
      <c r="V556" s="186"/>
      <c r="W556" s="186"/>
      <c r="X556" s="186"/>
      <c r="Y556" s="186"/>
      <c r="Z556" s="186"/>
      <c r="AA556" s="186"/>
      <c r="AB556" s="186"/>
      <c r="AC556" s="186"/>
    </row>
    <row r="557" spans="3:29" ht="12.75">
      <c r="C557" s="186"/>
      <c r="D557" s="186"/>
      <c r="V557" s="186"/>
      <c r="W557" s="186"/>
      <c r="X557" s="186"/>
      <c r="Y557" s="186"/>
      <c r="Z557" s="186"/>
      <c r="AA557" s="186"/>
      <c r="AB557" s="186"/>
      <c r="AC557" s="186"/>
    </row>
    <row r="558" spans="3:29" ht="12.75">
      <c r="C558" s="186"/>
      <c r="D558" s="186"/>
      <c r="V558" s="186"/>
      <c r="W558" s="186"/>
      <c r="X558" s="186"/>
      <c r="Y558" s="186"/>
      <c r="Z558" s="186"/>
      <c r="AA558" s="186"/>
      <c r="AB558" s="186"/>
      <c r="AC558" s="186"/>
    </row>
    <row r="559" spans="3:29" ht="12.75">
      <c r="C559" s="186"/>
      <c r="D559" s="186"/>
      <c r="V559" s="186"/>
      <c r="W559" s="186"/>
      <c r="X559" s="186"/>
      <c r="Y559" s="186"/>
      <c r="Z559" s="186"/>
      <c r="AA559" s="186"/>
      <c r="AB559" s="186"/>
      <c r="AC559" s="186"/>
    </row>
    <row r="560" spans="3:29" ht="12.75">
      <c r="C560" s="186"/>
      <c r="D560" s="186"/>
      <c r="V560" s="186"/>
      <c r="W560" s="186"/>
      <c r="X560" s="186"/>
      <c r="Y560" s="186"/>
      <c r="Z560" s="186"/>
      <c r="AA560" s="186"/>
      <c r="AB560" s="186"/>
      <c r="AC560" s="186"/>
    </row>
    <row r="561" spans="3:29" ht="12.75">
      <c r="C561" s="186"/>
      <c r="D561" s="186"/>
      <c r="V561" s="186"/>
      <c r="W561" s="186"/>
      <c r="X561" s="186"/>
      <c r="Y561" s="186"/>
      <c r="Z561" s="186"/>
      <c r="AA561" s="186"/>
      <c r="AB561" s="186"/>
      <c r="AC561" s="186"/>
    </row>
    <row r="562" spans="3:29" ht="12.75">
      <c r="C562" s="186"/>
      <c r="D562" s="186"/>
      <c r="V562" s="186"/>
      <c r="W562" s="186"/>
      <c r="X562" s="186"/>
      <c r="Y562" s="186"/>
      <c r="Z562" s="186"/>
      <c r="AA562" s="186"/>
      <c r="AB562" s="186"/>
      <c r="AC562" s="186"/>
    </row>
    <row r="563" spans="3:29" ht="12.75">
      <c r="C563" s="186"/>
      <c r="D563" s="186"/>
      <c r="V563" s="186"/>
      <c r="W563" s="186"/>
      <c r="X563" s="186"/>
      <c r="Y563" s="186"/>
      <c r="Z563" s="186"/>
      <c r="AA563" s="186"/>
      <c r="AB563" s="186"/>
      <c r="AC563" s="186"/>
    </row>
    <row r="564" spans="3:29" ht="12.75">
      <c r="C564" s="186"/>
      <c r="D564" s="186"/>
      <c r="V564" s="186"/>
      <c r="W564" s="186"/>
      <c r="X564" s="186"/>
      <c r="Y564" s="186"/>
      <c r="Z564" s="186"/>
      <c r="AA564" s="186"/>
      <c r="AB564" s="186"/>
      <c r="AC564" s="186"/>
    </row>
    <row r="565" spans="3:29" ht="12.75">
      <c r="C565" s="186"/>
      <c r="D565" s="186"/>
      <c r="V565" s="186"/>
      <c r="W565" s="186"/>
      <c r="X565" s="186"/>
      <c r="Y565" s="186"/>
      <c r="Z565" s="186"/>
      <c r="AA565" s="186"/>
      <c r="AB565" s="186"/>
      <c r="AC565" s="186"/>
    </row>
    <row r="566" spans="3:29" ht="12.75">
      <c r="C566" s="186"/>
      <c r="D566" s="186"/>
      <c r="V566" s="186"/>
      <c r="W566" s="186"/>
      <c r="X566" s="186"/>
      <c r="Y566" s="186"/>
      <c r="Z566" s="186"/>
      <c r="AA566" s="186"/>
      <c r="AB566" s="186"/>
      <c r="AC566" s="186"/>
    </row>
    <row r="567" spans="3:29" ht="12.75">
      <c r="C567" s="186"/>
      <c r="D567" s="186"/>
      <c r="V567" s="186"/>
      <c r="W567" s="186"/>
      <c r="X567" s="186"/>
      <c r="Y567" s="186"/>
      <c r="Z567" s="186"/>
      <c r="AA567" s="186"/>
      <c r="AB567" s="186"/>
      <c r="AC567" s="186"/>
    </row>
    <row r="568" spans="3:29" ht="12.75">
      <c r="C568" s="186"/>
      <c r="D568" s="186"/>
      <c r="V568" s="186"/>
      <c r="W568" s="186"/>
      <c r="X568" s="186"/>
      <c r="Y568" s="186"/>
      <c r="Z568" s="186"/>
      <c r="AA568" s="186"/>
      <c r="AB568" s="186"/>
      <c r="AC568" s="186"/>
    </row>
    <row r="569" spans="3:29" ht="12.75">
      <c r="C569" s="186"/>
      <c r="D569" s="186"/>
      <c r="V569" s="186"/>
      <c r="W569" s="186"/>
      <c r="X569" s="186"/>
      <c r="Y569" s="186"/>
      <c r="Z569" s="186"/>
      <c r="AA569" s="186"/>
      <c r="AB569" s="186"/>
      <c r="AC569" s="186"/>
    </row>
    <row r="570" spans="3:29" ht="12.75">
      <c r="C570" s="186"/>
      <c r="D570" s="186"/>
      <c r="V570" s="186"/>
      <c r="W570" s="186"/>
      <c r="X570" s="186"/>
      <c r="Y570" s="186"/>
      <c r="Z570" s="186"/>
      <c r="AA570" s="186"/>
      <c r="AB570" s="186"/>
      <c r="AC570" s="186"/>
    </row>
    <row r="571" spans="3:29" ht="12.75">
      <c r="C571" s="186"/>
      <c r="D571" s="186"/>
      <c r="V571" s="186"/>
      <c r="W571" s="186"/>
      <c r="X571" s="186"/>
      <c r="Y571" s="186"/>
      <c r="Z571" s="186"/>
      <c r="AA571" s="186"/>
      <c r="AB571" s="186"/>
      <c r="AC571" s="186"/>
    </row>
    <row r="572" spans="3:29" ht="12.75">
      <c r="C572" s="186"/>
      <c r="D572" s="186"/>
      <c r="V572" s="186"/>
      <c r="W572" s="186"/>
      <c r="X572" s="186"/>
      <c r="Y572" s="186"/>
      <c r="Z572" s="186"/>
      <c r="AA572" s="186"/>
      <c r="AB572" s="186"/>
      <c r="AC572" s="186"/>
    </row>
    <row r="573" spans="3:29" ht="12.75">
      <c r="C573" s="186"/>
      <c r="D573" s="186"/>
      <c r="V573" s="186"/>
      <c r="W573" s="186"/>
      <c r="X573" s="186"/>
      <c r="Y573" s="186"/>
      <c r="Z573" s="186"/>
      <c r="AA573" s="186"/>
      <c r="AB573" s="186"/>
      <c r="AC573" s="186"/>
    </row>
    <row r="574" spans="3:29" ht="12.75">
      <c r="C574" s="186"/>
      <c r="D574" s="186"/>
      <c r="V574" s="186"/>
      <c r="W574" s="186"/>
      <c r="X574" s="186"/>
      <c r="Y574" s="186"/>
      <c r="Z574" s="186"/>
      <c r="AA574" s="186"/>
      <c r="AB574" s="186"/>
      <c r="AC574" s="186"/>
    </row>
    <row r="575" spans="3:29" ht="12.75">
      <c r="C575" s="186"/>
      <c r="D575" s="186"/>
      <c r="V575" s="186"/>
      <c r="W575" s="186"/>
      <c r="X575" s="186"/>
      <c r="Y575" s="186"/>
      <c r="Z575" s="186"/>
      <c r="AA575" s="186"/>
      <c r="AB575" s="186"/>
      <c r="AC575" s="186"/>
    </row>
    <row r="576" spans="3:29" ht="12.75">
      <c r="C576" s="186"/>
      <c r="D576" s="186"/>
      <c r="V576" s="186"/>
      <c r="W576" s="186"/>
      <c r="X576" s="186"/>
      <c r="Y576" s="186"/>
      <c r="Z576" s="186"/>
      <c r="AA576" s="186"/>
      <c r="AB576" s="186"/>
      <c r="AC576" s="186"/>
    </row>
    <row r="577" spans="3:29" ht="12.75">
      <c r="C577" s="186"/>
      <c r="D577" s="186"/>
      <c r="V577" s="186"/>
      <c r="W577" s="186"/>
      <c r="X577" s="186"/>
      <c r="Y577" s="186"/>
      <c r="Z577" s="186"/>
      <c r="AA577" s="186"/>
      <c r="AB577" s="186"/>
      <c r="AC577" s="186"/>
    </row>
    <row r="578" spans="3:29" ht="12.75">
      <c r="C578" s="186"/>
      <c r="D578" s="186"/>
      <c r="V578" s="186"/>
      <c r="W578" s="186"/>
      <c r="X578" s="186"/>
      <c r="Y578" s="186"/>
      <c r="Z578" s="186"/>
      <c r="AA578" s="186"/>
      <c r="AB578" s="186"/>
      <c r="AC578" s="186"/>
    </row>
    <row r="579" spans="3:29" ht="12.75">
      <c r="C579" s="186"/>
      <c r="D579" s="186"/>
      <c r="V579" s="186"/>
      <c r="W579" s="186"/>
      <c r="X579" s="186"/>
      <c r="Y579" s="186"/>
      <c r="Z579" s="186"/>
      <c r="AA579" s="186"/>
      <c r="AB579" s="186"/>
      <c r="AC579" s="186"/>
    </row>
    <row r="580" spans="3:29" ht="12.75">
      <c r="C580" s="186"/>
      <c r="D580" s="186"/>
      <c r="V580" s="186"/>
      <c r="W580" s="186"/>
      <c r="X580" s="186"/>
      <c r="Y580" s="186"/>
      <c r="Z580" s="186"/>
      <c r="AA580" s="186"/>
      <c r="AB580" s="186"/>
      <c r="AC580" s="186"/>
    </row>
    <row r="581" spans="3:29" ht="12.75">
      <c r="C581" s="186"/>
      <c r="D581" s="186"/>
      <c r="V581" s="186"/>
      <c r="W581" s="186"/>
      <c r="X581" s="186"/>
      <c r="Y581" s="186"/>
      <c r="Z581" s="186"/>
      <c r="AA581" s="186"/>
      <c r="AB581" s="186"/>
      <c r="AC581" s="186"/>
    </row>
    <row r="582" spans="3:29" ht="12.75">
      <c r="C582" s="186"/>
      <c r="D582" s="186"/>
      <c r="V582" s="186"/>
      <c r="W582" s="186"/>
      <c r="X582" s="186"/>
      <c r="Y582" s="186"/>
      <c r="Z582" s="186"/>
      <c r="AA582" s="186"/>
      <c r="AB582" s="186"/>
      <c r="AC582" s="186"/>
    </row>
    <row r="583" spans="3:29" ht="12.75">
      <c r="C583" s="186"/>
      <c r="D583" s="186"/>
      <c r="V583" s="186"/>
      <c r="W583" s="186"/>
      <c r="X583" s="186"/>
      <c r="Y583" s="186"/>
      <c r="Z583" s="186"/>
      <c r="AA583" s="186"/>
      <c r="AB583" s="186"/>
      <c r="AC583" s="186"/>
    </row>
    <row r="584" spans="3:29" ht="12.75">
      <c r="C584" s="186"/>
      <c r="D584" s="186"/>
      <c r="V584" s="186"/>
      <c r="W584" s="186"/>
      <c r="X584" s="186"/>
      <c r="Y584" s="186"/>
      <c r="Z584" s="186"/>
      <c r="AA584" s="186"/>
      <c r="AB584" s="186"/>
      <c r="AC584" s="186"/>
    </row>
    <row r="585" spans="3:29" ht="12.75">
      <c r="C585" s="186"/>
      <c r="D585" s="186"/>
      <c r="V585" s="186"/>
      <c r="W585" s="186"/>
      <c r="X585" s="186"/>
      <c r="Y585" s="186"/>
      <c r="Z585" s="186"/>
      <c r="AA585" s="186"/>
      <c r="AB585" s="186"/>
      <c r="AC585" s="186"/>
    </row>
    <row r="586" spans="3:29" ht="12.75">
      <c r="C586" s="186"/>
      <c r="D586" s="186"/>
      <c r="V586" s="186"/>
      <c r="W586" s="186"/>
      <c r="X586" s="186"/>
      <c r="Y586" s="186"/>
      <c r="Z586" s="186"/>
      <c r="AA586" s="186"/>
      <c r="AB586" s="186"/>
      <c r="AC586" s="186"/>
    </row>
    <row r="587" spans="3:29" ht="12.75">
      <c r="C587" s="186"/>
      <c r="D587" s="186"/>
      <c r="V587" s="186"/>
      <c r="W587" s="186"/>
      <c r="X587" s="186"/>
      <c r="Y587" s="186"/>
      <c r="Z587" s="186"/>
      <c r="AA587" s="186"/>
      <c r="AB587" s="186"/>
      <c r="AC587" s="186"/>
    </row>
    <row r="588" spans="3:29" ht="12.75">
      <c r="C588" s="186"/>
      <c r="D588" s="186"/>
      <c r="V588" s="186"/>
      <c r="W588" s="186"/>
      <c r="X588" s="186"/>
      <c r="Y588" s="186"/>
      <c r="Z588" s="186"/>
      <c r="AA588" s="186"/>
      <c r="AB588" s="186"/>
      <c r="AC588" s="186"/>
    </row>
    <row r="589" spans="3:29" ht="12.75">
      <c r="C589" s="186"/>
      <c r="D589" s="186"/>
      <c r="V589" s="186"/>
      <c r="W589" s="186"/>
      <c r="X589" s="186"/>
      <c r="Y589" s="186"/>
      <c r="Z589" s="186"/>
      <c r="AA589" s="186"/>
      <c r="AB589" s="186"/>
      <c r="AC589" s="186"/>
    </row>
    <row r="590" spans="3:29" ht="12.75">
      <c r="C590" s="186"/>
      <c r="D590" s="186"/>
      <c r="V590" s="186"/>
      <c r="W590" s="186"/>
      <c r="X590" s="186"/>
      <c r="Y590" s="186"/>
      <c r="Z590" s="186"/>
      <c r="AA590" s="186"/>
      <c r="AB590" s="186"/>
      <c r="AC590" s="186"/>
    </row>
    <row r="591" spans="3:29" ht="12.75">
      <c r="C591" s="186"/>
      <c r="D591" s="186"/>
      <c r="V591" s="186"/>
      <c r="W591" s="186"/>
      <c r="X591" s="186"/>
      <c r="Y591" s="186"/>
      <c r="Z591" s="186"/>
      <c r="AA591" s="186"/>
      <c r="AB591" s="186"/>
      <c r="AC591" s="186"/>
    </row>
    <row r="592" spans="3:29" ht="12.75">
      <c r="C592" s="186"/>
      <c r="D592" s="186"/>
      <c r="V592" s="186"/>
      <c r="W592" s="186"/>
      <c r="X592" s="186"/>
      <c r="Y592" s="186"/>
      <c r="Z592" s="186"/>
      <c r="AA592" s="186"/>
      <c r="AB592" s="186"/>
      <c r="AC592" s="186"/>
    </row>
    <row r="593" spans="3:29" ht="12.75">
      <c r="C593" s="186"/>
      <c r="D593" s="186"/>
      <c r="V593" s="186"/>
      <c r="W593" s="186"/>
      <c r="X593" s="186"/>
      <c r="Y593" s="186"/>
      <c r="Z593" s="186"/>
      <c r="AA593" s="186"/>
      <c r="AB593" s="186"/>
      <c r="AC593" s="186"/>
    </row>
    <row r="594" spans="3:29" ht="12.75">
      <c r="C594" s="186"/>
      <c r="D594" s="186"/>
      <c r="V594" s="186"/>
      <c r="W594" s="186"/>
      <c r="X594" s="186"/>
      <c r="Y594" s="186"/>
      <c r="Z594" s="186"/>
      <c r="AA594" s="186"/>
      <c r="AB594" s="186"/>
      <c r="AC594" s="186"/>
    </row>
    <row r="595" spans="3:29" ht="12.75">
      <c r="C595" s="186"/>
      <c r="D595" s="186"/>
      <c r="V595" s="186"/>
      <c r="W595" s="186"/>
      <c r="X595" s="186"/>
      <c r="Y595" s="186"/>
      <c r="Z595" s="186"/>
      <c r="AA595" s="186"/>
      <c r="AB595" s="186"/>
      <c r="AC595" s="186"/>
    </row>
    <row r="596" spans="3:29" ht="12.75">
      <c r="C596" s="186"/>
      <c r="D596" s="186"/>
      <c r="V596" s="186"/>
      <c r="W596" s="186"/>
      <c r="X596" s="186"/>
      <c r="Y596" s="186"/>
      <c r="Z596" s="186"/>
      <c r="AA596" s="186"/>
      <c r="AB596" s="186"/>
      <c r="AC596" s="186"/>
    </row>
    <row r="597" spans="3:29" ht="12.75">
      <c r="C597" s="186"/>
      <c r="D597" s="186"/>
      <c r="V597" s="186"/>
      <c r="W597" s="186"/>
      <c r="X597" s="186"/>
      <c r="Y597" s="186"/>
      <c r="Z597" s="186"/>
      <c r="AA597" s="186"/>
      <c r="AB597" s="186"/>
      <c r="AC597" s="186"/>
    </row>
    <row r="598" spans="3:29" ht="12.75">
      <c r="C598" s="186"/>
      <c r="D598" s="186"/>
      <c r="V598" s="186"/>
      <c r="W598" s="186"/>
      <c r="X598" s="186"/>
      <c r="Y598" s="186"/>
      <c r="Z598" s="186"/>
      <c r="AA598" s="186"/>
      <c r="AB598" s="186"/>
      <c r="AC598" s="186"/>
    </row>
    <row r="599" spans="3:29" ht="12.75">
      <c r="C599" s="186"/>
      <c r="D599" s="186"/>
      <c r="V599" s="186"/>
      <c r="W599" s="186"/>
      <c r="X599" s="186"/>
      <c r="Y599" s="186"/>
      <c r="Z599" s="186"/>
      <c r="AA599" s="186"/>
      <c r="AB599" s="186"/>
      <c r="AC599" s="186"/>
    </row>
    <row r="600" spans="3:29" ht="12.75">
      <c r="C600" s="186"/>
      <c r="D600" s="186"/>
      <c r="V600" s="186"/>
      <c r="W600" s="186"/>
      <c r="X600" s="186"/>
      <c r="Y600" s="186"/>
      <c r="Z600" s="186"/>
      <c r="AA600" s="186"/>
      <c r="AB600" s="186"/>
      <c r="AC600" s="186"/>
    </row>
    <row r="601" spans="3:29" ht="12.75">
      <c r="C601" s="186"/>
      <c r="D601" s="186"/>
      <c r="V601" s="186"/>
      <c r="W601" s="186"/>
      <c r="X601" s="186"/>
      <c r="Y601" s="186"/>
      <c r="Z601" s="186"/>
      <c r="AA601" s="186"/>
      <c r="AB601" s="186"/>
      <c r="AC601" s="186"/>
    </row>
    <row r="602" spans="3:29" ht="12.75">
      <c r="C602" s="186"/>
      <c r="D602" s="186"/>
      <c r="V602" s="186"/>
      <c r="W602" s="186"/>
      <c r="X602" s="186"/>
      <c r="Y602" s="186"/>
      <c r="Z602" s="186"/>
      <c r="AA602" s="186"/>
      <c r="AB602" s="186"/>
      <c r="AC602" s="186"/>
    </row>
    <row r="603" spans="3:29" ht="12.75">
      <c r="C603" s="186"/>
      <c r="D603" s="186"/>
      <c r="V603" s="186"/>
      <c r="W603" s="186"/>
      <c r="X603" s="186"/>
      <c r="Y603" s="186"/>
      <c r="Z603" s="186"/>
      <c r="AA603" s="186"/>
      <c r="AB603" s="186"/>
      <c r="AC603" s="186"/>
    </row>
    <row r="604" spans="3:29" ht="12.75">
      <c r="C604" s="186"/>
      <c r="D604" s="186"/>
      <c r="V604" s="186"/>
      <c r="W604" s="186"/>
      <c r="X604" s="186"/>
      <c r="Y604" s="186"/>
      <c r="Z604" s="186"/>
      <c r="AA604" s="186"/>
      <c r="AB604" s="186"/>
      <c r="AC604" s="186"/>
    </row>
    <row r="605" spans="3:29" ht="12.75">
      <c r="C605" s="186"/>
      <c r="D605" s="186"/>
      <c r="V605" s="186"/>
      <c r="W605" s="186"/>
      <c r="X605" s="186"/>
      <c r="Y605" s="186"/>
      <c r="Z605" s="186"/>
      <c r="AA605" s="186"/>
      <c r="AB605" s="186"/>
      <c r="AC605" s="186"/>
    </row>
    <row r="606" spans="3:29" ht="12.75">
      <c r="C606" s="186"/>
      <c r="D606" s="186"/>
      <c r="V606" s="186"/>
      <c r="W606" s="186"/>
      <c r="X606" s="186"/>
      <c r="Y606" s="186"/>
      <c r="Z606" s="186"/>
      <c r="AA606" s="186"/>
      <c r="AB606" s="186"/>
      <c r="AC606" s="186"/>
    </row>
    <row r="607" spans="3:29" ht="12.75">
      <c r="C607" s="186"/>
      <c r="D607" s="186"/>
      <c r="V607" s="186"/>
      <c r="W607" s="186"/>
      <c r="X607" s="186"/>
      <c r="Y607" s="186"/>
      <c r="Z607" s="186"/>
      <c r="AA607" s="186"/>
      <c r="AB607" s="186"/>
      <c r="AC607" s="186"/>
    </row>
    <row r="608" spans="3:29" ht="12.75">
      <c r="C608" s="186"/>
      <c r="D608" s="186"/>
      <c r="V608" s="186"/>
      <c r="W608" s="186"/>
      <c r="X608" s="186"/>
      <c r="Y608" s="186"/>
      <c r="Z608" s="186"/>
      <c r="AA608" s="186"/>
      <c r="AB608" s="186"/>
      <c r="AC608" s="186"/>
    </row>
    <row r="609" spans="3:29" ht="12.75">
      <c r="C609" s="186"/>
      <c r="D609" s="186"/>
      <c r="V609" s="186"/>
      <c r="W609" s="186"/>
      <c r="X609" s="186"/>
      <c r="Y609" s="186"/>
      <c r="Z609" s="186"/>
      <c r="AA609" s="186"/>
      <c r="AB609" s="186"/>
      <c r="AC609" s="186"/>
    </row>
    <row r="610" spans="3:29" ht="12.75">
      <c r="C610" s="186"/>
      <c r="D610" s="186"/>
      <c r="V610" s="186"/>
      <c r="W610" s="186"/>
      <c r="X610" s="186"/>
      <c r="Y610" s="186"/>
      <c r="Z610" s="186"/>
      <c r="AA610" s="186"/>
      <c r="AB610" s="186"/>
      <c r="AC610" s="186"/>
    </row>
    <row r="611" spans="3:29" ht="12.75">
      <c r="C611" s="186"/>
      <c r="D611" s="186"/>
      <c r="V611" s="186"/>
      <c r="W611" s="186"/>
      <c r="X611" s="186"/>
      <c r="Y611" s="186"/>
      <c r="Z611" s="186"/>
      <c r="AA611" s="186"/>
      <c r="AB611" s="186"/>
      <c r="AC611" s="186"/>
    </row>
    <row r="612" spans="3:29" ht="12.75">
      <c r="C612" s="186"/>
      <c r="D612" s="186"/>
      <c r="V612" s="186"/>
      <c r="W612" s="186"/>
      <c r="X612" s="186"/>
      <c r="Y612" s="186"/>
      <c r="Z612" s="186"/>
      <c r="AA612" s="186"/>
      <c r="AB612" s="186"/>
      <c r="AC612" s="186"/>
    </row>
    <row r="613" spans="3:29" ht="12.75">
      <c r="C613" s="186"/>
      <c r="D613" s="186"/>
      <c r="V613" s="186"/>
      <c r="W613" s="186"/>
      <c r="X613" s="186"/>
      <c r="Y613" s="186"/>
      <c r="Z613" s="186"/>
      <c r="AA613" s="186"/>
      <c r="AB613" s="186"/>
      <c r="AC613" s="186"/>
    </row>
    <row r="614" spans="3:29" ht="12.75">
      <c r="C614" s="186"/>
      <c r="D614" s="186"/>
      <c r="V614" s="186"/>
      <c r="W614" s="186"/>
      <c r="X614" s="186"/>
      <c r="Y614" s="186"/>
      <c r="Z614" s="186"/>
      <c r="AA614" s="186"/>
      <c r="AB614" s="186"/>
      <c r="AC614" s="186"/>
    </row>
    <row r="615" spans="3:29" ht="12.75">
      <c r="C615" s="186"/>
      <c r="D615" s="186"/>
      <c r="V615" s="186"/>
      <c r="W615" s="186"/>
      <c r="X615" s="186"/>
      <c r="Y615" s="186"/>
      <c r="Z615" s="186"/>
      <c r="AA615" s="186"/>
      <c r="AB615" s="186"/>
      <c r="AC615" s="186"/>
    </row>
    <row r="616" spans="3:29" ht="12.75">
      <c r="C616" s="186"/>
      <c r="D616" s="186"/>
      <c r="V616" s="186"/>
      <c r="W616" s="186"/>
      <c r="X616" s="186"/>
      <c r="Y616" s="186"/>
      <c r="Z616" s="186"/>
      <c r="AA616" s="186"/>
      <c r="AB616" s="186"/>
      <c r="AC616" s="186"/>
    </row>
    <row r="617" spans="3:29" ht="12.75">
      <c r="C617" s="186"/>
      <c r="D617" s="186"/>
      <c r="V617" s="186"/>
      <c r="W617" s="186"/>
      <c r="X617" s="186"/>
      <c r="Y617" s="186"/>
      <c r="Z617" s="186"/>
      <c r="AA617" s="186"/>
      <c r="AB617" s="186"/>
      <c r="AC617" s="186"/>
    </row>
    <row r="618" spans="3:29" ht="12.75">
      <c r="C618" s="186"/>
      <c r="D618" s="186"/>
      <c r="V618" s="186"/>
      <c r="W618" s="186"/>
      <c r="X618" s="186"/>
      <c r="Y618" s="186"/>
      <c r="Z618" s="186"/>
      <c r="AA618" s="186"/>
      <c r="AB618" s="186"/>
      <c r="AC618" s="186"/>
    </row>
    <row r="619" spans="3:29" ht="12.75">
      <c r="C619" s="186"/>
      <c r="D619" s="186"/>
      <c r="V619" s="186"/>
      <c r="W619" s="186"/>
      <c r="X619" s="186"/>
      <c r="Y619" s="186"/>
      <c r="Z619" s="186"/>
      <c r="AA619" s="186"/>
      <c r="AB619" s="186"/>
      <c r="AC619" s="186"/>
    </row>
    <row r="620" spans="3:29" ht="12.75">
      <c r="C620" s="186"/>
      <c r="D620" s="186"/>
      <c r="V620" s="186"/>
      <c r="W620" s="186"/>
      <c r="X620" s="186"/>
      <c r="Y620" s="186"/>
      <c r="Z620" s="186"/>
      <c r="AA620" s="186"/>
      <c r="AB620" s="186"/>
      <c r="AC620" s="186"/>
    </row>
    <row r="621" spans="3:29" ht="12.75">
      <c r="C621" s="186"/>
      <c r="D621" s="186"/>
      <c r="V621" s="186"/>
      <c r="W621" s="186"/>
      <c r="X621" s="186"/>
      <c r="Y621" s="186"/>
      <c r="Z621" s="186"/>
      <c r="AA621" s="186"/>
      <c r="AB621" s="186"/>
      <c r="AC621" s="186"/>
    </row>
    <row r="622" spans="3:29" ht="12.75">
      <c r="C622" s="186"/>
      <c r="D622" s="186"/>
      <c r="V622" s="186"/>
      <c r="W622" s="186"/>
      <c r="X622" s="186"/>
      <c r="Y622" s="186"/>
      <c r="Z622" s="186"/>
      <c r="AA622" s="186"/>
      <c r="AB622" s="186"/>
      <c r="AC622" s="186"/>
    </row>
    <row r="623" spans="3:29" ht="12.75">
      <c r="C623" s="186"/>
      <c r="D623" s="186"/>
      <c r="V623" s="186"/>
      <c r="W623" s="186"/>
      <c r="X623" s="186"/>
      <c r="Y623" s="186"/>
      <c r="Z623" s="186"/>
      <c r="AA623" s="186"/>
      <c r="AB623" s="186"/>
      <c r="AC623" s="186"/>
    </row>
    <row r="624" spans="3:29" ht="12.75">
      <c r="C624" s="186"/>
      <c r="D624" s="186"/>
      <c r="V624" s="186"/>
      <c r="W624" s="186"/>
      <c r="X624" s="186"/>
      <c r="Y624" s="186"/>
      <c r="Z624" s="186"/>
      <c r="AA624" s="186"/>
      <c r="AB624" s="186"/>
      <c r="AC624" s="186"/>
    </row>
    <row r="625" spans="3:29" ht="12.75">
      <c r="C625" s="186"/>
      <c r="D625" s="186"/>
      <c r="V625" s="186"/>
      <c r="W625" s="186"/>
      <c r="X625" s="186"/>
      <c r="Y625" s="186"/>
      <c r="Z625" s="186"/>
      <c r="AA625" s="186"/>
      <c r="AB625" s="186"/>
      <c r="AC625" s="186"/>
    </row>
    <row r="626" spans="3:29" ht="12.75">
      <c r="C626" s="186"/>
      <c r="D626" s="186"/>
      <c r="V626" s="186"/>
      <c r="W626" s="186"/>
      <c r="X626" s="186"/>
      <c r="Y626" s="186"/>
      <c r="Z626" s="186"/>
      <c r="AA626" s="186"/>
      <c r="AB626" s="186"/>
      <c r="AC626" s="186"/>
    </row>
    <row r="627" spans="3:29" ht="12.75">
      <c r="C627" s="186"/>
      <c r="D627" s="186"/>
      <c r="V627" s="186"/>
      <c r="W627" s="186"/>
      <c r="X627" s="186"/>
      <c r="Y627" s="186"/>
      <c r="Z627" s="186"/>
      <c r="AA627" s="186"/>
      <c r="AB627" s="186"/>
      <c r="AC627" s="186"/>
    </row>
    <row r="628" spans="3:29" ht="12.75">
      <c r="C628" s="186"/>
      <c r="D628" s="186"/>
      <c r="V628" s="186"/>
      <c r="W628" s="186"/>
      <c r="X628" s="186"/>
      <c r="Y628" s="186"/>
      <c r="Z628" s="186"/>
      <c r="AA628" s="186"/>
      <c r="AB628" s="186"/>
      <c r="AC628" s="186"/>
    </row>
    <row r="629" spans="3:29" ht="12.75">
      <c r="C629" s="186"/>
      <c r="D629" s="186"/>
      <c r="V629" s="186"/>
      <c r="W629" s="186"/>
      <c r="X629" s="186"/>
      <c r="Y629" s="186"/>
      <c r="Z629" s="186"/>
      <c r="AA629" s="186"/>
      <c r="AB629" s="186"/>
      <c r="AC629" s="186"/>
    </row>
    <row r="630" spans="3:29" ht="12.75">
      <c r="C630" s="186"/>
      <c r="D630" s="186"/>
      <c r="V630" s="186"/>
      <c r="W630" s="186"/>
      <c r="X630" s="186"/>
      <c r="Y630" s="186"/>
      <c r="Z630" s="186"/>
      <c r="AA630" s="186"/>
      <c r="AB630" s="186"/>
      <c r="AC630" s="186"/>
    </row>
    <row r="631" spans="3:29" ht="12.75">
      <c r="C631" s="186"/>
      <c r="D631" s="186"/>
      <c r="V631" s="186"/>
      <c r="W631" s="186"/>
      <c r="X631" s="186"/>
      <c r="Y631" s="186"/>
      <c r="Z631" s="186"/>
      <c r="AA631" s="186"/>
      <c r="AB631" s="186"/>
      <c r="AC631" s="186"/>
    </row>
    <row r="632" spans="3:29" ht="12.75">
      <c r="C632" s="186"/>
      <c r="D632" s="186"/>
      <c r="V632" s="186"/>
      <c r="W632" s="186"/>
      <c r="X632" s="186"/>
      <c r="Y632" s="186"/>
      <c r="Z632" s="186"/>
      <c r="AA632" s="186"/>
      <c r="AB632" s="186"/>
      <c r="AC632" s="186"/>
    </row>
    <row r="633" spans="3:29" ht="12.75">
      <c r="C633" s="186"/>
      <c r="D633" s="186"/>
      <c r="V633" s="186"/>
      <c r="W633" s="186"/>
      <c r="X633" s="186"/>
      <c r="Y633" s="186"/>
      <c r="Z633" s="186"/>
      <c r="AA633" s="186"/>
      <c r="AB633" s="186"/>
      <c r="AC633" s="186"/>
    </row>
    <row r="634" spans="3:29" ht="12.75">
      <c r="C634" s="186"/>
      <c r="D634" s="186"/>
      <c r="V634" s="186"/>
      <c r="W634" s="186"/>
      <c r="X634" s="186"/>
      <c r="Y634" s="186"/>
      <c r="Z634" s="186"/>
      <c r="AA634" s="186"/>
      <c r="AB634" s="186"/>
      <c r="AC634" s="186"/>
    </row>
    <row r="635" spans="3:29" ht="12.75">
      <c r="C635" s="186"/>
      <c r="D635" s="186"/>
      <c r="V635" s="186"/>
      <c r="W635" s="186"/>
      <c r="X635" s="186"/>
      <c r="Y635" s="186"/>
      <c r="Z635" s="186"/>
      <c r="AA635" s="186"/>
      <c r="AB635" s="186"/>
      <c r="AC635" s="186"/>
    </row>
    <row r="636" spans="3:29" ht="12.75">
      <c r="C636" s="186"/>
      <c r="D636" s="186"/>
      <c r="V636" s="186"/>
      <c r="W636" s="186"/>
      <c r="X636" s="186"/>
      <c r="Y636" s="186"/>
      <c r="Z636" s="186"/>
      <c r="AA636" s="186"/>
      <c r="AB636" s="186"/>
      <c r="AC636" s="186"/>
    </row>
    <row r="637" spans="3:29" ht="12.75">
      <c r="C637" s="186"/>
      <c r="D637" s="186"/>
      <c r="V637" s="186"/>
      <c r="W637" s="186"/>
      <c r="X637" s="186"/>
      <c r="Y637" s="186"/>
      <c r="Z637" s="186"/>
      <c r="AA637" s="186"/>
      <c r="AB637" s="186"/>
      <c r="AC637" s="186"/>
    </row>
    <row r="638" spans="3:29" ht="12.75">
      <c r="C638" s="186"/>
      <c r="D638" s="186"/>
      <c r="V638" s="186"/>
      <c r="W638" s="186"/>
      <c r="X638" s="186"/>
      <c r="Y638" s="186"/>
      <c r="Z638" s="186"/>
      <c r="AA638" s="186"/>
      <c r="AB638" s="186"/>
      <c r="AC638" s="186"/>
    </row>
    <row r="639" spans="3:29" ht="12.75">
      <c r="C639" s="186"/>
      <c r="D639" s="186"/>
      <c r="V639" s="186"/>
      <c r="W639" s="186"/>
      <c r="X639" s="186"/>
      <c r="Y639" s="186"/>
      <c r="Z639" s="186"/>
      <c r="AA639" s="186"/>
      <c r="AB639" s="186"/>
      <c r="AC639" s="186"/>
    </row>
    <row r="640" spans="3:29" ht="12.75">
      <c r="C640" s="186"/>
      <c r="D640" s="186"/>
      <c r="V640" s="186"/>
      <c r="W640" s="186"/>
      <c r="X640" s="186"/>
      <c r="Y640" s="186"/>
      <c r="Z640" s="186"/>
      <c r="AA640" s="186"/>
      <c r="AB640" s="186"/>
      <c r="AC640" s="186"/>
    </row>
    <row r="641" spans="3:29" ht="12.75">
      <c r="C641" s="186"/>
      <c r="D641" s="186"/>
      <c r="V641" s="186"/>
      <c r="W641" s="186"/>
      <c r="X641" s="186"/>
      <c r="Y641" s="186"/>
      <c r="Z641" s="186"/>
      <c r="AA641" s="186"/>
      <c r="AB641" s="186"/>
      <c r="AC641" s="186"/>
    </row>
    <row r="642" spans="3:29" ht="12.75">
      <c r="C642" s="186"/>
      <c r="D642" s="186"/>
      <c r="V642" s="186"/>
      <c r="W642" s="186"/>
      <c r="X642" s="186"/>
      <c r="Y642" s="186"/>
      <c r="Z642" s="186"/>
      <c r="AA642" s="186"/>
      <c r="AB642" s="186"/>
      <c r="AC642" s="186"/>
    </row>
    <row r="643" spans="3:29" ht="12.75">
      <c r="C643" s="186"/>
      <c r="D643" s="186"/>
      <c r="V643" s="186"/>
      <c r="W643" s="186"/>
      <c r="X643" s="186"/>
      <c r="Y643" s="186"/>
      <c r="Z643" s="186"/>
      <c r="AA643" s="186"/>
      <c r="AB643" s="186"/>
      <c r="AC643" s="186"/>
    </row>
    <row r="644" spans="3:29" ht="12.75">
      <c r="C644" s="186"/>
      <c r="D644" s="186"/>
      <c r="V644" s="186"/>
      <c r="W644" s="186"/>
      <c r="X644" s="186"/>
      <c r="Y644" s="186"/>
      <c r="Z644" s="186"/>
      <c r="AA644" s="186"/>
      <c r="AB644" s="186"/>
      <c r="AC644" s="186"/>
    </row>
    <row r="645" spans="3:29" ht="12.75">
      <c r="C645" s="186"/>
      <c r="D645" s="186"/>
      <c r="V645" s="186"/>
      <c r="W645" s="186"/>
      <c r="X645" s="186"/>
      <c r="Y645" s="186"/>
      <c r="Z645" s="186"/>
      <c r="AA645" s="186"/>
      <c r="AB645" s="186"/>
      <c r="AC645" s="186"/>
    </row>
    <row r="646" spans="3:29" ht="12.75">
      <c r="C646" s="186"/>
      <c r="D646" s="186"/>
      <c r="V646" s="186"/>
      <c r="W646" s="186"/>
      <c r="X646" s="186"/>
      <c r="Y646" s="186"/>
      <c r="Z646" s="186"/>
      <c r="AA646" s="186"/>
      <c r="AB646" s="186"/>
      <c r="AC646" s="186"/>
    </row>
    <row r="647" spans="3:29" ht="12.75">
      <c r="C647" s="186"/>
      <c r="D647" s="186"/>
      <c r="V647" s="186"/>
      <c r="W647" s="186"/>
      <c r="X647" s="186"/>
      <c r="Y647" s="186"/>
      <c r="Z647" s="186"/>
      <c r="AA647" s="186"/>
      <c r="AB647" s="186"/>
      <c r="AC647" s="186"/>
    </row>
    <row r="648" spans="3:29" ht="12.75">
      <c r="C648" s="186"/>
      <c r="D648" s="186"/>
      <c r="V648" s="186"/>
      <c r="W648" s="186"/>
      <c r="X648" s="186"/>
      <c r="Y648" s="186"/>
      <c r="Z648" s="186"/>
      <c r="AA648" s="186"/>
      <c r="AB648" s="186"/>
      <c r="AC648" s="186"/>
    </row>
    <row r="649" spans="3:29" ht="12.75">
      <c r="C649" s="186"/>
      <c r="D649" s="186"/>
      <c r="V649" s="186"/>
      <c r="W649" s="186"/>
      <c r="X649" s="186"/>
      <c r="Y649" s="186"/>
      <c r="Z649" s="186"/>
      <c r="AA649" s="186"/>
      <c r="AB649" s="186"/>
      <c r="AC649" s="186"/>
    </row>
    <row r="650" spans="3:29" ht="12.75">
      <c r="C650" s="186"/>
      <c r="D650" s="186"/>
      <c r="V650" s="186"/>
      <c r="W650" s="186"/>
      <c r="X650" s="186"/>
      <c r="Y650" s="186"/>
      <c r="Z650" s="186"/>
      <c r="AA650" s="186"/>
      <c r="AB650" s="186"/>
      <c r="AC650" s="186"/>
    </row>
    <row r="651" spans="3:29" ht="12.75">
      <c r="C651" s="186"/>
      <c r="D651" s="186"/>
      <c r="V651" s="186"/>
      <c r="W651" s="186"/>
      <c r="X651" s="186"/>
      <c r="Y651" s="186"/>
      <c r="Z651" s="186"/>
      <c r="AA651" s="186"/>
      <c r="AB651" s="186"/>
      <c r="AC651" s="186"/>
    </row>
    <row r="652" spans="3:29" ht="12.75">
      <c r="C652" s="186"/>
      <c r="D652" s="186"/>
      <c r="V652" s="186"/>
      <c r="W652" s="186"/>
      <c r="X652" s="186"/>
      <c r="Y652" s="186"/>
      <c r="Z652" s="186"/>
      <c r="AA652" s="186"/>
      <c r="AB652" s="186"/>
      <c r="AC652" s="186"/>
    </row>
    <row r="653" spans="3:29" ht="12.75">
      <c r="C653" s="186"/>
      <c r="D653" s="186"/>
      <c r="V653" s="186"/>
      <c r="W653" s="186"/>
      <c r="X653" s="186"/>
      <c r="Y653" s="186"/>
      <c r="Z653" s="186"/>
      <c r="AA653" s="186"/>
      <c r="AB653" s="186"/>
      <c r="AC653" s="186"/>
    </row>
    <row r="654" spans="3:29" ht="12.75">
      <c r="C654" s="186"/>
      <c r="D654" s="186"/>
      <c r="V654" s="186"/>
      <c r="W654" s="186"/>
      <c r="X654" s="186"/>
      <c r="Y654" s="186"/>
      <c r="Z654" s="186"/>
      <c r="AA654" s="186"/>
      <c r="AB654" s="186"/>
      <c r="AC654" s="186"/>
    </row>
    <row r="655" spans="3:29" ht="12.75">
      <c r="C655" s="186"/>
      <c r="D655" s="186"/>
      <c r="V655" s="186"/>
      <c r="W655" s="186"/>
      <c r="X655" s="186"/>
      <c r="Y655" s="186"/>
      <c r="Z655" s="186"/>
      <c r="AA655" s="186"/>
      <c r="AB655" s="186"/>
      <c r="AC655" s="186"/>
    </row>
    <row r="656" spans="3:29" ht="12.75">
      <c r="C656" s="186"/>
      <c r="D656" s="186"/>
      <c r="V656" s="186"/>
      <c r="W656" s="186"/>
      <c r="X656" s="186"/>
      <c r="Y656" s="186"/>
      <c r="Z656" s="186"/>
      <c r="AA656" s="186"/>
      <c r="AB656" s="186"/>
      <c r="AC656" s="186"/>
    </row>
    <row r="657" spans="3:29" ht="12.75">
      <c r="C657" s="186"/>
      <c r="D657" s="186"/>
      <c r="V657" s="186"/>
      <c r="W657" s="186"/>
      <c r="X657" s="186"/>
      <c r="Y657" s="186"/>
      <c r="Z657" s="186"/>
      <c r="AA657" s="186"/>
      <c r="AB657" s="186"/>
      <c r="AC657" s="186"/>
    </row>
    <row r="658" spans="3:29" ht="12.75">
      <c r="C658" s="186"/>
      <c r="D658" s="186"/>
      <c r="V658" s="186"/>
      <c r="W658" s="186"/>
      <c r="X658" s="186"/>
      <c r="Y658" s="186"/>
      <c r="Z658" s="186"/>
      <c r="AA658" s="186"/>
      <c r="AB658" s="186"/>
      <c r="AC658" s="186"/>
    </row>
    <row r="659" spans="3:29" ht="12.75">
      <c r="C659" s="186"/>
      <c r="D659" s="186"/>
      <c r="V659" s="186"/>
      <c r="W659" s="186"/>
      <c r="X659" s="186"/>
      <c r="Y659" s="186"/>
      <c r="Z659" s="186"/>
      <c r="AA659" s="186"/>
      <c r="AB659" s="186"/>
      <c r="AC659" s="186"/>
    </row>
    <row r="660" spans="3:29" ht="12.75">
      <c r="C660" s="186"/>
      <c r="D660" s="186"/>
      <c r="V660" s="186"/>
      <c r="W660" s="186"/>
      <c r="X660" s="186"/>
      <c r="Y660" s="186"/>
      <c r="Z660" s="186"/>
      <c r="AA660" s="186"/>
      <c r="AB660" s="186"/>
      <c r="AC660" s="186"/>
    </row>
    <row r="661" spans="3:29" ht="12.75">
      <c r="C661" s="186"/>
      <c r="D661" s="186"/>
      <c r="V661" s="186"/>
      <c r="W661" s="186"/>
      <c r="X661" s="186"/>
      <c r="Y661" s="186"/>
      <c r="Z661" s="186"/>
      <c r="AA661" s="186"/>
      <c r="AB661" s="186"/>
      <c r="AC661" s="186"/>
    </row>
    <row r="662" spans="3:29" ht="12.75">
      <c r="C662" s="186"/>
      <c r="D662" s="186"/>
      <c r="V662" s="186"/>
      <c r="W662" s="186"/>
      <c r="X662" s="186"/>
      <c r="Y662" s="186"/>
      <c r="Z662" s="186"/>
      <c r="AA662" s="186"/>
      <c r="AB662" s="186"/>
      <c r="AC662" s="186"/>
    </row>
    <row r="663" spans="3:29" ht="12.75">
      <c r="C663" s="186"/>
      <c r="D663" s="186"/>
      <c r="V663" s="186"/>
      <c r="W663" s="186"/>
      <c r="X663" s="186"/>
      <c r="Y663" s="186"/>
      <c r="Z663" s="186"/>
      <c r="AA663" s="186"/>
      <c r="AB663" s="186"/>
      <c r="AC663" s="186"/>
    </row>
    <row r="664" spans="3:29" ht="12.75">
      <c r="C664" s="186"/>
      <c r="D664" s="186"/>
      <c r="V664" s="186"/>
      <c r="W664" s="186"/>
      <c r="X664" s="186"/>
      <c r="Y664" s="186"/>
      <c r="Z664" s="186"/>
      <c r="AA664" s="186"/>
      <c r="AB664" s="186"/>
      <c r="AC664" s="186"/>
    </row>
    <row r="665" spans="3:29" ht="12.75">
      <c r="C665" s="186"/>
      <c r="D665" s="186"/>
      <c r="V665" s="186"/>
      <c r="W665" s="186"/>
      <c r="X665" s="186"/>
      <c r="Y665" s="186"/>
      <c r="Z665" s="186"/>
      <c r="AA665" s="186"/>
      <c r="AB665" s="186"/>
      <c r="AC665" s="186"/>
    </row>
    <row r="666" spans="3:29" ht="12.75">
      <c r="C666" s="186"/>
      <c r="D666" s="186"/>
      <c r="V666" s="186"/>
      <c r="W666" s="186"/>
      <c r="X666" s="186"/>
      <c r="Y666" s="186"/>
      <c r="Z666" s="186"/>
      <c r="AA666" s="186"/>
      <c r="AB666" s="186"/>
      <c r="AC666" s="186"/>
    </row>
    <row r="667" spans="3:29" ht="12.75">
      <c r="C667" s="186"/>
      <c r="D667" s="186"/>
      <c r="V667" s="186"/>
      <c r="W667" s="186"/>
      <c r="X667" s="186"/>
      <c r="Y667" s="186"/>
      <c r="Z667" s="186"/>
      <c r="AA667" s="186"/>
      <c r="AB667" s="186"/>
      <c r="AC667" s="186"/>
    </row>
    <row r="668" spans="3:29" ht="12.75">
      <c r="C668" s="186"/>
      <c r="D668" s="186"/>
      <c r="V668" s="186"/>
      <c r="W668" s="186"/>
      <c r="X668" s="186"/>
      <c r="Y668" s="186"/>
      <c r="Z668" s="186"/>
      <c r="AA668" s="186"/>
      <c r="AB668" s="186"/>
      <c r="AC668" s="186"/>
    </row>
    <row r="669" spans="3:29" ht="12.75">
      <c r="C669" s="186"/>
      <c r="D669" s="186"/>
      <c r="V669" s="186"/>
      <c r="W669" s="186"/>
      <c r="X669" s="186"/>
      <c r="Y669" s="186"/>
      <c r="Z669" s="186"/>
      <c r="AA669" s="186"/>
      <c r="AB669" s="186"/>
      <c r="AC669" s="186"/>
    </row>
    <row r="670" spans="3:29" ht="12.75">
      <c r="C670" s="186"/>
      <c r="D670" s="186"/>
      <c r="V670" s="186"/>
      <c r="W670" s="186"/>
      <c r="X670" s="186"/>
      <c r="Y670" s="186"/>
      <c r="Z670" s="186"/>
      <c r="AA670" s="186"/>
      <c r="AB670" s="186"/>
      <c r="AC670" s="186"/>
    </row>
    <row r="671" spans="3:29" ht="12.75">
      <c r="C671" s="186"/>
      <c r="D671" s="186"/>
      <c r="V671" s="186"/>
      <c r="W671" s="186"/>
      <c r="X671" s="186"/>
      <c r="Y671" s="186"/>
      <c r="Z671" s="186"/>
      <c r="AA671" s="186"/>
      <c r="AB671" s="186"/>
      <c r="AC671" s="186"/>
    </row>
    <row r="672" spans="3:29" ht="12.75">
      <c r="C672" s="186"/>
      <c r="D672" s="186"/>
      <c r="V672" s="186"/>
      <c r="W672" s="186"/>
      <c r="X672" s="186"/>
      <c r="Y672" s="186"/>
      <c r="Z672" s="186"/>
      <c r="AA672" s="186"/>
      <c r="AB672" s="186"/>
      <c r="AC672" s="186"/>
    </row>
    <row r="673" spans="3:29" ht="12.75">
      <c r="C673" s="186"/>
      <c r="D673" s="186"/>
      <c r="V673" s="186"/>
      <c r="W673" s="186"/>
      <c r="X673" s="186"/>
      <c r="Y673" s="186"/>
      <c r="Z673" s="186"/>
      <c r="AA673" s="186"/>
      <c r="AB673" s="186"/>
      <c r="AC673" s="186"/>
    </row>
    <row r="674" spans="3:29" ht="12.75">
      <c r="C674" s="186"/>
      <c r="D674" s="186"/>
      <c r="V674" s="186"/>
      <c r="W674" s="186"/>
      <c r="X674" s="186"/>
      <c r="Y674" s="186"/>
      <c r="Z674" s="186"/>
      <c r="AA674" s="186"/>
      <c r="AB674" s="186"/>
      <c r="AC674" s="186"/>
    </row>
    <row r="675" spans="3:29" ht="12.75">
      <c r="C675" s="186"/>
      <c r="D675" s="186"/>
      <c r="V675" s="186"/>
      <c r="W675" s="186"/>
      <c r="X675" s="186"/>
      <c r="Y675" s="186"/>
      <c r="Z675" s="186"/>
      <c r="AA675" s="186"/>
      <c r="AB675" s="186"/>
      <c r="AC675" s="186"/>
    </row>
    <row r="676" spans="3:29" ht="12.75">
      <c r="C676" s="186"/>
      <c r="D676" s="186"/>
      <c r="V676" s="186"/>
      <c r="W676" s="186"/>
      <c r="X676" s="186"/>
      <c r="Y676" s="186"/>
      <c r="Z676" s="186"/>
      <c r="AA676" s="186"/>
      <c r="AB676" s="186"/>
      <c r="AC676" s="186"/>
    </row>
    <row r="677" spans="3:29" ht="12.75">
      <c r="C677" s="186"/>
      <c r="D677" s="186"/>
      <c r="V677" s="186"/>
      <c r="W677" s="186"/>
      <c r="X677" s="186"/>
      <c r="Y677" s="186"/>
      <c r="Z677" s="186"/>
      <c r="AA677" s="186"/>
      <c r="AB677" s="186"/>
      <c r="AC677" s="186"/>
    </row>
    <row r="678" spans="3:29" ht="12.75">
      <c r="C678" s="186"/>
      <c r="D678" s="186"/>
      <c r="V678" s="186"/>
      <c r="W678" s="186"/>
      <c r="X678" s="186"/>
      <c r="Y678" s="186"/>
      <c r="Z678" s="186"/>
      <c r="AA678" s="186"/>
      <c r="AB678" s="186"/>
      <c r="AC678" s="186"/>
    </row>
    <row r="679" spans="3:29" ht="12.75">
      <c r="C679" s="186"/>
      <c r="D679" s="186"/>
      <c r="V679" s="186"/>
      <c r="W679" s="186"/>
      <c r="X679" s="186"/>
      <c r="Y679" s="186"/>
      <c r="Z679" s="186"/>
      <c r="AA679" s="186"/>
      <c r="AB679" s="186"/>
      <c r="AC679" s="186"/>
    </row>
    <row r="680" spans="3:29" ht="12.75">
      <c r="C680" s="186"/>
      <c r="D680" s="186"/>
      <c r="V680" s="186"/>
      <c r="W680" s="186"/>
      <c r="X680" s="186"/>
      <c r="Y680" s="186"/>
      <c r="Z680" s="186"/>
      <c r="AA680" s="186"/>
      <c r="AB680" s="186"/>
      <c r="AC680" s="186"/>
    </row>
    <row r="681" spans="3:29" ht="12.75">
      <c r="C681" s="186"/>
      <c r="D681" s="186"/>
      <c r="V681" s="186"/>
      <c r="W681" s="186"/>
      <c r="X681" s="186"/>
      <c r="Y681" s="186"/>
      <c r="Z681" s="186"/>
      <c r="AA681" s="186"/>
      <c r="AB681" s="186"/>
      <c r="AC681" s="186"/>
    </row>
    <row r="682" spans="3:29" ht="12.75">
      <c r="C682" s="186"/>
      <c r="D682" s="186"/>
      <c r="V682" s="186"/>
      <c r="W682" s="186"/>
      <c r="X682" s="186"/>
      <c r="Y682" s="186"/>
      <c r="Z682" s="186"/>
      <c r="AA682" s="186"/>
      <c r="AB682" s="186"/>
      <c r="AC682" s="186"/>
    </row>
    <row r="683" spans="3:29" ht="12.75">
      <c r="C683" s="186"/>
      <c r="D683" s="186"/>
      <c r="V683" s="186"/>
      <c r="W683" s="186"/>
      <c r="X683" s="186"/>
      <c r="Y683" s="186"/>
      <c r="Z683" s="186"/>
      <c r="AA683" s="186"/>
      <c r="AB683" s="186"/>
      <c r="AC683" s="186"/>
    </row>
    <row r="684" spans="3:29" ht="12.75">
      <c r="C684" s="186"/>
      <c r="D684" s="186"/>
      <c r="V684" s="186"/>
      <c r="W684" s="186"/>
      <c r="X684" s="186"/>
      <c r="Y684" s="186"/>
      <c r="Z684" s="186"/>
      <c r="AA684" s="186"/>
      <c r="AB684" s="186"/>
      <c r="AC684" s="186"/>
    </row>
    <row r="685" spans="3:29" ht="12.75">
      <c r="C685" s="186"/>
      <c r="D685" s="186"/>
      <c r="V685" s="186"/>
      <c r="W685" s="186"/>
      <c r="X685" s="186"/>
      <c r="Y685" s="186"/>
      <c r="Z685" s="186"/>
      <c r="AA685" s="186"/>
      <c r="AB685" s="186"/>
      <c r="AC685" s="186"/>
    </row>
    <row r="686" spans="3:29" ht="12.75">
      <c r="C686" s="186"/>
      <c r="D686" s="186"/>
      <c r="V686" s="186"/>
      <c r="W686" s="186"/>
      <c r="X686" s="186"/>
      <c r="Y686" s="186"/>
      <c r="Z686" s="186"/>
      <c r="AA686" s="186"/>
      <c r="AB686" s="186"/>
      <c r="AC686" s="186"/>
    </row>
    <row r="687" spans="3:29" ht="12.75">
      <c r="C687" s="186"/>
      <c r="D687" s="186"/>
      <c r="V687" s="186"/>
      <c r="W687" s="186"/>
      <c r="X687" s="186"/>
      <c r="Y687" s="186"/>
      <c r="Z687" s="186"/>
      <c r="AA687" s="186"/>
      <c r="AB687" s="186"/>
      <c r="AC687" s="186"/>
    </row>
    <row r="688" spans="3:29" ht="12.75">
      <c r="C688" s="186"/>
      <c r="D688" s="186"/>
      <c r="V688" s="186"/>
      <c r="W688" s="186"/>
      <c r="X688" s="186"/>
      <c r="Y688" s="186"/>
      <c r="Z688" s="186"/>
      <c r="AA688" s="186"/>
      <c r="AB688" s="186"/>
      <c r="AC688" s="186"/>
    </row>
    <row r="689" spans="3:29" ht="12.75">
      <c r="C689" s="186"/>
      <c r="D689" s="186"/>
      <c r="V689" s="186"/>
      <c r="W689" s="186"/>
      <c r="X689" s="186"/>
      <c r="Y689" s="186"/>
      <c r="Z689" s="186"/>
      <c r="AA689" s="186"/>
      <c r="AB689" s="186"/>
      <c r="AC689" s="186"/>
    </row>
    <row r="690" spans="3:29" ht="12.75">
      <c r="C690" s="186"/>
      <c r="D690" s="186"/>
      <c r="V690" s="186"/>
      <c r="W690" s="186"/>
      <c r="X690" s="186"/>
      <c r="Y690" s="186"/>
      <c r="Z690" s="186"/>
      <c r="AA690" s="186"/>
      <c r="AB690" s="186"/>
      <c r="AC690" s="186"/>
    </row>
    <row r="691" spans="3:29" ht="12.75">
      <c r="C691" s="186"/>
      <c r="D691" s="186"/>
      <c r="V691" s="186"/>
      <c r="W691" s="186"/>
      <c r="X691" s="186"/>
      <c r="Y691" s="186"/>
      <c r="Z691" s="186"/>
      <c r="AA691" s="186"/>
      <c r="AB691" s="186"/>
      <c r="AC691" s="186"/>
    </row>
    <row r="692" spans="3:29" ht="12.75">
      <c r="C692" s="186"/>
      <c r="D692" s="186"/>
      <c r="V692" s="186"/>
      <c r="W692" s="186"/>
      <c r="X692" s="186"/>
      <c r="Y692" s="186"/>
      <c r="Z692" s="186"/>
      <c r="AA692" s="186"/>
      <c r="AB692" s="186"/>
      <c r="AC692" s="186"/>
    </row>
    <row r="693" spans="3:29" ht="12.75">
      <c r="C693" s="186"/>
      <c r="D693" s="186"/>
      <c r="V693" s="186"/>
      <c r="W693" s="186"/>
      <c r="X693" s="186"/>
      <c r="Y693" s="186"/>
      <c r="Z693" s="186"/>
      <c r="AA693" s="186"/>
      <c r="AB693" s="186"/>
      <c r="AC693" s="186"/>
    </row>
    <row r="694" spans="3:29" ht="12.75">
      <c r="C694" s="186"/>
      <c r="D694" s="186"/>
      <c r="V694" s="186"/>
      <c r="W694" s="186"/>
      <c r="X694" s="186"/>
      <c r="Y694" s="186"/>
      <c r="Z694" s="186"/>
      <c r="AA694" s="186"/>
      <c r="AB694" s="186"/>
      <c r="AC694" s="186"/>
    </row>
    <row r="695" spans="3:29" ht="12.75">
      <c r="C695" s="186"/>
      <c r="D695" s="186"/>
      <c r="V695" s="186"/>
      <c r="W695" s="186"/>
      <c r="X695" s="186"/>
      <c r="Y695" s="186"/>
      <c r="Z695" s="186"/>
      <c r="AA695" s="186"/>
      <c r="AB695" s="186"/>
      <c r="AC695" s="186"/>
    </row>
    <row r="696" spans="3:29" ht="12.75">
      <c r="C696" s="186"/>
      <c r="D696" s="186"/>
      <c r="V696" s="186"/>
      <c r="W696" s="186"/>
      <c r="X696" s="186"/>
      <c r="Y696" s="186"/>
      <c r="Z696" s="186"/>
      <c r="AA696" s="186"/>
      <c r="AB696" s="186"/>
      <c r="AC696" s="186"/>
    </row>
    <row r="697" spans="3:29" ht="12.75">
      <c r="C697" s="186"/>
      <c r="D697" s="186"/>
      <c r="V697" s="186"/>
      <c r="W697" s="186"/>
      <c r="X697" s="186"/>
      <c r="Y697" s="186"/>
      <c r="Z697" s="186"/>
      <c r="AA697" s="186"/>
      <c r="AB697" s="186"/>
      <c r="AC697" s="186"/>
    </row>
    <row r="698" spans="3:29" ht="12.75">
      <c r="C698" s="186"/>
      <c r="D698" s="186"/>
      <c r="V698" s="186"/>
      <c r="W698" s="186"/>
      <c r="X698" s="186"/>
      <c r="Y698" s="186"/>
      <c r="Z698" s="186"/>
      <c r="AA698" s="186"/>
      <c r="AB698" s="186"/>
      <c r="AC698" s="186"/>
    </row>
    <row r="699" spans="3:29" ht="12.75">
      <c r="C699" s="186"/>
      <c r="D699" s="186"/>
      <c r="V699" s="186"/>
      <c r="W699" s="186"/>
      <c r="X699" s="186"/>
      <c r="Y699" s="186"/>
      <c r="Z699" s="186"/>
      <c r="AA699" s="186"/>
      <c r="AB699" s="186"/>
      <c r="AC699" s="186"/>
    </row>
    <row r="700" spans="3:29" ht="12.75">
      <c r="C700" s="186"/>
      <c r="D700" s="186"/>
      <c r="V700" s="186"/>
      <c r="W700" s="186"/>
      <c r="X700" s="186"/>
      <c r="Y700" s="186"/>
      <c r="Z700" s="186"/>
      <c r="AA700" s="186"/>
      <c r="AB700" s="186"/>
      <c r="AC700" s="186"/>
    </row>
    <row r="701" spans="3:29" ht="12.75">
      <c r="C701" s="186"/>
      <c r="D701" s="186"/>
      <c r="V701" s="186"/>
      <c r="W701" s="186"/>
      <c r="X701" s="186"/>
      <c r="Y701" s="186"/>
      <c r="Z701" s="186"/>
      <c r="AA701" s="186"/>
      <c r="AB701" s="186"/>
      <c r="AC701" s="186"/>
    </row>
    <row r="702" spans="3:29" ht="12.75">
      <c r="C702" s="186"/>
      <c r="D702" s="186"/>
      <c r="V702" s="186"/>
      <c r="W702" s="186"/>
      <c r="X702" s="186"/>
      <c r="Y702" s="186"/>
      <c r="Z702" s="186"/>
      <c r="AA702" s="186"/>
      <c r="AB702" s="186"/>
      <c r="AC702" s="186"/>
    </row>
    <row r="703" spans="3:29" ht="12.75">
      <c r="C703" s="186"/>
      <c r="D703" s="186"/>
      <c r="V703" s="186"/>
      <c r="W703" s="186"/>
      <c r="X703" s="186"/>
      <c r="Y703" s="186"/>
      <c r="Z703" s="186"/>
      <c r="AA703" s="186"/>
      <c r="AB703" s="186"/>
      <c r="AC703" s="186"/>
    </row>
    <row r="704" spans="3:29" ht="12.75">
      <c r="C704" s="186"/>
      <c r="D704" s="186"/>
      <c r="V704" s="186"/>
      <c r="W704" s="186"/>
      <c r="X704" s="186"/>
      <c r="Y704" s="186"/>
      <c r="Z704" s="186"/>
      <c r="AA704" s="186"/>
      <c r="AB704" s="186"/>
      <c r="AC704" s="186"/>
    </row>
    <row r="705" spans="3:29" ht="12.75">
      <c r="C705" s="186"/>
      <c r="D705" s="186"/>
      <c r="V705" s="186"/>
      <c r="W705" s="186"/>
      <c r="X705" s="186"/>
      <c r="Y705" s="186"/>
      <c r="Z705" s="186"/>
      <c r="AA705" s="186"/>
      <c r="AB705" s="186"/>
      <c r="AC705" s="186"/>
    </row>
    <row r="706" spans="3:29" ht="12.75">
      <c r="C706" s="186"/>
      <c r="D706" s="186"/>
      <c r="V706" s="186"/>
      <c r="W706" s="186"/>
      <c r="X706" s="186"/>
      <c r="Y706" s="186"/>
      <c r="Z706" s="186"/>
      <c r="AA706" s="186"/>
      <c r="AB706" s="186"/>
      <c r="AC706" s="186"/>
    </row>
    <row r="707" spans="3:29" ht="12.75">
      <c r="C707" s="186"/>
      <c r="D707" s="186"/>
      <c r="V707" s="186"/>
      <c r="W707" s="186"/>
      <c r="X707" s="186"/>
      <c r="Y707" s="186"/>
      <c r="Z707" s="186"/>
      <c r="AA707" s="186"/>
      <c r="AB707" s="186"/>
      <c r="AC707" s="186"/>
    </row>
    <row r="708" spans="3:29" ht="12.75">
      <c r="C708" s="186"/>
      <c r="D708" s="186"/>
      <c r="V708" s="186"/>
      <c r="W708" s="186"/>
      <c r="X708" s="186"/>
      <c r="Y708" s="186"/>
      <c r="Z708" s="186"/>
      <c r="AA708" s="186"/>
      <c r="AB708" s="186"/>
      <c r="AC708" s="186"/>
    </row>
    <row r="709" spans="3:29" ht="12.75">
      <c r="C709" s="186"/>
      <c r="D709" s="186"/>
      <c r="V709" s="186"/>
      <c r="W709" s="186"/>
      <c r="X709" s="186"/>
      <c r="Y709" s="186"/>
      <c r="Z709" s="186"/>
      <c r="AA709" s="186"/>
      <c r="AB709" s="186"/>
      <c r="AC709" s="186"/>
    </row>
    <row r="710" spans="3:29" ht="12.75">
      <c r="C710" s="186"/>
      <c r="D710" s="186"/>
      <c r="V710" s="186"/>
      <c r="W710" s="186"/>
      <c r="X710" s="186"/>
      <c r="Y710" s="186"/>
      <c r="Z710" s="186"/>
      <c r="AA710" s="186"/>
      <c r="AB710" s="186"/>
      <c r="AC710" s="186"/>
    </row>
    <row r="711" spans="3:29" ht="12.75">
      <c r="C711" s="186"/>
      <c r="D711" s="186"/>
      <c r="V711" s="186"/>
      <c r="W711" s="186"/>
      <c r="X711" s="186"/>
      <c r="Y711" s="186"/>
      <c r="Z711" s="186"/>
      <c r="AA711" s="186"/>
      <c r="AB711" s="186"/>
      <c r="AC711" s="186"/>
    </row>
    <row r="712" spans="3:29" ht="12.75">
      <c r="C712" s="186"/>
      <c r="D712" s="186"/>
      <c r="V712" s="186"/>
      <c r="W712" s="186"/>
      <c r="X712" s="186"/>
      <c r="Y712" s="186"/>
      <c r="Z712" s="186"/>
      <c r="AA712" s="186"/>
      <c r="AB712" s="186"/>
      <c r="AC712" s="186"/>
    </row>
    <row r="713" spans="3:29" ht="12.75">
      <c r="C713" s="186"/>
      <c r="D713" s="186"/>
      <c r="V713" s="186"/>
      <c r="W713" s="186"/>
      <c r="X713" s="186"/>
      <c r="Y713" s="186"/>
      <c r="Z713" s="186"/>
      <c r="AA713" s="186"/>
      <c r="AB713" s="186"/>
      <c r="AC713" s="186"/>
    </row>
    <row r="714" spans="3:29" ht="12.75">
      <c r="C714" s="186"/>
      <c r="D714" s="186"/>
      <c r="V714" s="186"/>
      <c r="W714" s="186"/>
      <c r="X714" s="186"/>
      <c r="Y714" s="186"/>
      <c r="Z714" s="186"/>
      <c r="AA714" s="186"/>
      <c r="AB714" s="186"/>
      <c r="AC714" s="186"/>
    </row>
    <row r="715" spans="3:29" ht="12.75">
      <c r="C715" s="186"/>
      <c r="D715" s="186"/>
      <c r="V715" s="186"/>
      <c r="W715" s="186"/>
      <c r="X715" s="186"/>
      <c r="Y715" s="186"/>
      <c r="Z715" s="186"/>
      <c r="AA715" s="186"/>
      <c r="AB715" s="186"/>
      <c r="AC715" s="186"/>
    </row>
    <row r="716" spans="3:29" ht="12.75">
      <c r="C716" s="186"/>
      <c r="D716" s="186"/>
      <c r="V716" s="186"/>
      <c r="W716" s="186"/>
      <c r="X716" s="186"/>
      <c r="Y716" s="186"/>
      <c r="Z716" s="186"/>
      <c r="AA716" s="186"/>
      <c r="AB716" s="186"/>
      <c r="AC716" s="186"/>
    </row>
    <row r="717" spans="3:29" ht="12.75">
      <c r="C717" s="186"/>
      <c r="D717" s="186"/>
      <c r="V717" s="186"/>
      <c r="W717" s="186"/>
      <c r="X717" s="186"/>
      <c r="Y717" s="186"/>
      <c r="Z717" s="186"/>
      <c r="AA717" s="186"/>
      <c r="AB717" s="186"/>
      <c r="AC717" s="186"/>
    </row>
    <row r="718" spans="3:29" ht="12.75">
      <c r="C718" s="186"/>
      <c r="D718" s="186"/>
      <c r="V718" s="186"/>
      <c r="W718" s="186"/>
      <c r="X718" s="186"/>
      <c r="Y718" s="186"/>
      <c r="Z718" s="186"/>
      <c r="AA718" s="186"/>
      <c r="AB718" s="186"/>
      <c r="AC718" s="186"/>
    </row>
    <row r="719" spans="3:29" ht="12.75">
      <c r="C719" s="186"/>
      <c r="D719" s="186"/>
      <c r="V719" s="186"/>
      <c r="W719" s="186"/>
      <c r="X719" s="186"/>
      <c r="Y719" s="186"/>
      <c r="Z719" s="186"/>
      <c r="AA719" s="186"/>
      <c r="AB719" s="186"/>
      <c r="AC719" s="186"/>
    </row>
    <row r="720" spans="3:29" ht="12.75">
      <c r="C720" s="186"/>
      <c r="D720" s="186"/>
      <c r="V720" s="186"/>
      <c r="W720" s="186"/>
      <c r="X720" s="186"/>
      <c r="Y720" s="186"/>
      <c r="Z720" s="186"/>
      <c r="AA720" s="186"/>
      <c r="AB720" s="186"/>
      <c r="AC720" s="186"/>
    </row>
    <row r="721" spans="3:29" ht="12.75">
      <c r="C721" s="186"/>
      <c r="D721" s="186"/>
      <c r="V721" s="186"/>
      <c r="W721" s="186"/>
      <c r="X721" s="186"/>
      <c r="Y721" s="186"/>
      <c r="Z721" s="186"/>
      <c r="AA721" s="186"/>
      <c r="AB721" s="186"/>
      <c r="AC721" s="186"/>
    </row>
    <row r="722" spans="3:29" ht="12.75">
      <c r="C722" s="186"/>
      <c r="D722" s="186"/>
      <c r="V722" s="186"/>
      <c r="W722" s="186"/>
      <c r="X722" s="186"/>
      <c r="Y722" s="186"/>
      <c r="Z722" s="186"/>
      <c r="AA722" s="186"/>
      <c r="AB722" s="186"/>
      <c r="AC722" s="186"/>
    </row>
    <row r="723" spans="3:29" ht="12.75">
      <c r="C723" s="186"/>
      <c r="D723" s="186"/>
      <c r="V723" s="186"/>
      <c r="W723" s="186"/>
      <c r="X723" s="186"/>
      <c r="Y723" s="186"/>
      <c r="Z723" s="186"/>
      <c r="AA723" s="186"/>
      <c r="AB723" s="186"/>
      <c r="AC723" s="186"/>
    </row>
    <row r="724" spans="3:29" ht="12.75">
      <c r="C724" s="186"/>
      <c r="D724" s="186"/>
      <c r="V724" s="186"/>
      <c r="W724" s="186"/>
      <c r="X724" s="186"/>
      <c r="Y724" s="186"/>
      <c r="Z724" s="186"/>
      <c r="AA724" s="186"/>
      <c r="AB724" s="186"/>
      <c r="AC724" s="186"/>
    </row>
    <row r="725" spans="3:29" ht="12.75">
      <c r="C725" s="186"/>
      <c r="D725" s="186"/>
      <c r="V725" s="186"/>
      <c r="W725" s="186"/>
      <c r="X725" s="186"/>
      <c r="Y725" s="186"/>
      <c r="Z725" s="186"/>
      <c r="AA725" s="186"/>
      <c r="AB725" s="186"/>
      <c r="AC725" s="186"/>
    </row>
    <row r="726" spans="3:29" ht="12.75">
      <c r="C726" s="186"/>
      <c r="D726" s="186"/>
      <c r="V726" s="186"/>
      <c r="W726" s="186"/>
      <c r="X726" s="186"/>
      <c r="Y726" s="186"/>
      <c r="Z726" s="186"/>
      <c r="AA726" s="186"/>
      <c r="AB726" s="186"/>
      <c r="AC726" s="186"/>
    </row>
    <row r="727" spans="3:29" ht="12.75">
      <c r="C727" s="186"/>
      <c r="D727" s="186"/>
      <c r="V727" s="186"/>
      <c r="W727" s="186"/>
      <c r="X727" s="186"/>
      <c r="Y727" s="186"/>
      <c r="Z727" s="186"/>
      <c r="AA727" s="186"/>
      <c r="AB727" s="186"/>
      <c r="AC727" s="186"/>
    </row>
    <row r="728" spans="3:29" ht="12.75">
      <c r="C728" s="186"/>
      <c r="D728" s="186"/>
      <c r="V728" s="186"/>
      <c r="W728" s="186"/>
      <c r="X728" s="186"/>
      <c r="Y728" s="186"/>
      <c r="Z728" s="186"/>
      <c r="AA728" s="186"/>
      <c r="AB728" s="186"/>
      <c r="AC728" s="186"/>
    </row>
    <row r="729" spans="3:29" ht="12.75">
      <c r="C729" s="186"/>
      <c r="D729" s="186"/>
      <c r="V729" s="186"/>
      <c r="W729" s="186"/>
      <c r="X729" s="186"/>
      <c r="Y729" s="186"/>
      <c r="Z729" s="186"/>
      <c r="AA729" s="186"/>
      <c r="AB729" s="186"/>
      <c r="AC729" s="186"/>
    </row>
    <row r="730" spans="3:29" ht="12.75">
      <c r="C730" s="186"/>
      <c r="D730" s="186"/>
      <c r="V730" s="186"/>
      <c r="W730" s="186"/>
      <c r="X730" s="186"/>
      <c r="Y730" s="186"/>
      <c r="Z730" s="186"/>
      <c r="AA730" s="186"/>
      <c r="AB730" s="186"/>
      <c r="AC730" s="186"/>
    </row>
    <row r="731" spans="3:29" ht="12.75">
      <c r="C731" s="186"/>
      <c r="D731" s="186"/>
      <c r="V731" s="186"/>
      <c r="W731" s="186"/>
      <c r="X731" s="186"/>
      <c r="Y731" s="186"/>
      <c r="Z731" s="186"/>
      <c r="AA731" s="186"/>
      <c r="AB731" s="186"/>
      <c r="AC731" s="186"/>
    </row>
    <row r="732" spans="3:29" ht="12.75">
      <c r="C732" s="186"/>
      <c r="D732" s="186"/>
      <c r="V732" s="186"/>
      <c r="W732" s="186"/>
      <c r="X732" s="186"/>
      <c r="Y732" s="186"/>
      <c r="Z732" s="186"/>
      <c r="AA732" s="186"/>
      <c r="AB732" s="186"/>
      <c r="AC732" s="186"/>
    </row>
    <row r="733" spans="3:29" ht="12.75">
      <c r="C733" s="186"/>
      <c r="D733" s="186"/>
      <c r="V733" s="186"/>
      <c r="W733" s="186"/>
      <c r="X733" s="186"/>
      <c r="Y733" s="186"/>
      <c r="Z733" s="186"/>
      <c r="AA733" s="186"/>
      <c r="AB733" s="186"/>
      <c r="AC733" s="186"/>
    </row>
    <row r="734" spans="3:29" ht="12.75">
      <c r="C734" s="186"/>
      <c r="D734" s="186"/>
      <c r="V734" s="186"/>
      <c r="W734" s="186"/>
      <c r="X734" s="186"/>
      <c r="Y734" s="186"/>
      <c r="Z734" s="186"/>
      <c r="AA734" s="186"/>
      <c r="AB734" s="186"/>
      <c r="AC734" s="186"/>
    </row>
    <row r="735" spans="3:29" ht="12.75">
      <c r="C735" s="186"/>
      <c r="D735" s="186"/>
      <c r="V735" s="186"/>
      <c r="W735" s="186"/>
      <c r="X735" s="186"/>
      <c r="Y735" s="186"/>
      <c r="Z735" s="186"/>
      <c r="AA735" s="186"/>
      <c r="AB735" s="186"/>
      <c r="AC735" s="186"/>
    </row>
    <row r="736" spans="3:29" ht="12.75">
      <c r="C736" s="186"/>
      <c r="D736" s="186"/>
      <c r="V736" s="186"/>
      <c r="W736" s="186"/>
      <c r="X736" s="186"/>
      <c r="Y736" s="186"/>
      <c r="Z736" s="186"/>
      <c r="AA736" s="186"/>
      <c r="AB736" s="186"/>
      <c r="AC736" s="186"/>
    </row>
    <row r="737" spans="3:29" ht="12.75">
      <c r="C737" s="186"/>
      <c r="D737" s="186"/>
      <c r="V737" s="186"/>
      <c r="W737" s="186"/>
      <c r="X737" s="186"/>
      <c r="Y737" s="186"/>
      <c r="Z737" s="186"/>
      <c r="AA737" s="186"/>
      <c r="AB737" s="186"/>
      <c r="AC737" s="186"/>
    </row>
    <row r="738" spans="3:29" ht="12.75">
      <c r="C738" s="186"/>
      <c r="D738" s="186"/>
      <c r="V738" s="186"/>
      <c r="W738" s="186"/>
      <c r="X738" s="186"/>
      <c r="Y738" s="186"/>
      <c r="Z738" s="186"/>
      <c r="AA738" s="186"/>
      <c r="AB738" s="186"/>
      <c r="AC738" s="186"/>
    </row>
    <row r="739" spans="3:29" ht="12.75">
      <c r="C739" s="186"/>
      <c r="D739" s="186"/>
      <c r="V739" s="186"/>
      <c r="W739" s="186"/>
      <c r="X739" s="186"/>
      <c r="Y739" s="186"/>
      <c r="Z739" s="186"/>
      <c r="AA739" s="186"/>
      <c r="AB739" s="186"/>
      <c r="AC739" s="186"/>
    </row>
    <row r="740" spans="3:29" ht="12.75">
      <c r="C740" s="186"/>
      <c r="D740" s="186"/>
      <c r="V740" s="186"/>
      <c r="W740" s="186"/>
      <c r="X740" s="186"/>
      <c r="Y740" s="186"/>
      <c r="Z740" s="186"/>
      <c r="AA740" s="186"/>
      <c r="AB740" s="186"/>
      <c r="AC740" s="186"/>
    </row>
    <row r="741" spans="3:29" ht="12.75">
      <c r="C741" s="186"/>
      <c r="D741" s="186"/>
      <c r="V741" s="186"/>
      <c r="W741" s="186"/>
      <c r="X741" s="186"/>
      <c r="Y741" s="186"/>
      <c r="Z741" s="186"/>
      <c r="AA741" s="186"/>
      <c r="AB741" s="186"/>
      <c r="AC741" s="186"/>
    </row>
    <row r="742" spans="3:29" ht="12.75">
      <c r="C742" s="186"/>
      <c r="D742" s="186"/>
      <c r="V742" s="186"/>
      <c r="W742" s="186"/>
      <c r="X742" s="186"/>
      <c r="Y742" s="186"/>
      <c r="Z742" s="186"/>
      <c r="AA742" s="186"/>
      <c r="AB742" s="186"/>
      <c r="AC742" s="186"/>
    </row>
    <row r="743" spans="3:29" ht="12.75">
      <c r="C743" s="186"/>
      <c r="D743" s="186"/>
      <c r="V743" s="186"/>
      <c r="W743" s="186"/>
      <c r="X743" s="186"/>
      <c r="Y743" s="186"/>
      <c r="Z743" s="186"/>
      <c r="AA743" s="186"/>
      <c r="AB743" s="186"/>
      <c r="AC743" s="186"/>
    </row>
    <row r="744" spans="3:29" ht="12.75">
      <c r="C744" s="186"/>
      <c r="D744" s="186"/>
      <c r="V744" s="186"/>
      <c r="W744" s="186"/>
      <c r="X744" s="186"/>
      <c r="Y744" s="186"/>
      <c r="Z744" s="186"/>
      <c r="AA744" s="186"/>
      <c r="AB744" s="186"/>
      <c r="AC744" s="186"/>
    </row>
    <row r="745" spans="3:29" ht="12.75">
      <c r="C745" s="186"/>
      <c r="D745" s="186"/>
      <c r="V745" s="186"/>
      <c r="W745" s="186"/>
      <c r="X745" s="186"/>
      <c r="Y745" s="186"/>
      <c r="Z745" s="186"/>
      <c r="AA745" s="186"/>
      <c r="AB745" s="186"/>
      <c r="AC745" s="186"/>
    </row>
    <row r="746" spans="3:29" ht="12.75">
      <c r="C746" s="186"/>
      <c r="D746" s="186"/>
      <c r="V746" s="186"/>
      <c r="W746" s="186"/>
      <c r="X746" s="186"/>
      <c r="Y746" s="186"/>
      <c r="Z746" s="186"/>
      <c r="AA746" s="186"/>
      <c r="AB746" s="186"/>
      <c r="AC746" s="186"/>
    </row>
    <row r="747" spans="3:29" ht="12.75">
      <c r="C747" s="186"/>
      <c r="D747" s="186"/>
      <c r="V747" s="186"/>
      <c r="W747" s="186"/>
      <c r="X747" s="186"/>
      <c r="Y747" s="186"/>
      <c r="Z747" s="186"/>
      <c r="AA747" s="186"/>
      <c r="AB747" s="186"/>
      <c r="AC747" s="186"/>
    </row>
    <row r="748" spans="3:29" ht="12.75">
      <c r="C748" s="186"/>
      <c r="D748" s="186"/>
      <c r="V748" s="186"/>
      <c r="W748" s="186"/>
      <c r="X748" s="186"/>
      <c r="Y748" s="186"/>
      <c r="Z748" s="186"/>
      <c r="AA748" s="186"/>
      <c r="AB748" s="186"/>
      <c r="AC748" s="186"/>
    </row>
    <row r="749" spans="3:29" ht="12.75">
      <c r="C749" s="186"/>
      <c r="D749" s="186"/>
      <c r="V749" s="186"/>
      <c r="W749" s="186"/>
      <c r="X749" s="186"/>
      <c r="Y749" s="186"/>
      <c r="Z749" s="186"/>
      <c r="AA749" s="186"/>
      <c r="AB749" s="186"/>
      <c r="AC749" s="186"/>
    </row>
    <row r="750" spans="3:29" ht="12.75">
      <c r="C750" s="186"/>
      <c r="D750" s="186"/>
      <c r="V750" s="186"/>
      <c r="W750" s="186"/>
      <c r="X750" s="186"/>
      <c r="Y750" s="186"/>
      <c r="Z750" s="186"/>
      <c r="AA750" s="186"/>
      <c r="AB750" s="186"/>
      <c r="AC750" s="186"/>
    </row>
    <row r="751" spans="3:29" ht="12.75">
      <c r="C751" s="186"/>
      <c r="D751" s="186"/>
      <c r="V751" s="186"/>
      <c r="W751" s="186"/>
      <c r="X751" s="186"/>
      <c r="Y751" s="186"/>
      <c r="Z751" s="186"/>
      <c r="AA751" s="186"/>
      <c r="AB751" s="186"/>
      <c r="AC751" s="186"/>
    </row>
    <row r="752" spans="3:29" ht="12.75">
      <c r="C752" s="186"/>
      <c r="D752" s="186"/>
      <c r="V752" s="186"/>
      <c r="W752" s="186"/>
      <c r="X752" s="186"/>
      <c r="Y752" s="186"/>
      <c r="Z752" s="186"/>
      <c r="AA752" s="186"/>
      <c r="AB752" s="186"/>
      <c r="AC752" s="186"/>
    </row>
    <row r="753" spans="3:29" ht="12.75">
      <c r="C753" s="186"/>
      <c r="D753" s="186"/>
      <c r="V753" s="186"/>
      <c r="W753" s="186"/>
      <c r="X753" s="186"/>
      <c r="Y753" s="186"/>
      <c r="Z753" s="186"/>
      <c r="AA753" s="186"/>
      <c r="AB753" s="186"/>
      <c r="AC753" s="186"/>
    </row>
    <row r="754" spans="3:29" ht="12.75">
      <c r="C754" s="186"/>
      <c r="D754" s="186"/>
      <c r="V754" s="186"/>
      <c r="W754" s="186"/>
      <c r="X754" s="186"/>
      <c r="Y754" s="186"/>
      <c r="Z754" s="186"/>
      <c r="AA754" s="186"/>
      <c r="AB754" s="186"/>
      <c r="AC754" s="186"/>
    </row>
    <row r="755" spans="3:29" ht="12.75">
      <c r="C755" s="186"/>
      <c r="D755" s="186"/>
      <c r="V755" s="186"/>
      <c r="W755" s="186"/>
      <c r="X755" s="186"/>
      <c r="Y755" s="186"/>
      <c r="Z755" s="186"/>
      <c r="AA755" s="186"/>
      <c r="AB755" s="186"/>
      <c r="AC755" s="186"/>
    </row>
    <row r="756" spans="3:29" ht="12.75">
      <c r="C756" s="186"/>
      <c r="D756" s="186"/>
      <c r="V756" s="186"/>
      <c r="W756" s="186"/>
      <c r="X756" s="186"/>
      <c r="Y756" s="186"/>
      <c r="Z756" s="186"/>
      <c r="AA756" s="186"/>
      <c r="AB756" s="186"/>
      <c r="AC756" s="186"/>
    </row>
    <row r="757" spans="3:29" ht="12.75">
      <c r="C757" s="186"/>
      <c r="D757" s="186"/>
      <c r="V757" s="186"/>
      <c r="W757" s="186"/>
      <c r="X757" s="186"/>
      <c r="Y757" s="186"/>
      <c r="Z757" s="186"/>
      <c r="AA757" s="186"/>
      <c r="AB757" s="186"/>
      <c r="AC757" s="186"/>
    </row>
    <row r="758" spans="3:29" ht="12.75">
      <c r="C758" s="186"/>
      <c r="D758" s="186"/>
      <c r="V758" s="186"/>
      <c r="W758" s="186"/>
      <c r="X758" s="186"/>
      <c r="Y758" s="186"/>
      <c r="Z758" s="186"/>
      <c r="AA758" s="186"/>
      <c r="AB758" s="186"/>
      <c r="AC758" s="186"/>
    </row>
    <row r="759" spans="3:29" ht="12.75">
      <c r="C759" s="186"/>
      <c r="D759" s="186"/>
      <c r="V759" s="186"/>
      <c r="W759" s="186"/>
      <c r="X759" s="186"/>
      <c r="Y759" s="186"/>
      <c r="Z759" s="186"/>
      <c r="AA759" s="186"/>
      <c r="AB759" s="186"/>
      <c r="AC759" s="186"/>
    </row>
    <row r="760" spans="3:29" ht="12.75">
      <c r="C760" s="186"/>
      <c r="D760" s="186"/>
      <c r="V760" s="186"/>
      <c r="W760" s="186"/>
      <c r="X760" s="186"/>
      <c r="Y760" s="186"/>
      <c r="Z760" s="186"/>
      <c r="AA760" s="186"/>
      <c r="AB760" s="186"/>
      <c r="AC760" s="186"/>
    </row>
    <row r="761" spans="3:29" ht="12.75">
      <c r="C761" s="186"/>
      <c r="D761" s="186"/>
      <c r="V761" s="186"/>
      <c r="W761" s="186"/>
      <c r="X761" s="186"/>
      <c r="Y761" s="186"/>
      <c r="Z761" s="186"/>
      <c r="AA761" s="186"/>
      <c r="AB761" s="186"/>
      <c r="AC761" s="186"/>
    </row>
    <row r="762" spans="3:29" ht="12.75">
      <c r="C762" s="186"/>
      <c r="D762" s="186"/>
      <c r="V762" s="186"/>
      <c r="W762" s="186"/>
      <c r="X762" s="186"/>
      <c r="Y762" s="186"/>
      <c r="Z762" s="186"/>
      <c r="AA762" s="186"/>
      <c r="AB762" s="186"/>
      <c r="AC762" s="186"/>
    </row>
    <row r="763" spans="3:29" ht="12.75">
      <c r="C763" s="186"/>
      <c r="D763" s="186"/>
      <c r="V763" s="186"/>
      <c r="W763" s="186"/>
      <c r="X763" s="186"/>
      <c r="Y763" s="186"/>
      <c r="Z763" s="186"/>
      <c r="AA763" s="186"/>
      <c r="AB763" s="186"/>
      <c r="AC763" s="186"/>
    </row>
    <row r="764" spans="3:29" ht="12.75">
      <c r="C764" s="186"/>
      <c r="D764" s="186"/>
      <c r="V764" s="186"/>
      <c r="W764" s="186"/>
      <c r="X764" s="186"/>
      <c r="Y764" s="186"/>
      <c r="Z764" s="186"/>
      <c r="AA764" s="186"/>
      <c r="AB764" s="186"/>
      <c r="AC764" s="186"/>
    </row>
    <row r="765" spans="3:29" ht="12.75">
      <c r="C765" s="186"/>
      <c r="D765" s="186"/>
      <c r="V765" s="186"/>
      <c r="W765" s="186"/>
      <c r="X765" s="186"/>
      <c r="Y765" s="186"/>
      <c r="Z765" s="186"/>
      <c r="AA765" s="186"/>
      <c r="AB765" s="186"/>
      <c r="AC765" s="186"/>
    </row>
    <row r="766" spans="3:29" ht="12.75">
      <c r="C766" s="186"/>
      <c r="D766" s="186"/>
      <c r="V766" s="186"/>
      <c r="W766" s="186"/>
      <c r="X766" s="186"/>
      <c r="Y766" s="186"/>
      <c r="Z766" s="186"/>
      <c r="AA766" s="186"/>
      <c r="AB766" s="186"/>
      <c r="AC766" s="186"/>
    </row>
    <row r="767" spans="3:29" ht="12.75">
      <c r="C767" s="186"/>
      <c r="D767" s="186"/>
      <c r="V767" s="186"/>
      <c r="W767" s="186"/>
      <c r="X767" s="186"/>
      <c r="Y767" s="186"/>
      <c r="Z767" s="186"/>
      <c r="AA767" s="186"/>
      <c r="AB767" s="186"/>
      <c r="AC767" s="186"/>
    </row>
    <row r="768" spans="3:29" ht="12.75">
      <c r="C768" s="186"/>
      <c r="D768" s="186"/>
      <c r="V768" s="186"/>
      <c r="W768" s="186"/>
      <c r="X768" s="186"/>
      <c r="Y768" s="186"/>
      <c r="Z768" s="186"/>
      <c r="AA768" s="186"/>
      <c r="AB768" s="186"/>
      <c r="AC768" s="186"/>
    </row>
    <row r="769" spans="3:29" ht="12.75">
      <c r="C769" s="186"/>
      <c r="D769" s="186"/>
      <c r="V769" s="186"/>
      <c r="W769" s="186"/>
      <c r="X769" s="186"/>
      <c r="Y769" s="186"/>
      <c r="Z769" s="186"/>
      <c r="AA769" s="186"/>
      <c r="AB769" s="186"/>
      <c r="AC769" s="186"/>
    </row>
    <row r="770" spans="3:29" ht="12.75">
      <c r="C770" s="186"/>
      <c r="D770" s="186"/>
      <c r="V770" s="186"/>
      <c r="W770" s="186"/>
      <c r="X770" s="186"/>
      <c r="Y770" s="186"/>
      <c r="Z770" s="186"/>
      <c r="AA770" s="186"/>
      <c r="AB770" s="186"/>
      <c r="AC770" s="186"/>
    </row>
    <row r="771" spans="3:29" ht="12.75">
      <c r="C771" s="186"/>
      <c r="D771" s="186"/>
      <c r="V771" s="186"/>
      <c r="W771" s="186"/>
      <c r="X771" s="186"/>
      <c r="Y771" s="186"/>
      <c r="Z771" s="186"/>
      <c r="AA771" s="186"/>
      <c r="AB771" s="186"/>
      <c r="AC771" s="186"/>
    </row>
    <row r="772" spans="3:29" ht="12.75">
      <c r="C772" s="186"/>
      <c r="D772" s="186"/>
      <c r="V772" s="186"/>
      <c r="W772" s="186"/>
      <c r="X772" s="186"/>
      <c r="Y772" s="186"/>
      <c r="Z772" s="186"/>
      <c r="AA772" s="186"/>
      <c r="AB772" s="186"/>
      <c r="AC772" s="186"/>
    </row>
    <row r="773" spans="3:29" ht="12.75">
      <c r="C773" s="186"/>
      <c r="D773" s="186"/>
      <c r="V773" s="186"/>
      <c r="W773" s="186"/>
      <c r="X773" s="186"/>
      <c r="Y773" s="186"/>
      <c r="Z773" s="186"/>
      <c r="AA773" s="186"/>
      <c r="AB773" s="186"/>
      <c r="AC773" s="186"/>
    </row>
    <row r="774" spans="3:29" ht="12.75">
      <c r="C774" s="186"/>
      <c r="D774" s="186"/>
      <c r="V774" s="186"/>
      <c r="W774" s="186"/>
      <c r="X774" s="186"/>
      <c r="Y774" s="186"/>
      <c r="Z774" s="186"/>
      <c r="AA774" s="186"/>
      <c r="AB774" s="186"/>
      <c r="AC774" s="186"/>
    </row>
    <row r="775" spans="3:29" ht="12.75">
      <c r="C775" s="186"/>
      <c r="D775" s="186"/>
      <c r="V775" s="186"/>
      <c r="W775" s="186"/>
      <c r="X775" s="186"/>
      <c r="Y775" s="186"/>
      <c r="Z775" s="186"/>
      <c r="AA775" s="186"/>
      <c r="AB775" s="186"/>
      <c r="AC775" s="186"/>
    </row>
    <row r="776" spans="3:29" ht="12.75">
      <c r="C776" s="186"/>
      <c r="D776" s="186"/>
      <c r="V776" s="186"/>
      <c r="W776" s="186"/>
      <c r="X776" s="186"/>
      <c r="Y776" s="186"/>
      <c r="Z776" s="186"/>
      <c r="AA776" s="186"/>
      <c r="AB776" s="186"/>
      <c r="AC776" s="186"/>
    </row>
    <row r="777" spans="3:29" ht="12.75">
      <c r="C777" s="186"/>
      <c r="D777" s="186"/>
      <c r="V777" s="186"/>
      <c r="W777" s="186"/>
      <c r="X777" s="186"/>
      <c r="Y777" s="186"/>
      <c r="Z777" s="186"/>
      <c r="AA777" s="186"/>
      <c r="AB777" s="186"/>
      <c r="AC777" s="186"/>
    </row>
    <row r="778" spans="3:29" ht="12.75">
      <c r="C778" s="186"/>
      <c r="D778" s="186"/>
      <c r="V778" s="186"/>
      <c r="W778" s="186"/>
      <c r="X778" s="186"/>
      <c r="Y778" s="186"/>
      <c r="Z778" s="186"/>
      <c r="AA778" s="186"/>
      <c r="AB778" s="186"/>
      <c r="AC778" s="186"/>
    </row>
    <row r="779" spans="3:29" ht="12.75">
      <c r="C779" s="186"/>
      <c r="D779" s="186"/>
      <c r="V779" s="186"/>
      <c r="W779" s="186"/>
      <c r="X779" s="186"/>
      <c r="Y779" s="186"/>
      <c r="Z779" s="186"/>
      <c r="AA779" s="186"/>
      <c r="AB779" s="186"/>
      <c r="AC779" s="186"/>
    </row>
    <row r="780" spans="3:29" ht="12.75">
      <c r="C780" s="186"/>
      <c r="D780" s="186"/>
      <c r="V780" s="186"/>
      <c r="W780" s="186"/>
      <c r="X780" s="186"/>
      <c r="Y780" s="186"/>
      <c r="Z780" s="186"/>
      <c r="AA780" s="186"/>
      <c r="AB780" s="186"/>
      <c r="AC780" s="186"/>
    </row>
    <row r="781" spans="3:29" ht="12.75">
      <c r="C781" s="186"/>
      <c r="D781" s="186"/>
      <c r="V781" s="186"/>
      <c r="W781" s="186"/>
      <c r="X781" s="186"/>
      <c r="Y781" s="186"/>
      <c r="Z781" s="186"/>
      <c r="AA781" s="186"/>
      <c r="AB781" s="186"/>
      <c r="AC781" s="186"/>
    </row>
    <row r="782" spans="3:29" ht="12.75">
      <c r="C782" s="186"/>
      <c r="D782" s="186"/>
      <c r="V782" s="186"/>
      <c r="W782" s="186"/>
      <c r="X782" s="186"/>
      <c r="Y782" s="186"/>
      <c r="Z782" s="186"/>
      <c r="AA782" s="186"/>
      <c r="AB782" s="186"/>
      <c r="AC782" s="186"/>
    </row>
    <row r="783" spans="3:29" ht="12.75">
      <c r="C783" s="186"/>
      <c r="D783" s="186"/>
      <c r="V783" s="186"/>
      <c r="W783" s="186"/>
      <c r="X783" s="186"/>
      <c r="Y783" s="186"/>
      <c r="Z783" s="186"/>
      <c r="AA783" s="186"/>
      <c r="AB783" s="186"/>
      <c r="AC783" s="186"/>
    </row>
    <row r="784" spans="3:29" ht="12.75">
      <c r="C784" s="186"/>
      <c r="D784" s="186"/>
      <c r="V784" s="186"/>
      <c r="W784" s="186"/>
      <c r="X784" s="186"/>
      <c r="Y784" s="186"/>
      <c r="Z784" s="186"/>
      <c r="AA784" s="186"/>
      <c r="AB784" s="186"/>
      <c r="AC784" s="186"/>
    </row>
    <row r="785" spans="3:29" ht="12.75">
      <c r="C785" s="186"/>
      <c r="D785" s="186"/>
      <c r="V785" s="186"/>
      <c r="W785" s="186"/>
      <c r="X785" s="186"/>
      <c r="Y785" s="186"/>
      <c r="Z785" s="186"/>
      <c r="AA785" s="186"/>
      <c r="AB785" s="186"/>
      <c r="AC785" s="186"/>
    </row>
    <row r="786" spans="3:29" ht="12.75">
      <c r="C786" s="186"/>
      <c r="D786" s="186"/>
      <c r="V786" s="186"/>
      <c r="W786" s="186"/>
      <c r="X786" s="186"/>
      <c r="Y786" s="186"/>
      <c r="Z786" s="186"/>
      <c r="AA786" s="186"/>
      <c r="AB786" s="186"/>
      <c r="AC786" s="186"/>
    </row>
    <row r="787" spans="3:29" ht="12.75">
      <c r="C787" s="186"/>
      <c r="D787" s="186"/>
      <c r="V787" s="186"/>
      <c r="W787" s="186"/>
      <c r="X787" s="186"/>
      <c r="Y787" s="186"/>
      <c r="Z787" s="186"/>
      <c r="AA787" s="186"/>
      <c r="AB787" s="186"/>
      <c r="AC787" s="186"/>
    </row>
    <row r="788" spans="3:29" ht="12.75">
      <c r="C788" s="186"/>
      <c r="D788" s="186"/>
      <c r="V788" s="186"/>
      <c r="W788" s="186"/>
      <c r="X788" s="186"/>
      <c r="Y788" s="186"/>
      <c r="Z788" s="186"/>
      <c r="AA788" s="186"/>
      <c r="AB788" s="186"/>
      <c r="AC788" s="186"/>
    </row>
    <row r="789" spans="3:29" ht="12.75">
      <c r="C789" s="186"/>
      <c r="D789" s="186"/>
      <c r="V789" s="186"/>
      <c r="W789" s="186"/>
      <c r="X789" s="186"/>
      <c r="Y789" s="186"/>
      <c r="Z789" s="186"/>
      <c r="AA789" s="186"/>
      <c r="AB789" s="186"/>
      <c r="AC789" s="186"/>
    </row>
    <row r="790" spans="3:29" ht="12.75">
      <c r="C790" s="186"/>
      <c r="D790" s="186"/>
      <c r="V790" s="186"/>
      <c r="W790" s="186"/>
      <c r="X790" s="186"/>
      <c r="Y790" s="186"/>
      <c r="Z790" s="186"/>
      <c r="AA790" s="186"/>
      <c r="AB790" s="186"/>
      <c r="AC790" s="186"/>
    </row>
    <row r="791" spans="3:29" ht="12.75">
      <c r="C791" s="186"/>
      <c r="D791" s="186"/>
      <c r="V791" s="186"/>
      <c r="W791" s="186"/>
      <c r="X791" s="186"/>
      <c r="Y791" s="186"/>
      <c r="Z791" s="186"/>
      <c r="AA791" s="186"/>
      <c r="AB791" s="186"/>
      <c r="AC791" s="186"/>
    </row>
    <row r="792" spans="3:29" ht="12.75">
      <c r="C792" s="186"/>
      <c r="D792" s="186"/>
      <c r="V792" s="186"/>
      <c r="W792" s="186"/>
      <c r="X792" s="186"/>
      <c r="Y792" s="186"/>
      <c r="Z792" s="186"/>
      <c r="AA792" s="186"/>
      <c r="AB792" s="186"/>
      <c r="AC792" s="186"/>
    </row>
    <row r="793" spans="3:29" ht="12.75">
      <c r="C793" s="186"/>
      <c r="D793" s="186"/>
      <c r="V793" s="186"/>
      <c r="W793" s="186"/>
      <c r="X793" s="186"/>
      <c r="Y793" s="186"/>
      <c r="Z793" s="186"/>
      <c r="AA793" s="186"/>
      <c r="AB793" s="186"/>
      <c r="AC793" s="186"/>
    </row>
    <row r="794" spans="3:29" ht="12.75">
      <c r="C794" s="186"/>
      <c r="D794" s="186"/>
      <c r="V794" s="186"/>
      <c r="W794" s="186"/>
      <c r="X794" s="186"/>
      <c r="Y794" s="186"/>
      <c r="Z794" s="186"/>
      <c r="AA794" s="186"/>
      <c r="AB794" s="186"/>
      <c r="AC794" s="186"/>
    </row>
    <row r="795" spans="3:29" ht="12.75">
      <c r="C795" s="186"/>
      <c r="D795" s="186"/>
      <c r="V795" s="186"/>
      <c r="W795" s="186"/>
      <c r="X795" s="186"/>
      <c r="Y795" s="186"/>
      <c r="Z795" s="186"/>
      <c r="AA795" s="186"/>
      <c r="AB795" s="186"/>
      <c r="AC795" s="186"/>
    </row>
    <row r="796" spans="3:29" ht="12.75">
      <c r="C796" s="186"/>
      <c r="D796" s="186"/>
      <c r="V796" s="186"/>
      <c r="W796" s="186"/>
      <c r="X796" s="186"/>
      <c r="Y796" s="186"/>
      <c r="Z796" s="186"/>
      <c r="AA796" s="186"/>
      <c r="AB796" s="186"/>
      <c r="AC796" s="186"/>
    </row>
    <row r="797" spans="3:29" ht="12.75">
      <c r="C797" s="186"/>
      <c r="D797" s="186"/>
      <c r="V797" s="186"/>
      <c r="W797" s="186"/>
      <c r="X797" s="186"/>
      <c r="Y797" s="186"/>
      <c r="Z797" s="186"/>
      <c r="AA797" s="186"/>
      <c r="AB797" s="186"/>
      <c r="AC797" s="186"/>
    </row>
    <row r="798" spans="3:29" ht="12.75">
      <c r="C798" s="186"/>
      <c r="D798" s="186"/>
      <c r="V798" s="186"/>
      <c r="W798" s="186"/>
      <c r="X798" s="186"/>
      <c r="Y798" s="186"/>
      <c r="Z798" s="186"/>
      <c r="AA798" s="186"/>
      <c r="AB798" s="186"/>
      <c r="AC798" s="186"/>
    </row>
    <row r="799" spans="3:29" ht="12.75">
      <c r="C799" s="186"/>
      <c r="D799" s="186"/>
      <c r="V799" s="186"/>
      <c r="W799" s="186"/>
      <c r="X799" s="186"/>
      <c r="Y799" s="186"/>
      <c r="Z799" s="186"/>
      <c r="AA799" s="186"/>
      <c r="AB799" s="186"/>
      <c r="AC799" s="186"/>
    </row>
    <row r="800" spans="3:29" ht="12.75">
      <c r="C800" s="186"/>
      <c r="D800" s="186"/>
      <c r="V800" s="186"/>
      <c r="W800" s="186"/>
      <c r="X800" s="186"/>
      <c r="Y800" s="186"/>
      <c r="Z800" s="186"/>
      <c r="AA800" s="186"/>
      <c r="AB800" s="186"/>
      <c r="AC800" s="186"/>
    </row>
    <row r="801" spans="3:29" ht="12.75">
      <c r="C801" s="186"/>
      <c r="D801" s="186"/>
      <c r="V801" s="186"/>
      <c r="W801" s="186"/>
      <c r="X801" s="186"/>
      <c r="Y801" s="186"/>
      <c r="Z801" s="186"/>
      <c r="AA801" s="186"/>
      <c r="AB801" s="186"/>
      <c r="AC801" s="186"/>
    </row>
    <row r="802" spans="3:29" ht="12.75">
      <c r="C802" s="186"/>
      <c r="D802" s="186"/>
      <c r="V802" s="186"/>
      <c r="W802" s="186"/>
      <c r="X802" s="186"/>
      <c r="Y802" s="186"/>
      <c r="Z802" s="186"/>
      <c r="AA802" s="186"/>
      <c r="AB802" s="186"/>
      <c r="AC802" s="186"/>
    </row>
    <row r="803" spans="3:29" ht="12.75">
      <c r="C803" s="186"/>
      <c r="D803" s="186"/>
      <c r="V803" s="186"/>
      <c r="W803" s="186"/>
      <c r="X803" s="186"/>
      <c r="Y803" s="186"/>
      <c r="Z803" s="186"/>
      <c r="AA803" s="186"/>
      <c r="AB803" s="186"/>
      <c r="AC803" s="186"/>
    </row>
    <row r="804" spans="3:29" ht="12.75">
      <c r="C804" s="186"/>
      <c r="D804" s="186"/>
      <c r="V804" s="186"/>
      <c r="W804" s="186"/>
      <c r="X804" s="186"/>
      <c r="Y804" s="186"/>
      <c r="Z804" s="186"/>
      <c r="AA804" s="186"/>
      <c r="AB804" s="186"/>
      <c r="AC804" s="186"/>
    </row>
    <row r="805" spans="3:29" ht="12.75">
      <c r="C805" s="186"/>
      <c r="D805" s="186"/>
      <c r="V805" s="186"/>
      <c r="W805" s="186"/>
      <c r="X805" s="186"/>
      <c r="Y805" s="186"/>
      <c r="Z805" s="186"/>
      <c r="AA805" s="186"/>
      <c r="AB805" s="186"/>
      <c r="AC805" s="186"/>
    </row>
    <row r="806" spans="3:29" ht="12.75">
      <c r="C806" s="186"/>
      <c r="D806" s="186"/>
      <c r="V806" s="186"/>
      <c r="W806" s="186"/>
      <c r="X806" s="186"/>
      <c r="Y806" s="186"/>
      <c r="Z806" s="186"/>
      <c r="AA806" s="186"/>
      <c r="AB806" s="186"/>
      <c r="AC806" s="186"/>
    </row>
    <row r="807" spans="3:29" ht="12.75">
      <c r="C807" s="186"/>
      <c r="D807" s="186"/>
      <c r="V807" s="186"/>
      <c r="W807" s="186"/>
      <c r="X807" s="186"/>
      <c r="Y807" s="186"/>
      <c r="Z807" s="186"/>
      <c r="AA807" s="186"/>
      <c r="AB807" s="186"/>
      <c r="AC807" s="186"/>
    </row>
    <row r="808" spans="3:29" ht="12.75">
      <c r="C808" s="186"/>
      <c r="D808" s="186"/>
      <c r="V808" s="186"/>
      <c r="W808" s="186"/>
      <c r="X808" s="186"/>
      <c r="Y808" s="186"/>
      <c r="Z808" s="186"/>
      <c r="AA808" s="186"/>
      <c r="AB808" s="186"/>
      <c r="AC808" s="186"/>
    </row>
    <row r="809" spans="3:29" ht="12.75">
      <c r="C809" s="186"/>
      <c r="D809" s="186"/>
      <c r="V809" s="186"/>
      <c r="W809" s="186"/>
      <c r="X809" s="186"/>
      <c r="Y809" s="186"/>
      <c r="Z809" s="186"/>
      <c r="AA809" s="186"/>
      <c r="AB809" s="186"/>
      <c r="AC809" s="186"/>
    </row>
    <row r="810" spans="3:29" ht="12.75">
      <c r="C810" s="186"/>
      <c r="D810" s="186"/>
      <c r="V810" s="186"/>
      <c r="W810" s="186"/>
      <c r="X810" s="186"/>
      <c r="Y810" s="186"/>
      <c r="Z810" s="186"/>
      <c r="AA810" s="186"/>
      <c r="AB810" s="186"/>
      <c r="AC810" s="186"/>
    </row>
    <row r="811" spans="3:29" ht="12.75">
      <c r="C811" s="186"/>
      <c r="D811" s="186"/>
      <c r="V811" s="186"/>
      <c r="W811" s="186"/>
      <c r="X811" s="186"/>
      <c r="Y811" s="186"/>
      <c r="Z811" s="186"/>
      <c r="AA811" s="186"/>
      <c r="AB811" s="186"/>
      <c r="AC811" s="186"/>
    </row>
    <row r="812" spans="3:29" ht="12.75">
      <c r="C812" s="186"/>
      <c r="D812" s="186"/>
      <c r="V812" s="186"/>
      <c r="W812" s="186"/>
      <c r="X812" s="186"/>
      <c r="Y812" s="186"/>
      <c r="Z812" s="186"/>
      <c r="AA812" s="186"/>
      <c r="AB812" s="186"/>
      <c r="AC812" s="186"/>
    </row>
    <row r="813" spans="3:29" ht="12.75">
      <c r="C813" s="186"/>
      <c r="D813" s="186"/>
      <c r="V813" s="186"/>
      <c r="W813" s="186"/>
      <c r="X813" s="186"/>
      <c r="Y813" s="186"/>
      <c r="Z813" s="186"/>
      <c r="AA813" s="186"/>
      <c r="AB813" s="186"/>
      <c r="AC813" s="186"/>
    </row>
    <row r="814" spans="3:29" ht="12.75">
      <c r="C814" s="186"/>
      <c r="D814" s="186"/>
      <c r="V814" s="186"/>
      <c r="W814" s="186"/>
      <c r="X814" s="186"/>
      <c r="Y814" s="186"/>
      <c r="Z814" s="186"/>
      <c r="AA814" s="186"/>
      <c r="AB814" s="186"/>
      <c r="AC814" s="186"/>
    </row>
    <row r="815" spans="3:29" ht="12.75">
      <c r="C815" s="186"/>
      <c r="D815" s="186"/>
      <c r="V815" s="186"/>
      <c r="W815" s="186"/>
      <c r="X815" s="186"/>
      <c r="Y815" s="186"/>
      <c r="Z815" s="186"/>
      <c r="AA815" s="186"/>
      <c r="AB815" s="186"/>
      <c r="AC815" s="186"/>
    </row>
    <row r="816" spans="3:29" ht="12.75">
      <c r="C816" s="186"/>
      <c r="D816" s="186"/>
      <c r="V816" s="186"/>
      <c r="W816" s="186"/>
      <c r="X816" s="186"/>
      <c r="Y816" s="186"/>
      <c r="Z816" s="186"/>
      <c r="AA816" s="186"/>
      <c r="AB816" s="186"/>
      <c r="AC816" s="186"/>
    </row>
    <row r="817" spans="3:29" ht="12.75">
      <c r="C817" s="186"/>
      <c r="D817" s="186"/>
      <c r="V817" s="186"/>
      <c r="W817" s="186"/>
      <c r="X817" s="186"/>
      <c r="Y817" s="186"/>
      <c r="Z817" s="186"/>
      <c r="AA817" s="186"/>
      <c r="AB817" s="186"/>
      <c r="AC817" s="186"/>
    </row>
    <row r="818" spans="3:29" ht="12.75">
      <c r="C818" s="186"/>
      <c r="D818" s="186"/>
      <c r="V818" s="186"/>
      <c r="W818" s="186"/>
      <c r="X818" s="186"/>
      <c r="Y818" s="186"/>
      <c r="Z818" s="186"/>
      <c r="AA818" s="186"/>
      <c r="AB818" s="186"/>
      <c r="AC818" s="186"/>
    </row>
    <row r="819" spans="3:29" ht="12.75">
      <c r="C819" s="186"/>
      <c r="D819" s="186"/>
      <c r="V819" s="186"/>
      <c r="W819" s="186"/>
      <c r="X819" s="186"/>
      <c r="Y819" s="186"/>
      <c r="Z819" s="186"/>
      <c r="AA819" s="186"/>
      <c r="AB819" s="186"/>
      <c r="AC819" s="186"/>
    </row>
    <row r="820" spans="3:29" ht="12.75">
      <c r="C820" s="186"/>
      <c r="D820" s="186"/>
      <c r="V820" s="186"/>
      <c r="W820" s="186"/>
      <c r="X820" s="186"/>
      <c r="Y820" s="186"/>
      <c r="Z820" s="186"/>
      <c r="AA820" s="186"/>
      <c r="AB820" s="186"/>
      <c r="AC820" s="186"/>
    </row>
    <row r="821" spans="3:29" ht="12.75">
      <c r="C821" s="186"/>
      <c r="D821" s="186"/>
      <c r="V821" s="186"/>
      <c r="W821" s="186"/>
      <c r="X821" s="186"/>
      <c r="Y821" s="186"/>
      <c r="Z821" s="186"/>
      <c r="AA821" s="186"/>
      <c r="AB821" s="186"/>
      <c r="AC821" s="186"/>
    </row>
    <row r="822" spans="3:29" ht="12.75">
      <c r="C822" s="186"/>
      <c r="D822" s="186"/>
      <c r="V822" s="186"/>
      <c r="W822" s="186"/>
      <c r="X822" s="186"/>
      <c r="Y822" s="186"/>
      <c r="Z822" s="186"/>
      <c r="AA822" s="186"/>
      <c r="AB822" s="186"/>
      <c r="AC822" s="186"/>
    </row>
    <row r="823" spans="3:29" ht="12.75">
      <c r="C823" s="186"/>
      <c r="D823" s="186"/>
      <c r="V823" s="186"/>
      <c r="W823" s="186"/>
      <c r="X823" s="186"/>
      <c r="Y823" s="186"/>
      <c r="Z823" s="186"/>
      <c r="AA823" s="186"/>
      <c r="AB823" s="186"/>
      <c r="AC823" s="186"/>
    </row>
    <row r="824" spans="3:29" ht="12.75">
      <c r="C824" s="186"/>
      <c r="D824" s="186"/>
      <c r="V824" s="186"/>
      <c r="W824" s="186"/>
      <c r="X824" s="186"/>
      <c r="Y824" s="186"/>
      <c r="Z824" s="186"/>
      <c r="AA824" s="186"/>
      <c r="AB824" s="186"/>
      <c r="AC824" s="186"/>
    </row>
    <row r="825" spans="3:29" ht="12.75">
      <c r="C825" s="186"/>
      <c r="D825" s="186"/>
      <c r="V825" s="186"/>
      <c r="W825" s="186"/>
      <c r="X825" s="186"/>
      <c r="Y825" s="186"/>
      <c r="Z825" s="186"/>
      <c r="AA825" s="186"/>
      <c r="AB825" s="186"/>
      <c r="AC825" s="186"/>
    </row>
    <row r="826" spans="3:29" ht="12.75">
      <c r="C826" s="186"/>
      <c r="D826" s="186"/>
      <c r="V826" s="186"/>
      <c r="W826" s="186"/>
      <c r="X826" s="186"/>
      <c r="Y826" s="186"/>
      <c r="Z826" s="186"/>
      <c r="AA826" s="186"/>
      <c r="AB826" s="186"/>
      <c r="AC826" s="186"/>
    </row>
    <row r="827" spans="3:29" ht="12.75">
      <c r="C827" s="186"/>
      <c r="D827" s="186"/>
      <c r="V827" s="186"/>
      <c r="W827" s="186"/>
      <c r="X827" s="186"/>
      <c r="Y827" s="186"/>
      <c r="Z827" s="186"/>
      <c r="AA827" s="186"/>
      <c r="AB827" s="186"/>
      <c r="AC827" s="186"/>
    </row>
    <row r="828" spans="3:29" ht="12.75">
      <c r="C828" s="186"/>
      <c r="D828" s="186"/>
      <c r="V828" s="186"/>
      <c r="W828" s="186"/>
      <c r="X828" s="186"/>
      <c r="Y828" s="186"/>
      <c r="Z828" s="186"/>
      <c r="AA828" s="186"/>
      <c r="AB828" s="186"/>
      <c r="AC828" s="186"/>
    </row>
    <row r="829" spans="3:29" ht="12.75">
      <c r="C829" s="186"/>
      <c r="D829" s="186"/>
      <c r="V829" s="186"/>
      <c r="W829" s="186"/>
      <c r="X829" s="186"/>
      <c r="Y829" s="186"/>
      <c r="Z829" s="186"/>
      <c r="AA829" s="186"/>
      <c r="AB829" s="186"/>
      <c r="AC829" s="186"/>
    </row>
    <row r="830" spans="3:29" ht="12.75">
      <c r="C830" s="186"/>
      <c r="D830" s="186"/>
      <c r="V830" s="186"/>
      <c r="W830" s="186"/>
      <c r="X830" s="186"/>
      <c r="Y830" s="186"/>
      <c r="Z830" s="186"/>
      <c r="AA830" s="186"/>
      <c r="AB830" s="186"/>
      <c r="AC830" s="186"/>
    </row>
    <row r="831" spans="3:29" ht="12.75">
      <c r="C831" s="186"/>
      <c r="D831" s="186"/>
      <c r="V831" s="186"/>
      <c r="W831" s="186"/>
      <c r="X831" s="186"/>
      <c r="Y831" s="186"/>
      <c r="Z831" s="186"/>
      <c r="AA831" s="186"/>
      <c r="AB831" s="186"/>
      <c r="AC831" s="186"/>
    </row>
    <row r="832" spans="3:29" ht="12.75">
      <c r="C832" s="186"/>
      <c r="D832" s="186"/>
      <c r="V832" s="186"/>
      <c r="W832" s="186"/>
      <c r="X832" s="186"/>
      <c r="Y832" s="186"/>
      <c r="Z832" s="186"/>
      <c r="AA832" s="186"/>
      <c r="AB832" s="186"/>
      <c r="AC832" s="186"/>
    </row>
    <row r="833" spans="3:29" ht="12.75">
      <c r="C833" s="186"/>
      <c r="D833" s="186"/>
      <c r="V833" s="186"/>
      <c r="W833" s="186"/>
      <c r="X833" s="186"/>
      <c r="Y833" s="186"/>
      <c r="Z833" s="186"/>
      <c r="AA833" s="186"/>
      <c r="AB833" s="186"/>
      <c r="AC833" s="186"/>
    </row>
    <row r="834" spans="3:29" ht="12.75">
      <c r="C834" s="186"/>
      <c r="D834" s="186"/>
      <c r="V834" s="186"/>
      <c r="W834" s="186"/>
      <c r="X834" s="186"/>
      <c r="Y834" s="186"/>
      <c r="Z834" s="186"/>
      <c r="AA834" s="186"/>
      <c r="AB834" s="186"/>
      <c r="AC834" s="186"/>
    </row>
    <row r="835" spans="3:29" ht="12.75">
      <c r="C835" s="186"/>
      <c r="D835" s="186"/>
      <c r="V835" s="186"/>
      <c r="W835" s="186"/>
      <c r="X835" s="186"/>
      <c r="Y835" s="186"/>
      <c r="Z835" s="186"/>
      <c r="AA835" s="186"/>
      <c r="AB835" s="186"/>
      <c r="AC835" s="186"/>
    </row>
    <row r="836" spans="3:29" ht="12.75">
      <c r="C836" s="186"/>
      <c r="D836" s="186"/>
      <c r="V836" s="186"/>
      <c r="W836" s="186"/>
      <c r="X836" s="186"/>
      <c r="Y836" s="186"/>
      <c r="Z836" s="186"/>
      <c r="AA836" s="186"/>
      <c r="AB836" s="186"/>
      <c r="AC836" s="186"/>
    </row>
    <row r="837" spans="3:29" ht="12.75">
      <c r="C837" s="186"/>
      <c r="D837" s="186"/>
      <c r="V837" s="186"/>
      <c r="W837" s="186"/>
      <c r="X837" s="186"/>
      <c r="Y837" s="186"/>
      <c r="Z837" s="186"/>
      <c r="AA837" s="186"/>
      <c r="AB837" s="186"/>
      <c r="AC837" s="186"/>
    </row>
    <row r="838" spans="3:29" ht="12.75">
      <c r="C838" s="186"/>
      <c r="D838" s="186"/>
      <c r="V838" s="186"/>
      <c r="W838" s="186"/>
      <c r="X838" s="186"/>
      <c r="Y838" s="186"/>
      <c r="Z838" s="186"/>
      <c r="AA838" s="186"/>
      <c r="AB838" s="186"/>
      <c r="AC838" s="186"/>
    </row>
    <row r="839" spans="3:29" ht="12.75">
      <c r="C839" s="186"/>
      <c r="D839" s="186"/>
      <c r="V839" s="186"/>
      <c r="W839" s="186"/>
      <c r="X839" s="186"/>
      <c r="Y839" s="186"/>
      <c r="Z839" s="186"/>
      <c r="AA839" s="186"/>
      <c r="AB839" s="186"/>
      <c r="AC839" s="186"/>
    </row>
    <row r="840" spans="3:29" ht="12.75">
      <c r="C840" s="186"/>
      <c r="D840" s="186"/>
      <c r="V840" s="186"/>
      <c r="W840" s="186"/>
      <c r="X840" s="186"/>
      <c r="Y840" s="186"/>
      <c r="Z840" s="186"/>
      <c r="AA840" s="186"/>
      <c r="AB840" s="186"/>
      <c r="AC840" s="186"/>
    </row>
    <row r="841" spans="3:29" ht="12.75">
      <c r="C841" s="186"/>
      <c r="D841" s="186"/>
      <c r="V841" s="186"/>
      <c r="W841" s="186"/>
      <c r="X841" s="186"/>
      <c r="Y841" s="186"/>
      <c r="Z841" s="186"/>
      <c r="AA841" s="186"/>
      <c r="AB841" s="186"/>
      <c r="AC841" s="186"/>
    </row>
    <row r="842" spans="3:29" ht="12.75">
      <c r="C842" s="186"/>
      <c r="D842" s="186"/>
      <c r="V842" s="186"/>
      <c r="W842" s="186"/>
      <c r="X842" s="186"/>
      <c r="Y842" s="186"/>
      <c r="Z842" s="186"/>
      <c r="AA842" s="186"/>
      <c r="AB842" s="186"/>
      <c r="AC842" s="186"/>
    </row>
    <row r="843" spans="3:29" ht="12.75">
      <c r="C843" s="186"/>
      <c r="D843" s="186"/>
      <c r="V843" s="186"/>
      <c r="W843" s="186"/>
      <c r="X843" s="186"/>
      <c r="Y843" s="186"/>
      <c r="Z843" s="186"/>
      <c r="AA843" s="186"/>
      <c r="AB843" s="186"/>
      <c r="AC843" s="186"/>
    </row>
    <row r="844" spans="3:29" ht="12.75">
      <c r="C844" s="186"/>
      <c r="D844" s="186"/>
      <c r="V844" s="186"/>
      <c r="W844" s="186"/>
      <c r="X844" s="186"/>
      <c r="Y844" s="186"/>
      <c r="Z844" s="186"/>
      <c r="AA844" s="186"/>
      <c r="AB844" s="186"/>
      <c r="AC844" s="186"/>
    </row>
    <row r="845" spans="3:29" ht="12.75">
      <c r="C845" s="186"/>
      <c r="D845" s="186"/>
      <c r="V845" s="186"/>
      <c r="W845" s="186"/>
      <c r="X845" s="186"/>
      <c r="Y845" s="186"/>
      <c r="Z845" s="186"/>
      <c r="AA845" s="186"/>
      <c r="AB845" s="186"/>
      <c r="AC845" s="186"/>
    </row>
    <row r="846" spans="3:29" ht="12.75">
      <c r="C846" s="186"/>
      <c r="D846" s="186"/>
      <c r="V846" s="186"/>
      <c r="W846" s="186"/>
      <c r="X846" s="186"/>
      <c r="Y846" s="186"/>
      <c r="Z846" s="186"/>
      <c r="AA846" s="186"/>
      <c r="AB846" s="186"/>
      <c r="AC846" s="186"/>
    </row>
    <row r="847" spans="3:29" ht="12.75">
      <c r="C847" s="186"/>
      <c r="D847" s="186"/>
      <c r="V847" s="186"/>
      <c r="W847" s="186"/>
      <c r="X847" s="186"/>
      <c r="Y847" s="186"/>
      <c r="Z847" s="186"/>
      <c r="AA847" s="186"/>
      <c r="AB847" s="186"/>
      <c r="AC847" s="186"/>
    </row>
    <row r="848" spans="3:29" ht="12.75">
      <c r="C848" s="186"/>
      <c r="D848" s="186"/>
      <c r="V848" s="186"/>
      <c r="W848" s="186"/>
      <c r="X848" s="186"/>
      <c r="Y848" s="186"/>
      <c r="Z848" s="186"/>
      <c r="AA848" s="186"/>
      <c r="AB848" s="186"/>
      <c r="AC848" s="186"/>
    </row>
    <row r="849" spans="3:29" ht="12.75">
      <c r="C849" s="186"/>
      <c r="D849" s="186"/>
      <c r="V849" s="186"/>
      <c r="W849" s="186"/>
      <c r="X849" s="186"/>
      <c r="Y849" s="186"/>
      <c r="Z849" s="186"/>
      <c r="AA849" s="186"/>
      <c r="AB849" s="186"/>
      <c r="AC849" s="186"/>
    </row>
    <row r="850" spans="3:29" ht="12.75">
      <c r="C850" s="186"/>
      <c r="D850" s="186"/>
      <c r="V850" s="186"/>
      <c r="W850" s="186"/>
      <c r="X850" s="186"/>
      <c r="Y850" s="186"/>
      <c r="Z850" s="186"/>
      <c r="AA850" s="186"/>
      <c r="AB850" s="186"/>
      <c r="AC850" s="186"/>
    </row>
    <row r="851" spans="3:29" ht="12.75">
      <c r="C851" s="186"/>
      <c r="D851" s="186"/>
      <c r="V851" s="186"/>
      <c r="W851" s="186"/>
      <c r="X851" s="186"/>
      <c r="Y851" s="186"/>
      <c r="Z851" s="186"/>
      <c r="AA851" s="186"/>
      <c r="AB851" s="186"/>
      <c r="AC851" s="186"/>
    </row>
    <row r="852" spans="3:29" ht="12.75">
      <c r="C852" s="186"/>
      <c r="D852" s="186"/>
      <c r="V852" s="186"/>
      <c r="W852" s="186"/>
      <c r="X852" s="186"/>
      <c r="Y852" s="186"/>
      <c r="Z852" s="186"/>
      <c r="AA852" s="186"/>
      <c r="AB852" s="186"/>
      <c r="AC852" s="186"/>
    </row>
    <row r="853" spans="3:29" ht="12.75">
      <c r="C853" s="186"/>
      <c r="D853" s="186"/>
      <c r="V853" s="186"/>
      <c r="W853" s="186"/>
      <c r="X853" s="186"/>
      <c r="Y853" s="186"/>
      <c r="Z853" s="186"/>
      <c r="AA853" s="186"/>
      <c r="AB853" s="186"/>
      <c r="AC853" s="186"/>
    </row>
    <row r="854" spans="3:29" ht="12.75">
      <c r="C854" s="186"/>
      <c r="D854" s="186"/>
      <c r="V854" s="186"/>
      <c r="W854" s="186"/>
      <c r="X854" s="186"/>
      <c r="Y854" s="186"/>
      <c r="Z854" s="186"/>
      <c r="AA854" s="186"/>
      <c r="AB854" s="186"/>
      <c r="AC854" s="186"/>
    </row>
    <row r="855" spans="3:29" ht="12.75">
      <c r="C855" s="186"/>
      <c r="D855" s="186"/>
      <c r="V855" s="186"/>
      <c r="W855" s="186"/>
      <c r="X855" s="186"/>
      <c r="Y855" s="186"/>
      <c r="Z855" s="186"/>
      <c r="AA855" s="186"/>
      <c r="AB855" s="186"/>
      <c r="AC855" s="186"/>
    </row>
    <row r="856" spans="3:29" ht="12.75">
      <c r="C856" s="186"/>
      <c r="D856" s="186"/>
      <c r="V856" s="186"/>
      <c r="W856" s="186"/>
      <c r="X856" s="186"/>
      <c r="Y856" s="186"/>
      <c r="Z856" s="186"/>
      <c r="AA856" s="186"/>
      <c r="AB856" s="186"/>
      <c r="AC856" s="186"/>
    </row>
    <row r="857" spans="3:29" ht="12.75">
      <c r="C857" s="186"/>
      <c r="D857" s="186"/>
      <c r="V857" s="186"/>
      <c r="W857" s="186"/>
      <c r="X857" s="186"/>
      <c r="Y857" s="186"/>
      <c r="Z857" s="186"/>
      <c r="AA857" s="186"/>
      <c r="AB857" s="186"/>
      <c r="AC857" s="186"/>
    </row>
    <row r="858" spans="3:29" ht="12.75">
      <c r="C858" s="186"/>
      <c r="D858" s="186"/>
      <c r="V858" s="186"/>
      <c r="W858" s="186"/>
      <c r="X858" s="186"/>
      <c r="Y858" s="186"/>
      <c r="Z858" s="186"/>
      <c r="AA858" s="186"/>
      <c r="AB858" s="186"/>
      <c r="AC858" s="186"/>
    </row>
    <row r="859" spans="3:29" ht="12.75">
      <c r="C859" s="186"/>
      <c r="D859" s="186"/>
      <c r="V859" s="186"/>
      <c r="W859" s="186"/>
      <c r="X859" s="186"/>
      <c r="Y859" s="186"/>
      <c r="Z859" s="186"/>
      <c r="AA859" s="186"/>
      <c r="AB859" s="186"/>
      <c r="AC859" s="186"/>
    </row>
    <row r="860" spans="3:29" ht="12.75">
      <c r="C860" s="186"/>
      <c r="D860" s="186"/>
      <c r="V860" s="186"/>
      <c r="W860" s="186"/>
      <c r="X860" s="186"/>
      <c r="Y860" s="186"/>
      <c r="Z860" s="186"/>
      <c r="AA860" s="186"/>
      <c r="AB860" s="186"/>
      <c r="AC860" s="186"/>
    </row>
    <row r="861" spans="3:29" ht="12.75">
      <c r="C861" s="186"/>
      <c r="D861" s="186"/>
      <c r="V861" s="186"/>
      <c r="W861" s="186"/>
      <c r="X861" s="186"/>
      <c r="Y861" s="186"/>
      <c r="Z861" s="186"/>
      <c r="AA861" s="186"/>
      <c r="AB861" s="186"/>
      <c r="AC861" s="186"/>
    </row>
    <row r="862" spans="3:29" ht="12.75">
      <c r="C862" s="186"/>
      <c r="D862" s="186"/>
      <c r="V862" s="186"/>
      <c r="W862" s="186"/>
      <c r="X862" s="186"/>
      <c r="Y862" s="186"/>
      <c r="Z862" s="186"/>
      <c r="AA862" s="186"/>
      <c r="AB862" s="186"/>
      <c r="AC862" s="186"/>
    </row>
    <row r="863" spans="3:29" ht="12.75">
      <c r="C863" s="186"/>
      <c r="D863" s="186"/>
      <c r="V863" s="186"/>
      <c r="W863" s="186"/>
      <c r="X863" s="186"/>
      <c r="Y863" s="186"/>
      <c r="Z863" s="186"/>
      <c r="AA863" s="186"/>
      <c r="AB863" s="186"/>
      <c r="AC863" s="186"/>
    </row>
    <row r="864" spans="3:29" ht="12.75">
      <c r="C864" s="186"/>
      <c r="D864" s="186"/>
      <c r="V864" s="186"/>
      <c r="W864" s="186"/>
      <c r="X864" s="186"/>
      <c r="Y864" s="186"/>
      <c r="Z864" s="186"/>
      <c r="AA864" s="186"/>
      <c r="AB864" s="186"/>
      <c r="AC864" s="186"/>
    </row>
    <row r="865" spans="3:29" ht="12.75">
      <c r="C865" s="186"/>
      <c r="D865" s="186"/>
      <c r="V865" s="186"/>
      <c r="W865" s="186"/>
      <c r="X865" s="186"/>
      <c r="Y865" s="186"/>
      <c r="Z865" s="186"/>
      <c r="AA865" s="186"/>
      <c r="AB865" s="186"/>
      <c r="AC865" s="186"/>
    </row>
    <row r="866" spans="3:29" ht="12.75">
      <c r="C866" s="186"/>
      <c r="D866" s="186"/>
      <c r="V866" s="186"/>
      <c r="W866" s="186"/>
      <c r="X866" s="186"/>
      <c r="Y866" s="186"/>
      <c r="Z866" s="186"/>
      <c r="AA866" s="186"/>
      <c r="AB866" s="186"/>
      <c r="AC866" s="186"/>
    </row>
    <row r="867" spans="3:29" ht="12.75">
      <c r="C867" s="186"/>
      <c r="D867" s="186"/>
      <c r="V867" s="186"/>
      <c r="W867" s="186"/>
      <c r="X867" s="186"/>
      <c r="Y867" s="186"/>
      <c r="Z867" s="186"/>
      <c r="AA867" s="186"/>
      <c r="AB867" s="186"/>
      <c r="AC867" s="186"/>
    </row>
    <row r="868" spans="3:29" ht="12.75">
      <c r="C868" s="186"/>
      <c r="D868" s="186"/>
      <c r="V868" s="186"/>
      <c r="W868" s="186"/>
      <c r="X868" s="186"/>
      <c r="Y868" s="186"/>
      <c r="Z868" s="186"/>
      <c r="AA868" s="186"/>
      <c r="AB868" s="186"/>
      <c r="AC868" s="186"/>
    </row>
    <row r="869" spans="3:29" ht="12.75">
      <c r="C869" s="186"/>
      <c r="D869" s="186"/>
      <c r="V869" s="186"/>
      <c r="W869" s="186"/>
      <c r="X869" s="186"/>
      <c r="Y869" s="186"/>
      <c r="Z869" s="186"/>
      <c r="AA869" s="186"/>
      <c r="AB869" s="186"/>
      <c r="AC869" s="186"/>
    </row>
    <row r="870" spans="3:29" ht="12.75">
      <c r="C870" s="186"/>
      <c r="D870" s="186"/>
      <c r="V870" s="186"/>
      <c r="W870" s="186"/>
      <c r="X870" s="186"/>
      <c r="Y870" s="186"/>
      <c r="Z870" s="186"/>
      <c r="AA870" s="186"/>
      <c r="AB870" s="186"/>
      <c r="AC870" s="186"/>
    </row>
    <row r="871" spans="3:29" ht="12.75">
      <c r="C871" s="186"/>
      <c r="D871" s="186"/>
      <c r="V871" s="186"/>
      <c r="W871" s="186"/>
      <c r="X871" s="186"/>
      <c r="Y871" s="186"/>
      <c r="Z871" s="186"/>
      <c r="AA871" s="186"/>
      <c r="AB871" s="186"/>
      <c r="AC871" s="186"/>
    </row>
    <row r="872" spans="3:29" ht="12.75">
      <c r="C872" s="186"/>
      <c r="D872" s="186"/>
      <c r="V872" s="186"/>
      <c r="W872" s="186"/>
      <c r="X872" s="186"/>
      <c r="Y872" s="186"/>
      <c r="Z872" s="186"/>
      <c r="AA872" s="186"/>
      <c r="AB872" s="186"/>
      <c r="AC872" s="186"/>
    </row>
    <row r="873" spans="3:29" ht="12.75">
      <c r="C873" s="186"/>
      <c r="D873" s="186"/>
      <c r="V873" s="186"/>
      <c r="W873" s="186"/>
      <c r="X873" s="186"/>
      <c r="Y873" s="186"/>
      <c r="Z873" s="186"/>
      <c r="AA873" s="186"/>
      <c r="AB873" s="186"/>
      <c r="AC873" s="186"/>
    </row>
    <row r="874" spans="3:29" ht="12.75">
      <c r="C874" s="186"/>
      <c r="D874" s="186"/>
      <c r="V874" s="186"/>
      <c r="W874" s="186"/>
      <c r="X874" s="186"/>
      <c r="Y874" s="186"/>
      <c r="Z874" s="186"/>
      <c r="AA874" s="186"/>
      <c r="AB874" s="186"/>
      <c r="AC874" s="186"/>
    </row>
    <row r="875" spans="3:29" ht="12.75">
      <c r="C875" s="186"/>
      <c r="D875" s="186"/>
      <c r="V875" s="186"/>
      <c r="W875" s="186"/>
      <c r="X875" s="186"/>
      <c r="Y875" s="186"/>
      <c r="Z875" s="186"/>
      <c r="AA875" s="186"/>
      <c r="AB875" s="186"/>
      <c r="AC875" s="186"/>
    </row>
    <row r="876" spans="3:29" ht="12.75">
      <c r="C876" s="186"/>
      <c r="D876" s="186"/>
      <c r="V876" s="186"/>
      <c r="W876" s="186"/>
      <c r="X876" s="186"/>
      <c r="Y876" s="186"/>
      <c r="Z876" s="186"/>
      <c r="AA876" s="186"/>
      <c r="AB876" s="186"/>
      <c r="AC876" s="186"/>
    </row>
    <row r="877" spans="3:29" ht="12.75">
      <c r="C877" s="186"/>
      <c r="D877" s="186"/>
      <c r="V877" s="186"/>
      <c r="W877" s="186"/>
      <c r="X877" s="186"/>
      <c r="Y877" s="186"/>
      <c r="Z877" s="186"/>
      <c r="AA877" s="186"/>
      <c r="AB877" s="186"/>
      <c r="AC877" s="186"/>
    </row>
    <row r="878" spans="3:29" ht="12.75">
      <c r="C878" s="186"/>
      <c r="D878" s="186"/>
      <c r="V878" s="186"/>
      <c r="W878" s="186"/>
      <c r="X878" s="186"/>
      <c r="Y878" s="186"/>
      <c r="Z878" s="186"/>
      <c r="AA878" s="186"/>
      <c r="AB878" s="186"/>
      <c r="AC878" s="186"/>
    </row>
    <row r="879" spans="3:29" ht="12.75">
      <c r="C879" s="186"/>
      <c r="D879" s="186"/>
      <c r="V879" s="186"/>
      <c r="W879" s="186"/>
      <c r="X879" s="186"/>
      <c r="Y879" s="186"/>
      <c r="Z879" s="186"/>
      <c r="AA879" s="186"/>
      <c r="AB879" s="186"/>
      <c r="AC879" s="186"/>
    </row>
    <row r="880" spans="3:29" ht="12.75">
      <c r="C880" s="186"/>
      <c r="D880" s="186"/>
      <c r="V880" s="186"/>
      <c r="W880" s="186"/>
      <c r="X880" s="186"/>
      <c r="Y880" s="186"/>
      <c r="Z880" s="186"/>
      <c r="AA880" s="186"/>
      <c r="AB880" s="186"/>
      <c r="AC880" s="186"/>
    </row>
    <row r="881" spans="3:29" ht="12.75">
      <c r="C881" s="186"/>
      <c r="D881" s="186"/>
      <c r="V881" s="186"/>
      <c r="W881" s="186"/>
      <c r="X881" s="186"/>
      <c r="Y881" s="186"/>
      <c r="Z881" s="186"/>
      <c r="AA881" s="186"/>
      <c r="AB881" s="186"/>
      <c r="AC881" s="186"/>
    </row>
    <row r="882" spans="3:29" ht="12.75">
      <c r="C882" s="186"/>
      <c r="D882" s="186"/>
      <c r="V882" s="186"/>
      <c r="W882" s="186"/>
      <c r="X882" s="186"/>
      <c r="Y882" s="186"/>
      <c r="Z882" s="186"/>
      <c r="AA882" s="186"/>
      <c r="AB882" s="186"/>
      <c r="AC882" s="186"/>
    </row>
    <row r="883" spans="3:29" ht="12.75">
      <c r="C883" s="186"/>
      <c r="D883" s="186"/>
      <c r="V883" s="186"/>
      <c r="W883" s="186"/>
      <c r="X883" s="186"/>
      <c r="Y883" s="186"/>
      <c r="Z883" s="186"/>
      <c r="AA883" s="186"/>
      <c r="AB883" s="186"/>
      <c r="AC883" s="186"/>
    </row>
    <row r="884" spans="3:29" ht="12.75">
      <c r="C884" s="186"/>
      <c r="D884" s="186"/>
      <c r="V884" s="186"/>
      <c r="W884" s="186"/>
      <c r="X884" s="186"/>
      <c r="Y884" s="186"/>
      <c r="Z884" s="186"/>
      <c r="AA884" s="186"/>
      <c r="AB884" s="186"/>
      <c r="AC884" s="186"/>
    </row>
    <row r="885" spans="3:29" ht="12.75">
      <c r="C885" s="186"/>
      <c r="D885" s="186"/>
      <c r="V885" s="186"/>
      <c r="W885" s="186"/>
      <c r="X885" s="186"/>
      <c r="Y885" s="186"/>
      <c r="Z885" s="186"/>
      <c r="AA885" s="186"/>
      <c r="AB885" s="186"/>
      <c r="AC885" s="186"/>
    </row>
    <row r="886" spans="3:29" ht="12.75">
      <c r="C886" s="186"/>
      <c r="D886" s="186"/>
      <c r="V886" s="186"/>
      <c r="W886" s="186"/>
      <c r="X886" s="186"/>
      <c r="Y886" s="186"/>
      <c r="Z886" s="186"/>
      <c r="AA886" s="186"/>
      <c r="AB886" s="186"/>
      <c r="AC886" s="186"/>
    </row>
    <row r="887" spans="3:29" ht="12.75">
      <c r="C887" s="186"/>
      <c r="D887" s="186"/>
      <c r="V887" s="186"/>
      <c r="W887" s="186"/>
      <c r="X887" s="186"/>
      <c r="Y887" s="186"/>
      <c r="Z887" s="186"/>
      <c r="AA887" s="186"/>
      <c r="AB887" s="186"/>
      <c r="AC887" s="186"/>
    </row>
    <row r="888" spans="3:29" ht="12.75">
      <c r="C888" s="186"/>
      <c r="D888" s="186"/>
      <c r="V888" s="186"/>
      <c r="W888" s="186"/>
      <c r="X888" s="186"/>
      <c r="Y888" s="186"/>
      <c r="Z888" s="186"/>
      <c r="AA888" s="186"/>
      <c r="AB888" s="186"/>
      <c r="AC888" s="186"/>
    </row>
    <row r="889" spans="3:29" ht="12.75">
      <c r="C889" s="186"/>
      <c r="D889" s="186"/>
      <c r="V889" s="186"/>
      <c r="W889" s="186"/>
      <c r="X889" s="186"/>
      <c r="Y889" s="186"/>
      <c r="Z889" s="186"/>
      <c r="AA889" s="186"/>
      <c r="AB889" s="186"/>
      <c r="AC889" s="186"/>
    </row>
    <row r="890" spans="3:29" ht="12.75">
      <c r="C890" s="186"/>
      <c r="D890" s="186"/>
      <c r="V890" s="186"/>
      <c r="W890" s="186"/>
      <c r="X890" s="186"/>
      <c r="Y890" s="186"/>
      <c r="Z890" s="186"/>
      <c r="AA890" s="186"/>
      <c r="AB890" s="186"/>
      <c r="AC890" s="186"/>
    </row>
    <row r="891" spans="3:29" ht="12.75">
      <c r="C891" s="186"/>
      <c r="D891" s="186"/>
      <c r="V891" s="186"/>
      <c r="W891" s="186"/>
      <c r="X891" s="186"/>
      <c r="Y891" s="186"/>
      <c r="Z891" s="186"/>
      <c r="AA891" s="186"/>
      <c r="AB891" s="186"/>
      <c r="AC891" s="186"/>
    </row>
    <row r="892" spans="3:29" ht="12.75">
      <c r="C892" s="186"/>
      <c r="D892" s="186"/>
      <c r="V892" s="186"/>
      <c r="W892" s="186"/>
      <c r="X892" s="186"/>
      <c r="Y892" s="186"/>
      <c r="Z892" s="186"/>
      <c r="AA892" s="186"/>
      <c r="AB892" s="186"/>
      <c r="AC892" s="186"/>
    </row>
    <row r="893" spans="3:29" ht="12.75">
      <c r="C893" s="186"/>
      <c r="D893" s="186"/>
      <c r="V893" s="186"/>
      <c r="W893" s="186"/>
      <c r="X893" s="186"/>
      <c r="Y893" s="186"/>
      <c r="Z893" s="186"/>
      <c r="AA893" s="186"/>
      <c r="AB893" s="186"/>
      <c r="AC893" s="186"/>
    </row>
    <row r="894" spans="3:29" ht="12.75">
      <c r="C894" s="186"/>
      <c r="D894" s="186"/>
      <c r="V894" s="186"/>
      <c r="W894" s="186"/>
      <c r="X894" s="186"/>
      <c r="Y894" s="186"/>
      <c r="Z894" s="186"/>
      <c r="AA894" s="186"/>
      <c r="AB894" s="186"/>
      <c r="AC894" s="186"/>
    </row>
    <row r="895" spans="3:29" ht="12.75">
      <c r="C895" s="186"/>
      <c r="D895" s="186"/>
      <c r="V895" s="186"/>
      <c r="W895" s="186"/>
      <c r="X895" s="186"/>
      <c r="Y895" s="186"/>
      <c r="Z895" s="186"/>
      <c r="AA895" s="186"/>
      <c r="AB895" s="186"/>
      <c r="AC895" s="186"/>
    </row>
    <row r="896" spans="3:29" ht="12.75">
      <c r="C896" s="186"/>
      <c r="D896" s="186"/>
      <c r="V896" s="186"/>
      <c r="W896" s="186"/>
      <c r="X896" s="186"/>
      <c r="Y896" s="186"/>
      <c r="Z896" s="186"/>
      <c r="AA896" s="186"/>
      <c r="AB896" s="186"/>
      <c r="AC896" s="186"/>
    </row>
    <row r="897" spans="3:29" ht="12.75">
      <c r="C897" s="186"/>
      <c r="D897" s="186"/>
      <c r="V897" s="186"/>
      <c r="W897" s="186"/>
      <c r="X897" s="186"/>
      <c r="Y897" s="186"/>
      <c r="Z897" s="186"/>
      <c r="AA897" s="186"/>
      <c r="AB897" s="186"/>
      <c r="AC897" s="186"/>
    </row>
    <row r="898" spans="3:29" ht="12.75">
      <c r="C898" s="186"/>
      <c r="D898" s="186"/>
      <c r="V898" s="186"/>
      <c r="W898" s="186"/>
      <c r="X898" s="186"/>
      <c r="Y898" s="186"/>
      <c r="Z898" s="186"/>
      <c r="AA898" s="186"/>
      <c r="AB898" s="186"/>
      <c r="AC898" s="186"/>
    </row>
    <row r="899" spans="3:29" ht="12.75">
      <c r="C899" s="186"/>
      <c r="D899" s="186"/>
      <c r="V899" s="186"/>
      <c r="W899" s="186"/>
      <c r="X899" s="186"/>
      <c r="Y899" s="186"/>
      <c r="Z899" s="186"/>
      <c r="AA899" s="186"/>
      <c r="AB899" s="186"/>
      <c r="AC899" s="186"/>
    </row>
    <row r="900" spans="3:29" ht="12.75">
      <c r="C900" s="186"/>
      <c r="D900" s="186"/>
      <c r="V900" s="186"/>
      <c r="W900" s="186"/>
      <c r="X900" s="186"/>
      <c r="Y900" s="186"/>
      <c r="Z900" s="186"/>
      <c r="AA900" s="186"/>
      <c r="AB900" s="186"/>
      <c r="AC900" s="186"/>
    </row>
    <row r="901" spans="3:29" ht="12.75">
      <c r="C901" s="186"/>
      <c r="D901" s="186"/>
      <c r="V901" s="186"/>
      <c r="W901" s="186"/>
      <c r="X901" s="186"/>
      <c r="Y901" s="186"/>
      <c r="Z901" s="186"/>
      <c r="AA901" s="186"/>
      <c r="AB901" s="186"/>
      <c r="AC901" s="186"/>
    </row>
    <row r="902" spans="3:29" ht="12.75">
      <c r="C902" s="186"/>
      <c r="D902" s="186"/>
      <c r="V902" s="186"/>
      <c r="W902" s="186"/>
      <c r="X902" s="186"/>
      <c r="Y902" s="186"/>
      <c r="Z902" s="186"/>
      <c r="AA902" s="186"/>
      <c r="AB902" s="186"/>
      <c r="AC902" s="186"/>
    </row>
    <row r="903" spans="3:29" ht="12.75">
      <c r="C903" s="186"/>
      <c r="D903" s="186"/>
      <c r="V903" s="186"/>
      <c r="W903" s="186"/>
      <c r="X903" s="186"/>
      <c r="Y903" s="186"/>
      <c r="Z903" s="186"/>
      <c r="AA903" s="186"/>
      <c r="AB903" s="186"/>
      <c r="AC903" s="186"/>
    </row>
    <row r="904" spans="3:29" ht="12.75">
      <c r="C904" s="186"/>
      <c r="D904" s="186"/>
      <c r="V904" s="186"/>
      <c r="W904" s="186"/>
      <c r="X904" s="186"/>
      <c r="Y904" s="186"/>
      <c r="Z904" s="186"/>
      <c r="AA904" s="186"/>
      <c r="AB904" s="186"/>
      <c r="AC904" s="186"/>
    </row>
    <row r="905" spans="3:29" ht="12.75">
      <c r="C905" s="186"/>
      <c r="D905" s="186"/>
      <c r="V905" s="186"/>
      <c r="W905" s="186"/>
      <c r="X905" s="186"/>
      <c r="Y905" s="186"/>
      <c r="Z905" s="186"/>
      <c r="AA905" s="186"/>
      <c r="AB905" s="186"/>
      <c r="AC905" s="186"/>
    </row>
    <row r="906" spans="3:29" ht="12.75">
      <c r="C906" s="186"/>
      <c r="D906" s="186"/>
      <c r="V906" s="186"/>
      <c r="W906" s="186"/>
      <c r="X906" s="186"/>
      <c r="Y906" s="186"/>
      <c r="Z906" s="186"/>
      <c r="AA906" s="186"/>
      <c r="AB906" s="186"/>
      <c r="AC906" s="186"/>
    </row>
    <row r="907" spans="3:29" ht="12.75">
      <c r="C907" s="186"/>
      <c r="D907" s="186"/>
      <c r="V907" s="186"/>
      <c r="W907" s="186"/>
      <c r="X907" s="186"/>
      <c r="Y907" s="186"/>
      <c r="Z907" s="186"/>
      <c r="AA907" s="186"/>
      <c r="AB907" s="186"/>
      <c r="AC907" s="186"/>
    </row>
    <row r="908" spans="3:29" ht="12.75">
      <c r="C908" s="186"/>
      <c r="D908" s="186"/>
      <c r="V908" s="186"/>
      <c r="W908" s="186"/>
      <c r="X908" s="186"/>
      <c r="Y908" s="186"/>
      <c r="Z908" s="186"/>
      <c r="AA908" s="186"/>
      <c r="AB908" s="186"/>
      <c r="AC908" s="186"/>
    </row>
    <row r="909" spans="3:29" ht="12.75">
      <c r="C909" s="186"/>
      <c r="D909" s="186"/>
      <c r="V909" s="186"/>
      <c r="W909" s="186"/>
      <c r="X909" s="186"/>
      <c r="Y909" s="186"/>
      <c r="Z909" s="186"/>
      <c r="AA909" s="186"/>
      <c r="AB909" s="186"/>
      <c r="AC909" s="186"/>
    </row>
    <row r="910" spans="3:29" ht="12.75">
      <c r="C910" s="186"/>
      <c r="D910" s="186"/>
      <c r="V910" s="186"/>
      <c r="W910" s="186"/>
      <c r="X910" s="186"/>
      <c r="Y910" s="186"/>
      <c r="Z910" s="186"/>
      <c r="AA910" s="186"/>
      <c r="AB910" s="186"/>
      <c r="AC910" s="186"/>
    </row>
    <row r="911" spans="3:29" ht="12.75">
      <c r="C911" s="186"/>
      <c r="D911" s="186"/>
      <c r="V911" s="186"/>
      <c r="W911" s="186"/>
      <c r="X911" s="186"/>
      <c r="Y911" s="186"/>
      <c r="Z911" s="186"/>
      <c r="AA911" s="186"/>
      <c r="AB911" s="186"/>
      <c r="AC911" s="186"/>
    </row>
    <row r="912" spans="3:29" ht="12.75">
      <c r="C912" s="186"/>
      <c r="D912" s="186"/>
      <c r="V912" s="186"/>
      <c r="W912" s="186"/>
      <c r="X912" s="186"/>
      <c r="Y912" s="186"/>
      <c r="Z912" s="186"/>
      <c r="AA912" s="186"/>
      <c r="AB912" s="186"/>
      <c r="AC912" s="186"/>
    </row>
    <row r="913" spans="3:29" ht="12.75">
      <c r="C913" s="186"/>
      <c r="D913" s="186"/>
      <c r="V913" s="186"/>
      <c r="W913" s="186"/>
      <c r="X913" s="186"/>
      <c r="Y913" s="186"/>
      <c r="Z913" s="186"/>
      <c r="AA913" s="186"/>
      <c r="AB913" s="186"/>
      <c r="AC913" s="186"/>
    </row>
    <row r="914" spans="3:29" ht="12.75">
      <c r="C914" s="186"/>
      <c r="D914" s="186"/>
      <c r="V914" s="186"/>
      <c r="W914" s="186"/>
      <c r="X914" s="186"/>
      <c r="Y914" s="186"/>
      <c r="Z914" s="186"/>
      <c r="AA914" s="186"/>
      <c r="AB914" s="186"/>
      <c r="AC914" s="186"/>
    </row>
    <row r="915" spans="3:29" ht="12.75">
      <c r="C915" s="186"/>
      <c r="D915" s="186"/>
      <c r="V915" s="186"/>
      <c r="W915" s="186"/>
      <c r="X915" s="186"/>
      <c r="Y915" s="186"/>
      <c r="Z915" s="186"/>
      <c r="AA915" s="186"/>
      <c r="AB915" s="186"/>
      <c r="AC915" s="186"/>
    </row>
    <row r="916" spans="3:29" ht="12.75">
      <c r="C916" s="186"/>
      <c r="D916" s="186"/>
      <c r="V916" s="186"/>
      <c r="W916" s="186"/>
      <c r="X916" s="186"/>
      <c r="Y916" s="186"/>
      <c r="Z916" s="186"/>
      <c r="AA916" s="186"/>
      <c r="AB916" s="186"/>
      <c r="AC916" s="186"/>
    </row>
    <row r="917" spans="3:29" ht="12.75">
      <c r="C917" s="186"/>
      <c r="D917" s="186"/>
      <c r="V917" s="186"/>
      <c r="W917" s="186"/>
      <c r="X917" s="186"/>
      <c r="Y917" s="186"/>
      <c r="Z917" s="186"/>
      <c r="AA917" s="186"/>
      <c r="AB917" s="186"/>
      <c r="AC917" s="186"/>
    </row>
    <row r="918" spans="3:29" ht="12.75">
      <c r="C918" s="186"/>
      <c r="D918" s="186"/>
      <c r="V918" s="186"/>
      <c r="W918" s="186"/>
      <c r="X918" s="186"/>
      <c r="Y918" s="186"/>
      <c r="Z918" s="186"/>
      <c r="AA918" s="186"/>
      <c r="AB918" s="186"/>
      <c r="AC918" s="186"/>
    </row>
    <row r="919" spans="3:29" ht="12.75">
      <c r="C919" s="186"/>
      <c r="D919" s="186"/>
      <c r="V919" s="186"/>
      <c r="W919" s="186"/>
      <c r="X919" s="186"/>
      <c r="Y919" s="186"/>
      <c r="Z919" s="186"/>
      <c r="AA919" s="186"/>
      <c r="AB919" s="186"/>
      <c r="AC919" s="186"/>
    </row>
    <row r="920" spans="3:29" ht="12.75">
      <c r="C920" s="186"/>
      <c r="D920" s="186"/>
      <c r="V920" s="186"/>
      <c r="W920" s="186"/>
      <c r="X920" s="186"/>
      <c r="Y920" s="186"/>
      <c r="Z920" s="186"/>
      <c r="AA920" s="186"/>
      <c r="AB920" s="186"/>
      <c r="AC920" s="186"/>
    </row>
    <row r="921" spans="3:29" ht="12.75">
      <c r="C921" s="186"/>
      <c r="D921" s="186"/>
      <c r="V921" s="186"/>
      <c r="W921" s="186"/>
      <c r="X921" s="186"/>
      <c r="Y921" s="186"/>
      <c r="Z921" s="186"/>
      <c r="AA921" s="186"/>
      <c r="AB921" s="186"/>
      <c r="AC921" s="186"/>
    </row>
    <row r="922" spans="3:29" ht="12.75">
      <c r="C922" s="186"/>
      <c r="D922" s="186"/>
      <c r="V922" s="186"/>
      <c r="W922" s="186"/>
      <c r="X922" s="186"/>
      <c r="Y922" s="186"/>
      <c r="Z922" s="186"/>
      <c r="AA922" s="186"/>
      <c r="AB922" s="186"/>
      <c r="AC922" s="186"/>
    </row>
    <row r="923" spans="3:29" ht="12.75">
      <c r="C923" s="186"/>
      <c r="D923" s="186"/>
      <c r="V923" s="186"/>
      <c r="W923" s="186"/>
      <c r="X923" s="186"/>
      <c r="Y923" s="186"/>
      <c r="Z923" s="186"/>
      <c r="AA923" s="186"/>
      <c r="AB923" s="186"/>
      <c r="AC923" s="186"/>
    </row>
    <row r="924" spans="3:29" ht="12.75">
      <c r="C924" s="186"/>
      <c r="D924" s="186"/>
      <c r="V924" s="186"/>
      <c r="W924" s="186"/>
      <c r="X924" s="186"/>
      <c r="Y924" s="186"/>
      <c r="Z924" s="186"/>
      <c r="AA924" s="186"/>
      <c r="AB924" s="186"/>
      <c r="AC924" s="186"/>
    </row>
    <row r="925" spans="3:29" ht="12.75">
      <c r="C925" s="186"/>
      <c r="D925" s="186"/>
      <c r="V925" s="186"/>
      <c r="W925" s="186"/>
      <c r="X925" s="186"/>
      <c r="Y925" s="186"/>
      <c r="Z925" s="186"/>
      <c r="AA925" s="186"/>
      <c r="AB925" s="186"/>
      <c r="AC925" s="186"/>
    </row>
    <row r="926" spans="3:29" ht="12.75">
      <c r="C926" s="186"/>
      <c r="D926" s="186"/>
      <c r="V926" s="186"/>
      <c r="W926" s="186"/>
      <c r="X926" s="186"/>
      <c r="Y926" s="186"/>
      <c r="Z926" s="186"/>
      <c r="AA926" s="186"/>
      <c r="AB926" s="186"/>
      <c r="AC926" s="186"/>
    </row>
    <row r="927" spans="3:29" ht="12.75">
      <c r="C927" s="186"/>
      <c r="D927" s="186"/>
      <c r="V927" s="186"/>
      <c r="W927" s="186"/>
      <c r="X927" s="186"/>
      <c r="Y927" s="186"/>
      <c r="Z927" s="186"/>
      <c r="AA927" s="186"/>
      <c r="AB927" s="186"/>
      <c r="AC927" s="186"/>
    </row>
    <row r="928" spans="3:29" ht="12.75">
      <c r="C928" s="186"/>
      <c r="D928" s="186"/>
      <c r="V928" s="186"/>
      <c r="W928" s="186"/>
      <c r="X928" s="186"/>
      <c r="Y928" s="186"/>
      <c r="Z928" s="186"/>
      <c r="AA928" s="186"/>
      <c r="AB928" s="186"/>
      <c r="AC928" s="186"/>
    </row>
    <row r="929" spans="3:29" ht="12.75">
      <c r="C929" s="186"/>
      <c r="D929" s="186"/>
      <c r="V929" s="186"/>
      <c r="W929" s="186"/>
      <c r="X929" s="186"/>
      <c r="Y929" s="186"/>
      <c r="Z929" s="186"/>
      <c r="AA929" s="186"/>
      <c r="AB929" s="186"/>
      <c r="AC929" s="186"/>
    </row>
    <row r="930" spans="3:29" ht="12.75">
      <c r="C930" s="186"/>
      <c r="D930" s="186"/>
      <c r="V930" s="186"/>
      <c r="W930" s="186"/>
      <c r="X930" s="186"/>
      <c r="Y930" s="186"/>
      <c r="Z930" s="186"/>
      <c r="AA930" s="186"/>
      <c r="AB930" s="186"/>
      <c r="AC930" s="186"/>
    </row>
    <row r="931" spans="3:29" ht="12.75">
      <c r="C931" s="186"/>
      <c r="D931" s="186"/>
      <c r="V931" s="186"/>
      <c r="W931" s="186"/>
      <c r="X931" s="186"/>
      <c r="Y931" s="186"/>
      <c r="Z931" s="186"/>
      <c r="AA931" s="186"/>
      <c r="AB931" s="186"/>
      <c r="AC931" s="186"/>
    </row>
    <row r="932" spans="3:29" ht="12.75">
      <c r="C932" s="186"/>
      <c r="D932" s="186"/>
      <c r="V932" s="186"/>
      <c r="W932" s="186"/>
      <c r="X932" s="186"/>
      <c r="Y932" s="186"/>
      <c r="Z932" s="186"/>
      <c r="AA932" s="186"/>
      <c r="AB932" s="186"/>
      <c r="AC932" s="186"/>
    </row>
    <row r="933" spans="3:29" ht="12.75">
      <c r="C933" s="186"/>
      <c r="D933" s="186"/>
      <c r="V933" s="186"/>
      <c r="W933" s="186"/>
      <c r="X933" s="186"/>
      <c r="Y933" s="186"/>
      <c r="Z933" s="186"/>
      <c r="AA933" s="186"/>
      <c r="AB933" s="186"/>
      <c r="AC933" s="186"/>
    </row>
    <row r="934" spans="3:29" ht="12.75">
      <c r="C934" s="186"/>
      <c r="D934" s="186"/>
      <c r="V934" s="186"/>
      <c r="W934" s="186"/>
      <c r="X934" s="186"/>
      <c r="Y934" s="186"/>
      <c r="Z934" s="186"/>
      <c r="AA934" s="186"/>
      <c r="AB934" s="186"/>
      <c r="AC934" s="186"/>
    </row>
    <row r="935" spans="3:29" ht="12.75">
      <c r="C935" s="186"/>
      <c r="D935" s="186"/>
      <c r="V935" s="186"/>
      <c r="W935" s="186"/>
      <c r="X935" s="186"/>
      <c r="Y935" s="186"/>
      <c r="Z935" s="186"/>
      <c r="AA935" s="186"/>
      <c r="AB935" s="186"/>
      <c r="AC935" s="186"/>
    </row>
    <row r="936" spans="3:29" ht="12.75">
      <c r="C936" s="186"/>
      <c r="D936" s="186"/>
      <c r="V936" s="186"/>
      <c r="W936" s="186"/>
      <c r="X936" s="186"/>
      <c r="Y936" s="186"/>
      <c r="Z936" s="186"/>
      <c r="AA936" s="186"/>
      <c r="AB936" s="186"/>
      <c r="AC936" s="186"/>
    </row>
    <row r="937" spans="3:29" ht="12.75">
      <c r="C937" s="186"/>
      <c r="D937" s="186"/>
      <c r="V937" s="186"/>
      <c r="W937" s="186"/>
      <c r="X937" s="186"/>
      <c r="Y937" s="186"/>
      <c r="Z937" s="186"/>
      <c r="AA937" s="186"/>
      <c r="AB937" s="186"/>
      <c r="AC937" s="186"/>
    </row>
    <row r="938" spans="3:29" ht="12.75">
      <c r="C938" s="186"/>
      <c r="D938" s="186"/>
      <c r="V938" s="186"/>
      <c r="W938" s="186"/>
      <c r="X938" s="186"/>
      <c r="Y938" s="186"/>
      <c r="Z938" s="186"/>
      <c r="AA938" s="186"/>
      <c r="AB938" s="186"/>
      <c r="AC938" s="186"/>
    </row>
    <row r="939" spans="3:29" ht="12.75">
      <c r="C939" s="186"/>
      <c r="D939" s="186"/>
      <c r="V939" s="186"/>
      <c r="W939" s="186"/>
      <c r="X939" s="186"/>
      <c r="Y939" s="186"/>
      <c r="Z939" s="186"/>
      <c r="AA939" s="186"/>
      <c r="AB939" s="186"/>
      <c r="AC939" s="186"/>
    </row>
    <row r="940" spans="3:29" ht="12.75">
      <c r="C940" s="186"/>
      <c r="D940" s="186"/>
      <c r="V940" s="186"/>
      <c r="W940" s="186"/>
      <c r="X940" s="186"/>
      <c r="Y940" s="186"/>
      <c r="Z940" s="186"/>
      <c r="AA940" s="186"/>
      <c r="AB940" s="186"/>
      <c r="AC940" s="186"/>
    </row>
    <row r="941" spans="3:29" ht="12.75">
      <c r="C941" s="186"/>
      <c r="D941" s="186"/>
      <c r="V941" s="186"/>
      <c r="W941" s="186"/>
      <c r="X941" s="186"/>
      <c r="Y941" s="186"/>
      <c r="Z941" s="186"/>
      <c r="AA941" s="186"/>
      <c r="AB941" s="186"/>
      <c r="AC941" s="186"/>
    </row>
    <row r="942" spans="3:29" ht="12.75">
      <c r="C942" s="186"/>
      <c r="D942" s="186"/>
      <c r="V942" s="186"/>
      <c r="W942" s="186"/>
      <c r="X942" s="186"/>
      <c r="Y942" s="186"/>
      <c r="Z942" s="186"/>
      <c r="AA942" s="186"/>
      <c r="AB942" s="186"/>
      <c r="AC942" s="186"/>
    </row>
    <row r="943" spans="3:29" ht="12.75">
      <c r="C943" s="186"/>
      <c r="D943" s="186"/>
      <c r="V943" s="186"/>
      <c r="W943" s="186"/>
      <c r="X943" s="186"/>
      <c r="Y943" s="186"/>
      <c r="Z943" s="186"/>
      <c r="AA943" s="186"/>
      <c r="AB943" s="186"/>
      <c r="AC943" s="186"/>
    </row>
    <row r="944" spans="3:29" ht="12.75">
      <c r="C944" s="186"/>
      <c r="D944" s="186"/>
      <c r="V944" s="186"/>
      <c r="W944" s="186"/>
      <c r="X944" s="186"/>
      <c r="Y944" s="186"/>
      <c r="Z944" s="186"/>
      <c r="AA944" s="186"/>
      <c r="AB944" s="186"/>
      <c r="AC944" s="186"/>
    </row>
    <row r="945" spans="3:29" ht="12.75">
      <c r="C945" s="186"/>
      <c r="D945" s="186"/>
      <c r="V945" s="186"/>
      <c r="W945" s="186"/>
      <c r="X945" s="186"/>
      <c r="Y945" s="186"/>
      <c r="Z945" s="186"/>
      <c r="AA945" s="186"/>
      <c r="AB945" s="186"/>
      <c r="AC945" s="186"/>
    </row>
    <row r="946" spans="3:29" ht="12.75">
      <c r="C946" s="186"/>
      <c r="D946" s="186"/>
      <c r="V946" s="186"/>
      <c r="W946" s="186"/>
      <c r="X946" s="186"/>
      <c r="Y946" s="186"/>
      <c r="Z946" s="186"/>
      <c r="AA946" s="186"/>
      <c r="AB946" s="186"/>
      <c r="AC946" s="186"/>
    </row>
    <row r="947" spans="3:29" ht="12.75">
      <c r="C947" s="186"/>
      <c r="D947" s="186"/>
      <c r="V947" s="186"/>
      <c r="W947" s="186"/>
      <c r="X947" s="186"/>
      <c r="Y947" s="186"/>
      <c r="Z947" s="186"/>
      <c r="AA947" s="186"/>
      <c r="AB947" s="186"/>
      <c r="AC947" s="186"/>
    </row>
    <row r="948" spans="3:29" ht="12.75">
      <c r="C948" s="186"/>
      <c r="D948" s="186"/>
      <c r="V948" s="186"/>
      <c r="W948" s="186"/>
      <c r="X948" s="186"/>
      <c r="Y948" s="186"/>
      <c r="Z948" s="186"/>
      <c r="AA948" s="186"/>
      <c r="AB948" s="186"/>
      <c r="AC948" s="186"/>
    </row>
    <row r="949" spans="3:29" ht="12.75">
      <c r="C949" s="186"/>
      <c r="D949" s="186"/>
      <c r="V949" s="186"/>
      <c r="W949" s="186"/>
      <c r="X949" s="186"/>
      <c r="Y949" s="186"/>
      <c r="Z949" s="186"/>
      <c r="AA949" s="186"/>
      <c r="AB949" s="186"/>
      <c r="AC949" s="186"/>
    </row>
    <row r="950" spans="3:29" ht="12.75">
      <c r="C950" s="186"/>
      <c r="D950" s="186"/>
      <c r="V950" s="186"/>
      <c r="W950" s="186"/>
      <c r="X950" s="186"/>
      <c r="Y950" s="186"/>
      <c r="Z950" s="186"/>
      <c r="AA950" s="186"/>
      <c r="AB950" s="186"/>
      <c r="AC950" s="186"/>
    </row>
    <row r="951" spans="3:29" ht="12.75">
      <c r="C951" s="186"/>
      <c r="D951" s="186"/>
      <c r="V951" s="186"/>
      <c r="W951" s="186"/>
      <c r="X951" s="186"/>
      <c r="Y951" s="186"/>
      <c r="Z951" s="186"/>
      <c r="AA951" s="186"/>
      <c r="AB951" s="186"/>
      <c r="AC951" s="186"/>
    </row>
    <row r="952" spans="3:29" ht="12.75">
      <c r="C952" s="186"/>
      <c r="D952" s="186"/>
      <c r="V952" s="186"/>
      <c r="W952" s="186"/>
      <c r="X952" s="186"/>
      <c r="Y952" s="186"/>
      <c r="Z952" s="186"/>
      <c r="AA952" s="186"/>
      <c r="AB952" s="186"/>
      <c r="AC952" s="186"/>
    </row>
    <row r="953" spans="3:29" ht="12.75">
      <c r="C953" s="186"/>
      <c r="D953" s="186"/>
      <c r="V953" s="186"/>
      <c r="W953" s="186"/>
      <c r="X953" s="186"/>
      <c r="Y953" s="186"/>
      <c r="Z953" s="186"/>
      <c r="AA953" s="186"/>
      <c r="AB953" s="186"/>
      <c r="AC953" s="186"/>
    </row>
    <row r="954" spans="3:29" ht="12.75">
      <c r="C954" s="186"/>
      <c r="D954" s="186"/>
      <c r="V954" s="186"/>
      <c r="W954" s="186"/>
      <c r="X954" s="186"/>
      <c r="Y954" s="186"/>
      <c r="Z954" s="186"/>
      <c r="AA954" s="186"/>
      <c r="AB954" s="186"/>
      <c r="AC954" s="186"/>
    </row>
    <row r="955" spans="3:29" ht="12.75">
      <c r="C955" s="186"/>
      <c r="D955" s="186"/>
      <c r="V955" s="186"/>
      <c r="W955" s="186"/>
      <c r="X955" s="186"/>
      <c r="Y955" s="186"/>
      <c r="Z955" s="186"/>
      <c r="AA955" s="186"/>
      <c r="AB955" s="186"/>
      <c r="AC955" s="186"/>
    </row>
    <row r="956" spans="3:29" ht="12.75">
      <c r="C956" s="186"/>
      <c r="D956" s="186"/>
      <c r="V956" s="186"/>
      <c r="W956" s="186"/>
      <c r="X956" s="186"/>
      <c r="Y956" s="186"/>
      <c r="Z956" s="186"/>
      <c r="AA956" s="186"/>
      <c r="AB956" s="186"/>
      <c r="AC956" s="186"/>
    </row>
    <row r="957" spans="3:29" ht="12.75">
      <c r="C957" s="186"/>
      <c r="D957" s="186"/>
      <c r="V957" s="186"/>
      <c r="W957" s="186"/>
      <c r="X957" s="186"/>
      <c r="Y957" s="186"/>
      <c r="Z957" s="186"/>
      <c r="AA957" s="186"/>
      <c r="AB957" s="186"/>
      <c r="AC957" s="186"/>
    </row>
    <row r="958" spans="3:29" ht="12.75">
      <c r="C958" s="186"/>
      <c r="D958" s="186"/>
      <c r="V958" s="186"/>
      <c r="W958" s="186"/>
      <c r="X958" s="186"/>
      <c r="Y958" s="186"/>
      <c r="Z958" s="186"/>
      <c r="AA958" s="186"/>
      <c r="AB958" s="186"/>
      <c r="AC958" s="186"/>
    </row>
    <row r="959" spans="3:29" ht="12.75">
      <c r="C959" s="186"/>
      <c r="D959" s="186"/>
      <c r="V959" s="186"/>
      <c r="W959" s="186"/>
      <c r="X959" s="186"/>
      <c r="Y959" s="186"/>
      <c r="Z959" s="186"/>
      <c r="AA959" s="186"/>
      <c r="AB959" s="186"/>
      <c r="AC959" s="186"/>
    </row>
    <row r="960" spans="3:29" ht="12.75">
      <c r="C960" s="186"/>
      <c r="D960" s="186"/>
      <c r="V960" s="186"/>
      <c r="W960" s="186"/>
      <c r="X960" s="186"/>
      <c r="Y960" s="186"/>
      <c r="Z960" s="186"/>
      <c r="AA960" s="186"/>
      <c r="AB960" s="186"/>
      <c r="AC960" s="186"/>
    </row>
    <row r="961" spans="3:29" ht="12.75">
      <c r="C961" s="186"/>
      <c r="D961" s="186"/>
      <c r="V961" s="186"/>
      <c r="W961" s="186"/>
      <c r="X961" s="186"/>
      <c r="Y961" s="186"/>
      <c r="Z961" s="186"/>
      <c r="AA961" s="186"/>
      <c r="AB961" s="186"/>
      <c r="AC961" s="186"/>
    </row>
    <row r="962" spans="3:29" ht="12.75">
      <c r="C962" s="186"/>
      <c r="D962" s="186"/>
      <c r="V962" s="186"/>
      <c r="W962" s="186"/>
      <c r="X962" s="186"/>
      <c r="Y962" s="186"/>
      <c r="Z962" s="186"/>
      <c r="AA962" s="186"/>
      <c r="AB962" s="186"/>
      <c r="AC962" s="186"/>
    </row>
    <row r="963" spans="3:29" ht="12.75">
      <c r="C963" s="186"/>
      <c r="D963" s="186"/>
      <c r="V963" s="186"/>
      <c r="W963" s="186"/>
      <c r="X963" s="186"/>
      <c r="Y963" s="186"/>
      <c r="Z963" s="186"/>
      <c r="AA963" s="186"/>
      <c r="AB963" s="186"/>
      <c r="AC963" s="186"/>
    </row>
    <row r="964" spans="3:29" ht="12.75">
      <c r="C964" s="186"/>
      <c r="D964" s="186"/>
      <c r="V964" s="186"/>
      <c r="W964" s="186"/>
      <c r="X964" s="186"/>
      <c r="Y964" s="186"/>
      <c r="Z964" s="186"/>
      <c r="AA964" s="186"/>
      <c r="AB964" s="186"/>
      <c r="AC964" s="186"/>
    </row>
    <row r="965" spans="3:29" ht="12.75">
      <c r="C965" s="186"/>
      <c r="D965" s="186"/>
      <c r="V965" s="186"/>
      <c r="W965" s="186"/>
      <c r="X965" s="186"/>
      <c r="Y965" s="186"/>
      <c r="Z965" s="186"/>
      <c r="AA965" s="186"/>
      <c r="AB965" s="186"/>
      <c r="AC965" s="186"/>
    </row>
    <row r="966" spans="3:29" ht="12.75">
      <c r="C966" s="186"/>
      <c r="D966" s="186"/>
      <c r="V966" s="186"/>
      <c r="W966" s="186"/>
      <c r="X966" s="186"/>
      <c r="Y966" s="186"/>
      <c r="Z966" s="186"/>
      <c r="AA966" s="186"/>
      <c r="AB966" s="186"/>
      <c r="AC966" s="186"/>
    </row>
    <row r="967" spans="3:29" ht="12.75">
      <c r="C967" s="186"/>
      <c r="D967" s="186"/>
      <c r="V967" s="186"/>
      <c r="W967" s="186"/>
      <c r="X967" s="186"/>
      <c r="Y967" s="186"/>
      <c r="Z967" s="186"/>
      <c r="AA967" s="186"/>
      <c r="AB967" s="186"/>
      <c r="AC967" s="186"/>
    </row>
    <row r="968" spans="3:29" ht="12.75">
      <c r="C968" s="186"/>
      <c r="D968" s="186"/>
      <c r="V968" s="186"/>
      <c r="W968" s="186"/>
      <c r="X968" s="186"/>
      <c r="Y968" s="186"/>
      <c r="Z968" s="186"/>
      <c r="AA968" s="186"/>
      <c r="AB968" s="186"/>
      <c r="AC968" s="186"/>
    </row>
    <row r="969" spans="3:29" ht="12.75">
      <c r="C969" s="186"/>
      <c r="D969" s="186"/>
      <c r="V969" s="186"/>
      <c r="W969" s="186"/>
      <c r="X969" s="186"/>
      <c r="Y969" s="186"/>
      <c r="Z969" s="186"/>
      <c r="AA969" s="186"/>
      <c r="AB969" s="186"/>
      <c r="AC969" s="186"/>
    </row>
    <row r="970" spans="3:29" ht="12.75">
      <c r="C970" s="186"/>
      <c r="D970" s="186"/>
      <c r="V970" s="186"/>
      <c r="W970" s="186"/>
      <c r="X970" s="186"/>
      <c r="Y970" s="186"/>
      <c r="Z970" s="186"/>
      <c r="AA970" s="186"/>
      <c r="AB970" s="186"/>
      <c r="AC970" s="186"/>
    </row>
    <row r="971" spans="3:29" ht="12.75">
      <c r="C971" s="186"/>
      <c r="D971" s="186"/>
      <c r="V971" s="186"/>
      <c r="W971" s="186"/>
      <c r="X971" s="186"/>
      <c r="Y971" s="186"/>
      <c r="Z971" s="186"/>
      <c r="AA971" s="186"/>
      <c r="AB971" s="186"/>
      <c r="AC971" s="186"/>
    </row>
    <row r="972" spans="3:29" ht="12.75">
      <c r="C972" s="186"/>
      <c r="D972" s="186"/>
      <c r="V972" s="186"/>
      <c r="W972" s="186"/>
      <c r="X972" s="186"/>
      <c r="Y972" s="186"/>
      <c r="Z972" s="186"/>
      <c r="AA972" s="186"/>
      <c r="AB972" s="186"/>
      <c r="AC972" s="186"/>
    </row>
    <row r="973" spans="3:29" ht="12.75">
      <c r="C973" s="186"/>
      <c r="D973" s="186"/>
      <c r="V973" s="186"/>
      <c r="W973" s="186"/>
      <c r="X973" s="186"/>
      <c r="Y973" s="186"/>
      <c r="Z973" s="186"/>
      <c r="AA973" s="186"/>
      <c r="AB973" s="186"/>
      <c r="AC973" s="186"/>
    </row>
    <row r="974" spans="3:29" ht="12.75">
      <c r="C974" s="186"/>
      <c r="D974" s="186"/>
      <c r="V974" s="186"/>
      <c r="W974" s="186"/>
      <c r="X974" s="186"/>
      <c r="Y974" s="186"/>
      <c r="Z974" s="186"/>
      <c r="AA974" s="186"/>
      <c r="AB974" s="186"/>
      <c r="AC974" s="186"/>
    </row>
  </sheetData>
  <mergeCells count="96">
    <mergeCell ref="A191:B191"/>
    <mergeCell ref="C191:D191"/>
    <mergeCell ref="E191:F191"/>
    <mergeCell ref="G191:H191"/>
    <mergeCell ref="I191:J191"/>
    <mergeCell ref="M66:N66"/>
    <mergeCell ref="O66:P66"/>
    <mergeCell ref="M95:N95"/>
    <mergeCell ref="O95:P95"/>
    <mergeCell ref="A66:B66"/>
    <mergeCell ref="A95:B95"/>
    <mergeCell ref="C95:D95"/>
    <mergeCell ref="E95:F95"/>
    <mergeCell ref="G95:H95"/>
    <mergeCell ref="I95:J95"/>
    <mergeCell ref="K95:L95"/>
    <mergeCell ref="C66:D66"/>
    <mergeCell ref="E66:F66"/>
    <mergeCell ref="G66:H66"/>
    <mergeCell ref="I66:J66"/>
    <mergeCell ref="K66:L66"/>
    <mergeCell ref="M3:N3"/>
    <mergeCell ref="O3:P3"/>
    <mergeCell ref="M34:N34"/>
    <mergeCell ref="O34:P34"/>
    <mergeCell ref="A3:B3"/>
    <mergeCell ref="A34:B34"/>
    <mergeCell ref="C34:D34"/>
    <mergeCell ref="E34:F34"/>
    <mergeCell ref="G34:H34"/>
    <mergeCell ref="I34:J34"/>
    <mergeCell ref="K34:L34"/>
    <mergeCell ref="C3:D3"/>
    <mergeCell ref="E3:F3"/>
    <mergeCell ref="G3:H3"/>
    <mergeCell ref="I3:J3"/>
    <mergeCell ref="K3:L3"/>
    <mergeCell ref="M328:N328"/>
    <mergeCell ref="O328:P328"/>
    <mergeCell ref="M363:N363"/>
    <mergeCell ref="O363:P363"/>
    <mergeCell ref="A328:B328"/>
    <mergeCell ref="A363:B363"/>
    <mergeCell ref="C363:D363"/>
    <mergeCell ref="E363:F363"/>
    <mergeCell ref="G363:H363"/>
    <mergeCell ref="I363:J363"/>
    <mergeCell ref="K363:L363"/>
    <mergeCell ref="C328:D328"/>
    <mergeCell ref="E328:F328"/>
    <mergeCell ref="G328:H328"/>
    <mergeCell ref="I328:J328"/>
    <mergeCell ref="K328:L328"/>
    <mergeCell ref="M257:N257"/>
    <mergeCell ref="O257:P257"/>
    <mergeCell ref="M293:N293"/>
    <mergeCell ref="O293:P293"/>
    <mergeCell ref="A257:B257"/>
    <mergeCell ref="A293:B293"/>
    <mergeCell ref="C293:D293"/>
    <mergeCell ref="E293:F293"/>
    <mergeCell ref="G293:H293"/>
    <mergeCell ref="I293:J293"/>
    <mergeCell ref="K293:L293"/>
    <mergeCell ref="C257:D257"/>
    <mergeCell ref="E257:F257"/>
    <mergeCell ref="G257:H257"/>
    <mergeCell ref="I257:J257"/>
    <mergeCell ref="K257:L257"/>
    <mergeCell ref="A222:B222"/>
    <mergeCell ref="C222:D222"/>
    <mergeCell ref="E222:F222"/>
    <mergeCell ref="G222:H222"/>
    <mergeCell ref="I222:J222"/>
    <mergeCell ref="K222:L222"/>
    <mergeCell ref="M222:N222"/>
    <mergeCell ref="O222:P222"/>
    <mergeCell ref="K191:L191"/>
    <mergeCell ref="M191:N191"/>
    <mergeCell ref="O191:P191"/>
    <mergeCell ref="M128:N128"/>
    <mergeCell ref="O128:P128"/>
    <mergeCell ref="A128:B128"/>
    <mergeCell ref="A158:B158"/>
    <mergeCell ref="C158:D158"/>
    <mergeCell ref="E158:F158"/>
    <mergeCell ref="G158:H158"/>
    <mergeCell ref="I158:J158"/>
    <mergeCell ref="K158:L158"/>
    <mergeCell ref="M158:N158"/>
    <mergeCell ref="O158:P158"/>
    <mergeCell ref="C128:D128"/>
    <mergeCell ref="E128:F128"/>
    <mergeCell ref="G128:H128"/>
    <mergeCell ref="I128:J128"/>
    <mergeCell ref="K128:L128"/>
  </mergeCells>
  <conditionalFormatting sqref="C5:P29 C36:P61 C68:P90 C97:P123 C130:P153 C160:P186 C193:P217 C224:P252 C259:P288 C295:P323 C330:P358 C365:P395">
    <cfRule type="cellIs" dxfId="1" priority="1"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677"/>
  <sheetViews>
    <sheetView workbookViewId="0"/>
  </sheetViews>
  <sheetFormatPr baseColWidth="10" defaultColWidth="14.42578125" defaultRowHeight="15.75" customHeight="1"/>
  <cols>
    <col min="1" max="1" width="7" customWidth="1"/>
    <col min="2" max="2" width="38.85546875" customWidth="1"/>
    <col min="3" max="3" width="24.85546875" customWidth="1"/>
    <col min="4" max="4" width="37" customWidth="1"/>
    <col min="5" max="5" width="41" customWidth="1"/>
    <col min="6" max="6" width="94" customWidth="1"/>
    <col min="7" max="7" width="43.140625" customWidth="1"/>
    <col min="8" max="24" width="10.7109375" customWidth="1"/>
  </cols>
  <sheetData>
    <row r="1" spans="1:24" ht="15.75" customHeight="1">
      <c r="A1" s="440"/>
      <c r="B1" s="441"/>
      <c r="C1" s="442"/>
      <c r="D1" s="440"/>
      <c r="E1" s="443"/>
      <c r="F1" s="440"/>
      <c r="G1" s="440"/>
      <c r="H1" s="440"/>
      <c r="I1" s="440"/>
      <c r="J1" s="440"/>
      <c r="K1" s="440"/>
      <c r="L1" s="440"/>
      <c r="M1" s="440"/>
      <c r="N1" s="440"/>
      <c r="O1" s="440"/>
      <c r="P1" s="440"/>
      <c r="Q1" s="440"/>
      <c r="R1" s="440"/>
      <c r="S1" s="440"/>
      <c r="T1" s="440"/>
      <c r="U1" s="440"/>
      <c r="V1" s="440"/>
      <c r="W1" s="440"/>
      <c r="X1" s="440"/>
    </row>
    <row r="2" spans="1:24" ht="15.75" customHeight="1">
      <c r="A2" s="444" t="s">
        <v>12066</v>
      </c>
      <c r="B2" s="445" t="s">
        <v>37</v>
      </c>
      <c r="C2" s="444" t="s">
        <v>38</v>
      </c>
      <c r="D2" s="445" t="s">
        <v>39</v>
      </c>
      <c r="E2" s="446" t="s">
        <v>40</v>
      </c>
      <c r="F2" s="444" t="s">
        <v>44</v>
      </c>
      <c r="G2" s="444" t="s">
        <v>12079</v>
      </c>
      <c r="H2" s="447"/>
      <c r="I2" s="447"/>
      <c r="J2" s="447"/>
      <c r="K2" s="447"/>
      <c r="L2" s="447"/>
      <c r="M2" s="447"/>
      <c r="N2" s="447"/>
      <c r="O2" s="447"/>
      <c r="P2" s="447"/>
      <c r="Q2" s="447"/>
      <c r="R2" s="447"/>
      <c r="S2" s="447"/>
      <c r="T2" s="447"/>
      <c r="U2" s="447"/>
      <c r="V2" s="447"/>
      <c r="W2" s="447"/>
      <c r="X2" s="447"/>
    </row>
    <row r="3" spans="1:24" ht="15.75" customHeight="1">
      <c r="A3" s="448">
        <v>1</v>
      </c>
      <c r="B3" s="447" t="str">
        <f t="array" ref="B3">IFERROR(INDEX('2018'!A:A,MATCH(SMALL('2018'!$N:$N,1),'2018'!$N:$N,0),1),0)</f>
        <v>Vilma Cabrera</v>
      </c>
      <c r="C3" s="447" t="str">
        <f t="array" ref="C3">IFERROR(INDEX('2018'!B:B,MATCH(SMALL('2018'!$N:$N,1),'2018'!$N:$N,0),1),0)</f>
        <v>10.72.0.23</v>
      </c>
      <c r="D3" s="447" t="str">
        <f t="array" ref="D3">IFERROR(INDEX('2018'!C:C,MATCH(SMALL('2018'!$N:$N,1),'2018'!$N:$N,0),1),0)</f>
        <v>Lomas del Viento</v>
      </c>
      <c r="E3" s="449">
        <f t="array" ref="E3">IFERROR(INDEX('2018'!E:E,MATCH(SMALL('2018'!$N:$N,1),'2018'!$N:$N,0),1),0)</f>
        <v>43392</v>
      </c>
      <c r="F3" s="447" t="str">
        <f t="array" ref="F3">IFERROR(INDEX('2018'!F:F,MATCH(SMALL('2018'!$N:$N,1),'2018'!$N:$N,0),1),0)</f>
        <v>Mudanza</v>
      </c>
      <c r="G3" s="447">
        <f t="shared" ref="G3:G25" ca="1" si="0">TODAY()-E3</f>
        <v>445</v>
      </c>
      <c r="H3" s="447"/>
      <c r="I3" s="447"/>
      <c r="J3" s="447"/>
      <c r="K3" s="447"/>
      <c r="L3" s="447"/>
      <c r="M3" s="447"/>
      <c r="N3" s="447"/>
      <c r="O3" s="447"/>
      <c r="P3" s="447"/>
      <c r="Q3" s="447"/>
      <c r="R3" s="447"/>
      <c r="S3" s="447"/>
      <c r="T3" s="447"/>
      <c r="U3" s="447"/>
      <c r="V3" s="447"/>
      <c r="W3" s="447"/>
      <c r="X3" s="447"/>
    </row>
    <row r="4" spans="1:24" ht="15.75" customHeight="1">
      <c r="A4" s="448">
        <v>2</v>
      </c>
      <c r="B4" s="447" t="str">
        <f t="array" ref="B4">IFERROR(INDEX('2018'!A:A,MATCH(SMALL('2018'!$N:$N,2),'2018'!$N:$N,0),1),0)</f>
        <v>Sammy Manhud Abdelfatah</v>
      </c>
      <c r="C4" s="447" t="str">
        <f t="array" ref="C4">IFERROR(INDEX('2018'!B:B,MATCH(SMALL('2018'!$N:$N,2),'2018'!$N:$N,0),1),0)</f>
        <v xml:space="preserve">10.30.0.131 </v>
      </c>
      <c r="D4" s="447" t="str">
        <f t="array" ref="D4">IFERROR(INDEX('2018'!C:C,MATCH(SMALL('2018'!$N:$N,2),'2018'!$N:$N,0),1),0)</f>
        <v>Millenia</v>
      </c>
      <c r="E4" s="449">
        <f t="array" ref="E4">IFERROR(INDEX('2018'!E:E,MATCH(SMALL('2018'!$N:$N,2),'2018'!$N:$N,0),1),0)</f>
        <v>43401</v>
      </c>
      <c r="F4" s="447" t="str">
        <f t="array" ref="F4">IFERROR(INDEX('2018'!F:F,MATCH(SMALL('2018'!$N:$N,2),'2018'!$N:$N,0),1),0)</f>
        <v>Cliente llama para hacer la solicitud de la compra de un router</v>
      </c>
      <c r="G4" s="447">
        <f t="shared" ca="1" si="0"/>
        <v>436</v>
      </c>
      <c r="H4" s="447"/>
      <c r="I4" s="447"/>
      <c r="J4" s="447"/>
      <c r="K4" s="447"/>
      <c r="L4" s="447"/>
      <c r="M4" s="447"/>
      <c r="N4" s="447"/>
      <c r="O4" s="447"/>
      <c r="P4" s="447"/>
      <c r="Q4" s="447"/>
      <c r="R4" s="447"/>
      <c r="S4" s="447"/>
      <c r="T4" s="447"/>
      <c r="U4" s="447"/>
      <c r="V4" s="447"/>
      <c r="W4" s="447"/>
      <c r="X4" s="447"/>
    </row>
    <row r="5" spans="1:24" ht="15.75" customHeight="1">
      <c r="A5" s="450">
        <v>3</v>
      </c>
      <c r="B5" s="447" t="str">
        <f t="array" ref="B5">IFERROR(INDEX('2018'!A:A,MATCH(SMALL('2018'!$N:$N,3),'2018'!$N:$N,0),1),0)</f>
        <v>Luis Rafael Calderon</v>
      </c>
      <c r="C5" s="447" t="str">
        <f t="array" ref="C5">IFERROR(INDEX('2018'!B:B,MATCH(SMALL('2018'!$N:$N,3),'2018'!$N:$N,0),1),0)</f>
        <v>10.44.0.68</v>
      </c>
      <c r="D5" s="447" t="str">
        <f t="array" ref="D5">IFERROR(INDEX('2018'!C:C,MATCH(SMALL('2018'!$N:$N,3),'2018'!$N:$N,0),1),0)</f>
        <v>Agueybana</v>
      </c>
      <c r="E5" s="449">
        <f t="array" ref="E5">IFERROR(INDEX('2018'!E:E,MATCH(SMALL('2018'!$N:$N,3),'2018'!$N:$N,0),1),0)</f>
        <v>43411</v>
      </c>
      <c r="F5" s="447" t="str">
        <f t="array" ref="F5">IFERROR(INDEX('2018'!F:F,MATCH(SMALL('2018'!$N:$N,3),'2018'!$N:$N,0),1),0)</f>
        <v>Problemas con el PoE</v>
      </c>
      <c r="G5" s="447">
        <f t="shared" ca="1" si="0"/>
        <v>426</v>
      </c>
      <c r="H5" s="447"/>
      <c r="I5" s="447"/>
      <c r="J5" s="447"/>
      <c r="K5" s="447"/>
      <c r="L5" s="447"/>
      <c r="M5" s="447"/>
      <c r="N5" s="447"/>
      <c r="O5" s="447"/>
      <c r="P5" s="447"/>
      <c r="Q5" s="447"/>
      <c r="R5" s="447"/>
      <c r="S5" s="447"/>
      <c r="T5" s="447"/>
      <c r="U5" s="447"/>
      <c r="V5" s="447"/>
      <c r="W5" s="447"/>
      <c r="X5" s="447"/>
    </row>
    <row r="6" spans="1:24" ht="15.75" customHeight="1">
      <c r="A6" s="450">
        <v>4</v>
      </c>
      <c r="B6" s="447" t="str">
        <f t="array" ref="B6">IFERROR(INDEX('2018'!A:A,MATCH(SMALL('2018'!$N:$N,4),'2018'!$N:$N,0),1),0)</f>
        <v>Carmen Pabon</v>
      </c>
      <c r="C6" s="447" t="str">
        <f t="array" ref="C6">IFERROR(INDEX('2018'!B:B,MATCH(SMALL('2018'!$N:$N,4),'2018'!$N:$N,0),1),0)</f>
        <v>10.49.0.68</v>
      </c>
      <c r="D6" s="447" t="str">
        <f t="array" ref="D6">IFERROR(INDEX('2018'!C:C,MATCH(SMALL('2018'!$N:$N,4),'2018'!$N:$N,0),1),0)</f>
        <v>Condesa</v>
      </c>
      <c r="E6" s="449">
        <f t="array" ref="E6">IFERROR(INDEX('2018'!E:E,MATCH(SMALL('2018'!$N:$N,4),'2018'!$N:$N,0),1),0)</f>
        <v>43426</v>
      </c>
      <c r="F6" s="447" t="str">
        <f t="array" ref="F6">IFERROR(INDEX('2018'!F:F,MATCH(SMALL('2018'!$N:$N,4),'2018'!$N:$N,0),1),0)</f>
        <v>Problemas de velocidad y intermitencia</v>
      </c>
      <c r="G6" s="447">
        <f t="shared" ca="1" si="0"/>
        <v>411</v>
      </c>
      <c r="H6" s="447"/>
      <c r="I6" s="447"/>
      <c r="J6" s="447"/>
      <c r="K6" s="447"/>
      <c r="L6" s="447"/>
      <c r="M6" s="447"/>
      <c r="N6" s="447"/>
      <c r="O6" s="447"/>
      <c r="P6" s="447"/>
      <c r="Q6" s="447"/>
      <c r="R6" s="447"/>
      <c r="S6" s="447"/>
      <c r="T6" s="447"/>
      <c r="U6" s="447"/>
      <c r="V6" s="447"/>
      <c r="W6" s="447"/>
      <c r="X6" s="447"/>
    </row>
    <row r="7" spans="1:24" ht="15.75" customHeight="1">
      <c r="A7" s="450">
        <v>5</v>
      </c>
      <c r="B7" s="447" t="str">
        <f t="array" ref="B7">IFERROR(INDEX('2018'!A:A,MATCH(SMALL('2018'!$N:$N,5),'2018'!$N:$N,0),1),0)</f>
        <v>Hector Rivera Claudio</v>
      </c>
      <c r="C7" s="447" t="str">
        <f t="array" ref="C7">IFERROR(INDEX('2018'!B:B,MATCH(SMALL('2018'!$N:$N,5),'2018'!$N:$N,0),1),0)</f>
        <v>10.35.0.79</v>
      </c>
      <c r="D7" s="447" t="str">
        <f t="array" ref="D7">IFERROR(INDEX('2018'!C:C,MATCH(SMALL('2018'!$N:$N,5),'2018'!$N:$N,0),1),0)</f>
        <v>Plaza Universidad</v>
      </c>
      <c r="E7" s="449">
        <f t="array" ref="E7">IFERROR(INDEX('2018'!E:E,MATCH(SMALL('2018'!$N:$N,5),'2018'!$N:$N,0),1),0)</f>
        <v>43439</v>
      </c>
      <c r="F7" s="447" t="str">
        <f t="array" ref="F7">IFERROR(INDEX('2018'!F:F,MATCH(SMALL('2018'!$N:$N,5),'2018'!$N:$N,0),1),0)</f>
        <v>Sin conexion a internet- posibilidad de router desconfigurado</v>
      </c>
      <c r="G7" s="447">
        <f t="shared" ca="1" si="0"/>
        <v>398</v>
      </c>
      <c r="H7" s="447"/>
      <c r="I7" s="447"/>
      <c r="J7" s="447"/>
      <c r="K7" s="447"/>
      <c r="L7" s="447"/>
      <c r="M7" s="447"/>
      <c r="N7" s="447"/>
      <c r="O7" s="447"/>
      <c r="P7" s="447"/>
      <c r="Q7" s="447"/>
      <c r="R7" s="447"/>
      <c r="S7" s="447"/>
      <c r="T7" s="447"/>
      <c r="U7" s="447"/>
      <c r="V7" s="447"/>
      <c r="W7" s="447"/>
      <c r="X7" s="447"/>
    </row>
    <row r="8" spans="1:24" ht="15.75" customHeight="1">
      <c r="A8" s="450">
        <v>6</v>
      </c>
      <c r="B8" s="447" t="str">
        <f t="array" ref="B8">IFERROR(INDEX('2018'!A:A,MATCH(SMALL('2018'!$N:$N,6),'2018'!$N:$N,0),1),0)</f>
        <v>Asha Toussint</v>
      </c>
      <c r="C8" s="447" t="str">
        <f t="array" ref="C8">IFERROR(INDEX('2018'!B:B,MATCH(SMALL('2018'!$N:$N,6),'2018'!$N:$N,0),1),0)</f>
        <v>10.60.0.39</v>
      </c>
      <c r="D8" s="447" t="str">
        <f t="array" ref="D8">IFERROR(INDEX('2018'!C:C,MATCH(SMALL('2018'!$N:$N,6),'2018'!$N:$N,0),1),0)</f>
        <v>Hato Rey Plaza</v>
      </c>
      <c r="E8" s="449">
        <f t="array" ref="E8">IFERROR(INDEX('2018'!E:E,MATCH(SMALL('2018'!$N:$N,6),'2018'!$N:$N,0),1),0)</f>
        <v>43451</v>
      </c>
      <c r="F8" s="447" t="str">
        <f t="array" ref="F8">IFERROR(INDEX('2018'!F:F,MATCH(SMALL('2018'!$N:$N,6),'2018'!$N:$N,0),1),0)</f>
        <v>Mudanza</v>
      </c>
      <c r="G8" s="447">
        <f t="shared" ca="1" si="0"/>
        <v>386</v>
      </c>
      <c r="H8" s="447"/>
      <c r="I8" s="447"/>
      <c r="J8" s="447"/>
      <c r="K8" s="447"/>
      <c r="L8" s="447"/>
      <c r="M8" s="447"/>
      <c r="N8" s="447"/>
      <c r="O8" s="447"/>
      <c r="P8" s="447"/>
      <c r="Q8" s="447"/>
      <c r="R8" s="447"/>
      <c r="S8" s="447"/>
      <c r="T8" s="447"/>
      <c r="U8" s="447"/>
      <c r="V8" s="447"/>
      <c r="W8" s="447"/>
      <c r="X8" s="447"/>
    </row>
    <row r="9" spans="1:24" ht="15.75" customHeight="1">
      <c r="A9" s="450">
        <v>7</v>
      </c>
      <c r="B9" s="447" t="str">
        <f t="array" ref="B9">IFERROR(INDEX('2018'!A:A,MATCH(SMALL('2018'!$N:$N,7),'2018'!$N:$N,0),1),0)</f>
        <v>Janice  Rodriguez</v>
      </c>
      <c r="C9" s="447" t="str">
        <f t="array" ref="C9">IFERROR(INDEX('2018'!B:B,MATCH(SMALL('2018'!$N:$N,7),'2018'!$N:$N,0),1),0)</f>
        <v>104.218.241.117</v>
      </c>
      <c r="D9" s="447" t="str">
        <f t="array" ref="D9">IFERROR(INDEX('2018'!C:C,MATCH(SMALL('2018'!$N:$N,7),'2018'!$N:$N,0),1),0)</f>
        <v>Arallanes</v>
      </c>
      <c r="E9" s="449">
        <f t="array" ref="E9">IFERROR(INDEX('2018'!E:E,MATCH(SMALL('2018'!$N:$N,7),'2018'!$N:$N,0),1),0)</f>
        <v>43453</v>
      </c>
      <c r="F9" s="447" t="str">
        <f t="array" ref="F9">IFERROR(INDEX('2018'!F:F,MATCH(SMALL('2018'!$N:$N,7),'2018'!$N:$N,0),1),0)</f>
        <v>Movilizacion de equipos</v>
      </c>
      <c r="G9" s="447">
        <f t="shared" ca="1" si="0"/>
        <v>384</v>
      </c>
      <c r="H9" s="447"/>
      <c r="I9" s="447"/>
      <c r="J9" s="447"/>
      <c r="K9" s="447"/>
      <c r="L9" s="447"/>
      <c r="M9" s="447"/>
      <c r="N9" s="447"/>
      <c r="O9" s="447"/>
      <c r="P9" s="447"/>
      <c r="Q9" s="447"/>
      <c r="R9" s="447"/>
      <c r="S9" s="447"/>
      <c r="T9" s="447"/>
      <c r="U9" s="447"/>
      <c r="V9" s="447"/>
      <c r="W9" s="447"/>
      <c r="X9" s="447"/>
    </row>
    <row r="10" spans="1:24" ht="15.75" customHeight="1">
      <c r="A10" s="450">
        <v>8</v>
      </c>
      <c r="B10" s="447" t="str">
        <f t="array" ref="B10">IFERROR(INDEX('2018'!A:A,MATCH(SMALL('2018'!$N:$N,8),'2018'!$N:$N,0),1),0)</f>
        <v>Elias Leduc Martes</v>
      </c>
      <c r="C10" s="447" t="str">
        <f t="array" ref="C10">IFERROR(INDEX('2018'!B:B,MATCH(SMALL('2018'!$N:$N,8),'2018'!$N:$N,0),1),0)</f>
        <v>10.44.0.54</v>
      </c>
      <c r="D10" s="447" t="str">
        <f t="array" ref="D10">IFERROR(INDEX('2018'!C:C,MATCH(SMALL('2018'!$N:$N,8),'2018'!$N:$N,0),1),0)</f>
        <v>Agueybana</v>
      </c>
      <c r="E10" s="449">
        <f t="array" ref="E10">IFERROR(INDEX('2018'!E:E,MATCH(SMALL('2018'!$N:$N,8),'2018'!$N:$N,0),1),0)</f>
        <v>43461</v>
      </c>
      <c r="F10" s="447" t="str">
        <f t="array" ref="F10">IFERROR(INDEX('2018'!F:F,MATCH(SMALL('2018'!$N:$N,8),'2018'!$N:$N,0),1),0)</f>
        <v>Problemas con el Router</v>
      </c>
      <c r="G10" s="447">
        <f t="shared" ca="1" si="0"/>
        <v>376</v>
      </c>
      <c r="H10" s="447"/>
      <c r="I10" s="447"/>
      <c r="J10" s="447"/>
      <c r="K10" s="447"/>
      <c r="L10" s="447"/>
      <c r="M10" s="447"/>
      <c r="N10" s="447"/>
      <c r="O10" s="447"/>
      <c r="P10" s="447"/>
      <c r="Q10" s="447"/>
      <c r="R10" s="447"/>
      <c r="S10" s="447"/>
      <c r="T10" s="447"/>
      <c r="U10" s="447"/>
      <c r="V10" s="447"/>
      <c r="W10" s="447"/>
      <c r="X10" s="447"/>
    </row>
    <row r="11" spans="1:24" ht="15.75" customHeight="1">
      <c r="A11" s="450">
        <v>9</v>
      </c>
      <c r="B11" s="451">
        <f t="array" ref="B11">IFERROR(INDEX('2018'!A:A,MATCH(SMALL('2018'!$N:$N,9),'2018'!$N:$N,0),1),0)</f>
        <v>0</v>
      </c>
      <c r="C11" s="447">
        <f t="array" ref="C11">IFERROR(INDEX('2018'!B:B,MATCH(SMALL('2018'!$N:$N,9),'2018'!$N:$N,0),1),0)</f>
        <v>0</v>
      </c>
      <c r="D11" s="447">
        <f t="array" ref="D11">IFERROR(INDEX('2018'!C:C,MATCH(SMALL('2018'!$N:$N,9),'2018'!$N:$N,0),1),0)</f>
        <v>0</v>
      </c>
      <c r="E11" s="449">
        <f t="array" ref="E11">IFERROR(INDEX('2018'!E:E,MATCH(SMALL('2018'!$N:$N,9),'2018'!$N:$N,0),1),0)</f>
        <v>0</v>
      </c>
      <c r="F11" s="447">
        <f t="array" ref="F11">IFERROR(INDEX('2018'!F:F,MATCH(SMALL('2018'!$N:$N,9),'2018'!$N:$N,0),1),0)</f>
        <v>0</v>
      </c>
      <c r="G11" s="447">
        <f t="shared" ca="1" si="0"/>
        <v>43837</v>
      </c>
      <c r="H11" s="447"/>
      <c r="I11" s="447"/>
      <c r="J11" s="447"/>
      <c r="K11" s="447"/>
      <c r="L11" s="447"/>
      <c r="M11" s="447"/>
      <c r="N11" s="447"/>
      <c r="O11" s="447"/>
      <c r="P11" s="447"/>
      <c r="Q11" s="447"/>
      <c r="R11" s="447"/>
      <c r="S11" s="447"/>
      <c r="T11" s="447"/>
      <c r="U11" s="447"/>
      <c r="V11" s="447"/>
      <c r="W11" s="447"/>
      <c r="X11" s="447"/>
    </row>
    <row r="12" spans="1:24" ht="15.75" customHeight="1">
      <c r="A12" s="450">
        <v>10</v>
      </c>
      <c r="B12" s="447">
        <f t="array" ref="B12">IFERROR(INDEX('2018'!A:A,MATCH(SMALL('2018'!$N:$N,10),'2018'!$N:$N,0),1),0)</f>
        <v>0</v>
      </c>
      <c r="C12" s="447">
        <f t="array" ref="C12">IFERROR(INDEX('2018'!B:B,MATCH(SMALL('2018'!$N:$N,10),'2018'!$N:$N,0),1),0)</f>
        <v>0</v>
      </c>
      <c r="D12" s="447">
        <f t="array" ref="D12">IFERROR(INDEX('2018'!C:C,MATCH(SMALL('2018'!$N:$N,10),'2018'!$N:$N,0),1),0)</f>
        <v>0</v>
      </c>
      <c r="E12" s="449">
        <f t="array" ref="E12">IFERROR(INDEX('2018'!E:E,MATCH(SMALL('2018'!$N:$N,10),'2018'!$N:$N,0),1),0)</f>
        <v>0</v>
      </c>
      <c r="F12" s="447">
        <f t="array" ref="F12">IFERROR(INDEX('2018'!F:F,MATCH(SMALL('2018'!$N:$N,10),'2018'!$N:$N,0),1),0)</f>
        <v>0</v>
      </c>
      <c r="G12" s="447">
        <f t="shared" ca="1" si="0"/>
        <v>43837</v>
      </c>
      <c r="H12" s="447"/>
      <c r="I12" s="447"/>
      <c r="J12" s="447"/>
      <c r="K12" s="447"/>
      <c r="L12" s="447"/>
      <c r="M12" s="447"/>
      <c r="N12" s="447"/>
      <c r="O12" s="447"/>
      <c r="P12" s="447"/>
      <c r="Q12" s="447"/>
      <c r="R12" s="447"/>
      <c r="S12" s="447"/>
      <c r="T12" s="447"/>
      <c r="U12" s="447"/>
      <c r="V12" s="447"/>
      <c r="W12" s="447"/>
      <c r="X12" s="447"/>
    </row>
    <row r="13" spans="1:24" ht="15.75" customHeight="1">
      <c r="A13" s="450">
        <v>11</v>
      </c>
      <c r="B13" s="451">
        <f t="array" ref="B13">IFERROR(INDEX('2018'!A:A,MATCH(SMALL('2018'!$N:$N,11),'2018'!$N:$N,0),1),0)</f>
        <v>0</v>
      </c>
      <c r="C13" s="447">
        <f t="array" ref="C13">IFERROR(INDEX('2018'!B:B,MATCH(SMALL('2018'!$N:$N,11),'2018'!$N:$N,0),1),0)</f>
        <v>0</v>
      </c>
      <c r="D13" s="447">
        <f t="array" ref="D13">IFERROR(INDEX('2018'!C:C,MATCH(SMALL('2018'!$N:$N,11),'2018'!$N:$N,0),1),0)</f>
        <v>0</v>
      </c>
      <c r="E13" s="449">
        <f t="array" ref="E13">IFERROR(INDEX('2018'!E:E,MATCH(SMALL('2018'!$N:$N,11),'2018'!$N:$N,0),1),0)</f>
        <v>0</v>
      </c>
      <c r="F13" s="447">
        <f t="array" ref="F13">IFERROR(INDEX('2018'!F:F,MATCH(SMALL('2018'!$N:$N,11),'2018'!$N:$N,0),1),0)</f>
        <v>0</v>
      </c>
      <c r="G13" s="447">
        <f t="shared" ca="1" si="0"/>
        <v>43837</v>
      </c>
      <c r="H13" s="447"/>
      <c r="I13" s="447"/>
      <c r="J13" s="447"/>
      <c r="K13" s="447"/>
      <c r="L13" s="447"/>
      <c r="M13" s="447"/>
      <c r="N13" s="447"/>
      <c r="O13" s="447"/>
      <c r="P13" s="447"/>
      <c r="Q13" s="447"/>
      <c r="R13" s="447"/>
      <c r="S13" s="447"/>
      <c r="T13" s="447"/>
      <c r="U13" s="447"/>
      <c r="V13" s="447"/>
      <c r="W13" s="447"/>
      <c r="X13" s="447"/>
    </row>
    <row r="14" spans="1:24" ht="15.75" customHeight="1">
      <c r="A14" s="450">
        <v>12</v>
      </c>
      <c r="B14" s="452">
        <f t="array" ref="B14">IFERROR(INDEX('2018'!A:A,MATCH(SMALL('2018'!$N:$N,12),'2018'!$N:$N,0),1),0)</f>
        <v>0</v>
      </c>
      <c r="C14" s="447">
        <f t="array" ref="C14">IFERROR(INDEX('2018'!B:B,MATCH(SMALL('2018'!$N:$N,12),'2018'!$N:$N,0),1),0)</f>
        <v>0</v>
      </c>
      <c r="D14" s="447">
        <f t="array" ref="D14">IFERROR(INDEX('2018'!C:C,MATCH(SMALL('2018'!$N:$N,12),'2018'!$N:$N,0),1),0)</f>
        <v>0</v>
      </c>
      <c r="E14" s="449">
        <f t="array" ref="E14">IFERROR(INDEX('2018'!E:E,MATCH(SMALL('2018'!$N:$N,12),'2018'!$N:$N,0),1),0)</f>
        <v>0</v>
      </c>
      <c r="F14" s="447">
        <f t="array" ref="F14">IFERROR(INDEX('2018'!F:F,MATCH(SMALL('2018'!$N:$N,12),'2018'!$N:$N,0),1),0)</f>
        <v>0</v>
      </c>
      <c r="G14" s="447">
        <f t="shared" ca="1" si="0"/>
        <v>43837</v>
      </c>
      <c r="H14" s="447"/>
      <c r="I14" s="447"/>
      <c r="J14" s="447"/>
      <c r="K14" s="447"/>
      <c r="L14" s="447"/>
      <c r="M14" s="447"/>
      <c r="N14" s="447"/>
      <c r="O14" s="447"/>
      <c r="P14" s="447"/>
      <c r="Q14" s="447"/>
      <c r="R14" s="447"/>
      <c r="S14" s="447"/>
      <c r="T14" s="447"/>
      <c r="U14" s="447"/>
      <c r="V14" s="447"/>
      <c r="W14" s="447"/>
      <c r="X14" s="447"/>
    </row>
    <row r="15" spans="1:24" ht="15.75" customHeight="1">
      <c r="A15" s="450">
        <v>13</v>
      </c>
      <c r="B15" s="452">
        <f t="array" ref="B15">IFERROR(INDEX('2018'!A:A,MATCH(SMALL('2018'!$N:$N,13),'2018'!$N:$N,0),1),0)</f>
        <v>0</v>
      </c>
      <c r="C15" s="447">
        <f t="array" ref="C15">IFERROR(INDEX('2018'!B:B,MATCH(SMALL('2018'!$N:$N,13),'2018'!$N:$N,0),1),0)</f>
        <v>0</v>
      </c>
      <c r="D15" s="447">
        <f t="array" ref="D15">IFERROR(INDEX('2018'!C:C,MATCH(SMALL('2018'!$N:$N,13),'2018'!$N:$N,0),1),0)</f>
        <v>0</v>
      </c>
      <c r="E15" s="449">
        <f t="array" ref="E15">IFERROR(INDEX('2018'!E:E,MATCH(SMALL('2018'!$N:$N,13),'2018'!$N:$N,0),1),0)</f>
        <v>0</v>
      </c>
      <c r="F15" s="447">
        <f t="array" ref="F15">IFERROR(INDEX('2018'!F:F,MATCH(SMALL('2018'!$N:$N,13),'2018'!$N:$N,0),1),0)</f>
        <v>0</v>
      </c>
      <c r="G15" s="447">
        <f t="shared" ca="1" si="0"/>
        <v>43837</v>
      </c>
      <c r="H15" s="447"/>
      <c r="I15" s="447"/>
      <c r="J15" s="447"/>
      <c r="K15" s="447"/>
      <c r="L15" s="447"/>
      <c r="M15" s="447"/>
      <c r="N15" s="447"/>
      <c r="O15" s="447"/>
      <c r="P15" s="447"/>
      <c r="Q15" s="447"/>
      <c r="R15" s="447"/>
      <c r="S15" s="447"/>
      <c r="T15" s="447"/>
      <c r="U15" s="447"/>
      <c r="V15" s="447"/>
      <c r="W15" s="447"/>
      <c r="X15" s="447"/>
    </row>
    <row r="16" spans="1:24" ht="15.75" customHeight="1">
      <c r="A16" s="450">
        <v>14</v>
      </c>
      <c r="B16" s="447">
        <f t="array" ref="B16">IFERROR(INDEX('2018'!A:A,MATCH(SMALL('2018'!$N:$N,14),'2018'!$N:$N,0),1),0)</f>
        <v>0</v>
      </c>
      <c r="C16" s="447">
        <f t="array" ref="C16">IFERROR(INDEX('2018'!B:B,MATCH(SMALL('2018'!$N:$N,14),'2018'!$N:$N,0),1),0)</f>
        <v>0</v>
      </c>
      <c r="D16" s="447">
        <f t="array" ref="D16">IFERROR(INDEX('2018'!C:C,MATCH(SMALL('2018'!$N:$N,14),'2018'!$N:$N,0),1),0)</f>
        <v>0</v>
      </c>
      <c r="E16" s="449">
        <f t="array" ref="E16">IFERROR(INDEX('2018'!E:E,MATCH(SMALL('2018'!$N:$N,14),'2018'!$N:$N,0),1),0)</f>
        <v>0</v>
      </c>
      <c r="F16" s="447">
        <f t="array" ref="F16">IFERROR(INDEX('2018'!F:F,MATCH(SMALL('2018'!$N:$N,14),'2018'!$N:$N,0),1),0)</f>
        <v>0</v>
      </c>
      <c r="G16" s="447">
        <f t="shared" ca="1" si="0"/>
        <v>43837</v>
      </c>
      <c r="H16" s="447"/>
      <c r="I16" s="447"/>
      <c r="J16" s="447"/>
      <c r="K16" s="447"/>
      <c r="L16" s="447"/>
      <c r="M16" s="447"/>
      <c r="N16" s="447"/>
      <c r="O16" s="447"/>
      <c r="P16" s="447"/>
      <c r="Q16" s="447"/>
      <c r="R16" s="447"/>
      <c r="S16" s="447"/>
      <c r="T16" s="447"/>
      <c r="U16" s="447"/>
      <c r="V16" s="447"/>
      <c r="W16" s="447"/>
      <c r="X16" s="447"/>
    </row>
    <row r="17" spans="1:24" ht="15.75" customHeight="1">
      <c r="A17" s="448">
        <v>15</v>
      </c>
      <c r="B17" s="447">
        <f t="array" ref="B17">IFERROR(INDEX('2018'!A:A,MATCH(SMALL('2018'!$N:$N,15),'2018'!$N:$N,0),1),0)</f>
        <v>0</v>
      </c>
      <c r="C17" s="447">
        <f t="array" ref="C17">IFERROR(INDEX('2018'!B:B,MATCH(SMALL('2018'!$N:$N,15),'2018'!$N:$N,0),1),0)</f>
        <v>0</v>
      </c>
      <c r="D17" s="447">
        <f t="array" ref="D17">IFERROR(INDEX('2018'!C:C,MATCH(SMALL('2018'!$N:$N,15),'2018'!$N:$N,0),1),0)</f>
        <v>0</v>
      </c>
      <c r="E17" s="449">
        <f t="array" ref="E17">IFERROR(INDEX('2018'!E:E,MATCH(SMALL('2018'!$N:$N,15),'2018'!$N:$N,0),1),0)</f>
        <v>0</v>
      </c>
      <c r="F17" s="447">
        <f t="array" ref="F17">IFERROR(INDEX('2018'!F:F,MATCH(SMALL('2018'!$N:$N,15),'2018'!$N:$N,0),1),0)</f>
        <v>0</v>
      </c>
      <c r="G17" s="447">
        <f t="shared" ca="1" si="0"/>
        <v>43837</v>
      </c>
      <c r="H17" s="447"/>
      <c r="I17" s="447"/>
      <c r="J17" s="447"/>
      <c r="K17" s="447"/>
      <c r="L17" s="447"/>
      <c r="M17" s="447"/>
      <c r="N17" s="447"/>
      <c r="O17" s="447"/>
      <c r="P17" s="447"/>
      <c r="Q17" s="447"/>
      <c r="R17" s="447"/>
      <c r="S17" s="447"/>
      <c r="T17" s="447"/>
      <c r="U17" s="447"/>
      <c r="V17" s="447"/>
      <c r="W17" s="447"/>
      <c r="X17" s="447"/>
    </row>
    <row r="18" spans="1:24" ht="15.75" customHeight="1">
      <c r="A18" s="450">
        <v>16</v>
      </c>
      <c r="B18" s="447">
        <f t="array" ref="B18">IFERROR(INDEX('2018'!A:A,MATCH(SMALL('2018'!$N:$N,16),'2018'!$N:$N,0),1),0)</f>
        <v>0</v>
      </c>
      <c r="C18" s="447">
        <f t="array" ref="C18">IFERROR(INDEX('2018'!B:B,MATCH(SMALL('2018'!$N:$N,16),'2018'!$N:$N,0),1),0)</f>
        <v>0</v>
      </c>
      <c r="D18" s="447">
        <f t="array" ref="D18">IFERROR(INDEX('2018'!C:C,MATCH(SMALL('2018'!$N:$N,16),'2018'!$N:$N,0),1),0)</f>
        <v>0</v>
      </c>
      <c r="E18" s="449">
        <f t="array" ref="E18">IFERROR(INDEX('2018'!E:E,MATCH(SMALL('2018'!$N:$N,16),'2018'!$N:$N,0),1),0)</f>
        <v>0</v>
      </c>
      <c r="F18" s="447">
        <f t="array" ref="F18">IFERROR(INDEX('2018'!F:F,MATCH(SMALL('2018'!$N:$N,16),'2018'!$N:$N,0),1),0)</f>
        <v>0</v>
      </c>
      <c r="G18" s="447">
        <f t="shared" ca="1" si="0"/>
        <v>43837</v>
      </c>
      <c r="H18" s="447"/>
      <c r="I18" s="447"/>
      <c r="J18" s="447"/>
      <c r="K18" s="447"/>
      <c r="L18" s="447"/>
      <c r="M18" s="447"/>
      <c r="N18" s="447"/>
      <c r="O18" s="447"/>
      <c r="P18" s="447"/>
      <c r="Q18" s="447"/>
      <c r="R18" s="447"/>
      <c r="S18" s="447"/>
      <c r="T18" s="447"/>
      <c r="U18" s="447"/>
      <c r="V18" s="447"/>
      <c r="W18" s="447"/>
      <c r="X18" s="447"/>
    </row>
    <row r="19" spans="1:24" ht="15.75" customHeight="1">
      <c r="A19" s="448">
        <v>17</v>
      </c>
      <c r="B19" s="447">
        <f t="array" ref="B19">IFERROR(INDEX('2018'!A:A,MATCH(SMALL('2018'!$N:$N,17),'2018'!$N:$N,0),1),0)</f>
        <v>0</v>
      </c>
      <c r="C19" s="447">
        <f t="array" ref="C19">IFERROR(INDEX('2018'!B:B,MATCH(SMALL('2018'!$N:$N,17),'2018'!$N:$N,0),1),0)</f>
        <v>0</v>
      </c>
      <c r="D19" s="447">
        <f t="array" ref="D19">IFERROR(INDEX('2018'!C:C,MATCH(SMALL('2018'!$N:$N,17),'2018'!$N:$N,0),1),0)</f>
        <v>0</v>
      </c>
      <c r="E19" s="449">
        <f t="array" ref="E19">IFERROR(INDEX('2018'!E:E,MATCH(SMALL('2018'!$N:$N,17),'2018'!$N:$N,0),1),0)</f>
        <v>0</v>
      </c>
      <c r="F19" s="447">
        <f t="array" ref="F19">IFERROR(INDEX('2018'!F:F,MATCH(SMALL('2018'!$N:$N,17),'2018'!$N:$N,0),1),0)</f>
        <v>0</v>
      </c>
      <c r="G19" s="447">
        <f t="shared" ca="1" si="0"/>
        <v>43837</v>
      </c>
      <c r="H19" s="447"/>
      <c r="I19" s="447"/>
      <c r="J19" s="447"/>
      <c r="K19" s="447"/>
      <c r="L19" s="447"/>
      <c r="M19" s="447"/>
      <c r="N19" s="447"/>
      <c r="O19" s="447"/>
      <c r="P19" s="447"/>
      <c r="Q19" s="447"/>
      <c r="R19" s="447"/>
      <c r="S19" s="447"/>
      <c r="T19" s="447"/>
      <c r="U19" s="447"/>
      <c r="V19" s="447"/>
      <c r="W19" s="447"/>
      <c r="X19" s="447"/>
    </row>
    <row r="20" spans="1:24" ht="15.75" customHeight="1">
      <c r="A20" s="448">
        <v>18</v>
      </c>
      <c r="B20" s="447">
        <f t="array" ref="B20">IFERROR(INDEX('2018'!A:A,MATCH(SMALL('2018'!$N:$N,18),'2018'!$N:$N,0),1),0)</f>
        <v>0</v>
      </c>
      <c r="C20" s="447">
        <f t="array" ref="C20">IFERROR(INDEX('2018'!B:B,MATCH(SMALL('2018'!$N:$N,18),'2018'!$N:$N,0),1),0)</f>
        <v>0</v>
      </c>
      <c r="D20" s="447">
        <f t="array" ref="D20">IFERROR(INDEX('2018'!C:C,MATCH(SMALL('2018'!$N:$N,18),'2018'!$N:$N,0),1),0)</f>
        <v>0</v>
      </c>
      <c r="E20" s="449">
        <f t="array" ref="E20">IFERROR(INDEX('2018'!E:E,MATCH(SMALL('2018'!$N:$N,18),'2018'!$N:$N,0),1),0)</f>
        <v>0</v>
      </c>
      <c r="F20" s="447">
        <f t="array" ref="F20">IFERROR(INDEX('2018'!F:F,MATCH(SMALL('2018'!$N:$N,18),'2018'!$N:$N,0),1),0)</f>
        <v>0</v>
      </c>
      <c r="G20" s="447">
        <f t="shared" ca="1" si="0"/>
        <v>43837</v>
      </c>
      <c r="H20" s="447"/>
      <c r="I20" s="447"/>
      <c r="J20" s="447"/>
      <c r="K20" s="447"/>
      <c r="L20" s="447"/>
      <c r="M20" s="447"/>
      <c r="N20" s="447"/>
      <c r="O20" s="447"/>
      <c r="P20" s="447"/>
      <c r="Q20" s="447"/>
      <c r="R20" s="447"/>
      <c r="S20" s="447"/>
      <c r="T20" s="447"/>
      <c r="U20" s="447"/>
      <c r="V20" s="447"/>
      <c r="W20" s="447"/>
      <c r="X20" s="447"/>
    </row>
    <row r="21" spans="1:24" ht="15.75" customHeight="1">
      <c r="A21" s="448">
        <v>19</v>
      </c>
      <c r="B21" s="447">
        <f t="array" ref="B21">IFERROR(INDEX('2018'!A:A,MATCH(SMALL('2018'!$N:$N,19),'2018'!$N:$N,0),1),0)</f>
        <v>0</v>
      </c>
      <c r="C21" s="447">
        <f t="array" ref="C21">IFERROR(INDEX('2018'!B:B,MATCH(SMALL('2018'!$N:$N,19),'2018'!$N:$N,0),1),0)</f>
        <v>0</v>
      </c>
      <c r="D21" s="447">
        <f t="array" ref="D21">IFERROR(INDEX('2018'!C:C,MATCH(SMALL('2018'!$N:$N,19),'2018'!$N:$N,0),1),0)</f>
        <v>0</v>
      </c>
      <c r="E21" s="449">
        <f t="array" ref="E21">IFERROR(INDEX('2018'!E:E,MATCH(SMALL('2018'!$N:$N,19),'2018'!$N:$N,0),1),0)</f>
        <v>0</v>
      </c>
      <c r="F21" s="447">
        <f t="array" ref="F21">IFERROR(INDEX('2018'!F:F,MATCH(SMALL('2018'!$N:$N,19),'2018'!$N:$N,0),1),0)</f>
        <v>0</v>
      </c>
      <c r="G21" s="447">
        <f t="shared" ca="1" si="0"/>
        <v>43837</v>
      </c>
      <c r="H21" s="447"/>
      <c r="I21" s="447"/>
      <c r="J21" s="447"/>
      <c r="K21" s="447"/>
      <c r="L21" s="447"/>
      <c r="M21" s="447"/>
      <c r="N21" s="447"/>
      <c r="O21" s="447"/>
      <c r="P21" s="447"/>
      <c r="Q21" s="447"/>
      <c r="R21" s="447"/>
      <c r="S21" s="447"/>
      <c r="T21" s="447"/>
      <c r="U21" s="447"/>
      <c r="V21" s="447"/>
      <c r="W21" s="447"/>
      <c r="X21" s="447"/>
    </row>
    <row r="22" spans="1:24" ht="15.75" customHeight="1">
      <c r="A22" s="448">
        <v>20</v>
      </c>
      <c r="B22" s="447">
        <f t="array" ref="B22">IFERROR(INDEX('2018'!A:A,MATCH(SMALL('2018'!$N:$N,20),'2018'!$N:$N,0),1),0)</f>
        <v>0</v>
      </c>
      <c r="C22" s="447">
        <f t="array" ref="C22">IFERROR(INDEX('2018'!B:B,MATCH(SMALL('2018'!$N:$N,20),'2018'!$N:$N,0),1),0)</f>
        <v>0</v>
      </c>
      <c r="D22" s="447">
        <f t="array" ref="D22">IFERROR(INDEX('2018'!C:C,MATCH(SMALL('2018'!$N:$N,20),'2018'!$N:$N,0),1),0)</f>
        <v>0</v>
      </c>
      <c r="E22" s="449">
        <f t="array" ref="E22">IFERROR(INDEX('2018'!E:E,MATCH(SMALL('2018'!$N:$N,20),'2018'!$N:$N,0),1),0)</f>
        <v>0</v>
      </c>
      <c r="F22" s="447">
        <f t="array" ref="F22">IFERROR(INDEX('2018'!F:F,MATCH(SMALL('2018'!$N:$N,20),'2018'!$N:$N,0),1),0)</f>
        <v>0</v>
      </c>
      <c r="G22" s="447">
        <f t="shared" ca="1" si="0"/>
        <v>43837</v>
      </c>
      <c r="H22" s="447"/>
      <c r="I22" s="447"/>
      <c r="J22" s="447"/>
      <c r="K22" s="447"/>
      <c r="L22" s="447"/>
      <c r="M22" s="447"/>
      <c r="N22" s="447"/>
      <c r="O22" s="447"/>
      <c r="P22" s="447"/>
      <c r="Q22" s="447"/>
      <c r="R22" s="447"/>
      <c r="S22" s="447"/>
      <c r="T22" s="447"/>
      <c r="U22" s="447"/>
      <c r="V22" s="447"/>
      <c r="W22" s="447"/>
      <c r="X22" s="447"/>
    </row>
    <row r="23" spans="1:24" ht="15.75" customHeight="1">
      <c r="A23" s="448">
        <v>21</v>
      </c>
      <c r="B23" s="447">
        <f t="array" ref="B23">IFERROR(INDEX('2018'!A:A,MATCH(SMALL('2018'!$N:$N,21),'2018'!$N:$N,0),1),0)</f>
        <v>0</v>
      </c>
      <c r="C23" s="447">
        <f t="array" ref="C23">IFERROR(INDEX('2018'!B:B,MATCH(SMALL('2018'!$N:$N,21),'2018'!$N:$N,0),1),0)</f>
        <v>0</v>
      </c>
      <c r="D23" s="447">
        <f t="array" ref="D23">IFERROR(INDEX('2018'!C:C,MATCH(SMALL('2018'!$N:$N,21),'2018'!$N:$N,0),1),0)</f>
        <v>0</v>
      </c>
      <c r="E23" s="449">
        <f t="array" ref="E23">IFERROR(INDEX('2018'!E:E,MATCH(SMALL('2018'!$N:$N,21),'2018'!$N:$N,0),1),0)</f>
        <v>0</v>
      </c>
      <c r="F23" s="447">
        <f t="array" ref="F23">IFERROR(INDEX('2018'!F:F,MATCH(SMALL('2018'!$N:$N,21),'2018'!$N:$N,0),1),0)</f>
        <v>0</v>
      </c>
      <c r="G23" s="447">
        <f t="shared" ca="1" si="0"/>
        <v>43837</v>
      </c>
      <c r="H23" s="447"/>
      <c r="I23" s="447"/>
      <c r="J23" s="447"/>
      <c r="K23" s="447"/>
      <c r="L23" s="447"/>
      <c r="M23" s="447"/>
      <c r="N23" s="447"/>
      <c r="O23" s="447"/>
      <c r="P23" s="447"/>
      <c r="Q23" s="447"/>
      <c r="R23" s="447"/>
      <c r="S23" s="447"/>
      <c r="T23" s="447"/>
      <c r="U23" s="447"/>
      <c r="V23" s="447"/>
      <c r="W23" s="447"/>
      <c r="X23" s="447"/>
    </row>
    <row r="24" spans="1:24" ht="15.75" customHeight="1">
      <c r="A24" s="448">
        <v>22</v>
      </c>
      <c r="B24" s="447">
        <f t="array" ref="B24">IFERROR(INDEX('2018'!A:A,MATCH(SMALL('2018'!$N:$N,22),'2018'!$N:$N,0),1),0)</f>
        <v>0</v>
      </c>
      <c r="C24" s="447">
        <f t="array" ref="C24">IFERROR(INDEX('2018'!B:B,MATCH(SMALL('2018'!$N:$N,22),'2018'!$N:$N,0),1),0)</f>
        <v>0</v>
      </c>
      <c r="D24" s="447">
        <f t="array" ref="D24">IFERROR(INDEX('2018'!C:C,MATCH(SMALL('2018'!$N:$N,22),'2018'!$N:$N,0),1),0)</f>
        <v>0</v>
      </c>
      <c r="E24" s="449">
        <f t="array" ref="E24">IFERROR(INDEX('2018'!E:E,MATCH(SMALL('2018'!$N:$N,22),'2018'!$N:$N,0),1),0)</f>
        <v>0</v>
      </c>
      <c r="F24" s="447">
        <f t="array" ref="F24">IFERROR(INDEX('2018'!F:F,MATCH(SMALL('2018'!$N:$N,22),'2018'!$N:$N,0),1),0)</f>
        <v>0</v>
      </c>
      <c r="G24" s="447">
        <f t="shared" ca="1" si="0"/>
        <v>43837</v>
      </c>
      <c r="H24" s="447"/>
      <c r="I24" s="447"/>
      <c r="J24" s="447"/>
      <c r="K24" s="447"/>
      <c r="L24" s="447"/>
      <c r="M24" s="447"/>
      <c r="N24" s="447"/>
      <c r="O24" s="447"/>
      <c r="P24" s="447"/>
      <c r="Q24" s="447"/>
      <c r="R24" s="447"/>
      <c r="S24" s="447"/>
      <c r="T24" s="447"/>
      <c r="U24" s="447"/>
      <c r="V24" s="447"/>
      <c r="W24" s="447"/>
      <c r="X24" s="447"/>
    </row>
    <row r="25" spans="1:24" ht="15.75" customHeight="1">
      <c r="A25" s="448">
        <v>23</v>
      </c>
      <c r="B25" s="447">
        <f t="array" ref="B25">IFERROR(INDEX('2018'!A:A,MATCH(SMALL('2018'!$N:$N,23),'2018'!$N:$N,0),1),0)</f>
        <v>0</v>
      </c>
      <c r="C25" s="447">
        <f t="array" ref="C25">IFERROR(INDEX('2018'!B:B,MATCH(SMALL('2018'!$N:$N,23),'2018'!$N:$N,0),1),0)</f>
        <v>0</v>
      </c>
      <c r="D25" s="447">
        <f t="array" ref="D25">IFERROR(INDEX('2018'!C:C,MATCH(SMALL('2018'!$N:$N,23),'2018'!$N:$N,0),1),0)</f>
        <v>0</v>
      </c>
      <c r="E25" s="449">
        <f t="array" ref="E25">IFERROR(INDEX('2018'!E:E,MATCH(SMALL('2018'!$N:$N,23),'2018'!$N:$N,0),1),0)</f>
        <v>0</v>
      </c>
      <c r="F25" s="447">
        <f t="array" ref="F25">IFERROR(INDEX('2018'!F:F,MATCH(SMALL('2018'!$N:$N,23),'2018'!$N:$N,0),1),0)</f>
        <v>0</v>
      </c>
      <c r="G25" s="447">
        <f t="shared" ca="1" si="0"/>
        <v>43837</v>
      </c>
      <c r="H25" s="447"/>
      <c r="I25" s="447"/>
      <c r="J25" s="447"/>
      <c r="K25" s="447"/>
      <c r="L25" s="447"/>
      <c r="M25" s="447"/>
      <c r="N25" s="447"/>
      <c r="O25" s="447"/>
      <c r="P25" s="447"/>
      <c r="Q25" s="447"/>
      <c r="R25" s="447"/>
      <c r="S25" s="447"/>
      <c r="T25" s="447"/>
      <c r="U25" s="447"/>
      <c r="V25" s="447"/>
      <c r="W25" s="447"/>
      <c r="X25" s="447"/>
    </row>
    <row r="26" spans="1:24" ht="15.75" customHeight="1">
      <c r="A26" s="447"/>
      <c r="B26" s="447">
        <f t="array" ref="B26">IFERROR(INDEX('2018'!A:A,MATCH(SMALL('2018'!$N:$N,24),'2018'!$N:$N,0),1),0)</f>
        <v>0</v>
      </c>
      <c r="C26" s="447">
        <f t="array" ref="C26">IFERROR(INDEX('2018'!B:B,MATCH(SMALL('2018'!$N:$N,24),'2018'!$N:$N,0),1),0)</f>
        <v>0</v>
      </c>
      <c r="D26" s="447">
        <f t="array" ref="D26">IFERROR(INDEX('2018'!C:C,MATCH(SMALL('2018'!$N:$N,24),'2018'!$N:$N,0),1),0)</f>
        <v>0</v>
      </c>
      <c r="E26" s="449">
        <f t="array" ref="E26">IFERROR(INDEX('2018'!E:E,MATCH(SMALL('2018'!$N:$N,24),'2018'!$N:$N,0),1),0)</f>
        <v>0</v>
      </c>
      <c r="F26" s="447">
        <f t="array" ref="F26">IFERROR(INDEX('2018'!F:F,MATCH(SMALL('2018'!$N:$N,24),'2018'!$N:$N,0),1),0)</f>
        <v>0</v>
      </c>
      <c r="G26" s="447"/>
      <c r="H26" s="447"/>
      <c r="I26" s="447"/>
      <c r="J26" s="447"/>
      <c r="K26" s="447"/>
      <c r="L26" s="447"/>
      <c r="M26" s="447"/>
      <c r="N26" s="447"/>
      <c r="O26" s="447"/>
      <c r="P26" s="447"/>
      <c r="Q26" s="447"/>
      <c r="R26" s="447"/>
      <c r="S26" s="447"/>
      <c r="T26" s="447"/>
      <c r="U26" s="447"/>
      <c r="V26" s="447"/>
      <c r="W26" s="447"/>
      <c r="X26" s="447"/>
    </row>
    <row r="27" spans="1:24" ht="15.75" customHeight="1">
      <c r="A27" s="447"/>
      <c r="B27" s="447">
        <f t="array" ref="B27">IFERROR(INDEX('2018'!A:A,MATCH(SMALL('2018'!$N:$N,25),'2018'!$N:$N,0),1),0)</f>
        <v>0</v>
      </c>
      <c r="C27" s="447">
        <f t="array" ref="C27">IFERROR(INDEX('2018'!B:B,MATCH(SMALL('2018'!$N:$N,25),'2018'!$N:$N,0),1),0)</f>
        <v>0</v>
      </c>
      <c r="D27" s="447">
        <f t="array" ref="D27">IFERROR(INDEX('2018'!C:C,MATCH(SMALL('2018'!$N:$N,25),'2018'!$N:$N,0),1),0)</f>
        <v>0</v>
      </c>
      <c r="E27" s="449">
        <f t="array" ref="E27">IFERROR(INDEX('2018'!E:E,MATCH(SMALL('2018'!$N:$N,25),'2018'!$N:$N,0),1),0)</f>
        <v>0</v>
      </c>
      <c r="F27" s="447">
        <f t="array" ref="F27">IFERROR(INDEX('2018'!F:F,MATCH(SMALL('2018'!$N:$N,25),'2018'!$N:$N,0),1),0)</f>
        <v>0</v>
      </c>
      <c r="G27" s="447"/>
      <c r="H27" s="447"/>
      <c r="I27" s="447"/>
      <c r="J27" s="447"/>
      <c r="K27" s="447"/>
      <c r="L27" s="447"/>
      <c r="M27" s="447"/>
      <c r="N27" s="447"/>
      <c r="O27" s="447"/>
      <c r="P27" s="447"/>
      <c r="Q27" s="447"/>
      <c r="R27" s="447"/>
      <c r="S27" s="447"/>
      <c r="T27" s="447"/>
      <c r="U27" s="447"/>
      <c r="V27" s="447"/>
      <c r="W27" s="447"/>
      <c r="X27" s="447"/>
    </row>
    <row r="28" spans="1:24" ht="15.75" customHeight="1">
      <c r="A28" s="447"/>
      <c r="B28" s="447">
        <f t="array" ref="B28">IFERROR(INDEX('2018'!A:A,MATCH(SMALL('2018'!$N:$N,26),'2018'!$N:$N,0),1),0)</f>
        <v>0</v>
      </c>
      <c r="C28" s="447">
        <f t="array" ref="C28">IFERROR(INDEX('2018'!B:B,MATCH(SMALL('2018'!$N:$N,26),'2018'!$N:$N,0),1),0)</f>
        <v>0</v>
      </c>
      <c r="D28" s="447">
        <f t="array" ref="D28">IFERROR(INDEX('2018'!C:C,MATCH(SMALL('2018'!$N:$N,26),'2018'!$N:$N,0),1),0)</f>
        <v>0</v>
      </c>
      <c r="E28" s="449">
        <f t="array" ref="E28">IFERROR(INDEX('2018'!E:E,MATCH(SMALL('2018'!$N:$N,26),'2018'!$N:$N,0),1),0)</f>
        <v>0</v>
      </c>
      <c r="F28" s="447">
        <f t="array" ref="F28">IFERROR(INDEX('2018'!F:F,MATCH(SMALL('2018'!$N:$N,26),'2018'!$N:$N,0),1),0)</f>
        <v>0</v>
      </c>
      <c r="G28" s="447"/>
      <c r="H28" s="447"/>
      <c r="I28" s="447"/>
      <c r="J28" s="447"/>
      <c r="K28" s="447"/>
      <c r="L28" s="447"/>
      <c r="M28" s="447"/>
      <c r="N28" s="447"/>
      <c r="O28" s="447"/>
      <c r="P28" s="447"/>
      <c r="Q28" s="447"/>
      <c r="R28" s="447"/>
      <c r="S28" s="447"/>
      <c r="T28" s="447"/>
      <c r="U28" s="447"/>
      <c r="V28" s="447"/>
      <c r="W28" s="447"/>
      <c r="X28" s="447"/>
    </row>
    <row r="29" spans="1:24" ht="15.75" customHeight="1">
      <c r="A29" s="447"/>
      <c r="B29" s="447">
        <f t="array" ref="B29">IFERROR(INDEX('2018'!A:A,MATCH(SMALL('2018'!$N:$N,27),'2018'!$N:$N,0),1),0)</f>
        <v>0</v>
      </c>
      <c r="C29" s="447">
        <f t="array" ref="C29">IFERROR(INDEX('2018'!B:B,MATCH(SMALL('2018'!$N:$N,27),'2018'!$N:$N,0),1),0)</f>
        <v>0</v>
      </c>
      <c r="D29" s="447">
        <f t="array" ref="D29">IFERROR(INDEX('2018'!C:C,MATCH(SMALL('2018'!$N:$N,27),'2018'!$N:$N,0),1),0)</f>
        <v>0</v>
      </c>
      <c r="E29" s="449">
        <f t="array" ref="E29">IFERROR(INDEX('2018'!E:E,MATCH(SMALL('2018'!$N:$N,27),'2018'!$N:$N,0),1),0)</f>
        <v>0</v>
      </c>
      <c r="F29" s="447">
        <f t="array" ref="F29">IFERROR(INDEX('2018'!F:F,MATCH(SMALL('2018'!$N:$N,27),'2018'!$N:$N,0),1),0)</f>
        <v>0</v>
      </c>
      <c r="G29" s="447"/>
      <c r="H29" s="447"/>
      <c r="I29" s="447"/>
      <c r="J29" s="447"/>
      <c r="K29" s="447"/>
      <c r="L29" s="447"/>
      <c r="M29" s="447"/>
      <c r="N29" s="447"/>
      <c r="O29" s="447"/>
      <c r="P29" s="447"/>
      <c r="Q29" s="447"/>
      <c r="R29" s="447"/>
      <c r="S29" s="447"/>
      <c r="T29" s="447"/>
      <c r="U29" s="447"/>
      <c r="V29" s="447"/>
      <c r="W29" s="447"/>
      <c r="X29" s="447"/>
    </row>
    <row r="30" spans="1:24" ht="12.75">
      <c r="A30" s="447"/>
      <c r="B30" s="447">
        <f t="array" ref="B30">IFERROR(INDEX('2018'!A:A,MATCH(SMALL('2018'!$N:$N,28),'2018'!$N:$N,0),1),0)</f>
        <v>0</v>
      </c>
      <c r="C30" s="447">
        <f t="array" ref="C30">IFERROR(INDEX('2018'!B:B,MATCH(SMALL('2018'!$N:$N,28),'2018'!$N:$N,0),1),0)</f>
        <v>0</v>
      </c>
      <c r="D30" s="447">
        <f t="array" ref="D30">IFERROR(INDEX('2018'!C:C,MATCH(SMALL('2018'!$N:$N,28),'2018'!$N:$N,0),1),0)</f>
        <v>0</v>
      </c>
      <c r="E30" s="449">
        <f t="array" ref="E30">IFERROR(INDEX('2018'!E:E,MATCH(SMALL('2018'!$N:$N,28),'2018'!$N:$N,0),1),0)</f>
        <v>0</v>
      </c>
      <c r="F30" s="447">
        <f t="array" ref="F30">IFERROR(INDEX('2018'!F:F,MATCH(SMALL('2018'!$N:$N,28),'2018'!$N:$N,0),1),0)</f>
        <v>0</v>
      </c>
      <c r="G30" s="447"/>
      <c r="H30" s="447"/>
      <c r="I30" s="447"/>
      <c r="J30" s="447"/>
      <c r="K30" s="447"/>
      <c r="L30" s="447"/>
      <c r="M30" s="447"/>
      <c r="N30" s="447"/>
      <c r="O30" s="447"/>
      <c r="P30" s="447"/>
      <c r="Q30" s="447"/>
      <c r="R30" s="447"/>
      <c r="S30" s="447"/>
      <c r="T30" s="447"/>
      <c r="U30" s="447"/>
      <c r="V30" s="447"/>
      <c r="W30" s="447"/>
      <c r="X30" s="447"/>
    </row>
    <row r="31" spans="1:24" ht="12.75">
      <c r="A31" s="447"/>
      <c r="B31" s="447">
        <f t="array" ref="B31">IFERROR(INDEX('2018'!A:A,MATCH(SMALL('2018'!$N:$N,29),'2018'!$N:$N,0),1),0)</f>
        <v>0</v>
      </c>
      <c r="C31" s="447">
        <f t="array" ref="C31">IFERROR(INDEX('2018'!B:B,MATCH(SMALL('2018'!$N:$N,29),'2018'!$N:$N,0),1),0)</f>
        <v>0</v>
      </c>
      <c r="D31" s="447">
        <f t="array" ref="D31">IFERROR(INDEX('2018'!C:C,MATCH(SMALL('2018'!$N:$N,29),'2018'!$N:$N,0),1),0)</f>
        <v>0</v>
      </c>
      <c r="E31" s="449">
        <f t="array" ref="E31">IFERROR(INDEX('2018'!E:E,MATCH(SMALL('2018'!$N:$N,29),'2018'!$N:$N,0),1),0)</f>
        <v>0</v>
      </c>
      <c r="F31" s="447">
        <f t="array" ref="F31">IFERROR(INDEX('2018'!F:F,MATCH(SMALL('2018'!$N:$N,29),'2018'!$N:$N,0),1),0)</f>
        <v>0</v>
      </c>
      <c r="G31" s="447"/>
      <c r="H31" s="447"/>
      <c r="I31" s="447"/>
      <c r="J31" s="447"/>
      <c r="K31" s="447"/>
      <c r="L31" s="447"/>
      <c r="M31" s="447"/>
      <c r="N31" s="447"/>
      <c r="O31" s="447"/>
      <c r="P31" s="447"/>
      <c r="Q31" s="447"/>
      <c r="R31" s="447"/>
      <c r="S31" s="447"/>
      <c r="T31" s="447"/>
      <c r="U31" s="447"/>
      <c r="V31" s="447"/>
      <c r="W31" s="447"/>
      <c r="X31" s="447"/>
    </row>
    <row r="32" spans="1:24" ht="12.75">
      <c r="A32" s="447"/>
      <c r="B32" s="447">
        <f t="array" ref="B32">IFERROR(INDEX('2018'!A:A,MATCH(SMALL('2018'!$N:$N,30),'2018'!$N:$N,0),1),0)</f>
        <v>0</v>
      </c>
      <c r="C32" s="447">
        <f t="array" ref="C32">IFERROR(INDEX('2018'!B:B,MATCH(SMALL('2018'!$N:$N,30),'2018'!$N:$N,0),1),0)</f>
        <v>0</v>
      </c>
      <c r="D32" s="447">
        <f t="array" ref="D32">IFERROR(INDEX('2018'!C:C,MATCH(SMALL('2018'!$N:$N,30),'2018'!$N:$N,0),1),0)</f>
        <v>0</v>
      </c>
      <c r="E32" s="449">
        <f t="array" ref="E32">IFERROR(INDEX('2018'!E:E,MATCH(SMALL('2018'!$N:$N,30),'2018'!$N:$N,0),1),0)</f>
        <v>0</v>
      </c>
      <c r="F32" s="447">
        <f t="array" ref="F32">IFERROR(INDEX('2018'!F:F,MATCH(SMALL('2018'!$N:$N,30),'2018'!$N:$N,0),1),0)</f>
        <v>0</v>
      </c>
      <c r="G32" s="447"/>
      <c r="H32" s="447"/>
      <c r="I32" s="447"/>
      <c r="J32" s="447"/>
      <c r="K32" s="447"/>
      <c r="L32" s="447"/>
      <c r="M32" s="447"/>
      <c r="N32" s="447"/>
      <c r="O32" s="447"/>
      <c r="P32" s="447"/>
      <c r="Q32" s="447"/>
      <c r="R32" s="447"/>
      <c r="S32" s="447"/>
      <c r="T32" s="447"/>
      <c r="U32" s="447"/>
      <c r="V32" s="447"/>
      <c r="W32" s="447"/>
      <c r="X32" s="447"/>
    </row>
    <row r="33" spans="1:24" ht="12.75">
      <c r="A33" s="447"/>
      <c r="B33" s="447"/>
      <c r="C33" s="454"/>
      <c r="D33" s="447"/>
      <c r="E33" s="449"/>
      <c r="F33" s="447"/>
      <c r="G33" s="447"/>
      <c r="H33" s="447"/>
      <c r="I33" s="447"/>
      <c r="J33" s="447"/>
      <c r="K33" s="447"/>
      <c r="L33" s="447"/>
      <c r="M33" s="447"/>
      <c r="N33" s="447"/>
      <c r="O33" s="447"/>
      <c r="P33" s="447"/>
      <c r="Q33" s="447"/>
      <c r="R33" s="447"/>
      <c r="S33" s="447"/>
      <c r="T33" s="447"/>
      <c r="U33" s="447"/>
      <c r="V33" s="447"/>
      <c r="W33" s="447"/>
      <c r="X33" s="447"/>
    </row>
    <row r="34" spans="1:24" ht="12.75">
      <c r="A34" s="447"/>
      <c r="B34" s="447"/>
      <c r="C34" s="454"/>
      <c r="D34" s="447"/>
      <c r="E34" s="449"/>
      <c r="F34" s="447"/>
      <c r="G34" s="447"/>
      <c r="H34" s="447"/>
      <c r="I34" s="447"/>
      <c r="J34" s="447"/>
      <c r="K34" s="447"/>
      <c r="L34" s="447"/>
      <c r="M34" s="447"/>
      <c r="N34" s="447"/>
      <c r="O34" s="447"/>
      <c r="P34" s="447"/>
      <c r="Q34" s="447"/>
      <c r="R34" s="447"/>
      <c r="S34" s="447"/>
      <c r="T34" s="447"/>
      <c r="U34" s="447"/>
      <c r="V34" s="447"/>
      <c r="W34" s="447"/>
      <c r="X34" s="447"/>
    </row>
    <row r="35" spans="1:24" ht="12.75">
      <c r="A35" s="447"/>
      <c r="B35" s="447"/>
      <c r="C35" s="454"/>
      <c r="D35" s="447"/>
      <c r="E35" s="449"/>
      <c r="F35" s="447"/>
      <c r="G35" s="447"/>
      <c r="H35" s="447"/>
      <c r="I35" s="447"/>
      <c r="J35" s="447"/>
      <c r="K35" s="447"/>
      <c r="L35" s="447"/>
      <c r="M35" s="447"/>
      <c r="N35" s="447"/>
      <c r="O35" s="447"/>
      <c r="P35" s="447"/>
      <c r="Q35" s="447"/>
      <c r="R35" s="447"/>
      <c r="S35" s="447"/>
      <c r="T35" s="447"/>
      <c r="U35" s="447"/>
      <c r="V35" s="447"/>
      <c r="W35" s="447"/>
      <c r="X35" s="447"/>
    </row>
    <row r="36" spans="1:24" ht="12.75">
      <c r="A36" s="447"/>
      <c r="B36" s="447"/>
      <c r="C36" s="454"/>
      <c r="D36" s="447"/>
      <c r="E36" s="449"/>
      <c r="F36" s="447"/>
      <c r="G36" s="447"/>
      <c r="H36" s="447"/>
      <c r="I36" s="447"/>
      <c r="J36" s="447"/>
      <c r="K36" s="447"/>
      <c r="L36" s="447"/>
      <c r="M36" s="447"/>
      <c r="N36" s="447"/>
      <c r="O36" s="447"/>
      <c r="P36" s="447"/>
      <c r="Q36" s="447"/>
      <c r="R36" s="447"/>
      <c r="S36" s="447"/>
      <c r="T36" s="447"/>
      <c r="U36" s="447"/>
      <c r="V36" s="447"/>
      <c r="W36" s="447"/>
      <c r="X36" s="447"/>
    </row>
    <row r="37" spans="1:24" ht="12.75">
      <c r="A37" s="447"/>
      <c r="B37" s="447"/>
      <c r="C37" s="454"/>
      <c r="D37" s="447"/>
      <c r="E37" s="449"/>
      <c r="F37" s="447"/>
      <c r="G37" s="447"/>
      <c r="H37" s="447"/>
      <c r="I37" s="447"/>
      <c r="J37" s="447"/>
      <c r="K37" s="447"/>
      <c r="L37" s="447"/>
      <c r="M37" s="447"/>
      <c r="N37" s="447"/>
      <c r="O37" s="447"/>
      <c r="P37" s="447"/>
      <c r="Q37" s="447"/>
      <c r="R37" s="447"/>
      <c r="S37" s="447"/>
      <c r="T37" s="447"/>
      <c r="U37" s="447"/>
      <c r="V37" s="447"/>
      <c r="W37" s="447"/>
      <c r="X37" s="447"/>
    </row>
    <row r="38" spans="1:24" ht="12.75">
      <c r="A38" s="447"/>
      <c r="B38" s="447"/>
      <c r="C38" s="454"/>
      <c r="D38" s="447"/>
      <c r="E38" s="449"/>
      <c r="F38" s="447"/>
      <c r="G38" s="447"/>
      <c r="H38" s="447"/>
      <c r="I38" s="447"/>
      <c r="J38" s="447"/>
      <c r="K38" s="447"/>
      <c r="L38" s="447"/>
      <c r="M38" s="447"/>
      <c r="N38" s="447"/>
      <c r="O38" s="447"/>
      <c r="P38" s="447"/>
      <c r="Q38" s="447"/>
      <c r="R38" s="447"/>
      <c r="S38" s="447"/>
      <c r="T38" s="447"/>
      <c r="U38" s="447"/>
      <c r="V38" s="447"/>
      <c r="W38" s="447"/>
      <c r="X38" s="447"/>
    </row>
    <row r="39" spans="1:24" ht="12.75">
      <c r="A39" s="447"/>
      <c r="B39" s="447"/>
      <c r="C39" s="454"/>
      <c r="D39" s="447"/>
      <c r="E39" s="449"/>
      <c r="F39" s="447"/>
      <c r="G39" s="447"/>
      <c r="H39" s="447"/>
      <c r="I39" s="447"/>
      <c r="J39" s="447"/>
      <c r="K39" s="447"/>
      <c r="L39" s="447"/>
      <c r="M39" s="447"/>
      <c r="N39" s="447"/>
      <c r="O39" s="447"/>
      <c r="P39" s="447"/>
      <c r="Q39" s="447"/>
      <c r="R39" s="447"/>
      <c r="S39" s="447"/>
      <c r="T39" s="447"/>
      <c r="U39" s="447"/>
      <c r="V39" s="447"/>
      <c r="W39" s="447"/>
      <c r="X39" s="447"/>
    </row>
    <row r="40" spans="1:24" ht="12.75">
      <c r="A40" s="447"/>
      <c r="B40" s="447"/>
      <c r="C40" s="454"/>
      <c r="D40" s="447"/>
      <c r="E40" s="449"/>
      <c r="F40" s="447"/>
      <c r="G40" s="447"/>
      <c r="H40" s="447"/>
      <c r="I40" s="447"/>
      <c r="J40" s="447"/>
      <c r="K40" s="447"/>
      <c r="L40" s="447"/>
      <c r="M40" s="447"/>
      <c r="N40" s="447"/>
      <c r="O40" s="447"/>
      <c r="P40" s="447"/>
      <c r="Q40" s="447"/>
      <c r="R40" s="447"/>
      <c r="S40" s="447"/>
      <c r="T40" s="447"/>
      <c r="U40" s="447"/>
      <c r="V40" s="447"/>
      <c r="W40" s="447"/>
      <c r="X40" s="447"/>
    </row>
    <row r="41" spans="1:24" ht="12.75">
      <c r="A41" s="447"/>
      <c r="B41" s="447"/>
      <c r="C41" s="454"/>
      <c r="D41" s="447"/>
      <c r="E41" s="449"/>
      <c r="F41" s="447"/>
      <c r="G41" s="447"/>
      <c r="H41" s="447"/>
      <c r="I41" s="447"/>
      <c r="J41" s="447"/>
      <c r="K41" s="447"/>
      <c r="L41" s="447"/>
      <c r="M41" s="447"/>
      <c r="N41" s="447"/>
      <c r="O41" s="447"/>
      <c r="P41" s="447"/>
      <c r="Q41" s="447"/>
      <c r="R41" s="447"/>
      <c r="S41" s="447"/>
      <c r="T41" s="447"/>
      <c r="U41" s="447"/>
      <c r="V41" s="447"/>
      <c r="W41" s="447"/>
      <c r="X41" s="447"/>
    </row>
    <row r="42" spans="1:24" ht="12.75">
      <c r="A42" s="447"/>
      <c r="B42" s="447"/>
      <c r="C42" s="454"/>
      <c r="D42" s="447"/>
      <c r="E42" s="449"/>
      <c r="F42" s="447"/>
      <c r="G42" s="447"/>
      <c r="H42" s="447"/>
      <c r="I42" s="447"/>
      <c r="J42" s="447"/>
      <c r="K42" s="447"/>
      <c r="L42" s="447"/>
      <c r="M42" s="447"/>
      <c r="N42" s="447"/>
      <c r="O42" s="447"/>
      <c r="P42" s="447"/>
      <c r="Q42" s="447"/>
      <c r="R42" s="447"/>
      <c r="S42" s="447"/>
      <c r="T42" s="447"/>
      <c r="U42" s="447"/>
      <c r="V42" s="447"/>
      <c r="W42" s="447"/>
      <c r="X42" s="447"/>
    </row>
    <row r="43" spans="1:24" ht="12.75">
      <c r="A43" s="447"/>
      <c r="B43" s="447"/>
      <c r="C43" s="454"/>
      <c r="D43" s="447"/>
      <c r="E43" s="449"/>
      <c r="F43" s="447"/>
      <c r="G43" s="447"/>
      <c r="H43" s="447"/>
      <c r="I43" s="447"/>
      <c r="J43" s="447"/>
      <c r="K43" s="447"/>
      <c r="L43" s="447"/>
      <c r="M43" s="447"/>
      <c r="N43" s="447"/>
      <c r="O43" s="447"/>
      <c r="P43" s="447"/>
      <c r="Q43" s="447"/>
      <c r="R43" s="447"/>
      <c r="S43" s="447"/>
      <c r="T43" s="447"/>
      <c r="U43" s="447"/>
      <c r="V43" s="447"/>
      <c r="W43" s="447"/>
      <c r="X43" s="447"/>
    </row>
    <row r="44" spans="1:24" ht="12.75">
      <c r="A44" s="447"/>
      <c r="B44" s="447"/>
      <c r="C44" s="454"/>
      <c r="D44" s="447"/>
      <c r="E44" s="449"/>
      <c r="F44" s="447"/>
      <c r="G44" s="447"/>
      <c r="H44" s="447"/>
      <c r="I44" s="447"/>
      <c r="J44" s="447"/>
      <c r="K44" s="447"/>
      <c r="L44" s="447"/>
      <c r="M44" s="447"/>
      <c r="N44" s="447"/>
      <c r="O44" s="447"/>
      <c r="P44" s="447"/>
      <c r="Q44" s="447"/>
      <c r="R44" s="447"/>
      <c r="S44" s="447"/>
      <c r="T44" s="447"/>
      <c r="U44" s="447"/>
      <c r="V44" s="447"/>
      <c r="W44" s="447"/>
      <c r="X44" s="447"/>
    </row>
    <row r="45" spans="1:24" ht="12.75">
      <c r="A45" s="447"/>
      <c r="B45" s="447"/>
      <c r="C45" s="454"/>
      <c r="D45" s="447"/>
      <c r="E45" s="449"/>
      <c r="F45" s="447"/>
      <c r="G45" s="447"/>
      <c r="H45" s="447"/>
      <c r="I45" s="447"/>
      <c r="J45" s="447"/>
      <c r="K45" s="447"/>
      <c r="L45" s="447"/>
      <c r="M45" s="447"/>
      <c r="N45" s="447"/>
      <c r="O45" s="447"/>
      <c r="P45" s="447"/>
      <c r="Q45" s="447"/>
      <c r="R45" s="447"/>
      <c r="S45" s="447"/>
      <c r="T45" s="447"/>
      <c r="U45" s="447"/>
      <c r="V45" s="447"/>
      <c r="W45" s="447"/>
      <c r="X45" s="447"/>
    </row>
    <row r="46" spans="1:24" ht="12.75">
      <c r="A46" s="447"/>
      <c r="B46" s="447"/>
      <c r="C46" s="454"/>
      <c r="D46" s="447"/>
      <c r="E46" s="449"/>
      <c r="F46" s="447"/>
      <c r="G46" s="447"/>
      <c r="H46" s="447"/>
      <c r="I46" s="447"/>
      <c r="J46" s="447"/>
      <c r="K46" s="447"/>
      <c r="L46" s="447"/>
      <c r="M46" s="447"/>
      <c r="N46" s="447"/>
      <c r="O46" s="447"/>
      <c r="P46" s="447"/>
      <c r="Q46" s="447"/>
      <c r="R46" s="447"/>
      <c r="S46" s="447"/>
      <c r="T46" s="447"/>
      <c r="U46" s="447"/>
      <c r="V46" s="447"/>
      <c r="W46" s="447"/>
      <c r="X46" s="447"/>
    </row>
    <row r="47" spans="1:24" ht="12.75">
      <c r="A47" s="447"/>
      <c r="B47" s="447"/>
      <c r="C47" s="454"/>
      <c r="D47" s="447"/>
      <c r="E47" s="449"/>
      <c r="F47" s="447"/>
      <c r="G47" s="447"/>
      <c r="H47" s="447"/>
      <c r="I47" s="447"/>
      <c r="J47" s="447"/>
      <c r="K47" s="447"/>
      <c r="L47" s="447"/>
      <c r="M47" s="447"/>
      <c r="N47" s="447"/>
      <c r="O47" s="447"/>
      <c r="P47" s="447"/>
      <c r="Q47" s="447"/>
      <c r="R47" s="447"/>
      <c r="S47" s="447"/>
      <c r="T47" s="447"/>
      <c r="U47" s="447"/>
      <c r="V47" s="447"/>
      <c r="W47" s="447"/>
      <c r="X47" s="447"/>
    </row>
    <row r="48" spans="1:24" ht="12.75">
      <c r="A48" s="447"/>
      <c r="B48" s="447"/>
      <c r="C48" s="454"/>
      <c r="D48" s="447"/>
      <c r="E48" s="449"/>
      <c r="F48" s="447"/>
      <c r="G48" s="447"/>
      <c r="H48" s="447"/>
      <c r="I48" s="447"/>
      <c r="J48" s="447"/>
      <c r="K48" s="447"/>
      <c r="L48" s="447"/>
      <c r="M48" s="447"/>
      <c r="N48" s="447"/>
      <c r="O48" s="447"/>
      <c r="P48" s="447"/>
      <c r="Q48" s="447"/>
      <c r="R48" s="447"/>
      <c r="S48" s="447"/>
      <c r="T48" s="447"/>
      <c r="U48" s="447"/>
      <c r="V48" s="447"/>
      <c r="W48" s="447"/>
      <c r="X48" s="447"/>
    </row>
    <row r="49" spans="1:24" ht="12.75">
      <c r="A49" s="447"/>
      <c r="B49" s="447"/>
      <c r="C49" s="454"/>
      <c r="D49" s="447"/>
      <c r="E49" s="449"/>
      <c r="F49" s="447"/>
      <c r="G49" s="447"/>
      <c r="H49" s="447"/>
      <c r="I49" s="447"/>
      <c r="J49" s="447"/>
      <c r="K49" s="447"/>
      <c r="L49" s="447"/>
      <c r="M49" s="447"/>
      <c r="N49" s="447"/>
      <c r="O49" s="447"/>
      <c r="P49" s="447"/>
      <c r="Q49" s="447"/>
      <c r="R49" s="447"/>
      <c r="S49" s="447"/>
      <c r="T49" s="447"/>
      <c r="U49" s="447"/>
      <c r="V49" s="447"/>
      <c r="W49" s="447"/>
      <c r="X49" s="447"/>
    </row>
    <row r="50" spans="1:24" ht="12.75">
      <c r="A50" s="447"/>
      <c r="B50" s="447"/>
      <c r="C50" s="454"/>
      <c r="D50" s="447"/>
      <c r="E50" s="449"/>
      <c r="F50" s="447"/>
      <c r="G50" s="447"/>
      <c r="H50" s="447"/>
      <c r="I50" s="447"/>
      <c r="J50" s="447"/>
      <c r="K50" s="447"/>
      <c r="L50" s="447"/>
      <c r="M50" s="447"/>
      <c r="N50" s="447"/>
      <c r="O50" s="447"/>
      <c r="P50" s="447"/>
      <c r="Q50" s="447"/>
      <c r="R50" s="447"/>
      <c r="S50" s="447"/>
      <c r="T50" s="447"/>
      <c r="U50" s="447"/>
      <c r="V50" s="447"/>
      <c r="W50" s="447"/>
      <c r="X50" s="447"/>
    </row>
    <row r="51" spans="1:24" ht="12.75">
      <c r="A51" s="447"/>
      <c r="B51" s="447"/>
      <c r="C51" s="454"/>
      <c r="D51" s="447"/>
      <c r="E51" s="449"/>
      <c r="F51" s="447"/>
      <c r="G51" s="447"/>
      <c r="H51" s="447"/>
      <c r="I51" s="447"/>
      <c r="J51" s="447"/>
      <c r="K51" s="447"/>
      <c r="L51" s="447"/>
      <c r="M51" s="447"/>
      <c r="N51" s="447"/>
      <c r="O51" s="447"/>
      <c r="P51" s="447"/>
      <c r="Q51" s="447"/>
      <c r="R51" s="447"/>
      <c r="S51" s="447"/>
      <c r="T51" s="447"/>
      <c r="U51" s="447"/>
      <c r="V51" s="447"/>
      <c r="W51" s="447"/>
      <c r="X51" s="447"/>
    </row>
    <row r="52" spans="1:24" ht="12.75">
      <c r="A52" s="447"/>
      <c r="B52" s="447"/>
      <c r="C52" s="454"/>
      <c r="D52" s="447"/>
      <c r="E52" s="449"/>
      <c r="F52" s="447"/>
      <c r="G52" s="447"/>
      <c r="H52" s="447"/>
      <c r="I52" s="447"/>
      <c r="J52" s="447"/>
      <c r="K52" s="447"/>
      <c r="L52" s="447"/>
      <c r="M52" s="447"/>
      <c r="N52" s="447"/>
      <c r="O52" s="447"/>
      <c r="P52" s="447"/>
      <c r="Q52" s="447"/>
      <c r="R52" s="447"/>
      <c r="S52" s="447"/>
      <c r="T52" s="447"/>
      <c r="U52" s="447"/>
      <c r="V52" s="447"/>
      <c r="W52" s="447"/>
      <c r="X52" s="447"/>
    </row>
    <row r="53" spans="1:24" ht="12.75">
      <c r="A53" s="447"/>
      <c r="B53" s="447"/>
      <c r="C53" s="454"/>
      <c r="D53" s="447"/>
      <c r="E53" s="449"/>
      <c r="F53" s="447"/>
      <c r="G53" s="447"/>
      <c r="H53" s="447"/>
      <c r="I53" s="447"/>
      <c r="J53" s="447"/>
      <c r="K53" s="447"/>
      <c r="L53" s="447"/>
      <c r="M53" s="447"/>
      <c r="N53" s="447"/>
      <c r="O53" s="447"/>
      <c r="P53" s="447"/>
      <c r="Q53" s="447"/>
      <c r="R53" s="447"/>
      <c r="S53" s="447"/>
      <c r="T53" s="447"/>
      <c r="U53" s="447"/>
      <c r="V53" s="447"/>
      <c r="W53" s="447"/>
      <c r="X53" s="447"/>
    </row>
    <row r="54" spans="1:24" ht="12.75">
      <c r="A54" s="447"/>
      <c r="B54" s="447"/>
      <c r="C54" s="454"/>
      <c r="D54" s="447"/>
      <c r="E54" s="449"/>
      <c r="F54" s="447"/>
      <c r="G54" s="447"/>
      <c r="H54" s="447"/>
      <c r="I54" s="447"/>
      <c r="J54" s="447"/>
      <c r="K54" s="447"/>
      <c r="L54" s="447"/>
      <c r="M54" s="447"/>
      <c r="N54" s="447"/>
      <c r="O54" s="447"/>
      <c r="P54" s="447"/>
      <c r="Q54" s="447"/>
      <c r="R54" s="447"/>
      <c r="S54" s="447"/>
      <c r="T54" s="447"/>
      <c r="U54" s="447"/>
      <c r="V54" s="447"/>
      <c r="W54" s="447"/>
      <c r="X54" s="447"/>
    </row>
    <row r="55" spans="1:24" ht="12.75">
      <c r="A55" s="447"/>
      <c r="B55" s="447"/>
      <c r="C55" s="454"/>
      <c r="D55" s="447"/>
      <c r="E55" s="449"/>
      <c r="F55" s="447"/>
      <c r="G55" s="447"/>
      <c r="H55" s="447"/>
      <c r="I55" s="447"/>
      <c r="J55" s="447"/>
      <c r="K55" s="447"/>
      <c r="L55" s="447"/>
      <c r="M55" s="447"/>
      <c r="N55" s="447"/>
      <c r="O55" s="447"/>
      <c r="P55" s="447"/>
      <c r="Q55" s="447"/>
      <c r="R55" s="447"/>
      <c r="S55" s="447"/>
      <c r="T55" s="447"/>
      <c r="U55" s="447"/>
      <c r="V55" s="447"/>
      <c r="W55" s="447"/>
      <c r="X55" s="447"/>
    </row>
    <row r="56" spans="1:24" ht="12.75">
      <c r="A56" s="447"/>
      <c r="B56" s="447"/>
      <c r="C56" s="454"/>
      <c r="D56" s="447"/>
      <c r="E56" s="449"/>
      <c r="F56" s="447"/>
      <c r="G56" s="447"/>
      <c r="H56" s="447"/>
      <c r="I56" s="447"/>
      <c r="J56" s="447"/>
      <c r="K56" s="447"/>
      <c r="L56" s="447"/>
      <c r="M56" s="447"/>
      <c r="N56" s="447"/>
      <c r="O56" s="447"/>
      <c r="P56" s="447"/>
      <c r="Q56" s="447"/>
      <c r="R56" s="447"/>
      <c r="S56" s="447"/>
      <c r="T56" s="447"/>
      <c r="U56" s="447"/>
      <c r="V56" s="447"/>
      <c r="W56" s="447"/>
      <c r="X56" s="447"/>
    </row>
    <row r="57" spans="1:24" ht="12.75">
      <c r="A57" s="447"/>
      <c r="B57" s="447"/>
      <c r="C57" s="454"/>
      <c r="D57" s="447"/>
      <c r="E57" s="449"/>
      <c r="F57" s="447"/>
      <c r="G57" s="447"/>
      <c r="H57" s="447"/>
      <c r="I57" s="447"/>
      <c r="J57" s="447"/>
      <c r="K57" s="447"/>
      <c r="L57" s="447"/>
      <c r="M57" s="447"/>
      <c r="N57" s="447"/>
      <c r="O57" s="447"/>
      <c r="P57" s="447"/>
      <c r="Q57" s="447"/>
      <c r="R57" s="447"/>
      <c r="S57" s="447"/>
      <c r="T57" s="447"/>
      <c r="U57" s="447"/>
      <c r="V57" s="447"/>
      <c r="W57" s="447"/>
      <c r="X57" s="447"/>
    </row>
    <row r="58" spans="1:24" ht="12.75">
      <c r="A58" s="447"/>
      <c r="B58" s="447"/>
      <c r="C58" s="454"/>
      <c r="D58" s="447"/>
      <c r="E58" s="449"/>
      <c r="F58" s="447"/>
      <c r="G58" s="447"/>
      <c r="H58" s="447"/>
      <c r="I58" s="447"/>
      <c r="J58" s="447"/>
      <c r="K58" s="447"/>
      <c r="L58" s="447"/>
      <c r="M58" s="447"/>
      <c r="N58" s="447"/>
      <c r="O58" s="447"/>
      <c r="P58" s="447"/>
      <c r="Q58" s="447"/>
      <c r="R58" s="447"/>
      <c r="S58" s="447"/>
      <c r="T58" s="447"/>
      <c r="U58" s="447"/>
      <c r="V58" s="447"/>
      <c r="W58" s="447"/>
      <c r="X58" s="447"/>
    </row>
    <row r="59" spans="1:24" ht="12.75">
      <c r="A59" s="447"/>
      <c r="B59" s="447"/>
      <c r="C59" s="454"/>
      <c r="D59" s="447"/>
      <c r="E59" s="449"/>
      <c r="F59" s="447"/>
      <c r="G59" s="447"/>
      <c r="H59" s="447"/>
      <c r="I59" s="447"/>
      <c r="J59" s="447"/>
      <c r="K59" s="447"/>
      <c r="L59" s="447"/>
      <c r="M59" s="447"/>
      <c r="N59" s="447"/>
      <c r="O59" s="447"/>
      <c r="P59" s="447"/>
      <c r="Q59" s="447"/>
      <c r="R59" s="447"/>
      <c r="S59" s="447"/>
      <c r="T59" s="447"/>
      <c r="U59" s="447"/>
      <c r="V59" s="447"/>
      <c r="W59" s="447"/>
      <c r="X59" s="447"/>
    </row>
    <row r="60" spans="1:24" ht="12.75">
      <c r="A60" s="447"/>
      <c r="B60" s="447"/>
      <c r="C60" s="454"/>
      <c r="D60" s="447"/>
      <c r="E60" s="449"/>
      <c r="F60" s="447"/>
      <c r="G60" s="447"/>
      <c r="H60" s="447"/>
      <c r="I60" s="447"/>
      <c r="J60" s="447"/>
      <c r="K60" s="447"/>
      <c r="L60" s="447"/>
      <c r="M60" s="447"/>
      <c r="N60" s="447"/>
      <c r="O60" s="447"/>
      <c r="P60" s="447"/>
      <c r="Q60" s="447"/>
      <c r="R60" s="447"/>
      <c r="S60" s="447"/>
      <c r="T60" s="447"/>
      <c r="U60" s="447"/>
      <c r="V60" s="447"/>
      <c r="W60" s="447"/>
      <c r="X60" s="447"/>
    </row>
    <row r="61" spans="1:24" ht="12.75">
      <c r="A61" s="447"/>
      <c r="B61" s="447"/>
      <c r="C61" s="454"/>
      <c r="D61" s="447"/>
      <c r="E61" s="449"/>
      <c r="F61" s="447"/>
      <c r="G61" s="447"/>
      <c r="H61" s="447"/>
      <c r="I61" s="447"/>
      <c r="J61" s="447"/>
      <c r="K61" s="447"/>
      <c r="L61" s="447"/>
      <c r="M61" s="447"/>
      <c r="N61" s="447"/>
      <c r="O61" s="447"/>
      <c r="P61" s="447"/>
      <c r="Q61" s="447"/>
      <c r="R61" s="447"/>
      <c r="S61" s="447"/>
      <c r="T61" s="447"/>
      <c r="U61" s="447"/>
      <c r="V61" s="447"/>
      <c r="W61" s="447"/>
      <c r="X61" s="447"/>
    </row>
    <row r="62" spans="1:24" ht="12.75">
      <c r="A62" s="447"/>
      <c r="B62" s="447"/>
      <c r="C62" s="454"/>
      <c r="D62" s="447"/>
      <c r="E62" s="449"/>
      <c r="F62" s="447"/>
      <c r="G62" s="447"/>
      <c r="H62" s="447"/>
      <c r="I62" s="447"/>
      <c r="J62" s="447"/>
      <c r="K62" s="447"/>
      <c r="L62" s="447"/>
      <c r="M62" s="447"/>
      <c r="N62" s="447"/>
      <c r="O62" s="447"/>
      <c r="P62" s="447"/>
      <c r="Q62" s="447"/>
      <c r="R62" s="447"/>
      <c r="S62" s="447"/>
      <c r="T62" s="447"/>
      <c r="U62" s="447"/>
      <c r="V62" s="447"/>
      <c r="W62" s="447"/>
      <c r="X62" s="447"/>
    </row>
    <row r="63" spans="1:24" ht="12.75">
      <c r="A63" s="447"/>
      <c r="B63" s="447"/>
      <c r="C63" s="454"/>
      <c r="D63" s="447"/>
      <c r="E63" s="449"/>
      <c r="F63" s="447"/>
      <c r="G63" s="447"/>
      <c r="H63" s="447"/>
      <c r="I63" s="447"/>
      <c r="J63" s="447"/>
      <c r="K63" s="447"/>
      <c r="L63" s="447"/>
      <c r="M63" s="447"/>
      <c r="N63" s="447"/>
      <c r="O63" s="447"/>
      <c r="P63" s="447"/>
      <c r="Q63" s="447"/>
      <c r="R63" s="447"/>
      <c r="S63" s="447"/>
      <c r="T63" s="447"/>
      <c r="U63" s="447"/>
      <c r="V63" s="447"/>
      <c r="W63" s="447"/>
      <c r="X63" s="447"/>
    </row>
    <row r="64" spans="1:24" ht="12.75">
      <c r="A64" s="447"/>
      <c r="B64" s="447"/>
      <c r="C64" s="454"/>
      <c r="D64" s="447"/>
      <c r="E64" s="449"/>
      <c r="F64" s="447"/>
      <c r="G64" s="447"/>
      <c r="H64" s="447"/>
      <c r="I64" s="447"/>
      <c r="J64" s="447"/>
      <c r="K64" s="447"/>
      <c r="L64" s="447"/>
      <c r="M64" s="447"/>
      <c r="N64" s="447"/>
      <c r="O64" s="447"/>
      <c r="P64" s="447"/>
      <c r="Q64" s="447"/>
      <c r="R64" s="447"/>
      <c r="S64" s="447"/>
      <c r="T64" s="447"/>
      <c r="U64" s="447"/>
      <c r="V64" s="447"/>
      <c r="W64" s="447"/>
      <c r="X64" s="447"/>
    </row>
    <row r="65" spans="1:24" ht="12.75">
      <c r="A65" s="447"/>
      <c r="B65" s="447"/>
      <c r="C65" s="454"/>
      <c r="D65" s="447"/>
      <c r="E65" s="449"/>
      <c r="F65" s="447"/>
      <c r="G65" s="447"/>
      <c r="H65" s="447"/>
      <c r="I65" s="447"/>
      <c r="J65" s="447"/>
      <c r="K65" s="447"/>
      <c r="L65" s="447"/>
      <c r="M65" s="447"/>
      <c r="N65" s="447"/>
      <c r="O65" s="447"/>
      <c r="P65" s="447"/>
      <c r="Q65" s="447"/>
      <c r="R65" s="447"/>
      <c r="S65" s="447"/>
      <c r="T65" s="447"/>
      <c r="U65" s="447"/>
      <c r="V65" s="447"/>
      <c r="W65" s="447"/>
      <c r="X65" s="447"/>
    </row>
    <row r="66" spans="1:24" ht="12.75">
      <c r="A66" s="447"/>
      <c r="B66" s="447"/>
      <c r="C66" s="454"/>
      <c r="D66" s="447"/>
      <c r="E66" s="449"/>
      <c r="F66" s="447"/>
      <c r="G66" s="447"/>
      <c r="H66" s="447"/>
      <c r="I66" s="447"/>
      <c r="J66" s="447"/>
      <c r="K66" s="447"/>
      <c r="L66" s="447"/>
      <c r="M66" s="447"/>
      <c r="N66" s="447"/>
      <c r="O66" s="447"/>
      <c r="P66" s="447"/>
      <c r="Q66" s="447"/>
      <c r="R66" s="447"/>
      <c r="S66" s="447"/>
      <c r="T66" s="447"/>
      <c r="U66" s="447"/>
      <c r="V66" s="447"/>
      <c r="W66" s="447"/>
      <c r="X66" s="447"/>
    </row>
    <row r="67" spans="1:24" ht="12.75">
      <c r="A67" s="447"/>
      <c r="B67" s="447"/>
      <c r="C67" s="454"/>
      <c r="D67" s="447"/>
      <c r="E67" s="449"/>
      <c r="F67" s="447"/>
      <c r="G67" s="447"/>
      <c r="H67" s="447"/>
      <c r="I67" s="447"/>
      <c r="J67" s="447"/>
      <c r="K67" s="447"/>
      <c r="L67" s="447"/>
      <c r="M67" s="447"/>
      <c r="N67" s="447"/>
      <c r="O67" s="447"/>
      <c r="P67" s="447"/>
      <c r="Q67" s="447"/>
      <c r="R67" s="447"/>
      <c r="S67" s="447"/>
      <c r="T67" s="447"/>
      <c r="U67" s="447"/>
      <c r="V67" s="447"/>
      <c r="W67" s="447"/>
      <c r="X67" s="447"/>
    </row>
    <row r="68" spans="1:24" ht="12.75">
      <c r="A68" s="447"/>
      <c r="B68" s="447"/>
      <c r="C68" s="454"/>
      <c r="D68" s="447"/>
      <c r="E68" s="449"/>
      <c r="F68" s="447"/>
      <c r="G68" s="447"/>
      <c r="H68" s="447"/>
      <c r="I68" s="447"/>
      <c r="J68" s="447"/>
      <c r="K68" s="447"/>
      <c r="L68" s="447"/>
      <c r="M68" s="447"/>
      <c r="N68" s="447"/>
      <c r="O68" s="447"/>
      <c r="P68" s="447"/>
      <c r="Q68" s="447"/>
      <c r="R68" s="447"/>
      <c r="S68" s="447"/>
      <c r="T68" s="447"/>
      <c r="U68" s="447"/>
      <c r="V68" s="447"/>
      <c r="W68" s="447"/>
      <c r="X68" s="447"/>
    </row>
    <row r="69" spans="1:24" ht="12.75">
      <c r="A69" s="447"/>
      <c r="B69" s="447"/>
      <c r="C69" s="454"/>
      <c r="D69" s="447"/>
      <c r="E69" s="449"/>
      <c r="F69" s="447"/>
      <c r="G69" s="447"/>
      <c r="H69" s="447"/>
      <c r="I69" s="447"/>
      <c r="J69" s="447"/>
      <c r="K69" s="447"/>
      <c r="L69" s="447"/>
      <c r="M69" s="447"/>
      <c r="N69" s="447"/>
      <c r="O69" s="447"/>
      <c r="P69" s="447"/>
      <c r="Q69" s="447"/>
      <c r="R69" s="447"/>
      <c r="S69" s="447"/>
      <c r="T69" s="447"/>
      <c r="U69" s="447"/>
      <c r="V69" s="447"/>
      <c r="W69" s="447"/>
      <c r="X69" s="447"/>
    </row>
    <row r="70" spans="1:24" ht="12.75">
      <c r="A70" s="447"/>
      <c r="B70" s="447"/>
      <c r="C70" s="454"/>
      <c r="D70" s="447"/>
      <c r="E70" s="449"/>
      <c r="F70" s="447"/>
      <c r="G70" s="447"/>
      <c r="H70" s="447"/>
      <c r="I70" s="447"/>
      <c r="J70" s="447"/>
      <c r="K70" s="447"/>
      <c r="L70" s="447"/>
      <c r="M70" s="447"/>
      <c r="N70" s="447"/>
      <c r="O70" s="447"/>
      <c r="P70" s="447"/>
      <c r="Q70" s="447"/>
      <c r="R70" s="447"/>
      <c r="S70" s="447"/>
      <c r="T70" s="447"/>
      <c r="U70" s="447"/>
      <c r="V70" s="447"/>
      <c r="W70" s="447"/>
      <c r="X70" s="447"/>
    </row>
    <row r="71" spans="1:24" ht="12.75">
      <c r="A71" s="447"/>
      <c r="B71" s="447"/>
      <c r="C71" s="454"/>
      <c r="D71" s="447"/>
      <c r="E71" s="449"/>
      <c r="F71" s="447"/>
      <c r="G71" s="447"/>
      <c r="H71" s="447"/>
      <c r="I71" s="447"/>
      <c r="J71" s="447"/>
      <c r="K71" s="447"/>
      <c r="L71" s="447"/>
      <c r="M71" s="447"/>
      <c r="N71" s="447"/>
      <c r="O71" s="447"/>
      <c r="P71" s="447"/>
      <c r="Q71" s="447"/>
      <c r="R71" s="447"/>
      <c r="S71" s="447"/>
      <c r="T71" s="447"/>
      <c r="U71" s="447"/>
      <c r="V71" s="447"/>
      <c r="W71" s="447"/>
      <c r="X71" s="447"/>
    </row>
    <row r="72" spans="1:24" ht="12.75">
      <c r="A72" s="447"/>
      <c r="B72" s="447"/>
      <c r="C72" s="454"/>
      <c r="D72" s="447"/>
      <c r="E72" s="449"/>
      <c r="F72" s="447"/>
      <c r="G72" s="447"/>
      <c r="H72" s="447"/>
      <c r="I72" s="447"/>
      <c r="J72" s="447"/>
      <c r="K72" s="447"/>
      <c r="L72" s="447"/>
      <c r="M72" s="447"/>
      <c r="N72" s="447"/>
      <c r="O72" s="447"/>
      <c r="P72" s="447"/>
      <c r="Q72" s="447"/>
      <c r="R72" s="447"/>
      <c r="S72" s="447"/>
      <c r="T72" s="447"/>
      <c r="U72" s="447"/>
      <c r="V72" s="447"/>
      <c r="W72" s="447"/>
      <c r="X72" s="447"/>
    </row>
    <row r="73" spans="1:24" ht="12.75">
      <c r="A73" s="447"/>
      <c r="B73" s="447"/>
      <c r="C73" s="454"/>
      <c r="D73" s="447"/>
      <c r="E73" s="449"/>
      <c r="F73" s="447"/>
      <c r="G73" s="447"/>
      <c r="H73" s="447"/>
      <c r="I73" s="447"/>
      <c r="J73" s="447"/>
      <c r="K73" s="447"/>
      <c r="L73" s="447"/>
      <c r="M73" s="447"/>
      <c r="N73" s="447"/>
      <c r="O73" s="447"/>
      <c r="P73" s="447"/>
      <c r="Q73" s="447"/>
      <c r="R73" s="447"/>
      <c r="S73" s="447"/>
      <c r="T73" s="447"/>
      <c r="U73" s="447"/>
      <c r="V73" s="447"/>
      <c r="W73" s="447"/>
      <c r="X73" s="447"/>
    </row>
    <row r="74" spans="1:24" ht="12.75">
      <c r="A74" s="447"/>
      <c r="B74" s="447"/>
      <c r="C74" s="454"/>
      <c r="D74" s="447"/>
      <c r="E74" s="449"/>
      <c r="F74" s="447"/>
      <c r="G74" s="447"/>
      <c r="H74" s="447"/>
      <c r="I74" s="447"/>
      <c r="J74" s="447"/>
      <c r="K74" s="447"/>
      <c r="L74" s="447"/>
      <c r="M74" s="447"/>
      <c r="N74" s="447"/>
      <c r="O74" s="447"/>
      <c r="P74" s="447"/>
      <c r="Q74" s="447"/>
      <c r="R74" s="447"/>
      <c r="S74" s="447"/>
      <c r="T74" s="447"/>
      <c r="U74" s="447"/>
      <c r="V74" s="447"/>
      <c r="W74" s="447"/>
      <c r="X74" s="447"/>
    </row>
    <row r="75" spans="1:24" ht="12.75">
      <c r="A75" s="447"/>
      <c r="B75" s="447"/>
      <c r="C75" s="454"/>
      <c r="D75" s="447"/>
      <c r="E75" s="449"/>
      <c r="F75" s="447"/>
      <c r="G75" s="447"/>
      <c r="H75" s="447"/>
      <c r="I75" s="447"/>
      <c r="J75" s="447"/>
      <c r="K75" s="447"/>
      <c r="L75" s="447"/>
      <c r="M75" s="447"/>
      <c r="N75" s="447"/>
      <c r="O75" s="447"/>
      <c r="P75" s="447"/>
      <c r="Q75" s="447"/>
      <c r="R75" s="447"/>
      <c r="S75" s="447"/>
      <c r="T75" s="447"/>
      <c r="U75" s="447"/>
      <c r="V75" s="447"/>
      <c r="W75" s="447"/>
      <c r="X75" s="447"/>
    </row>
    <row r="76" spans="1:24" ht="12.75">
      <c r="A76" s="447"/>
      <c r="B76" s="447"/>
      <c r="C76" s="454"/>
      <c r="D76" s="447"/>
      <c r="E76" s="449"/>
      <c r="F76" s="447"/>
      <c r="G76" s="447"/>
      <c r="H76" s="447"/>
      <c r="I76" s="447"/>
      <c r="J76" s="447"/>
      <c r="K76" s="447"/>
      <c r="L76" s="447"/>
      <c r="M76" s="447"/>
      <c r="N76" s="447"/>
      <c r="O76" s="447"/>
      <c r="P76" s="447"/>
      <c r="Q76" s="447"/>
      <c r="R76" s="447"/>
      <c r="S76" s="447"/>
      <c r="T76" s="447"/>
      <c r="U76" s="447"/>
      <c r="V76" s="447"/>
      <c r="W76" s="447"/>
      <c r="X76" s="447"/>
    </row>
    <row r="77" spans="1:24" ht="12.75">
      <c r="A77" s="447"/>
      <c r="B77" s="447"/>
      <c r="C77" s="454"/>
      <c r="D77" s="447"/>
      <c r="E77" s="449"/>
      <c r="F77" s="447"/>
      <c r="G77" s="447"/>
      <c r="H77" s="447"/>
      <c r="I77" s="447"/>
      <c r="J77" s="447"/>
      <c r="K77" s="447"/>
      <c r="L77" s="447"/>
      <c r="M77" s="447"/>
      <c r="N77" s="447"/>
      <c r="O77" s="447"/>
      <c r="P77" s="447"/>
      <c r="Q77" s="447"/>
      <c r="R77" s="447"/>
      <c r="S77" s="447"/>
      <c r="T77" s="447"/>
      <c r="U77" s="447"/>
      <c r="V77" s="447"/>
      <c r="W77" s="447"/>
      <c r="X77" s="447"/>
    </row>
    <row r="78" spans="1:24" ht="12.75">
      <c r="A78" s="447"/>
      <c r="B78" s="447"/>
      <c r="C78" s="454"/>
      <c r="D78" s="447"/>
      <c r="E78" s="449"/>
      <c r="F78" s="447"/>
      <c r="G78" s="447"/>
      <c r="H78" s="447"/>
      <c r="I78" s="447"/>
      <c r="J78" s="447"/>
      <c r="K78" s="447"/>
      <c r="L78" s="447"/>
      <c r="M78" s="447"/>
      <c r="N78" s="447"/>
      <c r="O78" s="447"/>
      <c r="P78" s="447"/>
      <c r="Q78" s="447"/>
      <c r="R78" s="447"/>
      <c r="S78" s="447"/>
      <c r="T78" s="447"/>
      <c r="U78" s="447"/>
      <c r="V78" s="447"/>
      <c r="W78" s="447"/>
      <c r="X78" s="447"/>
    </row>
    <row r="79" spans="1:24" ht="12.75">
      <c r="A79" s="447"/>
      <c r="B79" s="447"/>
      <c r="C79" s="454"/>
      <c r="D79" s="447"/>
      <c r="E79" s="449"/>
      <c r="F79" s="447"/>
      <c r="G79" s="447"/>
      <c r="H79" s="447"/>
      <c r="I79" s="447"/>
      <c r="J79" s="447"/>
      <c r="K79" s="447"/>
      <c r="L79" s="447"/>
      <c r="M79" s="447"/>
      <c r="N79" s="447"/>
      <c r="O79" s="447"/>
      <c r="P79" s="447"/>
      <c r="Q79" s="447"/>
      <c r="R79" s="447"/>
      <c r="S79" s="447"/>
      <c r="T79" s="447"/>
      <c r="U79" s="447"/>
      <c r="V79" s="447"/>
      <c r="W79" s="447"/>
      <c r="X79" s="447"/>
    </row>
    <row r="80" spans="1:24" ht="12.75">
      <c r="A80" s="447"/>
      <c r="B80" s="447"/>
      <c r="C80" s="454"/>
      <c r="D80" s="447"/>
      <c r="E80" s="449"/>
      <c r="F80" s="447"/>
      <c r="G80" s="447"/>
      <c r="H80" s="447"/>
      <c r="I80" s="447"/>
      <c r="J80" s="447"/>
      <c r="K80" s="447"/>
      <c r="L80" s="447"/>
      <c r="M80" s="447"/>
      <c r="N80" s="447"/>
      <c r="O80" s="447"/>
      <c r="P80" s="447"/>
      <c r="Q80" s="447"/>
      <c r="R80" s="447"/>
      <c r="S80" s="447"/>
      <c r="T80" s="447"/>
      <c r="U80" s="447"/>
      <c r="V80" s="447"/>
      <c r="W80" s="447"/>
      <c r="X80" s="447"/>
    </row>
    <row r="81" spans="1:24" ht="12.75">
      <c r="A81" s="447"/>
      <c r="B81" s="447"/>
      <c r="C81" s="454"/>
      <c r="D81" s="447"/>
      <c r="E81" s="449"/>
      <c r="F81" s="447"/>
      <c r="G81" s="447"/>
      <c r="H81" s="447"/>
      <c r="I81" s="447"/>
      <c r="J81" s="447"/>
      <c r="K81" s="447"/>
      <c r="L81" s="447"/>
      <c r="M81" s="447"/>
      <c r="N81" s="447"/>
      <c r="O81" s="447"/>
      <c r="P81" s="447"/>
      <c r="Q81" s="447"/>
      <c r="R81" s="447"/>
      <c r="S81" s="447"/>
      <c r="T81" s="447"/>
      <c r="U81" s="447"/>
      <c r="V81" s="447"/>
      <c r="W81" s="447"/>
      <c r="X81" s="447"/>
    </row>
    <row r="82" spans="1:24" ht="12.75">
      <c r="A82" s="447"/>
      <c r="B82" s="447"/>
      <c r="C82" s="454"/>
      <c r="D82" s="447"/>
      <c r="E82" s="449"/>
      <c r="F82" s="447"/>
      <c r="G82" s="447"/>
      <c r="H82" s="447"/>
      <c r="I82" s="447"/>
      <c r="J82" s="447"/>
      <c r="K82" s="447"/>
      <c r="L82" s="447"/>
      <c r="M82" s="447"/>
      <c r="N82" s="447"/>
      <c r="O82" s="447"/>
      <c r="P82" s="447"/>
      <c r="Q82" s="447"/>
      <c r="R82" s="447"/>
      <c r="S82" s="447"/>
      <c r="T82" s="447"/>
      <c r="U82" s="447"/>
      <c r="V82" s="447"/>
      <c r="W82" s="447"/>
      <c r="X82" s="447"/>
    </row>
    <row r="83" spans="1:24" ht="12.75">
      <c r="A83" s="447"/>
      <c r="B83" s="447"/>
      <c r="C83" s="454"/>
      <c r="D83" s="447"/>
      <c r="E83" s="449"/>
      <c r="F83" s="447"/>
      <c r="G83" s="447"/>
      <c r="H83" s="447"/>
      <c r="I83" s="447"/>
      <c r="J83" s="447"/>
      <c r="K83" s="447"/>
      <c r="L83" s="447"/>
      <c r="M83" s="447"/>
      <c r="N83" s="447"/>
      <c r="O83" s="447"/>
      <c r="P83" s="447"/>
      <c r="Q83" s="447"/>
      <c r="R83" s="447"/>
      <c r="S83" s="447"/>
      <c r="T83" s="447"/>
      <c r="U83" s="447"/>
      <c r="V83" s="447"/>
      <c r="W83" s="447"/>
      <c r="X83" s="447"/>
    </row>
    <row r="84" spans="1:24" ht="12.75">
      <c r="A84" s="447"/>
      <c r="B84" s="447"/>
      <c r="C84" s="454"/>
      <c r="D84" s="447"/>
      <c r="E84" s="449"/>
      <c r="F84" s="447"/>
      <c r="G84" s="447"/>
      <c r="H84" s="447"/>
      <c r="I84" s="447"/>
      <c r="J84" s="447"/>
      <c r="K84" s="447"/>
      <c r="L84" s="447"/>
      <c r="M84" s="447"/>
      <c r="N84" s="447"/>
      <c r="O84" s="447"/>
      <c r="P84" s="447"/>
      <c r="Q84" s="447"/>
      <c r="R84" s="447"/>
      <c r="S84" s="447"/>
      <c r="T84" s="447"/>
      <c r="U84" s="447"/>
      <c r="V84" s="447"/>
      <c r="W84" s="447"/>
      <c r="X84" s="447"/>
    </row>
    <row r="85" spans="1:24" ht="12.75">
      <c r="A85" s="447"/>
      <c r="B85" s="447"/>
      <c r="C85" s="454"/>
      <c r="D85" s="447"/>
      <c r="E85" s="449"/>
      <c r="F85" s="447"/>
      <c r="G85" s="447"/>
      <c r="H85" s="447"/>
      <c r="I85" s="447"/>
      <c r="J85" s="447"/>
      <c r="K85" s="447"/>
      <c r="L85" s="447"/>
      <c r="M85" s="447"/>
      <c r="N85" s="447"/>
      <c r="O85" s="447"/>
      <c r="P85" s="447"/>
      <c r="Q85" s="447"/>
      <c r="R85" s="447"/>
      <c r="S85" s="447"/>
      <c r="T85" s="447"/>
      <c r="U85" s="447"/>
      <c r="V85" s="447"/>
      <c r="W85" s="447"/>
      <c r="X85" s="447"/>
    </row>
    <row r="86" spans="1:24" ht="12.75">
      <c r="A86" s="447"/>
      <c r="B86" s="447"/>
      <c r="C86" s="454"/>
      <c r="D86" s="447"/>
      <c r="E86" s="449"/>
      <c r="F86" s="447"/>
      <c r="G86" s="447"/>
      <c r="H86" s="447"/>
      <c r="I86" s="447"/>
      <c r="J86" s="447"/>
      <c r="K86" s="447"/>
      <c r="L86" s="447"/>
      <c r="M86" s="447"/>
      <c r="N86" s="447"/>
      <c r="O86" s="447"/>
      <c r="P86" s="447"/>
      <c r="Q86" s="447"/>
      <c r="R86" s="447"/>
      <c r="S86" s="447"/>
      <c r="T86" s="447"/>
      <c r="U86" s="447"/>
      <c r="V86" s="447"/>
      <c r="W86" s="447"/>
      <c r="X86" s="447"/>
    </row>
    <row r="87" spans="1:24" ht="12.75">
      <c r="A87" s="447"/>
      <c r="B87" s="447"/>
      <c r="C87" s="454"/>
      <c r="D87" s="447"/>
      <c r="E87" s="449"/>
      <c r="F87" s="447"/>
      <c r="G87" s="447"/>
      <c r="H87" s="447"/>
      <c r="I87" s="447"/>
      <c r="J87" s="447"/>
      <c r="K87" s="447"/>
      <c r="L87" s="447"/>
      <c r="M87" s="447"/>
      <c r="N87" s="447"/>
      <c r="O87" s="447"/>
      <c r="P87" s="447"/>
      <c r="Q87" s="447"/>
      <c r="R87" s="447"/>
      <c r="S87" s="447"/>
      <c r="T87" s="447"/>
      <c r="U87" s="447"/>
      <c r="V87" s="447"/>
      <c r="W87" s="447"/>
      <c r="X87" s="447"/>
    </row>
    <row r="88" spans="1:24" ht="12.75">
      <c r="A88" s="447"/>
      <c r="B88" s="447"/>
      <c r="C88" s="454"/>
      <c r="D88" s="447"/>
      <c r="E88" s="449"/>
      <c r="F88" s="447"/>
      <c r="G88" s="447"/>
      <c r="H88" s="447"/>
      <c r="I88" s="447"/>
      <c r="J88" s="447"/>
      <c r="K88" s="447"/>
      <c r="L88" s="447"/>
      <c r="M88" s="447"/>
      <c r="N88" s="447"/>
      <c r="O88" s="447"/>
      <c r="P88" s="447"/>
      <c r="Q88" s="447"/>
      <c r="R88" s="447"/>
      <c r="S88" s="447"/>
      <c r="T88" s="447"/>
      <c r="U88" s="447"/>
      <c r="V88" s="447"/>
      <c r="W88" s="447"/>
      <c r="X88" s="447"/>
    </row>
    <row r="89" spans="1:24" ht="12.75">
      <c r="A89" s="447"/>
      <c r="B89" s="447"/>
      <c r="C89" s="454"/>
      <c r="D89" s="447"/>
      <c r="E89" s="449"/>
      <c r="F89" s="447"/>
      <c r="G89" s="447"/>
      <c r="H89" s="447"/>
      <c r="I89" s="447"/>
      <c r="J89" s="447"/>
      <c r="K89" s="447"/>
      <c r="L89" s="447"/>
      <c r="M89" s="447"/>
      <c r="N89" s="447"/>
      <c r="O89" s="447"/>
      <c r="P89" s="447"/>
      <c r="Q89" s="447"/>
      <c r="R89" s="447"/>
      <c r="S89" s="447"/>
      <c r="T89" s="447"/>
      <c r="U89" s="447"/>
      <c r="V89" s="447"/>
      <c r="W89" s="447"/>
      <c r="X89" s="447"/>
    </row>
    <row r="90" spans="1:24" ht="12.75">
      <c r="A90" s="447"/>
      <c r="B90" s="447"/>
      <c r="C90" s="454"/>
      <c r="D90" s="447"/>
      <c r="E90" s="449"/>
      <c r="F90" s="447"/>
      <c r="G90" s="447"/>
      <c r="H90" s="447"/>
      <c r="I90" s="447"/>
      <c r="J90" s="447"/>
      <c r="K90" s="447"/>
      <c r="L90" s="447"/>
      <c r="M90" s="447"/>
      <c r="N90" s="447"/>
      <c r="O90" s="447"/>
      <c r="P90" s="447"/>
      <c r="Q90" s="447"/>
      <c r="R90" s="447"/>
      <c r="S90" s="447"/>
      <c r="T90" s="447"/>
      <c r="U90" s="447"/>
      <c r="V90" s="447"/>
      <c r="W90" s="447"/>
      <c r="X90" s="447"/>
    </row>
    <row r="91" spans="1:24" ht="12.75">
      <c r="A91" s="447"/>
      <c r="B91" s="447"/>
      <c r="C91" s="454"/>
      <c r="D91" s="447"/>
      <c r="E91" s="449"/>
      <c r="F91" s="447"/>
      <c r="G91" s="447"/>
      <c r="H91" s="447"/>
      <c r="I91" s="447"/>
      <c r="J91" s="447"/>
      <c r="K91" s="447"/>
      <c r="L91" s="447"/>
      <c r="M91" s="447"/>
      <c r="N91" s="447"/>
      <c r="O91" s="447"/>
      <c r="P91" s="447"/>
      <c r="Q91" s="447"/>
      <c r="R91" s="447"/>
      <c r="S91" s="447"/>
      <c r="T91" s="447"/>
      <c r="U91" s="447"/>
      <c r="V91" s="447"/>
      <c r="W91" s="447"/>
      <c r="X91" s="447"/>
    </row>
    <row r="92" spans="1:24" ht="12.75">
      <c r="A92" s="447"/>
      <c r="B92" s="447"/>
      <c r="C92" s="454"/>
      <c r="D92" s="447"/>
      <c r="E92" s="449"/>
      <c r="F92" s="447"/>
      <c r="G92" s="447"/>
      <c r="H92" s="447"/>
      <c r="I92" s="447"/>
      <c r="J92" s="447"/>
      <c r="K92" s="447"/>
      <c r="L92" s="447"/>
      <c r="M92" s="447"/>
      <c r="N92" s="447"/>
      <c r="O92" s="447"/>
      <c r="P92" s="447"/>
      <c r="Q92" s="447"/>
      <c r="R92" s="447"/>
      <c r="S92" s="447"/>
      <c r="T92" s="447"/>
      <c r="U92" s="447"/>
      <c r="V92" s="447"/>
      <c r="W92" s="447"/>
      <c r="X92" s="447"/>
    </row>
    <row r="93" spans="1:24" ht="12.75">
      <c r="A93" s="447"/>
      <c r="B93" s="447"/>
      <c r="C93" s="454"/>
      <c r="D93" s="447"/>
      <c r="E93" s="449"/>
      <c r="F93" s="447"/>
      <c r="G93" s="447"/>
      <c r="H93" s="447"/>
      <c r="I93" s="447"/>
      <c r="J93" s="447"/>
      <c r="K93" s="447"/>
      <c r="L93" s="447"/>
      <c r="M93" s="447"/>
      <c r="N93" s="447"/>
      <c r="O93" s="447"/>
      <c r="P93" s="447"/>
      <c r="Q93" s="447"/>
      <c r="R93" s="447"/>
      <c r="S93" s="447"/>
      <c r="T93" s="447"/>
      <c r="U93" s="447"/>
      <c r="V93" s="447"/>
      <c r="W93" s="447"/>
      <c r="X93" s="447"/>
    </row>
    <row r="94" spans="1:24" ht="12.75">
      <c r="A94" s="447"/>
      <c r="B94" s="447"/>
      <c r="C94" s="454"/>
      <c r="D94" s="447"/>
      <c r="E94" s="449"/>
      <c r="F94" s="447"/>
      <c r="G94" s="447"/>
      <c r="H94" s="447"/>
      <c r="I94" s="447"/>
      <c r="J94" s="447"/>
      <c r="K94" s="447"/>
      <c r="L94" s="447"/>
      <c r="M94" s="447"/>
      <c r="N94" s="447"/>
      <c r="O94" s="447"/>
      <c r="P94" s="447"/>
      <c r="Q94" s="447"/>
      <c r="R94" s="447"/>
      <c r="S94" s="447"/>
      <c r="T94" s="447"/>
      <c r="U94" s="447"/>
      <c r="V94" s="447"/>
      <c r="W94" s="447"/>
      <c r="X94" s="447"/>
    </row>
    <row r="95" spans="1:24" ht="12.75">
      <c r="A95" s="447"/>
      <c r="B95" s="447"/>
      <c r="C95" s="454"/>
      <c r="D95" s="447"/>
      <c r="E95" s="449"/>
      <c r="F95" s="447"/>
      <c r="G95" s="447"/>
      <c r="H95" s="447"/>
      <c r="I95" s="447"/>
      <c r="J95" s="447"/>
      <c r="K95" s="447"/>
      <c r="L95" s="447"/>
      <c r="M95" s="447"/>
      <c r="N95" s="447"/>
      <c r="O95" s="447"/>
      <c r="P95" s="447"/>
      <c r="Q95" s="447"/>
      <c r="R95" s="447"/>
      <c r="S95" s="447"/>
      <c r="T95" s="447"/>
      <c r="U95" s="447"/>
      <c r="V95" s="447"/>
      <c r="W95" s="447"/>
      <c r="X95" s="447"/>
    </row>
    <row r="96" spans="1:24" ht="12.75">
      <c r="A96" s="447"/>
      <c r="B96" s="447"/>
      <c r="C96" s="454"/>
      <c r="D96" s="447"/>
      <c r="E96" s="449"/>
      <c r="F96" s="447"/>
      <c r="G96" s="447"/>
      <c r="H96" s="447"/>
      <c r="I96" s="447"/>
      <c r="J96" s="447"/>
      <c r="K96" s="447"/>
      <c r="L96" s="447"/>
      <c r="M96" s="447"/>
      <c r="N96" s="447"/>
      <c r="O96" s="447"/>
      <c r="P96" s="447"/>
      <c r="Q96" s="447"/>
      <c r="R96" s="447"/>
      <c r="S96" s="447"/>
      <c r="T96" s="447"/>
      <c r="U96" s="447"/>
      <c r="V96" s="447"/>
      <c r="W96" s="447"/>
      <c r="X96" s="447"/>
    </row>
    <row r="97" spans="1:24" ht="12.75">
      <c r="A97" s="447"/>
      <c r="B97" s="447"/>
      <c r="C97" s="454"/>
      <c r="D97" s="447"/>
      <c r="E97" s="449"/>
      <c r="F97" s="447"/>
      <c r="G97" s="447"/>
      <c r="H97" s="447"/>
      <c r="I97" s="447"/>
      <c r="J97" s="447"/>
      <c r="K97" s="447"/>
      <c r="L97" s="447"/>
      <c r="M97" s="447"/>
      <c r="N97" s="447"/>
      <c r="O97" s="447"/>
      <c r="P97" s="447"/>
      <c r="Q97" s="447"/>
      <c r="R97" s="447"/>
      <c r="S97" s="447"/>
      <c r="T97" s="447"/>
      <c r="U97" s="447"/>
      <c r="V97" s="447"/>
      <c r="W97" s="447"/>
      <c r="X97" s="447"/>
    </row>
    <row r="98" spans="1:24" ht="12.75">
      <c r="A98" s="447"/>
      <c r="B98" s="447"/>
      <c r="C98" s="454"/>
      <c r="D98" s="447"/>
      <c r="E98" s="449"/>
      <c r="F98" s="447"/>
      <c r="G98" s="447"/>
      <c r="H98" s="447"/>
      <c r="I98" s="447"/>
      <c r="J98" s="447"/>
      <c r="K98" s="447"/>
      <c r="L98" s="447"/>
      <c r="M98" s="447"/>
      <c r="N98" s="447"/>
      <c r="O98" s="447"/>
      <c r="P98" s="447"/>
      <c r="Q98" s="447"/>
      <c r="R98" s="447"/>
      <c r="S98" s="447"/>
      <c r="T98" s="447"/>
      <c r="U98" s="447"/>
      <c r="V98" s="447"/>
      <c r="W98" s="447"/>
      <c r="X98" s="447"/>
    </row>
    <row r="99" spans="1:24" ht="12.75">
      <c r="A99" s="447"/>
      <c r="B99" s="447"/>
      <c r="C99" s="454"/>
      <c r="D99" s="447"/>
      <c r="E99" s="449"/>
      <c r="F99" s="447"/>
      <c r="G99" s="447"/>
      <c r="H99" s="447"/>
      <c r="I99" s="447"/>
      <c r="J99" s="447"/>
      <c r="K99" s="447"/>
      <c r="L99" s="447"/>
      <c r="M99" s="447"/>
      <c r="N99" s="447"/>
      <c r="O99" s="447"/>
      <c r="P99" s="447"/>
      <c r="Q99" s="447"/>
      <c r="R99" s="447"/>
      <c r="S99" s="447"/>
      <c r="T99" s="447"/>
      <c r="U99" s="447"/>
      <c r="V99" s="447"/>
      <c r="W99" s="447"/>
      <c r="X99" s="447"/>
    </row>
    <row r="100" spans="1:24" ht="12.75">
      <c r="A100" s="447"/>
      <c r="B100" s="447"/>
      <c r="C100" s="454"/>
      <c r="D100" s="447"/>
      <c r="E100" s="449"/>
      <c r="F100" s="447"/>
      <c r="G100" s="447"/>
      <c r="H100" s="447"/>
      <c r="I100" s="447"/>
      <c r="J100" s="447"/>
      <c r="K100" s="447"/>
      <c r="L100" s="447"/>
      <c r="M100" s="447"/>
      <c r="N100" s="447"/>
      <c r="O100" s="447"/>
      <c r="P100" s="447"/>
      <c r="Q100" s="447"/>
      <c r="R100" s="447"/>
      <c r="S100" s="447"/>
      <c r="T100" s="447"/>
      <c r="U100" s="447"/>
      <c r="V100" s="447"/>
      <c r="W100" s="447"/>
      <c r="X100" s="447"/>
    </row>
    <row r="101" spans="1:24" ht="12.75">
      <c r="A101" s="447"/>
      <c r="B101" s="447"/>
      <c r="C101" s="454"/>
      <c r="D101" s="447"/>
      <c r="E101" s="449"/>
      <c r="F101" s="447"/>
      <c r="G101" s="447"/>
      <c r="H101" s="447"/>
      <c r="I101" s="447"/>
      <c r="J101" s="447"/>
      <c r="K101" s="447"/>
      <c r="L101" s="447"/>
      <c r="M101" s="447"/>
      <c r="N101" s="447"/>
      <c r="O101" s="447"/>
      <c r="P101" s="447"/>
      <c r="Q101" s="447"/>
      <c r="R101" s="447"/>
      <c r="S101" s="447"/>
      <c r="T101" s="447"/>
      <c r="U101" s="447"/>
      <c r="V101" s="447"/>
      <c r="W101" s="447"/>
      <c r="X101" s="447"/>
    </row>
    <row r="102" spans="1:24" ht="12.75">
      <c r="A102" s="447"/>
      <c r="B102" s="447"/>
      <c r="C102" s="454"/>
      <c r="D102" s="447"/>
      <c r="E102" s="449"/>
      <c r="F102" s="447"/>
      <c r="G102" s="447"/>
      <c r="H102" s="447"/>
      <c r="I102" s="447"/>
      <c r="J102" s="447"/>
      <c r="K102" s="447"/>
      <c r="L102" s="447"/>
      <c r="M102" s="447"/>
      <c r="N102" s="447"/>
      <c r="O102" s="447"/>
      <c r="P102" s="447"/>
      <c r="Q102" s="447"/>
      <c r="R102" s="447"/>
      <c r="S102" s="447"/>
      <c r="T102" s="447"/>
      <c r="U102" s="447"/>
      <c r="V102" s="447"/>
      <c r="W102" s="447"/>
      <c r="X102" s="447"/>
    </row>
    <row r="103" spans="1:24" ht="12.75">
      <c r="A103" s="447"/>
      <c r="B103" s="447"/>
      <c r="C103" s="454"/>
      <c r="D103" s="447"/>
      <c r="E103" s="449"/>
      <c r="F103" s="447"/>
      <c r="G103" s="447"/>
      <c r="H103" s="447"/>
      <c r="I103" s="447"/>
      <c r="J103" s="447"/>
      <c r="K103" s="447"/>
      <c r="L103" s="447"/>
      <c r="M103" s="447"/>
      <c r="N103" s="447"/>
      <c r="O103" s="447"/>
      <c r="P103" s="447"/>
      <c r="Q103" s="447"/>
      <c r="R103" s="447"/>
      <c r="S103" s="447"/>
      <c r="T103" s="447"/>
      <c r="U103" s="447"/>
      <c r="V103" s="447"/>
      <c r="W103" s="447"/>
      <c r="X103" s="447"/>
    </row>
    <row r="104" spans="1:24" ht="12.75">
      <c r="A104" s="447"/>
      <c r="B104" s="447"/>
      <c r="C104" s="454"/>
      <c r="D104" s="447"/>
      <c r="E104" s="449"/>
      <c r="F104" s="447"/>
      <c r="G104" s="447"/>
      <c r="H104" s="447"/>
      <c r="I104" s="447"/>
      <c r="J104" s="447"/>
      <c r="K104" s="447"/>
      <c r="L104" s="447"/>
      <c r="M104" s="447"/>
      <c r="N104" s="447"/>
      <c r="O104" s="447"/>
      <c r="P104" s="447"/>
      <c r="Q104" s="447"/>
      <c r="R104" s="447"/>
      <c r="S104" s="447"/>
      <c r="T104" s="447"/>
      <c r="U104" s="447"/>
      <c r="V104" s="447"/>
      <c r="W104" s="447"/>
      <c r="X104" s="447"/>
    </row>
    <row r="105" spans="1:24" ht="12.75">
      <c r="A105" s="447"/>
      <c r="B105" s="447"/>
      <c r="C105" s="454"/>
      <c r="D105" s="447"/>
      <c r="E105" s="449"/>
      <c r="F105" s="447"/>
      <c r="G105" s="447"/>
      <c r="H105" s="447"/>
      <c r="I105" s="447"/>
      <c r="J105" s="447"/>
      <c r="K105" s="447"/>
      <c r="L105" s="447"/>
      <c r="M105" s="447"/>
      <c r="N105" s="447"/>
      <c r="O105" s="447"/>
      <c r="P105" s="447"/>
      <c r="Q105" s="447"/>
      <c r="R105" s="447"/>
      <c r="S105" s="447"/>
      <c r="T105" s="447"/>
      <c r="U105" s="447"/>
      <c r="V105" s="447"/>
      <c r="W105" s="447"/>
      <c r="X105" s="447"/>
    </row>
    <row r="106" spans="1:24" ht="12.75">
      <c r="A106" s="447"/>
      <c r="B106" s="447"/>
      <c r="C106" s="454"/>
      <c r="D106" s="447"/>
      <c r="E106" s="449"/>
      <c r="F106" s="447"/>
      <c r="G106" s="447"/>
      <c r="H106" s="447"/>
      <c r="I106" s="447"/>
      <c r="J106" s="447"/>
      <c r="K106" s="447"/>
      <c r="L106" s="447"/>
      <c r="M106" s="447"/>
      <c r="N106" s="447"/>
      <c r="O106" s="447"/>
      <c r="P106" s="447"/>
      <c r="Q106" s="447"/>
      <c r="R106" s="447"/>
      <c r="S106" s="447"/>
      <c r="T106" s="447"/>
      <c r="U106" s="447"/>
      <c r="V106" s="447"/>
      <c r="W106" s="447"/>
      <c r="X106" s="447"/>
    </row>
    <row r="107" spans="1:24" ht="12.75">
      <c r="A107" s="447"/>
      <c r="B107" s="447"/>
      <c r="C107" s="454"/>
      <c r="D107" s="447"/>
      <c r="E107" s="449"/>
      <c r="F107" s="447"/>
      <c r="G107" s="447"/>
      <c r="H107" s="447"/>
      <c r="I107" s="447"/>
      <c r="J107" s="447"/>
      <c r="K107" s="447"/>
      <c r="L107" s="447"/>
      <c r="M107" s="447"/>
      <c r="N107" s="447"/>
      <c r="O107" s="447"/>
      <c r="P107" s="447"/>
      <c r="Q107" s="447"/>
      <c r="R107" s="447"/>
      <c r="S107" s="447"/>
      <c r="T107" s="447"/>
      <c r="U107" s="447"/>
      <c r="V107" s="447"/>
      <c r="W107" s="447"/>
      <c r="X107" s="447"/>
    </row>
    <row r="108" spans="1:24" ht="12.75">
      <c r="A108" s="447"/>
      <c r="B108" s="447"/>
      <c r="C108" s="454"/>
      <c r="D108" s="447"/>
      <c r="E108" s="449"/>
      <c r="F108" s="447"/>
      <c r="G108" s="447"/>
      <c r="H108" s="447"/>
      <c r="I108" s="447"/>
      <c r="J108" s="447"/>
      <c r="K108" s="447"/>
      <c r="L108" s="447"/>
      <c r="M108" s="447"/>
      <c r="N108" s="447"/>
      <c r="O108" s="447"/>
      <c r="P108" s="447"/>
      <c r="Q108" s="447"/>
      <c r="R108" s="447"/>
      <c r="S108" s="447"/>
      <c r="T108" s="447"/>
      <c r="U108" s="447"/>
      <c r="V108" s="447"/>
      <c r="W108" s="447"/>
      <c r="X108" s="447"/>
    </row>
    <row r="109" spans="1:24" ht="12.75">
      <c r="A109" s="447"/>
      <c r="B109" s="447"/>
      <c r="C109" s="454"/>
      <c r="D109" s="447"/>
      <c r="E109" s="449"/>
      <c r="F109" s="447"/>
      <c r="G109" s="447"/>
      <c r="H109" s="447"/>
      <c r="I109" s="447"/>
      <c r="J109" s="447"/>
      <c r="K109" s="447"/>
      <c r="L109" s="447"/>
      <c r="M109" s="447"/>
      <c r="N109" s="447"/>
      <c r="O109" s="447"/>
      <c r="P109" s="447"/>
      <c r="Q109" s="447"/>
      <c r="R109" s="447"/>
      <c r="S109" s="447"/>
      <c r="T109" s="447"/>
      <c r="U109" s="447"/>
      <c r="V109" s="447"/>
      <c r="W109" s="447"/>
      <c r="X109" s="447"/>
    </row>
    <row r="110" spans="1:24" ht="12.75">
      <c r="A110" s="447"/>
      <c r="B110" s="447"/>
      <c r="C110" s="454"/>
      <c r="D110" s="447"/>
      <c r="E110" s="449"/>
      <c r="F110" s="447"/>
      <c r="G110" s="447"/>
      <c r="H110" s="447"/>
      <c r="I110" s="447"/>
      <c r="J110" s="447"/>
      <c r="K110" s="447"/>
      <c r="L110" s="447"/>
      <c r="M110" s="447"/>
      <c r="N110" s="447"/>
      <c r="O110" s="447"/>
      <c r="P110" s="447"/>
      <c r="Q110" s="447"/>
      <c r="R110" s="447"/>
      <c r="S110" s="447"/>
      <c r="T110" s="447"/>
      <c r="U110" s="447"/>
      <c r="V110" s="447"/>
      <c r="W110" s="447"/>
      <c r="X110" s="447"/>
    </row>
    <row r="111" spans="1:24" ht="12.75">
      <c r="A111" s="447"/>
      <c r="B111" s="447"/>
      <c r="C111" s="454"/>
      <c r="D111" s="447"/>
      <c r="E111" s="449"/>
      <c r="F111" s="447"/>
      <c r="G111" s="447"/>
      <c r="H111" s="447"/>
      <c r="I111" s="447"/>
      <c r="J111" s="447"/>
      <c r="K111" s="447"/>
      <c r="L111" s="447"/>
      <c r="M111" s="447"/>
      <c r="N111" s="447"/>
      <c r="O111" s="447"/>
      <c r="P111" s="447"/>
      <c r="Q111" s="447"/>
      <c r="R111" s="447"/>
      <c r="S111" s="447"/>
      <c r="T111" s="447"/>
      <c r="U111" s="447"/>
      <c r="V111" s="447"/>
      <c r="W111" s="447"/>
      <c r="X111" s="447"/>
    </row>
    <row r="112" spans="1:24" ht="12.75">
      <c r="A112" s="447"/>
      <c r="B112" s="447"/>
      <c r="C112" s="454"/>
      <c r="D112" s="447"/>
      <c r="E112" s="449"/>
      <c r="F112" s="447"/>
      <c r="G112" s="447"/>
      <c r="H112" s="447"/>
      <c r="I112" s="447"/>
      <c r="J112" s="447"/>
      <c r="K112" s="447"/>
      <c r="L112" s="447"/>
      <c r="M112" s="447"/>
      <c r="N112" s="447"/>
      <c r="O112" s="447"/>
      <c r="P112" s="447"/>
      <c r="Q112" s="447"/>
      <c r="R112" s="447"/>
      <c r="S112" s="447"/>
      <c r="T112" s="447"/>
      <c r="U112" s="447"/>
      <c r="V112" s="447"/>
      <c r="W112" s="447"/>
      <c r="X112" s="447"/>
    </row>
    <row r="113" spans="1:24" ht="12.75">
      <c r="A113" s="447"/>
      <c r="B113" s="447"/>
      <c r="C113" s="454"/>
      <c r="D113" s="447"/>
      <c r="E113" s="449"/>
      <c r="F113" s="447"/>
      <c r="G113" s="447"/>
      <c r="H113" s="447"/>
      <c r="I113" s="447"/>
      <c r="J113" s="447"/>
      <c r="K113" s="447"/>
      <c r="L113" s="447"/>
      <c r="M113" s="447"/>
      <c r="N113" s="447"/>
      <c r="O113" s="447"/>
      <c r="P113" s="447"/>
      <c r="Q113" s="447"/>
      <c r="R113" s="447"/>
      <c r="S113" s="447"/>
      <c r="T113" s="447"/>
      <c r="U113" s="447"/>
      <c r="V113" s="447"/>
      <c r="W113" s="447"/>
      <c r="X113" s="447"/>
    </row>
    <row r="114" spans="1:24" ht="12.75">
      <c r="A114" s="447"/>
      <c r="B114" s="447"/>
      <c r="C114" s="454"/>
      <c r="D114" s="447"/>
      <c r="E114" s="449"/>
      <c r="F114" s="447"/>
      <c r="G114" s="447"/>
      <c r="H114" s="447"/>
      <c r="I114" s="447"/>
      <c r="J114" s="447"/>
      <c r="K114" s="447"/>
      <c r="L114" s="447"/>
      <c r="M114" s="447"/>
      <c r="N114" s="447"/>
      <c r="O114" s="447"/>
      <c r="P114" s="447"/>
      <c r="Q114" s="447"/>
      <c r="R114" s="447"/>
      <c r="S114" s="447"/>
      <c r="T114" s="447"/>
      <c r="U114" s="447"/>
      <c r="V114" s="447"/>
      <c r="W114" s="447"/>
      <c r="X114" s="447"/>
    </row>
    <row r="115" spans="1:24" ht="12.75">
      <c r="A115" s="447"/>
      <c r="B115" s="447"/>
      <c r="C115" s="454"/>
      <c r="D115" s="447"/>
      <c r="E115" s="449"/>
      <c r="F115" s="447"/>
      <c r="G115" s="447"/>
      <c r="H115" s="447"/>
      <c r="I115" s="447"/>
      <c r="J115" s="447"/>
      <c r="K115" s="447"/>
      <c r="L115" s="447"/>
      <c r="M115" s="447"/>
      <c r="N115" s="447"/>
      <c r="O115" s="447"/>
      <c r="P115" s="447"/>
      <c r="Q115" s="447"/>
      <c r="R115" s="447"/>
      <c r="S115" s="447"/>
      <c r="T115" s="447"/>
      <c r="U115" s="447"/>
      <c r="V115" s="447"/>
      <c r="W115" s="447"/>
      <c r="X115" s="447"/>
    </row>
    <row r="116" spans="1:24" ht="12.75">
      <c r="A116" s="447"/>
      <c r="B116" s="447"/>
      <c r="C116" s="454"/>
      <c r="D116" s="447"/>
      <c r="E116" s="449"/>
      <c r="F116" s="447"/>
      <c r="G116" s="447"/>
      <c r="H116" s="447"/>
      <c r="I116" s="447"/>
      <c r="J116" s="447"/>
      <c r="K116" s="447"/>
      <c r="L116" s="447"/>
      <c r="M116" s="447"/>
      <c r="N116" s="447"/>
      <c r="O116" s="447"/>
      <c r="P116" s="447"/>
      <c r="Q116" s="447"/>
      <c r="R116" s="447"/>
      <c r="S116" s="447"/>
      <c r="T116" s="447"/>
      <c r="U116" s="447"/>
      <c r="V116" s="447"/>
      <c r="W116" s="447"/>
      <c r="X116" s="447"/>
    </row>
    <row r="117" spans="1:24" ht="12.75">
      <c r="A117" s="447"/>
      <c r="B117" s="447"/>
      <c r="C117" s="454"/>
      <c r="D117" s="447"/>
      <c r="E117" s="449"/>
      <c r="F117" s="447"/>
      <c r="G117" s="447"/>
      <c r="H117" s="447"/>
      <c r="I117" s="447"/>
      <c r="J117" s="447"/>
      <c r="K117" s="447"/>
      <c r="L117" s="447"/>
      <c r="M117" s="447"/>
      <c r="N117" s="447"/>
      <c r="O117" s="447"/>
      <c r="P117" s="447"/>
      <c r="Q117" s="447"/>
      <c r="R117" s="447"/>
      <c r="S117" s="447"/>
      <c r="T117" s="447"/>
      <c r="U117" s="447"/>
      <c r="V117" s="447"/>
      <c r="W117" s="447"/>
      <c r="X117" s="447"/>
    </row>
    <row r="118" spans="1:24" ht="12.75">
      <c r="A118" s="447"/>
      <c r="B118" s="447"/>
      <c r="C118" s="454"/>
      <c r="D118" s="447"/>
      <c r="E118" s="449"/>
      <c r="F118" s="447"/>
      <c r="G118" s="447"/>
      <c r="H118" s="447"/>
      <c r="I118" s="447"/>
      <c r="J118" s="447"/>
      <c r="K118" s="447"/>
      <c r="L118" s="447"/>
      <c r="M118" s="447"/>
      <c r="N118" s="447"/>
      <c r="O118" s="447"/>
      <c r="P118" s="447"/>
      <c r="Q118" s="447"/>
      <c r="R118" s="447"/>
      <c r="S118" s="447"/>
      <c r="T118" s="447"/>
      <c r="U118" s="447"/>
      <c r="V118" s="447"/>
      <c r="W118" s="447"/>
      <c r="X118" s="447"/>
    </row>
    <row r="119" spans="1:24" ht="12.75">
      <c r="A119" s="447"/>
      <c r="B119" s="447"/>
      <c r="C119" s="454"/>
      <c r="D119" s="447"/>
      <c r="E119" s="449"/>
      <c r="F119" s="447"/>
      <c r="G119" s="447"/>
      <c r="H119" s="447"/>
      <c r="I119" s="447"/>
      <c r="J119" s="447"/>
      <c r="K119" s="447"/>
      <c r="L119" s="447"/>
      <c r="M119" s="447"/>
      <c r="N119" s="447"/>
      <c r="O119" s="447"/>
      <c r="P119" s="447"/>
      <c r="Q119" s="447"/>
      <c r="R119" s="447"/>
      <c r="S119" s="447"/>
      <c r="T119" s="447"/>
      <c r="U119" s="447"/>
      <c r="V119" s="447"/>
      <c r="W119" s="447"/>
      <c r="X119" s="447"/>
    </row>
    <row r="120" spans="1:24" ht="12.75">
      <c r="A120" s="447"/>
      <c r="B120" s="447"/>
      <c r="C120" s="454"/>
      <c r="D120" s="447"/>
      <c r="E120" s="449"/>
      <c r="F120" s="447"/>
      <c r="G120" s="447"/>
      <c r="H120" s="447"/>
      <c r="I120" s="447"/>
      <c r="J120" s="447"/>
      <c r="K120" s="447"/>
      <c r="L120" s="447"/>
      <c r="M120" s="447"/>
      <c r="N120" s="447"/>
      <c r="O120" s="447"/>
      <c r="P120" s="447"/>
      <c r="Q120" s="447"/>
      <c r="R120" s="447"/>
      <c r="S120" s="447"/>
      <c r="T120" s="447"/>
      <c r="U120" s="447"/>
      <c r="V120" s="447"/>
      <c r="W120" s="447"/>
      <c r="X120" s="447"/>
    </row>
    <row r="121" spans="1:24" ht="12.75">
      <c r="A121" s="447"/>
      <c r="B121" s="447"/>
      <c r="C121" s="454"/>
      <c r="D121" s="447"/>
      <c r="E121" s="449"/>
      <c r="F121" s="447"/>
      <c r="G121" s="447"/>
      <c r="H121" s="447"/>
      <c r="I121" s="447"/>
      <c r="J121" s="447"/>
      <c r="K121" s="447"/>
      <c r="L121" s="447"/>
      <c r="M121" s="447"/>
      <c r="N121" s="447"/>
      <c r="O121" s="447"/>
      <c r="P121" s="447"/>
      <c r="Q121" s="447"/>
      <c r="R121" s="447"/>
      <c r="S121" s="447"/>
      <c r="T121" s="447"/>
      <c r="U121" s="447"/>
      <c r="V121" s="447"/>
      <c r="W121" s="447"/>
      <c r="X121" s="447"/>
    </row>
    <row r="122" spans="1:24" ht="12.75">
      <c r="A122" s="447"/>
      <c r="B122" s="447"/>
      <c r="C122" s="454"/>
      <c r="D122" s="447"/>
      <c r="E122" s="449"/>
      <c r="F122" s="447"/>
      <c r="G122" s="447"/>
      <c r="H122" s="447"/>
      <c r="I122" s="447"/>
      <c r="J122" s="447"/>
      <c r="K122" s="447"/>
      <c r="L122" s="447"/>
      <c r="M122" s="447"/>
      <c r="N122" s="447"/>
      <c r="O122" s="447"/>
      <c r="P122" s="447"/>
      <c r="Q122" s="447"/>
      <c r="R122" s="447"/>
      <c r="S122" s="447"/>
      <c r="T122" s="447"/>
      <c r="U122" s="447"/>
      <c r="V122" s="447"/>
      <c r="W122" s="447"/>
      <c r="X122" s="447"/>
    </row>
    <row r="123" spans="1:24" ht="12.75">
      <c r="A123" s="447"/>
      <c r="B123" s="447"/>
      <c r="C123" s="454"/>
      <c r="D123" s="447"/>
      <c r="E123" s="449"/>
      <c r="F123" s="447"/>
      <c r="G123" s="447"/>
      <c r="H123" s="447"/>
      <c r="I123" s="447"/>
      <c r="J123" s="447"/>
      <c r="K123" s="447"/>
      <c r="L123" s="447"/>
      <c r="M123" s="447"/>
      <c r="N123" s="447"/>
      <c r="O123" s="447"/>
      <c r="P123" s="447"/>
      <c r="Q123" s="447"/>
      <c r="R123" s="447"/>
      <c r="S123" s="447"/>
      <c r="T123" s="447"/>
      <c r="U123" s="447"/>
      <c r="V123" s="447"/>
      <c r="W123" s="447"/>
      <c r="X123" s="447"/>
    </row>
    <row r="124" spans="1:24" ht="12.75">
      <c r="A124" s="447"/>
      <c r="B124" s="447"/>
      <c r="C124" s="454"/>
      <c r="D124" s="447"/>
      <c r="E124" s="449"/>
      <c r="F124" s="447"/>
      <c r="G124" s="447"/>
      <c r="H124" s="447"/>
      <c r="I124" s="447"/>
      <c r="J124" s="447"/>
      <c r="K124" s="447"/>
      <c r="L124" s="447"/>
      <c r="M124" s="447"/>
      <c r="N124" s="447"/>
      <c r="O124" s="447"/>
      <c r="P124" s="447"/>
      <c r="Q124" s="447"/>
      <c r="R124" s="447"/>
      <c r="S124" s="447"/>
      <c r="T124" s="447"/>
      <c r="U124" s="447"/>
      <c r="V124" s="447"/>
      <c r="W124" s="447"/>
      <c r="X124" s="447"/>
    </row>
    <row r="125" spans="1:24" ht="12.75">
      <c r="A125" s="447"/>
      <c r="B125" s="447"/>
      <c r="C125" s="454"/>
      <c r="D125" s="447"/>
      <c r="E125" s="449"/>
      <c r="F125" s="447"/>
      <c r="G125" s="447"/>
      <c r="H125" s="447"/>
      <c r="I125" s="447"/>
      <c r="J125" s="447"/>
      <c r="K125" s="447"/>
      <c r="L125" s="447"/>
      <c r="M125" s="447"/>
      <c r="N125" s="447"/>
      <c r="O125" s="447"/>
      <c r="P125" s="447"/>
      <c r="Q125" s="447"/>
      <c r="R125" s="447"/>
      <c r="S125" s="447"/>
      <c r="T125" s="447"/>
      <c r="U125" s="447"/>
      <c r="V125" s="447"/>
      <c r="W125" s="447"/>
      <c r="X125" s="447"/>
    </row>
    <row r="126" spans="1:24" ht="12.75">
      <c r="A126" s="447"/>
      <c r="B126" s="447"/>
      <c r="C126" s="454"/>
      <c r="D126" s="447"/>
      <c r="E126" s="449"/>
      <c r="F126" s="447"/>
      <c r="G126" s="447"/>
      <c r="H126" s="447"/>
      <c r="I126" s="447"/>
      <c r="J126" s="447"/>
      <c r="K126" s="447"/>
      <c r="L126" s="447"/>
      <c r="M126" s="447"/>
      <c r="N126" s="447"/>
      <c r="O126" s="447"/>
      <c r="P126" s="447"/>
      <c r="Q126" s="447"/>
      <c r="R126" s="447"/>
      <c r="S126" s="447"/>
      <c r="T126" s="447"/>
      <c r="U126" s="447"/>
      <c r="V126" s="447"/>
      <c r="W126" s="447"/>
      <c r="X126" s="447"/>
    </row>
    <row r="127" spans="1:24" ht="12.75">
      <c r="A127" s="447"/>
      <c r="B127" s="447"/>
      <c r="C127" s="454"/>
      <c r="D127" s="447"/>
      <c r="E127" s="449"/>
      <c r="F127" s="447"/>
      <c r="G127" s="447"/>
      <c r="H127" s="447"/>
      <c r="I127" s="447"/>
      <c r="J127" s="447"/>
      <c r="K127" s="447"/>
      <c r="L127" s="447"/>
      <c r="M127" s="447"/>
      <c r="N127" s="447"/>
      <c r="O127" s="447"/>
      <c r="P127" s="447"/>
      <c r="Q127" s="447"/>
      <c r="R127" s="447"/>
      <c r="S127" s="447"/>
      <c r="T127" s="447"/>
      <c r="U127" s="447"/>
      <c r="V127" s="447"/>
      <c r="W127" s="447"/>
      <c r="X127" s="447"/>
    </row>
    <row r="128" spans="1:24" ht="12.75">
      <c r="A128" s="447"/>
      <c r="B128" s="447"/>
      <c r="C128" s="454"/>
      <c r="D128" s="447"/>
      <c r="E128" s="449"/>
      <c r="F128" s="447"/>
      <c r="G128" s="447"/>
      <c r="H128" s="447"/>
      <c r="I128" s="447"/>
      <c r="J128" s="447"/>
      <c r="K128" s="447"/>
      <c r="L128" s="447"/>
      <c r="M128" s="447"/>
      <c r="N128" s="447"/>
      <c r="O128" s="447"/>
      <c r="P128" s="447"/>
      <c r="Q128" s="447"/>
      <c r="R128" s="447"/>
      <c r="S128" s="447"/>
      <c r="T128" s="447"/>
      <c r="U128" s="447"/>
      <c r="V128" s="447"/>
      <c r="W128" s="447"/>
      <c r="X128" s="447"/>
    </row>
    <row r="129" spans="1:24" ht="12.75">
      <c r="A129" s="447"/>
      <c r="B129" s="447"/>
      <c r="C129" s="454"/>
      <c r="D129" s="447"/>
      <c r="E129" s="449"/>
      <c r="F129" s="447"/>
      <c r="G129" s="447"/>
      <c r="H129" s="447"/>
      <c r="I129" s="447"/>
      <c r="J129" s="447"/>
      <c r="K129" s="447"/>
      <c r="L129" s="447"/>
      <c r="M129" s="447"/>
      <c r="N129" s="447"/>
      <c r="O129" s="447"/>
      <c r="P129" s="447"/>
      <c r="Q129" s="447"/>
      <c r="R129" s="447"/>
      <c r="S129" s="447"/>
      <c r="T129" s="447"/>
      <c r="U129" s="447"/>
      <c r="V129" s="447"/>
      <c r="W129" s="447"/>
      <c r="X129" s="447"/>
    </row>
    <row r="130" spans="1:24" ht="12.75">
      <c r="A130" s="447"/>
      <c r="B130" s="447"/>
      <c r="C130" s="454"/>
      <c r="D130" s="447"/>
      <c r="E130" s="449"/>
      <c r="F130" s="447"/>
      <c r="G130" s="447"/>
      <c r="H130" s="447"/>
      <c r="I130" s="447"/>
      <c r="J130" s="447"/>
      <c r="K130" s="447"/>
      <c r="L130" s="447"/>
      <c r="M130" s="447"/>
      <c r="N130" s="447"/>
      <c r="O130" s="447"/>
      <c r="P130" s="447"/>
      <c r="Q130" s="447"/>
      <c r="R130" s="447"/>
      <c r="S130" s="447"/>
      <c r="T130" s="447"/>
      <c r="U130" s="447"/>
      <c r="V130" s="447"/>
      <c r="W130" s="447"/>
      <c r="X130" s="447"/>
    </row>
    <row r="131" spans="1:24" ht="12.75">
      <c r="A131" s="447"/>
      <c r="B131" s="447"/>
      <c r="C131" s="454"/>
      <c r="D131" s="447"/>
      <c r="E131" s="449"/>
      <c r="F131" s="447"/>
      <c r="G131" s="447"/>
      <c r="H131" s="447"/>
      <c r="I131" s="447"/>
      <c r="J131" s="447"/>
      <c r="K131" s="447"/>
      <c r="L131" s="447"/>
      <c r="M131" s="447"/>
      <c r="N131" s="447"/>
      <c r="O131" s="447"/>
      <c r="P131" s="447"/>
      <c r="Q131" s="447"/>
      <c r="R131" s="447"/>
      <c r="S131" s="447"/>
      <c r="T131" s="447"/>
      <c r="U131" s="447"/>
      <c r="V131" s="447"/>
      <c r="W131" s="447"/>
      <c r="X131" s="447"/>
    </row>
    <row r="132" spans="1:24" ht="12.75">
      <c r="A132" s="447"/>
      <c r="B132" s="447"/>
      <c r="C132" s="454"/>
      <c r="D132" s="447"/>
      <c r="E132" s="449"/>
      <c r="F132" s="447"/>
      <c r="G132" s="447"/>
      <c r="H132" s="447"/>
      <c r="I132" s="447"/>
      <c r="J132" s="447"/>
      <c r="K132" s="447"/>
      <c r="L132" s="447"/>
      <c r="M132" s="447"/>
      <c r="N132" s="447"/>
      <c r="O132" s="447"/>
      <c r="P132" s="447"/>
      <c r="Q132" s="447"/>
      <c r="R132" s="447"/>
      <c r="S132" s="447"/>
      <c r="T132" s="447"/>
      <c r="U132" s="447"/>
      <c r="V132" s="447"/>
      <c r="W132" s="447"/>
      <c r="X132" s="447"/>
    </row>
    <row r="133" spans="1:24" ht="12.75">
      <c r="A133" s="447"/>
      <c r="B133" s="447"/>
      <c r="C133" s="454"/>
      <c r="D133" s="447"/>
      <c r="E133" s="449"/>
      <c r="F133" s="447"/>
      <c r="G133" s="447"/>
      <c r="H133" s="447"/>
      <c r="I133" s="447"/>
      <c r="J133" s="447"/>
      <c r="K133" s="447"/>
      <c r="L133" s="447"/>
      <c r="M133" s="447"/>
      <c r="N133" s="447"/>
      <c r="O133" s="447"/>
      <c r="P133" s="447"/>
      <c r="Q133" s="447"/>
      <c r="R133" s="447"/>
      <c r="S133" s="447"/>
      <c r="T133" s="447"/>
      <c r="U133" s="447"/>
      <c r="V133" s="447"/>
      <c r="W133" s="447"/>
      <c r="X133" s="447"/>
    </row>
    <row r="134" spans="1:24" ht="12.75">
      <c r="A134" s="447"/>
      <c r="B134" s="447"/>
      <c r="C134" s="454"/>
      <c r="D134" s="447"/>
      <c r="E134" s="449"/>
      <c r="F134" s="447"/>
      <c r="G134" s="447"/>
      <c r="H134" s="447"/>
      <c r="I134" s="447"/>
      <c r="J134" s="447"/>
      <c r="K134" s="447"/>
      <c r="L134" s="447"/>
      <c r="M134" s="447"/>
      <c r="N134" s="447"/>
      <c r="O134" s="447"/>
      <c r="P134" s="447"/>
      <c r="Q134" s="447"/>
      <c r="R134" s="447"/>
      <c r="S134" s="447"/>
      <c r="T134" s="447"/>
      <c r="U134" s="447"/>
      <c r="V134" s="447"/>
      <c r="W134" s="447"/>
      <c r="X134" s="447"/>
    </row>
    <row r="135" spans="1:24" ht="12.75">
      <c r="A135" s="447"/>
      <c r="B135" s="447"/>
      <c r="C135" s="454"/>
      <c r="D135" s="447"/>
      <c r="E135" s="449"/>
      <c r="F135" s="447"/>
      <c r="G135" s="447"/>
      <c r="H135" s="447"/>
      <c r="I135" s="447"/>
      <c r="J135" s="447"/>
      <c r="K135" s="447"/>
      <c r="L135" s="447"/>
      <c r="M135" s="447"/>
      <c r="N135" s="447"/>
      <c r="O135" s="447"/>
      <c r="P135" s="447"/>
      <c r="Q135" s="447"/>
      <c r="R135" s="447"/>
      <c r="S135" s="447"/>
      <c r="T135" s="447"/>
      <c r="U135" s="447"/>
      <c r="V135" s="447"/>
      <c r="W135" s="447"/>
      <c r="X135" s="447"/>
    </row>
    <row r="136" spans="1:24" ht="12.75">
      <c r="A136" s="447"/>
      <c r="B136" s="447"/>
      <c r="C136" s="454"/>
      <c r="D136" s="447"/>
      <c r="E136" s="449"/>
      <c r="F136" s="447"/>
      <c r="G136" s="447"/>
      <c r="H136" s="447"/>
      <c r="I136" s="447"/>
      <c r="J136" s="447"/>
      <c r="K136" s="447"/>
      <c r="L136" s="447"/>
      <c r="M136" s="447"/>
      <c r="N136" s="447"/>
      <c r="O136" s="447"/>
      <c r="P136" s="447"/>
      <c r="Q136" s="447"/>
      <c r="R136" s="447"/>
      <c r="S136" s="447"/>
      <c r="T136" s="447"/>
      <c r="U136" s="447"/>
      <c r="V136" s="447"/>
      <c r="W136" s="447"/>
      <c r="X136" s="447"/>
    </row>
    <row r="137" spans="1:24" ht="12.75">
      <c r="A137" s="447"/>
      <c r="B137" s="447"/>
      <c r="C137" s="454"/>
      <c r="D137" s="447"/>
      <c r="E137" s="449"/>
      <c r="F137" s="447"/>
      <c r="G137" s="447"/>
      <c r="H137" s="447"/>
      <c r="I137" s="447"/>
      <c r="J137" s="447"/>
      <c r="K137" s="447"/>
      <c r="L137" s="447"/>
      <c r="M137" s="447"/>
      <c r="N137" s="447"/>
      <c r="O137" s="447"/>
      <c r="P137" s="447"/>
      <c r="Q137" s="447"/>
      <c r="R137" s="447"/>
      <c r="S137" s="447"/>
      <c r="T137" s="447"/>
      <c r="U137" s="447"/>
      <c r="V137" s="447"/>
      <c r="W137" s="447"/>
      <c r="X137" s="447"/>
    </row>
    <row r="138" spans="1:24" ht="12.75">
      <c r="A138" s="447"/>
      <c r="B138" s="447"/>
      <c r="C138" s="454"/>
      <c r="D138" s="447"/>
      <c r="E138" s="449"/>
      <c r="F138" s="447"/>
      <c r="G138" s="447"/>
      <c r="H138" s="447"/>
      <c r="I138" s="447"/>
      <c r="J138" s="447"/>
      <c r="K138" s="447"/>
      <c r="L138" s="447"/>
      <c r="M138" s="447"/>
      <c r="N138" s="447"/>
      <c r="O138" s="447"/>
      <c r="P138" s="447"/>
      <c r="Q138" s="447"/>
      <c r="R138" s="447"/>
      <c r="S138" s="447"/>
      <c r="T138" s="447"/>
      <c r="U138" s="447"/>
      <c r="V138" s="447"/>
      <c r="W138" s="447"/>
      <c r="X138" s="447"/>
    </row>
    <row r="139" spans="1:24" ht="12.75">
      <c r="A139" s="447"/>
      <c r="B139" s="447"/>
      <c r="C139" s="454"/>
      <c r="D139" s="447"/>
      <c r="E139" s="449"/>
      <c r="F139" s="447"/>
      <c r="G139" s="447"/>
      <c r="H139" s="447"/>
      <c r="I139" s="447"/>
      <c r="J139" s="447"/>
      <c r="K139" s="447"/>
      <c r="L139" s="447"/>
      <c r="M139" s="447"/>
      <c r="N139" s="447"/>
      <c r="O139" s="447"/>
      <c r="P139" s="447"/>
      <c r="Q139" s="447"/>
      <c r="R139" s="447"/>
      <c r="S139" s="447"/>
      <c r="T139" s="447"/>
      <c r="U139" s="447"/>
      <c r="V139" s="447"/>
      <c r="W139" s="447"/>
      <c r="X139" s="447"/>
    </row>
    <row r="140" spans="1:24" ht="12.75">
      <c r="A140" s="447"/>
      <c r="B140" s="447"/>
      <c r="C140" s="454"/>
      <c r="D140" s="447"/>
      <c r="E140" s="449"/>
      <c r="F140" s="447"/>
      <c r="G140" s="447"/>
      <c r="H140" s="447"/>
      <c r="I140" s="447"/>
      <c r="J140" s="447"/>
      <c r="K140" s="447"/>
      <c r="L140" s="447"/>
      <c r="M140" s="447"/>
      <c r="N140" s="447"/>
      <c r="O140" s="447"/>
      <c r="P140" s="447"/>
      <c r="Q140" s="447"/>
      <c r="R140" s="447"/>
      <c r="S140" s="447"/>
      <c r="T140" s="447"/>
      <c r="U140" s="447"/>
      <c r="V140" s="447"/>
      <c r="W140" s="447"/>
      <c r="X140" s="447"/>
    </row>
    <row r="141" spans="1:24" ht="12.75">
      <c r="A141" s="447"/>
      <c r="B141" s="447"/>
      <c r="C141" s="454"/>
      <c r="D141" s="447"/>
      <c r="E141" s="449"/>
      <c r="F141" s="447"/>
      <c r="G141" s="447"/>
      <c r="H141" s="447"/>
      <c r="I141" s="447"/>
      <c r="J141" s="447"/>
      <c r="K141" s="447"/>
      <c r="L141" s="447"/>
      <c r="M141" s="447"/>
      <c r="N141" s="447"/>
      <c r="O141" s="447"/>
      <c r="P141" s="447"/>
      <c r="Q141" s="447"/>
      <c r="R141" s="447"/>
      <c r="S141" s="447"/>
      <c r="T141" s="447"/>
      <c r="U141" s="447"/>
      <c r="V141" s="447"/>
      <c r="W141" s="447"/>
      <c r="X141" s="447"/>
    </row>
    <row r="142" spans="1:24" ht="12.75">
      <c r="A142" s="447"/>
      <c r="B142" s="447"/>
      <c r="C142" s="454"/>
      <c r="D142" s="447"/>
      <c r="E142" s="449"/>
      <c r="F142" s="447"/>
      <c r="G142" s="447"/>
      <c r="H142" s="447"/>
      <c r="I142" s="447"/>
      <c r="J142" s="447"/>
      <c r="K142" s="447"/>
      <c r="L142" s="447"/>
      <c r="M142" s="447"/>
      <c r="N142" s="447"/>
      <c r="O142" s="447"/>
      <c r="P142" s="447"/>
      <c r="Q142" s="447"/>
      <c r="R142" s="447"/>
      <c r="S142" s="447"/>
      <c r="T142" s="447"/>
      <c r="U142" s="447"/>
      <c r="V142" s="447"/>
      <c r="W142" s="447"/>
      <c r="X142" s="447"/>
    </row>
    <row r="143" spans="1:24" ht="12.75">
      <c r="A143" s="447"/>
      <c r="B143" s="447"/>
      <c r="C143" s="454"/>
      <c r="D143" s="447"/>
      <c r="E143" s="449"/>
      <c r="F143" s="447"/>
      <c r="G143" s="447"/>
      <c r="H143" s="447"/>
      <c r="I143" s="447"/>
      <c r="J143" s="447"/>
      <c r="K143" s="447"/>
      <c r="L143" s="447"/>
      <c r="M143" s="447"/>
      <c r="N143" s="447"/>
      <c r="O143" s="447"/>
      <c r="P143" s="447"/>
      <c r="Q143" s="447"/>
      <c r="R143" s="447"/>
      <c r="S143" s="447"/>
      <c r="T143" s="447"/>
      <c r="U143" s="447"/>
      <c r="V143" s="447"/>
      <c r="W143" s="447"/>
      <c r="X143" s="447"/>
    </row>
    <row r="144" spans="1:24" ht="12.75">
      <c r="A144" s="447"/>
      <c r="B144" s="447"/>
      <c r="C144" s="454"/>
      <c r="D144" s="447"/>
      <c r="E144" s="449"/>
      <c r="F144" s="447"/>
      <c r="G144" s="447"/>
      <c r="H144" s="447"/>
      <c r="I144" s="447"/>
      <c r="J144" s="447"/>
      <c r="K144" s="447"/>
      <c r="L144" s="447"/>
      <c r="M144" s="447"/>
      <c r="N144" s="447"/>
      <c r="O144" s="447"/>
      <c r="P144" s="447"/>
      <c r="Q144" s="447"/>
      <c r="R144" s="447"/>
      <c r="S144" s="447"/>
      <c r="T144" s="447"/>
      <c r="U144" s="447"/>
      <c r="V144" s="447"/>
      <c r="W144" s="447"/>
      <c r="X144" s="447"/>
    </row>
    <row r="145" spans="1:24" ht="12.75">
      <c r="A145" s="447"/>
      <c r="B145" s="447"/>
      <c r="C145" s="454"/>
      <c r="D145" s="447"/>
      <c r="E145" s="449"/>
      <c r="F145" s="447"/>
      <c r="G145" s="447"/>
      <c r="H145" s="447"/>
      <c r="I145" s="447"/>
      <c r="J145" s="447"/>
      <c r="K145" s="447"/>
      <c r="L145" s="447"/>
      <c r="M145" s="447"/>
      <c r="N145" s="447"/>
      <c r="O145" s="447"/>
      <c r="P145" s="447"/>
      <c r="Q145" s="447"/>
      <c r="R145" s="447"/>
      <c r="S145" s="447"/>
      <c r="T145" s="447"/>
      <c r="U145" s="447"/>
      <c r="V145" s="447"/>
      <c r="W145" s="447"/>
      <c r="X145" s="447"/>
    </row>
    <row r="146" spans="1:24" ht="12.75">
      <c r="A146" s="447"/>
      <c r="B146" s="447"/>
      <c r="C146" s="454"/>
      <c r="D146" s="447"/>
      <c r="E146" s="449"/>
      <c r="F146" s="447"/>
      <c r="G146" s="447"/>
      <c r="H146" s="447"/>
      <c r="I146" s="447"/>
      <c r="J146" s="447"/>
      <c r="K146" s="447"/>
      <c r="L146" s="447"/>
      <c r="M146" s="447"/>
      <c r="N146" s="447"/>
      <c r="O146" s="447"/>
      <c r="P146" s="447"/>
      <c r="Q146" s="447"/>
      <c r="R146" s="447"/>
      <c r="S146" s="447"/>
      <c r="T146" s="447"/>
      <c r="U146" s="447"/>
      <c r="V146" s="447"/>
      <c r="W146" s="447"/>
      <c r="X146" s="447"/>
    </row>
    <row r="147" spans="1:24" ht="12.75">
      <c r="A147" s="447"/>
      <c r="B147" s="447"/>
      <c r="C147" s="454"/>
      <c r="D147" s="447"/>
      <c r="E147" s="449"/>
      <c r="F147" s="447"/>
      <c r="G147" s="447"/>
      <c r="H147" s="447"/>
      <c r="I147" s="447"/>
      <c r="J147" s="447"/>
      <c r="K147" s="447"/>
      <c r="L147" s="447"/>
      <c r="M147" s="447"/>
      <c r="N147" s="447"/>
      <c r="O147" s="447"/>
      <c r="P147" s="447"/>
      <c r="Q147" s="447"/>
      <c r="R147" s="447"/>
      <c r="S147" s="447"/>
      <c r="T147" s="447"/>
      <c r="U147" s="447"/>
      <c r="V147" s="447"/>
      <c r="W147" s="447"/>
      <c r="X147" s="447"/>
    </row>
    <row r="148" spans="1:24" ht="12.75">
      <c r="A148" s="447"/>
      <c r="B148" s="447"/>
      <c r="C148" s="454"/>
      <c r="D148" s="447"/>
      <c r="E148" s="449"/>
      <c r="F148" s="447"/>
      <c r="G148" s="447"/>
      <c r="H148" s="447"/>
      <c r="I148" s="447"/>
      <c r="J148" s="447"/>
      <c r="K148" s="447"/>
      <c r="L148" s="447"/>
      <c r="M148" s="447"/>
      <c r="N148" s="447"/>
      <c r="O148" s="447"/>
      <c r="P148" s="447"/>
      <c r="Q148" s="447"/>
      <c r="R148" s="447"/>
      <c r="S148" s="447"/>
      <c r="T148" s="447"/>
      <c r="U148" s="447"/>
      <c r="V148" s="447"/>
      <c r="W148" s="447"/>
      <c r="X148" s="447"/>
    </row>
    <row r="149" spans="1:24" ht="12.75">
      <c r="A149" s="447"/>
      <c r="B149" s="447"/>
      <c r="C149" s="454"/>
      <c r="D149" s="447"/>
      <c r="E149" s="449"/>
      <c r="F149" s="447"/>
      <c r="G149" s="447"/>
      <c r="H149" s="447"/>
      <c r="I149" s="447"/>
      <c r="J149" s="447"/>
      <c r="K149" s="447"/>
      <c r="L149" s="447"/>
      <c r="M149" s="447"/>
      <c r="N149" s="447"/>
      <c r="O149" s="447"/>
      <c r="P149" s="447"/>
      <c r="Q149" s="447"/>
      <c r="R149" s="447"/>
      <c r="S149" s="447"/>
      <c r="T149" s="447"/>
      <c r="U149" s="447"/>
      <c r="V149" s="447"/>
      <c r="W149" s="447"/>
      <c r="X149" s="447"/>
    </row>
    <row r="150" spans="1:24" ht="12.75">
      <c r="A150" s="447"/>
      <c r="B150" s="447"/>
      <c r="C150" s="454"/>
      <c r="D150" s="447"/>
      <c r="E150" s="449"/>
      <c r="F150" s="447"/>
      <c r="G150" s="447"/>
      <c r="H150" s="447"/>
      <c r="I150" s="447"/>
      <c r="J150" s="447"/>
      <c r="K150" s="447"/>
      <c r="L150" s="447"/>
      <c r="M150" s="447"/>
      <c r="N150" s="447"/>
      <c r="O150" s="447"/>
      <c r="P150" s="447"/>
      <c r="Q150" s="447"/>
      <c r="R150" s="447"/>
      <c r="S150" s="447"/>
      <c r="T150" s="447"/>
      <c r="U150" s="447"/>
      <c r="V150" s="447"/>
      <c r="W150" s="447"/>
      <c r="X150" s="447"/>
    </row>
    <row r="151" spans="1:24" ht="12.75">
      <c r="A151" s="447"/>
      <c r="B151" s="447"/>
      <c r="C151" s="454"/>
      <c r="D151" s="447"/>
      <c r="E151" s="449"/>
      <c r="F151" s="447"/>
      <c r="G151" s="447"/>
      <c r="H151" s="447"/>
      <c r="I151" s="447"/>
      <c r="J151" s="447"/>
      <c r="K151" s="447"/>
      <c r="L151" s="447"/>
      <c r="M151" s="447"/>
      <c r="N151" s="447"/>
      <c r="O151" s="447"/>
      <c r="P151" s="447"/>
      <c r="Q151" s="447"/>
      <c r="R151" s="447"/>
      <c r="S151" s="447"/>
      <c r="T151" s="447"/>
      <c r="U151" s="447"/>
      <c r="V151" s="447"/>
      <c r="W151" s="447"/>
      <c r="X151" s="447"/>
    </row>
    <row r="152" spans="1:24" ht="12.75">
      <c r="A152" s="447"/>
      <c r="B152" s="447"/>
      <c r="C152" s="454"/>
      <c r="D152" s="447"/>
      <c r="E152" s="449"/>
      <c r="F152" s="447"/>
      <c r="G152" s="447"/>
      <c r="H152" s="447"/>
      <c r="I152" s="447"/>
      <c r="J152" s="447"/>
      <c r="K152" s="447"/>
      <c r="L152" s="447"/>
      <c r="M152" s="447"/>
      <c r="N152" s="447"/>
      <c r="O152" s="447"/>
      <c r="P152" s="447"/>
      <c r="Q152" s="447"/>
      <c r="R152" s="447"/>
      <c r="S152" s="447"/>
      <c r="T152" s="447"/>
      <c r="U152" s="447"/>
      <c r="V152" s="447"/>
      <c r="W152" s="447"/>
      <c r="X152" s="447"/>
    </row>
    <row r="153" spans="1:24" ht="12.75">
      <c r="A153" s="447"/>
      <c r="B153" s="447"/>
      <c r="C153" s="454"/>
      <c r="D153" s="447"/>
      <c r="E153" s="449"/>
      <c r="F153" s="447"/>
      <c r="G153" s="447"/>
      <c r="H153" s="447"/>
      <c r="I153" s="447"/>
      <c r="J153" s="447"/>
      <c r="K153" s="447"/>
      <c r="L153" s="447"/>
      <c r="M153" s="447"/>
      <c r="N153" s="447"/>
      <c r="O153" s="447"/>
      <c r="P153" s="447"/>
      <c r="Q153" s="447"/>
      <c r="R153" s="447"/>
      <c r="S153" s="447"/>
      <c r="T153" s="447"/>
      <c r="U153" s="447"/>
      <c r="V153" s="447"/>
      <c r="W153" s="447"/>
      <c r="X153" s="447"/>
    </row>
    <row r="154" spans="1:24" ht="12.75">
      <c r="A154" s="447"/>
      <c r="B154" s="447"/>
      <c r="C154" s="454"/>
      <c r="D154" s="447"/>
      <c r="E154" s="449"/>
      <c r="F154" s="447"/>
      <c r="G154" s="447"/>
      <c r="H154" s="447"/>
      <c r="I154" s="447"/>
      <c r="J154" s="447"/>
      <c r="K154" s="447"/>
      <c r="L154" s="447"/>
      <c r="M154" s="447"/>
      <c r="N154" s="447"/>
      <c r="O154" s="447"/>
      <c r="P154" s="447"/>
      <c r="Q154" s="447"/>
      <c r="R154" s="447"/>
      <c r="S154" s="447"/>
      <c r="T154" s="447"/>
      <c r="U154" s="447"/>
      <c r="V154" s="447"/>
      <c r="W154" s="447"/>
      <c r="X154" s="447"/>
    </row>
    <row r="155" spans="1:24" ht="12.75">
      <c r="A155" s="447"/>
      <c r="B155" s="447"/>
      <c r="C155" s="454"/>
      <c r="D155" s="447"/>
      <c r="E155" s="449"/>
      <c r="F155" s="447"/>
      <c r="G155" s="447"/>
      <c r="H155" s="447"/>
      <c r="I155" s="447"/>
      <c r="J155" s="447"/>
      <c r="K155" s="447"/>
      <c r="L155" s="447"/>
      <c r="M155" s="447"/>
      <c r="N155" s="447"/>
      <c r="O155" s="447"/>
      <c r="P155" s="447"/>
      <c r="Q155" s="447"/>
      <c r="R155" s="447"/>
      <c r="S155" s="447"/>
      <c r="T155" s="447"/>
      <c r="U155" s="447"/>
      <c r="V155" s="447"/>
      <c r="W155" s="447"/>
      <c r="X155" s="447"/>
    </row>
    <row r="156" spans="1:24" ht="12.75">
      <c r="A156" s="447"/>
      <c r="B156" s="447"/>
      <c r="C156" s="454"/>
      <c r="D156" s="447"/>
      <c r="E156" s="449"/>
      <c r="F156" s="447"/>
      <c r="G156" s="447"/>
      <c r="H156" s="447"/>
      <c r="I156" s="447"/>
      <c r="J156" s="447"/>
      <c r="K156" s="447"/>
      <c r="L156" s="447"/>
      <c r="M156" s="447"/>
      <c r="N156" s="447"/>
      <c r="O156" s="447"/>
      <c r="P156" s="447"/>
      <c r="Q156" s="447"/>
      <c r="R156" s="447"/>
      <c r="S156" s="447"/>
      <c r="T156" s="447"/>
      <c r="U156" s="447"/>
      <c r="V156" s="447"/>
      <c r="W156" s="447"/>
      <c r="X156" s="447"/>
    </row>
    <row r="157" spans="1:24" ht="12.75">
      <c r="A157" s="447"/>
      <c r="B157" s="447"/>
      <c r="C157" s="454"/>
      <c r="D157" s="447"/>
      <c r="E157" s="449"/>
      <c r="F157" s="447"/>
      <c r="G157" s="447"/>
      <c r="H157" s="447"/>
      <c r="I157" s="447"/>
      <c r="J157" s="447"/>
      <c r="K157" s="447"/>
      <c r="L157" s="447"/>
      <c r="M157" s="447"/>
      <c r="N157" s="447"/>
      <c r="O157" s="447"/>
      <c r="P157" s="447"/>
      <c r="Q157" s="447"/>
      <c r="R157" s="447"/>
      <c r="S157" s="447"/>
      <c r="T157" s="447"/>
      <c r="U157" s="447"/>
      <c r="V157" s="447"/>
      <c r="W157" s="447"/>
      <c r="X157" s="447"/>
    </row>
    <row r="158" spans="1:24" ht="12.75">
      <c r="A158" s="447"/>
      <c r="B158" s="447"/>
      <c r="C158" s="454"/>
      <c r="D158" s="447"/>
      <c r="E158" s="449"/>
      <c r="F158" s="447"/>
      <c r="G158" s="447"/>
      <c r="H158" s="447"/>
      <c r="I158" s="447"/>
      <c r="J158" s="447"/>
      <c r="K158" s="447"/>
      <c r="L158" s="447"/>
      <c r="M158" s="447"/>
      <c r="N158" s="447"/>
      <c r="O158" s="447"/>
      <c r="P158" s="447"/>
      <c r="Q158" s="447"/>
      <c r="R158" s="447"/>
      <c r="S158" s="447"/>
      <c r="T158" s="447"/>
      <c r="U158" s="447"/>
      <c r="V158" s="447"/>
      <c r="W158" s="447"/>
      <c r="X158" s="447"/>
    </row>
    <row r="159" spans="1:24" ht="12.75">
      <c r="A159" s="447"/>
      <c r="B159" s="447"/>
      <c r="C159" s="454"/>
      <c r="D159" s="447"/>
      <c r="E159" s="449"/>
      <c r="F159" s="447"/>
      <c r="G159" s="447"/>
      <c r="H159" s="447"/>
      <c r="I159" s="447"/>
      <c r="J159" s="447"/>
      <c r="K159" s="447"/>
      <c r="L159" s="447"/>
      <c r="M159" s="447"/>
      <c r="N159" s="447"/>
      <c r="O159" s="447"/>
      <c r="P159" s="447"/>
      <c r="Q159" s="447"/>
      <c r="R159" s="447"/>
      <c r="S159" s="447"/>
      <c r="T159" s="447"/>
      <c r="U159" s="447"/>
      <c r="V159" s="447"/>
      <c r="W159" s="447"/>
      <c r="X159" s="447"/>
    </row>
    <row r="160" spans="1:24" ht="12.75">
      <c r="A160" s="447"/>
      <c r="B160" s="447"/>
      <c r="C160" s="454"/>
      <c r="D160" s="447"/>
      <c r="E160" s="449"/>
      <c r="F160" s="447"/>
      <c r="G160" s="447"/>
      <c r="H160" s="447"/>
      <c r="I160" s="447"/>
      <c r="J160" s="447"/>
      <c r="K160" s="447"/>
      <c r="L160" s="447"/>
      <c r="M160" s="447"/>
      <c r="N160" s="447"/>
      <c r="O160" s="447"/>
      <c r="P160" s="447"/>
      <c r="Q160" s="447"/>
      <c r="R160" s="447"/>
      <c r="S160" s="447"/>
      <c r="T160" s="447"/>
      <c r="U160" s="447"/>
      <c r="V160" s="447"/>
      <c r="W160" s="447"/>
      <c r="X160" s="447"/>
    </row>
    <row r="161" spans="1:24" ht="12.75">
      <c r="A161" s="447"/>
      <c r="B161" s="447"/>
      <c r="C161" s="454"/>
      <c r="D161" s="447"/>
      <c r="E161" s="449"/>
      <c r="F161" s="447"/>
      <c r="G161" s="447"/>
      <c r="H161" s="447"/>
      <c r="I161" s="447"/>
      <c r="J161" s="447"/>
      <c r="K161" s="447"/>
      <c r="L161" s="447"/>
      <c r="M161" s="447"/>
      <c r="N161" s="447"/>
      <c r="O161" s="447"/>
      <c r="P161" s="447"/>
      <c r="Q161" s="447"/>
      <c r="R161" s="447"/>
      <c r="S161" s="447"/>
      <c r="T161" s="447"/>
      <c r="U161" s="447"/>
      <c r="V161" s="447"/>
      <c r="W161" s="447"/>
      <c r="X161" s="447"/>
    </row>
    <row r="162" spans="1:24" ht="12.75">
      <c r="A162" s="447"/>
      <c r="B162" s="447"/>
      <c r="C162" s="454"/>
      <c r="D162" s="447"/>
      <c r="E162" s="449"/>
      <c r="F162" s="447"/>
      <c r="G162" s="447"/>
      <c r="H162" s="447"/>
      <c r="I162" s="447"/>
      <c r="J162" s="447"/>
      <c r="K162" s="447"/>
      <c r="L162" s="447"/>
      <c r="M162" s="447"/>
      <c r="N162" s="447"/>
      <c r="O162" s="447"/>
      <c r="P162" s="447"/>
      <c r="Q162" s="447"/>
      <c r="R162" s="447"/>
      <c r="S162" s="447"/>
      <c r="T162" s="447"/>
      <c r="U162" s="447"/>
      <c r="V162" s="447"/>
      <c r="W162" s="447"/>
      <c r="X162" s="447"/>
    </row>
    <row r="163" spans="1:24" ht="12.75">
      <c r="A163" s="447"/>
      <c r="B163" s="447"/>
      <c r="C163" s="454"/>
      <c r="D163" s="447"/>
      <c r="E163" s="449"/>
      <c r="F163" s="447"/>
      <c r="G163" s="447"/>
      <c r="H163" s="447"/>
      <c r="I163" s="447"/>
      <c r="J163" s="447"/>
      <c r="K163" s="447"/>
      <c r="L163" s="447"/>
      <c r="M163" s="447"/>
      <c r="N163" s="447"/>
      <c r="O163" s="447"/>
      <c r="P163" s="447"/>
      <c r="Q163" s="447"/>
      <c r="R163" s="447"/>
      <c r="S163" s="447"/>
      <c r="T163" s="447"/>
      <c r="U163" s="447"/>
      <c r="V163" s="447"/>
      <c r="W163" s="447"/>
      <c r="X163" s="447"/>
    </row>
    <row r="164" spans="1:24" ht="12.75">
      <c r="A164" s="447"/>
      <c r="B164" s="447"/>
      <c r="C164" s="454"/>
      <c r="D164" s="447"/>
      <c r="E164" s="449"/>
      <c r="F164" s="447"/>
      <c r="G164" s="447"/>
      <c r="H164" s="447"/>
      <c r="I164" s="447"/>
      <c r="J164" s="447"/>
      <c r="K164" s="447"/>
      <c r="L164" s="447"/>
      <c r="M164" s="447"/>
      <c r="N164" s="447"/>
      <c r="O164" s="447"/>
      <c r="P164" s="447"/>
      <c r="Q164" s="447"/>
      <c r="R164" s="447"/>
      <c r="S164" s="447"/>
      <c r="T164" s="447"/>
      <c r="U164" s="447"/>
      <c r="V164" s="447"/>
      <c r="W164" s="447"/>
      <c r="X164" s="447"/>
    </row>
    <row r="165" spans="1:24" ht="12.75">
      <c r="A165" s="447"/>
      <c r="B165" s="447"/>
      <c r="C165" s="454"/>
      <c r="D165" s="447"/>
      <c r="E165" s="449"/>
      <c r="F165" s="447"/>
      <c r="G165" s="447"/>
      <c r="H165" s="447"/>
      <c r="I165" s="447"/>
      <c r="J165" s="447"/>
      <c r="K165" s="447"/>
      <c r="L165" s="447"/>
      <c r="M165" s="447"/>
      <c r="N165" s="447"/>
      <c r="O165" s="447"/>
      <c r="P165" s="447"/>
      <c r="Q165" s="447"/>
      <c r="R165" s="447"/>
      <c r="S165" s="447"/>
      <c r="T165" s="447"/>
      <c r="U165" s="447"/>
      <c r="V165" s="447"/>
      <c r="W165" s="447"/>
      <c r="X165" s="447"/>
    </row>
    <row r="166" spans="1:24" ht="12.75">
      <c r="A166" s="447"/>
      <c r="B166" s="447"/>
      <c r="C166" s="454"/>
      <c r="D166" s="447"/>
      <c r="E166" s="449"/>
      <c r="F166" s="447"/>
      <c r="G166" s="447"/>
      <c r="H166" s="447"/>
      <c r="I166" s="447"/>
      <c r="J166" s="447"/>
      <c r="K166" s="447"/>
      <c r="L166" s="447"/>
      <c r="M166" s="447"/>
      <c r="N166" s="447"/>
      <c r="O166" s="447"/>
      <c r="P166" s="447"/>
      <c r="Q166" s="447"/>
      <c r="R166" s="447"/>
      <c r="S166" s="447"/>
      <c r="T166" s="447"/>
      <c r="U166" s="447"/>
      <c r="V166" s="447"/>
      <c r="W166" s="447"/>
      <c r="X166" s="447"/>
    </row>
    <row r="167" spans="1:24" ht="12.75">
      <c r="A167" s="447"/>
      <c r="B167" s="447"/>
      <c r="C167" s="454"/>
      <c r="D167" s="447"/>
      <c r="E167" s="449"/>
      <c r="F167" s="447"/>
      <c r="G167" s="447"/>
      <c r="H167" s="447"/>
      <c r="I167" s="447"/>
      <c r="J167" s="447"/>
      <c r="K167" s="447"/>
      <c r="L167" s="447"/>
      <c r="M167" s="447"/>
      <c r="N167" s="447"/>
      <c r="O167" s="447"/>
      <c r="P167" s="447"/>
      <c r="Q167" s="447"/>
      <c r="R167" s="447"/>
      <c r="S167" s="447"/>
      <c r="T167" s="447"/>
      <c r="U167" s="447"/>
      <c r="V167" s="447"/>
      <c r="W167" s="447"/>
      <c r="X167" s="447"/>
    </row>
    <row r="168" spans="1:24" ht="12.75">
      <c r="A168" s="447"/>
      <c r="B168" s="447"/>
      <c r="C168" s="454"/>
      <c r="D168" s="447"/>
      <c r="E168" s="449"/>
      <c r="F168" s="447"/>
      <c r="G168" s="447"/>
      <c r="H168" s="447"/>
      <c r="I168" s="447"/>
      <c r="J168" s="447"/>
      <c r="K168" s="447"/>
      <c r="L168" s="447"/>
      <c r="M168" s="447"/>
      <c r="N168" s="447"/>
      <c r="O168" s="447"/>
      <c r="P168" s="447"/>
      <c r="Q168" s="447"/>
      <c r="R168" s="447"/>
      <c r="S168" s="447"/>
      <c r="T168" s="447"/>
      <c r="U168" s="447"/>
      <c r="V168" s="447"/>
      <c r="W168" s="447"/>
      <c r="X168" s="447"/>
    </row>
    <row r="169" spans="1:24" ht="12.75">
      <c r="A169" s="447"/>
      <c r="B169" s="447"/>
      <c r="C169" s="454"/>
      <c r="D169" s="447"/>
      <c r="E169" s="449"/>
      <c r="F169" s="447"/>
      <c r="G169" s="447"/>
      <c r="H169" s="447"/>
      <c r="I169" s="447"/>
      <c r="J169" s="447"/>
      <c r="K169" s="447"/>
      <c r="L169" s="447"/>
      <c r="M169" s="447"/>
      <c r="N169" s="447"/>
      <c r="O169" s="447"/>
      <c r="P169" s="447"/>
      <c r="Q169" s="447"/>
      <c r="R169" s="447"/>
      <c r="S169" s="447"/>
      <c r="T169" s="447"/>
      <c r="U169" s="447"/>
      <c r="V169" s="447"/>
      <c r="W169" s="447"/>
      <c r="X169" s="447"/>
    </row>
    <row r="170" spans="1:24" ht="12.75">
      <c r="A170" s="447"/>
      <c r="B170" s="447"/>
      <c r="C170" s="454"/>
      <c r="D170" s="447"/>
      <c r="E170" s="449"/>
      <c r="F170" s="447"/>
      <c r="G170" s="447"/>
      <c r="H170" s="447"/>
      <c r="I170" s="447"/>
      <c r="J170" s="447"/>
      <c r="K170" s="447"/>
      <c r="L170" s="447"/>
      <c r="M170" s="447"/>
      <c r="N170" s="447"/>
      <c r="O170" s="447"/>
      <c r="P170" s="447"/>
      <c r="Q170" s="447"/>
      <c r="R170" s="447"/>
      <c r="S170" s="447"/>
      <c r="T170" s="447"/>
      <c r="U170" s="447"/>
      <c r="V170" s="447"/>
      <c r="W170" s="447"/>
      <c r="X170" s="447"/>
    </row>
    <row r="171" spans="1:24" ht="12.75">
      <c r="A171" s="447"/>
      <c r="B171" s="447"/>
      <c r="C171" s="454"/>
      <c r="D171" s="447"/>
      <c r="E171" s="449"/>
      <c r="F171" s="447"/>
      <c r="G171" s="447"/>
      <c r="H171" s="447"/>
      <c r="I171" s="447"/>
      <c r="J171" s="447"/>
      <c r="K171" s="447"/>
      <c r="L171" s="447"/>
      <c r="M171" s="447"/>
      <c r="N171" s="447"/>
      <c r="O171" s="447"/>
      <c r="P171" s="447"/>
      <c r="Q171" s="447"/>
      <c r="R171" s="447"/>
      <c r="S171" s="447"/>
      <c r="T171" s="447"/>
      <c r="U171" s="447"/>
      <c r="V171" s="447"/>
      <c r="W171" s="447"/>
      <c r="X171" s="447"/>
    </row>
    <row r="172" spans="1:24" ht="12.75">
      <c r="A172" s="447"/>
      <c r="B172" s="447"/>
      <c r="C172" s="454"/>
      <c r="D172" s="447"/>
      <c r="E172" s="449"/>
      <c r="F172" s="447"/>
      <c r="G172" s="447"/>
      <c r="H172" s="447"/>
      <c r="I172" s="447"/>
      <c r="J172" s="447"/>
      <c r="K172" s="447"/>
      <c r="L172" s="447"/>
      <c r="M172" s="447"/>
      <c r="N172" s="447"/>
      <c r="O172" s="447"/>
      <c r="P172" s="447"/>
      <c r="Q172" s="447"/>
      <c r="R172" s="447"/>
      <c r="S172" s="447"/>
      <c r="T172" s="447"/>
      <c r="U172" s="447"/>
      <c r="V172" s="447"/>
      <c r="W172" s="447"/>
      <c r="X172" s="447"/>
    </row>
    <row r="173" spans="1:24" ht="12.75">
      <c r="A173" s="447"/>
      <c r="B173" s="447"/>
      <c r="C173" s="454"/>
      <c r="D173" s="447"/>
      <c r="E173" s="449"/>
      <c r="F173" s="447"/>
      <c r="G173" s="447"/>
      <c r="H173" s="447"/>
      <c r="I173" s="447"/>
      <c r="J173" s="447"/>
      <c r="K173" s="447"/>
      <c r="L173" s="447"/>
      <c r="M173" s="447"/>
      <c r="N173" s="447"/>
      <c r="O173" s="447"/>
      <c r="P173" s="447"/>
      <c r="Q173" s="447"/>
      <c r="R173" s="447"/>
      <c r="S173" s="447"/>
      <c r="T173" s="447"/>
      <c r="U173" s="447"/>
      <c r="V173" s="447"/>
      <c r="W173" s="447"/>
      <c r="X173" s="447"/>
    </row>
    <row r="174" spans="1:24" ht="12.75">
      <c r="A174" s="447"/>
      <c r="B174" s="447"/>
      <c r="C174" s="454"/>
      <c r="D174" s="447"/>
      <c r="E174" s="449"/>
      <c r="F174" s="447"/>
      <c r="G174" s="447"/>
      <c r="H174" s="447"/>
      <c r="I174" s="447"/>
      <c r="J174" s="447"/>
      <c r="K174" s="447"/>
      <c r="L174" s="447"/>
      <c r="M174" s="447"/>
      <c r="N174" s="447"/>
      <c r="O174" s="447"/>
      <c r="P174" s="447"/>
      <c r="Q174" s="447"/>
      <c r="R174" s="447"/>
      <c r="S174" s="447"/>
      <c r="T174" s="447"/>
      <c r="U174" s="447"/>
      <c r="V174" s="447"/>
      <c r="W174" s="447"/>
      <c r="X174" s="447"/>
    </row>
    <row r="175" spans="1:24" ht="12.75">
      <c r="A175" s="447"/>
      <c r="B175" s="447"/>
      <c r="C175" s="454"/>
      <c r="D175" s="447"/>
      <c r="E175" s="449"/>
      <c r="F175" s="447"/>
      <c r="G175" s="447"/>
      <c r="H175" s="447"/>
      <c r="I175" s="447"/>
      <c r="J175" s="447"/>
      <c r="K175" s="447"/>
      <c r="L175" s="447"/>
      <c r="M175" s="447"/>
      <c r="N175" s="447"/>
      <c r="O175" s="447"/>
      <c r="P175" s="447"/>
      <c r="Q175" s="447"/>
      <c r="R175" s="447"/>
      <c r="S175" s="447"/>
      <c r="T175" s="447"/>
      <c r="U175" s="447"/>
      <c r="V175" s="447"/>
      <c r="W175" s="447"/>
      <c r="X175" s="447"/>
    </row>
    <row r="176" spans="1:24" ht="12.75">
      <c r="A176" s="447"/>
      <c r="B176" s="447"/>
      <c r="C176" s="454"/>
      <c r="D176" s="447"/>
      <c r="E176" s="449"/>
      <c r="F176" s="447"/>
      <c r="G176" s="447"/>
      <c r="H176" s="447"/>
      <c r="I176" s="447"/>
      <c r="J176" s="447"/>
      <c r="K176" s="447"/>
      <c r="L176" s="447"/>
      <c r="M176" s="447"/>
      <c r="N176" s="447"/>
      <c r="O176" s="447"/>
      <c r="P176" s="447"/>
      <c r="Q176" s="447"/>
      <c r="R176" s="447"/>
      <c r="S176" s="447"/>
      <c r="T176" s="447"/>
      <c r="U176" s="447"/>
      <c r="V176" s="447"/>
      <c r="W176" s="447"/>
      <c r="X176" s="447"/>
    </row>
    <row r="177" spans="1:24" ht="12.75">
      <c r="A177" s="447"/>
      <c r="B177" s="447"/>
      <c r="C177" s="454"/>
      <c r="D177" s="447"/>
      <c r="E177" s="449"/>
      <c r="F177" s="447"/>
      <c r="G177" s="447"/>
      <c r="H177" s="447"/>
      <c r="I177" s="447"/>
      <c r="J177" s="447"/>
      <c r="K177" s="447"/>
      <c r="L177" s="447"/>
      <c r="M177" s="447"/>
      <c r="N177" s="447"/>
      <c r="O177" s="447"/>
      <c r="P177" s="447"/>
      <c r="Q177" s="447"/>
      <c r="R177" s="447"/>
      <c r="S177" s="447"/>
      <c r="T177" s="447"/>
      <c r="U177" s="447"/>
      <c r="V177" s="447"/>
      <c r="W177" s="447"/>
      <c r="X177" s="447"/>
    </row>
    <row r="178" spans="1:24" ht="12.75">
      <c r="A178" s="447"/>
      <c r="B178" s="447"/>
      <c r="C178" s="454"/>
      <c r="D178" s="447"/>
      <c r="E178" s="449"/>
      <c r="F178" s="447"/>
      <c r="G178" s="447"/>
      <c r="H178" s="447"/>
      <c r="I178" s="447"/>
      <c r="J178" s="447"/>
      <c r="K178" s="447"/>
      <c r="L178" s="447"/>
      <c r="M178" s="447"/>
      <c r="N178" s="447"/>
      <c r="O178" s="447"/>
      <c r="P178" s="447"/>
      <c r="Q178" s="447"/>
      <c r="R178" s="447"/>
      <c r="S178" s="447"/>
      <c r="T178" s="447"/>
      <c r="U178" s="447"/>
      <c r="V178" s="447"/>
      <c r="W178" s="447"/>
      <c r="X178" s="447"/>
    </row>
    <row r="179" spans="1:24" ht="12.75">
      <c r="A179" s="447"/>
      <c r="B179" s="447"/>
      <c r="C179" s="454"/>
      <c r="D179" s="447"/>
      <c r="E179" s="449"/>
      <c r="F179" s="447"/>
      <c r="G179" s="447"/>
      <c r="H179" s="447"/>
      <c r="I179" s="447"/>
      <c r="J179" s="447"/>
      <c r="K179" s="447"/>
      <c r="L179" s="447"/>
      <c r="M179" s="447"/>
      <c r="N179" s="447"/>
      <c r="O179" s="447"/>
      <c r="P179" s="447"/>
      <c r="Q179" s="447"/>
      <c r="R179" s="447"/>
      <c r="S179" s="447"/>
      <c r="T179" s="447"/>
      <c r="U179" s="447"/>
      <c r="V179" s="447"/>
      <c r="W179" s="447"/>
      <c r="X179" s="447"/>
    </row>
    <row r="180" spans="1:24" ht="12.75">
      <c r="A180" s="447"/>
      <c r="B180" s="447"/>
      <c r="C180" s="454"/>
      <c r="D180" s="447"/>
      <c r="E180" s="449"/>
      <c r="F180" s="447"/>
      <c r="G180" s="447"/>
      <c r="H180" s="447"/>
      <c r="I180" s="447"/>
      <c r="J180" s="447"/>
      <c r="K180" s="447"/>
      <c r="L180" s="447"/>
      <c r="M180" s="447"/>
      <c r="N180" s="447"/>
      <c r="O180" s="447"/>
      <c r="P180" s="447"/>
      <c r="Q180" s="447"/>
      <c r="R180" s="447"/>
      <c r="S180" s="447"/>
      <c r="T180" s="447"/>
      <c r="U180" s="447"/>
      <c r="V180" s="447"/>
      <c r="W180" s="447"/>
      <c r="X180" s="447"/>
    </row>
    <row r="181" spans="1:24" ht="12.75">
      <c r="A181" s="447"/>
      <c r="B181" s="447"/>
      <c r="C181" s="454"/>
      <c r="D181" s="447"/>
      <c r="E181" s="449"/>
      <c r="F181" s="447"/>
      <c r="G181" s="447"/>
      <c r="H181" s="447"/>
      <c r="I181" s="447"/>
      <c r="J181" s="447"/>
      <c r="K181" s="447"/>
      <c r="L181" s="447"/>
      <c r="M181" s="447"/>
      <c r="N181" s="447"/>
      <c r="O181" s="447"/>
      <c r="P181" s="447"/>
      <c r="Q181" s="447"/>
      <c r="R181" s="447"/>
      <c r="S181" s="447"/>
      <c r="T181" s="447"/>
      <c r="U181" s="447"/>
      <c r="V181" s="447"/>
      <c r="W181" s="447"/>
      <c r="X181" s="447"/>
    </row>
    <row r="182" spans="1:24" ht="12.75">
      <c r="A182" s="447"/>
      <c r="B182" s="447"/>
      <c r="C182" s="454"/>
      <c r="D182" s="447"/>
      <c r="E182" s="449"/>
      <c r="F182" s="447"/>
      <c r="G182" s="447"/>
      <c r="H182" s="447"/>
      <c r="I182" s="447"/>
      <c r="J182" s="447"/>
      <c r="K182" s="447"/>
      <c r="L182" s="447"/>
      <c r="M182" s="447"/>
      <c r="N182" s="447"/>
      <c r="O182" s="447"/>
      <c r="P182" s="447"/>
      <c r="Q182" s="447"/>
      <c r="R182" s="447"/>
      <c r="S182" s="447"/>
      <c r="T182" s="447"/>
      <c r="U182" s="447"/>
      <c r="V182" s="447"/>
      <c r="W182" s="447"/>
      <c r="X182" s="447"/>
    </row>
    <row r="183" spans="1:24" ht="12.75">
      <c r="A183" s="447"/>
      <c r="B183" s="447"/>
      <c r="C183" s="454"/>
      <c r="D183" s="447"/>
      <c r="E183" s="449"/>
      <c r="F183" s="447"/>
      <c r="G183" s="447"/>
      <c r="H183" s="447"/>
      <c r="I183" s="447"/>
      <c r="J183" s="447"/>
      <c r="K183" s="447"/>
      <c r="L183" s="447"/>
      <c r="M183" s="447"/>
      <c r="N183" s="447"/>
      <c r="O183" s="447"/>
      <c r="P183" s="447"/>
      <c r="Q183" s="447"/>
      <c r="R183" s="447"/>
      <c r="S183" s="447"/>
      <c r="T183" s="447"/>
      <c r="U183" s="447"/>
      <c r="V183" s="447"/>
      <c r="W183" s="447"/>
      <c r="X183" s="447"/>
    </row>
    <row r="184" spans="1:24" ht="12.75">
      <c r="A184" s="447"/>
      <c r="B184" s="447"/>
      <c r="C184" s="454"/>
      <c r="D184" s="447"/>
      <c r="E184" s="449"/>
      <c r="F184" s="447"/>
      <c r="G184" s="447"/>
      <c r="H184" s="447"/>
      <c r="I184" s="447"/>
      <c r="J184" s="447"/>
      <c r="K184" s="447"/>
      <c r="L184" s="447"/>
      <c r="M184" s="447"/>
      <c r="N184" s="447"/>
      <c r="O184" s="447"/>
      <c r="P184" s="447"/>
      <c r="Q184" s="447"/>
      <c r="R184" s="447"/>
      <c r="S184" s="447"/>
      <c r="T184" s="447"/>
      <c r="U184" s="447"/>
      <c r="V184" s="447"/>
      <c r="W184" s="447"/>
      <c r="X184" s="447"/>
    </row>
    <row r="185" spans="1:24" ht="12.75">
      <c r="A185" s="447"/>
      <c r="B185" s="447"/>
      <c r="C185" s="454"/>
      <c r="D185" s="447"/>
      <c r="E185" s="449"/>
      <c r="F185" s="447"/>
      <c r="G185" s="447"/>
      <c r="H185" s="447"/>
      <c r="I185" s="447"/>
      <c r="J185" s="447"/>
      <c r="K185" s="447"/>
      <c r="L185" s="447"/>
      <c r="M185" s="447"/>
      <c r="N185" s="447"/>
      <c r="O185" s="447"/>
      <c r="P185" s="447"/>
      <c r="Q185" s="447"/>
      <c r="R185" s="447"/>
      <c r="S185" s="447"/>
      <c r="T185" s="447"/>
      <c r="U185" s="447"/>
      <c r="V185" s="447"/>
      <c r="W185" s="447"/>
      <c r="X185" s="447"/>
    </row>
    <row r="186" spans="1:24" ht="12.75">
      <c r="A186" s="447"/>
      <c r="B186" s="447"/>
      <c r="C186" s="454"/>
      <c r="D186" s="447"/>
      <c r="E186" s="449"/>
      <c r="F186" s="447"/>
      <c r="G186" s="447"/>
      <c r="H186" s="447"/>
      <c r="I186" s="447"/>
      <c r="J186" s="447"/>
      <c r="K186" s="447"/>
      <c r="L186" s="447"/>
      <c r="M186" s="447"/>
      <c r="N186" s="447"/>
      <c r="O186" s="447"/>
      <c r="P186" s="447"/>
      <c r="Q186" s="447"/>
      <c r="R186" s="447"/>
      <c r="S186" s="447"/>
      <c r="T186" s="447"/>
      <c r="U186" s="447"/>
      <c r="V186" s="447"/>
      <c r="W186" s="447"/>
      <c r="X186" s="447"/>
    </row>
    <row r="187" spans="1:24" ht="12.75">
      <c r="A187" s="447"/>
      <c r="B187" s="447"/>
      <c r="C187" s="454"/>
      <c r="D187" s="447"/>
      <c r="E187" s="449"/>
      <c r="F187" s="447"/>
      <c r="G187" s="447"/>
      <c r="H187" s="447"/>
      <c r="I187" s="447"/>
      <c r="J187" s="447"/>
      <c r="K187" s="447"/>
      <c r="L187" s="447"/>
      <c r="M187" s="447"/>
      <c r="N187" s="447"/>
      <c r="O187" s="447"/>
      <c r="P187" s="447"/>
      <c r="Q187" s="447"/>
      <c r="R187" s="447"/>
      <c r="S187" s="447"/>
      <c r="T187" s="447"/>
      <c r="U187" s="447"/>
      <c r="V187" s="447"/>
      <c r="W187" s="447"/>
      <c r="X187" s="447"/>
    </row>
    <row r="188" spans="1:24" ht="12.75">
      <c r="A188" s="447"/>
      <c r="B188" s="447"/>
      <c r="C188" s="454"/>
      <c r="D188" s="447"/>
      <c r="E188" s="449"/>
      <c r="F188" s="447"/>
      <c r="G188" s="447"/>
      <c r="H188" s="447"/>
      <c r="I188" s="447"/>
      <c r="J188" s="447"/>
      <c r="K188" s="447"/>
      <c r="L188" s="447"/>
      <c r="M188" s="447"/>
      <c r="N188" s="447"/>
      <c r="O188" s="447"/>
      <c r="P188" s="447"/>
      <c r="Q188" s="447"/>
      <c r="R188" s="447"/>
      <c r="S188" s="447"/>
      <c r="T188" s="447"/>
      <c r="U188" s="447"/>
      <c r="V188" s="447"/>
      <c r="W188" s="447"/>
      <c r="X188" s="447"/>
    </row>
    <row r="189" spans="1:24" ht="12.75">
      <c r="A189" s="447"/>
      <c r="B189" s="447"/>
      <c r="C189" s="454"/>
      <c r="D189" s="447"/>
      <c r="E189" s="449"/>
      <c r="F189" s="447"/>
      <c r="G189" s="447"/>
      <c r="H189" s="447"/>
      <c r="I189" s="447"/>
      <c r="J189" s="447"/>
      <c r="K189" s="447"/>
      <c r="L189" s="447"/>
      <c r="M189" s="447"/>
      <c r="N189" s="447"/>
      <c r="O189" s="447"/>
      <c r="P189" s="447"/>
      <c r="Q189" s="447"/>
      <c r="R189" s="447"/>
      <c r="S189" s="447"/>
      <c r="T189" s="447"/>
      <c r="U189" s="447"/>
      <c r="V189" s="447"/>
      <c r="W189" s="447"/>
      <c r="X189" s="447"/>
    </row>
    <row r="190" spans="1:24" ht="12.75">
      <c r="A190" s="447"/>
      <c r="B190" s="447"/>
      <c r="C190" s="454"/>
      <c r="D190" s="447"/>
      <c r="E190" s="449"/>
      <c r="F190" s="447"/>
      <c r="G190" s="447"/>
      <c r="H190" s="447"/>
      <c r="I190" s="447"/>
      <c r="J190" s="447"/>
      <c r="K190" s="447"/>
      <c r="L190" s="447"/>
      <c r="M190" s="447"/>
      <c r="N190" s="447"/>
      <c r="O190" s="447"/>
      <c r="P190" s="447"/>
      <c r="Q190" s="447"/>
      <c r="R190" s="447"/>
      <c r="S190" s="447"/>
      <c r="T190" s="447"/>
      <c r="U190" s="447"/>
      <c r="V190" s="447"/>
      <c r="W190" s="447"/>
      <c r="X190" s="447"/>
    </row>
    <row r="191" spans="1:24" ht="12.75">
      <c r="A191" s="447"/>
      <c r="B191" s="447"/>
      <c r="C191" s="454"/>
      <c r="D191" s="447"/>
      <c r="E191" s="449"/>
      <c r="F191" s="447"/>
      <c r="G191" s="447"/>
      <c r="H191" s="447"/>
      <c r="I191" s="447"/>
      <c r="J191" s="447"/>
      <c r="K191" s="447"/>
      <c r="L191" s="447"/>
      <c r="M191" s="447"/>
      <c r="N191" s="447"/>
      <c r="O191" s="447"/>
      <c r="P191" s="447"/>
      <c r="Q191" s="447"/>
      <c r="R191" s="447"/>
      <c r="S191" s="447"/>
      <c r="T191" s="447"/>
      <c r="U191" s="447"/>
      <c r="V191" s="447"/>
      <c r="W191" s="447"/>
      <c r="X191" s="447"/>
    </row>
    <row r="192" spans="1:24" ht="12.75">
      <c r="A192" s="447"/>
      <c r="B192" s="447"/>
      <c r="C192" s="454"/>
      <c r="D192" s="447"/>
      <c r="E192" s="449"/>
      <c r="F192" s="447"/>
      <c r="G192" s="447"/>
      <c r="H192" s="447"/>
      <c r="I192" s="447"/>
      <c r="J192" s="447"/>
      <c r="K192" s="447"/>
      <c r="L192" s="447"/>
      <c r="M192" s="447"/>
      <c r="N192" s="447"/>
      <c r="O192" s="447"/>
      <c r="P192" s="447"/>
      <c r="Q192" s="447"/>
      <c r="R192" s="447"/>
      <c r="S192" s="447"/>
      <c r="T192" s="447"/>
      <c r="U192" s="447"/>
      <c r="V192" s="447"/>
      <c r="W192" s="447"/>
      <c r="X192" s="447"/>
    </row>
    <row r="193" spans="1:24" ht="12.75">
      <c r="A193" s="447"/>
      <c r="B193" s="447"/>
      <c r="C193" s="454"/>
      <c r="D193" s="447"/>
      <c r="E193" s="449"/>
      <c r="F193" s="447"/>
      <c r="G193" s="447"/>
      <c r="H193" s="447"/>
      <c r="I193" s="447"/>
      <c r="J193" s="447"/>
      <c r="K193" s="447"/>
      <c r="L193" s="447"/>
      <c r="M193" s="447"/>
      <c r="N193" s="447"/>
      <c r="O193" s="447"/>
      <c r="P193" s="447"/>
      <c r="Q193" s="447"/>
      <c r="R193" s="447"/>
      <c r="S193" s="447"/>
      <c r="T193" s="447"/>
      <c r="U193" s="447"/>
      <c r="V193" s="447"/>
      <c r="W193" s="447"/>
      <c r="X193" s="447"/>
    </row>
    <row r="194" spans="1:24" ht="12.75">
      <c r="A194" s="447"/>
      <c r="B194" s="447"/>
      <c r="C194" s="454"/>
      <c r="D194" s="447"/>
      <c r="E194" s="449"/>
      <c r="F194" s="447"/>
      <c r="G194" s="447"/>
      <c r="H194" s="447"/>
      <c r="I194" s="447"/>
      <c r="J194" s="447"/>
      <c r="K194" s="447"/>
      <c r="L194" s="447"/>
      <c r="M194" s="447"/>
      <c r="N194" s="447"/>
      <c r="O194" s="447"/>
      <c r="P194" s="447"/>
      <c r="Q194" s="447"/>
      <c r="R194" s="447"/>
      <c r="S194" s="447"/>
      <c r="T194" s="447"/>
      <c r="U194" s="447"/>
      <c r="V194" s="447"/>
      <c r="W194" s="447"/>
      <c r="X194" s="447"/>
    </row>
    <row r="195" spans="1:24" ht="12.75">
      <c r="A195" s="447"/>
      <c r="B195" s="447"/>
      <c r="C195" s="454"/>
      <c r="D195" s="447"/>
      <c r="E195" s="449"/>
      <c r="F195" s="447"/>
      <c r="G195" s="447"/>
      <c r="H195" s="447"/>
      <c r="I195" s="447"/>
      <c r="J195" s="447"/>
      <c r="K195" s="447"/>
      <c r="L195" s="447"/>
      <c r="M195" s="447"/>
      <c r="N195" s="447"/>
      <c r="O195" s="447"/>
      <c r="P195" s="447"/>
      <c r="Q195" s="447"/>
      <c r="R195" s="447"/>
      <c r="S195" s="447"/>
      <c r="T195" s="447"/>
      <c r="U195" s="447"/>
      <c r="V195" s="447"/>
      <c r="W195" s="447"/>
      <c r="X195" s="447"/>
    </row>
    <row r="196" spans="1:24" ht="12.75">
      <c r="A196" s="447"/>
      <c r="B196" s="447"/>
      <c r="C196" s="454"/>
      <c r="D196" s="447"/>
      <c r="E196" s="449"/>
      <c r="F196" s="447"/>
      <c r="G196" s="447"/>
      <c r="H196" s="447"/>
      <c r="I196" s="447"/>
      <c r="J196" s="447"/>
      <c r="K196" s="447"/>
      <c r="L196" s="447"/>
      <c r="M196" s="447"/>
      <c r="N196" s="447"/>
      <c r="O196" s="447"/>
      <c r="P196" s="447"/>
      <c r="Q196" s="447"/>
      <c r="R196" s="447"/>
      <c r="S196" s="447"/>
      <c r="T196" s="447"/>
      <c r="U196" s="447"/>
      <c r="V196" s="447"/>
      <c r="W196" s="447"/>
      <c r="X196" s="447"/>
    </row>
    <row r="197" spans="1:24" ht="12.75">
      <c r="A197" s="447"/>
      <c r="B197" s="447"/>
      <c r="C197" s="454"/>
      <c r="D197" s="447"/>
      <c r="E197" s="449"/>
      <c r="F197" s="447"/>
      <c r="G197" s="447"/>
      <c r="H197" s="447"/>
      <c r="I197" s="447"/>
      <c r="J197" s="447"/>
      <c r="K197" s="447"/>
      <c r="L197" s="447"/>
      <c r="M197" s="447"/>
      <c r="N197" s="447"/>
      <c r="O197" s="447"/>
      <c r="P197" s="447"/>
      <c r="Q197" s="447"/>
      <c r="R197" s="447"/>
      <c r="S197" s="447"/>
      <c r="T197" s="447"/>
      <c r="U197" s="447"/>
      <c r="V197" s="447"/>
      <c r="W197" s="447"/>
      <c r="X197" s="447"/>
    </row>
    <row r="198" spans="1:24" ht="12.75">
      <c r="A198" s="447"/>
      <c r="B198" s="447"/>
      <c r="C198" s="454"/>
      <c r="D198" s="447"/>
      <c r="E198" s="449"/>
      <c r="F198" s="447"/>
      <c r="G198" s="447"/>
      <c r="H198" s="447"/>
      <c r="I198" s="447"/>
      <c r="J198" s="447"/>
      <c r="K198" s="447"/>
      <c r="L198" s="447"/>
      <c r="M198" s="447"/>
      <c r="N198" s="447"/>
      <c r="O198" s="447"/>
      <c r="P198" s="447"/>
      <c r="Q198" s="447"/>
      <c r="R198" s="447"/>
      <c r="S198" s="447"/>
      <c r="T198" s="447"/>
      <c r="U198" s="447"/>
      <c r="V198" s="447"/>
      <c r="W198" s="447"/>
      <c r="X198" s="447"/>
    </row>
    <row r="199" spans="1:24" ht="12.75">
      <c r="A199" s="447"/>
      <c r="B199" s="447"/>
      <c r="C199" s="454"/>
      <c r="D199" s="447"/>
      <c r="E199" s="449"/>
      <c r="F199" s="447"/>
      <c r="G199" s="447"/>
      <c r="H199" s="447"/>
      <c r="I199" s="447"/>
      <c r="J199" s="447"/>
      <c r="K199" s="447"/>
      <c r="L199" s="447"/>
      <c r="M199" s="447"/>
      <c r="N199" s="447"/>
      <c r="O199" s="447"/>
      <c r="P199" s="447"/>
      <c r="Q199" s="447"/>
      <c r="R199" s="447"/>
      <c r="S199" s="447"/>
      <c r="T199" s="447"/>
      <c r="U199" s="447"/>
      <c r="V199" s="447"/>
      <c r="W199" s="447"/>
      <c r="X199" s="447"/>
    </row>
    <row r="200" spans="1:24" ht="12.75">
      <c r="A200" s="447"/>
      <c r="B200" s="447"/>
      <c r="C200" s="454"/>
      <c r="D200" s="447"/>
      <c r="E200" s="449"/>
      <c r="F200" s="447"/>
      <c r="G200" s="447"/>
      <c r="H200" s="447"/>
      <c r="I200" s="447"/>
      <c r="J200" s="447"/>
      <c r="K200" s="447"/>
      <c r="L200" s="447"/>
      <c r="M200" s="447"/>
      <c r="N200" s="447"/>
      <c r="O200" s="447"/>
      <c r="P200" s="447"/>
      <c r="Q200" s="447"/>
      <c r="R200" s="447"/>
      <c r="S200" s="447"/>
      <c r="T200" s="447"/>
      <c r="U200" s="447"/>
      <c r="V200" s="447"/>
      <c r="W200" s="447"/>
      <c r="X200" s="447"/>
    </row>
    <row r="201" spans="1:24" ht="12.75">
      <c r="A201" s="447"/>
      <c r="B201" s="447"/>
      <c r="C201" s="454"/>
      <c r="D201" s="447"/>
      <c r="E201" s="449"/>
      <c r="F201" s="447"/>
      <c r="G201" s="447"/>
      <c r="H201" s="447"/>
      <c r="I201" s="447"/>
      <c r="J201" s="447"/>
      <c r="K201" s="447"/>
      <c r="L201" s="447"/>
      <c r="M201" s="447"/>
      <c r="N201" s="447"/>
      <c r="O201" s="447"/>
      <c r="P201" s="447"/>
      <c r="Q201" s="447"/>
      <c r="R201" s="447"/>
      <c r="S201" s="447"/>
      <c r="T201" s="447"/>
      <c r="U201" s="447"/>
      <c r="V201" s="447"/>
      <c r="W201" s="447"/>
      <c r="X201" s="447"/>
    </row>
    <row r="202" spans="1:24" ht="12.75">
      <c r="A202" s="447"/>
      <c r="B202" s="447"/>
      <c r="C202" s="454"/>
      <c r="D202" s="447"/>
      <c r="E202" s="449"/>
      <c r="F202" s="447"/>
      <c r="G202" s="447"/>
      <c r="H202" s="447"/>
      <c r="I202" s="447"/>
      <c r="J202" s="447"/>
      <c r="K202" s="447"/>
      <c r="L202" s="447"/>
      <c r="M202" s="447"/>
      <c r="N202" s="447"/>
      <c r="O202" s="447"/>
      <c r="P202" s="447"/>
      <c r="Q202" s="447"/>
      <c r="R202" s="447"/>
      <c r="S202" s="447"/>
      <c r="T202" s="447"/>
      <c r="U202" s="447"/>
      <c r="V202" s="447"/>
      <c r="W202" s="447"/>
      <c r="X202" s="447"/>
    </row>
    <row r="203" spans="1:24" ht="12.75">
      <c r="A203" s="447"/>
      <c r="B203" s="447"/>
      <c r="C203" s="454"/>
      <c r="D203" s="447"/>
      <c r="E203" s="449"/>
      <c r="F203" s="447"/>
      <c r="G203" s="447"/>
      <c r="H203" s="447"/>
      <c r="I203" s="447"/>
      <c r="J203" s="447"/>
      <c r="K203" s="447"/>
      <c r="L203" s="447"/>
      <c r="M203" s="447"/>
      <c r="N203" s="447"/>
      <c r="O203" s="447"/>
      <c r="P203" s="447"/>
      <c r="Q203" s="447"/>
      <c r="R203" s="447"/>
      <c r="S203" s="447"/>
      <c r="T203" s="447"/>
      <c r="U203" s="447"/>
      <c r="V203" s="447"/>
      <c r="W203" s="447"/>
      <c r="X203" s="447"/>
    </row>
    <row r="204" spans="1:24" ht="12.75">
      <c r="A204" s="447"/>
      <c r="B204" s="447"/>
      <c r="C204" s="454"/>
      <c r="D204" s="447"/>
      <c r="E204" s="449"/>
      <c r="F204" s="447"/>
      <c r="G204" s="447"/>
      <c r="H204" s="447"/>
      <c r="I204" s="447"/>
      <c r="J204" s="447"/>
      <c r="K204" s="447"/>
      <c r="L204" s="447"/>
      <c r="M204" s="447"/>
      <c r="N204" s="447"/>
      <c r="O204" s="447"/>
      <c r="P204" s="447"/>
      <c r="Q204" s="447"/>
      <c r="R204" s="447"/>
      <c r="S204" s="447"/>
      <c r="T204" s="447"/>
      <c r="U204" s="447"/>
      <c r="V204" s="447"/>
      <c r="W204" s="447"/>
      <c r="X204" s="447"/>
    </row>
    <row r="205" spans="1:24" ht="12.75">
      <c r="A205" s="447"/>
      <c r="B205" s="447"/>
      <c r="C205" s="454"/>
      <c r="D205" s="447"/>
      <c r="E205" s="449"/>
      <c r="F205" s="447"/>
      <c r="G205" s="447"/>
      <c r="H205" s="447"/>
      <c r="I205" s="447"/>
      <c r="J205" s="447"/>
      <c r="K205" s="447"/>
      <c r="L205" s="447"/>
      <c r="M205" s="447"/>
      <c r="N205" s="447"/>
      <c r="O205" s="447"/>
      <c r="P205" s="447"/>
      <c r="Q205" s="447"/>
      <c r="R205" s="447"/>
      <c r="S205" s="447"/>
      <c r="T205" s="447"/>
      <c r="U205" s="447"/>
      <c r="V205" s="447"/>
      <c r="W205" s="447"/>
      <c r="X205" s="447"/>
    </row>
    <row r="206" spans="1:24" ht="12.75">
      <c r="A206" s="447"/>
      <c r="B206" s="447"/>
      <c r="C206" s="454"/>
      <c r="D206" s="447"/>
      <c r="E206" s="449"/>
      <c r="F206" s="447"/>
      <c r="G206" s="447"/>
      <c r="H206" s="447"/>
      <c r="I206" s="447"/>
      <c r="J206" s="447"/>
      <c r="K206" s="447"/>
      <c r="L206" s="447"/>
      <c r="M206" s="447"/>
      <c r="N206" s="447"/>
      <c r="O206" s="447"/>
      <c r="P206" s="447"/>
      <c r="Q206" s="447"/>
      <c r="R206" s="447"/>
      <c r="S206" s="447"/>
      <c r="T206" s="447"/>
      <c r="U206" s="447"/>
      <c r="V206" s="447"/>
      <c r="W206" s="447"/>
      <c r="X206" s="447"/>
    </row>
    <row r="207" spans="1:24" ht="12.75">
      <c r="A207" s="447"/>
      <c r="B207" s="447"/>
      <c r="C207" s="454"/>
      <c r="D207" s="447"/>
      <c r="E207" s="449"/>
      <c r="F207" s="447"/>
      <c r="G207" s="447"/>
      <c r="H207" s="447"/>
      <c r="I207" s="447"/>
      <c r="J207" s="447"/>
      <c r="K207" s="447"/>
      <c r="L207" s="447"/>
      <c r="M207" s="447"/>
      <c r="N207" s="447"/>
      <c r="O207" s="447"/>
      <c r="P207" s="447"/>
      <c r="Q207" s="447"/>
      <c r="R207" s="447"/>
      <c r="S207" s="447"/>
      <c r="T207" s="447"/>
      <c r="U207" s="447"/>
      <c r="V207" s="447"/>
      <c r="W207" s="447"/>
      <c r="X207" s="447"/>
    </row>
    <row r="208" spans="1:24" ht="12.75">
      <c r="A208" s="447"/>
      <c r="B208" s="447"/>
      <c r="C208" s="454"/>
      <c r="D208" s="447"/>
      <c r="E208" s="449"/>
      <c r="F208" s="447"/>
      <c r="G208" s="447"/>
      <c r="H208" s="447"/>
      <c r="I208" s="447"/>
      <c r="J208" s="447"/>
      <c r="K208" s="447"/>
      <c r="L208" s="447"/>
      <c r="M208" s="447"/>
      <c r="N208" s="447"/>
      <c r="O208" s="447"/>
      <c r="P208" s="447"/>
      <c r="Q208" s="447"/>
      <c r="R208" s="447"/>
      <c r="S208" s="447"/>
      <c r="T208" s="447"/>
      <c r="U208" s="447"/>
      <c r="V208" s="447"/>
      <c r="W208" s="447"/>
      <c r="X208" s="447"/>
    </row>
    <row r="209" spans="1:24" ht="12.75">
      <c r="A209" s="447"/>
      <c r="B209" s="447"/>
      <c r="C209" s="454"/>
      <c r="D209" s="447"/>
      <c r="E209" s="449"/>
      <c r="F209" s="447"/>
      <c r="G209" s="447"/>
      <c r="H209" s="447"/>
      <c r="I209" s="447"/>
      <c r="J209" s="447"/>
      <c r="K209" s="447"/>
      <c r="L209" s="447"/>
      <c r="M209" s="447"/>
      <c r="N209" s="447"/>
      <c r="O209" s="447"/>
      <c r="P209" s="447"/>
      <c r="Q209" s="447"/>
      <c r="R209" s="447"/>
      <c r="S209" s="447"/>
      <c r="T209" s="447"/>
      <c r="U209" s="447"/>
      <c r="V209" s="447"/>
      <c r="W209" s="447"/>
      <c r="X209" s="447"/>
    </row>
    <row r="210" spans="1:24" ht="12.75">
      <c r="A210" s="447"/>
      <c r="B210" s="447"/>
      <c r="C210" s="454"/>
      <c r="D210" s="447"/>
      <c r="E210" s="449"/>
      <c r="F210" s="447"/>
      <c r="G210" s="447"/>
      <c r="H210" s="447"/>
      <c r="I210" s="447"/>
      <c r="J210" s="447"/>
      <c r="K210" s="447"/>
      <c r="L210" s="447"/>
      <c r="M210" s="447"/>
      <c r="N210" s="447"/>
      <c r="O210" s="447"/>
      <c r="P210" s="447"/>
      <c r="Q210" s="447"/>
      <c r="R210" s="447"/>
      <c r="S210" s="447"/>
      <c r="T210" s="447"/>
      <c r="U210" s="447"/>
      <c r="V210" s="447"/>
      <c r="W210" s="447"/>
      <c r="X210" s="447"/>
    </row>
    <row r="211" spans="1:24" ht="12.75">
      <c r="A211" s="447"/>
      <c r="B211" s="447"/>
      <c r="C211" s="454"/>
      <c r="D211" s="447"/>
      <c r="E211" s="449"/>
      <c r="F211" s="447"/>
      <c r="G211" s="447"/>
      <c r="H211" s="447"/>
      <c r="I211" s="447"/>
      <c r="J211" s="447"/>
      <c r="K211" s="447"/>
      <c r="L211" s="447"/>
      <c r="M211" s="447"/>
      <c r="N211" s="447"/>
      <c r="O211" s="447"/>
      <c r="P211" s="447"/>
      <c r="Q211" s="447"/>
      <c r="R211" s="447"/>
      <c r="S211" s="447"/>
      <c r="T211" s="447"/>
      <c r="U211" s="447"/>
      <c r="V211" s="447"/>
      <c r="W211" s="447"/>
      <c r="X211" s="447"/>
    </row>
    <row r="212" spans="1:24" ht="12.75">
      <c r="A212" s="447"/>
      <c r="B212" s="447"/>
      <c r="C212" s="454"/>
      <c r="D212" s="447"/>
      <c r="E212" s="449"/>
      <c r="F212" s="447"/>
      <c r="G212" s="447"/>
      <c r="H212" s="447"/>
      <c r="I212" s="447"/>
      <c r="J212" s="447"/>
      <c r="K212" s="447"/>
      <c r="L212" s="447"/>
      <c r="M212" s="447"/>
      <c r="N212" s="447"/>
      <c r="O212" s="447"/>
      <c r="P212" s="447"/>
      <c r="Q212" s="447"/>
      <c r="R212" s="447"/>
      <c r="S212" s="447"/>
      <c r="T212" s="447"/>
      <c r="U212" s="447"/>
      <c r="V212" s="447"/>
      <c r="W212" s="447"/>
      <c r="X212" s="447"/>
    </row>
    <row r="213" spans="1:24" ht="12.75">
      <c r="A213" s="447"/>
      <c r="B213" s="447"/>
      <c r="C213" s="454"/>
      <c r="D213" s="447"/>
      <c r="E213" s="449"/>
      <c r="F213" s="447"/>
      <c r="G213" s="447"/>
      <c r="H213" s="447"/>
      <c r="I213" s="447"/>
      <c r="J213" s="447"/>
      <c r="K213" s="447"/>
      <c r="L213" s="447"/>
      <c r="M213" s="447"/>
      <c r="N213" s="447"/>
      <c r="O213" s="447"/>
      <c r="P213" s="447"/>
      <c r="Q213" s="447"/>
      <c r="R213" s="447"/>
      <c r="S213" s="447"/>
      <c r="T213" s="447"/>
      <c r="U213" s="447"/>
      <c r="V213" s="447"/>
      <c r="W213" s="447"/>
      <c r="X213" s="447"/>
    </row>
    <row r="214" spans="1:24" ht="12.75">
      <c r="A214" s="447"/>
      <c r="B214" s="447"/>
      <c r="C214" s="454"/>
      <c r="D214" s="447"/>
      <c r="E214" s="449"/>
      <c r="F214" s="447"/>
      <c r="G214" s="447"/>
      <c r="H214" s="447"/>
      <c r="I214" s="447"/>
      <c r="J214" s="447"/>
      <c r="K214" s="447"/>
      <c r="L214" s="447"/>
      <c r="M214" s="447"/>
      <c r="N214" s="447"/>
      <c r="O214" s="447"/>
      <c r="P214" s="447"/>
      <c r="Q214" s="447"/>
      <c r="R214" s="447"/>
      <c r="S214" s="447"/>
      <c r="T214" s="447"/>
      <c r="U214" s="447"/>
      <c r="V214" s="447"/>
      <c r="W214" s="447"/>
      <c r="X214" s="447"/>
    </row>
    <row r="215" spans="1:24" ht="12.75">
      <c r="A215" s="447"/>
      <c r="B215" s="447"/>
      <c r="C215" s="454"/>
      <c r="D215" s="447"/>
      <c r="E215" s="449"/>
      <c r="F215" s="447"/>
      <c r="G215" s="447"/>
      <c r="H215" s="447"/>
      <c r="I215" s="447"/>
      <c r="J215" s="447"/>
      <c r="K215" s="447"/>
      <c r="L215" s="447"/>
      <c r="M215" s="447"/>
      <c r="N215" s="447"/>
      <c r="O215" s="447"/>
      <c r="P215" s="447"/>
      <c r="Q215" s="447"/>
      <c r="R215" s="447"/>
      <c r="S215" s="447"/>
      <c r="T215" s="447"/>
      <c r="U215" s="447"/>
      <c r="V215" s="447"/>
      <c r="W215" s="447"/>
      <c r="X215" s="447"/>
    </row>
    <row r="216" spans="1:24" ht="12.75">
      <c r="A216" s="447"/>
      <c r="B216" s="447"/>
      <c r="C216" s="454"/>
      <c r="D216" s="447"/>
      <c r="E216" s="449"/>
      <c r="F216" s="447"/>
      <c r="G216" s="447"/>
      <c r="H216" s="447"/>
      <c r="I216" s="447"/>
      <c r="J216" s="447"/>
      <c r="K216" s="447"/>
      <c r="L216" s="447"/>
      <c r="M216" s="447"/>
      <c r="N216" s="447"/>
      <c r="O216" s="447"/>
      <c r="P216" s="447"/>
      <c r="Q216" s="447"/>
      <c r="R216" s="447"/>
      <c r="S216" s="447"/>
      <c r="T216" s="447"/>
      <c r="U216" s="447"/>
      <c r="V216" s="447"/>
      <c r="W216" s="447"/>
      <c r="X216" s="447"/>
    </row>
    <row r="217" spans="1:24" ht="12.75">
      <c r="A217" s="447"/>
      <c r="B217" s="447"/>
      <c r="C217" s="454"/>
      <c r="D217" s="447"/>
      <c r="E217" s="449"/>
      <c r="F217" s="447"/>
      <c r="G217" s="447"/>
      <c r="H217" s="447"/>
      <c r="I217" s="447"/>
      <c r="J217" s="447"/>
      <c r="K217" s="447"/>
      <c r="L217" s="447"/>
      <c r="M217" s="447"/>
      <c r="N217" s="447"/>
      <c r="O217" s="447"/>
      <c r="P217" s="447"/>
      <c r="Q217" s="447"/>
      <c r="R217" s="447"/>
      <c r="S217" s="447"/>
      <c r="T217" s="447"/>
      <c r="U217" s="447"/>
      <c r="V217" s="447"/>
      <c r="W217" s="447"/>
      <c r="X217" s="447"/>
    </row>
    <row r="218" spans="1:24" ht="12.75">
      <c r="A218" s="447"/>
      <c r="B218" s="447"/>
      <c r="C218" s="454"/>
      <c r="D218" s="447"/>
      <c r="E218" s="449"/>
      <c r="F218" s="447"/>
      <c r="G218" s="447"/>
      <c r="H218" s="447"/>
      <c r="I218" s="447"/>
      <c r="J218" s="447"/>
      <c r="K218" s="447"/>
      <c r="L218" s="447"/>
      <c r="M218" s="447"/>
      <c r="N218" s="447"/>
      <c r="O218" s="447"/>
      <c r="P218" s="447"/>
      <c r="Q218" s="447"/>
      <c r="R218" s="447"/>
      <c r="S218" s="447"/>
      <c r="T218" s="447"/>
      <c r="U218" s="447"/>
      <c r="V218" s="447"/>
      <c r="W218" s="447"/>
      <c r="X218" s="447"/>
    </row>
    <row r="219" spans="1:24" ht="12.75">
      <c r="A219" s="447"/>
      <c r="B219" s="447"/>
      <c r="C219" s="454"/>
      <c r="D219" s="447"/>
      <c r="E219" s="449"/>
      <c r="F219" s="447"/>
      <c r="G219" s="447"/>
      <c r="H219" s="447"/>
      <c r="I219" s="447"/>
      <c r="J219" s="447"/>
      <c r="K219" s="447"/>
      <c r="L219" s="447"/>
      <c r="M219" s="447"/>
      <c r="N219" s="447"/>
      <c r="O219" s="447"/>
      <c r="P219" s="447"/>
      <c r="Q219" s="447"/>
      <c r="R219" s="447"/>
      <c r="S219" s="447"/>
      <c r="T219" s="447"/>
      <c r="U219" s="447"/>
      <c r="V219" s="447"/>
      <c r="W219" s="447"/>
      <c r="X219" s="447"/>
    </row>
    <row r="220" spans="1:24" ht="12.75">
      <c r="A220" s="447"/>
      <c r="B220" s="447"/>
      <c r="C220" s="454"/>
      <c r="D220" s="447"/>
      <c r="E220" s="449"/>
      <c r="F220" s="447"/>
      <c r="G220" s="447"/>
      <c r="H220" s="447"/>
      <c r="I220" s="447"/>
      <c r="J220" s="447"/>
      <c r="K220" s="447"/>
      <c r="L220" s="447"/>
      <c r="M220" s="447"/>
      <c r="N220" s="447"/>
      <c r="O220" s="447"/>
      <c r="P220" s="447"/>
      <c r="Q220" s="447"/>
      <c r="R220" s="447"/>
      <c r="S220" s="447"/>
      <c r="T220" s="447"/>
      <c r="U220" s="447"/>
      <c r="V220" s="447"/>
      <c r="W220" s="447"/>
      <c r="X220" s="447"/>
    </row>
    <row r="221" spans="1:24" ht="12.75">
      <c r="A221" s="447"/>
      <c r="B221" s="447"/>
      <c r="C221" s="454"/>
      <c r="D221" s="447"/>
      <c r="E221" s="449"/>
      <c r="F221" s="447"/>
      <c r="G221" s="447"/>
      <c r="H221" s="447"/>
      <c r="I221" s="447"/>
      <c r="J221" s="447"/>
      <c r="K221" s="447"/>
      <c r="L221" s="447"/>
      <c r="M221" s="447"/>
      <c r="N221" s="447"/>
      <c r="O221" s="447"/>
      <c r="P221" s="447"/>
      <c r="Q221" s="447"/>
      <c r="R221" s="447"/>
      <c r="S221" s="447"/>
      <c r="T221" s="447"/>
      <c r="U221" s="447"/>
      <c r="V221" s="447"/>
      <c r="W221" s="447"/>
      <c r="X221" s="447"/>
    </row>
    <row r="222" spans="1:24" ht="12.75">
      <c r="A222" s="447"/>
      <c r="B222" s="447"/>
      <c r="C222" s="454"/>
      <c r="D222" s="447"/>
      <c r="E222" s="449"/>
      <c r="F222" s="447"/>
      <c r="G222" s="447"/>
      <c r="H222" s="447"/>
      <c r="I222" s="447"/>
      <c r="J222" s="447"/>
      <c r="K222" s="447"/>
      <c r="L222" s="447"/>
      <c r="M222" s="447"/>
      <c r="N222" s="447"/>
      <c r="O222" s="447"/>
      <c r="P222" s="447"/>
      <c r="Q222" s="447"/>
      <c r="R222" s="447"/>
      <c r="S222" s="447"/>
      <c r="T222" s="447"/>
      <c r="U222" s="447"/>
      <c r="V222" s="447"/>
      <c r="W222" s="447"/>
      <c r="X222" s="447"/>
    </row>
    <row r="223" spans="1:24" ht="12.75">
      <c r="A223" s="447"/>
      <c r="B223" s="447"/>
      <c r="C223" s="454"/>
      <c r="D223" s="447"/>
      <c r="E223" s="449"/>
      <c r="F223" s="447"/>
      <c r="G223" s="447"/>
      <c r="H223" s="447"/>
      <c r="I223" s="447"/>
      <c r="J223" s="447"/>
      <c r="K223" s="447"/>
      <c r="L223" s="447"/>
      <c r="M223" s="447"/>
      <c r="N223" s="447"/>
      <c r="O223" s="447"/>
      <c r="P223" s="447"/>
      <c r="Q223" s="447"/>
      <c r="R223" s="447"/>
      <c r="S223" s="447"/>
      <c r="T223" s="447"/>
      <c r="U223" s="447"/>
      <c r="V223" s="447"/>
      <c r="W223" s="447"/>
      <c r="X223" s="447"/>
    </row>
    <row r="224" spans="1:24" ht="12.75">
      <c r="A224" s="447"/>
      <c r="B224" s="447"/>
      <c r="C224" s="454"/>
      <c r="D224" s="447"/>
      <c r="E224" s="449"/>
      <c r="F224" s="447"/>
      <c r="G224" s="447"/>
      <c r="H224" s="447"/>
      <c r="I224" s="447"/>
      <c r="J224" s="447"/>
      <c r="K224" s="447"/>
      <c r="L224" s="447"/>
      <c r="M224" s="447"/>
      <c r="N224" s="447"/>
      <c r="O224" s="447"/>
      <c r="P224" s="447"/>
      <c r="Q224" s="447"/>
      <c r="R224" s="447"/>
      <c r="S224" s="447"/>
      <c r="T224" s="447"/>
      <c r="U224" s="447"/>
      <c r="V224" s="447"/>
      <c r="W224" s="447"/>
      <c r="X224" s="447"/>
    </row>
    <row r="225" spans="1:24" ht="12.75">
      <c r="A225" s="447"/>
      <c r="B225" s="447"/>
      <c r="C225" s="454"/>
      <c r="D225" s="447"/>
      <c r="E225" s="449"/>
      <c r="F225" s="447"/>
      <c r="G225" s="447"/>
      <c r="H225" s="447"/>
      <c r="I225" s="447"/>
      <c r="J225" s="447"/>
      <c r="K225" s="447"/>
      <c r="L225" s="447"/>
      <c r="M225" s="447"/>
      <c r="N225" s="447"/>
      <c r="O225" s="447"/>
      <c r="P225" s="447"/>
      <c r="Q225" s="447"/>
      <c r="R225" s="447"/>
      <c r="S225" s="447"/>
      <c r="T225" s="447"/>
      <c r="U225" s="447"/>
      <c r="V225" s="447"/>
      <c r="W225" s="447"/>
      <c r="X225" s="447"/>
    </row>
    <row r="226" spans="1:24" ht="12.75">
      <c r="A226" s="447"/>
      <c r="B226" s="447"/>
      <c r="C226" s="454"/>
      <c r="D226" s="447"/>
      <c r="E226" s="449"/>
      <c r="F226" s="447"/>
      <c r="G226" s="447"/>
      <c r="H226" s="447"/>
      <c r="I226" s="447"/>
      <c r="J226" s="447"/>
      <c r="K226" s="447"/>
      <c r="L226" s="447"/>
      <c r="M226" s="447"/>
      <c r="N226" s="447"/>
      <c r="O226" s="447"/>
      <c r="P226" s="447"/>
      <c r="Q226" s="447"/>
      <c r="R226" s="447"/>
      <c r="S226" s="447"/>
      <c r="T226" s="447"/>
      <c r="U226" s="447"/>
      <c r="V226" s="447"/>
      <c r="W226" s="447"/>
      <c r="X226" s="447"/>
    </row>
    <row r="227" spans="1:24" ht="12.75">
      <c r="A227" s="447"/>
      <c r="B227" s="447"/>
      <c r="C227" s="454"/>
      <c r="D227" s="447"/>
      <c r="E227" s="449"/>
      <c r="F227" s="447"/>
      <c r="G227" s="447"/>
      <c r="H227" s="447"/>
      <c r="I227" s="447"/>
      <c r="J227" s="447"/>
      <c r="K227" s="447"/>
      <c r="L227" s="447"/>
      <c r="M227" s="447"/>
      <c r="N227" s="447"/>
      <c r="O227" s="447"/>
      <c r="P227" s="447"/>
      <c r="Q227" s="447"/>
      <c r="R227" s="447"/>
      <c r="S227" s="447"/>
      <c r="T227" s="447"/>
      <c r="U227" s="447"/>
      <c r="V227" s="447"/>
      <c r="W227" s="447"/>
      <c r="X227" s="447"/>
    </row>
    <row r="228" spans="1:24" ht="12.75">
      <c r="A228" s="447"/>
      <c r="B228" s="447"/>
      <c r="C228" s="454"/>
      <c r="D228" s="447"/>
      <c r="E228" s="449"/>
      <c r="F228" s="447"/>
      <c r="G228" s="447"/>
      <c r="H228" s="447"/>
      <c r="I228" s="447"/>
      <c r="J228" s="447"/>
      <c r="K228" s="447"/>
      <c r="L228" s="447"/>
      <c r="M228" s="447"/>
      <c r="N228" s="447"/>
      <c r="O228" s="447"/>
      <c r="P228" s="447"/>
      <c r="Q228" s="447"/>
      <c r="R228" s="447"/>
      <c r="S228" s="447"/>
      <c r="T228" s="447"/>
      <c r="U228" s="447"/>
      <c r="V228" s="447"/>
      <c r="W228" s="447"/>
      <c r="X228" s="447"/>
    </row>
    <row r="229" spans="1:24" ht="12.75">
      <c r="A229" s="447"/>
      <c r="B229" s="447"/>
      <c r="C229" s="454"/>
      <c r="D229" s="447"/>
      <c r="E229" s="449"/>
      <c r="F229" s="447"/>
      <c r="G229" s="447"/>
      <c r="H229" s="447"/>
      <c r="I229" s="447"/>
      <c r="J229" s="447"/>
      <c r="K229" s="447"/>
      <c r="L229" s="447"/>
      <c r="M229" s="447"/>
      <c r="N229" s="447"/>
      <c r="O229" s="447"/>
      <c r="P229" s="447"/>
      <c r="Q229" s="447"/>
      <c r="R229" s="447"/>
      <c r="S229" s="447"/>
      <c r="T229" s="447"/>
      <c r="U229" s="447"/>
      <c r="V229" s="447"/>
      <c r="W229" s="447"/>
      <c r="X229" s="447"/>
    </row>
    <row r="230" spans="1:24" ht="12.75">
      <c r="A230" s="447"/>
      <c r="B230" s="447"/>
      <c r="C230" s="454"/>
      <c r="D230" s="447"/>
      <c r="E230" s="449"/>
      <c r="F230" s="447"/>
      <c r="G230" s="447"/>
      <c r="H230" s="447"/>
      <c r="I230" s="447"/>
      <c r="J230" s="447"/>
      <c r="K230" s="447"/>
      <c r="L230" s="447"/>
      <c r="M230" s="447"/>
      <c r="N230" s="447"/>
      <c r="O230" s="447"/>
      <c r="P230" s="447"/>
      <c r="Q230" s="447"/>
      <c r="R230" s="447"/>
      <c r="S230" s="447"/>
      <c r="T230" s="447"/>
      <c r="U230" s="447"/>
      <c r="V230" s="447"/>
      <c r="W230" s="447"/>
      <c r="X230" s="447"/>
    </row>
    <row r="231" spans="1:24" ht="12.75">
      <c r="A231" s="447"/>
      <c r="B231" s="447"/>
      <c r="C231" s="454"/>
      <c r="D231" s="447"/>
      <c r="E231" s="449"/>
      <c r="F231" s="447"/>
      <c r="G231" s="447"/>
      <c r="H231" s="447"/>
      <c r="I231" s="447"/>
      <c r="J231" s="447"/>
      <c r="K231" s="447"/>
      <c r="L231" s="447"/>
      <c r="M231" s="447"/>
      <c r="N231" s="447"/>
      <c r="O231" s="447"/>
      <c r="P231" s="447"/>
      <c r="Q231" s="447"/>
      <c r="R231" s="447"/>
      <c r="S231" s="447"/>
      <c r="T231" s="447"/>
      <c r="U231" s="447"/>
      <c r="V231" s="447"/>
      <c r="W231" s="447"/>
      <c r="X231" s="447"/>
    </row>
    <row r="232" spans="1:24" ht="12.75">
      <c r="A232" s="447"/>
      <c r="B232" s="447"/>
      <c r="C232" s="454"/>
      <c r="D232" s="447"/>
      <c r="E232" s="449"/>
      <c r="F232" s="447"/>
      <c r="G232" s="447"/>
      <c r="H232" s="447"/>
      <c r="I232" s="447"/>
      <c r="J232" s="447"/>
      <c r="K232" s="447"/>
      <c r="L232" s="447"/>
      <c r="M232" s="447"/>
      <c r="N232" s="447"/>
      <c r="O232" s="447"/>
      <c r="P232" s="447"/>
      <c r="Q232" s="447"/>
      <c r="R232" s="447"/>
      <c r="S232" s="447"/>
      <c r="T232" s="447"/>
      <c r="U232" s="447"/>
      <c r="V232" s="447"/>
      <c r="W232" s="447"/>
      <c r="X232" s="447"/>
    </row>
    <row r="233" spans="1:24" ht="12.75">
      <c r="A233" s="447"/>
      <c r="B233" s="447"/>
      <c r="C233" s="454"/>
      <c r="D233" s="447"/>
      <c r="E233" s="449"/>
      <c r="F233" s="447"/>
      <c r="G233" s="447"/>
      <c r="H233" s="447"/>
      <c r="I233" s="447"/>
      <c r="J233" s="447"/>
      <c r="K233" s="447"/>
      <c r="L233" s="447"/>
      <c r="M233" s="447"/>
      <c r="N233" s="447"/>
      <c r="O233" s="447"/>
      <c r="P233" s="447"/>
      <c r="Q233" s="447"/>
      <c r="R233" s="447"/>
      <c r="S233" s="447"/>
      <c r="T233" s="447"/>
      <c r="U233" s="447"/>
      <c r="V233" s="447"/>
      <c r="W233" s="447"/>
      <c r="X233" s="447"/>
    </row>
    <row r="234" spans="1:24" ht="12.75">
      <c r="A234" s="447"/>
      <c r="B234" s="447"/>
      <c r="C234" s="454"/>
      <c r="D234" s="447"/>
      <c r="E234" s="449"/>
      <c r="F234" s="447"/>
      <c r="G234" s="447"/>
      <c r="H234" s="447"/>
      <c r="I234" s="447"/>
      <c r="J234" s="447"/>
      <c r="K234" s="447"/>
      <c r="L234" s="447"/>
      <c r="M234" s="447"/>
      <c r="N234" s="447"/>
      <c r="O234" s="447"/>
      <c r="P234" s="447"/>
      <c r="Q234" s="447"/>
      <c r="R234" s="447"/>
      <c r="S234" s="447"/>
      <c r="T234" s="447"/>
      <c r="U234" s="447"/>
      <c r="V234" s="447"/>
      <c r="W234" s="447"/>
      <c r="X234" s="447"/>
    </row>
    <row r="235" spans="1:24" ht="12.75">
      <c r="A235" s="447"/>
      <c r="B235" s="447"/>
      <c r="C235" s="454"/>
      <c r="D235" s="447"/>
      <c r="E235" s="449"/>
      <c r="F235" s="447"/>
      <c r="G235" s="447"/>
      <c r="H235" s="447"/>
      <c r="I235" s="447"/>
      <c r="J235" s="447"/>
      <c r="K235" s="447"/>
      <c r="L235" s="447"/>
      <c r="M235" s="447"/>
      <c r="N235" s="447"/>
      <c r="O235" s="447"/>
      <c r="P235" s="447"/>
      <c r="Q235" s="447"/>
      <c r="R235" s="447"/>
      <c r="S235" s="447"/>
      <c r="T235" s="447"/>
      <c r="U235" s="447"/>
      <c r="V235" s="447"/>
      <c r="W235" s="447"/>
      <c r="X235" s="447"/>
    </row>
    <row r="236" spans="1:24" ht="12.75">
      <c r="A236" s="447"/>
      <c r="B236" s="447"/>
      <c r="C236" s="454"/>
      <c r="D236" s="447"/>
      <c r="E236" s="449"/>
      <c r="F236" s="447"/>
      <c r="G236" s="447"/>
      <c r="H236" s="447"/>
      <c r="I236" s="447"/>
      <c r="J236" s="447"/>
      <c r="K236" s="447"/>
      <c r="L236" s="447"/>
      <c r="M236" s="447"/>
      <c r="N236" s="447"/>
      <c r="O236" s="447"/>
      <c r="P236" s="447"/>
      <c r="Q236" s="447"/>
      <c r="R236" s="447"/>
      <c r="S236" s="447"/>
      <c r="T236" s="447"/>
      <c r="U236" s="447"/>
      <c r="V236" s="447"/>
      <c r="W236" s="447"/>
      <c r="X236" s="447"/>
    </row>
    <row r="237" spans="1:24" ht="12.75">
      <c r="A237" s="447"/>
      <c r="B237" s="447"/>
      <c r="C237" s="454"/>
      <c r="D237" s="447"/>
      <c r="E237" s="449"/>
      <c r="F237" s="447"/>
      <c r="G237" s="447"/>
      <c r="H237" s="447"/>
      <c r="I237" s="447"/>
      <c r="J237" s="447"/>
      <c r="K237" s="447"/>
      <c r="L237" s="447"/>
      <c r="M237" s="447"/>
      <c r="N237" s="447"/>
      <c r="O237" s="447"/>
      <c r="P237" s="447"/>
      <c r="Q237" s="447"/>
      <c r="R237" s="447"/>
      <c r="S237" s="447"/>
      <c r="T237" s="447"/>
      <c r="U237" s="447"/>
      <c r="V237" s="447"/>
      <c r="W237" s="447"/>
      <c r="X237" s="447"/>
    </row>
    <row r="238" spans="1:24" ht="12.75">
      <c r="A238" s="447"/>
      <c r="B238" s="447"/>
      <c r="C238" s="454"/>
      <c r="D238" s="447"/>
      <c r="E238" s="449"/>
      <c r="F238" s="447"/>
      <c r="G238" s="447"/>
      <c r="H238" s="447"/>
      <c r="I238" s="447"/>
      <c r="J238" s="447"/>
      <c r="K238" s="447"/>
      <c r="L238" s="447"/>
      <c r="M238" s="447"/>
      <c r="N238" s="447"/>
      <c r="O238" s="447"/>
      <c r="P238" s="447"/>
      <c r="Q238" s="447"/>
      <c r="R238" s="447"/>
      <c r="S238" s="447"/>
      <c r="T238" s="447"/>
      <c r="U238" s="447"/>
      <c r="V238" s="447"/>
      <c r="W238" s="447"/>
      <c r="X238" s="447"/>
    </row>
    <row r="239" spans="1:24" ht="12.75">
      <c r="A239" s="447"/>
      <c r="B239" s="447"/>
      <c r="C239" s="454"/>
      <c r="D239" s="447"/>
      <c r="E239" s="449"/>
      <c r="F239" s="447"/>
      <c r="G239" s="447"/>
      <c r="H239" s="447"/>
      <c r="I239" s="447"/>
      <c r="J239" s="447"/>
      <c r="K239" s="447"/>
      <c r="L239" s="447"/>
      <c r="M239" s="447"/>
      <c r="N239" s="447"/>
      <c r="O239" s="447"/>
      <c r="P239" s="447"/>
      <c r="Q239" s="447"/>
      <c r="R239" s="447"/>
      <c r="S239" s="447"/>
      <c r="T239" s="447"/>
      <c r="U239" s="447"/>
      <c r="V239" s="447"/>
      <c r="W239" s="447"/>
      <c r="X239" s="447"/>
    </row>
    <row r="240" spans="1:24" ht="12.75">
      <c r="A240" s="447"/>
      <c r="B240" s="447"/>
      <c r="C240" s="454"/>
      <c r="D240" s="447"/>
      <c r="E240" s="449"/>
      <c r="F240" s="447"/>
      <c r="G240" s="447"/>
      <c r="H240" s="447"/>
      <c r="I240" s="447"/>
      <c r="J240" s="447"/>
      <c r="K240" s="447"/>
      <c r="L240" s="447"/>
      <c r="M240" s="447"/>
      <c r="N240" s="447"/>
      <c r="O240" s="447"/>
      <c r="P240" s="447"/>
      <c r="Q240" s="447"/>
      <c r="R240" s="447"/>
      <c r="S240" s="447"/>
      <c r="T240" s="447"/>
      <c r="U240" s="447"/>
      <c r="V240" s="447"/>
      <c r="W240" s="447"/>
      <c r="X240" s="447"/>
    </row>
    <row r="241" spans="1:24" ht="12.75">
      <c r="A241" s="447"/>
      <c r="B241" s="447"/>
      <c r="C241" s="454"/>
      <c r="D241" s="447"/>
      <c r="E241" s="449"/>
      <c r="F241" s="447"/>
      <c r="G241" s="447"/>
      <c r="H241" s="447"/>
      <c r="I241" s="447"/>
      <c r="J241" s="447"/>
      <c r="K241" s="447"/>
      <c r="L241" s="447"/>
      <c r="M241" s="447"/>
      <c r="N241" s="447"/>
      <c r="O241" s="447"/>
      <c r="P241" s="447"/>
      <c r="Q241" s="447"/>
      <c r="R241" s="447"/>
      <c r="S241" s="447"/>
      <c r="T241" s="447"/>
      <c r="U241" s="447"/>
      <c r="V241" s="447"/>
      <c r="W241" s="447"/>
      <c r="X241" s="447"/>
    </row>
    <row r="242" spans="1:24" ht="12.75">
      <c r="A242" s="447"/>
      <c r="B242" s="447"/>
      <c r="C242" s="454"/>
      <c r="D242" s="447"/>
      <c r="E242" s="449"/>
      <c r="F242" s="447"/>
      <c r="G242" s="447"/>
      <c r="H242" s="447"/>
      <c r="I242" s="447"/>
      <c r="J242" s="447"/>
      <c r="K242" s="447"/>
      <c r="L242" s="447"/>
      <c r="M242" s="447"/>
      <c r="N242" s="447"/>
      <c r="O242" s="447"/>
      <c r="P242" s="447"/>
      <c r="Q242" s="447"/>
      <c r="R242" s="447"/>
      <c r="S242" s="447"/>
      <c r="T242" s="447"/>
      <c r="U242" s="447"/>
      <c r="V242" s="447"/>
      <c r="W242" s="447"/>
      <c r="X242" s="447"/>
    </row>
    <row r="243" spans="1:24" ht="12.75">
      <c r="A243" s="447"/>
      <c r="B243" s="447"/>
      <c r="C243" s="454"/>
      <c r="D243" s="447"/>
      <c r="E243" s="449"/>
      <c r="F243" s="447"/>
      <c r="G243" s="447"/>
      <c r="H243" s="447"/>
      <c r="I243" s="447"/>
      <c r="J243" s="447"/>
      <c r="K243" s="447"/>
      <c r="L243" s="447"/>
      <c r="M243" s="447"/>
      <c r="N243" s="447"/>
      <c r="O243" s="447"/>
      <c r="P243" s="447"/>
      <c r="Q243" s="447"/>
      <c r="R243" s="447"/>
      <c r="S243" s="447"/>
      <c r="T243" s="447"/>
      <c r="U243" s="447"/>
      <c r="V243" s="447"/>
      <c r="W243" s="447"/>
      <c r="X243" s="447"/>
    </row>
    <row r="244" spans="1:24" ht="12.75">
      <c r="A244" s="447"/>
      <c r="B244" s="447"/>
      <c r="C244" s="454"/>
      <c r="D244" s="447"/>
      <c r="E244" s="449"/>
      <c r="F244" s="447"/>
      <c r="G244" s="447"/>
      <c r="H244" s="447"/>
      <c r="I244" s="447"/>
      <c r="J244" s="447"/>
      <c r="K244" s="447"/>
      <c r="L244" s="447"/>
      <c r="M244" s="447"/>
      <c r="N244" s="447"/>
      <c r="O244" s="447"/>
      <c r="P244" s="447"/>
      <c r="Q244" s="447"/>
      <c r="R244" s="447"/>
      <c r="S244" s="447"/>
      <c r="T244" s="447"/>
      <c r="U244" s="447"/>
      <c r="V244" s="447"/>
      <c r="W244" s="447"/>
      <c r="X244" s="447"/>
    </row>
    <row r="245" spans="1:24" ht="12.75">
      <c r="A245" s="447"/>
      <c r="B245" s="447"/>
      <c r="C245" s="454"/>
      <c r="D245" s="447"/>
      <c r="E245" s="449"/>
      <c r="F245" s="447"/>
      <c r="G245" s="447"/>
      <c r="H245" s="447"/>
      <c r="I245" s="447"/>
      <c r="J245" s="447"/>
      <c r="K245" s="447"/>
      <c r="L245" s="447"/>
      <c r="M245" s="447"/>
      <c r="N245" s="447"/>
      <c r="O245" s="447"/>
      <c r="P245" s="447"/>
      <c r="Q245" s="447"/>
      <c r="R245" s="447"/>
      <c r="S245" s="447"/>
      <c r="T245" s="447"/>
      <c r="U245" s="447"/>
      <c r="V245" s="447"/>
      <c r="W245" s="447"/>
      <c r="X245" s="447"/>
    </row>
    <row r="246" spans="1:24" ht="12.75">
      <c r="A246" s="447"/>
      <c r="B246" s="447"/>
      <c r="C246" s="454"/>
      <c r="D246" s="447"/>
      <c r="E246" s="449"/>
      <c r="F246" s="447"/>
      <c r="G246" s="447"/>
      <c r="H246" s="447"/>
      <c r="I246" s="447"/>
      <c r="J246" s="447"/>
      <c r="K246" s="447"/>
      <c r="L246" s="447"/>
      <c r="M246" s="447"/>
      <c r="N246" s="447"/>
      <c r="O246" s="447"/>
      <c r="P246" s="447"/>
      <c r="Q246" s="447"/>
      <c r="R246" s="447"/>
      <c r="S246" s="447"/>
      <c r="T246" s="447"/>
      <c r="U246" s="447"/>
      <c r="V246" s="447"/>
      <c r="W246" s="447"/>
      <c r="X246" s="447"/>
    </row>
    <row r="247" spans="1:24" ht="12.75">
      <c r="A247" s="447"/>
      <c r="B247" s="447"/>
      <c r="C247" s="454"/>
      <c r="D247" s="447"/>
      <c r="E247" s="449"/>
      <c r="F247" s="447"/>
      <c r="G247" s="447"/>
      <c r="H247" s="447"/>
      <c r="I247" s="447"/>
      <c r="J247" s="447"/>
      <c r="K247" s="447"/>
      <c r="L247" s="447"/>
      <c r="M247" s="447"/>
      <c r="N247" s="447"/>
      <c r="O247" s="447"/>
      <c r="P247" s="447"/>
      <c r="Q247" s="447"/>
      <c r="R247" s="447"/>
      <c r="S247" s="447"/>
      <c r="T247" s="447"/>
      <c r="U247" s="447"/>
      <c r="V247" s="447"/>
      <c r="W247" s="447"/>
      <c r="X247" s="447"/>
    </row>
    <row r="248" spans="1:24" ht="12.75">
      <c r="A248" s="447"/>
      <c r="B248" s="447"/>
      <c r="C248" s="454"/>
      <c r="D248" s="447"/>
      <c r="E248" s="449"/>
      <c r="F248" s="447"/>
      <c r="G248" s="447"/>
      <c r="H248" s="447"/>
      <c r="I248" s="447"/>
      <c r="J248" s="447"/>
      <c r="K248" s="447"/>
      <c r="L248" s="447"/>
      <c r="M248" s="447"/>
      <c r="N248" s="447"/>
      <c r="O248" s="447"/>
      <c r="P248" s="447"/>
      <c r="Q248" s="447"/>
      <c r="R248" s="447"/>
      <c r="S248" s="447"/>
      <c r="T248" s="447"/>
      <c r="U248" s="447"/>
      <c r="V248" s="447"/>
      <c r="W248" s="447"/>
      <c r="X248" s="447"/>
    </row>
    <row r="249" spans="1:24" ht="12.75">
      <c r="A249" s="447"/>
      <c r="B249" s="447"/>
      <c r="C249" s="454"/>
      <c r="D249" s="447"/>
      <c r="E249" s="449"/>
      <c r="F249" s="447"/>
      <c r="G249" s="447"/>
      <c r="H249" s="447"/>
      <c r="I249" s="447"/>
      <c r="J249" s="447"/>
      <c r="K249" s="447"/>
      <c r="L249" s="447"/>
      <c r="M249" s="447"/>
      <c r="N249" s="447"/>
      <c r="O249" s="447"/>
      <c r="P249" s="447"/>
      <c r="Q249" s="447"/>
      <c r="R249" s="447"/>
      <c r="S249" s="447"/>
      <c r="T249" s="447"/>
      <c r="U249" s="447"/>
      <c r="V249" s="447"/>
      <c r="W249" s="447"/>
      <c r="X249" s="447"/>
    </row>
    <row r="250" spans="1:24" ht="12.75">
      <c r="A250" s="447"/>
      <c r="B250" s="447"/>
      <c r="C250" s="454"/>
      <c r="D250" s="447"/>
      <c r="E250" s="449"/>
      <c r="F250" s="447"/>
      <c r="G250" s="447"/>
      <c r="H250" s="447"/>
      <c r="I250" s="447"/>
      <c r="J250" s="447"/>
      <c r="K250" s="447"/>
      <c r="L250" s="447"/>
      <c r="M250" s="447"/>
      <c r="N250" s="447"/>
      <c r="O250" s="447"/>
      <c r="P250" s="447"/>
      <c r="Q250" s="447"/>
      <c r="R250" s="447"/>
      <c r="S250" s="447"/>
      <c r="T250" s="447"/>
      <c r="U250" s="447"/>
      <c r="V250" s="447"/>
      <c r="W250" s="447"/>
      <c r="X250" s="447"/>
    </row>
    <row r="251" spans="1:24" ht="12.75">
      <c r="A251" s="447"/>
      <c r="B251" s="447"/>
      <c r="C251" s="454"/>
      <c r="D251" s="447"/>
      <c r="E251" s="449"/>
      <c r="F251" s="447"/>
      <c r="G251" s="447"/>
      <c r="H251" s="447"/>
      <c r="I251" s="447"/>
      <c r="J251" s="447"/>
      <c r="K251" s="447"/>
      <c r="L251" s="447"/>
      <c r="M251" s="447"/>
      <c r="N251" s="447"/>
      <c r="O251" s="447"/>
      <c r="P251" s="447"/>
      <c r="Q251" s="447"/>
      <c r="R251" s="447"/>
      <c r="S251" s="447"/>
      <c r="T251" s="447"/>
      <c r="U251" s="447"/>
      <c r="V251" s="447"/>
      <c r="W251" s="447"/>
      <c r="X251" s="447"/>
    </row>
    <row r="252" spans="1:24" ht="12.75">
      <c r="A252" s="447"/>
      <c r="B252" s="447"/>
      <c r="C252" s="454"/>
      <c r="D252" s="447"/>
      <c r="E252" s="449"/>
      <c r="F252" s="447"/>
      <c r="G252" s="447"/>
      <c r="H252" s="447"/>
      <c r="I252" s="447"/>
      <c r="J252" s="447"/>
      <c r="K252" s="447"/>
      <c r="L252" s="447"/>
      <c r="M252" s="447"/>
      <c r="N252" s="447"/>
      <c r="O252" s="447"/>
      <c r="P252" s="447"/>
      <c r="Q252" s="447"/>
      <c r="R252" s="447"/>
      <c r="S252" s="447"/>
      <c r="T252" s="447"/>
      <c r="U252" s="447"/>
      <c r="V252" s="447"/>
      <c r="W252" s="447"/>
      <c r="X252" s="447"/>
    </row>
    <row r="253" spans="1:24" ht="12.75">
      <c r="A253" s="447"/>
      <c r="B253" s="447"/>
      <c r="C253" s="454"/>
      <c r="D253" s="447"/>
      <c r="E253" s="449"/>
      <c r="F253" s="447"/>
      <c r="G253" s="447"/>
      <c r="H253" s="447"/>
      <c r="I253" s="447"/>
      <c r="J253" s="447"/>
      <c r="K253" s="447"/>
      <c r="L253" s="447"/>
      <c r="M253" s="447"/>
      <c r="N253" s="447"/>
      <c r="O253" s="447"/>
      <c r="P253" s="447"/>
      <c r="Q253" s="447"/>
      <c r="R253" s="447"/>
      <c r="S253" s="447"/>
      <c r="T253" s="447"/>
      <c r="U253" s="447"/>
      <c r="V253" s="447"/>
      <c r="W253" s="447"/>
      <c r="X253" s="447"/>
    </row>
    <row r="254" spans="1:24" ht="12.75">
      <c r="A254" s="447"/>
      <c r="B254" s="447"/>
      <c r="C254" s="454"/>
      <c r="D254" s="447"/>
      <c r="E254" s="449"/>
      <c r="F254" s="447"/>
      <c r="G254" s="447"/>
      <c r="H254" s="447"/>
      <c r="I254" s="447"/>
      <c r="J254" s="447"/>
      <c r="K254" s="447"/>
      <c r="L254" s="447"/>
      <c r="M254" s="447"/>
      <c r="N254" s="447"/>
      <c r="O254" s="447"/>
      <c r="P254" s="447"/>
      <c r="Q254" s="447"/>
      <c r="R254" s="447"/>
      <c r="S254" s="447"/>
      <c r="T254" s="447"/>
      <c r="U254" s="447"/>
      <c r="V254" s="447"/>
      <c r="W254" s="447"/>
      <c r="X254" s="447"/>
    </row>
    <row r="255" spans="1:24" ht="12.75">
      <c r="A255" s="447"/>
      <c r="B255" s="447"/>
      <c r="C255" s="454"/>
      <c r="D255" s="447"/>
      <c r="E255" s="449"/>
      <c r="F255" s="447"/>
      <c r="G255" s="447"/>
      <c r="H255" s="447"/>
      <c r="I255" s="447"/>
      <c r="J255" s="447"/>
      <c r="K255" s="447"/>
      <c r="L255" s="447"/>
      <c r="M255" s="447"/>
      <c r="N255" s="447"/>
      <c r="O255" s="447"/>
      <c r="P255" s="447"/>
      <c r="Q255" s="447"/>
      <c r="R255" s="447"/>
      <c r="S255" s="447"/>
      <c r="T255" s="447"/>
      <c r="U255" s="447"/>
      <c r="V255" s="447"/>
      <c r="W255" s="447"/>
      <c r="X255" s="447"/>
    </row>
    <row r="256" spans="1:24" ht="12.75">
      <c r="A256" s="447"/>
      <c r="B256" s="447"/>
      <c r="C256" s="454"/>
      <c r="D256" s="447"/>
      <c r="E256" s="449"/>
      <c r="F256" s="447"/>
      <c r="G256" s="447"/>
      <c r="H256" s="447"/>
      <c r="I256" s="447"/>
      <c r="J256" s="447"/>
      <c r="K256" s="447"/>
      <c r="L256" s="447"/>
      <c r="M256" s="447"/>
      <c r="N256" s="447"/>
      <c r="O256" s="447"/>
      <c r="P256" s="447"/>
      <c r="Q256" s="447"/>
      <c r="R256" s="447"/>
      <c r="S256" s="447"/>
      <c r="T256" s="447"/>
      <c r="U256" s="447"/>
      <c r="V256" s="447"/>
      <c r="W256" s="447"/>
      <c r="X256" s="447"/>
    </row>
    <row r="257" spans="1:24" ht="12.75">
      <c r="A257" s="447"/>
      <c r="B257" s="447"/>
      <c r="C257" s="454"/>
      <c r="D257" s="447"/>
      <c r="E257" s="449"/>
      <c r="F257" s="447"/>
      <c r="G257" s="447"/>
      <c r="H257" s="447"/>
      <c r="I257" s="447"/>
      <c r="J257" s="447"/>
      <c r="K257" s="447"/>
      <c r="L257" s="447"/>
      <c r="M257" s="447"/>
      <c r="N257" s="447"/>
      <c r="O257" s="447"/>
      <c r="P257" s="447"/>
      <c r="Q257" s="447"/>
      <c r="R257" s="447"/>
      <c r="S257" s="447"/>
      <c r="T257" s="447"/>
      <c r="U257" s="447"/>
      <c r="V257" s="447"/>
      <c r="W257" s="447"/>
      <c r="X257" s="447"/>
    </row>
    <row r="258" spans="1:24" ht="12.75">
      <c r="A258" s="447"/>
      <c r="B258" s="447"/>
      <c r="C258" s="454"/>
      <c r="D258" s="447"/>
      <c r="E258" s="449"/>
      <c r="F258" s="447"/>
      <c r="G258" s="447"/>
      <c r="H258" s="447"/>
      <c r="I258" s="447"/>
      <c r="J258" s="447"/>
      <c r="K258" s="447"/>
      <c r="L258" s="447"/>
      <c r="M258" s="447"/>
      <c r="N258" s="447"/>
      <c r="O258" s="447"/>
      <c r="P258" s="447"/>
      <c r="Q258" s="447"/>
      <c r="R258" s="447"/>
      <c r="S258" s="447"/>
      <c r="T258" s="447"/>
      <c r="U258" s="447"/>
      <c r="V258" s="447"/>
      <c r="W258" s="447"/>
      <c r="X258" s="447"/>
    </row>
    <row r="259" spans="1:24" ht="12.75">
      <c r="A259" s="447"/>
      <c r="B259" s="447"/>
      <c r="C259" s="454"/>
      <c r="D259" s="447"/>
      <c r="E259" s="449"/>
      <c r="F259" s="447"/>
      <c r="G259" s="447"/>
      <c r="H259" s="447"/>
      <c r="I259" s="447"/>
      <c r="J259" s="447"/>
      <c r="K259" s="447"/>
      <c r="L259" s="447"/>
      <c r="M259" s="447"/>
      <c r="N259" s="447"/>
      <c r="O259" s="447"/>
      <c r="P259" s="447"/>
      <c r="Q259" s="447"/>
      <c r="R259" s="447"/>
      <c r="S259" s="447"/>
      <c r="T259" s="447"/>
      <c r="U259" s="447"/>
      <c r="V259" s="447"/>
      <c r="W259" s="447"/>
      <c r="X259" s="447"/>
    </row>
    <row r="260" spans="1:24" ht="12.75">
      <c r="A260" s="447"/>
      <c r="B260" s="447"/>
      <c r="C260" s="454"/>
      <c r="D260" s="447"/>
      <c r="E260" s="449"/>
      <c r="F260" s="447"/>
      <c r="G260" s="447"/>
      <c r="H260" s="447"/>
      <c r="I260" s="447"/>
      <c r="J260" s="447"/>
      <c r="K260" s="447"/>
      <c r="L260" s="447"/>
      <c r="M260" s="447"/>
      <c r="N260" s="447"/>
      <c r="O260" s="447"/>
      <c r="P260" s="447"/>
      <c r="Q260" s="447"/>
      <c r="R260" s="447"/>
      <c r="S260" s="447"/>
      <c r="T260" s="447"/>
      <c r="U260" s="447"/>
      <c r="V260" s="447"/>
      <c r="W260" s="447"/>
      <c r="X260" s="447"/>
    </row>
    <row r="261" spans="1:24" ht="12.75">
      <c r="A261" s="447"/>
      <c r="B261" s="447"/>
      <c r="C261" s="454"/>
      <c r="D261" s="447"/>
      <c r="E261" s="449"/>
      <c r="F261" s="447"/>
      <c r="G261" s="447"/>
      <c r="H261" s="447"/>
      <c r="I261" s="447"/>
      <c r="J261" s="447"/>
      <c r="K261" s="447"/>
      <c r="L261" s="447"/>
      <c r="M261" s="447"/>
      <c r="N261" s="447"/>
      <c r="O261" s="447"/>
      <c r="P261" s="447"/>
      <c r="Q261" s="447"/>
      <c r="R261" s="447"/>
      <c r="S261" s="447"/>
      <c r="T261" s="447"/>
      <c r="U261" s="447"/>
      <c r="V261" s="447"/>
      <c r="W261" s="447"/>
      <c r="X261" s="447"/>
    </row>
    <row r="262" spans="1:24" ht="12.75">
      <c r="A262" s="447"/>
      <c r="B262" s="447"/>
      <c r="C262" s="454"/>
      <c r="D262" s="447"/>
      <c r="E262" s="449"/>
      <c r="F262" s="447"/>
      <c r="G262" s="447"/>
      <c r="H262" s="447"/>
      <c r="I262" s="447"/>
      <c r="J262" s="447"/>
      <c r="K262" s="447"/>
      <c r="L262" s="447"/>
      <c r="M262" s="447"/>
      <c r="N262" s="447"/>
      <c r="O262" s="447"/>
      <c r="P262" s="447"/>
      <c r="Q262" s="447"/>
      <c r="R262" s="447"/>
      <c r="S262" s="447"/>
      <c r="T262" s="447"/>
      <c r="U262" s="447"/>
      <c r="V262" s="447"/>
      <c r="W262" s="447"/>
      <c r="X262" s="447"/>
    </row>
    <row r="263" spans="1:24" ht="12.75">
      <c r="A263" s="447"/>
      <c r="B263" s="447"/>
      <c r="C263" s="454"/>
      <c r="D263" s="447"/>
      <c r="E263" s="449"/>
      <c r="F263" s="447"/>
      <c r="G263" s="447"/>
      <c r="H263" s="447"/>
      <c r="I263" s="447"/>
      <c r="J263" s="447"/>
      <c r="K263" s="447"/>
      <c r="L263" s="447"/>
      <c r="M263" s="447"/>
      <c r="N263" s="447"/>
      <c r="O263" s="447"/>
      <c r="P263" s="447"/>
      <c r="Q263" s="447"/>
      <c r="R263" s="447"/>
      <c r="S263" s="447"/>
      <c r="T263" s="447"/>
      <c r="U263" s="447"/>
      <c r="V263" s="447"/>
      <c r="W263" s="447"/>
      <c r="X263" s="447"/>
    </row>
    <row r="264" spans="1:24" ht="12.75">
      <c r="A264" s="447"/>
      <c r="B264" s="447"/>
      <c r="C264" s="454"/>
      <c r="D264" s="447"/>
      <c r="E264" s="449"/>
      <c r="F264" s="447"/>
      <c r="G264" s="447"/>
      <c r="H264" s="447"/>
      <c r="I264" s="447"/>
      <c r="J264" s="447"/>
      <c r="K264" s="447"/>
      <c r="L264" s="447"/>
      <c r="M264" s="447"/>
      <c r="N264" s="447"/>
      <c r="O264" s="447"/>
      <c r="P264" s="447"/>
      <c r="Q264" s="447"/>
      <c r="R264" s="447"/>
      <c r="S264" s="447"/>
      <c r="T264" s="447"/>
      <c r="U264" s="447"/>
      <c r="V264" s="447"/>
      <c r="W264" s="447"/>
      <c r="X264" s="447"/>
    </row>
    <row r="265" spans="1:24" ht="12.75">
      <c r="A265" s="447"/>
      <c r="B265" s="447"/>
      <c r="C265" s="454"/>
      <c r="D265" s="447"/>
      <c r="E265" s="449"/>
      <c r="F265" s="447"/>
      <c r="G265" s="447"/>
      <c r="H265" s="447"/>
      <c r="I265" s="447"/>
      <c r="J265" s="447"/>
      <c r="K265" s="447"/>
      <c r="L265" s="447"/>
      <c r="M265" s="447"/>
      <c r="N265" s="447"/>
      <c r="O265" s="447"/>
      <c r="P265" s="447"/>
      <c r="Q265" s="447"/>
      <c r="R265" s="447"/>
      <c r="S265" s="447"/>
      <c r="T265" s="447"/>
      <c r="U265" s="447"/>
      <c r="V265" s="447"/>
      <c r="W265" s="447"/>
      <c r="X265" s="447"/>
    </row>
    <row r="266" spans="1:24" ht="12.75">
      <c r="A266" s="447"/>
      <c r="B266" s="447"/>
      <c r="C266" s="454"/>
      <c r="D266" s="447"/>
      <c r="E266" s="449"/>
      <c r="F266" s="447"/>
      <c r="G266" s="447"/>
      <c r="H266" s="447"/>
      <c r="I266" s="447"/>
      <c r="J266" s="447"/>
      <c r="K266" s="447"/>
      <c r="L266" s="447"/>
      <c r="M266" s="447"/>
      <c r="N266" s="447"/>
      <c r="O266" s="447"/>
      <c r="P266" s="447"/>
      <c r="Q266" s="447"/>
      <c r="R266" s="447"/>
      <c r="S266" s="447"/>
      <c r="T266" s="447"/>
      <c r="U266" s="447"/>
      <c r="V266" s="447"/>
      <c r="W266" s="447"/>
      <c r="X266" s="447"/>
    </row>
    <row r="267" spans="1:24" ht="12.75">
      <c r="A267" s="447"/>
      <c r="B267" s="447"/>
      <c r="C267" s="454"/>
      <c r="D267" s="447"/>
      <c r="E267" s="449"/>
      <c r="F267" s="447"/>
      <c r="G267" s="447"/>
      <c r="H267" s="447"/>
      <c r="I267" s="447"/>
      <c r="J267" s="447"/>
      <c r="K267" s="447"/>
      <c r="L267" s="447"/>
      <c r="M267" s="447"/>
      <c r="N267" s="447"/>
      <c r="O267" s="447"/>
      <c r="P267" s="447"/>
      <c r="Q267" s="447"/>
      <c r="R267" s="447"/>
      <c r="S267" s="447"/>
      <c r="T267" s="447"/>
      <c r="U267" s="447"/>
      <c r="V267" s="447"/>
      <c r="W267" s="447"/>
      <c r="X267" s="447"/>
    </row>
    <row r="268" spans="1:24" ht="12.75">
      <c r="A268" s="447"/>
      <c r="B268" s="447"/>
      <c r="C268" s="454"/>
      <c r="D268" s="447"/>
      <c r="E268" s="449"/>
      <c r="F268" s="447"/>
      <c r="G268" s="447"/>
      <c r="H268" s="447"/>
      <c r="I268" s="447"/>
      <c r="J268" s="447"/>
      <c r="K268" s="447"/>
      <c r="L268" s="447"/>
      <c r="M268" s="447"/>
      <c r="N268" s="447"/>
      <c r="O268" s="447"/>
      <c r="P268" s="447"/>
      <c r="Q268" s="447"/>
      <c r="R268" s="447"/>
      <c r="S268" s="447"/>
      <c r="T268" s="447"/>
      <c r="U268" s="447"/>
      <c r="V268" s="447"/>
      <c r="W268" s="447"/>
      <c r="X268" s="447"/>
    </row>
    <row r="269" spans="1:24" ht="12.75">
      <c r="A269" s="447"/>
      <c r="B269" s="447"/>
      <c r="C269" s="454"/>
      <c r="D269" s="447"/>
      <c r="E269" s="449"/>
      <c r="F269" s="447"/>
      <c r="G269" s="447"/>
      <c r="H269" s="447"/>
      <c r="I269" s="447"/>
      <c r="J269" s="447"/>
      <c r="K269" s="447"/>
      <c r="L269" s="447"/>
      <c r="M269" s="447"/>
      <c r="N269" s="447"/>
      <c r="O269" s="447"/>
      <c r="P269" s="447"/>
      <c r="Q269" s="447"/>
      <c r="R269" s="447"/>
      <c r="S269" s="447"/>
      <c r="T269" s="447"/>
      <c r="U269" s="447"/>
      <c r="V269" s="447"/>
      <c r="W269" s="447"/>
      <c r="X269" s="447"/>
    </row>
    <row r="270" spans="1:24" ht="12.75">
      <c r="A270" s="447"/>
      <c r="B270" s="447"/>
      <c r="C270" s="454"/>
      <c r="D270" s="447"/>
      <c r="E270" s="449"/>
      <c r="F270" s="447"/>
      <c r="G270" s="447"/>
      <c r="H270" s="447"/>
      <c r="I270" s="447"/>
      <c r="J270" s="447"/>
      <c r="K270" s="447"/>
      <c r="L270" s="447"/>
      <c r="M270" s="447"/>
      <c r="N270" s="447"/>
      <c r="O270" s="447"/>
      <c r="P270" s="447"/>
      <c r="Q270" s="447"/>
      <c r="R270" s="447"/>
      <c r="S270" s="447"/>
      <c r="T270" s="447"/>
      <c r="U270" s="447"/>
      <c r="V270" s="447"/>
      <c r="W270" s="447"/>
      <c r="X270" s="447"/>
    </row>
    <row r="271" spans="1:24" ht="12.75">
      <c r="A271" s="447"/>
      <c r="B271" s="447"/>
      <c r="C271" s="454"/>
      <c r="D271" s="447"/>
      <c r="E271" s="449"/>
      <c r="F271" s="447"/>
      <c r="G271" s="447"/>
      <c r="H271" s="447"/>
      <c r="I271" s="447"/>
      <c r="J271" s="447"/>
      <c r="K271" s="447"/>
      <c r="L271" s="447"/>
      <c r="M271" s="447"/>
      <c r="N271" s="447"/>
      <c r="O271" s="447"/>
      <c r="P271" s="447"/>
      <c r="Q271" s="447"/>
      <c r="R271" s="447"/>
      <c r="S271" s="447"/>
      <c r="T271" s="447"/>
      <c r="U271" s="447"/>
      <c r="V271" s="447"/>
      <c r="W271" s="447"/>
      <c r="X271" s="447"/>
    </row>
    <row r="272" spans="1:24" ht="12.75">
      <c r="A272" s="447"/>
      <c r="B272" s="447"/>
      <c r="C272" s="454"/>
      <c r="D272" s="447"/>
      <c r="E272" s="449"/>
      <c r="F272" s="447"/>
      <c r="G272" s="447"/>
      <c r="H272" s="447"/>
      <c r="I272" s="447"/>
      <c r="J272" s="447"/>
      <c r="K272" s="447"/>
      <c r="L272" s="447"/>
      <c r="M272" s="447"/>
      <c r="N272" s="447"/>
      <c r="O272" s="447"/>
      <c r="P272" s="447"/>
      <c r="Q272" s="447"/>
      <c r="R272" s="447"/>
      <c r="S272" s="447"/>
      <c r="T272" s="447"/>
      <c r="U272" s="447"/>
      <c r="V272" s="447"/>
      <c r="W272" s="447"/>
      <c r="X272" s="447"/>
    </row>
    <row r="273" spans="1:24" ht="12.75">
      <c r="A273" s="447"/>
      <c r="B273" s="447"/>
      <c r="C273" s="454"/>
      <c r="D273" s="447"/>
      <c r="E273" s="449"/>
      <c r="F273" s="447"/>
      <c r="G273" s="447"/>
      <c r="H273" s="447"/>
      <c r="I273" s="447"/>
      <c r="J273" s="447"/>
      <c r="K273" s="447"/>
      <c r="L273" s="447"/>
      <c r="M273" s="447"/>
      <c r="N273" s="447"/>
      <c r="O273" s="447"/>
      <c r="P273" s="447"/>
      <c r="Q273" s="447"/>
      <c r="R273" s="447"/>
      <c r="S273" s="447"/>
      <c r="T273" s="447"/>
      <c r="U273" s="447"/>
      <c r="V273" s="447"/>
      <c r="W273" s="447"/>
      <c r="X273" s="447"/>
    </row>
    <row r="274" spans="1:24" ht="12.75">
      <c r="A274" s="447"/>
      <c r="B274" s="447"/>
      <c r="C274" s="454"/>
      <c r="D274" s="447"/>
      <c r="E274" s="449"/>
      <c r="F274" s="447"/>
      <c r="G274" s="447"/>
      <c r="H274" s="447"/>
      <c r="I274" s="447"/>
      <c r="J274" s="447"/>
      <c r="K274" s="447"/>
      <c r="L274" s="447"/>
      <c r="M274" s="447"/>
      <c r="N274" s="447"/>
      <c r="O274" s="447"/>
      <c r="P274" s="447"/>
      <c r="Q274" s="447"/>
      <c r="R274" s="447"/>
      <c r="S274" s="447"/>
      <c r="T274" s="447"/>
      <c r="U274" s="447"/>
      <c r="V274" s="447"/>
      <c r="W274" s="447"/>
      <c r="X274" s="447"/>
    </row>
    <row r="275" spans="1:24" ht="12.75">
      <c r="A275" s="447"/>
      <c r="B275" s="447"/>
      <c r="C275" s="454"/>
      <c r="D275" s="447"/>
      <c r="E275" s="449"/>
      <c r="F275" s="447"/>
      <c r="G275" s="447"/>
      <c r="H275" s="447"/>
      <c r="I275" s="447"/>
      <c r="J275" s="447"/>
      <c r="K275" s="447"/>
      <c r="L275" s="447"/>
      <c r="M275" s="447"/>
      <c r="N275" s="447"/>
      <c r="O275" s="447"/>
      <c r="P275" s="447"/>
      <c r="Q275" s="447"/>
      <c r="R275" s="447"/>
      <c r="S275" s="447"/>
      <c r="T275" s="447"/>
      <c r="U275" s="447"/>
      <c r="V275" s="447"/>
      <c r="W275" s="447"/>
      <c r="X275" s="447"/>
    </row>
    <row r="276" spans="1:24" ht="12.75">
      <c r="A276" s="447"/>
      <c r="B276" s="447"/>
      <c r="C276" s="454"/>
      <c r="D276" s="447"/>
      <c r="E276" s="449"/>
      <c r="F276" s="447"/>
      <c r="G276" s="447"/>
      <c r="H276" s="447"/>
      <c r="I276" s="447"/>
      <c r="J276" s="447"/>
      <c r="K276" s="447"/>
      <c r="L276" s="447"/>
      <c r="M276" s="447"/>
      <c r="N276" s="447"/>
      <c r="O276" s="447"/>
      <c r="P276" s="447"/>
      <c r="Q276" s="447"/>
      <c r="R276" s="447"/>
      <c r="S276" s="447"/>
      <c r="T276" s="447"/>
      <c r="U276" s="447"/>
      <c r="V276" s="447"/>
      <c r="W276" s="447"/>
      <c r="X276" s="447"/>
    </row>
    <row r="277" spans="1:24" ht="12.75">
      <c r="A277" s="447"/>
      <c r="B277" s="447"/>
      <c r="C277" s="454"/>
      <c r="D277" s="447"/>
      <c r="E277" s="449"/>
      <c r="F277" s="447"/>
      <c r="G277" s="447"/>
      <c r="H277" s="447"/>
      <c r="I277" s="447"/>
      <c r="J277" s="447"/>
      <c r="K277" s="447"/>
      <c r="L277" s="447"/>
      <c r="M277" s="447"/>
      <c r="N277" s="447"/>
      <c r="O277" s="447"/>
      <c r="P277" s="447"/>
      <c r="Q277" s="447"/>
      <c r="R277" s="447"/>
      <c r="S277" s="447"/>
      <c r="T277" s="447"/>
      <c r="U277" s="447"/>
      <c r="V277" s="447"/>
      <c r="W277" s="447"/>
      <c r="X277" s="447"/>
    </row>
    <row r="278" spans="1:24" ht="12.75">
      <c r="A278" s="447"/>
      <c r="B278" s="447"/>
      <c r="C278" s="454"/>
      <c r="D278" s="447"/>
      <c r="E278" s="449"/>
      <c r="F278" s="447"/>
      <c r="G278" s="447"/>
      <c r="H278" s="447"/>
      <c r="I278" s="447"/>
      <c r="J278" s="447"/>
      <c r="K278" s="447"/>
      <c r="L278" s="447"/>
      <c r="M278" s="447"/>
      <c r="N278" s="447"/>
      <c r="O278" s="447"/>
      <c r="P278" s="447"/>
      <c r="Q278" s="447"/>
      <c r="R278" s="447"/>
      <c r="S278" s="447"/>
      <c r="T278" s="447"/>
      <c r="U278" s="447"/>
      <c r="V278" s="447"/>
      <c r="W278" s="447"/>
      <c r="X278" s="447"/>
    </row>
    <row r="279" spans="1:24" ht="12.75">
      <c r="A279" s="447"/>
      <c r="B279" s="447"/>
      <c r="C279" s="454"/>
      <c r="D279" s="447"/>
      <c r="E279" s="449"/>
      <c r="F279" s="447"/>
      <c r="G279" s="447"/>
      <c r="H279" s="447"/>
      <c r="I279" s="447"/>
      <c r="J279" s="447"/>
      <c r="K279" s="447"/>
      <c r="L279" s="447"/>
      <c r="M279" s="447"/>
      <c r="N279" s="447"/>
      <c r="O279" s="447"/>
      <c r="P279" s="447"/>
      <c r="Q279" s="447"/>
      <c r="R279" s="447"/>
      <c r="S279" s="447"/>
      <c r="T279" s="447"/>
      <c r="U279" s="447"/>
      <c r="V279" s="447"/>
      <c r="W279" s="447"/>
      <c r="X279" s="447"/>
    </row>
    <row r="280" spans="1:24" ht="12.75">
      <c r="A280" s="447"/>
      <c r="B280" s="447"/>
      <c r="C280" s="454"/>
      <c r="D280" s="447"/>
      <c r="E280" s="449"/>
      <c r="F280" s="447"/>
      <c r="G280" s="447"/>
      <c r="H280" s="447"/>
      <c r="I280" s="447"/>
      <c r="J280" s="447"/>
      <c r="K280" s="447"/>
      <c r="L280" s="447"/>
      <c r="M280" s="447"/>
      <c r="N280" s="447"/>
      <c r="O280" s="447"/>
      <c r="P280" s="447"/>
      <c r="Q280" s="447"/>
      <c r="R280" s="447"/>
      <c r="S280" s="447"/>
      <c r="T280" s="447"/>
      <c r="U280" s="447"/>
      <c r="V280" s="447"/>
      <c r="W280" s="447"/>
      <c r="X280" s="447"/>
    </row>
    <row r="281" spans="1:24" ht="12.75">
      <c r="A281" s="447"/>
      <c r="B281" s="447"/>
      <c r="C281" s="454"/>
      <c r="D281" s="447"/>
      <c r="E281" s="449"/>
      <c r="F281" s="447"/>
      <c r="G281" s="447"/>
      <c r="H281" s="447"/>
      <c r="I281" s="447"/>
      <c r="J281" s="447"/>
      <c r="K281" s="447"/>
      <c r="L281" s="447"/>
      <c r="M281" s="447"/>
      <c r="N281" s="447"/>
      <c r="O281" s="447"/>
      <c r="P281" s="447"/>
      <c r="Q281" s="447"/>
      <c r="R281" s="447"/>
      <c r="S281" s="447"/>
      <c r="T281" s="447"/>
      <c r="U281" s="447"/>
      <c r="V281" s="447"/>
      <c r="W281" s="447"/>
      <c r="X281" s="447"/>
    </row>
    <row r="282" spans="1:24" ht="12.75">
      <c r="A282" s="447"/>
      <c r="B282" s="447"/>
      <c r="C282" s="454"/>
      <c r="D282" s="447"/>
      <c r="E282" s="449"/>
      <c r="F282" s="447"/>
      <c r="G282" s="447"/>
      <c r="H282" s="447"/>
      <c r="I282" s="447"/>
      <c r="J282" s="447"/>
      <c r="K282" s="447"/>
      <c r="L282" s="447"/>
      <c r="M282" s="447"/>
      <c r="N282" s="447"/>
      <c r="O282" s="447"/>
      <c r="P282" s="447"/>
      <c r="Q282" s="447"/>
      <c r="R282" s="447"/>
      <c r="S282" s="447"/>
      <c r="T282" s="447"/>
      <c r="U282" s="447"/>
      <c r="V282" s="447"/>
      <c r="W282" s="447"/>
      <c r="X282" s="447"/>
    </row>
    <row r="283" spans="1:24" ht="12.75">
      <c r="A283" s="447"/>
      <c r="B283" s="447"/>
      <c r="C283" s="454"/>
      <c r="D283" s="447"/>
      <c r="E283" s="449"/>
      <c r="F283" s="447"/>
      <c r="G283" s="447"/>
      <c r="H283" s="447"/>
      <c r="I283" s="447"/>
      <c r="J283" s="447"/>
      <c r="K283" s="447"/>
      <c r="L283" s="447"/>
      <c r="M283" s="447"/>
      <c r="N283" s="447"/>
      <c r="O283" s="447"/>
      <c r="P283" s="447"/>
      <c r="Q283" s="447"/>
      <c r="R283" s="447"/>
      <c r="S283" s="447"/>
      <c r="T283" s="447"/>
      <c r="U283" s="447"/>
      <c r="V283" s="447"/>
      <c r="W283" s="447"/>
      <c r="X283" s="447"/>
    </row>
    <row r="284" spans="1:24" ht="12.75">
      <c r="A284" s="447"/>
      <c r="B284" s="447"/>
      <c r="C284" s="454"/>
      <c r="D284" s="447"/>
      <c r="E284" s="449"/>
      <c r="F284" s="447"/>
      <c r="G284" s="447"/>
      <c r="H284" s="447"/>
      <c r="I284" s="447"/>
      <c r="J284" s="447"/>
      <c r="K284" s="447"/>
      <c r="L284" s="447"/>
      <c r="M284" s="447"/>
      <c r="N284" s="447"/>
      <c r="O284" s="447"/>
      <c r="P284" s="447"/>
      <c r="Q284" s="447"/>
      <c r="R284" s="447"/>
      <c r="S284" s="447"/>
      <c r="T284" s="447"/>
      <c r="U284" s="447"/>
      <c r="V284" s="447"/>
      <c r="W284" s="447"/>
      <c r="X284" s="447"/>
    </row>
    <row r="285" spans="1:24" ht="12.75">
      <c r="A285" s="447"/>
      <c r="B285" s="447"/>
      <c r="C285" s="454"/>
      <c r="D285" s="447"/>
      <c r="E285" s="449"/>
      <c r="F285" s="447"/>
      <c r="G285" s="447"/>
      <c r="H285" s="447"/>
      <c r="I285" s="447"/>
      <c r="J285" s="447"/>
      <c r="K285" s="447"/>
      <c r="L285" s="447"/>
      <c r="M285" s="447"/>
      <c r="N285" s="447"/>
      <c r="O285" s="447"/>
      <c r="P285" s="447"/>
      <c r="Q285" s="447"/>
      <c r="R285" s="447"/>
      <c r="S285" s="447"/>
      <c r="T285" s="447"/>
      <c r="U285" s="447"/>
      <c r="V285" s="447"/>
      <c r="W285" s="447"/>
      <c r="X285" s="447"/>
    </row>
    <row r="286" spans="1:24" ht="12.75">
      <c r="A286" s="447"/>
      <c r="B286" s="447"/>
      <c r="C286" s="454"/>
      <c r="D286" s="447"/>
      <c r="E286" s="449"/>
      <c r="F286" s="447"/>
      <c r="G286" s="447"/>
      <c r="H286" s="447"/>
      <c r="I286" s="447"/>
      <c r="J286" s="447"/>
      <c r="K286" s="447"/>
      <c r="L286" s="447"/>
      <c r="M286" s="447"/>
      <c r="N286" s="447"/>
      <c r="O286" s="447"/>
      <c r="P286" s="447"/>
      <c r="Q286" s="447"/>
      <c r="R286" s="447"/>
      <c r="S286" s="447"/>
      <c r="T286" s="447"/>
      <c r="U286" s="447"/>
      <c r="V286" s="447"/>
      <c r="W286" s="447"/>
      <c r="X286" s="447"/>
    </row>
    <row r="287" spans="1:24" ht="12.75">
      <c r="A287" s="447"/>
      <c r="B287" s="447"/>
      <c r="C287" s="454"/>
      <c r="D287" s="447"/>
      <c r="E287" s="449"/>
      <c r="F287" s="447"/>
      <c r="G287" s="447"/>
      <c r="H287" s="447"/>
      <c r="I287" s="447"/>
      <c r="J287" s="447"/>
      <c r="K287" s="447"/>
      <c r="L287" s="447"/>
      <c r="M287" s="447"/>
      <c r="N287" s="447"/>
      <c r="O287" s="447"/>
      <c r="P287" s="447"/>
      <c r="Q287" s="447"/>
      <c r="R287" s="447"/>
      <c r="S287" s="447"/>
      <c r="T287" s="447"/>
      <c r="U287" s="447"/>
      <c r="V287" s="447"/>
      <c r="W287" s="447"/>
      <c r="X287" s="447"/>
    </row>
    <row r="288" spans="1:24" ht="12.75">
      <c r="A288" s="447"/>
      <c r="B288" s="447"/>
      <c r="C288" s="454"/>
      <c r="D288" s="447"/>
      <c r="E288" s="449"/>
      <c r="F288" s="447"/>
      <c r="G288" s="447"/>
      <c r="H288" s="447"/>
      <c r="I288" s="447"/>
      <c r="J288" s="447"/>
      <c r="K288" s="447"/>
      <c r="L288" s="447"/>
      <c r="M288" s="447"/>
      <c r="N288" s="447"/>
      <c r="O288" s="447"/>
      <c r="P288" s="447"/>
      <c r="Q288" s="447"/>
      <c r="R288" s="447"/>
      <c r="S288" s="447"/>
      <c r="T288" s="447"/>
      <c r="U288" s="447"/>
      <c r="V288" s="447"/>
      <c r="W288" s="447"/>
      <c r="X288" s="447"/>
    </row>
    <row r="289" spans="1:24" ht="12.75">
      <c r="A289" s="447"/>
      <c r="B289" s="447"/>
      <c r="C289" s="454"/>
      <c r="D289" s="447"/>
      <c r="E289" s="449"/>
      <c r="F289" s="447"/>
      <c r="G289" s="447"/>
      <c r="H289" s="447"/>
      <c r="I289" s="447"/>
      <c r="J289" s="447"/>
      <c r="K289" s="447"/>
      <c r="L289" s="447"/>
      <c r="M289" s="447"/>
      <c r="N289" s="447"/>
      <c r="O289" s="447"/>
      <c r="P289" s="447"/>
      <c r="Q289" s="447"/>
      <c r="R289" s="447"/>
      <c r="S289" s="447"/>
      <c r="T289" s="447"/>
      <c r="U289" s="447"/>
      <c r="V289" s="447"/>
      <c r="W289" s="447"/>
      <c r="X289" s="447"/>
    </row>
    <row r="290" spans="1:24" ht="12.75">
      <c r="A290" s="447"/>
      <c r="B290" s="447"/>
      <c r="C290" s="454"/>
      <c r="D290" s="447"/>
      <c r="E290" s="449"/>
      <c r="F290" s="447"/>
      <c r="G290" s="447"/>
      <c r="H290" s="447"/>
      <c r="I290" s="447"/>
      <c r="J290" s="447"/>
      <c r="K290" s="447"/>
      <c r="L290" s="447"/>
      <c r="M290" s="447"/>
      <c r="N290" s="447"/>
      <c r="O290" s="447"/>
      <c r="P290" s="447"/>
      <c r="Q290" s="447"/>
      <c r="R290" s="447"/>
      <c r="S290" s="447"/>
      <c r="T290" s="447"/>
      <c r="U290" s="447"/>
      <c r="V290" s="447"/>
      <c r="W290" s="447"/>
      <c r="X290" s="447"/>
    </row>
    <row r="291" spans="1:24" ht="12.75">
      <c r="A291" s="447"/>
      <c r="B291" s="447"/>
      <c r="C291" s="454"/>
      <c r="D291" s="447"/>
      <c r="E291" s="449"/>
      <c r="F291" s="447"/>
      <c r="G291" s="447"/>
      <c r="H291" s="447"/>
      <c r="I291" s="447"/>
      <c r="J291" s="447"/>
      <c r="K291" s="447"/>
      <c r="L291" s="447"/>
      <c r="M291" s="447"/>
      <c r="N291" s="447"/>
      <c r="O291" s="447"/>
      <c r="P291" s="447"/>
      <c r="Q291" s="447"/>
      <c r="R291" s="447"/>
      <c r="S291" s="447"/>
      <c r="T291" s="447"/>
      <c r="U291" s="447"/>
      <c r="V291" s="447"/>
      <c r="W291" s="447"/>
      <c r="X291" s="447"/>
    </row>
    <row r="292" spans="1:24" ht="12.75">
      <c r="A292" s="447"/>
      <c r="B292" s="447"/>
      <c r="C292" s="454"/>
      <c r="D292" s="447"/>
      <c r="E292" s="449"/>
      <c r="F292" s="447"/>
      <c r="G292" s="447"/>
      <c r="H292" s="447"/>
      <c r="I292" s="447"/>
      <c r="J292" s="447"/>
      <c r="K292" s="447"/>
      <c r="L292" s="447"/>
      <c r="M292" s="447"/>
      <c r="N292" s="447"/>
      <c r="O292" s="447"/>
      <c r="P292" s="447"/>
      <c r="Q292" s="447"/>
      <c r="R292" s="447"/>
      <c r="S292" s="447"/>
      <c r="T292" s="447"/>
      <c r="U292" s="447"/>
      <c r="V292" s="447"/>
      <c r="W292" s="447"/>
      <c r="X292" s="447"/>
    </row>
    <row r="293" spans="1:24" ht="12.75">
      <c r="A293" s="447"/>
      <c r="B293" s="447"/>
      <c r="C293" s="454"/>
      <c r="D293" s="447"/>
      <c r="E293" s="449"/>
      <c r="F293" s="447"/>
      <c r="G293" s="447"/>
      <c r="H293" s="447"/>
      <c r="I293" s="447"/>
      <c r="J293" s="447"/>
      <c r="K293" s="447"/>
      <c r="L293" s="447"/>
      <c r="M293" s="447"/>
      <c r="N293" s="447"/>
      <c r="O293" s="447"/>
      <c r="P293" s="447"/>
      <c r="Q293" s="447"/>
      <c r="R293" s="447"/>
      <c r="S293" s="447"/>
      <c r="T293" s="447"/>
      <c r="U293" s="447"/>
      <c r="V293" s="447"/>
      <c r="W293" s="447"/>
      <c r="X293" s="447"/>
    </row>
    <row r="294" spans="1:24" ht="12.75">
      <c r="A294" s="447"/>
      <c r="B294" s="447"/>
      <c r="C294" s="454"/>
      <c r="D294" s="447"/>
      <c r="E294" s="449"/>
      <c r="F294" s="447"/>
      <c r="G294" s="447"/>
      <c r="H294" s="447"/>
      <c r="I294" s="447"/>
      <c r="J294" s="447"/>
      <c r="K294" s="447"/>
      <c r="L294" s="447"/>
      <c r="M294" s="447"/>
      <c r="N294" s="447"/>
      <c r="O294" s="447"/>
      <c r="P294" s="447"/>
      <c r="Q294" s="447"/>
      <c r="R294" s="447"/>
      <c r="S294" s="447"/>
      <c r="T294" s="447"/>
      <c r="U294" s="447"/>
      <c r="V294" s="447"/>
      <c r="W294" s="447"/>
      <c r="X294" s="447"/>
    </row>
    <row r="295" spans="1:24" ht="12.75">
      <c r="A295" s="447"/>
      <c r="B295" s="447"/>
      <c r="C295" s="454"/>
      <c r="D295" s="447"/>
      <c r="E295" s="449"/>
      <c r="F295" s="447"/>
      <c r="G295" s="447"/>
      <c r="H295" s="447"/>
      <c r="I295" s="447"/>
      <c r="J295" s="447"/>
      <c r="K295" s="447"/>
      <c r="L295" s="447"/>
      <c r="M295" s="447"/>
      <c r="N295" s="447"/>
      <c r="O295" s="447"/>
      <c r="P295" s="447"/>
      <c r="Q295" s="447"/>
      <c r="R295" s="447"/>
      <c r="S295" s="447"/>
      <c r="T295" s="447"/>
      <c r="U295" s="447"/>
      <c r="V295" s="447"/>
      <c r="W295" s="447"/>
      <c r="X295" s="447"/>
    </row>
    <row r="296" spans="1:24" ht="12.75">
      <c r="A296" s="447"/>
      <c r="B296" s="447"/>
      <c r="C296" s="454"/>
      <c r="D296" s="447"/>
      <c r="E296" s="449"/>
      <c r="F296" s="447"/>
      <c r="G296" s="447"/>
      <c r="H296" s="447"/>
      <c r="I296" s="447"/>
      <c r="J296" s="447"/>
      <c r="K296" s="447"/>
      <c r="L296" s="447"/>
      <c r="M296" s="447"/>
      <c r="N296" s="447"/>
      <c r="O296" s="447"/>
      <c r="P296" s="447"/>
      <c r="Q296" s="447"/>
      <c r="R296" s="447"/>
      <c r="S296" s="447"/>
      <c r="T296" s="447"/>
      <c r="U296" s="447"/>
      <c r="V296" s="447"/>
      <c r="W296" s="447"/>
      <c r="X296" s="447"/>
    </row>
    <row r="297" spans="1:24" ht="12.75">
      <c r="A297" s="447"/>
      <c r="B297" s="447"/>
      <c r="C297" s="454"/>
      <c r="D297" s="447"/>
      <c r="E297" s="449"/>
      <c r="F297" s="447"/>
      <c r="G297" s="447"/>
      <c r="H297" s="447"/>
      <c r="I297" s="447"/>
      <c r="J297" s="447"/>
      <c r="K297" s="447"/>
      <c r="L297" s="447"/>
      <c r="M297" s="447"/>
      <c r="N297" s="447"/>
      <c r="O297" s="447"/>
      <c r="P297" s="447"/>
      <c r="Q297" s="447"/>
      <c r="R297" s="447"/>
      <c r="S297" s="447"/>
      <c r="T297" s="447"/>
      <c r="U297" s="447"/>
      <c r="V297" s="447"/>
      <c r="W297" s="447"/>
      <c r="X297" s="447"/>
    </row>
    <row r="298" spans="1:24" ht="12.75">
      <c r="A298" s="447"/>
      <c r="B298" s="447"/>
      <c r="C298" s="454"/>
      <c r="D298" s="447"/>
      <c r="E298" s="449"/>
      <c r="F298" s="447"/>
      <c r="G298" s="447"/>
      <c r="H298" s="447"/>
      <c r="I298" s="447"/>
      <c r="J298" s="447"/>
      <c r="K298" s="447"/>
      <c r="L298" s="447"/>
      <c r="M298" s="447"/>
      <c r="N298" s="447"/>
      <c r="O298" s="447"/>
      <c r="P298" s="447"/>
      <c r="Q298" s="447"/>
      <c r="R298" s="447"/>
      <c r="S298" s="447"/>
      <c r="T298" s="447"/>
      <c r="U298" s="447"/>
      <c r="V298" s="447"/>
      <c r="W298" s="447"/>
      <c r="X298" s="447"/>
    </row>
    <row r="299" spans="1:24" ht="12.75">
      <c r="A299" s="447"/>
      <c r="B299" s="447"/>
      <c r="C299" s="454"/>
      <c r="D299" s="447"/>
      <c r="E299" s="449"/>
      <c r="F299" s="447"/>
      <c r="G299" s="447"/>
      <c r="H299" s="447"/>
      <c r="I299" s="447"/>
      <c r="J299" s="447"/>
      <c r="K299" s="447"/>
      <c r="L299" s="447"/>
      <c r="M299" s="447"/>
      <c r="N299" s="447"/>
      <c r="O299" s="447"/>
      <c r="P299" s="447"/>
      <c r="Q299" s="447"/>
      <c r="R299" s="447"/>
      <c r="S299" s="447"/>
      <c r="T299" s="447"/>
      <c r="U299" s="447"/>
      <c r="V299" s="447"/>
      <c r="W299" s="447"/>
      <c r="X299" s="447"/>
    </row>
    <row r="300" spans="1:24" ht="12.75">
      <c r="A300" s="447"/>
      <c r="B300" s="447"/>
      <c r="C300" s="454"/>
      <c r="D300" s="447"/>
      <c r="E300" s="449"/>
      <c r="F300" s="447"/>
      <c r="G300" s="447"/>
      <c r="H300" s="447"/>
      <c r="I300" s="447"/>
      <c r="J300" s="447"/>
      <c r="K300" s="447"/>
      <c r="L300" s="447"/>
      <c r="M300" s="447"/>
      <c r="N300" s="447"/>
      <c r="O300" s="447"/>
      <c r="P300" s="447"/>
      <c r="Q300" s="447"/>
      <c r="R300" s="447"/>
      <c r="S300" s="447"/>
      <c r="T300" s="447"/>
      <c r="U300" s="447"/>
      <c r="V300" s="447"/>
      <c r="W300" s="447"/>
      <c r="X300" s="447"/>
    </row>
    <row r="301" spans="1:24" ht="12.75">
      <c r="A301" s="447"/>
      <c r="B301" s="447"/>
      <c r="C301" s="454"/>
      <c r="D301" s="447"/>
      <c r="E301" s="449"/>
      <c r="F301" s="447"/>
      <c r="G301" s="447"/>
      <c r="H301" s="447"/>
      <c r="I301" s="447"/>
      <c r="J301" s="447"/>
      <c r="K301" s="447"/>
      <c r="L301" s="447"/>
      <c r="M301" s="447"/>
      <c r="N301" s="447"/>
      <c r="O301" s="447"/>
      <c r="P301" s="447"/>
      <c r="Q301" s="447"/>
      <c r="R301" s="447"/>
      <c r="S301" s="447"/>
      <c r="T301" s="447"/>
      <c r="U301" s="447"/>
      <c r="V301" s="447"/>
      <c r="W301" s="447"/>
      <c r="X301" s="447"/>
    </row>
    <row r="302" spans="1:24" ht="12.75">
      <c r="A302" s="447"/>
      <c r="B302" s="447"/>
      <c r="C302" s="454"/>
      <c r="D302" s="447"/>
      <c r="E302" s="449"/>
      <c r="F302" s="447"/>
      <c r="G302" s="447"/>
      <c r="H302" s="447"/>
      <c r="I302" s="447"/>
      <c r="J302" s="447"/>
      <c r="K302" s="447"/>
      <c r="L302" s="447"/>
      <c r="M302" s="447"/>
      <c r="N302" s="447"/>
      <c r="O302" s="447"/>
      <c r="P302" s="447"/>
      <c r="Q302" s="447"/>
      <c r="R302" s="447"/>
      <c r="S302" s="447"/>
      <c r="T302" s="447"/>
      <c r="U302" s="447"/>
      <c r="V302" s="447"/>
      <c r="W302" s="447"/>
      <c r="X302" s="447"/>
    </row>
    <row r="303" spans="1:24" ht="12.75">
      <c r="A303" s="447"/>
      <c r="B303" s="447"/>
      <c r="C303" s="454"/>
      <c r="D303" s="447"/>
      <c r="E303" s="449"/>
      <c r="F303" s="447"/>
      <c r="G303" s="447"/>
      <c r="H303" s="447"/>
      <c r="I303" s="447"/>
      <c r="J303" s="447"/>
      <c r="K303" s="447"/>
      <c r="L303" s="447"/>
      <c r="M303" s="447"/>
      <c r="N303" s="447"/>
      <c r="O303" s="447"/>
      <c r="P303" s="447"/>
      <c r="Q303" s="447"/>
      <c r="R303" s="447"/>
      <c r="S303" s="447"/>
      <c r="T303" s="447"/>
      <c r="U303" s="447"/>
      <c r="V303" s="447"/>
      <c r="W303" s="447"/>
      <c r="X303" s="447"/>
    </row>
    <row r="304" spans="1:24" ht="12.75">
      <c r="A304" s="447"/>
      <c r="B304" s="447"/>
      <c r="C304" s="454"/>
      <c r="D304" s="447"/>
      <c r="E304" s="449"/>
      <c r="F304" s="447"/>
      <c r="G304" s="447"/>
      <c r="H304" s="447"/>
      <c r="I304" s="447"/>
      <c r="J304" s="447"/>
      <c r="K304" s="447"/>
      <c r="L304" s="447"/>
      <c r="M304" s="447"/>
      <c r="N304" s="447"/>
      <c r="O304" s="447"/>
      <c r="P304" s="447"/>
      <c r="Q304" s="447"/>
      <c r="R304" s="447"/>
      <c r="S304" s="447"/>
      <c r="T304" s="447"/>
      <c r="U304" s="447"/>
      <c r="V304" s="447"/>
      <c r="W304" s="447"/>
      <c r="X304" s="447"/>
    </row>
    <row r="305" spans="1:24" ht="12.75">
      <c r="A305" s="447"/>
      <c r="B305" s="447"/>
      <c r="C305" s="454"/>
      <c r="D305" s="447"/>
      <c r="E305" s="449"/>
      <c r="F305" s="447"/>
      <c r="G305" s="447"/>
      <c r="H305" s="447"/>
      <c r="I305" s="447"/>
      <c r="J305" s="447"/>
      <c r="K305" s="447"/>
      <c r="L305" s="447"/>
      <c r="M305" s="447"/>
      <c r="N305" s="447"/>
      <c r="O305" s="447"/>
      <c r="P305" s="447"/>
      <c r="Q305" s="447"/>
      <c r="R305" s="447"/>
      <c r="S305" s="447"/>
      <c r="T305" s="447"/>
      <c r="U305" s="447"/>
      <c r="V305" s="447"/>
      <c r="W305" s="447"/>
      <c r="X305" s="447"/>
    </row>
    <row r="306" spans="1:24" ht="12.75">
      <c r="A306" s="447"/>
      <c r="B306" s="447"/>
      <c r="C306" s="454"/>
      <c r="D306" s="447"/>
      <c r="E306" s="449"/>
      <c r="F306" s="447"/>
      <c r="G306" s="447"/>
      <c r="H306" s="447"/>
      <c r="I306" s="447"/>
      <c r="J306" s="447"/>
      <c r="K306" s="447"/>
      <c r="L306" s="447"/>
      <c r="M306" s="447"/>
      <c r="N306" s="447"/>
      <c r="O306" s="447"/>
      <c r="P306" s="447"/>
      <c r="Q306" s="447"/>
      <c r="R306" s="447"/>
      <c r="S306" s="447"/>
      <c r="T306" s="447"/>
      <c r="U306" s="447"/>
      <c r="V306" s="447"/>
      <c r="W306" s="447"/>
      <c r="X306" s="447"/>
    </row>
    <row r="307" spans="1:24" ht="12.75">
      <c r="A307" s="447"/>
      <c r="B307" s="447"/>
      <c r="C307" s="454"/>
      <c r="D307" s="447"/>
      <c r="E307" s="449"/>
      <c r="F307" s="447"/>
      <c r="G307" s="447"/>
      <c r="H307" s="447"/>
      <c r="I307" s="447"/>
      <c r="J307" s="447"/>
      <c r="K307" s="447"/>
      <c r="L307" s="447"/>
      <c r="M307" s="447"/>
      <c r="N307" s="447"/>
      <c r="O307" s="447"/>
      <c r="P307" s="447"/>
      <c r="Q307" s="447"/>
      <c r="R307" s="447"/>
      <c r="S307" s="447"/>
      <c r="T307" s="447"/>
      <c r="U307" s="447"/>
      <c r="V307" s="447"/>
      <c r="W307" s="447"/>
      <c r="X307" s="447"/>
    </row>
    <row r="308" spans="1:24" ht="12.75">
      <c r="A308" s="447"/>
      <c r="B308" s="447"/>
      <c r="C308" s="454"/>
      <c r="D308" s="447"/>
      <c r="E308" s="449"/>
      <c r="F308" s="447"/>
      <c r="G308" s="447"/>
      <c r="H308" s="447"/>
      <c r="I308" s="447"/>
      <c r="J308" s="447"/>
      <c r="K308" s="447"/>
      <c r="L308" s="447"/>
      <c r="M308" s="447"/>
      <c r="N308" s="447"/>
      <c r="O308" s="447"/>
      <c r="P308" s="447"/>
      <c r="Q308" s="447"/>
      <c r="R308" s="447"/>
      <c r="S308" s="447"/>
      <c r="T308" s="447"/>
      <c r="U308" s="447"/>
      <c r="V308" s="447"/>
      <c r="W308" s="447"/>
      <c r="X308" s="447"/>
    </row>
    <row r="309" spans="1:24" ht="12.75">
      <c r="A309" s="447"/>
      <c r="B309" s="447"/>
      <c r="C309" s="454"/>
      <c r="D309" s="447"/>
      <c r="E309" s="449"/>
      <c r="F309" s="447"/>
      <c r="G309" s="447"/>
      <c r="H309" s="447"/>
      <c r="I309" s="447"/>
      <c r="J309" s="447"/>
      <c r="K309" s="447"/>
      <c r="L309" s="447"/>
      <c r="M309" s="447"/>
      <c r="N309" s="447"/>
      <c r="O309" s="447"/>
      <c r="P309" s="447"/>
      <c r="Q309" s="447"/>
      <c r="R309" s="447"/>
      <c r="S309" s="447"/>
      <c r="T309" s="447"/>
      <c r="U309" s="447"/>
      <c r="V309" s="447"/>
      <c r="W309" s="447"/>
      <c r="X309" s="447"/>
    </row>
    <row r="310" spans="1:24" ht="12.75">
      <c r="A310" s="447"/>
      <c r="B310" s="447"/>
      <c r="C310" s="454"/>
      <c r="D310" s="447"/>
      <c r="E310" s="449"/>
      <c r="F310" s="447"/>
      <c r="G310" s="447"/>
      <c r="H310" s="447"/>
      <c r="I310" s="447"/>
      <c r="J310" s="447"/>
      <c r="K310" s="447"/>
      <c r="L310" s="447"/>
      <c r="M310" s="447"/>
      <c r="N310" s="447"/>
      <c r="O310" s="447"/>
      <c r="P310" s="447"/>
      <c r="Q310" s="447"/>
      <c r="R310" s="447"/>
      <c r="S310" s="447"/>
      <c r="T310" s="447"/>
      <c r="U310" s="447"/>
      <c r="V310" s="447"/>
      <c r="W310" s="447"/>
      <c r="X310" s="447"/>
    </row>
    <row r="311" spans="1:24" ht="12.75">
      <c r="A311" s="447"/>
      <c r="B311" s="447"/>
      <c r="C311" s="454"/>
      <c r="D311" s="447"/>
      <c r="E311" s="449"/>
      <c r="F311" s="447"/>
      <c r="G311" s="447"/>
      <c r="H311" s="447"/>
      <c r="I311" s="447"/>
      <c r="J311" s="447"/>
      <c r="K311" s="447"/>
      <c r="L311" s="447"/>
      <c r="M311" s="447"/>
      <c r="N311" s="447"/>
      <c r="O311" s="447"/>
      <c r="P311" s="447"/>
      <c r="Q311" s="447"/>
      <c r="R311" s="447"/>
      <c r="S311" s="447"/>
      <c r="T311" s="447"/>
      <c r="U311" s="447"/>
      <c r="V311" s="447"/>
      <c r="W311" s="447"/>
      <c r="X311" s="447"/>
    </row>
    <row r="312" spans="1:24" ht="12.75">
      <c r="A312" s="447"/>
      <c r="B312" s="447"/>
      <c r="C312" s="454"/>
      <c r="D312" s="447"/>
      <c r="E312" s="449"/>
      <c r="F312" s="447"/>
      <c r="G312" s="447"/>
      <c r="H312" s="447"/>
      <c r="I312" s="447"/>
      <c r="J312" s="447"/>
      <c r="K312" s="447"/>
      <c r="L312" s="447"/>
      <c r="M312" s="447"/>
      <c r="N312" s="447"/>
      <c r="O312" s="447"/>
      <c r="P312" s="447"/>
      <c r="Q312" s="447"/>
      <c r="R312" s="447"/>
      <c r="S312" s="447"/>
      <c r="T312" s="447"/>
      <c r="U312" s="447"/>
      <c r="V312" s="447"/>
      <c r="W312" s="447"/>
      <c r="X312" s="447"/>
    </row>
    <row r="313" spans="1:24" ht="12.75">
      <c r="A313" s="447"/>
      <c r="B313" s="447"/>
      <c r="C313" s="454"/>
      <c r="D313" s="447"/>
      <c r="E313" s="449"/>
      <c r="F313" s="447"/>
      <c r="G313" s="447"/>
      <c r="H313" s="447"/>
      <c r="I313" s="447"/>
      <c r="J313" s="447"/>
      <c r="K313" s="447"/>
      <c r="L313" s="447"/>
      <c r="M313" s="447"/>
      <c r="N313" s="447"/>
      <c r="O313" s="447"/>
      <c r="P313" s="447"/>
      <c r="Q313" s="447"/>
      <c r="R313" s="447"/>
      <c r="S313" s="447"/>
      <c r="T313" s="447"/>
      <c r="U313" s="447"/>
      <c r="V313" s="447"/>
      <c r="W313" s="447"/>
      <c r="X313" s="447"/>
    </row>
    <row r="314" spans="1:24" ht="12.75">
      <c r="A314" s="447"/>
      <c r="B314" s="447"/>
      <c r="C314" s="454"/>
      <c r="D314" s="447"/>
      <c r="E314" s="449"/>
      <c r="F314" s="447"/>
      <c r="G314" s="447"/>
      <c r="H314" s="447"/>
      <c r="I314" s="447"/>
      <c r="J314" s="447"/>
      <c r="K314" s="447"/>
      <c r="L314" s="447"/>
      <c r="M314" s="447"/>
      <c r="N314" s="447"/>
      <c r="O314" s="447"/>
      <c r="P314" s="447"/>
      <c r="Q314" s="447"/>
      <c r="R314" s="447"/>
      <c r="S314" s="447"/>
      <c r="T314" s="447"/>
      <c r="U314" s="447"/>
      <c r="V314" s="447"/>
      <c r="W314" s="447"/>
      <c r="X314" s="447"/>
    </row>
    <row r="315" spans="1:24" ht="12.75">
      <c r="A315" s="447"/>
      <c r="B315" s="447"/>
      <c r="C315" s="454"/>
      <c r="D315" s="447"/>
      <c r="E315" s="449"/>
      <c r="F315" s="447"/>
      <c r="G315" s="447"/>
      <c r="H315" s="447"/>
      <c r="I315" s="447"/>
      <c r="J315" s="447"/>
      <c r="K315" s="447"/>
      <c r="L315" s="447"/>
      <c r="M315" s="447"/>
      <c r="N315" s="447"/>
      <c r="O315" s="447"/>
      <c r="P315" s="447"/>
      <c r="Q315" s="447"/>
      <c r="R315" s="447"/>
      <c r="S315" s="447"/>
      <c r="T315" s="447"/>
      <c r="U315" s="447"/>
      <c r="V315" s="447"/>
      <c r="W315" s="447"/>
      <c r="X315" s="447"/>
    </row>
    <row r="316" spans="1:24" ht="12.75">
      <c r="A316" s="447"/>
      <c r="B316" s="447"/>
      <c r="C316" s="454"/>
      <c r="D316" s="447"/>
      <c r="E316" s="449"/>
      <c r="F316" s="447"/>
      <c r="G316" s="447"/>
      <c r="H316" s="447"/>
      <c r="I316" s="447"/>
      <c r="J316" s="447"/>
      <c r="K316" s="447"/>
      <c r="L316" s="447"/>
      <c r="M316" s="447"/>
      <c r="N316" s="447"/>
      <c r="O316" s="447"/>
      <c r="P316" s="447"/>
      <c r="Q316" s="447"/>
      <c r="R316" s="447"/>
      <c r="S316" s="447"/>
      <c r="T316" s="447"/>
      <c r="U316" s="447"/>
      <c r="V316" s="447"/>
      <c r="W316" s="447"/>
      <c r="X316" s="447"/>
    </row>
    <row r="317" spans="1:24" ht="12.75">
      <c r="A317" s="447"/>
      <c r="B317" s="447"/>
      <c r="C317" s="454"/>
      <c r="D317" s="447"/>
      <c r="E317" s="449"/>
      <c r="F317" s="447"/>
      <c r="G317" s="447"/>
      <c r="H317" s="447"/>
      <c r="I317" s="447"/>
      <c r="J317" s="447"/>
      <c r="K317" s="447"/>
      <c r="L317" s="447"/>
      <c r="M317" s="447"/>
      <c r="N317" s="447"/>
      <c r="O317" s="447"/>
      <c r="P317" s="447"/>
      <c r="Q317" s="447"/>
      <c r="R317" s="447"/>
      <c r="S317" s="447"/>
      <c r="T317" s="447"/>
      <c r="U317" s="447"/>
      <c r="V317" s="447"/>
      <c r="W317" s="447"/>
      <c r="X317" s="447"/>
    </row>
    <row r="318" spans="1:24" ht="12.75">
      <c r="A318" s="447"/>
      <c r="B318" s="447"/>
      <c r="C318" s="454"/>
      <c r="D318" s="447"/>
      <c r="E318" s="449"/>
      <c r="F318" s="447"/>
      <c r="G318" s="447"/>
      <c r="H318" s="447"/>
      <c r="I318" s="447"/>
      <c r="J318" s="447"/>
      <c r="K318" s="447"/>
      <c r="L318" s="447"/>
      <c r="M318" s="447"/>
      <c r="N318" s="447"/>
      <c r="O318" s="447"/>
      <c r="P318" s="447"/>
      <c r="Q318" s="447"/>
      <c r="R318" s="447"/>
      <c r="S318" s="447"/>
      <c r="T318" s="447"/>
      <c r="U318" s="447"/>
      <c r="V318" s="447"/>
      <c r="W318" s="447"/>
      <c r="X318" s="447"/>
    </row>
    <row r="319" spans="1:24" ht="12.75">
      <c r="A319" s="447"/>
      <c r="B319" s="447"/>
      <c r="C319" s="454"/>
      <c r="D319" s="447"/>
      <c r="E319" s="449"/>
      <c r="F319" s="447"/>
      <c r="G319" s="447"/>
      <c r="H319" s="447"/>
      <c r="I319" s="447"/>
      <c r="J319" s="447"/>
      <c r="K319" s="447"/>
      <c r="L319" s="447"/>
      <c r="M319" s="447"/>
      <c r="N319" s="447"/>
      <c r="O319" s="447"/>
      <c r="P319" s="447"/>
      <c r="Q319" s="447"/>
      <c r="R319" s="447"/>
      <c r="S319" s="447"/>
      <c r="T319" s="447"/>
      <c r="U319" s="447"/>
      <c r="V319" s="447"/>
      <c r="W319" s="447"/>
      <c r="X319" s="447"/>
    </row>
    <row r="320" spans="1:24" ht="12.75">
      <c r="A320" s="447"/>
      <c r="B320" s="447"/>
      <c r="C320" s="454"/>
      <c r="D320" s="447"/>
      <c r="E320" s="449"/>
      <c r="F320" s="447"/>
      <c r="G320" s="447"/>
      <c r="H320" s="447"/>
      <c r="I320" s="447"/>
      <c r="J320" s="447"/>
      <c r="K320" s="447"/>
      <c r="L320" s="447"/>
      <c r="M320" s="447"/>
      <c r="N320" s="447"/>
      <c r="O320" s="447"/>
      <c r="P320" s="447"/>
      <c r="Q320" s="447"/>
      <c r="R320" s="447"/>
      <c r="S320" s="447"/>
      <c r="T320" s="447"/>
      <c r="U320" s="447"/>
      <c r="V320" s="447"/>
      <c r="W320" s="447"/>
      <c r="X320" s="447"/>
    </row>
    <row r="321" spans="1:24" ht="12.75">
      <c r="A321" s="447"/>
      <c r="B321" s="447"/>
      <c r="C321" s="454"/>
      <c r="D321" s="447"/>
      <c r="E321" s="449"/>
      <c r="F321" s="447"/>
      <c r="G321" s="447"/>
      <c r="H321" s="447"/>
      <c r="I321" s="447"/>
      <c r="J321" s="447"/>
      <c r="K321" s="447"/>
      <c r="L321" s="447"/>
      <c r="M321" s="447"/>
      <c r="N321" s="447"/>
      <c r="O321" s="447"/>
      <c r="P321" s="447"/>
      <c r="Q321" s="447"/>
      <c r="R321" s="447"/>
      <c r="S321" s="447"/>
      <c r="T321" s="447"/>
      <c r="U321" s="447"/>
      <c r="V321" s="447"/>
      <c r="W321" s="447"/>
      <c r="X321" s="447"/>
    </row>
    <row r="322" spans="1:24" ht="12.75">
      <c r="A322" s="447"/>
      <c r="B322" s="447"/>
      <c r="C322" s="454"/>
      <c r="D322" s="447"/>
      <c r="E322" s="449"/>
      <c r="F322" s="447"/>
      <c r="G322" s="447"/>
      <c r="H322" s="447"/>
      <c r="I322" s="447"/>
      <c r="J322" s="447"/>
      <c r="K322" s="447"/>
      <c r="L322" s="447"/>
      <c r="M322" s="447"/>
      <c r="N322" s="447"/>
      <c r="O322" s="447"/>
      <c r="P322" s="447"/>
      <c r="Q322" s="447"/>
      <c r="R322" s="447"/>
      <c r="S322" s="447"/>
      <c r="T322" s="447"/>
      <c r="U322" s="447"/>
      <c r="V322" s="447"/>
      <c r="W322" s="447"/>
      <c r="X322" s="447"/>
    </row>
    <row r="323" spans="1:24" ht="12.75">
      <c r="A323" s="447"/>
      <c r="B323" s="447"/>
      <c r="C323" s="454"/>
      <c r="D323" s="447"/>
      <c r="E323" s="449"/>
      <c r="F323" s="447"/>
      <c r="G323" s="447"/>
      <c r="H323" s="447"/>
      <c r="I323" s="447"/>
      <c r="J323" s="447"/>
      <c r="K323" s="447"/>
      <c r="L323" s="447"/>
      <c r="M323" s="447"/>
      <c r="N323" s="447"/>
      <c r="O323" s="447"/>
      <c r="P323" s="447"/>
      <c r="Q323" s="447"/>
      <c r="R323" s="447"/>
      <c r="S323" s="447"/>
      <c r="T323" s="447"/>
      <c r="U323" s="447"/>
      <c r="V323" s="447"/>
      <c r="W323" s="447"/>
      <c r="X323" s="447"/>
    </row>
    <row r="324" spans="1:24" ht="12.75">
      <c r="A324" s="447"/>
      <c r="B324" s="447"/>
      <c r="C324" s="454"/>
      <c r="D324" s="447"/>
      <c r="E324" s="449"/>
      <c r="F324" s="447"/>
      <c r="G324" s="447"/>
      <c r="H324" s="447"/>
      <c r="I324" s="447"/>
      <c r="J324" s="447"/>
      <c r="K324" s="447"/>
      <c r="L324" s="447"/>
      <c r="M324" s="447"/>
      <c r="N324" s="447"/>
      <c r="O324" s="447"/>
      <c r="P324" s="447"/>
      <c r="Q324" s="447"/>
      <c r="R324" s="447"/>
      <c r="S324" s="447"/>
      <c r="T324" s="447"/>
      <c r="U324" s="447"/>
      <c r="V324" s="447"/>
      <c r="W324" s="447"/>
      <c r="X324" s="447"/>
    </row>
    <row r="325" spans="1:24" ht="12.75">
      <c r="A325" s="447"/>
      <c r="B325" s="447"/>
      <c r="C325" s="454"/>
      <c r="D325" s="447"/>
      <c r="E325" s="449"/>
      <c r="F325" s="447"/>
      <c r="G325" s="447"/>
      <c r="H325" s="447"/>
      <c r="I325" s="447"/>
      <c r="J325" s="447"/>
      <c r="K325" s="447"/>
      <c r="L325" s="447"/>
      <c r="M325" s="447"/>
      <c r="N325" s="447"/>
      <c r="O325" s="447"/>
      <c r="P325" s="447"/>
      <c r="Q325" s="447"/>
      <c r="R325" s="447"/>
      <c r="S325" s="447"/>
      <c r="T325" s="447"/>
      <c r="U325" s="447"/>
      <c r="V325" s="447"/>
      <c r="W325" s="447"/>
      <c r="X325" s="447"/>
    </row>
    <row r="326" spans="1:24" ht="12.75">
      <c r="A326" s="447"/>
      <c r="B326" s="447"/>
      <c r="C326" s="454"/>
      <c r="D326" s="447"/>
      <c r="E326" s="449"/>
      <c r="F326" s="447"/>
      <c r="G326" s="447"/>
      <c r="H326" s="447"/>
      <c r="I326" s="447"/>
      <c r="J326" s="447"/>
      <c r="K326" s="447"/>
      <c r="L326" s="447"/>
      <c r="M326" s="447"/>
      <c r="N326" s="447"/>
      <c r="O326" s="447"/>
      <c r="P326" s="447"/>
      <c r="Q326" s="447"/>
      <c r="R326" s="447"/>
      <c r="S326" s="447"/>
      <c r="T326" s="447"/>
      <c r="U326" s="447"/>
      <c r="V326" s="447"/>
      <c r="W326" s="447"/>
      <c r="X326" s="447"/>
    </row>
    <row r="327" spans="1:24" ht="12.75">
      <c r="A327" s="447"/>
      <c r="B327" s="447"/>
      <c r="C327" s="454"/>
      <c r="D327" s="447"/>
      <c r="E327" s="449"/>
      <c r="F327" s="447"/>
      <c r="G327" s="447"/>
      <c r="H327" s="447"/>
      <c r="I327" s="447"/>
      <c r="J327" s="447"/>
      <c r="K327" s="447"/>
      <c r="L327" s="447"/>
      <c r="M327" s="447"/>
      <c r="N327" s="447"/>
      <c r="O327" s="447"/>
      <c r="P327" s="447"/>
      <c r="Q327" s="447"/>
      <c r="R327" s="447"/>
      <c r="S327" s="447"/>
      <c r="T327" s="447"/>
      <c r="U327" s="447"/>
      <c r="V327" s="447"/>
      <c r="W327" s="447"/>
      <c r="X327" s="447"/>
    </row>
    <row r="328" spans="1:24" ht="12.75">
      <c r="A328" s="447"/>
      <c r="B328" s="447"/>
      <c r="C328" s="454"/>
      <c r="D328" s="447"/>
      <c r="E328" s="449"/>
      <c r="F328" s="447"/>
      <c r="G328" s="447"/>
      <c r="H328" s="447"/>
      <c r="I328" s="447"/>
      <c r="J328" s="447"/>
      <c r="K328" s="447"/>
      <c r="L328" s="447"/>
      <c r="M328" s="447"/>
      <c r="N328" s="447"/>
      <c r="O328" s="447"/>
      <c r="P328" s="447"/>
      <c r="Q328" s="447"/>
      <c r="R328" s="447"/>
      <c r="S328" s="447"/>
      <c r="T328" s="447"/>
      <c r="U328" s="447"/>
      <c r="V328" s="447"/>
      <c r="W328" s="447"/>
      <c r="X328" s="447"/>
    </row>
    <row r="329" spans="1:24" ht="12.75">
      <c r="A329" s="447"/>
      <c r="B329" s="447"/>
      <c r="C329" s="454"/>
      <c r="D329" s="447"/>
      <c r="E329" s="449"/>
      <c r="F329" s="447"/>
      <c r="G329" s="447"/>
      <c r="H329" s="447"/>
      <c r="I329" s="447"/>
      <c r="J329" s="447"/>
      <c r="K329" s="447"/>
      <c r="L329" s="447"/>
      <c r="M329" s="447"/>
      <c r="N329" s="447"/>
      <c r="O329" s="447"/>
      <c r="P329" s="447"/>
      <c r="Q329" s="447"/>
      <c r="R329" s="447"/>
      <c r="S329" s="447"/>
      <c r="T329" s="447"/>
      <c r="U329" s="447"/>
      <c r="V329" s="447"/>
      <c r="W329" s="447"/>
      <c r="X329" s="447"/>
    </row>
    <row r="330" spans="1:24" ht="12.75">
      <c r="A330" s="447"/>
      <c r="B330" s="447"/>
      <c r="C330" s="454"/>
      <c r="D330" s="447"/>
      <c r="E330" s="449"/>
      <c r="F330" s="447"/>
      <c r="G330" s="447"/>
      <c r="H330" s="447"/>
      <c r="I330" s="447"/>
      <c r="J330" s="447"/>
      <c r="K330" s="447"/>
      <c r="L330" s="447"/>
      <c r="M330" s="447"/>
      <c r="N330" s="447"/>
      <c r="O330" s="447"/>
      <c r="P330" s="447"/>
      <c r="Q330" s="447"/>
      <c r="R330" s="447"/>
      <c r="S330" s="447"/>
      <c r="T330" s="447"/>
      <c r="U330" s="447"/>
      <c r="V330" s="447"/>
      <c r="W330" s="447"/>
      <c r="X330" s="447"/>
    </row>
    <row r="331" spans="1:24" ht="12.75">
      <c r="A331" s="447"/>
      <c r="B331" s="447"/>
      <c r="C331" s="454"/>
      <c r="D331" s="447"/>
      <c r="E331" s="449"/>
      <c r="F331" s="447"/>
      <c r="G331" s="447"/>
      <c r="H331" s="447"/>
      <c r="I331" s="447"/>
      <c r="J331" s="447"/>
      <c r="K331" s="447"/>
      <c r="L331" s="447"/>
      <c r="M331" s="447"/>
      <c r="N331" s="447"/>
      <c r="O331" s="447"/>
      <c r="P331" s="447"/>
      <c r="Q331" s="447"/>
      <c r="R331" s="447"/>
      <c r="S331" s="447"/>
      <c r="T331" s="447"/>
      <c r="U331" s="447"/>
      <c r="V331" s="447"/>
      <c r="W331" s="447"/>
      <c r="X331" s="447"/>
    </row>
    <row r="332" spans="1:24" ht="12.75">
      <c r="A332" s="447"/>
      <c r="B332" s="447"/>
      <c r="C332" s="454"/>
      <c r="D332" s="447"/>
      <c r="E332" s="449"/>
      <c r="F332" s="447"/>
      <c r="G332" s="447"/>
      <c r="H332" s="447"/>
      <c r="I332" s="447"/>
      <c r="J332" s="447"/>
      <c r="K332" s="447"/>
      <c r="L332" s="447"/>
      <c r="M332" s="447"/>
      <c r="N332" s="447"/>
      <c r="O332" s="447"/>
      <c r="P332" s="447"/>
      <c r="Q332" s="447"/>
      <c r="R332" s="447"/>
      <c r="S332" s="447"/>
      <c r="T332" s="447"/>
      <c r="U332" s="447"/>
      <c r="V332" s="447"/>
      <c r="W332" s="447"/>
      <c r="X332" s="447"/>
    </row>
    <row r="333" spans="1:24" ht="12.75">
      <c r="A333" s="447"/>
      <c r="B333" s="447"/>
      <c r="C333" s="454"/>
      <c r="D333" s="447"/>
      <c r="E333" s="449"/>
      <c r="F333" s="447"/>
      <c r="G333" s="447"/>
      <c r="H333" s="447"/>
      <c r="I333" s="447"/>
      <c r="J333" s="447"/>
      <c r="K333" s="447"/>
      <c r="L333" s="447"/>
      <c r="M333" s="447"/>
      <c r="N333" s="447"/>
      <c r="O333" s="447"/>
      <c r="P333" s="447"/>
      <c r="Q333" s="447"/>
      <c r="R333" s="447"/>
      <c r="S333" s="447"/>
      <c r="T333" s="447"/>
      <c r="U333" s="447"/>
      <c r="V333" s="447"/>
      <c r="W333" s="447"/>
      <c r="X333" s="447"/>
    </row>
    <row r="334" spans="1:24" ht="12.75">
      <c r="A334" s="447"/>
      <c r="B334" s="447"/>
      <c r="C334" s="454"/>
      <c r="D334" s="447"/>
      <c r="E334" s="449"/>
      <c r="F334" s="447"/>
      <c r="G334" s="447"/>
      <c r="H334" s="447"/>
      <c r="I334" s="447"/>
      <c r="J334" s="447"/>
      <c r="K334" s="447"/>
      <c r="L334" s="447"/>
      <c r="M334" s="447"/>
      <c r="N334" s="447"/>
      <c r="O334" s="447"/>
      <c r="P334" s="447"/>
      <c r="Q334" s="447"/>
      <c r="R334" s="447"/>
      <c r="S334" s="447"/>
      <c r="T334" s="447"/>
      <c r="U334" s="447"/>
      <c r="V334" s="447"/>
      <c r="W334" s="447"/>
      <c r="X334" s="447"/>
    </row>
    <row r="335" spans="1:24" ht="12.75">
      <c r="A335" s="447"/>
      <c r="B335" s="447"/>
      <c r="C335" s="454"/>
      <c r="D335" s="447"/>
      <c r="E335" s="449"/>
      <c r="F335" s="447"/>
      <c r="G335" s="447"/>
      <c r="H335" s="447"/>
      <c r="I335" s="447"/>
      <c r="J335" s="447"/>
      <c r="K335" s="447"/>
      <c r="L335" s="447"/>
      <c r="M335" s="447"/>
      <c r="N335" s="447"/>
      <c r="O335" s="447"/>
      <c r="P335" s="447"/>
      <c r="Q335" s="447"/>
      <c r="R335" s="447"/>
      <c r="S335" s="447"/>
      <c r="T335" s="447"/>
      <c r="U335" s="447"/>
      <c r="V335" s="447"/>
      <c r="W335" s="447"/>
      <c r="X335" s="447"/>
    </row>
    <row r="336" spans="1:24" ht="12.75">
      <c r="A336" s="447"/>
      <c r="B336" s="447"/>
      <c r="C336" s="454"/>
      <c r="D336" s="447"/>
      <c r="E336" s="449"/>
      <c r="F336" s="447"/>
      <c r="G336" s="447"/>
      <c r="H336" s="447"/>
      <c r="I336" s="447"/>
      <c r="J336" s="447"/>
      <c r="K336" s="447"/>
      <c r="L336" s="447"/>
      <c r="M336" s="447"/>
      <c r="N336" s="447"/>
      <c r="O336" s="447"/>
      <c r="P336" s="447"/>
      <c r="Q336" s="447"/>
      <c r="R336" s="447"/>
      <c r="S336" s="447"/>
      <c r="T336" s="447"/>
      <c r="U336" s="447"/>
      <c r="V336" s="447"/>
      <c r="W336" s="447"/>
      <c r="X336" s="447"/>
    </row>
    <row r="337" spans="1:24" ht="12.75">
      <c r="A337" s="447"/>
      <c r="B337" s="447"/>
      <c r="C337" s="454"/>
      <c r="D337" s="447"/>
      <c r="E337" s="449"/>
      <c r="F337" s="447"/>
      <c r="G337" s="447"/>
      <c r="H337" s="447"/>
      <c r="I337" s="447"/>
      <c r="J337" s="447"/>
      <c r="K337" s="447"/>
      <c r="L337" s="447"/>
      <c r="M337" s="447"/>
      <c r="N337" s="447"/>
      <c r="O337" s="447"/>
      <c r="P337" s="447"/>
      <c r="Q337" s="447"/>
      <c r="R337" s="447"/>
      <c r="S337" s="447"/>
      <c r="T337" s="447"/>
      <c r="U337" s="447"/>
      <c r="V337" s="447"/>
      <c r="W337" s="447"/>
      <c r="X337" s="447"/>
    </row>
    <row r="338" spans="1:24" ht="12.75">
      <c r="A338" s="447"/>
      <c r="B338" s="447"/>
      <c r="C338" s="454"/>
      <c r="D338" s="447"/>
      <c r="E338" s="449"/>
      <c r="F338" s="447"/>
      <c r="G338" s="447"/>
      <c r="H338" s="447"/>
      <c r="I338" s="447"/>
      <c r="J338" s="447"/>
      <c r="K338" s="447"/>
      <c r="L338" s="447"/>
      <c r="M338" s="447"/>
      <c r="N338" s="447"/>
      <c r="O338" s="447"/>
      <c r="P338" s="447"/>
      <c r="Q338" s="447"/>
      <c r="R338" s="447"/>
      <c r="S338" s="447"/>
      <c r="T338" s="447"/>
      <c r="U338" s="447"/>
      <c r="V338" s="447"/>
      <c r="W338" s="447"/>
      <c r="X338" s="447"/>
    </row>
    <row r="339" spans="1:24" ht="12.75">
      <c r="A339" s="447"/>
      <c r="B339" s="447"/>
      <c r="C339" s="454"/>
      <c r="D339" s="447"/>
      <c r="E339" s="449"/>
      <c r="F339" s="447"/>
      <c r="G339" s="447"/>
      <c r="H339" s="447"/>
      <c r="I339" s="447"/>
      <c r="J339" s="447"/>
      <c r="K339" s="447"/>
      <c r="L339" s="447"/>
      <c r="M339" s="447"/>
      <c r="N339" s="447"/>
      <c r="O339" s="447"/>
      <c r="P339" s="447"/>
      <c r="Q339" s="447"/>
      <c r="R339" s="447"/>
      <c r="S339" s="447"/>
      <c r="T339" s="447"/>
      <c r="U339" s="447"/>
      <c r="V339" s="447"/>
      <c r="W339" s="447"/>
      <c r="X339" s="447"/>
    </row>
    <row r="340" spans="1:24" ht="12.75">
      <c r="A340" s="447"/>
      <c r="B340" s="447"/>
      <c r="C340" s="454"/>
      <c r="D340" s="447"/>
      <c r="E340" s="449"/>
      <c r="F340" s="447"/>
      <c r="G340" s="447"/>
      <c r="H340" s="447"/>
      <c r="I340" s="447"/>
      <c r="J340" s="447"/>
      <c r="K340" s="447"/>
      <c r="L340" s="447"/>
      <c r="M340" s="447"/>
      <c r="N340" s="447"/>
      <c r="O340" s="447"/>
      <c r="P340" s="447"/>
      <c r="Q340" s="447"/>
      <c r="R340" s="447"/>
      <c r="S340" s="447"/>
      <c r="T340" s="447"/>
      <c r="U340" s="447"/>
      <c r="V340" s="447"/>
      <c r="W340" s="447"/>
      <c r="X340" s="447"/>
    </row>
    <row r="341" spans="1:24" ht="12.75">
      <c r="A341" s="447"/>
      <c r="B341" s="447"/>
      <c r="C341" s="454"/>
      <c r="D341" s="447"/>
      <c r="E341" s="449"/>
      <c r="F341" s="447"/>
      <c r="G341" s="447"/>
      <c r="H341" s="447"/>
      <c r="I341" s="447"/>
      <c r="J341" s="447"/>
      <c r="K341" s="447"/>
      <c r="L341" s="447"/>
      <c r="M341" s="447"/>
      <c r="N341" s="447"/>
      <c r="O341" s="447"/>
      <c r="P341" s="447"/>
      <c r="Q341" s="447"/>
      <c r="R341" s="447"/>
      <c r="S341" s="447"/>
      <c r="T341" s="447"/>
      <c r="U341" s="447"/>
      <c r="V341" s="447"/>
      <c r="W341" s="447"/>
      <c r="X341" s="447"/>
    </row>
    <row r="342" spans="1:24" ht="12.75">
      <c r="A342" s="447"/>
      <c r="B342" s="447"/>
      <c r="C342" s="454"/>
      <c r="D342" s="447"/>
      <c r="E342" s="449"/>
      <c r="F342" s="447"/>
      <c r="G342" s="447"/>
      <c r="H342" s="447"/>
      <c r="I342" s="447"/>
      <c r="J342" s="447"/>
      <c r="K342" s="447"/>
      <c r="L342" s="447"/>
      <c r="M342" s="447"/>
      <c r="N342" s="447"/>
      <c r="O342" s="447"/>
      <c r="P342" s="447"/>
      <c r="Q342" s="447"/>
      <c r="R342" s="447"/>
      <c r="S342" s="447"/>
      <c r="T342" s="447"/>
      <c r="U342" s="447"/>
      <c r="V342" s="447"/>
      <c r="W342" s="447"/>
      <c r="X342" s="447"/>
    </row>
    <row r="343" spans="1:24" ht="12.75">
      <c r="A343" s="447"/>
      <c r="B343" s="447"/>
      <c r="C343" s="454"/>
      <c r="D343" s="447"/>
      <c r="E343" s="449"/>
      <c r="F343" s="447"/>
      <c r="G343" s="447"/>
      <c r="H343" s="447"/>
      <c r="I343" s="447"/>
      <c r="J343" s="447"/>
      <c r="K343" s="447"/>
      <c r="L343" s="447"/>
      <c r="M343" s="447"/>
      <c r="N343" s="447"/>
      <c r="O343" s="447"/>
      <c r="P343" s="447"/>
      <c r="Q343" s="447"/>
      <c r="R343" s="447"/>
      <c r="S343" s="447"/>
      <c r="T343" s="447"/>
      <c r="U343" s="447"/>
      <c r="V343" s="447"/>
      <c r="W343" s="447"/>
      <c r="X343" s="447"/>
    </row>
    <row r="344" spans="1:24" ht="12.75">
      <c r="A344" s="447"/>
      <c r="B344" s="447"/>
      <c r="C344" s="454"/>
      <c r="D344" s="447"/>
      <c r="E344" s="449"/>
      <c r="F344" s="447"/>
      <c r="G344" s="447"/>
      <c r="H344" s="447"/>
      <c r="I344" s="447"/>
      <c r="J344" s="447"/>
      <c r="K344" s="447"/>
      <c r="L344" s="447"/>
      <c r="M344" s="447"/>
      <c r="N344" s="447"/>
      <c r="O344" s="447"/>
      <c r="P344" s="447"/>
      <c r="Q344" s="447"/>
      <c r="R344" s="447"/>
      <c r="S344" s="447"/>
      <c r="T344" s="447"/>
      <c r="U344" s="447"/>
      <c r="V344" s="447"/>
      <c r="W344" s="447"/>
      <c r="X344" s="447"/>
    </row>
    <row r="345" spans="1:24" ht="12.75">
      <c r="A345" s="447"/>
      <c r="B345" s="447"/>
      <c r="C345" s="454"/>
      <c r="D345" s="447"/>
      <c r="E345" s="449"/>
      <c r="F345" s="447"/>
      <c r="G345" s="447"/>
      <c r="H345" s="447"/>
      <c r="I345" s="447"/>
      <c r="J345" s="447"/>
      <c r="K345" s="447"/>
      <c r="L345" s="447"/>
      <c r="M345" s="447"/>
      <c r="N345" s="447"/>
      <c r="O345" s="447"/>
      <c r="P345" s="447"/>
      <c r="Q345" s="447"/>
      <c r="R345" s="447"/>
      <c r="S345" s="447"/>
      <c r="T345" s="447"/>
      <c r="U345" s="447"/>
      <c r="V345" s="447"/>
      <c r="W345" s="447"/>
      <c r="X345" s="447"/>
    </row>
    <row r="346" spans="1:24" ht="12.75">
      <c r="A346" s="447"/>
      <c r="B346" s="447"/>
      <c r="C346" s="454"/>
      <c r="D346" s="447"/>
      <c r="E346" s="449"/>
      <c r="F346" s="447"/>
      <c r="G346" s="447"/>
      <c r="H346" s="447"/>
      <c r="I346" s="447"/>
      <c r="J346" s="447"/>
      <c r="K346" s="447"/>
      <c r="L346" s="447"/>
      <c r="M346" s="447"/>
      <c r="N346" s="447"/>
      <c r="O346" s="447"/>
      <c r="P346" s="447"/>
      <c r="Q346" s="447"/>
      <c r="R346" s="447"/>
      <c r="S346" s="447"/>
      <c r="T346" s="447"/>
      <c r="U346" s="447"/>
      <c r="V346" s="447"/>
      <c r="W346" s="447"/>
      <c r="X346" s="447"/>
    </row>
    <row r="347" spans="1:24" ht="12.75">
      <c r="A347" s="447"/>
      <c r="B347" s="447"/>
      <c r="C347" s="454"/>
      <c r="D347" s="447"/>
      <c r="E347" s="449"/>
      <c r="F347" s="447"/>
      <c r="G347" s="447"/>
      <c r="H347" s="447"/>
      <c r="I347" s="447"/>
      <c r="J347" s="447"/>
      <c r="K347" s="447"/>
      <c r="L347" s="447"/>
      <c r="M347" s="447"/>
      <c r="N347" s="447"/>
      <c r="O347" s="447"/>
      <c r="P347" s="447"/>
      <c r="Q347" s="447"/>
      <c r="R347" s="447"/>
      <c r="S347" s="447"/>
      <c r="T347" s="447"/>
      <c r="U347" s="447"/>
      <c r="V347" s="447"/>
      <c r="W347" s="447"/>
      <c r="X347" s="447"/>
    </row>
    <row r="348" spans="1:24" ht="12.75">
      <c r="A348" s="447"/>
      <c r="B348" s="447"/>
      <c r="C348" s="454"/>
      <c r="D348" s="447"/>
      <c r="E348" s="449"/>
      <c r="F348" s="447"/>
      <c r="G348" s="447"/>
      <c r="H348" s="447"/>
      <c r="I348" s="447"/>
      <c r="J348" s="447"/>
      <c r="K348" s="447"/>
      <c r="L348" s="447"/>
      <c r="M348" s="447"/>
      <c r="N348" s="447"/>
      <c r="O348" s="447"/>
      <c r="P348" s="447"/>
      <c r="Q348" s="447"/>
      <c r="R348" s="447"/>
      <c r="S348" s="447"/>
      <c r="T348" s="447"/>
      <c r="U348" s="447"/>
      <c r="V348" s="447"/>
      <c r="W348" s="447"/>
      <c r="X348" s="447"/>
    </row>
    <row r="349" spans="1:24" ht="12.75">
      <c r="A349" s="447"/>
      <c r="B349" s="447"/>
      <c r="C349" s="454"/>
      <c r="D349" s="447"/>
      <c r="E349" s="449"/>
      <c r="F349" s="447"/>
      <c r="G349" s="447"/>
      <c r="H349" s="447"/>
      <c r="I349" s="447"/>
      <c r="J349" s="447"/>
      <c r="K349" s="447"/>
      <c r="L349" s="447"/>
      <c r="M349" s="447"/>
      <c r="N349" s="447"/>
      <c r="O349" s="447"/>
      <c r="P349" s="447"/>
      <c r="Q349" s="447"/>
      <c r="R349" s="447"/>
      <c r="S349" s="447"/>
      <c r="T349" s="447"/>
      <c r="U349" s="447"/>
      <c r="V349" s="447"/>
      <c r="W349" s="447"/>
      <c r="X349" s="447"/>
    </row>
    <row r="350" spans="1:24" ht="12.75">
      <c r="A350" s="447"/>
      <c r="B350" s="447"/>
      <c r="C350" s="454"/>
      <c r="D350" s="447"/>
      <c r="E350" s="449"/>
      <c r="F350" s="447"/>
      <c r="G350" s="447"/>
      <c r="H350" s="447"/>
      <c r="I350" s="447"/>
      <c r="J350" s="447"/>
      <c r="K350" s="447"/>
      <c r="L350" s="447"/>
      <c r="M350" s="447"/>
      <c r="N350" s="447"/>
      <c r="O350" s="447"/>
      <c r="P350" s="447"/>
      <c r="Q350" s="447"/>
      <c r="R350" s="447"/>
      <c r="S350" s="447"/>
      <c r="T350" s="447"/>
      <c r="U350" s="447"/>
      <c r="V350" s="447"/>
      <c r="W350" s="447"/>
      <c r="X350" s="447"/>
    </row>
    <row r="351" spans="1:24" ht="12.75">
      <c r="A351" s="447"/>
      <c r="B351" s="447"/>
      <c r="C351" s="454"/>
      <c r="D351" s="447"/>
      <c r="E351" s="449"/>
      <c r="F351" s="447"/>
      <c r="G351" s="447"/>
      <c r="H351" s="447"/>
      <c r="I351" s="447"/>
      <c r="J351" s="447"/>
      <c r="K351" s="447"/>
      <c r="L351" s="447"/>
      <c r="M351" s="447"/>
      <c r="N351" s="447"/>
      <c r="O351" s="447"/>
      <c r="P351" s="447"/>
      <c r="Q351" s="447"/>
      <c r="R351" s="447"/>
      <c r="S351" s="447"/>
      <c r="T351" s="447"/>
      <c r="U351" s="447"/>
      <c r="V351" s="447"/>
      <c r="W351" s="447"/>
      <c r="X351" s="447"/>
    </row>
    <row r="352" spans="1:24" ht="12.75">
      <c r="A352" s="447"/>
      <c r="B352" s="447"/>
      <c r="C352" s="454"/>
      <c r="D352" s="447"/>
      <c r="E352" s="449"/>
      <c r="F352" s="447"/>
      <c r="G352" s="447"/>
      <c r="H352" s="447"/>
      <c r="I352" s="447"/>
      <c r="J352" s="447"/>
      <c r="K352" s="447"/>
      <c r="L352" s="447"/>
      <c r="M352" s="447"/>
      <c r="N352" s="447"/>
      <c r="O352" s="447"/>
      <c r="P352" s="447"/>
      <c r="Q352" s="447"/>
      <c r="R352" s="447"/>
      <c r="S352" s="447"/>
      <c r="T352" s="447"/>
      <c r="U352" s="447"/>
      <c r="V352" s="447"/>
      <c r="W352" s="447"/>
      <c r="X352" s="447"/>
    </row>
    <row r="353" spans="1:24" ht="12.75">
      <c r="A353" s="447"/>
      <c r="B353" s="447"/>
      <c r="C353" s="454"/>
      <c r="D353" s="447"/>
      <c r="E353" s="449"/>
      <c r="F353" s="447"/>
      <c r="G353" s="447"/>
      <c r="H353" s="447"/>
      <c r="I353" s="447"/>
      <c r="J353" s="447"/>
      <c r="K353" s="447"/>
      <c r="L353" s="447"/>
      <c r="M353" s="447"/>
      <c r="N353" s="447"/>
      <c r="O353" s="447"/>
      <c r="P353" s="447"/>
      <c r="Q353" s="447"/>
      <c r="R353" s="447"/>
      <c r="S353" s="447"/>
      <c r="T353" s="447"/>
      <c r="U353" s="447"/>
      <c r="V353" s="447"/>
      <c r="W353" s="447"/>
      <c r="X353" s="447"/>
    </row>
    <row r="354" spans="1:24" ht="12.75">
      <c r="A354" s="447"/>
      <c r="B354" s="447"/>
      <c r="C354" s="454"/>
      <c r="D354" s="447"/>
      <c r="E354" s="449"/>
      <c r="F354" s="447"/>
      <c r="G354" s="447"/>
      <c r="H354" s="447"/>
      <c r="I354" s="447"/>
      <c r="J354" s="447"/>
      <c r="K354" s="447"/>
      <c r="L354" s="447"/>
      <c r="M354" s="447"/>
      <c r="N354" s="447"/>
      <c r="O354" s="447"/>
      <c r="P354" s="447"/>
      <c r="Q354" s="447"/>
      <c r="R354" s="447"/>
      <c r="S354" s="447"/>
      <c r="T354" s="447"/>
      <c r="U354" s="447"/>
      <c r="V354" s="447"/>
      <c r="W354" s="447"/>
      <c r="X354" s="447"/>
    </row>
    <row r="355" spans="1:24" ht="12.75">
      <c r="A355" s="447"/>
      <c r="B355" s="447"/>
      <c r="C355" s="454"/>
      <c r="D355" s="447"/>
      <c r="E355" s="449"/>
      <c r="F355" s="447"/>
      <c r="G355" s="447"/>
      <c r="H355" s="447"/>
      <c r="I355" s="447"/>
      <c r="J355" s="447"/>
      <c r="K355" s="447"/>
      <c r="L355" s="447"/>
      <c r="M355" s="447"/>
      <c r="N355" s="447"/>
      <c r="O355" s="447"/>
      <c r="P355" s="447"/>
      <c r="Q355" s="447"/>
      <c r="R355" s="447"/>
      <c r="S355" s="447"/>
      <c r="T355" s="447"/>
      <c r="U355" s="447"/>
      <c r="V355" s="447"/>
      <c r="W355" s="447"/>
      <c r="X355" s="447"/>
    </row>
    <row r="356" spans="1:24" ht="12.75">
      <c r="A356" s="447"/>
      <c r="B356" s="447"/>
      <c r="C356" s="454"/>
      <c r="D356" s="447"/>
      <c r="E356" s="449"/>
      <c r="F356" s="447"/>
      <c r="G356" s="447"/>
      <c r="H356" s="447"/>
      <c r="I356" s="447"/>
      <c r="J356" s="447"/>
      <c r="K356" s="447"/>
      <c r="L356" s="447"/>
      <c r="M356" s="447"/>
      <c r="N356" s="447"/>
      <c r="O356" s="447"/>
      <c r="P356" s="447"/>
      <c r="Q356" s="447"/>
      <c r="R356" s="447"/>
      <c r="S356" s="447"/>
      <c r="T356" s="447"/>
      <c r="U356" s="447"/>
      <c r="V356" s="447"/>
      <c r="W356" s="447"/>
      <c r="X356" s="447"/>
    </row>
    <row r="357" spans="1:24" ht="12.75">
      <c r="A357" s="447"/>
      <c r="B357" s="447"/>
      <c r="C357" s="454"/>
      <c r="D357" s="447"/>
      <c r="E357" s="449"/>
      <c r="F357" s="447"/>
      <c r="G357" s="447"/>
      <c r="H357" s="447"/>
      <c r="I357" s="447"/>
      <c r="J357" s="447"/>
      <c r="K357" s="447"/>
      <c r="L357" s="447"/>
      <c r="M357" s="447"/>
      <c r="N357" s="447"/>
      <c r="O357" s="447"/>
      <c r="P357" s="447"/>
      <c r="Q357" s="447"/>
      <c r="R357" s="447"/>
      <c r="S357" s="447"/>
      <c r="T357" s="447"/>
      <c r="U357" s="447"/>
      <c r="V357" s="447"/>
      <c r="W357" s="447"/>
      <c r="X357" s="447"/>
    </row>
    <row r="358" spans="1:24" ht="12.75">
      <c r="A358" s="447"/>
      <c r="B358" s="447"/>
      <c r="C358" s="454"/>
      <c r="D358" s="447"/>
      <c r="E358" s="449"/>
      <c r="F358" s="447"/>
      <c r="G358" s="447"/>
      <c r="H358" s="447"/>
      <c r="I358" s="447"/>
      <c r="J358" s="447"/>
      <c r="K358" s="447"/>
      <c r="L358" s="447"/>
      <c r="M358" s="447"/>
      <c r="N358" s="447"/>
      <c r="O358" s="447"/>
      <c r="P358" s="447"/>
      <c r="Q358" s="447"/>
      <c r="R358" s="447"/>
      <c r="S358" s="447"/>
      <c r="T358" s="447"/>
      <c r="U358" s="447"/>
      <c r="V358" s="447"/>
      <c r="W358" s="447"/>
      <c r="X358" s="447"/>
    </row>
    <row r="359" spans="1:24" ht="12.75">
      <c r="A359" s="447"/>
      <c r="B359" s="447"/>
      <c r="C359" s="454"/>
      <c r="D359" s="447"/>
      <c r="E359" s="449"/>
      <c r="F359" s="447"/>
      <c r="G359" s="447"/>
      <c r="H359" s="447"/>
      <c r="I359" s="447"/>
      <c r="J359" s="447"/>
      <c r="K359" s="447"/>
      <c r="L359" s="447"/>
      <c r="M359" s="447"/>
      <c r="N359" s="447"/>
      <c r="O359" s="447"/>
      <c r="P359" s="447"/>
      <c r="Q359" s="447"/>
      <c r="R359" s="447"/>
      <c r="S359" s="447"/>
      <c r="T359" s="447"/>
      <c r="U359" s="447"/>
      <c r="V359" s="447"/>
      <c r="W359" s="447"/>
      <c r="X359" s="447"/>
    </row>
    <row r="360" spans="1:24" ht="12.75">
      <c r="A360" s="447"/>
      <c r="B360" s="447"/>
      <c r="C360" s="454"/>
      <c r="D360" s="447"/>
      <c r="E360" s="449"/>
      <c r="F360" s="447"/>
      <c r="G360" s="447"/>
      <c r="H360" s="447"/>
      <c r="I360" s="447"/>
      <c r="J360" s="447"/>
      <c r="K360" s="447"/>
      <c r="L360" s="447"/>
      <c r="M360" s="447"/>
      <c r="N360" s="447"/>
      <c r="O360" s="447"/>
      <c r="P360" s="447"/>
      <c r="Q360" s="447"/>
      <c r="R360" s="447"/>
      <c r="S360" s="447"/>
      <c r="T360" s="447"/>
      <c r="U360" s="447"/>
      <c r="V360" s="447"/>
      <c r="W360" s="447"/>
      <c r="X360" s="447"/>
    </row>
    <row r="361" spans="1:24" ht="12.75">
      <c r="A361" s="447"/>
      <c r="B361" s="447"/>
      <c r="C361" s="454"/>
      <c r="D361" s="447"/>
      <c r="E361" s="449"/>
      <c r="F361" s="447"/>
      <c r="G361" s="447"/>
      <c r="H361" s="447"/>
      <c r="I361" s="447"/>
      <c r="J361" s="447"/>
      <c r="K361" s="447"/>
      <c r="L361" s="447"/>
      <c r="M361" s="447"/>
      <c r="N361" s="447"/>
      <c r="O361" s="447"/>
      <c r="P361" s="447"/>
      <c r="Q361" s="447"/>
      <c r="R361" s="447"/>
      <c r="S361" s="447"/>
      <c r="T361" s="447"/>
      <c r="U361" s="447"/>
      <c r="V361" s="447"/>
      <c r="W361" s="447"/>
      <c r="X361" s="447"/>
    </row>
    <row r="362" spans="1:24" ht="12.75">
      <c r="A362" s="447"/>
      <c r="B362" s="447"/>
      <c r="C362" s="454"/>
      <c r="D362" s="447"/>
      <c r="E362" s="449"/>
      <c r="F362" s="447"/>
      <c r="G362" s="447"/>
      <c r="H362" s="447"/>
      <c r="I362" s="447"/>
      <c r="J362" s="447"/>
      <c r="K362" s="447"/>
      <c r="L362" s="447"/>
      <c r="M362" s="447"/>
      <c r="N362" s="447"/>
      <c r="O362" s="447"/>
      <c r="P362" s="447"/>
      <c r="Q362" s="447"/>
      <c r="R362" s="447"/>
      <c r="S362" s="447"/>
      <c r="T362" s="447"/>
      <c r="U362" s="447"/>
      <c r="V362" s="447"/>
      <c r="W362" s="447"/>
      <c r="X362" s="447"/>
    </row>
    <row r="363" spans="1:24" ht="12.75">
      <c r="A363" s="447"/>
      <c r="B363" s="447"/>
      <c r="C363" s="454"/>
      <c r="D363" s="447"/>
      <c r="E363" s="449"/>
      <c r="F363" s="447"/>
      <c r="G363" s="447"/>
      <c r="H363" s="447"/>
      <c r="I363" s="447"/>
      <c r="J363" s="447"/>
      <c r="K363" s="447"/>
      <c r="L363" s="447"/>
      <c r="M363" s="447"/>
      <c r="N363" s="447"/>
      <c r="O363" s="447"/>
      <c r="P363" s="447"/>
      <c r="Q363" s="447"/>
      <c r="R363" s="447"/>
      <c r="S363" s="447"/>
      <c r="T363" s="447"/>
      <c r="U363" s="447"/>
      <c r="V363" s="447"/>
      <c r="W363" s="447"/>
      <c r="X363" s="447"/>
    </row>
    <row r="364" spans="1:24" ht="12.75">
      <c r="A364" s="447"/>
      <c r="B364" s="447"/>
      <c r="C364" s="454"/>
      <c r="D364" s="447"/>
      <c r="E364" s="449"/>
      <c r="F364" s="447"/>
      <c r="G364" s="447"/>
      <c r="H364" s="447"/>
      <c r="I364" s="447"/>
      <c r="J364" s="447"/>
      <c r="K364" s="447"/>
      <c r="L364" s="447"/>
      <c r="M364" s="447"/>
      <c r="N364" s="447"/>
      <c r="O364" s="447"/>
      <c r="P364" s="447"/>
      <c r="Q364" s="447"/>
      <c r="R364" s="447"/>
      <c r="S364" s="447"/>
      <c r="T364" s="447"/>
      <c r="U364" s="447"/>
      <c r="V364" s="447"/>
      <c r="W364" s="447"/>
      <c r="X364" s="447"/>
    </row>
    <row r="365" spans="1:24" ht="12.75">
      <c r="A365" s="447"/>
      <c r="B365" s="447"/>
      <c r="C365" s="454"/>
      <c r="D365" s="447"/>
      <c r="E365" s="449"/>
      <c r="F365" s="447"/>
      <c r="G365" s="447"/>
      <c r="H365" s="447"/>
      <c r="I365" s="447"/>
      <c r="J365" s="447"/>
      <c r="K365" s="447"/>
      <c r="L365" s="447"/>
      <c r="M365" s="447"/>
      <c r="N365" s="447"/>
      <c r="O365" s="447"/>
      <c r="P365" s="447"/>
      <c r="Q365" s="447"/>
      <c r="R365" s="447"/>
      <c r="S365" s="447"/>
      <c r="T365" s="447"/>
      <c r="U365" s="447"/>
      <c r="V365" s="447"/>
      <c r="W365" s="447"/>
      <c r="X365" s="447"/>
    </row>
    <row r="366" spans="1:24" ht="12.75">
      <c r="A366" s="447"/>
      <c r="B366" s="447"/>
      <c r="C366" s="454"/>
      <c r="D366" s="447"/>
      <c r="E366" s="449"/>
      <c r="F366" s="447"/>
      <c r="G366" s="447"/>
      <c r="H366" s="447"/>
      <c r="I366" s="447"/>
      <c r="J366" s="447"/>
      <c r="K366" s="447"/>
      <c r="L366" s="447"/>
      <c r="M366" s="447"/>
      <c r="N366" s="447"/>
      <c r="O366" s="447"/>
      <c r="P366" s="447"/>
      <c r="Q366" s="447"/>
      <c r="R366" s="447"/>
      <c r="S366" s="447"/>
      <c r="T366" s="447"/>
      <c r="U366" s="447"/>
      <c r="V366" s="447"/>
      <c r="W366" s="447"/>
      <c r="X366" s="447"/>
    </row>
    <row r="367" spans="1:24" ht="12.75">
      <c r="A367" s="447"/>
      <c r="B367" s="447"/>
      <c r="C367" s="454"/>
      <c r="D367" s="447"/>
      <c r="E367" s="449"/>
      <c r="F367" s="447"/>
      <c r="G367" s="447"/>
      <c r="H367" s="447"/>
      <c r="I367" s="447"/>
      <c r="J367" s="447"/>
      <c r="K367" s="447"/>
      <c r="L367" s="447"/>
      <c r="M367" s="447"/>
      <c r="N367" s="447"/>
      <c r="O367" s="447"/>
      <c r="P367" s="447"/>
      <c r="Q367" s="447"/>
      <c r="R367" s="447"/>
      <c r="S367" s="447"/>
      <c r="T367" s="447"/>
      <c r="U367" s="447"/>
      <c r="V367" s="447"/>
      <c r="W367" s="447"/>
      <c r="X367" s="447"/>
    </row>
    <row r="368" spans="1:24" ht="12.75">
      <c r="A368" s="447"/>
      <c r="B368" s="447"/>
      <c r="C368" s="454"/>
      <c r="D368" s="447"/>
      <c r="E368" s="449"/>
      <c r="F368" s="447"/>
      <c r="G368" s="447"/>
      <c r="H368" s="447"/>
      <c r="I368" s="447"/>
      <c r="J368" s="447"/>
      <c r="K368" s="447"/>
      <c r="L368" s="447"/>
      <c r="M368" s="447"/>
      <c r="N368" s="447"/>
      <c r="O368" s="447"/>
      <c r="P368" s="447"/>
      <c r="Q368" s="447"/>
      <c r="R368" s="447"/>
      <c r="S368" s="447"/>
      <c r="T368" s="447"/>
      <c r="U368" s="447"/>
      <c r="V368" s="447"/>
      <c r="W368" s="447"/>
      <c r="X368" s="447"/>
    </row>
    <row r="369" spans="1:24" ht="12.75">
      <c r="A369" s="447"/>
      <c r="B369" s="447"/>
      <c r="C369" s="454"/>
      <c r="D369" s="447"/>
      <c r="E369" s="449"/>
      <c r="F369" s="447"/>
      <c r="G369" s="447"/>
      <c r="H369" s="447"/>
      <c r="I369" s="447"/>
      <c r="J369" s="447"/>
      <c r="K369" s="447"/>
      <c r="L369" s="447"/>
      <c r="M369" s="447"/>
      <c r="N369" s="447"/>
      <c r="O369" s="447"/>
      <c r="P369" s="447"/>
      <c r="Q369" s="447"/>
      <c r="R369" s="447"/>
      <c r="S369" s="447"/>
      <c r="T369" s="447"/>
      <c r="U369" s="447"/>
      <c r="V369" s="447"/>
      <c r="W369" s="447"/>
      <c r="X369" s="447"/>
    </row>
    <row r="370" spans="1:24" ht="12.75">
      <c r="A370" s="447"/>
      <c r="B370" s="447"/>
      <c r="C370" s="454"/>
      <c r="D370" s="447"/>
      <c r="E370" s="449"/>
      <c r="F370" s="447"/>
      <c r="G370" s="447"/>
      <c r="H370" s="447"/>
      <c r="I370" s="447"/>
      <c r="J370" s="447"/>
      <c r="K370" s="447"/>
      <c r="L370" s="447"/>
      <c r="M370" s="447"/>
      <c r="N370" s="447"/>
      <c r="O370" s="447"/>
      <c r="P370" s="447"/>
      <c r="Q370" s="447"/>
      <c r="R370" s="447"/>
      <c r="S370" s="447"/>
      <c r="T370" s="447"/>
      <c r="U370" s="447"/>
      <c r="V370" s="447"/>
      <c r="W370" s="447"/>
      <c r="X370" s="447"/>
    </row>
    <row r="371" spans="1:24" ht="12.75">
      <c r="A371" s="447"/>
      <c r="B371" s="447"/>
      <c r="C371" s="454"/>
      <c r="D371" s="447"/>
      <c r="E371" s="449"/>
      <c r="F371" s="447"/>
      <c r="G371" s="447"/>
      <c r="H371" s="447"/>
      <c r="I371" s="447"/>
      <c r="J371" s="447"/>
      <c r="K371" s="447"/>
      <c r="L371" s="447"/>
      <c r="M371" s="447"/>
      <c r="N371" s="447"/>
      <c r="O371" s="447"/>
      <c r="P371" s="447"/>
      <c r="Q371" s="447"/>
      <c r="R371" s="447"/>
      <c r="S371" s="447"/>
      <c r="T371" s="447"/>
      <c r="U371" s="447"/>
      <c r="V371" s="447"/>
      <c r="W371" s="447"/>
      <c r="X371" s="447"/>
    </row>
    <row r="372" spans="1:24" ht="12.75">
      <c r="A372" s="447"/>
      <c r="B372" s="447"/>
      <c r="C372" s="454"/>
      <c r="D372" s="447"/>
      <c r="E372" s="449"/>
      <c r="F372" s="447"/>
      <c r="G372" s="447"/>
      <c r="H372" s="447"/>
      <c r="I372" s="447"/>
      <c r="J372" s="447"/>
      <c r="K372" s="447"/>
      <c r="L372" s="447"/>
      <c r="M372" s="447"/>
      <c r="N372" s="447"/>
      <c r="O372" s="447"/>
      <c r="P372" s="447"/>
      <c r="Q372" s="447"/>
      <c r="R372" s="447"/>
      <c r="S372" s="447"/>
      <c r="T372" s="447"/>
      <c r="U372" s="447"/>
      <c r="V372" s="447"/>
      <c r="W372" s="447"/>
      <c r="X372" s="447"/>
    </row>
    <row r="373" spans="1:24" ht="12.75">
      <c r="A373" s="447"/>
      <c r="B373" s="447"/>
      <c r="C373" s="454"/>
      <c r="D373" s="447"/>
      <c r="E373" s="449"/>
      <c r="F373" s="447"/>
      <c r="G373" s="447"/>
      <c r="H373" s="447"/>
      <c r="I373" s="447"/>
      <c r="J373" s="447"/>
      <c r="K373" s="447"/>
      <c r="L373" s="447"/>
      <c r="M373" s="447"/>
      <c r="N373" s="447"/>
      <c r="O373" s="447"/>
      <c r="P373" s="447"/>
      <c r="Q373" s="447"/>
      <c r="R373" s="447"/>
      <c r="S373" s="447"/>
      <c r="T373" s="447"/>
      <c r="U373" s="447"/>
      <c r="V373" s="447"/>
      <c r="W373" s="447"/>
      <c r="X373" s="447"/>
    </row>
    <row r="374" spans="1:24" ht="12.75">
      <c r="A374" s="447"/>
      <c r="B374" s="447"/>
      <c r="C374" s="454"/>
      <c r="D374" s="447"/>
      <c r="E374" s="449"/>
      <c r="F374" s="447"/>
      <c r="G374" s="447"/>
      <c r="H374" s="447"/>
      <c r="I374" s="447"/>
      <c r="J374" s="447"/>
      <c r="K374" s="447"/>
      <c r="L374" s="447"/>
      <c r="M374" s="447"/>
      <c r="N374" s="447"/>
      <c r="O374" s="447"/>
      <c r="P374" s="447"/>
      <c r="Q374" s="447"/>
      <c r="R374" s="447"/>
      <c r="S374" s="447"/>
      <c r="T374" s="447"/>
      <c r="U374" s="447"/>
      <c r="V374" s="447"/>
      <c r="W374" s="447"/>
      <c r="X374" s="447"/>
    </row>
    <row r="375" spans="1:24" ht="12.75">
      <c r="A375" s="447"/>
      <c r="B375" s="447"/>
      <c r="C375" s="454"/>
      <c r="D375" s="447"/>
      <c r="E375" s="449"/>
      <c r="F375" s="447"/>
      <c r="G375" s="447"/>
      <c r="H375" s="447"/>
      <c r="I375" s="447"/>
      <c r="J375" s="447"/>
      <c r="K375" s="447"/>
      <c r="L375" s="447"/>
      <c r="M375" s="447"/>
      <c r="N375" s="447"/>
      <c r="O375" s="447"/>
      <c r="P375" s="447"/>
      <c r="Q375" s="447"/>
      <c r="R375" s="447"/>
      <c r="S375" s="447"/>
      <c r="T375" s="447"/>
      <c r="U375" s="447"/>
      <c r="V375" s="447"/>
      <c r="W375" s="447"/>
      <c r="X375" s="447"/>
    </row>
    <row r="376" spans="1:24" ht="12.75">
      <c r="A376" s="447"/>
      <c r="B376" s="447"/>
      <c r="C376" s="454"/>
      <c r="D376" s="447"/>
      <c r="E376" s="449"/>
      <c r="F376" s="447"/>
      <c r="G376" s="447"/>
      <c r="H376" s="447"/>
      <c r="I376" s="447"/>
      <c r="J376" s="447"/>
      <c r="K376" s="447"/>
      <c r="L376" s="447"/>
      <c r="M376" s="447"/>
      <c r="N376" s="447"/>
      <c r="O376" s="447"/>
      <c r="P376" s="447"/>
      <c r="Q376" s="447"/>
      <c r="R376" s="447"/>
      <c r="S376" s="447"/>
      <c r="T376" s="447"/>
      <c r="U376" s="447"/>
      <c r="V376" s="447"/>
      <c r="W376" s="447"/>
      <c r="X376" s="447"/>
    </row>
    <row r="377" spans="1:24" ht="12.75">
      <c r="A377" s="447"/>
      <c r="B377" s="447"/>
      <c r="C377" s="454"/>
      <c r="D377" s="447"/>
      <c r="E377" s="449"/>
      <c r="F377" s="447"/>
      <c r="G377" s="447"/>
      <c r="H377" s="447"/>
      <c r="I377" s="447"/>
      <c r="J377" s="447"/>
      <c r="K377" s="447"/>
      <c r="L377" s="447"/>
      <c r="M377" s="447"/>
      <c r="N377" s="447"/>
      <c r="O377" s="447"/>
      <c r="P377" s="447"/>
      <c r="Q377" s="447"/>
      <c r="R377" s="447"/>
      <c r="S377" s="447"/>
      <c r="T377" s="447"/>
      <c r="U377" s="447"/>
      <c r="V377" s="447"/>
      <c r="W377" s="447"/>
      <c r="X377" s="447"/>
    </row>
    <row r="378" spans="1:24" ht="12.75">
      <c r="A378" s="447"/>
      <c r="B378" s="447"/>
      <c r="C378" s="454"/>
      <c r="D378" s="447"/>
      <c r="E378" s="449"/>
      <c r="F378" s="447"/>
      <c r="G378" s="447"/>
      <c r="H378" s="447"/>
      <c r="I378" s="447"/>
      <c r="J378" s="447"/>
      <c r="K378" s="447"/>
      <c r="L378" s="447"/>
      <c r="M378" s="447"/>
      <c r="N378" s="447"/>
      <c r="O378" s="447"/>
      <c r="P378" s="447"/>
      <c r="Q378" s="447"/>
      <c r="R378" s="447"/>
      <c r="S378" s="447"/>
      <c r="T378" s="447"/>
      <c r="U378" s="447"/>
      <c r="V378" s="447"/>
      <c r="W378" s="447"/>
      <c r="X378" s="447"/>
    </row>
    <row r="379" spans="1:24" ht="12.75">
      <c r="A379" s="447"/>
      <c r="B379" s="447"/>
      <c r="C379" s="454"/>
      <c r="D379" s="447"/>
      <c r="E379" s="449"/>
      <c r="F379" s="447"/>
      <c r="G379" s="447"/>
      <c r="H379" s="447"/>
      <c r="I379" s="447"/>
      <c r="J379" s="447"/>
      <c r="K379" s="447"/>
      <c r="L379" s="447"/>
      <c r="M379" s="447"/>
      <c r="N379" s="447"/>
      <c r="O379" s="447"/>
      <c r="P379" s="447"/>
      <c r="Q379" s="447"/>
      <c r="R379" s="447"/>
      <c r="S379" s="447"/>
      <c r="T379" s="447"/>
      <c r="U379" s="447"/>
      <c r="V379" s="447"/>
      <c r="W379" s="447"/>
      <c r="X379" s="447"/>
    </row>
    <row r="380" spans="1:24" ht="12.75">
      <c r="A380" s="447"/>
      <c r="B380" s="447"/>
      <c r="C380" s="454"/>
      <c r="D380" s="447"/>
      <c r="E380" s="449"/>
      <c r="F380" s="447"/>
      <c r="G380" s="447"/>
      <c r="H380" s="447"/>
      <c r="I380" s="447"/>
      <c r="J380" s="447"/>
      <c r="K380" s="447"/>
      <c r="L380" s="447"/>
      <c r="M380" s="447"/>
      <c r="N380" s="447"/>
      <c r="O380" s="447"/>
      <c r="P380" s="447"/>
      <c r="Q380" s="447"/>
      <c r="R380" s="447"/>
      <c r="S380" s="447"/>
      <c r="T380" s="447"/>
      <c r="U380" s="447"/>
      <c r="V380" s="447"/>
      <c r="W380" s="447"/>
      <c r="X380" s="447"/>
    </row>
    <row r="381" spans="1:24" ht="12.75">
      <c r="A381" s="447"/>
      <c r="B381" s="447"/>
      <c r="C381" s="454"/>
      <c r="D381" s="447"/>
      <c r="E381" s="449"/>
      <c r="F381" s="447"/>
      <c r="G381" s="447"/>
      <c r="H381" s="447"/>
      <c r="I381" s="447"/>
      <c r="J381" s="447"/>
      <c r="K381" s="447"/>
      <c r="L381" s="447"/>
      <c r="M381" s="447"/>
      <c r="N381" s="447"/>
      <c r="O381" s="447"/>
      <c r="P381" s="447"/>
      <c r="Q381" s="447"/>
      <c r="R381" s="447"/>
      <c r="S381" s="447"/>
      <c r="T381" s="447"/>
      <c r="U381" s="447"/>
      <c r="V381" s="447"/>
      <c r="W381" s="447"/>
      <c r="X381" s="447"/>
    </row>
    <row r="382" spans="1:24" ht="12.75">
      <c r="A382" s="447"/>
      <c r="B382" s="447"/>
      <c r="C382" s="454"/>
      <c r="D382" s="447"/>
      <c r="E382" s="449"/>
      <c r="F382" s="447"/>
      <c r="G382" s="447"/>
      <c r="H382" s="447"/>
      <c r="I382" s="447"/>
      <c r="J382" s="447"/>
      <c r="K382" s="447"/>
      <c r="L382" s="447"/>
      <c r="M382" s="447"/>
      <c r="N382" s="447"/>
      <c r="O382" s="447"/>
      <c r="P382" s="447"/>
      <c r="Q382" s="447"/>
      <c r="R382" s="447"/>
      <c r="S382" s="447"/>
      <c r="T382" s="447"/>
      <c r="U382" s="447"/>
      <c r="V382" s="447"/>
      <c r="W382" s="447"/>
      <c r="X382" s="447"/>
    </row>
    <row r="383" spans="1:24" ht="12.75">
      <c r="A383" s="447"/>
      <c r="B383" s="447"/>
      <c r="C383" s="454"/>
      <c r="D383" s="447"/>
      <c r="E383" s="449"/>
      <c r="F383" s="447"/>
      <c r="G383" s="447"/>
      <c r="H383" s="447"/>
      <c r="I383" s="447"/>
      <c r="J383" s="447"/>
      <c r="K383" s="447"/>
      <c r="L383" s="447"/>
      <c r="M383" s="447"/>
      <c r="N383" s="447"/>
      <c r="O383" s="447"/>
      <c r="P383" s="447"/>
      <c r="Q383" s="447"/>
      <c r="R383" s="447"/>
      <c r="S383" s="447"/>
      <c r="T383" s="447"/>
      <c r="U383" s="447"/>
      <c r="V383" s="447"/>
      <c r="W383" s="447"/>
      <c r="X383" s="447"/>
    </row>
    <row r="384" spans="1:24" ht="12.75">
      <c r="A384" s="447"/>
      <c r="B384" s="447"/>
      <c r="C384" s="454"/>
      <c r="D384" s="447"/>
      <c r="E384" s="449"/>
      <c r="F384" s="447"/>
      <c r="G384" s="447"/>
      <c r="H384" s="447"/>
      <c r="I384" s="447"/>
      <c r="J384" s="447"/>
      <c r="K384" s="447"/>
      <c r="L384" s="447"/>
      <c r="M384" s="447"/>
      <c r="N384" s="447"/>
      <c r="O384" s="447"/>
      <c r="P384" s="447"/>
      <c r="Q384" s="447"/>
      <c r="R384" s="447"/>
      <c r="S384" s="447"/>
      <c r="T384" s="447"/>
      <c r="U384" s="447"/>
      <c r="V384" s="447"/>
      <c r="W384" s="447"/>
      <c r="X384" s="447"/>
    </row>
    <row r="385" spans="1:24" ht="12.75">
      <c r="A385" s="447"/>
      <c r="B385" s="447"/>
      <c r="C385" s="454"/>
      <c r="D385" s="447"/>
      <c r="E385" s="449"/>
      <c r="F385" s="447"/>
      <c r="G385" s="447"/>
      <c r="H385" s="447"/>
      <c r="I385" s="447"/>
      <c r="J385" s="447"/>
      <c r="K385" s="447"/>
      <c r="L385" s="447"/>
      <c r="M385" s="447"/>
      <c r="N385" s="447"/>
      <c r="O385" s="447"/>
      <c r="P385" s="447"/>
      <c r="Q385" s="447"/>
      <c r="R385" s="447"/>
      <c r="S385" s="447"/>
      <c r="T385" s="447"/>
      <c r="U385" s="447"/>
      <c r="V385" s="447"/>
      <c r="W385" s="447"/>
      <c r="X385" s="447"/>
    </row>
    <row r="386" spans="1:24" ht="12.75">
      <c r="A386" s="447"/>
      <c r="B386" s="447"/>
      <c r="C386" s="454"/>
      <c r="D386" s="447"/>
      <c r="E386" s="449"/>
      <c r="F386" s="447"/>
      <c r="G386" s="447"/>
      <c r="H386" s="447"/>
      <c r="I386" s="447"/>
      <c r="J386" s="447"/>
      <c r="K386" s="447"/>
      <c r="L386" s="447"/>
      <c r="M386" s="447"/>
      <c r="N386" s="447"/>
      <c r="O386" s="447"/>
      <c r="P386" s="447"/>
      <c r="Q386" s="447"/>
      <c r="R386" s="447"/>
      <c r="S386" s="447"/>
      <c r="T386" s="447"/>
      <c r="U386" s="447"/>
      <c r="V386" s="447"/>
      <c r="W386" s="447"/>
      <c r="X386" s="447"/>
    </row>
    <row r="387" spans="1:24" ht="12.75">
      <c r="A387" s="447"/>
      <c r="B387" s="447"/>
      <c r="C387" s="454"/>
      <c r="D387" s="447"/>
      <c r="E387" s="449"/>
      <c r="F387" s="447"/>
      <c r="G387" s="447"/>
      <c r="H387" s="447"/>
      <c r="I387" s="447"/>
      <c r="J387" s="447"/>
      <c r="K387" s="447"/>
      <c r="L387" s="447"/>
      <c r="M387" s="447"/>
      <c r="N387" s="447"/>
      <c r="O387" s="447"/>
      <c r="P387" s="447"/>
      <c r="Q387" s="447"/>
      <c r="R387" s="447"/>
      <c r="S387" s="447"/>
      <c r="T387" s="447"/>
      <c r="U387" s="447"/>
      <c r="V387" s="447"/>
      <c r="W387" s="447"/>
      <c r="X387" s="447"/>
    </row>
    <row r="388" spans="1:24" ht="12.75">
      <c r="A388" s="447"/>
      <c r="B388" s="447"/>
      <c r="C388" s="454"/>
      <c r="D388" s="447"/>
      <c r="E388" s="449"/>
      <c r="F388" s="447"/>
      <c r="G388" s="447"/>
      <c r="H388" s="447"/>
      <c r="I388" s="447"/>
      <c r="J388" s="447"/>
      <c r="K388" s="447"/>
      <c r="L388" s="447"/>
      <c r="M388" s="447"/>
      <c r="N388" s="447"/>
      <c r="O388" s="447"/>
      <c r="P388" s="447"/>
      <c r="Q388" s="447"/>
      <c r="R388" s="447"/>
      <c r="S388" s="447"/>
      <c r="T388" s="447"/>
      <c r="U388" s="447"/>
      <c r="V388" s="447"/>
      <c r="W388" s="447"/>
      <c r="X388" s="447"/>
    </row>
    <row r="389" spans="1:24" ht="12.75">
      <c r="A389" s="447"/>
      <c r="B389" s="447"/>
      <c r="C389" s="454"/>
      <c r="D389" s="447"/>
      <c r="E389" s="449"/>
      <c r="F389" s="447"/>
      <c r="G389" s="447"/>
      <c r="H389" s="447"/>
      <c r="I389" s="447"/>
      <c r="J389" s="447"/>
      <c r="K389" s="447"/>
      <c r="L389" s="447"/>
      <c r="M389" s="447"/>
      <c r="N389" s="447"/>
      <c r="O389" s="447"/>
      <c r="P389" s="447"/>
      <c r="Q389" s="447"/>
      <c r="R389" s="447"/>
      <c r="S389" s="447"/>
      <c r="T389" s="447"/>
      <c r="U389" s="447"/>
      <c r="V389" s="447"/>
      <c r="W389" s="447"/>
      <c r="X389" s="447"/>
    </row>
    <row r="390" spans="1:24" ht="12.75">
      <c r="A390" s="447"/>
      <c r="B390" s="447"/>
      <c r="C390" s="454"/>
      <c r="D390" s="447"/>
      <c r="E390" s="449"/>
      <c r="F390" s="447"/>
      <c r="G390" s="447"/>
      <c r="H390" s="447"/>
      <c r="I390" s="447"/>
      <c r="J390" s="447"/>
      <c r="K390" s="447"/>
      <c r="L390" s="447"/>
      <c r="M390" s="447"/>
      <c r="N390" s="447"/>
      <c r="O390" s="447"/>
      <c r="P390" s="447"/>
      <c r="Q390" s="447"/>
      <c r="R390" s="447"/>
      <c r="S390" s="447"/>
      <c r="T390" s="447"/>
      <c r="U390" s="447"/>
      <c r="V390" s="447"/>
      <c r="W390" s="447"/>
      <c r="X390" s="447"/>
    </row>
    <row r="391" spans="1:24" ht="12.75">
      <c r="A391" s="447"/>
      <c r="B391" s="447"/>
      <c r="C391" s="454"/>
      <c r="D391" s="447"/>
      <c r="E391" s="449"/>
      <c r="F391" s="447"/>
      <c r="G391" s="447"/>
      <c r="H391" s="447"/>
      <c r="I391" s="447"/>
      <c r="J391" s="447"/>
      <c r="K391" s="447"/>
      <c r="L391" s="447"/>
      <c r="M391" s="447"/>
      <c r="N391" s="447"/>
      <c r="O391" s="447"/>
      <c r="P391" s="447"/>
      <c r="Q391" s="447"/>
      <c r="R391" s="447"/>
      <c r="S391" s="447"/>
      <c r="T391" s="447"/>
      <c r="U391" s="447"/>
      <c r="V391" s="447"/>
      <c r="W391" s="447"/>
      <c r="X391" s="447"/>
    </row>
    <row r="392" spans="1:24" ht="12.75">
      <c r="A392" s="447"/>
      <c r="B392" s="447"/>
      <c r="C392" s="454"/>
      <c r="D392" s="447"/>
      <c r="E392" s="449"/>
      <c r="F392" s="447"/>
      <c r="G392" s="447"/>
      <c r="H392" s="447"/>
      <c r="I392" s="447"/>
      <c r="J392" s="447"/>
      <c r="K392" s="447"/>
      <c r="L392" s="447"/>
      <c r="M392" s="447"/>
      <c r="N392" s="447"/>
      <c r="O392" s="447"/>
      <c r="P392" s="447"/>
      <c r="Q392" s="447"/>
      <c r="R392" s="447"/>
      <c r="S392" s="447"/>
      <c r="T392" s="447"/>
      <c r="U392" s="447"/>
      <c r="V392" s="447"/>
      <c r="W392" s="447"/>
      <c r="X392" s="447"/>
    </row>
    <row r="393" spans="1:24" ht="12.75">
      <c r="A393" s="447"/>
      <c r="B393" s="447"/>
      <c r="C393" s="454"/>
      <c r="D393" s="447"/>
      <c r="E393" s="449"/>
      <c r="F393" s="447"/>
      <c r="G393" s="447"/>
      <c r="H393" s="447"/>
      <c r="I393" s="447"/>
      <c r="J393" s="447"/>
      <c r="K393" s="447"/>
      <c r="L393" s="447"/>
      <c r="M393" s="447"/>
      <c r="N393" s="447"/>
      <c r="O393" s="447"/>
      <c r="P393" s="447"/>
      <c r="Q393" s="447"/>
      <c r="R393" s="447"/>
      <c r="S393" s="447"/>
      <c r="T393" s="447"/>
      <c r="U393" s="447"/>
      <c r="V393" s="447"/>
      <c r="W393" s="447"/>
      <c r="X393" s="447"/>
    </row>
    <row r="394" spans="1:24" ht="12.75">
      <c r="A394" s="447"/>
      <c r="B394" s="447"/>
      <c r="C394" s="454"/>
      <c r="D394" s="447"/>
      <c r="E394" s="449"/>
      <c r="F394" s="447"/>
      <c r="G394" s="447"/>
      <c r="H394" s="447"/>
      <c r="I394" s="447"/>
      <c r="J394" s="447"/>
      <c r="K394" s="447"/>
      <c r="L394" s="447"/>
      <c r="M394" s="447"/>
      <c r="N394" s="447"/>
      <c r="O394" s="447"/>
      <c r="P394" s="447"/>
      <c r="Q394" s="447"/>
      <c r="R394" s="447"/>
      <c r="S394" s="447"/>
      <c r="T394" s="447"/>
      <c r="U394" s="447"/>
      <c r="V394" s="447"/>
      <c r="W394" s="447"/>
      <c r="X394" s="447"/>
    </row>
    <row r="395" spans="1:24" ht="12.75">
      <c r="A395" s="447"/>
      <c r="B395" s="447"/>
      <c r="C395" s="454"/>
      <c r="D395" s="447"/>
      <c r="E395" s="449"/>
      <c r="F395" s="447"/>
      <c r="G395" s="447"/>
      <c r="H395" s="447"/>
      <c r="I395" s="447"/>
      <c r="J395" s="447"/>
      <c r="K395" s="447"/>
      <c r="L395" s="447"/>
      <c r="M395" s="447"/>
      <c r="N395" s="447"/>
      <c r="O395" s="447"/>
      <c r="P395" s="447"/>
      <c r="Q395" s="447"/>
      <c r="R395" s="447"/>
      <c r="S395" s="447"/>
      <c r="T395" s="447"/>
      <c r="U395" s="447"/>
      <c r="V395" s="447"/>
      <c r="W395" s="447"/>
      <c r="X395" s="447"/>
    </row>
    <row r="396" spans="1:24" ht="12.75">
      <c r="A396" s="447"/>
      <c r="B396" s="447"/>
      <c r="C396" s="454"/>
      <c r="D396" s="447"/>
      <c r="E396" s="449"/>
      <c r="F396" s="447"/>
      <c r="G396" s="447"/>
      <c r="H396" s="447"/>
      <c r="I396" s="447"/>
      <c r="J396" s="447"/>
      <c r="K396" s="447"/>
      <c r="L396" s="447"/>
      <c r="M396" s="447"/>
      <c r="N396" s="447"/>
      <c r="O396" s="447"/>
      <c r="P396" s="447"/>
      <c r="Q396" s="447"/>
      <c r="R396" s="447"/>
      <c r="S396" s="447"/>
      <c r="T396" s="447"/>
      <c r="U396" s="447"/>
      <c r="V396" s="447"/>
      <c r="W396" s="447"/>
      <c r="X396" s="447"/>
    </row>
    <row r="397" spans="1:24" ht="12.75">
      <c r="A397" s="447"/>
      <c r="B397" s="447"/>
      <c r="C397" s="454"/>
      <c r="D397" s="447"/>
      <c r="E397" s="449"/>
      <c r="F397" s="447"/>
      <c r="G397" s="447"/>
      <c r="H397" s="447"/>
      <c r="I397" s="447"/>
      <c r="J397" s="447"/>
      <c r="K397" s="447"/>
      <c r="L397" s="447"/>
      <c r="M397" s="447"/>
      <c r="N397" s="447"/>
      <c r="O397" s="447"/>
      <c r="P397" s="447"/>
      <c r="Q397" s="447"/>
      <c r="R397" s="447"/>
      <c r="S397" s="447"/>
      <c r="T397" s="447"/>
      <c r="U397" s="447"/>
      <c r="V397" s="447"/>
      <c r="W397" s="447"/>
      <c r="X397" s="447"/>
    </row>
    <row r="398" spans="1:24" ht="12.75">
      <c r="A398" s="447"/>
      <c r="B398" s="447"/>
      <c r="C398" s="454"/>
      <c r="D398" s="447"/>
      <c r="E398" s="449"/>
      <c r="F398" s="447"/>
      <c r="G398" s="447"/>
      <c r="H398" s="447"/>
      <c r="I398" s="447"/>
      <c r="J398" s="447"/>
      <c r="K398" s="447"/>
      <c r="L398" s="447"/>
      <c r="M398" s="447"/>
      <c r="N398" s="447"/>
      <c r="O398" s="447"/>
      <c r="P398" s="447"/>
      <c r="Q398" s="447"/>
      <c r="R398" s="447"/>
      <c r="S398" s="447"/>
      <c r="T398" s="447"/>
      <c r="U398" s="447"/>
      <c r="V398" s="447"/>
      <c r="W398" s="447"/>
      <c r="X398" s="447"/>
    </row>
    <row r="399" spans="1:24" ht="12.75">
      <c r="A399" s="447"/>
      <c r="B399" s="447"/>
      <c r="C399" s="454"/>
      <c r="D399" s="447"/>
      <c r="E399" s="449"/>
      <c r="F399" s="447"/>
      <c r="G399" s="447"/>
      <c r="H399" s="447"/>
      <c r="I399" s="447"/>
      <c r="J399" s="447"/>
      <c r="K399" s="447"/>
      <c r="L399" s="447"/>
      <c r="M399" s="447"/>
      <c r="N399" s="447"/>
      <c r="O399" s="447"/>
      <c r="P399" s="447"/>
      <c r="Q399" s="447"/>
      <c r="R399" s="447"/>
      <c r="S399" s="447"/>
      <c r="T399" s="447"/>
      <c r="U399" s="447"/>
      <c r="V399" s="447"/>
      <c r="W399" s="447"/>
      <c r="X399" s="447"/>
    </row>
    <row r="400" spans="1:24" ht="12.75">
      <c r="A400" s="447"/>
      <c r="B400" s="447"/>
      <c r="C400" s="454"/>
      <c r="D400" s="447"/>
      <c r="E400" s="449"/>
      <c r="F400" s="447"/>
      <c r="G400" s="447"/>
      <c r="H400" s="447"/>
      <c r="I400" s="447"/>
      <c r="J400" s="447"/>
      <c r="K400" s="447"/>
      <c r="L400" s="447"/>
      <c r="M400" s="447"/>
      <c r="N400" s="447"/>
      <c r="O400" s="447"/>
      <c r="P400" s="447"/>
      <c r="Q400" s="447"/>
      <c r="R400" s="447"/>
      <c r="S400" s="447"/>
      <c r="T400" s="447"/>
      <c r="U400" s="447"/>
      <c r="V400" s="447"/>
      <c r="W400" s="447"/>
      <c r="X400" s="447"/>
    </row>
    <row r="401" spans="1:24" ht="12.75">
      <c r="A401" s="447"/>
      <c r="B401" s="447"/>
      <c r="C401" s="454"/>
      <c r="D401" s="447"/>
      <c r="E401" s="449"/>
      <c r="F401" s="447"/>
      <c r="G401" s="447"/>
      <c r="H401" s="447"/>
      <c r="I401" s="447"/>
      <c r="J401" s="447"/>
      <c r="K401" s="447"/>
      <c r="L401" s="447"/>
      <c r="M401" s="447"/>
      <c r="N401" s="447"/>
      <c r="O401" s="447"/>
      <c r="P401" s="447"/>
      <c r="Q401" s="447"/>
      <c r="R401" s="447"/>
      <c r="S401" s="447"/>
      <c r="T401" s="447"/>
      <c r="U401" s="447"/>
      <c r="V401" s="447"/>
      <c r="W401" s="447"/>
      <c r="X401" s="447"/>
    </row>
    <row r="402" spans="1:24" ht="12.75">
      <c r="A402" s="447"/>
      <c r="B402" s="447"/>
      <c r="C402" s="454"/>
      <c r="D402" s="447"/>
      <c r="E402" s="449"/>
      <c r="F402" s="447"/>
      <c r="G402" s="447"/>
      <c r="H402" s="447"/>
      <c r="I402" s="447"/>
      <c r="J402" s="447"/>
      <c r="K402" s="447"/>
      <c r="L402" s="447"/>
      <c r="M402" s="447"/>
      <c r="N402" s="447"/>
      <c r="O402" s="447"/>
      <c r="P402" s="447"/>
      <c r="Q402" s="447"/>
      <c r="R402" s="447"/>
      <c r="S402" s="447"/>
      <c r="T402" s="447"/>
      <c r="U402" s="447"/>
      <c r="V402" s="447"/>
      <c r="W402" s="447"/>
      <c r="X402" s="447"/>
    </row>
    <row r="403" spans="1:24" ht="12.75">
      <c r="A403" s="447"/>
      <c r="B403" s="447"/>
      <c r="C403" s="454"/>
      <c r="D403" s="447"/>
      <c r="E403" s="449"/>
      <c r="F403" s="447"/>
      <c r="G403" s="447"/>
      <c r="H403" s="447"/>
      <c r="I403" s="447"/>
      <c r="J403" s="447"/>
      <c r="K403" s="447"/>
      <c r="L403" s="447"/>
      <c r="M403" s="447"/>
      <c r="N403" s="447"/>
      <c r="O403" s="447"/>
      <c r="P403" s="447"/>
      <c r="Q403" s="447"/>
      <c r="R403" s="447"/>
      <c r="S403" s="447"/>
      <c r="T403" s="447"/>
      <c r="U403" s="447"/>
      <c r="V403" s="447"/>
      <c r="W403" s="447"/>
      <c r="X403" s="447"/>
    </row>
    <row r="404" spans="1:24" ht="12.75">
      <c r="A404" s="447"/>
      <c r="B404" s="447"/>
      <c r="C404" s="454"/>
      <c r="D404" s="447"/>
      <c r="E404" s="449"/>
      <c r="F404" s="447"/>
      <c r="G404" s="447"/>
      <c r="H404" s="447"/>
      <c r="I404" s="447"/>
      <c r="J404" s="447"/>
      <c r="K404" s="447"/>
      <c r="L404" s="447"/>
      <c r="M404" s="447"/>
      <c r="N404" s="447"/>
      <c r="O404" s="447"/>
      <c r="P404" s="447"/>
      <c r="Q404" s="447"/>
      <c r="R404" s="447"/>
      <c r="S404" s="447"/>
      <c r="T404" s="447"/>
      <c r="U404" s="447"/>
      <c r="V404" s="447"/>
      <c r="W404" s="447"/>
      <c r="X404" s="447"/>
    </row>
    <row r="405" spans="1:24" ht="12.75">
      <c r="A405" s="447"/>
      <c r="B405" s="447"/>
      <c r="C405" s="454"/>
      <c r="D405" s="447"/>
      <c r="E405" s="449"/>
      <c r="F405" s="447"/>
      <c r="G405" s="447"/>
      <c r="H405" s="447"/>
      <c r="I405" s="447"/>
      <c r="J405" s="447"/>
      <c r="K405" s="447"/>
      <c r="L405" s="447"/>
      <c r="M405" s="447"/>
      <c r="N405" s="447"/>
      <c r="O405" s="447"/>
      <c r="P405" s="447"/>
      <c r="Q405" s="447"/>
      <c r="R405" s="447"/>
      <c r="S405" s="447"/>
      <c r="T405" s="447"/>
      <c r="U405" s="447"/>
      <c r="V405" s="447"/>
      <c r="W405" s="447"/>
      <c r="X405" s="447"/>
    </row>
    <row r="406" spans="1:24" ht="12.75">
      <c r="A406" s="447"/>
      <c r="B406" s="447"/>
      <c r="C406" s="454"/>
      <c r="D406" s="447"/>
      <c r="E406" s="449"/>
      <c r="F406" s="447"/>
      <c r="G406" s="447"/>
      <c r="H406" s="447"/>
      <c r="I406" s="447"/>
      <c r="J406" s="447"/>
      <c r="K406" s="447"/>
      <c r="L406" s="447"/>
      <c r="M406" s="447"/>
      <c r="N406" s="447"/>
      <c r="O406" s="447"/>
      <c r="P406" s="447"/>
      <c r="Q406" s="447"/>
      <c r="R406" s="447"/>
      <c r="S406" s="447"/>
      <c r="T406" s="447"/>
      <c r="U406" s="447"/>
      <c r="V406" s="447"/>
      <c r="W406" s="447"/>
      <c r="X406" s="447"/>
    </row>
    <row r="407" spans="1:24" ht="12.75">
      <c r="A407" s="447"/>
      <c r="B407" s="447"/>
      <c r="C407" s="454"/>
      <c r="D407" s="447"/>
      <c r="E407" s="449"/>
      <c r="F407" s="447"/>
      <c r="G407" s="447"/>
      <c r="H407" s="447"/>
      <c r="I407" s="447"/>
      <c r="J407" s="447"/>
      <c r="K407" s="447"/>
      <c r="L407" s="447"/>
      <c r="M407" s="447"/>
      <c r="N407" s="447"/>
      <c r="O407" s="447"/>
      <c r="P407" s="447"/>
      <c r="Q407" s="447"/>
      <c r="R407" s="447"/>
      <c r="S407" s="447"/>
      <c r="T407" s="447"/>
      <c r="U407" s="447"/>
      <c r="V407" s="447"/>
      <c r="W407" s="447"/>
      <c r="X407" s="447"/>
    </row>
    <row r="408" spans="1:24" ht="12.75">
      <c r="A408" s="447"/>
      <c r="B408" s="447"/>
      <c r="C408" s="454"/>
      <c r="D408" s="447"/>
      <c r="E408" s="449"/>
      <c r="F408" s="447"/>
      <c r="G408" s="447"/>
      <c r="H408" s="447"/>
      <c r="I408" s="447"/>
      <c r="J408" s="447"/>
      <c r="K408" s="447"/>
      <c r="L408" s="447"/>
      <c r="M408" s="447"/>
      <c r="N408" s="447"/>
      <c r="O408" s="447"/>
      <c r="P408" s="447"/>
      <c r="Q408" s="447"/>
      <c r="R408" s="447"/>
      <c r="S408" s="447"/>
      <c r="T408" s="447"/>
      <c r="U408" s="447"/>
      <c r="V408" s="447"/>
      <c r="W408" s="447"/>
      <c r="X408" s="447"/>
    </row>
    <row r="409" spans="1:24" ht="12.75">
      <c r="A409" s="447"/>
      <c r="B409" s="447"/>
      <c r="C409" s="454"/>
      <c r="D409" s="447"/>
      <c r="E409" s="449"/>
      <c r="F409" s="447"/>
      <c r="G409" s="447"/>
      <c r="H409" s="447"/>
      <c r="I409" s="447"/>
      <c r="J409" s="447"/>
      <c r="K409" s="447"/>
      <c r="L409" s="447"/>
      <c r="M409" s="447"/>
      <c r="N409" s="447"/>
      <c r="O409" s="447"/>
      <c r="P409" s="447"/>
      <c r="Q409" s="447"/>
      <c r="R409" s="447"/>
      <c r="S409" s="447"/>
      <c r="T409" s="447"/>
      <c r="U409" s="447"/>
      <c r="V409" s="447"/>
      <c r="W409" s="447"/>
      <c r="X409" s="447"/>
    </row>
    <row r="410" spans="1:24" ht="12.75">
      <c r="A410" s="447"/>
      <c r="B410" s="447"/>
      <c r="C410" s="454"/>
      <c r="D410" s="447"/>
      <c r="E410" s="449"/>
      <c r="F410" s="447"/>
      <c r="G410" s="447"/>
      <c r="H410" s="447"/>
      <c r="I410" s="447"/>
      <c r="J410" s="447"/>
      <c r="K410" s="447"/>
      <c r="L410" s="447"/>
      <c r="M410" s="447"/>
      <c r="N410" s="447"/>
      <c r="O410" s="447"/>
      <c r="P410" s="447"/>
      <c r="Q410" s="447"/>
      <c r="R410" s="447"/>
      <c r="S410" s="447"/>
      <c r="T410" s="447"/>
      <c r="U410" s="447"/>
      <c r="V410" s="447"/>
      <c r="W410" s="447"/>
      <c r="X410" s="447"/>
    </row>
    <row r="411" spans="1:24" ht="12.75">
      <c r="A411" s="447"/>
      <c r="B411" s="447"/>
      <c r="C411" s="454"/>
      <c r="D411" s="447"/>
      <c r="E411" s="449"/>
      <c r="F411" s="447"/>
      <c r="G411" s="447"/>
      <c r="H411" s="447"/>
      <c r="I411" s="447"/>
      <c r="J411" s="447"/>
      <c r="K411" s="447"/>
      <c r="L411" s="447"/>
      <c r="M411" s="447"/>
      <c r="N411" s="447"/>
      <c r="O411" s="447"/>
      <c r="P411" s="447"/>
      <c r="Q411" s="447"/>
      <c r="R411" s="447"/>
      <c r="S411" s="447"/>
      <c r="T411" s="447"/>
      <c r="U411" s="447"/>
      <c r="V411" s="447"/>
      <c r="W411" s="447"/>
      <c r="X411" s="447"/>
    </row>
    <row r="412" spans="1:24" ht="12.75">
      <c r="A412" s="447"/>
      <c r="B412" s="447"/>
      <c r="C412" s="454"/>
      <c r="D412" s="447"/>
      <c r="E412" s="449"/>
      <c r="F412" s="447"/>
      <c r="G412" s="447"/>
      <c r="H412" s="447"/>
      <c r="I412" s="447"/>
      <c r="J412" s="447"/>
      <c r="K412" s="447"/>
      <c r="L412" s="447"/>
      <c r="M412" s="447"/>
      <c r="N412" s="447"/>
      <c r="O412" s="447"/>
      <c r="P412" s="447"/>
      <c r="Q412" s="447"/>
      <c r="R412" s="447"/>
      <c r="S412" s="447"/>
      <c r="T412" s="447"/>
      <c r="U412" s="447"/>
      <c r="V412" s="447"/>
      <c r="W412" s="447"/>
      <c r="X412" s="447"/>
    </row>
    <row r="413" spans="1:24" ht="12.75">
      <c r="A413" s="447"/>
      <c r="B413" s="447"/>
      <c r="C413" s="454"/>
      <c r="D413" s="447"/>
      <c r="E413" s="449"/>
      <c r="F413" s="447"/>
      <c r="G413" s="447"/>
      <c r="H413" s="447"/>
      <c r="I413" s="447"/>
      <c r="J413" s="447"/>
      <c r="K413" s="447"/>
      <c r="L413" s="447"/>
      <c r="M413" s="447"/>
      <c r="N413" s="447"/>
      <c r="O413" s="447"/>
      <c r="P413" s="447"/>
      <c r="Q413" s="447"/>
      <c r="R413" s="447"/>
      <c r="S413" s="447"/>
      <c r="T413" s="447"/>
      <c r="U413" s="447"/>
      <c r="V413" s="447"/>
      <c r="W413" s="447"/>
      <c r="X413" s="447"/>
    </row>
    <row r="414" spans="1:24" ht="12.75">
      <c r="A414" s="447"/>
      <c r="B414" s="447"/>
      <c r="C414" s="454"/>
      <c r="D414" s="447"/>
      <c r="E414" s="449"/>
      <c r="F414" s="447"/>
      <c r="G414" s="447"/>
      <c r="H414" s="447"/>
      <c r="I414" s="447"/>
      <c r="J414" s="447"/>
      <c r="K414" s="447"/>
      <c r="L414" s="447"/>
      <c r="M414" s="447"/>
      <c r="N414" s="447"/>
      <c r="O414" s="447"/>
      <c r="P414" s="447"/>
      <c r="Q414" s="447"/>
      <c r="R414" s="447"/>
      <c r="S414" s="447"/>
      <c r="T414" s="447"/>
      <c r="U414" s="447"/>
      <c r="V414" s="447"/>
      <c r="W414" s="447"/>
      <c r="X414" s="447"/>
    </row>
    <row r="415" spans="1:24" ht="12.75">
      <c r="A415" s="447"/>
      <c r="B415" s="447"/>
      <c r="C415" s="454"/>
      <c r="D415" s="447"/>
      <c r="E415" s="449"/>
      <c r="F415" s="447"/>
      <c r="G415" s="447"/>
      <c r="H415" s="447"/>
      <c r="I415" s="447"/>
      <c r="J415" s="447"/>
      <c r="K415" s="447"/>
      <c r="L415" s="447"/>
      <c r="M415" s="447"/>
      <c r="N415" s="447"/>
      <c r="O415" s="447"/>
      <c r="P415" s="447"/>
      <c r="Q415" s="447"/>
      <c r="R415" s="447"/>
      <c r="S415" s="447"/>
      <c r="T415" s="447"/>
      <c r="U415" s="447"/>
      <c r="V415" s="447"/>
      <c r="W415" s="447"/>
      <c r="X415" s="447"/>
    </row>
    <row r="416" spans="1:24" ht="12.75">
      <c r="A416" s="447"/>
      <c r="B416" s="447"/>
      <c r="C416" s="454"/>
      <c r="D416" s="447"/>
      <c r="E416" s="449"/>
      <c r="F416" s="447"/>
      <c r="G416" s="447"/>
      <c r="H416" s="447"/>
      <c r="I416" s="447"/>
      <c r="J416" s="447"/>
      <c r="K416" s="447"/>
      <c r="L416" s="447"/>
      <c r="M416" s="447"/>
      <c r="N416" s="447"/>
      <c r="O416" s="447"/>
      <c r="P416" s="447"/>
      <c r="Q416" s="447"/>
      <c r="R416" s="447"/>
      <c r="S416" s="447"/>
      <c r="T416" s="447"/>
      <c r="U416" s="447"/>
      <c r="V416" s="447"/>
      <c r="W416" s="447"/>
      <c r="X416" s="447"/>
    </row>
    <row r="417" spans="1:24" ht="12.75">
      <c r="A417" s="447"/>
      <c r="B417" s="447"/>
      <c r="C417" s="454"/>
      <c r="D417" s="447"/>
      <c r="E417" s="449"/>
      <c r="F417" s="447"/>
      <c r="G417" s="447"/>
      <c r="H417" s="447"/>
      <c r="I417" s="447"/>
      <c r="J417" s="447"/>
      <c r="K417" s="447"/>
      <c r="L417" s="447"/>
      <c r="M417" s="447"/>
      <c r="N417" s="447"/>
      <c r="O417" s="447"/>
      <c r="P417" s="447"/>
      <c r="Q417" s="447"/>
      <c r="R417" s="447"/>
      <c r="S417" s="447"/>
      <c r="T417" s="447"/>
      <c r="U417" s="447"/>
      <c r="V417" s="447"/>
      <c r="W417" s="447"/>
      <c r="X417" s="447"/>
    </row>
    <row r="418" spans="1:24" ht="12.75">
      <c r="A418" s="447"/>
      <c r="B418" s="447"/>
      <c r="C418" s="454"/>
      <c r="D418" s="447"/>
      <c r="E418" s="449"/>
      <c r="F418" s="447"/>
      <c r="G418" s="447"/>
      <c r="H418" s="447"/>
      <c r="I418" s="447"/>
      <c r="J418" s="447"/>
      <c r="K418" s="447"/>
      <c r="L418" s="447"/>
      <c r="M418" s="447"/>
      <c r="N418" s="447"/>
      <c r="O418" s="447"/>
      <c r="P418" s="447"/>
      <c r="Q418" s="447"/>
      <c r="R418" s="447"/>
      <c r="S418" s="447"/>
      <c r="T418" s="447"/>
      <c r="U418" s="447"/>
      <c r="V418" s="447"/>
      <c r="W418" s="447"/>
      <c r="X418" s="447"/>
    </row>
    <row r="419" spans="1:24" ht="12.75">
      <c r="A419" s="447"/>
      <c r="B419" s="447"/>
      <c r="C419" s="454"/>
      <c r="D419" s="447"/>
      <c r="E419" s="449"/>
      <c r="F419" s="447"/>
      <c r="G419" s="447"/>
      <c r="H419" s="447"/>
      <c r="I419" s="447"/>
      <c r="J419" s="447"/>
      <c r="K419" s="447"/>
      <c r="L419" s="447"/>
      <c r="M419" s="447"/>
      <c r="N419" s="447"/>
      <c r="O419" s="447"/>
      <c r="P419" s="447"/>
      <c r="Q419" s="447"/>
      <c r="R419" s="447"/>
      <c r="S419" s="447"/>
      <c r="T419" s="447"/>
      <c r="U419" s="447"/>
      <c r="V419" s="447"/>
      <c r="W419" s="447"/>
      <c r="X419" s="447"/>
    </row>
    <row r="420" spans="1:24" ht="12.75">
      <c r="A420" s="447"/>
      <c r="B420" s="447"/>
      <c r="C420" s="454"/>
      <c r="D420" s="447"/>
      <c r="E420" s="449"/>
      <c r="F420" s="447"/>
      <c r="G420" s="447"/>
      <c r="H420" s="447"/>
      <c r="I420" s="447"/>
      <c r="J420" s="447"/>
      <c r="K420" s="447"/>
      <c r="L420" s="447"/>
      <c r="M420" s="447"/>
      <c r="N420" s="447"/>
      <c r="O420" s="447"/>
      <c r="P420" s="447"/>
      <c r="Q420" s="447"/>
      <c r="R420" s="447"/>
      <c r="S420" s="447"/>
      <c r="T420" s="447"/>
      <c r="U420" s="447"/>
      <c r="V420" s="447"/>
      <c r="W420" s="447"/>
      <c r="X420" s="447"/>
    </row>
    <row r="421" spans="1:24" ht="12.75">
      <c r="A421" s="447"/>
      <c r="B421" s="447"/>
      <c r="C421" s="454"/>
      <c r="D421" s="447"/>
      <c r="E421" s="449"/>
      <c r="F421" s="447"/>
      <c r="G421" s="447"/>
      <c r="H421" s="447"/>
      <c r="I421" s="447"/>
      <c r="J421" s="447"/>
      <c r="K421" s="447"/>
      <c r="L421" s="447"/>
      <c r="M421" s="447"/>
      <c r="N421" s="447"/>
      <c r="O421" s="447"/>
      <c r="P421" s="447"/>
      <c r="Q421" s="447"/>
      <c r="R421" s="447"/>
      <c r="S421" s="447"/>
      <c r="T421" s="447"/>
      <c r="U421" s="447"/>
      <c r="V421" s="447"/>
      <c r="W421" s="447"/>
      <c r="X421" s="447"/>
    </row>
    <row r="422" spans="1:24" ht="12.75">
      <c r="A422" s="447"/>
      <c r="B422" s="447"/>
      <c r="C422" s="454"/>
      <c r="D422" s="447"/>
      <c r="E422" s="449"/>
      <c r="F422" s="447"/>
      <c r="G422" s="447"/>
      <c r="H422" s="447"/>
      <c r="I422" s="447"/>
      <c r="J422" s="447"/>
      <c r="K422" s="447"/>
      <c r="L422" s="447"/>
      <c r="M422" s="447"/>
      <c r="N422" s="447"/>
      <c r="O422" s="447"/>
      <c r="P422" s="447"/>
      <c r="Q422" s="447"/>
      <c r="R422" s="447"/>
      <c r="S422" s="447"/>
      <c r="T422" s="447"/>
      <c r="U422" s="447"/>
      <c r="V422" s="447"/>
      <c r="W422" s="447"/>
      <c r="X422" s="447"/>
    </row>
    <row r="423" spans="1:24" ht="12.75">
      <c r="A423" s="447"/>
      <c r="B423" s="447"/>
      <c r="C423" s="454"/>
      <c r="D423" s="447"/>
      <c r="E423" s="449"/>
      <c r="F423" s="447"/>
      <c r="G423" s="447"/>
      <c r="H423" s="447"/>
      <c r="I423" s="447"/>
      <c r="J423" s="447"/>
      <c r="K423" s="447"/>
      <c r="L423" s="447"/>
      <c r="M423" s="447"/>
      <c r="N423" s="447"/>
      <c r="O423" s="447"/>
      <c r="P423" s="447"/>
      <c r="Q423" s="447"/>
      <c r="R423" s="447"/>
      <c r="S423" s="447"/>
      <c r="T423" s="447"/>
      <c r="U423" s="447"/>
      <c r="V423" s="447"/>
      <c r="W423" s="447"/>
      <c r="X423" s="447"/>
    </row>
    <row r="424" spans="1:24" ht="12.75">
      <c r="A424" s="447"/>
      <c r="B424" s="447"/>
      <c r="C424" s="454"/>
      <c r="D424" s="447"/>
      <c r="E424" s="449"/>
      <c r="F424" s="447"/>
      <c r="G424" s="447"/>
      <c r="H424" s="447"/>
      <c r="I424" s="447"/>
      <c r="J424" s="447"/>
      <c r="K424" s="447"/>
      <c r="L424" s="447"/>
      <c r="M424" s="447"/>
      <c r="N424" s="447"/>
      <c r="O424" s="447"/>
      <c r="P424" s="447"/>
      <c r="Q424" s="447"/>
      <c r="R424" s="447"/>
      <c r="S424" s="447"/>
      <c r="T424" s="447"/>
      <c r="U424" s="447"/>
      <c r="V424" s="447"/>
      <c r="W424" s="447"/>
      <c r="X424" s="447"/>
    </row>
    <row r="425" spans="1:24" ht="12.75">
      <c r="A425" s="447"/>
      <c r="B425" s="447"/>
      <c r="C425" s="454"/>
      <c r="D425" s="447"/>
      <c r="E425" s="449"/>
      <c r="F425" s="447"/>
      <c r="G425" s="447"/>
      <c r="H425" s="447"/>
      <c r="I425" s="447"/>
      <c r="J425" s="447"/>
      <c r="K425" s="447"/>
      <c r="L425" s="447"/>
      <c r="M425" s="447"/>
      <c r="N425" s="447"/>
      <c r="O425" s="447"/>
      <c r="P425" s="447"/>
      <c r="Q425" s="447"/>
      <c r="R425" s="447"/>
      <c r="S425" s="447"/>
      <c r="T425" s="447"/>
      <c r="U425" s="447"/>
      <c r="V425" s="447"/>
      <c r="W425" s="447"/>
      <c r="X425" s="447"/>
    </row>
    <row r="426" spans="1:24" ht="12.75">
      <c r="A426" s="447"/>
      <c r="B426" s="447"/>
      <c r="C426" s="454"/>
      <c r="D426" s="447"/>
      <c r="E426" s="449"/>
      <c r="F426" s="447"/>
      <c r="G426" s="447"/>
      <c r="H426" s="447"/>
      <c r="I426" s="447"/>
      <c r="J426" s="447"/>
      <c r="K426" s="447"/>
      <c r="L426" s="447"/>
      <c r="M426" s="447"/>
      <c r="N426" s="447"/>
      <c r="O426" s="447"/>
      <c r="P426" s="447"/>
      <c r="Q426" s="447"/>
      <c r="R426" s="447"/>
      <c r="S426" s="447"/>
      <c r="T426" s="447"/>
      <c r="U426" s="447"/>
      <c r="V426" s="447"/>
      <c r="W426" s="447"/>
      <c r="X426" s="447"/>
    </row>
    <row r="427" spans="1:24" ht="12.75">
      <c r="A427" s="447"/>
      <c r="B427" s="447"/>
      <c r="C427" s="454"/>
      <c r="D427" s="447"/>
      <c r="E427" s="449"/>
      <c r="F427" s="447"/>
      <c r="G427" s="447"/>
      <c r="H427" s="447"/>
      <c r="I427" s="447"/>
      <c r="J427" s="447"/>
      <c r="K427" s="447"/>
      <c r="L427" s="447"/>
      <c r="M427" s="447"/>
      <c r="N427" s="447"/>
      <c r="O427" s="447"/>
      <c r="P427" s="447"/>
      <c r="Q427" s="447"/>
      <c r="R427" s="447"/>
      <c r="S427" s="447"/>
      <c r="T427" s="447"/>
      <c r="U427" s="447"/>
      <c r="V427" s="447"/>
      <c r="W427" s="447"/>
      <c r="X427" s="447"/>
    </row>
    <row r="428" spans="1:24" ht="12.75">
      <c r="A428" s="447"/>
      <c r="B428" s="447"/>
      <c r="C428" s="454"/>
      <c r="D428" s="447"/>
      <c r="E428" s="449"/>
      <c r="F428" s="447"/>
      <c r="G428" s="447"/>
      <c r="H428" s="447"/>
      <c r="I428" s="447"/>
      <c r="J428" s="447"/>
      <c r="K428" s="447"/>
      <c r="L428" s="447"/>
      <c r="M428" s="447"/>
      <c r="N428" s="447"/>
      <c r="O428" s="447"/>
      <c r="P428" s="447"/>
      <c r="Q428" s="447"/>
      <c r="R428" s="447"/>
      <c r="S428" s="447"/>
      <c r="T428" s="447"/>
      <c r="U428" s="447"/>
      <c r="V428" s="447"/>
      <c r="W428" s="447"/>
      <c r="X428" s="447"/>
    </row>
    <row r="429" spans="1:24" ht="12.75">
      <c r="A429" s="447"/>
      <c r="B429" s="447"/>
      <c r="C429" s="454"/>
      <c r="D429" s="447"/>
      <c r="E429" s="449"/>
      <c r="F429" s="447"/>
      <c r="G429" s="447"/>
      <c r="H429" s="447"/>
      <c r="I429" s="447"/>
      <c r="J429" s="447"/>
      <c r="K429" s="447"/>
      <c r="L429" s="447"/>
      <c r="M429" s="447"/>
      <c r="N429" s="447"/>
      <c r="O429" s="447"/>
      <c r="P429" s="447"/>
      <c r="Q429" s="447"/>
      <c r="R429" s="447"/>
      <c r="S429" s="447"/>
      <c r="T429" s="447"/>
      <c r="U429" s="447"/>
      <c r="V429" s="447"/>
      <c r="W429" s="447"/>
      <c r="X429" s="447"/>
    </row>
    <row r="430" spans="1:24" ht="12.75">
      <c r="A430" s="447"/>
      <c r="B430" s="447"/>
      <c r="C430" s="454"/>
      <c r="D430" s="447"/>
      <c r="E430" s="449"/>
      <c r="F430" s="447"/>
      <c r="G430" s="447"/>
      <c r="H430" s="447"/>
      <c r="I430" s="447"/>
      <c r="J430" s="447"/>
      <c r="K430" s="447"/>
      <c r="L430" s="447"/>
      <c r="M430" s="447"/>
      <c r="N430" s="447"/>
      <c r="O430" s="447"/>
      <c r="P430" s="447"/>
      <c r="Q430" s="447"/>
      <c r="R430" s="447"/>
      <c r="S430" s="447"/>
      <c r="T430" s="447"/>
      <c r="U430" s="447"/>
      <c r="V430" s="447"/>
      <c r="W430" s="447"/>
      <c r="X430" s="447"/>
    </row>
    <row r="431" spans="1:24" ht="12.75">
      <c r="A431" s="447"/>
      <c r="B431" s="447"/>
      <c r="C431" s="454"/>
      <c r="D431" s="447"/>
      <c r="E431" s="449"/>
      <c r="F431" s="447"/>
      <c r="G431" s="447"/>
      <c r="H431" s="447"/>
      <c r="I431" s="447"/>
      <c r="J431" s="447"/>
      <c r="K431" s="447"/>
      <c r="L431" s="447"/>
      <c r="M431" s="447"/>
      <c r="N431" s="447"/>
      <c r="O431" s="447"/>
      <c r="P431" s="447"/>
      <c r="Q431" s="447"/>
      <c r="R431" s="447"/>
      <c r="S431" s="447"/>
      <c r="T431" s="447"/>
      <c r="U431" s="447"/>
      <c r="V431" s="447"/>
      <c r="W431" s="447"/>
      <c r="X431" s="447"/>
    </row>
    <row r="432" spans="1:24" ht="12.75">
      <c r="A432" s="447"/>
      <c r="B432" s="447"/>
      <c r="C432" s="454"/>
      <c r="D432" s="447"/>
      <c r="E432" s="449"/>
      <c r="F432" s="447"/>
      <c r="G432" s="447"/>
      <c r="H432" s="447"/>
      <c r="I432" s="447"/>
      <c r="J432" s="447"/>
      <c r="K432" s="447"/>
      <c r="L432" s="447"/>
      <c r="M432" s="447"/>
      <c r="N432" s="447"/>
      <c r="O432" s="447"/>
      <c r="P432" s="447"/>
      <c r="Q432" s="447"/>
      <c r="R432" s="447"/>
      <c r="S432" s="447"/>
      <c r="T432" s="447"/>
      <c r="U432" s="447"/>
      <c r="V432" s="447"/>
      <c r="W432" s="447"/>
      <c r="X432" s="447"/>
    </row>
    <row r="433" spans="1:24" ht="12.75">
      <c r="A433" s="447"/>
      <c r="B433" s="447"/>
      <c r="C433" s="454"/>
      <c r="D433" s="447"/>
      <c r="E433" s="449"/>
      <c r="F433" s="447"/>
      <c r="G433" s="447"/>
      <c r="H433" s="447"/>
      <c r="I433" s="447"/>
      <c r="J433" s="447"/>
      <c r="K433" s="447"/>
      <c r="L433" s="447"/>
      <c r="M433" s="447"/>
      <c r="N433" s="447"/>
      <c r="O433" s="447"/>
      <c r="P433" s="447"/>
      <c r="Q433" s="447"/>
      <c r="R433" s="447"/>
      <c r="S433" s="447"/>
      <c r="T433" s="447"/>
      <c r="U433" s="447"/>
      <c r="V433" s="447"/>
      <c r="W433" s="447"/>
      <c r="X433" s="447"/>
    </row>
    <row r="434" spans="1:24" ht="12.75">
      <c r="A434" s="447"/>
      <c r="B434" s="447"/>
      <c r="C434" s="454"/>
      <c r="D434" s="447"/>
      <c r="E434" s="449"/>
      <c r="F434" s="447"/>
      <c r="G434" s="447"/>
      <c r="H434" s="447"/>
      <c r="I434" s="447"/>
      <c r="J434" s="447"/>
      <c r="K434" s="447"/>
      <c r="L434" s="447"/>
      <c r="M434" s="447"/>
      <c r="N434" s="447"/>
      <c r="O434" s="447"/>
      <c r="P434" s="447"/>
      <c r="Q434" s="447"/>
      <c r="R434" s="447"/>
      <c r="S434" s="447"/>
      <c r="T434" s="447"/>
      <c r="U434" s="447"/>
      <c r="V434" s="447"/>
      <c r="W434" s="447"/>
      <c r="X434" s="447"/>
    </row>
    <row r="435" spans="1:24" ht="12.75">
      <c r="A435" s="447"/>
      <c r="B435" s="447"/>
      <c r="C435" s="454"/>
      <c r="D435" s="447"/>
      <c r="E435" s="449"/>
      <c r="F435" s="447"/>
      <c r="G435" s="447"/>
      <c r="H435" s="447"/>
      <c r="I435" s="447"/>
      <c r="J435" s="447"/>
      <c r="K435" s="447"/>
      <c r="L435" s="447"/>
      <c r="M435" s="447"/>
      <c r="N435" s="447"/>
      <c r="O435" s="447"/>
      <c r="P435" s="447"/>
      <c r="Q435" s="447"/>
      <c r="R435" s="447"/>
      <c r="S435" s="447"/>
      <c r="T435" s="447"/>
      <c r="U435" s="447"/>
      <c r="V435" s="447"/>
      <c r="W435" s="447"/>
      <c r="X435" s="447"/>
    </row>
    <row r="436" spans="1:24" ht="12.75">
      <c r="A436" s="447"/>
      <c r="B436" s="447"/>
      <c r="C436" s="454"/>
      <c r="D436" s="447"/>
      <c r="E436" s="449"/>
      <c r="F436" s="447"/>
      <c r="G436" s="447"/>
      <c r="H436" s="447"/>
      <c r="I436" s="447"/>
      <c r="J436" s="447"/>
      <c r="K436" s="447"/>
      <c r="L436" s="447"/>
      <c r="M436" s="447"/>
      <c r="N436" s="447"/>
      <c r="O436" s="447"/>
      <c r="P436" s="447"/>
      <c r="Q436" s="447"/>
      <c r="R436" s="447"/>
      <c r="S436" s="447"/>
      <c r="T436" s="447"/>
      <c r="U436" s="447"/>
      <c r="V436" s="447"/>
      <c r="W436" s="447"/>
      <c r="X436" s="447"/>
    </row>
    <row r="437" spans="1:24" ht="12.75">
      <c r="A437" s="447"/>
      <c r="B437" s="447"/>
      <c r="C437" s="454"/>
      <c r="D437" s="447"/>
      <c r="E437" s="449"/>
      <c r="F437" s="447"/>
      <c r="G437" s="447"/>
      <c r="H437" s="447"/>
      <c r="I437" s="447"/>
      <c r="J437" s="447"/>
      <c r="K437" s="447"/>
      <c r="L437" s="447"/>
      <c r="M437" s="447"/>
      <c r="N437" s="447"/>
      <c r="O437" s="447"/>
      <c r="P437" s="447"/>
      <c r="Q437" s="447"/>
      <c r="R437" s="447"/>
      <c r="S437" s="447"/>
      <c r="T437" s="447"/>
      <c r="U437" s="447"/>
      <c r="V437" s="447"/>
      <c r="W437" s="447"/>
      <c r="X437" s="447"/>
    </row>
    <row r="438" spans="1:24" ht="12.75">
      <c r="A438" s="447"/>
      <c r="B438" s="447"/>
      <c r="C438" s="454"/>
      <c r="D438" s="447"/>
      <c r="E438" s="449"/>
      <c r="F438" s="447"/>
      <c r="G438" s="447"/>
      <c r="H438" s="447"/>
      <c r="I438" s="447"/>
      <c r="J438" s="447"/>
      <c r="K438" s="447"/>
      <c r="L438" s="447"/>
      <c r="M438" s="447"/>
      <c r="N438" s="447"/>
      <c r="O438" s="447"/>
      <c r="P438" s="447"/>
      <c r="Q438" s="447"/>
      <c r="R438" s="447"/>
      <c r="S438" s="447"/>
      <c r="T438" s="447"/>
      <c r="U438" s="447"/>
      <c r="V438" s="447"/>
      <c r="W438" s="447"/>
      <c r="X438" s="447"/>
    </row>
    <row r="439" spans="1:24" ht="12.75">
      <c r="A439" s="447"/>
      <c r="B439" s="447"/>
      <c r="C439" s="454"/>
      <c r="D439" s="447"/>
      <c r="E439" s="449"/>
      <c r="F439" s="447"/>
      <c r="G439" s="447"/>
      <c r="H439" s="447"/>
      <c r="I439" s="447"/>
      <c r="J439" s="447"/>
      <c r="K439" s="447"/>
      <c r="L439" s="447"/>
      <c r="M439" s="447"/>
      <c r="N439" s="447"/>
      <c r="O439" s="447"/>
      <c r="P439" s="447"/>
      <c r="Q439" s="447"/>
      <c r="R439" s="447"/>
      <c r="S439" s="447"/>
      <c r="T439" s="447"/>
      <c r="U439" s="447"/>
      <c r="V439" s="447"/>
      <c r="W439" s="447"/>
      <c r="X439" s="447"/>
    </row>
    <row r="440" spans="1:24" ht="12.75">
      <c r="A440" s="447"/>
      <c r="B440" s="447"/>
      <c r="C440" s="454"/>
      <c r="D440" s="447"/>
      <c r="E440" s="449"/>
      <c r="F440" s="447"/>
      <c r="G440" s="447"/>
      <c r="H440" s="447"/>
      <c r="I440" s="447"/>
      <c r="J440" s="447"/>
      <c r="K440" s="447"/>
      <c r="L440" s="447"/>
      <c r="M440" s="447"/>
      <c r="N440" s="447"/>
      <c r="O440" s="447"/>
      <c r="P440" s="447"/>
      <c r="Q440" s="447"/>
      <c r="R440" s="447"/>
      <c r="S440" s="447"/>
      <c r="T440" s="447"/>
      <c r="U440" s="447"/>
      <c r="V440" s="447"/>
      <c r="W440" s="447"/>
      <c r="X440" s="447"/>
    </row>
    <row r="441" spans="1:24" ht="12.75">
      <c r="A441" s="447"/>
      <c r="B441" s="447"/>
      <c r="C441" s="454"/>
      <c r="D441" s="447"/>
      <c r="E441" s="449"/>
      <c r="F441" s="447"/>
      <c r="G441" s="447"/>
      <c r="H441" s="447"/>
      <c r="I441" s="447"/>
      <c r="J441" s="447"/>
      <c r="K441" s="447"/>
      <c r="L441" s="447"/>
      <c r="M441" s="447"/>
      <c r="N441" s="447"/>
      <c r="O441" s="447"/>
      <c r="P441" s="447"/>
      <c r="Q441" s="447"/>
      <c r="R441" s="447"/>
      <c r="S441" s="447"/>
      <c r="T441" s="447"/>
      <c r="U441" s="447"/>
      <c r="V441" s="447"/>
      <c r="W441" s="447"/>
      <c r="X441" s="447"/>
    </row>
    <row r="442" spans="1:24" ht="12.75">
      <c r="A442" s="447"/>
      <c r="B442" s="447"/>
      <c r="C442" s="454"/>
      <c r="D442" s="447"/>
      <c r="E442" s="449"/>
      <c r="F442" s="447"/>
      <c r="G442" s="447"/>
      <c r="H442" s="447"/>
      <c r="I442" s="447"/>
      <c r="J442" s="447"/>
      <c r="K442" s="447"/>
      <c r="L442" s="447"/>
      <c r="M442" s="447"/>
      <c r="N442" s="447"/>
      <c r="O442" s="447"/>
      <c r="P442" s="447"/>
      <c r="Q442" s="447"/>
      <c r="R442" s="447"/>
      <c r="S442" s="447"/>
      <c r="T442" s="447"/>
      <c r="U442" s="447"/>
      <c r="V442" s="447"/>
      <c r="W442" s="447"/>
      <c r="X442" s="447"/>
    </row>
    <row r="443" spans="1:24" ht="12.75">
      <c r="A443" s="447"/>
      <c r="B443" s="447"/>
      <c r="C443" s="454"/>
      <c r="D443" s="447"/>
      <c r="E443" s="449"/>
      <c r="F443" s="447"/>
      <c r="G443" s="447"/>
      <c r="H443" s="447"/>
      <c r="I443" s="447"/>
      <c r="J443" s="447"/>
      <c r="K443" s="447"/>
      <c r="L443" s="447"/>
      <c r="M443" s="447"/>
      <c r="N443" s="447"/>
      <c r="O443" s="447"/>
      <c r="P443" s="447"/>
      <c r="Q443" s="447"/>
      <c r="R443" s="447"/>
      <c r="S443" s="447"/>
      <c r="T443" s="447"/>
      <c r="U443" s="447"/>
      <c r="V443" s="447"/>
      <c r="W443" s="447"/>
      <c r="X443" s="447"/>
    </row>
    <row r="444" spans="1:24" ht="12.75">
      <c r="A444" s="447"/>
      <c r="B444" s="447"/>
      <c r="C444" s="454"/>
      <c r="D444" s="447"/>
      <c r="E444" s="449"/>
      <c r="F444" s="447"/>
      <c r="G444" s="447"/>
      <c r="H444" s="447"/>
      <c r="I444" s="447"/>
      <c r="J444" s="447"/>
      <c r="K444" s="447"/>
      <c r="L444" s="447"/>
      <c r="M444" s="447"/>
      <c r="N444" s="447"/>
      <c r="O444" s="447"/>
      <c r="P444" s="447"/>
      <c r="Q444" s="447"/>
      <c r="R444" s="447"/>
      <c r="S444" s="447"/>
      <c r="T444" s="447"/>
      <c r="U444" s="447"/>
      <c r="V444" s="447"/>
      <c r="W444" s="447"/>
      <c r="X444" s="447"/>
    </row>
    <row r="445" spans="1:24" ht="12.75">
      <c r="A445" s="447"/>
      <c r="B445" s="447"/>
      <c r="C445" s="454"/>
      <c r="D445" s="447"/>
      <c r="E445" s="449"/>
      <c r="F445" s="447"/>
      <c r="G445" s="447"/>
      <c r="H445" s="447"/>
      <c r="I445" s="447"/>
      <c r="J445" s="447"/>
      <c r="K445" s="447"/>
      <c r="L445" s="447"/>
      <c r="M445" s="447"/>
      <c r="N445" s="447"/>
      <c r="O445" s="447"/>
      <c r="P445" s="447"/>
      <c r="Q445" s="447"/>
      <c r="R445" s="447"/>
      <c r="S445" s="447"/>
      <c r="T445" s="447"/>
      <c r="U445" s="447"/>
      <c r="V445" s="447"/>
      <c r="W445" s="447"/>
      <c r="X445" s="447"/>
    </row>
    <row r="446" spans="1:24" ht="12.75">
      <c r="A446" s="447"/>
      <c r="B446" s="447"/>
      <c r="C446" s="454"/>
      <c r="D446" s="447"/>
      <c r="E446" s="449"/>
      <c r="F446" s="447"/>
      <c r="G446" s="447"/>
      <c r="H446" s="447"/>
      <c r="I446" s="447"/>
      <c r="J446" s="447"/>
      <c r="K446" s="447"/>
      <c r="L446" s="447"/>
      <c r="M446" s="447"/>
      <c r="N446" s="447"/>
      <c r="O446" s="447"/>
      <c r="P446" s="447"/>
      <c r="Q446" s="447"/>
      <c r="R446" s="447"/>
      <c r="S446" s="447"/>
      <c r="T446" s="447"/>
      <c r="U446" s="447"/>
      <c r="V446" s="447"/>
      <c r="W446" s="447"/>
      <c r="X446" s="447"/>
    </row>
    <row r="447" spans="1:24" ht="12.75">
      <c r="A447" s="447"/>
      <c r="B447" s="447"/>
      <c r="C447" s="454"/>
      <c r="D447" s="447"/>
      <c r="E447" s="449"/>
      <c r="F447" s="447"/>
      <c r="G447" s="447"/>
      <c r="H447" s="447"/>
      <c r="I447" s="447"/>
      <c r="J447" s="447"/>
      <c r="K447" s="447"/>
      <c r="L447" s="447"/>
      <c r="M447" s="447"/>
      <c r="N447" s="447"/>
      <c r="O447" s="447"/>
      <c r="P447" s="447"/>
      <c r="Q447" s="447"/>
      <c r="R447" s="447"/>
      <c r="S447" s="447"/>
      <c r="T447" s="447"/>
      <c r="U447" s="447"/>
      <c r="V447" s="447"/>
      <c r="W447" s="447"/>
      <c r="X447" s="447"/>
    </row>
    <row r="448" spans="1:24" ht="12.75">
      <c r="A448" s="447"/>
      <c r="B448" s="447"/>
      <c r="C448" s="454"/>
      <c r="D448" s="447"/>
      <c r="E448" s="449"/>
      <c r="F448" s="447"/>
      <c r="G448" s="447"/>
      <c r="H448" s="447"/>
      <c r="I448" s="447"/>
      <c r="J448" s="447"/>
      <c r="K448" s="447"/>
      <c r="L448" s="447"/>
      <c r="M448" s="447"/>
      <c r="N448" s="447"/>
      <c r="O448" s="447"/>
      <c r="P448" s="447"/>
      <c r="Q448" s="447"/>
      <c r="R448" s="447"/>
      <c r="S448" s="447"/>
      <c r="T448" s="447"/>
      <c r="U448" s="447"/>
      <c r="V448" s="447"/>
      <c r="W448" s="447"/>
      <c r="X448" s="447"/>
    </row>
    <row r="449" spans="1:24" ht="12.75">
      <c r="A449" s="447"/>
      <c r="B449" s="447"/>
      <c r="C449" s="454"/>
      <c r="D449" s="447"/>
      <c r="E449" s="449"/>
      <c r="F449" s="447"/>
      <c r="G449" s="447"/>
      <c r="H449" s="447"/>
      <c r="I449" s="447"/>
      <c r="J449" s="447"/>
      <c r="K449" s="447"/>
      <c r="L449" s="447"/>
      <c r="M449" s="447"/>
      <c r="N449" s="447"/>
      <c r="O449" s="447"/>
      <c r="P449" s="447"/>
      <c r="Q449" s="447"/>
      <c r="R449" s="447"/>
      <c r="S449" s="447"/>
      <c r="T449" s="447"/>
      <c r="U449" s="447"/>
      <c r="V449" s="447"/>
      <c r="W449" s="447"/>
      <c r="X449" s="447"/>
    </row>
    <row r="450" spans="1:24" ht="12.75">
      <c r="A450" s="447"/>
      <c r="B450" s="447"/>
      <c r="C450" s="454"/>
      <c r="D450" s="447"/>
      <c r="E450" s="449"/>
      <c r="F450" s="447"/>
      <c r="G450" s="447"/>
      <c r="H450" s="447"/>
      <c r="I450" s="447"/>
      <c r="J450" s="447"/>
      <c r="K450" s="447"/>
      <c r="L450" s="447"/>
      <c r="M450" s="447"/>
      <c r="N450" s="447"/>
      <c r="O450" s="447"/>
      <c r="P450" s="447"/>
      <c r="Q450" s="447"/>
      <c r="R450" s="447"/>
      <c r="S450" s="447"/>
      <c r="T450" s="447"/>
      <c r="U450" s="447"/>
      <c r="V450" s="447"/>
      <c r="W450" s="447"/>
      <c r="X450" s="447"/>
    </row>
    <row r="451" spans="1:24" ht="12.75">
      <c r="A451" s="447"/>
      <c r="B451" s="447"/>
      <c r="C451" s="454"/>
      <c r="D451" s="447"/>
      <c r="E451" s="449"/>
      <c r="F451" s="447"/>
      <c r="G451" s="447"/>
      <c r="H451" s="447"/>
      <c r="I451" s="447"/>
      <c r="J451" s="447"/>
      <c r="K451" s="447"/>
      <c r="L451" s="447"/>
      <c r="M451" s="447"/>
      <c r="N451" s="447"/>
      <c r="O451" s="447"/>
      <c r="P451" s="447"/>
      <c r="Q451" s="447"/>
      <c r="R451" s="447"/>
      <c r="S451" s="447"/>
      <c r="T451" s="447"/>
      <c r="U451" s="447"/>
      <c r="V451" s="447"/>
      <c r="W451" s="447"/>
      <c r="X451" s="447"/>
    </row>
    <row r="452" spans="1:24" ht="12.75">
      <c r="A452" s="447"/>
      <c r="B452" s="447"/>
      <c r="C452" s="454"/>
      <c r="D452" s="447"/>
      <c r="E452" s="449"/>
      <c r="F452" s="447"/>
      <c r="G452" s="447"/>
      <c r="H452" s="447"/>
      <c r="I452" s="447"/>
      <c r="J452" s="447"/>
      <c r="K452" s="447"/>
      <c r="L452" s="447"/>
      <c r="M452" s="447"/>
      <c r="N452" s="447"/>
      <c r="O452" s="447"/>
      <c r="P452" s="447"/>
      <c r="Q452" s="447"/>
      <c r="R452" s="447"/>
      <c r="S452" s="447"/>
      <c r="T452" s="447"/>
      <c r="U452" s="447"/>
      <c r="V452" s="447"/>
      <c r="W452" s="447"/>
      <c r="X452" s="447"/>
    </row>
    <row r="453" spans="1:24" ht="12.75">
      <c r="A453" s="447"/>
      <c r="B453" s="447"/>
      <c r="C453" s="454"/>
      <c r="D453" s="447"/>
      <c r="E453" s="449"/>
      <c r="F453" s="447"/>
      <c r="G453" s="447"/>
      <c r="H453" s="447"/>
      <c r="I453" s="447"/>
      <c r="J453" s="447"/>
      <c r="K453" s="447"/>
      <c r="L453" s="447"/>
      <c r="M453" s="447"/>
      <c r="N453" s="447"/>
      <c r="O453" s="447"/>
      <c r="P453" s="447"/>
      <c r="Q453" s="447"/>
      <c r="R453" s="447"/>
      <c r="S453" s="447"/>
      <c r="T453" s="447"/>
      <c r="U453" s="447"/>
      <c r="V453" s="447"/>
      <c r="W453" s="447"/>
      <c r="X453" s="447"/>
    </row>
    <row r="454" spans="1:24" ht="12.75">
      <c r="A454" s="447"/>
      <c r="B454" s="447"/>
      <c r="C454" s="454"/>
      <c r="D454" s="447"/>
      <c r="E454" s="449"/>
      <c r="F454" s="447"/>
      <c r="G454" s="447"/>
      <c r="H454" s="447"/>
      <c r="I454" s="447"/>
      <c r="J454" s="447"/>
      <c r="K454" s="447"/>
      <c r="L454" s="447"/>
      <c r="M454" s="447"/>
      <c r="N454" s="447"/>
      <c r="O454" s="447"/>
      <c r="P454" s="447"/>
      <c r="Q454" s="447"/>
      <c r="R454" s="447"/>
      <c r="S454" s="447"/>
      <c r="T454" s="447"/>
      <c r="U454" s="447"/>
      <c r="V454" s="447"/>
      <c r="W454" s="447"/>
      <c r="X454" s="447"/>
    </row>
    <row r="455" spans="1:24" ht="12.75">
      <c r="A455" s="447"/>
      <c r="B455" s="447"/>
      <c r="C455" s="454"/>
      <c r="D455" s="447"/>
      <c r="E455" s="449"/>
      <c r="F455" s="447"/>
      <c r="G455" s="447"/>
      <c r="H455" s="447"/>
      <c r="I455" s="447"/>
      <c r="J455" s="447"/>
      <c r="K455" s="447"/>
      <c r="L455" s="447"/>
      <c r="M455" s="447"/>
      <c r="N455" s="447"/>
      <c r="O455" s="447"/>
      <c r="P455" s="447"/>
      <c r="Q455" s="447"/>
      <c r="R455" s="447"/>
      <c r="S455" s="447"/>
      <c r="T455" s="447"/>
      <c r="U455" s="447"/>
      <c r="V455" s="447"/>
      <c r="W455" s="447"/>
      <c r="X455" s="447"/>
    </row>
    <row r="456" spans="1:24" ht="12.75">
      <c r="A456" s="447"/>
      <c r="B456" s="447"/>
      <c r="C456" s="454"/>
      <c r="D456" s="447"/>
      <c r="E456" s="449"/>
      <c r="F456" s="447"/>
      <c r="G456" s="447"/>
      <c r="H456" s="447"/>
      <c r="I456" s="447"/>
      <c r="J456" s="447"/>
      <c r="K456" s="447"/>
      <c r="L456" s="447"/>
      <c r="M456" s="447"/>
      <c r="N456" s="447"/>
      <c r="O456" s="447"/>
      <c r="P456" s="447"/>
      <c r="Q456" s="447"/>
      <c r="R456" s="447"/>
      <c r="S456" s="447"/>
      <c r="T456" s="447"/>
      <c r="U456" s="447"/>
      <c r="V456" s="447"/>
      <c r="W456" s="447"/>
      <c r="X456" s="447"/>
    </row>
    <row r="457" spans="1:24" ht="12.75">
      <c r="A457" s="447"/>
      <c r="B457" s="447"/>
      <c r="C457" s="454"/>
      <c r="D457" s="447"/>
      <c r="E457" s="449"/>
      <c r="F457" s="447"/>
      <c r="G457" s="447"/>
      <c r="H457" s="447"/>
      <c r="I457" s="447"/>
      <c r="J457" s="447"/>
      <c r="K457" s="447"/>
      <c r="L457" s="447"/>
      <c r="M457" s="447"/>
      <c r="N457" s="447"/>
      <c r="O457" s="447"/>
      <c r="P457" s="447"/>
      <c r="Q457" s="447"/>
      <c r="R457" s="447"/>
      <c r="S457" s="447"/>
      <c r="T457" s="447"/>
      <c r="U457" s="447"/>
      <c r="V457" s="447"/>
      <c r="W457" s="447"/>
      <c r="X457" s="447"/>
    </row>
    <row r="458" spans="1:24" ht="12.75">
      <c r="A458" s="447"/>
      <c r="B458" s="447"/>
      <c r="C458" s="454"/>
      <c r="D458" s="447"/>
      <c r="E458" s="449"/>
      <c r="F458" s="447"/>
      <c r="G458" s="447"/>
      <c r="H458" s="447"/>
      <c r="I458" s="447"/>
      <c r="J458" s="447"/>
      <c r="K458" s="447"/>
      <c r="L458" s="447"/>
      <c r="M458" s="447"/>
      <c r="N458" s="447"/>
      <c r="O458" s="447"/>
      <c r="P458" s="447"/>
      <c r="Q458" s="447"/>
      <c r="R458" s="447"/>
      <c r="S458" s="447"/>
      <c r="T458" s="447"/>
      <c r="U458" s="447"/>
      <c r="V458" s="447"/>
      <c r="W458" s="447"/>
      <c r="X458" s="447"/>
    </row>
    <row r="459" spans="1:24" ht="12.75">
      <c r="A459" s="447"/>
      <c r="B459" s="447"/>
      <c r="C459" s="454"/>
      <c r="D459" s="447"/>
      <c r="E459" s="449"/>
      <c r="F459" s="447"/>
      <c r="G459" s="447"/>
      <c r="H459" s="447"/>
      <c r="I459" s="447"/>
      <c r="J459" s="447"/>
      <c r="K459" s="447"/>
      <c r="L459" s="447"/>
      <c r="M459" s="447"/>
      <c r="N459" s="447"/>
      <c r="O459" s="447"/>
      <c r="P459" s="447"/>
      <c r="Q459" s="447"/>
      <c r="R459" s="447"/>
      <c r="S459" s="447"/>
      <c r="T459" s="447"/>
      <c r="U459" s="447"/>
      <c r="V459" s="447"/>
      <c r="W459" s="447"/>
      <c r="X459" s="447"/>
    </row>
    <row r="460" spans="1:24" ht="12.75">
      <c r="A460" s="447"/>
      <c r="B460" s="447"/>
      <c r="C460" s="454"/>
      <c r="D460" s="447"/>
      <c r="E460" s="449"/>
      <c r="F460" s="447"/>
      <c r="G460" s="447"/>
      <c r="H460" s="447"/>
      <c r="I460" s="447"/>
      <c r="J460" s="447"/>
      <c r="K460" s="447"/>
      <c r="L460" s="447"/>
      <c r="M460" s="447"/>
      <c r="N460" s="447"/>
      <c r="O460" s="447"/>
      <c r="P460" s="447"/>
      <c r="Q460" s="447"/>
      <c r="R460" s="447"/>
      <c r="S460" s="447"/>
      <c r="T460" s="447"/>
      <c r="U460" s="447"/>
      <c r="V460" s="447"/>
      <c r="W460" s="447"/>
      <c r="X460" s="447"/>
    </row>
    <row r="461" spans="1:24" ht="12.75">
      <c r="A461" s="447"/>
      <c r="B461" s="447"/>
      <c r="C461" s="454"/>
      <c r="D461" s="447"/>
      <c r="E461" s="449"/>
      <c r="F461" s="447"/>
      <c r="G461" s="447"/>
      <c r="H461" s="447"/>
      <c r="I461" s="447"/>
      <c r="J461" s="447"/>
      <c r="K461" s="447"/>
      <c r="L461" s="447"/>
      <c r="M461" s="447"/>
      <c r="N461" s="447"/>
      <c r="O461" s="447"/>
      <c r="P461" s="447"/>
      <c r="Q461" s="447"/>
      <c r="R461" s="447"/>
      <c r="S461" s="447"/>
      <c r="T461" s="447"/>
      <c r="U461" s="447"/>
      <c r="V461" s="447"/>
      <c r="W461" s="447"/>
      <c r="X461" s="447"/>
    </row>
    <row r="462" spans="1:24" ht="12.75">
      <c r="A462" s="447"/>
      <c r="B462" s="447"/>
      <c r="C462" s="454"/>
      <c r="D462" s="447"/>
      <c r="E462" s="449"/>
      <c r="F462" s="447"/>
      <c r="G462" s="447"/>
      <c r="H462" s="447"/>
      <c r="I462" s="447"/>
      <c r="J462" s="447"/>
      <c r="K462" s="447"/>
      <c r="L462" s="447"/>
      <c r="M462" s="447"/>
      <c r="N462" s="447"/>
      <c r="O462" s="447"/>
      <c r="P462" s="447"/>
      <c r="Q462" s="447"/>
      <c r="R462" s="447"/>
      <c r="S462" s="447"/>
      <c r="T462" s="447"/>
      <c r="U462" s="447"/>
      <c r="V462" s="447"/>
      <c r="W462" s="447"/>
      <c r="X462" s="447"/>
    </row>
    <row r="463" spans="1:24" ht="12.75">
      <c r="A463" s="447"/>
      <c r="B463" s="447"/>
      <c r="C463" s="454"/>
      <c r="D463" s="447"/>
      <c r="E463" s="449"/>
      <c r="F463" s="447"/>
      <c r="G463" s="447"/>
      <c r="H463" s="447"/>
      <c r="I463" s="447"/>
      <c r="J463" s="447"/>
      <c r="K463" s="447"/>
      <c r="L463" s="447"/>
      <c r="M463" s="447"/>
      <c r="N463" s="447"/>
      <c r="O463" s="447"/>
      <c r="P463" s="447"/>
      <c r="Q463" s="447"/>
      <c r="R463" s="447"/>
      <c r="S463" s="447"/>
      <c r="T463" s="447"/>
      <c r="U463" s="447"/>
      <c r="V463" s="447"/>
      <c r="W463" s="447"/>
      <c r="X463" s="447"/>
    </row>
    <row r="464" spans="1:24" ht="12.75">
      <c r="A464" s="447"/>
      <c r="B464" s="447"/>
      <c r="C464" s="454"/>
      <c r="D464" s="447"/>
      <c r="E464" s="449"/>
      <c r="F464" s="447"/>
      <c r="G464" s="447"/>
      <c r="H464" s="447"/>
      <c r="I464" s="447"/>
      <c r="J464" s="447"/>
      <c r="K464" s="447"/>
      <c r="L464" s="447"/>
      <c r="M464" s="447"/>
      <c r="N464" s="447"/>
      <c r="O464" s="447"/>
      <c r="P464" s="447"/>
      <c r="Q464" s="447"/>
      <c r="R464" s="447"/>
      <c r="S464" s="447"/>
      <c r="T464" s="447"/>
      <c r="U464" s="447"/>
      <c r="V464" s="447"/>
      <c r="W464" s="447"/>
      <c r="X464" s="447"/>
    </row>
    <row r="465" spans="1:24" ht="12.75">
      <c r="A465" s="447"/>
      <c r="B465" s="447"/>
      <c r="C465" s="454"/>
      <c r="D465" s="447"/>
      <c r="E465" s="449"/>
      <c r="F465" s="447"/>
      <c r="G465" s="447"/>
      <c r="H465" s="447"/>
      <c r="I465" s="447"/>
      <c r="J465" s="447"/>
      <c r="K465" s="447"/>
      <c r="L465" s="447"/>
      <c r="M465" s="447"/>
      <c r="N465" s="447"/>
      <c r="O465" s="447"/>
      <c r="P465" s="447"/>
      <c r="Q465" s="447"/>
      <c r="R465" s="447"/>
      <c r="S465" s="447"/>
      <c r="T465" s="447"/>
      <c r="U465" s="447"/>
      <c r="V465" s="447"/>
      <c r="W465" s="447"/>
      <c r="X465" s="447"/>
    </row>
    <row r="466" spans="1:24" ht="12.75">
      <c r="A466" s="447"/>
      <c r="B466" s="447"/>
      <c r="C466" s="454"/>
      <c r="D466" s="447"/>
      <c r="E466" s="449"/>
      <c r="F466" s="447"/>
      <c r="G466" s="447"/>
      <c r="H466" s="447"/>
      <c r="I466" s="447"/>
      <c r="J466" s="447"/>
      <c r="K466" s="447"/>
      <c r="L466" s="447"/>
      <c r="M466" s="447"/>
      <c r="N466" s="447"/>
      <c r="O466" s="447"/>
      <c r="P466" s="447"/>
      <c r="Q466" s="447"/>
      <c r="R466" s="447"/>
      <c r="S466" s="447"/>
      <c r="T466" s="447"/>
      <c r="U466" s="447"/>
      <c r="V466" s="447"/>
      <c r="W466" s="447"/>
      <c r="X466" s="447"/>
    </row>
    <row r="467" spans="1:24" ht="12.75">
      <c r="A467" s="447"/>
      <c r="B467" s="447"/>
      <c r="C467" s="454"/>
      <c r="D467" s="447"/>
      <c r="E467" s="449"/>
      <c r="F467" s="447"/>
      <c r="G467" s="447"/>
      <c r="H467" s="447"/>
      <c r="I467" s="447"/>
      <c r="J467" s="447"/>
      <c r="K467" s="447"/>
      <c r="L467" s="447"/>
      <c r="M467" s="447"/>
      <c r="N467" s="447"/>
      <c r="O467" s="447"/>
      <c r="P467" s="447"/>
      <c r="Q467" s="447"/>
      <c r="R467" s="447"/>
      <c r="S467" s="447"/>
      <c r="T467" s="447"/>
      <c r="U467" s="447"/>
      <c r="V467" s="447"/>
      <c r="W467" s="447"/>
      <c r="X467" s="447"/>
    </row>
    <row r="468" spans="1:24" ht="12.75">
      <c r="A468" s="447"/>
      <c r="B468" s="447"/>
      <c r="C468" s="454"/>
      <c r="D468" s="447"/>
      <c r="E468" s="449"/>
      <c r="F468" s="447"/>
      <c r="G468" s="447"/>
      <c r="H468" s="447"/>
      <c r="I468" s="447"/>
      <c r="J468" s="447"/>
      <c r="K468" s="447"/>
      <c r="L468" s="447"/>
      <c r="M468" s="447"/>
      <c r="N468" s="447"/>
      <c r="O468" s="447"/>
      <c r="P468" s="447"/>
      <c r="Q468" s="447"/>
      <c r="R468" s="447"/>
      <c r="S468" s="447"/>
      <c r="T468" s="447"/>
      <c r="U468" s="447"/>
      <c r="V468" s="447"/>
      <c r="W468" s="447"/>
      <c r="X468" s="447"/>
    </row>
    <row r="469" spans="1:24" ht="12.75">
      <c r="A469" s="447"/>
      <c r="B469" s="447"/>
      <c r="C469" s="454"/>
      <c r="D469" s="447"/>
      <c r="E469" s="449"/>
      <c r="F469" s="447"/>
      <c r="G469" s="447"/>
      <c r="H469" s="447"/>
      <c r="I469" s="447"/>
      <c r="J469" s="447"/>
      <c r="K469" s="447"/>
      <c r="L469" s="447"/>
      <c r="M469" s="447"/>
      <c r="N469" s="447"/>
      <c r="O469" s="447"/>
      <c r="P469" s="447"/>
      <c r="Q469" s="447"/>
      <c r="R469" s="447"/>
      <c r="S469" s="447"/>
      <c r="T469" s="447"/>
      <c r="U469" s="447"/>
      <c r="V469" s="447"/>
      <c r="W469" s="447"/>
      <c r="X469" s="447"/>
    </row>
    <row r="470" spans="1:24" ht="12.75">
      <c r="A470" s="447"/>
      <c r="B470" s="447"/>
      <c r="C470" s="454"/>
      <c r="D470" s="447"/>
      <c r="E470" s="449"/>
      <c r="F470" s="447"/>
      <c r="G470" s="447"/>
      <c r="H470" s="447"/>
      <c r="I470" s="447"/>
      <c r="J470" s="447"/>
      <c r="K470" s="447"/>
      <c r="L470" s="447"/>
      <c r="M470" s="447"/>
      <c r="N470" s="447"/>
      <c r="O470" s="447"/>
      <c r="P470" s="447"/>
      <c r="Q470" s="447"/>
      <c r="R470" s="447"/>
      <c r="S470" s="447"/>
      <c r="T470" s="447"/>
      <c r="U470" s="447"/>
      <c r="V470" s="447"/>
      <c r="W470" s="447"/>
      <c r="X470" s="447"/>
    </row>
    <row r="471" spans="1:24" ht="12.75">
      <c r="A471" s="447"/>
      <c r="B471" s="447"/>
      <c r="C471" s="454"/>
      <c r="D471" s="447"/>
      <c r="E471" s="449"/>
      <c r="F471" s="447"/>
      <c r="G471" s="447"/>
      <c r="H471" s="447"/>
      <c r="I471" s="447"/>
      <c r="J471" s="447"/>
      <c r="K471" s="447"/>
      <c r="L471" s="447"/>
      <c r="M471" s="447"/>
      <c r="N471" s="447"/>
      <c r="O471" s="447"/>
      <c r="P471" s="447"/>
      <c r="Q471" s="447"/>
      <c r="R471" s="447"/>
      <c r="S471" s="447"/>
      <c r="T471" s="447"/>
      <c r="U471" s="447"/>
      <c r="V471" s="447"/>
      <c r="W471" s="447"/>
      <c r="X471" s="447"/>
    </row>
    <row r="472" spans="1:24" ht="12.75">
      <c r="A472" s="447"/>
      <c r="B472" s="447"/>
      <c r="C472" s="454"/>
      <c r="D472" s="447"/>
      <c r="E472" s="449"/>
      <c r="F472" s="447"/>
      <c r="G472" s="447"/>
      <c r="H472" s="447"/>
      <c r="I472" s="447"/>
      <c r="J472" s="447"/>
      <c r="K472" s="447"/>
      <c r="L472" s="447"/>
      <c r="M472" s="447"/>
      <c r="N472" s="447"/>
      <c r="O472" s="447"/>
      <c r="P472" s="447"/>
      <c r="Q472" s="447"/>
      <c r="R472" s="447"/>
      <c r="S472" s="447"/>
      <c r="T472" s="447"/>
      <c r="U472" s="447"/>
      <c r="V472" s="447"/>
      <c r="W472" s="447"/>
      <c r="X472" s="447"/>
    </row>
    <row r="473" spans="1:24" ht="12.75">
      <c r="A473" s="447"/>
      <c r="B473" s="447"/>
      <c r="C473" s="454"/>
      <c r="D473" s="447"/>
      <c r="E473" s="449"/>
      <c r="F473" s="447"/>
      <c r="G473" s="447"/>
      <c r="H473" s="447"/>
      <c r="I473" s="447"/>
      <c r="J473" s="447"/>
      <c r="K473" s="447"/>
      <c r="L473" s="447"/>
      <c r="M473" s="447"/>
      <c r="N473" s="447"/>
      <c r="O473" s="447"/>
      <c r="P473" s="447"/>
      <c r="Q473" s="447"/>
      <c r="R473" s="447"/>
      <c r="S473" s="447"/>
      <c r="T473" s="447"/>
      <c r="U473" s="447"/>
      <c r="V473" s="447"/>
      <c r="W473" s="447"/>
      <c r="X473" s="447"/>
    </row>
    <row r="474" spans="1:24" ht="12.75">
      <c r="A474" s="447"/>
      <c r="B474" s="447"/>
      <c r="C474" s="454"/>
      <c r="D474" s="447"/>
      <c r="E474" s="449"/>
      <c r="F474" s="447"/>
      <c r="G474" s="447"/>
      <c r="H474" s="447"/>
      <c r="I474" s="447"/>
      <c r="J474" s="447"/>
      <c r="K474" s="447"/>
      <c r="L474" s="447"/>
      <c r="M474" s="447"/>
      <c r="N474" s="447"/>
      <c r="O474" s="447"/>
      <c r="P474" s="447"/>
      <c r="Q474" s="447"/>
      <c r="R474" s="447"/>
      <c r="S474" s="447"/>
      <c r="T474" s="447"/>
      <c r="U474" s="447"/>
      <c r="V474" s="447"/>
      <c r="W474" s="447"/>
      <c r="X474" s="447"/>
    </row>
    <row r="475" spans="1:24" ht="12.75">
      <c r="A475" s="447"/>
      <c r="B475" s="447"/>
      <c r="C475" s="454"/>
      <c r="D475" s="447"/>
      <c r="E475" s="449"/>
      <c r="F475" s="447"/>
      <c r="G475" s="447"/>
      <c r="H475" s="447"/>
      <c r="I475" s="447"/>
      <c r="J475" s="447"/>
      <c r="K475" s="447"/>
      <c r="L475" s="447"/>
      <c r="M475" s="447"/>
      <c r="N475" s="447"/>
      <c r="O475" s="447"/>
      <c r="P475" s="447"/>
      <c r="Q475" s="447"/>
      <c r="R475" s="447"/>
      <c r="S475" s="447"/>
      <c r="T475" s="447"/>
      <c r="U475" s="447"/>
      <c r="V475" s="447"/>
      <c r="W475" s="447"/>
      <c r="X475" s="447"/>
    </row>
    <row r="476" spans="1:24" ht="12.75">
      <c r="A476" s="447"/>
      <c r="B476" s="447"/>
      <c r="C476" s="454"/>
      <c r="D476" s="447"/>
      <c r="E476" s="449"/>
      <c r="F476" s="447"/>
      <c r="G476" s="447"/>
      <c r="H476" s="447"/>
      <c r="I476" s="447"/>
      <c r="J476" s="447"/>
      <c r="K476" s="447"/>
      <c r="L476" s="447"/>
      <c r="M476" s="447"/>
      <c r="N476" s="447"/>
      <c r="O476" s="447"/>
      <c r="P476" s="447"/>
      <c r="Q476" s="447"/>
      <c r="R476" s="447"/>
      <c r="S476" s="447"/>
      <c r="T476" s="447"/>
      <c r="U476" s="447"/>
      <c r="V476" s="447"/>
      <c r="W476" s="447"/>
      <c r="X476" s="447"/>
    </row>
    <row r="477" spans="1:24" ht="12.75">
      <c r="A477" s="447"/>
      <c r="B477" s="447"/>
      <c r="C477" s="454"/>
      <c r="D477" s="447"/>
      <c r="E477" s="449"/>
      <c r="F477" s="447"/>
      <c r="G477" s="447"/>
      <c r="H477" s="447"/>
      <c r="I477" s="447"/>
      <c r="J477" s="447"/>
      <c r="K477" s="447"/>
      <c r="L477" s="447"/>
      <c r="M477" s="447"/>
      <c r="N477" s="447"/>
      <c r="O477" s="447"/>
      <c r="P477" s="447"/>
      <c r="Q477" s="447"/>
      <c r="R477" s="447"/>
      <c r="S477" s="447"/>
      <c r="T477" s="447"/>
      <c r="U477" s="447"/>
      <c r="V477" s="447"/>
      <c r="W477" s="447"/>
      <c r="X477" s="447"/>
    </row>
    <row r="478" spans="1:24" ht="12.75">
      <c r="A478" s="447"/>
      <c r="B478" s="447"/>
      <c r="C478" s="454"/>
      <c r="D478" s="447"/>
      <c r="E478" s="449"/>
      <c r="F478" s="447"/>
      <c r="G478" s="447"/>
      <c r="H478" s="447"/>
      <c r="I478" s="447"/>
      <c r="J478" s="447"/>
      <c r="K478" s="447"/>
      <c r="L478" s="447"/>
      <c r="M478" s="447"/>
      <c r="N478" s="447"/>
      <c r="O478" s="447"/>
      <c r="P478" s="447"/>
      <c r="Q478" s="447"/>
      <c r="R478" s="447"/>
      <c r="S478" s="447"/>
      <c r="T478" s="447"/>
      <c r="U478" s="447"/>
      <c r="V478" s="447"/>
      <c r="W478" s="447"/>
      <c r="X478" s="447"/>
    </row>
    <row r="479" spans="1:24" ht="12.75">
      <c r="A479" s="447"/>
      <c r="B479" s="447"/>
      <c r="C479" s="454"/>
      <c r="D479" s="447"/>
      <c r="E479" s="449"/>
      <c r="F479" s="447"/>
      <c r="G479" s="447"/>
      <c r="H479" s="447"/>
      <c r="I479" s="447"/>
      <c r="J479" s="447"/>
      <c r="K479" s="447"/>
      <c r="L479" s="447"/>
      <c r="M479" s="447"/>
      <c r="N479" s="447"/>
      <c r="O479" s="447"/>
      <c r="P479" s="447"/>
      <c r="Q479" s="447"/>
      <c r="R479" s="447"/>
      <c r="S479" s="447"/>
      <c r="T479" s="447"/>
      <c r="U479" s="447"/>
      <c r="V479" s="447"/>
      <c r="W479" s="447"/>
      <c r="X479" s="447"/>
    </row>
    <row r="480" spans="1:24" ht="12.75">
      <c r="A480" s="447"/>
      <c r="B480" s="447"/>
      <c r="C480" s="454"/>
      <c r="D480" s="447"/>
      <c r="E480" s="449"/>
      <c r="F480" s="447"/>
      <c r="G480" s="447"/>
      <c r="H480" s="447"/>
      <c r="I480" s="447"/>
      <c r="J480" s="447"/>
      <c r="K480" s="447"/>
      <c r="L480" s="447"/>
      <c r="M480" s="447"/>
      <c r="N480" s="447"/>
      <c r="O480" s="447"/>
      <c r="P480" s="447"/>
      <c r="Q480" s="447"/>
      <c r="R480" s="447"/>
      <c r="S480" s="447"/>
      <c r="T480" s="447"/>
      <c r="U480" s="447"/>
      <c r="V480" s="447"/>
      <c r="W480" s="447"/>
      <c r="X480" s="447"/>
    </row>
    <row r="481" spans="1:24" ht="12.75">
      <c r="A481" s="447"/>
      <c r="B481" s="447"/>
      <c r="C481" s="454"/>
      <c r="D481" s="447"/>
      <c r="E481" s="449"/>
      <c r="F481" s="447"/>
      <c r="G481" s="447"/>
      <c r="H481" s="447"/>
      <c r="I481" s="447"/>
      <c r="J481" s="447"/>
      <c r="K481" s="447"/>
      <c r="L481" s="447"/>
      <c r="M481" s="447"/>
      <c r="N481" s="447"/>
      <c r="O481" s="447"/>
      <c r="P481" s="447"/>
      <c r="Q481" s="447"/>
      <c r="R481" s="447"/>
      <c r="S481" s="447"/>
      <c r="T481" s="447"/>
      <c r="U481" s="447"/>
      <c r="V481" s="447"/>
      <c r="W481" s="447"/>
      <c r="X481" s="447"/>
    </row>
    <row r="482" spans="1:24" ht="12.75">
      <c r="A482" s="447"/>
      <c r="B482" s="447"/>
      <c r="C482" s="454"/>
      <c r="D482" s="447"/>
      <c r="E482" s="449"/>
      <c r="F482" s="447"/>
      <c r="G482" s="447"/>
      <c r="H482" s="447"/>
      <c r="I482" s="447"/>
      <c r="J482" s="447"/>
      <c r="K482" s="447"/>
      <c r="L482" s="447"/>
      <c r="M482" s="447"/>
      <c r="N482" s="447"/>
      <c r="O482" s="447"/>
      <c r="P482" s="447"/>
      <c r="Q482" s="447"/>
      <c r="R482" s="447"/>
      <c r="S482" s="447"/>
      <c r="T482" s="447"/>
      <c r="U482" s="447"/>
      <c r="V482" s="447"/>
      <c r="W482" s="447"/>
      <c r="X482" s="447"/>
    </row>
    <row r="483" spans="1:24" ht="12.75">
      <c r="A483" s="447"/>
      <c r="B483" s="447"/>
      <c r="C483" s="454"/>
      <c r="D483" s="447"/>
      <c r="E483" s="449"/>
      <c r="F483" s="447"/>
      <c r="G483" s="447"/>
      <c r="H483" s="447"/>
      <c r="I483" s="447"/>
      <c r="J483" s="447"/>
      <c r="K483" s="447"/>
      <c r="L483" s="447"/>
      <c r="M483" s="447"/>
      <c r="N483" s="447"/>
      <c r="O483" s="447"/>
      <c r="P483" s="447"/>
      <c r="Q483" s="447"/>
      <c r="R483" s="447"/>
      <c r="S483" s="447"/>
      <c r="T483" s="447"/>
      <c r="U483" s="447"/>
      <c r="V483" s="447"/>
      <c r="W483" s="447"/>
      <c r="X483" s="447"/>
    </row>
    <row r="484" spans="1:24" ht="12.75">
      <c r="A484" s="447"/>
      <c r="B484" s="447"/>
      <c r="C484" s="454"/>
      <c r="D484" s="447"/>
      <c r="E484" s="449"/>
      <c r="F484" s="447"/>
      <c r="G484" s="447"/>
      <c r="H484" s="447"/>
      <c r="I484" s="447"/>
      <c r="J484" s="447"/>
      <c r="K484" s="447"/>
      <c r="L484" s="447"/>
      <c r="M484" s="447"/>
      <c r="N484" s="447"/>
      <c r="O484" s="447"/>
      <c r="P484" s="447"/>
      <c r="Q484" s="447"/>
      <c r="R484" s="447"/>
      <c r="S484" s="447"/>
      <c r="T484" s="447"/>
      <c r="U484" s="447"/>
      <c r="V484" s="447"/>
      <c r="W484" s="447"/>
      <c r="X484" s="447"/>
    </row>
    <row r="485" spans="1:24" ht="12.75">
      <c r="A485" s="447"/>
      <c r="B485" s="447"/>
      <c r="C485" s="454"/>
      <c r="D485" s="447"/>
      <c r="E485" s="449"/>
      <c r="F485" s="447"/>
      <c r="G485" s="447"/>
      <c r="H485" s="447"/>
      <c r="I485" s="447"/>
      <c r="J485" s="447"/>
      <c r="K485" s="447"/>
      <c r="L485" s="447"/>
      <c r="M485" s="447"/>
      <c r="N485" s="447"/>
      <c r="O485" s="447"/>
      <c r="P485" s="447"/>
      <c r="Q485" s="447"/>
      <c r="R485" s="447"/>
      <c r="S485" s="447"/>
      <c r="T485" s="447"/>
      <c r="U485" s="447"/>
      <c r="V485" s="447"/>
      <c r="W485" s="447"/>
      <c r="X485" s="447"/>
    </row>
    <row r="486" spans="1:24" ht="12.75">
      <c r="A486" s="447"/>
      <c r="B486" s="447"/>
      <c r="C486" s="454"/>
      <c r="D486" s="447"/>
      <c r="E486" s="449"/>
      <c r="F486" s="447"/>
      <c r="G486" s="447"/>
      <c r="H486" s="447"/>
      <c r="I486" s="447"/>
      <c r="J486" s="447"/>
      <c r="K486" s="447"/>
      <c r="L486" s="447"/>
      <c r="M486" s="447"/>
      <c r="N486" s="447"/>
      <c r="O486" s="447"/>
      <c r="P486" s="447"/>
      <c r="Q486" s="447"/>
      <c r="R486" s="447"/>
      <c r="S486" s="447"/>
      <c r="T486" s="447"/>
      <c r="U486" s="447"/>
      <c r="V486" s="447"/>
      <c r="W486" s="447"/>
      <c r="X486" s="447"/>
    </row>
    <row r="487" spans="1:24" ht="12.75">
      <c r="A487" s="447"/>
      <c r="B487" s="447"/>
      <c r="C487" s="454"/>
      <c r="D487" s="447"/>
      <c r="E487" s="449"/>
      <c r="F487" s="447"/>
      <c r="G487" s="447"/>
      <c r="H487" s="447"/>
      <c r="I487" s="447"/>
      <c r="J487" s="447"/>
      <c r="K487" s="447"/>
      <c r="L487" s="447"/>
      <c r="M487" s="447"/>
      <c r="N487" s="447"/>
      <c r="O487" s="447"/>
      <c r="P487" s="447"/>
      <c r="Q487" s="447"/>
      <c r="R487" s="447"/>
      <c r="S487" s="447"/>
      <c r="T487" s="447"/>
      <c r="U487" s="447"/>
      <c r="V487" s="447"/>
      <c r="W487" s="447"/>
      <c r="X487" s="447"/>
    </row>
    <row r="488" spans="1:24" ht="12.75">
      <c r="A488" s="447"/>
      <c r="B488" s="447"/>
      <c r="C488" s="454"/>
      <c r="D488" s="447"/>
      <c r="E488" s="449"/>
      <c r="F488" s="447"/>
      <c r="G488" s="447"/>
      <c r="H488" s="447"/>
      <c r="I488" s="447"/>
      <c r="J488" s="447"/>
      <c r="K488" s="447"/>
      <c r="L488" s="447"/>
      <c r="M488" s="447"/>
      <c r="N488" s="447"/>
      <c r="O488" s="447"/>
      <c r="P488" s="447"/>
      <c r="Q488" s="447"/>
      <c r="R488" s="447"/>
      <c r="S488" s="447"/>
      <c r="T488" s="447"/>
      <c r="U488" s="447"/>
      <c r="V488" s="447"/>
      <c r="W488" s="447"/>
      <c r="X488" s="447"/>
    </row>
    <row r="489" spans="1:24" ht="12.75">
      <c r="A489" s="447"/>
      <c r="B489" s="447"/>
      <c r="C489" s="454"/>
      <c r="D489" s="447"/>
      <c r="E489" s="449"/>
      <c r="F489" s="447"/>
      <c r="G489" s="447"/>
      <c r="H489" s="447"/>
      <c r="I489" s="447"/>
      <c r="J489" s="447"/>
      <c r="K489" s="447"/>
      <c r="L489" s="447"/>
      <c r="M489" s="447"/>
      <c r="N489" s="447"/>
      <c r="O489" s="447"/>
      <c r="P489" s="447"/>
      <c r="Q489" s="447"/>
      <c r="R489" s="447"/>
      <c r="S489" s="447"/>
      <c r="T489" s="447"/>
      <c r="U489" s="447"/>
      <c r="V489" s="447"/>
      <c r="W489" s="447"/>
      <c r="X489" s="447"/>
    </row>
    <row r="490" spans="1:24" ht="12.75">
      <c r="A490" s="447"/>
      <c r="B490" s="447"/>
      <c r="C490" s="454"/>
      <c r="D490" s="447"/>
      <c r="E490" s="449"/>
      <c r="F490" s="447"/>
      <c r="G490" s="447"/>
      <c r="H490" s="447"/>
      <c r="I490" s="447"/>
      <c r="J490" s="447"/>
      <c r="K490" s="447"/>
      <c r="L490" s="447"/>
      <c r="M490" s="447"/>
      <c r="N490" s="447"/>
      <c r="O490" s="447"/>
      <c r="P490" s="447"/>
      <c r="Q490" s="447"/>
      <c r="R490" s="447"/>
      <c r="S490" s="447"/>
      <c r="T490" s="447"/>
      <c r="U490" s="447"/>
      <c r="V490" s="447"/>
      <c r="W490" s="447"/>
      <c r="X490" s="447"/>
    </row>
    <row r="491" spans="1:24" ht="12.75">
      <c r="A491" s="447"/>
      <c r="B491" s="447"/>
      <c r="C491" s="454"/>
      <c r="D491" s="447"/>
      <c r="E491" s="449"/>
      <c r="F491" s="447"/>
      <c r="G491" s="447"/>
      <c r="H491" s="447"/>
      <c r="I491" s="447"/>
      <c r="J491" s="447"/>
      <c r="K491" s="447"/>
      <c r="L491" s="447"/>
      <c r="M491" s="447"/>
      <c r="N491" s="447"/>
      <c r="O491" s="447"/>
      <c r="P491" s="447"/>
      <c r="Q491" s="447"/>
      <c r="R491" s="447"/>
      <c r="S491" s="447"/>
      <c r="T491" s="447"/>
      <c r="U491" s="447"/>
      <c r="V491" s="447"/>
      <c r="W491" s="447"/>
      <c r="X491" s="447"/>
    </row>
    <row r="492" spans="1:24" ht="12.75">
      <c r="A492" s="447"/>
      <c r="B492" s="447"/>
      <c r="C492" s="454"/>
      <c r="D492" s="447"/>
      <c r="E492" s="449"/>
      <c r="F492" s="447"/>
      <c r="G492" s="447"/>
      <c r="H492" s="447"/>
      <c r="I492" s="447"/>
      <c r="J492" s="447"/>
      <c r="K492" s="447"/>
      <c r="L492" s="447"/>
      <c r="M492" s="447"/>
      <c r="N492" s="447"/>
      <c r="O492" s="447"/>
      <c r="P492" s="447"/>
      <c r="Q492" s="447"/>
      <c r="R492" s="447"/>
      <c r="S492" s="447"/>
      <c r="T492" s="447"/>
      <c r="U492" s="447"/>
      <c r="V492" s="447"/>
      <c r="W492" s="447"/>
      <c r="X492" s="447"/>
    </row>
    <row r="493" spans="1:24" ht="12.75">
      <c r="A493" s="447"/>
      <c r="B493" s="447"/>
      <c r="C493" s="454"/>
      <c r="D493" s="447"/>
      <c r="E493" s="449"/>
      <c r="F493" s="447"/>
      <c r="G493" s="447"/>
      <c r="H493" s="447"/>
      <c r="I493" s="447"/>
      <c r="J493" s="447"/>
      <c r="K493" s="447"/>
      <c r="L493" s="447"/>
      <c r="M493" s="447"/>
      <c r="N493" s="447"/>
      <c r="O493" s="447"/>
      <c r="P493" s="447"/>
      <c r="Q493" s="447"/>
      <c r="R493" s="447"/>
      <c r="S493" s="447"/>
      <c r="T493" s="447"/>
      <c r="U493" s="447"/>
      <c r="V493" s="447"/>
      <c r="W493" s="447"/>
      <c r="X493" s="447"/>
    </row>
    <row r="494" spans="1:24" ht="12.75">
      <c r="A494" s="447"/>
      <c r="B494" s="447"/>
      <c r="C494" s="454"/>
      <c r="D494" s="447"/>
      <c r="E494" s="449"/>
      <c r="F494" s="447"/>
      <c r="G494" s="447"/>
      <c r="H494" s="447"/>
      <c r="I494" s="447"/>
      <c r="J494" s="447"/>
      <c r="K494" s="447"/>
      <c r="L494" s="447"/>
      <c r="M494" s="447"/>
      <c r="N494" s="447"/>
      <c r="O494" s="447"/>
      <c r="P494" s="447"/>
      <c r="Q494" s="447"/>
      <c r="R494" s="447"/>
      <c r="S494" s="447"/>
      <c r="T494" s="447"/>
      <c r="U494" s="447"/>
      <c r="V494" s="447"/>
      <c r="W494" s="447"/>
      <c r="X494" s="447"/>
    </row>
    <row r="495" spans="1:24" ht="12.75">
      <c r="A495" s="447"/>
      <c r="B495" s="447"/>
      <c r="C495" s="454"/>
      <c r="D495" s="447"/>
      <c r="E495" s="449"/>
      <c r="F495" s="447"/>
      <c r="G495" s="447"/>
      <c r="H495" s="447"/>
      <c r="I495" s="447"/>
      <c r="J495" s="447"/>
      <c r="K495" s="447"/>
      <c r="L495" s="447"/>
      <c r="M495" s="447"/>
      <c r="N495" s="447"/>
      <c r="O495" s="447"/>
      <c r="P495" s="447"/>
      <c r="Q495" s="447"/>
      <c r="R495" s="447"/>
      <c r="S495" s="447"/>
      <c r="T495" s="447"/>
      <c r="U495" s="447"/>
      <c r="V495" s="447"/>
      <c r="W495" s="447"/>
      <c r="X495" s="447"/>
    </row>
    <row r="496" spans="1:24" ht="12.75">
      <c r="A496" s="447"/>
      <c r="B496" s="447"/>
      <c r="C496" s="454"/>
      <c r="D496" s="447"/>
      <c r="E496" s="449"/>
      <c r="F496" s="447"/>
      <c r="G496" s="447"/>
      <c r="H496" s="447"/>
      <c r="I496" s="447"/>
      <c r="J496" s="447"/>
      <c r="K496" s="447"/>
      <c r="L496" s="447"/>
      <c r="M496" s="447"/>
      <c r="N496" s="447"/>
      <c r="O496" s="447"/>
      <c r="P496" s="447"/>
      <c r="Q496" s="447"/>
      <c r="R496" s="447"/>
      <c r="S496" s="447"/>
      <c r="T496" s="447"/>
      <c r="U496" s="447"/>
      <c r="V496" s="447"/>
      <c r="W496" s="447"/>
      <c r="X496" s="447"/>
    </row>
    <row r="497" spans="1:24" ht="12.75">
      <c r="A497" s="447"/>
      <c r="B497" s="447"/>
      <c r="C497" s="454"/>
      <c r="D497" s="447"/>
      <c r="E497" s="449"/>
      <c r="F497" s="447"/>
      <c r="G497" s="447"/>
      <c r="H497" s="447"/>
      <c r="I497" s="447"/>
      <c r="J497" s="447"/>
      <c r="K497" s="447"/>
      <c r="L497" s="447"/>
      <c r="M497" s="447"/>
      <c r="N497" s="447"/>
      <c r="O497" s="447"/>
      <c r="P497" s="447"/>
      <c r="Q497" s="447"/>
      <c r="R497" s="447"/>
      <c r="S497" s="447"/>
      <c r="T497" s="447"/>
      <c r="U497" s="447"/>
      <c r="V497" s="447"/>
      <c r="W497" s="447"/>
      <c r="X497" s="447"/>
    </row>
    <row r="498" spans="1:24" ht="12.75">
      <c r="A498" s="447"/>
      <c r="B498" s="447"/>
      <c r="C498" s="454"/>
      <c r="D498" s="447"/>
      <c r="E498" s="449"/>
      <c r="F498" s="447"/>
      <c r="G498" s="447"/>
      <c r="H498" s="447"/>
      <c r="I498" s="447"/>
      <c r="J498" s="447"/>
      <c r="K498" s="447"/>
      <c r="L498" s="447"/>
      <c r="M498" s="447"/>
      <c r="N498" s="447"/>
      <c r="O498" s="447"/>
      <c r="P498" s="447"/>
      <c r="Q498" s="447"/>
      <c r="R498" s="447"/>
      <c r="S498" s="447"/>
      <c r="T498" s="447"/>
      <c r="U498" s="447"/>
      <c r="V498" s="447"/>
      <c r="W498" s="447"/>
      <c r="X498" s="447"/>
    </row>
    <row r="499" spans="1:24" ht="12.75">
      <c r="A499" s="447"/>
      <c r="B499" s="447"/>
      <c r="C499" s="454"/>
      <c r="D499" s="447"/>
      <c r="E499" s="449"/>
      <c r="F499" s="447"/>
      <c r="G499" s="447"/>
      <c r="H499" s="447"/>
      <c r="I499" s="447"/>
      <c r="J499" s="447"/>
      <c r="K499" s="447"/>
      <c r="L499" s="447"/>
      <c r="M499" s="447"/>
      <c r="N499" s="447"/>
      <c r="O499" s="447"/>
      <c r="P499" s="447"/>
      <c r="Q499" s="447"/>
      <c r="R499" s="447"/>
      <c r="S499" s="447"/>
      <c r="T499" s="447"/>
      <c r="U499" s="447"/>
      <c r="V499" s="447"/>
      <c r="W499" s="447"/>
      <c r="X499" s="447"/>
    </row>
    <row r="500" spans="1:24" ht="12.75">
      <c r="A500" s="447"/>
      <c r="B500" s="447"/>
      <c r="C500" s="454"/>
      <c r="D500" s="447"/>
      <c r="E500" s="449"/>
      <c r="F500" s="447"/>
      <c r="G500" s="447"/>
      <c r="H500" s="447"/>
      <c r="I500" s="447"/>
      <c r="J500" s="447"/>
      <c r="K500" s="447"/>
      <c r="L500" s="447"/>
      <c r="M500" s="447"/>
      <c r="N500" s="447"/>
      <c r="O500" s="447"/>
      <c r="P500" s="447"/>
      <c r="Q500" s="447"/>
      <c r="R500" s="447"/>
      <c r="S500" s="447"/>
      <c r="T500" s="447"/>
      <c r="U500" s="447"/>
      <c r="V500" s="447"/>
      <c r="W500" s="447"/>
      <c r="X500" s="447"/>
    </row>
    <row r="501" spans="1:24" ht="12.75">
      <c r="A501" s="447"/>
      <c r="B501" s="447"/>
      <c r="C501" s="454"/>
      <c r="D501" s="447"/>
      <c r="E501" s="449"/>
      <c r="F501" s="447"/>
      <c r="G501" s="447"/>
      <c r="H501" s="447"/>
      <c r="I501" s="447"/>
      <c r="J501" s="447"/>
      <c r="K501" s="447"/>
      <c r="L501" s="447"/>
      <c r="M501" s="447"/>
      <c r="N501" s="447"/>
      <c r="O501" s="447"/>
      <c r="P501" s="447"/>
      <c r="Q501" s="447"/>
      <c r="R501" s="447"/>
      <c r="S501" s="447"/>
      <c r="T501" s="447"/>
      <c r="U501" s="447"/>
      <c r="V501" s="447"/>
      <c r="W501" s="447"/>
      <c r="X501" s="447"/>
    </row>
    <row r="502" spans="1:24" ht="12.75">
      <c r="A502" s="447"/>
      <c r="B502" s="447"/>
      <c r="C502" s="454"/>
      <c r="D502" s="447"/>
      <c r="E502" s="449"/>
      <c r="F502" s="447"/>
      <c r="G502" s="447"/>
      <c r="H502" s="447"/>
      <c r="I502" s="447"/>
      <c r="J502" s="447"/>
      <c r="K502" s="447"/>
      <c r="L502" s="447"/>
      <c r="M502" s="447"/>
      <c r="N502" s="447"/>
      <c r="O502" s="447"/>
      <c r="P502" s="447"/>
      <c r="Q502" s="447"/>
      <c r="R502" s="447"/>
      <c r="S502" s="447"/>
      <c r="T502" s="447"/>
      <c r="U502" s="447"/>
      <c r="V502" s="447"/>
      <c r="W502" s="447"/>
      <c r="X502" s="447"/>
    </row>
    <row r="503" spans="1:24" ht="12.75">
      <c r="A503" s="447"/>
      <c r="B503" s="447"/>
      <c r="C503" s="454"/>
      <c r="D503" s="447"/>
      <c r="E503" s="449"/>
      <c r="F503" s="447"/>
      <c r="G503" s="447"/>
      <c r="H503" s="447"/>
      <c r="I503" s="447"/>
      <c r="J503" s="447"/>
      <c r="K503" s="447"/>
      <c r="L503" s="447"/>
      <c r="M503" s="447"/>
      <c r="N503" s="447"/>
      <c r="O503" s="447"/>
      <c r="P503" s="447"/>
      <c r="Q503" s="447"/>
      <c r="R503" s="447"/>
      <c r="S503" s="447"/>
      <c r="T503" s="447"/>
      <c r="U503" s="447"/>
      <c r="V503" s="447"/>
      <c r="W503" s="447"/>
      <c r="X503" s="447"/>
    </row>
    <row r="504" spans="1:24" ht="12.75">
      <c r="A504" s="447"/>
      <c r="B504" s="447"/>
      <c r="C504" s="454"/>
      <c r="D504" s="447"/>
      <c r="E504" s="449"/>
      <c r="F504" s="447"/>
      <c r="G504" s="447"/>
      <c r="H504" s="447"/>
      <c r="I504" s="447"/>
      <c r="J504" s="447"/>
      <c r="K504" s="447"/>
      <c r="L504" s="447"/>
      <c r="M504" s="447"/>
      <c r="N504" s="447"/>
      <c r="O504" s="447"/>
      <c r="P504" s="447"/>
      <c r="Q504" s="447"/>
      <c r="R504" s="447"/>
      <c r="S504" s="447"/>
      <c r="T504" s="447"/>
      <c r="U504" s="447"/>
      <c r="V504" s="447"/>
      <c r="W504" s="447"/>
      <c r="X504" s="447"/>
    </row>
    <row r="505" spans="1:24" ht="12.75">
      <c r="A505" s="447"/>
      <c r="B505" s="447"/>
      <c r="C505" s="454"/>
      <c r="D505" s="447"/>
      <c r="E505" s="449"/>
      <c r="F505" s="447"/>
      <c r="G505" s="447"/>
      <c r="H505" s="447"/>
      <c r="I505" s="447"/>
      <c r="J505" s="447"/>
      <c r="K505" s="447"/>
      <c r="L505" s="447"/>
      <c r="M505" s="447"/>
      <c r="N505" s="447"/>
      <c r="O505" s="447"/>
      <c r="P505" s="447"/>
      <c r="Q505" s="447"/>
      <c r="R505" s="447"/>
      <c r="S505" s="447"/>
      <c r="T505" s="447"/>
      <c r="U505" s="447"/>
      <c r="V505" s="447"/>
      <c r="W505" s="447"/>
      <c r="X505" s="447"/>
    </row>
    <row r="506" spans="1:24" ht="12.75">
      <c r="A506" s="447"/>
      <c r="B506" s="447"/>
      <c r="C506" s="454"/>
      <c r="D506" s="447"/>
      <c r="E506" s="449"/>
      <c r="F506" s="447"/>
      <c r="G506" s="447"/>
      <c r="H506" s="447"/>
      <c r="I506" s="447"/>
      <c r="J506" s="447"/>
      <c r="K506" s="447"/>
      <c r="L506" s="447"/>
      <c r="M506" s="447"/>
      <c r="N506" s="447"/>
      <c r="O506" s="447"/>
      <c r="P506" s="447"/>
      <c r="Q506" s="447"/>
      <c r="R506" s="447"/>
      <c r="S506" s="447"/>
      <c r="T506" s="447"/>
      <c r="U506" s="447"/>
      <c r="V506" s="447"/>
      <c r="W506" s="447"/>
      <c r="X506" s="447"/>
    </row>
    <row r="507" spans="1:24" ht="12.75">
      <c r="A507" s="447"/>
      <c r="B507" s="447"/>
      <c r="C507" s="454"/>
      <c r="D507" s="447"/>
      <c r="E507" s="449"/>
      <c r="F507" s="447"/>
      <c r="G507" s="447"/>
      <c r="H507" s="447"/>
      <c r="I507" s="447"/>
      <c r="J507" s="447"/>
      <c r="K507" s="447"/>
      <c r="L507" s="447"/>
      <c r="M507" s="447"/>
      <c r="N507" s="447"/>
      <c r="O507" s="447"/>
      <c r="P507" s="447"/>
      <c r="Q507" s="447"/>
      <c r="R507" s="447"/>
      <c r="S507" s="447"/>
      <c r="T507" s="447"/>
      <c r="U507" s="447"/>
      <c r="V507" s="447"/>
      <c r="W507" s="447"/>
      <c r="X507" s="447"/>
    </row>
    <row r="508" spans="1:24" ht="12.75">
      <c r="A508" s="447"/>
      <c r="B508" s="447"/>
      <c r="C508" s="454"/>
      <c r="D508" s="447"/>
      <c r="E508" s="449"/>
      <c r="F508" s="447"/>
      <c r="G508" s="447"/>
      <c r="H508" s="447"/>
      <c r="I508" s="447"/>
      <c r="J508" s="447"/>
      <c r="K508" s="447"/>
      <c r="L508" s="447"/>
      <c r="M508" s="447"/>
      <c r="N508" s="447"/>
      <c r="O508" s="447"/>
      <c r="P508" s="447"/>
      <c r="Q508" s="447"/>
      <c r="R508" s="447"/>
      <c r="S508" s="447"/>
      <c r="T508" s="447"/>
      <c r="U508" s="447"/>
      <c r="V508" s="447"/>
      <c r="W508" s="447"/>
      <c r="X508" s="447"/>
    </row>
    <row r="509" spans="1:24" ht="12.75">
      <c r="A509" s="447"/>
      <c r="B509" s="447"/>
      <c r="C509" s="454"/>
      <c r="D509" s="447"/>
      <c r="E509" s="449"/>
      <c r="F509" s="447"/>
      <c r="G509" s="447"/>
      <c r="H509" s="447"/>
      <c r="I509" s="447"/>
      <c r="J509" s="447"/>
      <c r="K509" s="447"/>
      <c r="L509" s="447"/>
      <c r="M509" s="447"/>
      <c r="N509" s="447"/>
      <c r="O509" s="447"/>
      <c r="P509" s="447"/>
      <c r="Q509" s="447"/>
      <c r="R509" s="447"/>
      <c r="S509" s="447"/>
      <c r="T509" s="447"/>
      <c r="U509" s="447"/>
      <c r="V509" s="447"/>
      <c r="W509" s="447"/>
      <c r="X509" s="447"/>
    </row>
    <row r="510" spans="1:24" ht="12.75">
      <c r="A510" s="447"/>
      <c r="B510" s="447"/>
      <c r="C510" s="454"/>
      <c r="D510" s="447"/>
      <c r="E510" s="449"/>
      <c r="F510" s="447"/>
      <c r="G510" s="447"/>
      <c r="H510" s="447"/>
      <c r="I510" s="447"/>
      <c r="J510" s="447"/>
      <c r="K510" s="447"/>
      <c r="L510" s="447"/>
      <c r="M510" s="447"/>
      <c r="N510" s="447"/>
      <c r="O510" s="447"/>
      <c r="P510" s="447"/>
      <c r="Q510" s="447"/>
      <c r="R510" s="447"/>
      <c r="S510" s="447"/>
      <c r="T510" s="447"/>
      <c r="U510" s="447"/>
      <c r="V510" s="447"/>
      <c r="W510" s="447"/>
      <c r="X510" s="447"/>
    </row>
    <row r="511" spans="1:24" ht="12.75">
      <c r="A511" s="447"/>
      <c r="B511" s="447"/>
      <c r="C511" s="454"/>
      <c r="D511" s="447"/>
      <c r="E511" s="449"/>
      <c r="F511" s="447"/>
      <c r="G511" s="447"/>
      <c r="H511" s="447"/>
      <c r="I511" s="447"/>
      <c r="J511" s="447"/>
      <c r="K511" s="447"/>
      <c r="L511" s="447"/>
      <c r="M511" s="447"/>
      <c r="N511" s="447"/>
      <c r="O511" s="447"/>
      <c r="P511" s="447"/>
      <c r="Q511" s="447"/>
      <c r="R511" s="447"/>
      <c r="S511" s="447"/>
      <c r="T511" s="447"/>
      <c r="U511" s="447"/>
      <c r="V511" s="447"/>
      <c r="W511" s="447"/>
      <c r="X511" s="447"/>
    </row>
    <row r="512" spans="1:24" ht="12.75">
      <c r="A512" s="447"/>
      <c r="B512" s="447"/>
      <c r="C512" s="454"/>
      <c r="D512" s="447"/>
      <c r="E512" s="449"/>
      <c r="F512" s="447"/>
      <c r="G512" s="447"/>
      <c r="H512" s="447"/>
      <c r="I512" s="447"/>
      <c r="J512" s="447"/>
      <c r="K512" s="447"/>
      <c r="L512" s="447"/>
      <c r="M512" s="447"/>
      <c r="N512" s="447"/>
      <c r="O512" s="447"/>
      <c r="P512" s="447"/>
      <c r="Q512" s="447"/>
      <c r="R512" s="447"/>
      <c r="S512" s="447"/>
      <c r="T512" s="447"/>
      <c r="U512" s="447"/>
      <c r="V512" s="447"/>
      <c r="W512" s="447"/>
      <c r="X512" s="447"/>
    </row>
    <row r="513" spans="1:24" ht="12.75">
      <c r="A513" s="447"/>
      <c r="B513" s="447"/>
      <c r="C513" s="454"/>
      <c r="D513" s="447"/>
      <c r="E513" s="449"/>
      <c r="F513" s="447"/>
      <c r="G513" s="447"/>
      <c r="H513" s="447"/>
      <c r="I513" s="447"/>
      <c r="J513" s="447"/>
      <c r="K513" s="447"/>
      <c r="L513" s="447"/>
      <c r="M513" s="447"/>
      <c r="N513" s="447"/>
      <c r="O513" s="447"/>
      <c r="P513" s="447"/>
      <c r="Q513" s="447"/>
      <c r="R513" s="447"/>
      <c r="S513" s="447"/>
      <c r="T513" s="447"/>
      <c r="U513" s="447"/>
      <c r="V513" s="447"/>
      <c r="W513" s="447"/>
      <c r="X513" s="447"/>
    </row>
    <row r="514" spans="1:24" ht="12.75">
      <c r="A514" s="447"/>
      <c r="B514" s="447"/>
      <c r="C514" s="454"/>
      <c r="D514" s="447"/>
      <c r="E514" s="449"/>
      <c r="F514" s="447"/>
      <c r="G514" s="447"/>
      <c r="H514" s="447"/>
      <c r="I514" s="447"/>
      <c r="J514" s="447"/>
      <c r="K514" s="447"/>
      <c r="L514" s="447"/>
      <c r="M514" s="447"/>
      <c r="N514" s="447"/>
      <c r="O514" s="447"/>
      <c r="P514" s="447"/>
      <c r="Q514" s="447"/>
      <c r="R514" s="447"/>
      <c r="S514" s="447"/>
      <c r="T514" s="447"/>
      <c r="U514" s="447"/>
      <c r="V514" s="447"/>
      <c r="W514" s="447"/>
      <c r="X514" s="447"/>
    </row>
    <row r="515" spans="1:24" ht="12.75">
      <c r="A515" s="447"/>
      <c r="B515" s="447"/>
      <c r="C515" s="454"/>
      <c r="D515" s="447"/>
      <c r="E515" s="449"/>
      <c r="F515" s="447"/>
      <c r="G515" s="447"/>
      <c r="H515" s="447"/>
      <c r="I515" s="447"/>
      <c r="J515" s="447"/>
      <c r="K515" s="447"/>
      <c r="L515" s="447"/>
      <c r="M515" s="447"/>
      <c r="N515" s="447"/>
      <c r="O515" s="447"/>
      <c r="P515" s="447"/>
      <c r="Q515" s="447"/>
      <c r="R515" s="447"/>
      <c r="S515" s="447"/>
      <c r="T515" s="447"/>
      <c r="U515" s="447"/>
      <c r="V515" s="447"/>
      <c r="W515" s="447"/>
      <c r="X515" s="447"/>
    </row>
    <row r="516" spans="1:24" ht="12.75">
      <c r="A516" s="447"/>
      <c r="B516" s="447"/>
      <c r="C516" s="454"/>
      <c r="D516" s="447"/>
      <c r="E516" s="449"/>
      <c r="F516" s="447"/>
      <c r="G516" s="447"/>
      <c r="H516" s="447"/>
      <c r="I516" s="447"/>
      <c r="J516" s="447"/>
      <c r="K516" s="447"/>
      <c r="L516" s="447"/>
      <c r="M516" s="447"/>
      <c r="N516" s="447"/>
      <c r="O516" s="447"/>
      <c r="P516" s="447"/>
      <c r="Q516" s="447"/>
      <c r="R516" s="447"/>
      <c r="S516" s="447"/>
      <c r="T516" s="447"/>
      <c r="U516" s="447"/>
      <c r="V516" s="447"/>
      <c r="W516" s="447"/>
      <c r="X516" s="447"/>
    </row>
    <row r="517" spans="1:24" ht="12.75">
      <c r="A517" s="447"/>
      <c r="B517" s="447"/>
      <c r="C517" s="454"/>
      <c r="D517" s="447"/>
      <c r="E517" s="449"/>
      <c r="F517" s="447"/>
      <c r="G517" s="447"/>
      <c r="H517" s="447"/>
      <c r="I517" s="447"/>
      <c r="J517" s="447"/>
      <c r="K517" s="447"/>
      <c r="L517" s="447"/>
      <c r="M517" s="447"/>
      <c r="N517" s="447"/>
      <c r="O517" s="447"/>
      <c r="P517" s="447"/>
      <c r="Q517" s="447"/>
      <c r="R517" s="447"/>
      <c r="S517" s="447"/>
      <c r="T517" s="447"/>
      <c r="U517" s="447"/>
      <c r="V517" s="447"/>
      <c r="W517" s="447"/>
      <c r="X517" s="447"/>
    </row>
    <row r="518" spans="1:24" ht="12.75">
      <c r="A518" s="447"/>
      <c r="B518" s="447"/>
      <c r="C518" s="454"/>
      <c r="D518" s="447"/>
      <c r="E518" s="449"/>
      <c r="F518" s="447"/>
      <c r="G518" s="447"/>
      <c r="H518" s="447"/>
      <c r="I518" s="447"/>
      <c r="J518" s="447"/>
      <c r="K518" s="447"/>
      <c r="L518" s="447"/>
      <c r="M518" s="447"/>
      <c r="N518" s="447"/>
      <c r="O518" s="447"/>
      <c r="P518" s="447"/>
      <c r="Q518" s="447"/>
      <c r="R518" s="447"/>
      <c r="S518" s="447"/>
      <c r="T518" s="447"/>
      <c r="U518" s="447"/>
      <c r="V518" s="447"/>
      <c r="W518" s="447"/>
      <c r="X518" s="447"/>
    </row>
    <row r="519" spans="1:24" ht="12.75">
      <c r="A519" s="447"/>
      <c r="B519" s="447"/>
      <c r="C519" s="454"/>
      <c r="D519" s="447"/>
      <c r="E519" s="449"/>
      <c r="F519" s="447"/>
      <c r="G519" s="447"/>
      <c r="H519" s="447"/>
      <c r="I519" s="447"/>
      <c r="J519" s="447"/>
      <c r="K519" s="447"/>
      <c r="L519" s="447"/>
      <c r="M519" s="447"/>
      <c r="N519" s="447"/>
      <c r="O519" s="447"/>
      <c r="P519" s="447"/>
      <c r="Q519" s="447"/>
      <c r="R519" s="447"/>
      <c r="S519" s="447"/>
      <c r="T519" s="447"/>
      <c r="U519" s="447"/>
      <c r="V519" s="447"/>
      <c r="W519" s="447"/>
      <c r="X519" s="447"/>
    </row>
    <row r="520" spans="1:24" ht="12.75">
      <c r="A520" s="447"/>
      <c r="B520" s="447"/>
      <c r="C520" s="454"/>
      <c r="D520" s="447"/>
      <c r="E520" s="449"/>
      <c r="F520" s="447"/>
      <c r="G520" s="447"/>
      <c r="H520" s="447"/>
      <c r="I520" s="447"/>
      <c r="J520" s="447"/>
      <c r="K520" s="447"/>
      <c r="L520" s="447"/>
      <c r="M520" s="447"/>
      <c r="N520" s="447"/>
      <c r="O520" s="447"/>
      <c r="P520" s="447"/>
      <c r="Q520" s="447"/>
      <c r="R520" s="447"/>
      <c r="S520" s="447"/>
      <c r="T520" s="447"/>
      <c r="U520" s="447"/>
      <c r="V520" s="447"/>
      <c r="W520" s="447"/>
      <c r="X520" s="447"/>
    </row>
    <row r="521" spans="1:24" ht="12.75">
      <c r="A521" s="447"/>
      <c r="B521" s="447"/>
      <c r="C521" s="454"/>
      <c r="D521" s="447"/>
      <c r="E521" s="449"/>
      <c r="F521" s="447"/>
      <c r="G521" s="447"/>
      <c r="H521" s="447"/>
      <c r="I521" s="447"/>
      <c r="J521" s="447"/>
      <c r="K521" s="447"/>
      <c r="L521" s="447"/>
      <c r="M521" s="447"/>
      <c r="N521" s="447"/>
      <c r="O521" s="447"/>
      <c r="P521" s="447"/>
      <c r="Q521" s="447"/>
      <c r="R521" s="447"/>
      <c r="S521" s="447"/>
      <c r="T521" s="447"/>
      <c r="U521" s="447"/>
      <c r="V521" s="447"/>
      <c r="W521" s="447"/>
      <c r="X521" s="447"/>
    </row>
    <row r="522" spans="1:24" ht="12.75">
      <c r="A522" s="447"/>
      <c r="B522" s="447"/>
      <c r="C522" s="454"/>
      <c r="D522" s="447"/>
      <c r="E522" s="449"/>
      <c r="F522" s="447"/>
      <c r="G522" s="447"/>
      <c r="H522" s="447"/>
      <c r="I522" s="447"/>
      <c r="J522" s="447"/>
      <c r="K522" s="447"/>
      <c r="L522" s="447"/>
      <c r="M522" s="447"/>
      <c r="N522" s="447"/>
      <c r="O522" s="447"/>
      <c r="P522" s="447"/>
      <c r="Q522" s="447"/>
      <c r="R522" s="447"/>
      <c r="S522" s="447"/>
      <c r="T522" s="447"/>
      <c r="U522" s="447"/>
      <c r="V522" s="447"/>
      <c r="W522" s="447"/>
      <c r="X522" s="447"/>
    </row>
    <row r="523" spans="1:24" ht="12.75">
      <c r="A523" s="447"/>
      <c r="B523" s="447"/>
      <c r="C523" s="454"/>
      <c r="D523" s="447"/>
      <c r="E523" s="449"/>
      <c r="F523" s="447"/>
      <c r="G523" s="447"/>
      <c r="H523" s="447"/>
      <c r="I523" s="447"/>
      <c r="J523" s="447"/>
      <c r="K523" s="447"/>
      <c r="L523" s="447"/>
      <c r="M523" s="447"/>
      <c r="N523" s="447"/>
      <c r="O523" s="447"/>
      <c r="P523" s="447"/>
      <c r="Q523" s="447"/>
      <c r="R523" s="447"/>
      <c r="S523" s="447"/>
      <c r="T523" s="447"/>
      <c r="U523" s="447"/>
      <c r="V523" s="447"/>
      <c r="W523" s="447"/>
      <c r="X523" s="447"/>
    </row>
    <row r="524" spans="1:24" ht="12.75">
      <c r="A524" s="447"/>
      <c r="B524" s="447"/>
      <c r="C524" s="454"/>
      <c r="D524" s="447"/>
      <c r="E524" s="449"/>
      <c r="F524" s="447"/>
      <c r="G524" s="447"/>
      <c r="H524" s="447"/>
      <c r="I524" s="447"/>
      <c r="J524" s="447"/>
      <c r="K524" s="447"/>
      <c r="L524" s="447"/>
      <c r="M524" s="447"/>
      <c r="N524" s="447"/>
      <c r="O524" s="447"/>
      <c r="P524" s="447"/>
      <c r="Q524" s="447"/>
      <c r="R524" s="447"/>
      <c r="S524" s="447"/>
      <c r="T524" s="447"/>
      <c r="U524" s="447"/>
      <c r="V524" s="447"/>
      <c r="W524" s="447"/>
      <c r="X524" s="447"/>
    </row>
    <row r="525" spans="1:24" ht="12.75">
      <c r="A525" s="447"/>
      <c r="B525" s="447"/>
      <c r="C525" s="454"/>
      <c r="D525" s="447"/>
      <c r="E525" s="449"/>
      <c r="F525" s="447"/>
      <c r="G525" s="447"/>
      <c r="H525" s="447"/>
      <c r="I525" s="447"/>
      <c r="J525" s="447"/>
      <c r="K525" s="447"/>
      <c r="L525" s="447"/>
      <c r="M525" s="447"/>
      <c r="N525" s="447"/>
      <c r="O525" s="447"/>
      <c r="P525" s="447"/>
      <c r="Q525" s="447"/>
      <c r="R525" s="447"/>
      <c r="S525" s="447"/>
      <c r="T525" s="447"/>
      <c r="U525" s="447"/>
      <c r="V525" s="447"/>
      <c r="W525" s="447"/>
      <c r="X525" s="447"/>
    </row>
    <row r="526" spans="1:24" ht="12.75">
      <c r="A526" s="447"/>
      <c r="B526" s="447"/>
      <c r="C526" s="454"/>
      <c r="D526" s="447"/>
      <c r="E526" s="449"/>
      <c r="F526" s="447"/>
      <c r="G526" s="447"/>
      <c r="H526" s="447"/>
      <c r="I526" s="447"/>
      <c r="J526" s="447"/>
      <c r="K526" s="447"/>
      <c r="L526" s="447"/>
      <c r="M526" s="447"/>
      <c r="N526" s="447"/>
      <c r="O526" s="447"/>
      <c r="P526" s="447"/>
      <c r="Q526" s="447"/>
      <c r="R526" s="447"/>
      <c r="S526" s="447"/>
      <c r="T526" s="447"/>
      <c r="U526" s="447"/>
      <c r="V526" s="447"/>
      <c r="W526" s="447"/>
      <c r="X526" s="447"/>
    </row>
    <row r="527" spans="1:24" ht="12.75">
      <c r="A527" s="447"/>
      <c r="B527" s="447"/>
      <c r="C527" s="454"/>
      <c r="D527" s="447"/>
      <c r="E527" s="449"/>
      <c r="F527" s="447"/>
      <c r="G527" s="447"/>
      <c r="H527" s="447"/>
      <c r="I527" s="447"/>
      <c r="J527" s="447"/>
      <c r="K527" s="447"/>
      <c r="L527" s="447"/>
      <c r="M527" s="447"/>
      <c r="N527" s="447"/>
      <c r="O527" s="447"/>
      <c r="P527" s="447"/>
      <c r="Q527" s="447"/>
      <c r="R527" s="447"/>
      <c r="S527" s="447"/>
      <c r="T527" s="447"/>
      <c r="U527" s="447"/>
      <c r="V527" s="447"/>
      <c r="W527" s="447"/>
      <c r="X527" s="447"/>
    </row>
    <row r="528" spans="1:24" ht="12.75">
      <c r="A528" s="447"/>
      <c r="B528" s="447"/>
      <c r="C528" s="454"/>
      <c r="D528" s="447"/>
      <c r="E528" s="449"/>
      <c r="F528" s="447"/>
      <c r="G528" s="447"/>
      <c r="H528" s="447"/>
      <c r="I528" s="447"/>
      <c r="J528" s="447"/>
      <c r="K528" s="447"/>
      <c r="L528" s="447"/>
      <c r="M528" s="447"/>
      <c r="N528" s="447"/>
      <c r="O528" s="447"/>
      <c r="P528" s="447"/>
      <c r="Q528" s="447"/>
      <c r="R528" s="447"/>
      <c r="S528" s="447"/>
      <c r="T528" s="447"/>
      <c r="U528" s="447"/>
      <c r="V528" s="447"/>
      <c r="W528" s="447"/>
      <c r="X528" s="447"/>
    </row>
    <row r="529" spans="1:24" ht="12.75">
      <c r="A529" s="447"/>
      <c r="B529" s="447"/>
      <c r="C529" s="454"/>
      <c r="D529" s="447"/>
      <c r="E529" s="449"/>
      <c r="F529" s="447"/>
      <c r="G529" s="447"/>
      <c r="H529" s="447"/>
      <c r="I529" s="447"/>
      <c r="J529" s="447"/>
      <c r="K529" s="447"/>
      <c r="L529" s="447"/>
      <c r="M529" s="447"/>
      <c r="N529" s="447"/>
      <c r="O529" s="447"/>
      <c r="P529" s="447"/>
      <c r="Q529" s="447"/>
      <c r="R529" s="447"/>
      <c r="S529" s="447"/>
      <c r="T529" s="447"/>
      <c r="U529" s="447"/>
      <c r="V529" s="447"/>
      <c r="W529" s="447"/>
      <c r="X529" s="447"/>
    </row>
    <row r="530" spans="1:24" ht="12.75">
      <c r="A530" s="447"/>
      <c r="B530" s="447"/>
      <c r="C530" s="454"/>
      <c r="D530" s="447"/>
      <c r="E530" s="449"/>
      <c r="F530" s="447"/>
      <c r="G530" s="447"/>
      <c r="H530" s="447"/>
      <c r="I530" s="447"/>
      <c r="J530" s="447"/>
      <c r="K530" s="447"/>
      <c r="L530" s="447"/>
      <c r="M530" s="447"/>
      <c r="N530" s="447"/>
      <c r="O530" s="447"/>
      <c r="P530" s="447"/>
      <c r="Q530" s="447"/>
      <c r="R530" s="447"/>
      <c r="S530" s="447"/>
      <c r="T530" s="447"/>
      <c r="U530" s="447"/>
      <c r="V530" s="447"/>
      <c r="W530" s="447"/>
      <c r="X530" s="447"/>
    </row>
    <row r="531" spans="1:24" ht="12.75">
      <c r="A531" s="447"/>
      <c r="B531" s="447"/>
      <c r="C531" s="454"/>
      <c r="D531" s="447"/>
      <c r="E531" s="449"/>
      <c r="F531" s="447"/>
      <c r="G531" s="447"/>
      <c r="H531" s="447"/>
      <c r="I531" s="447"/>
      <c r="J531" s="447"/>
      <c r="K531" s="447"/>
      <c r="L531" s="447"/>
      <c r="M531" s="447"/>
      <c r="N531" s="447"/>
      <c r="O531" s="447"/>
      <c r="P531" s="447"/>
      <c r="Q531" s="447"/>
      <c r="R531" s="447"/>
      <c r="S531" s="447"/>
      <c r="T531" s="447"/>
      <c r="U531" s="447"/>
      <c r="V531" s="447"/>
      <c r="W531" s="447"/>
      <c r="X531" s="447"/>
    </row>
    <row r="532" spans="1:24" ht="12.75">
      <c r="A532" s="447"/>
      <c r="B532" s="447"/>
      <c r="C532" s="454"/>
      <c r="D532" s="447"/>
      <c r="E532" s="449"/>
      <c r="F532" s="447"/>
      <c r="G532" s="447"/>
      <c r="H532" s="447"/>
      <c r="I532" s="447"/>
      <c r="J532" s="447"/>
      <c r="K532" s="447"/>
      <c r="L532" s="447"/>
      <c r="M532" s="447"/>
      <c r="N532" s="447"/>
      <c r="O532" s="447"/>
      <c r="P532" s="447"/>
      <c r="Q532" s="447"/>
      <c r="R532" s="447"/>
      <c r="S532" s="447"/>
      <c r="T532" s="447"/>
      <c r="U532" s="447"/>
      <c r="V532" s="447"/>
      <c r="W532" s="447"/>
      <c r="X532" s="447"/>
    </row>
    <row r="533" spans="1:24" ht="12.75">
      <c r="A533" s="447"/>
      <c r="B533" s="447"/>
      <c r="C533" s="454"/>
      <c r="D533" s="447"/>
      <c r="E533" s="449"/>
      <c r="F533" s="447"/>
      <c r="G533" s="447"/>
      <c r="H533" s="447"/>
      <c r="I533" s="447"/>
      <c r="J533" s="447"/>
      <c r="K533" s="447"/>
      <c r="L533" s="447"/>
      <c r="M533" s="447"/>
      <c r="N533" s="447"/>
      <c r="O533" s="447"/>
      <c r="P533" s="447"/>
      <c r="Q533" s="447"/>
      <c r="R533" s="447"/>
      <c r="S533" s="447"/>
      <c r="T533" s="447"/>
      <c r="U533" s="447"/>
      <c r="V533" s="447"/>
      <c r="W533" s="447"/>
      <c r="X533" s="447"/>
    </row>
    <row r="534" spans="1:24" ht="12.75">
      <c r="A534" s="447"/>
      <c r="B534" s="447"/>
      <c r="C534" s="454"/>
      <c r="D534" s="447"/>
      <c r="E534" s="449"/>
      <c r="F534" s="447"/>
      <c r="G534" s="447"/>
      <c r="H534" s="447"/>
      <c r="I534" s="447"/>
      <c r="J534" s="447"/>
      <c r="K534" s="447"/>
      <c r="L534" s="447"/>
      <c r="M534" s="447"/>
      <c r="N534" s="447"/>
      <c r="O534" s="447"/>
      <c r="P534" s="447"/>
      <c r="Q534" s="447"/>
      <c r="R534" s="447"/>
      <c r="S534" s="447"/>
      <c r="T534" s="447"/>
      <c r="U534" s="447"/>
      <c r="V534" s="447"/>
      <c r="W534" s="447"/>
      <c r="X534" s="447"/>
    </row>
    <row r="535" spans="1:24" ht="12.75">
      <c r="A535" s="447"/>
      <c r="B535" s="447"/>
      <c r="C535" s="454"/>
      <c r="D535" s="447"/>
      <c r="E535" s="449"/>
      <c r="F535" s="447"/>
      <c r="G535" s="447"/>
      <c r="H535" s="447"/>
      <c r="I535" s="447"/>
      <c r="J535" s="447"/>
      <c r="K535" s="447"/>
      <c r="L535" s="447"/>
      <c r="M535" s="447"/>
      <c r="N535" s="447"/>
      <c r="O535" s="447"/>
      <c r="P535" s="447"/>
      <c r="Q535" s="447"/>
      <c r="R535" s="447"/>
      <c r="S535" s="447"/>
      <c r="T535" s="447"/>
      <c r="U535" s="447"/>
      <c r="V535" s="447"/>
      <c r="W535" s="447"/>
      <c r="X535" s="447"/>
    </row>
    <row r="536" spans="1:24" ht="12.75">
      <c r="A536" s="447"/>
      <c r="B536" s="447"/>
      <c r="C536" s="454"/>
      <c r="D536" s="447"/>
      <c r="E536" s="449"/>
      <c r="F536" s="447"/>
      <c r="G536" s="447"/>
      <c r="H536" s="447"/>
      <c r="I536" s="447"/>
      <c r="J536" s="447"/>
      <c r="K536" s="447"/>
      <c r="L536" s="447"/>
      <c r="M536" s="447"/>
      <c r="N536" s="447"/>
      <c r="O536" s="447"/>
      <c r="P536" s="447"/>
      <c r="Q536" s="447"/>
      <c r="R536" s="447"/>
      <c r="S536" s="447"/>
      <c r="T536" s="447"/>
      <c r="U536" s="447"/>
      <c r="V536" s="447"/>
      <c r="W536" s="447"/>
      <c r="X536" s="447"/>
    </row>
    <row r="537" spans="1:24" ht="12.75">
      <c r="A537" s="447"/>
      <c r="B537" s="447"/>
      <c r="C537" s="454"/>
      <c r="D537" s="447"/>
      <c r="E537" s="449"/>
      <c r="F537" s="447"/>
      <c r="G537" s="447"/>
      <c r="H537" s="447"/>
      <c r="I537" s="447"/>
      <c r="J537" s="447"/>
      <c r="K537" s="447"/>
      <c r="L537" s="447"/>
      <c r="M537" s="447"/>
      <c r="N537" s="447"/>
      <c r="O537" s="447"/>
      <c r="P537" s="447"/>
      <c r="Q537" s="447"/>
      <c r="R537" s="447"/>
      <c r="S537" s="447"/>
      <c r="T537" s="447"/>
      <c r="U537" s="447"/>
      <c r="V537" s="447"/>
      <c r="W537" s="447"/>
      <c r="X537" s="447"/>
    </row>
    <row r="538" spans="1:24" ht="12.75">
      <c r="A538" s="447"/>
      <c r="B538" s="447"/>
      <c r="C538" s="454"/>
      <c r="D538" s="447"/>
      <c r="E538" s="449"/>
      <c r="F538" s="447"/>
      <c r="G538" s="447"/>
      <c r="H538" s="447"/>
      <c r="I538" s="447"/>
      <c r="J538" s="447"/>
      <c r="K538" s="447"/>
      <c r="L538" s="447"/>
      <c r="M538" s="447"/>
      <c r="N538" s="447"/>
      <c r="O538" s="447"/>
      <c r="P538" s="447"/>
      <c r="Q538" s="447"/>
      <c r="R538" s="447"/>
      <c r="S538" s="447"/>
      <c r="T538" s="447"/>
      <c r="U538" s="447"/>
      <c r="V538" s="447"/>
      <c r="W538" s="447"/>
      <c r="X538" s="447"/>
    </row>
    <row r="539" spans="1:24" ht="12.75">
      <c r="A539" s="447"/>
      <c r="B539" s="447"/>
      <c r="C539" s="454"/>
      <c r="D539" s="447"/>
      <c r="E539" s="449"/>
      <c r="F539" s="447"/>
      <c r="G539" s="447"/>
      <c r="H539" s="447"/>
      <c r="I539" s="447"/>
      <c r="J539" s="447"/>
      <c r="K539" s="447"/>
      <c r="L539" s="447"/>
      <c r="M539" s="447"/>
      <c r="N539" s="447"/>
      <c r="O539" s="447"/>
      <c r="P539" s="447"/>
      <c r="Q539" s="447"/>
      <c r="R539" s="447"/>
      <c r="S539" s="447"/>
      <c r="T539" s="447"/>
      <c r="U539" s="447"/>
      <c r="V539" s="447"/>
      <c r="W539" s="447"/>
      <c r="X539" s="447"/>
    </row>
    <row r="540" spans="1:24" ht="12.75">
      <c r="A540" s="447"/>
      <c r="B540" s="447"/>
      <c r="C540" s="454"/>
      <c r="D540" s="447"/>
      <c r="E540" s="449"/>
      <c r="F540" s="447"/>
      <c r="G540" s="447"/>
      <c r="H540" s="447"/>
      <c r="I540" s="447"/>
      <c r="J540" s="447"/>
      <c r="K540" s="447"/>
      <c r="L540" s="447"/>
      <c r="M540" s="447"/>
      <c r="N540" s="447"/>
      <c r="O540" s="447"/>
      <c r="P540" s="447"/>
      <c r="Q540" s="447"/>
      <c r="R540" s="447"/>
      <c r="S540" s="447"/>
      <c r="T540" s="447"/>
      <c r="U540" s="447"/>
      <c r="V540" s="447"/>
      <c r="W540" s="447"/>
      <c r="X540" s="447"/>
    </row>
    <row r="541" spans="1:24" ht="12.75">
      <c r="A541" s="447"/>
      <c r="B541" s="447"/>
      <c r="C541" s="454"/>
      <c r="D541" s="447"/>
      <c r="E541" s="449"/>
      <c r="F541" s="447"/>
      <c r="G541" s="447"/>
      <c r="H541" s="447"/>
      <c r="I541" s="447"/>
      <c r="J541" s="447"/>
      <c r="K541" s="447"/>
      <c r="L541" s="447"/>
      <c r="M541" s="447"/>
      <c r="N541" s="447"/>
      <c r="O541" s="447"/>
      <c r="P541" s="447"/>
      <c r="Q541" s="447"/>
      <c r="R541" s="447"/>
      <c r="S541" s="447"/>
      <c r="T541" s="447"/>
      <c r="U541" s="447"/>
      <c r="V541" s="447"/>
      <c r="W541" s="447"/>
      <c r="X541" s="447"/>
    </row>
    <row r="542" spans="1:24" ht="12.75">
      <c r="A542" s="447"/>
      <c r="B542" s="447"/>
      <c r="C542" s="454"/>
      <c r="D542" s="447"/>
      <c r="E542" s="449"/>
      <c r="F542" s="447"/>
      <c r="G542" s="447"/>
      <c r="H542" s="447"/>
      <c r="I542" s="447"/>
      <c r="J542" s="447"/>
      <c r="K542" s="447"/>
      <c r="L542" s="447"/>
      <c r="M542" s="447"/>
      <c r="N542" s="447"/>
      <c r="O542" s="447"/>
      <c r="P542" s="447"/>
      <c r="Q542" s="447"/>
      <c r="R542" s="447"/>
      <c r="S542" s="447"/>
      <c r="T542" s="447"/>
      <c r="U542" s="447"/>
      <c r="V542" s="447"/>
      <c r="W542" s="447"/>
      <c r="X542" s="447"/>
    </row>
    <row r="543" spans="1:24" ht="12.75">
      <c r="A543" s="447"/>
      <c r="B543" s="447"/>
      <c r="C543" s="454"/>
      <c r="D543" s="447"/>
      <c r="E543" s="449"/>
      <c r="F543" s="447"/>
      <c r="G543" s="447"/>
      <c r="H543" s="447"/>
      <c r="I543" s="447"/>
      <c r="J543" s="447"/>
      <c r="K543" s="447"/>
      <c r="L543" s="447"/>
      <c r="M543" s="447"/>
      <c r="N543" s="447"/>
      <c r="O543" s="447"/>
      <c r="P543" s="447"/>
      <c r="Q543" s="447"/>
      <c r="R543" s="447"/>
      <c r="S543" s="447"/>
      <c r="T543" s="447"/>
      <c r="U543" s="447"/>
      <c r="V543" s="447"/>
      <c r="W543" s="447"/>
      <c r="X543" s="447"/>
    </row>
    <row r="544" spans="1:24" ht="12.75">
      <c r="A544" s="447"/>
      <c r="B544" s="447"/>
      <c r="C544" s="454"/>
      <c r="D544" s="447"/>
      <c r="E544" s="449"/>
      <c r="F544" s="447"/>
      <c r="G544" s="447"/>
      <c r="H544" s="447"/>
      <c r="I544" s="447"/>
      <c r="J544" s="447"/>
      <c r="K544" s="447"/>
      <c r="L544" s="447"/>
      <c r="M544" s="447"/>
      <c r="N544" s="447"/>
      <c r="O544" s="447"/>
      <c r="P544" s="447"/>
      <c r="Q544" s="447"/>
      <c r="R544" s="447"/>
      <c r="S544" s="447"/>
      <c r="T544" s="447"/>
      <c r="U544" s="447"/>
      <c r="V544" s="447"/>
      <c r="W544" s="447"/>
      <c r="X544" s="447"/>
    </row>
    <row r="545" spans="1:24" ht="12.75">
      <c r="A545" s="447"/>
      <c r="B545" s="447"/>
      <c r="C545" s="454"/>
      <c r="D545" s="447"/>
      <c r="E545" s="449"/>
      <c r="F545" s="447"/>
      <c r="G545" s="447"/>
      <c r="H545" s="447"/>
      <c r="I545" s="447"/>
      <c r="J545" s="447"/>
      <c r="K545" s="447"/>
      <c r="L545" s="447"/>
      <c r="M545" s="447"/>
      <c r="N545" s="447"/>
      <c r="O545" s="447"/>
      <c r="P545" s="447"/>
      <c r="Q545" s="447"/>
      <c r="R545" s="447"/>
      <c r="S545" s="447"/>
      <c r="T545" s="447"/>
      <c r="U545" s="447"/>
      <c r="V545" s="447"/>
      <c r="W545" s="447"/>
      <c r="X545" s="447"/>
    </row>
    <row r="546" spans="1:24" ht="12.75">
      <c r="A546" s="447"/>
      <c r="B546" s="447"/>
      <c r="C546" s="454"/>
      <c r="D546" s="447"/>
      <c r="E546" s="449"/>
      <c r="F546" s="447"/>
      <c r="G546" s="447"/>
      <c r="H546" s="447"/>
      <c r="I546" s="447"/>
      <c r="J546" s="447"/>
      <c r="K546" s="447"/>
      <c r="L546" s="447"/>
      <c r="M546" s="447"/>
      <c r="N546" s="447"/>
      <c r="O546" s="447"/>
      <c r="P546" s="447"/>
      <c r="Q546" s="447"/>
      <c r="R546" s="447"/>
      <c r="S546" s="447"/>
      <c r="T546" s="447"/>
      <c r="U546" s="447"/>
      <c r="V546" s="447"/>
      <c r="W546" s="447"/>
      <c r="X546" s="447"/>
    </row>
    <row r="547" spans="1:24" ht="12.75">
      <c r="A547" s="447"/>
      <c r="B547" s="447"/>
      <c r="C547" s="454"/>
      <c r="D547" s="447"/>
      <c r="E547" s="449"/>
      <c r="F547" s="447"/>
      <c r="G547" s="447"/>
      <c r="H547" s="447"/>
      <c r="I547" s="447"/>
      <c r="J547" s="447"/>
      <c r="K547" s="447"/>
      <c r="L547" s="447"/>
      <c r="M547" s="447"/>
      <c r="N547" s="447"/>
      <c r="O547" s="447"/>
      <c r="P547" s="447"/>
      <c r="Q547" s="447"/>
      <c r="R547" s="447"/>
      <c r="S547" s="447"/>
      <c r="T547" s="447"/>
      <c r="U547" s="447"/>
      <c r="V547" s="447"/>
      <c r="W547" s="447"/>
      <c r="X547" s="447"/>
    </row>
    <row r="548" spans="1:24" ht="12.75">
      <c r="A548" s="447"/>
      <c r="B548" s="447"/>
      <c r="C548" s="454"/>
      <c r="D548" s="447"/>
      <c r="E548" s="449"/>
      <c r="F548" s="447"/>
      <c r="G548" s="447"/>
      <c r="H548" s="447"/>
      <c r="I548" s="447"/>
      <c r="J548" s="447"/>
      <c r="K548" s="447"/>
      <c r="L548" s="447"/>
      <c r="M548" s="447"/>
      <c r="N548" s="447"/>
      <c r="O548" s="447"/>
      <c r="P548" s="447"/>
      <c r="Q548" s="447"/>
      <c r="R548" s="447"/>
      <c r="S548" s="447"/>
      <c r="T548" s="447"/>
      <c r="U548" s="447"/>
      <c r="V548" s="447"/>
      <c r="W548" s="447"/>
      <c r="X548" s="447"/>
    </row>
    <row r="549" spans="1:24" ht="12.75">
      <c r="A549" s="447"/>
      <c r="B549" s="447"/>
      <c r="C549" s="454"/>
      <c r="D549" s="447"/>
      <c r="E549" s="449"/>
      <c r="F549" s="447"/>
      <c r="G549" s="447"/>
      <c r="H549" s="447"/>
      <c r="I549" s="447"/>
      <c r="J549" s="447"/>
      <c r="K549" s="447"/>
      <c r="L549" s="447"/>
      <c r="M549" s="447"/>
      <c r="N549" s="447"/>
      <c r="O549" s="447"/>
      <c r="P549" s="447"/>
      <c r="Q549" s="447"/>
      <c r="R549" s="447"/>
      <c r="S549" s="447"/>
      <c r="T549" s="447"/>
      <c r="U549" s="447"/>
      <c r="V549" s="447"/>
      <c r="W549" s="447"/>
      <c r="X549" s="447"/>
    </row>
    <row r="550" spans="1:24" ht="12.75">
      <c r="A550" s="447"/>
      <c r="B550" s="447"/>
      <c r="C550" s="454"/>
      <c r="D550" s="447"/>
      <c r="E550" s="449"/>
      <c r="F550" s="447"/>
      <c r="G550" s="447"/>
      <c r="H550" s="447"/>
      <c r="I550" s="447"/>
      <c r="J550" s="447"/>
      <c r="K550" s="447"/>
      <c r="L550" s="447"/>
      <c r="M550" s="447"/>
      <c r="N550" s="447"/>
      <c r="O550" s="447"/>
      <c r="P550" s="447"/>
      <c r="Q550" s="447"/>
      <c r="R550" s="447"/>
      <c r="S550" s="447"/>
      <c r="T550" s="447"/>
      <c r="U550" s="447"/>
      <c r="V550" s="447"/>
      <c r="W550" s="447"/>
      <c r="X550" s="447"/>
    </row>
    <row r="551" spans="1:24" ht="12.75">
      <c r="A551" s="447"/>
      <c r="B551" s="447"/>
      <c r="C551" s="454"/>
      <c r="D551" s="447"/>
      <c r="E551" s="449"/>
      <c r="F551" s="447"/>
      <c r="G551" s="447"/>
      <c r="H551" s="447"/>
      <c r="I551" s="447"/>
      <c r="J551" s="447"/>
      <c r="K551" s="447"/>
      <c r="L551" s="447"/>
      <c r="M551" s="447"/>
      <c r="N551" s="447"/>
      <c r="O551" s="447"/>
      <c r="P551" s="447"/>
      <c r="Q551" s="447"/>
      <c r="R551" s="447"/>
      <c r="S551" s="447"/>
      <c r="T551" s="447"/>
      <c r="U551" s="447"/>
      <c r="V551" s="447"/>
      <c r="W551" s="447"/>
      <c r="X551" s="447"/>
    </row>
    <row r="552" spans="1:24" ht="12.75">
      <c r="A552" s="447"/>
      <c r="B552" s="447"/>
      <c r="C552" s="454"/>
      <c r="D552" s="447"/>
      <c r="E552" s="449"/>
      <c r="F552" s="447"/>
      <c r="G552" s="447"/>
      <c r="H552" s="447"/>
      <c r="I552" s="447"/>
      <c r="J552" s="447"/>
      <c r="K552" s="447"/>
      <c r="L552" s="447"/>
      <c r="M552" s="447"/>
      <c r="N552" s="447"/>
      <c r="O552" s="447"/>
      <c r="P552" s="447"/>
      <c r="Q552" s="447"/>
      <c r="R552" s="447"/>
      <c r="S552" s="447"/>
      <c r="T552" s="447"/>
      <c r="U552" s="447"/>
      <c r="V552" s="447"/>
      <c r="W552" s="447"/>
      <c r="X552" s="447"/>
    </row>
    <row r="553" spans="1:24" ht="12.75">
      <c r="A553" s="447"/>
      <c r="B553" s="447"/>
      <c r="C553" s="454"/>
      <c r="D553" s="447"/>
      <c r="E553" s="449"/>
      <c r="F553" s="447"/>
      <c r="G553" s="447"/>
      <c r="H553" s="447"/>
      <c r="I553" s="447"/>
      <c r="J553" s="447"/>
      <c r="K553" s="447"/>
      <c r="L553" s="447"/>
      <c r="M553" s="447"/>
      <c r="N553" s="447"/>
      <c r="O553" s="447"/>
      <c r="P553" s="447"/>
      <c r="Q553" s="447"/>
      <c r="R553" s="447"/>
      <c r="S553" s="447"/>
      <c r="T553" s="447"/>
      <c r="U553" s="447"/>
      <c r="V553" s="447"/>
      <c r="W553" s="447"/>
      <c r="X553" s="447"/>
    </row>
    <row r="554" spans="1:24" ht="12.75">
      <c r="A554" s="447"/>
      <c r="B554" s="447"/>
      <c r="C554" s="454"/>
      <c r="D554" s="447"/>
      <c r="E554" s="449"/>
      <c r="F554" s="447"/>
      <c r="G554" s="447"/>
      <c r="H554" s="447"/>
      <c r="I554" s="447"/>
      <c r="J554" s="447"/>
      <c r="K554" s="447"/>
      <c r="L554" s="447"/>
      <c r="M554" s="447"/>
      <c r="N554" s="447"/>
      <c r="O554" s="447"/>
      <c r="P554" s="447"/>
      <c r="Q554" s="447"/>
      <c r="R554" s="447"/>
      <c r="S554" s="447"/>
      <c r="T554" s="447"/>
      <c r="U554" s="447"/>
      <c r="V554" s="447"/>
      <c r="W554" s="447"/>
      <c r="X554" s="447"/>
    </row>
    <row r="555" spans="1:24" ht="12.75">
      <c r="A555" s="447"/>
      <c r="B555" s="447"/>
      <c r="C555" s="454"/>
      <c r="D555" s="447"/>
      <c r="E555" s="449"/>
      <c r="F555" s="447"/>
      <c r="G555" s="447"/>
      <c r="H555" s="447"/>
      <c r="I555" s="447"/>
      <c r="J555" s="447"/>
      <c r="K555" s="447"/>
      <c r="L555" s="447"/>
      <c r="M555" s="447"/>
      <c r="N555" s="447"/>
      <c r="O555" s="447"/>
      <c r="P555" s="447"/>
      <c r="Q555" s="447"/>
      <c r="R555" s="447"/>
      <c r="S555" s="447"/>
      <c r="T555" s="447"/>
      <c r="U555" s="447"/>
      <c r="V555" s="447"/>
      <c r="W555" s="447"/>
      <c r="X555" s="447"/>
    </row>
    <row r="556" spans="1:24" ht="12.75">
      <c r="A556" s="447"/>
      <c r="B556" s="447"/>
      <c r="C556" s="454"/>
      <c r="D556" s="447"/>
      <c r="E556" s="449"/>
      <c r="F556" s="447"/>
      <c r="G556" s="447"/>
      <c r="H556" s="447"/>
      <c r="I556" s="447"/>
      <c r="J556" s="447"/>
      <c r="K556" s="447"/>
      <c r="L556" s="447"/>
      <c r="M556" s="447"/>
      <c r="N556" s="447"/>
      <c r="O556" s="447"/>
      <c r="P556" s="447"/>
      <c r="Q556" s="447"/>
      <c r="R556" s="447"/>
      <c r="S556" s="447"/>
      <c r="T556" s="447"/>
      <c r="U556" s="447"/>
      <c r="V556" s="447"/>
      <c r="W556" s="447"/>
      <c r="X556" s="447"/>
    </row>
    <row r="557" spans="1:24" ht="12.75">
      <c r="A557" s="447"/>
      <c r="B557" s="447"/>
      <c r="C557" s="454"/>
      <c r="D557" s="447"/>
      <c r="E557" s="449"/>
      <c r="F557" s="447"/>
      <c r="G557" s="447"/>
      <c r="H557" s="447"/>
      <c r="I557" s="447"/>
      <c r="J557" s="447"/>
      <c r="K557" s="447"/>
      <c r="L557" s="447"/>
      <c r="M557" s="447"/>
      <c r="N557" s="447"/>
      <c r="O557" s="447"/>
      <c r="P557" s="447"/>
      <c r="Q557" s="447"/>
      <c r="R557" s="447"/>
      <c r="S557" s="447"/>
      <c r="T557" s="447"/>
      <c r="U557" s="447"/>
      <c r="V557" s="447"/>
      <c r="W557" s="447"/>
      <c r="X557" s="447"/>
    </row>
    <row r="558" spans="1:24" ht="12.75">
      <c r="A558" s="447"/>
      <c r="B558" s="447"/>
      <c r="C558" s="454"/>
      <c r="D558" s="447"/>
      <c r="E558" s="449"/>
      <c r="F558" s="447"/>
      <c r="G558" s="447"/>
      <c r="H558" s="447"/>
      <c r="I558" s="447"/>
      <c r="J558" s="447"/>
      <c r="K558" s="447"/>
      <c r="L558" s="447"/>
      <c r="M558" s="447"/>
      <c r="N558" s="447"/>
      <c r="O558" s="447"/>
      <c r="P558" s="447"/>
      <c r="Q558" s="447"/>
      <c r="R558" s="447"/>
      <c r="S558" s="447"/>
      <c r="T558" s="447"/>
      <c r="U558" s="447"/>
      <c r="V558" s="447"/>
      <c r="W558" s="447"/>
      <c r="X558" s="447"/>
    </row>
    <row r="559" spans="1:24" ht="12.75">
      <c r="A559" s="447"/>
      <c r="B559" s="447"/>
      <c r="C559" s="454"/>
      <c r="D559" s="447"/>
      <c r="E559" s="449"/>
      <c r="F559" s="447"/>
      <c r="G559" s="447"/>
      <c r="H559" s="447"/>
      <c r="I559" s="447"/>
      <c r="J559" s="447"/>
      <c r="K559" s="447"/>
      <c r="L559" s="447"/>
      <c r="M559" s="447"/>
      <c r="N559" s="447"/>
      <c r="O559" s="447"/>
      <c r="P559" s="447"/>
      <c r="Q559" s="447"/>
      <c r="R559" s="447"/>
      <c r="S559" s="447"/>
      <c r="T559" s="447"/>
      <c r="U559" s="447"/>
      <c r="V559" s="447"/>
      <c r="W559" s="447"/>
      <c r="X559" s="447"/>
    </row>
    <row r="560" spans="1:24" ht="12.75">
      <c r="A560" s="447"/>
      <c r="B560" s="447"/>
      <c r="C560" s="454"/>
      <c r="D560" s="447"/>
      <c r="E560" s="449"/>
      <c r="F560" s="447"/>
      <c r="G560" s="447"/>
      <c r="H560" s="447"/>
      <c r="I560" s="447"/>
      <c r="J560" s="447"/>
      <c r="K560" s="447"/>
      <c r="L560" s="447"/>
      <c r="M560" s="447"/>
      <c r="N560" s="447"/>
      <c r="O560" s="447"/>
      <c r="P560" s="447"/>
      <c r="Q560" s="447"/>
      <c r="R560" s="447"/>
      <c r="S560" s="447"/>
      <c r="T560" s="447"/>
      <c r="U560" s="447"/>
      <c r="V560" s="447"/>
      <c r="W560" s="447"/>
      <c r="X560" s="447"/>
    </row>
    <row r="561" spans="1:24" ht="12.75">
      <c r="A561" s="447"/>
      <c r="B561" s="447"/>
      <c r="C561" s="454"/>
      <c r="D561" s="447"/>
      <c r="E561" s="449"/>
      <c r="F561" s="447"/>
      <c r="G561" s="447"/>
      <c r="H561" s="447"/>
      <c r="I561" s="447"/>
      <c r="J561" s="447"/>
      <c r="K561" s="447"/>
      <c r="L561" s="447"/>
      <c r="M561" s="447"/>
      <c r="N561" s="447"/>
      <c r="O561" s="447"/>
      <c r="P561" s="447"/>
      <c r="Q561" s="447"/>
      <c r="R561" s="447"/>
      <c r="S561" s="447"/>
      <c r="T561" s="447"/>
      <c r="U561" s="447"/>
      <c r="V561" s="447"/>
      <c r="W561" s="447"/>
      <c r="X561" s="447"/>
    </row>
    <row r="562" spans="1:24" ht="12.75">
      <c r="A562" s="447"/>
      <c r="B562" s="447"/>
      <c r="C562" s="454"/>
      <c r="D562" s="447"/>
      <c r="E562" s="449"/>
      <c r="F562" s="447"/>
      <c r="G562" s="447"/>
      <c r="H562" s="447"/>
      <c r="I562" s="447"/>
      <c r="J562" s="447"/>
      <c r="K562" s="447"/>
      <c r="L562" s="447"/>
      <c r="M562" s="447"/>
      <c r="N562" s="447"/>
      <c r="O562" s="447"/>
      <c r="P562" s="447"/>
      <c r="Q562" s="447"/>
      <c r="R562" s="447"/>
      <c r="S562" s="447"/>
      <c r="T562" s="447"/>
      <c r="U562" s="447"/>
      <c r="V562" s="447"/>
      <c r="W562" s="447"/>
      <c r="X562" s="447"/>
    </row>
    <row r="563" spans="1:24" ht="12.75">
      <c r="A563" s="447"/>
      <c r="B563" s="447"/>
      <c r="C563" s="454"/>
      <c r="D563" s="447"/>
      <c r="E563" s="449"/>
      <c r="F563" s="447"/>
      <c r="G563" s="447"/>
      <c r="H563" s="447"/>
      <c r="I563" s="447"/>
      <c r="J563" s="447"/>
      <c r="K563" s="447"/>
      <c r="L563" s="447"/>
      <c r="M563" s="447"/>
      <c r="N563" s="447"/>
      <c r="O563" s="447"/>
      <c r="P563" s="447"/>
      <c r="Q563" s="447"/>
      <c r="R563" s="447"/>
      <c r="S563" s="447"/>
      <c r="T563" s="447"/>
      <c r="U563" s="447"/>
      <c r="V563" s="447"/>
      <c r="W563" s="447"/>
      <c r="X563" s="447"/>
    </row>
    <row r="564" spans="1:24" ht="12.75">
      <c r="A564" s="447"/>
      <c r="B564" s="447"/>
      <c r="C564" s="454"/>
      <c r="D564" s="447"/>
      <c r="E564" s="449"/>
      <c r="F564" s="447"/>
      <c r="G564" s="447"/>
      <c r="H564" s="447"/>
      <c r="I564" s="447"/>
      <c r="J564" s="447"/>
      <c r="K564" s="447"/>
      <c r="L564" s="447"/>
      <c r="M564" s="447"/>
      <c r="N564" s="447"/>
      <c r="O564" s="447"/>
      <c r="P564" s="447"/>
      <c r="Q564" s="447"/>
      <c r="R564" s="447"/>
      <c r="S564" s="447"/>
      <c r="T564" s="447"/>
      <c r="U564" s="447"/>
      <c r="V564" s="447"/>
      <c r="W564" s="447"/>
      <c r="X564" s="447"/>
    </row>
    <row r="565" spans="1:24" ht="12.75">
      <c r="A565" s="447"/>
      <c r="B565" s="447"/>
      <c r="C565" s="454"/>
      <c r="D565" s="447"/>
      <c r="E565" s="449"/>
      <c r="F565" s="447"/>
      <c r="G565" s="447"/>
      <c r="H565" s="447"/>
      <c r="I565" s="447"/>
      <c r="J565" s="447"/>
      <c r="K565" s="447"/>
      <c r="L565" s="447"/>
      <c r="M565" s="447"/>
      <c r="N565" s="447"/>
      <c r="O565" s="447"/>
      <c r="P565" s="447"/>
      <c r="Q565" s="447"/>
      <c r="R565" s="447"/>
      <c r="S565" s="447"/>
      <c r="T565" s="447"/>
      <c r="U565" s="447"/>
      <c r="V565" s="447"/>
      <c r="W565" s="447"/>
      <c r="X565" s="447"/>
    </row>
    <row r="566" spans="1:24" ht="12.75">
      <c r="A566" s="447"/>
      <c r="B566" s="447"/>
      <c r="C566" s="454"/>
      <c r="D566" s="447"/>
      <c r="E566" s="449"/>
      <c r="F566" s="447"/>
      <c r="G566" s="447"/>
      <c r="H566" s="447"/>
      <c r="I566" s="447"/>
      <c r="J566" s="447"/>
      <c r="K566" s="447"/>
      <c r="L566" s="447"/>
      <c r="M566" s="447"/>
      <c r="N566" s="447"/>
      <c r="O566" s="447"/>
      <c r="P566" s="447"/>
      <c r="Q566" s="447"/>
      <c r="R566" s="447"/>
      <c r="S566" s="447"/>
      <c r="T566" s="447"/>
      <c r="U566" s="447"/>
      <c r="V566" s="447"/>
      <c r="W566" s="447"/>
      <c r="X566" s="447"/>
    </row>
    <row r="567" spans="1:24" ht="12.75">
      <c r="A567" s="447"/>
      <c r="B567" s="447"/>
      <c r="C567" s="454"/>
      <c r="D567" s="447"/>
      <c r="E567" s="449"/>
      <c r="F567" s="447"/>
      <c r="G567" s="447"/>
      <c r="H567" s="447"/>
      <c r="I567" s="447"/>
      <c r="J567" s="447"/>
      <c r="K567" s="447"/>
      <c r="L567" s="447"/>
      <c r="M567" s="447"/>
      <c r="N567" s="447"/>
      <c r="O567" s="447"/>
      <c r="P567" s="447"/>
      <c r="Q567" s="447"/>
      <c r="R567" s="447"/>
      <c r="S567" s="447"/>
      <c r="T567" s="447"/>
      <c r="U567" s="447"/>
      <c r="V567" s="447"/>
      <c r="W567" s="447"/>
      <c r="X567" s="447"/>
    </row>
    <row r="568" spans="1:24" ht="12.75">
      <c r="A568" s="447"/>
      <c r="B568" s="447"/>
      <c r="C568" s="454"/>
      <c r="D568" s="447"/>
      <c r="E568" s="449"/>
      <c r="F568" s="447"/>
      <c r="G568" s="447"/>
      <c r="H568" s="447"/>
      <c r="I568" s="447"/>
      <c r="J568" s="447"/>
      <c r="K568" s="447"/>
      <c r="L568" s="447"/>
      <c r="M568" s="447"/>
      <c r="N568" s="447"/>
      <c r="O568" s="447"/>
      <c r="P568" s="447"/>
      <c r="Q568" s="447"/>
      <c r="R568" s="447"/>
      <c r="S568" s="447"/>
      <c r="T568" s="447"/>
      <c r="U568" s="447"/>
      <c r="V568" s="447"/>
      <c r="W568" s="447"/>
      <c r="X568" s="447"/>
    </row>
    <row r="569" spans="1:24" ht="12.75">
      <c r="A569" s="447"/>
      <c r="B569" s="447"/>
      <c r="C569" s="454"/>
      <c r="D569" s="447"/>
      <c r="E569" s="449"/>
      <c r="F569" s="447"/>
      <c r="G569" s="447"/>
      <c r="H569" s="447"/>
      <c r="I569" s="447"/>
      <c r="J569" s="447"/>
      <c r="K569" s="447"/>
      <c r="L569" s="447"/>
      <c r="M569" s="447"/>
      <c r="N569" s="447"/>
      <c r="O569" s="447"/>
      <c r="P569" s="447"/>
      <c r="Q569" s="447"/>
      <c r="R569" s="447"/>
      <c r="S569" s="447"/>
      <c r="T569" s="447"/>
      <c r="U569" s="447"/>
      <c r="V569" s="447"/>
      <c r="W569" s="447"/>
      <c r="X569" s="447"/>
    </row>
    <row r="570" spans="1:24" ht="12.75">
      <c r="A570" s="447"/>
      <c r="B570" s="447"/>
      <c r="C570" s="454"/>
      <c r="D570" s="447"/>
      <c r="E570" s="449"/>
      <c r="F570" s="447"/>
      <c r="G570" s="447"/>
      <c r="H570" s="447"/>
      <c r="I570" s="447"/>
      <c r="J570" s="447"/>
      <c r="K570" s="447"/>
      <c r="L570" s="447"/>
      <c r="M570" s="447"/>
      <c r="N570" s="447"/>
      <c r="O570" s="447"/>
      <c r="P570" s="447"/>
      <c r="Q570" s="447"/>
      <c r="R570" s="447"/>
      <c r="S570" s="447"/>
      <c r="T570" s="447"/>
      <c r="U570" s="447"/>
      <c r="V570" s="447"/>
      <c r="W570" s="447"/>
      <c r="X570" s="447"/>
    </row>
    <row r="571" spans="1:24" ht="12.75">
      <c r="A571" s="447"/>
      <c r="B571" s="447"/>
      <c r="C571" s="454"/>
      <c r="D571" s="447"/>
      <c r="E571" s="449"/>
      <c r="F571" s="447"/>
      <c r="G571" s="447"/>
      <c r="H571" s="447"/>
      <c r="I571" s="447"/>
      <c r="J571" s="447"/>
      <c r="K571" s="447"/>
      <c r="L571" s="447"/>
      <c r="M571" s="447"/>
      <c r="N571" s="447"/>
      <c r="O571" s="447"/>
      <c r="P571" s="447"/>
      <c r="Q571" s="447"/>
      <c r="R571" s="447"/>
      <c r="S571" s="447"/>
      <c r="T571" s="447"/>
      <c r="U571" s="447"/>
      <c r="V571" s="447"/>
      <c r="W571" s="447"/>
      <c r="X571" s="447"/>
    </row>
    <row r="572" spans="1:24" ht="12.75">
      <c r="A572" s="447"/>
      <c r="B572" s="447"/>
      <c r="C572" s="454"/>
      <c r="D572" s="447"/>
      <c r="E572" s="449"/>
      <c r="F572" s="447"/>
      <c r="G572" s="447"/>
      <c r="H572" s="447"/>
      <c r="I572" s="447"/>
      <c r="J572" s="447"/>
      <c r="K572" s="447"/>
      <c r="L572" s="447"/>
      <c r="M572" s="447"/>
      <c r="N572" s="447"/>
      <c r="O572" s="447"/>
      <c r="P572" s="447"/>
      <c r="Q572" s="447"/>
      <c r="R572" s="447"/>
      <c r="S572" s="447"/>
      <c r="T572" s="447"/>
      <c r="U572" s="447"/>
      <c r="V572" s="447"/>
      <c r="W572" s="447"/>
      <c r="X572" s="447"/>
    </row>
    <row r="573" spans="1:24" ht="12.75">
      <c r="A573" s="447"/>
      <c r="B573" s="447"/>
      <c r="C573" s="454"/>
      <c r="D573" s="447"/>
      <c r="E573" s="449"/>
      <c r="F573" s="447"/>
      <c r="G573" s="447"/>
      <c r="H573" s="447"/>
      <c r="I573" s="447"/>
      <c r="J573" s="447"/>
      <c r="K573" s="447"/>
      <c r="L573" s="447"/>
      <c r="M573" s="447"/>
      <c r="N573" s="447"/>
      <c r="O573" s="447"/>
      <c r="P573" s="447"/>
      <c r="Q573" s="447"/>
      <c r="R573" s="447"/>
      <c r="S573" s="447"/>
      <c r="T573" s="447"/>
      <c r="U573" s="447"/>
      <c r="V573" s="447"/>
      <c r="W573" s="447"/>
      <c r="X573" s="447"/>
    </row>
    <row r="574" spans="1:24" ht="12.75">
      <c r="A574" s="447"/>
      <c r="B574" s="447"/>
      <c r="C574" s="454"/>
      <c r="D574" s="447"/>
      <c r="E574" s="449"/>
      <c r="F574" s="447"/>
      <c r="G574" s="447"/>
      <c r="H574" s="447"/>
      <c r="I574" s="447"/>
      <c r="J574" s="447"/>
      <c r="K574" s="447"/>
      <c r="L574" s="447"/>
      <c r="M574" s="447"/>
      <c r="N574" s="447"/>
      <c r="O574" s="447"/>
      <c r="P574" s="447"/>
      <c r="Q574" s="447"/>
      <c r="R574" s="447"/>
      <c r="S574" s="447"/>
      <c r="T574" s="447"/>
      <c r="U574" s="447"/>
      <c r="V574" s="447"/>
      <c r="W574" s="447"/>
      <c r="X574" s="447"/>
    </row>
    <row r="575" spans="1:24" ht="12.75">
      <c r="A575" s="447"/>
      <c r="B575" s="447"/>
      <c r="C575" s="454"/>
      <c r="D575" s="447"/>
      <c r="E575" s="449"/>
      <c r="F575" s="447"/>
      <c r="G575" s="447"/>
      <c r="H575" s="447"/>
      <c r="I575" s="447"/>
      <c r="J575" s="447"/>
      <c r="K575" s="447"/>
      <c r="L575" s="447"/>
      <c r="M575" s="447"/>
      <c r="N575" s="447"/>
      <c r="O575" s="447"/>
      <c r="P575" s="447"/>
      <c r="Q575" s="447"/>
      <c r="R575" s="447"/>
      <c r="S575" s="447"/>
      <c r="T575" s="447"/>
      <c r="U575" s="447"/>
      <c r="V575" s="447"/>
      <c r="W575" s="447"/>
      <c r="X575" s="447"/>
    </row>
    <row r="576" spans="1:24" ht="12.75">
      <c r="A576" s="447"/>
      <c r="B576" s="447"/>
      <c r="C576" s="454"/>
      <c r="D576" s="447"/>
      <c r="E576" s="449"/>
      <c r="F576" s="447"/>
      <c r="G576" s="447"/>
      <c r="H576" s="447"/>
      <c r="I576" s="447"/>
      <c r="J576" s="447"/>
      <c r="K576" s="447"/>
      <c r="L576" s="447"/>
      <c r="M576" s="447"/>
      <c r="N576" s="447"/>
      <c r="O576" s="447"/>
      <c r="P576" s="447"/>
      <c r="Q576" s="447"/>
      <c r="R576" s="447"/>
      <c r="S576" s="447"/>
      <c r="T576" s="447"/>
      <c r="U576" s="447"/>
      <c r="V576" s="447"/>
      <c r="W576" s="447"/>
      <c r="X576" s="447"/>
    </row>
    <row r="577" spans="1:24" ht="12.75">
      <c r="A577" s="447"/>
      <c r="B577" s="447"/>
      <c r="C577" s="454"/>
      <c r="D577" s="447"/>
      <c r="E577" s="449"/>
      <c r="F577" s="447"/>
      <c r="G577" s="447"/>
      <c r="H577" s="447"/>
      <c r="I577" s="447"/>
      <c r="J577" s="447"/>
      <c r="K577" s="447"/>
      <c r="L577" s="447"/>
      <c r="M577" s="447"/>
      <c r="N577" s="447"/>
      <c r="O577" s="447"/>
      <c r="P577" s="447"/>
      <c r="Q577" s="447"/>
      <c r="R577" s="447"/>
      <c r="S577" s="447"/>
      <c r="T577" s="447"/>
      <c r="U577" s="447"/>
      <c r="V577" s="447"/>
      <c r="W577" s="447"/>
      <c r="X577" s="447"/>
    </row>
    <row r="578" spans="1:24" ht="12.75">
      <c r="A578" s="447"/>
      <c r="B578" s="447"/>
      <c r="C578" s="454"/>
      <c r="D578" s="447"/>
      <c r="E578" s="449"/>
      <c r="F578" s="447"/>
      <c r="G578" s="447"/>
      <c r="H578" s="447"/>
      <c r="I578" s="447"/>
      <c r="J578" s="447"/>
      <c r="K578" s="447"/>
      <c r="L578" s="447"/>
      <c r="M578" s="447"/>
      <c r="N578" s="447"/>
      <c r="O578" s="447"/>
      <c r="P578" s="447"/>
      <c r="Q578" s="447"/>
      <c r="R578" s="447"/>
      <c r="S578" s="447"/>
      <c r="T578" s="447"/>
      <c r="U578" s="447"/>
      <c r="V578" s="447"/>
      <c r="W578" s="447"/>
      <c r="X578" s="447"/>
    </row>
    <row r="579" spans="1:24" ht="12.75">
      <c r="A579" s="447"/>
      <c r="B579" s="447"/>
      <c r="C579" s="454"/>
      <c r="D579" s="447"/>
      <c r="E579" s="449"/>
      <c r="F579" s="447"/>
      <c r="G579" s="447"/>
      <c r="H579" s="447"/>
      <c r="I579" s="447"/>
      <c r="J579" s="447"/>
      <c r="K579" s="447"/>
      <c r="L579" s="447"/>
      <c r="M579" s="447"/>
      <c r="N579" s="447"/>
      <c r="O579" s="447"/>
      <c r="P579" s="447"/>
      <c r="Q579" s="447"/>
      <c r="R579" s="447"/>
      <c r="S579" s="447"/>
      <c r="T579" s="447"/>
      <c r="U579" s="447"/>
      <c r="V579" s="447"/>
      <c r="W579" s="447"/>
      <c r="X579" s="447"/>
    </row>
    <row r="580" spans="1:24" ht="12.75">
      <c r="A580" s="447"/>
      <c r="B580" s="447"/>
      <c r="C580" s="454"/>
      <c r="D580" s="447"/>
      <c r="E580" s="449"/>
      <c r="F580" s="447"/>
      <c r="G580" s="447"/>
      <c r="H580" s="447"/>
      <c r="I580" s="447"/>
      <c r="J580" s="447"/>
      <c r="K580" s="447"/>
      <c r="L580" s="447"/>
      <c r="M580" s="447"/>
      <c r="N580" s="447"/>
      <c r="O580" s="447"/>
      <c r="P580" s="447"/>
      <c r="Q580" s="447"/>
      <c r="R580" s="447"/>
      <c r="S580" s="447"/>
      <c r="T580" s="447"/>
      <c r="U580" s="447"/>
      <c r="V580" s="447"/>
      <c r="W580" s="447"/>
      <c r="X580" s="447"/>
    </row>
    <row r="581" spans="1:24" ht="12.75">
      <c r="A581" s="447"/>
      <c r="B581" s="447"/>
      <c r="C581" s="454"/>
      <c r="D581" s="447"/>
      <c r="E581" s="449"/>
      <c r="F581" s="447"/>
      <c r="G581" s="447"/>
      <c r="H581" s="447"/>
      <c r="I581" s="447"/>
      <c r="J581" s="447"/>
      <c r="K581" s="447"/>
      <c r="L581" s="447"/>
      <c r="M581" s="447"/>
      <c r="N581" s="447"/>
      <c r="O581" s="447"/>
      <c r="P581" s="447"/>
      <c r="Q581" s="447"/>
      <c r="R581" s="447"/>
      <c r="S581" s="447"/>
      <c r="T581" s="447"/>
      <c r="U581" s="447"/>
      <c r="V581" s="447"/>
      <c r="W581" s="447"/>
      <c r="X581" s="447"/>
    </row>
    <row r="582" spans="1:24" ht="12.75">
      <c r="A582" s="447"/>
      <c r="B582" s="447"/>
      <c r="C582" s="454"/>
      <c r="D582" s="447"/>
      <c r="E582" s="449"/>
      <c r="F582" s="447"/>
      <c r="G582" s="447"/>
      <c r="H582" s="447"/>
      <c r="I582" s="447"/>
      <c r="J582" s="447"/>
      <c r="K582" s="447"/>
      <c r="L582" s="447"/>
      <c r="M582" s="447"/>
      <c r="N582" s="447"/>
      <c r="O582" s="447"/>
      <c r="P582" s="447"/>
      <c r="Q582" s="447"/>
      <c r="R582" s="447"/>
      <c r="S582" s="447"/>
      <c r="T582" s="447"/>
      <c r="U582" s="447"/>
      <c r="V582" s="447"/>
      <c r="W582" s="447"/>
      <c r="X582" s="447"/>
    </row>
    <row r="583" spans="1:24" ht="12.75">
      <c r="A583" s="447"/>
      <c r="B583" s="447"/>
      <c r="C583" s="454"/>
      <c r="D583" s="447"/>
      <c r="E583" s="449"/>
      <c r="F583" s="447"/>
      <c r="G583" s="447"/>
      <c r="H583" s="447"/>
      <c r="I583" s="447"/>
      <c r="J583" s="447"/>
      <c r="K583" s="447"/>
      <c r="L583" s="447"/>
      <c r="M583" s="447"/>
      <c r="N583" s="447"/>
      <c r="O583" s="447"/>
      <c r="P583" s="447"/>
      <c r="Q583" s="447"/>
      <c r="R583" s="447"/>
      <c r="S583" s="447"/>
      <c r="T583" s="447"/>
      <c r="U583" s="447"/>
      <c r="V583" s="447"/>
      <c r="W583" s="447"/>
      <c r="X583" s="447"/>
    </row>
    <row r="584" spans="1:24" ht="12.75">
      <c r="A584" s="447"/>
      <c r="B584" s="447"/>
      <c r="C584" s="454"/>
      <c r="D584" s="447"/>
      <c r="E584" s="449"/>
      <c r="F584" s="447"/>
      <c r="G584" s="447"/>
      <c r="H584" s="447"/>
      <c r="I584" s="447"/>
      <c r="J584" s="447"/>
      <c r="K584" s="447"/>
      <c r="L584" s="447"/>
      <c r="M584" s="447"/>
      <c r="N584" s="447"/>
      <c r="O584" s="447"/>
      <c r="P584" s="447"/>
      <c r="Q584" s="447"/>
      <c r="R584" s="447"/>
      <c r="S584" s="447"/>
      <c r="T584" s="447"/>
      <c r="U584" s="447"/>
      <c r="V584" s="447"/>
      <c r="W584" s="447"/>
      <c r="X584" s="447"/>
    </row>
    <row r="585" spans="1:24" ht="12.75">
      <c r="A585" s="447"/>
      <c r="B585" s="447"/>
      <c r="C585" s="454"/>
      <c r="D585" s="447"/>
      <c r="E585" s="449"/>
      <c r="F585" s="447"/>
      <c r="G585" s="447"/>
      <c r="H585" s="447"/>
      <c r="I585" s="447"/>
      <c r="J585" s="447"/>
      <c r="K585" s="447"/>
      <c r="L585" s="447"/>
      <c r="M585" s="447"/>
      <c r="N585" s="447"/>
      <c r="O585" s="447"/>
      <c r="P585" s="447"/>
      <c r="Q585" s="447"/>
      <c r="R585" s="447"/>
      <c r="S585" s="447"/>
      <c r="T585" s="447"/>
      <c r="U585" s="447"/>
      <c r="V585" s="447"/>
      <c r="W585" s="447"/>
      <c r="X585" s="447"/>
    </row>
    <row r="586" spans="1:24" ht="12.75">
      <c r="A586" s="447"/>
      <c r="B586" s="447"/>
      <c r="C586" s="454"/>
      <c r="D586" s="447"/>
      <c r="E586" s="449"/>
      <c r="F586" s="447"/>
      <c r="G586" s="447"/>
      <c r="H586" s="447"/>
      <c r="I586" s="447"/>
      <c r="J586" s="447"/>
      <c r="K586" s="447"/>
      <c r="L586" s="447"/>
      <c r="M586" s="447"/>
      <c r="N586" s="447"/>
      <c r="O586" s="447"/>
      <c r="P586" s="447"/>
      <c r="Q586" s="447"/>
      <c r="R586" s="447"/>
      <c r="S586" s="447"/>
      <c r="T586" s="447"/>
      <c r="U586" s="447"/>
      <c r="V586" s="447"/>
      <c r="W586" s="447"/>
      <c r="X586" s="447"/>
    </row>
    <row r="587" spans="1:24" ht="12.75">
      <c r="A587" s="447"/>
      <c r="B587" s="447"/>
      <c r="C587" s="454"/>
      <c r="D587" s="447"/>
      <c r="E587" s="449"/>
      <c r="F587" s="447"/>
      <c r="G587" s="447"/>
      <c r="H587" s="447"/>
      <c r="I587" s="447"/>
      <c r="J587" s="447"/>
      <c r="K587" s="447"/>
      <c r="L587" s="447"/>
      <c r="M587" s="447"/>
      <c r="N587" s="447"/>
      <c r="O587" s="447"/>
      <c r="P587" s="447"/>
      <c r="Q587" s="447"/>
      <c r="R587" s="447"/>
      <c r="S587" s="447"/>
      <c r="T587" s="447"/>
      <c r="U587" s="447"/>
      <c r="V587" s="447"/>
      <c r="W587" s="447"/>
      <c r="X587" s="447"/>
    </row>
    <row r="588" spans="1:24" ht="12.75">
      <c r="A588" s="447"/>
      <c r="B588" s="447"/>
      <c r="C588" s="454"/>
      <c r="D588" s="447"/>
      <c r="E588" s="449"/>
      <c r="F588" s="447"/>
      <c r="G588" s="447"/>
      <c r="H588" s="447"/>
      <c r="I588" s="447"/>
      <c r="J588" s="447"/>
      <c r="K588" s="447"/>
      <c r="L588" s="447"/>
      <c r="M588" s="447"/>
      <c r="N588" s="447"/>
      <c r="O588" s="447"/>
      <c r="P588" s="447"/>
      <c r="Q588" s="447"/>
      <c r="R588" s="447"/>
      <c r="S588" s="447"/>
      <c r="T588" s="447"/>
      <c r="U588" s="447"/>
      <c r="V588" s="447"/>
      <c r="W588" s="447"/>
      <c r="X588" s="447"/>
    </row>
    <row r="589" spans="1:24" ht="12.75">
      <c r="A589" s="447"/>
      <c r="B589" s="447"/>
      <c r="C589" s="454"/>
      <c r="D589" s="447"/>
      <c r="E589" s="449"/>
      <c r="F589" s="447"/>
      <c r="G589" s="447"/>
      <c r="H589" s="447"/>
      <c r="I589" s="447"/>
      <c r="J589" s="447"/>
      <c r="K589" s="447"/>
      <c r="L589" s="447"/>
      <c r="M589" s="447"/>
      <c r="N589" s="447"/>
      <c r="O589" s="447"/>
      <c r="P589" s="447"/>
      <c r="Q589" s="447"/>
      <c r="R589" s="447"/>
      <c r="S589" s="447"/>
      <c r="T589" s="447"/>
      <c r="U589" s="447"/>
      <c r="V589" s="447"/>
      <c r="W589" s="447"/>
      <c r="X589" s="447"/>
    </row>
    <row r="590" spans="1:24" ht="12.75">
      <c r="A590" s="447"/>
      <c r="B590" s="447"/>
      <c r="C590" s="454"/>
      <c r="D590" s="447"/>
      <c r="E590" s="449"/>
      <c r="F590" s="447"/>
      <c r="G590" s="447"/>
      <c r="H590" s="447"/>
      <c r="I590" s="447"/>
      <c r="J590" s="447"/>
      <c r="K590" s="447"/>
      <c r="L590" s="447"/>
      <c r="M590" s="447"/>
      <c r="N590" s="447"/>
      <c r="O590" s="447"/>
      <c r="P590" s="447"/>
      <c r="Q590" s="447"/>
      <c r="R590" s="447"/>
      <c r="S590" s="447"/>
      <c r="T590" s="447"/>
      <c r="U590" s="447"/>
      <c r="V590" s="447"/>
      <c r="W590" s="447"/>
      <c r="X590" s="447"/>
    </row>
    <row r="591" spans="1:24" ht="12.75">
      <c r="A591" s="447"/>
      <c r="B591" s="447"/>
      <c r="C591" s="454"/>
      <c r="D591" s="447"/>
      <c r="E591" s="449"/>
      <c r="F591" s="447"/>
      <c r="G591" s="447"/>
      <c r="H591" s="447"/>
      <c r="I591" s="447"/>
      <c r="J591" s="447"/>
      <c r="K591" s="447"/>
      <c r="L591" s="447"/>
      <c r="M591" s="447"/>
      <c r="N591" s="447"/>
      <c r="O591" s="447"/>
      <c r="P591" s="447"/>
      <c r="Q591" s="447"/>
      <c r="R591" s="447"/>
      <c r="S591" s="447"/>
      <c r="T591" s="447"/>
      <c r="U591" s="447"/>
      <c r="V591" s="447"/>
      <c r="W591" s="447"/>
      <c r="X591" s="447"/>
    </row>
    <row r="592" spans="1:24" ht="12.75">
      <c r="A592" s="447"/>
      <c r="B592" s="447"/>
      <c r="C592" s="454"/>
      <c r="D592" s="447"/>
      <c r="E592" s="449"/>
      <c r="F592" s="447"/>
      <c r="G592" s="447"/>
      <c r="H592" s="447"/>
      <c r="I592" s="447"/>
      <c r="J592" s="447"/>
      <c r="K592" s="447"/>
      <c r="L592" s="447"/>
      <c r="M592" s="447"/>
      <c r="N592" s="447"/>
      <c r="O592" s="447"/>
      <c r="P592" s="447"/>
      <c r="Q592" s="447"/>
      <c r="R592" s="447"/>
      <c r="S592" s="447"/>
      <c r="T592" s="447"/>
      <c r="U592" s="447"/>
      <c r="V592" s="447"/>
      <c r="W592" s="447"/>
      <c r="X592" s="447"/>
    </row>
    <row r="593" spans="1:24" ht="12.75">
      <c r="A593" s="447"/>
      <c r="B593" s="447"/>
      <c r="C593" s="454"/>
      <c r="D593" s="447"/>
      <c r="E593" s="449"/>
      <c r="F593" s="447"/>
      <c r="G593" s="447"/>
      <c r="H593" s="447"/>
      <c r="I593" s="447"/>
      <c r="J593" s="447"/>
      <c r="K593" s="447"/>
      <c r="L593" s="447"/>
      <c r="M593" s="447"/>
      <c r="N593" s="447"/>
      <c r="O593" s="447"/>
      <c r="P593" s="447"/>
      <c r="Q593" s="447"/>
      <c r="R593" s="447"/>
      <c r="S593" s="447"/>
      <c r="T593" s="447"/>
      <c r="U593" s="447"/>
      <c r="V593" s="447"/>
      <c r="W593" s="447"/>
      <c r="X593" s="447"/>
    </row>
    <row r="594" spans="1:24" ht="12.75">
      <c r="A594" s="447"/>
      <c r="B594" s="447"/>
      <c r="C594" s="454"/>
      <c r="D594" s="447"/>
      <c r="E594" s="449"/>
      <c r="F594" s="447"/>
      <c r="G594" s="447"/>
      <c r="H594" s="447"/>
      <c r="I594" s="447"/>
      <c r="J594" s="447"/>
      <c r="K594" s="447"/>
      <c r="L594" s="447"/>
      <c r="M594" s="447"/>
      <c r="N594" s="447"/>
      <c r="O594" s="447"/>
      <c r="P594" s="447"/>
      <c r="Q594" s="447"/>
      <c r="R594" s="447"/>
      <c r="S594" s="447"/>
      <c r="T594" s="447"/>
      <c r="U594" s="447"/>
      <c r="V594" s="447"/>
      <c r="W594" s="447"/>
      <c r="X594" s="447"/>
    </row>
    <row r="595" spans="1:24" ht="12.75">
      <c r="A595" s="447"/>
      <c r="B595" s="447"/>
      <c r="C595" s="454"/>
      <c r="D595" s="447"/>
      <c r="E595" s="449"/>
      <c r="F595" s="447"/>
      <c r="G595" s="447"/>
      <c r="H595" s="447"/>
      <c r="I595" s="447"/>
      <c r="J595" s="447"/>
      <c r="K595" s="447"/>
      <c r="L595" s="447"/>
      <c r="M595" s="447"/>
      <c r="N595" s="447"/>
      <c r="O595" s="447"/>
      <c r="P595" s="447"/>
      <c r="Q595" s="447"/>
      <c r="R595" s="447"/>
      <c r="S595" s="447"/>
      <c r="T595" s="447"/>
      <c r="U595" s="447"/>
      <c r="V595" s="447"/>
      <c r="W595" s="447"/>
      <c r="X595" s="447"/>
    </row>
    <row r="596" spans="1:24" ht="12.75">
      <c r="A596" s="447"/>
      <c r="B596" s="447"/>
      <c r="C596" s="454"/>
      <c r="D596" s="447"/>
      <c r="E596" s="449"/>
      <c r="F596" s="447"/>
      <c r="G596" s="447"/>
      <c r="H596" s="447"/>
      <c r="I596" s="447"/>
      <c r="J596" s="447"/>
      <c r="K596" s="447"/>
      <c r="L596" s="447"/>
      <c r="M596" s="447"/>
      <c r="N596" s="447"/>
      <c r="O596" s="447"/>
      <c r="P596" s="447"/>
      <c r="Q596" s="447"/>
      <c r="R596" s="447"/>
      <c r="S596" s="447"/>
      <c r="T596" s="447"/>
      <c r="U596" s="447"/>
      <c r="V596" s="447"/>
      <c r="W596" s="447"/>
      <c r="X596" s="447"/>
    </row>
    <row r="597" spans="1:24" ht="12.75">
      <c r="A597" s="447"/>
      <c r="B597" s="447"/>
      <c r="C597" s="454"/>
      <c r="D597" s="447"/>
      <c r="E597" s="449"/>
      <c r="F597" s="447"/>
      <c r="G597" s="447"/>
      <c r="H597" s="447"/>
      <c r="I597" s="447"/>
      <c r="J597" s="447"/>
      <c r="K597" s="447"/>
      <c r="L597" s="447"/>
      <c r="M597" s="447"/>
      <c r="N597" s="447"/>
      <c r="O597" s="447"/>
      <c r="P597" s="447"/>
      <c r="Q597" s="447"/>
      <c r="R597" s="447"/>
      <c r="S597" s="447"/>
      <c r="T597" s="447"/>
      <c r="U597" s="447"/>
      <c r="V597" s="447"/>
      <c r="W597" s="447"/>
      <c r="X597" s="447"/>
    </row>
    <row r="598" spans="1:24" ht="12.75">
      <c r="A598" s="447"/>
      <c r="B598" s="447"/>
      <c r="C598" s="454"/>
      <c r="D598" s="447"/>
      <c r="E598" s="449"/>
      <c r="F598" s="447"/>
      <c r="G598" s="447"/>
      <c r="H598" s="447"/>
      <c r="I598" s="447"/>
      <c r="J598" s="447"/>
      <c r="K598" s="447"/>
      <c r="L598" s="447"/>
      <c r="M598" s="447"/>
      <c r="N598" s="447"/>
      <c r="O598" s="447"/>
      <c r="P598" s="447"/>
      <c r="Q598" s="447"/>
      <c r="R598" s="447"/>
      <c r="S598" s="447"/>
      <c r="T598" s="447"/>
      <c r="U598" s="447"/>
      <c r="V598" s="447"/>
      <c r="W598" s="447"/>
      <c r="X598" s="447"/>
    </row>
    <row r="599" spans="1:24" ht="12.75">
      <c r="A599" s="447"/>
      <c r="B599" s="447"/>
      <c r="C599" s="454"/>
      <c r="D599" s="447"/>
      <c r="E599" s="449"/>
      <c r="F599" s="447"/>
      <c r="G599" s="447"/>
      <c r="H599" s="447"/>
      <c r="I599" s="447"/>
      <c r="J599" s="447"/>
      <c r="K599" s="447"/>
      <c r="L599" s="447"/>
      <c r="M599" s="447"/>
      <c r="N599" s="447"/>
      <c r="O599" s="447"/>
      <c r="P599" s="447"/>
      <c r="Q599" s="447"/>
      <c r="R599" s="447"/>
      <c r="S599" s="447"/>
      <c r="T599" s="447"/>
      <c r="U599" s="447"/>
      <c r="V599" s="447"/>
      <c r="W599" s="447"/>
      <c r="X599" s="447"/>
    </row>
    <row r="600" spans="1:24" ht="12.75">
      <c r="A600" s="447"/>
      <c r="B600" s="447"/>
      <c r="C600" s="454"/>
      <c r="D600" s="447"/>
      <c r="E600" s="449"/>
      <c r="F600" s="447"/>
      <c r="G600" s="447"/>
      <c r="H600" s="447"/>
      <c r="I600" s="447"/>
      <c r="J600" s="447"/>
      <c r="K600" s="447"/>
      <c r="L600" s="447"/>
      <c r="M600" s="447"/>
      <c r="N600" s="447"/>
      <c r="O600" s="447"/>
      <c r="P600" s="447"/>
      <c r="Q600" s="447"/>
      <c r="R600" s="447"/>
      <c r="S600" s="447"/>
      <c r="T600" s="447"/>
      <c r="U600" s="447"/>
      <c r="V600" s="447"/>
      <c r="W600" s="447"/>
      <c r="X600" s="447"/>
    </row>
    <row r="601" spans="1:24" ht="12.75">
      <c r="A601" s="447"/>
      <c r="B601" s="447"/>
      <c r="C601" s="454"/>
      <c r="D601" s="447"/>
      <c r="E601" s="449"/>
      <c r="F601" s="447"/>
      <c r="G601" s="447"/>
      <c r="H601" s="447"/>
      <c r="I601" s="447"/>
      <c r="J601" s="447"/>
      <c r="K601" s="447"/>
      <c r="L601" s="447"/>
      <c r="M601" s="447"/>
      <c r="N601" s="447"/>
      <c r="O601" s="447"/>
      <c r="P601" s="447"/>
      <c r="Q601" s="447"/>
      <c r="R601" s="447"/>
      <c r="S601" s="447"/>
      <c r="T601" s="447"/>
      <c r="U601" s="447"/>
      <c r="V601" s="447"/>
      <c r="W601" s="447"/>
      <c r="X601" s="447"/>
    </row>
    <row r="602" spans="1:24" ht="12.75">
      <c r="A602" s="447"/>
      <c r="B602" s="447"/>
      <c r="C602" s="454"/>
      <c r="D602" s="447"/>
      <c r="E602" s="449"/>
      <c r="F602" s="447"/>
      <c r="G602" s="447"/>
      <c r="H602" s="447"/>
      <c r="I602" s="447"/>
      <c r="J602" s="447"/>
      <c r="K602" s="447"/>
      <c r="L602" s="447"/>
      <c r="M602" s="447"/>
      <c r="N602" s="447"/>
      <c r="O602" s="447"/>
      <c r="P602" s="447"/>
      <c r="Q602" s="447"/>
      <c r="R602" s="447"/>
      <c r="S602" s="447"/>
      <c r="T602" s="447"/>
      <c r="U602" s="447"/>
      <c r="V602" s="447"/>
      <c r="W602" s="447"/>
      <c r="X602" s="447"/>
    </row>
    <row r="603" spans="1:24" ht="12.75">
      <c r="A603" s="447"/>
      <c r="B603" s="447"/>
      <c r="C603" s="454"/>
      <c r="D603" s="447"/>
      <c r="E603" s="449"/>
      <c r="F603" s="447"/>
      <c r="G603" s="447"/>
      <c r="H603" s="447"/>
      <c r="I603" s="447"/>
      <c r="J603" s="447"/>
      <c r="K603" s="447"/>
      <c r="L603" s="447"/>
      <c r="M603" s="447"/>
      <c r="N603" s="447"/>
      <c r="O603" s="447"/>
      <c r="P603" s="447"/>
      <c r="Q603" s="447"/>
      <c r="R603" s="447"/>
      <c r="S603" s="447"/>
      <c r="T603" s="447"/>
      <c r="U603" s="447"/>
      <c r="V603" s="447"/>
      <c r="W603" s="447"/>
      <c r="X603" s="447"/>
    </row>
    <row r="604" spans="1:24" ht="12.75">
      <c r="A604" s="447"/>
      <c r="B604" s="447"/>
      <c r="C604" s="454"/>
      <c r="D604" s="447"/>
      <c r="E604" s="449"/>
      <c r="F604" s="447"/>
      <c r="G604" s="447"/>
      <c r="H604" s="447"/>
      <c r="I604" s="447"/>
      <c r="J604" s="447"/>
      <c r="K604" s="447"/>
      <c r="L604" s="447"/>
      <c r="M604" s="447"/>
      <c r="N604" s="447"/>
      <c r="O604" s="447"/>
      <c r="P604" s="447"/>
      <c r="Q604" s="447"/>
      <c r="R604" s="447"/>
      <c r="S604" s="447"/>
      <c r="T604" s="447"/>
      <c r="U604" s="447"/>
      <c r="V604" s="447"/>
      <c r="W604" s="447"/>
      <c r="X604" s="447"/>
    </row>
    <row r="605" spans="1:24" ht="12.75">
      <c r="A605" s="447"/>
      <c r="B605" s="447"/>
      <c r="C605" s="454"/>
      <c r="D605" s="447"/>
      <c r="E605" s="449"/>
      <c r="F605" s="447"/>
      <c r="G605" s="447"/>
      <c r="H605" s="447"/>
      <c r="I605" s="447"/>
      <c r="J605" s="447"/>
      <c r="K605" s="447"/>
      <c r="L605" s="447"/>
      <c r="M605" s="447"/>
      <c r="N605" s="447"/>
      <c r="O605" s="447"/>
      <c r="P605" s="447"/>
      <c r="Q605" s="447"/>
      <c r="R605" s="447"/>
      <c r="S605" s="447"/>
      <c r="T605" s="447"/>
      <c r="U605" s="447"/>
      <c r="V605" s="447"/>
      <c r="W605" s="447"/>
      <c r="X605" s="447"/>
    </row>
    <row r="606" spans="1:24" ht="12.75">
      <c r="A606" s="447"/>
      <c r="B606" s="447"/>
      <c r="C606" s="454"/>
      <c r="D606" s="447"/>
      <c r="E606" s="449"/>
      <c r="F606" s="447"/>
      <c r="G606" s="447"/>
      <c r="H606" s="447"/>
      <c r="I606" s="447"/>
      <c r="J606" s="447"/>
      <c r="K606" s="447"/>
      <c r="L606" s="447"/>
      <c r="M606" s="447"/>
      <c r="N606" s="447"/>
      <c r="O606" s="447"/>
      <c r="P606" s="447"/>
      <c r="Q606" s="447"/>
      <c r="R606" s="447"/>
      <c r="S606" s="447"/>
      <c r="T606" s="447"/>
      <c r="U606" s="447"/>
      <c r="V606" s="447"/>
      <c r="W606" s="447"/>
      <c r="X606" s="447"/>
    </row>
    <row r="607" spans="1:24" ht="12.75">
      <c r="A607" s="447"/>
      <c r="B607" s="447"/>
      <c r="C607" s="454"/>
      <c r="D607" s="447"/>
      <c r="E607" s="449"/>
      <c r="F607" s="447"/>
      <c r="G607" s="447"/>
      <c r="H607" s="447"/>
      <c r="I607" s="447"/>
      <c r="J607" s="447"/>
      <c r="K607" s="447"/>
      <c r="L607" s="447"/>
      <c r="M607" s="447"/>
      <c r="N607" s="447"/>
      <c r="O607" s="447"/>
      <c r="P607" s="447"/>
      <c r="Q607" s="447"/>
      <c r="R607" s="447"/>
      <c r="S607" s="447"/>
      <c r="T607" s="447"/>
      <c r="U607" s="447"/>
      <c r="V607" s="447"/>
      <c r="W607" s="447"/>
      <c r="X607" s="447"/>
    </row>
    <row r="608" spans="1:24" ht="12.75">
      <c r="A608" s="447"/>
      <c r="B608" s="447"/>
      <c r="C608" s="454"/>
      <c r="D608" s="447"/>
      <c r="E608" s="449"/>
      <c r="F608" s="447"/>
      <c r="G608" s="447"/>
      <c r="H608" s="447"/>
      <c r="I608" s="447"/>
      <c r="J608" s="447"/>
      <c r="K608" s="447"/>
      <c r="L608" s="447"/>
      <c r="M608" s="447"/>
      <c r="N608" s="447"/>
      <c r="O608" s="447"/>
      <c r="P608" s="447"/>
      <c r="Q608" s="447"/>
      <c r="R608" s="447"/>
      <c r="S608" s="447"/>
      <c r="T608" s="447"/>
      <c r="U608" s="447"/>
      <c r="V608" s="447"/>
      <c r="W608" s="447"/>
      <c r="X608" s="447"/>
    </row>
    <row r="609" spans="1:24" ht="12.75">
      <c r="A609" s="447"/>
      <c r="B609" s="447"/>
      <c r="C609" s="454"/>
      <c r="D609" s="447"/>
      <c r="E609" s="449"/>
      <c r="F609" s="447"/>
      <c r="G609" s="447"/>
      <c r="H609" s="447"/>
      <c r="I609" s="447"/>
      <c r="J609" s="447"/>
      <c r="K609" s="447"/>
      <c r="L609" s="447"/>
      <c r="M609" s="447"/>
      <c r="N609" s="447"/>
      <c r="O609" s="447"/>
      <c r="P609" s="447"/>
      <c r="Q609" s="447"/>
      <c r="R609" s="447"/>
      <c r="S609" s="447"/>
      <c r="T609" s="447"/>
      <c r="U609" s="447"/>
      <c r="V609" s="447"/>
      <c r="W609" s="447"/>
      <c r="X609" s="447"/>
    </row>
    <row r="610" spans="1:24" ht="12.75">
      <c r="A610" s="447"/>
      <c r="B610" s="447"/>
      <c r="C610" s="454"/>
      <c r="D610" s="447"/>
      <c r="E610" s="449"/>
      <c r="F610" s="447"/>
      <c r="G610" s="447"/>
      <c r="H610" s="447"/>
      <c r="I610" s="447"/>
      <c r="J610" s="447"/>
      <c r="K610" s="447"/>
      <c r="L610" s="447"/>
      <c r="M610" s="447"/>
      <c r="N610" s="447"/>
      <c r="O610" s="447"/>
      <c r="P610" s="447"/>
      <c r="Q610" s="447"/>
      <c r="R610" s="447"/>
      <c r="S610" s="447"/>
      <c r="T610" s="447"/>
      <c r="U610" s="447"/>
      <c r="V610" s="447"/>
      <c r="W610" s="447"/>
      <c r="X610" s="447"/>
    </row>
    <row r="611" spans="1:24" ht="12.75">
      <c r="A611" s="447"/>
      <c r="B611" s="447"/>
      <c r="C611" s="454"/>
      <c r="D611" s="447"/>
      <c r="E611" s="449"/>
      <c r="F611" s="447"/>
      <c r="G611" s="447"/>
      <c r="H611" s="447"/>
      <c r="I611" s="447"/>
      <c r="J611" s="447"/>
      <c r="K611" s="447"/>
      <c r="L611" s="447"/>
      <c r="M611" s="447"/>
      <c r="N611" s="447"/>
      <c r="O611" s="447"/>
      <c r="P611" s="447"/>
      <c r="Q611" s="447"/>
      <c r="R611" s="447"/>
      <c r="S611" s="447"/>
      <c r="T611" s="447"/>
      <c r="U611" s="447"/>
      <c r="V611" s="447"/>
      <c r="W611" s="447"/>
      <c r="X611" s="447"/>
    </row>
    <row r="612" spans="1:24" ht="12.75">
      <c r="A612" s="447"/>
      <c r="B612" s="447"/>
      <c r="C612" s="454"/>
      <c r="D612" s="447"/>
      <c r="E612" s="449"/>
      <c r="F612" s="447"/>
      <c r="G612" s="447"/>
      <c r="H612" s="447"/>
      <c r="I612" s="447"/>
      <c r="J612" s="447"/>
      <c r="K612" s="447"/>
      <c r="L612" s="447"/>
      <c r="M612" s="447"/>
      <c r="N612" s="447"/>
      <c r="O612" s="447"/>
      <c r="P612" s="447"/>
      <c r="Q612" s="447"/>
      <c r="R612" s="447"/>
      <c r="S612" s="447"/>
      <c r="T612" s="447"/>
      <c r="U612" s="447"/>
      <c r="V612" s="447"/>
      <c r="W612" s="447"/>
      <c r="X612" s="447"/>
    </row>
    <row r="613" spans="1:24" ht="12.75">
      <c r="A613" s="447"/>
      <c r="B613" s="447"/>
      <c r="C613" s="454"/>
      <c r="D613" s="447"/>
      <c r="E613" s="449"/>
      <c r="F613" s="447"/>
      <c r="G613" s="447"/>
      <c r="H613" s="447"/>
      <c r="I613" s="447"/>
      <c r="J613" s="447"/>
      <c r="K613" s="447"/>
      <c r="L613" s="447"/>
      <c r="M613" s="447"/>
      <c r="N613" s="447"/>
      <c r="O613" s="447"/>
      <c r="P613" s="447"/>
      <c r="Q613" s="447"/>
      <c r="R613" s="447"/>
      <c r="S613" s="447"/>
      <c r="T613" s="447"/>
      <c r="U613" s="447"/>
      <c r="V613" s="447"/>
      <c r="W613" s="447"/>
      <c r="X613" s="447"/>
    </row>
    <row r="614" spans="1:24" ht="12.75">
      <c r="A614" s="447"/>
      <c r="B614" s="447"/>
      <c r="C614" s="454"/>
      <c r="D614" s="447"/>
      <c r="E614" s="449"/>
      <c r="F614" s="447"/>
      <c r="G614" s="447"/>
      <c r="H614" s="447"/>
      <c r="I614" s="447"/>
      <c r="J614" s="447"/>
      <c r="K614" s="447"/>
      <c r="L614" s="447"/>
      <c r="M614" s="447"/>
      <c r="N614" s="447"/>
      <c r="O614" s="447"/>
      <c r="P614" s="447"/>
      <c r="Q614" s="447"/>
      <c r="R614" s="447"/>
      <c r="S614" s="447"/>
      <c r="T614" s="447"/>
      <c r="U614" s="447"/>
      <c r="V614" s="447"/>
      <c r="W614" s="447"/>
      <c r="X614" s="447"/>
    </row>
    <row r="615" spans="1:24" ht="12.75">
      <c r="A615" s="447"/>
      <c r="B615" s="447"/>
      <c r="C615" s="454"/>
      <c r="D615" s="447"/>
      <c r="E615" s="449"/>
      <c r="F615" s="447"/>
      <c r="G615" s="447"/>
      <c r="H615" s="447"/>
      <c r="I615" s="447"/>
      <c r="J615" s="447"/>
      <c r="K615" s="447"/>
      <c r="L615" s="447"/>
      <c r="M615" s="447"/>
      <c r="N615" s="447"/>
      <c r="O615" s="447"/>
      <c r="P615" s="447"/>
      <c r="Q615" s="447"/>
      <c r="R615" s="447"/>
      <c r="S615" s="447"/>
      <c r="T615" s="447"/>
      <c r="U615" s="447"/>
      <c r="V615" s="447"/>
      <c r="W615" s="447"/>
      <c r="X615" s="447"/>
    </row>
    <row r="616" spans="1:24" ht="12.75">
      <c r="A616" s="447"/>
      <c r="B616" s="447"/>
      <c r="C616" s="454"/>
      <c r="D616" s="447"/>
      <c r="E616" s="449"/>
      <c r="F616" s="447"/>
      <c r="G616" s="447"/>
      <c r="H616" s="447"/>
      <c r="I616" s="447"/>
      <c r="J616" s="447"/>
      <c r="K616" s="447"/>
      <c r="L616" s="447"/>
      <c r="M616" s="447"/>
      <c r="N616" s="447"/>
      <c r="O616" s="447"/>
      <c r="P616" s="447"/>
      <c r="Q616" s="447"/>
      <c r="R616" s="447"/>
      <c r="S616" s="447"/>
      <c r="T616" s="447"/>
      <c r="U616" s="447"/>
      <c r="V616" s="447"/>
      <c r="W616" s="447"/>
      <c r="X616" s="447"/>
    </row>
    <row r="617" spans="1:24" ht="12.75">
      <c r="A617" s="447"/>
      <c r="B617" s="447"/>
      <c r="C617" s="454"/>
      <c r="D617" s="447"/>
      <c r="E617" s="449"/>
      <c r="F617" s="447"/>
      <c r="G617" s="447"/>
      <c r="H617" s="447"/>
      <c r="I617" s="447"/>
      <c r="J617" s="447"/>
      <c r="K617" s="447"/>
      <c r="L617" s="447"/>
      <c r="M617" s="447"/>
      <c r="N617" s="447"/>
      <c r="O617" s="447"/>
      <c r="P617" s="447"/>
      <c r="Q617" s="447"/>
      <c r="R617" s="447"/>
      <c r="S617" s="447"/>
      <c r="T617" s="447"/>
      <c r="U617" s="447"/>
      <c r="V617" s="447"/>
      <c r="W617" s="447"/>
      <c r="X617" s="447"/>
    </row>
    <row r="618" spans="1:24" ht="12.75">
      <c r="A618" s="447"/>
      <c r="B618" s="447"/>
      <c r="C618" s="454"/>
      <c r="D618" s="447"/>
      <c r="E618" s="449"/>
      <c r="F618" s="447"/>
      <c r="G618" s="447"/>
      <c r="H618" s="447"/>
      <c r="I618" s="447"/>
      <c r="J618" s="447"/>
      <c r="K618" s="447"/>
      <c r="L618" s="447"/>
      <c r="M618" s="447"/>
      <c r="N618" s="447"/>
      <c r="O618" s="447"/>
      <c r="P618" s="447"/>
      <c r="Q618" s="447"/>
      <c r="R618" s="447"/>
      <c r="S618" s="447"/>
      <c r="T618" s="447"/>
      <c r="U618" s="447"/>
      <c r="V618" s="447"/>
      <c r="W618" s="447"/>
      <c r="X618" s="447"/>
    </row>
    <row r="619" spans="1:24" ht="12.75">
      <c r="A619" s="447"/>
      <c r="B619" s="447"/>
      <c r="C619" s="454"/>
      <c r="D619" s="447"/>
      <c r="E619" s="449"/>
      <c r="F619" s="447"/>
      <c r="G619" s="447"/>
      <c r="H619" s="447"/>
      <c r="I619" s="447"/>
      <c r="J619" s="447"/>
      <c r="K619" s="447"/>
      <c r="L619" s="447"/>
      <c r="M619" s="447"/>
      <c r="N619" s="447"/>
      <c r="O619" s="447"/>
      <c r="P619" s="447"/>
      <c r="Q619" s="447"/>
      <c r="R619" s="447"/>
      <c r="S619" s="447"/>
      <c r="T619" s="447"/>
      <c r="U619" s="447"/>
      <c r="V619" s="447"/>
      <c r="W619" s="447"/>
      <c r="X619" s="447"/>
    </row>
    <row r="620" spans="1:24" ht="12.75">
      <c r="A620" s="447"/>
      <c r="B620" s="447"/>
      <c r="C620" s="454"/>
      <c r="D620" s="447"/>
      <c r="E620" s="449"/>
      <c r="F620" s="447"/>
      <c r="G620" s="447"/>
      <c r="H620" s="447"/>
      <c r="I620" s="447"/>
      <c r="J620" s="447"/>
      <c r="K620" s="447"/>
      <c r="L620" s="447"/>
      <c r="M620" s="447"/>
      <c r="N620" s="447"/>
      <c r="O620" s="447"/>
      <c r="P620" s="447"/>
      <c r="Q620" s="447"/>
      <c r="R620" s="447"/>
      <c r="S620" s="447"/>
      <c r="T620" s="447"/>
      <c r="U620" s="447"/>
      <c r="V620" s="447"/>
      <c r="W620" s="447"/>
      <c r="X620" s="447"/>
    </row>
    <row r="621" spans="1:24" ht="12.75">
      <c r="A621" s="447"/>
      <c r="B621" s="447"/>
      <c r="C621" s="454"/>
      <c r="D621" s="447"/>
      <c r="E621" s="449"/>
      <c r="F621" s="447"/>
      <c r="G621" s="447"/>
      <c r="H621" s="447"/>
      <c r="I621" s="447"/>
      <c r="J621" s="447"/>
      <c r="K621" s="447"/>
      <c r="L621" s="447"/>
      <c r="M621" s="447"/>
      <c r="N621" s="447"/>
      <c r="O621" s="447"/>
      <c r="P621" s="447"/>
      <c r="Q621" s="447"/>
      <c r="R621" s="447"/>
      <c r="S621" s="447"/>
      <c r="T621" s="447"/>
      <c r="U621" s="447"/>
      <c r="V621" s="447"/>
      <c r="W621" s="447"/>
      <c r="X621" s="447"/>
    </row>
    <row r="622" spans="1:24" ht="12.75">
      <c r="A622" s="447"/>
      <c r="B622" s="447"/>
      <c r="C622" s="454"/>
      <c r="D622" s="447"/>
      <c r="E622" s="449"/>
      <c r="F622" s="447"/>
      <c r="G622" s="447"/>
      <c r="H622" s="447"/>
      <c r="I622" s="447"/>
      <c r="J622" s="447"/>
      <c r="K622" s="447"/>
      <c r="L622" s="447"/>
      <c r="M622" s="447"/>
      <c r="N622" s="447"/>
      <c r="O622" s="447"/>
      <c r="P622" s="447"/>
      <c r="Q622" s="447"/>
      <c r="R622" s="447"/>
      <c r="S622" s="447"/>
      <c r="T622" s="447"/>
      <c r="U622" s="447"/>
      <c r="V622" s="447"/>
      <c r="W622" s="447"/>
      <c r="X622" s="447"/>
    </row>
    <row r="623" spans="1:24" ht="12.75">
      <c r="A623" s="447"/>
      <c r="B623" s="447"/>
      <c r="C623" s="454"/>
      <c r="D623" s="447"/>
      <c r="E623" s="449"/>
      <c r="F623" s="447"/>
      <c r="G623" s="447"/>
      <c r="H623" s="447"/>
      <c r="I623" s="447"/>
      <c r="J623" s="447"/>
      <c r="K623" s="447"/>
      <c r="L623" s="447"/>
      <c r="M623" s="447"/>
      <c r="N623" s="447"/>
      <c r="O623" s="447"/>
      <c r="P623" s="447"/>
      <c r="Q623" s="447"/>
      <c r="R623" s="447"/>
      <c r="S623" s="447"/>
      <c r="T623" s="447"/>
      <c r="U623" s="447"/>
      <c r="V623" s="447"/>
      <c r="W623" s="447"/>
      <c r="X623" s="447"/>
    </row>
    <row r="624" spans="1:24" ht="12.75">
      <c r="A624" s="447"/>
      <c r="B624" s="447"/>
      <c r="C624" s="454"/>
      <c r="D624" s="447"/>
      <c r="E624" s="449"/>
      <c r="F624" s="447"/>
      <c r="G624" s="447"/>
      <c r="H624" s="447"/>
      <c r="I624" s="447"/>
      <c r="J624" s="447"/>
      <c r="K624" s="447"/>
      <c r="L624" s="447"/>
      <c r="M624" s="447"/>
      <c r="N624" s="447"/>
      <c r="O624" s="447"/>
      <c r="P624" s="447"/>
      <c r="Q624" s="447"/>
      <c r="R624" s="447"/>
      <c r="S624" s="447"/>
      <c r="T624" s="447"/>
      <c r="U624" s="447"/>
      <c r="V624" s="447"/>
      <c r="W624" s="447"/>
      <c r="X624" s="447"/>
    </row>
    <row r="625" spans="1:24" ht="12.75">
      <c r="A625" s="447"/>
      <c r="B625" s="447"/>
      <c r="C625" s="454"/>
      <c r="D625" s="447"/>
      <c r="E625" s="449"/>
      <c r="F625" s="447"/>
      <c r="G625" s="447"/>
      <c r="H625" s="447"/>
      <c r="I625" s="447"/>
      <c r="J625" s="447"/>
      <c r="K625" s="447"/>
      <c r="L625" s="447"/>
      <c r="M625" s="447"/>
      <c r="N625" s="447"/>
      <c r="O625" s="447"/>
      <c r="P625" s="447"/>
      <c r="Q625" s="447"/>
      <c r="R625" s="447"/>
      <c r="S625" s="447"/>
      <c r="T625" s="447"/>
      <c r="U625" s="447"/>
      <c r="V625" s="447"/>
      <c r="W625" s="447"/>
      <c r="X625" s="447"/>
    </row>
    <row r="626" spans="1:24" ht="12.75">
      <c r="A626" s="447"/>
      <c r="B626" s="447"/>
      <c r="C626" s="454"/>
      <c r="D626" s="447"/>
      <c r="E626" s="449"/>
      <c r="F626" s="447"/>
      <c r="G626" s="447"/>
      <c r="H626" s="447"/>
      <c r="I626" s="447"/>
      <c r="J626" s="447"/>
      <c r="K626" s="447"/>
      <c r="L626" s="447"/>
      <c r="M626" s="447"/>
      <c r="N626" s="447"/>
      <c r="O626" s="447"/>
      <c r="P626" s="447"/>
      <c r="Q626" s="447"/>
      <c r="R626" s="447"/>
      <c r="S626" s="447"/>
      <c r="T626" s="447"/>
      <c r="U626" s="447"/>
      <c r="V626" s="447"/>
      <c r="W626" s="447"/>
      <c r="X626" s="447"/>
    </row>
    <row r="627" spans="1:24" ht="12.75">
      <c r="A627" s="447"/>
      <c r="B627" s="447"/>
      <c r="C627" s="454"/>
      <c r="D627" s="447"/>
      <c r="E627" s="449"/>
      <c r="F627" s="447"/>
      <c r="G627" s="447"/>
      <c r="H627" s="447"/>
      <c r="I627" s="447"/>
      <c r="J627" s="447"/>
      <c r="K627" s="447"/>
      <c r="L627" s="447"/>
      <c r="M627" s="447"/>
      <c r="N627" s="447"/>
      <c r="O627" s="447"/>
      <c r="P627" s="447"/>
      <c r="Q627" s="447"/>
      <c r="R627" s="447"/>
      <c r="S627" s="447"/>
      <c r="T627" s="447"/>
      <c r="U627" s="447"/>
      <c r="V627" s="447"/>
      <c r="W627" s="447"/>
      <c r="X627" s="447"/>
    </row>
    <row r="628" spans="1:24" ht="12.75">
      <c r="A628" s="447"/>
      <c r="B628" s="447"/>
      <c r="C628" s="454"/>
      <c r="D628" s="447"/>
      <c r="E628" s="449"/>
      <c r="F628" s="447"/>
      <c r="G628" s="447"/>
      <c r="H628" s="447"/>
      <c r="I628" s="447"/>
      <c r="J628" s="447"/>
      <c r="K628" s="447"/>
      <c r="L628" s="447"/>
      <c r="M628" s="447"/>
      <c r="N628" s="447"/>
      <c r="O628" s="447"/>
      <c r="P628" s="447"/>
      <c r="Q628" s="447"/>
      <c r="R628" s="447"/>
      <c r="S628" s="447"/>
      <c r="T628" s="447"/>
      <c r="U628" s="447"/>
      <c r="V628" s="447"/>
      <c r="W628" s="447"/>
      <c r="X628" s="447"/>
    </row>
    <row r="629" spans="1:24" ht="12.75">
      <c r="A629" s="447"/>
      <c r="B629" s="447"/>
      <c r="C629" s="454"/>
      <c r="D629" s="447"/>
      <c r="E629" s="449"/>
      <c r="F629" s="447"/>
      <c r="G629" s="447"/>
      <c r="H629" s="447"/>
      <c r="I629" s="447"/>
      <c r="J629" s="447"/>
      <c r="K629" s="447"/>
      <c r="L629" s="447"/>
      <c r="M629" s="447"/>
      <c r="N629" s="447"/>
      <c r="O629" s="447"/>
      <c r="P629" s="447"/>
      <c r="Q629" s="447"/>
      <c r="R629" s="447"/>
      <c r="S629" s="447"/>
      <c r="T629" s="447"/>
      <c r="U629" s="447"/>
      <c r="V629" s="447"/>
      <c r="W629" s="447"/>
      <c r="X629" s="447"/>
    </row>
    <row r="630" spans="1:24" ht="12.75">
      <c r="A630" s="447"/>
      <c r="B630" s="447"/>
      <c r="C630" s="454"/>
      <c r="D630" s="447"/>
      <c r="E630" s="449"/>
      <c r="F630" s="447"/>
      <c r="G630" s="447"/>
      <c r="H630" s="447"/>
      <c r="I630" s="447"/>
      <c r="J630" s="447"/>
      <c r="K630" s="447"/>
      <c r="L630" s="447"/>
      <c r="M630" s="447"/>
      <c r="N630" s="447"/>
      <c r="O630" s="447"/>
      <c r="P630" s="447"/>
      <c r="Q630" s="447"/>
      <c r="R630" s="447"/>
      <c r="S630" s="447"/>
      <c r="T630" s="447"/>
      <c r="U630" s="447"/>
      <c r="V630" s="447"/>
      <c r="W630" s="447"/>
      <c r="X630" s="447"/>
    </row>
    <row r="631" spans="1:24" ht="12.75">
      <c r="A631" s="447"/>
      <c r="B631" s="447"/>
      <c r="C631" s="454"/>
      <c r="D631" s="447"/>
      <c r="E631" s="449"/>
      <c r="F631" s="447"/>
      <c r="G631" s="447"/>
      <c r="H631" s="447"/>
      <c r="I631" s="447"/>
      <c r="J631" s="447"/>
      <c r="K631" s="447"/>
      <c r="L631" s="447"/>
      <c r="M631" s="447"/>
      <c r="N631" s="447"/>
      <c r="O631" s="447"/>
      <c r="P631" s="447"/>
      <c r="Q631" s="447"/>
      <c r="R631" s="447"/>
      <c r="S631" s="447"/>
      <c r="T631" s="447"/>
      <c r="U631" s="447"/>
      <c r="V631" s="447"/>
      <c r="W631" s="447"/>
      <c r="X631" s="447"/>
    </row>
    <row r="632" spans="1:24" ht="12.75">
      <c r="A632" s="447"/>
      <c r="B632" s="447"/>
      <c r="C632" s="454"/>
      <c r="D632" s="447"/>
      <c r="E632" s="449"/>
      <c r="F632" s="447"/>
      <c r="G632" s="447"/>
      <c r="H632" s="447"/>
      <c r="I632" s="447"/>
      <c r="J632" s="447"/>
      <c r="K632" s="447"/>
      <c r="L632" s="447"/>
      <c r="M632" s="447"/>
      <c r="N632" s="447"/>
      <c r="O632" s="447"/>
      <c r="P632" s="447"/>
      <c r="Q632" s="447"/>
      <c r="R632" s="447"/>
      <c r="S632" s="447"/>
      <c r="T632" s="447"/>
      <c r="U632" s="447"/>
      <c r="V632" s="447"/>
      <c r="W632" s="447"/>
      <c r="X632" s="447"/>
    </row>
    <row r="633" spans="1:24" ht="12.75">
      <c r="A633" s="447"/>
      <c r="B633" s="447"/>
      <c r="C633" s="454"/>
      <c r="D633" s="447"/>
      <c r="E633" s="449"/>
      <c r="F633" s="447"/>
      <c r="G633" s="447"/>
      <c r="H633" s="447"/>
      <c r="I633" s="447"/>
      <c r="J633" s="447"/>
      <c r="K633" s="447"/>
      <c r="L633" s="447"/>
      <c r="M633" s="447"/>
      <c r="N633" s="447"/>
      <c r="O633" s="447"/>
      <c r="P633" s="447"/>
      <c r="Q633" s="447"/>
      <c r="R633" s="447"/>
      <c r="S633" s="447"/>
      <c r="T633" s="447"/>
      <c r="U633" s="447"/>
      <c r="V633" s="447"/>
      <c r="W633" s="447"/>
      <c r="X633" s="447"/>
    </row>
    <row r="634" spans="1:24" ht="12.75">
      <c r="A634" s="447"/>
      <c r="B634" s="447"/>
      <c r="C634" s="454"/>
      <c r="D634" s="447"/>
      <c r="E634" s="449"/>
      <c r="F634" s="447"/>
      <c r="G634" s="447"/>
      <c r="H634" s="447"/>
      <c r="I634" s="447"/>
      <c r="J634" s="447"/>
      <c r="K634" s="447"/>
      <c r="L634" s="447"/>
      <c r="M634" s="447"/>
      <c r="N634" s="447"/>
      <c r="O634" s="447"/>
      <c r="P634" s="447"/>
      <c r="Q634" s="447"/>
      <c r="R634" s="447"/>
      <c r="S634" s="447"/>
      <c r="T634" s="447"/>
      <c r="U634" s="447"/>
      <c r="V634" s="447"/>
      <c r="W634" s="447"/>
      <c r="X634" s="447"/>
    </row>
    <row r="635" spans="1:24" ht="12.75">
      <c r="A635" s="447"/>
      <c r="B635" s="447"/>
      <c r="C635" s="454"/>
      <c r="D635" s="447"/>
      <c r="E635" s="449"/>
      <c r="F635" s="447"/>
      <c r="G635" s="447"/>
      <c r="H635" s="447"/>
      <c r="I635" s="447"/>
      <c r="J635" s="447"/>
      <c r="K635" s="447"/>
      <c r="L635" s="447"/>
      <c r="M635" s="447"/>
      <c r="N635" s="447"/>
      <c r="O635" s="447"/>
      <c r="P635" s="447"/>
      <c r="Q635" s="447"/>
      <c r="R635" s="447"/>
      <c r="S635" s="447"/>
      <c r="T635" s="447"/>
      <c r="U635" s="447"/>
      <c r="V635" s="447"/>
      <c r="W635" s="447"/>
      <c r="X635" s="447"/>
    </row>
    <row r="636" spans="1:24" ht="12.75">
      <c r="A636" s="447"/>
      <c r="B636" s="447"/>
      <c r="C636" s="454"/>
      <c r="D636" s="447"/>
      <c r="E636" s="449"/>
      <c r="F636" s="447"/>
      <c r="G636" s="447"/>
      <c r="H636" s="447"/>
      <c r="I636" s="447"/>
      <c r="J636" s="447"/>
      <c r="K636" s="447"/>
      <c r="L636" s="447"/>
      <c r="M636" s="447"/>
      <c r="N636" s="447"/>
      <c r="O636" s="447"/>
      <c r="P636" s="447"/>
      <c r="Q636" s="447"/>
      <c r="R636" s="447"/>
      <c r="S636" s="447"/>
      <c r="T636" s="447"/>
      <c r="U636" s="447"/>
      <c r="V636" s="447"/>
      <c r="W636" s="447"/>
      <c r="X636" s="447"/>
    </row>
    <row r="637" spans="1:24" ht="12.75">
      <c r="A637" s="447"/>
      <c r="B637" s="447"/>
      <c r="C637" s="454"/>
      <c r="D637" s="447"/>
      <c r="E637" s="449"/>
      <c r="F637" s="447"/>
      <c r="G637" s="447"/>
      <c r="H637" s="447"/>
      <c r="I637" s="447"/>
      <c r="J637" s="447"/>
      <c r="K637" s="447"/>
      <c r="L637" s="447"/>
      <c r="M637" s="447"/>
      <c r="N637" s="447"/>
      <c r="O637" s="447"/>
      <c r="P637" s="447"/>
      <c r="Q637" s="447"/>
      <c r="R637" s="447"/>
      <c r="S637" s="447"/>
      <c r="T637" s="447"/>
      <c r="U637" s="447"/>
      <c r="V637" s="447"/>
      <c r="W637" s="447"/>
      <c r="X637" s="447"/>
    </row>
    <row r="638" spans="1:24" ht="12.75">
      <c r="A638" s="447"/>
      <c r="B638" s="447"/>
      <c r="C638" s="454"/>
      <c r="D638" s="447"/>
      <c r="E638" s="449"/>
      <c r="F638" s="447"/>
      <c r="G638" s="447"/>
      <c r="H638" s="447"/>
      <c r="I638" s="447"/>
      <c r="J638" s="447"/>
      <c r="K638" s="447"/>
      <c r="L638" s="447"/>
      <c r="M638" s="447"/>
      <c r="N638" s="447"/>
      <c r="O638" s="447"/>
      <c r="P638" s="447"/>
      <c r="Q638" s="447"/>
      <c r="R638" s="447"/>
      <c r="S638" s="447"/>
      <c r="T638" s="447"/>
      <c r="U638" s="447"/>
      <c r="V638" s="447"/>
      <c r="W638" s="447"/>
      <c r="X638" s="447"/>
    </row>
    <row r="639" spans="1:24" ht="12.75">
      <c r="A639" s="447"/>
      <c r="B639" s="447"/>
      <c r="C639" s="454"/>
      <c r="D639" s="447"/>
      <c r="E639" s="449"/>
      <c r="F639" s="447"/>
      <c r="G639" s="447"/>
      <c r="H639" s="447"/>
      <c r="I639" s="447"/>
      <c r="J639" s="447"/>
      <c r="K639" s="447"/>
      <c r="L639" s="447"/>
      <c r="M639" s="447"/>
      <c r="N639" s="447"/>
      <c r="O639" s="447"/>
      <c r="P639" s="447"/>
      <c r="Q639" s="447"/>
      <c r="R639" s="447"/>
      <c r="S639" s="447"/>
      <c r="T639" s="447"/>
      <c r="U639" s="447"/>
      <c r="V639" s="447"/>
      <c r="W639" s="447"/>
      <c r="X639" s="447"/>
    </row>
    <row r="640" spans="1:24" ht="12.75">
      <c r="A640" s="447"/>
      <c r="B640" s="447"/>
      <c r="C640" s="454"/>
      <c r="D640" s="447"/>
      <c r="E640" s="449"/>
      <c r="F640" s="447"/>
      <c r="G640" s="447"/>
      <c r="H640" s="447"/>
      <c r="I640" s="447"/>
      <c r="J640" s="447"/>
      <c r="K640" s="447"/>
      <c r="L640" s="447"/>
      <c r="M640" s="447"/>
      <c r="N640" s="447"/>
      <c r="O640" s="447"/>
      <c r="P640" s="447"/>
      <c r="Q640" s="447"/>
      <c r="R640" s="447"/>
      <c r="S640" s="447"/>
      <c r="T640" s="447"/>
      <c r="U640" s="447"/>
      <c r="V640" s="447"/>
      <c r="W640" s="447"/>
      <c r="X640" s="447"/>
    </row>
    <row r="641" spans="1:24" ht="12.75">
      <c r="A641" s="447"/>
      <c r="B641" s="447"/>
      <c r="C641" s="454"/>
      <c r="D641" s="447"/>
      <c r="E641" s="449"/>
      <c r="F641" s="447"/>
      <c r="G641" s="447"/>
      <c r="H641" s="447"/>
      <c r="I641" s="447"/>
      <c r="J641" s="447"/>
      <c r="K641" s="447"/>
      <c r="L641" s="447"/>
      <c r="M641" s="447"/>
      <c r="N641" s="447"/>
      <c r="O641" s="447"/>
      <c r="P641" s="447"/>
      <c r="Q641" s="447"/>
      <c r="R641" s="447"/>
      <c r="S641" s="447"/>
      <c r="T641" s="447"/>
      <c r="U641" s="447"/>
      <c r="V641" s="447"/>
      <c r="W641" s="447"/>
      <c r="X641" s="447"/>
    </row>
    <row r="642" spans="1:24" ht="12.75">
      <c r="A642" s="447"/>
      <c r="B642" s="447"/>
      <c r="C642" s="454"/>
      <c r="D642" s="447"/>
      <c r="E642" s="449"/>
      <c r="F642" s="447"/>
      <c r="G642" s="447"/>
      <c r="H642" s="447"/>
      <c r="I642" s="447"/>
      <c r="J642" s="447"/>
      <c r="K642" s="447"/>
      <c r="L642" s="447"/>
      <c r="M642" s="447"/>
      <c r="N642" s="447"/>
      <c r="O642" s="447"/>
      <c r="P642" s="447"/>
      <c r="Q642" s="447"/>
      <c r="R642" s="447"/>
      <c r="S642" s="447"/>
      <c r="T642" s="447"/>
      <c r="U642" s="447"/>
      <c r="V642" s="447"/>
      <c r="W642" s="447"/>
      <c r="X642" s="447"/>
    </row>
    <row r="643" spans="1:24" ht="12.75">
      <c r="A643" s="447"/>
      <c r="B643" s="447"/>
      <c r="C643" s="454"/>
      <c r="D643" s="447"/>
      <c r="E643" s="449"/>
      <c r="F643" s="447"/>
      <c r="G643" s="447"/>
      <c r="H643" s="447"/>
      <c r="I643" s="447"/>
      <c r="J643" s="447"/>
      <c r="K643" s="447"/>
      <c r="L643" s="447"/>
      <c r="M643" s="447"/>
      <c r="N643" s="447"/>
      <c r="O643" s="447"/>
      <c r="P643" s="447"/>
      <c r="Q643" s="447"/>
      <c r="R643" s="447"/>
      <c r="S643" s="447"/>
      <c r="T643" s="447"/>
      <c r="U643" s="447"/>
      <c r="V643" s="447"/>
      <c r="W643" s="447"/>
      <c r="X643" s="447"/>
    </row>
    <row r="644" spans="1:24" ht="12.75">
      <c r="A644" s="447"/>
      <c r="B644" s="447"/>
      <c r="C644" s="454"/>
      <c r="D644" s="447"/>
      <c r="E644" s="449"/>
      <c r="F644" s="447"/>
      <c r="G644" s="447"/>
      <c r="H644" s="447"/>
      <c r="I644" s="447"/>
      <c r="J644" s="447"/>
      <c r="K644" s="447"/>
      <c r="L644" s="447"/>
      <c r="M644" s="447"/>
      <c r="N644" s="447"/>
      <c r="O644" s="447"/>
      <c r="P644" s="447"/>
      <c r="Q644" s="447"/>
      <c r="R644" s="447"/>
      <c r="S644" s="447"/>
      <c r="T644" s="447"/>
      <c r="U644" s="447"/>
      <c r="V644" s="447"/>
      <c r="W644" s="447"/>
      <c r="X644" s="447"/>
    </row>
    <row r="645" spans="1:24" ht="12.75">
      <c r="A645" s="447"/>
      <c r="B645" s="447"/>
      <c r="C645" s="454"/>
      <c r="D645" s="447"/>
      <c r="E645" s="449"/>
      <c r="F645" s="447"/>
      <c r="G645" s="447"/>
      <c r="H645" s="447"/>
      <c r="I645" s="447"/>
      <c r="J645" s="447"/>
      <c r="K645" s="447"/>
      <c r="L645" s="447"/>
      <c r="M645" s="447"/>
      <c r="N645" s="447"/>
      <c r="O645" s="447"/>
      <c r="P645" s="447"/>
      <c r="Q645" s="447"/>
      <c r="R645" s="447"/>
      <c r="S645" s="447"/>
      <c r="T645" s="447"/>
      <c r="U645" s="447"/>
      <c r="V645" s="447"/>
      <c r="W645" s="447"/>
      <c r="X645" s="447"/>
    </row>
    <row r="646" spans="1:24" ht="12.75">
      <c r="A646" s="447"/>
      <c r="B646" s="447"/>
      <c r="C646" s="454"/>
      <c r="D646" s="447"/>
      <c r="E646" s="449"/>
      <c r="F646" s="447"/>
      <c r="G646" s="447"/>
      <c r="H646" s="447"/>
      <c r="I646" s="447"/>
      <c r="J646" s="447"/>
      <c r="K646" s="447"/>
      <c r="L646" s="447"/>
      <c r="M646" s="447"/>
      <c r="N646" s="447"/>
      <c r="O646" s="447"/>
      <c r="P646" s="447"/>
      <c r="Q646" s="447"/>
      <c r="R646" s="447"/>
      <c r="S646" s="447"/>
      <c r="T646" s="447"/>
      <c r="U646" s="447"/>
      <c r="V646" s="447"/>
      <c r="W646" s="447"/>
      <c r="X646" s="447"/>
    </row>
    <row r="647" spans="1:24" ht="12.75">
      <c r="A647" s="447"/>
      <c r="B647" s="447"/>
      <c r="C647" s="454"/>
      <c r="D647" s="447"/>
      <c r="E647" s="449"/>
      <c r="F647" s="447"/>
      <c r="G647" s="447"/>
      <c r="H647" s="447"/>
      <c r="I647" s="447"/>
      <c r="J647" s="447"/>
      <c r="K647" s="447"/>
      <c r="L647" s="447"/>
      <c r="M647" s="447"/>
      <c r="N647" s="447"/>
      <c r="O647" s="447"/>
      <c r="P647" s="447"/>
      <c r="Q647" s="447"/>
      <c r="R647" s="447"/>
      <c r="S647" s="447"/>
      <c r="T647" s="447"/>
      <c r="U647" s="447"/>
      <c r="V647" s="447"/>
      <c r="W647" s="447"/>
      <c r="X647" s="447"/>
    </row>
    <row r="648" spans="1:24" ht="12.75">
      <c r="A648" s="447"/>
      <c r="B648" s="447"/>
      <c r="C648" s="454"/>
      <c r="D648" s="447"/>
      <c r="E648" s="449"/>
      <c r="F648" s="447"/>
      <c r="G648" s="447"/>
      <c r="H648" s="447"/>
      <c r="I648" s="447"/>
      <c r="J648" s="447"/>
      <c r="K648" s="447"/>
      <c r="L648" s="447"/>
      <c r="M648" s="447"/>
      <c r="N648" s="447"/>
      <c r="O648" s="447"/>
      <c r="P648" s="447"/>
      <c r="Q648" s="447"/>
      <c r="R648" s="447"/>
      <c r="S648" s="447"/>
      <c r="T648" s="447"/>
      <c r="U648" s="447"/>
      <c r="V648" s="447"/>
      <c r="W648" s="447"/>
      <c r="X648" s="447"/>
    </row>
    <row r="649" spans="1:24" ht="12.75">
      <c r="A649" s="447"/>
      <c r="B649" s="447"/>
      <c r="C649" s="454"/>
      <c r="D649" s="447"/>
      <c r="E649" s="449"/>
      <c r="F649" s="447"/>
      <c r="G649" s="447"/>
      <c r="H649" s="447"/>
      <c r="I649" s="447"/>
      <c r="J649" s="447"/>
      <c r="K649" s="447"/>
      <c r="L649" s="447"/>
      <c r="M649" s="447"/>
      <c r="N649" s="447"/>
      <c r="O649" s="447"/>
      <c r="P649" s="447"/>
      <c r="Q649" s="447"/>
      <c r="R649" s="447"/>
      <c r="S649" s="447"/>
      <c r="T649" s="447"/>
      <c r="U649" s="447"/>
      <c r="V649" s="447"/>
      <c r="W649" s="447"/>
      <c r="X649" s="447"/>
    </row>
    <row r="650" spans="1:24" ht="12.75">
      <c r="A650" s="447"/>
      <c r="B650" s="447"/>
      <c r="C650" s="454"/>
      <c r="D650" s="447"/>
      <c r="E650" s="449"/>
      <c r="F650" s="447"/>
      <c r="G650" s="447"/>
      <c r="H650" s="447"/>
      <c r="I650" s="447"/>
      <c r="J650" s="447"/>
      <c r="K650" s="447"/>
      <c r="L650" s="447"/>
      <c r="M650" s="447"/>
      <c r="N650" s="447"/>
      <c r="O650" s="447"/>
      <c r="P650" s="447"/>
      <c r="Q650" s="447"/>
      <c r="R650" s="447"/>
      <c r="S650" s="447"/>
      <c r="T650" s="447"/>
      <c r="U650" s="447"/>
      <c r="V650" s="447"/>
      <c r="W650" s="447"/>
      <c r="X650" s="447"/>
    </row>
    <row r="651" spans="1:24" ht="12.75">
      <c r="A651" s="447"/>
      <c r="B651" s="447"/>
      <c r="C651" s="454"/>
      <c r="D651" s="447"/>
      <c r="E651" s="449"/>
      <c r="F651" s="447"/>
      <c r="G651" s="447"/>
      <c r="H651" s="447"/>
      <c r="I651" s="447"/>
      <c r="J651" s="447"/>
      <c r="K651" s="447"/>
      <c r="L651" s="447"/>
      <c r="M651" s="447"/>
      <c r="N651" s="447"/>
      <c r="O651" s="447"/>
      <c r="P651" s="447"/>
      <c r="Q651" s="447"/>
      <c r="R651" s="447"/>
      <c r="S651" s="447"/>
      <c r="T651" s="447"/>
      <c r="U651" s="447"/>
      <c r="V651" s="447"/>
      <c r="W651" s="447"/>
      <c r="X651" s="447"/>
    </row>
    <row r="652" spans="1:24" ht="12.75">
      <c r="A652" s="447"/>
      <c r="B652" s="447"/>
      <c r="C652" s="454"/>
      <c r="D652" s="447"/>
      <c r="E652" s="449"/>
      <c r="F652" s="447"/>
      <c r="G652" s="447"/>
      <c r="H652" s="447"/>
      <c r="I652" s="447"/>
      <c r="J652" s="447"/>
      <c r="K652" s="447"/>
      <c r="L652" s="447"/>
      <c r="M652" s="447"/>
      <c r="N652" s="447"/>
      <c r="O652" s="447"/>
      <c r="P652" s="447"/>
      <c r="Q652" s="447"/>
      <c r="R652" s="447"/>
      <c r="S652" s="447"/>
      <c r="T652" s="447"/>
      <c r="U652" s="447"/>
      <c r="V652" s="447"/>
      <c r="W652" s="447"/>
      <c r="X652" s="447"/>
    </row>
    <row r="653" spans="1:24" ht="12.75">
      <c r="A653" s="447"/>
      <c r="B653" s="447"/>
      <c r="C653" s="454"/>
      <c r="D653" s="447"/>
      <c r="E653" s="449"/>
      <c r="F653" s="447"/>
      <c r="G653" s="447"/>
      <c r="H653" s="447"/>
      <c r="I653" s="447"/>
      <c r="J653" s="447"/>
      <c r="K653" s="447"/>
      <c r="L653" s="447"/>
      <c r="M653" s="447"/>
      <c r="N653" s="447"/>
      <c r="O653" s="447"/>
      <c r="P653" s="447"/>
      <c r="Q653" s="447"/>
      <c r="R653" s="447"/>
      <c r="S653" s="447"/>
      <c r="T653" s="447"/>
      <c r="U653" s="447"/>
      <c r="V653" s="447"/>
      <c r="W653" s="447"/>
      <c r="X653" s="447"/>
    </row>
    <row r="654" spans="1:24" ht="12.75">
      <c r="A654" s="447"/>
      <c r="B654" s="447"/>
      <c r="C654" s="454"/>
      <c r="D654" s="447"/>
      <c r="E654" s="449"/>
      <c r="F654" s="447"/>
      <c r="G654" s="447"/>
      <c r="H654" s="447"/>
      <c r="I654" s="447"/>
      <c r="J654" s="447"/>
      <c r="K654" s="447"/>
      <c r="L654" s="447"/>
      <c r="M654" s="447"/>
      <c r="N654" s="447"/>
      <c r="O654" s="447"/>
      <c r="P654" s="447"/>
      <c r="Q654" s="447"/>
      <c r="R654" s="447"/>
      <c r="S654" s="447"/>
      <c r="T654" s="447"/>
      <c r="U654" s="447"/>
      <c r="V654" s="447"/>
      <c r="W654" s="447"/>
      <c r="X654" s="447"/>
    </row>
    <row r="655" spans="1:24" ht="12.75">
      <c r="A655" s="447"/>
      <c r="B655" s="447"/>
      <c r="C655" s="454"/>
      <c r="D655" s="447"/>
      <c r="E655" s="449"/>
      <c r="F655" s="447"/>
      <c r="G655" s="447"/>
      <c r="H655" s="447"/>
      <c r="I655" s="447"/>
      <c r="J655" s="447"/>
      <c r="K655" s="447"/>
      <c r="L655" s="447"/>
      <c r="M655" s="447"/>
      <c r="N655" s="447"/>
      <c r="O655" s="447"/>
      <c r="P655" s="447"/>
      <c r="Q655" s="447"/>
      <c r="R655" s="447"/>
      <c r="S655" s="447"/>
      <c r="T655" s="447"/>
      <c r="U655" s="447"/>
      <c r="V655" s="447"/>
      <c r="W655" s="447"/>
      <c r="X655" s="447"/>
    </row>
    <row r="656" spans="1:24" ht="12.75">
      <c r="A656" s="447"/>
      <c r="B656" s="447"/>
      <c r="C656" s="454"/>
      <c r="D656" s="447"/>
      <c r="E656" s="449"/>
      <c r="F656" s="447"/>
      <c r="G656" s="447"/>
      <c r="H656" s="447"/>
      <c r="I656" s="447"/>
      <c r="J656" s="447"/>
      <c r="K656" s="447"/>
      <c r="L656" s="447"/>
      <c r="M656" s="447"/>
      <c r="N656" s="447"/>
      <c r="O656" s="447"/>
      <c r="P656" s="447"/>
      <c r="Q656" s="447"/>
      <c r="R656" s="447"/>
      <c r="S656" s="447"/>
      <c r="T656" s="447"/>
      <c r="U656" s="447"/>
      <c r="V656" s="447"/>
      <c r="W656" s="447"/>
      <c r="X656" s="447"/>
    </row>
    <row r="657" spans="1:24" ht="12.75">
      <c r="A657" s="447"/>
      <c r="B657" s="447"/>
      <c r="C657" s="454"/>
      <c r="D657" s="447"/>
      <c r="E657" s="449"/>
      <c r="F657" s="447"/>
      <c r="G657" s="447"/>
      <c r="H657" s="447"/>
      <c r="I657" s="447"/>
      <c r="J657" s="447"/>
      <c r="K657" s="447"/>
      <c r="L657" s="447"/>
      <c r="M657" s="447"/>
      <c r="N657" s="447"/>
      <c r="O657" s="447"/>
      <c r="P657" s="447"/>
      <c r="Q657" s="447"/>
      <c r="R657" s="447"/>
      <c r="S657" s="447"/>
      <c r="T657" s="447"/>
      <c r="U657" s="447"/>
      <c r="V657" s="447"/>
      <c r="W657" s="447"/>
      <c r="X657" s="447"/>
    </row>
    <row r="658" spans="1:24" ht="12.75">
      <c r="A658" s="447"/>
      <c r="B658" s="447"/>
      <c r="C658" s="454"/>
      <c r="D658" s="447"/>
      <c r="E658" s="449"/>
      <c r="F658" s="447"/>
      <c r="G658" s="447"/>
      <c r="H658" s="447"/>
      <c r="I658" s="447"/>
      <c r="J658" s="447"/>
      <c r="K658" s="447"/>
      <c r="L658" s="447"/>
      <c r="M658" s="447"/>
      <c r="N658" s="447"/>
      <c r="O658" s="447"/>
      <c r="P658" s="447"/>
      <c r="Q658" s="447"/>
      <c r="R658" s="447"/>
      <c r="S658" s="447"/>
      <c r="T658" s="447"/>
      <c r="U658" s="447"/>
      <c r="V658" s="447"/>
      <c r="W658" s="447"/>
      <c r="X658" s="447"/>
    </row>
    <row r="659" spans="1:24" ht="12.75">
      <c r="A659" s="447"/>
      <c r="B659" s="447"/>
      <c r="C659" s="454"/>
      <c r="D659" s="447"/>
      <c r="E659" s="449"/>
      <c r="F659" s="447"/>
      <c r="G659" s="447"/>
      <c r="H659" s="447"/>
      <c r="I659" s="447"/>
      <c r="J659" s="447"/>
      <c r="K659" s="447"/>
      <c r="L659" s="447"/>
      <c r="M659" s="447"/>
      <c r="N659" s="447"/>
      <c r="O659" s="447"/>
      <c r="P659" s="447"/>
      <c r="Q659" s="447"/>
      <c r="R659" s="447"/>
      <c r="S659" s="447"/>
      <c r="T659" s="447"/>
      <c r="U659" s="447"/>
      <c r="V659" s="447"/>
      <c r="W659" s="447"/>
      <c r="X659" s="447"/>
    </row>
    <row r="660" spans="1:24" ht="12.75">
      <c r="A660" s="447"/>
      <c r="B660" s="447"/>
      <c r="C660" s="454"/>
      <c r="D660" s="447"/>
      <c r="E660" s="449"/>
      <c r="F660" s="447"/>
      <c r="G660" s="447"/>
      <c r="H660" s="447"/>
      <c r="I660" s="447"/>
      <c r="J660" s="447"/>
      <c r="K660" s="447"/>
      <c r="L660" s="447"/>
      <c r="M660" s="447"/>
      <c r="N660" s="447"/>
      <c r="O660" s="447"/>
      <c r="P660" s="447"/>
      <c r="Q660" s="447"/>
      <c r="R660" s="447"/>
      <c r="S660" s="447"/>
      <c r="T660" s="447"/>
      <c r="U660" s="447"/>
      <c r="V660" s="447"/>
      <c r="W660" s="447"/>
      <c r="X660" s="447"/>
    </row>
    <row r="661" spans="1:24" ht="12.75">
      <c r="A661" s="447"/>
      <c r="B661" s="447"/>
      <c r="C661" s="454"/>
      <c r="D661" s="447"/>
      <c r="E661" s="449"/>
      <c r="F661" s="447"/>
      <c r="G661" s="447"/>
      <c r="H661" s="447"/>
      <c r="I661" s="447"/>
      <c r="J661" s="447"/>
      <c r="K661" s="447"/>
      <c r="L661" s="447"/>
      <c r="M661" s="447"/>
      <c r="N661" s="447"/>
      <c r="O661" s="447"/>
      <c r="P661" s="447"/>
      <c r="Q661" s="447"/>
      <c r="R661" s="447"/>
      <c r="S661" s="447"/>
      <c r="T661" s="447"/>
      <c r="U661" s="447"/>
      <c r="V661" s="447"/>
      <c r="W661" s="447"/>
      <c r="X661" s="447"/>
    </row>
    <row r="662" spans="1:24" ht="12.75">
      <c r="A662" s="447"/>
      <c r="B662" s="447"/>
      <c r="C662" s="454"/>
      <c r="D662" s="447"/>
      <c r="E662" s="449"/>
      <c r="F662" s="447"/>
      <c r="G662" s="447"/>
      <c r="H662" s="447"/>
      <c r="I662" s="447"/>
      <c r="J662" s="447"/>
      <c r="K662" s="447"/>
      <c r="L662" s="447"/>
      <c r="M662" s="447"/>
      <c r="N662" s="447"/>
      <c r="O662" s="447"/>
      <c r="P662" s="447"/>
      <c r="Q662" s="447"/>
      <c r="R662" s="447"/>
      <c r="S662" s="447"/>
      <c r="T662" s="447"/>
      <c r="U662" s="447"/>
      <c r="V662" s="447"/>
      <c r="W662" s="447"/>
      <c r="X662" s="447"/>
    </row>
    <row r="663" spans="1:24" ht="12.75">
      <c r="A663" s="447"/>
      <c r="B663" s="447"/>
      <c r="C663" s="454"/>
      <c r="D663" s="447"/>
      <c r="E663" s="449"/>
      <c r="F663" s="447"/>
      <c r="G663" s="447"/>
      <c r="H663" s="447"/>
      <c r="I663" s="447"/>
      <c r="J663" s="447"/>
      <c r="K663" s="447"/>
      <c r="L663" s="447"/>
      <c r="M663" s="447"/>
      <c r="N663" s="447"/>
      <c r="O663" s="447"/>
      <c r="P663" s="447"/>
      <c r="Q663" s="447"/>
      <c r="R663" s="447"/>
      <c r="S663" s="447"/>
      <c r="T663" s="447"/>
      <c r="U663" s="447"/>
      <c r="V663" s="447"/>
      <c r="W663" s="447"/>
      <c r="X663" s="447"/>
    </row>
    <row r="664" spans="1:24" ht="12.75">
      <c r="A664" s="447"/>
      <c r="B664" s="447"/>
      <c r="C664" s="454"/>
      <c r="D664" s="447"/>
      <c r="E664" s="449"/>
      <c r="F664" s="447"/>
      <c r="G664" s="447"/>
      <c r="H664" s="447"/>
      <c r="I664" s="447"/>
      <c r="J664" s="447"/>
      <c r="K664" s="447"/>
      <c r="L664" s="447"/>
      <c r="M664" s="447"/>
      <c r="N664" s="447"/>
      <c r="O664" s="447"/>
      <c r="P664" s="447"/>
      <c r="Q664" s="447"/>
      <c r="R664" s="447"/>
      <c r="S664" s="447"/>
      <c r="T664" s="447"/>
      <c r="U664" s="447"/>
      <c r="V664" s="447"/>
      <c r="W664" s="447"/>
      <c r="X664" s="447"/>
    </row>
    <row r="665" spans="1:24" ht="12.75">
      <c r="A665" s="447"/>
      <c r="B665" s="447"/>
      <c r="C665" s="454"/>
      <c r="D665" s="447"/>
      <c r="E665" s="449"/>
      <c r="F665" s="447"/>
      <c r="G665" s="447"/>
      <c r="H665" s="447"/>
      <c r="I665" s="447"/>
      <c r="J665" s="447"/>
      <c r="K665" s="447"/>
      <c r="L665" s="447"/>
      <c r="M665" s="447"/>
      <c r="N665" s="447"/>
      <c r="O665" s="447"/>
      <c r="P665" s="447"/>
      <c r="Q665" s="447"/>
      <c r="R665" s="447"/>
      <c r="S665" s="447"/>
      <c r="T665" s="447"/>
      <c r="U665" s="447"/>
      <c r="V665" s="447"/>
      <c r="W665" s="447"/>
      <c r="X665" s="447"/>
    </row>
    <row r="666" spans="1:24" ht="12.75">
      <c r="A666" s="447"/>
      <c r="B666" s="447"/>
      <c r="C666" s="454"/>
      <c r="D666" s="447"/>
      <c r="E666" s="449"/>
      <c r="F666" s="447"/>
      <c r="G666" s="447"/>
      <c r="H666" s="447"/>
      <c r="I666" s="447"/>
      <c r="J666" s="447"/>
      <c r="K666" s="447"/>
      <c r="L666" s="447"/>
      <c r="M666" s="447"/>
      <c r="N666" s="447"/>
      <c r="O666" s="447"/>
      <c r="P666" s="447"/>
      <c r="Q666" s="447"/>
      <c r="R666" s="447"/>
      <c r="S666" s="447"/>
      <c r="T666" s="447"/>
      <c r="U666" s="447"/>
      <c r="V666" s="447"/>
      <c r="W666" s="447"/>
      <c r="X666" s="447"/>
    </row>
    <row r="667" spans="1:24" ht="12.75">
      <c r="A667" s="447"/>
      <c r="B667" s="447"/>
      <c r="C667" s="454"/>
      <c r="D667" s="447"/>
      <c r="E667" s="449"/>
      <c r="F667" s="447"/>
      <c r="G667" s="447"/>
      <c r="H667" s="447"/>
      <c r="I667" s="447"/>
      <c r="J667" s="447"/>
      <c r="K667" s="447"/>
      <c r="L667" s="447"/>
      <c r="M667" s="447"/>
      <c r="N667" s="447"/>
      <c r="O667" s="447"/>
      <c r="P667" s="447"/>
      <c r="Q667" s="447"/>
      <c r="R667" s="447"/>
      <c r="S667" s="447"/>
      <c r="T667" s="447"/>
      <c r="U667" s="447"/>
      <c r="V667" s="447"/>
      <c r="W667" s="447"/>
      <c r="X667" s="447"/>
    </row>
    <row r="668" spans="1:24" ht="12.75">
      <c r="A668" s="447"/>
      <c r="B668" s="447"/>
      <c r="C668" s="454"/>
      <c r="D668" s="447"/>
      <c r="E668" s="449"/>
      <c r="F668" s="447"/>
      <c r="G668" s="447"/>
      <c r="H668" s="447"/>
      <c r="I668" s="447"/>
      <c r="J668" s="447"/>
      <c r="K668" s="447"/>
      <c r="L668" s="447"/>
      <c r="M668" s="447"/>
      <c r="N668" s="447"/>
      <c r="O668" s="447"/>
      <c r="P668" s="447"/>
      <c r="Q668" s="447"/>
      <c r="R668" s="447"/>
      <c r="S668" s="447"/>
      <c r="T668" s="447"/>
      <c r="U668" s="447"/>
      <c r="V668" s="447"/>
      <c r="W668" s="447"/>
      <c r="X668" s="447"/>
    </row>
    <row r="669" spans="1:24" ht="12.75">
      <c r="A669" s="447"/>
      <c r="B669" s="447"/>
      <c r="C669" s="454"/>
      <c r="D669" s="447"/>
      <c r="E669" s="449"/>
      <c r="F669" s="447"/>
      <c r="G669" s="447"/>
      <c r="H669" s="447"/>
      <c r="I669" s="447"/>
      <c r="J669" s="447"/>
      <c r="K669" s="447"/>
      <c r="L669" s="447"/>
      <c r="M669" s="447"/>
      <c r="N669" s="447"/>
      <c r="O669" s="447"/>
      <c r="P669" s="447"/>
      <c r="Q669" s="447"/>
      <c r="R669" s="447"/>
      <c r="S669" s="447"/>
      <c r="T669" s="447"/>
      <c r="U669" s="447"/>
      <c r="V669" s="447"/>
      <c r="W669" s="447"/>
      <c r="X669" s="447"/>
    </row>
    <row r="670" spans="1:24" ht="12.75">
      <c r="A670" s="447"/>
      <c r="B670" s="447"/>
      <c r="C670" s="454"/>
      <c r="D670" s="447"/>
      <c r="E670" s="449"/>
      <c r="F670" s="447"/>
      <c r="G670" s="447"/>
      <c r="H670" s="447"/>
      <c r="I670" s="447"/>
      <c r="J670" s="447"/>
      <c r="K670" s="447"/>
      <c r="L670" s="447"/>
      <c r="M670" s="447"/>
      <c r="N670" s="447"/>
      <c r="O670" s="447"/>
      <c r="P670" s="447"/>
      <c r="Q670" s="447"/>
      <c r="R670" s="447"/>
      <c r="S670" s="447"/>
      <c r="T670" s="447"/>
      <c r="U670" s="447"/>
      <c r="V670" s="447"/>
      <c r="W670" s="447"/>
      <c r="X670" s="447"/>
    </row>
    <row r="671" spans="1:24" ht="12.75">
      <c r="A671" s="447"/>
      <c r="B671" s="447"/>
      <c r="C671" s="454"/>
      <c r="D671" s="447"/>
      <c r="E671" s="449"/>
      <c r="F671" s="447"/>
      <c r="G671" s="447"/>
      <c r="H671" s="447"/>
      <c r="I671" s="447"/>
      <c r="J671" s="447"/>
      <c r="K671" s="447"/>
      <c r="L671" s="447"/>
      <c r="M671" s="447"/>
      <c r="N671" s="447"/>
      <c r="O671" s="447"/>
      <c r="P671" s="447"/>
      <c r="Q671" s="447"/>
      <c r="R671" s="447"/>
      <c r="S671" s="447"/>
      <c r="T671" s="447"/>
      <c r="U671" s="447"/>
      <c r="V671" s="447"/>
      <c r="W671" s="447"/>
      <c r="X671" s="447"/>
    </row>
    <row r="672" spans="1:24" ht="12.75">
      <c r="A672" s="447"/>
      <c r="B672" s="447"/>
      <c r="C672" s="454"/>
      <c r="D672" s="447"/>
      <c r="E672" s="449"/>
      <c r="F672" s="447"/>
      <c r="G672" s="447"/>
      <c r="H672" s="447"/>
      <c r="I672" s="447"/>
      <c r="J672" s="447"/>
      <c r="K672" s="447"/>
      <c r="L672" s="447"/>
      <c r="M672" s="447"/>
      <c r="N672" s="447"/>
      <c r="O672" s="447"/>
      <c r="P672" s="447"/>
      <c r="Q672" s="447"/>
      <c r="R672" s="447"/>
      <c r="S672" s="447"/>
      <c r="T672" s="447"/>
      <c r="U672" s="447"/>
      <c r="V672" s="447"/>
      <c r="W672" s="447"/>
      <c r="X672" s="447"/>
    </row>
    <row r="673" spans="1:24" ht="12.75">
      <c r="A673" s="447"/>
      <c r="B673" s="447"/>
      <c r="C673" s="454"/>
      <c r="D673" s="447"/>
      <c r="E673" s="449"/>
      <c r="F673" s="447"/>
      <c r="G673" s="447"/>
      <c r="H673" s="447"/>
      <c r="I673" s="447"/>
      <c r="J673" s="447"/>
      <c r="K673" s="447"/>
      <c r="L673" s="447"/>
      <c r="M673" s="447"/>
      <c r="N673" s="447"/>
      <c r="O673" s="447"/>
      <c r="P673" s="447"/>
      <c r="Q673" s="447"/>
      <c r="R673" s="447"/>
      <c r="S673" s="447"/>
      <c r="T673" s="447"/>
      <c r="U673" s="447"/>
      <c r="V673" s="447"/>
      <c r="W673" s="447"/>
      <c r="X673" s="447"/>
    </row>
    <row r="674" spans="1:24" ht="12.75">
      <c r="A674" s="447"/>
      <c r="B674" s="447"/>
      <c r="C674" s="454"/>
      <c r="D674" s="447"/>
      <c r="E674" s="449"/>
      <c r="F674" s="447"/>
      <c r="G674" s="447"/>
      <c r="H674" s="447"/>
      <c r="I674" s="447"/>
      <c r="J674" s="447"/>
      <c r="K674" s="447"/>
      <c r="L674" s="447"/>
      <c r="M674" s="447"/>
      <c r="N674" s="447"/>
      <c r="O674" s="447"/>
      <c r="P674" s="447"/>
      <c r="Q674" s="447"/>
      <c r="R674" s="447"/>
      <c r="S674" s="447"/>
      <c r="T674" s="447"/>
      <c r="U674" s="447"/>
      <c r="V674" s="447"/>
      <c r="W674" s="447"/>
      <c r="X674" s="447"/>
    </row>
    <row r="675" spans="1:24" ht="12.75">
      <c r="A675" s="447"/>
      <c r="B675" s="447"/>
      <c r="C675" s="454"/>
      <c r="D675" s="447"/>
      <c r="E675" s="449"/>
      <c r="F675" s="447"/>
      <c r="G675" s="447"/>
      <c r="H675" s="447"/>
      <c r="I675" s="447"/>
      <c r="J675" s="447"/>
      <c r="K675" s="447"/>
      <c r="L675" s="447"/>
      <c r="M675" s="447"/>
      <c r="N675" s="447"/>
      <c r="O675" s="447"/>
      <c r="P675" s="447"/>
      <c r="Q675" s="447"/>
      <c r="R675" s="447"/>
      <c r="S675" s="447"/>
      <c r="T675" s="447"/>
      <c r="U675" s="447"/>
      <c r="V675" s="447"/>
      <c r="W675" s="447"/>
      <c r="X675" s="447"/>
    </row>
    <row r="676" spans="1:24" ht="12.75">
      <c r="A676" s="447"/>
      <c r="B676" s="447"/>
      <c r="C676" s="454"/>
      <c r="D676" s="447"/>
      <c r="E676" s="449"/>
      <c r="F676" s="447"/>
      <c r="G676" s="447"/>
      <c r="H676" s="447"/>
      <c r="I676" s="447"/>
      <c r="J676" s="447"/>
      <c r="K676" s="447"/>
      <c r="L676" s="447"/>
      <c r="M676" s="447"/>
      <c r="N676" s="447"/>
      <c r="O676" s="447"/>
      <c r="P676" s="447"/>
      <c r="Q676" s="447"/>
      <c r="R676" s="447"/>
      <c r="S676" s="447"/>
      <c r="T676" s="447"/>
      <c r="U676" s="447"/>
      <c r="V676" s="447"/>
      <c r="W676" s="447"/>
      <c r="X676" s="447"/>
    </row>
    <row r="677" spans="1:24" ht="12.75">
      <c r="A677" s="447"/>
      <c r="B677" s="447"/>
      <c r="C677" s="454"/>
      <c r="D677" s="447"/>
      <c r="E677" s="449"/>
      <c r="F677" s="447"/>
      <c r="G677" s="447"/>
      <c r="H677" s="447"/>
      <c r="I677" s="447"/>
      <c r="J677" s="447"/>
      <c r="K677" s="447"/>
      <c r="L677" s="447"/>
      <c r="M677" s="447"/>
      <c r="N677" s="447"/>
      <c r="O677" s="447"/>
      <c r="P677" s="447"/>
      <c r="Q677" s="447"/>
      <c r="R677" s="447"/>
      <c r="S677" s="447"/>
      <c r="T677" s="447"/>
      <c r="U677" s="447"/>
      <c r="V677" s="447"/>
      <c r="W677" s="447"/>
      <c r="X677" s="447"/>
    </row>
    <row r="678" spans="1:24" ht="12.75">
      <c r="A678" s="447"/>
      <c r="B678" s="447"/>
      <c r="C678" s="454"/>
      <c r="D678" s="447"/>
      <c r="E678" s="449"/>
      <c r="F678" s="447"/>
      <c r="G678" s="447"/>
      <c r="H678" s="447"/>
      <c r="I678" s="447"/>
      <c r="J678" s="447"/>
      <c r="K678" s="447"/>
      <c r="L678" s="447"/>
      <c r="M678" s="447"/>
      <c r="N678" s="447"/>
      <c r="O678" s="447"/>
      <c r="P678" s="447"/>
      <c r="Q678" s="447"/>
      <c r="R678" s="447"/>
      <c r="S678" s="447"/>
      <c r="T678" s="447"/>
      <c r="U678" s="447"/>
      <c r="V678" s="447"/>
      <c r="W678" s="447"/>
      <c r="X678" s="447"/>
    </row>
    <row r="679" spans="1:24" ht="12.75">
      <c r="A679" s="447"/>
      <c r="B679" s="447"/>
      <c r="C679" s="454"/>
      <c r="D679" s="447"/>
      <c r="E679" s="449"/>
      <c r="F679" s="447"/>
      <c r="G679" s="447"/>
      <c r="H679" s="447"/>
      <c r="I679" s="447"/>
      <c r="J679" s="447"/>
      <c r="K679" s="447"/>
      <c r="L679" s="447"/>
      <c r="M679" s="447"/>
      <c r="N679" s="447"/>
      <c r="O679" s="447"/>
      <c r="P679" s="447"/>
      <c r="Q679" s="447"/>
      <c r="R679" s="447"/>
      <c r="S679" s="447"/>
      <c r="T679" s="447"/>
      <c r="U679" s="447"/>
      <c r="V679" s="447"/>
      <c r="W679" s="447"/>
      <c r="X679" s="447"/>
    </row>
    <row r="680" spans="1:24" ht="12.75">
      <c r="A680" s="447"/>
      <c r="B680" s="447"/>
      <c r="C680" s="454"/>
      <c r="D680" s="447"/>
      <c r="E680" s="449"/>
      <c r="F680" s="447"/>
      <c r="G680" s="447"/>
      <c r="H680" s="447"/>
      <c r="I680" s="447"/>
      <c r="J680" s="447"/>
      <c r="K680" s="447"/>
      <c r="L680" s="447"/>
      <c r="M680" s="447"/>
      <c r="N680" s="447"/>
      <c r="O680" s="447"/>
      <c r="P680" s="447"/>
      <c r="Q680" s="447"/>
      <c r="R680" s="447"/>
      <c r="S680" s="447"/>
      <c r="T680" s="447"/>
      <c r="U680" s="447"/>
      <c r="V680" s="447"/>
      <c r="W680" s="447"/>
      <c r="X680" s="447"/>
    </row>
    <row r="681" spans="1:24" ht="12.75">
      <c r="A681" s="447"/>
      <c r="B681" s="447"/>
      <c r="C681" s="454"/>
      <c r="D681" s="447"/>
      <c r="E681" s="449"/>
      <c r="F681" s="447"/>
      <c r="G681" s="447"/>
      <c r="H681" s="447"/>
      <c r="I681" s="447"/>
      <c r="J681" s="447"/>
      <c r="K681" s="447"/>
      <c r="L681" s="447"/>
      <c r="M681" s="447"/>
      <c r="N681" s="447"/>
      <c r="O681" s="447"/>
      <c r="P681" s="447"/>
      <c r="Q681" s="447"/>
      <c r="R681" s="447"/>
      <c r="S681" s="447"/>
      <c r="T681" s="447"/>
      <c r="U681" s="447"/>
      <c r="V681" s="447"/>
      <c r="W681" s="447"/>
      <c r="X681" s="447"/>
    </row>
    <row r="682" spans="1:24" ht="12.75">
      <c r="A682" s="447"/>
      <c r="B682" s="447"/>
      <c r="C682" s="454"/>
      <c r="D682" s="447"/>
      <c r="E682" s="449"/>
      <c r="F682" s="447"/>
      <c r="G682" s="447"/>
      <c r="H682" s="447"/>
      <c r="I682" s="447"/>
      <c r="J682" s="447"/>
      <c r="K682" s="447"/>
      <c r="L682" s="447"/>
      <c r="M682" s="447"/>
      <c r="N682" s="447"/>
      <c r="O682" s="447"/>
      <c r="P682" s="447"/>
      <c r="Q682" s="447"/>
      <c r="R682" s="447"/>
      <c r="S682" s="447"/>
      <c r="T682" s="447"/>
      <c r="U682" s="447"/>
      <c r="V682" s="447"/>
      <c r="W682" s="447"/>
      <c r="X682" s="447"/>
    </row>
    <row r="683" spans="1:24" ht="12.75">
      <c r="A683" s="447"/>
      <c r="B683" s="447"/>
      <c r="C683" s="454"/>
      <c r="D683" s="447"/>
      <c r="E683" s="449"/>
      <c r="F683" s="447"/>
      <c r="G683" s="447"/>
      <c r="H683" s="447"/>
      <c r="I683" s="447"/>
      <c r="J683" s="447"/>
      <c r="K683" s="447"/>
      <c r="L683" s="447"/>
      <c r="M683" s="447"/>
      <c r="N683" s="447"/>
      <c r="O683" s="447"/>
      <c r="P683" s="447"/>
      <c r="Q683" s="447"/>
      <c r="R683" s="447"/>
      <c r="S683" s="447"/>
      <c r="T683" s="447"/>
      <c r="U683" s="447"/>
      <c r="V683" s="447"/>
      <c r="W683" s="447"/>
      <c r="X683" s="447"/>
    </row>
    <row r="684" spans="1:24" ht="12.75">
      <c r="A684" s="447"/>
      <c r="B684" s="447"/>
      <c r="C684" s="454"/>
      <c r="D684" s="447"/>
      <c r="E684" s="449"/>
      <c r="F684" s="447"/>
      <c r="G684" s="447"/>
      <c r="H684" s="447"/>
      <c r="I684" s="447"/>
      <c r="J684" s="447"/>
      <c r="K684" s="447"/>
      <c r="L684" s="447"/>
      <c r="M684" s="447"/>
      <c r="N684" s="447"/>
      <c r="O684" s="447"/>
      <c r="P684" s="447"/>
      <c r="Q684" s="447"/>
      <c r="R684" s="447"/>
      <c r="S684" s="447"/>
      <c r="T684" s="447"/>
      <c r="U684" s="447"/>
      <c r="V684" s="447"/>
      <c r="W684" s="447"/>
      <c r="X684" s="447"/>
    </row>
    <row r="685" spans="1:24" ht="12.75">
      <c r="A685" s="447"/>
      <c r="B685" s="447"/>
      <c r="C685" s="454"/>
      <c r="D685" s="447"/>
      <c r="E685" s="449"/>
      <c r="F685" s="447"/>
      <c r="G685" s="447"/>
      <c r="H685" s="447"/>
      <c r="I685" s="447"/>
      <c r="J685" s="447"/>
      <c r="K685" s="447"/>
      <c r="L685" s="447"/>
      <c r="M685" s="447"/>
      <c r="N685" s="447"/>
      <c r="O685" s="447"/>
      <c r="P685" s="447"/>
      <c r="Q685" s="447"/>
      <c r="R685" s="447"/>
      <c r="S685" s="447"/>
      <c r="T685" s="447"/>
      <c r="U685" s="447"/>
      <c r="V685" s="447"/>
      <c r="W685" s="447"/>
      <c r="X685" s="447"/>
    </row>
    <row r="686" spans="1:24" ht="12.75">
      <c r="A686" s="447"/>
      <c r="B686" s="447"/>
      <c r="C686" s="454"/>
      <c r="D686" s="447"/>
      <c r="E686" s="449"/>
      <c r="F686" s="447"/>
      <c r="G686" s="447"/>
      <c r="H686" s="447"/>
      <c r="I686" s="447"/>
      <c r="J686" s="447"/>
      <c r="K686" s="447"/>
      <c r="L686" s="447"/>
      <c r="M686" s="447"/>
      <c r="N686" s="447"/>
      <c r="O686" s="447"/>
      <c r="P686" s="447"/>
      <c r="Q686" s="447"/>
      <c r="R686" s="447"/>
      <c r="S686" s="447"/>
      <c r="T686" s="447"/>
      <c r="U686" s="447"/>
      <c r="V686" s="447"/>
      <c r="W686" s="447"/>
      <c r="X686" s="447"/>
    </row>
    <row r="687" spans="1:24" ht="12.75">
      <c r="A687" s="447"/>
      <c r="B687" s="447"/>
      <c r="C687" s="454"/>
      <c r="D687" s="447"/>
      <c r="E687" s="449"/>
      <c r="F687" s="447"/>
      <c r="G687" s="447"/>
      <c r="H687" s="447"/>
      <c r="I687" s="447"/>
      <c r="J687" s="447"/>
      <c r="K687" s="447"/>
      <c r="L687" s="447"/>
      <c r="M687" s="447"/>
      <c r="N687" s="447"/>
      <c r="O687" s="447"/>
      <c r="P687" s="447"/>
      <c r="Q687" s="447"/>
      <c r="R687" s="447"/>
      <c r="S687" s="447"/>
      <c r="T687" s="447"/>
      <c r="U687" s="447"/>
      <c r="V687" s="447"/>
      <c r="W687" s="447"/>
      <c r="X687" s="447"/>
    </row>
    <row r="688" spans="1:24" ht="12.75">
      <c r="A688" s="447"/>
      <c r="B688" s="447"/>
      <c r="C688" s="454"/>
      <c r="D688" s="447"/>
      <c r="E688" s="449"/>
      <c r="F688" s="447"/>
      <c r="G688" s="447"/>
      <c r="H688" s="447"/>
      <c r="I688" s="447"/>
      <c r="J688" s="447"/>
      <c r="K688" s="447"/>
      <c r="L688" s="447"/>
      <c r="M688" s="447"/>
      <c r="N688" s="447"/>
      <c r="O688" s="447"/>
      <c r="P688" s="447"/>
      <c r="Q688" s="447"/>
      <c r="R688" s="447"/>
      <c r="S688" s="447"/>
      <c r="T688" s="447"/>
      <c r="U688" s="447"/>
      <c r="V688" s="447"/>
      <c r="W688" s="447"/>
      <c r="X688" s="447"/>
    </row>
    <row r="689" spans="1:24" ht="12.75">
      <c r="A689" s="447"/>
      <c r="B689" s="447"/>
      <c r="C689" s="454"/>
      <c r="D689" s="447"/>
      <c r="E689" s="449"/>
      <c r="F689" s="447"/>
      <c r="G689" s="447"/>
      <c r="H689" s="447"/>
      <c r="I689" s="447"/>
      <c r="J689" s="447"/>
      <c r="K689" s="447"/>
      <c r="L689" s="447"/>
      <c r="M689" s="447"/>
      <c r="N689" s="447"/>
      <c r="O689" s="447"/>
      <c r="P689" s="447"/>
      <c r="Q689" s="447"/>
      <c r="R689" s="447"/>
      <c r="S689" s="447"/>
      <c r="T689" s="447"/>
      <c r="U689" s="447"/>
      <c r="V689" s="447"/>
      <c r="W689" s="447"/>
      <c r="X689" s="447"/>
    </row>
    <row r="690" spans="1:24" ht="12.75">
      <c r="A690" s="447"/>
      <c r="B690" s="447"/>
      <c r="C690" s="454"/>
      <c r="D690" s="447"/>
      <c r="E690" s="449"/>
      <c r="F690" s="447"/>
      <c r="G690" s="447"/>
      <c r="H690" s="447"/>
      <c r="I690" s="447"/>
      <c r="J690" s="447"/>
      <c r="K690" s="447"/>
      <c r="L690" s="447"/>
      <c r="M690" s="447"/>
      <c r="N690" s="447"/>
      <c r="O690" s="447"/>
      <c r="P690" s="447"/>
      <c r="Q690" s="447"/>
      <c r="R690" s="447"/>
      <c r="S690" s="447"/>
      <c r="T690" s="447"/>
      <c r="U690" s="447"/>
      <c r="V690" s="447"/>
      <c r="W690" s="447"/>
      <c r="X690" s="447"/>
    </row>
    <row r="691" spans="1:24" ht="12.75">
      <c r="A691" s="447"/>
      <c r="B691" s="447"/>
      <c r="C691" s="454"/>
      <c r="D691" s="447"/>
      <c r="E691" s="449"/>
      <c r="F691" s="447"/>
      <c r="G691" s="447"/>
      <c r="H691" s="447"/>
      <c r="I691" s="447"/>
      <c r="J691" s="447"/>
      <c r="K691" s="447"/>
      <c r="L691" s="447"/>
      <c r="M691" s="447"/>
      <c r="N691" s="447"/>
      <c r="O691" s="447"/>
      <c r="P691" s="447"/>
      <c r="Q691" s="447"/>
      <c r="R691" s="447"/>
      <c r="S691" s="447"/>
      <c r="T691" s="447"/>
      <c r="U691" s="447"/>
      <c r="V691" s="447"/>
      <c r="W691" s="447"/>
      <c r="X691" s="447"/>
    </row>
    <row r="692" spans="1:24" ht="12.75">
      <c r="A692" s="447"/>
      <c r="B692" s="447"/>
      <c r="C692" s="454"/>
      <c r="D692" s="447"/>
      <c r="E692" s="449"/>
      <c r="F692" s="447"/>
      <c r="G692" s="447"/>
      <c r="H692" s="447"/>
      <c r="I692" s="447"/>
      <c r="J692" s="447"/>
      <c r="K692" s="447"/>
      <c r="L692" s="447"/>
      <c r="M692" s="447"/>
      <c r="N692" s="447"/>
      <c r="O692" s="447"/>
      <c r="P692" s="447"/>
      <c r="Q692" s="447"/>
      <c r="R692" s="447"/>
      <c r="S692" s="447"/>
      <c r="T692" s="447"/>
      <c r="U692" s="447"/>
      <c r="V692" s="447"/>
      <c r="W692" s="447"/>
      <c r="X692" s="447"/>
    </row>
    <row r="693" spans="1:24" ht="12.75">
      <c r="A693" s="447"/>
      <c r="B693" s="447"/>
      <c r="C693" s="454"/>
      <c r="D693" s="447"/>
      <c r="E693" s="449"/>
      <c r="F693" s="447"/>
      <c r="G693" s="447"/>
      <c r="H693" s="447"/>
      <c r="I693" s="447"/>
      <c r="J693" s="447"/>
      <c r="K693" s="447"/>
      <c r="L693" s="447"/>
      <c r="M693" s="447"/>
      <c r="N693" s="447"/>
      <c r="O693" s="447"/>
      <c r="P693" s="447"/>
      <c r="Q693" s="447"/>
      <c r="R693" s="447"/>
      <c r="S693" s="447"/>
      <c r="T693" s="447"/>
      <c r="U693" s="447"/>
      <c r="V693" s="447"/>
      <c r="W693" s="447"/>
      <c r="X693" s="447"/>
    </row>
    <row r="694" spans="1:24" ht="12.75">
      <c r="A694" s="447"/>
      <c r="B694" s="447"/>
      <c r="C694" s="454"/>
      <c r="D694" s="447"/>
      <c r="E694" s="449"/>
      <c r="F694" s="447"/>
      <c r="G694" s="447"/>
      <c r="H694" s="447"/>
      <c r="I694" s="447"/>
      <c r="J694" s="447"/>
      <c r="K694" s="447"/>
      <c r="L694" s="447"/>
      <c r="M694" s="447"/>
      <c r="N694" s="447"/>
      <c r="O694" s="447"/>
      <c r="P694" s="447"/>
      <c r="Q694" s="447"/>
      <c r="R694" s="447"/>
      <c r="S694" s="447"/>
      <c r="T694" s="447"/>
      <c r="U694" s="447"/>
      <c r="V694" s="447"/>
      <c r="W694" s="447"/>
      <c r="X694" s="447"/>
    </row>
    <row r="695" spans="1:24" ht="12.75">
      <c r="A695" s="447"/>
      <c r="B695" s="447"/>
      <c r="C695" s="454"/>
      <c r="D695" s="447"/>
      <c r="E695" s="449"/>
      <c r="F695" s="447"/>
      <c r="G695" s="447"/>
      <c r="H695" s="447"/>
      <c r="I695" s="447"/>
      <c r="J695" s="447"/>
      <c r="K695" s="447"/>
      <c r="L695" s="447"/>
      <c r="M695" s="447"/>
      <c r="N695" s="447"/>
      <c r="O695" s="447"/>
      <c r="P695" s="447"/>
      <c r="Q695" s="447"/>
      <c r="R695" s="447"/>
      <c r="S695" s="447"/>
      <c r="T695" s="447"/>
      <c r="U695" s="447"/>
      <c r="V695" s="447"/>
      <c r="W695" s="447"/>
      <c r="X695" s="447"/>
    </row>
    <row r="696" spans="1:24" ht="12.75">
      <c r="A696" s="447"/>
      <c r="B696" s="447"/>
      <c r="C696" s="454"/>
      <c r="D696" s="447"/>
      <c r="E696" s="449"/>
      <c r="F696" s="447"/>
      <c r="G696" s="447"/>
      <c r="H696" s="447"/>
      <c r="I696" s="447"/>
      <c r="J696" s="447"/>
      <c r="K696" s="447"/>
      <c r="L696" s="447"/>
      <c r="M696" s="447"/>
      <c r="N696" s="447"/>
      <c r="O696" s="447"/>
      <c r="P696" s="447"/>
      <c r="Q696" s="447"/>
      <c r="R696" s="447"/>
      <c r="S696" s="447"/>
      <c r="T696" s="447"/>
      <c r="U696" s="447"/>
      <c r="V696" s="447"/>
      <c r="W696" s="447"/>
      <c r="X696" s="447"/>
    </row>
    <row r="697" spans="1:24" ht="12.75">
      <c r="A697" s="447"/>
      <c r="B697" s="447"/>
      <c r="C697" s="454"/>
      <c r="D697" s="447"/>
      <c r="E697" s="449"/>
      <c r="F697" s="447"/>
      <c r="G697" s="447"/>
      <c r="H697" s="447"/>
      <c r="I697" s="447"/>
      <c r="J697" s="447"/>
      <c r="K697" s="447"/>
      <c r="L697" s="447"/>
      <c r="M697" s="447"/>
      <c r="N697" s="447"/>
      <c r="O697" s="447"/>
      <c r="P697" s="447"/>
      <c r="Q697" s="447"/>
      <c r="R697" s="447"/>
      <c r="S697" s="447"/>
      <c r="T697" s="447"/>
      <c r="U697" s="447"/>
      <c r="V697" s="447"/>
      <c r="W697" s="447"/>
      <c r="X697" s="447"/>
    </row>
    <row r="698" spans="1:24" ht="12.75">
      <c r="A698" s="447"/>
      <c r="B698" s="447"/>
      <c r="C698" s="454"/>
      <c r="D698" s="447"/>
      <c r="E698" s="449"/>
      <c r="F698" s="447"/>
      <c r="G698" s="447"/>
      <c r="H698" s="447"/>
      <c r="I698" s="447"/>
      <c r="J698" s="447"/>
      <c r="K698" s="447"/>
      <c r="L698" s="447"/>
      <c r="M698" s="447"/>
      <c r="N698" s="447"/>
      <c r="O698" s="447"/>
      <c r="P698" s="447"/>
      <c r="Q698" s="447"/>
      <c r="R698" s="447"/>
      <c r="S698" s="447"/>
      <c r="T698" s="447"/>
      <c r="U698" s="447"/>
      <c r="V698" s="447"/>
      <c r="W698" s="447"/>
      <c r="X698" s="447"/>
    </row>
    <row r="699" spans="1:24" ht="12.75">
      <c r="A699" s="447"/>
      <c r="B699" s="447"/>
      <c r="C699" s="454"/>
      <c r="D699" s="447"/>
      <c r="E699" s="449"/>
      <c r="F699" s="447"/>
      <c r="G699" s="447"/>
      <c r="H699" s="447"/>
      <c r="I699" s="447"/>
      <c r="J699" s="447"/>
      <c r="K699" s="447"/>
      <c r="L699" s="447"/>
      <c r="M699" s="447"/>
      <c r="N699" s="447"/>
      <c r="O699" s="447"/>
      <c r="P699" s="447"/>
      <c r="Q699" s="447"/>
      <c r="R699" s="447"/>
      <c r="S699" s="447"/>
      <c r="T699" s="447"/>
      <c r="U699" s="447"/>
      <c r="V699" s="447"/>
      <c r="W699" s="447"/>
      <c r="X699" s="447"/>
    </row>
    <row r="700" spans="1:24" ht="12.75">
      <c r="A700" s="447"/>
      <c r="B700" s="447"/>
      <c r="C700" s="454"/>
      <c r="D700" s="447"/>
      <c r="E700" s="449"/>
      <c r="F700" s="447"/>
      <c r="G700" s="447"/>
      <c r="H700" s="447"/>
      <c r="I700" s="447"/>
      <c r="J700" s="447"/>
      <c r="K700" s="447"/>
      <c r="L700" s="447"/>
      <c r="M700" s="447"/>
      <c r="N700" s="447"/>
      <c r="O700" s="447"/>
      <c r="P700" s="447"/>
      <c r="Q700" s="447"/>
      <c r="R700" s="447"/>
      <c r="S700" s="447"/>
      <c r="T700" s="447"/>
      <c r="U700" s="447"/>
      <c r="V700" s="447"/>
      <c r="W700" s="447"/>
      <c r="X700" s="447"/>
    </row>
    <row r="701" spans="1:24" ht="12.75">
      <c r="A701" s="447"/>
      <c r="B701" s="447"/>
      <c r="C701" s="454"/>
      <c r="D701" s="447"/>
      <c r="E701" s="449"/>
      <c r="F701" s="447"/>
      <c r="G701" s="447"/>
      <c r="H701" s="447"/>
      <c r="I701" s="447"/>
      <c r="J701" s="447"/>
      <c r="K701" s="447"/>
      <c r="L701" s="447"/>
      <c r="M701" s="447"/>
      <c r="N701" s="447"/>
      <c r="O701" s="447"/>
      <c r="P701" s="447"/>
      <c r="Q701" s="447"/>
      <c r="R701" s="447"/>
      <c r="S701" s="447"/>
      <c r="T701" s="447"/>
      <c r="U701" s="447"/>
      <c r="V701" s="447"/>
      <c r="W701" s="447"/>
      <c r="X701" s="447"/>
    </row>
    <row r="702" spans="1:24" ht="12.75">
      <c r="A702" s="447"/>
      <c r="B702" s="447"/>
      <c r="C702" s="454"/>
      <c r="D702" s="447"/>
      <c r="E702" s="449"/>
      <c r="F702" s="447"/>
      <c r="G702" s="447"/>
      <c r="H702" s="447"/>
      <c r="I702" s="447"/>
      <c r="J702" s="447"/>
      <c r="K702" s="447"/>
      <c r="L702" s="447"/>
      <c r="M702" s="447"/>
      <c r="N702" s="447"/>
      <c r="O702" s="447"/>
      <c r="P702" s="447"/>
      <c r="Q702" s="447"/>
      <c r="R702" s="447"/>
      <c r="S702" s="447"/>
      <c r="T702" s="447"/>
      <c r="U702" s="447"/>
      <c r="V702" s="447"/>
      <c r="W702" s="447"/>
      <c r="X702" s="447"/>
    </row>
    <row r="703" spans="1:24" ht="12.75">
      <c r="A703" s="447"/>
      <c r="B703" s="447"/>
      <c r="C703" s="454"/>
      <c r="D703" s="447"/>
      <c r="E703" s="449"/>
      <c r="F703" s="447"/>
      <c r="G703" s="447"/>
      <c r="H703" s="447"/>
      <c r="I703" s="447"/>
      <c r="J703" s="447"/>
      <c r="K703" s="447"/>
      <c r="L703" s="447"/>
      <c r="M703" s="447"/>
      <c r="N703" s="447"/>
      <c r="O703" s="447"/>
      <c r="P703" s="447"/>
      <c r="Q703" s="447"/>
      <c r="R703" s="447"/>
      <c r="S703" s="447"/>
      <c r="T703" s="447"/>
      <c r="U703" s="447"/>
      <c r="V703" s="447"/>
      <c r="W703" s="447"/>
      <c r="X703" s="447"/>
    </row>
    <row r="704" spans="1:24" ht="12.75">
      <c r="A704" s="447"/>
      <c r="B704" s="447"/>
      <c r="C704" s="454"/>
      <c r="D704" s="447"/>
      <c r="E704" s="449"/>
      <c r="F704" s="447"/>
      <c r="G704" s="447"/>
      <c r="H704" s="447"/>
      <c r="I704" s="447"/>
      <c r="J704" s="447"/>
      <c r="K704" s="447"/>
      <c r="L704" s="447"/>
      <c r="M704" s="447"/>
      <c r="N704" s="447"/>
      <c r="O704" s="447"/>
      <c r="P704" s="447"/>
      <c r="Q704" s="447"/>
      <c r="R704" s="447"/>
      <c r="S704" s="447"/>
      <c r="T704" s="447"/>
      <c r="U704" s="447"/>
      <c r="V704" s="447"/>
      <c r="W704" s="447"/>
      <c r="X704" s="447"/>
    </row>
    <row r="705" spans="1:24" ht="12.75">
      <c r="A705" s="447"/>
      <c r="B705" s="447"/>
      <c r="C705" s="454"/>
      <c r="D705" s="447"/>
      <c r="E705" s="449"/>
      <c r="F705" s="447"/>
      <c r="G705" s="447"/>
      <c r="H705" s="447"/>
      <c r="I705" s="447"/>
      <c r="J705" s="447"/>
      <c r="K705" s="447"/>
      <c r="L705" s="447"/>
      <c r="M705" s="447"/>
      <c r="N705" s="447"/>
      <c r="O705" s="447"/>
      <c r="P705" s="447"/>
      <c r="Q705" s="447"/>
      <c r="R705" s="447"/>
      <c r="S705" s="447"/>
      <c r="T705" s="447"/>
      <c r="U705" s="447"/>
      <c r="V705" s="447"/>
      <c r="W705" s="447"/>
      <c r="X705" s="447"/>
    </row>
    <row r="706" spans="1:24" ht="12.75">
      <c r="A706" s="447"/>
      <c r="B706" s="447"/>
      <c r="C706" s="454"/>
      <c r="D706" s="447"/>
      <c r="E706" s="449"/>
      <c r="F706" s="447"/>
      <c r="G706" s="447"/>
      <c r="H706" s="447"/>
      <c r="I706" s="447"/>
      <c r="J706" s="447"/>
      <c r="K706" s="447"/>
      <c r="L706" s="447"/>
      <c r="M706" s="447"/>
      <c r="N706" s="447"/>
      <c r="O706" s="447"/>
      <c r="P706" s="447"/>
      <c r="Q706" s="447"/>
      <c r="R706" s="447"/>
      <c r="S706" s="447"/>
      <c r="T706" s="447"/>
      <c r="U706" s="447"/>
      <c r="V706" s="447"/>
      <c r="W706" s="447"/>
      <c r="X706" s="447"/>
    </row>
    <row r="707" spans="1:24" ht="12.75">
      <c r="A707" s="447"/>
      <c r="B707" s="447"/>
      <c r="C707" s="454"/>
      <c r="D707" s="447"/>
      <c r="E707" s="449"/>
      <c r="F707" s="447"/>
      <c r="G707" s="447"/>
      <c r="H707" s="447"/>
      <c r="I707" s="447"/>
      <c r="J707" s="447"/>
      <c r="K707" s="447"/>
      <c r="L707" s="447"/>
      <c r="M707" s="447"/>
      <c r="N707" s="447"/>
      <c r="O707" s="447"/>
      <c r="P707" s="447"/>
      <c r="Q707" s="447"/>
      <c r="R707" s="447"/>
      <c r="S707" s="447"/>
      <c r="T707" s="447"/>
      <c r="U707" s="447"/>
      <c r="V707" s="447"/>
      <c r="W707" s="447"/>
      <c r="X707" s="447"/>
    </row>
    <row r="708" spans="1:24" ht="12.75">
      <c r="A708" s="447"/>
      <c r="B708" s="447"/>
      <c r="C708" s="454"/>
      <c r="D708" s="447"/>
      <c r="E708" s="449"/>
      <c r="F708" s="447"/>
      <c r="G708" s="447"/>
      <c r="H708" s="447"/>
      <c r="I708" s="447"/>
      <c r="J708" s="447"/>
      <c r="K708" s="447"/>
      <c r="L708" s="447"/>
      <c r="M708" s="447"/>
      <c r="N708" s="447"/>
      <c r="O708" s="447"/>
      <c r="P708" s="447"/>
      <c r="Q708" s="447"/>
      <c r="R708" s="447"/>
      <c r="S708" s="447"/>
      <c r="T708" s="447"/>
      <c r="U708" s="447"/>
      <c r="V708" s="447"/>
      <c r="W708" s="447"/>
      <c r="X708" s="447"/>
    </row>
    <row r="709" spans="1:24" ht="12.75">
      <c r="A709" s="447"/>
      <c r="B709" s="447"/>
      <c r="C709" s="454"/>
      <c r="D709" s="447"/>
      <c r="E709" s="449"/>
      <c r="F709" s="447"/>
      <c r="G709" s="447"/>
      <c r="H709" s="447"/>
      <c r="I709" s="447"/>
      <c r="J709" s="447"/>
      <c r="K709" s="447"/>
      <c r="L709" s="447"/>
      <c r="M709" s="447"/>
      <c r="N709" s="447"/>
      <c r="O709" s="447"/>
      <c r="P709" s="447"/>
      <c r="Q709" s="447"/>
      <c r="R709" s="447"/>
      <c r="S709" s="447"/>
      <c r="T709" s="447"/>
      <c r="U709" s="447"/>
      <c r="V709" s="447"/>
      <c r="W709" s="447"/>
      <c r="X709" s="447"/>
    </row>
    <row r="710" spans="1:24" ht="12.75">
      <c r="A710" s="447"/>
      <c r="B710" s="447"/>
      <c r="C710" s="454"/>
      <c r="D710" s="447"/>
      <c r="E710" s="449"/>
      <c r="F710" s="447"/>
      <c r="G710" s="447"/>
      <c r="H710" s="447"/>
      <c r="I710" s="447"/>
      <c r="J710" s="447"/>
      <c r="K710" s="447"/>
      <c r="L710" s="447"/>
      <c r="M710" s="447"/>
      <c r="N710" s="447"/>
      <c r="O710" s="447"/>
      <c r="P710" s="447"/>
      <c r="Q710" s="447"/>
      <c r="R710" s="447"/>
      <c r="S710" s="447"/>
      <c r="T710" s="447"/>
      <c r="U710" s="447"/>
      <c r="V710" s="447"/>
      <c r="W710" s="447"/>
      <c r="X710" s="447"/>
    </row>
    <row r="711" spans="1:24" ht="12.75">
      <c r="A711" s="447"/>
      <c r="B711" s="447"/>
      <c r="C711" s="454"/>
      <c r="D711" s="447"/>
      <c r="E711" s="449"/>
      <c r="F711" s="447"/>
      <c r="G711" s="447"/>
      <c r="H711" s="447"/>
      <c r="I711" s="447"/>
      <c r="J711" s="447"/>
      <c r="K711" s="447"/>
      <c r="L711" s="447"/>
      <c r="M711" s="447"/>
      <c r="N711" s="447"/>
      <c r="O711" s="447"/>
      <c r="P711" s="447"/>
      <c r="Q711" s="447"/>
      <c r="R711" s="447"/>
      <c r="S711" s="447"/>
      <c r="T711" s="447"/>
      <c r="U711" s="447"/>
      <c r="V711" s="447"/>
      <c r="W711" s="447"/>
      <c r="X711" s="447"/>
    </row>
    <row r="712" spans="1:24" ht="12.75">
      <c r="A712" s="447"/>
      <c r="B712" s="447"/>
      <c r="C712" s="454"/>
      <c r="D712" s="447"/>
      <c r="E712" s="449"/>
      <c r="F712" s="447"/>
      <c r="G712" s="447"/>
      <c r="H712" s="447"/>
      <c r="I712" s="447"/>
      <c r="J712" s="447"/>
      <c r="K712" s="447"/>
      <c r="L712" s="447"/>
      <c r="M712" s="447"/>
      <c r="N712" s="447"/>
      <c r="O712" s="447"/>
      <c r="P712" s="447"/>
      <c r="Q712" s="447"/>
      <c r="R712" s="447"/>
      <c r="S712" s="447"/>
      <c r="T712" s="447"/>
      <c r="U712" s="447"/>
      <c r="V712" s="447"/>
      <c r="W712" s="447"/>
      <c r="X712" s="447"/>
    </row>
    <row r="713" spans="1:24" ht="12.75">
      <c r="A713" s="447"/>
      <c r="B713" s="447"/>
      <c r="C713" s="454"/>
      <c r="D713" s="447"/>
      <c r="E713" s="449"/>
      <c r="F713" s="447"/>
      <c r="G713" s="447"/>
      <c r="H713" s="447"/>
      <c r="I713" s="447"/>
      <c r="J713" s="447"/>
      <c r="K713" s="447"/>
      <c r="L713" s="447"/>
      <c r="M713" s="447"/>
      <c r="N713" s="447"/>
      <c r="O713" s="447"/>
      <c r="P713" s="447"/>
      <c r="Q713" s="447"/>
      <c r="R713" s="447"/>
      <c r="S713" s="447"/>
      <c r="T713" s="447"/>
      <c r="U713" s="447"/>
      <c r="V713" s="447"/>
      <c r="W713" s="447"/>
      <c r="X713" s="447"/>
    </row>
    <row r="714" spans="1:24" ht="12.75">
      <c r="A714" s="447"/>
      <c r="B714" s="447"/>
      <c r="C714" s="454"/>
      <c r="D714" s="447"/>
      <c r="E714" s="449"/>
      <c r="F714" s="447"/>
      <c r="G714" s="447"/>
      <c r="H714" s="447"/>
      <c r="I714" s="447"/>
      <c r="J714" s="447"/>
      <c r="K714" s="447"/>
      <c r="L714" s="447"/>
      <c r="M714" s="447"/>
      <c r="N714" s="447"/>
      <c r="O714" s="447"/>
      <c r="P714" s="447"/>
      <c r="Q714" s="447"/>
      <c r="R714" s="447"/>
      <c r="S714" s="447"/>
      <c r="T714" s="447"/>
      <c r="U714" s="447"/>
      <c r="V714" s="447"/>
      <c r="W714" s="447"/>
      <c r="X714" s="447"/>
    </row>
    <row r="715" spans="1:24" ht="12.75">
      <c r="A715" s="447"/>
      <c r="B715" s="447"/>
      <c r="C715" s="454"/>
      <c r="D715" s="447"/>
      <c r="E715" s="449"/>
      <c r="F715" s="447"/>
      <c r="G715" s="447"/>
      <c r="H715" s="447"/>
      <c r="I715" s="447"/>
      <c r="J715" s="447"/>
      <c r="K715" s="447"/>
      <c r="L715" s="447"/>
      <c r="M715" s="447"/>
      <c r="N715" s="447"/>
      <c r="O715" s="447"/>
      <c r="P715" s="447"/>
      <c r="Q715" s="447"/>
      <c r="R715" s="447"/>
      <c r="S715" s="447"/>
      <c r="T715" s="447"/>
      <c r="U715" s="447"/>
      <c r="V715" s="447"/>
      <c r="W715" s="447"/>
      <c r="X715" s="447"/>
    </row>
    <row r="716" spans="1:24" ht="12.75">
      <c r="A716" s="447"/>
      <c r="B716" s="447"/>
      <c r="C716" s="454"/>
      <c r="D716" s="447"/>
      <c r="E716" s="449"/>
      <c r="F716" s="447"/>
      <c r="G716" s="447"/>
      <c r="H716" s="447"/>
      <c r="I716" s="447"/>
      <c r="J716" s="447"/>
      <c r="K716" s="447"/>
      <c r="L716" s="447"/>
      <c r="M716" s="447"/>
      <c r="N716" s="447"/>
      <c r="O716" s="447"/>
      <c r="P716" s="447"/>
      <c r="Q716" s="447"/>
      <c r="R716" s="447"/>
      <c r="S716" s="447"/>
      <c r="T716" s="447"/>
      <c r="U716" s="447"/>
      <c r="V716" s="447"/>
      <c r="W716" s="447"/>
      <c r="X716" s="447"/>
    </row>
    <row r="717" spans="1:24" ht="12.75">
      <c r="A717" s="447"/>
      <c r="B717" s="447"/>
      <c r="C717" s="454"/>
      <c r="D717" s="447"/>
      <c r="E717" s="449"/>
      <c r="F717" s="447"/>
      <c r="G717" s="447"/>
      <c r="H717" s="447"/>
      <c r="I717" s="447"/>
      <c r="J717" s="447"/>
      <c r="K717" s="447"/>
      <c r="L717" s="447"/>
      <c r="M717" s="447"/>
      <c r="N717" s="447"/>
      <c r="O717" s="447"/>
      <c r="P717" s="447"/>
      <c r="Q717" s="447"/>
      <c r="R717" s="447"/>
      <c r="S717" s="447"/>
      <c r="T717" s="447"/>
      <c r="U717" s="447"/>
      <c r="V717" s="447"/>
      <c r="W717" s="447"/>
      <c r="X717" s="447"/>
    </row>
    <row r="718" spans="1:24" ht="12.75">
      <c r="A718" s="447"/>
      <c r="B718" s="447"/>
      <c r="C718" s="454"/>
      <c r="D718" s="447"/>
      <c r="E718" s="449"/>
      <c r="F718" s="447"/>
      <c r="G718" s="447"/>
      <c r="H718" s="447"/>
      <c r="I718" s="447"/>
      <c r="J718" s="447"/>
      <c r="K718" s="447"/>
      <c r="L718" s="447"/>
      <c r="M718" s="447"/>
      <c r="N718" s="447"/>
      <c r="O718" s="447"/>
      <c r="P718" s="447"/>
      <c r="Q718" s="447"/>
      <c r="R718" s="447"/>
      <c r="S718" s="447"/>
      <c r="T718" s="447"/>
      <c r="U718" s="447"/>
      <c r="V718" s="447"/>
      <c r="W718" s="447"/>
      <c r="X718" s="447"/>
    </row>
    <row r="719" spans="1:24" ht="12.75">
      <c r="A719" s="447"/>
      <c r="B719" s="447"/>
      <c r="C719" s="454"/>
      <c r="D719" s="447"/>
      <c r="E719" s="449"/>
      <c r="F719" s="447"/>
      <c r="G719" s="447"/>
      <c r="H719" s="447"/>
      <c r="I719" s="447"/>
      <c r="J719" s="447"/>
      <c r="K719" s="447"/>
      <c r="L719" s="447"/>
      <c r="M719" s="447"/>
      <c r="N719" s="447"/>
      <c r="O719" s="447"/>
      <c r="P719" s="447"/>
      <c r="Q719" s="447"/>
      <c r="R719" s="447"/>
      <c r="S719" s="447"/>
      <c r="T719" s="447"/>
      <c r="U719" s="447"/>
      <c r="V719" s="447"/>
      <c r="W719" s="447"/>
      <c r="X719" s="447"/>
    </row>
    <row r="720" spans="1:24" ht="12.75">
      <c r="A720" s="447"/>
      <c r="B720" s="447"/>
      <c r="C720" s="454"/>
      <c r="D720" s="447"/>
      <c r="E720" s="449"/>
      <c r="F720" s="447"/>
      <c r="G720" s="447"/>
      <c r="H720" s="447"/>
      <c r="I720" s="447"/>
      <c r="J720" s="447"/>
      <c r="K720" s="447"/>
      <c r="L720" s="447"/>
      <c r="M720" s="447"/>
      <c r="N720" s="447"/>
      <c r="O720" s="447"/>
      <c r="P720" s="447"/>
      <c r="Q720" s="447"/>
      <c r="R720" s="447"/>
      <c r="S720" s="447"/>
      <c r="T720" s="447"/>
      <c r="U720" s="447"/>
      <c r="V720" s="447"/>
      <c r="W720" s="447"/>
      <c r="X720" s="447"/>
    </row>
    <row r="721" spans="1:24" ht="12.75">
      <c r="A721" s="447"/>
      <c r="B721" s="447"/>
      <c r="C721" s="454"/>
      <c r="D721" s="447"/>
      <c r="E721" s="449"/>
      <c r="F721" s="447"/>
      <c r="G721" s="447"/>
      <c r="H721" s="447"/>
      <c r="I721" s="447"/>
      <c r="J721" s="447"/>
      <c r="K721" s="447"/>
      <c r="L721" s="447"/>
      <c r="M721" s="447"/>
      <c r="N721" s="447"/>
      <c r="O721" s="447"/>
      <c r="P721" s="447"/>
      <c r="Q721" s="447"/>
      <c r="R721" s="447"/>
      <c r="S721" s="447"/>
      <c r="T721" s="447"/>
      <c r="U721" s="447"/>
      <c r="V721" s="447"/>
      <c r="W721" s="447"/>
      <c r="X721" s="447"/>
    </row>
    <row r="722" spans="1:24" ht="12.75">
      <c r="A722" s="447"/>
      <c r="B722" s="447"/>
      <c r="C722" s="454"/>
      <c r="D722" s="447"/>
      <c r="E722" s="449"/>
      <c r="F722" s="447"/>
      <c r="G722" s="447"/>
      <c r="H722" s="447"/>
      <c r="I722" s="447"/>
      <c r="J722" s="447"/>
      <c r="K722" s="447"/>
      <c r="L722" s="447"/>
      <c r="M722" s="447"/>
      <c r="N722" s="447"/>
      <c r="O722" s="447"/>
      <c r="P722" s="447"/>
      <c r="Q722" s="447"/>
      <c r="R722" s="447"/>
      <c r="S722" s="447"/>
      <c r="T722" s="447"/>
      <c r="U722" s="447"/>
      <c r="V722" s="447"/>
      <c r="W722" s="447"/>
      <c r="X722" s="447"/>
    </row>
    <row r="723" spans="1:24" ht="12.75">
      <c r="A723" s="447"/>
      <c r="B723" s="447"/>
      <c r="C723" s="454"/>
      <c r="D723" s="447"/>
      <c r="E723" s="449"/>
      <c r="F723" s="447"/>
      <c r="G723" s="447"/>
      <c r="H723" s="447"/>
      <c r="I723" s="447"/>
      <c r="J723" s="447"/>
      <c r="K723" s="447"/>
      <c r="L723" s="447"/>
      <c r="M723" s="447"/>
      <c r="N723" s="447"/>
      <c r="O723" s="447"/>
      <c r="P723" s="447"/>
      <c r="Q723" s="447"/>
      <c r="R723" s="447"/>
      <c r="S723" s="447"/>
      <c r="T723" s="447"/>
      <c r="U723" s="447"/>
      <c r="V723" s="447"/>
      <c r="W723" s="447"/>
      <c r="X723" s="447"/>
    </row>
    <row r="724" spans="1:24" ht="12.75">
      <c r="A724" s="447"/>
      <c r="B724" s="447"/>
      <c r="C724" s="454"/>
      <c r="D724" s="447"/>
      <c r="E724" s="449"/>
      <c r="F724" s="447"/>
      <c r="G724" s="447"/>
      <c r="H724" s="447"/>
      <c r="I724" s="447"/>
      <c r="J724" s="447"/>
      <c r="K724" s="447"/>
      <c r="L724" s="447"/>
      <c r="M724" s="447"/>
      <c r="N724" s="447"/>
      <c r="O724" s="447"/>
      <c r="P724" s="447"/>
      <c r="Q724" s="447"/>
      <c r="R724" s="447"/>
      <c r="S724" s="447"/>
      <c r="T724" s="447"/>
      <c r="U724" s="447"/>
      <c r="V724" s="447"/>
      <c r="W724" s="447"/>
      <c r="X724" s="447"/>
    </row>
    <row r="725" spans="1:24" ht="12.75">
      <c r="A725" s="447"/>
      <c r="B725" s="447"/>
      <c r="C725" s="454"/>
      <c r="D725" s="447"/>
      <c r="E725" s="449"/>
      <c r="F725" s="447"/>
      <c r="G725" s="447"/>
      <c r="H725" s="447"/>
      <c r="I725" s="447"/>
      <c r="J725" s="447"/>
      <c r="K725" s="447"/>
      <c r="L725" s="447"/>
      <c r="M725" s="447"/>
      <c r="N725" s="447"/>
      <c r="O725" s="447"/>
      <c r="P725" s="447"/>
      <c r="Q725" s="447"/>
      <c r="R725" s="447"/>
      <c r="S725" s="447"/>
      <c r="T725" s="447"/>
      <c r="U725" s="447"/>
      <c r="V725" s="447"/>
      <c r="W725" s="447"/>
      <c r="X725" s="447"/>
    </row>
    <row r="726" spans="1:24" ht="12.75">
      <c r="A726" s="447"/>
      <c r="B726" s="447"/>
      <c r="C726" s="454"/>
      <c r="D726" s="447"/>
      <c r="E726" s="449"/>
      <c r="F726" s="447"/>
      <c r="G726" s="447"/>
      <c r="H726" s="447"/>
      <c r="I726" s="447"/>
      <c r="J726" s="447"/>
      <c r="K726" s="447"/>
      <c r="L726" s="447"/>
      <c r="M726" s="447"/>
      <c r="N726" s="447"/>
      <c r="O726" s="447"/>
      <c r="P726" s="447"/>
      <c r="Q726" s="447"/>
      <c r="R726" s="447"/>
      <c r="S726" s="447"/>
      <c r="T726" s="447"/>
      <c r="U726" s="447"/>
      <c r="V726" s="447"/>
      <c r="W726" s="447"/>
      <c r="X726" s="447"/>
    </row>
    <row r="727" spans="1:24" ht="12.75">
      <c r="A727" s="447"/>
      <c r="B727" s="447"/>
      <c r="C727" s="454"/>
      <c r="D727" s="447"/>
      <c r="E727" s="449"/>
      <c r="F727" s="447"/>
      <c r="G727" s="447"/>
      <c r="H727" s="447"/>
      <c r="I727" s="447"/>
      <c r="J727" s="447"/>
      <c r="K727" s="447"/>
      <c r="L727" s="447"/>
      <c r="M727" s="447"/>
      <c r="N727" s="447"/>
      <c r="O727" s="447"/>
      <c r="P727" s="447"/>
      <c r="Q727" s="447"/>
      <c r="R727" s="447"/>
      <c r="S727" s="447"/>
      <c r="T727" s="447"/>
      <c r="U727" s="447"/>
      <c r="V727" s="447"/>
      <c r="W727" s="447"/>
      <c r="X727" s="447"/>
    </row>
    <row r="728" spans="1:24" ht="12.75">
      <c r="A728" s="447"/>
      <c r="B728" s="447"/>
      <c r="C728" s="454"/>
      <c r="D728" s="447"/>
      <c r="E728" s="449"/>
      <c r="F728" s="447"/>
      <c r="G728" s="447"/>
      <c r="H728" s="447"/>
      <c r="I728" s="447"/>
      <c r="J728" s="447"/>
      <c r="K728" s="447"/>
      <c r="L728" s="447"/>
      <c r="M728" s="447"/>
      <c r="N728" s="447"/>
      <c r="O728" s="447"/>
      <c r="P728" s="447"/>
      <c r="Q728" s="447"/>
      <c r="R728" s="447"/>
      <c r="S728" s="447"/>
      <c r="T728" s="447"/>
      <c r="U728" s="447"/>
      <c r="V728" s="447"/>
      <c r="W728" s="447"/>
      <c r="X728" s="447"/>
    </row>
    <row r="729" spans="1:24" ht="12.75">
      <c r="A729" s="447"/>
      <c r="B729" s="447"/>
      <c r="C729" s="454"/>
      <c r="D729" s="447"/>
      <c r="E729" s="449"/>
      <c r="F729" s="447"/>
      <c r="G729" s="447"/>
      <c r="H729" s="447"/>
      <c r="I729" s="447"/>
      <c r="J729" s="447"/>
      <c r="K729" s="447"/>
      <c r="L729" s="447"/>
      <c r="M729" s="447"/>
      <c r="N729" s="447"/>
      <c r="O729" s="447"/>
      <c r="P729" s="447"/>
      <c r="Q729" s="447"/>
      <c r="R729" s="447"/>
      <c r="S729" s="447"/>
      <c r="T729" s="447"/>
      <c r="U729" s="447"/>
      <c r="V729" s="447"/>
      <c r="W729" s="447"/>
      <c r="X729" s="447"/>
    </row>
    <row r="730" spans="1:24" ht="12.75">
      <c r="A730" s="447"/>
      <c r="B730" s="447"/>
      <c r="C730" s="454"/>
      <c r="D730" s="447"/>
      <c r="E730" s="449"/>
      <c r="F730" s="447"/>
      <c r="G730" s="447"/>
      <c r="H730" s="447"/>
      <c r="I730" s="447"/>
      <c r="J730" s="447"/>
      <c r="K730" s="447"/>
      <c r="L730" s="447"/>
      <c r="M730" s="447"/>
      <c r="N730" s="447"/>
      <c r="O730" s="447"/>
      <c r="P730" s="447"/>
      <c r="Q730" s="447"/>
      <c r="R730" s="447"/>
      <c r="S730" s="447"/>
      <c r="T730" s="447"/>
      <c r="U730" s="447"/>
      <c r="V730" s="447"/>
      <c r="W730" s="447"/>
      <c r="X730" s="447"/>
    </row>
    <row r="731" spans="1:24" ht="12.75">
      <c r="A731" s="447"/>
      <c r="B731" s="447"/>
      <c r="C731" s="454"/>
      <c r="D731" s="447"/>
      <c r="E731" s="449"/>
      <c r="F731" s="447"/>
      <c r="G731" s="447"/>
      <c r="H731" s="447"/>
      <c r="I731" s="447"/>
      <c r="J731" s="447"/>
      <c r="K731" s="447"/>
      <c r="L731" s="447"/>
      <c r="M731" s="447"/>
      <c r="N731" s="447"/>
      <c r="O731" s="447"/>
      <c r="P731" s="447"/>
      <c r="Q731" s="447"/>
      <c r="R731" s="447"/>
      <c r="S731" s="447"/>
      <c r="T731" s="447"/>
      <c r="U731" s="447"/>
      <c r="V731" s="447"/>
      <c r="W731" s="447"/>
      <c r="X731" s="447"/>
    </row>
    <row r="732" spans="1:24" ht="12.75">
      <c r="A732" s="447"/>
      <c r="B732" s="447"/>
      <c r="C732" s="454"/>
      <c r="D732" s="447"/>
      <c r="E732" s="449"/>
      <c r="F732" s="447"/>
      <c r="G732" s="447"/>
      <c r="H732" s="447"/>
      <c r="I732" s="447"/>
      <c r="J732" s="447"/>
      <c r="K732" s="447"/>
      <c r="L732" s="447"/>
      <c r="M732" s="447"/>
      <c r="N732" s="447"/>
      <c r="O732" s="447"/>
      <c r="P732" s="447"/>
      <c r="Q732" s="447"/>
      <c r="R732" s="447"/>
      <c r="S732" s="447"/>
      <c r="T732" s="447"/>
      <c r="U732" s="447"/>
      <c r="V732" s="447"/>
      <c r="W732" s="447"/>
      <c r="X732" s="447"/>
    </row>
    <row r="733" spans="1:24" ht="12.75">
      <c r="A733" s="447"/>
      <c r="B733" s="447"/>
      <c r="C733" s="454"/>
      <c r="D733" s="447"/>
      <c r="E733" s="449"/>
      <c r="F733" s="447"/>
      <c r="G733" s="447"/>
      <c r="H733" s="447"/>
      <c r="I733" s="447"/>
      <c r="J733" s="447"/>
      <c r="K733" s="447"/>
      <c r="L733" s="447"/>
      <c r="M733" s="447"/>
      <c r="N733" s="447"/>
      <c r="O733" s="447"/>
      <c r="P733" s="447"/>
      <c r="Q733" s="447"/>
      <c r="R733" s="447"/>
      <c r="S733" s="447"/>
      <c r="T733" s="447"/>
      <c r="U733" s="447"/>
      <c r="V733" s="447"/>
      <c r="W733" s="447"/>
      <c r="X733" s="447"/>
    </row>
    <row r="734" spans="1:24" ht="12.75">
      <c r="A734" s="447"/>
      <c r="B734" s="447"/>
      <c r="C734" s="454"/>
      <c r="D734" s="447"/>
      <c r="E734" s="449"/>
      <c r="F734" s="447"/>
      <c r="G734" s="447"/>
      <c r="H734" s="447"/>
      <c r="I734" s="447"/>
      <c r="J734" s="447"/>
      <c r="K734" s="447"/>
      <c r="L734" s="447"/>
      <c r="M734" s="447"/>
      <c r="N734" s="447"/>
      <c r="O734" s="447"/>
      <c r="P734" s="447"/>
      <c r="Q734" s="447"/>
      <c r="R734" s="447"/>
      <c r="S734" s="447"/>
      <c r="T734" s="447"/>
      <c r="U734" s="447"/>
      <c r="V734" s="447"/>
      <c r="W734" s="447"/>
      <c r="X734" s="447"/>
    </row>
    <row r="735" spans="1:24" ht="12.75">
      <c r="A735" s="447"/>
      <c r="B735" s="447"/>
      <c r="C735" s="454"/>
      <c r="D735" s="447"/>
      <c r="E735" s="449"/>
      <c r="F735" s="447"/>
      <c r="G735" s="447"/>
      <c r="H735" s="447"/>
      <c r="I735" s="447"/>
      <c r="J735" s="447"/>
      <c r="K735" s="447"/>
      <c r="L735" s="447"/>
      <c r="M735" s="447"/>
      <c r="N735" s="447"/>
      <c r="O735" s="447"/>
      <c r="P735" s="447"/>
      <c r="Q735" s="447"/>
      <c r="R735" s="447"/>
      <c r="S735" s="447"/>
      <c r="T735" s="447"/>
      <c r="U735" s="447"/>
      <c r="V735" s="447"/>
      <c r="W735" s="447"/>
      <c r="X735" s="447"/>
    </row>
    <row r="736" spans="1:24" ht="12.75">
      <c r="A736" s="447"/>
      <c r="B736" s="447"/>
      <c r="C736" s="454"/>
      <c r="D736" s="447"/>
      <c r="E736" s="449"/>
      <c r="F736" s="447"/>
      <c r="G736" s="447"/>
      <c r="H736" s="447"/>
      <c r="I736" s="447"/>
      <c r="J736" s="447"/>
      <c r="K736" s="447"/>
      <c r="L736" s="447"/>
      <c r="M736" s="447"/>
      <c r="N736" s="447"/>
      <c r="O736" s="447"/>
      <c r="P736" s="447"/>
      <c r="Q736" s="447"/>
      <c r="R736" s="447"/>
      <c r="S736" s="447"/>
      <c r="T736" s="447"/>
      <c r="U736" s="447"/>
      <c r="V736" s="447"/>
      <c r="W736" s="447"/>
      <c r="X736" s="447"/>
    </row>
    <row r="737" spans="1:24" ht="12.75">
      <c r="A737" s="447"/>
      <c r="B737" s="447"/>
      <c r="C737" s="454"/>
      <c r="D737" s="447"/>
      <c r="E737" s="449"/>
      <c r="F737" s="447"/>
      <c r="G737" s="447"/>
      <c r="H737" s="447"/>
      <c r="I737" s="447"/>
      <c r="J737" s="447"/>
      <c r="K737" s="447"/>
      <c r="L737" s="447"/>
      <c r="M737" s="447"/>
      <c r="N737" s="447"/>
      <c r="O737" s="447"/>
      <c r="P737" s="447"/>
      <c r="Q737" s="447"/>
      <c r="R737" s="447"/>
      <c r="S737" s="447"/>
      <c r="T737" s="447"/>
      <c r="U737" s="447"/>
      <c r="V737" s="447"/>
      <c r="W737" s="447"/>
      <c r="X737" s="447"/>
    </row>
    <row r="738" spans="1:24" ht="12.75">
      <c r="A738" s="447"/>
      <c r="B738" s="447"/>
      <c r="C738" s="454"/>
      <c r="D738" s="447"/>
      <c r="E738" s="449"/>
      <c r="F738" s="447"/>
      <c r="G738" s="447"/>
      <c r="H738" s="447"/>
      <c r="I738" s="447"/>
      <c r="J738" s="447"/>
      <c r="K738" s="447"/>
      <c r="L738" s="447"/>
      <c r="M738" s="447"/>
      <c r="N738" s="447"/>
      <c r="O738" s="447"/>
      <c r="P738" s="447"/>
      <c r="Q738" s="447"/>
      <c r="R738" s="447"/>
      <c r="S738" s="447"/>
      <c r="T738" s="447"/>
      <c r="U738" s="447"/>
      <c r="V738" s="447"/>
      <c r="W738" s="447"/>
      <c r="X738" s="447"/>
    </row>
    <row r="739" spans="1:24" ht="12.75">
      <c r="A739" s="447"/>
      <c r="B739" s="447"/>
      <c r="C739" s="454"/>
      <c r="D739" s="447"/>
      <c r="E739" s="449"/>
      <c r="F739" s="447"/>
      <c r="G739" s="447"/>
      <c r="H739" s="447"/>
      <c r="I739" s="447"/>
      <c r="J739" s="447"/>
      <c r="K739" s="447"/>
      <c r="L739" s="447"/>
      <c r="M739" s="447"/>
      <c r="N739" s="447"/>
      <c r="O739" s="447"/>
      <c r="P739" s="447"/>
      <c r="Q739" s="447"/>
      <c r="R739" s="447"/>
      <c r="S739" s="447"/>
      <c r="T739" s="447"/>
      <c r="U739" s="447"/>
      <c r="V739" s="447"/>
      <c r="W739" s="447"/>
      <c r="X739" s="447"/>
    </row>
    <row r="740" spans="1:24" ht="12.75">
      <c r="A740" s="447"/>
      <c r="B740" s="447"/>
      <c r="C740" s="454"/>
      <c r="D740" s="447"/>
      <c r="E740" s="449"/>
      <c r="F740" s="447"/>
      <c r="G740" s="447"/>
      <c r="H740" s="447"/>
      <c r="I740" s="447"/>
      <c r="J740" s="447"/>
      <c r="K740" s="447"/>
      <c r="L740" s="447"/>
      <c r="M740" s="447"/>
      <c r="N740" s="447"/>
      <c r="O740" s="447"/>
      <c r="P740" s="447"/>
      <c r="Q740" s="447"/>
      <c r="R740" s="447"/>
      <c r="S740" s="447"/>
      <c r="T740" s="447"/>
      <c r="U740" s="447"/>
      <c r="V740" s="447"/>
      <c r="W740" s="447"/>
      <c r="X740" s="447"/>
    </row>
    <row r="741" spans="1:24" ht="12.75">
      <c r="A741" s="447"/>
      <c r="B741" s="447"/>
      <c r="C741" s="454"/>
      <c r="D741" s="447"/>
      <c r="E741" s="449"/>
      <c r="F741" s="447"/>
      <c r="G741" s="447"/>
      <c r="H741" s="447"/>
      <c r="I741" s="447"/>
      <c r="J741" s="447"/>
      <c r="K741" s="447"/>
      <c r="L741" s="447"/>
      <c r="M741" s="447"/>
      <c r="N741" s="447"/>
      <c r="O741" s="447"/>
      <c r="P741" s="447"/>
      <c r="Q741" s="447"/>
      <c r="R741" s="447"/>
      <c r="S741" s="447"/>
      <c r="T741" s="447"/>
      <c r="U741" s="447"/>
      <c r="V741" s="447"/>
      <c r="W741" s="447"/>
      <c r="X741" s="447"/>
    </row>
    <row r="742" spans="1:24" ht="12.75">
      <c r="A742" s="447"/>
      <c r="B742" s="447"/>
      <c r="C742" s="454"/>
      <c r="D742" s="447"/>
      <c r="E742" s="449"/>
      <c r="F742" s="447"/>
      <c r="G742" s="447"/>
      <c r="H742" s="447"/>
      <c r="I742" s="447"/>
      <c r="J742" s="447"/>
      <c r="K742" s="447"/>
      <c r="L742" s="447"/>
      <c r="M742" s="447"/>
      <c r="N742" s="447"/>
      <c r="O742" s="447"/>
      <c r="P742" s="447"/>
      <c r="Q742" s="447"/>
      <c r="R742" s="447"/>
      <c r="S742" s="447"/>
      <c r="T742" s="447"/>
      <c r="U742" s="447"/>
      <c r="V742" s="447"/>
      <c r="W742" s="447"/>
      <c r="X742" s="447"/>
    </row>
    <row r="743" spans="1:24" ht="12.75">
      <c r="A743" s="447"/>
      <c r="B743" s="447"/>
      <c r="C743" s="454"/>
      <c r="D743" s="447"/>
      <c r="E743" s="449"/>
      <c r="F743" s="447"/>
      <c r="G743" s="447"/>
      <c r="H743" s="447"/>
      <c r="I743" s="447"/>
      <c r="J743" s="447"/>
      <c r="K743" s="447"/>
      <c r="L743" s="447"/>
      <c r="M743" s="447"/>
      <c r="N743" s="447"/>
      <c r="O743" s="447"/>
      <c r="P743" s="447"/>
      <c r="Q743" s="447"/>
      <c r="R743" s="447"/>
      <c r="S743" s="447"/>
      <c r="T743" s="447"/>
      <c r="U743" s="447"/>
      <c r="V743" s="447"/>
      <c r="W743" s="447"/>
      <c r="X743" s="447"/>
    </row>
    <row r="744" spans="1:24" ht="12.75">
      <c r="A744" s="447"/>
      <c r="B744" s="447"/>
      <c r="C744" s="454"/>
      <c r="D744" s="447"/>
      <c r="E744" s="449"/>
      <c r="F744" s="447"/>
      <c r="G744" s="447"/>
      <c r="H744" s="447"/>
      <c r="I744" s="447"/>
      <c r="J744" s="447"/>
      <c r="K744" s="447"/>
      <c r="L744" s="447"/>
      <c r="M744" s="447"/>
      <c r="N744" s="447"/>
      <c r="O744" s="447"/>
      <c r="P744" s="447"/>
      <c r="Q744" s="447"/>
      <c r="R744" s="447"/>
      <c r="S744" s="447"/>
      <c r="T744" s="447"/>
      <c r="U744" s="447"/>
      <c r="V744" s="447"/>
      <c r="W744" s="447"/>
      <c r="X744" s="447"/>
    </row>
    <row r="745" spans="1:24" ht="12.75">
      <c r="A745" s="447"/>
      <c r="B745" s="447"/>
      <c r="C745" s="454"/>
      <c r="D745" s="447"/>
      <c r="E745" s="449"/>
      <c r="F745" s="447"/>
      <c r="G745" s="447"/>
      <c r="H745" s="447"/>
      <c r="I745" s="447"/>
      <c r="J745" s="447"/>
      <c r="K745" s="447"/>
      <c r="L745" s="447"/>
      <c r="M745" s="447"/>
      <c r="N745" s="447"/>
      <c r="O745" s="447"/>
      <c r="P745" s="447"/>
      <c r="Q745" s="447"/>
      <c r="R745" s="447"/>
      <c r="S745" s="447"/>
      <c r="T745" s="447"/>
      <c r="U745" s="447"/>
      <c r="V745" s="447"/>
      <c r="W745" s="447"/>
      <c r="X745" s="447"/>
    </row>
    <row r="746" spans="1:24" ht="12.75">
      <c r="A746" s="447"/>
      <c r="B746" s="447"/>
      <c r="C746" s="454"/>
      <c r="D746" s="447"/>
      <c r="E746" s="449"/>
      <c r="F746" s="447"/>
      <c r="G746" s="447"/>
      <c r="H746" s="447"/>
      <c r="I746" s="447"/>
      <c r="J746" s="447"/>
      <c r="K746" s="447"/>
      <c r="L746" s="447"/>
      <c r="M746" s="447"/>
      <c r="N746" s="447"/>
      <c r="O746" s="447"/>
      <c r="P746" s="447"/>
      <c r="Q746" s="447"/>
      <c r="R746" s="447"/>
      <c r="S746" s="447"/>
      <c r="T746" s="447"/>
      <c r="U746" s="447"/>
      <c r="V746" s="447"/>
      <c r="W746" s="447"/>
      <c r="X746" s="447"/>
    </row>
    <row r="747" spans="1:24" ht="12.75">
      <c r="A747" s="447"/>
      <c r="B747" s="447"/>
      <c r="C747" s="454"/>
      <c r="D747" s="447"/>
      <c r="E747" s="449"/>
      <c r="F747" s="447"/>
      <c r="G747" s="447"/>
      <c r="H747" s="447"/>
      <c r="I747" s="447"/>
      <c r="J747" s="447"/>
      <c r="K747" s="447"/>
      <c r="L747" s="447"/>
      <c r="M747" s="447"/>
      <c r="N747" s="447"/>
      <c r="O747" s="447"/>
      <c r="P747" s="447"/>
      <c r="Q747" s="447"/>
      <c r="R747" s="447"/>
      <c r="S747" s="447"/>
      <c r="T747" s="447"/>
      <c r="U747" s="447"/>
      <c r="V747" s="447"/>
      <c r="W747" s="447"/>
      <c r="X747" s="447"/>
    </row>
    <row r="748" spans="1:24" ht="12.75">
      <c r="A748" s="447"/>
      <c r="B748" s="447"/>
      <c r="C748" s="454"/>
      <c r="D748" s="447"/>
      <c r="E748" s="449"/>
      <c r="F748" s="447"/>
      <c r="G748" s="447"/>
      <c r="H748" s="447"/>
      <c r="I748" s="447"/>
      <c r="J748" s="447"/>
      <c r="K748" s="447"/>
      <c r="L748" s="447"/>
      <c r="M748" s="447"/>
      <c r="N748" s="447"/>
      <c r="O748" s="447"/>
      <c r="P748" s="447"/>
      <c r="Q748" s="447"/>
      <c r="R748" s="447"/>
      <c r="S748" s="447"/>
      <c r="T748" s="447"/>
      <c r="U748" s="447"/>
      <c r="V748" s="447"/>
      <c r="W748" s="447"/>
      <c r="X748" s="447"/>
    </row>
    <row r="749" spans="1:24" ht="12.75">
      <c r="A749" s="447"/>
      <c r="B749" s="447"/>
      <c r="C749" s="454"/>
      <c r="D749" s="447"/>
      <c r="E749" s="449"/>
      <c r="F749" s="447"/>
      <c r="G749" s="447"/>
      <c r="H749" s="447"/>
      <c r="I749" s="447"/>
      <c r="J749" s="447"/>
      <c r="K749" s="447"/>
      <c r="L749" s="447"/>
      <c r="M749" s="447"/>
      <c r="N749" s="447"/>
      <c r="O749" s="447"/>
      <c r="P749" s="447"/>
      <c r="Q749" s="447"/>
      <c r="R749" s="447"/>
      <c r="S749" s="447"/>
      <c r="T749" s="447"/>
      <c r="U749" s="447"/>
      <c r="V749" s="447"/>
      <c r="W749" s="447"/>
      <c r="X749" s="447"/>
    </row>
    <row r="750" spans="1:24" ht="12.75">
      <c r="A750" s="447"/>
      <c r="B750" s="447"/>
      <c r="C750" s="454"/>
      <c r="D750" s="447"/>
      <c r="E750" s="449"/>
      <c r="F750" s="447"/>
      <c r="G750" s="447"/>
      <c r="H750" s="447"/>
      <c r="I750" s="447"/>
      <c r="J750" s="447"/>
      <c r="K750" s="447"/>
      <c r="L750" s="447"/>
      <c r="M750" s="447"/>
      <c r="N750" s="447"/>
      <c r="O750" s="447"/>
      <c r="P750" s="447"/>
      <c r="Q750" s="447"/>
      <c r="R750" s="447"/>
      <c r="S750" s="447"/>
      <c r="T750" s="447"/>
      <c r="U750" s="447"/>
      <c r="V750" s="447"/>
      <c r="W750" s="447"/>
      <c r="X750" s="447"/>
    </row>
    <row r="751" spans="1:24" ht="12.75">
      <c r="A751" s="447"/>
      <c r="B751" s="447"/>
      <c r="C751" s="454"/>
      <c r="D751" s="447"/>
      <c r="E751" s="449"/>
      <c r="F751" s="447"/>
      <c r="G751" s="447"/>
      <c r="H751" s="447"/>
      <c r="I751" s="447"/>
      <c r="J751" s="447"/>
      <c r="K751" s="447"/>
      <c r="L751" s="447"/>
      <c r="M751" s="447"/>
      <c r="N751" s="447"/>
      <c r="O751" s="447"/>
      <c r="P751" s="447"/>
      <c r="Q751" s="447"/>
      <c r="R751" s="447"/>
      <c r="S751" s="447"/>
      <c r="T751" s="447"/>
      <c r="U751" s="447"/>
      <c r="V751" s="447"/>
      <c r="W751" s="447"/>
      <c r="X751" s="447"/>
    </row>
    <row r="752" spans="1:24" ht="12.75">
      <c r="A752" s="447"/>
      <c r="B752" s="447"/>
      <c r="C752" s="454"/>
      <c r="D752" s="447"/>
      <c r="E752" s="449"/>
      <c r="F752" s="447"/>
      <c r="G752" s="447"/>
      <c r="H752" s="447"/>
      <c r="I752" s="447"/>
      <c r="J752" s="447"/>
      <c r="K752" s="447"/>
      <c r="L752" s="447"/>
      <c r="M752" s="447"/>
      <c r="N752" s="447"/>
      <c r="O752" s="447"/>
      <c r="P752" s="447"/>
      <c r="Q752" s="447"/>
      <c r="R752" s="447"/>
      <c r="S752" s="447"/>
      <c r="T752" s="447"/>
      <c r="U752" s="447"/>
      <c r="V752" s="447"/>
      <c r="W752" s="447"/>
      <c r="X752" s="447"/>
    </row>
    <row r="753" spans="1:24" ht="12.75">
      <c r="A753" s="447"/>
      <c r="B753" s="447"/>
      <c r="C753" s="454"/>
      <c r="D753" s="447"/>
      <c r="E753" s="449"/>
      <c r="F753" s="447"/>
      <c r="G753" s="447"/>
      <c r="H753" s="447"/>
      <c r="I753" s="447"/>
      <c r="J753" s="447"/>
      <c r="K753" s="447"/>
      <c r="L753" s="447"/>
      <c r="M753" s="447"/>
      <c r="N753" s="447"/>
      <c r="O753" s="447"/>
      <c r="P753" s="447"/>
      <c r="Q753" s="447"/>
      <c r="R753" s="447"/>
      <c r="S753" s="447"/>
      <c r="T753" s="447"/>
      <c r="U753" s="447"/>
      <c r="V753" s="447"/>
      <c r="W753" s="447"/>
      <c r="X753" s="447"/>
    </row>
    <row r="754" spans="1:24" ht="12.75">
      <c r="A754" s="447"/>
      <c r="B754" s="447"/>
      <c r="C754" s="454"/>
      <c r="D754" s="447"/>
      <c r="E754" s="449"/>
      <c r="F754" s="447"/>
      <c r="G754" s="447"/>
      <c r="H754" s="447"/>
      <c r="I754" s="447"/>
      <c r="J754" s="447"/>
      <c r="K754" s="447"/>
      <c r="L754" s="447"/>
      <c r="M754" s="447"/>
      <c r="N754" s="447"/>
      <c r="O754" s="447"/>
      <c r="P754" s="447"/>
      <c r="Q754" s="447"/>
      <c r="R754" s="447"/>
      <c r="S754" s="447"/>
      <c r="T754" s="447"/>
      <c r="U754" s="447"/>
      <c r="V754" s="447"/>
      <c r="W754" s="447"/>
      <c r="X754" s="447"/>
    </row>
    <row r="755" spans="1:24" ht="12.75">
      <c r="A755" s="447"/>
      <c r="B755" s="447"/>
      <c r="C755" s="454"/>
      <c r="D755" s="447"/>
      <c r="E755" s="449"/>
      <c r="F755" s="447"/>
      <c r="G755" s="447"/>
      <c r="H755" s="447"/>
      <c r="I755" s="447"/>
      <c r="J755" s="447"/>
      <c r="K755" s="447"/>
      <c r="L755" s="447"/>
      <c r="M755" s="447"/>
      <c r="N755" s="447"/>
      <c r="O755" s="447"/>
      <c r="P755" s="447"/>
      <c r="Q755" s="447"/>
      <c r="R755" s="447"/>
      <c r="S755" s="447"/>
      <c r="T755" s="447"/>
      <c r="U755" s="447"/>
      <c r="V755" s="447"/>
      <c r="W755" s="447"/>
      <c r="X755" s="447"/>
    </row>
    <row r="756" spans="1:24" ht="12.75">
      <c r="A756" s="447"/>
      <c r="B756" s="447"/>
      <c r="C756" s="454"/>
      <c r="D756" s="447"/>
      <c r="E756" s="449"/>
      <c r="F756" s="447"/>
      <c r="G756" s="447"/>
      <c r="H756" s="447"/>
      <c r="I756" s="447"/>
      <c r="J756" s="447"/>
      <c r="K756" s="447"/>
      <c r="L756" s="447"/>
      <c r="M756" s="447"/>
      <c r="N756" s="447"/>
      <c r="O756" s="447"/>
      <c r="P756" s="447"/>
      <c r="Q756" s="447"/>
      <c r="R756" s="447"/>
      <c r="S756" s="447"/>
      <c r="T756" s="447"/>
      <c r="U756" s="447"/>
      <c r="V756" s="447"/>
      <c r="W756" s="447"/>
      <c r="X756" s="447"/>
    </row>
    <row r="757" spans="1:24" ht="12.75">
      <c r="A757" s="447"/>
      <c r="B757" s="447"/>
      <c r="C757" s="454"/>
      <c r="D757" s="447"/>
      <c r="E757" s="449"/>
      <c r="F757" s="447"/>
      <c r="G757" s="447"/>
      <c r="H757" s="447"/>
      <c r="I757" s="447"/>
      <c r="J757" s="447"/>
      <c r="K757" s="447"/>
      <c r="L757" s="447"/>
      <c r="M757" s="447"/>
      <c r="N757" s="447"/>
      <c r="O757" s="447"/>
      <c r="P757" s="447"/>
      <c r="Q757" s="447"/>
      <c r="R757" s="447"/>
      <c r="S757" s="447"/>
      <c r="T757" s="447"/>
      <c r="U757" s="447"/>
      <c r="V757" s="447"/>
      <c r="W757" s="447"/>
      <c r="X757" s="447"/>
    </row>
    <row r="758" spans="1:24" ht="12.75">
      <c r="A758" s="447"/>
      <c r="B758" s="447"/>
      <c r="C758" s="454"/>
      <c r="D758" s="447"/>
      <c r="E758" s="449"/>
      <c r="F758" s="447"/>
      <c r="G758" s="447"/>
      <c r="H758" s="447"/>
      <c r="I758" s="447"/>
      <c r="J758" s="447"/>
      <c r="K758" s="447"/>
      <c r="L758" s="447"/>
      <c r="M758" s="447"/>
      <c r="N758" s="447"/>
      <c r="O758" s="447"/>
      <c r="P758" s="447"/>
      <c r="Q758" s="447"/>
      <c r="R758" s="447"/>
      <c r="S758" s="447"/>
      <c r="T758" s="447"/>
      <c r="U758" s="447"/>
      <c r="V758" s="447"/>
      <c r="W758" s="447"/>
      <c r="X758" s="447"/>
    </row>
    <row r="759" spans="1:24" ht="12.75">
      <c r="A759" s="447"/>
      <c r="B759" s="447"/>
      <c r="C759" s="454"/>
      <c r="D759" s="447"/>
      <c r="E759" s="449"/>
      <c r="F759" s="447"/>
      <c r="G759" s="447"/>
      <c r="H759" s="447"/>
      <c r="I759" s="447"/>
      <c r="J759" s="447"/>
      <c r="K759" s="447"/>
      <c r="L759" s="447"/>
      <c r="M759" s="447"/>
      <c r="N759" s="447"/>
      <c r="O759" s="447"/>
      <c r="P759" s="447"/>
      <c r="Q759" s="447"/>
      <c r="R759" s="447"/>
      <c r="S759" s="447"/>
      <c r="T759" s="447"/>
      <c r="U759" s="447"/>
      <c r="V759" s="447"/>
      <c r="W759" s="447"/>
      <c r="X759" s="447"/>
    </row>
    <row r="760" spans="1:24" ht="12.75">
      <c r="A760" s="447"/>
      <c r="B760" s="447"/>
      <c r="C760" s="454"/>
      <c r="D760" s="447"/>
      <c r="E760" s="449"/>
      <c r="F760" s="447"/>
      <c r="G760" s="447"/>
      <c r="H760" s="447"/>
      <c r="I760" s="447"/>
      <c r="J760" s="447"/>
      <c r="K760" s="447"/>
      <c r="L760" s="447"/>
      <c r="M760" s="447"/>
      <c r="N760" s="447"/>
      <c r="O760" s="447"/>
      <c r="P760" s="447"/>
      <c r="Q760" s="447"/>
      <c r="R760" s="447"/>
      <c r="S760" s="447"/>
      <c r="T760" s="447"/>
      <c r="U760" s="447"/>
      <c r="V760" s="447"/>
      <c r="W760" s="447"/>
      <c r="X760" s="447"/>
    </row>
    <row r="761" spans="1:24" ht="12.75">
      <c r="A761" s="447"/>
      <c r="B761" s="447"/>
      <c r="C761" s="454"/>
      <c r="D761" s="447"/>
      <c r="E761" s="449"/>
      <c r="F761" s="447"/>
      <c r="G761" s="447"/>
      <c r="H761" s="447"/>
      <c r="I761" s="447"/>
      <c r="J761" s="447"/>
      <c r="K761" s="447"/>
      <c r="L761" s="447"/>
      <c r="M761" s="447"/>
      <c r="N761" s="447"/>
      <c r="O761" s="447"/>
      <c r="P761" s="447"/>
      <c r="Q761" s="447"/>
      <c r="R761" s="447"/>
      <c r="S761" s="447"/>
      <c r="T761" s="447"/>
      <c r="U761" s="447"/>
      <c r="V761" s="447"/>
      <c r="W761" s="447"/>
      <c r="X761" s="447"/>
    </row>
    <row r="762" spans="1:24" ht="12.75">
      <c r="A762" s="447"/>
      <c r="B762" s="447"/>
      <c r="C762" s="454"/>
      <c r="D762" s="447"/>
      <c r="E762" s="449"/>
      <c r="F762" s="447"/>
      <c r="G762" s="447"/>
      <c r="H762" s="447"/>
      <c r="I762" s="447"/>
      <c r="J762" s="447"/>
      <c r="K762" s="447"/>
      <c r="L762" s="447"/>
      <c r="M762" s="447"/>
      <c r="N762" s="447"/>
      <c r="O762" s="447"/>
      <c r="P762" s="447"/>
      <c r="Q762" s="447"/>
      <c r="R762" s="447"/>
      <c r="S762" s="447"/>
      <c r="T762" s="447"/>
      <c r="U762" s="447"/>
      <c r="V762" s="447"/>
      <c r="W762" s="447"/>
      <c r="X762" s="447"/>
    </row>
    <row r="763" spans="1:24" ht="12.75">
      <c r="A763" s="447"/>
      <c r="B763" s="447"/>
      <c r="C763" s="454"/>
      <c r="D763" s="447"/>
      <c r="E763" s="449"/>
      <c r="F763" s="447"/>
      <c r="G763" s="447"/>
      <c r="H763" s="447"/>
      <c r="I763" s="447"/>
      <c r="J763" s="447"/>
      <c r="K763" s="447"/>
      <c r="L763" s="447"/>
      <c r="M763" s="447"/>
      <c r="N763" s="447"/>
      <c r="O763" s="447"/>
      <c r="P763" s="447"/>
      <c r="Q763" s="447"/>
      <c r="R763" s="447"/>
      <c r="S763" s="447"/>
      <c r="T763" s="447"/>
      <c r="U763" s="447"/>
      <c r="V763" s="447"/>
      <c r="W763" s="447"/>
      <c r="X763" s="447"/>
    </row>
    <row r="764" spans="1:24" ht="12.75">
      <c r="A764" s="447"/>
      <c r="B764" s="447"/>
      <c r="C764" s="454"/>
      <c r="D764" s="447"/>
      <c r="E764" s="449"/>
      <c r="F764" s="447"/>
      <c r="G764" s="447"/>
      <c r="H764" s="447"/>
      <c r="I764" s="447"/>
      <c r="J764" s="447"/>
      <c r="K764" s="447"/>
      <c r="L764" s="447"/>
      <c r="M764" s="447"/>
      <c r="N764" s="447"/>
      <c r="O764" s="447"/>
      <c r="P764" s="447"/>
      <c r="Q764" s="447"/>
      <c r="R764" s="447"/>
      <c r="S764" s="447"/>
      <c r="T764" s="447"/>
      <c r="U764" s="447"/>
      <c r="V764" s="447"/>
      <c r="W764" s="447"/>
      <c r="X764" s="447"/>
    </row>
    <row r="765" spans="1:24" ht="12.75">
      <c r="A765" s="447"/>
      <c r="B765" s="447"/>
      <c r="C765" s="454"/>
      <c r="D765" s="447"/>
      <c r="E765" s="449"/>
      <c r="F765" s="447"/>
      <c r="G765" s="447"/>
      <c r="H765" s="447"/>
      <c r="I765" s="447"/>
      <c r="J765" s="447"/>
      <c r="K765" s="447"/>
      <c r="L765" s="447"/>
      <c r="M765" s="447"/>
      <c r="N765" s="447"/>
      <c r="O765" s="447"/>
      <c r="P765" s="447"/>
      <c r="Q765" s="447"/>
      <c r="R765" s="447"/>
      <c r="S765" s="447"/>
      <c r="T765" s="447"/>
      <c r="U765" s="447"/>
      <c r="V765" s="447"/>
      <c r="W765" s="447"/>
      <c r="X765" s="447"/>
    </row>
    <row r="766" spans="1:24" ht="12.75">
      <c r="A766" s="447"/>
      <c r="B766" s="447"/>
      <c r="C766" s="454"/>
      <c r="D766" s="447"/>
      <c r="E766" s="449"/>
      <c r="F766" s="447"/>
      <c r="G766" s="447"/>
      <c r="H766" s="447"/>
      <c r="I766" s="447"/>
      <c r="J766" s="447"/>
      <c r="K766" s="447"/>
      <c r="L766" s="447"/>
      <c r="M766" s="447"/>
      <c r="N766" s="447"/>
      <c r="O766" s="447"/>
      <c r="P766" s="447"/>
      <c r="Q766" s="447"/>
      <c r="R766" s="447"/>
      <c r="S766" s="447"/>
      <c r="T766" s="447"/>
      <c r="U766" s="447"/>
      <c r="V766" s="447"/>
      <c r="W766" s="447"/>
      <c r="X766" s="447"/>
    </row>
    <row r="767" spans="1:24" ht="12.75">
      <c r="A767" s="447"/>
      <c r="B767" s="447"/>
      <c r="C767" s="454"/>
      <c r="D767" s="447"/>
      <c r="E767" s="449"/>
      <c r="F767" s="447"/>
      <c r="G767" s="447"/>
      <c r="H767" s="447"/>
      <c r="I767" s="447"/>
      <c r="J767" s="447"/>
      <c r="K767" s="447"/>
      <c r="L767" s="447"/>
      <c r="M767" s="447"/>
      <c r="N767" s="447"/>
      <c r="O767" s="447"/>
      <c r="P767" s="447"/>
      <c r="Q767" s="447"/>
      <c r="R767" s="447"/>
      <c r="S767" s="447"/>
      <c r="T767" s="447"/>
      <c r="U767" s="447"/>
      <c r="V767" s="447"/>
      <c r="W767" s="447"/>
      <c r="X767" s="447"/>
    </row>
    <row r="768" spans="1:24" ht="12.75">
      <c r="A768" s="447"/>
      <c r="B768" s="447"/>
      <c r="C768" s="454"/>
      <c r="D768" s="447"/>
      <c r="E768" s="449"/>
      <c r="F768" s="447"/>
      <c r="G768" s="447"/>
      <c r="H768" s="447"/>
      <c r="I768" s="447"/>
      <c r="J768" s="447"/>
      <c r="K768" s="447"/>
      <c r="L768" s="447"/>
      <c r="M768" s="447"/>
      <c r="N768" s="447"/>
      <c r="O768" s="447"/>
      <c r="P768" s="447"/>
      <c r="Q768" s="447"/>
      <c r="R768" s="447"/>
      <c r="S768" s="447"/>
      <c r="T768" s="447"/>
      <c r="U768" s="447"/>
      <c r="V768" s="447"/>
      <c r="W768" s="447"/>
      <c r="X768" s="447"/>
    </row>
    <row r="769" spans="1:24" ht="12.75">
      <c r="A769" s="447"/>
      <c r="B769" s="447"/>
      <c r="C769" s="454"/>
      <c r="D769" s="447"/>
      <c r="E769" s="449"/>
      <c r="F769" s="447"/>
      <c r="G769" s="447"/>
      <c r="H769" s="447"/>
      <c r="I769" s="447"/>
      <c r="J769" s="447"/>
      <c r="K769" s="447"/>
      <c r="L769" s="447"/>
      <c r="M769" s="447"/>
      <c r="N769" s="447"/>
      <c r="O769" s="447"/>
      <c r="P769" s="447"/>
      <c r="Q769" s="447"/>
      <c r="R769" s="447"/>
      <c r="S769" s="447"/>
      <c r="T769" s="447"/>
      <c r="U769" s="447"/>
      <c r="V769" s="447"/>
      <c r="W769" s="447"/>
      <c r="X769" s="447"/>
    </row>
    <row r="770" spans="1:24" ht="12.75">
      <c r="A770" s="447"/>
      <c r="B770" s="447"/>
      <c r="C770" s="454"/>
      <c r="D770" s="447"/>
      <c r="E770" s="449"/>
      <c r="F770" s="447"/>
      <c r="G770" s="447"/>
      <c r="H770" s="447"/>
      <c r="I770" s="447"/>
      <c r="J770" s="447"/>
      <c r="K770" s="447"/>
      <c r="L770" s="447"/>
      <c r="M770" s="447"/>
      <c r="N770" s="447"/>
      <c r="O770" s="447"/>
      <c r="P770" s="447"/>
      <c r="Q770" s="447"/>
      <c r="R770" s="447"/>
      <c r="S770" s="447"/>
      <c r="T770" s="447"/>
      <c r="U770" s="447"/>
      <c r="V770" s="447"/>
      <c r="W770" s="447"/>
      <c r="X770" s="447"/>
    </row>
    <row r="771" spans="1:24" ht="12.75">
      <c r="A771" s="447"/>
      <c r="B771" s="447"/>
      <c r="C771" s="454"/>
      <c r="D771" s="447"/>
      <c r="E771" s="449"/>
      <c r="F771" s="447"/>
      <c r="G771" s="447"/>
      <c r="H771" s="447"/>
      <c r="I771" s="447"/>
      <c r="J771" s="447"/>
      <c r="K771" s="447"/>
      <c r="L771" s="447"/>
      <c r="M771" s="447"/>
      <c r="N771" s="447"/>
      <c r="O771" s="447"/>
      <c r="P771" s="447"/>
      <c r="Q771" s="447"/>
      <c r="R771" s="447"/>
      <c r="S771" s="447"/>
      <c r="T771" s="447"/>
      <c r="U771" s="447"/>
      <c r="V771" s="447"/>
      <c r="W771" s="447"/>
      <c r="X771" s="447"/>
    </row>
    <row r="772" spans="1:24" ht="12.75">
      <c r="A772" s="447"/>
      <c r="B772" s="447"/>
      <c r="C772" s="454"/>
      <c r="D772" s="447"/>
      <c r="E772" s="449"/>
      <c r="F772" s="447"/>
      <c r="G772" s="447"/>
      <c r="H772" s="447"/>
      <c r="I772" s="447"/>
      <c r="J772" s="447"/>
      <c r="K772" s="447"/>
      <c r="L772" s="447"/>
      <c r="M772" s="447"/>
      <c r="N772" s="447"/>
      <c r="O772" s="447"/>
      <c r="P772" s="447"/>
      <c r="Q772" s="447"/>
      <c r="R772" s="447"/>
      <c r="S772" s="447"/>
      <c r="T772" s="447"/>
      <c r="U772" s="447"/>
      <c r="V772" s="447"/>
      <c r="W772" s="447"/>
      <c r="X772" s="447"/>
    </row>
    <row r="773" spans="1:24" ht="12.75">
      <c r="A773" s="447"/>
      <c r="B773" s="447"/>
      <c r="C773" s="454"/>
      <c r="D773" s="447"/>
      <c r="E773" s="449"/>
      <c r="F773" s="447"/>
      <c r="G773" s="447"/>
      <c r="H773" s="447"/>
      <c r="I773" s="447"/>
      <c r="J773" s="447"/>
      <c r="K773" s="447"/>
      <c r="L773" s="447"/>
      <c r="M773" s="447"/>
      <c r="N773" s="447"/>
      <c r="O773" s="447"/>
      <c r="P773" s="447"/>
      <c r="Q773" s="447"/>
      <c r="R773" s="447"/>
      <c r="S773" s="447"/>
      <c r="T773" s="447"/>
      <c r="U773" s="447"/>
      <c r="V773" s="447"/>
      <c r="W773" s="447"/>
      <c r="X773" s="447"/>
    </row>
    <row r="774" spans="1:24" ht="12.75">
      <c r="A774" s="447"/>
      <c r="B774" s="447"/>
      <c r="C774" s="454"/>
      <c r="D774" s="447"/>
      <c r="E774" s="449"/>
      <c r="F774" s="447"/>
      <c r="G774" s="447"/>
      <c r="H774" s="447"/>
      <c r="I774" s="447"/>
      <c r="J774" s="447"/>
      <c r="K774" s="447"/>
      <c r="L774" s="447"/>
      <c r="M774" s="447"/>
      <c r="N774" s="447"/>
      <c r="O774" s="447"/>
      <c r="P774" s="447"/>
      <c r="Q774" s="447"/>
      <c r="R774" s="447"/>
      <c r="S774" s="447"/>
      <c r="T774" s="447"/>
      <c r="U774" s="447"/>
      <c r="V774" s="447"/>
      <c r="W774" s="447"/>
      <c r="X774" s="447"/>
    </row>
    <row r="775" spans="1:24" ht="12.75">
      <c r="A775" s="447"/>
      <c r="B775" s="447"/>
      <c r="C775" s="454"/>
      <c r="D775" s="447"/>
      <c r="E775" s="449"/>
      <c r="F775" s="447"/>
      <c r="G775" s="447"/>
      <c r="H775" s="447"/>
      <c r="I775" s="447"/>
      <c r="J775" s="447"/>
      <c r="K775" s="447"/>
      <c r="L775" s="447"/>
      <c r="M775" s="447"/>
      <c r="N775" s="447"/>
      <c r="O775" s="447"/>
      <c r="P775" s="447"/>
      <c r="Q775" s="447"/>
      <c r="R775" s="447"/>
      <c r="S775" s="447"/>
      <c r="T775" s="447"/>
      <c r="U775" s="447"/>
      <c r="V775" s="447"/>
      <c r="W775" s="447"/>
      <c r="X775" s="447"/>
    </row>
    <row r="776" spans="1:24" ht="12.75">
      <c r="A776" s="447"/>
      <c r="B776" s="447"/>
      <c r="C776" s="454"/>
      <c r="D776" s="447"/>
      <c r="E776" s="449"/>
      <c r="F776" s="447"/>
      <c r="G776" s="447"/>
      <c r="H776" s="447"/>
      <c r="I776" s="447"/>
      <c r="J776" s="447"/>
      <c r="K776" s="447"/>
      <c r="L776" s="447"/>
      <c r="M776" s="447"/>
      <c r="N776" s="447"/>
      <c r="O776" s="447"/>
      <c r="P776" s="447"/>
      <c r="Q776" s="447"/>
      <c r="R776" s="447"/>
      <c r="S776" s="447"/>
      <c r="T776" s="447"/>
      <c r="U776" s="447"/>
      <c r="V776" s="447"/>
      <c r="W776" s="447"/>
      <c r="X776" s="447"/>
    </row>
    <row r="777" spans="1:24" ht="12.75">
      <c r="A777" s="447"/>
      <c r="B777" s="447"/>
      <c r="C777" s="454"/>
      <c r="D777" s="447"/>
      <c r="E777" s="449"/>
      <c r="F777" s="447"/>
      <c r="G777" s="447"/>
      <c r="H777" s="447"/>
      <c r="I777" s="447"/>
      <c r="J777" s="447"/>
      <c r="K777" s="447"/>
      <c r="L777" s="447"/>
      <c r="M777" s="447"/>
      <c r="N777" s="447"/>
      <c r="O777" s="447"/>
      <c r="P777" s="447"/>
      <c r="Q777" s="447"/>
      <c r="R777" s="447"/>
      <c r="S777" s="447"/>
      <c r="T777" s="447"/>
      <c r="U777" s="447"/>
      <c r="V777" s="447"/>
      <c r="W777" s="447"/>
      <c r="X777" s="447"/>
    </row>
    <row r="778" spans="1:24" ht="12.75">
      <c r="A778" s="447"/>
      <c r="B778" s="447"/>
      <c r="C778" s="454"/>
      <c r="D778" s="447"/>
      <c r="E778" s="449"/>
      <c r="F778" s="447"/>
      <c r="G778" s="447"/>
      <c r="H778" s="447"/>
      <c r="I778" s="447"/>
      <c r="J778" s="447"/>
      <c r="K778" s="447"/>
      <c r="L778" s="447"/>
      <c r="M778" s="447"/>
      <c r="N778" s="447"/>
      <c r="O778" s="447"/>
      <c r="P778" s="447"/>
      <c r="Q778" s="447"/>
      <c r="R778" s="447"/>
      <c r="S778" s="447"/>
      <c r="T778" s="447"/>
      <c r="U778" s="447"/>
      <c r="V778" s="447"/>
      <c r="W778" s="447"/>
      <c r="X778" s="447"/>
    </row>
    <row r="779" spans="1:24" ht="12.75">
      <c r="A779" s="447"/>
      <c r="B779" s="447"/>
      <c r="C779" s="454"/>
      <c r="D779" s="447"/>
      <c r="E779" s="449"/>
      <c r="F779" s="447"/>
      <c r="G779" s="447"/>
      <c r="H779" s="447"/>
      <c r="I779" s="447"/>
      <c r="J779" s="447"/>
      <c r="K779" s="447"/>
      <c r="L779" s="447"/>
      <c r="M779" s="447"/>
      <c r="N779" s="447"/>
      <c r="O779" s="447"/>
      <c r="P779" s="447"/>
      <c r="Q779" s="447"/>
      <c r="R779" s="447"/>
      <c r="S779" s="447"/>
      <c r="T779" s="447"/>
      <c r="U779" s="447"/>
      <c r="V779" s="447"/>
      <c r="W779" s="447"/>
      <c r="X779" s="447"/>
    </row>
    <row r="780" spans="1:24" ht="12.75">
      <c r="A780" s="447"/>
      <c r="B780" s="447"/>
      <c r="C780" s="454"/>
      <c r="D780" s="447"/>
      <c r="E780" s="449"/>
      <c r="F780" s="447"/>
      <c r="G780" s="447"/>
      <c r="H780" s="447"/>
      <c r="I780" s="447"/>
      <c r="J780" s="447"/>
      <c r="K780" s="447"/>
      <c r="L780" s="447"/>
      <c r="M780" s="447"/>
      <c r="N780" s="447"/>
      <c r="O780" s="447"/>
      <c r="P780" s="447"/>
      <c r="Q780" s="447"/>
      <c r="R780" s="447"/>
      <c r="S780" s="447"/>
      <c r="T780" s="447"/>
      <c r="U780" s="447"/>
      <c r="V780" s="447"/>
      <c r="W780" s="447"/>
      <c r="X780" s="447"/>
    </row>
    <row r="781" spans="1:24" ht="12.75">
      <c r="A781" s="447"/>
      <c r="B781" s="447"/>
      <c r="C781" s="454"/>
      <c r="D781" s="447"/>
      <c r="E781" s="449"/>
      <c r="F781" s="447"/>
      <c r="G781" s="447"/>
      <c r="H781" s="447"/>
      <c r="I781" s="447"/>
      <c r="J781" s="447"/>
      <c r="K781" s="447"/>
      <c r="L781" s="447"/>
      <c r="M781" s="447"/>
      <c r="N781" s="447"/>
      <c r="O781" s="447"/>
      <c r="P781" s="447"/>
      <c r="Q781" s="447"/>
      <c r="R781" s="447"/>
      <c r="S781" s="447"/>
      <c r="T781" s="447"/>
      <c r="U781" s="447"/>
      <c r="V781" s="447"/>
      <c r="W781" s="447"/>
      <c r="X781" s="447"/>
    </row>
    <row r="782" spans="1:24" ht="12.75">
      <c r="A782" s="447"/>
      <c r="B782" s="447"/>
      <c r="C782" s="454"/>
      <c r="D782" s="447"/>
      <c r="E782" s="449"/>
      <c r="F782" s="447"/>
      <c r="G782" s="447"/>
      <c r="H782" s="447"/>
      <c r="I782" s="447"/>
      <c r="J782" s="447"/>
      <c r="K782" s="447"/>
      <c r="L782" s="447"/>
      <c r="M782" s="447"/>
      <c r="N782" s="447"/>
      <c r="O782" s="447"/>
      <c r="P782" s="447"/>
      <c r="Q782" s="447"/>
      <c r="R782" s="447"/>
      <c r="S782" s="447"/>
      <c r="T782" s="447"/>
      <c r="U782" s="447"/>
      <c r="V782" s="447"/>
      <c r="W782" s="447"/>
      <c r="X782" s="447"/>
    </row>
    <row r="783" spans="1:24" ht="12.75">
      <c r="A783" s="447"/>
      <c r="B783" s="447"/>
      <c r="C783" s="454"/>
      <c r="D783" s="447"/>
      <c r="E783" s="449"/>
      <c r="F783" s="447"/>
      <c r="G783" s="447"/>
      <c r="H783" s="447"/>
      <c r="I783" s="447"/>
      <c r="J783" s="447"/>
      <c r="K783" s="447"/>
      <c r="L783" s="447"/>
      <c r="M783" s="447"/>
      <c r="N783" s="447"/>
      <c r="O783" s="447"/>
      <c r="P783" s="447"/>
      <c r="Q783" s="447"/>
      <c r="R783" s="447"/>
      <c r="S783" s="447"/>
      <c r="T783" s="447"/>
      <c r="U783" s="447"/>
      <c r="V783" s="447"/>
      <c r="W783" s="447"/>
      <c r="X783" s="447"/>
    </row>
    <row r="784" spans="1:24" ht="12.75">
      <c r="A784" s="447"/>
      <c r="B784" s="447"/>
      <c r="C784" s="454"/>
      <c r="D784" s="447"/>
      <c r="E784" s="449"/>
      <c r="F784" s="447"/>
      <c r="G784" s="447"/>
      <c r="H784" s="447"/>
      <c r="I784" s="447"/>
      <c r="J784" s="447"/>
      <c r="K784" s="447"/>
      <c r="L784" s="447"/>
      <c r="M784" s="447"/>
      <c r="N784" s="447"/>
      <c r="O784" s="447"/>
      <c r="P784" s="447"/>
      <c r="Q784" s="447"/>
      <c r="R784" s="447"/>
      <c r="S784" s="447"/>
      <c r="T784" s="447"/>
      <c r="U784" s="447"/>
      <c r="V784" s="447"/>
      <c r="W784" s="447"/>
      <c r="X784" s="447"/>
    </row>
    <row r="785" spans="1:24" ht="12.75">
      <c r="A785" s="447"/>
      <c r="B785" s="447"/>
      <c r="C785" s="454"/>
      <c r="D785" s="447"/>
      <c r="E785" s="449"/>
      <c r="F785" s="447"/>
      <c r="G785" s="447"/>
      <c r="H785" s="447"/>
      <c r="I785" s="447"/>
      <c r="J785" s="447"/>
      <c r="K785" s="447"/>
      <c r="L785" s="447"/>
      <c r="M785" s="447"/>
      <c r="N785" s="447"/>
      <c r="O785" s="447"/>
      <c r="P785" s="447"/>
      <c r="Q785" s="447"/>
      <c r="R785" s="447"/>
      <c r="S785" s="447"/>
      <c r="T785" s="447"/>
      <c r="U785" s="447"/>
      <c r="V785" s="447"/>
      <c r="W785" s="447"/>
      <c r="X785" s="447"/>
    </row>
    <row r="786" spans="1:24" ht="12.75">
      <c r="A786" s="447"/>
      <c r="B786" s="447"/>
      <c r="C786" s="454"/>
      <c r="D786" s="447"/>
      <c r="E786" s="449"/>
      <c r="F786" s="447"/>
      <c r="G786" s="447"/>
      <c r="H786" s="447"/>
      <c r="I786" s="447"/>
      <c r="J786" s="447"/>
      <c r="K786" s="447"/>
      <c r="L786" s="447"/>
      <c r="M786" s="447"/>
      <c r="N786" s="447"/>
      <c r="O786" s="447"/>
      <c r="P786" s="447"/>
      <c r="Q786" s="447"/>
      <c r="R786" s="447"/>
      <c r="S786" s="447"/>
      <c r="T786" s="447"/>
      <c r="U786" s="447"/>
      <c r="V786" s="447"/>
      <c r="W786" s="447"/>
      <c r="X786" s="447"/>
    </row>
    <row r="787" spans="1:24" ht="12.75">
      <c r="A787" s="447"/>
      <c r="B787" s="447"/>
      <c r="C787" s="454"/>
      <c r="D787" s="447"/>
      <c r="E787" s="449"/>
      <c r="F787" s="447"/>
      <c r="G787" s="447"/>
      <c r="H787" s="447"/>
      <c r="I787" s="447"/>
      <c r="J787" s="447"/>
      <c r="K787" s="447"/>
      <c r="L787" s="447"/>
      <c r="M787" s="447"/>
      <c r="N787" s="447"/>
      <c r="O787" s="447"/>
      <c r="P787" s="447"/>
      <c r="Q787" s="447"/>
      <c r="R787" s="447"/>
      <c r="S787" s="447"/>
      <c r="T787" s="447"/>
      <c r="U787" s="447"/>
      <c r="V787" s="447"/>
      <c r="W787" s="447"/>
      <c r="X787" s="447"/>
    </row>
    <row r="788" spans="1:24" ht="12.75">
      <c r="A788" s="447"/>
      <c r="B788" s="447"/>
      <c r="C788" s="454"/>
      <c r="D788" s="447"/>
      <c r="E788" s="449"/>
      <c r="F788" s="447"/>
      <c r="G788" s="447"/>
      <c r="H788" s="447"/>
      <c r="I788" s="447"/>
      <c r="J788" s="447"/>
      <c r="K788" s="447"/>
      <c r="L788" s="447"/>
      <c r="M788" s="447"/>
      <c r="N788" s="447"/>
      <c r="O788" s="447"/>
      <c r="P788" s="447"/>
      <c r="Q788" s="447"/>
      <c r="R788" s="447"/>
      <c r="S788" s="447"/>
      <c r="T788" s="447"/>
      <c r="U788" s="447"/>
      <c r="V788" s="447"/>
      <c r="W788" s="447"/>
      <c r="X788" s="447"/>
    </row>
    <row r="789" spans="1:24" ht="12.75">
      <c r="A789" s="447"/>
      <c r="B789" s="447"/>
      <c r="C789" s="454"/>
      <c r="D789" s="447"/>
      <c r="E789" s="449"/>
      <c r="F789" s="447"/>
      <c r="G789" s="447"/>
      <c r="H789" s="447"/>
      <c r="I789" s="447"/>
      <c r="J789" s="447"/>
      <c r="K789" s="447"/>
      <c r="L789" s="447"/>
      <c r="M789" s="447"/>
      <c r="N789" s="447"/>
      <c r="O789" s="447"/>
      <c r="P789" s="447"/>
      <c r="Q789" s="447"/>
      <c r="R789" s="447"/>
      <c r="S789" s="447"/>
      <c r="T789" s="447"/>
      <c r="U789" s="447"/>
      <c r="V789" s="447"/>
      <c r="W789" s="447"/>
      <c r="X789" s="447"/>
    </row>
    <row r="790" spans="1:24" ht="12.75">
      <c r="A790" s="447"/>
      <c r="B790" s="447"/>
      <c r="C790" s="454"/>
      <c r="D790" s="447"/>
      <c r="E790" s="449"/>
      <c r="F790" s="447"/>
      <c r="G790" s="447"/>
      <c r="H790" s="447"/>
      <c r="I790" s="447"/>
      <c r="J790" s="447"/>
      <c r="K790" s="447"/>
      <c r="L790" s="447"/>
      <c r="M790" s="447"/>
      <c r="N790" s="447"/>
      <c r="O790" s="447"/>
      <c r="P790" s="447"/>
      <c r="Q790" s="447"/>
      <c r="R790" s="447"/>
      <c r="S790" s="447"/>
      <c r="T790" s="447"/>
      <c r="U790" s="447"/>
      <c r="V790" s="447"/>
      <c r="W790" s="447"/>
      <c r="X790" s="447"/>
    </row>
    <row r="791" spans="1:24" ht="12.75">
      <c r="A791" s="447"/>
      <c r="B791" s="447"/>
      <c r="C791" s="454"/>
      <c r="D791" s="447"/>
      <c r="E791" s="449"/>
      <c r="F791" s="447"/>
      <c r="G791" s="447"/>
      <c r="H791" s="447"/>
      <c r="I791" s="447"/>
      <c r="J791" s="447"/>
      <c r="K791" s="447"/>
      <c r="L791" s="447"/>
      <c r="M791" s="447"/>
      <c r="N791" s="447"/>
      <c r="O791" s="447"/>
      <c r="P791" s="447"/>
      <c r="Q791" s="447"/>
      <c r="R791" s="447"/>
      <c r="S791" s="447"/>
      <c r="T791" s="447"/>
      <c r="U791" s="447"/>
      <c r="V791" s="447"/>
      <c r="W791" s="447"/>
      <c r="X791" s="447"/>
    </row>
    <row r="792" spans="1:24" ht="12.75">
      <c r="A792" s="447"/>
      <c r="B792" s="447"/>
      <c r="C792" s="454"/>
      <c r="D792" s="447"/>
      <c r="E792" s="449"/>
      <c r="F792" s="447"/>
      <c r="G792" s="447"/>
      <c r="H792" s="447"/>
      <c r="I792" s="447"/>
      <c r="J792" s="447"/>
      <c r="K792" s="447"/>
      <c r="L792" s="447"/>
      <c r="M792" s="447"/>
      <c r="N792" s="447"/>
      <c r="O792" s="447"/>
      <c r="P792" s="447"/>
      <c r="Q792" s="447"/>
      <c r="R792" s="447"/>
      <c r="S792" s="447"/>
      <c r="T792" s="447"/>
      <c r="U792" s="447"/>
      <c r="V792" s="447"/>
      <c r="W792" s="447"/>
      <c r="X792" s="447"/>
    </row>
    <row r="793" spans="1:24" ht="12.75">
      <c r="A793" s="447"/>
      <c r="B793" s="447"/>
      <c r="C793" s="454"/>
      <c r="D793" s="447"/>
      <c r="E793" s="449"/>
      <c r="F793" s="447"/>
      <c r="G793" s="447"/>
      <c r="H793" s="447"/>
      <c r="I793" s="447"/>
      <c r="J793" s="447"/>
      <c r="K793" s="447"/>
      <c r="L793" s="447"/>
      <c r="M793" s="447"/>
      <c r="N793" s="447"/>
      <c r="O793" s="447"/>
      <c r="P793" s="447"/>
      <c r="Q793" s="447"/>
      <c r="R793" s="447"/>
      <c r="S793" s="447"/>
      <c r="T793" s="447"/>
      <c r="U793" s="447"/>
      <c r="V793" s="447"/>
      <c r="W793" s="447"/>
      <c r="X793" s="447"/>
    </row>
    <row r="794" spans="1:24" ht="12.75">
      <c r="A794" s="447"/>
      <c r="B794" s="447"/>
      <c r="C794" s="454"/>
      <c r="D794" s="447"/>
      <c r="E794" s="449"/>
      <c r="F794" s="447"/>
      <c r="G794" s="447"/>
      <c r="H794" s="447"/>
      <c r="I794" s="447"/>
      <c r="J794" s="447"/>
      <c r="K794" s="447"/>
      <c r="L794" s="447"/>
      <c r="M794" s="447"/>
      <c r="N794" s="447"/>
      <c r="O794" s="447"/>
      <c r="P794" s="447"/>
      <c r="Q794" s="447"/>
      <c r="R794" s="447"/>
      <c r="S794" s="447"/>
      <c r="T794" s="447"/>
      <c r="U794" s="447"/>
      <c r="V794" s="447"/>
      <c r="W794" s="447"/>
      <c r="X794" s="447"/>
    </row>
    <row r="795" spans="1:24" ht="12.75">
      <c r="A795" s="447"/>
      <c r="B795" s="447"/>
      <c r="C795" s="454"/>
      <c r="D795" s="447"/>
      <c r="E795" s="449"/>
      <c r="F795" s="447"/>
      <c r="G795" s="447"/>
      <c r="H795" s="447"/>
      <c r="I795" s="447"/>
      <c r="J795" s="447"/>
      <c r="K795" s="447"/>
      <c r="L795" s="447"/>
      <c r="M795" s="447"/>
      <c r="N795" s="447"/>
      <c r="O795" s="447"/>
      <c r="P795" s="447"/>
      <c r="Q795" s="447"/>
      <c r="R795" s="447"/>
      <c r="S795" s="447"/>
      <c r="T795" s="447"/>
      <c r="U795" s="447"/>
      <c r="V795" s="447"/>
      <c r="W795" s="447"/>
      <c r="X795" s="447"/>
    </row>
    <row r="796" spans="1:24" ht="12.75">
      <c r="A796" s="447"/>
      <c r="B796" s="447"/>
      <c r="C796" s="454"/>
      <c r="D796" s="447"/>
      <c r="E796" s="449"/>
      <c r="F796" s="447"/>
      <c r="G796" s="447"/>
      <c r="H796" s="447"/>
      <c r="I796" s="447"/>
      <c r="J796" s="447"/>
      <c r="K796" s="447"/>
      <c r="L796" s="447"/>
      <c r="M796" s="447"/>
      <c r="N796" s="447"/>
      <c r="O796" s="447"/>
      <c r="P796" s="447"/>
      <c r="Q796" s="447"/>
      <c r="R796" s="447"/>
      <c r="S796" s="447"/>
      <c r="T796" s="447"/>
      <c r="U796" s="447"/>
      <c r="V796" s="447"/>
      <c r="W796" s="447"/>
      <c r="X796" s="447"/>
    </row>
    <row r="797" spans="1:24" ht="12.75">
      <c r="A797" s="447"/>
      <c r="B797" s="447"/>
      <c r="C797" s="454"/>
      <c r="D797" s="447"/>
      <c r="E797" s="449"/>
      <c r="F797" s="447"/>
      <c r="G797" s="447"/>
      <c r="H797" s="447"/>
      <c r="I797" s="447"/>
      <c r="J797" s="447"/>
      <c r="K797" s="447"/>
      <c r="L797" s="447"/>
      <c r="M797" s="447"/>
      <c r="N797" s="447"/>
      <c r="O797" s="447"/>
      <c r="P797" s="447"/>
      <c r="Q797" s="447"/>
      <c r="R797" s="447"/>
      <c r="S797" s="447"/>
      <c r="T797" s="447"/>
      <c r="U797" s="447"/>
      <c r="V797" s="447"/>
      <c r="W797" s="447"/>
      <c r="X797" s="447"/>
    </row>
    <row r="798" spans="1:24" ht="12.75">
      <c r="A798" s="447"/>
      <c r="B798" s="447"/>
      <c r="C798" s="454"/>
      <c r="D798" s="447"/>
      <c r="E798" s="449"/>
      <c r="F798" s="447"/>
      <c r="G798" s="447"/>
      <c r="H798" s="447"/>
      <c r="I798" s="447"/>
      <c r="J798" s="447"/>
      <c r="K798" s="447"/>
      <c r="L798" s="447"/>
      <c r="M798" s="447"/>
      <c r="N798" s="447"/>
      <c r="O798" s="447"/>
      <c r="P798" s="447"/>
      <c r="Q798" s="447"/>
      <c r="R798" s="447"/>
      <c r="S798" s="447"/>
      <c r="T798" s="447"/>
      <c r="U798" s="447"/>
      <c r="V798" s="447"/>
      <c r="W798" s="447"/>
      <c r="X798" s="447"/>
    </row>
    <row r="799" spans="1:24" ht="12.75">
      <c r="A799" s="447"/>
      <c r="B799" s="447"/>
      <c r="C799" s="454"/>
      <c r="D799" s="447"/>
      <c r="E799" s="449"/>
      <c r="F799" s="447"/>
      <c r="G799" s="447"/>
      <c r="H799" s="447"/>
      <c r="I799" s="447"/>
      <c r="J799" s="447"/>
      <c r="K799" s="447"/>
      <c r="L799" s="447"/>
      <c r="M799" s="447"/>
      <c r="N799" s="447"/>
      <c r="O799" s="447"/>
      <c r="P799" s="447"/>
      <c r="Q799" s="447"/>
      <c r="R799" s="447"/>
      <c r="S799" s="447"/>
      <c r="T799" s="447"/>
      <c r="U799" s="447"/>
      <c r="V799" s="447"/>
      <c r="W799" s="447"/>
      <c r="X799" s="447"/>
    </row>
    <row r="800" spans="1:24" ht="12.75">
      <c r="A800" s="447"/>
      <c r="B800" s="447"/>
      <c r="C800" s="454"/>
      <c r="D800" s="447"/>
      <c r="E800" s="449"/>
      <c r="F800" s="447"/>
      <c r="G800" s="447"/>
      <c r="H800" s="447"/>
      <c r="I800" s="447"/>
      <c r="J800" s="447"/>
      <c r="K800" s="447"/>
      <c r="L800" s="447"/>
      <c r="M800" s="447"/>
      <c r="N800" s="447"/>
      <c r="O800" s="447"/>
      <c r="P800" s="447"/>
      <c r="Q800" s="447"/>
      <c r="R800" s="447"/>
      <c r="S800" s="447"/>
      <c r="T800" s="447"/>
      <c r="U800" s="447"/>
      <c r="V800" s="447"/>
      <c r="W800" s="447"/>
      <c r="X800" s="447"/>
    </row>
    <row r="801" spans="1:24" ht="12.75">
      <c r="A801" s="447"/>
      <c r="B801" s="447"/>
      <c r="C801" s="454"/>
      <c r="D801" s="447"/>
      <c r="E801" s="449"/>
      <c r="F801" s="447"/>
      <c r="G801" s="447"/>
      <c r="H801" s="447"/>
      <c r="I801" s="447"/>
      <c r="J801" s="447"/>
      <c r="K801" s="447"/>
      <c r="L801" s="447"/>
      <c r="M801" s="447"/>
      <c r="N801" s="447"/>
      <c r="O801" s="447"/>
      <c r="P801" s="447"/>
      <c r="Q801" s="447"/>
      <c r="R801" s="447"/>
      <c r="S801" s="447"/>
      <c r="T801" s="447"/>
      <c r="U801" s="447"/>
      <c r="V801" s="447"/>
      <c r="W801" s="447"/>
      <c r="X801" s="447"/>
    </row>
    <row r="802" spans="1:24" ht="12.75">
      <c r="A802" s="447"/>
      <c r="B802" s="447"/>
      <c r="C802" s="454"/>
      <c r="D802" s="447"/>
      <c r="E802" s="449"/>
      <c r="F802" s="447"/>
      <c r="G802" s="447"/>
      <c r="H802" s="447"/>
      <c r="I802" s="447"/>
      <c r="J802" s="447"/>
      <c r="K802" s="447"/>
      <c r="L802" s="447"/>
      <c r="M802" s="447"/>
      <c r="N802" s="447"/>
      <c r="O802" s="447"/>
      <c r="P802" s="447"/>
      <c r="Q802" s="447"/>
      <c r="R802" s="447"/>
      <c r="S802" s="447"/>
      <c r="T802" s="447"/>
      <c r="U802" s="447"/>
      <c r="V802" s="447"/>
      <c r="W802" s="447"/>
      <c r="X802" s="447"/>
    </row>
    <row r="803" spans="1:24" ht="12.75">
      <c r="A803" s="447"/>
      <c r="B803" s="447"/>
      <c r="C803" s="454"/>
      <c r="D803" s="447"/>
      <c r="E803" s="449"/>
      <c r="F803" s="447"/>
      <c r="G803" s="447"/>
      <c r="H803" s="447"/>
      <c r="I803" s="447"/>
      <c r="J803" s="447"/>
      <c r="K803" s="447"/>
      <c r="L803" s="447"/>
      <c r="M803" s="447"/>
      <c r="N803" s="447"/>
      <c r="O803" s="447"/>
      <c r="P803" s="447"/>
      <c r="Q803" s="447"/>
      <c r="R803" s="447"/>
      <c r="S803" s="447"/>
      <c r="T803" s="447"/>
      <c r="U803" s="447"/>
      <c r="V803" s="447"/>
      <c r="W803" s="447"/>
      <c r="X803" s="447"/>
    </row>
    <row r="804" spans="1:24" ht="12.75">
      <c r="A804" s="447"/>
      <c r="B804" s="447"/>
      <c r="C804" s="454"/>
      <c r="D804" s="447"/>
      <c r="E804" s="449"/>
      <c r="F804" s="447"/>
      <c r="G804" s="447"/>
      <c r="H804" s="447"/>
      <c r="I804" s="447"/>
      <c r="J804" s="447"/>
      <c r="K804" s="447"/>
      <c r="L804" s="447"/>
      <c r="M804" s="447"/>
      <c r="N804" s="447"/>
      <c r="O804" s="447"/>
      <c r="P804" s="447"/>
      <c r="Q804" s="447"/>
      <c r="R804" s="447"/>
      <c r="S804" s="447"/>
      <c r="T804" s="447"/>
      <c r="U804" s="447"/>
      <c r="V804" s="447"/>
      <c r="W804" s="447"/>
      <c r="X804" s="447"/>
    </row>
    <row r="805" spans="1:24" ht="12.75">
      <c r="A805" s="447"/>
      <c r="B805" s="447"/>
      <c r="C805" s="454"/>
      <c r="D805" s="447"/>
      <c r="E805" s="449"/>
      <c r="F805" s="447"/>
      <c r="G805" s="447"/>
      <c r="H805" s="447"/>
      <c r="I805" s="447"/>
      <c r="J805" s="447"/>
      <c r="K805" s="447"/>
      <c r="L805" s="447"/>
      <c r="M805" s="447"/>
      <c r="N805" s="447"/>
      <c r="O805" s="447"/>
      <c r="P805" s="447"/>
      <c r="Q805" s="447"/>
      <c r="R805" s="447"/>
      <c r="S805" s="447"/>
      <c r="T805" s="447"/>
      <c r="U805" s="447"/>
      <c r="V805" s="447"/>
      <c r="W805" s="447"/>
      <c r="X805" s="447"/>
    </row>
    <row r="806" spans="1:24" ht="12.75">
      <c r="A806" s="447"/>
      <c r="B806" s="447"/>
      <c r="C806" s="454"/>
      <c r="D806" s="447"/>
      <c r="E806" s="449"/>
      <c r="F806" s="447"/>
      <c r="G806" s="447"/>
      <c r="H806" s="447"/>
      <c r="I806" s="447"/>
      <c r="J806" s="447"/>
      <c r="K806" s="447"/>
      <c r="L806" s="447"/>
      <c r="M806" s="447"/>
      <c r="N806" s="447"/>
      <c r="O806" s="447"/>
      <c r="P806" s="447"/>
      <c r="Q806" s="447"/>
      <c r="R806" s="447"/>
      <c r="S806" s="447"/>
      <c r="T806" s="447"/>
      <c r="U806" s="447"/>
      <c r="V806" s="447"/>
      <c r="W806" s="447"/>
      <c r="X806" s="447"/>
    </row>
    <row r="807" spans="1:24" ht="12.75">
      <c r="A807" s="447"/>
      <c r="B807" s="447"/>
      <c r="C807" s="454"/>
      <c r="D807" s="447"/>
      <c r="E807" s="449"/>
      <c r="F807" s="447"/>
      <c r="G807" s="447"/>
      <c r="H807" s="447"/>
      <c r="I807" s="447"/>
      <c r="J807" s="447"/>
      <c r="K807" s="447"/>
      <c r="L807" s="447"/>
      <c r="M807" s="447"/>
      <c r="N807" s="447"/>
      <c r="O807" s="447"/>
      <c r="P807" s="447"/>
      <c r="Q807" s="447"/>
      <c r="R807" s="447"/>
      <c r="S807" s="447"/>
      <c r="T807" s="447"/>
      <c r="U807" s="447"/>
      <c r="V807" s="447"/>
      <c r="W807" s="447"/>
      <c r="X807" s="447"/>
    </row>
    <row r="808" spans="1:24" ht="12.75">
      <c r="A808" s="447"/>
      <c r="B808" s="447"/>
      <c r="C808" s="454"/>
      <c r="D808" s="447"/>
      <c r="E808" s="449"/>
      <c r="F808" s="447"/>
      <c r="G808" s="447"/>
      <c r="H808" s="447"/>
      <c r="I808" s="447"/>
      <c r="J808" s="447"/>
      <c r="K808" s="447"/>
      <c r="L808" s="447"/>
      <c r="M808" s="447"/>
      <c r="N808" s="447"/>
      <c r="O808" s="447"/>
      <c r="P808" s="447"/>
      <c r="Q808" s="447"/>
      <c r="R808" s="447"/>
      <c r="S808" s="447"/>
      <c r="T808" s="447"/>
      <c r="U808" s="447"/>
      <c r="V808" s="447"/>
      <c r="W808" s="447"/>
      <c r="X808" s="447"/>
    </row>
    <row r="809" spans="1:24" ht="12.75">
      <c r="A809" s="447"/>
      <c r="B809" s="447"/>
      <c r="C809" s="454"/>
      <c r="D809" s="447"/>
      <c r="E809" s="449"/>
      <c r="F809" s="447"/>
      <c r="G809" s="447"/>
      <c r="H809" s="447"/>
      <c r="I809" s="447"/>
      <c r="J809" s="447"/>
      <c r="K809" s="447"/>
      <c r="L809" s="447"/>
      <c r="M809" s="447"/>
      <c r="N809" s="447"/>
      <c r="O809" s="447"/>
      <c r="P809" s="447"/>
      <c r="Q809" s="447"/>
      <c r="R809" s="447"/>
      <c r="S809" s="447"/>
      <c r="T809" s="447"/>
      <c r="U809" s="447"/>
      <c r="V809" s="447"/>
      <c r="W809" s="447"/>
      <c r="X809" s="447"/>
    </row>
    <row r="810" spans="1:24" ht="12.75">
      <c r="A810" s="447"/>
      <c r="B810" s="447"/>
      <c r="C810" s="454"/>
      <c r="D810" s="447"/>
      <c r="E810" s="449"/>
      <c r="F810" s="447"/>
      <c r="G810" s="447"/>
      <c r="H810" s="447"/>
      <c r="I810" s="447"/>
      <c r="J810" s="447"/>
      <c r="K810" s="447"/>
      <c r="L810" s="447"/>
      <c r="M810" s="447"/>
      <c r="N810" s="447"/>
      <c r="O810" s="447"/>
      <c r="P810" s="447"/>
      <c r="Q810" s="447"/>
      <c r="R810" s="447"/>
      <c r="S810" s="447"/>
      <c r="T810" s="447"/>
      <c r="U810" s="447"/>
      <c r="V810" s="447"/>
      <c r="W810" s="447"/>
      <c r="X810" s="447"/>
    </row>
    <row r="811" spans="1:24" ht="12.75">
      <c r="A811" s="447"/>
      <c r="B811" s="447"/>
      <c r="C811" s="454"/>
      <c r="D811" s="447"/>
      <c r="E811" s="449"/>
      <c r="F811" s="447"/>
      <c r="G811" s="447"/>
      <c r="H811" s="447"/>
      <c r="I811" s="447"/>
      <c r="J811" s="447"/>
      <c r="K811" s="447"/>
      <c r="L811" s="447"/>
      <c r="M811" s="447"/>
      <c r="N811" s="447"/>
      <c r="O811" s="447"/>
      <c r="P811" s="447"/>
      <c r="Q811" s="447"/>
      <c r="R811" s="447"/>
      <c r="S811" s="447"/>
      <c r="T811" s="447"/>
      <c r="U811" s="447"/>
      <c r="V811" s="447"/>
      <c r="W811" s="447"/>
      <c r="X811" s="447"/>
    </row>
    <row r="812" spans="1:24" ht="12.75">
      <c r="A812" s="447"/>
      <c r="B812" s="447"/>
      <c r="C812" s="454"/>
      <c r="D812" s="447"/>
      <c r="E812" s="449"/>
      <c r="F812" s="447"/>
      <c r="G812" s="447"/>
      <c r="H812" s="447"/>
      <c r="I812" s="447"/>
      <c r="J812" s="447"/>
      <c r="K812" s="447"/>
      <c r="L812" s="447"/>
      <c r="M812" s="447"/>
      <c r="N812" s="447"/>
      <c r="O812" s="447"/>
      <c r="P812" s="447"/>
      <c r="Q812" s="447"/>
      <c r="R812" s="447"/>
      <c r="S812" s="447"/>
      <c r="T812" s="447"/>
      <c r="U812" s="447"/>
      <c r="V812" s="447"/>
      <c r="W812" s="447"/>
      <c r="X812" s="447"/>
    </row>
    <row r="813" spans="1:24" ht="12.75">
      <c r="A813" s="447"/>
      <c r="B813" s="447"/>
      <c r="C813" s="454"/>
      <c r="D813" s="447"/>
      <c r="E813" s="449"/>
      <c r="F813" s="447"/>
      <c r="G813" s="447"/>
      <c r="H813" s="447"/>
      <c r="I813" s="447"/>
      <c r="J813" s="447"/>
      <c r="K813" s="447"/>
      <c r="L813" s="447"/>
      <c r="M813" s="447"/>
      <c r="N813" s="447"/>
      <c r="O813" s="447"/>
      <c r="P813" s="447"/>
      <c r="Q813" s="447"/>
      <c r="R813" s="447"/>
      <c r="S813" s="447"/>
      <c r="T813" s="447"/>
      <c r="U813" s="447"/>
      <c r="V813" s="447"/>
      <c r="W813" s="447"/>
      <c r="X813" s="447"/>
    </row>
    <row r="814" spans="1:24" ht="12.75">
      <c r="A814" s="447"/>
      <c r="B814" s="447"/>
      <c r="C814" s="454"/>
      <c r="D814" s="447"/>
      <c r="E814" s="449"/>
      <c r="F814" s="447"/>
      <c r="G814" s="447"/>
      <c r="H814" s="447"/>
      <c r="I814" s="447"/>
      <c r="J814" s="447"/>
      <c r="K814" s="447"/>
      <c r="L814" s="447"/>
      <c r="M814" s="447"/>
      <c r="N814" s="447"/>
      <c r="O814" s="447"/>
      <c r="P814" s="447"/>
      <c r="Q814" s="447"/>
      <c r="R814" s="447"/>
      <c r="S814" s="447"/>
      <c r="T814" s="447"/>
      <c r="U814" s="447"/>
      <c r="V814" s="447"/>
      <c r="W814" s="447"/>
      <c r="X814" s="447"/>
    </row>
    <row r="815" spans="1:24" ht="12.75">
      <c r="A815" s="447"/>
      <c r="B815" s="447"/>
      <c r="C815" s="454"/>
      <c r="D815" s="447"/>
      <c r="E815" s="449"/>
      <c r="F815" s="447"/>
      <c r="G815" s="447"/>
      <c r="H815" s="447"/>
      <c r="I815" s="447"/>
      <c r="J815" s="447"/>
      <c r="K815" s="447"/>
      <c r="L815" s="447"/>
      <c r="M815" s="447"/>
      <c r="N815" s="447"/>
      <c r="O815" s="447"/>
      <c r="P815" s="447"/>
      <c r="Q815" s="447"/>
      <c r="R815" s="447"/>
      <c r="S815" s="447"/>
      <c r="T815" s="447"/>
      <c r="U815" s="447"/>
      <c r="V815" s="447"/>
      <c r="W815" s="447"/>
      <c r="X815" s="447"/>
    </row>
    <row r="816" spans="1:24" ht="12.75">
      <c r="A816" s="447"/>
      <c r="B816" s="447"/>
      <c r="C816" s="454"/>
      <c r="D816" s="447"/>
      <c r="E816" s="449"/>
      <c r="F816" s="447"/>
      <c r="G816" s="447"/>
      <c r="H816" s="447"/>
      <c r="I816" s="447"/>
      <c r="J816" s="447"/>
      <c r="K816" s="447"/>
      <c r="L816" s="447"/>
      <c r="M816" s="447"/>
      <c r="N816" s="447"/>
      <c r="O816" s="447"/>
      <c r="P816" s="447"/>
      <c r="Q816" s="447"/>
      <c r="R816" s="447"/>
      <c r="S816" s="447"/>
      <c r="T816" s="447"/>
      <c r="U816" s="447"/>
      <c r="V816" s="447"/>
      <c r="W816" s="447"/>
      <c r="X816" s="447"/>
    </row>
    <row r="817" spans="1:24" ht="12.75">
      <c r="A817" s="447"/>
      <c r="B817" s="447"/>
      <c r="C817" s="454"/>
      <c r="D817" s="447"/>
      <c r="E817" s="449"/>
      <c r="F817" s="447"/>
      <c r="G817" s="447"/>
      <c r="H817" s="447"/>
      <c r="I817" s="447"/>
      <c r="J817" s="447"/>
      <c r="K817" s="447"/>
      <c r="L817" s="447"/>
      <c r="M817" s="447"/>
      <c r="N817" s="447"/>
      <c r="O817" s="447"/>
      <c r="P817" s="447"/>
      <c r="Q817" s="447"/>
      <c r="R817" s="447"/>
      <c r="S817" s="447"/>
      <c r="T817" s="447"/>
      <c r="U817" s="447"/>
      <c r="V817" s="447"/>
      <c r="W817" s="447"/>
      <c r="X817" s="447"/>
    </row>
    <row r="818" spans="1:24" ht="12.75">
      <c r="A818" s="447"/>
      <c r="B818" s="447"/>
      <c r="C818" s="454"/>
      <c r="D818" s="447"/>
      <c r="E818" s="449"/>
      <c r="F818" s="447"/>
      <c r="G818" s="447"/>
      <c r="H818" s="447"/>
      <c r="I818" s="447"/>
      <c r="J818" s="447"/>
      <c r="K818" s="447"/>
      <c r="L818" s="447"/>
      <c r="M818" s="447"/>
      <c r="N818" s="447"/>
      <c r="O818" s="447"/>
      <c r="P818" s="447"/>
      <c r="Q818" s="447"/>
      <c r="R818" s="447"/>
      <c r="S818" s="447"/>
      <c r="T818" s="447"/>
      <c r="U818" s="447"/>
      <c r="V818" s="447"/>
      <c r="W818" s="447"/>
      <c r="X818" s="447"/>
    </row>
    <row r="819" spans="1:24" ht="12.75">
      <c r="A819" s="447"/>
      <c r="B819" s="447"/>
      <c r="C819" s="454"/>
      <c r="D819" s="447"/>
      <c r="E819" s="449"/>
      <c r="F819" s="447"/>
      <c r="G819" s="447"/>
      <c r="H819" s="447"/>
      <c r="I819" s="447"/>
      <c r="J819" s="447"/>
      <c r="K819" s="447"/>
      <c r="L819" s="447"/>
      <c r="M819" s="447"/>
      <c r="N819" s="447"/>
      <c r="O819" s="447"/>
      <c r="P819" s="447"/>
      <c r="Q819" s="447"/>
      <c r="R819" s="447"/>
      <c r="S819" s="447"/>
      <c r="T819" s="447"/>
      <c r="U819" s="447"/>
      <c r="V819" s="447"/>
      <c r="W819" s="447"/>
      <c r="X819" s="447"/>
    </row>
    <row r="820" spans="1:24" ht="12.75">
      <c r="A820" s="447"/>
      <c r="B820" s="447"/>
      <c r="C820" s="454"/>
      <c r="D820" s="447"/>
      <c r="E820" s="449"/>
      <c r="F820" s="447"/>
      <c r="G820" s="447"/>
      <c r="H820" s="447"/>
      <c r="I820" s="447"/>
      <c r="J820" s="447"/>
      <c r="K820" s="447"/>
      <c r="L820" s="447"/>
      <c r="M820" s="447"/>
      <c r="N820" s="447"/>
      <c r="O820" s="447"/>
      <c r="P820" s="447"/>
      <c r="Q820" s="447"/>
      <c r="R820" s="447"/>
      <c r="S820" s="447"/>
      <c r="T820" s="447"/>
      <c r="U820" s="447"/>
      <c r="V820" s="447"/>
      <c r="W820" s="447"/>
      <c r="X820" s="447"/>
    </row>
    <row r="821" spans="1:24" ht="12.75">
      <c r="A821" s="447"/>
      <c r="B821" s="447"/>
      <c r="C821" s="454"/>
      <c r="D821" s="447"/>
      <c r="E821" s="449"/>
      <c r="F821" s="447"/>
      <c r="G821" s="447"/>
      <c r="H821" s="447"/>
      <c r="I821" s="447"/>
      <c r="J821" s="447"/>
      <c r="K821" s="447"/>
      <c r="L821" s="447"/>
      <c r="M821" s="447"/>
      <c r="N821" s="447"/>
      <c r="O821" s="447"/>
      <c r="P821" s="447"/>
      <c r="Q821" s="447"/>
      <c r="R821" s="447"/>
      <c r="S821" s="447"/>
      <c r="T821" s="447"/>
      <c r="U821" s="447"/>
      <c r="V821" s="447"/>
      <c r="W821" s="447"/>
      <c r="X821" s="447"/>
    </row>
    <row r="822" spans="1:24" ht="12.75">
      <c r="A822" s="447"/>
      <c r="B822" s="447"/>
      <c r="C822" s="454"/>
      <c r="D822" s="447"/>
      <c r="E822" s="449"/>
      <c r="F822" s="447"/>
      <c r="G822" s="447"/>
      <c r="H822" s="447"/>
      <c r="I822" s="447"/>
      <c r="J822" s="447"/>
      <c r="K822" s="447"/>
      <c r="L822" s="447"/>
      <c r="M822" s="447"/>
      <c r="N822" s="447"/>
      <c r="O822" s="447"/>
      <c r="P822" s="447"/>
      <c r="Q822" s="447"/>
      <c r="R822" s="447"/>
      <c r="S822" s="447"/>
      <c r="T822" s="447"/>
      <c r="U822" s="447"/>
      <c r="V822" s="447"/>
      <c r="W822" s="447"/>
      <c r="X822" s="447"/>
    </row>
    <row r="823" spans="1:24" ht="12.75">
      <c r="A823" s="447"/>
      <c r="B823" s="447"/>
      <c r="C823" s="454"/>
      <c r="D823" s="447"/>
      <c r="E823" s="449"/>
      <c r="F823" s="447"/>
      <c r="G823" s="447"/>
      <c r="H823" s="447"/>
      <c r="I823" s="447"/>
      <c r="J823" s="447"/>
      <c r="K823" s="447"/>
      <c r="L823" s="447"/>
      <c r="M823" s="447"/>
      <c r="N823" s="447"/>
      <c r="O823" s="447"/>
      <c r="P823" s="447"/>
      <c r="Q823" s="447"/>
      <c r="R823" s="447"/>
      <c r="S823" s="447"/>
      <c r="T823" s="447"/>
      <c r="U823" s="447"/>
      <c r="V823" s="447"/>
      <c r="W823" s="447"/>
      <c r="X823" s="447"/>
    </row>
    <row r="824" spans="1:24" ht="12.75">
      <c r="A824" s="447"/>
      <c r="B824" s="447"/>
      <c r="C824" s="454"/>
      <c r="D824" s="447"/>
      <c r="E824" s="449"/>
      <c r="F824" s="447"/>
      <c r="G824" s="447"/>
      <c r="H824" s="447"/>
      <c r="I824" s="447"/>
      <c r="J824" s="447"/>
      <c r="K824" s="447"/>
      <c r="L824" s="447"/>
      <c r="M824" s="447"/>
      <c r="N824" s="447"/>
      <c r="O824" s="447"/>
      <c r="P824" s="447"/>
      <c r="Q824" s="447"/>
      <c r="R824" s="447"/>
      <c r="S824" s="447"/>
      <c r="T824" s="447"/>
      <c r="U824" s="447"/>
      <c r="V824" s="447"/>
      <c r="W824" s="447"/>
      <c r="X824" s="447"/>
    </row>
    <row r="825" spans="1:24" ht="12.75">
      <c r="A825" s="447"/>
      <c r="B825" s="447"/>
      <c r="C825" s="454"/>
      <c r="D825" s="447"/>
      <c r="E825" s="449"/>
      <c r="F825" s="447"/>
      <c r="G825" s="447"/>
      <c r="H825" s="447"/>
      <c r="I825" s="447"/>
      <c r="J825" s="447"/>
      <c r="K825" s="447"/>
      <c r="L825" s="447"/>
      <c r="M825" s="447"/>
      <c r="N825" s="447"/>
      <c r="O825" s="447"/>
      <c r="P825" s="447"/>
      <c r="Q825" s="447"/>
      <c r="R825" s="447"/>
      <c r="S825" s="447"/>
      <c r="T825" s="447"/>
      <c r="U825" s="447"/>
      <c r="V825" s="447"/>
      <c r="W825" s="447"/>
      <c r="X825" s="447"/>
    </row>
    <row r="826" spans="1:24" ht="12.75">
      <c r="A826" s="447"/>
      <c r="B826" s="447"/>
      <c r="C826" s="454"/>
      <c r="D826" s="447"/>
      <c r="E826" s="449"/>
      <c r="F826" s="447"/>
      <c r="G826" s="447"/>
      <c r="H826" s="447"/>
      <c r="I826" s="447"/>
      <c r="J826" s="447"/>
      <c r="K826" s="447"/>
      <c r="L826" s="447"/>
      <c r="M826" s="447"/>
      <c r="N826" s="447"/>
      <c r="O826" s="447"/>
      <c r="P826" s="447"/>
      <c r="Q826" s="447"/>
      <c r="R826" s="447"/>
      <c r="S826" s="447"/>
      <c r="T826" s="447"/>
      <c r="U826" s="447"/>
      <c r="V826" s="447"/>
      <c r="W826" s="447"/>
      <c r="X826" s="447"/>
    </row>
    <row r="827" spans="1:24" ht="12.75">
      <c r="A827" s="447"/>
      <c r="B827" s="447"/>
      <c r="C827" s="454"/>
      <c r="D827" s="447"/>
      <c r="E827" s="449"/>
      <c r="F827" s="447"/>
      <c r="G827" s="447"/>
      <c r="H827" s="447"/>
      <c r="I827" s="447"/>
      <c r="J827" s="447"/>
      <c r="K827" s="447"/>
      <c r="L827" s="447"/>
      <c r="M827" s="447"/>
      <c r="N827" s="447"/>
      <c r="O827" s="447"/>
      <c r="P827" s="447"/>
      <c r="Q827" s="447"/>
      <c r="R827" s="447"/>
      <c r="S827" s="447"/>
      <c r="T827" s="447"/>
      <c r="U827" s="447"/>
      <c r="V827" s="447"/>
      <c r="W827" s="447"/>
      <c r="X827" s="447"/>
    </row>
    <row r="828" spans="1:24" ht="12.75">
      <c r="A828" s="447"/>
      <c r="B828" s="447"/>
      <c r="C828" s="454"/>
      <c r="D828" s="447"/>
      <c r="E828" s="449"/>
      <c r="F828" s="447"/>
      <c r="G828" s="447"/>
      <c r="H828" s="447"/>
      <c r="I828" s="447"/>
      <c r="J828" s="447"/>
      <c r="K828" s="447"/>
      <c r="L828" s="447"/>
      <c r="M828" s="447"/>
      <c r="N828" s="447"/>
      <c r="O828" s="447"/>
      <c r="P828" s="447"/>
      <c r="Q828" s="447"/>
      <c r="R828" s="447"/>
      <c r="S828" s="447"/>
      <c r="T828" s="447"/>
      <c r="U828" s="447"/>
      <c r="V828" s="447"/>
      <c r="W828" s="447"/>
      <c r="X828" s="447"/>
    </row>
    <row r="829" spans="1:24" ht="12.75">
      <c r="A829" s="447"/>
      <c r="B829" s="447"/>
      <c r="C829" s="454"/>
      <c r="D829" s="447"/>
      <c r="E829" s="449"/>
      <c r="F829" s="447"/>
      <c r="G829" s="447"/>
      <c r="H829" s="447"/>
      <c r="I829" s="447"/>
      <c r="J829" s="447"/>
      <c r="K829" s="447"/>
      <c r="L829" s="447"/>
      <c r="M829" s="447"/>
      <c r="N829" s="447"/>
      <c r="O829" s="447"/>
      <c r="P829" s="447"/>
      <c r="Q829" s="447"/>
      <c r="R829" s="447"/>
      <c r="S829" s="447"/>
      <c r="T829" s="447"/>
      <c r="U829" s="447"/>
      <c r="V829" s="447"/>
      <c r="W829" s="447"/>
      <c r="X829" s="447"/>
    </row>
    <row r="830" spans="1:24" ht="12.75">
      <c r="A830" s="447"/>
      <c r="B830" s="447"/>
      <c r="C830" s="454"/>
      <c r="D830" s="447"/>
      <c r="E830" s="449"/>
      <c r="F830" s="447"/>
      <c r="G830" s="447"/>
      <c r="H830" s="447"/>
      <c r="I830" s="447"/>
      <c r="J830" s="447"/>
      <c r="K830" s="447"/>
      <c r="L830" s="447"/>
      <c r="M830" s="447"/>
      <c r="N830" s="447"/>
      <c r="O830" s="447"/>
      <c r="P830" s="447"/>
      <c r="Q830" s="447"/>
      <c r="R830" s="447"/>
      <c r="S830" s="447"/>
      <c r="T830" s="447"/>
      <c r="U830" s="447"/>
      <c r="V830" s="447"/>
      <c r="W830" s="447"/>
      <c r="X830" s="447"/>
    </row>
    <row r="831" spans="1:24" ht="12.75">
      <c r="A831" s="447"/>
      <c r="B831" s="447"/>
      <c r="C831" s="454"/>
      <c r="D831" s="447"/>
      <c r="E831" s="449"/>
      <c r="F831" s="447"/>
      <c r="G831" s="447"/>
      <c r="H831" s="447"/>
      <c r="I831" s="447"/>
      <c r="J831" s="447"/>
      <c r="K831" s="447"/>
      <c r="L831" s="447"/>
      <c r="M831" s="447"/>
      <c r="N831" s="447"/>
      <c r="O831" s="447"/>
      <c r="P831" s="447"/>
      <c r="Q831" s="447"/>
      <c r="R831" s="447"/>
      <c r="S831" s="447"/>
      <c r="T831" s="447"/>
      <c r="U831" s="447"/>
      <c r="V831" s="447"/>
      <c r="W831" s="447"/>
      <c r="X831" s="447"/>
    </row>
    <row r="832" spans="1:24" ht="12.75">
      <c r="A832" s="447"/>
      <c r="B832" s="447"/>
      <c r="C832" s="454"/>
      <c r="D832" s="447"/>
      <c r="E832" s="449"/>
      <c r="F832" s="447"/>
      <c r="G832" s="447"/>
      <c r="H832" s="447"/>
      <c r="I832" s="447"/>
      <c r="J832" s="447"/>
      <c r="K832" s="447"/>
      <c r="L832" s="447"/>
      <c r="M832" s="447"/>
      <c r="N832" s="447"/>
      <c r="O832" s="447"/>
      <c r="P832" s="447"/>
      <c r="Q832" s="447"/>
      <c r="R832" s="447"/>
      <c r="S832" s="447"/>
      <c r="T832" s="447"/>
      <c r="U832" s="447"/>
      <c r="V832" s="447"/>
      <c r="W832" s="447"/>
      <c r="X832" s="447"/>
    </row>
    <row r="833" spans="1:24" ht="12.75">
      <c r="A833" s="447"/>
      <c r="B833" s="447"/>
      <c r="C833" s="454"/>
      <c r="D833" s="447"/>
      <c r="E833" s="449"/>
      <c r="F833" s="447"/>
      <c r="G833" s="447"/>
      <c r="H833" s="447"/>
      <c r="I833" s="447"/>
      <c r="J833" s="447"/>
      <c r="K833" s="447"/>
      <c r="L833" s="447"/>
      <c r="M833" s="447"/>
      <c r="N833" s="447"/>
      <c r="O833" s="447"/>
      <c r="P833" s="447"/>
      <c r="Q833" s="447"/>
      <c r="R833" s="447"/>
      <c r="S833" s="447"/>
      <c r="T833" s="447"/>
      <c r="U833" s="447"/>
      <c r="V833" s="447"/>
      <c r="W833" s="447"/>
      <c r="X833" s="447"/>
    </row>
    <row r="834" spans="1:24" ht="12.75">
      <c r="A834" s="447"/>
      <c r="B834" s="447"/>
      <c r="C834" s="454"/>
      <c r="D834" s="447"/>
      <c r="E834" s="449"/>
      <c r="F834" s="447"/>
      <c r="G834" s="447"/>
      <c r="H834" s="447"/>
      <c r="I834" s="447"/>
      <c r="J834" s="447"/>
      <c r="K834" s="447"/>
      <c r="L834" s="447"/>
      <c r="M834" s="447"/>
      <c r="N834" s="447"/>
      <c r="O834" s="447"/>
      <c r="P834" s="447"/>
      <c r="Q834" s="447"/>
      <c r="R834" s="447"/>
      <c r="S834" s="447"/>
      <c r="T834" s="447"/>
      <c r="U834" s="447"/>
      <c r="V834" s="447"/>
      <c r="W834" s="447"/>
      <c r="X834" s="447"/>
    </row>
    <row r="835" spans="1:24" ht="12.75">
      <c r="A835" s="447"/>
      <c r="B835" s="447"/>
      <c r="C835" s="454"/>
      <c r="D835" s="447"/>
      <c r="E835" s="449"/>
      <c r="F835" s="447"/>
      <c r="G835" s="447"/>
      <c r="H835" s="447"/>
      <c r="I835" s="447"/>
      <c r="J835" s="447"/>
      <c r="K835" s="447"/>
      <c r="L835" s="447"/>
      <c r="M835" s="447"/>
      <c r="N835" s="447"/>
      <c r="O835" s="447"/>
      <c r="P835" s="447"/>
      <c r="Q835" s="447"/>
      <c r="R835" s="447"/>
      <c r="S835" s="447"/>
      <c r="T835" s="447"/>
      <c r="U835" s="447"/>
      <c r="V835" s="447"/>
      <c r="W835" s="447"/>
      <c r="X835" s="447"/>
    </row>
    <row r="836" spans="1:24" ht="12.75">
      <c r="A836" s="447"/>
      <c r="B836" s="447"/>
      <c r="C836" s="454"/>
      <c r="D836" s="447"/>
      <c r="E836" s="449"/>
      <c r="F836" s="447"/>
      <c r="G836" s="447"/>
      <c r="H836" s="447"/>
      <c r="I836" s="447"/>
      <c r="J836" s="447"/>
      <c r="K836" s="447"/>
      <c r="L836" s="447"/>
      <c r="M836" s="447"/>
      <c r="N836" s="447"/>
      <c r="O836" s="447"/>
      <c r="P836" s="447"/>
      <c r="Q836" s="447"/>
      <c r="R836" s="447"/>
      <c r="S836" s="447"/>
      <c r="T836" s="447"/>
      <c r="U836" s="447"/>
      <c r="V836" s="447"/>
      <c r="W836" s="447"/>
      <c r="X836" s="447"/>
    </row>
    <row r="837" spans="1:24" ht="12.75">
      <c r="A837" s="447"/>
      <c r="B837" s="447"/>
      <c r="C837" s="454"/>
      <c r="D837" s="447"/>
      <c r="E837" s="449"/>
      <c r="F837" s="447"/>
      <c r="G837" s="447"/>
      <c r="H837" s="447"/>
      <c r="I837" s="447"/>
      <c r="J837" s="447"/>
      <c r="K837" s="447"/>
      <c r="L837" s="447"/>
      <c r="M837" s="447"/>
      <c r="N837" s="447"/>
      <c r="O837" s="447"/>
      <c r="P837" s="447"/>
      <c r="Q837" s="447"/>
      <c r="R837" s="447"/>
      <c r="S837" s="447"/>
      <c r="T837" s="447"/>
      <c r="U837" s="447"/>
      <c r="V837" s="447"/>
      <c r="W837" s="447"/>
      <c r="X837" s="447"/>
    </row>
    <row r="838" spans="1:24" ht="12.75">
      <c r="A838" s="447"/>
      <c r="B838" s="447"/>
      <c r="C838" s="454"/>
      <c r="D838" s="447"/>
      <c r="E838" s="449"/>
      <c r="F838" s="447"/>
      <c r="G838" s="447"/>
      <c r="H838" s="447"/>
      <c r="I838" s="447"/>
      <c r="J838" s="447"/>
      <c r="K838" s="447"/>
      <c r="L838" s="447"/>
      <c r="M838" s="447"/>
      <c r="N838" s="447"/>
      <c r="O838" s="447"/>
      <c r="P838" s="447"/>
      <c r="Q838" s="447"/>
      <c r="R838" s="447"/>
      <c r="S838" s="447"/>
      <c r="T838" s="447"/>
      <c r="U838" s="447"/>
      <c r="V838" s="447"/>
      <c r="W838" s="447"/>
      <c r="X838" s="447"/>
    </row>
    <row r="839" spans="1:24" ht="12.75">
      <c r="A839" s="447"/>
      <c r="B839" s="447"/>
      <c r="C839" s="454"/>
      <c r="D839" s="447"/>
      <c r="E839" s="449"/>
      <c r="F839" s="447"/>
      <c r="G839" s="447"/>
      <c r="H839" s="447"/>
      <c r="I839" s="447"/>
      <c r="J839" s="447"/>
      <c r="K839" s="447"/>
      <c r="L839" s="447"/>
      <c r="M839" s="447"/>
      <c r="N839" s="447"/>
      <c r="O839" s="447"/>
      <c r="P839" s="447"/>
      <c r="Q839" s="447"/>
      <c r="R839" s="447"/>
      <c r="S839" s="447"/>
      <c r="T839" s="447"/>
      <c r="U839" s="447"/>
      <c r="V839" s="447"/>
      <c r="W839" s="447"/>
      <c r="X839" s="447"/>
    </row>
    <row r="840" spans="1:24" ht="12.75">
      <c r="A840" s="447"/>
      <c r="B840" s="447"/>
      <c r="C840" s="454"/>
      <c r="D840" s="447"/>
      <c r="E840" s="449"/>
      <c r="F840" s="447"/>
      <c r="G840" s="447"/>
      <c r="H840" s="447"/>
      <c r="I840" s="447"/>
      <c r="J840" s="447"/>
      <c r="K840" s="447"/>
      <c r="L840" s="447"/>
      <c r="M840" s="447"/>
      <c r="N840" s="447"/>
      <c r="O840" s="447"/>
      <c r="P840" s="447"/>
      <c r="Q840" s="447"/>
      <c r="R840" s="447"/>
      <c r="S840" s="447"/>
      <c r="T840" s="447"/>
      <c r="U840" s="447"/>
      <c r="V840" s="447"/>
      <c r="W840" s="447"/>
      <c r="X840" s="447"/>
    </row>
    <row r="841" spans="1:24" ht="12.75">
      <c r="A841" s="447"/>
      <c r="B841" s="447"/>
      <c r="C841" s="454"/>
      <c r="D841" s="447"/>
      <c r="E841" s="449"/>
      <c r="F841" s="447"/>
      <c r="G841" s="447"/>
      <c r="H841" s="447"/>
      <c r="I841" s="447"/>
      <c r="J841" s="447"/>
      <c r="K841" s="447"/>
      <c r="L841" s="447"/>
      <c r="M841" s="447"/>
      <c r="N841" s="447"/>
      <c r="O841" s="447"/>
      <c r="P841" s="447"/>
      <c r="Q841" s="447"/>
      <c r="R841" s="447"/>
      <c r="S841" s="447"/>
      <c r="T841" s="447"/>
      <c r="U841" s="447"/>
      <c r="V841" s="447"/>
      <c r="W841" s="447"/>
      <c r="X841" s="447"/>
    </row>
    <row r="842" spans="1:24" ht="12.75">
      <c r="A842" s="447"/>
      <c r="B842" s="447"/>
      <c r="C842" s="454"/>
      <c r="D842" s="447"/>
      <c r="E842" s="449"/>
      <c r="F842" s="447"/>
      <c r="G842" s="447"/>
      <c r="H842" s="447"/>
      <c r="I842" s="447"/>
      <c r="J842" s="447"/>
      <c r="K842" s="447"/>
      <c r="L842" s="447"/>
      <c r="M842" s="447"/>
      <c r="N842" s="447"/>
      <c r="O842" s="447"/>
      <c r="P842" s="447"/>
      <c r="Q842" s="447"/>
      <c r="R842" s="447"/>
      <c r="S842" s="447"/>
      <c r="T842" s="447"/>
      <c r="U842" s="447"/>
      <c r="V842" s="447"/>
      <c r="W842" s="447"/>
      <c r="X842" s="447"/>
    </row>
    <row r="843" spans="1:24" ht="12.75">
      <c r="A843" s="447"/>
      <c r="B843" s="447"/>
      <c r="C843" s="454"/>
      <c r="D843" s="447"/>
      <c r="E843" s="449"/>
      <c r="F843" s="447"/>
      <c r="G843" s="447"/>
      <c r="H843" s="447"/>
      <c r="I843" s="447"/>
      <c r="J843" s="447"/>
      <c r="K843" s="447"/>
      <c r="L843" s="447"/>
      <c r="M843" s="447"/>
      <c r="N843" s="447"/>
      <c r="O843" s="447"/>
      <c r="P843" s="447"/>
      <c r="Q843" s="447"/>
      <c r="R843" s="447"/>
      <c r="S843" s="447"/>
      <c r="T843" s="447"/>
      <c r="U843" s="447"/>
      <c r="V843" s="447"/>
      <c r="W843" s="447"/>
      <c r="X843" s="447"/>
    </row>
    <row r="844" spans="1:24" ht="12.75">
      <c r="A844" s="447"/>
      <c r="B844" s="447"/>
      <c r="C844" s="454"/>
      <c r="D844" s="447"/>
      <c r="E844" s="449"/>
      <c r="F844" s="447"/>
      <c r="G844" s="447"/>
      <c r="H844" s="447"/>
      <c r="I844" s="447"/>
      <c r="J844" s="447"/>
      <c r="K844" s="447"/>
      <c r="L844" s="447"/>
      <c r="M844" s="447"/>
      <c r="N844" s="447"/>
      <c r="O844" s="447"/>
      <c r="P844" s="447"/>
      <c r="Q844" s="447"/>
      <c r="R844" s="447"/>
      <c r="S844" s="447"/>
      <c r="T844" s="447"/>
      <c r="U844" s="447"/>
      <c r="V844" s="447"/>
      <c r="W844" s="447"/>
      <c r="X844" s="447"/>
    </row>
    <row r="845" spans="1:24" ht="12.75">
      <c r="A845" s="447"/>
      <c r="B845" s="447"/>
      <c r="C845" s="454"/>
      <c r="D845" s="447"/>
      <c r="E845" s="449"/>
      <c r="F845" s="447"/>
      <c r="G845" s="447"/>
      <c r="H845" s="447"/>
      <c r="I845" s="447"/>
      <c r="J845" s="447"/>
      <c r="K845" s="447"/>
      <c r="L845" s="447"/>
      <c r="M845" s="447"/>
      <c r="N845" s="447"/>
      <c r="O845" s="447"/>
      <c r="P845" s="447"/>
      <c r="Q845" s="447"/>
      <c r="R845" s="447"/>
      <c r="S845" s="447"/>
      <c r="T845" s="447"/>
      <c r="U845" s="447"/>
      <c r="V845" s="447"/>
      <c r="W845" s="447"/>
      <c r="X845" s="447"/>
    </row>
    <row r="846" spans="1:24" ht="12.75">
      <c r="A846" s="447"/>
      <c r="B846" s="447"/>
      <c r="C846" s="454"/>
      <c r="D846" s="447"/>
      <c r="E846" s="449"/>
      <c r="F846" s="447"/>
      <c r="G846" s="447"/>
      <c r="H846" s="447"/>
      <c r="I846" s="447"/>
      <c r="J846" s="447"/>
      <c r="K846" s="447"/>
      <c r="L846" s="447"/>
      <c r="M846" s="447"/>
      <c r="N846" s="447"/>
      <c r="O846" s="447"/>
      <c r="P846" s="447"/>
      <c r="Q846" s="447"/>
      <c r="R846" s="447"/>
      <c r="S846" s="447"/>
      <c r="T846" s="447"/>
      <c r="U846" s="447"/>
      <c r="V846" s="447"/>
      <c r="W846" s="447"/>
      <c r="X846" s="447"/>
    </row>
    <row r="847" spans="1:24" ht="12.75">
      <c r="A847" s="447"/>
      <c r="B847" s="447"/>
      <c r="C847" s="454"/>
      <c r="D847" s="447"/>
      <c r="E847" s="449"/>
      <c r="F847" s="447"/>
      <c r="G847" s="447"/>
      <c r="H847" s="447"/>
      <c r="I847" s="447"/>
      <c r="J847" s="447"/>
      <c r="K847" s="447"/>
      <c r="L847" s="447"/>
      <c r="M847" s="447"/>
      <c r="N847" s="447"/>
      <c r="O847" s="447"/>
      <c r="P847" s="447"/>
      <c r="Q847" s="447"/>
      <c r="R847" s="447"/>
      <c r="S847" s="447"/>
      <c r="T847" s="447"/>
      <c r="U847" s="447"/>
      <c r="V847" s="447"/>
      <c r="W847" s="447"/>
      <c r="X847" s="447"/>
    </row>
    <row r="848" spans="1:24" ht="12.75">
      <c r="A848" s="447"/>
      <c r="B848" s="447"/>
      <c r="C848" s="454"/>
      <c r="D848" s="447"/>
      <c r="E848" s="449"/>
      <c r="F848" s="447"/>
      <c r="G848" s="447"/>
      <c r="H848" s="447"/>
      <c r="I848" s="447"/>
      <c r="J848" s="447"/>
      <c r="K848" s="447"/>
      <c r="L848" s="447"/>
      <c r="M848" s="447"/>
      <c r="N848" s="447"/>
      <c r="O848" s="447"/>
      <c r="P848" s="447"/>
      <c r="Q848" s="447"/>
      <c r="R848" s="447"/>
      <c r="S848" s="447"/>
      <c r="T848" s="447"/>
      <c r="U848" s="447"/>
      <c r="V848" s="447"/>
      <c r="W848" s="447"/>
      <c r="X848" s="447"/>
    </row>
    <row r="849" spans="1:24" ht="12.75">
      <c r="A849" s="447"/>
      <c r="B849" s="447"/>
      <c r="C849" s="454"/>
      <c r="D849" s="447"/>
      <c r="E849" s="449"/>
      <c r="F849" s="447"/>
      <c r="G849" s="447"/>
      <c r="H849" s="447"/>
      <c r="I849" s="447"/>
      <c r="J849" s="447"/>
      <c r="K849" s="447"/>
      <c r="L849" s="447"/>
      <c r="M849" s="447"/>
      <c r="N849" s="447"/>
      <c r="O849" s="447"/>
      <c r="P849" s="447"/>
      <c r="Q849" s="447"/>
      <c r="R849" s="447"/>
      <c r="S849" s="447"/>
      <c r="T849" s="447"/>
      <c r="U849" s="447"/>
      <c r="V849" s="447"/>
      <c r="W849" s="447"/>
      <c r="X849" s="447"/>
    </row>
    <row r="850" spans="1:24" ht="12.75">
      <c r="A850" s="447"/>
      <c r="B850" s="447"/>
      <c r="C850" s="454"/>
      <c r="D850" s="447"/>
      <c r="E850" s="449"/>
      <c r="F850" s="447"/>
      <c r="G850" s="447"/>
      <c r="H850" s="447"/>
      <c r="I850" s="447"/>
      <c r="J850" s="447"/>
      <c r="K850" s="447"/>
      <c r="L850" s="447"/>
      <c r="M850" s="447"/>
      <c r="N850" s="447"/>
      <c r="O850" s="447"/>
      <c r="P850" s="447"/>
      <c r="Q850" s="447"/>
      <c r="R850" s="447"/>
      <c r="S850" s="447"/>
      <c r="T850" s="447"/>
      <c r="U850" s="447"/>
      <c r="V850" s="447"/>
      <c r="W850" s="447"/>
      <c r="X850" s="447"/>
    </row>
    <row r="851" spans="1:24" ht="12.75">
      <c r="A851" s="447"/>
      <c r="B851" s="447"/>
      <c r="C851" s="454"/>
      <c r="D851" s="447"/>
      <c r="E851" s="449"/>
      <c r="F851" s="447"/>
      <c r="G851" s="447"/>
      <c r="H851" s="447"/>
      <c r="I851" s="447"/>
      <c r="J851" s="447"/>
      <c r="K851" s="447"/>
      <c r="L851" s="447"/>
      <c r="M851" s="447"/>
      <c r="N851" s="447"/>
      <c r="O851" s="447"/>
      <c r="P851" s="447"/>
      <c r="Q851" s="447"/>
      <c r="R851" s="447"/>
      <c r="S851" s="447"/>
      <c r="T851" s="447"/>
      <c r="U851" s="447"/>
      <c r="V851" s="447"/>
      <c r="W851" s="447"/>
      <c r="X851" s="447"/>
    </row>
    <row r="852" spans="1:24" ht="12.75">
      <c r="A852" s="447"/>
      <c r="B852" s="447"/>
      <c r="C852" s="454"/>
      <c r="D852" s="447"/>
      <c r="E852" s="449"/>
      <c r="F852" s="447"/>
      <c r="G852" s="447"/>
      <c r="H852" s="447"/>
      <c r="I852" s="447"/>
      <c r="J852" s="447"/>
      <c r="K852" s="447"/>
      <c r="L852" s="447"/>
      <c r="M852" s="447"/>
      <c r="N852" s="447"/>
      <c r="O852" s="447"/>
      <c r="P852" s="447"/>
      <c r="Q852" s="447"/>
      <c r="R852" s="447"/>
      <c r="S852" s="447"/>
      <c r="T852" s="447"/>
      <c r="U852" s="447"/>
      <c r="V852" s="447"/>
      <c r="W852" s="447"/>
      <c r="X852" s="447"/>
    </row>
    <row r="853" spans="1:24" ht="12.75">
      <c r="A853" s="447"/>
      <c r="B853" s="447"/>
      <c r="C853" s="454"/>
      <c r="D853" s="447"/>
      <c r="E853" s="449"/>
      <c r="F853" s="447"/>
      <c r="G853" s="447"/>
      <c r="H853" s="447"/>
      <c r="I853" s="447"/>
      <c r="J853" s="447"/>
      <c r="K853" s="447"/>
      <c r="L853" s="447"/>
      <c r="M853" s="447"/>
      <c r="N853" s="447"/>
      <c r="O853" s="447"/>
      <c r="P853" s="447"/>
      <c r="Q853" s="447"/>
      <c r="R853" s="447"/>
      <c r="S853" s="447"/>
      <c r="T853" s="447"/>
      <c r="U853" s="447"/>
      <c r="V853" s="447"/>
      <c r="W853" s="447"/>
      <c r="X853" s="447"/>
    </row>
    <row r="854" spans="1:24" ht="12.75">
      <c r="A854" s="447"/>
      <c r="B854" s="447"/>
      <c r="C854" s="454"/>
      <c r="D854" s="447"/>
      <c r="E854" s="449"/>
      <c r="F854" s="447"/>
      <c r="G854" s="447"/>
      <c r="H854" s="447"/>
      <c r="I854" s="447"/>
      <c r="J854" s="447"/>
      <c r="K854" s="447"/>
      <c r="L854" s="447"/>
      <c r="M854" s="447"/>
      <c r="N854" s="447"/>
      <c r="O854" s="447"/>
      <c r="P854" s="447"/>
      <c r="Q854" s="447"/>
      <c r="R854" s="447"/>
      <c r="S854" s="447"/>
      <c r="T854" s="447"/>
      <c r="U854" s="447"/>
      <c r="V854" s="447"/>
      <c r="W854" s="447"/>
      <c r="X854" s="447"/>
    </row>
    <row r="855" spans="1:24" ht="12.75">
      <c r="A855" s="447"/>
      <c r="B855" s="447"/>
      <c r="C855" s="454"/>
      <c r="D855" s="447"/>
      <c r="E855" s="449"/>
      <c r="F855" s="447"/>
      <c r="G855" s="447"/>
      <c r="H855" s="447"/>
      <c r="I855" s="447"/>
      <c r="J855" s="447"/>
      <c r="K855" s="447"/>
      <c r="L855" s="447"/>
      <c r="M855" s="447"/>
      <c r="N855" s="447"/>
      <c r="O855" s="447"/>
      <c r="P855" s="447"/>
      <c r="Q855" s="447"/>
      <c r="R855" s="447"/>
      <c r="S855" s="447"/>
      <c r="T855" s="447"/>
      <c r="U855" s="447"/>
      <c r="V855" s="447"/>
      <c r="W855" s="447"/>
      <c r="X855" s="447"/>
    </row>
    <row r="856" spans="1:24" ht="12.75">
      <c r="A856" s="447"/>
      <c r="B856" s="447"/>
      <c r="C856" s="454"/>
      <c r="D856" s="447"/>
      <c r="E856" s="449"/>
      <c r="F856" s="447"/>
      <c r="G856" s="447"/>
      <c r="H856" s="447"/>
      <c r="I856" s="447"/>
      <c r="J856" s="447"/>
      <c r="K856" s="447"/>
      <c r="L856" s="447"/>
      <c r="M856" s="447"/>
      <c r="N856" s="447"/>
      <c r="O856" s="447"/>
      <c r="P856" s="447"/>
      <c r="Q856" s="447"/>
      <c r="R856" s="447"/>
      <c r="S856" s="447"/>
      <c r="T856" s="447"/>
      <c r="U856" s="447"/>
      <c r="V856" s="447"/>
      <c r="W856" s="447"/>
      <c r="X856" s="447"/>
    </row>
    <row r="857" spans="1:24" ht="12.75">
      <c r="A857" s="447"/>
      <c r="B857" s="447"/>
      <c r="C857" s="454"/>
      <c r="D857" s="447"/>
      <c r="E857" s="449"/>
      <c r="F857" s="447"/>
      <c r="G857" s="447"/>
      <c r="H857" s="447"/>
      <c r="I857" s="447"/>
      <c r="J857" s="447"/>
      <c r="K857" s="447"/>
      <c r="L857" s="447"/>
      <c r="M857" s="447"/>
      <c r="N857" s="447"/>
      <c r="O857" s="447"/>
      <c r="P857" s="447"/>
      <c r="Q857" s="447"/>
      <c r="R857" s="447"/>
      <c r="S857" s="447"/>
      <c r="T857" s="447"/>
      <c r="U857" s="447"/>
      <c r="V857" s="447"/>
      <c r="W857" s="447"/>
      <c r="X857" s="447"/>
    </row>
    <row r="858" spans="1:24" ht="12.75">
      <c r="A858" s="447"/>
      <c r="B858" s="447"/>
      <c r="C858" s="454"/>
      <c r="D858" s="447"/>
      <c r="E858" s="449"/>
      <c r="F858" s="447"/>
      <c r="G858" s="447"/>
      <c r="H858" s="447"/>
      <c r="I858" s="447"/>
      <c r="J858" s="447"/>
      <c r="K858" s="447"/>
      <c r="L858" s="447"/>
      <c r="M858" s="447"/>
      <c r="N858" s="447"/>
      <c r="O858" s="447"/>
      <c r="P858" s="447"/>
      <c r="Q858" s="447"/>
      <c r="R858" s="447"/>
      <c r="S858" s="447"/>
      <c r="T858" s="447"/>
      <c r="U858" s="447"/>
      <c r="V858" s="447"/>
      <c r="W858" s="447"/>
      <c r="X858" s="447"/>
    </row>
    <row r="859" spans="1:24" ht="12.75">
      <c r="A859" s="447"/>
      <c r="B859" s="447"/>
      <c r="C859" s="454"/>
      <c r="D859" s="447"/>
      <c r="E859" s="449"/>
      <c r="F859" s="447"/>
      <c r="G859" s="447"/>
      <c r="H859" s="447"/>
      <c r="I859" s="447"/>
      <c r="J859" s="447"/>
      <c r="K859" s="447"/>
      <c r="L859" s="447"/>
      <c r="M859" s="447"/>
      <c r="N859" s="447"/>
      <c r="O859" s="447"/>
      <c r="P859" s="447"/>
      <c r="Q859" s="447"/>
      <c r="R859" s="447"/>
      <c r="S859" s="447"/>
      <c r="T859" s="447"/>
      <c r="U859" s="447"/>
      <c r="V859" s="447"/>
      <c r="W859" s="447"/>
      <c r="X859" s="447"/>
    </row>
    <row r="860" spans="1:24" ht="12.75">
      <c r="A860" s="447"/>
      <c r="B860" s="447"/>
      <c r="C860" s="454"/>
      <c r="D860" s="447"/>
      <c r="E860" s="449"/>
      <c r="F860" s="447"/>
      <c r="G860" s="447"/>
      <c r="H860" s="447"/>
      <c r="I860" s="447"/>
      <c r="J860" s="447"/>
      <c r="K860" s="447"/>
      <c r="L860" s="447"/>
      <c r="M860" s="447"/>
      <c r="N860" s="447"/>
      <c r="O860" s="447"/>
      <c r="P860" s="447"/>
      <c r="Q860" s="447"/>
      <c r="R860" s="447"/>
      <c r="S860" s="447"/>
      <c r="T860" s="447"/>
      <c r="U860" s="447"/>
      <c r="V860" s="447"/>
      <c r="W860" s="447"/>
      <c r="X860" s="447"/>
    </row>
    <row r="861" spans="1:24" ht="12.75">
      <c r="A861" s="447"/>
      <c r="B861" s="447"/>
      <c r="C861" s="454"/>
      <c r="D861" s="447"/>
      <c r="E861" s="449"/>
      <c r="F861" s="447"/>
      <c r="G861" s="447"/>
      <c r="H861" s="447"/>
      <c r="I861" s="447"/>
      <c r="J861" s="447"/>
      <c r="K861" s="447"/>
      <c r="L861" s="447"/>
      <c r="M861" s="447"/>
      <c r="N861" s="447"/>
      <c r="O861" s="447"/>
      <c r="P861" s="447"/>
      <c r="Q861" s="447"/>
      <c r="R861" s="447"/>
      <c r="S861" s="447"/>
      <c r="T861" s="447"/>
      <c r="U861" s="447"/>
      <c r="V861" s="447"/>
      <c r="W861" s="447"/>
      <c r="X861" s="447"/>
    </row>
    <row r="862" spans="1:24" ht="12.75">
      <c r="A862" s="447"/>
      <c r="B862" s="447"/>
      <c r="C862" s="454"/>
      <c r="D862" s="447"/>
      <c r="E862" s="449"/>
      <c r="F862" s="447"/>
      <c r="G862" s="447"/>
      <c r="H862" s="447"/>
      <c r="I862" s="447"/>
      <c r="J862" s="447"/>
      <c r="K862" s="447"/>
      <c r="L862" s="447"/>
      <c r="M862" s="447"/>
      <c r="N862" s="447"/>
      <c r="O862" s="447"/>
      <c r="P862" s="447"/>
      <c r="Q862" s="447"/>
      <c r="R862" s="447"/>
      <c r="S862" s="447"/>
      <c r="T862" s="447"/>
      <c r="U862" s="447"/>
      <c r="V862" s="447"/>
      <c r="W862" s="447"/>
      <c r="X862" s="447"/>
    </row>
    <row r="863" spans="1:24" ht="12.75">
      <c r="A863" s="447"/>
      <c r="B863" s="447"/>
      <c r="C863" s="454"/>
      <c r="D863" s="447"/>
      <c r="E863" s="449"/>
      <c r="F863" s="447"/>
      <c r="G863" s="447"/>
      <c r="H863" s="447"/>
      <c r="I863" s="447"/>
      <c r="J863" s="447"/>
      <c r="K863" s="447"/>
      <c r="L863" s="447"/>
      <c r="M863" s="447"/>
      <c r="N863" s="447"/>
      <c r="O863" s="447"/>
      <c r="P863" s="447"/>
      <c r="Q863" s="447"/>
      <c r="R863" s="447"/>
      <c r="S863" s="447"/>
      <c r="T863" s="447"/>
      <c r="U863" s="447"/>
      <c r="V863" s="447"/>
      <c r="W863" s="447"/>
      <c r="X863" s="447"/>
    </row>
    <row r="864" spans="1:24" ht="12.75">
      <c r="A864" s="447"/>
      <c r="B864" s="447"/>
      <c r="C864" s="454"/>
      <c r="D864" s="447"/>
      <c r="E864" s="449"/>
      <c r="F864" s="447"/>
      <c r="G864" s="447"/>
      <c r="H864" s="447"/>
      <c r="I864" s="447"/>
      <c r="J864" s="447"/>
      <c r="K864" s="447"/>
      <c r="L864" s="447"/>
      <c r="M864" s="447"/>
      <c r="N864" s="447"/>
      <c r="O864" s="447"/>
      <c r="P864" s="447"/>
      <c r="Q864" s="447"/>
      <c r="R864" s="447"/>
      <c r="S864" s="447"/>
      <c r="T864" s="447"/>
      <c r="U864" s="447"/>
      <c r="V864" s="447"/>
      <c r="W864" s="447"/>
      <c r="X864" s="447"/>
    </row>
    <row r="865" spans="1:24" ht="12.75">
      <c r="A865" s="447"/>
      <c r="B865" s="447"/>
      <c r="C865" s="454"/>
      <c r="D865" s="447"/>
      <c r="E865" s="449"/>
      <c r="F865" s="447"/>
      <c r="G865" s="447"/>
      <c r="H865" s="447"/>
      <c r="I865" s="447"/>
      <c r="J865" s="447"/>
      <c r="K865" s="447"/>
      <c r="L865" s="447"/>
      <c r="M865" s="447"/>
      <c r="N865" s="447"/>
      <c r="O865" s="447"/>
      <c r="P865" s="447"/>
      <c r="Q865" s="447"/>
      <c r="R865" s="447"/>
      <c r="S865" s="447"/>
      <c r="T865" s="447"/>
      <c r="U865" s="447"/>
      <c r="V865" s="447"/>
      <c r="W865" s="447"/>
      <c r="X865" s="447"/>
    </row>
    <row r="866" spans="1:24" ht="12.75">
      <c r="A866" s="447"/>
      <c r="B866" s="447"/>
      <c r="C866" s="454"/>
      <c r="D866" s="447"/>
      <c r="E866" s="449"/>
      <c r="F866" s="447"/>
      <c r="G866" s="447"/>
      <c r="H866" s="447"/>
      <c r="I866" s="447"/>
      <c r="J866" s="447"/>
      <c r="K866" s="447"/>
      <c r="L866" s="447"/>
      <c r="M866" s="447"/>
      <c r="N866" s="447"/>
      <c r="O866" s="447"/>
      <c r="P866" s="447"/>
      <c r="Q866" s="447"/>
      <c r="R866" s="447"/>
      <c r="S866" s="447"/>
      <c r="T866" s="447"/>
      <c r="U866" s="447"/>
      <c r="V866" s="447"/>
      <c r="W866" s="447"/>
      <c r="X866" s="447"/>
    </row>
    <row r="867" spans="1:24" ht="12.75">
      <c r="A867" s="447"/>
      <c r="B867" s="447"/>
      <c r="C867" s="454"/>
      <c r="D867" s="447"/>
      <c r="E867" s="449"/>
      <c r="F867" s="447"/>
      <c r="G867" s="447"/>
      <c r="H867" s="447"/>
      <c r="I867" s="447"/>
      <c r="J867" s="447"/>
      <c r="K867" s="447"/>
      <c r="L867" s="447"/>
      <c r="M867" s="447"/>
      <c r="N867" s="447"/>
      <c r="O867" s="447"/>
      <c r="P867" s="447"/>
      <c r="Q867" s="447"/>
      <c r="R867" s="447"/>
      <c r="S867" s="447"/>
      <c r="T867" s="447"/>
      <c r="U867" s="447"/>
      <c r="V867" s="447"/>
      <c r="W867" s="447"/>
      <c r="X867" s="447"/>
    </row>
    <row r="868" spans="1:24" ht="12.75">
      <c r="A868" s="447"/>
      <c r="B868" s="447"/>
      <c r="C868" s="454"/>
      <c r="D868" s="447"/>
      <c r="E868" s="449"/>
      <c r="F868" s="447"/>
      <c r="G868" s="447"/>
      <c r="H868" s="447"/>
      <c r="I868" s="447"/>
      <c r="J868" s="447"/>
      <c r="K868" s="447"/>
      <c r="L868" s="447"/>
      <c r="M868" s="447"/>
      <c r="N868" s="447"/>
      <c r="O868" s="447"/>
      <c r="P868" s="447"/>
      <c r="Q868" s="447"/>
      <c r="R868" s="447"/>
      <c r="S868" s="447"/>
      <c r="T868" s="447"/>
      <c r="U868" s="447"/>
      <c r="V868" s="447"/>
      <c r="W868" s="447"/>
      <c r="X868" s="447"/>
    </row>
    <row r="869" spans="1:24" ht="12.75">
      <c r="A869" s="447"/>
      <c r="B869" s="447"/>
      <c r="C869" s="454"/>
      <c r="D869" s="447"/>
      <c r="E869" s="449"/>
      <c r="F869" s="447"/>
      <c r="G869" s="447"/>
      <c r="H869" s="447"/>
      <c r="I869" s="447"/>
      <c r="J869" s="447"/>
      <c r="K869" s="447"/>
      <c r="L869" s="447"/>
      <c r="M869" s="447"/>
      <c r="N869" s="447"/>
      <c r="O869" s="447"/>
      <c r="P869" s="447"/>
      <c r="Q869" s="447"/>
      <c r="R869" s="447"/>
      <c r="S869" s="447"/>
      <c r="T869" s="447"/>
      <c r="U869" s="447"/>
      <c r="V869" s="447"/>
      <c r="W869" s="447"/>
      <c r="X869" s="447"/>
    </row>
    <row r="870" spans="1:24" ht="12.75">
      <c r="A870" s="447"/>
      <c r="B870" s="447"/>
      <c r="C870" s="454"/>
      <c r="D870" s="447"/>
      <c r="E870" s="449"/>
      <c r="F870" s="447"/>
      <c r="G870" s="447"/>
      <c r="H870" s="447"/>
      <c r="I870" s="447"/>
      <c r="J870" s="447"/>
      <c r="K870" s="447"/>
      <c r="L870" s="447"/>
      <c r="M870" s="447"/>
      <c r="N870" s="447"/>
      <c r="O870" s="447"/>
      <c r="P870" s="447"/>
      <c r="Q870" s="447"/>
      <c r="R870" s="447"/>
      <c r="S870" s="447"/>
      <c r="T870" s="447"/>
      <c r="U870" s="447"/>
      <c r="V870" s="447"/>
      <c r="W870" s="447"/>
      <c r="X870" s="447"/>
    </row>
    <row r="871" spans="1:24" ht="12.75">
      <c r="A871" s="447"/>
      <c r="B871" s="447"/>
      <c r="C871" s="454"/>
      <c r="D871" s="447"/>
      <c r="E871" s="449"/>
      <c r="F871" s="447"/>
      <c r="G871" s="447"/>
      <c r="H871" s="447"/>
      <c r="I871" s="447"/>
      <c r="J871" s="447"/>
      <c r="K871" s="447"/>
      <c r="L871" s="447"/>
      <c r="M871" s="447"/>
      <c r="N871" s="447"/>
      <c r="O871" s="447"/>
      <c r="P871" s="447"/>
      <c r="Q871" s="447"/>
      <c r="R871" s="447"/>
      <c r="S871" s="447"/>
      <c r="T871" s="447"/>
      <c r="U871" s="447"/>
      <c r="V871" s="447"/>
      <c r="W871" s="447"/>
      <c r="X871" s="447"/>
    </row>
    <row r="872" spans="1:24" ht="12.75">
      <c r="A872" s="447"/>
      <c r="B872" s="447"/>
      <c r="C872" s="454"/>
      <c r="D872" s="447"/>
      <c r="E872" s="449"/>
      <c r="F872" s="447"/>
      <c r="G872" s="447"/>
      <c r="H872" s="447"/>
      <c r="I872" s="447"/>
      <c r="J872" s="447"/>
      <c r="K872" s="447"/>
      <c r="L872" s="447"/>
      <c r="M872" s="447"/>
      <c r="N872" s="447"/>
      <c r="O872" s="447"/>
      <c r="P872" s="447"/>
      <c r="Q872" s="447"/>
      <c r="R872" s="447"/>
      <c r="S872" s="447"/>
      <c r="T872" s="447"/>
      <c r="U872" s="447"/>
      <c r="V872" s="447"/>
      <c r="W872" s="447"/>
      <c r="X872" s="447"/>
    </row>
    <row r="873" spans="1:24" ht="12.75">
      <c r="A873" s="447"/>
      <c r="B873" s="447"/>
      <c r="C873" s="454"/>
      <c r="D873" s="447"/>
      <c r="E873" s="449"/>
      <c r="F873" s="447"/>
      <c r="G873" s="447"/>
      <c r="H873" s="447"/>
      <c r="I873" s="447"/>
      <c r="J873" s="447"/>
      <c r="K873" s="447"/>
      <c r="L873" s="447"/>
      <c r="M873" s="447"/>
      <c r="N873" s="447"/>
      <c r="O873" s="447"/>
      <c r="P873" s="447"/>
      <c r="Q873" s="447"/>
      <c r="R873" s="447"/>
      <c r="S873" s="447"/>
      <c r="T873" s="447"/>
      <c r="U873" s="447"/>
      <c r="V873" s="447"/>
      <c r="W873" s="447"/>
      <c r="X873" s="447"/>
    </row>
    <row r="874" spans="1:24" ht="12.75">
      <c r="A874" s="447"/>
      <c r="B874" s="447"/>
      <c r="C874" s="454"/>
      <c r="D874" s="447"/>
      <c r="E874" s="449"/>
      <c r="F874" s="447"/>
      <c r="G874" s="447"/>
      <c r="H874" s="447"/>
      <c r="I874" s="447"/>
      <c r="J874" s="447"/>
      <c r="K874" s="447"/>
      <c r="L874" s="447"/>
      <c r="M874" s="447"/>
      <c r="N874" s="447"/>
      <c r="O874" s="447"/>
      <c r="P874" s="447"/>
      <c r="Q874" s="447"/>
      <c r="R874" s="447"/>
      <c r="S874" s="447"/>
      <c r="T874" s="447"/>
      <c r="U874" s="447"/>
      <c r="V874" s="447"/>
      <c r="W874" s="447"/>
      <c r="X874" s="447"/>
    </row>
    <row r="875" spans="1:24" ht="12.75">
      <c r="A875" s="447"/>
      <c r="B875" s="447"/>
      <c r="C875" s="454"/>
      <c r="D875" s="447"/>
      <c r="E875" s="449"/>
      <c r="F875" s="447"/>
      <c r="G875" s="447"/>
      <c r="H875" s="447"/>
      <c r="I875" s="447"/>
      <c r="J875" s="447"/>
      <c r="K875" s="447"/>
      <c r="L875" s="447"/>
      <c r="M875" s="447"/>
      <c r="N875" s="447"/>
      <c r="O875" s="447"/>
      <c r="P875" s="447"/>
      <c r="Q875" s="447"/>
      <c r="R875" s="447"/>
      <c r="S875" s="447"/>
      <c r="T875" s="447"/>
      <c r="U875" s="447"/>
      <c r="V875" s="447"/>
      <c r="W875" s="447"/>
      <c r="X875" s="447"/>
    </row>
    <row r="876" spans="1:24" ht="12.75">
      <c r="A876" s="447"/>
      <c r="B876" s="447"/>
      <c r="C876" s="454"/>
      <c r="D876" s="447"/>
      <c r="E876" s="449"/>
      <c r="F876" s="447"/>
      <c r="G876" s="447"/>
      <c r="H876" s="447"/>
      <c r="I876" s="447"/>
      <c r="J876" s="447"/>
      <c r="K876" s="447"/>
      <c r="L876" s="447"/>
      <c r="M876" s="447"/>
      <c r="N876" s="447"/>
      <c r="O876" s="447"/>
      <c r="P876" s="447"/>
      <c r="Q876" s="447"/>
      <c r="R876" s="447"/>
      <c r="S876" s="447"/>
      <c r="T876" s="447"/>
      <c r="U876" s="447"/>
      <c r="V876" s="447"/>
      <c r="W876" s="447"/>
      <c r="X876" s="447"/>
    </row>
    <row r="877" spans="1:24" ht="12.75">
      <c r="A877" s="447"/>
      <c r="B877" s="447"/>
      <c r="C877" s="454"/>
      <c r="D877" s="447"/>
      <c r="E877" s="449"/>
      <c r="F877" s="447"/>
      <c r="G877" s="447"/>
      <c r="H877" s="447"/>
      <c r="I877" s="447"/>
      <c r="J877" s="447"/>
      <c r="K877" s="447"/>
      <c r="L877" s="447"/>
      <c r="M877" s="447"/>
      <c r="N877" s="447"/>
      <c r="O877" s="447"/>
      <c r="P877" s="447"/>
      <c r="Q877" s="447"/>
      <c r="R877" s="447"/>
      <c r="S877" s="447"/>
      <c r="T877" s="447"/>
      <c r="U877" s="447"/>
      <c r="V877" s="447"/>
      <c r="W877" s="447"/>
      <c r="X877" s="447"/>
    </row>
    <row r="878" spans="1:24" ht="12.75">
      <c r="A878" s="447"/>
      <c r="B878" s="447"/>
      <c r="C878" s="454"/>
      <c r="D878" s="447"/>
      <c r="E878" s="449"/>
      <c r="F878" s="447"/>
      <c r="G878" s="447"/>
      <c r="H878" s="447"/>
      <c r="I878" s="447"/>
      <c r="J878" s="447"/>
      <c r="K878" s="447"/>
      <c r="L878" s="447"/>
      <c r="M878" s="447"/>
      <c r="N878" s="447"/>
      <c r="O878" s="447"/>
      <c r="P878" s="447"/>
      <c r="Q878" s="447"/>
      <c r="R878" s="447"/>
      <c r="S878" s="447"/>
      <c r="T878" s="447"/>
      <c r="U878" s="447"/>
      <c r="V878" s="447"/>
      <c r="W878" s="447"/>
      <c r="X878" s="447"/>
    </row>
    <row r="879" spans="1:24" ht="12.75">
      <c r="A879" s="447"/>
      <c r="B879" s="447"/>
      <c r="C879" s="454"/>
      <c r="D879" s="447"/>
      <c r="E879" s="449"/>
      <c r="F879" s="447"/>
      <c r="G879" s="447"/>
      <c r="H879" s="447"/>
      <c r="I879" s="447"/>
      <c r="J879" s="447"/>
      <c r="K879" s="447"/>
      <c r="L879" s="447"/>
      <c r="M879" s="447"/>
      <c r="N879" s="447"/>
      <c r="O879" s="447"/>
      <c r="P879" s="447"/>
      <c r="Q879" s="447"/>
      <c r="R879" s="447"/>
      <c r="S879" s="447"/>
      <c r="T879" s="447"/>
      <c r="U879" s="447"/>
      <c r="V879" s="447"/>
      <c r="W879" s="447"/>
      <c r="X879" s="447"/>
    </row>
    <row r="880" spans="1:24" ht="12.75">
      <c r="A880" s="447"/>
      <c r="B880" s="447"/>
      <c r="C880" s="454"/>
      <c r="D880" s="447"/>
      <c r="E880" s="449"/>
      <c r="F880" s="447"/>
      <c r="G880" s="447"/>
      <c r="H880" s="447"/>
      <c r="I880" s="447"/>
      <c r="J880" s="447"/>
      <c r="K880" s="447"/>
      <c r="L880" s="447"/>
      <c r="M880" s="447"/>
      <c r="N880" s="447"/>
      <c r="O880" s="447"/>
      <c r="P880" s="447"/>
      <c r="Q880" s="447"/>
      <c r="R880" s="447"/>
      <c r="S880" s="447"/>
      <c r="T880" s="447"/>
      <c r="U880" s="447"/>
      <c r="V880" s="447"/>
      <c r="W880" s="447"/>
      <c r="X880" s="447"/>
    </row>
    <row r="881" spans="1:24" ht="12.75">
      <c r="A881" s="447"/>
      <c r="B881" s="447"/>
      <c r="C881" s="454"/>
      <c r="D881" s="447"/>
      <c r="E881" s="449"/>
      <c r="F881" s="447"/>
      <c r="G881" s="447"/>
      <c r="H881" s="447"/>
      <c r="I881" s="447"/>
      <c r="J881" s="447"/>
      <c r="K881" s="447"/>
      <c r="L881" s="447"/>
      <c r="M881" s="447"/>
      <c r="N881" s="447"/>
      <c r="O881" s="447"/>
      <c r="P881" s="447"/>
      <c r="Q881" s="447"/>
      <c r="R881" s="447"/>
      <c r="S881" s="447"/>
      <c r="T881" s="447"/>
      <c r="U881" s="447"/>
      <c r="V881" s="447"/>
      <c r="W881" s="447"/>
      <c r="X881" s="447"/>
    </row>
    <row r="882" spans="1:24" ht="12.75">
      <c r="A882" s="447"/>
      <c r="B882" s="447"/>
      <c r="C882" s="454"/>
      <c r="D882" s="447"/>
      <c r="E882" s="449"/>
      <c r="F882" s="447"/>
      <c r="G882" s="447"/>
      <c r="H882" s="447"/>
      <c r="I882" s="447"/>
      <c r="J882" s="447"/>
      <c r="K882" s="447"/>
      <c r="L882" s="447"/>
      <c r="M882" s="447"/>
      <c r="N882" s="447"/>
      <c r="O882" s="447"/>
      <c r="P882" s="447"/>
      <c r="Q882" s="447"/>
      <c r="R882" s="447"/>
      <c r="S882" s="447"/>
      <c r="T882" s="447"/>
      <c r="U882" s="447"/>
      <c r="V882" s="447"/>
      <c r="W882" s="447"/>
      <c r="X882" s="447"/>
    </row>
    <row r="883" spans="1:24" ht="12.75">
      <c r="A883" s="447"/>
      <c r="B883" s="447"/>
      <c r="C883" s="454"/>
      <c r="D883" s="447"/>
      <c r="E883" s="449"/>
      <c r="F883" s="447"/>
      <c r="G883" s="447"/>
      <c r="H883" s="447"/>
      <c r="I883" s="447"/>
      <c r="J883" s="447"/>
      <c r="K883" s="447"/>
      <c r="L883" s="447"/>
      <c r="M883" s="447"/>
      <c r="N883" s="447"/>
      <c r="O883" s="447"/>
      <c r="P883" s="447"/>
      <c r="Q883" s="447"/>
      <c r="R883" s="447"/>
      <c r="S883" s="447"/>
      <c r="T883" s="447"/>
      <c r="U883" s="447"/>
      <c r="V883" s="447"/>
      <c r="W883" s="447"/>
      <c r="X883" s="447"/>
    </row>
    <row r="884" spans="1:24" ht="12.75">
      <c r="A884" s="447"/>
      <c r="B884" s="447"/>
      <c r="C884" s="454"/>
      <c r="D884" s="447"/>
      <c r="E884" s="449"/>
      <c r="F884" s="447"/>
      <c r="G884" s="447"/>
      <c r="H884" s="447"/>
      <c r="I884" s="447"/>
      <c r="J884" s="447"/>
      <c r="K884" s="447"/>
      <c r="L884" s="447"/>
      <c r="M884" s="447"/>
      <c r="N884" s="447"/>
      <c r="O884" s="447"/>
      <c r="P884" s="447"/>
      <c r="Q884" s="447"/>
      <c r="R884" s="447"/>
      <c r="S884" s="447"/>
      <c r="T884" s="447"/>
      <c r="U884" s="447"/>
      <c r="V884" s="447"/>
      <c r="W884" s="447"/>
      <c r="X884" s="447"/>
    </row>
    <row r="885" spans="1:24" ht="12.75">
      <c r="A885" s="447"/>
      <c r="B885" s="447"/>
      <c r="C885" s="454"/>
      <c r="D885" s="447"/>
      <c r="E885" s="449"/>
      <c r="F885" s="447"/>
      <c r="G885" s="447"/>
      <c r="H885" s="447"/>
      <c r="I885" s="447"/>
      <c r="J885" s="447"/>
      <c r="K885" s="447"/>
      <c r="L885" s="447"/>
      <c r="M885" s="447"/>
      <c r="N885" s="447"/>
      <c r="O885" s="447"/>
      <c r="P885" s="447"/>
      <c r="Q885" s="447"/>
      <c r="R885" s="447"/>
      <c r="S885" s="447"/>
      <c r="T885" s="447"/>
      <c r="U885" s="447"/>
      <c r="V885" s="447"/>
      <c r="W885" s="447"/>
      <c r="X885" s="447"/>
    </row>
    <row r="886" spans="1:24" ht="12.75">
      <c r="A886" s="447"/>
      <c r="B886" s="447"/>
      <c r="C886" s="454"/>
      <c r="D886" s="447"/>
      <c r="E886" s="449"/>
      <c r="F886" s="447"/>
      <c r="G886" s="447"/>
      <c r="H886" s="447"/>
      <c r="I886" s="447"/>
      <c r="J886" s="447"/>
      <c r="K886" s="447"/>
      <c r="L886" s="447"/>
      <c r="M886" s="447"/>
      <c r="N886" s="447"/>
      <c r="O886" s="447"/>
      <c r="P886" s="447"/>
      <c r="Q886" s="447"/>
      <c r="R886" s="447"/>
      <c r="S886" s="447"/>
      <c r="T886" s="447"/>
      <c r="U886" s="447"/>
      <c r="V886" s="447"/>
      <c r="W886" s="447"/>
      <c r="X886" s="447"/>
    </row>
    <row r="887" spans="1:24" ht="12.75">
      <c r="A887" s="447"/>
      <c r="B887" s="447"/>
      <c r="C887" s="454"/>
      <c r="D887" s="447"/>
      <c r="E887" s="449"/>
      <c r="F887" s="447"/>
      <c r="G887" s="447"/>
      <c r="H887" s="447"/>
      <c r="I887" s="447"/>
      <c r="J887" s="447"/>
      <c r="K887" s="447"/>
      <c r="L887" s="447"/>
      <c r="M887" s="447"/>
      <c r="N887" s="447"/>
      <c r="O887" s="447"/>
      <c r="P887" s="447"/>
      <c r="Q887" s="447"/>
      <c r="R887" s="447"/>
      <c r="S887" s="447"/>
      <c r="T887" s="447"/>
      <c r="U887" s="447"/>
      <c r="V887" s="447"/>
      <c r="W887" s="447"/>
      <c r="X887" s="447"/>
    </row>
    <row r="888" spans="1:24" ht="12.75">
      <c r="A888" s="447"/>
      <c r="B888" s="447"/>
      <c r="C888" s="454"/>
      <c r="D888" s="447"/>
      <c r="E888" s="449"/>
      <c r="F888" s="447"/>
      <c r="G888" s="447"/>
      <c r="H888" s="447"/>
      <c r="I888" s="447"/>
      <c r="J888" s="447"/>
      <c r="K888" s="447"/>
      <c r="L888" s="447"/>
      <c r="M888" s="447"/>
      <c r="N888" s="447"/>
      <c r="O888" s="447"/>
      <c r="P888" s="447"/>
      <c r="Q888" s="447"/>
      <c r="R888" s="447"/>
      <c r="S888" s="447"/>
      <c r="T888" s="447"/>
      <c r="U888" s="447"/>
      <c r="V888" s="447"/>
      <c r="W888" s="447"/>
      <c r="X888" s="447"/>
    </row>
    <row r="889" spans="1:24" ht="12.75">
      <c r="A889" s="447"/>
      <c r="B889" s="447"/>
      <c r="C889" s="454"/>
      <c r="D889" s="447"/>
      <c r="E889" s="449"/>
      <c r="F889" s="447"/>
      <c r="G889" s="447"/>
      <c r="H889" s="447"/>
      <c r="I889" s="447"/>
      <c r="J889" s="447"/>
      <c r="K889" s="447"/>
      <c r="L889" s="447"/>
      <c r="M889" s="447"/>
      <c r="N889" s="447"/>
      <c r="O889" s="447"/>
      <c r="P889" s="447"/>
      <c r="Q889" s="447"/>
      <c r="R889" s="447"/>
      <c r="S889" s="447"/>
      <c r="T889" s="447"/>
      <c r="U889" s="447"/>
      <c r="V889" s="447"/>
      <c r="W889" s="447"/>
      <c r="X889" s="447"/>
    </row>
    <row r="890" spans="1:24" ht="12.75">
      <c r="A890" s="447"/>
      <c r="B890" s="447"/>
      <c r="C890" s="454"/>
      <c r="D890" s="447"/>
      <c r="E890" s="449"/>
      <c r="F890" s="447"/>
      <c r="G890" s="447"/>
      <c r="H890" s="447"/>
      <c r="I890" s="447"/>
      <c r="J890" s="447"/>
      <c r="K890" s="447"/>
      <c r="L890" s="447"/>
      <c r="M890" s="447"/>
      <c r="N890" s="447"/>
      <c r="O890" s="447"/>
      <c r="P890" s="447"/>
      <c r="Q890" s="447"/>
      <c r="R890" s="447"/>
      <c r="S890" s="447"/>
      <c r="T890" s="447"/>
      <c r="U890" s="447"/>
      <c r="V890" s="447"/>
      <c r="W890" s="447"/>
      <c r="X890" s="447"/>
    </row>
    <row r="891" spans="1:24" ht="12.75">
      <c r="A891" s="447"/>
      <c r="B891" s="447"/>
      <c r="C891" s="454"/>
      <c r="D891" s="447"/>
      <c r="E891" s="449"/>
      <c r="F891" s="447"/>
      <c r="G891" s="447"/>
      <c r="H891" s="447"/>
      <c r="I891" s="447"/>
      <c r="J891" s="447"/>
      <c r="K891" s="447"/>
      <c r="L891" s="447"/>
      <c r="M891" s="447"/>
      <c r="N891" s="447"/>
      <c r="O891" s="447"/>
      <c r="P891" s="447"/>
      <c r="Q891" s="447"/>
      <c r="R891" s="447"/>
      <c r="S891" s="447"/>
      <c r="T891" s="447"/>
      <c r="U891" s="447"/>
      <c r="V891" s="447"/>
      <c r="W891" s="447"/>
      <c r="X891" s="447"/>
    </row>
    <row r="892" spans="1:24" ht="12.75">
      <c r="A892" s="447"/>
      <c r="B892" s="447"/>
      <c r="C892" s="454"/>
      <c r="D892" s="447"/>
      <c r="E892" s="449"/>
      <c r="F892" s="447"/>
      <c r="G892" s="447"/>
      <c r="H892" s="447"/>
      <c r="I892" s="447"/>
      <c r="J892" s="447"/>
      <c r="K892" s="447"/>
      <c r="L892" s="447"/>
      <c r="M892" s="447"/>
      <c r="N892" s="447"/>
      <c r="O892" s="447"/>
      <c r="P892" s="447"/>
      <c r="Q892" s="447"/>
      <c r="R892" s="447"/>
      <c r="S892" s="447"/>
      <c r="T892" s="447"/>
      <c r="U892" s="447"/>
      <c r="V892" s="447"/>
      <c r="W892" s="447"/>
      <c r="X892" s="447"/>
    </row>
    <row r="893" spans="1:24" ht="12.75">
      <c r="A893" s="447"/>
      <c r="B893" s="447"/>
      <c r="C893" s="454"/>
      <c r="D893" s="447"/>
      <c r="E893" s="449"/>
      <c r="F893" s="447"/>
      <c r="G893" s="447"/>
      <c r="H893" s="447"/>
      <c r="I893" s="447"/>
      <c r="J893" s="447"/>
      <c r="K893" s="447"/>
      <c r="L893" s="447"/>
      <c r="M893" s="447"/>
      <c r="N893" s="447"/>
      <c r="O893" s="447"/>
      <c r="P893" s="447"/>
      <c r="Q893" s="447"/>
      <c r="R893" s="447"/>
      <c r="S893" s="447"/>
      <c r="T893" s="447"/>
      <c r="U893" s="447"/>
      <c r="V893" s="447"/>
      <c r="W893" s="447"/>
      <c r="X893" s="447"/>
    </row>
    <row r="894" spans="1:24" ht="12.75">
      <c r="A894" s="447"/>
      <c r="B894" s="447"/>
      <c r="C894" s="454"/>
      <c r="D894" s="447"/>
      <c r="E894" s="449"/>
      <c r="F894" s="447"/>
      <c r="G894" s="447"/>
      <c r="H894" s="447"/>
      <c r="I894" s="447"/>
      <c r="J894" s="447"/>
      <c r="K894" s="447"/>
      <c r="L894" s="447"/>
      <c r="M894" s="447"/>
      <c r="N894" s="447"/>
      <c r="O894" s="447"/>
      <c r="P894" s="447"/>
      <c r="Q894" s="447"/>
      <c r="R894" s="447"/>
      <c r="S894" s="447"/>
      <c r="T894" s="447"/>
      <c r="U894" s="447"/>
      <c r="V894" s="447"/>
      <c r="W894" s="447"/>
      <c r="X894" s="447"/>
    </row>
    <row r="895" spans="1:24" ht="12.75">
      <c r="A895" s="447"/>
      <c r="B895" s="447"/>
      <c r="C895" s="454"/>
      <c r="D895" s="447"/>
      <c r="E895" s="449"/>
      <c r="F895" s="447"/>
      <c r="G895" s="447"/>
      <c r="H895" s="447"/>
      <c r="I895" s="447"/>
      <c r="J895" s="447"/>
      <c r="K895" s="447"/>
      <c r="L895" s="447"/>
      <c r="M895" s="447"/>
      <c r="N895" s="447"/>
      <c r="O895" s="447"/>
      <c r="P895" s="447"/>
      <c r="Q895" s="447"/>
      <c r="R895" s="447"/>
      <c r="S895" s="447"/>
      <c r="T895" s="447"/>
      <c r="U895" s="447"/>
      <c r="V895" s="447"/>
      <c r="W895" s="447"/>
      <c r="X895" s="447"/>
    </row>
    <row r="896" spans="1:24" ht="12.75">
      <c r="A896" s="447"/>
      <c r="B896" s="447"/>
      <c r="C896" s="454"/>
      <c r="D896" s="447"/>
      <c r="E896" s="449"/>
      <c r="F896" s="447"/>
      <c r="G896" s="447"/>
      <c r="H896" s="447"/>
      <c r="I896" s="447"/>
      <c r="J896" s="447"/>
      <c r="K896" s="447"/>
      <c r="L896" s="447"/>
      <c r="M896" s="447"/>
      <c r="N896" s="447"/>
      <c r="O896" s="447"/>
      <c r="P896" s="447"/>
      <c r="Q896" s="447"/>
      <c r="R896" s="447"/>
      <c r="S896" s="447"/>
      <c r="T896" s="447"/>
      <c r="U896" s="447"/>
      <c r="V896" s="447"/>
      <c r="W896" s="447"/>
      <c r="X896" s="447"/>
    </row>
    <row r="897" spans="1:24" ht="12.75">
      <c r="A897" s="447"/>
      <c r="B897" s="447"/>
      <c r="C897" s="454"/>
      <c r="D897" s="447"/>
      <c r="E897" s="449"/>
      <c r="F897" s="447"/>
      <c r="G897" s="447"/>
      <c r="H897" s="447"/>
      <c r="I897" s="447"/>
      <c r="J897" s="447"/>
      <c r="K897" s="447"/>
      <c r="L897" s="447"/>
      <c r="M897" s="447"/>
      <c r="N897" s="447"/>
      <c r="O897" s="447"/>
      <c r="P897" s="447"/>
      <c r="Q897" s="447"/>
      <c r="R897" s="447"/>
      <c r="S897" s="447"/>
      <c r="T897" s="447"/>
      <c r="U897" s="447"/>
      <c r="V897" s="447"/>
      <c r="W897" s="447"/>
      <c r="X897" s="447"/>
    </row>
    <row r="898" spans="1:24" ht="12.75">
      <c r="A898" s="447"/>
      <c r="B898" s="447"/>
      <c r="C898" s="454"/>
      <c r="D898" s="447"/>
      <c r="E898" s="449"/>
      <c r="F898" s="447"/>
      <c r="G898" s="447"/>
      <c r="H898" s="447"/>
      <c r="I898" s="447"/>
      <c r="J898" s="447"/>
      <c r="K898" s="447"/>
      <c r="L898" s="447"/>
      <c r="M898" s="447"/>
      <c r="N898" s="447"/>
      <c r="O898" s="447"/>
      <c r="P898" s="447"/>
      <c r="Q898" s="447"/>
      <c r="R898" s="447"/>
      <c r="S898" s="447"/>
      <c r="T898" s="447"/>
      <c r="U898" s="447"/>
      <c r="V898" s="447"/>
      <c r="W898" s="447"/>
      <c r="X898" s="447"/>
    </row>
    <row r="899" spans="1:24" ht="12.75">
      <c r="A899" s="447"/>
      <c r="B899" s="447"/>
      <c r="C899" s="454"/>
      <c r="D899" s="447"/>
      <c r="E899" s="449"/>
      <c r="F899" s="447"/>
      <c r="G899" s="447"/>
      <c r="H899" s="447"/>
      <c r="I899" s="447"/>
      <c r="J899" s="447"/>
      <c r="K899" s="447"/>
      <c r="L899" s="447"/>
      <c r="M899" s="447"/>
      <c r="N899" s="447"/>
      <c r="O899" s="447"/>
      <c r="P899" s="447"/>
      <c r="Q899" s="447"/>
      <c r="R899" s="447"/>
      <c r="S899" s="447"/>
      <c r="T899" s="447"/>
      <c r="U899" s="447"/>
      <c r="V899" s="447"/>
      <c r="W899" s="447"/>
      <c r="X899" s="447"/>
    </row>
    <row r="900" spans="1:24" ht="12.75">
      <c r="A900" s="447"/>
      <c r="B900" s="447"/>
      <c r="C900" s="454"/>
      <c r="D900" s="447"/>
      <c r="E900" s="449"/>
      <c r="F900" s="447"/>
      <c r="G900" s="447"/>
      <c r="H900" s="447"/>
      <c r="I900" s="447"/>
      <c r="J900" s="447"/>
      <c r="K900" s="447"/>
      <c r="L900" s="447"/>
      <c r="M900" s="447"/>
      <c r="N900" s="447"/>
      <c r="O900" s="447"/>
      <c r="P900" s="447"/>
      <c r="Q900" s="447"/>
      <c r="R900" s="447"/>
      <c r="S900" s="447"/>
      <c r="T900" s="447"/>
      <c r="U900" s="447"/>
      <c r="V900" s="447"/>
      <c r="W900" s="447"/>
      <c r="X900" s="447"/>
    </row>
    <row r="901" spans="1:24" ht="12.75">
      <c r="A901" s="447"/>
      <c r="B901" s="447"/>
      <c r="C901" s="454"/>
      <c r="D901" s="447"/>
      <c r="E901" s="449"/>
      <c r="F901" s="447"/>
      <c r="G901" s="447"/>
      <c r="H901" s="447"/>
      <c r="I901" s="447"/>
      <c r="J901" s="447"/>
      <c r="K901" s="447"/>
      <c r="L901" s="447"/>
      <c r="M901" s="447"/>
      <c r="N901" s="447"/>
      <c r="O901" s="447"/>
      <c r="P901" s="447"/>
      <c r="Q901" s="447"/>
      <c r="R901" s="447"/>
      <c r="S901" s="447"/>
      <c r="T901" s="447"/>
      <c r="U901" s="447"/>
      <c r="V901" s="447"/>
      <c r="W901" s="447"/>
      <c r="X901" s="447"/>
    </row>
    <row r="902" spans="1:24" ht="12.75">
      <c r="A902" s="447"/>
      <c r="B902" s="447"/>
      <c r="C902" s="454"/>
      <c r="D902" s="447"/>
      <c r="E902" s="449"/>
      <c r="F902" s="447"/>
      <c r="G902" s="447"/>
      <c r="H902" s="447"/>
      <c r="I902" s="447"/>
      <c r="J902" s="447"/>
      <c r="K902" s="447"/>
      <c r="L902" s="447"/>
      <c r="M902" s="447"/>
      <c r="N902" s="447"/>
      <c r="O902" s="447"/>
      <c r="P902" s="447"/>
      <c r="Q902" s="447"/>
      <c r="R902" s="447"/>
      <c r="S902" s="447"/>
      <c r="T902" s="447"/>
      <c r="U902" s="447"/>
      <c r="V902" s="447"/>
      <c r="W902" s="447"/>
      <c r="X902" s="447"/>
    </row>
    <row r="903" spans="1:24" ht="12.75">
      <c r="A903" s="447"/>
      <c r="B903" s="447"/>
      <c r="C903" s="454"/>
      <c r="D903" s="447"/>
      <c r="E903" s="449"/>
      <c r="F903" s="447"/>
      <c r="G903" s="447"/>
      <c r="H903" s="447"/>
      <c r="I903" s="447"/>
      <c r="J903" s="447"/>
      <c r="K903" s="447"/>
      <c r="L903" s="447"/>
      <c r="M903" s="447"/>
      <c r="N903" s="447"/>
      <c r="O903" s="447"/>
      <c r="P903" s="447"/>
      <c r="Q903" s="447"/>
      <c r="R903" s="447"/>
      <c r="S903" s="447"/>
      <c r="T903" s="447"/>
      <c r="U903" s="447"/>
      <c r="V903" s="447"/>
      <c r="W903" s="447"/>
      <c r="X903" s="447"/>
    </row>
    <row r="904" spans="1:24" ht="12.75">
      <c r="A904" s="447"/>
      <c r="B904" s="447"/>
      <c r="C904" s="454"/>
      <c r="D904" s="447"/>
      <c r="E904" s="449"/>
      <c r="F904" s="447"/>
      <c r="G904" s="447"/>
      <c r="H904" s="447"/>
      <c r="I904" s="447"/>
      <c r="J904" s="447"/>
      <c r="K904" s="447"/>
      <c r="L904" s="447"/>
      <c r="M904" s="447"/>
      <c r="N904" s="447"/>
      <c r="O904" s="447"/>
      <c r="P904" s="447"/>
      <c r="Q904" s="447"/>
      <c r="R904" s="447"/>
      <c r="S904" s="447"/>
      <c r="T904" s="447"/>
      <c r="U904" s="447"/>
      <c r="V904" s="447"/>
      <c r="W904" s="447"/>
      <c r="X904" s="447"/>
    </row>
    <row r="905" spans="1:24" ht="12.75">
      <c r="A905" s="447"/>
      <c r="B905" s="447"/>
      <c r="C905" s="454"/>
      <c r="D905" s="447"/>
      <c r="E905" s="449"/>
      <c r="F905" s="447"/>
      <c r="G905" s="447"/>
      <c r="H905" s="447"/>
      <c r="I905" s="447"/>
      <c r="J905" s="447"/>
      <c r="K905" s="447"/>
      <c r="L905" s="447"/>
      <c r="M905" s="447"/>
      <c r="N905" s="447"/>
      <c r="O905" s="447"/>
      <c r="P905" s="447"/>
      <c r="Q905" s="447"/>
      <c r="R905" s="447"/>
      <c r="S905" s="447"/>
      <c r="T905" s="447"/>
      <c r="U905" s="447"/>
      <c r="V905" s="447"/>
      <c r="W905" s="447"/>
      <c r="X905" s="447"/>
    </row>
    <row r="906" spans="1:24" ht="12.75">
      <c r="A906" s="447"/>
      <c r="B906" s="447"/>
      <c r="C906" s="454"/>
      <c r="D906" s="447"/>
      <c r="E906" s="449"/>
      <c r="F906" s="447"/>
      <c r="G906" s="447"/>
      <c r="H906" s="447"/>
      <c r="I906" s="447"/>
      <c r="J906" s="447"/>
      <c r="K906" s="447"/>
      <c r="L906" s="447"/>
      <c r="M906" s="447"/>
      <c r="N906" s="447"/>
      <c r="O906" s="447"/>
      <c r="P906" s="447"/>
      <c r="Q906" s="447"/>
      <c r="R906" s="447"/>
      <c r="S906" s="447"/>
      <c r="T906" s="447"/>
      <c r="U906" s="447"/>
      <c r="V906" s="447"/>
      <c r="W906" s="447"/>
      <c r="X906" s="447"/>
    </row>
    <row r="907" spans="1:24" ht="12.75">
      <c r="A907" s="447"/>
      <c r="B907" s="447"/>
      <c r="C907" s="454"/>
      <c r="D907" s="447"/>
      <c r="E907" s="449"/>
      <c r="F907" s="447"/>
      <c r="G907" s="447"/>
      <c r="H907" s="447"/>
      <c r="I907" s="447"/>
      <c r="J907" s="447"/>
      <c r="K907" s="447"/>
      <c r="L907" s="447"/>
      <c r="M907" s="447"/>
      <c r="N907" s="447"/>
      <c r="O907" s="447"/>
      <c r="P907" s="447"/>
      <c r="Q907" s="447"/>
      <c r="R907" s="447"/>
      <c r="S907" s="447"/>
      <c r="T907" s="447"/>
      <c r="U907" s="447"/>
      <c r="V907" s="447"/>
      <c r="W907" s="447"/>
      <c r="X907" s="447"/>
    </row>
    <row r="908" spans="1:24" ht="12.75">
      <c r="A908" s="447"/>
      <c r="B908" s="447"/>
      <c r="C908" s="454"/>
      <c r="D908" s="447"/>
      <c r="E908" s="449"/>
      <c r="F908" s="447"/>
      <c r="G908" s="447"/>
      <c r="H908" s="447"/>
      <c r="I908" s="447"/>
      <c r="J908" s="447"/>
      <c r="K908" s="447"/>
      <c r="L908" s="447"/>
      <c r="M908" s="447"/>
      <c r="N908" s="447"/>
      <c r="O908" s="447"/>
      <c r="P908" s="447"/>
      <c r="Q908" s="447"/>
      <c r="R908" s="447"/>
      <c r="S908" s="447"/>
      <c r="T908" s="447"/>
      <c r="U908" s="447"/>
      <c r="V908" s="447"/>
      <c r="W908" s="447"/>
      <c r="X908" s="447"/>
    </row>
    <row r="909" spans="1:24" ht="12.75">
      <c r="A909" s="447"/>
      <c r="B909" s="447"/>
      <c r="C909" s="454"/>
      <c r="D909" s="447"/>
      <c r="E909" s="449"/>
      <c r="F909" s="447"/>
      <c r="G909" s="447"/>
      <c r="H909" s="447"/>
      <c r="I909" s="447"/>
      <c r="J909" s="447"/>
      <c r="K909" s="447"/>
      <c r="L909" s="447"/>
      <c r="M909" s="447"/>
      <c r="N909" s="447"/>
      <c r="O909" s="447"/>
      <c r="P909" s="447"/>
      <c r="Q909" s="447"/>
      <c r="R909" s="447"/>
      <c r="S909" s="447"/>
      <c r="T909" s="447"/>
      <c r="U909" s="447"/>
      <c r="V909" s="447"/>
      <c r="W909" s="447"/>
      <c r="X909" s="447"/>
    </row>
    <row r="910" spans="1:24" ht="12.75">
      <c r="A910" s="447"/>
      <c r="B910" s="447"/>
      <c r="C910" s="454"/>
      <c r="D910" s="447"/>
      <c r="E910" s="449"/>
      <c r="F910" s="447"/>
      <c r="G910" s="447"/>
      <c r="H910" s="447"/>
      <c r="I910" s="447"/>
      <c r="J910" s="447"/>
      <c r="K910" s="447"/>
      <c r="L910" s="447"/>
      <c r="M910" s="447"/>
      <c r="N910" s="447"/>
      <c r="O910" s="447"/>
      <c r="P910" s="447"/>
      <c r="Q910" s="447"/>
      <c r="R910" s="447"/>
      <c r="S910" s="447"/>
      <c r="T910" s="447"/>
      <c r="U910" s="447"/>
      <c r="V910" s="447"/>
      <c r="W910" s="447"/>
      <c r="X910" s="447"/>
    </row>
    <row r="911" spans="1:24" ht="12.75">
      <c r="A911" s="447"/>
      <c r="B911" s="447"/>
      <c r="C911" s="454"/>
      <c r="D911" s="447"/>
      <c r="E911" s="449"/>
      <c r="F911" s="447"/>
      <c r="G911" s="447"/>
      <c r="H911" s="447"/>
      <c r="I911" s="447"/>
      <c r="J911" s="447"/>
      <c r="K911" s="447"/>
      <c r="L911" s="447"/>
      <c r="M911" s="447"/>
      <c r="N911" s="447"/>
      <c r="O911" s="447"/>
      <c r="P911" s="447"/>
      <c r="Q911" s="447"/>
      <c r="R911" s="447"/>
      <c r="S911" s="447"/>
      <c r="T911" s="447"/>
      <c r="U911" s="447"/>
      <c r="V911" s="447"/>
      <c r="W911" s="447"/>
      <c r="X911" s="447"/>
    </row>
    <row r="912" spans="1:24" ht="12.75">
      <c r="A912" s="447"/>
      <c r="B912" s="447"/>
      <c r="C912" s="454"/>
      <c r="D912" s="447"/>
      <c r="E912" s="449"/>
      <c r="F912" s="447"/>
      <c r="G912" s="447"/>
      <c r="H912" s="447"/>
      <c r="I912" s="447"/>
      <c r="J912" s="447"/>
      <c r="K912" s="447"/>
      <c r="L912" s="447"/>
      <c r="M912" s="447"/>
      <c r="N912" s="447"/>
      <c r="O912" s="447"/>
      <c r="P912" s="447"/>
      <c r="Q912" s="447"/>
      <c r="R912" s="447"/>
      <c r="S912" s="447"/>
      <c r="T912" s="447"/>
      <c r="U912" s="447"/>
      <c r="V912" s="447"/>
      <c r="W912" s="447"/>
      <c r="X912" s="447"/>
    </row>
    <row r="913" spans="1:24" ht="12.75">
      <c r="A913" s="447"/>
      <c r="B913" s="447"/>
      <c r="C913" s="454"/>
      <c r="D913" s="447"/>
      <c r="E913" s="449"/>
      <c r="F913" s="447"/>
      <c r="G913" s="447"/>
      <c r="H913" s="447"/>
      <c r="I913" s="447"/>
      <c r="J913" s="447"/>
      <c r="K913" s="447"/>
      <c r="L913" s="447"/>
      <c r="M913" s="447"/>
      <c r="N913" s="447"/>
      <c r="O913" s="447"/>
      <c r="P913" s="447"/>
      <c r="Q913" s="447"/>
      <c r="R913" s="447"/>
      <c r="S913" s="447"/>
      <c r="T913" s="447"/>
      <c r="U913" s="447"/>
      <c r="V913" s="447"/>
      <c r="W913" s="447"/>
      <c r="X913" s="447"/>
    </row>
    <row r="914" spans="1:24" ht="12.75">
      <c r="A914" s="447"/>
      <c r="B914" s="447"/>
      <c r="C914" s="454"/>
      <c r="D914" s="447"/>
      <c r="E914" s="449"/>
      <c r="F914" s="447"/>
      <c r="G914" s="447"/>
      <c r="H914" s="447"/>
      <c r="I914" s="447"/>
      <c r="J914" s="447"/>
      <c r="K914" s="447"/>
      <c r="L914" s="447"/>
      <c r="M914" s="447"/>
      <c r="N914" s="447"/>
      <c r="O914" s="447"/>
      <c r="P914" s="447"/>
      <c r="Q914" s="447"/>
      <c r="R914" s="447"/>
      <c r="S914" s="447"/>
      <c r="T914" s="447"/>
      <c r="U914" s="447"/>
      <c r="V914" s="447"/>
      <c r="W914" s="447"/>
      <c r="X914" s="447"/>
    </row>
    <row r="915" spans="1:24" ht="12.75">
      <c r="A915" s="447"/>
      <c r="B915" s="447"/>
      <c r="C915" s="454"/>
      <c r="D915" s="447"/>
      <c r="E915" s="449"/>
      <c r="F915" s="447"/>
      <c r="G915" s="447"/>
      <c r="H915" s="447"/>
      <c r="I915" s="447"/>
      <c r="J915" s="447"/>
      <c r="K915" s="447"/>
      <c r="L915" s="447"/>
      <c r="M915" s="447"/>
      <c r="N915" s="447"/>
      <c r="O915" s="447"/>
      <c r="P915" s="447"/>
      <c r="Q915" s="447"/>
      <c r="R915" s="447"/>
      <c r="S915" s="447"/>
      <c r="T915" s="447"/>
      <c r="U915" s="447"/>
      <c r="V915" s="447"/>
      <c r="W915" s="447"/>
      <c r="X915" s="447"/>
    </row>
    <row r="916" spans="1:24" ht="12.75">
      <c r="A916" s="447"/>
      <c r="B916" s="447"/>
      <c r="C916" s="454"/>
      <c r="D916" s="447"/>
      <c r="E916" s="449"/>
      <c r="F916" s="447"/>
      <c r="G916" s="447"/>
      <c r="H916" s="447"/>
      <c r="I916" s="447"/>
      <c r="J916" s="447"/>
      <c r="K916" s="447"/>
      <c r="L916" s="447"/>
      <c r="M916" s="447"/>
      <c r="N916" s="447"/>
      <c r="O916" s="447"/>
      <c r="P916" s="447"/>
      <c r="Q916" s="447"/>
      <c r="R916" s="447"/>
      <c r="S916" s="447"/>
      <c r="T916" s="447"/>
      <c r="U916" s="447"/>
      <c r="V916" s="447"/>
      <c r="W916" s="447"/>
      <c r="X916" s="447"/>
    </row>
    <row r="917" spans="1:24" ht="12.75">
      <c r="A917" s="447"/>
      <c r="B917" s="447"/>
      <c r="C917" s="454"/>
      <c r="D917" s="447"/>
      <c r="E917" s="449"/>
      <c r="F917" s="447"/>
      <c r="G917" s="447"/>
      <c r="H917" s="447"/>
      <c r="I917" s="447"/>
      <c r="J917" s="447"/>
      <c r="K917" s="447"/>
      <c r="L917" s="447"/>
      <c r="M917" s="447"/>
      <c r="N917" s="447"/>
      <c r="O917" s="447"/>
      <c r="P917" s="447"/>
      <c r="Q917" s="447"/>
      <c r="R917" s="447"/>
      <c r="S917" s="447"/>
      <c r="T917" s="447"/>
      <c r="U917" s="447"/>
      <c r="V917" s="447"/>
      <c r="W917" s="447"/>
      <c r="X917" s="447"/>
    </row>
    <row r="918" spans="1:24" ht="12.75">
      <c r="A918" s="447"/>
      <c r="B918" s="447"/>
      <c r="C918" s="454"/>
      <c r="D918" s="447"/>
      <c r="E918" s="449"/>
      <c r="F918" s="447"/>
      <c r="G918" s="447"/>
      <c r="H918" s="447"/>
      <c r="I918" s="447"/>
      <c r="J918" s="447"/>
      <c r="K918" s="447"/>
      <c r="L918" s="447"/>
      <c r="M918" s="447"/>
      <c r="N918" s="447"/>
      <c r="O918" s="447"/>
      <c r="P918" s="447"/>
      <c r="Q918" s="447"/>
      <c r="R918" s="447"/>
      <c r="S918" s="447"/>
      <c r="T918" s="447"/>
      <c r="U918" s="447"/>
      <c r="V918" s="447"/>
      <c r="W918" s="447"/>
      <c r="X918" s="447"/>
    </row>
    <row r="919" spans="1:24" ht="12.75">
      <c r="A919" s="447"/>
      <c r="B919" s="447"/>
      <c r="C919" s="454"/>
      <c r="D919" s="447"/>
      <c r="E919" s="449"/>
      <c r="F919" s="447"/>
      <c r="G919" s="447"/>
      <c r="H919" s="447"/>
      <c r="I919" s="447"/>
      <c r="J919" s="447"/>
      <c r="K919" s="447"/>
      <c r="L919" s="447"/>
      <c r="M919" s="447"/>
      <c r="N919" s="447"/>
      <c r="O919" s="447"/>
      <c r="P919" s="447"/>
      <c r="Q919" s="447"/>
      <c r="R919" s="447"/>
      <c r="S919" s="447"/>
      <c r="T919" s="447"/>
      <c r="U919" s="447"/>
      <c r="V919" s="447"/>
      <c r="W919" s="447"/>
      <c r="X919" s="447"/>
    </row>
    <row r="920" spans="1:24" ht="12.75">
      <c r="A920" s="447"/>
      <c r="B920" s="447"/>
      <c r="C920" s="454"/>
      <c r="D920" s="447"/>
      <c r="E920" s="449"/>
      <c r="F920" s="447"/>
      <c r="G920" s="447"/>
      <c r="H920" s="447"/>
      <c r="I920" s="447"/>
      <c r="J920" s="447"/>
      <c r="K920" s="447"/>
      <c r="L920" s="447"/>
      <c r="M920" s="447"/>
      <c r="N920" s="447"/>
      <c r="O920" s="447"/>
      <c r="P920" s="447"/>
      <c r="Q920" s="447"/>
      <c r="R920" s="447"/>
      <c r="S920" s="447"/>
      <c r="T920" s="447"/>
      <c r="U920" s="447"/>
      <c r="V920" s="447"/>
      <c r="W920" s="447"/>
      <c r="X920" s="447"/>
    </row>
    <row r="921" spans="1:24" ht="12.75">
      <c r="A921" s="447"/>
      <c r="B921" s="447"/>
      <c r="C921" s="454"/>
      <c r="D921" s="447"/>
      <c r="E921" s="449"/>
      <c r="F921" s="447"/>
      <c r="G921" s="447"/>
      <c r="H921" s="447"/>
      <c r="I921" s="447"/>
      <c r="J921" s="447"/>
      <c r="K921" s="447"/>
      <c r="L921" s="447"/>
      <c r="M921" s="447"/>
      <c r="N921" s="447"/>
      <c r="O921" s="447"/>
      <c r="P921" s="447"/>
      <c r="Q921" s="447"/>
      <c r="R921" s="447"/>
      <c r="S921" s="447"/>
      <c r="T921" s="447"/>
      <c r="U921" s="447"/>
      <c r="V921" s="447"/>
      <c r="W921" s="447"/>
      <c r="X921" s="447"/>
    </row>
    <row r="922" spans="1:24" ht="12.75">
      <c r="A922" s="447"/>
      <c r="B922" s="447"/>
      <c r="C922" s="454"/>
      <c r="D922" s="447"/>
      <c r="E922" s="449"/>
      <c r="F922" s="447"/>
      <c r="G922" s="447"/>
      <c r="H922" s="447"/>
      <c r="I922" s="447"/>
      <c r="J922" s="447"/>
      <c r="K922" s="447"/>
      <c r="L922" s="447"/>
      <c r="M922" s="447"/>
      <c r="N922" s="447"/>
      <c r="O922" s="447"/>
      <c r="P922" s="447"/>
      <c r="Q922" s="447"/>
      <c r="R922" s="447"/>
      <c r="S922" s="447"/>
      <c r="T922" s="447"/>
      <c r="U922" s="447"/>
      <c r="V922" s="447"/>
      <c r="W922" s="447"/>
      <c r="X922" s="447"/>
    </row>
    <row r="923" spans="1:24" ht="12.75">
      <c r="A923" s="447"/>
      <c r="B923" s="447"/>
      <c r="C923" s="454"/>
      <c r="D923" s="447"/>
      <c r="E923" s="449"/>
      <c r="F923" s="447"/>
      <c r="G923" s="447"/>
      <c r="H923" s="447"/>
      <c r="I923" s="447"/>
      <c r="J923" s="447"/>
      <c r="K923" s="447"/>
      <c r="L923" s="447"/>
      <c r="M923" s="447"/>
      <c r="N923" s="447"/>
      <c r="O923" s="447"/>
      <c r="P923" s="447"/>
      <c r="Q923" s="447"/>
      <c r="R923" s="447"/>
      <c r="S923" s="447"/>
      <c r="T923" s="447"/>
      <c r="U923" s="447"/>
      <c r="V923" s="447"/>
      <c r="W923" s="447"/>
      <c r="X923" s="447"/>
    </row>
    <row r="924" spans="1:24" ht="12.75">
      <c r="A924" s="447"/>
      <c r="B924" s="447"/>
      <c r="C924" s="454"/>
      <c r="D924" s="447"/>
      <c r="E924" s="449"/>
      <c r="F924" s="447"/>
      <c r="G924" s="447"/>
      <c r="H924" s="447"/>
      <c r="I924" s="447"/>
      <c r="J924" s="447"/>
      <c r="K924" s="447"/>
      <c r="L924" s="447"/>
      <c r="M924" s="447"/>
      <c r="N924" s="447"/>
      <c r="O924" s="447"/>
      <c r="P924" s="447"/>
      <c r="Q924" s="447"/>
      <c r="R924" s="447"/>
      <c r="S924" s="447"/>
      <c r="T924" s="447"/>
      <c r="U924" s="447"/>
      <c r="V924" s="447"/>
      <c r="W924" s="447"/>
      <c r="X924" s="447"/>
    </row>
    <row r="925" spans="1:24" ht="12.75">
      <c r="A925" s="447"/>
      <c r="B925" s="447"/>
      <c r="C925" s="454"/>
      <c r="D925" s="447"/>
      <c r="E925" s="449"/>
      <c r="F925" s="447"/>
      <c r="G925" s="447"/>
      <c r="H925" s="447"/>
      <c r="I925" s="447"/>
      <c r="J925" s="447"/>
      <c r="K925" s="447"/>
      <c r="L925" s="447"/>
      <c r="M925" s="447"/>
      <c r="N925" s="447"/>
      <c r="O925" s="447"/>
      <c r="P925" s="447"/>
      <c r="Q925" s="447"/>
      <c r="R925" s="447"/>
      <c r="S925" s="447"/>
      <c r="T925" s="447"/>
      <c r="U925" s="447"/>
      <c r="V925" s="447"/>
      <c r="W925" s="447"/>
      <c r="X925" s="447"/>
    </row>
    <row r="926" spans="1:24" ht="12.75">
      <c r="A926" s="447"/>
      <c r="B926" s="447"/>
      <c r="C926" s="454"/>
      <c r="D926" s="447"/>
      <c r="E926" s="449"/>
      <c r="F926" s="447"/>
      <c r="G926" s="447"/>
      <c r="H926" s="447"/>
      <c r="I926" s="447"/>
      <c r="J926" s="447"/>
      <c r="K926" s="447"/>
      <c r="L926" s="447"/>
      <c r="M926" s="447"/>
      <c r="N926" s="447"/>
      <c r="O926" s="447"/>
      <c r="P926" s="447"/>
      <c r="Q926" s="447"/>
      <c r="R926" s="447"/>
      <c r="S926" s="447"/>
      <c r="T926" s="447"/>
      <c r="U926" s="447"/>
      <c r="V926" s="447"/>
      <c r="W926" s="447"/>
      <c r="X926" s="447"/>
    </row>
    <row r="927" spans="1:24" ht="12.75">
      <c r="A927" s="447"/>
      <c r="B927" s="447"/>
      <c r="C927" s="454"/>
      <c r="D927" s="447"/>
      <c r="E927" s="449"/>
      <c r="F927" s="447"/>
      <c r="G927" s="447"/>
      <c r="H927" s="447"/>
      <c r="I927" s="447"/>
      <c r="J927" s="447"/>
      <c r="K927" s="447"/>
      <c r="L927" s="447"/>
      <c r="M927" s="447"/>
      <c r="N927" s="447"/>
      <c r="O927" s="447"/>
      <c r="P927" s="447"/>
      <c r="Q927" s="447"/>
      <c r="R927" s="447"/>
      <c r="S927" s="447"/>
      <c r="T927" s="447"/>
      <c r="U927" s="447"/>
      <c r="V927" s="447"/>
      <c r="W927" s="447"/>
      <c r="X927" s="447"/>
    </row>
    <row r="928" spans="1:24" ht="12.75">
      <c r="A928" s="447"/>
      <c r="B928" s="447"/>
      <c r="C928" s="454"/>
      <c r="D928" s="447"/>
      <c r="E928" s="449"/>
      <c r="F928" s="447"/>
      <c r="G928" s="447"/>
      <c r="H928" s="447"/>
      <c r="I928" s="447"/>
      <c r="J928" s="447"/>
      <c r="K928" s="447"/>
      <c r="L928" s="447"/>
      <c r="M928" s="447"/>
      <c r="N928" s="447"/>
      <c r="O928" s="447"/>
      <c r="P928" s="447"/>
      <c r="Q928" s="447"/>
      <c r="R928" s="447"/>
      <c r="S928" s="447"/>
      <c r="T928" s="447"/>
      <c r="U928" s="447"/>
      <c r="V928" s="447"/>
      <c r="W928" s="447"/>
      <c r="X928" s="447"/>
    </row>
    <row r="929" spans="1:24" ht="12.75">
      <c r="A929" s="447"/>
      <c r="B929" s="447"/>
      <c r="C929" s="454"/>
      <c r="D929" s="447"/>
      <c r="E929" s="449"/>
      <c r="F929" s="447"/>
      <c r="G929" s="447"/>
      <c r="H929" s="447"/>
      <c r="I929" s="447"/>
      <c r="J929" s="447"/>
      <c r="K929" s="447"/>
      <c r="L929" s="447"/>
      <c r="M929" s="447"/>
      <c r="N929" s="447"/>
      <c r="O929" s="447"/>
      <c r="P929" s="447"/>
      <c r="Q929" s="447"/>
      <c r="R929" s="447"/>
      <c r="S929" s="447"/>
      <c r="T929" s="447"/>
      <c r="U929" s="447"/>
      <c r="V929" s="447"/>
      <c r="W929" s="447"/>
      <c r="X929" s="447"/>
    </row>
    <row r="930" spans="1:24" ht="12.75">
      <c r="A930" s="447"/>
      <c r="B930" s="447"/>
      <c r="C930" s="454"/>
      <c r="D930" s="447"/>
      <c r="E930" s="449"/>
      <c r="F930" s="447"/>
      <c r="G930" s="447"/>
      <c r="H930" s="447"/>
      <c r="I930" s="447"/>
      <c r="J930" s="447"/>
      <c r="K930" s="447"/>
      <c r="L930" s="447"/>
      <c r="M930" s="447"/>
      <c r="N930" s="447"/>
      <c r="O930" s="447"/>
      <c r="P930" s="447"/>
      <c r="Q930" s="447"/>
      <c r="R930" s="447"/>
      <c r="S930" s="447"/>
      <c r="T930" s="447"/>
      <c r="U930" s="447"/>
      <c r="V930" s="447"/>
      <c r="W930" s="447"/>
      <c r="X930" s="447"/>
    </row>
    <row r="931" spans="1:24" ht="12.75">
      <c r="A931" s="447"/>
      <c r="B931" s="447"/>
      <c r="C931" s="454"/>
      <c r="D931" s="447"/>
      <c r="E931" s="449"/>
      <c r="F931" s="447"/>
      <c r="G931" s="447"/>
      <c r="H931" s="447"/>
      <c r="I931" s="447"/>
      <c r="J931" s="447"/>
      <c r="K931" s="447"/>
      <c r="L931" s="447"/>
      <c r="M931" s="447"/>
      <c r="N931" s="447"/>
      <c r="O931" s="447"/>
      <c r="P931" s="447"/>
      <c r="Q931" s="447"/>
      <c r="R931" s="447"/>
      <c r="S931" s="447"/>
      <c r="T931" s="447"/>
      <c r="U931" s="447"/>
      <c r="V931" s="447"/>
      <c r="W931" s="447"/>
      <c r="X931" s="447"/>
    </row>
    <row r="932" spans="1:24" ht="12.75">
      <c r="A932" s="447"/>
      <c r="B932" s="447"/>
      <c r="C932" s="454"/>
      <c r="D932" s="447"/>
      <c r="E932" s="449"/>
      <c r="F932" s="447"/>
      <c r="G932" s="447"/>
      <c r="H932" s="447"/>
      <c r="I932" s="447"/>
      <c r="J932" s="447"/>
      <c r="K932" s="447"/>
      <c r="L932" s="447"/>
      <c r="M932" s="447"/>
      <c r="N932" s="447"/>
      <c r="O932" s="447"/>
      <c r="P932" s="447"/>
      <c r="Q932" s="447"/>
      <c r="R932" s="447"/>
      <c r="S932" s="447"/>
      <c r="T932" s="447"/>
      <c r="U932" s="447"/>
      <c r="V932" s="447"/>
      <c r="W932" s="447"/>
      <c r="X932" s="447"/>
    </row>
    <row r="933" spans="1:24" ht="12.75">
      <c r="A933" s="447"/>
      <c r="B933" s="447"/>
      <c r="C933" s="454"/>
      <c r="D933" s="447"/>
      <c r="E933" s="449"/>
      <c r="F933" s="447"/>
      <c r="G933" s="447"/>
      <c r="H933" s="447"/>
      <c r="I933" s="447"/>
      <c r="J933" s="447"/>
      <c r="K933" s="447"/>
      <c r="L933" s="447"/>
      <c r="M933" s="447"/>
      <c r="N933" s="447"/>
      <c r="O933" s="447"/>
      <c r="P933" s="447"/>
      <c r="Q933" s="447"/>
      <c r="R933" s="447"/>
      <c r="S933" s="447"/>
      <c r="T933" s="447"/>
      <c r="U933" s="447"/>
      <c r="V933" s="447"/>
      <c r="W933" s="447"/>
      <c r="X933" s="447"/>
    </row>
    <row r="934" spans="1:24" ht="12.75">
      <c r="A934" s="447"/>
      <c r="B934" s="447"/>
      <c r="C934" s="454"/>
      <c r="D934" s="447"/>
      <c r="E934" s="449"/>
      <c r="F934" s="447"/>
      <c r="G934" s="447"/>
      <c r="H934" s="447"/>
      <c r="I934" s="447"/>
      <c r="J934" s="447"/>
      <c r="K934" s="447"/>
      <c r="L934" s="447"/>
      <c r="M934" s="447"/>
      <c r="N934" s="447"/>
      <c r="O934" s="447"/>
      <c r="P934" s="447"/>
      <c r="Q934" s="447"/>
      <c r="R934" s="447"/>
      <c r="S934" s="447"/>
      <c r="T934" s="447"/>
      <c r="U934" s="447"/>
      <c r="V934" s="447"/>
      <c r="W934" s="447"/>
      <c r="X934" s="447"/>
    </row>
    <row r="935" spans="1:24" ht="12.75">
      <c r="A935" s="447"/>
      <c r="B935" s="447"/>
      <c r="C935" s="454"/>
      <c r="D935" s="447"/>
      <c r="E935" s="449"/>
      <c r="F935" s="447"/>
      <c r="G935" s="447"/>
      <c r="H935" s="447"/>
      <c r="I935" s="447"/>
      <c r="J935" s="447"/>
      <c r="K935" s="447"/>
      <c r="L935" s="447"/>
      <c r="M935" s="447"/>
      <c r="N935" s="447"/>
      <c r="O935" s="447"/>
      <c r="P935" s="447"/>
      <c r="Q935" s="447"/>
      <c r="R935" s="447"/>
      <c r="S935" s="447"/>
      <c r="T935" s="447"/>
      <c r="U935" s="447"/>
      <c r="V935" s="447"/>
      <c r="W935" s="447"/>
      <c r="X935" s="447"/>
    </row>
    <row r="936" spans="1:24" ht="12.75">
      <c r="A936" s="447"/>
      <c r="B936" s="447"/>
      <c r="C936" s="454"/>
      <c r="D936" s="447"/>
      <c r="E936" s="449"/>
      <c r="F936" s="447"/>
      <c r="G936" s="447"/>
      <c r="H936" s="447"/>
      <c r="I936" s="447"/>
      <c r="J936" s="447"/>
      <c r="K936" s="447"/>
      <c r="L936" s="447"/>
      <c r="M936" s="447"/>
      <c r="N936" s="447"/>
      <c r="O936" s="447"/>
      <c r="P936" s="447"/>
      <c r="Q936" s="447"/>
      <c r="R936" s="447"/>
      <c r="S936" s="447"/>
      <c r="T936" s="447"/>
      <c r="U936" s="447"/>
      <c r="V936" s="447"/>
      <c r="W936" s="447"/>
      <c r="X936" s="447"/>
    </row>
    <row r="937" spans="1:24" ht="12.75">
      <c r="A937" s="447"/>
      <c r="B937" s="447"/>
      <c r="C937" s="454"/>
      <c r="D937" s="447"/>
      <c r="E937" s="449"/>
      <c r="F937" s="447"/>
      <c r="G937" s="447"/>
      <c r="H937" s="447"/>
      <c r="I937" s="447"/>
      <c r="J937" s="447"/>
      <c r="K937" s="447"/>
      <c r="L937" s="447"/>
      <c r="M937" s="447"/>
      <c r="N937" s="447"/>
      <c r="O937" s="447"/>
      <c r="P937" s="447"/>
      <c r="Q937" s="447"/>
      <c r="R937" s="447"/>
      <c r="S937" s="447"/>
      <c r="T937" s="447"/>
      <c r="U937" s="447"/>
      <c r="V937" s="447"/>
      <c r="W937" s="447"/>
      <c r="X937" s="447"/>
    </row>
    <row r="938" spans="1:24" ht="12.75">
      <c r="A938" s="447"/>
      <c r="B938" s="447"/>
      <c r="C938" s="454"/>
      <c r="D938" s="447"/>
      <c r="E938" s="449"/>
      <c r="F938" s="447"/>
      <c r="G938" s="447"/>
      <c r="H938" s="447"/>
      <c r="I938" s="447"/>
      <c r="J938" s="447"/>
      <c r="K938" s="447"/>
      <c r="L938" s="447"/>
      <c r="M938" s="447"/>
      <c r="N938" s="447"/>
      <c r="O938" s="447"/>
      <c r="P938" s="447"/>
      <c r="Q938" s="447"/>
      <c r="R938" s="447"/>
      <c r="S938" s="447"/>
      <c r="T938" s="447"/>
      <c r="U938" s="447"/>
      <c r="V938" s="447"/>
      <c r="W938" s="447"/>
      <c r="X938" s="447"/>
    </row>
    <row r="939" spans="1:24" ht="12.75">
      <c r="A939" s="447"/>
      <c r="B939" s="447"/>
      <c r="C939" s="454"/>
      <c r="D939" s="447"/>
      <c r="E939" s="449"/>
      <c r="F939" s="447"/>
      <c r="G939" s="447"/>
      <c r="H939" s="447"/>
      <c r="I939" s="447"/>
      <c r="J939" s="447"/>
      <c r="K939" s="447"/>
      <c r="L939" s="447"/>
      <c r="M939" s="447"/>
      <c r="N939" s="447"/>
      <c r="O939" s="447"/>
      <c r="P939" s="447"/>
      <c r="Q939" s="447"/>
      <c r="R939" s="447"/>
      <c r="S939" s="447"/>
      <c r="T939" s="447"/>
      <c r="U939" s="447"/>
      <c r="V939" s="447"/>
      <c r="W939" s="447"/>
      <c r="X939" s="447"/>
    </row>
    <row r="940" spans="1:24" ht="12.75">
      <c r="A940" s="447"/>
      <c r="B940" s="447"/>
      <c r="C940" s="454"/>
      <c r="D940" s="447"/>
      <c r="E940" s="449"/>
      <c r="F940" s="447"/>
      <c r="G940" s="447"/>
      <c r="H940" s="447"/>
      <c r="I940" s="447"/>
      <c r="J940" s="447"/>
      <c r="K940" s="447"/>
      <c r="L940" s="447"/>
      <c r="M940" s="447"/>
      <c r="N940" s="447"/>
      <c r="O940" s="447"/>
      <c r="P940" s="447"/>
      <c r="Q940" s="447"/>
      <c r="R940" s="447"/>
      <c r="S940" s="447"/>
      <c r="T940" s="447"/>
      <c r="U940" s="447"/>
      <c r="V940" s="447"/>
      <c r="W940" s="447"/>
      <c r="X940" s="447"/>
    </row>
    <row r="941" spans="1:24" ht="12.75">
      <c r="A941" s="447"/>
      <c r="B941" s="447"/>
      <c r="C941" s="454"/>
      <c r="D941" s="447"/>
      <c r="E941" s="449"/>
      <c r="F941" s="447"/>
      <c r="G941" s="447"/>
      <c r="H941" s="447"/>
      <c r="I941" s="447"/>
      <c r="J941" s="447"/>
      <c r="K941" s="447"/>
      <c r="L941" s="447"/>
      <c r="M941" s="447"/>
      <c r="N941" s="447"/>
      <c r="O941" s="447"/>
      <c r="P941" s="447"/>
      <c r="Q941" s="447"/>
      <c r="R941" s="447"/>
      <c r="S941" s="447"/>
      <c r="T941" s="447"/>
      <c r="U941" s="447"/>
      <c r="V941" s="447"/>
      <c r="W941" s="447"/>
      <c r="X941" s="447"/>
    </row>
    <row r="942" spans="1:24" ht="12.75">
      <c r="A942" s="447"/>
      <c r="B942" s="447"/>
      <c r="C942" s="454"/>
      <c r="D942" s="447"/>
      <c r="E942" s="449"/>
      <c r="F942" s="447"/>
      <c r="G942" s="447"/>
      <c r="H942" s="447"/>
      <c r="I942" s="447"/>
      <c r="J942" s="447"/>
      <c r="K942" s="447"/>
      <c r="L942" s="447"/>
      <c r="M942" s="447"/>
      <c r="N942" s="447"/>
      <c r="O942" s="447"/>
      <c r="P942" s="447"/>
      <c r="Q942" s="447"/>
      <c r="R942" s="447"/>
      <c r="S942" s="447"/>
      <c r="T942" s="447"/>
      <c r="U942" s="447"/>
      <c r="V942" s="447"/>
      <c r="W942" s="447"/>
      <c r="X942" s="447"/>
    </row>
    <row r="943" spans="1:24" ht="12.75">
      <c r="A943" s="447"/>
      <c r="B943" s="447"/>
      <c r="C943" s="454"/>
      <c r="D943" s="447"/>
      <c r="E943" s="449"/>
      <c r="F943" s="447"/>
      <c r="G943" s="447"/>
      <c r="H943" s="447"/>
      <c r="I943" s="447"/>
      <c r="J943" s="447"/>
      <c r="K943" s="447"/>
      <c r="L943" s="447"/>
      <c r="M943" s="447"/>
      <c r="N943" s="447"/>
      <c r="O943" s="447"/>
      <c r="P943" s="447"/>
      <c r="Q943" s="447"/>
      <c r="R943" s="447"/>
      <c r="S943" s="447"/>
      <c r="T943" s="447"/>
      <c r="U943" s="447"/>
      <c r="V943" s="447"/>
      <c r="W943" s="447"/>
      <c r="X943" s="447"/>
    </row>
    <row r="944" spans="1:24" ht="12.75">
      <c r="A944" s="447"/>
      <c r="B944" s="447"/>
      <c r="C944" s="454"/>
      <c r="D944" s="447"/>
      <c r="E944" s="449"/>
      <c r="F944" s="447"/>
      <c r="G944" s="447"/>
      <c r="H944" s="447"/>
      <c r="I944" s="447"/>
      <c r="J944" s="447"/>
      <c r="K944" s="447"/>
      <c r="L944" s="447"/>
      <c r="M944" s="447"/>
      <c r="N944" s="447"/>
      <c r="O944" s="447"/>
      <c r="P944" s="447"/>
      <c r="Q944" s="447"/>
      <c r="R944" s="447"/>
      <c r="S944" s="447"/>
      <c r="T944" s="447"/>
      <c r="U944" s="447"/>
      <c r="V944" s="447"/>
      <c r="W944" s="447"/>
      <c r="X944" s="447"/>
    </row>
    <row r="945" spans="1:24" ht="12.75">
      <c r="A945" s="447"/>
      <c r="B945" s="447"/>
      <c r="C945" s="454"/>
      <c r="D945" s="447"/>
      <c r="E945" s="449"/>
      <c r="F945" s="447"/>
      <c r="G945" s="447"/>
      <c r="H945" s="447"/>
      <c r="I945" s="447"/>
      <c r="J945" s="447"/>
      <c r="K945" s="447"/>
      <c r="L945" s="447"/>
      <c r="M945" s="447"/>
      <c r="N945" s="447"/>
      <c r="O945" s="447"/>
      <c r="P945" s="447"/>
      <c r="Q945" s="447"/>
      <c r="R945" s="447"/>
      <c r="S945" s="447"/>
      <c r="T945" s="447"/>
      <c r="U945" s="447"/>
      <c r="V945" s="447"/>
      <c r="W945" s="447"/>
      <c r="X945" s="447"/>
    </row>
    <row r="946" spans="1:24" ht="12.75">
      <c r="A946" s="447"/>
      <c r="B946" s="447"/>
      <c r="C946" s="454"/>
      <c r="D946" s="447"/>
      <c r="E946" s="449"/>
      <c r="F946" s="447"/>
      <c r="G946" s="447"/>
      <c r="H946" s="447"/>
      <c r="I946" s="447"/>
      <c r="J946" s="447"/>
      <c r="K946" s="447"/>
      <c r="L946" s="447"/>
      <c r="M946" s="447"/>
      <c r="N946" s="447"/>
      <c r="O946" s="447"/>
      <c r="P946" s="447"/>
      <c r="Q946" s="447"/>
      <c r="R946" s="447"/>
      <c r="S946" s="447"/>
      <c r="T946" s="447"/>
      <c r="U946" s="447"/>
      <c r="V946" s="447"/>
      <c r="W946" s="447"/>
      <c r="X946" s="447"/>
    </row>
    <row r="947" spans="1:24" ht="12.75">
      <c r="A947" s="447"/>
      <c r="B947" s="447"/>
      <c r="C947" s="454"/>
      <c r="D947" s="447"/>
      <c r="E947" s="449"/>
      <c r="F947" s="447"/>
      <c r="G947" s="447"/>
      <c r="H947" s="447"/>
      <c r="I947" s="447"/>
      <c r="J947" s="447"/>
      <c r="K947" s="447"/>
      <c r="L947" s="447"/>
      <c r="M947" s="447"/>
      <c r="N947" s="447"/>
      <c r="O947" s="447"/>
      <c r="P947" s="447"/>
      <c r="Q947" s="447"/>
      <c r="R947" s="447"/>
      <c r="S947" s="447"/>
      <c r="T947" s="447"/>
      <c r="U947" s="447"/>
      <c r="V947" s="447"/>
      <c r="W947" s="447"/>
      <c r="X947" s="447"/>
    </row>
    <row r="948" spans="1:24" ht="12.75">
      <c r="A948" s="447"/>
      <c r="B948" s="447"/>
      <c r="C948" s="454"/>
      <c r="D948" s="447"/>
      <c r="E948" s="449"/>
      <c r="F948" s="447"/>
      <c r="G948" s="447"/>
      <c r="H948" s="447"/>
      <c r="I948" s="447"/>
      <c r="J948" s="447"/>
      <c r="K948" s="447"/>
      <c r="L948" s="447"/>
      <c r="M948" s="447"/>
      <c r="N948" s="447"/>
      <c r="O948" s="447"/>
      <c r="P948" s="447"/>
      <c r="Q948" s="447"/>
      <c r="R948" s="447"/>
      <c r="S948" s="447"/>
      <c r="T948" s="447"/>
      <c r="U948" s="447"/>
      <c r="V948" s="447"/>
      <c r="W948" s="447"/>
      <c r="X948" s="447"/>
    </row>
    <row r="949" spans="1:24" ht="12.75">
      <c r="A949" s="447"/>
      <c r="B949" s="447"/>
      <c r="C949" s="454"/>
      <c r="D949" s="447"/>
      <c r="E949" s="449"/>
      <c r="F949" s="447"/>
      <c r="G949" s="447"/>
      <c r="H949" s="447"/>
      <c r="I949" s="447"/>
      <c r="J949" s="447"/>
      <c r="K949" s="447"/>
      <c r="L949" s="447"/>
      <c r="M949" s="447"/>
      <c r="N949" s="447"/>
      <c r="O949" s="447"/>
      <c r="P949" s="447"/>
      <c r="Q949" s="447"/>
      <c r="R949" s="447"/>
      <c r="S949" s="447"/>
      <c r="T949" s="447"/>
      <c r="U949" s="447"/>
      <c r="V949" s="447"/>
      <c r="W949" s="447"/>
      <c r="X949" s="447"/>
    </row>
    <row r="950" spans="1:24" ht="12.75">
      <c r="A950" s="447"/>
      <c r="B950" s="447"/>
      <c r="C950" s="454"/>
      <c r="D950" s="447"/>
      <c r="E950" s="449"/>
      <c r="F950" s="447"/>
      <c r="G950" s="447"/>
      <c r="H950" s="447"/>
      <c r="I950" s="447"/>
      <c r="J950" s="447"/>
      <c r="K950" s="447"/>
      <c r="L950" s="447"/>
      <c r="M950" s="447"/>
      <c r="N950" s="447"/>
      <c r="O950" s="447"/>
      <c r="P950" s="447"/>
      <c r="Q950" s="447"/>
      <c r="R950" s="447"/>
      <c r="S950" s="447"/>
      <c r="T950" s="447"/>
      <c r="U950" s="447"/>
      <c r="V950" s="447"/>
      <c r="W950" s="447"/>
      <c r="X950" s="447"/>
    </row>
    <row r="951" spans="1:24" ht="12.75">
      <c r="A951" s="447"/>
      <c r="B951" s="447"/>
      <c r="C951" s="454"/>
      <c r="D951" s="447"/>
      <c r="E951" s="449"/>
      <c r="F951" s="447"/>
      <c r="G951" s="447"/>
      <c r="H951" s="447"/>
      <c r="I951" s="447"/>
      <c r="J951" s="447"/>
      <c r="K951" s="447"/>
      <c r="L951" s="447"/>
      <c r="M951" s="447"/>
      <c r="N951" s="447"/>
      <c r="O951" s="447"/>
      <c r="P951" s="447"/>
      <c r="Q951" s="447"/>
      <c r="R951" s="447"/>
      <c r="S951" s="447"/>
      <c r="T951" s="447"/>
      <c r="U951" s="447"/>
      <c r="V951" s="447"/>
      <c r="W951" s="447"/>
      <c r="X951" s="447"/>
    </row>
    <row r="952" spans="1:24" ht="12.75">
      <c r="A952" s="447"/>
      <c r="B952" s="447"/>
      <c r="C952" s="454"/>
      <c r="D952" s="447"/>
      <c r="E952" s="449"/>
      <c r="F952" s="447"/>
      <c r="G952" s="447"/>
      <c r="H952" s="447"/>
      <c r="I952" s="447"/>
      <c r="J952" s="447"/>
      <c r="K952" s="447"/>
      <c r="L952" s="447"/>
      <c r="M952" s="447"/>
      <c r="N952" s="447"/>
      <c r="O952" s="447"/>
      <c r="P952" s="447"/>
      <c r="Q952" s="447"/>
      <c r="R952" s="447"/>
      <c r="S952" s="447"/>
      <c r="T952" s="447"/>
      <c r="U952" s="447"/>
      <c r="V952" s="447"/>
      <c r="W952" s="447"/>
      <c r="X952" s="447"/>
    </row>
    <row r="953" spans="1:24" ht="12.75">
      <c r="A953" s="447"/>
      <c r="B953" s="447"/>
      <c r="C953" s="454"/>
      <c r="D953" s="447"/>
      <c r="E953" s="449"/>
      <c r="F953" s="447"/>
      <c r="G953" s="447"/>
      <c r="H953" s="447"/>
      <c r="I953" s="447"/>
      <c r="J953" s="447"/>
      <c r="K953" s="447"/>
      <c r="L953" s="447"/>
      <c r="M953" s="447"/>
      <c r="N953" s="447"/>
      <c r="O953" s="447"/>
      <c r="P953" s="447"/>
      <c r="Q953" s="447"/>
      <c r="R953" s="447"/>
      <c r="S953" s="447"/>
      <c r="T953" s="447"/>
      <c r="U953" s="447"/>
      <c r="V953" s="447"/>
      <c r="W953" s="447"/>
      <c r="X953" s="447"/>
    </row>
    <row r="954" spans="1:24" ht="12.75">
      <c r="A954" s="447"/>
      <c r="B954" s="447"/>
      <c r="C954" s="454"/>
      <c r="D954" s="447"/>
      <c r="E954" s="449"/>
      <c r="F954" s="447"/>
      <c r="G954" s="447"/>
      <c r="H954" s="447"/>
      <c r="I954" s="447"/>
      <c r="J954" s="447"/>
      <c r="K954" s="447"/>
      <c r="L954" s="447"/>
      <c r="M954" s="447"/>
      <c r="N954" s="447"/>
      <c r="O954" s="447"/>
      <c r="P954" s="447"/>
      <c r="Q954" s="447"/>
      <c r="R954" s="447"/>
      <c r="S954" s="447"/>
      <c r="T954" s="447"/>
      <c r="U954" s="447"/>
      <c r="V954" s="447"/>
      <c r="W954" s="447"/>
      <c r="X954" s="447"/>
    </row>
    <row r="955" spans="1:24" ht="12.75">
      <c r="A955" s="447"/>
      <c r="B955" s="447"/>
      <c r="C955" s="454"/>
      <c r="D955" s="447"/>
      <c r="E955" s="449"/>
      <c r="F955" s="447"/>
      <c r="G955" s="447"/>
      <c r="H955" s="447"/>
      <c r="I955" s="447"/>
      <c r="J955" s="447"/>
      <c r="K955" s="447"/>
      <c r="L955" s="447"/>
      <c r="M955" s="447"/>
      <c r="N955" s="447"/>
      <c r="O955" s="447"/>
      <c r="P955" s="447"/>
      <c r="Q955" s="447"/>
      <c r="R955" s="447"/>
      <c r="S955" s="447"/>
      <c r="T955" s="447"/>
      <c r="U955" s="447"/>
      <c r="V955" s="447"/>
      <c r="W955" s="447"/>
      <c r="X955" s="447"/>
    </row>
    <row r="956" spans="1:24" ht="12.75">
      <c r="A956" s="447"/>
      <c r="B956" s="447"/>
      <c r="C956" s="454"/>
      <c r="D956" s="447"/>
      <c r="E956" s="449"/>
      <c r="F956" s="447"/>
      <c r="G956" s="447"/>
      <c r="H956" s="447"/>
      <c r="I956" s="447"/>
      <c r="J956" s="447"/>
      <c r="K956" s="447"/>
      <c r="L956" s="447"/>
      <c r="M956" s="447"/>
      <c r="N956" s="447"/>
      <c r="O956" s="447"/>
      <c r="P956" s="447"/>
      <c r="Q956" s="447"/>
      <c r="R956" s="447"/>
      <c r="S956" s="447"/>
      <c r="T956" s="447"/>
      <c r="U956" s="447"/>
      <c r="V956" s="447"/>
      <c r="W956" s="447"/>
      <c r="X956" s="447"/>
    </row>
    <row r="957" spans="1:24" ht="12.75">
      <c r="A957" s="447"/>
      <c r="B957" s="447"/>
      <c r="C957" s="454"/>
      <c r="D957" s="447"/>
      <c r="E957" s="449"/>
      <c r="F957" s="447"/>
      <c r="G957" s="447"/>
      <c r="H957" s="447"/>
      <c r="I957" s="447"/>
      <c r="J957" s="447"/>
      <c r="K957" s="447"/>
      <c r="L957" s="447"/>
      <c r="M957" s="447"/>
      <c r="N957" s="447"/>
      <c r="O957" s="447"/>
      <c r="P957" s="447"/>
      <c r="Q957" s="447"/>
      <c r="R957" s="447"/>
      <c r="S957" s="447"/>
      <c r="T957" s="447"/>
      <c r="U957" s="447"/>
      <c r="V957" s="447"/>
      <c r="W957" s="447"/>
      <c r="X957" s="447"/>
    </row>
    <row r="958" spans="1:24" ht="12.75">
      <c r="A958" s="447"/>
      <c r="B958" s="447"/>
      <c r="C958" s="454"/>
      <c r="D958" s="447"/>
      <c r="E958" s="449"/>
      <c r="F958" s="447"/>
      <c r="G958" s="447"/>
      <c r="H958" s="447"/>
      <c r="I958" s="447"/>
      <c r="J958" s="447"/>
      <c r="K958" s="447"/>
      <c r="L958" s="447"/>
      <c r="M958" s="447"/>
      <c r="N958" s="447"/>
      <c r="O958" s="447"/>
      <c r="P958" s="447"/>
      <c r="Q958" s="447"/>
      <c r="R958" s="447"/>
      <c r="S958" s="447"/>
      <c r="T958" s="447"/>
      <c r="U958" s="447"/>
      <c r="V958" s="447"/>
      <c r="W958" s="447"/>
      <c r="X958" s="447"/>
    </row>
    <row r="959" spans="1:24" ht="12.75">
      <c r="A959" s="447"/>
      <c r="B959" s="447"/>
      <c r="C959" s="454"/>
      <c r="D959" s="447"/>
      <c r="E959" s="449"/>
      <c r="F959" s="447"/>
      <c r="G959" s="447"/>
      <c r="H959" s="447"/>
      <c r="I959" s="447"/>
      <c r="J959" s="447"/>
      <c r="K959" s="447"/>
      <c r="L959" s="447"/>
      <c r="M959" s="447"/>
      <c r="N959" s="447"/>
      <c r="O959" s="447"/>
      <c r="P959" s="447"/>
      <c r="Q959" s="447"/>
      <c r="R959" s="447"/>
      <c r="S959" s="447"/>
      <c r="T959" s="447"/>
      <c r="U959" s="447"/>
      <c r="V959" s="447"/>
      <c r="W959" s="447"/>
      <c r="X959" s="447"/>
    </row>
    <row r="960" spans="1:24" ht="12.75">
      <c r="A960" s="447"/>
      <c r="B960" s="447"/>
      <c r="C960" s="454"/>
      <c r="D960" s="447"/>
      <c r="E960" s="449"/>
      <c r="F960" s="447"/>
      <c r="G960" s="447"/>
      <c r="H960" s="447"/>
      <c r="I960" s="447"/>
      <c r="J960" s="447"/>
      <c r="K960" s="447"/>
      <c r="L960" s="447"/>
      <c r="M960" s="447"/>
      <c r="N960" s="447"/>
      <c r="O960" s="447"/>
      <c r="P960" s="447"/>
      <c r="Q960" s="447"/>
      <c r="R960" s="447"/>
      <c r="S960" s="447"/>
      <c r="T960" s="447"/>
      <c r="U960" s="447"/>
      <c r="V960" s="447"/>
      <c r="W960" s="447"/>
      <c r="X960" s="447"/>
    </row>
    <row r="961" spans="1:24" ht="12.75">
      <c r="A961" s="447"/>
      <c r="B961" s="447"/>
      <c r="C961" s="454"/>
      <c r="D961" s="447"/>
      <c r="E961" s="449"/>
      <c r="F961" s="447"/>
      <c r="G961" s="447"/>
      <c r="H961" s="447"/>
      <c r="I961" s="447"/>
      <c r="J961" s="447"/>
      <c r="K961" s="447"/>
      <c r="L961" s="447"/>
      <c r="M961" s="447"/>
      <c r="N961" s="447"/>
      <c r="O961" s="447"/>
      <c r="P961" s="447"/>
      <c r="Q961" s="447"/>
      <c r="R961" s="447"/>
      <c r="S961" s="447"/>
      <c r="T961" s="447"/>
      <c r="U961" s="447"/>
      <c r="V961" s="447"/>
      <c r="W961" s="447"/>
      <c r="X961" s="447"/>
    </row>
    <row r="962" spans="1:24" ht="12.75">
      <c r="A962" s="447"/>
      <c r="B962" s="447"/>
      <c r="C962" s="454"/>
      <c r="D962" s="447"/>
      <c r="E962" s="449"/>
      <c r="F962" s="447"/>
      <c r="G962" s="447"/>
      <c r="H962" s="447"/>
      <c r="I962" s="447"/>
      <c r="J962" s="447"/>
      <c r="K962" s="447"/>
      <c r="L962" s="447"/>
      <c r="M962" s="447"/>
      <c r="N962" s="447"/>
      <c r="O962" s="447"/>
      <c r="P962" s="447"/>
      <c r="Q962" s="447"/>
      <c r="R962" s="447"/>
      <c r="S962" s="447"/>
      <c r="T962" s="447"/>
      <c r="U962" s="447"/>
      <c r="V962" s="447"/>
      <c r="W962" s="447"/>
      <c r="X962" s="447"/>
    </row>
    <row r="963" spans="1:24" ht="12.75">
      <c r="A963" s="447"/>
      <c r="B963" s="447"/>
      <c r="C963" s="454"/>
      <c r="D963" s="447"/>
      <c r="E963" s="449"/>
      <c r="F963" s="447"/>
      <c r="G963" s="447"/>
      <c r="H963" s="447"/>
      <c r="I963" s="447"/>
      <c r="J963" s="447"/>
      <c r="K963" s="447"/>
      <c r="L963" s="447"/>
      <c r="M963" s="447"/>
      <c r="N963" s="447"/>
      <c r="O963" s="447"/>
      <c r="P963" s="447"/>
      <c r="Q963" s="447"/>
      <c r="R963" s="447"/>
      <c r="S963" s="447"/>
      <c r="T963" s="447"/>
      <c r="U963" s="447"/>
      <c r="V963" s="447"/>
      <c r="W963" s="447"/>
      <c r="X963" s="447"/>
    </row>
    <row r="964" spans="1:24" ht="12.75">
      <c r="A964" s="447"/>
      <c r="B964" s="447"/>
      <c r="C964" s="454"/>
      <c r="D964" s="447"/>
      <c r="E964" s="449"/>
      <c r="F964" s="447"/>
      <c r="G964" s="447"/>
      <c r="H964" s="447"/>
      <c r="I964" s="447"/>
      <c r="J964" s="447"/>
      <c r="K964" s="447"/>
      <c r="L964" s="447"/>
      <c r="M964" s="447"/>
      <c r="N964" s="447"/>
      <c r="O964" s="447"/>
      <c r="P964" s="447"/>
      <c r="Q964" s="447"/>
      <c r="R964" s="447"/>
      <c r="S964" s="447"/>
      <c r="T964" s="447"/>
      <c r="U964" s="447"/>
      <c r="V964" s="447"/>
      <c r="W964" s="447"/>
      <c r="X964" s="447"/>
    </row>
    <row r="965" spans="1:24" ht="12.75">
      <c r="A965" s="447"/>
      <c r="B965" s="447"/>
      <c r="C965" s="454"/>
      <c r="D965" s="447"/>
      <c r="E965" s="449"/>
      <c r="F965" s="447"/>
      <c r="G965" s="447"/>
      <c r="H965" s="447"/>
      <c r="I965" s="447"/>
      <c r="J965" s="447"/>
      <c r="K965" s="447"/>
      <c r="L965" s="447"/>
      <c r="M965" s="447"/>
      <c r="N965" s="447"/>
      <c r="O965" s="447"/>
      <c r="P965" s="447"/>
      <c r="Q965" s="447"/>
      <c r="R965" s="447"/>
      <c r="S965" s="447"/>
      <c r="T965" s="447"/>
      <c r="U965" s="447"/>
      <c r="V965" s="447"/>
      <c r="W965" s="447"/>
      <c r="X965" s="447"/>
    </row>
    <row r="966" spans="1:24" ht="12.75">
      <c r="A966" s="447"/>
      <c r="B966" s="447"/>
      <c r="C966" s="454"/>
      <c r="D966" s="447"/>
      <c r="E966" s="449"/>
      <c r="F966" s="447"/>
      <c r="G966" s="447"/>
      <c r="H966" s="447"/>
      <c r="I966" s="447"/>
      <c r="J966" s="447"/>
      <c r="K966" s="447"/>
      <c r="L966" s="447"/>
      <c r="M966" s="447"/>
      <c r="N966" s="447"/>
      <c r="O966" s="447"/>
      <c r="P966" s="447"/>
      <c r="Q966" s="447"/>
      <c r="R966" s="447"/>
      <c r="S966" s="447"/>
      <c r="T966" s="447"/>
      <c r="U966" s="447"/>
      <c r="V966" s="447"/>
      <c r="W966" s="447"/>
      <c r="X966" s="447"/>
    </row>
    <row r="967" spans="1:24" ht="12.75">
      <c r="A967" s="447"/>
      <c r="B967" s="447"/>
      <c r="C967" s="454"/>
      <c r="D967" s="447"/>
      <c r="E967" s="449"/>
      <c r="F967" s="447"/>
      <c r="G967" s="447"/>
      <c r="H967" s="447"/>
      <c r="I967" s="447"/>
      <c r="J967" s="447"/>
      <c r="K967" s="447"/>
      <c r="L967" s="447"/>
      <c r="M967" s="447"/>
      <c r="N967" s="447"/>
      <c r="O967" s="447"/>
      <c r="P967" s="447"/>
      <c r="Q967" s="447"/>
      <c r="R967" s="447"/>
      <c r="S967" s="447"/>
      <c r="T967" s="447"/>
      <c r="U967" s="447"/>
      <c r="V967" s="447"/>
      <c r="W967" s="447"/>
      <c r="X967" s="447"/>
    </row>
    <row r="968" spans="1:24" ht="12.75">
      <c r="A968" s="447"/>
      <c r="B968" s="447"/>
      <c r="C968" s="454"/>
      <c r="D968" s="447"/>
      <c r="E968" s="449"/>
      <c r="F968" s="447"/>
      <c r="G968" s="447"/>
      <c r="H968" s="447"/>
      <c r="I968" s="447"/>
      <c r="J968" s="447"/>
      <c r="K968" s="447"/>
      <c r="L968" s="447"/>
      <c r="M968" s="447"/>
      <c r="N968" s="447"/>
      <c r="O968" s="447"/>
      <c r="P968" s="447"/>
      <c r="Q968" s="447"/>
      <c r="R968" s="447"/>
      <c r="S968" s="447"/>
      <c r="T968" s="447"/>
      <c r="U968" s="447"/>
      <c r="V968" s="447"/>
      <c r="W968" s="447"/>
      <c r="X968" s="447"/>
    </row>
    <row r="969" spans="1:24" ht="12.75">
      <c r="A969" s="447"/>
      <c r="B969" s="447"/>
      <c r="C969" s="454"/>
      <c r="D969" s="447"/>
      <c r="E969" s="449"/>
      <c r="F969" s="447"/>
      <c r="G969" s="447"/>
      <c r="H969" s="447"/>
      <c r="I969" s="447"/>
      <c r="J969" s="447"/>
      <c r="K969" s="447"/>
      <c r="L969" s="447"/>
      <c r="M969" s="447"/>
      <c r="N969" s="447"/>
      <c r="O969" s="447"/>
      <c r="P969" s="447"/>
      <c r="Q969" s="447"/>
      <c r="R969" s="447"/>
      <c r="S969" s="447"/>
      <c r="T969" s="447"/>
      <c r="U969" s="447"/>
      <c r="V969" s="447"/>
      <c r="W969" s="447"/>
      <c r="X969" s="447"/>
    </row>
    <row r="970" spans="1:24" ht="12.75">
      <c r="A970" s="447"/>
      <c r="B970" s="447"/>
      <c r="C970" s="454"/>
      <c r="D970" s="447"/>
      <c r="E970" s="449"/>
      <c r="F970" s="447"/>
      <c r="G970" s="447"/>
      <c r="H970" s="447"/>
      <c r="I970" s="447"/>
      <c r="J970" s="447"/>
      <c r="K970" s="447"/>
      <c r="L970" s="447"/>
      <c r="M970" s="447"/>
      <c r="N970" s="447"/>
      <c r="O970" s="447"/>
      <c r="P970" s="447"/>
      <c r="Q970" s="447"/>
      <c r="R970" s="447"/>
      <c r="S970" s="447"/>
      <c r="T970" s="447"/>
      <c r="U970" s="447"/>
      <c r="V970" s="447"/>
      <c r="W970" s="447"/>
      <c r="X970" s="447"/>
    </row>
    <row r="971" spans="1:24" ht="12.75">
      <c r="A971" s="447"/>
      <c r="B971" s="447"/>
      <c r="C971" s="454"/>
      <c r="D971" s="447"/>
      <c r="E971" s="449"/>
      <c r="F971" s="447"/>
      <c r="G971" s="447"/>
      <c r="H971" s="447"/>
      <c r="I971" s="447"/>
      <c r="J971" s="447"/>
      <c r="K971" s="447"/>
      <c r="L971" s="447"/>
      <c r="M971" s="447"/>
      <c r="N971" s="447"/>
      <c r="O971" s="447"/>
      <c r="P971" s="447"/>
      <c r="Q971" s="447"/>
      <c r="R971" s="447"/>
      <c r="S971" s="447"/>
      <c r="T971" s="447"/>
      <c r="U971" s="447"/>
      <c r="V971" s="447"/>
      <c r="W971" s="447"/>
      <c r="X971" s="447"/>
    </row>
    <row r="972" spans="1:24" ht="12.75">
      <c r="A972" s="447"/>
      <c r="B972" s="447"/>
      <c r="C972" s="454"/>
      <c r="D972" s="447"/>
      <c r="E972" s="449"/>
      <c r="F972" s="447"/>
      <c r="G972" s="447"/>
      <c r="H972" s="447"/>
      <c r="I972" s="447"/>
      <c r="J972" s="447"/>
      <c r="K972" s="447"/>
      <c r="L972" s="447"/>
      <c r="M972" s="447"/>
      <c r="N972" s="447"/>
      <c r="O972" s="447"/>
      <c r="P972" s="447"/>
      <c r="Q972" s="447"/>
      <c r="R972" s="447"/>
      <c r="S972" s="447"/>
      <c r="T972" s="447"/>
      <c r="U972" s="447"/>
      <c r="V972" s="447"/>
      <c r="W972" s="447"/>
      <c r="X972" s="447"/>
    </row>
    <row r="973" spans="1:24" ht="12.75">
      <c r="A973" s="447"/>
      <c r="B973" s="447"/>
      <c r="C973" s="454"/>
      <c r="D973" s="447"/>
      <c r="E973" s="449"/>
      <c r="F973" s="447"/>
      <c r="G973" s="447"/>
      <c r="H973" s="447"/>
      <c r="I973" s="447"/>
      <c r="J973" s="447"/>
      <c r="K973" s="447"/>
      <c r="L973" s="447"/>
      <c r="M973" s="447"/>
      <c r="N973" s="447"/>
      <c r="O973" s="447"/>
      <c r="P973" s="447"/>
      <c r="Q973" s="447"/>
      <c r="R973" s="447"/>
      <c r="S973" s="447"/>
      <c r="T973" s="447"/>
      <c r="U973" s="447"/>
      <c r="V973" s="447"/>
      <c r="W973" s="447"/>
      <c r="X973" s="447"/>
    </row>
    <row r="974" spans="1:24" ht="12.75">
      <c r="A974" s="447"/>
      <c r="B974" s="447"/>
      <c r="C974" s="454"/>
      <c r="D974" s="447"/>
      <c r="E974" s="449"/>
      <c r="F974" s="447"/>
      <c r="G974" s="447"/>
      <c r="H974" s="447"/>
      <c r="I974" s="447"/>
      <c r="J974" s="447"/>
      <c r="K974" s="447"/>
      <c r="L974" s="447"/>
      <c r="M974" s="447"/>
      <c r="N974" s="447"/>
      <c r="O974" s="447"/>
      <c r="P974" s="447"/>
      <c r="Q974" s="447"/>
      <c r="R974" s="447"/>
      <c r="S974" s="447"/>
      <c r="T974" s="447"/>
      <c r="U974" s="447"/>
      <c r="V974" s="447"/>
      <c r="W974" s="447"/>
      <c r="X974" s="447"/>
    </row>
    <row r="975" spans="1:24" ht="12.75">
      <c r="A975" s="447"/>
      <c r="B975" s="447"/>
      <c r="C975" s="454"/>
      <c r="D975" s="447"/>
      <c r="E975" s="449"/>
      <c r="F975" s="447"/>
      <c r="G975" s="447"/>
      <c r="H975" s="447"/>
      <c r="I975" s="447"/>
      <c r="J975" s="447"/>
      <c r="K975" s="447"/>
      <c r="L975" s="447"/>
      <c r="M975" s="447"/>
      <c r="N975" s="447"/>
      <c r="O975" s="447"/>
      <c r="P975" s="447"/>
      <c r="Q975" s="447"/>
      <c r="R975" s="447"/>
      <c r="S975" s="447"/>
      <c r="T975" s="447"/>
      <c r="U975" s="447"/>
      <c r="V975" s="447"/>
      <c r="W975" s="447"/>
      <c r="X975" s="447"/>
    </row>
    <row r="976" spans="1:24" ht="12.75">
      <c r="A976" s="447"/>
      <c r="B976" s="447"/>
      <c r="C976" s="454"/>
      <c r="D976" s="447"/>
      <c r="E976" s="449"/>
      <c r="F976" s="447"/>
      <c r="G976" s="447"/>
      <c r="H976" s="447"/>
      <c r="I976" s="447"/>
      <c r="J976" s="447"/>
      <c r="K976" s="447"/>
      <c r="L976" s="447"/>
      <c r="M976" s="447"/>
      <c r="N976" s="447"/>
      <c r="O976" s="447"/>
      <c r="P976" s="447"/>
      <c r="Q976" s="447"/>
      <c r="R976" s="447"/>
      <c r="S976" s="447"/>
      <c r="T976" s="447"/>
      <c r="U976" s="447"/>
      <c r="V976" s="447"/>
      <c r="W976" s="447"/>
      <c r="X976" s="447"/>
    </row>
    <row r="977" spans="1:24" ht="12.75">
      <c r="A977" s="447"/>
      <c r="B977" s="447"/>
      <c r="C977" s="454"/>
      <c r="D977" s="447"/>
      <c r="E977" s="449"/>
      <c r="F977" s="447"/>
      <c r="G977" s="447"/>
      <c r="H977" s="447"/>
      <c r="I977" s="447"/>
      <c r="J977" s="447"/>
      <c r="K977" s="447"/>
      <c r="L977" s="447"/>
      <c r="M977" s="447"/>
      <c r="N977" s="447"/>
      <c r="O977" s="447"/>
      <c r="P977" s="447"/>
      <c r="Q977" s="447"/>
      <c r="R977" s="447"/>
      <c r="S977" s="447"/>
      <c r="T977" s="447"/>
      <c r="U977" s="447"/>
      <c r="V977" s="447"/>
      <c r="W977" s="447"/>
      <c r="X977" s="447"/>
    </row>
    <row r="978" spans="1:24" ht="12.75">
      <c r="A978" s="447"/>
      <c r="B978" s="447"/>
      <c r="C978" s="454"/>
      <c r="D978" s="447"/>
      <c r="E978" s="449"/>
      <c r="F978" s="447"/>
      <c r="G978" s="447"/>
      <c r="H978" s="447"/>
      <c r="I978" s="447"/>
      <c r="J978" s="447"/>
      <c r="K978" s="447"/>
      <c r="L978" s="447"/>
      <c r="M978" s="447"/>
      <c r="N978" s="447"/>
      <c r="O978" s="447"/>
      <c r="P978" s="447"/>
      <c r="Q978" s="447"/>
      <c r="R978" s="447"/>
      <c r="S978" s="447"/>
      <c r="T978" s="447"/>
      <c r="U978" s="447"/>
      <c r="V978" s="447"/>
      <c r="W978" s="447"/>
      <c r="X978" s="447"/>
    </row>
    <row r="979" spans="1:24" ht="12.75">
      <c r="A979" s="447"/>
      <c r="B979" s="447"/>
      <c r="C979" s="454"/>
      <c r="D979" s="447"/>
      <c r="E979" s="449"/>
      <c r="F979" s="447"/>
      <c r="G979" s="447"/>
      <c r="H979" s="447"/>
      <c r="I979" s="447"/>
      <c r="J979" s="447"/>
      <c r="K979" s="447"/>
      <c r="L979" s="447"/>
      <c r="M979" s="447"/>
      <c r="N979" s="447"/>
      <c r="O979" s="447"/>
      <c r="P979" s="447"/>
      <c r="Q979" s="447"/>
      <c r="R979" s="447"/>
      <c r="S979" s="447"/>
      <c r="T979" s="447"/>
      <c r="U979" s="447"/>
      <c r="V979" s="447"/>
      <c r="W979" s="447"/>
      <c r="X979" s="447"/>
    </row>
    <row r="980" spans="1:24" ht="12.75">
      <c r="A980" s="447"/>
      <c r="B980" s="447"/>
      <c r="C980" s="454"/>
      <c r="D980" s="447"/>
      <c r="E980" s="449"/>
      <c r="F980" s="447"/>
      <c r="G980" s="447"/>
      <c r="H980" s="447"/>
      <c r="I980" s="447"/>
      <c r="J980" s="447"/>
      <c r="K980" s="447"/>
      <c r="L980" s="447"/>
      <c r="M980" s="447"/>
      <c r="N980" s="447"/>
      <c r="O980" s="447"/>
      <c r="P980" s="447"/>
      <c r="Q980" s="447"/>
      <c r="R980" s="447"/>
      <c r="S980" s="447"/>
      <c r="T980" s="447"/>
      <c r="U980" s="447"/>
      <c r="V980" s="447"/>
      <c r="W980" s="447"/>
      <c r="X980" s="447"/>
    </row>
    <row r="981" spans="1:24" ht="12.75">
      <c r="A981" s="447"/>
      <c r="B981" s="447"/>
      <c r="C981" s="454"/>
      <c r="D981" s="447"/>
      <c r="E981" s="449"/>
      <c r="F981" s="447"/>
      <c r="G981" s="447"/>
      <c r="H981" s="447"/>
      <c r="I981" s="447"/>
      <c r="J981" s="447"/>
      <c r="K981" s="447"/>
      <c r="L981" s="447"/>
      <c r="M981" s="447"/>
      <c r="N981" s="447"/>
      <c r="O981" s="447"/>
      <c r="P981" s="447"/>
      <c r="Q981" s="447"/>
      <c r="R981" s="447"/>
      <c r="S981" s="447"/>
      <c r="T981" s="447"/>
      <c r="U981" s="447"/>
      <c r="V981" s="447"/>
      <c r="W981" s="447"/>
      <c r="X981" s="447"/>
    </row>
    <row r="982" spans="1:24" ht="12.75">
      <c r="A982" s="447"/>
      <c r="B982" s="447"/>
      <c r="C982" s="454"/>
      <c r="D982" s="447"/>
      <c r="E982" s="449"/>
      <c r="F982" s="447"/>
      <c r="G982" s="447"/>
      <c r="H982" s="447"/>
      <c r="I982" s="447"/>
      <c r="J982" s="447"/>
      <c r="K982" s="447"/>
      <c r="L982" s="447"/>
      <c r="M982" s="447"/>
      <c r="N982" s="447"/>
      <c r="O982" s="447"/>
      <c r="P982" s="447"/>
      <c r="Q982" s="447"/>
      <c r="R982" s="447"/>
      <c r="S982" s="447"/>
      <c r="T982" s="447"/>
      <c r="U982" s="447"/>
      <c r="V982" s="447"/>
      <c r="W982" s="447"/>
      <c r="X982" s="447"/>
    </row>
    <row r="983" spans="1:24" ht="12.75">
      <c r="A983" s="447"/>
      <c r="B983" s="447"/>
      <c r="C983" s="454"/>
      <c r="D983" s="447"/>
      <c r="E983" s="449"/>
      <c r="F983" s="447"/>
      <c r="G983" s="447"/>
      <c r="H983" s="447"/>
      <c r="I983" s="447"/>
      <c r="J983" s="447"/>
      <c r="K983" s="447"/>
      <c r="L983" s="447"/>
      <c r="M983" s="447"/>
      <c r="N983" s="447"/>
      <c r="O983" s="447"/>
      <c r="P983" s="447"/>
      <c r="Q983" s="447"/>
      <c r="R983" s="447"/>
      <c r="S983" s="447"/>
      <c r="T983" s="447"/>
      <c r="U983" s="447"/>
      <c r="V983" s="447"/>
      <c r="W983" s="447"/>
      <c r="X983" s="447"/>
    </row>
    <row r="984" spans="1:24" ht="12.75">
      <c r="A984" s="447"/>
      <c r="B984" s="447"/>
      <c r="C984" s="454"/>
      <c r="D984" s="447"/>
      <c r="E984" s="449"/>
      <c r="F984" s="447"/>
      <c r="G984" s="447"/>
      <c r="H984" s="447"/>
      <c r="I984" s="447"/>
      <c r="J984" s="447"/>
      <c r="K984" s="447"/>
      <c r="L984" s="447"/>
      <c r="M984" s="447"/>
      <c r="N984" s="447"/>
      <c r="O984" s="447"/>
      <c r="P984" s="447"/>
      <c r="Q984" s="447"/>
      <c r="R984" s="447"/>
      <c r="S984" s="447"/>
      <c r="T984" s="447"/>
      <c r="U984" s="447"/>
      <c r="V984" s="447"/>
      <c r="W984" s="447"/>
      <c r="X984" s="447"/>
    </row>
    <row r="985" spans="1:24" ht="12.75">
      <c r="A985" s="447"/>
      <c r="B985" s="447"/>
      <c r="C985" s="454"/>
      <c r="D985" s="447"/>
      <c r="E985" s="449"/>
      <c r="F985" s="447"/>
      <c r="G985" s="447"/>
      <c r="H985" s="447"/>
      <c r="I985" s="447"/>
      <c r="J985" s="447"/>
      <c r="K985" s="447"/>
      <c r="L985" s="447"/>
      <c r="M985" s="447"/>
      <c r="N985" s="447"/>
      <c r="O985" s="447"/>
      <c r="P985" s="447"/>
      <c r="Q985" s="447"/>
      <c r="R985" s="447"/>
      <c r="S985" s="447"/>
      <c r="T985" s="447"/>
      <c r="U985" s="447"/>
      <c r="V985" s="447"/>
      <c r="W985" s="447"/>
      <c r="X985" s="447"/>
    </row>
    <row r="986" spans="1:24" ht="12.75">
      <c r="A986" s="447"/>
      <c r="B986" s="447"/>
      <c r="C986" s="454"/>
      <c r="D986" s="447"/>
      <c r="E986" s="449"/>
      <c r="F986" s="447"/>
      <c r="G986" s="447"/>
      <c r="H986" s="447"/>
      <c r="I986" s="447"/>
      <c r="J986" s="447"/>
      <c r="K986" s="447"/>
      <c r="L986" s="447"/>
      <c r="M986" s="447"/>
      <c r="N986" s="447"/>
      <c r="O986" s="447"/>
      <c r="P986" s="447"/>
      <c r="Q986" s="447"/>
      <c r="R986" s="447"/>
      <c r="S986" s="447"/>
      <c r="T986" s="447"/>
      <c r="U986" s="447"/>
      <c r="V986" s="447"/>
      <c r="W986" s="447"/>
      <c r="X986" s="447"/>
    </row>
    <row r="987" spans="1:24" ht="12.75">
      <c r="A987" s="447"/>
      <c r="B987" s="447"/>
      <c r="C987" s="454"/>
      <c r="D987" s="447"/>
      <c r="E987" s="449"/>
      <c r="F987" s="447"/>
      <c r="G987" s="447"/>
      <c r="H987" s="447"/>
      <c r="I987" s="447"/>
      <c r="J987" s="447"/>
      <c r="K987" s="447"/>
      <c r="L987" s="447"/>
      <c r="M987" s="447"/>
      <c r="N987" s="447"/>
      <c r="O987" s="447"/>
      <c r="P987" s="447"/>
      <c r="Q987" s="447"/>
      <c r="R987" s="447"/>
      <c r="S987" s="447"/>
      <c r="T987" s="447"/>
      <c r="U987" s="447"/>
      <c r="V987" s="447"/>
      <c r="W987" s="447"/>
      <c r="X987" s="447"/>
    </row>
    <row r="988" spans="1:24" ht="12.75">
      <c r="A988" s="447"/>
      <c r="B988" s="447"/>
      <c r="C988" s="454"/>
      <c r="D988" s="447"/>
      <c r="E988" s="449"/>
      <c r="F988" s="447"/>
      <c r="G988" s="447"/>
      <c r="H988" s="447"/>
      <c r="I988" s="447"/>
      <c r="J988" s="447"/>
      <c r="K988" s="447"/>
      <c r="L988" s="447"/>
      <c r="M988" s="447"/>
      <c r="N988" s="447"/>
      <c r="O988" s="447"/>
      <c r="P988" s="447"/>
      <c r="Q988" s="447"/>
      <c r="R988" s="447"/>
      <c r="S988" s="447"/>
      <c r="T988" s="447"/>
      <c r="U988" s="447"/>
      <c r="V988" s="447"/>
      <c r="W988" s="447"/>
      <c r="X988" s="447"/>
    </row>
    <row r="989" spans="1:24" ht="12.75">
      <c r="A989" s="447"/>
      <c r="B989" s="447"/>
      <c r="C989" s="454"/>
      <c r="D989" s="447"/>
      <c r="E989" s="449"/>
      <c r="F989" s="447"/>
      <c r="G989" s="447"/>
      <c r="H989" s="447"/>
      <c r="I989" s="447"/>
      <c r="J989" s="447"/>
      <c r="K989" s="447"/>
      <c r="L989" s="447"/>
      <c r="M989" s="447"/>
      <c r="N989" s="447"/>
      <c r="O989" s="447"/>
      <c r="P989" s="447"/>
      <c r="Q989" s="447"/>
      <c r="R989" s="447"/>
      <c r="S989" s="447"/>
      <c r="T989" s="447"/>
      <c r="U989" s="447"/>
      <c r="V989" s="447"/>
      <c r="W989" s="447"/>
      <c r="X989" s="447"/>
    </row>
    <row r="990" spans="1:24" ht="12.75">
      <c r="A990" s="447"/>
      <c r="B990" s="447"/>
      <c r="C990" s="454"/>
      <c r="D990" s="447"/>
      <c r="E990" s="449"/>
      <c r="F990" s="447"/>
      <c r="G990" s="447"/>
      <c r="H990" s="447"/>
      <c r="I990" s="447"/>
      <c r="J990" s="447"/>
      <c r="K990" s="447"/>
      <c r="L990" s="447"/>
      <c r="M990" s="447"/>
      <c r="N990" s="447"/>
      <c r="O990" s="447"/>
      <c r="P990" s="447"/>
      <c r="Q990" s="447"/>
      <c r="R990" s="447"/>
      <c r="S990" s="447"/>
      <c r="T990" s="447"/>
      <c r="U990" s="447"/>
      <c r="V990" s="447"/>
      <c r="W990" s="447"/>
      <c r="X990" s="447"/>
    </row>
    <row r="991" spans="1:24" ht="12.75">
      <c r="A991" s="447"/>
      <c r="B991" s="447"/>
      <c r="C991" s="454"/>
      <c r="D991" s="447"/>
      <c r="E991" s="449"/>
      <c r="F991" s="447"/>
      <c r="G991" s="447"/>
      <c r="H991" s="447"/>
      <c r="I991" s="447"/>
      <c r="J991" s="447"/>
      <c r="K991" s="447"/>
      <c r="L991" s="447"/>
      <c r="M991" s="447"/>
      <c r="N991" s="447"/>
      <c r="O991" s="447"/>
      <c r="P991" s="447"/>
      <c r="Q991" s="447"/>
      <c r="R991" s="447"/>
      <c r="S991" s="447"/>
      <c r="T991" s="447"/>
      <c r="U991" s="447"/>
      <c r="V991" s="447"/>
      <c r="W991" s="447"/>
      <c r="X991" s="447"/>
    </row>
    <row r="992" spans="1:24" ht="12.75">
      <c r="A992" s="447"/>
      <c r="B992" s="447"/>
      <c r="C992" s="454"/>
      <c r="D992" s="447"/>
      <c r="E992" s="449"/>
      <c r="F992" s="447"/>
      <c r="G992" s="447"/>
      <c r="H992" s="447"/>
      <c r="I992" s="447"/>
      <c r="J992" s="447"/>
      <c r="K992" s="447"/>
      <c r="L992" s="447"/>
      <c r="M992" s="447"/>
      <c r="N992" s="447"/>
      <c r="O992" s="447"/>
      <c r="P992" s="447"/>
      <c r="Q992" s="447"/>
      <c r="R992" s="447"/>
      <c r="S992" s="447"/>
      <c r="T992" s="447"/>
      <c r="U992" s="447"/>
      <c r="V992" s="447"/>
      <c r="W992" s="447"/>
      <c r="X992" s="447"/>
    </row>
    <row r="993" spans="1:24" ht="12.75">
      <c r="A993" s="447"/>
      <c r="B993" s="447"/>
      <c r="C993" s="454"/>
      <c r="D993" s="447"/>
      <c r="E993" s="449"/>
      <c r="F993" s="447"/>
      <c r="G993" s="447"/>
      <c r="H993" s="447"/>
      <c r="I993" s="447"/>
      <c r="J993" s="447"/>
      <c r="K993" s="447"/>
      <c r="L993" s="447"/>
      <c r="M993" s="447"/>
      <c r="N993" s="447"/>
      <c r="O993" s="447"/>
      <c r="P993" s="447"/>
      <c r="Q993" s="447"/>
      <c r="R993" s="447"/>
      <c r="S993" s="447"/>
      <c r="T993" s="447"/>
      <c r="U993" s="447"/>
      <c r="V993" s="447"/>
      <c r="W993" s="447"/>
      <c r="X993" s="447"/>
    </row>
    <row r="994" spans="1:24" ht="12.75">
      <c r="A994" s="447"/>
      <c r="B994" s="447"/>
      <c r="C994" s="454"/>
      <c r="D994" s="447"/>
      <c r="E994" s="449"/>
      <c r="F994" s="447"/>
      <c r="G994" s="447"/>
      <c r="H994" s="447"/>
      <c r="I994" s="447"/>
      <c r="J994" s="447"/>
      <c r="K994" s="447"/>
      <c r="L994" s="447"/>
      <c r="M994" s="447"/>
      <c r="N994" s="447"/>
      <c r="O994" s="447"/>
      <c r="P994" s="447"/>
      <c r="Q994" s="447"/>
      <c r="R994" s="447"/>
      <c r="S994" s="447"/>
      <c r="T994" s="447"/>
      <c r="U994" s="447"/>
      <c r="V994" s="447"/>
      <c r="W994" s="447"/>
      <c r="X994" s="447"/>
    </row>
    <row r="995" spans="1:24" ht="12.75">
      <c r="A995" s="447"/>
      <c r="B995" s="447"/>
      <c r="C995" s="454"/>
      <c r="D995" s="447"/>
      <c r="E995" s="449"/>
      <c r="F995" s="447"/>
      <c r="G995" s="447"/>
      <c r="H995" s="447"/>
      <c r="I995" s="447"/>
      <c r="J995" s="447"/>
      <c r="K995" s="447"/>
      <c r="L995" s="447"/>
      <c r="M995" s="447"/>
      <c r="N995" s="447"/>
      <c r="O995" s="447"/>
      <c r="P995" s="447"/>
      <c r="Q995" s="447"/>
      <c r="R995" s="447"/>
      <c r="S995" s="447"/>
      <c r="T995" s="447"/>
      <c r="U995" s="447"/>
      <c r="V995" s="447"/>
      <c r="W995" s="447"/>
      <c r="X995" s="447"/>
    </row>
    <row r="996" spans="1:24" ht="12.75">
      <c r="A996" s="447"/>
      <c r="B996" s="447"/>
      <c r="C996" s="454"/>
      <c r="D996" s="447"/>
      <c r="E996" s="449"/>
      <c r="F996" s="447"/>
      <c r="G996" s="447"/>
      <c r="H996" s="447"/>
      <c r="I996" s="447"/>
      <c r="J996" s="447"/>
      <c r="K996" s="447"/>
      <c r="L996" s="447"/>
      <c r="M996" s="447"/>
      <c r="N996" s="447"/>
      <c r="O996" s="447"/>
      <c r="P996" s="447"/>
      <c r="Q996" s="447"/>
      <c r="R996" s="447"/>
      <c r="S996" s="447"/>
      <c r="T996" s="447"/>
      <c r="U996" s="447"/>
      <c r="V996" s="447"/>
      <c r="W996" s="447"/>
      <c r="X996" s="447"/>
    </row>
    <row r="997" spans="1:24" ht="12.75">
      <c r="A997" s="447"/>
      <c r="B997" s="447"/>
      <c r="C997" s="454"/>
      <c r="D997" s="447"/>
      <c r="E997" s="449"/>
      <c r="F997" s="447"/>
      <c r="G997" s="447"/>
      <c r="H997" s="447"/>
      <c r="I997" s="447"/>
      <c r="J997" s="447"/>
      <c r="K997" s="447"/>
      <c r="L997" s="447"/>
      <c r="M997" s="447"/>
      <c r="N997" s="447"/>
      <c r="O997" s="447"/>
      <c r="P997" s="447"/>
      <c r="Q997" s="447"/>
      <c r="R997" s="447"/>
      <c r="S997" s="447"/>
      <c r="T997" s="447"/>
      <c r="U997" s="447"/>
      <c r="V997" s="447"/>
      <c r="W997" s="447"/>
      <c r="X997" s="447"/>
    </row>
    <row r="998" spans="1:24" ht="12.75">
      <c r="A998" s="447"/>
      <c r="B998" s="447"/>
      <c r="C998" s="454"/>
      <c r="D998" s="447"/>
      <c r="E998" s="449"/>
      <c r="F998" s="447"/>
      <c r="G998" s="447"/>
      <c r="H998" s="447"/>
      <c r="I998" s="447"/>
      <c r="J998" s="447"/>
      <c r="K998" s="447"/>
      <c r="L998" s="447"/>
      <c r="M998" s="447"/>
      <c r="N998" s="447"/>
      <c r="O998" s="447"/>
      <c r="P998" s="447"/>
      <c r="Q998" s="447"/>
      <c r="R998" s="447"/>
      <c r="S998" s="447"/>
      <c r="T998" s="447"/>
      <c r="U998" s="447"/>
      <c r="V998" s="447"/>
      <c r="W998" s="447"/>
      <c r="X998" s="447"/>
    </row>
    <row r="999" spans="1:24" ht="12.75">
      <c r="A999" s="447"/>
      <c r="B999" s="447"/>
      <c r="C999" s="454"/>
      <c r="D999" s="447"/>
      <c r="E999" s="449"/>
      <c r="F999" s="447"/>
      <c r="G999" s="447"/>
      <c r="H999" s="447"/>
      <c r="I999" s="447"/>
      <c r="J999" s="447"/>
      <c r="K999" s="447"/>
      <c r="L999" s="447"/>
      <c r="M999" s="447"/>
      <c r="N999" s="447"/>
      <c r="O999" s="447"/>
      <c r="P999" s="447"/>
      <c r="Q999" s="447"/>
      <c r="R999" s="447"/>
      <c r="S999" s="447"/>
      <c r="T999" s="447"/>
      <c r="U999" s="447"/>
      <c r="V999" s="447"/>
      <c r="W999" s="447"/>
      <c r="X999" s="447"/>
    </row>
    <row r="1000" spans="1:24" ht="12.75">
      <c r="A1000" s="447"/>
      <c r="B1000" s="447"/>
      <c r="C1000" s="454"/>
      <c r="D1000" s="447"/>
      <c r="E1000" s="449"/>
      <c r="F1000" s="447"/>
      <c r="G1000" s="447"/>
      <c r="H1000" s="447"/>
      <c r="I1000" s="447"/>
      <c r="J1000" s="447"/>
      <c r="K1000" s="447"/>
      <c r="L1000" s="447"/>
      <c r="M1000" s="447"/>
      <c r="N1000" s="447"/>
      <c r="O1000" s="447"/>
      <c r="P1000" s="447"/>
      <c r="Q1000" s="447"/>
      <c r="R1000" s="447"/>
      <c r="S1000" s="447"/>
      <c r="T1000" s="447"/>
      <c r="U1000" s="447"/>
      <c r="V1000" s="447"/>
      <c r="W1000" s="447"/>
      <c r="X1000" s="447"/>
    </row>
    <row r="1001" spans="1:24" ht="12.75">
      <c r="A1001" s="447"/>
      <c r="B1001" s="447"/>
      <c r="C1001" s="454"/>
      <c r="D1001" s="447"/>
      <c r="E1001" s="449"/>
      <c r="F1001" s="447"/>
      <c r="G1001" s="447"/>
      <c r="H1001" s="447"/>
      <c r="I1001" s="447"/>
      <c r="J1001" s="447"/>
      <c r="K1001" s="447"/>
      <c r="L1001" s="447"/>
      <c r="M1001" s="447"/>
      <c r="N1001" s="447"/>
      <c r="O1001" s="447"/>
      <c r="P1001" s="447"/>
      <c r="Q1001" s="447"/>
      <c r="R1001" s="447"/>
      <c r="S1001" s="447"/>
      <c r="T1001" s="447"/>
      <c r="U1001" s="447"/>
      <c r="V1001" s="447"/>
      <c r="W1001" s="447"/>
      <c r="X1001" s="447"/>
    </row>
    <row r="1002" spans="1:24" ht="12.75">
      <c r="A1002" s="447"/>
      <c r="B1002" s="447"/>
      <c r="C1002" s="454"/>
      <c r="D1002" s="447"/>
      <c r="E1002" s="449"/>
      <c r="F1002" s="447"/>
      <c r="G1002" s="447"/>
      <c r="H1002" s="447"/>
      <c r="I1002" s="447"/>
      <c r="J1002" s="447"/>
      <c r="K1002" s="447"/>
      <c r="L1002" s="447"/>
      <c r="M1002" s="447"/>
      <c r="N1002" s="447"/>
      <c r="O1002" s="447"/>
      <c r="P1002" s="447"/>
      <c r="Q1002" s="447"/>
      <c r="R1002" s="447"/>
      <c r="S1002" s="447"/>
      <c r="T1002" s="447"/>
      <c r="U1002" s="447"/>
      <c r="V1002" s="447"/>
      <c r="W1002" s="447"/>
      <c r="X1002" s="447"/>
    </row>
    <row r="1003" spans="1:24" ht="12.75">
      <c r="A1003" s="447"/>
      <c r="B1003" s="447"/>
      <c r="C1003" s="454"/>
      <c r="D1003" s="447"/>
      <c r="E1003" s="449"/>
      <c r="F1003" s="447"/>
      <c r="G1003" s="447"/>
      <c r="H1003" s="447"/>
      <c r="I1003" s="447"/>
      <c r="J1003" s="447"/>
      <c r="K1003" s="447"/>
      <c r="L1003" s="447"/>
      <c r="M1003" s="447"/>
      <c r="N1003" s="447"/>
      <c r="O1003" s="447"/>
      <c r="P1003" s="447"/>
      <c r="Q1003" s="447"/>
      <c r="R1003" s="447"/>
      <c r="S1003" s="447"/>
      <c r="T1003" s="447"/>
      <c r="U1003" s="447"/>
      <c r="V1003" s="447"/>
      <c r="W1003" s="447"/>
      <c r="X1003" s="447"/>
    </row>
    <row r="1004" spans="1:24" ht="12.75">
      <c r="A1004" s="447"/>
      <c r="B1004" s="447"/>
      <c r="C1004" s="454"/>
      <c r="D1004" s="447"/>
      <c r="E1004" s="449"/>
      <c r="F1004" s="447"/>
      <c r="G1004" s="447"/>
      <c r="H1004" s="447"/>
      <c r="I1004" s="447"/>
      <c r="J1004" s="447"/>
      <c r="K1004" s="447"/>
      <c r="L1004" s="447"/>
      <c r="M1004" s="447"/>
      <c r="N1004" s="447"/>
      <c r="O1004" s="447"/>
      <c r="P1004" s="447"/>
      <c r="Q1004" s="447"/>
      <c r="R1004" s="447"/>
      <c r="S1004" s="447"/>
      <c r="T1004" s="447"/>
      <c r="U1004" s="447"/>
      <c r="V1004" s="447"/>
      <c r="W1004" s="447"/>
      <c r="X1004" s="447"/>
    </row>
    <row r="1005" spans="1:24" ht="12.75">
      <c r="A1005" s="447"/>
      <c r="B1005" s="447"/>
      <c r="C1005" s="454"/>
      <c r="D1005" s="447"/>
      <c r="E1005" s="449"/>
      <c r="F1005" s="447"/>
      <c r="G1005" s="447"/>
      <c r="H1005" s="447"/>
      <c r="I1005" s="447"/>
      <c r="J1005" s="447"/>
      <c r="K1005" s="447"/>
      <c r="L1005" s="447"/>
      <c r="M1005" s="447"/>
      <c r="N1005" s="447"/>
      <c r="O1005" s="447"/>
      <c r="P1005" s="447"/>
      <c r="Q1005" s="447"/>
      <c r="R1005" s="447"/>
      <c r="S1005" s="447"/>
      <c r="T1005" s="447"/>
      <c r="U1005" s="447"/>
      <c r="V1005" s="447"/>
      <c r="W1005" s="447"/>
      <c r="X1005" s="447"/>
    </row>
    <row r="1006" spans="1:24" ht="12.75">
      <c r="A1006" s="447"/>
      <c r="B1006" s="447"/>
      <c r="C1006" s="454"/>
      <c r="D1006" s="447"/>
      <c r="E1006" s="449"/>
      <c r="F1006" s="447"/>
      <c r="G1006" s="447"/>
      <c r="H1006" s="447"/>
      <c r="I1006" s="447"/>
      <c r="J1006" s="447"/>
      <c r="K1006" s="447"/>
      <c r="L1006" s="447"/>
      <c r="M1006" s="447"/>
      <c r="N1006" s="447"/>
      <c r="O1006" s="447"/>
      <c r="P1006" s="447"/>
      <c r="Q1006" s="447"/>
      <c r="R1006" s="447"/>
      <c r="S1006" s="447"/>
      <c r="T1006" s="447"/>
      <c r="U1006" s="447"/>
      <c r="V1006" s="447"/>
      <c r="W1006" s="447"/>
      <c r="X1006" s="447"/>
    </row>
    <row r="1007" spans="1:24" ht="12.75">
      <c r="A1007" s="447"/>
      <c r="B1007" s="447"/>
      <c r="C1007" s="454"/>
      <c r="D1007" s="447"/>
      <c r="E1007" s="449"/>
      <c r="F1007" s="447"/>
      <c r="G1007" s="447"/>
      <c r="H1007" s="447"/>
      <c r="I1007" s="447"/>
      <c r="J1007" s="447"/>
      <c r="K1007" s="447"/>
      <c r="L1007" s="447"/>
      <c r="M1007" s="447"/>
      <c r="N1007" s="447"/>
      <c r="O1007" s="447"/>
      <c r="P1007" s="447"/>
      <c r="Q1007" s="447"/>
      <c r="R1007" s="447"/>
      <c r="S1007" s="447"/>
      <c r="T1007" s="447"/>
      <c r="U1007" s="447"/>
      <c r="V1007" s="447"/>
      <c r="W1007" s="447"/>
      <c r="X1007" s="447"/>
    </row>
    <row r="1008" spans="1:24" ht="12.75">
      <c r="A1008" s="447"/>
      <c r="B1008" s="447"/>
      <c r="C1008" s="454"/>
      <c r="D1008" s="447"/>
      <c r="E1008" s="449"/>
      <c r="F1008" s="447"/>
      <c r="G1008" s="447"/>
      <c r="H1008" s="447"/>
      <c r="I1008" s="447"/>
      <c r="J1008" s="447"/>
      <c r="K1008" s="447"/>
      <c r="L1008" s="447"/>
      <c r="M1008" s="447"/>
      <c r="N1008" s="447"/>
      <c r="O1008" s="447"/>
      <c r="P1008" s="447"/>
      <c r="Q1008" s="447"/>
      <c r="R1008" s="447"/>
      <c r="S1008" s="447"/>
      <c r="T1008" s="447"/>
      <c r="U1008" s="447"/>
      <c r="V1008" s="447"/>
      <c r="W1008" s="447"/>
      <c r="X1008" s="447"/>
    </row>
    <row r="1009" spans="1:24" ht="12.75">
      <c r="A1009" s="447"/>
      <c r="B1009" s="447"/>
      <c r="C1009" s="454"/>
      <c r="D1009" s="447"/>
      <c r="E1009" s="449"/>
      <c r="F1009" s="447"/>
      <c r="G1009" s="447"/>
      <c r="H1009" s="447"/>
      <c r="I1009" s="447"/>
      <c r="J1009" s="447"/>
      <c r="K1009" s="447"/>
      <c r="L1009" s="447"/>
      <c r="M1009" s="447"/>
      <c r="N1009" s="447"/>
      <c r="O1009" s="447"/>
      <c r="P1009" s="447"/>
      <c r="Q1009" s="447"/>
      <c r="R1009" s="447"/>
      <c r="S1009" s="447"/>
      <c r="T1009" s="447"/>
      <c r="U1009" s="447"/>
      <c r="V1009" s="447"/>
      <c r="W1009" s="447"/>
      <c r="X1009" s="447"/>
    </row>
    <row r="1010" spans="1:24" ht="12.75">
      <c r="A1010" s="447"/>
      <c r="B1010" s="447"/>
      <c r="C1010" s="454"/>
      <c r="D1010" s="447"/>
      <c r="E1010" s="449"/>
      <c r="F1010" s="447"/>
      <c r="G1010" s="447"/>
      <c r="H1010" s="447"/>
      <c r="I1010" s="447"/>
      <c r="J1010" s="447"/>
      <c r="K1010" s="447"/>
      <c r="L1010" s="447"/>
      <c r="M1010" s="447"/>
      <c r="N1010" s="447"/>
      <c r="O1010" s="447"/>
      <c r="P1010" s="447"/>
      <c r="Q1010" s="447"/>
      <c r="R1010" s="447"/>
      <c r="S1010" s="447"/>
      <c r="T1010" s="447"/>
      <c r="U1010" s="447"/>
      <c r="V1010" s="447"/>
      <c r="W1010" s="447"/>
      <c r="X1010" s="447"/>
    </row>
    <row r="1011" spans="1:24" ht="12.75">
      <c r="A1011" s="447"/>
      <c r="B1011" s="447"/>
      <c r="C1011" s="454"/>
      <c r="D1011" s="447"/>
      <c r="E1011" s="449"/>
      <c r="F1011" s="447"/>
      <c r="G1011" s="447"/>
      <c r="H1011" s="447"/>
      <c r="I1011" s="447"/>
      <c r="J1011" s="447"/>
      <c r="K1011" s="447"/>
      <c r="L1011" s="447"/>
      <c r="M1011" s="447"/>
      <c r="N1011" s="447"/>
      <c r="O1011" s="447"/>
      <c r="P1011" s="447"/>
      <c r="Q1011" s="447"/>
      <c r="R1011" s="447"/>
      <c r="S1011" s="447"/>
      <c r="T1011" s="447"/>
      <c r="U1011" s="447"/>
      <c r="V1011" s="447"/>
      <c r="W1011" s="447"/>
      <c r="X1011" s="447"/>
    </row>
    <row r="1012" spans="1:24" ht="12.75">
      <c r="A1012" s="447"/>
      <c r="B1012" s="447"/>
      <c r="C1012" s="454"/>
      <c r="D1012" s="447"/>
      <c r="E1012" s="449"/>
      <c r="F1012" s="447"/>
      <c r="G1012" s="447"/>
      <c r="H1012" s="447"/>
      <c r="I1012" s="447"/>
      <c r="J1012" s="447"/>
      <c r="K1012" s="447"/>
      <c r="L1012" s="447"/>
      <c r="M1012" s="447"/>
      <c r="N1012" s="447"/>
      <c r="O1012" s="447"/>
      <c r="P1012" s="447"/>
      <c r="Q1012" s="447"/>
      <c r="R1012" s="447"/>
      <c r="S1012" s="447"/>
      <c r="T1012" s="447"/>
      <c r="U1012" s="447"/>
      <c r="V1012" s="447"/>
      <c r="W1012" s="447"/>
      <c r="X1012" s="447"/>
    </row>
    <row r="1013" spans="1:24" ht="12.75">
      <c r="A1013" s="447"/>
      <c r="B1013" s="447"/>
      <c r="C1013" s="454"/>
      <c r="D1013" s="447"/>
      <c r="E1013" s="449"/>
      <c r="F1013" s="447"/>
      <c r="G1013" s="447"/>
      <c r="H1013" s="447"/>
      <c r="I1013" s="447"/>
      <c r="J1013" s="447"/>
      <c r="K1013" s="447"/>
      <c r="L1013" s="447"/>
      <c r="M1013" s="447"/>
      <c r="N1013" s="447"/>
      <c r="O1013" s="447"/>
      <c r="P1013" s="447"/>
      <c r="Q1013" s="447"/>
      <c r="R1013" s="447"/>
      <c r="S1013" s="447"/>
      <c r="T1013" s="447"/>
      <c r="U1013" s="447"/>
      <c r="V1013" s="447"/>
      <c r="W1013" s="447"/>
      <c r="X1013" s="447"/>
    </row>
    <row r="1014" spans="1:24" ht="12.75">
      <c r="A1014" s="447"/>
      <c r="B1014" s="447"/>
      <c r="C1014" s="454"/>
      <c r="D1014" s="447"/>
      <c r="E1014" s="449"/>
      <c r="F1014" s="447"/>
      <c r="G1014" s="447"/>
      <c r="H1014" s="447"/>
      <c r="I1014" s="447"/>
      <c r="J1014" s="447"/>
      <c r="K1014" s="447"/>
      <c r="L1014" s="447"/>
      <c r="M1014" s="447"/>
      <c r="N1014" s="447"/>
      <c r="O1014" s="447"/>
      <c r="P1014" s="447"/>
      <c r="Q1014" s="447"/>
      <c r="R1014" s="447"/>
      <c r="S1014" s="447"/>
      <c r="T1014" s="447"/>
      <c r="U1014" s="447"/>
      <c r="V1014" s="447"/>
      <c r="W1014" s="447"/>
      <c r="X1014" s="447"/>
    </row>
    <row r="1015" spans="1:24" ht="12.75">
      <c r="A1015" s="447"/>
      <c r="B1015" s="447"/>
      <c r="C1015" s="454"/>
      <c r="D1015" s="447"/>
      <c r="E1015" s="449"/>
      <c r="F1015" s="447"/>
      <c r="G1015" s="447"/>
      <c r="H1015" s="447"/>
      <c r="I1015" s="447"/>
      <c r="J1015" s="447"/>
      <c r="K1015" s="447"/>
      <c r="L1015" s="447"/>
      <c r="M1015" s="447"/>
      <c r="N1015" s="447"/>
      <c r="O1015" s="447"/>
      <c r="P1015" s="447"/>
      <c r="Q1015" s="447"/>
      <c r="R1015" s="447"/>
      <c r="S1015" s="447"/>
      <c r="T1015" s="447"/>
      <c r="U1015" s="447"/>
      <c r="V1015" s="447"/>
      <c r="W1015" s="447"/>
      <c r="X1015" s="447"/>
    </row>
    <row r="1016" spans="1:24" ht="12.75">
      <c r="A1016" s="447"/>
      <c r="B1016" s="447"/>
      <c r="C1016" s="454"/>
      <c r="D1016" s="447"/>
      <c r="E1016" s="449"/>
      <c r="F1016" s="447"/>
      <c r="G1016" s="447"/>
      <c r="H1016" s="447"/>
      <c r="I1016" s="447"/>
      <c r="J1016" s="447"/>
      <c r="K1016" s="447"/>
      <c r="L1016" s="447"/>
      <c r="M1016" s="447"/>
      <c r="N1016" s="447"/>
      <c r="O1016" s="447"/>
      <c r="P1016" s="447"/>
      <c r="Q1016" s="447"/>
      <c r="R1016" s="447"/>
      <c r="S1016" s="447"/>
      <c r="T1016" s="447"/>
      <c r="U1016" s="447"/>
      <c r="V1016" s="447"/>
      <c r="W1016" s="447"/>
      <c r="X1016" s="447"/>
    </row>
    <row r="1017" spans="1:24" ht="12.75">
      <c r="A1017" s="447"/>
      <c r="B1017" s="447"/>
      <c r="C1017" s="454"/>
      <c r="D1017" s="447"/>
      <c r="E1017" s="449"/>
      <c r="F1017" s="447"/>
      <c r="G1017" s="447"/>
      <c r="H1017" s="447"/>
      <c r="I1017" s="447"/>
      <c r="J1017" s="447"/>
      <c r="K1017" s="447"/>
      <c r="L1017" s="447"/>
      <c r="M1017" s="447"/>
      <c r="N1017" s="447"/>
      <c r="O1017" s="447"/>
      <c r="P1017" s="447"/>
      <c r="Q1017" s="447"/>
      <c r="R1017" s="447"/>
      <c r="S1017" s="447"/>
      <c r="T1017" s="447"/>
      <c r="U1017" s="447"/>
      <c r="V1017" s="447"/>
      <c r="W1017" s="447"/>
      <c r="X1017" s="447"/>
    </row>
    <row r="1018" spans="1:24" ht="12.75">
      <c r="A1018" s="447"/>
      <c r="B1018" s="447"/>
      <c r="C1018" s="454"/>
      <c r="D1018" s="447"/>
      <c r="E1018" s="449"/>
      <c r="F1018" s="447"/>
      <c r="G1018" s="447"/>
      <c r="H1018" s="447"/>
      <c r="I1018" s="447"/>
      <c r="J1018" s="447"/>
      <c r="K1018" s="447"/>
      <c r="L1018" s="447"/>
      <c r="M1018" s="447"/>
      <c r="N1018" s="447"/>
      <c r="O1018" s="447"/>
      <c r="P1018" s="447"/>
      <c r="Q1018" s="447"/>
      <c r="R1018" s="447"/>
      <c r="S1018" s="447"/>
      <c r="T1018" s="447"/>
      <c r="U1018" s="447"/>
      <c r="V1018" s="447"/>
      <c r="W1018" s="447"/>
      <c r="X1018" s="447"/>
    </row>
    <row r="1019" spans="1:24" ht="12.75">
      <c r="A1019" s="447"/>
      <c r="B1019" s="447"/>
      <c r="C1019" s="454"/>
      <c r="D1019" s="447"/>
      <c r="E1019" s="449"/>
      <c r="F1019" s="447"/>
      <c r="G1019" s="447"/>
      <c r="H1019" s="447"/>
      <c r="I1019" s="447"/>
      <c r="J1019" s="447"/>
      <c r="K1019" s="447"/>
      <c r="L1019" s="447"/>
      <c r="M1019" s="447"/>
      <c r="N1019" s="447"/>
      <c r="O1019" s="447"/>
      <c r="P1019" s="447"/>
      <c r="Q1019" s="447"/>
      <c r="R1019" s="447"/>
      <c r="S1019" s="447"/>
      <c r="T1019" s="447"/>
      <c r="U1019" s="447"/>
      <c r="V1019" s="447"/>
      <c r="W1019" s="447"/>
      <c r="X1019" s="447"/>
    </row>
    <row r="1020" spans="1:24" ht="12.75">
      <c r="A1020" s="447"/>
      <c r="B1020" s="447"/>
      <c r="C1020" s="454"/>
      <c r="D1020" s="447"/>
      <c r="E1020" s="449"/>
      <c r="F1020" s="447"/>
      <c r="G1020" s="447"/>
      <c r="H1020" s="447"/>
      <c r="I1020" s="447"/>
      <c r="J1020" s="447"/>
      <c r="K1020" s="447"/>
      <c r="L1020" s="447"/>
      <c r="M1020" s="447"/>
      <c r="N1020" s="447"/>
      <c r="O1020" s="447"/>
      <c r="P1020" s="447"/>
      <c r="Q1020" s="447"/>
      <c r="R1020" s="447"/>
      <c r="S1020" s="447"/>
      <c r="T1020" s="447"/>
      <c r="U1020" s="447"/>
      <c r="V1020" s="447"/>
      <c r="W1020" s="447"/>
      <c r="X1020" s="447"/>
    </row>
    <row r="1021" spans="1:24" ht="12.75">
      <c r="A1021" s="447"/>
      <c r="B1021" s="447"/>
      <c r="C1021" s="454"/>
      <c r="D1021" s="447"/>
      <c r="E1021" s="449"/>
      <c r="F1021" s="447"/>
      <c r="G1021" s="447"/>
      <c r="H1021" s="447"/>
      <c r="I1021" s="447"/>
      <c r="J1021" s="447"/>
      <c r="K1021" s="447"/>
      <c r="L1021" s="447"/>
      <c r="M1021" s="447"/>
      <c r="N1021" s="447"/>
      <c r="O1021" s="447"/>
      <c r="P1021" s="447"/>
      <c r="Q1021" s="447"/>
      <c r="R1021" s="447"/>
      <c r="S1021" s="447"/>
      <c r="T1021" s="447"/>
      <c r="U1021" s="447"/>
      <c r="V1021" s="447"/>
      <c r="W1021" s="447"/>
      <c r="X1021" s="447"/>
    </row>
    <row r="1022" spans="1:24" ht="12.75">
      <c r="A1022" s="447"/>
      <c r="B1022" s="447"/>
      <c r="C1022" s="454"/>
      <c r="D1022" s="447"/>
      <c r="E1022" s="449"/>
      <c r="F1022" s="447"/>
      <c r="G1022" s="447"/>
      <c r="H1022" s="447"/>
      <c r="I1022" s="447"/>
      <c r="J1022" s="447"/>
      <c r="K1022" s="447"/>
      <c r="L1022" s="447"/>
      <c r="M1022" s="447"/>
      <c r="N1022" s="447"/>
      <c r="O1022" s="447"/>
      <c r="P1022" s="447"/>
      <c r="Q1022" s="447"/>
      <c r="R1022" s="447"/>
      <c r="S1022" s="447"/>
      <c r="T1022" s="447"/>
      <c r="U1022" s="447"/>
      <c r="V1022" s="447"/>
      <c r="W1022" s="447"/>
      <c r="X1022" s="447"/>
    </row>
    <row r="1023" spans="1:24" ht="12.75">
      <c r="A1023" s="447"/>
      <c r="B1023" s="447"/>
      <c r="C1023" s="454"/>
      <c r="D1023" s="447"/>
      <c r="E1023" s="449"/>
      <c r="F1023" s="447"/>
      <c r="G1023" s="447"/>
      <c r="H1023" s="447"/>
      <c r="I1023" s="447"/>
      <c r="J1023" s="447"/>
      <c r="K1023" s="447"/>
      <c r="L1023" s="447"/>
      <c r="M1023" s="447"/>
      <c r="N1023" s="447"/>
      <c r="O1023" s="447"/>
      <c r="P1023" s="447"/>
      <c r="Q1023" s="447"/>
      <c r="R1023" s="447"/>
      <c r="S1023" s="447"/>
      <c r="T1023" s="447"/>
      <c r="U1023" s="447"/>
      <c r="V1023" s="447"/>
      <c r="W1023" s="447"/>
      <c r="X1023" s="447"/>
    </row>
    <row r="1024" spans="1:24" ht="12.75">
      <c r="A1024" s="447"/>
      <c r="B1024" s="447"/>
      <c r="C1024" s="454"/>
      <c r="D1024" s="447"/>
      <c r="E1024" s="449"/>
      <c r="F1024" s="447"/>
      <c r="G1024" s="447"/>
      <c r="H1024" s="447"/>
      <c r="I1024" s="447"/>
      <c r="J1024" s="447"/>
      <c r="K1024" s="447"/>
      <c r="L1024" s="447"/>
      <c r="M1024" s="447"/>
      <c r="N1024" s="447"/>
      <c r="O1024" s="447"/>
      <c r="P1024" s="447"/>
      <c r="Q1024" s="447"/>
      <c r="R1024" s="447"/>
      <c r="S1024" s="447"/>
      <c r="T1024" s="447"/>
      <c r="U1024" s="447"/>
      <c r="V1024" s="447"/>
      <c r="W1024" s="447"/>
      <c r="X1024" s="447"/>
    </row>
    <row r="1025" spans="1:24" ht="12.75">
      <c r="A1025" s="447"/>
      <c r="B1025" s="447"/>
      <c r="C1025" s="454"/>
      <c r="D1025" s="447"/>
      <c r="E1025" s="449"/>
      <c r="F1025" s="447"/>
      <c r="G1025" s="447"/>
      <c r="H1025" s="447"/>
      <c r="I1025" s="447"/>
      <c r="J1025" s="447"/>
      <c r="K1025" s="447"/>
      <c r="L1025" s="447"/>
      <c r="M1025" s="447"/>
      <c r="N1025" s="447"/>
      <c r="O1025" s="447"/>
      <c r="P1025" s="447"/>
      <c r="Q1025" s="447"/>
      <c r="R1025" s="447"/>
      <c r="S1025" s="447"/>
      <c r="T1025" s="447"/>
      <c r="U1025" s="447"/>
      <c r="V1025" s="447"/>
      <c r="W1025" s="447"/>
      <c r="X1025" s="447"/>
    </row>
    <row r="1026" spans="1:24" ht="12.75">
      <c r="A1026" s="447"/>
      <c r="B1026" s="447"/>
      <c r="C1026" s="454"/>
      <c r="D1026" s="447"/>
      <c r="E1026" s="449"/>
      <c r="F1026" s="447"/>
      <c r="G1026" s="447"/>
      <c r="H1026" s="447"/>
      <c r="I1026" s="447"/>
      <c r="J1026" s="447"/>
      <c r="K1026" s="447"/>
      <c r="L1026" s="447"/>
      <c r="M1026" s="447"/>
      <c r="N1026" s="447"/>
      <c r="O1026" s="447"/>
      <c r="P1026" s="447"/>
      <c r="Q1026" s="447"/>
      <c r="R1026" s="447"/>
      <c r="S1026" s="447"/>
      <c r="T1026" s="447"/>
      <c r="U1026" s="447"/>
      <c r="V1026" s="447"/>
      <c r="W1026" s="447"/>
      <c r="X1026" s="447"/>
    </row>
    <row r="1027" spans="1:24" ht="12.75">
      <c r="A1027" s="447"/>
      <c r="B1027" s="447"/>
      <c r="C1027" s="454"/>
      <c r="D1027" s="447"/>
      <c r="E1027" s="449"/>
      <c r="F1027" s="447"/>
      <c r="G1027" s="447"/>
      <c r="H1027" s="447"/>
      <c r="I1027" s="447"/>
      <c r="J1027" s="447"/>
      <c r="K1027" s="447"/>
      <c r="L1027" s="447"/>
      <c r="M1027" s="447"/>
      <c r="N1027" s="447"/>
      <c r="O1027" s="447"/>
      <c r="P1027" s="447"/>
      <c r="Q1027" s="447"/>
      <c r="R1027" s="447"/>
      <c r="S1027" s="447"/>
      <c r="T1027" s="447"/>
      <c r="U1027" s="447"/>
      <c r="V1027" s="447"/>
      <c r="W1027" s="447"/>
      <c r="X1027" s="447"/>
    </row>
    <row r="1028" spans="1:24" ht="12.75">
      <c r="A1028" s="447"/>
      <c r="B1028" s="447"/>
      <c r="C1028" s="454"/>
      <c r="D1028" s="447"/>
      <c r="E1028" s="449"/>
      <c r="F1028" s="447"/>
      <c r="G1028" s="447"/>
      <c r="H1028" s="447"/>
      <c r="I1028" s="447"/>
      <c r="J1028" s="447"/>
      <c r="K1028" s="447"/>
      <c r="L1028" s="447"/>
      <c r="M1028" s="447"/>
      <c r="N1028" s="447"/>
      <c r="O1028" s="447"/>
      <c r="P1028" s="447"/>
      <c r="Q1028" s="447"/>
      <c r="R1028" s="447"/>
      <c r="S1028" s="447"/>
      <c r="T1028" s="447"/>
      <c r="U1028" s="447"/>
      <c r="V1028" s="447"/>
      <c r="W1028" s="447"/>
      <c r="X1028" s="447"/>
    </row>
    <row r="1029" spans="1:24" ht="12.75">
      <c r="A1029" s="447"/>
      <c r="B1029" s="447"/>
      <c r="C1029" s="454"/>
      <c r="D1029" s="447"/>
      <c r="E1029" s="449"/>
      <c r="F1029" s="447"/>
      <c r="G1029" s="447"/>
      <c r="H1029" s="447"/>
      <c r="I1029" s="447"/>
      <c r="J1029" s="447"/>
      <c r="K1029" s="447"/>
      <c r="L1029" s="447"/>
      <c r="M1029" s="447"/>
      <c r="N1029" s="447"/>
      <c r="O1029" s="447"/>
      <c r="P1029" s="447"/>
      <c r="Q1029" s="447"/>
      <c r="R1029" s="447"/>
      <c r="S1029" s="447"/>
      <c r="T1029" s="447"/>
      <c r="U1029" s="447"/>
      <c r="V1029" s="447"/>
      <c r="W1029" s="447"/>
      <c r="X1029" s="447"/>
    </row>
    <row r="1030" spans="1:24" ht="12.75">
      <c r="A1030" s="447"/>
      <c r="B1030" s="447"/>
      <c r="C1030" s="454"/>
      <c r="D1030" s="447"/>
      <c r="E1030" s="449"/>
      <c r="F1030" s="447"/>
      <c r="G1030" s="447"/>
      <c r="H1030" s="447"/>
      <c r="I1030" s="447"/>
      <c r="J1030" s="447"/>
      <c r="K1030" s="447"/>
      <c r="L1030" s="447"/>
      <c r="M1030" s="447"/>
      <c r="N1030" s="447"/>
      <c r="O1030" s="447"/>
      <c r="P1030" s="447"/>
      <c r="Q1030" s="447"/>
      <c r="R1030" s="447"/>
      <c r="S1030" s="447"/>
      <c r="T1030" s="447"/>
      <c r="U1030" s="447"/>
      <c r="V1030" s="447"/>
      <c r="W1030" s="447"/>
      <c r="X1030" s="447"/>
    </row>
    <row r="1031" spans="1:24" ht="12.75">
      <c r="A1031" s="447"/>
      <c r="B1031" s="447"/>
      <c r="C1031" s="454"/>
      <c r="D1031" s="447"/>
      <c r="E1031" s="449"/>
      <c r="F1031" s="447"/>
      <c r="G1031" s="447"/>
      <c r="H1031" s="447"/>
      <c r="I1031" s="447"/>
      <c r="J1031" s="447"/>
      <c r="K1031" s="447"/>
      <c r="L1031" s="447"/>
      <c r="M1031" s="447"/>
      <c r="N1031" s="447"/>
      <c r="O1031" s="447"/>
      <c r="P1031" s="447"/>
      <c r="Q1031" s="447"/>
      <c r="R1031" s="447"/>
      <c r="S1031" s="447"/>
      <c r="T1031" s="447"/>
      <c r="U1031" s="447"/>
      <c r="V1031" s="447"/>
      <c r="W1031" s="447"/>
      <c r="X1031" s="447"/>
    </row>
    <row r="1032" spans="1:24" ht="12.75">
      <c r="A1032" s="447"/>
      <c r="B1032" s="447"/>
      <c r="C1032" s="454"/>
      <c r="D1032" s="447"/>
      <c r="E1032" s="449"/>
      <c r="F1032" s="447"/>
      <c r="G1032" s="447"/>
      <c r="H1032" s="447"/>
      <c r="I1032" s="447"/>
      <c r="J1032" s="447"/>
      <c r="K1032" s="447"/>
      <c r="L1032" s="447"/>
      <c r="M1032" s="447"/>
      <c r="N1032" s="447"/>
      <c r="O1032" s="447"/>
      <c r="P1032" s="447"/>
      <c r="Q1032" s="447"/>
      <c r="R1032" s="447"/>
      <c r="S1032" s="447"/>
      <c r="T1032" s="447"/>
      <c r="U1032" s="447"/>
      <c r="V1032" s="447"/>
      <c r="W1032" s="447"/>
      <c r="X1032" s="447"/>
    </row>
    <row r="1033" spans="1:24" ht="12.75">
      <c r="A1033" s="447"/>
      <c r="B1033" s="447"/>
      <c r="C1033" s="454"/>
      <c r="D1033" s="447"/>
      <c r="E1033" s="449"/>
      <c r="F1033" s="447"/>
      <c r="G1033" s="447"/>
      <c r="H1033" s="447"/>
      <c r="I1033" s="447"/>
      <c r="J1033" s="447"/>
      <c r="K1033" s="447"/>
      <c r="L1033" s="447"/>
      <c r="M1033" s="447"/>
      <c r="N1033" s="447"/>
      <c r="O1033" s="447"/>
      <c r="P1033" s="447"/>
      <c r="Q1033" s="447"/>
      <c r="R1033" s="447"/>
      <c r="S1033" s="447"/>
      <c r="T1033" s="447"/>
      <c r="U1033" s="447"/>
      <c r="V1033" s="447"/>
      <c r="W1033" s="447"/>
      <c r="X1033" s="447"/>
    </row>
    <row r="1034" spans="1:24" ht="12.75">
      <c r="A1034" s="447"/>
      <c r="B1034" s="447"/>
      <c r="C1034" s="454"/>
      <c r="D1034" s="447"/>
      <c r="E1034" s="449"/>
      <c r="F1034" s="447"/>
      <c r="G1034" s="447"/>
      <c r="H1034" s="447"/>
      <c r="I1034" s="447"/>
      <c r="J1034" s="447"/>
      <c r="K1034" s="447"/>
      <c r="L1034" s="447"/>
      <c r="M1034" s="447"/>
      <c r="N1034" s="447"/>
      <c r="O1034" s="447"/>
      <c r="P1034" s="447"/>
      <c r="Q1034" s="447"/>
      <c r="R1034" s="447"/>
      <c r="S1034" s="447"/>
      <c r="T1034" s="447"/>
      <c r="U1034" s="447"/>
      <c r="V1034" s="447"/>
      <c r="W1034" s="447"/>
      <c r="X1034" s="447"/>
    </row>
    <row r="1035" spans="1:24" ht="12.75">
      <c r="A1035" s="447"/>
      <c r="B1035" s="447"/>
      <c r="C1035" s="454"/>
      <c r="D1035" s="447"/>
      <c r="E1035" s="449"/>
      <c r="F1035" s="447"/>
      <c r="G1035" s="447"/>
      <c r="H1035" s="447"/>
      <c r="I1035" s="447"/>
      <c r="J1035" s="447"/>
      <c r="K1035" s="447"/>
      <c r="L1035" s="447"/>
      <c r="M1035" s="447"/>
      <c r="N1035" s="447"/>
      <c r="O1035" s="447"/>
      <c r="P1035" s="447"/>
      <c r="Q1035" s="447"/>
      <c r="R1035" s="447"/>
      <c r="S1035" s="447"/>
      <c r="T1035" s="447"/>
      <c r="U1035" s="447"/>
      <c r="V1035" s="447"/>
      <c r="W1035" s="447"/>
      <c r="X1035" s="447"/>
    </row>
    <row r="1036" spans="1:24" ht="12.75">
      <c r="A1036" s="447"/>
      <c r="B1036" s="447"/>
      <c r="C1036" s="454"/>
      <c r="D1036" s="447"/>
      <c r="E1036" s="449"/>
      <c r="F1036" s="447"/>
      <c r="G1036" s="447"/>
      <c r="H1036" s="447"/>
      <c r="I1036" s="447"/>
      <c r="J1036" s="447"/>
      <c r="K1036" s="447"/>
      <c r="L1036" s="447"/>
      <c r="M1036" s="447"/>
      <c r="N1036" s="447"/>
      <c r="O1036" s="447"/>
      <c r="P1036" s="447"/>
      <c r="Q1036" s="447"/>
      <c r="R1036" s="447"/>
      <c r="S1036" s="447"/>
      <c r="T1036" s="447"/>
      <c r="U1036" s="447"/>
      <c r="V1036" s="447"/>
      <c r="W1036" s="447"/>
      <c r="X1036" s="447"/>
    </row>
    <row r="1037" spans="1:24" ht="12.75">
      <c r="A1037" s="447"/>
      <c r="B1037" s="447"/>
      <c r="C1037" s="454"/>
      <c r="D1037" s="447"/>
      <c r="E1037" s="449"/>
      <c r="F1037" s="447"/>
      <c r="G1037" s="447"/>
      <c r="H1037" s="447"/>
      <c r="I1037" s="447"/>
      <c r="J1037" s="447"/>
      <c r="K1037" s="447"/>
      <c r="L1037" s="447"/>
      <c r="M1037" s="447"/>
      <c r="N1037" s="447"/>
      <c r="O1037" s="447"/>
      <c r="P1037" s="447"/>
      <c r="Q1037" s="447"/>
      <c r="R1037" s="447"/>
      <c r="S1037" s="447"/>
      <c r="T1037" s="447"/>
      <c r="U1037" s="447"/>
      <c r="V1037" s="447"/>
      <c r="W1037" s="447"/>
      <c r="X1037" s="447"/>
    </row>
    <row r="1038" spans="1:24" ht="12.75">
      <c r="A1038" s="447"/>
      <c r="B1038" s="447"/>
      <c r="C1038" s="454"/>
      <c r="D1038" s="447"/>
      <c r="E1038" s="449"/>
      <c r="F1038" s="447"/>
      <c r="G1038" s="447"/>
      <c r="H1038" s="447"/>
      <c r="I1038" s="447"/>
      <c r="J1038" s="447"/>
      <c r="K1038" s="447"/>
      <c r="L1038" s="447"/>
      <c r="M1038" s="447"/>
      <c r="N1038" s="447"/>
      <c r="O1038" s="447"/>
      <c r="P1038" s="447"/>
      <c r="Q1038" s="447"/>
      <c r="R1038" s="447"/>
      <c r="S1038" s="447"/>
      <c r="T1038" s="447"/>
      <c r="U1038" s="447"/>
      <c r="V1038" s="447"/>
      <c r="W1038" s="447"/>
      <c r="X1038" s="447"/>
    </row>
    <row r="1039" spans="1:24" ht="12.75">
      <c r="A1039" s="447"/>
      <c r="B1039" s="447"/>
      <c r="C1039" s="454"/>
      <c r="D1039" s="447"/>
      <c r="E1039" s="449"/>
      <c r="F1039" s="447"/>
      <c r="G1039" s="447"/>
      <c r="H1039" s="447"/>
      <c r="I1039" s="447"/>
      <c r="J1039" s="447"/>
      <c r="K1039" s="447"/>
      <c r="L1039" s="447"/>
      <c r="M1039" s="447"/>
      <c r="N1039" s="447"/>
      <c r="O1039" s="447"/>
      <c r="P1039" s="447"/>
      <c r="Q1039" s="447"/>
      <c r="R1039" s="447"/>
      <c r="S1039" s="447"/>
      <c r="T1039" s="447"/>
      <c r="U1039" s="447"/>
      <c r="V1039" s="447"/>
      <c r="W1039" s="447"/>
      <c r="X1039" s="447"/>
    </row>
    <row r="1040" spans="1:24" ht="12.75">
      <c r="A1040" s="447"/>
      <c r="B1040" s="447"/>
      <c r="C1040" s="454"/>
      <c r="D1040" s="447"/>
      <c r="E1040" s="449"/>
      <c r="F1040" s="447"/>
      <c r="G1040" s="447"/>
      <c r="H1040" s="447"/>
      <c r="I1040" s="447"/>
      <c r="J1040" s="447"/>
      <c r="K1040" s="447"/>
      <c r="L1040" s="447"/>
      <c r="M1040" s="447"/>
      <c r="N1040" s="447"/>
      <c r="O1040" s="447"/>
      <c r="P1040" s="447"/>
      <c r="Q1040" s="447"/>
      <c r="R1040" s="447"/>
      <c r="S1040" s="447"/>
      <c r="T1040" s="447"/>
      <c r="U1040" s="447"/>
      <c r="V1040" s="447"/>
      <c r="W1040" s="447"/>
      <c r="X1040" s="447"/>
    </row>
    <row r="1041" spans="1:24" ht="12.75">
      <c r="A1041" s="447"/>
      <c r="B1041" s="447"/>
      <c r="C1041" s="454"/>
      <c r="D1041" s="447"/>
      <c r="E1041" s="449"/>
      <c r="F1041" s="447"/>
      <c r="G1041" s="447"/>
      <c r="H1041" s="447"/>
      <c r="I1041" s="447"/>
      <c r="J1041" s="447"/>
      <c r="K1041" s="447"/>
      <c r="L1041" s="447"/>
      <c r="M1041" s="447"/>
      <c r="N1041" s="447"/>
      <c r="O1041" s="447"/>
      <c r="P1041" s="447"/>
      <c r="Q1041" s="447"/>
      <c r="R1041" s="447"/>
      <c r="S1041" s="447"/>
      <c r="T1041" s="447"/>
      <c r="U1041" s="447"/>
      <c r="V1041" s="447"/>
      <c r="W1041" s="447"/>
      <c r="X1041" s="447"/>
    </row>
    <row r="1042" spans="1:24" ht="12.75">
      <c r="A1042" s="447"/>
      <c r="B1042" s="447"/>
      <c r="C1042" s="454"/>
      <c r="D1042" s="447"/>
      <c r="E1042" s="449"/>
      <c r="F1042" s="447"/>
      <c r="G1042" s="447"/>
      <c r="H1042" s="447"/>
      <c r="I1042" s="447"/>
      <c r="J1042" s="447"/>
      <c r="K1042" s="447"/>
      <c r="L1042" s="447"/>
      <c r="M1042" s="447"/>
      <c r="N1042" s="447"/>
      <c r="O1042" s="447"/>
      <c r="P1042" s="447"/>
      <c r="Q1042" s="447"/>
      <c r="R1042" s="447"/>
      <c r="S1042" s="447"/>
      <c r="T1042" s="447"/>
      <c r="U1042" s="447"/>
      <c r="V1042" s="447"/>
      <c r="W1042" s="447"/>
      <c r="X1042" s="447"/>
    </row>
    <row r="1043" spans="1:24" ht="12.75">
      <c r="A1043" s="447"/>
      <c r="B1043" s="447"/>
      <c r="C1043" s="454"/>
      <c r="D1043" s="447"/>
      <c r="E1043" s="449"/>
      <c r="F1043" s="447"/>
      <c r="G1043" s="447"/>
      <c r="H1043" s="447"/>
      <c r="I1043" s="447"/>
      <c r="J1043" s="447"/>
      <c r="K1043" s="447"/>
      <c r="L1043" s="447"/>
      <c r="M1043" s="447"/>
      <c r="N1043" s="447"/>
      <c r="O1043" s="447"/>
      <c r="P1043" s="447"/>
      <c r="Q1043" s="447"/>
      <c r="R1043" s="447"/>
      <c r="S1043" s="447"/>
      <c r="T1043" s="447"/>
      <c r="U1043" s="447"/>
      <c r="V1043" s="447"/>
      <c r="W1043" s="447"/>
      <c r="X1043" s="447"/>
    </row>
    <row r="1044" spans="1:24" ht="12.75">
      <c r="A1044" s="447"/>
      <c r="B1044" s="447"/>
      <c r="C1044" s="454"/>
      <c r="D1044" s="447"/>
      <c r="E1044" s="449"/>
      <c r="F1044" s="447"/>
      <c r="G1044" s="447"/>
      <c r="H1044" s="447"/>
      <c r="I1044" s="447"/>
      <c r="J1044" s="447"/>
      <c r="K1044" s="447"/>
      <c r="L1044" s="447"/>
      <c r="M1044" s="447"/>
      <c r="N1044" s="447"/>
      <c r="O1044" s="447"/>
      <c r="P1044" s="447"/>
      <c r="Q1044" s="447"/>
      <c r="R1044" s="447"/>
      <c r="S1044" s="447"/>
      <c r="T1044" s="447"/>
      <c r="U1044" s="447"/>
      <c r="V1044" s="447"/>
      <c r="W1044" s="447"/>
      <c r="X1044" s="447"/>
    </row>
    <row r="1045" spans="1:24" ht="12.75">
      <c r="A1045" s="447"/>
      <c r="B1045" s="447"/>
      <c r="C1045" s="454"/>
      <c r="D1045" s="447"/>
      <c r="E1045" s="449"/>
      <c r="F1045" s="447"/>
      <c r="G1045" s="447"/>
      <c r="H1045" s="447"/>
      <c r="I1045" s="447"/>
      <c r="J1045" s="447"/>
      <c r="K1045" s="447"/>
      <c r="L1045" s="447"/>
      <c r="M1045" s="447"/>
      <c r="N1045" s="447"/>
      <c r="O1045" s="447"/>
      <c r="P1045" s="447"/>
      <c r="Q1045" s="447"/>
      <c r="R1045" s="447"/>
      <c r="S1045" s="447"/>
      <c r="T1045" s="447"/>
      <c r="U1045" s="447"/>
      <c r="V1045" s="447"/>
      <c r="W1045" s="447"/>
      <c r="X1045" s="447"/>
    </row>
    <row r="1046" spans="1:24" ht="12.75">
      <c r="A1046" s="447"/>
      <c r="B1046" s="447"/>
      <c r="C1046" s="454"/>
      <c r="D1046" s="447"/>
      <c r="E1046" s="449"/>
      <c r="F1046" s="447"/>
      <c r="G1046" s="447"/>
      <c r="H1046" s="447"/>
      <c r="I1046" s="447"/>
      <c r="J1046" s="447"/>
      <c r="K1046" s="447"/>
      <c r="L1046" s="447"/>
      <c r="M1046" s="447"/>
      <c r="N1046" s="447"/>
      <c r="O1046" s="447"/>
      <c r="P1046" s="447"/>
      <c r="Q1046" s="447"/>
      <c r="R1046" s="447"/>
      <c r="S1046" s="447"/>
      <c r="T1046" s="447"/>
      <c r="U1046" s="447"/>
      <c r="V1046" s="447"/>
      <c r="W1046" s="447"/>
      <c r="X1046" s="447"/>
    </row>
    <row r="1047" spans="1:24" ht="12.75">
      <c r="A1047" s="447"/>
      <c r="B1047" s="447"/>
      <c r="C1047" s="454"/>
      <c r="D1047" s="447"/>
      <c r="E1047" s="449"/>
      <c r="F1047" s="447"/>
      <c r="G1047" s="447"/>
      <c r="H1047" s="447"/>
      <c r="I1047" s="447"/>
      <c r="J1047" s="447"/>
      <c r="K1047" s="447"/>
      <c r="L1047" s="447"/>
      <c r="M1047" s="447"/>
      <c r="N1047" s="447"/>
      <c r="O1047" s="447"/>
      <c r="P1047" s="447"/>
      <c r="Q1047" s="447"/>
      <c r="R1047" s="447"/>
      <c r="S1047" s="447"/>
      <c r="T1047" s="447"/>
      <c r="U1047" s="447"/>
      <c r="V1047" s="447"/>
      <c r="W1047" s="447"/>
      <c r="X1047" s="447"/>
    </row>
    <row r="1048" spans="1:24" ht="12.75">
      <c r="A1048" s="447"/>
      <c r="B1048" s="447"/>
      <c r="C1048" s="454"/>
      <c r="D1048" s="447"/>
      <c r="E1048" s="449"/>
      <c r="F1048" s="447"/>
      <c r="G1048" s="447"/>
      <c r="H1048" s="447"/>
      <c r="I1048" s="447"/>
      <c r="J1048" s="447"/>
      <c r="K1048" s="447"/>
      <c r="L1048" s="447"/>
      <c r="M1048" s="447"/>
      <c r="N1048" s="447"/>
      <c r="O1048" s="447"/>
      <c r="P1048" s="447"/>
      <c r="Q1048" s="447"/>
      <c r="R1048" s="447"/>
      <c r="S1048" s="447"/>
      <c r="T1048" s="447"/>
      <c r="U1048" s="447"/>
      <c r="V1048" s="447"/>
      <c r="W1048" s="447"/>
      <c r="X1048" s="447"/>
    </row>
    <row r="1049" spans="1:24" ht="12.75">
      <c r="A1049" s="447"/>
      <c r="B1049" s="447"/>
      <c r="C1049" s="454"/>
      <c r="D1049" s="447"/>
      <c r="E1049" s="449"/>
      <c r="F1049" s="447"/>
      <c r="G1049" s="447"/>
      <c r="H1049" s="447"/>
      <c r="I1049" s="447"/>
      <c r="J1049" s="447"/>
      <c r="K1049" s="447"/>
      <c r="L1049" s="447"/>
      <c r="M1049" s="447"/>
      <c r="N1049" s="447"/>
      <c r="O1049" s="447"/>
      <c r="P1049" s="447"/>
      <c r="Q1049" s="447"/>
      <c r="R1049" s="447"/>
      <c r="S1049" s="447"/>
      <c r="T1049" s="447"/>
      <c r="U1049" s="447"/>
      <c r="V1049" s="447"/>
      <c r="W1049" s="447"/>
      <c r="X1049" s="447"/>
    </row>
    <row r="1050" spans="1:24" ht="12.75">
      <c r="A1050" s="447"/>
      <c r="B1050" s="447"/>
      <c r="C1050" s="454"/>
      <c r="D1050" s="447"/>
      <c r="E1050" s="449"/>
      <c r="F1050" s="447"/>
      <c r="G1050" s="447"/>
      <c r="H1050" s="447"/>
      <c r="I1050" s="447"/>
      <c r="J1050" s="447"/>
      <c r="K1050" s="447"/>
      <c r="L1050" s="447"/>
      <c r="M1050" s="447"/>
      <c r="N1050" s="447"/>
      <c r="O1050" s="447"/>
      <c r="P1050" s="447"/>
      <c r="Q1050" s="447"/>
      <c r="R1050" s="447"/>
      <c r="S1050" s="447"/>
      <c r="T1050" s="447"/>
      <c r="U1050" s="447"/>
      <c r="V1050" s="447"/>
      <c r="W1050" s="447"/>
      <c r="X1050" s="447"/>
    </row>
    <row r="1051" spans="1:24" ht="12.75">
      <c r="A1051" s="447"/>
      <c r="B1051" s="447"/>
      <c r="C1051" s="454"/>
      <c r="D1051" s="447"/>
      <c r="E1051" s="449"/>
      <c r="F1051" s="447"/>
      <c r="G1051" s="447"/>
      <c r="H1051" s="447"/>
      <c r="I1051" s="447"/>
      <c r="J1051" s="447"/>
      <c r="K1051" s="447"/>
      <c r="L1051" s="447"/>
      <c r="M1051" s="447"/>
      <c r="N1051" s="447"/>
      <c r="O1051" s="447"/>
      <c r="P1051" s="447"/>
      <c r="Q1051" s="447"/>
      <c r="R1051" s="447"/>
      <c r="S1051" s="447"/>
      <c r="T1051" s="447"/>
      <c r="U1051" s="447"/>
      <c r="V1051" s="447"/>
      <c r="W1051" s="447"/>
      <c r="X1051" s="447"/>
    </row>
    <row r="1052" spans="1:24" ht="12.75">
      <c r="A1052" s="447"/>
      <c r="B1052" s="447"/>
      <c r="C1052" s="454"/>
      <c r="D1052" s="447"/>
      <c r="E1052" s="449"/>
      <c r="F1052" s="447"/>
      <c r="G1052" s="447"/>
      <c r="H1052" s="447"/>
      <c r="I1052" s="447"/>
      <c r="J1052" s="447"/>
      <c r="K1052" s="447"/>
      <c r="L1052" s="447"/>
      <c r="M1052" s="447"/>
      <c r="N1052" s="447"/>
      <c r="O1052" s="447"/>
      <c r="P1052" s="447"/>
      <c r="Q1052" s="447"/>
      <c r="R1052" s="447"/>
      <c r="S1052" s="447"/>
      <c r="T1052" s="447"/>
      <c r="U1052" s="447"/>
      <c r="V1052" s="447"/>
      <c r="W1052" s="447"/>
      <c r="X1052" s="447"/>
    </row>
    <row r="1053" spans="1:24" ht="12.75">
      <c r="A1053" s="447"/>
      <c r="B1053" s="447"/>
      <c r="C1053" s="454"/>
      <c r="D1053" s="447"/>
      <c r="E1053" s="449"/>
      <c r="F1053" s="447"/>
      <c r="G1053" s="447"/>
      <c r="H1053" s="447"/>
      <c r="I1053" s="447"/>
      <c r="J1053" s="447"/>
      <c r="K1053" s="447"/>
      <c r="L1053" s="447"/>
      <c r="M1053" s="447"/>
      <c r="N1053" s="447"/>
      <c r="O1053" s="447"/>
      <c r="P1053" s="447"/>
      <c r="Q1053" s="447"/>
      <c r="R1053" s="447"/>
      <c r="S1053" s="447"/>
      <c r="T1053" s="447"/>
      <c r="U1053" s="447"/>
      <c r="V1053" s="447"/>
      <c r="W1053" s="447"/>
      <c r="X1053" s="447"/>
    </row>
    <row r="1054" spans="1:24" ht="12.75">
      <c r="A1054" s="447"/>
      <c r="B1054" s="447"/>
      <c r="C1054" s="454"/>
      <c r="D1054" s="447"/>
      <c r="E1054" s="449"/>
      <c r="F1054" s="447"/>
      <c r="G1054" s="447"/>
      <c r="H1054" s="447"/>
      <c r="I1054" s="447"/>
      <c r="J1054" s="447"/>
      <c r="K1054" s="447"/>
      <c r="L1054" s="447"/>
      <c r="M1054" s="447"/>
      <c r="N1054" s="447"/>
      <c r="O1054" s="447"/>
      <c r="P1054" s="447"/>
      <c r="Q1054" s="447"/>
      <c r="R1054" s="447"/>
      <c r="S1054" s="447"/>
      <c r="T1054" s="447"/>
      <c r="U1054" s="447"/>
      <c r="V1054" s="447"/>
      <c r="W1054" s="447"/>
      <c r="X1054" s="447"/>
    </row>
    <row r="1055" spans="1:24" ht="12.75">
      <c r="A1055" s="447"/>
      <c r="B1055" s="447"/>
      <c r="C1055" s="454"/>
      <c r="D1055" s="447"/>
      <c r="E1055" s="449"/>
      <c r="F1055" s="447"/>
      <c r="G1055" s="447"/>
      <c r="H1055" s="447"/>
      <c r="I1055" s="447"/>
      <c r="J1055" s="447"/>
      <c r="K1055" s="447"/>
      <c r="L1055" s="447"/>
      <c r="M1055" s="447"/>
      <c r="N1055" s="447"/>
      <c r="O1055" s="447"/>
      <c r="P1055" s="447"/>
      <c r="Q1055" s="447"/>
      <c r="R1055" s="447"/>
      <c r="S1055" s="447"/>
      <c r="T1055" s="447"/>
      <c r="U1055" s="447"/>
      <c r="V1055" s="447"/>
      <c r="W1055" s="447"/>
      <c r="X1055" s="447"/>
    </row>
    <row r="1056" spans="1:24" ht="12.75">
      <c r="A1056" s="447"/>
      <c r="B1056" s="447"/>
      <c r="C1056" s="454"/>
      <c r="D1056" s="447"/>
      <c r="E1056" s="449"/>
      <c r="F1056" s="447"/>
      <c r="G1056" s="447"/>
      <c r="H1056" s="447"/>
      <c r="I1056" s="447"/>
      <c r="J1056" s="447"/>
      <c r="K1056" s="447"/>
      <c r="L1056" s="447"/>
      <c r="M1056" s="447"/>
      <c r="N1056" s="447"/>
      <c r="O1056" s="447"/>
      <c r="P1056" s="447"/>
      <c r="Q1056" s="447"/>
      <c r="R1056" s="447"/>
      <c r="S1056" s="447"/>
      <c r="T1056" s="447"/>
      <c r="U1056" s="447"/>
      <c r="V1056" s="447"/>
      <c r="W1056" s="447"/>
      <c r="X1056" s="447"/>
    </row>
    <row r="1057" spans="1:24" ht="12.75">
      <c r="A1057" s="447"/>
      <c r="B1057" s="447"/>
      <c r="C1057" s="454"/>
      <c r="D1057" s="447"/>
      <c r="E1057" s="449"/>
      <c r="F1057" s="447"/>
      <c r="G1057" s="447"/>
      <c r="H1057" s="447"/>
      <c r="I1057" s="447"/>
      <c r="J1057" s="447"/>
      <c r="K1057" s="447"/>
      <c r="L1057" s="447"/>
      <c r="M1057" s="447"/>
      <c r="N1057" s="447"/>
      <c r="O1057" s="447"/>
      <c r="P1057" s="447"/>
      <c r="Q1057" s="447"/>
      <c r="R1057" s="447"/>
      <c r="S1057" s="447"/>
      <c r="T1057" s="447"/>
      <c r="U1057" s="447"/>
      <c r="V1057" s="447"/>
      <c r="W1057" s="447"/>
      <c r="X1057" s="447"/>
    </row>
    <row r="1058" spans="1:24" ht="12.75">
      <c r="A1058" s="447"/>
      <c r="B1058" s="447"/>
      <c r="C1058" s="454"/>
      <c r="D1058" s="447"/>
      <c r="E1058" s="449"/>
      <c r="F1058" s="447"/>
      <c r="G1058" s="447"/>
      <c r="H1058" s="447"/>
      <c r="I1058" s="447"/>
      <c r="J1058" s="447"/>
      <c r="K1058" s="447"/>
      <c r="L1058" s="447"/>
      <c r="M1058" s="447"/>
      <c r="N1058" s="447"/>
      <c r="O1058" s="447"/>
      <c r="P1058" s="447"/>
      <c r="Q1058" s="447"/>
      <c r="R1058" s="447"/>
      <c r="S1058" s="447"/>
      <c r="T1058" s="447"/>
      <c r="U1058" s="447"/>
      <c r="V1058" s="447"/>
      <c r="W1058" s="447"/>
      <c r="X1058" s="447"/>
    </row>
    <row r="1059" spans="1:24" ht="12.75">
      <c r="A1059" s="447"/>
      <c r="B1059" s="447"/>
      <c r="C1059" s="454"/>
      <c r="D1059" s="447"/>
      <c r="E1059" s="449"/>
      <c r="F1059" s="447"/>
      <c r="G1059" s="447"/>
      <c r="H1059" s="447"/>
      <c r="I1059" s="447"/>
      <c r="J1059" s="447"/>
      <c r="K1059" s="447"/>
      <c r="L1059" s="447"/>
      <c r="M1059" s="447"/>
      <c r="N1059" s="447"/>
      <c r="O1059" s="447"/>
      <c r="P1059" s="447"/>
      <c r="Q1059" s="447"/>
      <c r="R1059" s="447"/>
      <c r="S1059" s="447"/>
      <c r="T1059" s="447"/>
      <c r="U1059" s="447"/>
      <c r="V1059" s="447"/>
      <c r="W1059" s="447"/>
      <c r="X1059" s="447"/>
    </row>
    <row r="1060" spans="1:24" ht="12.75">
      <c r="A1060" s="447"/>
      <c r="B1060" s="447"/>
      <c r="C1060" s="454"/>
      <c r="D1060" s="447"/>
      <c r="E1060" s="449"/>
      <c r="F1060" s="447"/>
      <c r="G1060" s="447"/>
      <c r="H1060" s="447"/>
      <c r="I1060" s="447"/>
      <c r="J1060" s="447"/>
      <c r="K1060" s="447"/>
      <c r="L1060" s="447"/>
      <c r="M1060" s="447"/>
      <c r="N1060" s="447"/>
      <c r="O1060" s="447"/>
      <c r="P1060" s="447"/>
      <c r="Q1060" s="447"/>
      <c r="R1060" s="447"/>
      <c r="S1060" s="447"/>
      <c r="T1060" s="447"/>
      <c r="U1060" s="447"/>
      <c r="V1060" s="447"/>
      <c r="W1060" s="447"/>
      <c r="X1060" s="447"/>
    </row>
    <row r="1061" spans="1:24" ht="12.75">
      <c r="A1061" s="447"/>
      <c r="B1061" s="447"/>
      <c r="C1061" s="454"/>
      <c r="D1061" s="447"/>
      <c r="E1061" s="449"/>
      <c r="F1061" s="447"/>
      <c r="G1061" s="447"/>
      <c r="H1061" s="447"/>
      <c r="I1061" s="447"/>
      <c r="J1061" s="447"/>
      <c r="K1061" s="447"/>
      <c r="L1061" s="447"/>
      <c r="M1061" s="447"/>
      <c r="N1061" s="447"/>
      <c r="O1061" s="447"/>
      <c r="P1061" s="447"/>
      <c r="Q1061" s="447"/>
      <c r="R1061" s="447"/>
      <c r="S1061" s="447"/>
      <c r="T1061" s="447"/>
      <c r="U1061" s="447"/>
      <c r="V1061" s="447"/>
      <c r="W1061" s="447"/>
      <c r="X1061" s="447"/>
    </row>
    <row r="1062" spans="1:24" ht="12.75">
      <c r="A1062" s="447"/>
      <c r="B1062" s="447"/>
      <c r="C1062" s="454"/>
      <c r="D1062" s="447"/>
      <c r="E1062" s="449"/>
      <c r="F1062" s="447"/>
      <c r="G1062" s="447"/>
      <c r="H1062" s="447"/>
      <c r="I1062" s="447"/>
      <c r="J1062" s="447"/>
      <c r="K1062" s="447"/>
      <c r="L1062" s="447"/>
      <c r="M1062" s="447"/>
      <c r="N1062" s="447"/>
      <c r="O1062" s="447"/>
      <c r="P1062" s="447"/>
      <c r="Q1062" s="447"/>
      <c r="R1062" s="447"/>
      <c r="S1062" s="447"/>
      <c r="T1062" s="447"/>
      <c r="U1062" s="447"/>
      <c r="V1062" s="447"/>
      <c r="W1062" s="447"/>
      <c r="X1062" s="447"/>
    </row>
    <row r="1063" spans="1:24" ht="12.75">
      <c r="A1063" s="447"/>
      <c r="B1063" s="447"/>
      <c r="C1063" s="454"/>
      <c r="D1063" s="447"/>
      <c r="E1063" s="449"/>
      <c r="F1063" s="447"/>
      <c r="G1063" s="447"/>
      <c r="H1063" s="447"/>
      <c r="I1063" s="447"/>
      <c r="J1063" s="447"/>
      <c r="K1063" s="447"/>
      <c r="L1063" s="447"/>
      <c r="M1063" s="447"/>
      <c r="N1063" s="447"/>
      <c r="O1063" s="447"/>
      <c r="P1063" s="447"/>
      <c r="Q1063" s="447"/>
      <c r="R1063" s="447"/>
      <c r="S1063" s="447"/>
      <c r="T1063" s="447"/>
      <c r="U1063" s="447"/>
      <c r="V1063" s="447"/>
      <c r="W1063" s="447"/>
      <c r="X1063" s="447"/>
    </row>
    <row r="1064" spans="1:24" ht="12.75">
      <c r="A1064" s="447"/>
      <c r="B1064" s="447"/>
      <c r="C1064" s="454"/>
      <c r="D1064" s="447"/>
      <c r="E1064" s="449"/>
      <c r="F1064" s="447"/>
      <c r="G1064" s="447"/>
      <c r="H1064" s="447"/>
      <c r="I1064" s="447"/>
      <c r="J1064" s="447"/>
      <c r="K1064" s="447"/>
      <c r="L1064" s="447"/>
      <c r="M1064" s="447"/>
      <c r="N1064" s="447"/>
      <c r="O1064" s="447"/>
      <c r="P1064" s="447"/>
      <c r="Q1064" s="447"/>
      <c r="R1064" s="447"/>
      <c r="S1064" s="447"/>
      <c r="T1064" s="447"/>
      <c r="U1064" s="447"/>
      <c r="V1064" s="447"/>
      <c r="W1064" s="447"/>
      <c r="X1064" s="447"/>
    </row>
    <row r="1065" spans="1:24" ht="12.75">
      <c r="A1065" s="447"/>
      <c r="B1065" s="447"/>
      <c r="C1065" s="454"/>
      <c r="D1065" s="447"/>
      <c r="E1065" s="449"/>
      <c r="F1065" s="447"/>
      <c r="G1065" s="447"/>
      <c r="H1065" s="447"/>
      <c r="I1065" s="447"/>
      <c r="J1065" s="447"/>
      <c r="K1065" s="447"/>
      <c r="L1065" s="447"/>
      <c r="M1065" s="447"/>
      <c r="N1065" s="447"/>
      <c r="O1065" s="447"/>
      <c r="P1065" s="447"/>
      <c r="Q1065" s="447"/>
      <c r="R1065" s="447"/>
      <c r="S1065" s="447"/>
      <c r="T1065" s="447"/>
      <c r="U1065" s="447"/>
      <c r="V1065" s="447"/>
      <c r="W1065" s="447"/>
      <c r="X1065" s="447"/>
    </row>
    <row r="1066" spans="1:24" ht="12.75">
      <c r="A1066" s="447"/>
      <c r="B1066" s="447"/>
      <c r="C1066" s="454"/>
      <c r="D1066" s="447"/>
      <c r="E1066" s="449"/>
      <c r="F1066" s="447"/>
      <c r="G1066" s="447"/>
      <c r="H1066" s="447"/>
      <c r="I1066" s="447"/>
      <c r="J1066" s="447"/>
      <c r="K1066" s="447"/>
      <c r="L1066" s="447"/>
      <c r="M1066" s="447"/>
      <c r="N1066" s="447"/>
      <c r="O1066" s="447"/>
      <c r="P1066" s="447"/>
      <c r="Q1066" s="447"/>
      <c r="R1066" s="447"/>
      <c r="S1066" s="447"/>
      <c r="T1066" s="447"/>
      <c r="U1066" s="447"/>
      <c r="V1066" s="447"/>
      <c r="W1066" s="447"/>
      <c r="X1066" s="447"/>
    </row>
    <row r="1067" spans="1:24" ht="12.75">
      <c r="A1067" s="447"/>
      <c r="B1067" s="447"/>
      <c r="C1067" s="454"/>
      <c r="D1067" s="447"/>
      <c r="E1067" s="449"/>
      <c r="F1067" s="447"/>
      <c r="G1067" s="447"/>
      <c r="H1067" s="447"/>
      <c r="I1067" s="447"/>
      <c r="J1067" s="447"/>
      <c r="K1067" s="447"/>
      <c r="L1067" s="447"/>
      <c r="M1067" s="447"/>
      <c r="N1067" s="447"/>
      <c r="O1067" s="447"/>
      <c r="P1067" s="447"/>
      <c r="Q1067" s="447"/>
      <c r="R1067" s="447"/>
      <c r="S1067" s="447"/>
      <c r="T1067" s="447"/>
      <c r="U1067" s="447"/>
      <c r="V1067" s="447"/>
      <c r="W1067" s="447"/>
      <c r="X1067" s="447"/>
    </row>
    <row r="1068" spans="1:24" ht="12.75">
      <c r="A1068" s="447"/>
      <c r="B1068" s="447"/>
      <c r="C1068" s="454"/>
      <c r="D1068" s="447"/>
      <c r="E1068" s="449"/>
      <c r="F1068" s="447"/>
      <c r="G1068" s="447"/>
      <c r="H1068" s="447"/>
      <c r="I1068" s="447"/>
      <c r="J1068" s="447"/>
      <c r="K1068" s="447"/>
      <c r="L1068" s="447"/>
      <c r="M1068" s="447"/>
      <c r="N1068" s="447"/>
      <c r="O1068" s="447"/>
      <c r="P1068" s="447"/>
      <c r="Q1068" s="447"/>
      <c r="R1068" s="447"/>
      <c r="S1068" s="447"/>
      <c r="T1068" s="447"/>
      <c r="U1068" s="447"/>
      <c r="V1068" s="447"/>
      <c r="W1068" s="447"/>
      <c r="X1068" s="447"/>
    </row>
    <row r="1069" spans="1:24" ht="12.75">
      <c r="A1069" s="447"/>
      <c r="B1069" s="447"/>
      <c r="C1069" s="454"/>
      <c r="D1069" s="447"/>
      <c r="E1069" s="449"/>
      <c r="F1069" s="447"/>
      <c r="G1069" s="447"/>
      <c r="H1069" s="447"/>
      <c r="I1069" s="447"/>
      <c r="J1069" s="447"/>
      <c r="K1069" s="447"/>
      <c r="L1069" s="447"/>
      <c r="M1069" s="447"/>
      <c r="N1069" s="447"/>
      <c r="O1069" s="447"/>
      <c r="P1069" s="447"/>
      <c r="Q1069" s="447"/>
      <c r="R1069" s="447"/>
      <c r="S1069" s="447"/>
      <c r="T1069" s="447"/>
      <c r="U1069" s="447"/>
      <c r="V1069" s="447"/>
      <c r="W1069" s="447"/>
      <c r="X1069" s="447"/>
    </row>
    <row r="1070" spans="1:24" ht="12.75">
      <c r="A1070" s="447"/>
      <c r="B1070" s="447"/>
      <c r="C1070" s="454"/>
      <c r="D1070" s="447"/>
      <c r="E1070" s="449"/>
      <c r="F1070" s="447"/>
      <c r="G1070" s="447"/>
      <c r="H1070" s="447"/>
      <c r="I1070" s="447"/>
      <c r="J1070" s="447"/>
      <c r="K1070" s="447"/>
      <c r="L1070" s="447"/>
      <c r="M1070" s="447"/>
      <c r="N1070" s="447"/>
      <c r="O1070" s="447"/>
      <c r="P1070" s="447"/>
      <c r="Q1070" s="447"/>
      <c r="R1070" s="447"/>
      <c r="S1070" s="447"/>
      <c r="T1070" s="447"/>
      <c r="U1070" s="447"/>
      <c r="V1070" s="447"/>
      <c r="W1070" s="447"/>
      <c r="X1070" s="447"/>
    </row>
    <row r="1071" spans="1:24" ht="12.75">
      <c r="A1071" s="447"/>
      <c r="B1071" s="447"/>
      <c r="C1071" s="454"/>
      <c r="D1071" s="447"/>
      <c r="E1071" s="449"/>
      <c r="F1071" s="447"/>
      <c r="G1071" s="447"/>
      <c r="H1071" s="447"/>
      <c r="I1071" s="447"/>
      <c r="J1071" s="447"/>
      <c r="K1071" s="447"/>
      <c r="L1071" s="447"/>
      <c r="M1071" s="447"/>
      <c r="N1071" s="447"/>
      <c r="O1071" s="447"/>
      <c r="P1071" s="447"/>
      <c r="Q1071" s="447"/>
      <c r="R1071" s="447"/>
      <c r="S1071" s="447"/>
      <c r="T1071" s="447"/>
      <c r="U1071" s="447"/>
      <c r="V1071" s="447"/>
      <c r="W1071" s="447"/>
      <c r="X1071" s="447"/>
    </row>
    <row r="1072" spans="1:24" ht="12.75">
      <c r="A1072" s="447"/>
      <c r="B1072" s="447"/>
      <c r="C1072" s="454"/>
      <c r="D1072" s="447"/>
      <c r="E1072" s="449"/>
      <c r="F1072" s="447"/>
      <c r="G1072" s="447"/>
      <c r="H1072" s="447"/>
      <c r="I1072" s="447"/>
      <c r="J1072" s="447"/>
      <c r="K1072" s="447"/>
      <c r="L1072" s="447"/>
      <c r="M1072" s="447"/>
      <c r="N1072" s="447"/>
      <c r="O1072" s="447"/>
      <c r="P1072" s="447"/>
      <c r="Q1072" s="447"/>
      <c r="R1072" s="447"/>
      <c r="S1072" s="447"/>
      <c r="T1072" s="447"/>
      <c r="U1072" s="447"/>
      <c r="V1072" s="447"/>
      <c r="W1072" s="447"/>
      <c r="X1072" s="447"/>
    </row>
    <row r="1073" spans="1:24" ht="12.75">
      <c r="A1073" s="447"/>
      <c r="B1073" s="447"/>
      <c r="C1073" s="454"/>
      <c r="D1073" s="447"/>
      <c r="E1073" s="449"/>
      <c r="F1073" s="447"/>
      <c r="G1073" s="447"/>
      <c r="H1073" s="447"/>
      <c r="I1073" s="447"/>
      <c r="J1073" s="447"/>
      <c r="K1073" s="447"/>
      <c r="L1073" s="447"/>
      <c r="M1073" s="447"/>
      <c r="N1073" s="447"/>
      <c r="O1073" s="447"/>
      <c r="P1073" s="447"/>
      <c r="Q1073" s="447"/>
      <c r="R1073" s="447"/>
      <c r="S1073" s="447"/>
      <c r="T1073" s="447"/>
      <c r="U1073" s="447"/>
      <c r="V1073" s="447"/>
      <c r="W1073" s="447"/>
      <c r="X1073" s="447"/>
    </row>
    <row r="1074" spans="1:24" ht="12.75">
      <c r="A1074" s="447"/>
      <c r="B1074" s="447"/>
      <c r="C1074" s="454"/>
      <c r="D1074" s="447"/>
      <c r="E1074" s="449"/>
      <c r="F1074" s="447"/>
      <c r="G1074" s="447"/>
      <c r="H1074" s="447"/>
      <c r="I1074" s="447"/>
      <c r="J1074" s="447"/>
      <c r="K1074" s="447"/>
      <c r="L1074" s="447"/>
      <c r="M1074" s="447"/>
      <c r="N1074" s="447"/>
      <c r="O1074" s="447"/>
      <c r="P1074" s="447"/>
      <c r="Q1074" s="447"/>
      <c r="R1074" s="447"/>
      <c r="S1074" s="447"/>
      <c r="T1074" s="447"/>
      <c r="U1074" s="447"/>
      <c r="V1074" s="447"/>
      <c r="W1074" s="447"/>
      <c r="X1074" s="447"/>
    </row>
    <row r="1075" spans="1:24" ht="12.75">
      <c r="A1075" s="447"/>
      <c r="B1075" s="447"/>
      <c r="C1075" s="454"/>
      <c r="D1075" s="447"/>
      <c r="E1075" s="449"/>
      <c r="F1075" s="447"/>
      <c r="G1075" s="447"/>
      <c r="H1075" s="447"/>
      <c r="I1075" s="447"/>
      <c r="J1075" s="447"/>
      <c r="K1075" s="447"/>
      <c r="L1075" s="447"/>
      <c r="M1075" s="447"/>
      <c r="N1075" s="447"/>
      <c r="O1075" s="447"/>
      <c r="P1075" s="447"/>
      <c r="Q1075" s="447"/>
      <c r="R1075" s="447"/>
      <c r="S1075" s="447"/>
      <c r="T1075" s="447"/>
      <c r="U1075" s="447"/>
      <c r="V1075" s="447"/>
      <c r="W1075" s="447"/>
      <c r="X1075" s="447"/>
    </row>
    <row r="1076" spans="1:24" ht="12.75">
      <c r="A1076" s="447"/>
      <c r="B1076" s="447"/>
      <c r="C1076" s="454"/>
      <c r="D1076" s="447"/>
      <c r="E1076" s="449"/>
      <c r="F1076" s="447"/>
      <c r="G1076" s="447"/>
      <c r="H1076" s="447"/>
      <c r="I1076" s="447"/>
      <c r="J1076" s="447"/>
      <c r="K1076" s="447"/>
      <c r="L1076" s="447"/>
      <c r="M1076" s="447"/>
      <c r="N1076" s="447"/>
      <c r="O1076" s="447"/>
      <c r="P1076" s="447"/>
      <c r="Q1076" s="447"/>
      <c r="R1076" s="447"/>
      <c r="S1076" s="447"/>
      <c r="T1076" s="447"/>
      <c r="U1076" s="447"/>
      <c r="V1076" s="447"/>
      <c r="W1076" s="447"/>
      <c r="X1076" s="447"/>
    </row>
    <row r="1077" spans="1:24" ht="12.75">
      <c r="A1077" s="447"/>
      <c r="B1077" s="447"/>
      <c r="C1077" s="454"/>
      <c r="D1077" s="447"/>
      <c r="E1077" s="449"/>
      <c r="F1077" s="447"/>
      <c r="G1077" s="447"/>
      <c r="H1077" s="447"/>
      <c r="I1077" s="447"/>
      <c r="J1077" s="447"/>
      <c r="K1077" s="447"/>
      <c r="L1077" s="447"/>
      <c r="M1077" s="447"/>
      <c r="N1077" s="447"/>
      <c r="O1077" s="447"/>
      <c r="P1077" s="447"/>
      <c r="Q1077" s="447"/>
      <c r="R1077" s="447"/>
      <c r="S1077" s="447"/>
      <c r="T1077" s="447"/>
      <c r="U1077" s="447"/>
      <c r="V1077" s="447"/>
      <c r="W1077" s="447"/>
      <c r="X1077" s="447"/>
    </row>
    <row r="1078" spans="1:24" ht="12.75">
      <c r="A1078" s="447"/>
      <c r="B1078" s="447"/>
      <c r="C1078" s="454"/>
      <c r="D1078" s="447"/>
      <c r="E1078" s="449"/>
      <c r="F1078" s="447"/>
      <c r="G1078" s="447"/>
      <c r="H1078" s="447"/>
      <c r="I1078" s="447"/>
      <c r="J1078" s="447"/>
      <c r="K1078" s="447"/>
      <c r="L1078" s="447"/>
      <c r="M1078" s="447"/>
      <c r="N1078" s="447"/>
      <c r="O1078" s="447"/>
      <c r="P1078" s="447"/>
      <c r="Q1078" s="447"/>
      <c r="R1078" s="447"/>
      <c r="S1078" s="447"/>
      <c r="T1078" s="447"/>
      <c r="U1078" s="447"/>
      <c r="V1078" s="447"/>
      <c r="W1078" s="447"/>
      <c r="X1078" s="447"/>
    </row>
    <row r="1079" spans="1:24" ht="12.75">
      <c r="A1079" s="447"/>
      <c r="B1079" s="447"/>
      <c r="C1079" s="454"/>
      <c r="D1079" s="447"/>
      <c r="E1079" s="449"/>
      <c r="F1079" s="447"/>
      <c r="G1079" s="447"/>
      <c r="H1079" s="447"/>
      <c r="I1079" s="447"/>
      <c r="J1079" s="447"/>
      <c r="K1079" s="447"/>
      <c r="L1079" s="447"/>
      <c r="M1079" s="447"/>
      <c r="N1079" s="447"/>
      <c r="O1079" s="447"/>
      <c r="P1079" s="447"/>
      <c r="Q1079" s="447"/>
      <c r="R1079" s="447"/>
      <c r="S1079" s="447"/>
      <c r="T1079" s="447"/>
      <c r="U1079" s="447"/>
      <c r="V1079" s="447"/>
      <c r="W1079" s="447"/>
      <c r="X1079" s="447"/>
    </row>
    <row r="1080" spans="1:24" ht="12.75">
      <c r="A1080" s="447"/>
      <c r="B1080" s="447"/>
      <c r="C1080" s="454"/>
      <c r="D1080" s="447"/>
      <c r="E1080" s="449"/>
      <c r="F1080" s="447"/>
      <c r="G1080" s="447"/>
      <c r="H1080" s="447"/>
      <c r="I1080" s="447"/>
      <c r="J1080" s="447"/>
      <c r="K1080" s="447"/>
      <c r="L1080" s="447"/>
      <c r="M1080" s="447"/>
      <c r="N1080" s="447"/>
      <c r="O1080" s="447"/>
      <c r="P1080" s="447"/>
      <c r="Q1080" s="447"/>
      <c r="R1080" s="447"/>
      <c r="S1080" s="447"/>
      <c r="T1080" s="447"/>
      <c r="U1080" s="447"/>
      <c r="V1080" s="447"/>
      <c r="W1080" s="447"/>
      <c r="X1080" s="447"/>
    </row>
    <row r="1081" spans="1:24" ht="12.75">
      <c r="A1081" s="447"/>
      <c r="B1081" s="447"/>
      <c r="C1081" s="454"/>
      <c r="D1081" s="447"/>
      <c r="E1081" s="449"/>
      <c r="F1081" s="447"/>
      <c r="G1081" s="447"/>
      <c r="H1081" s="447"/>
      <c r="I1081" s="447"/>
      <c r="J1081" s="447"/>
      <c r="K1081" s="447"/>
      <c r="L1081" s="447"/>
      <c r="M1081" s="447"/>
      <c r="N1081" s="447"/>
      <c r="O1081" s="447"/>
      <c r="P1081" s="447"/>
      <c r="Q1081" s="447"/>
      <c r="R1081" s="447"/>
      <c r="S1081" s="447"/>
      <c r="T1081" s="447"/>
      <c r="U1081" s="447"/>
      <c r="V1081" s="447"/>
      <c r="W1081" s="447"/>
      <c r="X1081" s="447"/>
    </row>
    <row r="1082" spans="1:24" ht="12.75">
      <c r="A1082" s="447"/>
      <c r="B1082" s="447"/>
      <c r="C1082" s="454"/>
      <c r="D1082" s="447"/>
      <c r="E1082" s="449"/>
      <c r="F1082" s="447"/>
      <c r="G1082" s="447"/>
      <c r="H1082" s="447"/>
      <c r="I1082" s="447"/>
      <c r="J1082" s="447"/>
      <c r="K1082" s="447"/>
      <c r="L1082" s="447"/>
      <c r="M1082" s="447"/>
      <c r="N1082" s="447"/>
      <c r="O1082" s="447"/>
      <c r="P1082" s="447"/>
      <c r="Q1082" s="447"/>
      <c r="R1082" s="447"/>
      <c r="S1082" s="447"/>
      <c r="T1082" s="447"/>
      <c r="U1082" s="447"/>
      <c r="V1082" s="447"/>
      <c r="W1082" s="447"/>
      <c r="X1082" s="447"/>
    </row>
    <row r="1083" spans="1:24" ht="12.75">
      <c r="A1083" s="447"/>
      <c r="B1083" s="447"/>
      <c r="C1083" s="454"/>
      <c r="D1083" s="447"/>
      <c r="E1083" s="449"/>
      <c r="F1083" s="447"/>
      <c r="G1083" s="447"/>
      <c r="H1083" s="447"/>
      <c r="I1083" s="447"/>
      <c r="J1083" s="447"/>
      <c r="K1083" s="447"/>
      <c r="L1083" s="447"/>
      <c r="M1083" s="447"/>
      <c r="N1083" s="447"/>
      <c r="O1083" s="447"/>
      <c r="P1083" s="447"/>
      <c r="Q1083" s="447"/>
      <c r="R1083" s="447"/>
      <c r="S1083" s="447"/>
      <c r="T1083" s="447"/>
      <c r="U1083" s="447"/>
      <c r="V1083" s="447"/>
      <c r="W1083" s="447"/>
      <c r="X1083" s="447"/>
    </row>
    <row r="1084" spans="1:24" ht="12.75">
      <c r="A1084" s="447"/>
      <c r="B1084" s="447"/>
      <c r="C1084" s="454"/>
      <c r="D1084" s="447"/>
      <c r="E1084" s="449"/>
      <c r="F1084" s="447"/>
      <c r="G1084" s="447"/>
      <c r="H1084" s="447"/>
      <c r="I1084" s="447"/>
      <c r="J1084" s="447"/>
      <c r="K1084" s="447"/>
      <c r="L1084" s="447"/>
      <c r="M1084" s="447"/>
      <c r="N1084" s="447"/>
      <c r="O1084" s="447"/>
      <c r="P1084" s="447"/>
      <c r="Q1084" s="447"/>
      <c r="R1084" s="447"/>
      <c r="S1084" s="447"/>
      <c r="T1084" s="447"/>
      <c r="U1084" s="447"/>
      <c r="V1084" s="447"/>
      <c r="W1084" s="447"/>
      <c r="X1084" s="447"/>
    </row>
    <row r="1085" spans="1:24" ht="12.75">
      <c r="A1085" s="447"/>
      <c r="B1085" s="447"/>
      <c r="C1085" s="454"/>
      <c r="D1085" s="447"/>
      <c r="E1085" s="449"/>
      <c r="F1085" s="447"/>
      <c r="G1085" s="447"/>
      <c r="H1085" s="447"/>
      <c r="I1085" s="447"/>
      <c r="J1085" s="447"/>
      <c r="K1085" s="447"/>
      <c r="L1085" s="447"/>
      <c r="M1085" s="447"/>
      <c r="N1085" s="447"/>
      <c r="O1085" s="447"/>
      <c r="P1085" s="447"/>
      <c r="Q1085" s="447"/>
      <c r="R1085" s="447"/>
      <c r="S1085" s="447"/>
      <c r="T1085" s="447"/>
      <c r="U1085" s="447"/>
      <c r="V1085" s="447"/>
      <c r="W1085" s="447"/>
      <c r="X1085" s="447"/>
    </row>
    <row r="1086" spans="1:24" ht="12.75">
      <c r="A1086" s="447"/>
      <c r="B1086" s="447"/>
      <c r="C1086" s="454"/>
      <c r="D1086" s="447"/>
      <c r="E1086" s="449"/>
      <c r="F1086" s="447"/>
      <c r="G1086" s="447"/>
      <c r="H1086" s="447"/>
      <c r="I1086" s="447"/>
      <c r="J1086" s="447"/>
      <c r="K1086" s="447"/>
      <c r="L1086" s="447"/>
      <c r="M1086" s="447"/>
      <c r="N1086" s="447"/>
      <c r="O1086" s="447"/>
      <c r="P1086" s="447"/>
      <c r="Q1086" s="447"/>
      <c r="R1086" s="447"/>
      <c r="S1086" s="447"/>
      <c r="T1086" s="447"/>
      <c r="U1086" s="447"/>
      <c r="V1086" s="447"/>
      <c r="W1086" s="447"/>
      <c r="X1086" s="447"/>
    </row>
    <row r="1087" spans="1:24" ht="12.75">
      <c r="A1087" s="447"/>
      <c r="B1087" s="447"/>
      <c r="C1087" s="454"/>
      <c r="D1087" s="447"/>
      <c r="E1087" s="449"/>
      <c r="F1087" s="447"/>
      <c r="G1087" s="447"/>
      <c r="H1087" s="447"/>
      <c r="I1087" s="447"/>
      <c r="J1087" s="447"/>
      <c r="K1087" s="447"/>
      <c r="L1087" s="447"/>
      <c r="M1087" s="447"/>
      <c r="N1087" s="447"/>
      <c r="O1087" s="447"/>
      <c r="P1087" s="447"/>
      <c r="Q1087" s="447"/>
      <c r="R1087" s="447"/>
      <c r="S1087" s="447"/>
      <c r="T1087" s="447"/>
      <c r="U1087" s="447"/>
      <c r="V1087" s="447"/>
      <c r="W1087" s="447"/>
      <c r="X1087" s="447"/>
    </row>
    <row r="1088" spans="1:24" ht="12.75">
      <c r="A1088" s="447"/>
      <c r="B1088" s="447"/>
      <c r="C1088" s="454"/>
      <c r="D1088" s="447"/>
      <c r="E1088" s="449"/>
      <c r="F1088" s="447"/>
      <c r="G1088" s="447"/>
      <c r="H1088" s="447"/>
      <c r="I1088" s="447"/>
      <c r="J1088" s="447"/>
      <c r="K1088" s="447"/>
      <c r="L1088" s="447"/>
      <c r="M1088" s="447"/>
      <c r="N1088" s="447"/>
      <c r="O1088" s="447"/>
      <c r="P1088" s="447"/>
      <c r="Q1088" s="447"/>
      <c r="R1088" s="447"/>
      <c r="S1088" s="447"/>
      <c r="T1088" s="447"/>
      <c r="U1088" s="447"/>
      <c r="V1088" s="447"/>
      <c r="W1088" s="447"/>
      <c r="X1088" s="447"/>
    </row>
    <row r="1089" spans="1:24" ht="12.75">
      <c r="A1089" s="447"/>
      <c r="B1089" s="447"/>
      <c r="C1089" s="454"/>
      <c r="D1089" s="447"/>
      <c r="E1089" s="449"/>
      <c r="F1089" s="447"/>
      <c r="G1089" s="447"/>
      <c r="H1089" s="447"/>
      <c r="I1089" s="447"/>
      <c r="J1089" s="447"/>
      <c r="K1089" s="447"/>
      <c r="L1089" s="447"/>
      <c r="M1089" s="447"/>
      <c r="N1089" s="447"/>
      <c r="O1089" s="447"/>
      <c r="P1089" s="447"/>
      <c r="Q1089" s="447"/>
      <c r="R1089" s="447"/>
      <c r="S1089" s="447"/>
      <c r="T1089" s="447"/>
      <c r="U1089" s="447"/>
      <c r="V1089" s="447"/>
      <c r="W1089" s="447"/>
      <c r="X1089" s="447"/>
    </row>
    <row r="1090" spans="1:24" ht="12.75">
      <c r="A1090" s="447"/>
      <c r="B1090" s="447"/>
      <c r="C1090" s="454"/>
      <c r="D1090" s="447"/>
      <c r="E1090" s="449"/>
      <c r="F1090" s="447"/>
      <c r="G1090" s="447"/>
      <c r="H1090" s="447"/>
      <c r="I1090" s="447"/>
      <c r="J1090" s="447"/>
      <c r="K1090" s="447"/>
      <c r="L1090" s="447"/>
      <c r="M1090" s="447"/>
      <c r="N1090" s="447"/>
      <c r="O1090" s="447"/>
      <c r="P1090" s="447"/>
      <c r="Q1090" s="447"/>
      <c r="R1090" s="447"/>
      <c r="S1090" s="447"/>
      <c r="T1090" s="447"/>
      <c r="U1090" s="447"/>
      <c r="V1090" s="447"/>
      <c r="W1090" s="447"/>
      <c r="X1090" s="447"/>
    </row>
    <row r="1091" spans="1:24" ht="12.75">
      <c r="A1091" s="447"/>
      <c r="B1091" s="447"/>
      <c r="C1091" s="454"/>
      <c r="D1091" s="447"/>
      <c r="E1091" s="449"/>
      <c r="F1091" s="447"/>
      <c r="G1091" s="447"/>
      <c r="H1091" s="447"/>
      <c r="I1091" s="447"/>
      <c r="J1091" s="447"/>
      <c r="K1091" s="447"/>
      <c r="L1091" s="447"/>
      <c r="M1091" s="447"/>
      <c r="N1091" s="447"/>
      <c r="O1091" s="447"/>
      <c r="P1091" s="447"/>
      <c r="Q1091" s="447"/>
      <c r="R1091" s="447"/>
      <c r="S1091" s="447"/>
      <c r="T1091" s="447"/>
      <c r="U1091" s="447"/>
      <c r="V1091" s="447"/>
      <c r="W1091" s="447"/>
      <c r="X1091" s="447"/>
    </row>
    <row r="1092" spans="1:24" ht="12.75">
      <c r="A1092" s="447"/>
      <c r="B1092" s="447"/>
      <c r="C1092" s="454"/>
      <c r="D1092" s="447"/>
      <c r="E1092" s="449"/>
      <c r="F1092" s="447"/>
      <c r="G1092" s="447"/>
      <c r="H1092" s="447"/>
      <c r="I1092" s="447"/>
      <c r="J1092" s="447"/>
      <c r="K1092" s="447"/>
      <c r="L1092" s="447"/>
      <c r="M1092" s="447"/>
      <c r="N1092" s="447"/>
      <c r="O1092" s="447"/>
      <c r="P1092" s="447"/>
      <c r="Q1092" s="447"/>
      <c r="R1092" s="447"/>
      <c r="S1092" s="447"/>
      <c r="T1092" s="447"/>
      <c r="U1092" s="447"/>
      <c r="V1092" s="447"/>
      <c r="W1092" s="447"/>
      <c r="X1092" s="447"/>
    </row>
    <row r="1093" spans="1:24" ht="12.75">
      <c r="A1093" s="447"/>
      <c r="B1093" s="447"/>
      <c r="C1093" s="454"/>
      <c r="D1093" s="447"/>
      <c r="E1093" s="449"/>
      <c r="F1093" s="447"/>
      <c r="G1093" s="447"/>
      <c r="H1093" s="447"/>
      <c r="I1093" s="447"/>
      <c r="J1093" s="447"/>
      <c r="K1093" s="447"/>
      <c r="L1093" s="447"/>
      <c r="M1093" s="447"/>
      <c r="N1093" s="447"/>
      <c r="O1093" s="447"/>
      <c r="P1093" s="447"/>
      <c r="Q1093" s="447"/>
      <c r="R1093" s="447"/>
      <c r="S1093" s="447"/>
      <c r="T1093" s="447"/>
      <c r="U1093" s="447"/>
      <c r="V1093" s="447"/>
      <c r="W1093" s="447"/>
      <c r="X1093" s="447"/>
    </row>
    <row r="1094" spans="1:24" ht="12.75">
      <c r="A1094" s="447"/>
      <c r="B1094" s="447"/>
      <c r="C1094" s="454"/>
      <c r="D1094" s="447"/>
      <c r="E1094" s="449"/>
      <c r="F1094" s="447"/>
      <c r="G1094" s="447"/>
      <c r="H1094" s="447"/>
      <c r="I1094" s="447"/>
      <c r="J1094" s="447"/>
      <c r="K1094" s="447"/>
      <c r="L1094" s="447"/>
      <c r="M1094" s="447"/>
      <c r="N1094" s="447"/>
      <c r="O1094" s="447"/>
      <c r="P1094" s="447"/>
      <c r="Q1094" s="447"/>
      <c r="R1094" s="447"/>
      <c r="S1094" s="447"/>
      <c r="T1094" s="447"/>
      <c r="U1094" s="447"/>
      <c r="V1094" s="447"/>
      <c r="W1094" s="447"/>
      <c r="X1094" s="447"/>
    </row>
    <row r="1095" spans="1:24" ht="12.75">
      <c r="A1095" s="447"/>
      <c r="B1095" s="447"/>
      <c r="C1095" s="454"/>
      <c r="D1095" s="447"/>
      <c r="E1095" s="449"/>
      <c r="F1095" s="447"/>
      <c r="G1095" s="447"/>
      <c r="H1095" s="447"/>
      <c r="I1095" s="447"/>
      <c r="J1095" s="447"/>
      <c r="K1095" s="447"/>
      <c r="L1095" s="447"/>
      <c r="M1095" s="447"/>
      <c r="N1095" s="447"/>
      <c r="O1095" s="447"/>
      <c r="P1095" s="447"/>
      <c r="Q1095" s="447"/>
      <c r="R1095" s="447"/>
      <c r="S1095" s="447"/>
      <c r="T1095" s="447"/>
      <c r="U1095" s="447"/>
      <c r="V1095" s="447"/>
      <c r="W1095" s="447"/>
      <c r="X1095" s="447"/>
    </row>
    <row r="1096" spans="1:24" ht="12.75">
      <c r="A1096" s="447"/>
      <c r="B1096" s="447"/>
      <c r="C1096" s="454"/>
      <c r="D1096" s="447"/>
      <c r="E1096" s="449"/>
      <c r="F1096" s="447"/>
      <c r="G1096" s="447"/>
      <c r="H1096" s="447"/>
      <c r="I1096" s="447"/>
      <c r="J1096" s="447"/>
      <c r="K1096" s="447"/>
      <c r="L1096" s="447"/>
      <c r="M1096" s="447"/>
      <c r="N1096" s="447"/>
      <c r="O1096" s="447"/>
      <c r="P1096" s="447"/>
      <c r="Q1096" s="447"/>
      <c r="R1096" s="447"/>
      <c r="S1096" s="447"/>
      <c r="T1096" s="447"/>
      <c r="U1096" s="447"/>
      <c r="V1096" s="447"/>
      <c r="W1096" s="447"/>
      <c r="X1096" s="447"/>
    </row>
    <row r="1097" spans="1:24" ht="12.75">
      <c r="A1097" s="447"/>
      <c r="B1097" s="447"/>
      <c r="C1097" s="454"/>
      <c r="D1097" s="447"/>
      <c r="E1097" s="449"/>
      <c r="F1097" s="447"/>
      <c r="G1097" s="447"/>
      <c r="H1097" s="447"/>
      <c r="I1097" s="447"/>
      <c r="J1097" s="447"/>
      <c r="K1097" s="447"/>
      <c r="L1097" s="447"/>
      <c r="M1097" s="447"/>
      <c r="N1097" s="447"/>
      <c r="O1097" s="447"/>
      <c r="P1097" s="447"/>
      <c r="Q1097" s="447"/>
      <c r="R1097" s="447"/>
      <c r="S1097" s="447"/>
      <c r="T1097" s="447"/>
      <c r="U1097" s="447"/>
      <c r="V1097" s="447"/>
      <c r="W1097" s="447"/>
      <c r="X1097" s="447"/>
    </row>
    <row r="1098" spans="1:24" ht="12.75">
      <c r="A1098" s="447"/>
      <c r="B1098" s="447"/>
      <c r="C1098" s="454"/>
      <c r="D1098" s="447"/>
      <c r="E1098" s="449"/>
      <c r="F1098" s="447"/>
      <c r="G1098" s="447"/>
      <c r="H1098" s="447"/>
      <c r="I1098" s="447"/>
      <c r="J1098" s="447"/>
      <c r="K1098" s="447"/>
      <c r="L1098" s="447"/>
      <c r="M1098" s="447"/>
      <c r="N1098" s="447"/>
      <c r="O1098" s="447"/>
      <c r="P1098" s="447"/>
      <c r="Q1098" s="447"/>
      <c r="R1098" s="447"/>
      <c r="S1098" s="447"/>
      <c r="T1098" s="447"/>
      <c r="U1098" s="447"/>
      <c r="V1098" s="447"/>
      <c r="W1098" s="447"/>
      <c r="X1098" s="447"/>
    </row>
    <row r="1099" spans="1:24" ht="12.75">
      <c r="A1099" s="447"/>
      <c r="B1099" s="447"/>
      <c r="C1099" s="454"/>
      <c r="D1099" s="447"/>
      <c r="E1099" s="449"/>
      <c r="F1099" s="447"/>
      <c r="G1099" s="447"/>
      <c r="H1099" s="447"/>
      <c r="I1099" s="447"/>
      <c r="J1099" s="447"/>
      <c r="K1099" s="447"/>
      <c r="L1099" s="447"/>
      <c r="M1099" s="447"/>
      <c r="N1099" s="447"/>
      <c r="O1099" s="447"/>
      <c r="P1099" s="447"/>
      <c r="Q1099" s="447"/>
      <c r="R1099" s="447"/>
      <c r="S1099" s="447"/>
      <c r="T1099" s="447"/>
      <c r="U1099" s="447"/>
      <c r="V1099" s="447"/>
      <c r="W1099" s="447"/>
      <c r="X1099" s="447"/>
    </row>
    <row r="1100" spans="1:24" ht="12.75">
      <c r="A1100" s="447"/>
      <c r="B1100" s="447"/>
      <c r="C1100" s="454"/>
      <c r="D1100" s="447"/>
      <c r="E1100" s="449"/>
      <c r="F1100" s="447"/>
      <c r="G1100" s="447"/>
      <c r="H1100" s="447"/>
      <c r="I1100" s="447"/>
      <c r="J1100" s="447"/>
      <c r="K1100" s="447"/>
      <c r="L1100" s="447"/>
      <c r="M1100" s="447"/>
      <c r="N1100" s="447"/>
      <c r="O1100" s="447"/>
      <c r="P1100" s="447"/>
      <c r="Q1100" s="447"/>
      <c r="R1100" s="447"/>
      <c r="S1100" s="447"/>
      <c r="T1100" s="447"/>
      <c r="U1100" s="447"/>
      <c r="V1100" s="447"/>
      <c r="W1100" s="447"/>
      <c r="X1100" s="447"/>
    </row>
    <row r="1101" spans="1:24" ht="12.75">
      <c r="A1101" s="447"/>
      <c r="B1101" s="447"/>
      <c r="C1101" s="454"/>
      <c r="D1101" s="447"/>
      <c r="E1101" s="449"/>
      <c r="F1101" s="447"/>
      <c r="G1101" s="447"/>
      <c r="H1101" s="447"/>
      <c r="I1101" s="447"/>
      <c r="J1101" s="447"/>
      <c r="K1101" s="447"/>
      <c r="L1101" s="447"/>
      <c r="M1101" s="447"/>
      <c r="N1101" s="447"/>
      <c r="O1101" s="447"/>
      <c r="P1101" s="447"/>
      <c r="Q1101" s="447"/>
      <c r="R1101" s="447"/>
      <c r="S1101" s="447"/>
      <c r="T1101" s="447"/>
      <c r="U1101" s="447"/>
      <c r="V1101" s="447"/>
      <c r="W1101" s="447"/>
      <c r="X1101" s="447"/>
    </row>
    <row r="1102" spans="1:24" ht="12.75">
      <c r="A1102" s="447"/>
      <c r="B1102" s="447"/>
      <c r="C1102" s="454"/>
      <c r="D1102" s="447"/>
      <c r="E1102" s="449"/>
      <c r="F1102" s="447"/>
      <c r="G1102" s="447"/>
      <c r="H1102" s="447"/>
      <c r="I1102" s="447"/>
      <c r="J1102" s="447"/>
      <c r="K1102" s="447"/>
      <c r="L1102" s="447"/>
      <c r="M1102" s="447"/>
      <c r="N1102" s="447"/>
      <c r="O1102" s="447"/>
      <c r="P1102" s="447"/>
      <c r="Q1102" s="447"/>
      <c r="R1102" s="447"/>
      <c r="S1102" s="447"/>
      <c r="T1102" s="447"/>
      <c r="U1102" s="447"/>
      <c r="V1102" s="447"/>
      <c r="W1102" s="447"/>
      <c r="X1102" s="447"/>
    </row>
    <row r="1103" spans="1:24" ht="12.75">
      <c r="A1103" s="447"/>
      <c r="B1103" s="447"/>
      <c r="C1103" s="454"/>
      <c r="D1103" s="447"/>
      <c r="E1103" s="449"/>
      <c r="F1103" s="447"/>
      <c r="G1103" s="447"/>
      <c r="H1103" s="447"/>
      <c r="I1103" s="447"/>
      <c r="J1103" s="447"/>
      <c r="K1103" s="447"/>
      <c r="L1103" s="447"/>
      <c r="M1103" s="447"/>
      <c r="N1103" s="447"/>
      <c r="O1103" s="447"/>
      <c r="P1103" s="447"/>
      <c r="Q1103" s="447"/>
      <c r="R1103" s="447"/>
      <c r="S1103" s="447"/>
      <c r="T1103" s="447"/>
      <c r="U1103" s="447"/>
      <c r="V1103" s="447"/>
      <c r="W1103" s="447"/>
      <c r="X1103" s="447"/>
    </row>
    <row r="1104" spans="1:24" ht="12.75">
      <c r="A1104" s="447"/>
      <c r="B1104" s="447"/>
      <c r="C1104" s="454"/>
      <c r="D1104" s="447"/>
      <c r="E1104" s="449"/>
      <c r="F1104" s="447"/>
      <c r="G1104" s="447"/>
      <c r="H1104" s="447"/>
      <c r="I1104" s="447"/>
      <c r="J1104" s="447"/>
      <c r="K1104" s="447"/>
      <c r="L1104" s="447"/>
      <c r="M1104" s="447"/>
      <c r="N1104" s="447"/>
      <c r="O1104" s="447"/>
      <c r="P1104" s="447"/>
      <c r="Q1104" s="447"/>
      <c r="R1104" s="447"/>
      <c r="S1104" s="447"/>
      <c r="T1104" s="447"/>
      <c r="U1104" s="447"/>
      <c r="V1104" s="447"/>
      <c r="W1104" s="447"/>
      <c r="X1104" s="447"/>
    </row>
    <row r="1105" spans="1:24" ht="12.75">
      <c r="A1105" s="447"/>
      <c r="B1105" s="447"/>
      <c r="C1105" s="454"/>
      <c r="D1105" s="447"/>
      <c r="E1105" s="449"/>
      <c r="F1105" s="447"/>
      <c r="G1105" s="447"/>
      <c r="H1105" s="447"/>
      <c r="I1105" s="447"/>
      <c r="J1105" s="447"/>
      <c r="K1105" s="447"/>
      <c r="L1105" s="447"/>
      <c r="M1105" s="447"/>
      <c r="N1105" s="447"/>
      <c r="O1105" s="447"/>
      <c r="P1105" s="447"/>
      <c r="Q1105" s="447"/>
      <c r="R1105" s="447"/>
      <c r="S1105" s="447"/>
      <c r="T1105" s="447"/>
      <c r="U1105" s="447"/>
      <c r="V1105" s="447"/>
      <c r="W1105" s="447"/>
      <c r="X1105" s="447"/>
    </row>
    <row r="1106" spans="1:24" ht="12.75">
      <c r="A1106" s="447"/>
      <c r="B1106" s="447"/>
      <c r="C1106" s="454"/>
      <c r="D1106" s="447"/>
      <c r="E1106" s="449"/>
      <c r="F1106" s="447"/>
      <c r="G1106" s="447"/>
      <c r="H1106" s="447"/>
      <c r="I1106" s="447"/>
      <c r="J1106" s="447"/>
      <c r="K1106" s="447"/>
      <c r="L1106" s="447"/>
      <c r="M1106" s="447"/>
      <c r="N1106" s="447"/>
      <c r="O1106" s="447"/>
      <c r="P1106" s="447"/>
      <c r="Q1106" s="447"/>
      <c r="R1106" s="447"/>
      <c r="S1106" s="447"/>
      <c r="T1106" s="447"/>
      <c r="U1106" s="447"/>
      <c r="V1106" s="447"/>
      <c r="W1106" s="447"/>
      <c r="X1106" s="447"/>
    </row>
    <row r="1107" spans="1:24" ht="12.75">
      <c r="A1107" s="447"/>
      <c r="B1107" s="447"/>
      <c r="C1107" s="454"/>
      <c r="D1107" s="447"/>
      <c r="E1107" s="449"/>
      <c r="F1107" s="447"/>
      <c r="G1107" s="447"/>
      <c r="H1107" s="447"/>
      <c r="I1107" s="447"/>
      <c r="J1107" s="447"/>
      <c r="K1107" s="447"/>
      <c r="L1107" s="447"/>
      <c r="M1107" s="447"/>
      <c r="N1107" s="447"/>
      <c r="O1107" s="447"/>
      <c r="P1107" s="447"/>
      <c r="Q1107" s="447"/>
      <c r="R1107" s="447"/>
      <c r="S1107" s="447"/>
      <c r="T1107" s="447"/>
      <c r="U1107" s="447"/>
      <c r="V1107" s="447"/>
      <c r="W1107" s="447"/>
      <c r="X1107" s="447"/>
    </row>
    <row r="1108" spans="1:24" ht="12.75">
      <c r="A1108" s="447"/>
      <c r="B1108" s="447"/>
      <c r="C1108" s="454"/>
      <c r="D1108" s="447"/>
      <c r="E1108" s="449"/>
      <c r="F1108" s="447"/>
      <c r="G1108" s="447"/>
      <c r="H1108" s="447"/>
      <c r="I1108" s="447"/>
      <c r="J1108" s="447"/>
      <c r="K1108" s="447"/>
      <c r="L1108" s="447"/>
      <c r="M1108" s="447"/>
      <c r="N1108" s="447"/>
      <c r="O1108" s="447"/>
      <c r="P1108" s="447"/>
      <c r="Q1108" s="447"/>
      <c r="R1108" s="447"/>
      <c r="S1108" s="447"/>
      <c r="T1108" s="447"/>
      <c r="U1108" s="447"/>
      <c r="V1108" s="447"/>
      <c r="W1108" s="447"/>
      <c r="X1108" s="447"/>
    </row>
    <row r="1109" spans="1:24" ht="12.75">
      <c r="A1109" s="447"/>
      <c r="B1109" s="447"/>
      <c r="C1109" s="454"/>
      <c r="D1109" s="447"/>
      <c r="E1109" s="449"/>
      <c r="F1109" s="447"/>
      <c r="G1109" s="447"/>
      <c r="H1109" s="447"/>
      <c r="I1109" s="447"/>
      <c r="J1109" s="447"/>
      <c r="K1109" s="447"/>
      <c r="L1109" s="447"/>
      <c r="M1109" s="447"/>
      <c r="N1109" s="447"/>
      <c r="O1109" s="447"/>
      <c r="P1109" s="447"/>
      <c r="Q1109" s="447"/>
      <c r="R1109" s="447"/>
      <c r="S1109" s="447"/>
      <c r="T1109" s="447"/>
      <c r="U1109" s="447"/>
      <c r="V1109" s="447"/>
      <c r="W1109" s="447"/>
      <c r="X1109" s="447"/>
    </row>
    <row r="1110" spans="1:24" ht="12.75">
      <c r="A1110" s="447"/>
      <c r="B1110" s="447"/>
      <c r="C1110" s="454"/>
      <c r="D1110" s="447"/>
      <c r="E1110" s="449"/>
      <c r="F1110" s="447"/>
      <c r="G1110" s="447"/>
      <c r="H1110" s="447"/>
      <c r="I1110" s="447"/>
      <c r="J1110" s="447"/>
      <c r="K1110" s="447"/>
      <c r="L1110" s="447"/>
      <c r="M1110" s="447"/>
      <c r="N1110" s="447"/>
      <c r="O1110" s="447"/>
      <c r="P1110" s="447"/>
      <c r="Q1110" s="447"/>
      <c r="R1110" s="447"/>
      <c r="S1110" s="447"/>
      <c r="T1110" s="447"/>
      <c r="U1110" s="447"/>
      <c r="V1110" s="447"/>
      <c r="W1110" s="447"/>
      <c r="X1110" s="447"/>
    </row>
    <row r="1111" spans="1:24" ht="12.75">
      <c r="A1111" s="447"/>
      <c r="B1111" s="447"/>
      <c r="C1111" s="454"/>
      <c r="D1111" s="447"/>
      <c r="E1111" s="449"/>
      <c r="F1111" s="447"/>
      <c r="G1111" s="447"/>
      <c r="H1111" s="447"/>
      <c r="I1111" s="447"/>
      <c r="J1111" s="447"/>
      <c r="K1111" s="447"/>
      <c r="L1111" s="447"/>
      <c r="M1111" s="447"/>
      <c r="N1111" s="447"/>
      <c r="O1111" s="447"/>
      <c r="P1111" s="447"/>
      <c r="Q1111" s="447"/>
      <c r="R1111" s="447"/>
      <c r="S1111" s="447"/>
      <c r="T1111" s="447"/>
      <c r="U1111" s="447"/>
      <c r="V1111" s="447"/>
      <c r="W1111" s="447"/>
      <c r="X1111" s="447"/>
    </row>
    <row r="1112" spans="1:24" ht="12.75">
      <c r="A1112" s="447"/>
      <c r="B1112" s="447"/>
      <c r="C1112" s="454"/>
      <c r="D1112" s="447"/>
      <c r="E1112" s="449"/>
      <c r="F1112" s="447"/>
      <c r="G1112" s="447"/>
      <c r="H1112" s="447"/>
      <c r="I1112" s="447"/>
      <c r="J1112" s="447"/>
      <c r="K1112" s="447"/>
      <c r="L1112" s="447"/>
      <c r="M1112" s="447"/>
      <c r="N1112" s="447"/>
      <c r="O1112" s="447"/>
      <c r="P1112" s="447"/>
      <c r="Q1112" s="447"/>
      <c r="R1112" s="447"/>
      <c r="S1112" s="447"/>
      <c r="T1112" s="447"/>
      <c r="U1112" s="447"/>
      <c r="V1112" s="447"/>
      <c r="W1112" s="447"/>
      <c r="X1112" s="447"/>
    </row>
    <row r="1113" spans="1:24" ht="12.75">
      <c r="A1113" s="447"/>
      <c r="B1113" s="447"/>
      <c r="C1113" s="454"/>
      <c r="D1113" s="447"/>
      <c r="E1113" s="449"/>
      <c r="F1113" s="447"/>
      <c r="G1113" s="447"/>
      <c r="H1113" s="447"/>
      <c r="I1113" s="447"/>
      <c r="J1113" s="447"/>
      <c r="K1113" s="447"/>
      <c r="L1113" s="447"/>
      <c r="M1113" s="447"/>
      <c r="N1113" s="447"/>
      <c r="O1113" s="447"/>
      <c r="P1113" s="447"/>
      <c r="Q1113" s="447"/>
      <c r="R1113" s="447"/>
      <c r="S1113" s="447"/>
      <c r="T1113" s="447"/>
      <c r="U1113" s="447"/>
      <c r="V1113" s="447"/>
      <c r="W1113" s="447"/>
      <c r="X1113" s="447"/>
    </row>
    <row r="1114" spans="1:24" ht="12.75">
      <c r="A1114" s="447"/>
      <c r="B1114" s="447"/>
      <c r="C1114" s="454"/>
      <c r="D1114" s="447"/>
      <c r="E1114" s="449"/>
      <c r="F1114" s="447"/>
      <c r="G1114" s="447"/>
      <c r="H1114" s="447"/>
      <c r="I1114" s="447"/>
      <c r="J1114" s="447"/>
      <c r="K1114" s="447"/>
      <c r="L1114" s="447"/>
      <c r="M1114" s="447"/>
      <c r="N1114" s="447"/>
      <c r="O1114" s="447"/>
      <c r="P1114" s="447"/>
      <c r="Q1114" s="447"/>
      <c r="R1114" s="447"/>
      <c r="S1114" s="447"/>
      <c r="T1114" s="447"/>
      <c r="U1114" s="447"/>
      <c r="V1114" s="447"/>
      <c r="W1114" s="447"/>
      <c r="X1114" s="447"/>
    </row>
    <row r="1115" spans="1:24" ht="12.75">
      <c r="A1115" s="447"/>
      <c r="B1115" s="447"/>
      <c r="C1115" s="454"/>
      <c r="D1115" s="447"/>
      <c r="E1115" s="449"/>
      <c r="F1115" s="447"/>
      <c r="G1115" s="447"/>
      <c r="H1115" s="447"/>
      <c r="I1115" s="447"/>
      <c r="J1115" s="447"/>
      <c r="K1115" s="447"/>
      <c r="L1115" s="447"/>
      <c r="M1115" s="447"/>
      <c r="N1115" s="447"/>
      <c r="O1115" s="447"/>
      <c r="P1115" s="447"/>
      <c r="Q1115" s="447"/>
      <c r="R1115" s="447"/>
      <c r="S1115" s="447"/>
      <c r="T1115" s="447"/>
      <c r="U1115" s="447"/>
      <c r="V1115" s="447"/>
      <c r="W1115" s="447"/>
      <c r="X1115" s="447"/>
    </row>
    <row r="1116" spans="1:24" ht="12.75">
      <c r="A1116" s="447"/>
      <c r="B1116" s="447"/>
      <c r="C1116" s="454"/>
      <c r="D1116" s="447"/>
      <c r="E1116" s="449"/>
      <c r="F1116" s="447"/>
      <c r="G1116" s="447"/>
      <c r="H1116" s="447"/>
      <c r="I1116" s="447"/>
      <c r="J1116" s="447"/>
      <c r="K1116" s="447"/>
      <c r="L1116" s="447"/>
      <c r="M1116" s="447"/>
      <c r="N1116" s="447"/>
      <c r="O1116" s="447"/>
      <c r="P1116" s="447"/>
      <c r="Q1116" s="447"/>
      <c r="R1116" s="447"/>
      <c r="S1116" s="447"/>
      <c r="T1116" s="447"/>
      <c r="U1116" s="447"/>
      <c r="V1116" s="447"/>
      <c r="W1116" s="447"/>
      <c r="X1116" s="447"/>
    </row>
    <row r="1117" spans="1:24" ht="12.75">
      <c r="A1117" s="447"/>
      <c r="B1117" s="447"/>
      <c r="C1117" s="454"/>
      <c r="D1117" s="447"/>
      <c r="E1117" s="449"/>
      <c r="F1117" s="447"/>
      <c r="G1117" s="447"/>
      <c r="H1117" s="447"/>
      <c r="I1117" s="447"/>
      <c r="J1117" s="447"/>
      <c r="K1117" s="447"/>
      <c r="L1117" s="447"/>
      <c r="M1117" s="447"/>
      <c r="N1117" s="447"/>
      <c r="O1117" s="447"/>
      <c r="P1117" s="447"/>
      <c r="Q1117" s="447"/>
      <c r="R1117" s="447"/>
      <c r="S1117" s="447"/>
      <c r="T1117" s="447"/>
      <c r="U1117" s="447"/>
      <c r="V1117" s="447"/>
      <c r="W1117" s="447"/>
      <c r="X1117" s="447"/>
    </row>
    <row r="1118" spans="1:24" ht="12.75">
      <c r="A1118" s="447"/>
      <c r="B1118" s="447"/>
      <c r="C1118" s="454"/>
      <c r="D1118" s="447"/>
      <c r="E1118" s="449"/>
      <c r="F1118" s="447"/>
      <c r="G1118" s="447"/>
      <c r="H1118" s="447"/>
      <c r="I1118" s="447"/>
      <c r="J1118" s="447"/>
      <c r="K1118" s="447"/>
      <c r="L1118" s="447"/>
      <c r="M1118" s="447"/>
      <c r="N1118" s="447"/>
      <c r="O1118" s="447"/>
      <c r="P1118" s="447"/>
      <c r="Q1118" s="447"/>
      <c r="R1118" s="447"/>
      <c r="S1118" s="447"/>
      <c r="T1118" s="447"/>
      <c r="U1118" s="447"/>
      <c r="V1118" s="447"/>
      <c r="W1118" s="447"/>
      <c r="X1118" s="447"/>
    </row>
    <row r="1119" spans="1:24" ht="12.75">
      <c r="A1119" s="447"/>
      <c r="B1119" s="447"/>
      <c r="C1119" s="454"/>
      <c r="D1119" s="447"/>
      <c r="E1119" s="449"/>
      <c r="F1119" s="447"/>
      <c r="G1119" s="447"/>
      <c r="H1119" s="447"/>
      <c r="I1119" s="447"/>
      <c r="J1119" s="447"/>
      <c r="K1119" s="447"/>
      <c r="L1119" s="447"/>
      <c r="M1119" s="447"/>
      <c r="N1119" s="447"/>
      <c r="O1119" s="447"/>
      <c r="P1119" s="447"/>
      <c r="Q1119" s="447"/>
      <c r="R1119" s="447"/>
      <c r="S1119" s="447"/>
      <c r="T1119" s="447"/>
      <c r="U1119" s="447"/>
      <c r="V1119" s="447"/>
      <c r="W1119" s="447"/>
      <c r="X1119" s="447"/>
    </row>
    <row r="1120" spans="1:24" ht="12.75">
      <c r="A1120" s="447"/>
      <c r="B1120" s="447"/>
      <c r="C1120" s="454"/>
      <c r="D1120" s="447"/>
      <c r="E1120" s="449"/>
      <c r="F1120" s="447"/>
      <c r="G1120" s="447"/>
      <c r="H1120" s="447"/>
      <c r="I1120" s="447"/>
      <c r="J1120" s="447"/>
      <c r="K1120" s="447"/>
      <c r="L1120" s="447"/>
      <c r="M1120" s="447"/>
      <c r="N1120" s="447"/>
      <c r="O1120" s="447"/>
      <c r="P1120" s="447"/>
      <c r="Q1120" s="447"/>
      <c r="R1120" s="447"/>
      <c r="S1120" s="447"/>
      <c r="T1120" s="447"/>
      <c r="U1120" s="447"/>
      <c r="V1120" s="447"/>
      <c r="W1120" s="447"/>
      <c r="X1120" s="447"/>
    </row>
    <row r="1121" spans="1:24" ht="12.75">
      <c r="A1121" s="447"/>
      <c r="B1121" s="447"/>
      <c r="C1121" s="454"/>
      <c r="D1121" s="447"/>
      <c r="E1121" s="449"/>
      <c r="F1121" s="447"/>
      <c r="G1121" s="447"/>
      <c r="H1121" s="447"/>
      <c r="I1121" s="447"/>
      <c r="J1121" s="447"/>
      <c r="K1121" s="447"/>
      <c r="L1121" s="447"/>
      <c r="M1121" s="447"/>
      <c r="N1121" s="447"/>
      <c r="O1121" s="447"/>
      <c r="P1121" s="447"/>
      <c r="Q1121" s="447"/>
      <c r="R1121" s="447"/>
      <c r="S1121" s="447"/>
      <c r="T1121" s="447"/>
      <c r="U1121" s="447"/>
      <c r="V1121" s="447"/>
      <c r="W1121" s="447"/>
      <c r="X1121" s="447"/>
    </row>
    <row r="1122" spans="1:24" ht="12.75">
      <c r="A1122" s="447"/>
      <c r="B1122" s="447"/>
      <c r="C1122" s="454"/>
      <c r="D1122" s="447"/>
      <c r="E1122" s="449"/>
      <c r="F1122" s="447"/>
      <c r="G1122" s="447"/>
      <c r="H1122" s="447"/>
      <c r="I1122" s="447"/>
      <c r="J1122" s="447"/>
      <c r="K1122" s="447"/>
      <c r="L1122" s="447"/>
      <c r="M1122" s="447"/>
      <c r="N1122" s="447"/>
      <c r="O1122" s="447"/>
      <c r="P1122" s="447"/>
      <c r="Q1122" s="447"/>
      <c r="R1122" s="447"/>
      <c r="S1122" s="447"/>
      <c r="T1122" s="447"/>
      <c r="U1122" s="447"/>
      <c r="V1122" s="447"/>
      <c r="W1122" s="447"/>
      <c r="X1122" s="447"/>
    </row>
    <row r="1123" spans="1:24" ht="12.75">
      <c r="A1123" s="447"/>
      <c r="B1123" s="447"/>
      <c r="C1123" s="454"/>
      <c r="D1123" s="447"/>
      <c r="E1123" s="449"/>
      <c r="F1123" s="447"/>
      <c r="G1123" s="447"/>
      <c r="H1123" s="447"/>
      <c r="I1123" s="447"/>
      <c r="J1123" s="447"/>
      <c r="K1123" s="447"/>
      <c r="L1123" s="447"/>
      <c r="M1123" s="447"/>
      <c r="N1123" s="447"/>
      <c r="O1123" s="447"/>
      <c r="P1123" s="447"/>
      <c r="Q1123" s="447"/>
      <c r="R1123" s="447"/>
      <c r="S1123" s="447"/>
      <c r="T1123" s="447"/>
      <c r="U1123" s="447"/>
      <c r="V1123" s="447"/>
      <c r="W1123" s="447"/>
      <c r="X1123" s="447"/>
    </row>
    <row r="1124" spans="1:24" ht="12.75">
      <c r="A1124" s="447"/>
      <c r="B1124" s="447"/>
      <c r="C1124" s="454"/>
      <c r="D1124" s="447"/>
      <c r="E1124" s="449"/>
      <c r="F1124" s="447"/>
      <c r="G1124" s="447"/>
      <c r="H1124" s="447"/>
      <c r="I1124" s="447"/>
      <c r="J1124" s="447"/>
      <c r="K1124" s="447"/>
      <c r="L1124" s="447"/>
      <c r="M1124" s="447"/>
      <c r="N1124" s="447"/>
      <c r="O1124" s="447"/>
      <c r="P1124" s="447"/>
      <c r="Q1124" s="447"/>
      <c r="R1124" s="447"/>
      <c r="S1124" s="447"/>
      <c r="T1124" s="447"/>
      <c r="U1124" s="447"/>
      <c r="V1124" s="447"/>
      <c r="W1124" s="447"/>
      <c r="X1124" s="447"/>
    </row>
    <row r="1125" spans="1:24" ht="12.75">
      <c r="A1125" s="447"/>
      <c r="B1125" s="447"/>
      <c r="C1125" s="454"/>
      <c r="D1125" s="447"/>
      <c r="E1125" s="449"/>
      <c r="F1125" s="447"/>
      <c r="G1125" s="447"/>
      <c r="H1125" s="447"/>
      <c r="I1125" s="447"/>
      <c r="J1125" s="447"/>
      <c r="K1125" s="447"/>
      <c r="L1125" s="447"/>
      <c r="M1125" s="447"/>
      <c r="N1125" s="447"/>
      <c r="O1125" s="447"/>
      <c r="P1125" s="447"/>
      <c r="Q1125" s="447"/>
      <c r="R1125" s="447"/>
      <c r="S1125" s="447"/>
      <c r="T1125" s="447"/>
      <c r="U1125" s="447"/>
      <c r="V1125" s="447"/>
      <c r="W1125" s="447"/>
      <c r="X1125" s="447"/>
    </row>
    <row r="1126" spans="1:24" ht="12.75">
      <c r="A1126" s="447"/>
      <c r="B1126" s="447"/>
      <c r="C1126" s="454"/>
      <c r="D1126" s="447"/>
      <c r="E1126" s="449"/>
      <c r="F1126" s="447"/>
      <c r="G1126" s="447"/>
      <c r="H1126" s="447"/>
      <c r="I1126" s="447"/>
      <c r="J1126" s="447"/>
      <c r="K1126" s="447"/>
      <c r="L1126" s="447"/>
      <c r="M1126" s="447"/>
      <c r="N1126" s="447"/>
      <c r="O1126" s="447"/>
      <c r="P1126" s="447"/>
      <c r="Q1126" s="447"/>
      <c r="R1126" s="447"/>
      <c r="S1126" s="447"/>
      <c r="T1126" s="447"/>
      <c r="U1126" s="447"/>
      <c r="V1126" s="447"/>
      <c r="W1126" s="447"/>
      <c r="X1126" s="447"/>
    </row>
    <row r="1127" spans="1:24" ht="12.75">
      <c r="A1127" s="447"/>
      <c r="B1127" s="447"/>
      <c r="C1127" s="454"/>
      <c r="D1127" s="447"/>
      <c r="E1127" s="449"/>
      <c r="F1127" s="447"/>
      <c r="G1127" s="447"/>
      <c r="H1127" s="447"/>
      <c r="I1127" s="447"/>
      <c r="J1127" s="447"/>
      <c r="K1127" s="447"/>
      <c r="L1127" s="447"/>
      <c r="M1127" s="447"/>
      <c r="N1127" s="447"/>
      <c r="O1127" s="447"/>
      <c r="P1127" s="447"/>
      <c r="Q1127" s="447"/>
      <c r="R1127" s="447"/>
      <c r="S1127" s="447"/>
      <c r="T1127" s="447"/>
      <c r="U1127" s="447"/>
      <c r="V1127" s="447"/>
      <c r="W1127" s="447"/>
      <c r="X1127" s="447"/>
    </row>
    <row r="1128" spans="1:24" ht="12.75">
      <c r="A1128" s="447"/>
      <c r="B1128" s="447"/>
      <c r="C1128" s="454"/>
      <c r="D1128" s="447"/>
      <c r="E1128" s="449"/>
      <c r="F1128" s="447"/>
      <c r="G1128" s="447"/>
      <c r="H1128" s="447"/>
      <c r="I1128" s="447"/>
      <c r="J1128" s="447"/>
      <c r="K1128" s="447"/>
      <c r="L1128" s="447"/>
      <c r="M1128" s="447"/>
      <c r="N1128" s="447"/>
      <c r="O1128" s="447"/>
      <c r="P1128" s="447"/>
      <c r="Q1128" s="447"/>
      <c r="R1128" s="447"/>
      <c r="S1128" s="447"/>
      <c r="T1128" s="447"/>
      <c r="U1128" s="447"/>
      <c r="V1128" s="447"/>
      <c r="W1128" s="447"/>
      <c r="X1128" s="447"/>
    </row>
    <row r="1129" spans="1:24" ht="12.75">
      <c r="A1129" s="447"/>
      <c r="B1129" s="447"/>
      <c r="C1129" s="454"/>
      <c r="D1129" s="447"/>
      <c r="E1129" s="449"/>
      <c r="F1129" s="447"/>
      <c r="G1129" s="447"/>
      <c r="H1129" s="447"/>
      <c r="I1129" s="447"/>
      <c r="J1129" s="447"/>
      <c r="K1129" s="447"/>
      <c r="L1129" s="447"/>
      <c r="M1129" s="447"/>
      <c r="N1129" s="447"/>
      <c r="O1129" s="447"/>
      <c r="P1129" s="447"/>
      <c r="Q1129" s="447"/>
      <c r="R1129" s="447"/>
      <c r="S1129" s="447"/>
      <c r="T1129" s="447"/>
      <c r="U1129" s="447"/>
      <c r="V1129" s="447"/>
      <c r="W1129" s="447"/>
      <c r="X1129" s="447"/>
    </row>
    <row r="1130" spans="1:24" ht="12.75">
      <c r="A1130" s="447"/>
      <c r="B1130" s="447"/>
      <c r="C1130" s="454"/>
      <c r="D1130" s="447"/>
      <c r="E1130" s="449"/>
      <c r="F1130" s="447"/>
      <c r="G1130" s="447"/>
      <c r="H1130" s="447"/>
      <c r="I1130" s="447"/>
      <c r="J1130" s="447"/>
      <c r="K1130" s="447"/>
      <c r="L1130" s="447"/>
      <c r="M1130" s="447"/>
      <c r="N1130" s="447"/>
      <c r="O1130" s="447"/>
      <c r="P1130" s="447"/>
      <c r="Q1130" s="447"/>
      <c r="R1130" s="447"/>
      <c r="S1130" s="447"/>
      <c r="T1130" s="447"/>
      <c r="U1130" s="447"/>
      <c r="V1130" s="447"/>
      <c r="W1130" s="447"/>
      <c r="X1130" s="447"/>
    </row>
    <row r="1131" spans="1:24" ht="12.75">
      <c r="A1131" s="447"/>
      <c r="B1131" s="447"/>
      <c r="C1131" s="454"/>
      <c r="D1131" s="447"/>
      <c r="E1131" s="449"/>
      <c r="F1131" s="447"/>
      <c r="G1131" s="447"/>
      <c r="H1131" s="447"/>
      <c r="I1131" s="447"/>
      <c r="J1131" s="447"/>
      <c r="K1131" s="447"/>
      <c r="L1131" s="447"/>
      <c r="M1131" s="447"/>
      <c r="N1131" s="447"/>
      <c r="O1131" s="447"/>
      <c r="P1131" s="447"/>
      <c r="Q1131" s="447"/>
      <c r="R1131" s="447"/>
      <c r="S1131" s="447"/>
      <c r="T1131" s="447"/>
      <c r="U1131" s="447"/>
      <c r="V1131" s="447"/>
      <c r="W1131" s="447"/>
      <c r="X1131" s="447"/>
    </row>
    <row r="1132" spans="1:24" ht="12.75">
      <c r="A1132" s="447"/>
      <c r="B1132" s="447"/>
      <c r="C1132" s="454"/>
      <c r="D1132" s="447"/>
      <c r="E1132" s="449"/>
      <c r="F1132" s="447"/>
      <c r="G1132" s="447"/>
      <c r="H1132" s="447"/>
      <c r="I1132" s="447"/>
      <c r="J1132" s="447"/>
      <c r="K1132" s="447"/>
      <c r="L1132" s="447"/>
      <c r="M1132" s="447"/>
      <c r="N1132" s="447"/>
      <c r="O1132" s="447"/>
      <c r="P1132" s="447"/>
      <c r="Q1132" s="447"/>
      <c r="R1132" s="447"/>
      <c r="S1132" s="447"/>
      <c r="T1132" s="447"/>
      <c r="U1132" s="447"/>
      <c r="V1132" s="447"/>
      <c r="W1132" s="447"/>
      <c r="X1132" s="447"/>
    </row>
    <row r="1133" spans="1:24" ht="12.75">
      <c r="A1133" s="447"/>
      <c r="B1133" s="447"/>
      <c r="C1133" s="454"/>
      <c r="D1133" s="447"/>
      <c r="E1133" s="449"/>
      <c r="F1133" s="447"/>
      <c r="G1133" s="447"/>
      <c r="H1133" s="447"/>
      <c r="I1133" s="447"/>
      <c r="J1133" s="447"/>
      <c r="K1133" s="447"/>
      <c r="L1133" s="447"/>
      <c r="M1133" s="447"/>
      <c r="N1133" s="447"/>
      <c r="O1133" s="447"/>
      <c r="P1133" s="447"/>
      <c r="Q1133" s="447"/>
      <c r="R1133" s="447"/>
      <c r="S1133" s="447"/>
      <c r="T1133" s="447"/>
      <c r="U1133" s="447"/>
      <c r="V1133" s="447"/>
      <c r="W1133" s="447"/>
      <c r="X1133" s="447"/>
    </row>
    <row r="1134" spans="1:24" ht="12.75">
      <c r="A1134" s="447"/>
      <c r="B1134" s="447"/>
      <c r="C1134" s="454"/>
      <c r="D1134" s="447"/>
      <c r="E1134" s="449"/>
      <c r="F1134" s="447"/>
      <c r="G1134" s="447"/>
      <c r="H1134" s="447"/>
      <c r="I1134" s="447"/>
      <c r="J1134" s="447"/>
      <c r="K1134" s="447"/>
      <c r="L1134" s="447"/>
      <c r="M1134" s="447"/>
      <c r="N1134" s="447"/>
      <c r="O1134" s="447"/>
      <c r="P1134" s="447"/>
      <c r="Q1134" s="447"/>
      <c r="R1134" s="447"/>
      <c r="S1134" s="447"/>
      <c r="T1134" s="447"/>
      <c r="U1134" s="447"/>
      <c r="V1134" s="447"/>
      <c r="W1134" s="447"/>
      <c r="X1134" s="447"/>
    </row>
    <row r="1135" spans="1:24" ht="12.75">
      <c r="A1135" s="447"/>
      <c r="B1135" s="447"/>
      <c r="C1135" s="454"/>
      <c r="D1135" s="447"/>
      <c r="E1135" s="449"/>
      <c r="F1135" s="447"/>
      <c r="G1135" s="447"/>
      <c r="H1135" s="447"/>
      <c r="I1135" s="447"/>
      <c r="J1135" s="447"/>
      <c r="K1135" s="447"/>
      <c r="L1135" s="447"/>
      <c r="M1135" s="447"/>
      <c r="N1135" s="447"/>
      <c r="O1135" s="447"/>
      <c r="P1135" s="447"/>
      <c r="Q1135" s="447"/>
      <c r="R1135" s="447"/>
      <c r="S1135" s="447"/>
      <c r="T1135" s="447"/>
      <c r="U1135" s="447"/>
      <c r="V1135" s="447"/>
      <c r="W1135" s="447"/>
      <c r="X1135" s="447"/>
    </row>
    <row r="1136" spans="1:24" ht="12.75">
      <c r="A1136" s="447"/>
      <c r="B1136" s="447"/>
      <c r="C1136" s="454"/>
      <c r="D1136" s="447"/>
      <c r="E1136" s="449"/>
      <c r="F1136" s="447"/>
      <c r="G1136" s="447"/>
      <c r="H1136" s="447"/>
      <c r="I1136" s="447"/>
      <c r="J1136" s="447"/>
      <c r="K1136" s="447"/>
      <c r="L1136" s="447"/>
      <c r="M1136" s="447"/>
      <c r="N1136" s="447"/>
      <c r="O1136" s="447"/>
      <c r="P1136" s="447"/>
      <c r="Q1136" s="447"/>
      <c r="R1136" s="447"/>
      <c r="S1136" s="447"/>
      <c r="T1136" s="447"/>
      <c r="U1136" s="447"/>
      <c r="V1136" s="447"/>
      <c r="W1136" s="447"/>
      <c r="X1136" s="447"/>
    </row>
    <row r="1137" spans="1:24" ht="12.75">
      <c r="A1137" s="447"/>
      <c r="B1137" s="447"/>
      <c r="C1137" s="454"/>
      <c r="D1137" s="447"/>
      <c r="E1137" s="449"/>
      <c r="F1137" s="447"/>
      <c r="G1137" s="447"/>
      <c r="H1137" s="447"/>
      <c r="I1137" s="447"/>
      <c r="J1137" s="447"/>
      <c r="K1137" s="447"/>
      <c r="L1137" s="447"/>
      <c r="M1137" s="447"/>
      <c r="N1137" s="447"/>
      <c r="O1137" s="447"/>
      <c r="P1137" s="447"/>
      <c r="Q1137" s="447"/>
      <c r="R1137" s="447"/>
      <c r="S1137" s="447"/>
      <c r="T1137" s="447"/>
      <c r="U1137" s="447"/>
      <c r="V1137" s="447"/>
      <c r="W1137" s="447"/>
      <c r="X1137" s="447"/>
    </row>
    <row r="1138" spans="1:24" ht="12.75">
      <c r="A1138" s="447"/>
      <c r="B1138" s="447"/>
      <c r="C1138" s="454"/>
      <c r="D1138" s="447"/>
      <c r="E1138" s="449"/>
      <c r="F1138" s="447"/>
      <c r="G1138" s="447"/>
      <c r="H1138" s="447"/>
      <c r="I1138" s="447"/>
      <c r="J1138" s="447"/>
      <c r="K1138" s="447"/>
      <c r="L1138" s="447"/>
      <c r="M1138" s="447"/>
      <c r="N1138" s="447"/>
      <c r="O1138" s="447"/>
      <c r="P1138" s="447"/>
      <c r="Q1138" s="447"/>
      <c r="R1138" s="447"/>
      <c r="S1138" s="447"/>
      <c r="T1138" s="447"/>
      <c r="U1138" s="447"/>
      <c r="V1138" s="447"/>
      <c r="W1138" s="447"/>
      <c r="X1138" s="447"/>
    </row>
    <row r="1139" spans="1:24" ht="12.75">
      <c r="A1139" s="447"/>
      <c r="B1139" s="447"/>
      <c r="C1139" s="454"/>
      <c r="D1139" s="447"/>
      <c r="E1139" s="449"/>
      <c r="F1139" s="447"/>
      <c r="G1139" s="447"/>
      <c r="H1139" s="447"/>
      <c r="I1139" s="447"/>
      <c r="J1139" s="447"/>
      <c r="K1139" s="447"/>
      <c r="L1139" s="447"/>
      <c r="M1139" s="447"/>
      <c r="N1139" s="447"/>
      <c r="O1139" s="447"/>
      <c r="P1139" s="447"/>
      <c r="Q1139" s="447"/>
      <c r="R1139" s="447"/>
      <c r="S1139" s="447"/>
      <c r="T1139" s="447"/>
      <c r="U1139" s="447"/>
      <c r="V1139" s="447"/>
      <c r="W1139" s="447"/>
      <c r="X1139" s="447"/>
    </row>
    <row r="1140" spans="1:24" ht="12.75">
      <c r="A1140" s="447"/>
      <c r="B1140" s="447"/>
      <c r="C1140" s="454"/>
      <c r="D1140" s="447"/>
      <c r="E1140" s="449"/>
      <c r="F1140" s="447"/>
      <c r="G1140" s="447"/>
      <c r="H1140" s="447"/>
      <c r="I1140" s="447"/>
      <c r="J1140" s="447"/>
      <c r="K1140" s="447"/>
      <c r="L1140" s="447"/>
      <c r="M1140" s="447"/>
      <c r="N1140" s="447"/>
      <c r="O1140" s="447"/>
      <c r="P1140" s="447"/>
      <c r="Q1140" s="447"/>
      <c r="R1140" s="447"/>
      <c r="S1140" s="447"/>
      <c r="T1140" s="447"/>
      <c r="U1140" s="447"/>
      <c r="V1140" s="447"/>
      <c r="W1140" s="447"/>
      <c r="X1140" s="447"/>
    </row>
    <row r="1141" spans="1:24" ht="12.75">
      <c r="A1141" s="447"/>
      <c r="B1141" s="447"/>
      <c r="C1141" s="454"/>
      <c r="D1141" s="447"/>
      <c r="E1141" s="449"/>
      <c r="F1141" s="447"/>
      <c r="G1141" s="447"/>
      <c r="H1141" s="447"/>
      <c r="I1141" s="447"/>
      <c r="J1141" s="447"/>
      <c r="K1141" s="447"/>
      <c r="L1141" s="447"/>
      <c r="M1141" s="447"/>
      <c r="N1141" s="447"/>
      <c r="O1141" s="447"/>
      <c r="P1141" s="447"/>
      <c r="Q1141" s="447"/>
      <c r="R1141" s="447"/>
      <c r="S1141" s="447"/>
      <c r="T1141" s="447"/>
      <c r="U1141" s="447"/>
      <c r="V1141" s="447"/>
      <c r="W1141" s="447"/>
      <c r="X1141" s="447"/>
    </row>
    <row r="1142" spans="1:24" ht="12.75">
      <c r="A1142" s="447"/>
      <c r="B1142" s="447"/>
      <c r="C1142" s="454"/>
      <c r="D1142" s="447"/>
      <c r="E1142" s="449"/>
      <c r="F1142" s="447"/>
      <c r="G1142" s="447"/>
      <c r="H1142" s="447"/>
      <c r="I1142" s="447"/>
      <c r="J1142" s="447"/>
      <c r="K1142" s="447"/>
      <c r="L1142" s="447"/>
      <c r="M1142" s="447"/>
      <c r="N1142" s="447"/>
      <c r="O1142" s="447"/>
      <c r="P1142" s="447"/>
      <c r="Q1142" s="447"/>
      <c r="R1142" s="447"/>
      <c r="S1142" s="447"/>
      <c r="T1142" s="447"/>
      <c r="U1142" s="447"/>
      <c r="V1142" s="447"/>
      <c r="W1142" s="447"/>
      <c r="X1142" s="447"/>
    </row>
    <row r="1143" spans="1:24" ht="12.75">
      <c r="A1143" s="447"/>
      <c r="B1143" s="447"/>
      <c r="C1143" s="454"/>
      <c r="D1143" s="447"/>
      <c r="E1143" s="449"/>
      <c r="F1143" s="447"/>
      <c r="G1143" s="447"/>
      <c r="H1143" s="447"/>
      <c r="I1143" s="447"/>
      <c r="J1143" s="447"/>
      <c r="K1143" s="447"/>
      <c r="L1143" s="447"/>
      <c r="M1143" s="447"/>
      <c r="N1143" s="447"/>
      <c r="O1143" s="447"/>
      <c r="P1143" s="447"/>
      <c r="Q1143" s="447"/>
      <c r="R1143" s="447"/>
      <c r="S1143" s="447"/>
      <c r="T1143" s="447"/>
      <c r="U1143" s="447"/>
      <c r="V1143" s="447"/>
      <c r="W1143" s="447"/>
      <c r="X1143" s="447"/>
    </row>
    <row r="1144" spans="1:24" ht="12.75">
      <c r="A1144" s="447"/>
      <c r="B1144" s="447"/>
      <c r="C1144" s="454"/>
      <c r="D1144" s="447"/>
      <c r="E1144" s="449"/>
      <c r="F1144" s="447"/>
      <c r="G1144" s="447"/>
      <c r="H1144" s="447"/>
      <c r="I1144" s="447"/>
      <c r="J1144" s="447"/>
      <c r="K1144" s="447"/>
      <c r="L1144" s="447"/>
      <c r="M1144" s="447"/>
      <c r="N1144" s="447"/>
      <c r="O1144" s="447"/>
      <c r="P1144" s="447"/>
      <c r="Q1144" s="447"/>
      <c r="R1144" s="447"/>
      <c r="S1144" s="447"/>
      <c r="T1144" s="447"/>
      <c r="U1144" s="447"/>
      <c r="V1144" s="447"/>
      <c r="W1144" s="447"/>
      <c r="X1144" s="447"/>
    </row>
    <row r="1145" spans="1:24" ht="12.75">
      <c r="A1145" s="447"/>
      <c r="B1145" s="447"/>
      <c r="C1145" s="454"/>
      <c r="D1145" s="447"/>
      <c r="E1145" s="449"/>
      <c r="F1145" s="447"/>
      <c r="G1145" s="447"/>
      <c r="H1145" s="447"/>
      <c r="I1145" s="447"/>
      <c r="J1145" s="447"/>
      <c r="K1145" s="447"/>
      <c r="L1145" s="447"/>
      <c r="M1145" s="447"/>
      <c r="N1145" s="447"/>
      <c r="O1145" s="447"/>
      <c r="P1145" s="447"/>
      <c r="Q1145" s="447"/>
      <c r="R1145" s="447"/>
      <c r="S1145" s="447"/>
      <c r="T1145" s="447"/>
      <c r="U1145" s="447"/>
      <c r="V1145" s="447"/>
      <c r="W1145" s="447"/>
      <c r="X1145" s="447"/>
    </row>
    <row r="1146" spans="1:24" ht="12.75">
      <c r="A1146" s="447"/>
      <c r="B1146" s="447"/>
      <c r="C1146" s="454"/>
      <c r="D1146" s="447"/>
      <c r="E1146" s="449"/>
      <c r="F1146" s="447"/>
      <c r="G1146" s="447"/>
      <c r="H1146" s="447"/>
      <c r="I1146" s="447"/>
      <c r="J1146" s="447"/>
      <c r="K1146" s="447"/>
      <c r="L1146" s="447"/>
      <c r="M1146" s="447"/>
      <c r="N1146" s="447"/>
      <c r="O1146" s="447"/>
      <c r="P1146" s="447"/>
      <c r="Q1146" s="447"/>
      <c r="R1146" s="447"/>
      <c r="S1146" s="447"/>
      <c r="T1146" s="447"/>
      <c r="U1146" s="447"/>
      <c r="V1146" s="447"/>
      <c r="W1146" s="447"/>
      <c r="X1146" s="447"/>
    </row>
    <row r="1147" spans="1:24" ht="12.75">
      <c r="A1147" s="447"/>
      <c r="B1147" s="447"/>
      <c r="C1147" s="454"/>
      <c r="D1147" s="447"/>
      <c r="E1147" s="449"/>
      <c r="F1147" s="447"/>
      <c r="G1147" s="447"/>
      <c r="H1147" s="447"/>
      <c r="I1147" s="447"/>
      <c r="J1147" s="447"/>
      <c r="K1147" s="447"/>
      <c r="L1147" s="447"/>
      <c r="M1147" s="447"/>
      <c r="N1147" s="447"/>
      <c r="O1147" s="447"/>
      <c r="P1147" s="447"/>
      <c r="Q1147" s="447"/>
      <c r="R1147" s="447"/>
      <c r="S1147" s="447"/>
      <c r="T1147" s="447"/>
      <c r="U1147" s="447"/>
      <c r="V1147" s="447"/>
      <c r="W1147" s="447"/>
      <c r="X1147" s="447"/>
    </row>
    <row r="1148" spans="1:24" ht="12.75">
      <c r="A1148" s="447"/>
      <c r="B1148" s="447"/>
      <c r="C1148" s="454"/>
      <c r="D1148" s="447"/>
      <c r="E1148" s="449"/>
      <c r="F1148" s="447"/>
      <c r="G1148" s="447"/>
      <c r="H1148" s="447"/>
      <c r="I1148" s="447"/>
      <c r="J1148" s="447"/>
      <c r="K1148" s="447"/>
      <c r="L1148" s="447"/>
      <c r="M1148" s="447"/>
      <c r="N1148" s="447"/>
      <c r="O1148" s="447"/>
      <c r="P1148" s="447"/>
      <c r="Q1148" s="447"/>
      <c r="R1148" s="447"/>
      <c r="S1148" s="447"/>
      <c r="T1148" s="447"/>
      <c r="U1148" s="447"/>
      <c r="V1148" s="447"/>
      <c r="W1148" s="447"/>
      <c r="X1148" s="447"/>
    </row>
    <row r="1149" spans="1:24" ht="12.75">
      <c r="A1149" s="447"/>
      <c r="B1149" s="447"/>
      <c r="C1149" s="454"/>
      <c r="D1149" s="447"/>
      <c r="E1149" s="449"/>
      <c r="F1149" s="447"/>
      <c r="G1149" s="447"/>
      <c r="H1149" s="447"/>
      <c r="I1149" s="447"/>
      <c r="J1149" s="447"/>
      <c r="K1149" s="447"/>
      <c r="L1149" s="447"/>
      <c r="M1149" s="447"/>
      <c r="N1149" s="447"/>
      <c r="O1149" s="447"/>
      <c r="P1149" s="447"/>
      <c r="Q1149" s="447"/>
      <c r="R1149" s="447"/>
      <c r="S1149" s="447"/>
      <c r="T1149" s="447"/>
      <c r="U1149" s="447"/>
      <c r="V1149" s="447"/>
      <c r="W1149" s="447"/>
      <c r="X1149" s="447"/>
    </row>
    <row r="1150" spans="1:24" ht="12.75">
      <c r="A1150" s="447"/>
      <c r="B1150" s="447"/>
      <c r="C1150" s="454"/>
      <c r="D1150" s="447"/>
      <c r="E1150" s="449"/>
      <c r="F1150" s="447"/>
      <c r="G1150" s="447"/>
      <c r="H1150" s="447"/>
      <c r="I1150" s="447"/>
      <c r="J1150" s="447"/>
      <c r="K1150" s="447"/>
      <c r="L1150" s="447"/>
      <c r="M1150" s="447"/>
      <c r="N1150" s="447"/>
      <c r="O1150" s="447"/>
      <c r="P1150" s="447"/>
      <c r="Q1150" s="447"/>
      <c r="R1150" s="447"/>
      <c r="S1150" s="447"/>
      <c r="T1150" s="447"/>
      <c r="U1150" s="447"/>
      <c r="V1150" s="447"/>
      <c r="W1150" s="447"/>
      <c r="X1150" s="447"/>
    </row>
    <row r="1151" spans="1:24" ht="12.75">
      <c r="A1151" s="447"/>
      <c r="B1151" s="447"/>
      <c r="C1151" s="454"/>
      <c r="D1151" s="447"/>
      <c r="E1151" s="449"/>
      <c r="F1151" s="447"/>
      <c r="G1151" s="447"/>
      <c r="H1151" s="447"/>
      <c r="I1151" s="447"/>
      <c r="J1151" s="447"/>
      <c r="K1151" s="447"/>
      <c r="L1151" s="447"/>
      <c r="M1151" s="447"/>
      <c r="N1151" s="447"/>
      <c r="O1151" s="447"/>
      <c r="P1151" s="447"/>
      <c r="Q1151" s="447"/>
      <c r="R1151" s="447"/>
      <c r="S1151" s="447"/>
      <c r="T1151" s="447"/>
      <c r="U1151" s="447"/>
      <c r="V1151" s="447"/>
      <c r="W1151" s="447"/>
      <c r="X1151" s="447"/>
    </row>
    <row r="1152" spans="1:24" ht="12.75">
      <c r="A1152" s="447"/>
      <c r="B1152" s="447"/>
      <c r="C1152" s="454"/>
      <c r="D1152" s="447"/>
      <c r="E1152" s="449"/>
      <c r="F1152" s="447"/>
      <c r="G1152" s="447"/>
      <c r="H1152" s="447"/>
      <c r="I1152" s="447"/>
      <c r="J1152" s="447"/>
      <c r="K1152" s="447"/>
      <c r="L1152" s="447"/>
      <c r="M1152" s="447"/>
      <c r="N1152" s="447"/>
      <c r="O1152" s="447"/>
      <c r="P1152" s="447"/>
      <c r="Q1152" s="447"/>
      <c r="R1152" s="447"/>
      <c r="S1152" s="447"/>
      <c r="T1152" s="447"/>
      <c r="U1152" s="447"/>
      <c r="V1152" s="447"/>
      <c r="W1152" s="447"/>
      <c r="X1152" s="447"/>
    </row>
    <row r="1153" spans="1:24" ht="12.75">
      <c r="A1153" s="447"/>
      <c r="B1153" s="447"/>
      <c r="C1153" s="454"/>
      <c r="D1153" s="447"/>
      <c r="E1153" s="449"/>
      <c r="F1153" s="447"/>
      <c r="G1153" s="447"/>
      <c r="H1153" s="447"/>
      <c r="I1153" s="447"/>
      <c r="J1153" s="447"/>
      <c r="K1153" s="447"/>
      <c r="L1153" s="447"/>
      <c r="M1153" s="447"/>
      <c r="N1153" s="447"/>
      <c r="O1153" s="447"/>
      <c r="P1153" s="447"/>
      <c r="Q1153" s="447"/>
      <c r="R1153" s="447"/>
      <c r="S1153" s="447"/>
      <c r="T1153" s="447"/>
      <c r="U1153" s="447"/>
      <c r="V1153" s="447"/>
      <c r="W1153" s="447"/>
      <c r="X1153" s="447"/>
    </row>
    <row r="1154" spans="1:24" ht="12.75">
      <c r="A1154" s="447"/>
      <c r="B1154" s="447"/>
      <c r="C1154" s="454"/>
      <c r="D1154" s="447"/>
      <c r="E1154" s="449"/>
      <c r="F1154" s="447"/>
      <c r="G1154" s="447"/>
      <c r="H1154" s="447"/>
      <c r="I1154" s="447"/>
      <c r="J1154" s="447"/>
      <c r="K1154" s="447"/>
      <c r="L1154" s="447"/>
      <c r="M1154" s="447"/>
      <c r="N1154" s="447"/>
      <c r="O1154" s="447"/>
      <c r="P1154" s="447"/>
      <c r="Q1154" s="447"/>
      <c r="R1154" s="447"/>
      <c r="S1154" s="447"/>
      <c r="T1154" s="447"/>
      <c r="U1154" s="447"/>
      <c r="V1154" s="447"/>
      <c r="W1154" s="447"/>
      <c r="X1154" s="447"/>
    </row>
    <row r="1155" spans="1:24" ht="12.75">
      <c r="A1155" s="447"/>
      <c r="B1155" s="447"/>
      <c r="C1155" s="454"/>
      <c r="D1155" s="447"/>
      <c r="E1155" s="449"/>
      <c r="F1155" s="447"/>
      <c r="G1155" s="447"/>
      <c r="H1155" s="447"/>
      <c r="I1155" s="447"/>
      <c r="J1155" s="447"/>
      <c r="K1155" s="447"/>
      <c r="L1155" s="447"/>
      <c r="M1155" s="447"/>
      <c r="N1155" s="447"/>
      <c r="O1155" s="447"/>
      <c r="P1155" s="447"/>
      <c r="Q1155" s="447"/>
      <c r="R1155" s="447"/>
      <c r="S1155" s="447"/>
      <c r="T1155" s="447"/>
      <c r="U1155" s="447"/>
      <c r="V1155" s="447"/>
      <c r="W1155" s="447"/>
      <c r="X1155" s="447"/>
    </row>
    <row r="1156" spans="1:24" ht="12.75">
      <c r="A1156" s="447"/>
      <c r="B1156" s="447"/>
      <c r="C1156" s="454"/>
      <c r="D1156" s="447"/>
      <c r="E1156" s="449"/>
      <c r="F1156" s="447"/>
      <c r="G1156" s="447"/>
      <c r="H1156" s="447"/>
      <c r="I1156" s="447"/>
      <c r="J1156" s="447"/>
      <c r="K1156" s="447"/>
      <c r="L1156" s="447"/>
      <c r="M1156" s="447"/>
      <c r="N1156" s="447"/>
      <c r="O1156" s="447"/>
      <c r="P1156" s="447"/>
      <c r="Q1156" s="447"/>
      <c r="R1156" s="447"/>
      <c r="S1156" s="447"/>
      <c r="T1156" s="447"/>
      <c r="U1156" s="447"/>
      <c r="V1156" s="447"/>
      <c r="W1156" s="447"/>
      <c r="X1156" s="447"/>
    </row>
    <row r="1157" spans="1:24" ht="12.75">
      <c r="A1157" s="447"/>
      <c r="B1157" s="447"/>
      <c r="C1157" s="454"/>
      <c r="D1157" s="447"/>
      <c r="E1157" s="449"/>
      <c r="F1157" s="447"/>
      <c r="G1157" s="447"/>
      <c r="H1157" s="447"/>
      <c r="I1157" s="447"/>
      <c r="J1157" s="447"/>
      <c r="K1157" s="447"/>
      <c r="L1157" s="447"/>
      <c r="M1157" s="447"/>
      <c r="N1157" s="447"/>
      <c r="O1157" s="447"/>
      <c r="P1157" s="447"/>
      <c r="Q1157" s="447"/>
      <c r="R1157" s="447"/>
      <c r="S1157" s="447"/>
      <c r="T1157" s="447"/>
      <c r="U1157" s="447"/>
      <c r="V1157" s="447"/>
      <c r="W1157" s="447"/>
      <c r="X1157" s="447"/>
    </row>
    <row r="1158" spans="1:24" ht="12.75">
      <c r="A1158" s="447"/>
      <c r="B1158" s="447"/>
      <c r="C1158" s="454"/>
      <c r="D1158" s="447"/>
      <c r="E1158" s="449"/>
      <c r="F1158" s="447"/>
      <c r="G1158" s="447"/>
      <c r="H1158" s="447"/>
      <c r="I1158" s="447"/>
      <c r="J1158" s="447"/>
      <c r="K1158" s="447"/>
      <c r="L1158" s="447"/>
      <c r="M1158" s="447"/>
      <c r="N1158" s="447"/>
      <c r="O1158" s="447"/>
      <c r="P1158" s="447"/>
      <c r="Q1158" s="447"/>
      <c r="R1158" s="447"/>
      <c r="S1158" s="447"/>
      <c r="T1158" s="447"/>
      <c r="U1158" s="447"/>
      <c r="V1158" s="447"/>
      <c r="W1158" s="447"/>
      <c r="X1158" s="447"/>
    </row>
    <row r="1159" spans="1:24" ht="12.75">
      <c r="A1159" s="447"/>
      <c r="B1159" s="447"/>
      <c r="C1159" s="454"/>
      <c r="D1159" s="447"/>
      <c r="E1159" s="449"/>
      <c r="F1159" s="447"/>
      <c r="G1159" s="447"/>
      <c r="H1159" s="447"/>
      <c r="I1159" s="447"/>
      <c r="J1159" s="447"/>
      <c r="K1159" s="447"/>
      <c r="L1159" s="447"/>
      <c r="M1159" s="447"/>
      <c r="N1159" s="447"/>
      <c r="O1159" s="447"/>
      <c r="P1159" s="447"/>
      <c r="Q1159" s="447"/>
      <c r="R1159" s="447"/>
      <c r="S1159" s="447"/>
      <c r="T1159" s="447"/>
      <c r="U1159" s="447"/>
      <c r="V1159" s="447"/>
      <c r="W1159" s="447"/>
      <c r="X1159" s="447"/>
    </row>
    <row r="1160" spans="1:24" ht="12.75">
      <c r="A1160" s="447"/>
      <c r="B1160" s="447"/>
      <c r="C1160" s="454"/>
      <c r="D1160" s="447"/>
      <c r="E1160" s="449"/>
      <c r="F1160" s="447"/>
      <c r="G1160" s="447"/>
      <c r="H1160" s="447"/>
      <c r="I1160" s="447"/>
      <c r="J1160" s="447"/>
      <c r="K1160" s="447"/>
      <c r="L1160" s="447"/>
      <c r="M1160" s="447"/>
      <c r="N1160" s="447"/>
      <c r="O1160" s="447"/>
      <c r="P1160" s="447"/>
      <c r="Q1160" s="447"/>
      <c r="R1160" s="447"/>
      <c r="S1160" s="447"/>
      <c r="T1160" s="447"/>
      <c r="U1160" s="447"/>
      <c r="V1160" s="447"/>
      <c r="W1160" s="447"/>
      <c r="X1160" s="447"/>
    </row>
    <row r="1161" spans="1:24" ht="12.75">
      <c r="A1161" s="447"/>
      <c r="B1161" s="447"/>
      <c r="C1161" s="454"/>
      <c r="D1161" s="447"/>
      <c r="E1161" s="449"/>
      <c r="F1161" s="447"/>
      <c r="G1161" s="447"/>
      <c r="H1161" s="447"/>
      <c r="I1161" s="447"/>
      <c r="J1161" s="447"/>
      <c r="K1161" s="447"/>
      <c r="L1161" s="447"/>
      <c r="M1161" s="447"/>
      <c r="N1161" s="447"/>
      <c r="O1161" s="447"/>
      <c r="P1161" s="447"/>
      <c r="Q1161" s="447"/>
      <c r="R1161" s="447"/>
      <c r="S1161" s="447"/>
      <c r="T1161" s="447"/>
      <c r="U1161" s="447"/>
      <c r="V1161" s="447"/>
      <c r="W1161" s="447"/>
      <c r="X1161" s="447"/>
    </row>
    <row r="1162" spans="1:24" ht="12.75">
      <c r="A1162" s="447"/>
      <c r="B1162" s="447"/>
      <c r="C1162" s="454"/>
      <c r="D1162" s="447"/>
      <c r="E1162" s="449"/>
      <c r="F1162" s="447"/>
      <c r="G1162" s="447"/>
      <c r="H1162" s="447"/>
      <c r="I1162" s="447"/>
      <c r="J1162" s="447"/>
      <c r="K1162" s="447"/>
      <c r="L1162" s="447"/>
      <c r="M1162" s="447"/>
      <c r="N1162" s="447"/>
      <c r="O1162" s="447"/>
      <c r="P1162" s="447"/>
      <c r="Q1162" s="447"/>
      <c r="R1162" s="447"/>
      <c r="S1162" s="447"/>
      <c r="T1162" s="447"/>
      <c r="U1162" s="447"/>
      <c r="V1162" s="447"/>
      <c r="W1162" s="447"/>
      <c r="X1162" s="447"/>
    </row>
    <row r="1163" spans="1:24" ht="12.75">
      <c r="A1163" s="447"/>
      <c r="B1163" s="447"/>
      <c r="C1163" s="454"/>
      <c r="D1163" s="447"/>
      <c r="E1163" s="449"/>
      <c r="F1163" s="447"/>
      <c r="G1163" s="447"/>
      <c r="H1163" s="447"/>
      <c r="I1163" s="447"/>
      <c r="J1163" s="447"/>
      <c r="K1163" s="447"/>
      <c r="L1163" s="447"/>
      <c r="M1163" s="447"/>
      <c r="N1163" s="447"/>
      <c r="O1163" s="447"/>
      <c r="P1163" s="447"/>
      <c r="Q1163" s="447"/>
      <c r="R1163" s="447"/>
      <c r="S1163" s="447"/>
      <c r="T1163" s="447"/>
      <c r="U1163" s="447"/>
      <c r="V1163" s="447"/>
      <c r="W1163" s="447"/>
      <c r="X1163" s="447"/>
    </row>
    <row r="1164" spans="1:24" ht="12.75">
      <c r="A1164" s="447"/>
      <c r="B1164" s="447"/>
      <c r="C1164" s="454"/>
      <c r="D1164" s="447"/>
      <c r="E1164" s="449"/>
      <c r="F1164" s="447"/>
      <c r="G1164" s="447"/>
      <c r="H1164" s="447"/>
      <c r="I1164" s="447"/>
      <c r="J1164" s="447"/>
      <c r="K1164" s="447"/>
      <c r="L1164" s="447"/>
      <c r="M1164" s="447"/>
      <c r="N1164" s="447"/>
      <c r="O1164" s="447"/>
      <c r="P1164" s="447"/>
      <c r="Q1164" s="447"/>
      <c r="R1164" s="447"/>
      <c r="S1164" s="447"/>
      <c r="T1164" s="447"/>
      <c r="U1164" s="447"/>
      <c r="V1164" s="447"/>
      <c r="W1164" s="447"/>
      <c r="X1164" s="447"/>
    </row>
    <row r="1165" spans="1:24" ht="12.75">
      <c r="A1165" s="447"/>
      <c r="B1165" s="447"/>
      <c r="C1165" s="454"/>
      <c r="D1165" s="447"/>
      <c r="E1165" s="449"/>
      <c r="F1165" s="447"/>
      <c r="G1165" s="447"/>
      <c r="H1165" s="447"/>
      <c r="I1165" s="447"/>
      <c r="J1165" s="447"/>
      <c r="K1165" s="447"/>
      <c r="L1165" s="447"/>
      <c r="M1165" s="447"/>
      <c r="N1165" s="447"/>
      <c r="O1165" s="447"/>
      <c r="P1165" s="447"/>
      <c r="Q1165" s="447"/>
      <c r="R1165" s="447"/>
      <c r="S1165" s="447"/>
      <c r="T1165" s="447"/>
      <c r="U1165" s="447"/>
      <c r="V1165" s="447"/>
      <c r="W1165" s="447"/>
      <c r="X1165" s="447"/>
    </row>
    <row r="1166" spans="1:24" ht="12.75">
      <c r="A1166" s="447"/>
      <c r="B1166" s="447"/>
      <c r="C1166" s="454"/>
      <c r="D1166" s="447"/>
      <c r="E1166" s="449"/>
      <c r="F1166" s="447"/>
      <c r="G1166" s="447"/>
      <c r="H1166" s="447"/>
      <c r="I1166" s="447"/>
      <c r="J1166" s="447"/>
      <c r="K1166" s="447"/>
      <c r="L1166" s="447"/>
      <c r="M1166" s="447"/>
      <c r="N1166" s="447"/>
      <c r="O1166" s="447"/>
      <c r="P1166" s="447"/>
      <c r="Q1166" s="447"/>
      <c r="R1166" s="447"/>
      <c r="S1166" s="447"/>
      <c r="T1166" s="447"/>
      <c r="U1166" s="447"/>
      <c r="V1166" s="447"/>
      <c r="W1166" s="447"/>
      <c r="X1166" s="447"/>
    </row>
    <row r="1167" spans="1:24" ht="12.75">
      <c r="A1167" s="447"/>
      <c r="B1167" s="447"/>
      <c r="C1167" s="454"/>
      <c r="D1167" s="447"/>
      <c r="E1167" s="449"/>
      <c r="F1167" s="447"/>
      <c r="G1167" s="447"/>
      <c r="H1167" s="447"/>
      <c r="I1167" s="447"/>
      <c r="J1167" s="447"/>
      <c r="K1167" s="447"/>
      <c r="L1167" s="447"/>
      <c r="M1167" s="447"/>
      <c r="N1167" s="447"/>
      <c r="O1167" s="447"/>
      <c r="P1167" s="447"/>
      <c r="Q1167" s="447"/>
      <c r="R1167" s="447"/>
      <c r="S1167" s="447"/>
      <c r="T1167" s="447"/>
      <c r="U1167" s="447"/>
      <c r="V1167" s="447"/>
      <c r="W1167" s="447"/>
      <c r="X1167" s="447"/>
    </row>
    <row r="1168" spans="1:24" ht="12.75">
      <c r="A1168" s="447"/>
      <c r="B1168" s="447"/>
      <c r="C1168" s="454"/>
      <c r="D1168" s="447"/>
      <c r="E1168" s="449"/>
      <c r="F1168" s="447"/>
      <c r="G1168" s="447"/>
      <c r="H1168" s="447"/>
      <c r="I1168" s="447"/>
      <c r="J1168" s="447"/>
      <c r="K1168" s="447"/>
      <c r="L1168" s="447"/>
      <c r="M1168" s="447"/>
      <c r="N1168" s="447"/>
      <c r="O1168" s="447"/>
      <c r="P1168" s="447"/>
      <c r="Q1168" s="447"/>
      <c r="R1168" s="447"/>
      <c r="S1168" s="447"/>
      <c r="T1168" s="447"/>
      <c r="U1168" s="447"/>
      <c r="V1168" s="447"/>
      <c r="W1168" s="447"/>
      <c r="X1168" s="447"/>
    </row>
    <row r="1169" spans="1:24" ht="12.75">
      <c r="A1169" s="447"/>
      <c r="B1169" s="447"/>
      <c r="C1169" s="454"/>
      <c r="D1169" s="447"/>
      <c r="E1169" s="449"/>
      <c r="F1169" s="447"/>
      <c r="G1169" s="447"/>
      <c r="H1169" s="447"/>
      <c r="I1169" s="447"/>
      <c r="J1169" s="447"/>
      <c r="K1169" s="447"/>
      <c r="L1169" s="447"/>
      <c r="M1169" s="447"/>
      <c r="N1169" s="447"/>
      <c r="O1169" s="447"/>
      <c r="P1169" s="447"/>
      <c r="Q1169" s="447"/>
      <c r="R1169" s="447"/>
      <c r="S1169" s="447"/>
      <c r="T1169" s="447"/>
      <c r="U1169" s="447"/>
      <c r="V1169" s="447"/>
      <c r="W1169" s="447"/>
      <c r="X1169" s="447"/>
    </row>
    <row r="1170" spans="1:24" ht="12.75">
      <c r="A1170" s="447"/>
      <c r="B1170" s="447"/>
      <c r="C1170" s="454"/>
      <c r="D1170" s="447"/>
      <c r="E1170" s="449"/>
      <c r="F1170" s="447"/>
      <c r="G1170" s="447"/>
      <c r="H1170" s="447"/>
      <c r="I1170" s="447"/>
      <c r="J1170" s="447"/>
      <c r="K1170" s="447"/>
      <c r="L1170" s="447"/>
      <c r="M1170" s="447"/>
      <c r="N1170" s="447"/>
      <c r="O1170" s="447"/>
      <c r="P1170" s="447"/>
      <c r="Q1170" s="447"/>
      <c r="R1170" s="447"/>
      <c r="S1170" s="447"/>
      <c r="T1170" s="447"/>
      <c r="U1170" s="447"/>
      <c r="V1170" s="447"/>
      <c r="W1170" s="447"/>
      <c r="X1170" s="447"/>
    </row>
    <row r="1171" spans="1:24" ht="12.75">
      <c r="A1171" s="447"/>
      <c r="B1171" s="447"/>
      <c r="C1171" s="454"/>
      <c r="D1171" s="447"/>
      <c r="E1171" s="449"/>
      <c r="F1171" s="447"/>
      <c r="G1171" s="447"/>
      <c r="H1171" s="447"/>
      <c r="I1171" s="447"/>
      <c r="J1171" s="447"/>
      <c r="K1171" s="447"/>
      <c r="L1171" s="447"/>
      <c r="M1171" s="447"/>
      <c r="N1171" s="447"/>
      <c r="O1171" s="447"/>
      <c r="P1171" s="447"/>
      <c r="Q1171" s="447"/>
      <c r="R1171" s="447"/>
      <c r="S1171" s="447"/>
      <c r="T1171" s="447"/>
      <c r="U1171" s="447"/>
      <c r="V1171" s="447"/>
      <c r="W1171" s="447"/>
      <c r="X1171" s="447"/>
    </row>
    <row r="1172" spans="1:24" ht="12.75">
      <c r="A1172" s="447"/>
      <c r="B1172" s="447"/>
      <c r="C1172" s="454"/>
      <c r="D1172" s="447"/>
      <c r="E1172" s="449"/>
      <c r="F1172" s="447"/>
      <c r="G1172" s="447"/>
      <c r="H1172" s="447"/>
      <c r="I1172" s="447"/>
      <c r="J1172" s="447"/>
      <c r="K1172" s="447"/>
      <c r="L1172" s="447"/>
      <c r="M1172" s="447"/>
      <c r="N1172" s="447"/>
      <c r="O1172" s="447"/>
      <c r="P1172" s="447"/>
      <c r="Q1172" s="447"/>
      <c r="R1172" s="447"/>
      <c r="S1172" s="447"/>
      <c r="T1172" s="447"/>
      <c r="U1172" s="447"/>
      <c r="V1172" s="447"/>
      <c r="W1172" s="447"/>
      <c r="X1172" s="447"/>
    </row>
    <row r="1173" spans="1:24" ht="12.75">
      <c r="A1173" s="447"/>
      <c r="B1173" s="447"/>
      <c r="C1173" s="454"/>
      <c r="D1173" s="447"/>
      <c r="E1173" s="449"/>
      <c r="F1173" s="447"/>
      <c r="G1173" s="447"/>
      <c r="H1173" s="447"/>
      <c r="I1173" s="447"/>
      <c r="J1173" s="447"/>
      <c r="K1173" s="447"/>
      <c r="L1173" s="447"/>
      <c r="M1173" s="447"/>
      <c r="N1173" s="447"/>
      <c r="O1173" s="447"/>
      <c r="P1173" s="447"/>
      <c r="Q1173" s="447"/>
      <c r="R1173" s="447"/>
      <c r="S1173" s="447"/>
      <c r="T1173" s="447"/>
      <c r="U1173" s="447"/>
      <c r="V1173" s="447"/>
      <c r="W1173" s="447"/>
      <c r="X1173" s="447"/>
    </row>
    <row r="1174" spans="1:24" ht="12.75">
      <c r="A1174" s="447"/>
      <c r="B1174" s="447"/>
      <c r="C1174" s="454"/>
      <c r="D1174" s="447"/>
      <c r="E1174" s="449"/>
      <c r="F1174" s="447"/>
      <c r="G1174" s="447"/>
      <c r="H1174" s="447"/>
      <c r="I1174" s="447"/>
      <c r="J1174" s="447"/>
      <c r="K1174" s="447"/>
      <c r="L1174" s="447"/>
      <c r="M1174" s="447"/>
      <c r="N1174" s="447"/>
      <c r="O1174" s="447"/>
      <c r="P1174" s="447"/>
      <c r="Q1174" s="447"/>
      <c r="R1174" s="447"/>
      <c r="S1174" s="447"/>
      <c r="T1174" s="447"/>
      <c r="U1174" s="447"/>
      <c r="V1174" s="447"/>
      <c r="W1174" s="447"/>
      <c r="X1174" s="447"/>
    </row>
    <row r="1175" spans="1:24" ht="12.75">
      <c r="A1175" s="447"/>
      <c r="B1175" s="447"/>
      <c r="C1175" s="454"/>
      <c r="D1175" s="447"/>
      <c r="E1175" s="449"/>
      <c r="F1175" s="447"/>
      <c r="G1175" s="447"/>
      <c r="H1175" s="447"/>
      <c r="I1175" s="447"/>
      <c r="J1175" s="447"/>
      <c r="K1175" s="447"/>
      <c r="L1175" s="447"/>
      <c r="M1175" s="447"/>
      <c r="N1175" s="447"/>
      <c r="O1175" s="447"/>
      <c r="P1175" s="447"/>
      <c r="Q1175" s="447"/>
      <c r="R1175" s="447"/>
      <c r="S1175" s="447"/>
      <c r="T1175" s="447"/>
      <c r="U1175" s="447"/>
      <c r="V1175" s="447"/>
      <c r="W1175" s="447"/>
      <c r="X1175" s="447"/>
    </row>
    <row r="1176" spans="1:24" ht="12.75">
      <c r="A1176" s="447"/>
      <c r="B1176" s="447"/>
      <c r="C1176" s="454"/>
      <c r="D1176" s="447"/>
      <c r="E1176" s="449"/>
      <c r="F1176" s="447"/>
      <c r="G1176" s="447"/>
      <c r="H1176" s="447"/>
      <c r="I1176" s="447"/>
      <c r="J1176" s="447"/>
      <c r="K1176" s="447"/>
      <c r="L1176" s="447"/>
      <c r="M1176" s="447"/>
      <c r="N1176" s="447"/>
      <c r="O1176" s="447"/>
      <c r="P1176" s="447"/>
      <c r="Q1176" s="447"/>
      <c r="R1176" s="447"/>
      <c r="S1176" s="447"/>
      <c r="T1176" s="447"/>
      <c r="U1176" s="447"/>
      <c r="V1176" s="447"/>
      <c r="W1176" s="447"/>
      <c r="X1176" s="447"/>
    </row>
    <row r="1177" spans="1:24" ht="12.75">
      <c r="A1177" s="447"/>
      <c r="B1177" s="447"/>
      <c r="C1177" s="454"/>
      <c r="D1177" s="447"/>
      <c r="E1177" s="449"/>
      <c r="F1177" s="447"/>
      <c r="G1177" s="447"/>
      <c r="H1177" s="447"/>
      <c r="I1177" s="447"/>
      <c r="J1177" s="447"/>
      <c r="K1177" s="447"/>
      <c r="L1177" s="447"/>
      <c r="M1177" s="447"/>
      <c r="N1177" s="447"/>
      <c r="O1177" s="447"/>
      <c r="P1177" s="447"/>
      <c r="Q1177" s="447"/>
      <c r="R1177" s="447"/>
      <c r="S1177" s="447"/>
      <c r="T1177" s="447"/>
      <c r="U1177" s="447"/>
      <c r="V1177" s="447"/>
      <c r="W1177" s="447"/>
      <c r="X1177" s="447"/>
    </row>
    <row r="1178" spans="1:24" ht="12.75">
      <c r="A1178" s="447"/>
      <c r="B1178" s="447"/>
      <c r="C1178" s="454"/>
      <c r="D1178" s="447"/>
      <c r="E1178" s="449"/>
      <c r="F1178" s="447"/>
      <c r="G1178" s="447"/>
      <c r="H1178" s="447"/>
      <c r="I1178" s="447"/>
      <c r="J1178" s="447"/>
      <c r="K1178" s="447"/>
      <c r="L1178" s="447"/>
      <c r="M1178" s="447"/>
      <c r="N1178" s="447"/>
      <c r="O1178" s="447"/>
      <c r="P1178" s="447"/>
      <c r="Q1178" s="447"/>
      <c r="R1178" s="447"/>
      <c r="S1178" s="447"/>
      <c r="T1178" s="447"/>
      <c r="U1178" s="447"/>
      <c r="V1178" s="447"/>
      <c r="W1178" s="447"/>
      <c r="X1178" s="447"/>
    </row>
    <row r="1179" spans="1:24" ht="12.75">
      <c r="A1179" s="447"/>
      <c r="B1179" s="447"/>
      <c r="C1179" s="454"/>
      <c r="D1179" s="447"/>
      <c r="E1179" s="449"/>
      <c r="F1179" s="447"/>
      <c r="G1179" s="447"/>
      <c r="H1179" s="447"/>
      <c r="I1179" s="447"/>
      <c r="J1179" s="447"/>
      <c r="K1179" s="447"/>
      <c r="L1179" s="447"/>
      <c r="M1179" s="447"/>
      <c r="N1179" s="447"/>
      <c r="O1179" s="447"/>
      <c r="P1179" s="447"/>
      <c r="Q1179" s="447"/>
      <c r="R1179" s="447"/>
      <c r="S1179" s="447"/>
      <c r="T1179" s="447"/>
      <c r="U1179" s="447"/>
      <c r="V1179" s="447"/>
      <c r="W1179" s="447"/>
      <c r="X1179" s="447"/>
    </row>
    <row r="1180" spans="1:24" ht="12.75">
      <c r="A1180" s="447"/>
      <c r="B1180" s="447"/>
      <c r="C1180" s="454"/>
      <c r="D1180" s="447"/>
      <c r="E1180" s="449"/>
      <c r="F1180" s="447"/>
      <c r="G1180" s="447"/>
      <c r="H1180" s="447"/>
      <c r="I1180" s="447"/>
      <c r="J1180" s="447"/>
      <c r="K1180" s="447"/>
      <c r="L1180" s="447"/>
      <c r="M1180" s="447"/>
      <c r="N1180" s="447"/>
      <c r="O1180" s="447"/>
      <c r="P1180" s="447"/>
      <c r="Q1180" s="447"/>
      <c r="R1180" s="447"/>
      <c r="S1180" s="447"/>
      <c r="T1180" s="447"/>
      <c r="U1180" s="447"/>
      <c r="V1180" s="447"/>
      <c r="W1180" s="447"/>
      <c r="X1180" s="447"/>
    </row>
    <row r="1181" spans="1:24" ht="12.75">
      <c r="A1181" s="447"/>
      <c r="B1181" s="447"/>
      <c r="C1181" s="454"/>
      <c r="D1181" s="447"/>
      <c r="E1181" s="449"/>
      <c r="F1181" s="447"/>
      <c r="G1181" s="447"/>
      <c r="H1181" s="447"/>
      <c r="I1181" s="447"/>
      <c r="J1181" s="447"/>
      <c r="K1181" s="447"/>
      <c r="L1181" s="447"/>
      <c r="M1181" s="447"/>
      <c r="N1181" s="447"/>
      <c r="O1181" s="447"/>
      <c r="P1181" s="447"/>
      <c r="Q1181" s="447"/>
      <c r="R1181" s="447"/>
      <c r="S1181" s="447"/>
      <c r="T1181" s="447"/>
      <c r="U1181" s="447"/>
      <c r="V1181" s="447"/>
      <c r="W1181" s="447"/>
      <c r="X1181" s="447"/>
    </row>
    <row r="1182" spans="1:24" ht="12.75">
      <c r="A1182" s="447"/>
      <c r="B1182" s="447"/>
      <c r="C1182" s="454"/>
      <c r="D1182" s="447"/>
      <c r="E1182" s="449"/>
      <c r="F1182" s="447"/>
      <c r="G1182" s="447"/>
      <c r="H1182" s="447"/>
      <c r="I1182" s="447"/>
      <c r="J1182" s="447"/>
      <c r="K1182" s="447"/>
      <c r="L1182" s="447"/>
      <c r="M1182" s="447"/>
      <c r="N1182" s="447"/>
      <c r="O1182" s="447"/>
      <c r="P1182" s="447"/>
      <c r="Q1182" s="447"/>
      <c r="R1182" s="447"/>
      <c r="S1182" s="447"/>
      <c r="T1182" s="447"/>
      <c r="U1182" s="447"/>
      <c r="V1182" s="447"/>
      <c r="W1182" s="447"/>
      <c r="X1182" s="447"/>
    </row>
    <row r="1183" spans="1:24" ht="12.75">
      <c r="A1183" s="447"/>
      <c r="B1183" s="447"/>
      <c r="C1183" s="454"/>
      <c r="D1183" s="447"/>
      <c r="E1183" s="449"/>
      <c r="F1183" s="447"/>
      <c r="G1183" s="447"/>
      <c r="H1183" s="447"/>
      <c r="I1183" s="447"/>
      <c r="J1183" s="447"/>
      <c r="K1183" s="447"/>
      <c r="L1183" s="447"/>
      <c r="M1183" s="447"/>
      <c r="N1183" s="447"/>
      <c r="O1183" s="447"/>
      <c r="P1183" s="447"/>
      <c r="Q1183" s="447"/>
      <c r="R1183" s="447"/>
      <c r="S1183" s="447"/>
      <c r="T1183" s="447"/>
      <c r="U1183" s="447"/>
      <c r="V1183" s="447"/>
      <c r="W1183" s="447"/>
      <c r="X1183" s="447"/>
    </row>
    <row r="1184" spans="1:24" ht="12.75">
      <c r="A1184" s="447"/>
      <c r="B1184" s="447"/>
      <c r="C1184" s="454"/>
      <c r="D1184" s="447"/>
      <c r="E1184" s="449"/>
      <c r="F1184" s="447"/>
      <c r="G1184" s="447"/>
      <c r="H1184" s="447"/>
      <c r="I1184" s="447"/>
      <c r="J1184" s="447"/>
      <c r="K1184" s="447"/>
      <c r="L1184" s="447"/>
      <c r="M1184" s="447"/>
      <c r="N1184" s="447"/>
      <c r="O1184" s="447"/>
      <c r="P1184" s="447"/>
      <c r="Q1184" s="447"/>
      <c r="R1184" s="447"/>
      <c r="S1184" s="447"/>
      <c r="T1184" s="447"/>
      <c r="U1184" s="447"/>
      <c r="V1184" s="447"/>
      <c r="W1184" s="447"/>
      <c r="X1184" s="447"/>
    </row>
    <row r="1185" spans="1:24" ht="12.75">
      <c r="A1185" s="447"/>
      <c r="B1185" s="447"/>
      <c r="C1185" s="454"/>
      <c r="D1185" s="447"/>
      <c r="E1185" s="449"/>
      <c r="F1185" s="447"/>
      <c r="G1185" s="447"/>
      <c r="H1185" s="447"/>
      <c r="I1185" s="447"/>
      <c r="J1185" s="447"/>
      <c r="K1185" s="447"/>
      <c r="L1185" s="447"/>
      <c r="M1185" s="447"/>
      <c r="N1185" s="447"/>
      <c r="O1185" s="447"/>
      <c r="P1185" s="447"/>
      <c r="Q1185" s="447"/>
      <c r="R1185" s="447"/>
      <c r="S1185" s="447"/>
      <c r="T1185" s="447"/>
      <c r="U1185" s="447"/>
      <c r="V1185" s="447"/>
      <c r="W1185" s="447"/>
      <c r="X1185" s="447"/>
    </row>
    <row r="1186" spans="1:24" ht="12.75">
      <c r="A1186" s="447"/>
      <c r="B1186" s="447"/>
      <c r="C1186" s="454"/>
      <c r="D1186" s="447"/>
      <c r="E1186" s="449"/>
      <c r="F1186" s="447"/>
      <c r="G1186" s="447"/>
      <c r="H1186" s="447"/>
      <c r="I1186" s="447"/>
      <c r="J1186" s="447"/>
      <c r="K1186" s="447"/>
      <c r="L1186" s="447"/>
      <c r="M1186" s="447"/>
      <c r="N1186" s="447"/>
      <c r="O1186" s="447"/>
      <c r="P1186" s="447"/>
      <c r="Q1186" s="447"/>
      <c r="R1186" s="447"/>
      <c r="S1186" s="447"/>
      <c r="T1186" s="447"/>
      <c r="U1186" s="447"/>
      <c r="V1186" s="447"/>
      <c r="W1186" s="447"/>
      <c r="X1186" s="447"/>
    </row>
    <row r="1187" spans="1:24" ht="12.75">
      <c r="A1187" s="447"/>
      <c r="B1187" s="447"/>
      <c r="C1187" s="454"/>
      <c r="D1187" s="447"/>
      <c r="E1187" s="449"/>
      <c r="F1187" s="447"/>
      <c r="G1187" s="447"/>
      <c r="H1187" s="447"/>
      <c r="I1187" s="447"/>
      <c r="J1187" s="447"/>
      <c r="K1187" s="447"/>
      <c r="L1187" s="447"/>
      <c r="M1187" s="447"/>
      <c r="N1187" s="447"/>
      <c r="O1187" s="447"/>
      <c r="P1187" s="447"/>
      <c r="Q1187" s="447"/>
      <c r="R1187" s="447"/>
      <c r="S1187" s="447"/>
      <c r="T1187" s="447"/>
      <c r="U1187" s="447"/>
      <c r="V1187" s="447"/>
      <c r="W1187" s="447"/>
      <c r="X1187" s="447"/>
    </row>
    <row r="1188" spans="1:24" ht="12.75">
      <c r="A1188" s="447"/>
      <c r="B1188" s="447"/>
      <c r="C1188" s="454"/>
      <c r="D1188" s="447"/>
      <c r="E1188" s="449"/>
      <c r="F1188" s="447"/>
      <c r="G1188" s="447"/>
      <c r="H1188" s="447"/>
      <c r="I1188" s="447"/>
      <c r="J1188" s="447"/>
      <c r="K1188" s="447"/>
      <c r="L1188" s="447"/>
      <c r="M1188" s="447"/>
      <c r="N1188" s="447"/>
      <c r="O1188" s="447"/>
      <c r="P1188" s="447"/>
      <c r="Q1188" s="447"/>
      <c r="R1188" s="447"/>
      <c r="S1188" s="447"/>
      <c r="T1188" s="447"/>
      <c r="U1188" s="447"/>
      <c r="V1188" s="447"/>
      <c r="W1188" s="447"/>
      <c r="X1188" s="447"/>
    </row>
    <row r="1189" spans="1:24" ht="12.75">
      <c r="A1189" s="447"/>
      <c r="B1189" s="447"/>
      <c r="C1189" s="454"/>
      <c r="D1189" s="447"/>
      <c r="E1189" s="449"/>
      <c r="F1189" s="447"/>
      <c r="G1189" s="447"/>
      <c r="H1189" s="447"/>
      <c r="I1189" s="447"/>
      <c r="J1189" s="447"/>
      <c r="K1189" s="447"/>
      <c r="L1189" s="447"/>
      <c r="M1189" s="447"/>
      <c r="N1189" s="447"/>
      <c r="O1189" s="447"/>
      <c r="P1189" s="447"/>
      <c r="Q1189" s="447"/>
      <c r="R1189" s="447"/>
      <c r="S1189" s="447"/>
      <c r="T1189" s="447"/>
      <c r="U1189" s="447"/>
      <c r="V1189" s="447"/>
      <c r="W1189" s="447"/>
      <c r="X1189" s="447"/>
    </row>
    <row r="1190" spans="1:24" ht="12.75">
      <c r="A1190" s="447"/>
      <c r="B1190" s="447"/>
      <c r="C1190" s="454"/>
      <c r="D1190" s="447"/>
      <c r="E1190" s="449"/>
      <c r="F1190" s="447"/>
      <c r="G1190" s="447"/>
      <c r="H1190" s="447"/>
      <c r="I1190" s="447"/>
      <c r="J1190" s="447"/>
      <c r="K1190" s="447"/>
      <c r="L1190" s="447"/>
      <c r="M1190" s="447"/>
      <c r="N1190" s="447"/>
      <c r="O1190" s="447"/>
      <c r="P1190" s="447"/>
      <c r="Q1190" s="447"/>
      <c r="R1190" s="447"/>
      <c r="S1190" s="447"/>
      <c r="T1190" s="447"/>
      <c r="U1190" s="447"/>
      <c r="V1190" s="447"/>
      <c r="W1190" s="447"/>
      <c r="X1190" s="447"/>
    </row>
    <row r="1191" spans="1:24" ht="12.75">
      <c r="A1191" s="447"/>
      <c r="B1191" s="447"/>
      <c r="C1191" s="454"/>
      <c r="D1191" s="447"/>
      <c r="E1191" s="449"/>
      <c r="F1191" s="447"/>
      <c r="G1191" s="447"/>
      <c r="H1191" s="447"/>
      <c r="I1191" s="447"/>
      <c r="J1191" s="447"/>
      <c r="K1191" s="447"/>
      <c r="L1191" s="447"/>
      <c r="M1191" s="447"/>
      <c r="N1191" s="447"/>
      <c r="O1191" s="447"/>
      <c r="P1191" s="447"/>
      <c r="Q1191" s="447"/>
      <c r="R1191" s="447"/>
      <c r="S1191" s="447"/>
      <c r="T1191" s="447"/>
      <c r="U1191" s="447"/>
      <c r="V1191" s="447"/>
      <c r="W1191" s="447"/>
      <c r="X1191" s="447"/>
    </row>
    <row r="1192" spans="1:24" ht="12.75">
      <c r="A1192" s="447"/>
      <c r="B1192" s="447"/>
      <c r="C1192" s="454"/>
      <c r="D1192" s="447"/>
      <c r="E1192" s="449"/>
      <c r="F1192" s="447"/>
      <c r="G1192" s="447"/>
      <c r="H1192" s="447"/>
      <c r="I1192" s="447"/>
      <c r="J1192" s="447"/>
      <c r="K1192" s="447"/>
      <c r="L1192" s="447"/>
      <c r="M1192" s="447"/>
      <c r="N1192" s="447"/>
      <c r="O1192" s="447"/>
      <c r="P1192" s="447"/>
      <c r="Q1192" s="447"/>
      <c r="R1192" s="447"/>
      <c r="S1192" s="447"/>
      <c r="T1192" s="447"/>
      <c r="U1192" s="447"/>
      <c r="V1192" s="447"/>
      <c r="W1192" s="447"/>
      <c r="X1192" s="447"/>
    </row>
    <row r="1193" spans="1:24" ht="12.75">
      <c r="A1193" s="447"/>
      <c r="B1193" s="447"/>
      <c r="C1193" s="454"/>
      <c r="D1193" s="447"/>
      <c r="E1193" s="449"/>
      <c r="F1193" s="447"/>
      <c r="G1193" s="447"/>
      <c r="H1193" s="447"/>
      <c r="I1193" s="447"/>
      <c r="J1193" s="447"/>
      <c r="K1193" s="447"/>
      <c r="L1193" s="447"/>
      <c r="M1193" s="447"/>
      <c r="N1193" s="447"/>
      <c r="O1193" s="447"/>
      <c r="P1193" s="447"/>
      <c r="Q1193" s="447"/>
      <c r="R1193" s="447"/>
      <c r="S1193" s="447"/>
      <c r="T1193" s="447"/>
      <c r="U1193" s="447"/>
      <c r="V1193" s="447"/>
      <c r="W1193" s="447"/>
      <c r="X1193" s="447"/>
    </row>
    <row r="1194" spans="1:24" ht="12.75">
      <c r="A1194" s="447"/>
      <c r="B1194" s="447"/>
      <c r="C1194" s="454"/>
      <c r="D1194" s="447"/>
      <c r="E1194" s="449"/>
      <c r="F1194" s="447"/>
      <c r="G1194" s="447"/>
      <c r="H1194" s="447"/>
      <c r="I1194" s="447"/>
      <c r="J1194" s="447"/>
      <c r="K1194" s="447"/>
      <c r="L1194" s="447"/>
      <c r="M1194" s="447"/>
      <c r="N1194" s="447"/>
      <c r="O1194" s="447"/>
      <c r="P1194" s="447"/>
      <c r="Q1194" s="447"/>
      <c r="R1194" s="447"/>
      <c r="S1194" s="447"/>
      <c r="T1194" s="447"/>
      <c r="U1194" s="447"/>
      <c r="V1194" s="447"/>
      <c r="W1194" s="447"/>
      <c r="X1194" s="447"/>
    </row>
    <row r="1195" spans="1:24" ht="12.75">
      <c r="A1195" s="447"/>
      <c r="B1195" s="447"/>
      <c r="C1195" s="454"/>
      <c r="D1195" s="447"/>
      <c r="E1195" s="449"/>
      <c r="F1195" s="447"/>
      <c r="G1195" s="447"/>
      <c r="H1195" s="447"/>
      <c r="I1195" s="447"/>
      <c r="J1195" s="447"/>
      <c r="K1195" s="447"/>
      <c r="L1195" s="447"/>
      <c r="M1195" s="447"/>
      <c r="N1195" s="447"/>
      <c r="O1195" s="447"/>
      <c r="P1195" s="447"/>
      <c r="Q1195" s="447"/>
      <c r="R1195" s="447"/>
      <c r="S1195" s="447"/>
      <c r="T1195" s="447"/>
      <c r="U1195" s="447"/>
      <c r="V1195" s="447"/>
      <c r="W1195" s="447"/>
      <c r="X1195" s="447"/>
    </row>
    <row r="1196" spans="1:24" ht="12.75">
      <c r="A1196" s="447"/>
      <c r="B1196" s="447"/>
      <c r="C1196" s="454"/>
      <c r="D1196" s="447"/>
      <c r="E1196" s="449"/>
      <c r="F1196" s="447"/>
      <c r="G1196" s="447"/>
      <c r="H1196" s="447"/>
      <c r="I1196" s="447"/>
      <c r="J1196" s="447"/>
      <c r="K1196" s="447"/>
      <c r="L1196" s="447"/>
      <c r="M1196" s="447"/>
      <c r="N1196" s="447"/>
      <c r="O1196" s="447"/>
      <c r="P1196" s="447"/>
      <c r="Q1196" s="447"/>
      <c r="R1196" s="447"/>
      <c r="S1196" s="447"/>
      <c r="T1196" s="447"/>
      <c r="U1196" s="447"/>
      <c r="V1196" s="447"/>
      <c r="W1196" s="447"/>
      <c r="X1196" s="447"/>
    </row>
    <row r="1197" spans="1:24" ht="12.75">
      <c r="A1197" s="447"/>
      <c r="B1197" s="447"/>
      <c r="C1197" s="454"/>
      <c r="D1197" s="447"/>
      <c r="E1197" s="449"/>
      <c r="F1197" s="447"/>
      <c r="G1197" s="447"/>
      <c r="H1197" s="447"/>
      <c r="I1197" s="447"/>
      <c r="J1197" s="447"/>
      <c r="K1197" s="447"/>
      <c r="L1197" s="447"/>
      <c r="M1197" s="447"/>
      <c r="N1197" s="447"/>
      <c r="O1197" s="447"/>
      <c r="P1197" s="447"/>
      <c r="Q1197" s="447"/>
      <c r="R1197" s="447"/>
      <c r="S1197" s="447"/>
      <c r="T1197" s="447"/>
      <c r="U1197" s="447"/>
      <c r="V1197" s="447"/>
      <c r="W1197" s="447"/>
      <c r="X1197" s="447"/>
    </row>
    <row r="1198" spans="1:24" ht="12.75">
      <c r="A1198" s="447"/>
      <c r="B1198" s="447"/>
      <c r="C1198" s="454"/>
      <c r="D1198" s="447"/>
      <c r="E1198" s="449"/>
      <c r="F1198" s="447"/>
      <c r="G1198" s="447"/>
      <c r="H1198" s="447"/>
      <c r="I1198" s="447"/>
      <c r="J1198" s="447"/>
      <c r="K1198" s="447"/>
      <c r="L1198" s="447"/>
      <c r="M1198" s="447"/>
      <c r="N1198" s="447"/>
      <c r="O1198" s="447"/>
      <c r="P1198" s="447"/>
      <c r="Q1198" s="447"/>
      <c r="R1198" s="447"/>
      <c r="S1198" s="447"/>
      <c r="T1198" s="447"/>
      <c r="U1198" s="447"/>
      <c r="V1198" s="447"/>
      <c r="W1198" s="447"/>
      <c r="X1198" s="447"/>
    </row>
    <row r="1199" spans="1:24" ht="12.75">
      <c r="A1199" s="447"/>
      <c r="B1199" s="447"/>
      <c r="C1199" s="454"/>
      <c r="D1199" s="447"/>
      <c r="E1199" s="449"/>
      <c r="F1199" s="447"/>
      <c r="G1199" s="447"/>
      <c r="H1199" s="447"/>
      <c r="I1199" s="447"/>
      <c r="J1199" s="447"/>
      <c r="K1199" s="447"/>
      <c r="L1199" s="447"/>
      <c r="M1199" s="447"/>
      <c r="N1199" s="447"/>
      <c r="O1199" s="447"/>
      <c r="P1199" s="447"/>
      <c r="Q1199" s="447"/>
      <c r="R1199" s="447"/>
      <c r="S1199" s="447"/>
      <c r="T1199" s="447"/>
      <c r="U1199" s="447"/>
      <c r="V1199" s="447"/>
      <c r="W1199" s="447"/>
      <c r="X1199" s="447"/>
    </row>
    <row r="1200" spans="1:24" ht="12.75">
      <c r="A1200" s="447"/>
      <c r="B1200" s="447"/>
      <c r="C1200" s="454"/>
      <c r="D1200" s="447"/>
      <c r="E1200" s="449"/>
      <c r="F1200" s="447"/>
      <c r="G1200" s="447"/>
      <c r="H1200" s="447"/>
      <c r="I1200" s="447"/>
      <c r="J1200" s="447"/>
      <c r="K1200" s="447"/>
      <c r="L1200" s="447"/>
      <c r="M1200" s="447"/>
      <c r="N1200" s="447"/>
      <c r="O1200" s="447"/>
      <c r="P1200" s="447"/>
      <c r="Q1200" s="447"/>
      <c r="R1200" s="447"/>
      <c r="S1200" s="447"/>
      <c r="T1200" s="447"/>
      <c r="U1200" s="447"/>
      <c r="V1200" s="447"/>
      <c r="W1200" s="447"/>
      <c r="X1200" s="447"/>
    </row>
    <row r="1201" spans="1:24" ht="12.75">
      <c r="A1201" s="447"/>
      <c r="B1201" s="447"/>
      <c r="C1201" s="454"/>
      <c r="D1201" s="447"/>
      <c r="E1201" s="449"/>
      <c r="F1201" s="447"/>
      <c r="G1201" s="447"/>
      <c r="H1201" s="447"/>
      <c r="I1201" s="447"/>
      <c r="J1201" s="447"/>
      <c r="K1201" s="447"/>
      <c r="L1201" s="447"/>
      <c r="M1201" s="447"/>
      <c r="N1201" s="447"/>
      <c r="O1201" s="447"/>
      <c r="P1201" s="447"/>
      <c r="Q1201" s="447"/>
      <c r="R1201" s="447"/>
      <c r="S1201" s="447"/>
      <c r="T1201" s="447"/>
      <c r="U1201" s="447"/>
      <c r="V1201" s="447"/>
      <c r="W1201" s="447"/>
      <c r="X1201" s="447"/>
    </row>
    <row r="1202" spans="1:24" ht="12.75">
      <c r="A1202" s="447"/>
      <c r="B1202" s="447"/>
      <c r="C1202" s="454"/>
      <c r="D1202" s="447"/>
      <c r="E1202" s="449"/>
      <c r="F1202" s="447"/>
      <c r="G1202" s="447"/>
      <c r="H1202" s="447"/>
      <c r="I1202" s="447"/>
      <c r="J1202" s="447"/>
      <c r="K1202" s="447"/>
      <c r="L1202" s="447"/>
      <c r="M1202" s="447"/>
      <c r="N1202" s="447"/>
      <c r="O1202" s="447"/>
      <c r="P1202" s="447"/>
      <c r="Q1202" s="447"/>
      <c r="R1202" s="447"/>
      <c r="S1202" s="447"/>
      <c r="T1202" s="447"/>
      <c r="U1202" s="447"/>
      <c r="V1202" s="447"/>
      <c r="W1202" s="447"/>
      <c r="X1202" s="447"/>
    </row>
    <row r="1203" spans="1:24" ht="12.75">
      <c r="A1203" s="447"/>
      <c r="B1203" s="447"/>
      <c r="C1203" s="454"/>
      <c r="D1203" s="447"/>
      <c r="E1203" s="449"/>
      <c r="F1203" s="447"/>
      <c r="G1203" s="447"/>
      <c r="H1203" s="447"/>
      <c r="I1203" s="447"/>
      <c r="J1203" s="447"/>
      <c r="K1203" s="447"/>
      <c r="L1203" s="447"/>
      <c r="M1203" s="447"/>
      <c r="N1203" s="447"/>
      <c r="O1203" s="447"/>
      <c r="P1203" s="447"/>
      <c r="Q1203" s="447"/>
      <c r="R1203" s="447"/>
      <c r="S1203" s="447"/>
      <c r="T1203" s="447"/>
      <c r="U1203" s="447"/>
      <c r="V1203" s="447"/>
      <c r="W1203" s="447"/>
      <c r="X1203" s="447"/>
    </row>
    <row r="1204" spans="1:24" ht="12.75">
      <c r="A1204" s="447"/>
      <c r="B1204" s="447"/>
      <c r="C1204" s="454"/>
      <c r="D1204" s="447"/>
      <c r="E1204" s="449"/>
      <c r="F1204" s="447"/>
      <c r="G1204" s="447"/>
      <c r="H1204" s="447"/>
      <c r="I1204" s="447"/>
      <c r="J1204" s="447"/>
      <c r="K1204" s="447"/>
      <c r="L1204" s="447"/>
      <c r="M1204" s="447"/>
      <c r="N1204" s="447"/>
      <c r="O1204" s="447"/>
      <c r="P1204" s="447"/>
      <c r="Q1204" s="447"/>
      <c r="R1204" s="447"/>
      <c r="S1204" s="447"/>
      <c r="T1204" s="447"/>
      <c r="U1204" s="447"/>
      <c r="V1204" s="447"/>
      <c r="W1204" s="447"/>
      <c r="X1204" s="447"/>
    </row>
    <row r="1205" spans="1:24" ht="12.75">
      <c r="A1205" s="447"/>
      <c r="B1205" s="447"/>
      <c r="C1205" s="454"/>
      <c r="D1205" s="447"/>
      <c r="E1205" s="449"/>
      <c r="F1205" s="447"/>
      <c r="G1205" s="447"/>
      <c r="H1205" s="447"/>
      <c r="I1205" s="447"/>
      <c r="J1205" s="447"/>
      <c r="K1205" s="447"/>
      <c r="L1205" s="447"/>
      <c r="M1205" s="447"/>
      <c r="N1205" s="447"/>
      <c r="O1205" s="447"/>
      <c r="P1205" s="447"/>
      <c r="Q1205" s="447"/>
      <c r="R1205" s="447"/>
      <c r="S1205" s="447"/>
      <c r="T1205" s="447"/>
      <c r="U1205" s="447"/>
      <c r="V1205" s="447"/>
      <c r="W1205" s="447"/>
      <c r="X1205" s="447"/>
    </row>
    <row r="1206" spans="1:24" ht="12.75">
      <c r="A1206" s="447"/>
      <c r="B1206" s="447"/>
      <c r="C1206" s="454"/>
      <c r="D1206" s="447"/>
      <c r="E1206" s="449"/>
      <c r="F1206" s="447"/>
      <c r="G1206" s="447"/>
      <c r="H1206" s="447"/>
      <c r="I1206" s="447"/>
      <c r="J1206" s="447"/>
      <c r="K1206" s="447"/>
      <c r="L1206" s="447"/>
      <c r="M1206" s="447"/>
      <c r="N1206" s="447"/>
      <c r="O1206" s="447"/>
      <c r="P1206" s="447"/>
      <c r="Q1206" s="447"/>
      <c r="R1206" s="447"/>
      <c r="S1206" s="447"/>
      <c r="T1206" s="447"/>
      <c r="U1206" s="447"/>
      <c r="V1206" s="447"/>
      <c r="W1206" s="447"/>
      <c r="X1206" s="447"/>
    </row>
    <row r="1207" spans="1:24" ht="12.75">
      <c r="A1207" s="447"/>
      <c r="B1207" s="447"/>
      <c r="C1207" s="454"/>
      <c r="D1207" s="447"/>
      <c r="E1207" s="449"/>
      <c r="F1207" s="447"/>
      <c r="G1207" s="447"/>
      <c r="H1207" s="447"/>
      <c r="I1207" s="447"/>
      <c r="J1207" s="447"/>
      <c r="K1207" s="447"/>
      <c r="L1207" s="447"/>
      <c r="M1207" s="447"/>
      <c r="N1207" s="447"/>
      <c r="O1207" s="447"/>
      <c r="P1207" s="447"/>
      <c r="Q1207" s="447"/>
      <c r="R1207" s="447"/>
      <c r="S1207" s="447"/>
      <c r="T1207" s="447"/>
      <c r="U1207" s="447"/>
      <c r="V1207" s="447"/>
      <c r="W1207" s="447"/>
      <c r="X1207" s="447"/>
    </row>
    <row r="1208" spans="1:24" ht="12.75">
      <c r="A1208" s="447"/>
      <c r="B1208" s="447"/>
      <c r="C1208" s="454"/>
      <c r="D1208" s="447"/>
      <c r="E1208" s="449"/>
      <c r="F1208" s="447"/>
      <c r="G1208" s="447"/>
      <c r="H1208" s="447"/>
      <c r="I1208" s="447"/>
      <c r="J1208" s="447"/>
      <c r="K1208" s="447"/>
      <c r="L1208" s="447"/>
      <c r="M1208" s="447"/>
      <c r="N1208" s="447"/>
      <c r="O1208" s="447"/>
      <c r="P1208" s="447"/>
      <c r="Q1208" s="447"/>
      <c r="R1208" s="447"/>
      <c r="S1208" s="447"/>
      <c r="T1208" s="447"/>
      <c r="U1208" s="447"/>
      <c r="V1208" s="447"/>
      <c r="W1208" s="447"/>
      <c r="X1208" s="447"/>
    </row>
    <row r="1209" spans="1:24" ht="12.75">
      <c r="A1209" s="447"/>
      <c r="B1209" s="447"/>
      <c r="C1209" s="454"/>
      <c r="D1209" s="447"/>
      <c r="E1209" s="449"/>
      <c r="F1209" s="447"/>
      <c r="G1209" s="447"/>
      <c r="H1209" s="447"/>
      <c r="I1209" s="447"/>
      <c r="J1209" s="447"/>
      <c r="K1209" s="447"/>
      <c r="L1209" s="447"/>
      <c r="M1209" s="447"/>
      <c r="N1209" s="447"/>
      <c r="O1209" s="447"/>
      <c r="P1209" s="447"/>
      <c r="Q1209" s="447"/>
      <c r="R1209" s="447"/>
      <c r="S1209" s="447"/>
      <c r="T1209" s="447"/>
      <c r="U1209" s="447"/>
      <c r="V1209" s="447"/>
      <c r="W1209" s="447"/>
      <c r="X1209" s="447"/>
    </row>
    <row r="1210" spans="1:24" ht="12.75">
      <c r="A1210" s="447"/>
      <c r="B1210" s="447"/>
      <c r="C1210" s="454"/>
      <c r="D1210" s="447"/>
      <c r="E1210" s="449"/>
      <c r="F1210" s="447"/>
      <c r="G1210" s="447"/>
      <c r="H1210" s="447"/>
      <c r="I1210" s="447"/>
      <c r="J1210" s="447"/>
      <c r="K1210" s="447"/>
      <c r="L1210" s="447"/>
      <c r="M1210" s="447"/>
      <c r="N1210" s="447"/>
      <c r="O1210" s="447"/>
      <c r="P1210" s="447"/>
      <c r="Q1210" s="447"/>
      <c r="R1210" s="447"/>
      <c r="S1210" s="447"/>
      <c r="T1210" s="447"/>
      <c r="U1210" s="447"/>
      <c r="V1210" s="447"/>
      <c r="W1210" s="447"/>
      <c r="X1210" s="447"/>
    </row>
    <row r="1211" spans="1:24" ht="12.75">
      <c r="A1211" s="447"/>
      <c r="B1211" s="447"/>
      <c r="C1211" s="454"/>
      <c r="D1211" s="447"/>
      <c r="E1211" s="449"/>
      <c r="F1211" s="447"/>
      <c r="G1211" s="447"/>
      <c r="H1211" s="447"/>
      <c r="I1211" s="447"/>
      <c r="J1211" s="447"/>
      <c r="K1211" s="447"/>
      <c r="L1211" s="447"/>
      <c r="M1211" s="447"/>
      <c r="N1211" s="447"/>
      <c r="O1211" s="447"/>
      <c r="P1211" s="447"/>
      <c r="Q1211" s="447"/>
      <c r="R1211" s="447"/>
      <c r="S1211" s="447"/>
      <c r="T1211" s="447"/>
      <c r="U1211" s="447"/>
      <c r="V1211" s="447"/>
      <c r="W1211" s="447"/>
      <c r="X1211" s="447"/>
    </row>
    <row r="1212" spans="1:24" ht="12.75">
      <c r="A1212" s="447"/>
      <c r="B1212" s="447"/>
      <c r="C1212" s="454"/>
      <c r="D1212" s="447"/>
      <c r="E1212" s="449"/>
      <c r="F1212" s="447"/>
      <c r="G1212" s="447"/>
      <c r="H1212" s="447"/>
      <c r="I1212" s="447"/>
      <c r="J1212" s="447"/>
      <c r="K1212" s="447"/>
      <c r="L1212" s="447"/>
      <c r="M1212" s="447"/>
      <c r="N1212" s="447"/>
      <c r="O1212" s="447"/>
      <c r="P1212" s="447"/>
      <c r="Q1212" s="447"/>
      <c r="R1212" s="447"/>
      <c r="S1212" s="447"/>
      <c r="T1212" s="447"/>
      <c r="U1212" s="447"/>
      <c r="V1212" s="447"/>
      <c r="W1212" s="447"/>
      <c r="X1212" s="447"/>
    </row>
    <row r="1213" spans="1:24" ht="12.75">
      <c r="A1213" s="447"/>
      <c r="B1213" s="447"/>
      <c r="C1213" s="454"/>
      <c r="D1213" s="447"/>
      <c r="E1213" s="449"/>
      <c r="F1213" s="447"/>
      <c r="G1213" s="447"/>
      <c r="H1213" s="447"/>
      <c r="I1213" s="447"/>
      <c r="J1213" s="447"/>
      <c r="K1213" s="447"/>
      <c r="L1213" s="447"/>
      <c r="M1213" s="447"/>
      <c r="N1213" s="447"/>
      <c r="O1213" s="447"/>
      <c r="P1213" s="447"/>
      <c r="Q1213" s="447"/>
      <c r="R1213" s="447"/>
      <c r="S1213" s="447"/>
      <c r="T1213" s="447"/>
      <c r="U1213" s="447"/>
      <c r="V1213" s="447"/>
      <c r="W1213" s="447"/>
      <c r="X1213" s="447"/>
    </row>
    <row r="1214" spans="1:24" ht="12.75">
      <c r="A1214" s="447"/>
      <c r="B1214" s="447"/>
      <c r="C1214" s="454"/>
      <c r="D1214" s="447"/>
      <c r="E1214" s="449"/>
      <c r="F1214" s="447"/>
      <c r="G1214" s="447"/>
      <c r="H1214" s="447"/>
      <c r="I1214" s="447"/>
      <c r="J1214" s="447"/>
      <c r="K1214" s="447"/>
      <c r="L1214" s="447"/>
      <c r="M1214" s="447"/>
      <c r="N1214" s="447"/>
      <c r="O1214" s="447"/>
      <c r="P1214" s="447"/>
      <c r="Q1214" s="447"/>
      <c r="R1214" s="447"/>
      <c r="S1214" s="447"/>
      <c r="T1214" s="447"/>
      <c r="U1214" s="447"/>
      <c r="V1214" s="447"/>
      <c r="W1214" s="447"/>
      <c r="X1214" s="447"/>
    </row>
    <row r="1215" spans="1:24" ht="12.75">
      <c r="A1215" s="447"/>
      <c r="B1215" s="447"/>
      <c r="C1215" s="454"/>
      <c r="D1215" s="447"/>
      <c r="E1215" s="449"/>
      <c r="F1215" s="447"/>
      <c r="G1215" s="447"/>
      <c r="H1215" s="447"/>
      <c r="I1215" s="447"/>
      <c r="J1215" s="447"/>
      <c r="K1215" s="447"/>
      <c r="L1215" s="447"/>
      <c r="M1215" s="447"/>
      <c r="N1215" s="447"/>
      <c r="O1215" s="447"/>
      <c r="P1215" s="447"/>
      <c r="Q1215" s="447"/>
      <c r="R1215" s="447"/>
      <c r="S1215" s="447"/>
      <c r="T1215" s="447"/>
      <c r="U1215" s="447"/>
      <c r="V1215" s="447"/>
      <c r="W1215" s="447"/>
      <c r="X1215" s="447"/>
    </row>
    <row r="1216" spans="1:24" ht="12.75">
      <c r="A1216" s="447"/>
      <c r="B1216" s="447"/>
      <c r="C1216" s="454"/>
      <c r="D1216" s="447"/>
      <c r="E1216" s="449"/>
      <c r="F1216" s="447"/>
      <c r="G1216" s="447"/>
      <c r="H1216" s="447"/>
      <c r="I1216" s="447"/>
      <c r="J1216" s="447"/>
      <c r="K1216" s="447"/>
      <c r="L1216" s="447"/>
      <c r="M1216" s="447"/>
      <c r="N1216" s="447"/>
      <c r="O1216" s="447"/>
      <c r="P1216" s="447"/>
      <c r="Q1216" s="447"/>
      <c r="R1216" s="447"/>
      <c r="S1216" s="447"/>
      <c r="T1216" s="447"/>
      <c r="U1216" s="447"/>
      <c r="V1216" s="447"/>
      <c r="W1216" s="447"/>
      <c r="X1216" s="447"/>
    </row>
    <row r="1217" spans="1:24" ht="12.75">
      <c r="A1217" s="447"/>
      <c r="B1217" s="447"/>
      <c r="C1217" s="454"/>
      <c r="D1217" s="447"/>
      <c r="E1217" s="449"/>
      <c r="F1217" s="447"/>
      <c r="G1217" s="447"/>
      <c r="H1217" s="447"/>
      <c r="I1217" s="447"/>
      <c r="J1217" s="447"/>
      <c r="K1217" s="447"/>
      <c r="L1217" s="447"/>
      <c r="M1217" s="447"/>
      <c r="N1217" s="447"/>
      <c r="O1217" s="447"/>
      <c r="P1217" s="447"/>
      <c r="Q1217" s="447"/>
      <c r="R1217" s="447"/>
      <c r="S1217" s="447"/>
      <c r="T1217" s="447"/>
      <c r="U1217" s="447"/>
      <c r="V1217" s="447"/>
      <c r="W1217" s="447"/>
      <c r="X1217" s="447"/>
    </row>
    <row r="1218" spans="1:24" ht="12.75">
      <c r="A1218" s="447"/>
      <c r="B1218" s="447"/>
      <c r="C1218" s="454"/>
      <c r="D1218" s="447"/>
      <c r="E1218" s="449"/>
      <c r="F1218" s="447"/>
      <c r="G1218" s="447"/>
      <c r="H1218" s="447"/>
      <c r="I1218" s="447"/>
      <c r="J1218" s="447"/>
      <c r="K1218" s="447"/>
      <c r="L1218" s="447"/>
      <c r="M1218" s="447"/>
      <c r="N1218" s="447"/>
      <c r="O1218" s="447"/>
      <c r="P1218" s="447"/>
      <c r="Q1218" s="447"/>
      <c r="R1218" s="447"/>
      <c r="S1218" s="447"/>
      <c r="T1218" s="447"/>
      <c r="U1218" s="447"/>
      <c r="V1218" s="447"/>
      <c r="W1218" s="447"/>
      <c r="X1218" s="447"/>
    </row>
    <row r="1219" spans="1:24" ht="12.75">
      <c r="A1219" s="447"/>
      <c r="B1219" s="447"/>
      <c r="C1219" s="454"/>
      <c r="D1219" s="447"/>
      <c r="E1219" s="449"/>
      <c r="F1219" s="447"/>
      <c r="G1219" s="447"/>
      <c r="H1219" s="447"/>
      <c r="I1219" s="447"/>
      <c r="J1219" s="447"/>
      <c r="K1219" s="447"/>
      <c r="L1219" s="447"/>
      <c r="M1219" s="447"/>
      <c r="N1219" s="447"/>
      <c r="O1219" s="447"/>
      <c r="P1219" s="447"/>
      <c r="Q1219" s="447"/>
      <c r="R1219" s="447"/>
      <c r="S1219" s="447"/>
      <c r="T1219" s="447"/>
      <c r="U1219" s="447"/>
      <c r="V1219" s="447"/>
      <c r="W1219" s="447"/>
      <c r="X1219" s="447"/>
    </row>
    <row r="1220" spans="1:24" ht="12.75">
      <c r="A1220" s="447"/>
      <c r="B1220" s="447"/>
      <c r="C1220" s="454"/>
      <c r="D1220" s="447"/>
      <c r="E1220" s="449"/>
      <c r="F1220" s="447"/>
      <c r="G1220" s="447"/>
      <c r="H1220" s="447"/>
      <c r="I1220" s="447"/>
      <c r="J1220" s="447"/>
      <c r="K1220" s="447"/>
      <c r="L1220" s="447"/>
      <c r="M1220" s="447"/>
      <c r="N1220" s="447"/>
      <c r="O1220" s="447"/>
      <c r="P1220" s="447"/>
      <c r="Q1220" s="447"/>
      <c r="R1220" s="447"/>
      <c r="S1220" s="447"/>
      <c r="T1220" s="447"/>
      <c r="U1220" s="447"/>
      <c r="V1220" s="447"/>
      <c r="W1220" s="447"/>
      <c r="X1220" s="447"/>
    </row>
    <row r="1221" spans="1:24" ht="12.75">
      <c r="A1221" s="447"/>
      <c r="B1221" s="447"/>
      <c r="C1221" s="454"/>
      <c r="D1221" s="447"/>
      <c r="E1221" s="449"/>
      <c r="F1221" s="447"/>
      <c r="G1221" s="447"/>
      <c r="H1221" s="447"/>
      <c r="I1221" s="447"/>
      <c r="J1221" s="447"/>
      <c r="K1221" s="447"/>
      <c r="L1221" s="447"/>
      <c r="M1221" s="447"/>
      <c r="N1221" s="447"/>
      <c r="O1221" s="447"/>
      <c r="P1221" s="447"/>
      <c r="Q1221" s="447"/>
      <c r="R1221" s="447"/>
      <c r="S1221" s="447"/>
      <c r="T1221" s="447"/>
      <c r="U1221" s="447"/>
      <c r="V1221" s="447"/>
      <c r="W1221" s="447"/>
      <c r="X1221" s="447"/>
    </row>
    <row r="1222" spans="1:24" ht="12.75">
      <c r="A1222" s="447"/>
      <c r="B1222" s="447"/>
      <c r="C1222" s="454"/>
      <c r="D1222" s="447"/>
      <c r="E1222" s="449"/>
      <c r="F1222" s="447"/>
      <c r="G1222" s="447"/>
      <c r="H1222" s="447"/>
      <c r="I1222" s="447"/>
      <c r="J1222" s="447"/>
      <c r="K1222" s="447"/>
      <c r="L1222" s="447"/>
      <c r="M1222" s="447"/>
      <c r="N1222" s="447"/>
      <c r="O1222" s="447"/>
      <c r="P1222" s="447"/>
      <c r="Q1222" s="447"/>
      <c r="R1222" s="447"/>
      <c r="S1222" s="447"/>
      <c r="T1222" s="447"/>
      <c r="U1222" s="447"/>
      <c r="V1222" s="447"/>
      <c r="W1222" s="447"/>
      <c r="X1222" s="447"/>
    </row>
    <row r="1223" spans="1:24" ht="12.75">
      <c r="A1223" s="447"/>
      <c r="B1223" s="447"/>
      <c r="C1223" s="454"/>
      <c r="D1223" s="447"/>
      <c r="E1223" s="449"/>
      <c r="F1223" s="447"/>
      <c r="G1223" s="447"/>
      <c r="H1223" s="447"/>
      <c r="I1223" s="447"/>
      <c r="J1223" s="447"/>
      <c r="K1223" s="447"/>
      <c r="L1223" s="447"/>
      <c r="M1223" s="447"/>
      <c r="N1223" s="447"/>
      <c r="O1223" s="447"/>
      <c r="P1223" s="447"/>
      <c r="Q1223" s="447"/>
      <c r="R1223" s="447"/>
      <c r="S1223" s="447"/>
      <c r="T1223" s="447"/>
      <c r="U1223" s="447"/>
      <c r="V1223" s="447"/>
      <c r="W1223" s="447"/>
      <c r="X1223" s="447"/>
    </row>
    <row r="1224" spans="1:24" ht="12.75">
      <c r="A1224" s="447"/>
      <c r="B1224" s="447"/>
      <c r="C1224" s="454"/>
      <c r="D1224" s="447"/>
      <c r="E1224" s="449"/>
      <c r="F1224" s="447"/>
      <c r="G1224" s="447"/>
      <c r="H1224" s="447"/>
      <c r="I1224" s="447"/>
      <c r="J1224" s="447"/>
      <c r="K1224" s="447"/>
      <c r="L1224" s="447"/>
      <c r="M1224" s="447"/>
      <c r="N1224" s="447"/>
      <c r="O1224" s="447"/>
      <c r="P1224" s="447"/>
      <c r="Q1224" s="447"/>
      <c r="R1224" s="447"/>
      <c r="S1224" s="447"/>
      <c r="T1224" s="447"/>
      <c r="U1224" s="447"/>
      <c r="V1224" s="447"/>
      <c r="W1224" s="447"/>
      <c r="X1224" s="447"/>
    </row>
    <row r="1225" spans="1:24" ht="12.75">
      <c r="A1225" s="447"/>
      <c r="B1225" s="447"/>
      <c r="C1225" s="454"/>
      <c r="D1225" s="447"/>
      <c r="E1225" s="449"/>
      <c r="F1225" s="447"/>
      <c r="G1225" s="447"/>
      <c r="H1225" s="447"/>
      <c r="I1225" s="447"/>
      <c r="J1225" s="447"/>
      <c r="K1225" s="447"/>
      <c r="L1225" s="447"/>
      <c r="M1225" s="447"/>
      <c r="N1225" s="447"/>
      <c r="O1225" s="447"/>
      <c r="P1225" s="447"/>
      <c r="Q1225" s="447"/>
      <c r="R1225" s="447"/>
      <c r="S1225" s="447"/>
      <c r="T1225" s="447"/>
      <c r="U1225" s="447"/>
      <c r="V1225" s="447"/>
      <c r="W1225" s="447"/>
      <c r="X1225" s="447"/>
    </row>
    <row r="1226" spans="1:24" ht="12.75">
      <c r="A1226" s="447"/>
      <c r="B1226" s="447"/>
      <c r="C1226" s="454"/>
      <c r="D1226" s="447"/>
      <c r="E1226" s="449"/>
      <c r="F1226" s="447"/>
      <c r="G1226" s="447"/>
      <c r="H1226" s="447"/>
      <c r="I1226" s="447"/>
      <c r="J1226" s="447"/>
      <c r="K1226" s="447"/>
      <c r="L1226" s="447"/>
      <c r="M1226" s="447"/>
      <c r="N1226" s="447"/>
      <c r="O1226" s="447"/>
      <c r="P1226" s="447"/>
      <c r="Q1226" s="447"/>
      <c r="R1226" s="447"/>
      <c r="S1226" s="447"/>
      <c r="T1226" s="447"/>
      <c r="U1226" s="447"/>
      <c r="V1226" s="447"/>
      <c r="W1226" s="447"/>
      <c r="X1226" s="447"/>
    </row>
    <row r="1227" spans="1:24" ht="12.75">
      <c r="A1227" s="447"/>
      <c r="B1227" s="447"/>
      <c r="C1227" s="454"/>
      <c r="D1227" s="447"/>
      <c r="E1227" s="449"/>
      <c r="F1227" s="447"/>
      <c r="G1227" s="447"/>
      <c r="H1227" s="447"/>
      <c r="I1227" s="447"/>
      <c r="J1227" s="447"/>
      <c r="K1227" s="447"/>
      <c r="L1227" s="447"/>
      <c r="M1227" s="447"/>
      <c r="N1227" s="447"/>
      <c r="O1227" s="447"/>
      <c r="P1227" s="447"/>
      <c r="Q1227" s="447"/>
      <c r="R1227" s="447"/>
      <c r="S1227" s="447"/>
      <c r="T1227" s="447"/>
      <c r="U1227" s="447"/>
      <c r="V1227" s="447"/>
      <c r="W1227" s="447"/>
      <c r="X1227" s="447"/>
    </row>
    <row r="1228" spans="1:24" ht="12.75">
      <c r="A1228" s="447"/>
      <c r="B1228" s="447"/>
      <c r="C1228" s="454"/>
      <c r="D1228" s="447"/>
      <c r="E1228" s="449"/>
      <c r="F1228" s="447"/>
      <c r="G1228" s="447"/>
      <c r="H1228" s="447"/>
      <c r="I1228" s="447"/>
      <c r="J1228" s="447"/>
      <c r="K1228" s="447"/>
      <c r="L1228" s="447"/>
      <c r="M1228" s="447"/>
      <c r="N1228" s="447"/>
      <c r="O1228" s="447"/>
      <c r="P1228" s="447"/>
      <c r="Q1228" s="447"/>
      <c r="R1228" s="447"/>
      <c r="S1228" s="447"/>
      <c r="T1228" s="447"/>
      <c r="U1228" s="447"/>
      <c r="V1228" s="447"/>
      <c r="W1228" s="447"/>
      <c r="X1228" s="447"/>
    </row>
    <row r="1229" spans="1:24" ht="12.75">
      <c r="A1229" s="447"/>
      <c r="B1229" s="447"/>
      <c r="C1229" s="454"/>
      <c r="D1229" s="447"/>
      <c r="E1229" s="449"/>
      <c r="F1229" s="447"/>
      <c r="G1229" s="447"/>
      <c r="H1229" s="447"/>
      <c r="I1229" s="447"/>
      <c r="J1229" s="447"/>
      <c r="K1229" s="447"/>
      <c r="L1229" s="447"/>
      <c r="M1229" s="447"/>
      <c r="N1229" s="447"/>
      <c r="O1229" s="447"/>
      <c r="P1229" s="447"/>
      <c r="Q1229" s="447"/>
      <c r="R1229" s="447"/>
      <c r="S1229" s="447"/>
      <c r="T1229" s="447"/>
      <c r="U1229" s="447"/>
      <c r="V1229" s="447"/>
      <c r="W1229" s="447"/>
      <c r="X1229" s="447"/>
    </row>
    <row r="1230" spans="1:24" ht="12.75">
      <c r="A1230" s="447"/>
      <c r="B1230" s="447"/>
      <c r="C1230" s="454"/>
      <c r="D1230" s="447"/>
      <c r="E1230" s="449"/>
      <c r="F1230" s="447"/>
      <c r="G1230" s="447"/>
      <c r="H1230" s="447"/>
      <c r="I1230" s="447"/>
      <c r="J1230" s="447"/>
      <c r="K1230" s="447"/>
      <c r="L1230" s="447"/>
      <c r="M1230" s="447"/>
      <c r="N1230" s="447"/>
      <c r="O1230" s="447"/>
      <c r="P1230" s="447"/>
      <c r="Q1230" s="447"/>
      <c r="R1230" s="447"/>
      <c r="S1230" s="447"/>
      <c r="T1230" s="447"/>
      <c r="U1230" s="447"/>
      <c r="V1230" s="447"/>
      <c r="W1230" s="447"/>
      <c r="X1230" s="447"/>
    </row>
    <row r="1231" spans="1:24" ht="12.75">
      <c r="A1231" s="447"/>
      <c r="B1231" s="447"/>
      <c r="C1231" s="454"/>
      <c r="D1231" s="447"/>
      <c r="E1231" s="449"/>
      <c r="F1231" s="447"/>
      <c r="G1231" s="447"/>
      <c r="H1231" s="447"/>
      <c r="I1231" s="447"/>
      <c r="J1231" s="447"/>
      <c r="K1231" s="447"/>
      <c r="L1231" s="447"/>
      <c r="M1231" s="447"/>
      <c r="N1231" s="447"/>
      <c r="O1231" s="447"/>
      <c r="P1231" s="447"/>
      <c r="Q1231" s="447"/>
      <c r="R1231" s="447"/>
      <c r="S1231" s="447"/>
      <c r="T1231" s="447"/>
      <c r="U1231" s="447"/>
      <c r="V1231" s="447"/>
      <c r="W1231" s="447"/>
      <c r="X1231" s="447"/>
    </row>
    <row r="1232" spans="1:24" ht="12.75">
      <c r="A1232" s="447"/>
      <c r="B1232" s="447"/>
      <c r="C1232" s="454"/>
      <c r="D1232" s="447"/>
      <c r="E1232" s="449"/>
      <c r="F1232" s="447"/>
      <c r="G1232" s="447"/>
      <c r="H1232" s="447"/>
      <c r="I1232" s="447"/>
      <c r="J1232" s="447"/>
      <c r="K1232" s="447"/>
      <c r="L1232" s="447"/>
      <c r="M1232" s="447"/>
      <c r="N1232" s="447"/>
      <c r="O1232" s="447"/>
      <c r="P1232" s="447"/>
      <c r="Q1232" s="447"/>
      <c r="R1232" s="447"/>
      <c r="S1232" s="447"/>
      <c r="T1232" s="447"/>
      <c r="U1232" s="447"/>
      <c r="V1232" s="447"/>
      <c r="W1232" s="447"/>
      <c r="X1232" s="447"/>
    </row>
    <row r="1233" spans="1:24" ht="12.75">
      <c r="A1233" s="447"/>
      <c r="B1233" s="447"/>
      <c r="C1233" s="454"/>
      <c r="D1233" s="447"/>
      <c r="E1233" s="449"/>
      <c r="F1233" s="447"/>
      <c r="G1233" s="447"/>
      <c r="H1233" s="447"/>
      <c r="I1233" s="447"/>
      <c r="J1233" s="447"/>
      <c r="K1233" s="447"/>
      <c r="L1233" s="447"/>
      <c r="M1233" s="447"/>
      <c r="N1233" s="447"/>
      <c r="O1233" s="447"/>
      <c r="P1233" s="447"/>
      <c r="Q1233" s="447"/>
      <c r="R1233" s="447"/>
      <c r="S1233" s="447"/>
      <c r="T1233" s="447"/>
      <c r="U1233" s="447"/>
      <c r="V1233" s="447"/>
      <c r="W1233" s="447"/>
      <c r="X1233" s="447"/>
    </row>
    <row r="1234" spans="1:24" ht="12.75">
      <c r="A1234" s="447"/>
      <c r="B1234" s="447"/>
      <c r="C1234" s="454"/>
      <c r="D1234" s="447"/>
      <c r="E1234" s="449"/>
      <c r="F1234" s="447"/>
      <c r="G1234" s="447"/>
      <c r="H1234" s="447"/>
      <c r="I1234" s="447"/>
      <c r="J1234" s="447"/>
      <c r="K1234" s="447"/>
      <c r="L1234" s="447"/>
      <c r="M1234" s="447"/>
      <c r="N1234" s="447"/>
      <c r="O1234" s="447"/>
      <c r="P1234" s="447"/>
      <c r="Q1234" s="447"/>
      <c r="R1234" s="447"/>
      <c r="S1234" s="447"/>
      <c r="T1234" s="447"/>
      <c r="U1234" s="447"/>
      <c r="V1234" s="447"/>
      <c r="W1234" s="447"/>
      <c r="X1234" s="447"/>
    </row>
    <row r="1235" spans="1:24" ht="12.75">
      <c r="A1235" s="447"/>
      <c r="B1235" s="447"/>
      <c r="C1235" s="454"/>
      <c r="D1235" s="447"/>
      <c r="E1235" s="449"/>
      <c r="F1235" s="447"/>
      <c r="G1235" s="447"/>
      <c r="H1235" s="447"/>
      <c r="I1235" s="447"/>
      <c r="J1235" s="447"/>
      <c r="K1235" s="447"/>
      <c r="L1235" s="447"/>
      <c r="M1235" s="447"/>
      <c r="N1235" s="447"/>
      <c r="O1235" s="447"/>
      <c r="P1235" s="447"/>
      <c r="Q1235" s="447"/>
      <c r="R1235" s="447"/>
      <c r="S1235" s="447"/>
      <c r="T1235" s="447"/>
      <c r="U1235" s="447"/>
      <c r="V1235" s="447"/>
      <c r="W1235" s="447"/>
      <c r="X1235" s="447"/>
    </row>
    <row r="1236" spans="1:24" ht="12.75">
      <c r="A1236" s="447"/>
      <c r="B1236" s="447"/>
      <c r="C1236" s="454"/>
      <c r="D1236" s="447"/>
      <c r="E1236" s="449"/>
      <c r="F1236" s="447"/>
      <c r="G1236" s="447"/>
      <c r="H1236" s="447"/>
      <c r="I1236" s="447"/>
      <c r="J1236" s="447"/>
      <c r="K1236" s="447"/>
      <c r="L1236" s="447"/>
      <c r="M1236" s="447"/>
      <c r="N1236" s="447"/>
      <c r="O1236" s="447"/>
      <c r="P1236" s="447"/>
      <c r="Q1236" s="447"/>
      <c r="R1236" s="447"/>
      <c r="S1236" s="447"/>
      <c r="T1236" s="447"/>
      <c r="U1236" s="447"/>
      <c r="V1236" s="447"/>
      <c r="W1236" s="447"/>
      <c r="X1236" s="447"/>
    </row>
    <row r="1237" spans="1:24" ht="12.75">
      <c r="A1237" s="447"/>
      <c r="B1237" s="447"/>
      <c r="C1237" s="454"/>
      <c r="D1237" s="447"/>
      <c r="E1237" s="449"/>
      <c r="F1237" s="447"/>
      <c r="G1237" s="447"/>
      <c r="H1237" s="447"/>
      <c r="I1237" s="447"/>
      <c r="J1237" s="447"/>
      <c r="K1237" s="447"/>
      <c r="L1237" s="447"/>
      <c r="M1237" s="447"/>
      <c r="N1237" s="447"/>
      <c r="O1237" s="447"/>
      <c r="P1237" s="447"/>
      <c r="Q1237" s="447"/>
      <c r="R1237" s="447"/>
      <c r="S1237" s="447"/>
      <c r="T1237" s="447"/>
      <c r="U1237" s="447"/>
      <c r="V1237" s="447"/>
      <c r="W1237" s="447"/>
      <c r="X1237" s="447"/>
    </row>
    <row r="1238" spans="1:24" ht="12.75">
      <c r="A1238" s="447"/>
      <c r="B1238" s="447"/>
      <c r="C1238" s="454"/>
      <c r="D1238" s="447"/>
      <c r="E1238" s="449"/>
      <c r="F1238" s="447"/>
      <c r="G1238" s="447"/>
      <c r="H1238" s="447"/>
      <c r="I1238" s="447"/>
      <c r="J1238" s="447"/>
      <c r="K1238" s="447"/>
      <c r="L1238" s="447"/>
      <c r="M1238" s="447"/>
      <c r="N1238" s="447"/>
      <c r="O1238" s="447"/>
      <c r="P1238" s="447"/>
      <c r="Q1238" s="447"/>
      <c r="R1238" s="447"/>
      <c r="S1238" s="447"/>
      <c r="T1238" s="447"/>
      <c r="U1238" s="447"/>
      <c r="V1238" s="447"/>
      <c r="W1238" s="447"/>
      <c r="X1238" s="447"/>
    </row>
    <row r="1239" spans="1:24" ht="12.75">
      <c r="A1239" s="447"/>
      <c r="B1239" s="447"/>
      <c r="C1239" s="454"/>
      <c r="D1239" s="447"/>
      <c r="E1239" s="449"/>
      <c r="F1239" s="447"/>
      <c r="G1239" s="447"/>
      <c r="H1239" s="447"/>
      <c r="I1239" s="447"/>
      <c r="J1239" s="447"/>
      <c r="K1239" s="447"/>
      <c r="L1239" s="447"/>
      <c r="M1239" s="447"/>
      <c r="N1239" s="447"/>
      <c r="O1239" s="447"/>
      <c r="P1239" s="447"/>
      <c r="Q1239" s="447"/>
      <c r="R1239" s="447"/>
      <c r="S1239" s="447"/>
      <c r="T1239" s="447"/>
      <c r="U1239" s="447"/>
      <c r="V1239" s="447"/>
      <c r="W1239" s="447"/>
      <c r="X1239" s="447"/>
    </row>
    <row r="1240" spans="1:24" ht="12.75">
      <c r="A1240" s="447"/>
      <c r="B1240" s="447"/>
      <c r="C1240" s="454"/>
      <c r="D1240" s="447"/>
      <c r="E1240" s="449"/>
      <c r="F1240" s="447"/>
      <c r="G1240" s="447"/>
      <c r="H1240" s="447"/>
      <c r="I1240" s="447"/>
      <c r="J1240" s="447"/>
      <c r="K1240" s="447"/>
      <c r="L1240" s="447"/>
      <c r="M1240" s="447"/>
      <c r="N1240" s="447"/>
      <c r="O1240" s="447"/>
      <c r="P1240" s="447"/>
      <c r="Q1240" s="447"/>
      <c r="R1240" s="447"/>
      <c r="S1240" s="447"/>
      <c r="T1240" s="447"/>
      <c r="U1240" s="447"/>
      <c r="V1240" s="447"/>
      <c r="W1240" s="447"/>
      <c r="X1240" s="447"/>
    </row>
    <row r="1241" spans="1:24" ht="12.75">
      <c r="A1241" s="447"/>
      <c r="B1241" s="447"/>
      <c r="C1241" s="454"/>
      <c r="D1241" s="447"/>
      <c r="E1241" s="449"/>
      <c r="F1241" s="447"/>
      <c r="G1241" s="447"/>
      <c r="H1241" s="447"/>
      <c r="I1241" s="447"/>
      <c r="J1241" s="447"/>
      <c r="K1241" s="447"/>
      <c r="L1241" s="447"/>
      <c r="M1241" s="447"/>
      <c r="N1241" s="447"/>
      <c r="O1241" s="447"/>
      <c r="P1241" s="447"/>
      <c r="Q1241" s="447"/>
      <c r="R1241" s="447"/>
      <c r="S1241" s="447"/>
      <c r="T1241" s="447"/>
      <c r="U1241" s="447"/>
      <c r="V1241" s="447"/>
      <c r="W1241" s="447"/>
      <c r="X1241" s="447"/>
    </row>
    <row r="1242" spans="1:24" ht="12.75">
      <c r="A1242" s="447"/>
      <c r="B1242" s="447"/>
      <c r="C1242" s="454"/>
      <c r="D1242" s="447"/>
      <c r="E1242" s="449"/>
      <c r="F1242" s="447"/>
      <c r="G1242" s="447"/>
      <c r="H1242" s="447"/>
      <c r="I1242" s="447"/>
      <c r="J1242" s="447"/>
      <c r="K1242" s="447"/>
      <c r="L1242" s="447"/>
      <c r="M1242" s="447"/>
      <c r="N1242" s="447"/>
      <c r="O1242" s="447"/>
      <c r="P1242" s="447"/>
      <c r="Q1242" s="447"/>
      <c r="R1242" s="447"/>
      <c r="S1242" s="447"/>
      <c r="T1242" s="447"/>
      <c r="U1242" s="447"/>
      <c r="V1242" s="447"/>
      <c r="W1242" s="447"/>
      <c r="X1242" s="447"/>
    </row>
    <row r="1243" spans="1:24" ht="12.75">
      <c r="A1243" s="447"/>
      <c r="B1243" s="447"/>
      <c r="C1243" s="454"/>
      <c r="D1243" s="447"/>
      <c r="E1243" s="449"/>
      <c r="F1243" s="447"/>
      <c r="G1243" s="447"/>
      <c r="H1243" s="447"/>
      <c r="I1243" s="447"/>
      <c r="J1243" s="447"/>
      <c r="K1243" s="447"/>
      <c r="L1243" s="447"/>
      <c r="M1243" s="447"/>
      <c r="N1243" s="447"/>
      <c r="O1243" s="447"/>
      <c r="P1243" s="447"/>
      <c r="Q1243" s="447"/>
      <c r="R1243" s="447"/>
      <c r="S1243" s="447"/>
      <c r="T1243" s="447"/>
      <c r="U1243" s="447"/>
      <c r="V1243" s="447"/>
      <c r="W1243" s="447"/>
      <c r="X1243" s="447"/>
    </row>
    <row r="1244" spans="1:24" ht="12.75">
      <c r="A1244" s="447"/>
      <c r="B1244" s="447"/>
      <c r="C1244" s="454"/>
      <c r="D1244" s="447"/>
      <c r="E1244" s="449"/>
      <c r="F1244" s="447"/>
      <c r="G1244" s="447"/>
      <c r="H1244" s="447"/>
      <c r="I1244" s="447"/>
      <c r="J1244" s="447"/>
      <c r="K1244" s="447"/>
      <c r="L1244" s="447"/>
      <c r="M1244" s="447"/>
      <c r="N1244" s="447"/>
      <c r="O1244" s="447"/>
      <c r="P1244" s="447"/>
      <c r="Q1244" s="447"/>
      <c r="R1244" s="447"/>
      <c r="S1244" s="447"/>
      <c r="T1244" s="447"/>
      <c r="U1244" s="447"/>
      <c r="V1244" s="447"/>
      <c r="W1244" s="447"/>
      <c r="X1244" s="447"/>
    </row>
    <row r="1245" spans="1:24" ht="12.75">
      <c r="A1245" s="447"/>
      <c r="B1245" s="447"/>
      <c r="C1245" s="454"/>
      <c r="D1245" s="447"/>
      <c r="E1245" s="449"/>
      <c r="F1245" s="447"/>
      <c r="G1245" s="447"/>
      <c r="H1245" s="447"/>
      <c r="I1245" s="447"/>
      <c r="J1245" s="447"/>
      <c r="K1245" s="447"/>
      <c r="L1245" s="447"/>
      <c r="M1245" s="447"/>
      <c r="N1245" s="447"/>
      <c r="O1245" s="447"/>
      <c r="P1245" s="447"/>
      <c r="Q1245" s="447"/>
      <c r="R1245" s="447"/>
      <c r="S1245" s="447"/>
      <c r="T1245" s="447"/>
      <c r="U1245" s="447"/>
      <c r="V1245" s="447"/>
      <c r="W1245" s="447"/>
      <c r="X1245" s="447"/>
    </row>
    <row r="1246" spans="1:24" ht="12.75">
      <c r="A1246" s="447"/>
      <c r="B1246" s="447"/>
      <c r="C1246" s="454"/>
      <c r="D1246" s="447"/>
      <c r="E1246" s="449"/>
      <c r="F1246" s="447"/>
      <c r="G1246" s="447"/>
      <c r="H1246" s="447"/>
      <c r="I1246" s="447"/>
      <c r="J1246" s="447"/>
      <c r="K1246" s="447"/>
      <c r="L1246" s="447"/>
      <c r="M1246" s="447"/>
      <c r="N1246" s="447"/>
      <c r="O1246" s="447"/>
      <c r="P1246" s="447"/>
      <c r="Q1246" s="447"/>
      <c r="R1246" s="447"/>
      <c r="S1246" s="447"/>
      <c r="T1246" s="447"/>
      <c r="U1246" s="447"/>
      <c r="V1246" s="447"/>
      <c r="W1246" s="447"/>
      <c r="X1246" s="447"/>
    </row>
    <row r="1247" spans="1:24" ht="12.75">
      <c r="A1247" s="447"/>
      <c r="B1247" s="447"/>
      <c r="C1247" s="454"/>
      <c r="D1247" s="447"/>
      <c r="E1247" s="449"/>
      <c r="F1247" s="447"/>
      <c r="G1247" s="447"/>
      <c r="H1247" s="447"/>
      <c r="I1247" s="447"/>
      <c r="J1247" s="447"/>
      <c r="K1247" s="447"/>
      <c r="L1247" s="447"/>
      <c r="M1247" s="447"/>
      <c r="N1247" s="447"/>
      <c r="O1247" s="447"/>
      <c r="P1247" s="447"/>
      <c r="Q1247" s="447"/>
      <c r="R1247" s="447"/>
      <c r="S1247" s="447"/>
      <c r="T1247" s="447"/>
      <c r="U1247" s="447"/>
      <c r="V1247" s="447"/>
      <c r="W1247" s="447"/>
      <c r="X1247" s="447"/>
    </row>
    <row r="1248" spans="1:24" ht="12.75">
      <c r="A1248" s="447"/>
      <c r="B1248" s="447"/>
      <c r="C1248" s="454"/>
      <c r="D1248" s="447"/>
      <c r="E1248" s="449"/>
      <c r="F1248" s="447"/>
      <c r="G1248" s="447"/>
      <c r="H1248" s="447"/>
      <c r="I1248" s="447"/>
      <c r="J1248" s="447"/>
      <c r="K1248" s="447"/>
      <c r="L1248" s="447"/>
      <c r="M1248" s="447"/>
      <c r="N1248" s="447"/>
      <c r="O1248" s="447"/>
      <c r="P1248" s="447"/>
      <c r="Q1248" s="447"/>
      <c r="R1248" s="447"/>
      <c r="S1248" s="447"/>
      <c r="T1248" s="447"/>
      <c r="U1248" s="447"/>
      <c r="V1248" s="447"/>
      <c r="W1248" s="447"/>
      <c r="X1248" s="447"/>
    </row>
    <row r="1249" spans="1:24" ht="12.75">
      <c r="A1249" s="447"/>
      <c r="B1249" s="447"/>
      <c r="C1249" s="454"/>
      <c r="D1249" s="447"/>
      <c r="E1249" s="449"/>
      <c r="F1249" s="447"/>
      <c r="G1249" s="447"/>
      <c r="H1249" s="447"/>
      <c r="I1249" s="447"/>
      <c r="J1249" s="447"/>
      <c r="K1249" s="447"/>
      <c r="L1249" s="447"/>
      <c r="M1249" s="447"/>
      <c r="N1249" s="447"/>
      <c r="O1249" s="447"/>
      <c r="P1249" s="447"/>
      <c r="Q1249" s="447"/>
      <c r="R1249" s="447"/>
      <c r="S1249" s="447"/>
      <c r="T1249" s="447"/>
      <c r="U1249" s="447"/>
      <c r="V1249" s="447"/>
      <c r="W1249" s="447"/>
      <c r="X1249" s="447"/>
    </row>
    <row r="1250" spans="1:24" ht="12.75">
      <c r="A1250" s="447"/>
      <c r="B1250" s="447"/>
      <c r="C1250" s="454"/>
      <c r="D1250" s="447"/>
      <c r="E1250" s="449"/>
      <c r="F1250" s="447"/>
      <c r="G1250" s="447"/>
      <c r="H1250" s="447"/>
      <c r="I1250" s="447"/>
      <c r="J1250" s="447"/>
      <c r="K1250" s="447"/>
      <c r="L1250" s="447"/>
      <c r="M1250" s="447"/>
      <c r="N1250" s="447"/>
      <c r="O1250" s="447"/>
      <c r="P1250" s="447"/>
      <c r="Q1250" s="447"/>
      <c r="R1250" s="447"/>
      <c r="S1250" s="447"/>
      <c r="T1250" s="447"/>
      <c r="U1250" s="447"/>
      <c r="V1250" s="447"/>
      <c r="W1250" s="447"/>
      <c r="X1250" s="447"/>
    </row>
    <row r="1251" spans="1:24" ht="12.75">
      <c r="A1251" s="447"/>
      <c r="B1251" s="447"/>
      <c r="C1251" s="454"/>
      <c r="D1251" s="447"/>
      <c r="E1251" s="449"/>
      <c r="F1251" s="447"/>
      <c r="G1251" s="447"/>
      <c r="H1251" s="447"/>
      <c r="I1251" s="447"/>
      <c r="J1251" s="447"/>
      <c r="K1251" s="447"/>
      <c r="L1251" s="447"/>
      <c r="M1251" s="447"/>
      <c r="N1251" s="447"/>
      <c r="O1251" s="447"/>
      <c r="P1251" s="447"/>
      <c r="Q1251" s="447"/>
      <c r="R1251" s="447"/>
      <c r="S1251" s="447"/>
      <c r="T1251" s="447"/>
      <c r="U1251" s="447"/>
      <c r="V1251" s="447"/>
      <c r="W1251" s="447"/>
      <c r="X1251" s="447"/>
    </row>
    <row r="1252" spans="1:24" ht="12.75">
      <c r="A1252" s="447"/>
      <c r="B1252" s="447"/>
      <c r="C1252" s="454"/>
      <c r="D1252" s="447"/>
      <c r="E1252" s="449"/>
      <c r="F1252" s="447"/>
      <c r="G1252" s="447"/>
      <c r="H1252" s="447"/>
      <c r="I1252" s="447"/>
      <c r="J1252" s="447"/>
      <c r="K1252" s="447"/>
      <c r="L1252" s="447"/>
      <c r="M1252" s="447"/>
      <c r="N1252" s="447"/>
      <c r="O1252" s="447"/>
      <c r="P1252" s="447"/>
      <c r="Q1252" s="447"/>
      <c r="R1252" s="447"/>
      <c r="S1252" s="447"/>
      <c r="T1252" s="447"/>
      <c r="U1252" s="447"/>
      <c r="V1252" s="447"/>
      <c r="W1252" s="447"/>
      <c r="X1252" s="447"/>
    </row>
    <row r="1253" spans="1:24" ht="12.75">
      <c r="A1253" s="447"/>
      <c r="B1253" s="447"/>
      <c r="C1253" s="454"/>
      <c r="D1253" s="447"/>
      <c r="E1253" s="449"/>
      <c r="F1253" s="447"/>
      <c r="G1253" s="447"/>
      <c r="H1253" s="447"/>
      <c r="I1253" s="447"/>
      <c r="J1253" s="447"/>
      <c r="K1253" s="447"/>
      <c r="L1253" s="447"/>
      <c r="M1253" s="447"/>
      <c r="N1253" s="447"/>
      <c r="O1253" s="447"/>
      <c r="P1253" s="447"/>
      <c r="Q1253" s="447"/>
      <c r="R1253" s="447"/>
      <c r="S1253" s="447"/>
      <c r="T1253" s="447"/>
      <c r="U1253" s="447"/>
      <c r="V1253" s="447"/>
      <c r="W1253" s="447"/>
      <c r="X1253" s="447"/>
    </row>
    <row r="1254" spans="1:24" ht="12.75">
      <c r="A1254" s="447"/>
      <c r="B1254" s="447"/>
      <c r="C1254" s="454"/>
      <c r="D1254" s="447"/>
      <c r="E1254" s="449"/>
      <c r="F1254" s="447"/>
      <c r="G1254" s="447"/>
      <c r="H1254" s="447"/>
      <c r="I1254" s="447"/>
      <c r="J1254" s="447"/>
      <c r="K1254" s="447"/>
      <c r="L1254" s="447"/>
      <c r="M1254" s="447"/>
      <c r="N1254" s="447"/>
      <c r="O1254" s="447"/>
      <c r="P1254" s="447"/>
      <c r="Q1254" s="447"/>
      <c r="R1254" s="447"/>
      <c r="S1254" s="447"/>
      <c r="T1254" s="447"/>
      <c r="U1254" s="447"/>
      <c r="V1254" s="447"/>
      <c r="W1254" s="447"/>
      <c r="X1254" s="447"/>
    </row>
    <row r="1255" spans="1:24" ht="12.75">
      <c r="A1255" s="447"/>
      <c r="B1255" s="447"/>
      <c r="C1255" s="454"/>
      <c r="D1255" s="447"/>
      <c r="E1255" s="449"/>
      <c r="F1255" s="447"/>
      <c r="G1255" s="447"/>
      <c r="H1255" s="447"/>
      <c r="I1255" s="447"/>
      <c r="J1255" s="447"/>
      <c r="K1255" s="447"/>
      <c r="L1255" s="447"/>
      <c r="M1255" s="447"/>
      <c r="N1255" s="447"/>
      <c r="O1255" s="447"/>
      <c r="P1255" s="447"/>
      <c r="Q1255" s="447"/>
      <c r="R1255" s="447"/>
      <c r="S1255" s="447"/>
      <c r="T1255" s="447"/>
      <c r="U1255" s="447"/>
      <c r="V1255" s="447"/>
      <c r="W1255" s="447"/>
      <c r="X1255" s="447"/>
    </row>
    <row r="1256" spans="1:24" ht="12.75">
      <c r="A1256" s="447"/>
      <c r="B1256" s="447"/>
      <c r="C1256" s="454"/>
      <c r="D1256" s="447"/>
      <c r="E1256" s="449"/>
      <c r="F1256" s="447"/>
      <c r="G1256" s="447"/>
      <c r="H1256" s="447"/>
      <c r="I1256" s="447"/>
      <c r="J1256" s="447"/>
      <c r="K1256" s="447"/>
      <c r="L1256" s="447"/>
      <c r="M1256" s="447"/>
      <c r="N1256" s="447"/>
      <c r="O1256" s="447"/>
      <c r="P1256" s="447"/>
      <c r="Q1256" s="447"/>
      <c r="R1256" s="447"/>
      <c r="S1256" s="447"/>
      <c r="T1256" s="447"/>
      <c r="U1256" s="447"/>
      <c r="V1256" s="447"/>
      <c r="W1256" s="447"/>
      <c r="X1256" s="447"/>
    </row>
    <row r="1257" spans="1:24" ht="12.75">
      <c r="A1257" s="447"/>
      <c r="B1257" s="447"/>
      <c r="C1257" s="454"/>
      <c r="D1257" s="447"/>
      <c r="E1257" s="449"/>
      <c r="F1257" s="447"/>
      <c r="G1257" s="447"/>
      <c r="H1257" s="447"/>
      <c r="I1257" s="447"/>
      <c r="J1257" s="447"/>
      <c r="K1257" s="447"/>
      <c r="L1257" s="447"/>
      <c r="M1257" s="447"/>
      <c r="N1257" s="447"/>
      <c r="O1257" s="447"/>
      <c r="P1257" s="447"/>
      <c r="Q1257" s="447"/>
      <c r="R1257" s="447"/>
      <c r="S1257" s="447"/>
      <c r="T1257" s="447"/>
      <c r="U1257" s="447"/>
      <c r="V1257" s="447"/>
      <c r="W1257" s="447"/>
      <c r="X1257" s="447"/>
    </row>
    <row r="1258" spans="1:24" ht="12.75">
      <c r="A1258" s="447"/>
      <c r="B1258" s="447"/>
      <c r="C1258" s="454"/>
      <c r="D1258" s="447"/>
      <c r="E1258" s="449"/>
      <c r="F1258" s="447"/>
      <c r="G1258" s="447"/>
      <c r="H1258" s="447"/>
      <c r="I1258" s="447"/>
      <c r="J1258" s="447"/>
      <c r="K1258" s="447"/>
      <c r="L1258" s="447"/>
      <c r="M1258" s="447"/>
      <c r="N1258" s="447"/>
      <c r="O1258" s="447"/>
      <c r="P1258" s="447"/>
      <c r="Q1258" s="447"/>
      <c r="R1258" s="447"/>
      <c r="S1258" s="447"/>
      <c r="T1258" s="447"/>
      <c r="U1258" s="447"/>
      <c r="V1258" s="447"/>
      <c r="W1258" s="447"/>
      <c r="X1258" s="447"/>
    </row>
    <row r="1259" spans="1:24" ht="12.75">
      <c r="A1259" s="447"/>
      <c r="B1259" s="447"/>
      <c r="C1259" s="454"/>
      <c r="D1259" s="447"/>
      <c r="E1259" s="449"/>
      <c r="F1259" s="447"/>
      <c r="G1259" s="447"/>
      <c r="H1259" s="447"/>
      <c r="I1259" s="447"/>
      <c r="J1259" s="447"/>
      <c r="K1259" s="447"/>
      <c r="L1259" s="447"/>
      <c r="M1259" s="447"/>
      <c r="N1259" s="447"/>
      <c r="O1259" s="447"/>
      <c r="P1259" s="447"/>
      <c r="Q1259" s="447"/>
      <c r="R1259" s="447"/>
      <c r="S1259" s="447"/>
      <c r="T1259" s="447"/>
      <c r="U1259" s="447"/>
      <c r="V1259" s="447"/>
      <c r="W1259" s="447"/>
      <c r="X1259" s="447"/>
    </row>
    <row r="1260" spans="1:24" ht="12.75">
      <c r="A1260" s="447"/>
      <c r="B1260" s="447"/>
      <c r="C1260" s="454"/>
      <c r="D1260" s="447"/>
      <c r="E1260" s="449"/>
      <c r="F1260" s="447"/>
      <c r="G1260" s="447"/>
      <c r="H1260" s="447"/>
      <c r="I1260" s="447"/>
      <c r="J1260" s="447"/>
      <c r="K1260" s="447"/>
      <c r="L1260" s="447"/>
      <c r="M1260" s="447"/>
      <c r="N1260" s="447"/>
      <c r="O1260" s="447"/>
      <c r="P1260" s="447"/>
      <c r="Q1260" s="447"/>
      <c r="R1260" s="447"/>
      <c r="S1260" s="447"/>
      <c r="T1260" s="447"/>
      <c r="U1260" s="447"/>
      <c r="V1260" s="447"/>
      <c r="W1260" s="447"/>
      <c r="X1260" s="447"/>
    </row>
    <row r="1261" spans="1:24" ht="12.75">
      <c r="A1261" s="447"/>
      <c r="B1261" s="447"/>
      <c r="C1261" s="454"/>
      <c r="D1261" s="447"/>
      <c r="E1261" s="449"/>
      <c r="F1261" s="447"/>
      <c r="G1261" s="447"/>
      <c r="H1261" s="447"/>
      <c r="I1261" s="447"/>
      <c r="J1261" s="447"/>
      <c r="K1261" s="447"/>
      <c r="L1261" s="447"/>
      <c r="M1261" s="447"/>
      <c r="N1261" s="447"/>
      <c r="O1261" s="447"/>
      <c r="P1261" s="447"/>
      <c r="Q1261" s="447"/>
      <c r="R1261" s="447"/>
      <c r="S1261" s="447"/>
      <c r="T1261" s="447"/>
      <c r="U1261" s="447"/>
      <c r="V1261" s="447"/>
      <c r="W1261" s="447"/>
      <c r="X1261" s="447"/>
    </row>
    <row r="1262" spans="1:24" ht="12.75">
      <c r="A1262" s="447"/>
      <c r="B1262" s="447"/>
      <c r="C1262" s="454"/>
      <c r="D1262" s="447"/>
      <c r="E1262" s="449"/>
      <c r="F1262" s="447"/>
      <c r="G1262" s="447"/>
      <c r="H1262" s="447"/>
      <c r="I1262" s="447"/>
      <c r="J1262" s="447"/>
      <c r="K1262" s="447"/>
      <c r="L1262" s="447"/>
      <c r="M1262" s="447"/>
      <c r="N1262" s="447"/>
      <c r="O1262" s="447"/>
      <c r="P1262" s="447"/>
      <c r="Q1262" s="447"/>
      <c r="R1262" s="447"/>
      <c r="S1262" s="447"/>
      <c r="T1262" s="447"/>
      <c r="U1262" s="447"/>
      <c r="V1262" s="447"/>
      <c r="W1262" s="447"/>
      <c r="X1262" s="447"/>
    </row>
    <row r="1263" spans="1:24" ht="12.75">
      <c r="A1263" s="447"/>
      <c r="B1263" s="447"/>
      <c r="C1263" s="454"/>
      <c r="D1263" s="447"/>
      <c r="E1263" s="449"/>
      <c r="F1263" s="447"/>
      <c r="G1263" s="447"/>
      <c r="H1263" s="447"/>
      <c r="I1263" s="447"/>
      <c r="J1263" s="447"/>
      <c r="K1263" s="447"/>
      <c r="L1263" s="447"/>
      <c r="M1263" s="447"/>
      <c r="N1263" s="447"/>
      <c r="O1263" s="447"/>
      <c r="P1263" s="447"/>
      <c r="Q1263" s="447"/>
      <c r="R1263" s="447"/>
      <c r="S1263" s="447"/>
      <c r="T1263" s="447"/>
      <c r="U1263" s="447"/>
      <c r="V1263" s="447"/>
      <c r="W1263" s="447"/>
      <c r="X1263" s="447"/>
    </row>
    <row r="1264" spans="1:24" ht="12.75">
      <c r="A1264" s="447"/>
      <c r="B1264" s="447"/>
      <c r="C1264" s="454"/>
      <c r="D1264" s="447"/>
      <c r="E1264" s="449"/>
      <c r="F1264" s="447"/>
      <c r="G1264" s="447"/>
      <c r="H1264" s="447"/>
      <c r="I1264" s="447"/>
      <c r="J1264" s="447"/>
      <c r="K1264" s="447"/>
      <c r="L1264" s="447"/>
      <c r="M1264" s="447"/>
      <c r="N1264" s="447"/>
      <c r="O1264" s="447"/>
      <c r="P1264" s="447"/>
      <c r="Q1264" s="447"/>
      <c r="R1264" s="447"/>
      <c r="S1264" s="447"/>
      <c r="T1264" s="447"/>
      <c r="U1264" s="447"/>
      <c r="V1264" s="447"/>
      <c r="W1264" s="447"/>
      <c r="X1264" s="447"/>
    </row>
    <row r="1265" spans="1:24" ht="12.75">
      <c r="A1265" s="447"/>
      <c r="B1265" s="447"/>
      <c r="C1265" s="454"/>
      <c r="D1265" s="447"/>
      <c r="E1265" s="449"/>
      <c r="F1265" s="447"/>
      <c r="G1265" s="447"/>
      <c r="H1265" s="447"/>
      <c r="I1265" s="447"/>
      <c r="J1265" s="447"/>
      <c r="K1265" s="447"/>
      <c r="L1265" s="447"/>
      <c r="M1265" s="447"/>
      <c r="N1265" s="447"/>
      <c r="O1265" s="447"/>
      <c r="P1265" s="447"/>
      <c r="Q1265" s="447"/>
      <c r="R1265" s="447"/>
      <c r="S1265" s="447"/>
      <c r="T1265" s="447"/>
      <c r="U1265" s="447"/>
      <c r="V1265" s="447"/>
      <c r="W1265" s="447"/>
      <c r="X1265" s="447"/>
    </row>
    <row r="1266" spans="1:24" ht="12.75">
      <c r="A1266" s="447"/>
      <c r="B1266" s="447"/>
      <c r="C1266" s="454"/>
      <c r="D1266" s="447"/>
      <c r="E1266" s="449"/>
      <c r="F1266" s="447"/>
      <c r="G1266" s="447"/>
      <c r="H1266" s="447"/>
      <c r="I1266" s="447"/>
      <c r="J1266" s="447"/>
      <c r="K1266" s="447"/>
      <c r="L1266" s="447"/>
      <c r="M1266" s="447"/>
      <c r="N1266" s="447"/>
      <c r="O1266" s="447"/>
      <c r="P1266" s="447"/>
      <c r="Q1266" s="447"/>
      <c r="R1266" s="447"/>
      <c r="S1266" s="447"/>
      <c r="T1266" s="447"/>
      <c r="U1266" s="447"/>
      <c r="V1266" s="447"/>
      <c r="W1266" s="447"/>
      <c r="X1266" s="447"/>
    </row>
    <row r="1267" spans="1:24" ht="12.75">
      <c r="A1267" s="447"/>
      <c r="B1267" s="447"/>
      <c r="C1267" s="454"/>
      <c r="D1267" s="447"/>
      <c r="E1267" s="449"/>
      <c r="F1267" s="447"/>
      <c r="G1267" s="447"/>
      <c r="H1267" s="447"/>
      <c r="I1267" s="447"/>
      <c r="J1267" s="447"/>
      <c r="K1267" s="447"/>
      <c r="L1267" s="447"/>
      <c r="M1267" s="447"/>
      <c r="N1267" s="447"/>
      <c r="O1267" s="447"/>
      <c r="P1267" s="447"/>
      <c r="Q1267" s="447"/>
      <c r="R1267" s="447"/>
      <c r="S1267" s="447"/>
      <c r="T1267" s="447"/>
      <c r="U1267" s="447"/>
      <c r="V1267" s="447"/>
      <c r="W1267" s="447"/>
      <c r="X1267" s="447"/>
    </row>
    <row r="1268" spans="1:24" ht="12.75">
      <c r="A1268" s="447"/>
      <c r="B1268" s="447"/>
      <c r="C1268" s="454"/>
      <c r="D1268" s="447"/>
      <c r="E1268" s="449"/>
      <c r="F1268" s="447"/>
      <c r="G1268" s="447"/>
      <c r="H1268" s="447"/>
      <c r="I1268" s="447"/>
      <c r="J1268" s="447"/>
      <c r="K1268" s="447"/>
      <c r="L1268" s="447"/>
      <c r="M1268" s="447"/>
      <c r="N1268" s="447"/>
      <c r="O1268" s="447"/>
      <c r="P1268" s="447"/>
      <c r="Q1268" s="447"/>
      <c r="R1268" s="447"/>
      <c r="S1268" s="447"/>
      <c r="T1268" s="447"/>
      <c r="U1268" s="447"/>
      <c r="V1268" s="447"/>
      <c r="W1268" s="447"/>
      <c r="X1268" s="447"/>
    </row>
    <row r="1269" spans="1:24" ht="12.75">
      <c r="A1269" s="447"/>
      <c r="B1269" s="447"/>
      <c r="C1269" s="454"/>
      <c r="D1269" s="447"/>
      <c r="E1269" s="449"/>
      <c r="F1269" s="447"/>
      <c r="G1269" s="447"/>
      <c r="H1269" s="447"/>
      <c r="I1269" s="447"/>
      <c r="J1269" s="447"/>
      <c r="K1269" s="447"/>
      <c r="L1269" s="447"/>
      <c r="M1269" s="447"/>
      <c r="N1269" s="447"/>
      <c r="O1269" s="447"/>
      <c r="P1269" s="447"/>
      <c r="Q1269" s="447"/>
      <c r="R1269" s="447"/>
      <c r="S1269" s="447"/>
      <c r="T1269" s="447"/>
      <c r="U1269" s="447"/>
      <c r="V1269" s="447"/>
      <c r="W1269" s="447"/>
      <c r="X1269" s="447"/>
    </row>
    <row r="1270" spans="1:24" ht="12.75">
      <c r="A1270" s="447"/>
      <c r="B1270" s="447"/>
      <c r="C1270" s="454"/>
      <c r="D1270" s="447"/>
      <c r="E1270" s="449"/>
      <c r="F1270" s="447"/>
      <c r="G1270" s="447"/>
      <c r="H1270" s="447"/>
      <c r="I1270" s="447"/>
      <c r="J1270" s="447"/>
      <c r="K1270" s="447"/>
      <c r="L1270" s="447"/>
      <c r="M1270" s="447"/>
      <c r="N1270" s="447"/>
      <c r="O1270" s="447"/>
      <c r="P1270" s="447"/>
      <c r="Q1270" s="447"/>
      <c r="R1270" s="447"/>
      <c r="S1270" s="447"/>
      <c r="T1270" s="447"/>
      <c r="U1270" s="447"/>
      <c r="V1270" s="447"/>
      <c r="W1270" s="447"/>
      <c r="X1270" s="447"/>
    </row>
    <row r="1271" spans="1:24" ht="12.75">
      <c r="A1271" s="447"/>
      <c r="B1271" s="447"/>
      <c r="C1271" s="454"/>
      <c r="D1271" s="447"/>
      <c r="E1271" s="449"/>
      <c r="F1271" s="447"/>
      <c r="G1271" s="447"/>
      <c r="H1271" s="447"/>
      <c r="I1271" s="447"/>
      <c r="J1271" s="447"/>
      <c r="K1271" s="447"/>
      <c r="L1271" s="447"/>
      <c r="M1271" s="447"/>
      <c r="N1271" s="447"/>
      <c r="O1271" s="447"/>
      <c r="P1271" s="447"/>
      <c r="Q1271" s="447"/>
      <c r="R1271" s="447"/>
      <c r="S1271" s="447"/>
      <c r="T1271" s="447"/>
      <c r="U1271" s="447"/>
      <c r="V1271" s="447"/>
      <c r="W1271" s="447"/>
      <c r="X1271" s="447"/>
    </row>
    <row r="1272" spans="1:24" ht="12.75">
      <c r="A1272" s="447"/>
      <c r="B1272" s="447"/>
      <c r="C1272" s="454"/>
      <c r="D1272" s="447"/>
      <c r="E1272" s="449"/>
      <c r="F1272" s="447"/>
      <c r="G1272" s="447"/>
      <c r="H1272" s="447"/>
      <c r="I1272" s="447"/>
      <c r="J1272" s="447"/>
      <c r="K1272" s="447"/>
      <c r="L1272" s="447"/>
      <c r="M1272" s="447"/>
      <c r="N1272" s="447"/>
      <c r="O1272" s="447"/>
      <c r="P1272" s="447"/>
      <c r="Q1272" s="447"/>
      <c r="R1272" s="447"/>
      <c r="S1272" s="447"/>
      <c r="T1272" s="447"/>
      <c r="U1272" s="447"/>
      <c r="V1272" s="447"/>
      <c r="W1272" s="447"/>
      <c r="X1272" s="447"/>
    </row>
    <row r="1273" spans="1:24" ht="12.75">
      <c r="A1273" s="447"/>
      <c r="B1273" s="447"/>
      <c r="C1273" s="454"/>
      <c r="D1273" s="447"/>
      <c r="E1273" s="449"/>
      <c r="F1273" s="447"/>
      <c r="G1273" s="447"/>
      <c r="H1273" s="447"/>
      <c r="I1273" s="447"/>
      <c r="J1273" s="447"/>
      <c r="K1273" s="447"/>
      <c r="L1273" s="447"/>
      <c r="M1273" s="447"/>
      <c r="N1273" s="447"/>
      <c r="O1273" s="447"/>
      <c r="P1273" s="447"/>
      <c r="Q1273" s="447"/>
      <c r="R1273" s="447"/>
      <c r="S1273" s="447"/>
      <c r="T1273" s="447"/>
      <c r="U1273" s="447"/>
      <c r="V1273" s="447"/>
      <c r="W1273" s="447"/>
      <c r="X1273" s="447"/>
    </row>
    <row r="1274" spans="1:24" ht="12.75">
      <c r="A1274" s="447"/>
      <c r="B1274" s="447"/>
      <c r="C1274" s="454"/>
      <c r="D1274" s="447"/>
      <c r="E1274" s="449"/>
      <c r="F1274" s="447"/>
      <c r="G1274" s="447"/>
      <c r="H1274" s="447"/>
      <c r="I1274" s="447"/>
      <c r="J1274" s="447"/>
      <c r="K1274" s="447"/>
      <c r="L1274" s="447"/>
      <c r="M1274" s="447"/>
      <c r="N1274" s="447"/>
      <c r="O1274" s="447"/>
      <c r="P1274" s="447"/>
      <c r="Q1274" s="447"/>
      <c r="R1274" s="447"/>
      <c r="S1274" s="447"/>
      <c r="T1274" s="447"/>
      <c r="U1274" s="447"/>
      <c r="V1274" s="447"/>
      <c r="W1274" s="447"/>
      <c r="X1274" s="447"/>
    </row>
    <row r="1275" spans="1:24" ht="12.75">
      <c r="A1275" s="447"/>
      <c r="B1275" s="447"/>
      <c r="C1275" s="454"/>
      <c r="D1275" s="447"/>
      <c r="E1275" s="449"/>
      <c r="F1275" s="447"/>
      <c r="G1275" s="447"/>
      <c r="H1275" s="447"/>
      <c r="I1275" s="447"/>
      <c r="J1275" s="447"/>
      <c r="K1275" s="447"/>
      <c r="L1275" s="447"/>
      <c r="M1275" s="447"/>
      <c r="N1275" s="447"/>
      <c r="O1275" s="447"/>
      <c r="P1275" s="447"/>
      <c r="Q1275" s="447"/>
      <c r="R1275" s="447"/>
      <c r="S1275" s="447"/>
      <c r="T1275" s="447"/>
      <c r="U1275" s="447"/>
      <c r="V1275" s="447"/>
      <c r="W1275" s="447"/>
      <c r="X1275" s="447"/>
    </row>
    <row r="1276" spans="1:24" ht="12.75">
      <c r="A1276" s="447"/>
      <c r="B1276" s="447"/>
      <c r="C1276" s="454"/>
      <c r="D1276" s="447"/>
      <c r="E1276" s="449"/>
      <c r="F1276" s="447"/>
      <c r="G1276" s="447"/>
      <c r="H1276" s="447"/>
      <c r="I1276" s="447"/>
      <c r="J1276" s="447"/>
      <c r="K1276" s="447"/>
      <c r="L1276" s="447"/>
      <c r="M1276" s="447"/>
      <c r="N1276" s="447"/>
      <c r="O1276" s="447"/>
      <c r="P1276" s="447"/>
      <c r="Q1276" s="447"/>
      <c r="R1276" s="447"/>
      <c r="S1276" s="447"/>
      <c r="T1276" s="447"/>
      <c r="U1276" s="447"/>
      <c r="V1276" s="447"/>
      <c r="W1276" s="447"/>
      <c r="X1276" s="447"/>
    </row>
    <row r="1277" spans="1:24" ht="12.75">
      <c r="A1277" s="447"/>
      <c r="B1277" s="447"/>
      <c r="C1277" s="454"/>
      <c r="D1277" s="447"/>
      <c r="E1277" s="449"/>
      <c r="F1277" s="447"/>
      <c r="G1277" s="447"/>
      <c r="H1277" s="447"/>
      <c r="I1277" s="447"/>
      <c r="J1277" s="447"/>
      <c r="K1277" s="447"/>
      <c r="L1277" s="447"/>
      <c r="M1277" s="447"/>
      <c r="N1277" s="447"/>
      <c r="O1277" s="447"/>
      <c r="P1277" s="447"/>
      <c r="Q1277" s="447"/>
      <c r="R1277" s="447"/>
      <c r="S1277" s="447"/>
      <c r="T1277" s="447"/>
      <c r="U1277" s="447"/>
      <c r="V1277" s="447"/>
      <c r="W1277" s="447"/>
      <c r="X1277" s="447"/>
    </row>
    <row r="1278" spans="1:24" ht="12.75">
      <c r="A1278" s="447"/>
      <c r="B1278" s="447"/>
      <c r="C1278" s="454"/>
      <c r="D1278" s="447"/>
      <c r="E1278" s="449"/>
      <c r="F1278" s="447"/>
      <c r="G1278" s="447"/>
      <c r="H1278" s="447"/>
      <c r="I1278" s="447"/>
      <c r="J1278" s="447"/>
      <c r="K1278" s="447"/>
      <c r="L1278" s="447"/>
      <c r="M1278" s="447"/>
      <c r="N1278" s="447"/>
      <c r="O1278" s="447"/>
      <c r="P1278" s="447"/>
      <c r="Q1278" s="447"/>
      <c r="R1278" s="447"/>
      <c r="S1278" s="447"/>
      <c r="T1278" s="447"/>
      <c r="U1278" s="447"/>
      <c r="V1278" s="447"/>
      <c r="W1278" s="447"/>
      <c r="X1278" s="447"/>
    </row>
    <row r="1279" spans="1:24" ht="12.75">
      <c r="A1279" s="447"/>
      <c r="B1279" s="447"/>
      <c r="C1279" s="454"/>
      <c r="D1279" s="447"/>
      <c r="E1279" s="449"/>
      <c r="F1279" s="447"/>
      <c r="G1279" s="447"/>
      <c r="H1279" s="447"/>
      <c r="I1279" s="447"/>
      <c r="J1279" s="447"/>
      <c r="K1279" s="447"/>
      <c r="L1279" s="447"/>
      <c r="M1279" s="447"/>
      <c r="N1279" s="447"/>
      <c r="O1279" s="447"/>
      <c r="P1279" s="447"/>
      <c r="Q1279" s="447"/>
      <c r="R1279" s="447"/>
      <c r="S1279" s="447"/>
      <c r="T1279" s="447"/>
      <c r="U1279" s="447"/>
      <c r="V1279" s="447"/>
      <c r="W1279" s="447"/>
      <c r="X1279" s="447"/>
    </row>
    <row r="1280" spans="1:24" ht="12.75">
      <c r="A1280" s="447"/>
      <c r="B1280" s="447"/>
      <c r="C1280" s="454"/>
      <c r="D1280" s="447"/>
      <c r="E1280" s="449"/>
      <c r="F1280" s="447"/>
      <c r="G1280" s="447"/>
      <c r="H1280" s="447"/>
      <c r="I1280" s="447"/>
      <c r="J1280" s="447"/>
      <c r="K1280" s="447"/>
      <c r="L1280" s="447"/>
      <c r="M1280" s="447"/>
      <c r="N1280" s="447"/>
      <c r="O1280" s="447"/>
      <c r="P1280" s="447"/>
      <c r="Q1280" s="447"/>
      <c r="R1280" s="447"/>
      <c r="S1280" s="447"/>
      <c r="T1280" s="447"/>
      <c r="U1280" s="447"/>
      <c r="V1280" s="447"/>
      <c r="W1280" s="447"/>
      <c r="X1280" s="447"/>
    </row>
    <row r="1281" spans="1:24" ht="12.75">
      <c r="A1281" s="447"/>
      <c r="B1281" s="447"/>
      <c r="C1281" s="454"/>
      <c r="D1281" s="447"/>
      <c r="E1281" s="449"/>
      <c r="F1281" s="447"/>
      <c r="G1281" s="447"/>
      <c r="H1281" s="447"/>
      <c r="I1281" s="447"/>
      <c r="J1281" s="447"/>
      <c r="K1281" s="447"/>
      <c r="L1281" s="447"/>
      <c r="M1281" s="447"/>
      <c r="N1281" s="447"/>
      <c r="O1281" s="447"/>
      <c r="P1281" s="447"/>
      <c r="Q1281" s="447"/>
      <c r="R1281" s="447"/>
      <c r="S1281" s="447"/>
      <c r="T1281" s="447"/>
      <c r="U1281" s="447"/>
      <c r="V1281" s="447"/>
      <c r="W1281" s="447"/>
      <c r="X1281" s="447"/>
    </row>
    <row r="1282" spans="1:24" ht="12.75">
      <c r="A1282" s="447"/>
      <c r="B1282" s="447"/>
      <c r="C1282" s="454"/>
      <c r="D1282" s="447"/>
      <c r="E1282" s="449"/>
      <c r="F1282" s="447"/>
      <c r="G1282" s="447"/>
      <c r="H1282" s="447"/>
      <c r="I1282" s="447"/>
      <c r="J1282" s="447"/>
      <c r="K1282" s="447"/>
      <c r="L1282" s="447"/>
      <c r="M1282" s="447"/>
      <c r="N1282" s="447"/>
      <c r="O1282" s="447"/>
      <c r="P1282" s="447"/>
      <c r="Q1282" s="447"/>
      <c r="R1282" s="447"/>
      <c r="S1282" s="447"/>
      <c r="T1282" s="447"/>
      <c r="U1282" s="447"/>
      <c r="V1282" s="447"/>
      <c r="W1282" s="447"/>
      <c r="X1282" s="447"/>
    </row>
    <row r="1283" spans="1:24" ht="12.75">
      <c r="A1283" s="447"/>
      <c r="B1283" s="447"/>
      <c r="C1283" s="454"/>
      <c r="D1283" s="447"/>
      <c r="E1283" s="449"/>
      <c r="F1283" s="447"/>
      <c r="G1283" s="447"/>
      <c r="H1283" s="447"/>
      <c r="I1283" s="447"/>
      <c r="J1283" s="447"/>
      <c r="K1283" s="447"/>
      <c r="L1283" s="447"/>
      <c r="M1283" s="447"/>
      <c r="N1283" s="447"/>
      <c r="O1283" s="447"/>
      <c r="P1283" s="447"/>
      <c r="Q1283" s="447"/>
      <c r="R1283" s="447"/>
      <c r="S1283" s="447"/>
      <c r="T1283" s="447"/>
      <c r="U1283" s="447"/>
      <c r="V1283" s="447"/>
      <c r="W1283" s="447"/>
      <c r="X1283" s="447"/>
    </row>
    <row r="1284" spans="1:24" ht="12.75">
      <c r="A1284" s="447"/>
      <c r="B1284" s="447"/>
      <c r="C1284" s="454"/>
      <c r="D1284" s="447"/>
      <c r="E1284" s="449"/>
      <c r="F1284" s="447"/>
      <c r="G1284" s="447"/>
      <c r="H1284" s="447"/>
      <c r="I1284" s="447"/>
      <c r="J1284" s="447"/>
      <c r="K1284" s="447"/>
      <c r="L1284" s="447"/>
      <c r="M1284" s="447"/>
      <c r="N1284" s="447"/>
      <c r="O1284" s="447"/>
      <c r="P1284" s="447"/>
      <c r="Q1284" s="447"/>
      <c r="R1284" s="447"/>
      <c r="S1284" s="447"/>
      <c r="T1284" s="447"/>
      <c r="U1284" s="447"/>
      <c r="V1284" s="447"/>
      <c r="W1284" s="447"/>
      <c r="X1284" s="447"/>
    </row>
    <row r="1285" spans="1:24" ht="12.75">
      <c r="A1285" s="447"/>
      <c r="B1285" s="447"/>
      <c r="C1285" s="454"/>
      <c r="D1285" s="447"/>
      <c r="E1285" s="449"/>
      <c r="F1285" s="447"/>
      <c r="G1285" s="447"/>
      <c r="H1285" s="447"/>
      <c r="I1285" s="447"/>
      <c r="J1285" s="447"/>
      <c r="K1285" s="447"/>
      <c r="L1285" s="447"/>
      <c r="M1285" s="447"/>
      <c r="N1285" s="447"/>
      <c r="O1285" s="447"/>
      <c r="P1285" s="447"/>
      <c r="Q1285" s="447"/>
      <c r="R1285" s="447"/>
      <c r="S1285" s="447"/>
      <c r="T1285" s="447"/>
      <c r="U1285" s="447"/>
      <c r="V1285" s="447"/>
      <c r="W1285" s="447"/>
      <c r="X1285" s="447"/>
    </row>
    <row r="1286" spans="1:24" ht="12.75">
      <c r="A1286" s="447"/>
      <c r="B1286" s="447"/>
      <c r="C1286" s="454"/>
      <c r="D1286" s="447"/>
      <c r="E1286" s="449"/>
      <c r="F1286" s="447"/>
      <c r="G1286" s="447"/>
      <c r="H1286" s="447"/>
      <c r="I1286" s="447"/>
      <c r="J1286" s="447"/>
      <c r="K1286" s="447"/>
      <c r="L1286" s="447"/>
      <c r="M1286" s="447"/>
      <c r="N1286" s="447"/>
      <c r="O1286" s="447"/>
      <c r="P1286" s="447"/>
      <c r="Q1286" s="447"/>
      <c r="R1286" s="447"/>
      <c r="S1286" s="447"/>
      <c r="T1286" s="447"/>
      <c r="U1286" s="447"/>
      <c r="V1286" s="447"/>
      <c r="W1286" s="447"/>
      <c r="X1286" s="447"/>
    </row>
    <row r="1287" spans="1:24" ht="12.75">
      <c r="A1287" s="447"/>
      <c r="B1287" s="447"/>
      <c r="C1287" s="454"/>
      <c r="D1287" s="447"/>
      <c r="E1287" s="449"/>
      <c r="F1287" s="447"/>
      <c r="G1287" s="447"/>
      <c r="H1287" s="447"/>
      <c r="I1287" s="447"/>
      <c r="J1287" s="447"/>
      <c r="K1287" s="447"/>
      <c r="L1287" s="447"/>
      <c r="M1287" s="447"/>
      <c r="N1287" s="447"/>
      <c r="O1287" s="447"/>
      <c r="P1287" s="447"/>
      <c r="Q1287" s="447"/>
      <c r="R1287" s="447"/>
      <c r="S1287" s="447"/>
      <c r="T1287" s="447"/>
      <c r="U1287" s="447"/>
      <c r="V1287" s="447"/>
      <c r="W1287" s="447"/>
      <c r="X1287" s="447"/>
    </row>
    <row r="1288" spans="1:24" ht="12.75">
      <c r="A1288" s="447"/>
      <c r="B1288" s="447"/>
      <c r="C1288" s="454"/>
      <c r="D1288" s="447"/>
      <c r="E1288" s="449"/>
      <c r="F1288" s="447"/>
      <c r="G1288" s="447"/>
      <c r="H1288" s="447"/>
      <c r="I1288" s="447"/>
      <c r="J1288" s="447"/>
      <c r="K1288" s="447"/>
      <c r="L1288" s="447"/>
      <c r="M1288" s="447"/>
      <c r="N1288" s="447"/>
      <c r="O1288" s="447"/>
      <c r="P1288" s="447"/>
      <c r="Q1288" s="447"/>
      <c r="R1288" s="447"/>
      <c r="S1288" s="447"/>
      <c r="T1288" s="447"/>
      <c r="U1288" s="447"/>
      <c r="V1288" s="447"/>
      <c r="W1288" s="447"/>
      <c r="X1288" s="447"/>
    </row>
    <row r="1289" spans="1:24" ht="12.75">
      <c r="A1289" s="447"/>
      <c r="B1289" s="447"/>
      <c r="C1289" s="454"/>
      <c r="D1289" s="447"/>
      <c r="E1289" s="449"/>
      <c r="F1289" s="447"/>
      <c r="G1289" s="447"/>
      <c r="H1289" s="447"/>
      <c r="I1289" s="447"/>
      <c r="J1289" s="447"/>
      <c r="K1289" s="447"/>
      <c r="L1289" s="447"/>
      <c r="M1289" s="447"/>
      <c r="N1289" s="447"/>
      <c r="O1289" s="447"/>
      <c r="P1289" s="447"/>
      <c r="Q1289" s="447"/>
      <c r="R1289" s="447"/>
      <c r="S1289" s="447"/>
      <c r="T1289" s="447"/>
      <c r="U1289" s="447"/>
      <c r="V1289" s="447"/>
      <c r="W1289" s="447"/>
      <c r="X1289" s="447"/>
    </row>
    <row r="1290" spans="1:24" ht="12.75">
      <c r="A1290" s="447"/>
      <c r="B1290" s="447"/>
      <c r="C1290" s="454"/>
      <c r="D1290" s="447"/>
      <c r="E1290" s="449"/>
      <c r="F1290" s="447"/>
      <c r="G1290" s="447"/>
      <c r="H1290" s="447"/>
      <c r="I1290" s="447"/>
      <c r="J1290" s="447"/>
      <c r="K1290" s="447"/>
      <c r="L1290" s="447"/>
      <c r="M1290" s="447"/>
      <c r="N1290" s="447"/>
      <c r="O1290" s="447"/>
      <c r="P1290" s="447"/>
      <c r="Q1290" s="447"/>
      <c r="R1290" s="447"/>
      <c r="S1290" s="447"/>
      <c r="T1290" s="447"/>
      <c r="U1290" s="447"/>
      <c r="V1290" s="447"/>
      <c r="W1290" s="447"/>
      <c r="X1290" s="447"/>
    </row>
    <row r="1291" spans="1:24" ht="12.75">
      <c r="A1291" s="447"/>
      <c r="B1291" s="447"/>
      <c r="C1291" s="454"/>
      <c r="D1291" s="447"/>
      <c r="E1291" s="449"/>
      <c r="F1291" s="447"/>
      <c r="G1291" s="447"/>
      <c r="H1291" s="447"/>
      <c r="I1291" s="447"/>
      <c r="J1291" s="447"/>
      <c r="K1291" s="447"/>
      <c r="L1291" s="447"/>
      <c r="M1291" s="447"/>
      <c r="N1291" s="447"/>
      <c r="O1291" s="447"/>
      <c r="P1291" s="447"/>
      <c r="Q1291" s="447"/>
      <c r="R1291" s="447"/>
      <c r="S1291" s="447"/>
      <c r="T1291" s="447"/>
      <c r="U1291" s="447"/>
      <c r="V1291" s="447"/>
      <c r="W1291" s="447"/>
      <c r="X1291" s="447"/>
    </row>
    <row r="1292" spans="1:24" ht="12.75">
      <c r="A1292" s="447"/>
      <c r="B1292" s="447"/>
      <c r="C1292" s="454"/>
      <c r="D1292" s="447"/>
      <c r="E1292" s="449"/>
      <c r="F1292" s="447"/>
      <c r="G1292" s="447"/>
      <c r="H1292" s="447"/>
      <c r="I1292" s="447"/>
      <c r="J1292" s="447"/>
      <c r="K1292" s="447"/>
      <c r="L1292" s="447"/>
      <c r="M1292" s="447"/>
      <c r="N1292" s="447"/>
      <c r="O1292" s="447"/>
      <c r="P1292" s="447"/>
      <c r="Q1292" s="447"/>
      <c r="R1292" s="447"/>
      <c r="S1292" s="447"/>
      <c r="T1292" s="447"/>
      <c r="U1292" s="447"/>
      <c r="V1292" s="447"/>
      <c r="W1292" s="447"/>
      <c r="X1292" s="447"/>
    </row>
    <row r="1293" spans="1:24" ht="12.75">
      <c r="A1293" s="447"/>
      <c r="B1293" s="447"/>
      <c r="C1293" s="454"/>
      <c r="D1293" s="447"/>
      <c r="E1293" s="449"/>
      <c r="F1293" s="447"/>
      <c r="G1293" s="447"/>
      <c r="H1293" s="447"/>
      <c r="I1293" s="447"/>
      <c r="J1293" s="447"/>
      <c r="K1293" s="447"/>
      <c r="L1293" s="447"/>
      <c r="M1293" s="447"/>
      <c r="N1293" s="447"/>
      <c r="O1293" s="447"/>
      <c r="P1293" s="447"/>
      <c r="Q1293" s="447"/>
      <c r="R1293" s="447"/>
      <c r="S1293" s="447"/>
      <c r="T1293" s="447"/>
      <c r="U1293" s="447"/>
      <c r="V1293" s="447"/>
      <c r="W1293" s="447"/>
      <c r="X1293" s="447"/>
    </row>
    <row r="1294" spans="1:24" ht="12.75">
      <c r="A1294" s="447"/>
      <c r="B1294" s="447"/>
      <c r="C1294" s="454"/>
      <c r="D1294" s="447"/>
      <c r="E1294" s="449"/>
      <c r="F1294" s="447"/>
      <c r="G1294" s="447"/>
      <c r="H1294" s="447"/>
      <c r="I1294" s="447"/>
      <c r="J1294" s="447"/>
      <c r="K1294" s="447"/>
      <c r="L1294" s="447"/>
      <c r="M1294" s="447"/>
      <c r="N1294" s="447"/>
      <c r="O1294" s="447"/>
      <c r="P1294" s="447"/>
      <c r="Q1294" s="447"/>
      <c r="R1294" s="447"/>
      <c r="S1294" s="447"/>
      <c r="T1294" s="447"/>
      <c r="U1294" s="447"/>
      <c r="V1294" s="447"/>
      <c r="W1294" s="447"/>
      <c r="X1294" s="447"/>
    </row>
    <row r="1295" spans="1:24" ht="12.75">
      <c r="A1295" s="447"/>
      <c r="B1295" s="447"/>
      <c r="C1295" s="454"/>
      <c r="D1295" s="447"/>
      <c r="E1295" s="449"/>
      <c r="F1295" s="447"/>
      <c r="G1295" s="447"/>
      <c r="H1295" s="447"/>
      <c r="I1295" s="447"/>
      <c r="J1295" s="447"/>
      <c r="K1295" s="447"/>
      <c r="L1295" s="447"/>
      <c r="M1295" s="447"/>
      <c r="N1295" s="447"/>
      <c r="O1295" s="447"/>
      <c r="P1295" s="447"/>
      <c r="Q1295" s="447"/>
      <c r="R1295" s="447"/>
      <c r="S1295" s="447"/>
      <c r="T1295" s="447"/>
      <c r="U1295" s="447"/>
      <c r="V1295" s="447"/>
      <c r="W1295" s="447"/>
      <c r="X1295" s="447"/>
    </row>
    <row r="1296" spans="1:24" ht="12.75">
      <c r="A1296" s="447"/>
      <c r="B1296" s="447"/>
      <c r="C1296" s="454"/>
      <c r="D1296" s="447"/>
      <c r="E1296" s="449"/>
      <c r="F1296" s="447"/>
      <c r="G1296" s="447"/>
      <c r="H1296" s="447"/>
      <c r="I1296" s="447"/>
      <c r="J1296" s="447"/>
      <c r="K1296" s="447"/>
      <c r="L1296" s="447"/>
      <c r="M1296" s="447"/>
      <c r="N1296" s="447"/>
      <c r="O1296" s="447"/>
      <c r="P1296" s="447"/>
      <c r="Q1296" s="447"/>
      <c r="R1296" s="447"/>
      <c r="S1296" s="447"/>
      <c r="T1296" s="447"/>
      <c r="U1296" s="447"/>
      <c r="V1296" s="447"/>
      <c r="W1296" s="447"/>
      <c r="X1296" s="447"/>
    </row>
    <row r="1297" spans="1:24" ht="12.75">
      <c r="A1297" s="447"/>
      <c r="B1297" s="447"/>
      <c r="C1297" s="454"/>
      <c r="D1297" s="447"/>
      <c r="E1297" s="449"/>
      <c r="F1297" s="447"/>
      <c r="G1297" s="447"/>
      <c r="H1297" s="447"/>
      <c r="I1297" s="447"/>
      <c r="J1297" s="447"/>
      <c r="K1297" s="447"/>
      <c r="L1297" s="447"/>
      <c r="M1297" s="447"/>
      <c r="N1297" s="447"/>
      <c r="O1297" s="447"/>
      <c r="P1297" s="447"/>
      <c r="Q1297" s="447"/>
      <c r="R1297" s="447"/>
      <c r="S1297" s="447"/>
      <c r="T1297" s="447"/>
      <c r="U1297" s="447"/>
      <c r="V1297" s="447"/>
      <c r="W1297" s="447"/>
      <c r="X1297" s="447"/>
    </row>
    <row r="1298" spans="1:24" ht="12.75">
      <c r="A1298" s="447"/>
      <c r="B1298" s="447"/>
      <c r="C1298" s="454"/>
      <c r="D1298" s="447"/>
      <c r="E1298" s="449"/>
      <c r="F1298" s="447"/>
      <c r="G1298" s="447"/>
      <c r="H1298" s="447"/>
      <c r="I1298" s="447"/>
      <c r="J1298" s="447"/>
      <c r="K1298" s="447"/>
      <c r="L1298" s="447"/>
      <c r="M1298" s="447"/>
      <c r="N1298" s="447"/>
      <c r="O1298" s="447"/>
      <c r="P1298" s="447"/>
      <c r="Q1298" s="447"/>
      <c r="R1298" s="447"/>
      <c r="S1298" s="447"/>
      <c r="T1298" s="447"/>
      <c r="U1298" s="447"/>
      <c r="V1298" s="447"/>
      <c r="W1298" s="447"/>
      <c r="X1298" s="447"/>
    </row>
    <row r="1299" spans="1:24" ht="12.75">
      <c r="A1299" s="447"/>
      <c r="B1299" s="447"/>
      <c r="C1299" s="454"/>
      <c r="D1299" s="447"/>
      <c r="E1299" s="449"/>
      <c r="F1299" s="447"/>
      <c r="G1299" s="447"/>
      <c r="H1299" s="447"/>
      <c r="I1299" s="447"/>
      <c r="J1299" s="447"/>
      <c r="K1299" s="447"/>
      <c r="L1299" s="447"/>
      <c r="M1299" s="447"/>
      <c r="N1299" s="447"/>
      <c r="O1299" s="447"/>
      <c r="P1299" s="447"/>
      <c r="Q1299" s="447"/>
      <c r="R1299" s="447"/>
      <c r="S1299" s="447"/>
      <c r="T1299" s="447"/>
      <c r="U1299" s="447"/>
      <c r="V1299" s="447"/>
      <c r="W1299" s="447"/>
      <c r="X1299" s="447"/>
    </row>
    <row r="1300" spans="1:24" ht="12.75">
      <c r="A1300" s="447"/>
      <c r="B1300" s="447"/>
      <c r="C1300" s="454"/>
      <c r="D1300" s="447"/>
      <c r="E1300" s="449"/>
      <c r="F1300" s="447"/>
      <c r="G1300" s="447"/>
      <c r="H1300" s="447"/>
      <c r="I1300" s="447"/>
      <c r="J1300" s="447"/>
      <c r="K1300" s="447"/>
      <c r="L1300" s="447"/>
      <c r="M1300" s="447"/>
      <c r="N1300" s="447"/>
      <c r="O1300" s="447"/>
      <c r="P1300" s="447"/>
      <c r="Q1300" s="447"/>
      <c r="R1300" s="447"/>
      <c r="S1300" s="447"/>
      <c r="T1300" s="447"/>
      <c r="U1300" s="447"/>
      <c r="V1300" s="447"/>
      <c r="W1300" s="447"/>
      <c r="X1300" s="447"/>
    </row>
    <row r="1301" spans="1:24" ht="12.75">
      <c r="A1301" s="447"/>
      <c r="B1301" s="447"/>
      <c r="C1301" s="454"/>
      <c r="D1301" s="447"/>
      <c r="E1301" s="449"/>
      <c r="F1301" s="447"/>
      <c r="G1301" s="447"/>
      <c r="H1301" s="447"/>
      <c r="I1301" s="447"/>
      <c r="J1301" s="447"/>
      <c r="K1301" s="447"/>
      <c r="L1301" s="447"/>
      <c r="M1301" s="447"/>
      <c r="N1301" s="447"/>
      <c r="O1301" s="447"/>
      <c r="P1301" s="447"/>
      <c r="Q1301" s="447"/>
      <c r="R1301" s="447"/>
      <c r="S1301" s="447"/>
      <c r="T1301" s="447"/>
      <c r="U1301" s="447"/>
      <c r="V1301" s="447"/>
      <c r="W1301" s="447"/>
      <c r="X1301" s="447"/>
    </row>
    <row r="1302" spans="1:24" ht="12.75">
      <c r="A1302" s="447"/>
      <c r="B1302" s="447"/>
      <c r="C1302" s="454"/>
      <c r="D1302" s="447"/>
      <c r="E1302" s="449"/>
      <c r="F1302" s="447"/>
      <c r="G1302" s="447"/>
      <c r="H1302" s="447"/>
      <c r="I1302" s="447"/>
      <c r="J1302" s="447"/>
      <c r="K1302" s="447"/>
      <c r="L1302" s="447"/>
      <c r="M1302" s="447"/>
      <c r="N1302" s="447"/>
      <c r="O1302" s="447"/>
      <c r="P1302" s="447"/>
      <c r="Q1302" s="447"/>
      <c r="R1302" s="447"/>
      <c r="S1302" s="447"/>
      <c r="T1302" s="447"/>
      <c r="U1302" s="447"/>
      <c r="V1302" s="447"/>
      <c r="W1302" s="447"/>
      <c r="X1302" s="447"/>
    </row>
    <row r="1303" spans="1:24" ht="12.75">
      <c r="A1303" s="447"/>
      <c r="B1303" s="447"/>
      <c r="C1303" s="454"/>
      <c r="D1303" s="447"/>
      <c r="E1303" s="449"/>
      <c r="F1303" s="447"/>
      <c r="G1303" s="447"/>
      <c r="H1303" s="447"/>
      <c r="I1303" s="447"/>
      <c r="J1303" s="447"/>
      <c r="K1303" s="447"/>
      <c r="L1303" s="447"/>
      <c r="M1303" s="447"/>
      <c r="N1303" s="447"/>
      <c r="O1303" s="447"/>
      <c r="P1303" s="447"/>
      <c r="Q1303" s="447"/>
      <c r="R1303" s="447"/>
      <c r="S1303" s="447"/>
      <c r="T1303" s="447"/>
      <c r="U1303" s="447"/>
      <c r="V1303" s="447"/>
      <c r="W1303" s="447"/>
      <c r="X1303" s="447"/>
    </row>
    <row r="1304" spans="1:24" ht="12.75">
      <c r="A1304" s="447"/>
      <c r="B1304" s="447"/>
      <c r="C1304" s="454"/>
      <c r="D1304" s="447"/>
      <c r="E1304" s="449"/>
      <c r="F1304" s="447"/>
      <c r="G1304" s="447"/>
      <c r="H1304" s="447"/>
      <c r="I1304" s="447"/>
      <c r="J1304" s="447"/>
      <c r="K1304" s="447"/>
      <c r="L1304" s="447"/>
      <c r="M1304" s="447"/>
      <c r="N1304" s="447"/>
      <c r="O1304" s="447"/>
      <c r="P1304" s="447"/>
      <c r="Q1304" s="447"/>
      <c r="R1304" s="447"/>
      <c r="S1304" s="447"/>
      <c r="T1304" s="447"/>
      <c r="U1304" s="447"/>
      <c r="V1304" s="447"/>
      <c r="W1304" s="447"/>
      <c r="X1304" s="447"/>
    </row>
    <row r="1305" spans="1:24" ht="12.75">
      <c r="A1305" s="447"/>
      <c r="B1305" s="447"/>
      <c r="C1305" s="454"/>
      <c r="D1305" s="447"/>
      <c r="E1305" s="449"/>
      <c r="F1305" s="447"/>
      <c r="G1305" s="447"/>
      <c r="H1305" s="447"/>
      <c r="I1305" s="447"/>
      <c r="J1305" s="447"/>
      <c r="K1305" s="447"/>
      <c r="L1305" s="447"/>
      <c r="M1305" s="447"/>
      <c r="N1305" s="447"/>
      <c r="O1305" s="447"/>
      <c r="P1305" s="447"/>
      <c r="Q1305" s="447"/>
      <c r="R1305" s="447"/>
      <c r="S1305" s="447"/>
      <c r="T1305" s="447"/>
      <c r="U1305" s="447"/>
      <c r="V1305" s="447"/>
      <c r="W1305" s="447"/>
      <c r="X1305" s="447"/>
    </row>
    <row r="1306" spans="1:24" ht="12.75">
      <c r="A1306" s="447"/>
      <c r="B1306" s="447"/>
      <c r="C1306" s="454"/>
      <c r="D1306" s="447"/>
      <c r="E1306" s="449"/>
      <c r="F1306" s="447"/>
      <c r="G1306" s="447"/>
      <c r="H1306" s="447"/>
      <c r="I1306" s="447"/>
      <c r="J1306" s="447"/>
      <c r="K1306" s="447"/>
      <c r="L1306" s="447"/>
      <c r="M1306" s="447"/>
      <c r="N1306" s="447"/>
      <c r="O1306" s="447"/>
      <c r="P1306" s="447"/>
      <c r="Q1306" s="447"/>
      <c r="R1306" s="447"/>
      <c r="S1306" s="447"/>
      <c r="T1306" s="447"/>
      <c r="U1306" s="447"/>
      <c r="V1306" s="447"/>
      <c r="W1306" s="447"/>
      <c r="X1306" s="447"/>
    </row>
    <row r="1307" spans="1:24" ht="12.75">
      <c r="A1307" s="447"/>
      <c r="B1307" s="447"/>
      <c r="C1307" s="454"/>
      <c r="D1307" s="447"/>
      <c r="E1307" s="449"/>
      <c r="F1307" s="447"/>
      <c r="G1307" s="447"/>
      <c r="H1307" s="447"/>
      <c r="I1307" s="447"/>
      <c r="J1307" s="447"/>
      <c r="K1307" s="447"/>
      <c r="L1307" s="447"/>
      <c r="M1307" s="447"/>
      <c r="N1307" s="447"/>
      <c r="O1307" s="447"/>
      <c r="P1307" s="447"/>
      <c r="Q1307" s="447"/>
      <c r="R1307" s="447"/>
      <c r="S1307" s="447"/>
      <c r="T1307" s="447"/>
      <c r="U1307" s="447"/>
      <c r="V1307" s="447"/>
      <c r="W1307" s="447"/>
      <c r="X1307" s="447"/>
    </row>
    <row r="1308" spans="1:24" ht="12.75">
      <c r="A1308" s="447"/>
      <c r="B1308" s="447"/>
      <c r="C1308" s="454"/>
      <c r="D1308" s="447"/>
      <c r="E1308" s="449"/>
      <c r="F1308" s="447"/>
      <c r="G1308" s="447"/>
      <c r="H1308" s="447"/>
      <c r="I1308" s="447"/>
      <c r="J1308" s="447"/>
      <c r="K1308" s="447"/>
      <c r="L1308" s="447"/>
      <c r="M1308" s="447"/>
      <c r="N1308" s="447"/>
      <c r="O1308" s="447"/>
      <c r="P1308" s="447"/>
      <c r="Q1308" s="447"/>
      <c r="R1308" s="447"/>
      <c r="S1308" s="447"/>
      <c r="T1308" s="447"/>
      <c r="U1308" s="447"/>
      <c r="V1308" s="447"/>
      <c r="W1308" s="447"/>
      <c r="X1308" s="447"/>
    </row>
    <row r="1309" spans="1:24" ht="12.75">
      <c r="A1309" s="447"/>
      <c r="B1309" s="447"/>
      <c r="C1309" s="454"/>
      <c r="D1309" s="447"/>
      <c r="E1309" s="449"/>
      <c r="F1309" s="447"/>
      <c r="G1309" s="447"/>
      <c r="H1309" s="447"/>
      <c r="I1309" s="447"/>
      <c r="J1309" s="447"/>
      <c r="K1309" s="447"/>
      <c r="L1309" s="447"/>
      <c r="M1309" s="447"/>
      <c r="N1309" s="447"/>
      <c r="O1309" s="447"/>
      <c r="P1309" s="447"/>
      <c r="Q1309" s="447"/>
      <c r="R1309" s="447"/>
      <c r="S1309" s="447"/>
      <c r="T1309" s="447"/>
      <c r="U1309" s="447"/>
      <c r="V1309" s="447"/>
      <c r="W1309" s="447"/>
      <c r="X1309" s="447"/>
    </row>
    <row r="1310" spans="1:24" ht="12.75">
      <c r="A1310" s="447"/>
      <c r="B1310" s="447"/>
      <c r="C1310" s="454"/>
      <c r="D1310" s="447"/>
      <c r="E1310" s="449"/>
      <c r="F1310" s="447"/>
      <c r="G1310" s="447"/>
      <c r="H1310" s="447"/>
      <c r="I1310" s="447"/>
      <c r="J1310" s="447"/>
      <c r="K1310" s="447"/>
      <c r="L1310" s="447"/>
      <c r="M1310" s="447"/>
      <c r="N1310" s="447"/>
      <c r="O1310" s="447"/>
      <c r="P1310" s="447"/>
      <c r="Q1310" s="447"/>
      <c r="R1310" s="447"/>
      <c r="S1310" s="447"/>
      <c r="T1310" s="447"/>
      <c r="U1310" s="447"/>
      <c r="V1310" s="447"/>
      <c r="W1310" s="447"/>
      <c r="X1310" s="447"/>
    </row>
    <row r="1311" spans="1:24" ht="12.75">
      <c r="A1311" s="447"/>
      <c r="B1311" s="447"/>
      <c r="C1311" s="454"/>
      <c r="D1311" s="447"/>
      <c r="E1311" s="449"/>
      <c r="F1311" s="447"/>
      <c r="G1311" s="447"/>
      <c r="H1311" s="447"/>
      <c r="I1311" s="447"/>
      <c r="J1311" s="447"/>
      <c r="K1311" s="447"/>
      <c r="L1311" s="447"/>
      <c r="M1311" s="447"/>
      <c r="N1311" s="447"/>
      <c r="O1311" s="447"/>
      <c r="P1311" s="447"/>
      <c r="Q1311" s="447"/>
      <c r="R1311" s="447"/>
      <c r="S1311" s="447"/>
      <c r="T1311" s="447"/>
      <c r="U1311" s="447"/>
      <c r="V1311" s="447"/>
      <c r="W1311" s="447"/>
      <c r="X1311" s="447"/>
    </row>
    <row r="1312" spans="1:24" ht="12.75">
      <c r="A1312" s="447"/>
      <c r="B1312" s="447"/>
      <c r="C1312" s="454"/>
      <c r="D1312" s="447"/>
      <c r="E1312" s="449"/>
      <c r="F1312" s="447"/>
      <c r="G1312" s="447"/>
      <c r="H1312" s="447"/>
      <c r="I1312" s="447"/>
      <c r="J1312" s="447"/>
      <c r="K1312" s="447"/>
      <c r="L1312" s="447"/>
      <c r="M1312" s="447"/>
      <c r="N1312" s="447"/>
      <c r="O1312" s="447"/>
      <c r="P1312" s="447"/>
      <c r="Q1312" s="447"/>
      <c r="R1312" s="447"/>
      <c r="S1312" s="447"/>
      <c r="T1312" s="447"/>
      <c r="U1312" s="447"/>
      <c r="V1312" s="447"/>
      <c r="W1312" s="447"/>
      <c r="X1312" s="447"/>
    </row>
    <row r="1313" spans="1:24" ht="12.75">
      <c r="A1313" s="447"/>
      <c r="B1313" s="447"/>
      <c r="C1313" s="454"/>
      <c r="D1313" s="447"/>
      <c r="E1313" s="449"/>
      <c r="F1313" s="447"/>
      <c r="G1313" s="447"/>
      <c r="H1313" s="447"/>
      <c r="I1313" s="447"/>
      <c r="J1313" s="447"/>
      <c r="K1313" s="447"/>
      <c r="L1313" s="447"/>
      <c r="M1313" s="447"/>
      <c r="N1313" s="447"/>
      <c r="O1313" s="447"/>
      <c r="P1313" s="447"/>
      <c r="Q1313" s="447"/>
      <c r="R1313" s="447"/>
      <c r="S1313" s="447"/>
      <c r="T1313" s="447"/>
      <c r="U1313" s="447"/>
      <c r="V1313" s="447"/>
      <c r="W1313" s="447"/>
      <c r="X1313" s="447"/>
    </row>
    <row r="1314" spans="1:24" ht="12.75">
      <c r="A1314" s="447"/>
      <c r="B1314" s="447"/>
      <c r="C1314" s="454"/>
      <c r="D1314" s="447"/>
      <c r="E1314" s="449"/>
      <c r="F1314" s="447"/>
      <c r="G1314" s="447"/>
      <c r="H1314" s="447"/>
      <c r="I1314" s="447"/>
      <c r="J1314" s="447"/>
      <c r="K1314" s="447"/>
      <c r="L1314" s="447"/>
      <c r="M1314" s="447"/>
      <c r="N1314" s="447"/>
      <c r="O1314" s="447"/>
      <c r="P1314" s="447"/>
      <c r="Q1314" s="447"/>
      <c r="R1314" s="447"/>
      <c r="S1314" s="447"/>
      <c r="T1314" s="447"/>
      <c r="U1314" s="447"/>
      <c r="V1314" s="447"/>
      <c r="W1314" s="447"/>
      <c r="X1314" s="447"/>
    </row>
    <row r="1315" spans="1:24" ht="12.75">
      <c r="A1315" s="447"/>
      <c r="B1315" s="447"/>
      <c r="C1315" s="454"/>
      <c r="D1315" s="447"/>
      <c r="E1315" s="449"/>
      <c r="F1315" s="447"/>
      <c r="G1315" s="447"/>
      <c r="H1315" s="447"/>
      <c r="I1315" s="447"/>
      <c r="J1315" s="447"/>
      <c r="K1315" s="447"/>
      <c r="L1315" s="447"/>
      <c r="M1315" s="447"/>
      <c r="N1315" s="447"/>
      <c r="O1315" s="447"/>
      <c r="P1315" s="447"/>
      <c r="Q1315" s="447"/>
      <c r="R1315" s="447"/>
      <c r="S1315" s="447"/>
      <c r="T1315" s="447"/>
      <c r="U1315" s="447"/>
      <c r="V1315" s="447"/>
      <c r="W1315" s="447"/>
      <c r="X1315" s="447"/>
    </row>
    <row r="1316" spans="1:24" ht="12.75">
      <c r="A1316" s="447"/>
      <c r="B1316" s="447"/>
      <c r="C1316" s="454"/>
      <c r="D1316" s="447"/>
      <c r="E1316" s="449"/>
      <c r="F1316" s="447"/>
      <c r="G1316" s="447"/>
      <c r="H1316" s="447"/>
      <c r="I1316" s="447"/>
      <c r="J1316" s="447"/>
      <c r="K1316" s="447"/>
      <c r="L1316" s="447"/>
      <c r="M1316" s="447"/>
      <c r="N1316" s="447"/>
      <c r="O1316" s="447"/>
      <c r="P1316" s="447"/>
      <c r="Q1316" s="447"/>
      <c r="R1316" s="447"/>
      <c r="S1316" s="447"/>
      <c r="T1316" s="447"/>
      <c r="U1316" s="447"/>
      <c r="V1316" s="447"/>
      <c r="W1316" s="447"/>
      <c r="X1316" s="447"/>
    </row>
    <row r="1317" spans="1:24" ht="12.75">
      <c r="A1317" s="447"/>
      <c r="B1317" s="447"/>
      <c r="C1317" s="454"/>
      <c r="D1317" s="447"/>
      <c r="E1317" s="449"/>
      <c r="F1317" s="447"/>
      <c r="G1317" s="447"/>
      <c r="H1317" s="447"/>
      <c r="I1317" s="447"/>
      <c r="J1317" s="447"/>
      <c r="K1317" s="447"/>
      <c r="L1317" s="447"/>
      <c r="M1317" s="447"/>
      <c r="N1317" s="447"/>
      <c r="O1317" s="447"/>
      <c r="P1317" s="447"/>
      <c r="Q1317" s="447"/>
      <c r="R1317" s="447"/>
      <c r="S1317" s="447"/>
      <c r="T1317" s="447"/>
      <c r="U1317" s="447"/>
      <c r="V1317" s="447"/>
      <c r="W1317" s="447"/>
      <c r="X1317" s="447"/>
    </row>
    <row r="1318" spans="1:24" ht="12.75">
      <c r="A1318" s="447"/>
      <c r="B1318" s="447"/>
      <c r="C1318" s="454"/>
      <c r="D1318" s="447"/>
      <c r="E1318" s="449"/>
      <c r="F1318" s="447"/>
      <c r="G1318" s="447"/>
      <c r="H1318" s="447"/>
      <c r="I1318" s="447"/>
      <c r="J1318" s="447"/>
      <c r="K1318" s="447"/>
      <c r="L1318" s="447"/>
      <c r="M1318" s="447"/>
      <c r="N1318" s="447"/>
      <c r="O1318" s="447"/>
      <c r="P1318" s="447"/>
      <c r="Q1318" s="447"/>
      <c r="R1318" s="447"/>
      <c r="S1318" s="447"/>
      <c r="T1318" s="447"/>
      <c r="U1318" s="447"/>
      <c r="V1318" s="447"/>
      <c r="W1318" s="447"/>
      <c r="X1318" s="447"/>
    </row>
    <row r="1319" spans="1:24" ht="12.75">
      <c r="A1319" s="447"/>
      <c r="B1319" s="447"/>
      <c r="C1319" s="454"/>
      <c r="D1319" s="447"/>
      <c r="E1319" s="449"/>
      <c r="F1319" s="447"/>
      <c r="G1319" s="447"/>
      <c r="H1319" s="447"/>
      <c r="I1319" s="447"/>
      <c r="J1319" s="447"/>
      <c r="K1319" s="447"/>
      <c r="L1319" s="447"/>
      <c r="M1319" s="447"/>
      <c r="N1319" s="447"/>
      <c r="O1319" s="447"/>
      <c r="P1319" s="447"/>
      <c r="Q1319" s="447"/>
      <c r="R1319" s="447"/>
      <c r="S1319" s="447"/>
      <c r="T1319" s="447"/>
      <c r="U1319" s="447"/>
      <c r="V1319" s="447"/>
      <c r="W1319" s="447"/>
      <c r="X1319" s="447"/>
    </row>
    <row r="1320" spans="1:24" ht="12.75">
      <c r="A1320" s="447"/>
      <c r="B1320" s="447"/>
      <c r="C1320" s="454"/>
      <c r="D1320" s="447"/>
      <c r="E1320" s="449"/>
      <c r="F1320" s="447"/>
      <c r="G1320" s="447"/>
      <c r="H1320" s="447"/>
      <c r="I1320" s="447"/>
      <c r="J1320" s="447"/>
      <c r="K1320" s="447"/>
      <c r="L1320" s="447"/>
      <c r="M1320" s="447"/>
      <c r="N1320" s="447"/>
      <c r="O1320" s="447"/>
      <c r="P1320" s="447"/>
      <c r="Q1320" s="447"/>
      <c r="R1320" s="447"/>
      <c r="S1320" s="447"/>
      <c r="T1320" s="447"/>
      <c r="U1320" s="447"/>
      <c r="V1320" s="447"/>
      <c r="W1320" s="447"/>
      <c r="X1320" s="447"/>
    </row>
    <row r="1321" spans="1:24" ht="12.75">
      <c r="A1321" s="447"/>
      <c r="B1321" s="447"/>
      <c r="C1321" s="454"/>
      <c r="D1321" s="447"/>
      <c r="E1321" s="449"/>
      <c r="F1321" s="447"/>
      <c r="G1321" s="447"/>
      <c r="H1321" s="447"/>
      <c r="I1321" s="447"/>
      <c r="J1321" s="447"/>
      <c r="K1321" s="447"/>
      <c r="L1321" s="447"/>
      <c r="M1321" s="447"/>
      <c r="N1321" s="447"/>
      <c r="O1321" s="447"/>
      <c r="P1321" s="447"/>
      <c r="Q1321" s="447"/>
      <c r="R1321" s="447"/>
      <c r="S1321" s="447"/>
      <c r="T1321" s="447"/>
      <c r="U1321" s="447"/>
      <c r="V1321" s="447"/>
      <c r="W1321" s="447"/>
      <c r="X1321" s="447"/>
    </row>
    <row r="1322" spans="1:24" ht="12.75">
      <c r="A1322" s="447"/>
      <c r="B1322" s="447"/>
      <c r="C1322" s="454"/>
      <c r="D1322" s="447"/>
      <c r="E1322" s="449"/>
      <c r="F1322" s="447"/>
      <c r="G1322" s="447"/>
      <c r="H1322" s="447"/>
      <c r="I1322" s="447"/>
      <c r="J1322" s="447"/>
      <c r="K1322" s="447"/>
      <c r="L1322" s="447"/>
      <c r="M1322" s="447"/>
      <c r="N1322" s="447"/>
      <c r="O1322" s="447"/>
      <c r="P1322" s="447"/>
      <c r="Q1322" s="447"/>
      <c r="R1322" s="447"/>
      <c r="S1322" s="447"/>
      <c r="T1322" s="447"/>
      <c r="U1322" s="447"/>
      <c r="V1322" s="447"/>
      <c r="W1322" s="447"/>
      <c r="X1322" s="447"/>
    </row>
    <row r="1323" spans="1:24" ht="12.75">
      <c r="A1323" s="447"/>
      <c r="B1323" s="447"/>
      <c r="C1323" s="454"/>
      <c r="D1323" s="447"/>
      <c r="E1323" s="449"/>
      <c r="F1323" s="447"/>
      <c r="G1323" s="447"/>
      <c r="H1323" s="447"/>
      <c r="I1323" s="447"/>
      <c r="J1323" s="447"/>
      <c r="K1323" s="447"/>
      <c r="L1323" s="447"/>
      <c r="M1323" s="447"/>
      <c r="N1323" s="447"/>
      <c r="O1323" s="447"/>
      <c r="P1323" s="447"/>
      <c r="Q1323" s="447"/>
      <c r="R1323" s="447"/>
      <c r="S1323" s="447"/>
      <c r="T1323" s="447"/>
      <c r="U1323" s="447"/>
      <c r="V1323" s="447"/>
      <c r="W1323" s="447"/>
      <c r="X1323" s="447"/>
    </row>
    <row r="1324" spans="1:24" ht="12.75">
      <c r="A1324" s="447"/>
      <c r="B1324" s="447"/>
      <c r="C1324" s="454"/>
      <c r="D1324" s="447"/>
      <c r="E1324" s="449"/>
      <c r="F1324" s="447"/>
      <c r="G1324" s="447"/>
      <c r="H1324" s="447"/>
      <c r="I1324" s="447"/>
      <c r="J1324" s="447"/>
      <c r="K1324" s="447"/>
      <c r="L1324" s="447"/>
      <c r="M1324" s="447"/>
      <c r="N1324" s="447"/>
      <c r="O1324" s="447"/>
      <c r="P1324" s="447"/>
      <c r="Q1324" s="447"/>
      <c r="R1324" s="447"/>
      <c r="S1324" s="447"/>
      <c r="T1324" s="447"/>
      <c r="U1324" s="447"/>
      <c r="V1324" s="447"/>
      <c r="W1324" s="447"/>
      <c r="X1324" s="447"/>
    </row>
    <row r="1325" spans="1:24" ht="12.75">
      <c r="A1325" s="447"/>
      <c r="B1325" s="447"/>
      <c r="C1325" s="454"/>
      <c r="D1325" s="447"/>
      <c r="E1325" s="449"/>
      <c r="F1325" s="447"/>
      <c r="G1325" s="447"/>
      <c r="H1325" s="447"/>
      <c r="I1325" s="447"/>
      <c r="J1325" s="447"/>
      <c r="K1325" s="447"/>
      <c r="L1325" s="447"/>
      <c r="M1325" s="447"/>
      <c r="N1325" s="447"/>
      <c r="O1325" s="447"/>
      <c r="P1325" s="447"/>
      <c r="Q1325" s="447"/>
      <c r="R1325" s="447"/>
      <c r="S1325" s="447"/>
      <c r="T1325" s="447"/>
      <c r="U1325" s="447"/>
      <c r="V1325" s="447"/>
      <c r="W1325" s="447"/>
      <c r="X1325" s="447"/>
    </row>
    <row r="1326" spans="1:24" ht="12.75">
      <c r="A1326" s="447"/>
      <c r="B1326" s="447"/>
      <c r="C1326" s="454"/>
      <c r="D1326" s="447"/>
      <c r="E1326" s="449"/>
      <c r="F1326" s="447"/>
      <c r="G1326" s="447"/>
      <c r="H1326" s="447"/>
      <c r="I1326" s="447"/>
      <c r="J1326" s="447"/>
      <c r="K1326" s="447"/>
      <c r="L1326" s="447"/>
      <c r="M1326" s="447"/>
      <c r="N1326" s="447"/>
      <c r="O1326" s="447"/>
      <c r="P1326" s="447"/>
      <c r="Q1326" s="447"/>
      <c r="R1326" s="447"/>
      <c r="S1326" s="447"/>
      <c r="T1326" s="447"/>
      <c r="U1326" s="447"/>
      <c r="V1326" s="447"/>
      <c r="W1326" s="447"/>
      <c r="X1326" s="447"/>
    </row>
    <row r="1327" spans="1:24" ht="12.75">
      <c r="A1327" s="447"/>
      <c r="B1327" s="447"/>
      <c r="C1327" s="454"/>
      <c r="D1327" s="447"/>
      <c r="E1327" s="449"/>
      <c r="F1327" s="447"/>
      <c r="G1327" s="447"/>
      <c r="H1327" s="447"/>
      <c r="I1327" s="447"/>
      <c r="J1327" s="447"/>
      <c r="K1327" s="447"/>
      <c r="L1327" s="447"/>
      <c r="M1327" s="447"/>
      <c r="N1327" s="447"/>
      <c r="O1327" s="447"/>
      <c r="P1327" s="447"/>
      <c r="Q1327" s="447"/>
      <c r="R1327" s="447"/>
      <c r="S1327" s="447"/>
      <c r="T1327" s="447"/>
      <c r="U1327" s="447"/>
      <c r="V1327" s="447"/>
      <c r="W1327" s="447"/>
      <c r="X1327" s="447"/>
    </row>
    <row r="1328" spans="1:24" ht="12.75">
      <c r="A1328" s="447"/>
      <c r="B1328" s="447"/>
      <c r="C1328" s="454"/>
      <c r="D1328" s="447"/>
      <c r="E1328" s="449"/>
      <c r="F1328" s="447"/>
      <c r="G1328" s="447"/>
      <c r="H1328" s="447"/>
      <c r="I1328" s="447"/>
      <c r="J1328" s="447"/>
      <c r="K1328" s="447"/>
      <c r="L1328" s="447"/>
      <c r="M1328" s="447"/>
      <c r="N1328" s="447"/>
      <c r="O1328" s="447"/>
      <c r="P1328" s="447"/>
      <c r="Q1328" s="447"/>
      <c r="R1328" s="447"/>
      <c r="S1328" s="447"/>
      <c r="T1328" s="447"/>
      <c r="U1328" s="447"/>
      <c r="V1328" s="447"/>
      <c r="W1328" s="447"/>
      <c r="X1328" s="447"/>
    </row>
    <row r="1329" spans="1:24" ht="12.75">
      <c r="A1329" s="447"/>
      <c r="B1329" s="447"/>
      <c r="C1329" s="454"/>
      <c r="D1329" s="447"/>
      <c r="E1329" s="449"/>
      <c r="F1329" s="447"/>
      <c r="G1329" s="447"/>
      <c r="H1329" s="447"/>
      <c r="I1329" s="447"/>
      <c r="J1329" s="447"/>
      <c r="K1329" s="447"/>
      <c r="L1329" s="447"/>
      <c r="M1329" s="447"/>
      <c r="N1329" s="447"/>
      <c r="O1329" s="447"/>
      <c r="P1329" s="447"/>
      <c r="Q1329" s="447"/>
      <c r="R1329" s="447"/>
      <c r="S1329" s="447"/>
      <c r="T1329" s="447"/>
      <c r="U1329" s="447"/>
      <c r="V1329" s="447"/>
      <c r="W1329" s="447"/>
      <c r="X1329" s="447"/>
    </row>
    <row r="1330" spans="1:24" ht="12.75">
      <c r="A1330" s="447"/>
      <c r="B1330" s="447"/>
      <c r="C1330" s="454"/>
      <c r="D1330" s="447"/>
      <c r="E1330" s="449"/>
      <c r="F1330" s="447"/>
      <c r="G1330" s="447"/>
      <c r="H1330" s="447"/>
      <c r="I1330" s="447"/>
      <c r="J1330" s="447"/>
      <c r="K1330" s="447"/>
      <c r="L1330" s="447"/>
      <c r="M1330" s="447"/>
      <c r="N1330" s="447"/>
      <c r="O1330" s="447"/>
      <c r="P1330" s="447"/>
      <c r="Q1330" s="447"/>
      <c r="R1330" s="447"/>
      <c r="S1330" s="447"/>
      <c r="T1330" s="447"/>
      <c r="U1330" s="447"/>
      <c r="V1330" s="447"/>
      <c r="W1330" s="447"/>
      <c r="X1330" s="447"/>
    </row>
    <row r="1331" spans="1:24" ht="12.75">
      <c r="A1331" s="447"/>
      <c r="B1331" s="447"/>
      <c r="C1331" s="454"/>
      <c r="D1331" s="447"/>
      <c r="E1331" s="449"/>
      <c r="F1331" s="447"/>
      <c r="G1331" s="447"/>
      <c r="H1331" s="447"/>
      <c r="I1331" s="447"/>
      <c r="J1331" s="447"/>
      <c r="K1331" s="447"/>
      <c r="L1331" s="447"/>
      <c r="M1331" s="447"/>
      <c r="N1331" s="447"/>
      <c r="O1331" s="447"/>
      <c r="P1331" s="447"/>
      <c r="Q1331" s="447"/>
      <c r="R1331" s="447"/>
      <c r="S1331" s="447"/>
      <c r="T1331" s="447"/>
      <c r="U1331" s="447"/>
      <c r="V1331" s="447"/>
      <c r="W1331" s="447"/>
      <c r="X1331" s="447"/>
    </row>
    <row r="1332" spans="1:24" ht="12.75">
      <c r="A1332" s="447"/>
      <c r="B1332" s="447"/>
      <c r="C1332" s="454"/>
      <c r="D1332" s="447"/>
      <c r="E1332" s="449"/>
      <c r="F1332" s="447"/>
      <c r="G1332" s="447"/>
      <c r="H1332" s="447"/>
      <c r="I1332" s="447"/>
      <c r="J1332" s="447"/>
      <c r="K1332" s="447"/>
      <c r="L1332" s="447"/>
      <c r="M1332" s="447"/>
      <c r="N1332" s="447"/>
      <c r="O1332" s="447"/>
      <c r="P1332" s="447"/>
      <c r="Q1332" s="447"/>
      <c r="R1332" s="447"/>
      <c r="S1332" s="447"/>
      <c r="T1332" s="447"/>
      <c r="U1332" s="447"/>
      <c r="V1332" s="447"/>
      <c r="W1332" s="447"/>
      <c r="X1332" s="447"/>
    </row>
    <row r="1333" spans="1:24" ht="12.75">
      <c r="A1333" s="447"/>
      <c r="B1333" s="447"/>
      <c r="C1333" s="454"/>
      <c r="D1333" s="447"/>
      <c r="E1333" s="449"/>
      <c r="F1333" s="447"/>
      <c r="G1333" s="447"/>
      <c r="H1333" s="447"/>
      <c r="I1333" s="447"/>
      <c r="J1333" s="447"/>
      <c r="K1333" s="447"/>
      <c r="L1333" s="447"/>
      <c r="M1333" s="447"/>
      <c r="N1333" s="447"/>
      <c r="O1333" s="447"/>
      <c r="P1333" s="447"/>
      <c r="Q1333" s="447"/>
      <c r="R1333" s="447"/>
      <c r="S1333" s="447"/>
      <c r="T1333" s="447"/>
      <c r="U1333" s="447"/>
      <c r="V1333" s="447"/>
      <c r="W1333" s="447"/>
      <c r="X1333" s="447"/>
    </row>
    <row r="1334" spans="1:24" ht="12.75">
      <c r="A1334" s="447"/>
      <c r="B1334" s="447"/>
      <c r="C1334" s="454"/>
      <c r="D1334" s="447"/>
      <c r="E1334" s="449"/>
      <c r="F1334" s="447"/>
      <c r="G1334" s="447"/>
      <c r="H1334" s="447"/>
      <c r="I1334" s="447"/>
      <c r="J1334" s="447"/>
      <c r="K1334" s="447"/>
      <c r="L1334" s="447"/>
      <c r="M1334" s="447"/>
      <c r="N1334" s="447"/>
      <c r="O1334" s="447"/>
      <c r="P1334" s="447"/>
      <c r="Q1334" s="447"/>
      <c r="R1334" s="447"/>
      <c r="S1334" s="447"/>
      <c r="T1334" s="447"/>
      <c r="U1334" s="447"/>
      <c r="V1334" s="447"/>
      <c r="W1334" s="447"/>
      <c r="X1334" s="447"/>
    </row>
    <row r="1335" spans="1:24" ht="12.75">
      <c r="A1335" s="447"/>
      <c r="B1335" s="447"/>
      <c r="C1335" s="454"/>
      <c r="D1335" s="447"/>
      <c r="E1335" s="449"/>
      <c r="F1335" s="447"/>
      <c r="G1335" s="447"/>
      <c r="H1335" s="447"/>
      <c r="I1335" s="447"/>
      <c r="J1335" s="447"/>
      <c r="K1335" s="447"/>
      <c r="L1335" s="447"/>
      <c r="M1335" s="447"/>
      <c r="N1335" s="447"/>
      <c r="O1335" s="447"/>
      <c r="P1335" s="447"/>
      <c r="Q1335" s="447"/>
      <c r="R1335" s="447"/>
      <c r="S1335" s="447"/>
      <c r="T1335" s="447"/>
      <c r="U1335" s="447"/>
      <c r="V1335" s="447"/>
      <c r="W1335" s="447"/>
      <c r="X1335" s="447"/>
    </row>
    <row r="1336" spans="1:24" ht="12.75">
      <c r="A1336" s="447"/>
      <c r="B1336" s="447"/>
      <c r="C1336" s="454"/>
      <c r="D1336" s="447"/>
      <c r="E1336" s="449"/>
      <c r="F1336" s="447"/>
      <c r="G1336" s="447"/>
      <c r="H1336" s="447"/>
      <c r="I1336" s="447"/>
      <c r="J1336" s="447"/>
      <c r="K1336" s="447"/>
      <c r="L1336" s="447"/>
      <c r="M1336" s="447"/>
      <c r="N1336" s="447"/>
      <c r="O1336" s="447"/>
      <c r="P1336" s="447"/>
      <c r="Q1336" s="447"/>
      <c r="R1336" s="447"/>
      <c r="S1336" s="447"/>
      <c r="T1336" s="447"/>
      <c r="U1336" s="447"/>
      <c r="V1336" s="447"/>
      <c r="W1336" s="447"/>
      <c r="X1336" s="447"/>
    </row>
    <row r="1337" spans="1:24" ht="12.75">
      <c r="A1337" s="447"/>
      <c r="B1337" s="447"/>
      <c r="C1337" s="454"/>
      <c r="D1337" s="447"/>
      <c r="E1337" s="449"/>
      <c r="F1337" s="447"/>
      <c r="G1337" s="447"/>
      <c r="H1337" s="447"/>
      <c r="I1337" s="447"/>
      <c r="J1337" s="447"/>
      <c r="K1337" s="447"/>
      <c r="L1337" s="447"/>
      <c r="M1337" s="447"/>
      <c r="N1337" s="447"/>
      <c r="O1337" s="447"/>
      <c r="P1337" s="447"/>
      <c r="Q1337" s="447"/>
      <c r="R1337" s="447"/>
      <c r="S1337" s="447"/>
      <c r="T1337" s="447"/>
      <c r="U1337" s="447"/>
      <c r="V1337" s="447"/>
      <c r="W1337" s="447"/>
      <c r="X1337" s="447"/>
    </row>
    <row r="1338" spans="1:24" ht="12.75">
      <c r="A1338" s="447"/>
      <c r="B1338" s="447"/>
      <c r="C1338" s="454"/>
      <c r="D1338" s="447"/>
      <c r="E1338" s="449"/>
      <c r="F1338" s="447"/>
      <c r="G1338" s="447"/>
      <c r="H1338" s="447"/>
      <c r="I1338" s="447"/>
      <c r="J1338" s="447"/>
      <c r="K1338" s="447"/>
      <c r="L1338" s="447"/>
      <c r="M1338" s="447"/>
      <c r="N1338" s="447"/>
      <c r="O1338" s="447"/>
      <c r="P1338" s="447"/>
      <c r="Q1338" s="447"/>
      <c r="R1338" s="447"/>
      <c r="S1338" s="447"/>
      <c r="T1338" s="447"/>
      <c r="U1338" s="447"/>
      <c r="V1338" s="447"/>
      <c r="W1338" s="447"/>
      <c r="X1338" s="447"/>
    </row>
    <row r="1339" spans="1:24" ht="12.75">
      <c r="A1339" s="447"/>
      <c r="B1339" s="447"/>
      <c r="C1339" s="454"/>
      <c r="D1339" s="447"/>
      <c r="E1339" s="449"/>
      <c r="F1339" s="447"/>
      <c r="G1339" s="447"/>
      <c r="H1339" s="447"/>
      <c r="I1339" s="447"/>
      <c r="J1339" s="447"/>
      <c r="K1339" s="447"/>
      <c r="L1339" s="447"/>
      <c r="M1339" s="447"/>
      <c r="N1339" s="447"/>
      <c r="O1339" s="447"/>
      <c r="P1339" s="447"/>
      <c r="Q1339" s="447"/>
      <c r="R1339" s="447"/>
      <c r="S1339" s="447"/>
      <c r="T1339" s="447"/>
      <c r="U1339" s="447"/>
      <c r="V1339" s="447"/>
      <c r="W1339" s="447"/>
      <c r="X1339" s="447"/>
    </row>
    <row r="1340" spans="1:24" ht="12.75">
      <c r="A1340" s="447"/>
      <c r="B1340" s="447"/>
      <c r="C1340" s="454"/>
      <c r="D1340" s="447"/>
      <c r="E1340" s="449"/>
      <c r="F1340" s="447"/>
      <c r="G1340" s="447"/>
      <c r="H1340" s="447"/>
      <c r="I1340" s="447"/>
      <c r="J1340" s="447"/>
      <c r="K1340" s="447"/>
      <c r="L1340" s="447"/>
      <c r="M1340" s="447"/>
      <c r="N1340" s="447"/>
      <c r="O1340" s="447"/>
      <c r="P1340" s="447"/>
      <c r="Q1340" s="447"/>
      <c r="R1340" s="447"/>
      <c r="S1340" s="447"/>
      <c r="T1340" s="447"/>
      <c r="U1340" s="447"/>
      <c r="V1340" s="447"/>
      <c r="W1340" s="447"/>
      <c r="X1340" s="447"/>
    </row>
    <row r="1341" spans="1:24" ht="12.75">
      <c r="A1341" s="447"/>
      <c r="B1341" s="447"/>
      <c r="C1341" s="454"/>
      <c r="D1341" s="447"/>
      <c r="E1341" s="449"/>
      <c r="F1341" s="447"/>
      <c r="G1341" s="447"/>
      <c r="H1341" s="447"/>
      <c r="I1341" s="447"/>
      <c r="J1341" s="447"/>
      <c r="K1341" s="447"/>
      <c r="L1341" s="447"/>
      <c r="M1341" s="447"/>
      <c r="N1341" s="447"/>
      <c r="O1341" s="447"/>
      <c r="P1341" s="447"/>
      <c r="Q1341" s="447"/>
      <c r="R1341" s="447"/>
      <c r="S1341" s="447"/>
      <c r="T1341" s="447"/>
      <c r="U1341" s="447"/>
      <c r="V1341" s="447"/>
      <c r="W1341" s="447"/>
      <c r="X1341" s="447"/>
    </row>
    <row r="1342" spans="1:24" ht="12.75">
      <c r="A1342" s="447"/>
      <c r="B1342" s="447"/>
      <c r="C1342" s="454"/>
      <c r="D1342" s="447"/>
      <c r="E1342" s="449"/>
      <c r="F1342" s="447"/>
      <c r="G1342" s="447"/>
      <c r="H1342" s="447"/>
      <c r="I1342" s="447"/>
      <c r="J1342" s="447"/>
      <c r="K1342" s="447"/>
      <c r="L1342" s="447"/>
      <c r="M1342" s="447"/>
      <c r="N1342" s="447"/>
      <c r="O1342" s="447"/>
      <c r="P1342" s="447"/>
      <c r="Q1342" s="447"/>
      <c r="R1342" s="447"/>
      <c r="S1342" s="447"/>
      <c r="T1342" s="447"/>
      <c r="U1342" s="447"/>
      <c r="V1342" s="447"/>
      <c r="W1342" s="447"/>
      <c r="X1342" s="447"/>
    </row>
    <row r="1343" spans="1:24" ht="12.75">
      <c r="A1343" s="447"/>
      <c r="B1343" s="447"/>
      <c r="C1343" s="454"/>
      <c r="D1343" s="447"/>
      <c r="E1343" s="449"/>
      <c r="F1343" s="447"/>
      <c r="G1343" s="447"/>
      <c r="H1343" s="447"/>
      <c r="I1343" s="447"/>
      <c r="J1343" s="447"/>
      <c r="K1343" s="447"/>
      <c r="L1343" s="447"/>
      <c r="M1343" s="447"/>
      <c r="N1343" s="447"/>
      <c r="O1343" s="447"/>
      <c r="P1343" s="447"/>
      <c r="Q1343" s="447"/>
      <c r="R1343" s="447"/>
      <c r="S1343" s="447"/>
      <c r="T1343" s="447"/>
      <c r="U1343" s="447"/>
      <c r="V1343" s="447"/>
      <c r="W1343" s="447"/>
      <c r="X1343" s="447"/>
    </row>
    <row r="1344" spans="1:24" ht="12.75">
      <c r="A1344" s="447"/>
      <c r="B1344" s="447"/>
      <c r="C1344" s="454"/>
      <c r="D1344" s="447"/>
      <c r="E1344" s="449"/>
      <c r="F1344" s="447"/>
      <c r="G1344" s="447"/>
      <c r="H1344" s="447"/>
      <c r="I1344" s="447"/>
      <c r="J1344" s="447"/>
      <c r="K1344" s="447"/>
      <c r="L1344" s="447"/>
      <c r="M1344" s="447"/>
      <c r="N1344" s="447"/>
      <c r="O1344" s="447"/>
      <c r="P1344" s="447"/>
      <c r="Q1344" s="447"/>
      <c r="R1344" s="447"/>
      <c r="S1344" s="447"/>
      <c r="T1344" s="447"/>
      <c r="U1344" s="447"/>
      <c r="V1344" s="447"/>
      <c r="W1344" s="447"/>
      <c r="X1344" s="447"/>
    </row>
    <row r="1345" spans="1:24" ht="12.75">
      <c r="A1345" s="447"/>
      <c r="B1345" s="447"/>
      <c r="C1345" s="454"/>
      <c r="D1345" s="447"/>
      <c r="E1345" s="449"/>
      <c r="F1345" s="447"/>
      <c r="G1345" s="447"/>
      <c r="H1345" s="447"/>
      <c r="I1345" s="447"/>
      <c r="J1345" s="447"/>
      <c r="K1345" s="447"/>
      <c r="L1345" s="447"/>
      <c r="M1345" s="447"/>
      <c r="N1345" s="447"/>
      <c r="O1345" s="447"/>
      <c r="P1345" s="447"/>
      <c r="Q1345" s="447"/>
      <c r="R1345" s="447"/>
      <c r="S1345" s="447"/>
      <c r="T1345" s="447"/>
      <c r="U1345" s="447"/>
      <c r="V1345" s="447"/>
      <c r="W1345" s="447"/>
      <c r="X1345" s="447"/>
    </row>
    <row r="1346" spans="1:24" ht="12.75">
      <c r="A1346" s="447"/>
      <c r="B1346" s="447"/>
      <c r="C1346" s="454"/>
      <c r="D1346" s="447"/>
      <c r="E1346" s="449"/>
      <c r="F1346" s="447"/>
      <c r="G1346" s="447"/>
      <c r="H1346" s="447"/>
      <c r="I1346" s="447"/>
      <c r="J1346" s="447"/>
      <c r="K1346" s="447"/>
      <c r="L1346" s="447"/>
      <c r="M1346" s="447"/>
      <c r="N1346" s="447"/>
      <c r="O1346" s="447"/>
      <c r="P1346" s="447"/>
      <c r="Q1346" s="447"/>
      <c r="R1346" s="447"/>
      <c r="S1346" s="447"/>
      <c r="T1346" s="447"/>
      <c r="U1346" s="447"/>
      <c r="V1346" s="447"/>
      <c r="W1346" s="447"/>
      <c r="X1346" s="447"/>
    </row>
    <row r="1347" spans="1:24" ht="12.75">
      <c r="A1347" s="447"/>
      <c r="B1347" s="447"/>
      <c r="C1347" s="454"/>
      <c r="D1347" s="447"/>
      <c r="E1347" s="449"/>
      <c r="F1347" s="447"/>
      <c r="G1347" s="447"/>
      <c r="H1347" s="447"/>
      <c r="I1347" s="447"/>
      <c r="J1347" s="447"/>
      <c r="K1347" s="447"/>
      <c r="L1347" s="447"/>
      <c r="M1347" s="447"/>
      <c r="N1347" s="447"/>
      <c r="O1347" s="447"/>
      <c r="P1347" s="447"/>
      <c r="Q1347" s="447"/>
      <c r="R1347" s="447"/>
      <c r="S1347" s="447"/>
      <c r="T1347" s="447"/>
      <c r="U1347" s="447"/>
      <c r="V1347" s="447"/>
      <c r="W1347" s="447"/>
      <c r="X1347" s="447"/>
    </row>
    <row r="1348" spans="1:24" ht="12.75">
      <c r="A1348" s="447"/>
      <c r="B1348" s="447"/>
      <c r="C1348" s="454"/>
      <c r="D1348" s="447"/>
      <c r="E1348" s="449"/>
      <c r="F1348" s="447"/>
      <c r="G1348" s="447"/>
      <c r="H1348" s="447"/>
      <c r="I1348" s="447"/>
      <c r="J1348" s="447"/>
      <c r="K1348" s="447"/>
      <c r="L1348" s="447"/>
      <c r="M1348" s="447"/>
      <c r="N1348" s="447"/>
      <c r="O1348" s="447"/>
      <c r="P1348" s="447"/>
      <c r="Q1348" s="447"/>
      <c r="R1348" s="447"/>
      <c r="S1348" s="447"/>
      <c r="T1348" s="447"/>
      <c r="U1348" s="447"/>
      <c r="V1348" s="447"/>
      <c r="W1348" s="447"/>
      <c r="X1348" s="447"/>
    </row>
    <row r="1349" spans="1:24" ht="12.75">
      <c r="A1349" s="447"/>
      <c r="B1349" s="447"/>
      <c r="C1349" s="454"/>
      <c r="D1349" s="447"/>
      <c r="E1349" s="449"/>
      <c r="F1349" s="447"/>
      <c r="G1349" s="447"/>
      <c r="H1349" s="447"/>
      <c r="I1349" s="447"/>
      <c r="J1349" s="447"/>
      <c r="K1349" s="447"/>
      <c r="L1349" s="447"/>
      <c r="M1349" s="447"/>
      <c r="N1349" s="447"/>
      <c r="O1349" s="447"/>
      <c r="P1349" s="447"/>
      <c r="Q1349" s="447"/>
      <c r="R1349" s="447"/>
      <c r="S1349" s="447"/>
      <c r="T1349" s="447"/>
      <c r="U1349" s="447"/>
      <c r="V1349" s="447"/>
      <c r="W1349" s="447"/>
      <c r="X1349" s="447"/>
    </row>
    <row r="1350" spans="1:24" ht="12.75">
      <c r="A1350" s="447"/>
      <c r="B1350" s="447"/>
      <c r="C1350" s="454"/>
      <c r="D1350" s="447"/>
      <c r="E1350" s="449"/>
      <c r="F1350" s="447"/>
      <c r="G1350" s="447"/>
      <c r="H1350" s="447"/>
      <c r="I1350" s="447"/>
      <c r="J1350" s="447"/>
      <c r="K1350" s="447"/>
      <c r="L1350" s="447"/>
      <c r="M1350" s="447"/>
      <c r="N1350" s="447"/>
      <c r="O1350" s="447"/>
      <c r="P1350" s="447"/>
      <c r="Q1350" s="447"/>
      <c r="R1350" s="447"/>
      <c r="S1350" s="447"/>
      <c r="T1350" s="447"/>
      <c r="U1350" s="447"/>
      <c r="V1350" s="447"/>
      <c r="W1350" s="447"/>
      <c r="X1350" s="447"/>
    </row>
    <row r="1351" spans="1:24" ht="12.75">
      <c r="A1351" s="447"/>
      <c r="B1351" s="447"/>
      <c r="C1351" s="454"/>
      <c r="D1351" s="447"/>
      <c r="E1351" s="449"/>
      <c r="F1351" s="447"/>
      <c r="G1351" s="447"/>
      <c r="H1351" s="447"/>
      <c r="I1351" s="447"/>
      <c r="J1351" s="447"/>
      <c r="K1351" s="447"/>
      <c r="L1351" s="447"/>
      <c r="M1351" s="447"/>
      <c r="N1351" s="447"/>
      <c r="O1351" s="447"/>
      <c r="P1351" s="447"/>
      <c r="Q1351" s="447"/>
      <c r="R1351" s="447"/>
      <c r="S1351" s="447"/>
      <c r="T1351" s="447"/>
      <c r="U1351" s="447"/>
      <c r="V1351" s="447"/>
      <c r="W1351" s="447"/>
      <c r="X1351" s="447"/>
    </row>
    <row r="1352" spans="1:24" ht="12.75">
      <c r="A1352" s="447"/>
      <c r="B1352" s="447"/>
      <c r="C1352" s="454"/>
      <c r="D1352" s="447"/>
      <c r="E1352" s="449"/>
      <c r="F1352" s="447"/>
      <c r="G1352" s="447"/>
      <c r="H1352" s="447"/>
      <c r="I1352" s="447"/>
      <c r="J1352" s="447"/>
      <c r="K1352" s="447"/>
      <c r="L1352" s="447"/>
      <c r="M1352" s="447"/>
      <c r="N1352" s="447"/>
      <c r="O1352" s="447"/>
      <c r="P1352" s="447"/>
      <c r="Q1352" s="447"/>
      <c r="R1352" s="447"/>
      <c r="S1352" s="447"/>
      <c r="T1352" s="447"/>
      <c r="U1352" s="447"/>
      <c r="V1352" s="447"/>
      <c r="W1352" s="447"/>
      <c r="X1352" s="447"/>
    </row>
    <row r="1353" spans="1:24" ht="12.75">
      <c r="A1353" s="447"/>
      <c r="B1353" s="447"/>
      <c r="C1353" s="454"/>
      <c r="D1353" s="447"/>
      <c r="E1353" s="449"/>
      <c r="F1353" s="447"/>
      <c r="G1353" s="447"/>
      <c r="H1353" s="447"/>
      <c r="I1353" s="447"/>
      <c r="J1353" s="447"/>
      <c r="K1353" s="447"/>
      <c r="L1353" s="447"/>
      <c r="M1353" s="447"/>
      <c r="N1353" s="447"/>
      <c r="O1353" s="447"/>
      <c r="P1353" s="447"/>
      <c r="Q1353" s="447"/>
      <c r="R1353" s="447"/>
      <c r="S1353" s="447"/>
      <c r="T1353" s="447"/>
      <c r="U1353" s="447"/>
      <c r="V1353" s="447"/>
      <c r="W1353" s="447"/>
      <c r="X1353" s="447"/>
    </row>
    <row r="1354" spans="1:24" ht="12.75">
      <c r="A1354" s="447"/>
      <c r="B1354" s="447"/>
      <c r="C1354" s="454"/>
      <c r="D1354" s="447"/>
      <c r="E1354" s="449"/>
      <c r="F1354" s="447"/>
      <c r="G1354" s="447"/>
      <c r="H1354" s="447"/>
      <c r="I1354" s="447"/>
      <c r="J1354" s="447"/>
      <c r="K1354" s="447"/>
      <c r="L1354" s="447"/>
      <c r="M1354" s="447"/>
      <c r="N1354" s="447"/>
      <c r="O1354" s="447"/>
      <c r="P1354" s="447"/>
      <c r="Q1354" s="447"/>
      <c r="R1354" s="447"/>
      <c r="S1354" s="447"/>
      <c r="T1354" s="447"/>
      <c r="U1354" s="447"/>
      <c r="V1354" s="447"/>
      <c r="W1354" s="447"/>
      <c r="X1354" s="447"/>
    </row>
    <row r="1355" spans="1:24" ht="12.75">
      <c r="A1355" s="447"/>
      <c r="B1355" s="447"/>
      <c r="C1355" s="454"/>
      <c r="D1355" s="447"/>
      <c r="E1355" s="449"/>
      <c r="F1355" s="447"/>
      <c r="G1355" s="447"/>
      <c r="H1355" s="447"/>
      <c r="I1355" s="447"/>
      <c r="J1355" s="447"/>
      <c r="K1355" s="447"/>
      <c r="L1355" s="447"/>
      <c r="M1355" s="447"/>
      <c r="N1355" s="447"/>
      <c r="O1355" s="447"/>
      <c r="P1355" s="447"/>
      <c r="Q1355" s="447"/>
      <c r="R1355" s="447"/>
      <c r="S1355" s="447"/>
      <c r="T1355" s="447"/>
      <c r="U1355" s="447"/>
      <c r="V1355" s="447"/>
      <c r="W1355" s="447"/>
      <c r="X1355" s="447"/>
    </row>
    <row r="1356" spans="1:24" ht="12.75">
      <c r="A1356" s="447"/>
      <c r="B1356" s="447"/>
      <c r="C1356" s="454"/>
      <c r="D1356" s="447"/>
      <c r="E1356" s="449"/>
      <c r="F1356" s="447"/>
      <c r="G1356" s="447"/>
      <c r="H1356" s="447"/>
      <c r="I1356" s="447"/>
      <c r="J1356" s="447"/>
      <c r="K1356" s="447"/>
      <c r="L1356" s="447"/>
      <c r="M1356" s="447"/>
      <c r="N1356" s="447"/>
      <c r="O1356" s="447"/>
      <c r="P1356" s="447"/>
      <c r="Q1356" s="447"/>
      <c r="R1356" s="447"/>
      <c r="S1356" s="447"/>
      <c r="T1356" s="447"/>
      <c r="U1356" s="447"/>
      <c r="V1356" s="447"/>
      <c r="W1356" s="447"/>
      <c r="X1356" s="447"/>
    </row>
    <row r="1357" spans="1:24" ht="12.75">
      <c r="A1357" s="447"/>
      <c r="B1357" s="447"/>
      <c r="C1357" s="454"/>
      <c r="D1357" s="447"/>
      <c r="E1357" s="449"/>
      <c r="F1357" s="447"/>
      <c r="G1357" s="447"/>
      <c r="H1357" s="447"/>
      <c r="I1357" s="447"/>
      <c r="J1357" s="447"/>
      <c r="K1357" s="447"/>
      <c r="L1357" s="447"/>
      <c r="M1357" s="447"/>
      <c r="N1357" s="447"/>
      <c r="O1357" s="447"/>
      <c r="P1357" s="447"/>
      <c r="Q1357" s="447"/>
      <c r="R1357" s="447"/>
      <c r="S1357" s="447"/>
      <c r="T1357" s="447"/>
      <c r="U1357" s="447"/>
      <c r="V1357" s="447"/>
      <c r="W1357" s="447"/>
      <c r="X1357" s="447"/>
    </row>
    <row r="1358" spans="1:24" ht="12.75">
      <c r="A1358" s="447"/>
      <c r="B1358" s="447"/>
      <c r="C1358" s="454"/>
      <c r="D1358" s="447"/>
      <c r="E1358" s="449"/>
      <c r="F1358" s="447"/>
      <c r="G1358" s="447"/>
      <c r="H1358" s="447"/>
      <c r="I1358" s="447"/>
      <c r="J1358" s="447"/>
      <c r="K1358" s="447"/>
      <c r="L1358" s="447"/>
      <c r="M1358" s="447"/>
      <c r="N1358" s="447"/>
      <c r="O1358" s="447"/>
      <c r="P1358" s="447"/>
      <c r="Q1358" s="447"/>
      <c r="R1358" s="447"/>
      <c r="S1358" s="447"/>
      <c r="T1358" s="447"/>
      <c r="U1358" s="447"/>
      <c r="V1358" s="447"/>
      <c r="W1358" s="447"/>
      <c r="X1358" s="447"/>
    </row>
    <row r="1359" spans="1:24" ht="12.75">
      <c r="A1359" s="447"/>
      <c r="B1359" s="447"/>
      <c r="C1359" s="454"/>
      <c r="D1359" s="447"/>
      <c r="E1359" s="449"/>
      <c r="F1359" s="447"/>
      <c r="G1359" s="447"/>
      <c r="H1359" s="447"/>
      <c r="I1359" s="447"/>
      <c r="J1359" s="447"/>
      <c r="K1359" s="447"/>
      <c r="L1359" s="447"/>
      <c r="M1359" s="447"/>
      <c r="N1359" s="447"/>
      <c r="O1359" s="447"/>
      <c r="P1359" s="447"/>
      <c r="Q1359" s="447"/>
      <c r="R1359" s="447"/>
      <c r="S1359" s="447"/>
      <c r="T1359" s="447"/>
      <c r="U1359" s="447"/>
      <c r="V1359" s="447"/>
      <c r="W1359" s="447"/>
      <c r="X1359" s="447"/>
    </row>
    <row r="1360" spans="1:24" ht="12.75">
      <c r="A1360" s="447"/>
      <c r="B1360" s="447"/>
      <c r="C1360" s="454"/>
      <c r="D1360" s="447"/>
      <c r="E1360" s="449"/>
      <c r="F1360" s="447"/>
      <c r="G1360" s="447"/>
      <c r="H1360" s="447"/>
      <c r="I1360" s="447"/>
      <c r="J1360" s="447"/>
      <c r="K1360" s="447"/>
      <c r="L1360" s="447"/>
      <c r="M1360" s="447"/>
      <c r="N1360" s="447"/>
      <c r="O1360" s="447"/>
      <c r="P1360" s="447"/>
      <c r="Q1360" s="447"/>
      <c r="R1360" s="447"/>
      <c r="S1360" s="447"/>
      <c r="T1360" s="447"/>
      <c r="U1360" s="447"/>
      <c r="V1360" s="447"/>
      <c r="W1360" s="447"/>
      <c r="X1360" s="447"/>
    </row>
    <row r="1361" spans="1:24" ht="12.75">
      <c r="A1361" s="447"/>
      <c r="B1361" s="447"/>
      <c r="C1361" s="454"/>
      <c r="D1361" s="447"/>
      <c r="E1361" s="449"/>
      <c r="F1361" s="447"/>
      <c r="G1361" s="447"/>
      <c r="H1361" s="447"/>
      <c r="I1361" s="447"/>
      <c r="J1361" s="447"/>
      <c r="K1361" s="447"/>
      <c r="L1361" s="447"/>
      <c r="M1361" s="447"/>
      <c r="N1361" s="447"/>
      <c r="O1361" s="447"/>
      <c r="P1361" s="447"/>
      <c r="Q1361" s="447"/>
      <c r="R1361" s="447"/>
      <c r="S1361" s="447"/>
      <c r="T1361" s="447"/>
      <c r="U1361" s="447"/>
      <c r="V1361" s="447"/>
      <c r="W1361" s="447"/>
      <c r="X1361" s="447"/>
    </row>
    <row r="1362" spans="1:24" ht="12.75">
      <c r="A1362" s="447"/>
      <c r="B1362" s="447"/>
      <c r="C1362" s="454"/>
      <c r="D1362" s="447"/>
      <c r="E1362" s="449"/>
      <c r="F1362" s="447"/>
      <c r="G1362" s="447"/>
      <c r="H1362" s="447"/>
      <c r="I1362" s="447"/>
      <c r="J1362" s="447"/>
      <c r="K1362" s="447"/>
      <c r="L1362" s="447"/>
      <c r="M1362" s="447"/>
      <c r="N1362" s="447"/>
      <c r="O1362" s="447"/>
      <c r="P1362" s="447"/>
      <c r="Q1362" s="447"/>
      <c r="R1362" s="447"/>
      <c r="S1362" s="447"/>
      <c r="T1362" s="447"/>
      <c r="U1362" s="447"/>
      <c r="V1362" s="447"/>
      <c r="W1362" s="447"/>
      <c r="X1362" s="447"/>
    </row>
    <row r="1363" spans="1:24" ht="12.75">
      <c r="A1363" s="447"/>
      <c r="B1363" s="447"/>
      <c r="C1363" s="454"/>
      <c r="D1363" s="447"/>
      <c r="E1363" s="449"/>
      <c r="F1363" s="447"/>
      <c r="G1363" s="447"/>
      <c r="H1363" s="447"/>
      <c r="I1363" s="447"/>
      <c r="J1363" s="447"/>
      <c r="K1363" s="447"/>
      <c r="L1363" s="447"/>
      <c r="M1363" s="447"/>
      <c r="N1363" s="447"/>
      <c r="O1363" s="447"/>
      <c r="P1363" s="447"/>
      <c r="Q1363" s="447"/>
      <c r="R1363" s="447"/>
      <c r="S1363" s="447"/>
      <c r="T1363" s="447"/>
      <c r="U1363" s="447"/>
      <c r="V1363" s="447"/>
      <c r="W1363" s="447"/>
      <c r="X1363" s="447"/>
    </row>
    <row r="1364" spans="1:24" ht="12.75">
      <c r="A1364" s="447"/>
      <c r="B1364" s="447"/>
      <c r="C1364" s="454"/>
      <c r="D1364" s="447"/>
      <c r="E1364" s="449"/>
      <c r="F1364" s="447"/>
      <c r="G1364" s="447"/>
      <c r="H1364" s="447"/>
      <c r="I1364" s="447"/>
      <c r="J1364" s="447"/>
      <c r="K1364" s="447"/>
      <c r="L1364" s="447"/>
      <c r="M1364" s="447"/>
      <c r="N1364" s="447"/>
      <c r="O1364" s="447"/>
      <c r="P1364" s="447"/>
      <c r="Q1364" s="447"/>
      <c r="R1364" s="447"/>
      <c r="S1364" s="447"/>
      <c r="T1364" s="447"/>
      <c r="U1364" s="447"/>
      <c r="V1364" s="447"/>
      <c r="W1364" s="447"/>
      <c r="X1364" s="447"/>
    </row>
    <row r="1365" spans="1:24" ht="12.75">
      <c r="A1365" s="447"/>
      <c r="B1365" s="447"/>
      <c r="C1365" s="454"/>
      <c r="D1365" s="447"/>
      <c r="E1365" s="449"/>
      <c r="F1365" s="447"/>
      <c r="G1365" s="447"/>
      <c r="H1365" s="447"/>
      <c r="I1365" s="447"/>
      <c r="J1365" s="447"/>
      <c r="K1365" s="447"/>
      <c r="L1365" s="447"/>
      <c r="M1365" s="447"/>
      <c r="N1365" s="447"/>
      <c r="O1365" s="447"/>
      <c r="P1365" s="447"/>
      <c r="Q1365" s="447"/>
      <c r="R1365" s="447"/>
      <c r="S1365" s="447"/>
      <c r="T1365" s="447"/>
      <c r="U1365" s="447"/>
      <c r="V1365" s="447"/>
      <c r="W1365" s="447"/>
      <c r="X1365" s="447"/>
    </row>
    <row r="1366" spans="1:24" ht="12.75">
      <c r="A1366" s="447"/>
      <c r="B1366" s="447"/>
      <c r="C1366" s="454"/>
      <c r="D1366" s="447"/>
      <c r="E1366" s="449"/>
      <c r="F1366" s="447"/>
      <c r="G1366" s="447"/>
      <c r="H1366" s="447"/>
      <c r="I1366" s="447"/>
      <c r="J1366" s="447"/>
      <c r="K1366" s="447"/>
      <c r="L1366" s="447"/>
      <c r="M1366" s="447"/>
      <c r="N1366" s="447"/>
      <c r="O1366" s="447"/>
      <c r="P1366" s="447"/>
      <c r="Q1366" s="447"/>
      <c r="R1366" s="447"/>
      <c r="S1366" s="447"/>
      <c r="T1366" s="447"/>
      <c r="U1366" s="447"/>
      <c r="V1366" s="447"/>
      <c r="W1366" s="447"/>
      <c r="X1366" s="447"/>
    </row>
    <row r="1367" spans="1:24" ht="12.75">
      <c r="A1367" s="447"/>
      <c r="B1367" s="447"/>
      <c r="C1367" s="454"/>
      <c r="D1367" s="447"/>
      <c r="E1367" s="449"/>
      <c r="F1367" s="447"/>
      <c r="G1367" s="447"/>
      <c r="H1367" s="447"/>
      <c r="I1367" s="447"/>
      <c r="J1367" s="447"/>
      <c r="K1367" s="447"/>
      <c r="L1367" s="447"/>
      <c r="M1367" s="447"/>
      <c r="N1367" s="447"/>
      <c r="O1367" s="447"/>
      <c r="P1367" s="447"/>
      <c r="Q1367" s="447"/>
      <c r="R1367" s="447"/>
      <c r="S1367" s="447"/>
      <c r="T1367" s="447"/>
      <c r="U1367" s="447"/>
      <c r="V1367" s="447"/>
      <c r="W1367" s="447"/>
      <c r="X1367" s="447"/>
    </row>
    <row r="1368" spans="1:24" ht="12.75">
      <c r="A1368" s="447"/>
      <c r="B1368" s="447"/>
      <c r="C1368" s="454"/>
      <c r="D1368" s="447"/>
      <c r="E1368" s="449"/>
      <c r="F1368" s="447"/>
      <c r="G1368" s="447"/>
      <c r="H1368" s="447"/>
      <c r="I1368" s="447"/>
      <c r="J1368" s="447"/>
      <c r="K1368" s="447"/>
      <c r="L1368" s="447"/>
      <c r="M1368" s="447"/>
      <c r="N1368" s="447"/>
      <c r="O1368" s="447"/>
      <c r="P1368" s="447"/>
      <c r="Q1368" s="447"/>
      <c r="R1368" s="447"/>
      <c r="S1368" s="447"/>
      <c r="T1368" s="447"/>
      <c r="U1368" s="447"/>
      <c r="V1368" s="447"/>
      <c r="W1368" s="447"/>
      <c r="X1368" s="447"/>
    </row>
    <row r="1369" spans="1:24" ht="12.75">
      <c r="A1369" s="447"/>
      <c r="B1369" s="447"/>
      <c r="C1369" s="454"/>
      <c r="D1369" s="447"/>
      <c r="E1369" s="449"/>
      <c r="F1369" s="447"/>
      <c r="G1369" s="447"/>
      <c r="H1369" s="447"/>
      <c r="I1369" s="447"/>
      <c r="J1369" s="447"/>
      <c r="K1369" s="447"/>
      <c r="L1369" s="447"/>
      <c r="M1369" s="447"/>
      <c r="N1369" s="447"/>
      <c r="O1369" s="447"/>
      <c r="P1369" s="447"/>
      <c r="Q1369" s="447"/>
      <c r="R1369" s="447"/>
      <c r="S1369" s="447"/>
      <c r="T1369" s="447"/>
      <c r="U1369" s="447"/>
      <c r="V1369" s="447"/>
      <c r="W1369" s="447"/>
      <c r="X1369" s="447"/>
    </row>
    <row r="1370" spans="1:24" ht="12.75">
      <c r="A1370" s="447"/>
      <c r="B1370" s="447"/>
      <c r="C1370" s="454"/>
      <c r="D1370" s="447"/>
      <c r="E1370" s="449"/>
      <c r="F1370" s="447"/>
      <c r="G1370" s="447"/>
      <c r="H1370" s="447"/>
      <c r="I1370" s="447"/>
      <c r="J1370" s="447"/>
      <c r="K1370" s="447"/>
      <c r="L1370" s="447"/>
      <c r="M1370" s="447"/>
      <c r="N1370" s="447"/>
      <c r="O1370" s="447"/>
      <c r="P1370" s="447"/>
      <c r="Q1370" s="447"/>
      <c r="R1370" s="447"/>
      <c r="S1370" s="447"/>
      <c r="T1370" s="447"/>
      <c r="U1370" s="447"/>
      <c r="V1370" s="447"/>
      <c r="W1370" s="447"/>
      <c r="X1370" s="447"/>
    </row>
    <row r="1371" spans="1:24" ht="12.75">
      <c r="A1371" s="447"/>
      <c r="B1371" s="447"/>
      <c r="C1371" s="454"/>
      <c r="D1371" s="447"/>
      <c r="E1371" s="449"/>
      <c r="F1371" s="447"/>
      <c r="G1371" s="447"/>
      <c r="H1371" s="447"/>
      <c r="I1371" s="447"/>
      <c r="J1371" s="447"/>
      <c r="K1371" s="447"/>
      <c r="L1371" s="447"/>
      <c r="M1371" s="447"/>
      <c r="N1371" s="447"/>
      <c r="O1371" s="447"/>
      <c r="P1371" s="447"/>
      <c r="Q1371" s="447"/>
      <c r="R1371" s="447"/>
      <c r="S1371" s="447"/>
      <c r="T1371" s="447"/>
      <c r="U1371" s="447"/>
      <c r="V1371" s="447"/>
      <c r="W1371" s="447"/>
      <c r="X1371" s="447"/>
    </row>
    <row r="1372" spans="1:24" ht="12.75">
      <c r="A1372" s="447"/>
      <c r="B1372" s="447"/>
      <c r="C1372" s="454"/>
      <c r="D1372" s="447"/>
      <c r="E1372" s="449"/>
      <c r="F1372" s="447"/>
      <c r="G1372" s="447"/>
      <c r="H1372" s="447"/>
      <c r="I1372" s="447"/>
      <c r="J1372" s="447"/>
      <c r="K1372" s="447"/>
      <c r="L1372" s="447"/>
      <c r="M1372" s="447"/>
      <c r="N1372" s="447"/>
      <c r="O1372" s="447"/>
      <c r="P1372" s="447"/>
      <c r="Q1372" s="447"/>
      <c r="R1372" s="447"/>
      <c r="S1372" s="447"/>
      <c r="T1372" s="447"/>
      <c r="U1372" s="447"/>
      <c r="V1372" s="447"/>
      <c r="W1372" s="447"/>
      <c r="X1372" s="447"/>
    </row>
    <row r="1373" spans="1:24" ht="12.75">
      <c r="A1373" s="447"/>
      <c r="B1373" s="447"/>
      <c r="C1373" s="454"/>
      <c r="D1373" s="447"/>
      <c r="E1373" s="449"/>
      <c r="F1373" s="447"/>
      <c r="G1373" s="447"/>
      <c r="H1373" s="447"/>
      <c r="I1373" s="447"/>
      <c r="J1373" s="447"/>
      <c r="K1373" s="447"/>
      <c r="L1373" s="447"/>
      <c r="M1373" s="447"/>
      <c r="N1373" s="447"/>
      <c r="O1373" s="447"/>
      <c r="P1373" s="447"/>
      <c r="Q1373" s="447"/>
      <c r="R1373" s="447"/>
      <c r="S1373" s="447"/>
      <c r="T1373" s="447"/>
      <c r="U1373" s="447"/>
      <c r="V1373" s="447"/>
      <c r="W1373" s="447"/>
      <c r="X1373" s="447"/>
    </row>
    <row r="1374" spans="1:24" ht="12.75">
      <c r="A1374" s="447"/>
      <c r="B1374" s="447"/>
      <c r="C1374" s="454"/>
      <c r="D1374" s="447"/>
      <c r="E1374" s="449"/>
      <c r="F1374" s="447"/>
      <c r="G1374" s="447"/>
      <c r="H1374" s="447"/>
      <c r="I1374" s="447"/>
      <c r="J1374" s="447"/>
      <c r="K1374" s="447"/>
      <c r="L1374" s="447"/>
      <c r="M1374" s="447"/>
      <c r="N1374" s="447"/>
      <c r="O1374" s="447"/>
      <c r="P1374" s="447"/>
      <c r="Q1374" s="447"/>
      <c r="R1374" s="447"/>
      <c r="S1374" s="447"/>
      <c r="T1374" s="447"/>
      <c r="U1374" s="447"/>
      <c r="V1374" s="447"/>
      <c r="W1374" s="447"/>
      <c r="X1374" s="447"/>
    </row>
    <row r="1375" spans="1:24" ht="12.75">
      <c r="A1375" s="447"/>
      <c r="B1375" s="447"/>
      <c r="C1375" s="454"/>
      <c r="D1375" s="447"/>
      <c r="E1375" s="449"/>
      <c r="F1375" s="447"/>
      <c r="G1375" s="447"/>
      <c r="H1375" s="447"/>
      <c r="I1375" s="447"/>
      <c r="J1375" s="447"/>
      <c r="K1375" s="447"/>
      <c r="L1375" s="447"/>
      <c r="M1375" s="447"/>
      <c r="N1375" s="447"/>
      <c r="O1375" s="447"/>
      <c r="P1375" s="447"/>
      <c r="Q1375" s="447"/>
      <c r="R1375" s="447"/>
      <c r="S1375" s="447"/>
      <c r="T1375" s="447"/>
      <c r="U1375" s="447"/>
      <c r="V1375" s="447"/>
      <c r="W1375" s="447"/>
      <c r="X1375" s="447"/>
    </row>
    <row r="1376" spans="1:24" ht="12.75">
      <c r="A1376" s="447"/>
      <c r="B1376" s="447"/>
      <c r="C1376" s="454"/>
      <c r="D1376" s="447"/>
      <c r="E1376" s="449"/>
      <c r="F1376" s="447"/>
      <c r="G1376" s="447"/>
      <c r="H1376" s="447"/>
      <c r="I1376" s="447"/>
      <c r="J1376" s="447"/>
      <c r="K1376" s="447"/>
      <c r="L1376" s="447"/>
      <c r="M1376" s="447"/>
      <c r="N1376" s="447"/>
      <c r="O1376" s="447"/>
      <c r="P1376" s="447"/>
      <c r="Q1376" s="447"/>
      <c r="R1376" s="447"/>
      <c r="S1376" s="447"/>
      <c r="T1376" s="447"/>
      <c r="U1376" s="447"/>
      <c r="V1376" s="447"/>
      <c r="W1376" s="447"/>
      <c r="X1376" s="447"/>
    </row>
    <row r="1377" spans="1:24" ht="12.75">
      <c r="A1377" s="447"/>
      <c r="B1377" s="447"/>
      <c r="C1377" s="454"/>
      <c r="D1377" s="447"/>
      <c r="E1377" s="449"/>
      <c r="F1377" s="447"/>
      <c r="G1377" s="447"/>
      <c r="H1377" s="447"/>
      <c r="I1377" s="447"/>
      <c r="J1377" s="447"/>
      <c r="K1377" s="447"/>
      <c r="L1377" s="447"/>
      <c r="M1377" s="447"/>
      <c r="N1377" s="447"/>
      <c r="O1377" s="447"/>
      <c r="P1377" s="447"/>
      <c r="Q1377" s="447"/>
      <c r="R1377" s="447"/>
      <c r="S1377" s="447"/>
      <c r="T1377" s="447"/>
      <c r="U1377" s="447"/>
      <c r="V1377" s="447"/>
      <c r="W1377" s="447"/>
      <c r="X1377" s="447"/>
    </row>
    <row r="1378" spans="1:24" ht="12.75">
      <c r="A1378" s="447"/>
      <c r="B1378" s="447"/>
      <c r="C1378" s="454"/>
      <c r="D1378" s="447"/>
      <c r="E1378" s="449"/>
      <c r="F1378" s="447"/>
      <c r="G1378" s="447"/>
      <c r="H1378" s="447"/>
      <c r="I1378" s="447"/>
      <c r="J1378" s="447"/>
      <c r="K1378" s="447"/>
      <c r="L1378" s="447"/>
      <c r="M1378" s="447"/>
      <c r="N1378" s="447"/>
      <c r="O1378" s="447"/>
      <c r="P1378" s="447"/>
      <c r="Q1378" s="447"/>
      <c r="R1378" s="447"/>
      <c r="S1378" s="447"/>
      <c r="T1378" s="447"/>
      <c r="U1378" s="447"/>
      <c r="V1378" s="447"/>
      <c r="W1378" s="447"/>
      <c r="X1378" s="447"/>
    </row>
    <row r="1379" spans="1:24" ht="12.75">
      <c r="A1379" s="447"/>
      <c r="B1379" s="447"/>
      <c r="C1379" s="454"/>
      <c r="D1379" s="447"/>
      <c r="E1379" s="449"/>
      <c r="F1379" s="447"/>
      <c r="G1379" s="447"/>
      <c r="H1379" s="447"/>
      <c r="I1379" s="447"/>
      <c r="J1379" s="447"/>
      <c r="K1379" s="447"/>
      <c r="L1379" s="447"/>
      <c r="M1379" s="447"/>
      <c r="N1379" s="447"/>
      <c r="O1379" s="447"/>
      <c r="P1379" s="447"/>
      <c r="Q1379" s="447"/>
      <c r="R1379" s="447"/>
      <c r="S1379" s="447"/>
      <c r="T1379" s="447"/>
      <c r="U1379" s="447"/>
      <c r="V1379" s="447"/>
      <c r="W1379" s="447"/>
      <c r="X1379" s="447"/>
    </row>
    <row r="1380" spans="1:24" ht="12.75">
      <c r="A1380" s="447"/>
      <c r="B1380" s="447"/>
      <c r="C1380" s="454"/>
      <c r="D1380" s="447"/>
      <c r="E1380" s="449"/>
      <c r="F1380" s="447"/>
      <c r="G1380" s="447"/>
      <c r="H1380" s="447"/>
      <c r="I1380" s="447"/>
      <c r="J1380" s="447"/>
      <c r="K1380" s="447"/>
      <c r="L1380" s="447"/>
      <c r="M1380" s="447"/>
      <c r="N1380" s="447"/>
      <c r="O1380" s="447"/>
      <c r="P1380" s="447"/>
      <c r="Q1380" s="447"/>
      <c r="R1380" s="447"/>
      <c r="S1380" s="447"/>
      <c r="T1380" s="447"/>
      <c r="U1380" s="447"/>
      <c r="V1380" s="447"/>
      <c r="W1380" s="447"/>
      <c r="X1380" s="447"/>
    </row>
    <row r="1381" spans="1:24" ht="12.75">
      <c r="A1381" s="447"/>
      <c r="B1381" s="447"/>
      <c r="C1381" s="454"/>
      <c r="D1381" s="447"/>
      <c r="E1381" s="449"/>
      <c r="F1381" s="447"/>
      <c r="G1381" s="447"/>
      <c r="H1381" s="447"/>
      <c r="I1381" s="447"/>
      <c r="J1381" s="447"/>
      <c r="K1381" s="447"/>
      <c r="L1381" s="447"/>
      <c r="M1381" s="447"/>
      <c r="N1381" s="447"/>
      <c r="O1381" s="447"/>
      <c r="P1381" s="447"/>
      <c r="Q1381" s="447"/>
      <c r="R1381" s="447"/>
      <c r="S1381" s="447"/>
      <c r="T1381" s="447"/>
      <c r="U1381" s="447"/>
      <c r="V1381" s="447"/>
      <c r="W1381" s="447"/>
      <c r="X1381" s="447"/>
    </row>
    <row r="1382" spans="1:24" ht="12.75">
      <c r="A1382" s="447"/>
      <c r="B1382" s="447"/>
      <c r="C1382" s="454"/>
      <c r="D1382" s="447"/>
      <c r="E1382" s="449"/>
      <c r="F1382" s="447"/>
      <c r="G1382" s="447"/>
      <c r="H1382" s="447"/>
      <c r="I1382" s="447"/>
      <c r="J1382" s="447"/>
      <c r="K1382" s="447"/>
      <c r="L1382" s="447"/>
      <c r="M1382" s="447"/>
      <c r="N1382" s="447"/>
      <c r="O1382" s="447"/>
      <c r="P1382" s="447"/>
      <c r="Q1382" s="447"/>
      <c r="R1382" s="447"/>
      <c r="S1382" s="447"/>
      <c r="T1382" s="447"/>
      <c r="U1382" s="447"/>
      <c r="V1382" s="447"/>
      <c r="W1382" s="447"/>
      <c r="X1382" s="447"/>
    </row>
    <row r="1383" spans="1:24" ht="12.75">
      <c r="A1383" s="447"/>
      <c r="B1383" s="447"/>
      <c r="C1383" s="454"/>
      <c r="D1383" s="447"/>
      <c r="E1383" s="449"/>
      <c r="F1383" s="447"/>
      <c r="G1383" s="447"/>
      <c r="H1383" s="447"/>
      <c r="I1383" s="447"/>
      <c r="J1383" s="447"/>
      <c r="K1383" s="447"/>
      <c r="L1383" s="447"/>
      <c r="M1383" s="447"/>
      <c r="N1383" s="447"/>
      <c r="O1383" s="447"/>
      <c r="P1383" s="447"/>
      <c r="Q1383" s="447"/>
      <c r="R1383" s="447"/>
      <c r="S1383" s="447"/>
      <c r="T1383" s="447"/>
      <c r="U1383" s="447"/>
      <c r="V1383" s="447"/>
      <c r="W1383" s="447"/>
      <c r="X1383" s="447"/>
    </row>
    <row r="1384" spans="1:24" ht="12.75">
      <c r="A1384" s="447"/>
      <c r="B1384" s="447"/>
      <c r="C1384" s="454"/>
      <c r="D1384" s="447"/>
      <c r="E1384" s="449"/>
      <c r="F1384" s="447"/>
      <c r="G1384" s="447"/>
      <c r="H1384" s="447"/>
      <c r="I1384" s="447"/>
      <c r="J1384" s="447"/>
      <c r="K1384" s="447"/>
      <c r="L1384" s="447"/>
      <c r="M1384" s="447"/>
      <c r="N1384" s="447"/>
      <c r="O1384" s="447"/>
      <c r="P1384" s="447"/>
      <c r="Q1384" s="447"/>
      <c r="R1384" s="447"/>
      <c r="S1384" s="447"/>
      <c r="T1384" s="447"/>
      <c r="U1384" s="447"/>
      <c r="V1384" s="447"/>
      <c r="W1384" s="447"/>
      <c r="X1384" s="447"/>
    </row>
    <row r="1385" spans="1:24" ht="12.75">
      <c r="A1385" s="447"/>
      <c r="B1385" s="447"/>
      <c r="C1385" s="454"/>
      <c r="D1385" s="447"/>
      <c r="E1385" s="449"/>
      <c r="F1385" s="447"/>
      <c r="G1385" s="447"/>
      <c r="H1385" s="447"/>
      <c r="I1385" s="447"/>
      <c r="J1385" s="447"/>
      <c r="K1385" s="447"/>
      <c r="L1385" s="447"/>
      <c r="M1385" s="447"/>
      <c r="N1385" s="447"/>
      <c r="O1385" s="447"/>
      <c r="P1385" s="447"/>
      <c r="Q1385" s="447"/>
      <c r="R1385" s="447"/>
      <c r="S1385" s="447"/>
      <c r="T1385" s="447"/>
      <c r="U1385" s="447"/>
      <c r="V1385" s="447"/>
      <c r="W1385" s="447"/>
      <c r="X1385" s="447"/>
    </row>
    <row r="1386" spans="1:24" ht="12.75">
      <c r="A1386" s="447"/>
      <c r="B1386" s="447"/>
      <c r="C1386" s="454"/>
      <c r="D1386" s="447"/>
      <c r="E1386" s="449"/>
      <c r="F1386" s="447"/>
      <c r="G1386" s="447"/>
      <c r="H1386" s="447"/>
      <c r="I1386" s="447"/>
      <c r="J1386" s="447"/>
      <c r="K1386" s="447"/>
      <c r="L1386" s="447"/>
      <c r="M1386" s="447"/>
      <c r="N1386" s="447"/>
      <c r="O1386" s="447"/>
      <c r="P1386" s="447"/>
      <c r="Q1386" s="447"/>
      <c r="R1386" s="447"/>
      <c r="S1386" s="447"/>
      <c r="T1386" s="447"/>
      <c r="U1386" s="447"/>
      <c r="V1386" s="447"/>
      <c r="W1386" s="447"/>
      <c r="X1386" s="447"/>
    </row>
    <row r="1387" spans="1:24" ht="12.75">
      <c r="A1387" s="447"/>
      <c r="B1387" s="447"/>
      <c r="C1387" s="454"/>
      <c r="D1387" s="447"/>
      <c r="E1387" s="449"/>
      <c r="F1387" s="447"/>
      <c r="G1387" s="447"/>
      <c r="H1387" s="447"/>
      <c r="I1387" s="447"/>
      <c r="J1387" s="447"/>
      <c r="K1387" s="447"/>
      <c r="L1387" s="447"/>
      <c r="M1387" s="447"/>
      <c r="N1387" s="447"/>
      <c r="O1387" s="447"/>
      <c r="P1387" s="447"/>
      <c r="Q1387" s="447"/>
      <c r="R1387" s="447"/>
      <c r="S1387" s="447"/>
      <c r="T1387" s="447"/>
      <c r="U1387" s="447"/>
      <c r="V1387" s="447"/>
      <c r="W1387" s="447"/>
      <c r="X1387" s="447"/>
    </row>
    <row r="1388" spans="1:24" ht="12.75">
      <c r="A1388" s="447"/>
      <c r="B1388" s="447"/>
      <c r="C1388" s="454"/>
      <c r="D1388" s="447"/>
      <c r="E1388" s="449"/>
      <c r="F1388" s="447"/>
      <c r="G1388" s="447"/>
      <c r="H1388" s="447"/>
      <c r="I1388" s="447"/>
      <c r="J1388" s="447"/>
      <c r="K1388" s="447"/>
      <c r="L1388" s="447"/>
      <c r="M1388" s="447"/>
      <c r="N1388" s="447"/>
      <c r="O1388" s="447"/>
      <c r="P1388" s="447"/>
      <c r="Q1388" s="447"/>
      <c r="R1388" s="447"/>
      <c r="S1388" s="447"/>
      <c r="T1388" s="447"/>
      <c r="U1388" s="447"/>
      <c r="V1388" s="447"/>
      <c r="W1388" s="447"/>
      <c r="X1388" s="447"/>
    </row>
    <row r="1389" spans="1:24" ht="12.75">
      <c r="A1389" s="447"/>
      <c r="B1389" s="447"/>
      <c r="C1389" s="454"/>
      <c r="D1389" s="447"/>
      <c r="E1389" s="449"/>
      <c r="F1389" s="447"/>
      <c r="G1389" s="447"/>
      <c r="H1389" s="447"/>
      <c r="I1389" s="447"/>
      <c r="J1389" s="447"/>
      <c r="K1389" s="447"/>
      <c r="L1389" s="447"/>
      <c r="M1389" s="447"/>
      <c r="N1389" s="447"/>
      <c r="O1389" s="447"/>
      <c r="P1389" s="447"/>
      <c r="Q1389" s="447"/>
      <c r="R1389" s="447"/>
      <c r="S1389" s="447"/>
      <c r="T1389" s="447"/>
      <c r="U1389" s="447"/>
      <c r="V1389" s="447"/>
      <c r="W1389" s="447"/>
      <c r="X1389" s="447"/>
    </row>
    <row r="1390" spans="1:24" ht="12.75">
      <c r="A1390" s="447"/>
      <c r="B1390" s="447"/>
      <c r="C1390" s="454"/>
      <c r="D1390" s="447"/>
      <c r="E1390" s="449"/>
      <c r="F1390" s="447"/>
      <c r="G1390" s="447"/>
      <c r="H1390" s="447"/>
      <c r="I1390" s="447"/>
      <c r="J1390" s="447"/>
      <c r="K1390" s="447"/>
      <c r="L1390" s="447"/>
      <c r="M1390" s="447"/>
      <c r="N1390" s="447"/>
      <c r="O1390" s="447"/>
      <c r="P1390" s="447"/>
      <c r="Q1390" s="447"/>
      <c r="R1390" s="447"/>
      <c r="S1390" s="447"/>
      <c r="T1390" s="447"/>
      <c r="U1390" s="447"/>
      <c r="V1390" s="447"/>
      <c r="W1390" s="447"/>
      <c r="X1390" s="447"/>
    </row>
    <row r="1391" spans="1:24" ht="12.75">
      <c r="A1391" s="447"/>
      <c r="B1391" s="447"/>
      <c r="C1391" s="454"/>
      <c r="D1391" s="447"/>
      <c r="E1391" s="449"/>
      <c r="F1391" s="447"/>
      <c r="G1391" s="447"/>
      <c r="H1391" s="447"/>
      <c r="I1391" s="447"/>
      <c r="J1391" s="447"/>
      <c r="K1391" s="447"/>
      <c r="L1391" s="447"/>
      <c r="M1391" s="447"/>
      <c r="N1391" s="447"/>
      <c r="O1391" s="447"/>
      <c r="P1391" s="447"/>
      <c r="Q1391" s="447"/>
      <c r="R1391" s="447"/>
      <c r="S1391" s="447"/>
      <c r="T1391" s="447"/>
      <c r="U1391" s="447"/>
      <c r="V1391" s="447"/>
      <c r="W1391" s="447"/>
      <c r="X1391" s="447"/>
    </row>
    <row r="1392" spans="1:24" ht="12.75">
      <c r="A1392" s="447"/>
      <c r="B1392" s="447"/>
      <c r="C1392" s="454"/>
      <c r="D1392" s="447"/>
      <c r="E1392" s="449"/>
      <c r="F1392" s="447"/>
      <c r="G1392" s="447"/>
      <c r="H1392" s="447"/>
      <c r="I1392" s="447"/>
      <c r="J1392" s="447"/>
      <c r="K1392" s="447"/>
      <c r="L1392" s="447"/>
      <c r="M1392" s="447"/>
      <c r="N1392" s="447"/>
      <c r="O1392" s="447"/>
      <c r="P1392" s="447"/>
      <c r="Q1392" s="447"/>
      <c r="R1392" s="447"/>
      <c r="S1392" s="447"/>
      <c r="T1392" s="447"/>
      <c r="U1392" s="447"/>
      <c r="V1392" s="447"/>
      <c r="W1392" s="447"/>
      <c r="X1392" s="447"/>
    </row>
    <row r="1393" spans="1:24" ht="12.75">
      <c r="A1393" s="447"/>
      <c r="B1393" s="447"/>
      <c r="C1393" s="454"/>
      <c r="D1393" s="447"/>
      <c r="E1393" s="449"/>
      <c r="F1393" s="447"/>
      <c r="G1393" s="447"/>
      <c r="H1393" s="447"/>
      <c r="I1393" s="447"/>
      <c r="J1393" s="447"/>
      <c r="K1393" s="447"/>
      <c r="L1393" s="447"/>
      <c r="M1393" s="447"/>
      <c r="N1393" s="447"/>
      <c r="O1393" s="447"/>
      <c r="P1393" s="447"/>
      <c r="Q1393" s="447"/>
      <c r="R1393" s="447"/>
      <c r="S1393" s="447"/>
      <c r="T1393" s="447"/>
      <c r="U1393" s="447"/>
      <c r="V1393" s="447"/>
      <c r="W1393" s="447"/>
      <c r="X1393" s="447"/>
    </row>
    <row r="1394" spans="1:24" ht="12.75">
      <c r="A1394" s="447"/>
      <c r="B1394" s="447"/>
      <c r="C1394" s="454"/>
      <c r="D1394" s="447"/>
      <c r="E1394" s="449"/>
      <c r="F1394" s="447"/>
      <c r="G1394" s="447"/>
      <c r="H1394" s="447"/>
      <c r="I1394" s="447"/>
      <c r="J1394" s="447"/>
      <c r="K1394" s="447"/>
      <c r="L1394" s="447"/>
      <c r="M1394" s="447"/>
      <c r="N1394" s="447"/>
      <c r="O1394" s="447"/>
      <c r="P1394" s="447"/>
      <c r="Q1394" s="447"/>
      <c r="R1394" s="447"/>
      <c r="S1394" s="447"/>
      <c r="T1394" s="447"/>
      <c r="U1394" s="447"/>
      <c r="V1394" s="447"/>
      <c r="W1394" s="447"/>
      <c r="X1394" s="447"/>
    </row>
    <row r="1395" spans="1:24" ht="12.75">
      <c r="A1395" s="447"/>
      <c r="B1395" s="447"/>
      <c r="C1395" s="454"/>
      <c r="D1395" s="447"/>
      <c r="E1395" s="449"/>
      <c r="F1395" s="447"/>
      <c r="G1395" s="447"/>
      <c r="H1395" s="447"/>
      <c r="I1395" s="447"/>
      <c r="J1395" s="447"/>
      <c r="K1395" s="447"/>
      <c r="L1395" s="447"/>
      <c r="M1395" s="447"/>
      <c r="N1395" s="447"/>
      <c r="O1395" s="447"/>
      <c r="P1395" s="447"/>
      <c r="Q1395" s="447"/>
      <c r="R1395" s="447"/>
      <c r="S1395" s="447"/>
      <c r="T1395" s="447"/>
      <c r="U1395" s="447"/>
      <c r="V1395" s="447"/>
      <c r="W1395" s="447"/>
      <c r="X1395" s="447"/>
    </row>
    <row r="1396" spans="1:24" ht="12.75">
      <c r="A1396" s="447"/>
      <c r="B1396" s="447"/>
      <c r="C1396" s="454"/>
      <c r="D1396" s="447"/>
      <c r="E1396" s="449"/>
      <c r="F1396" s="447"/>
      <c r="G1396" s="447"/>
      <c r="H1396" s="447"/>
      <c r="I1396" s="447"/>
      <c r="J1396" s="447"/>
      <c r="K1396" s="447"/>
      <c r="L1396" s="447"/>
      <c r="M1396" s="447"/>
      <c r="N1396" s="447"/>
      <c r="O1396" s="447"/>
      <c r="P1396" s="447"/>
      <c r="Q1396" s="447"/>
      <c r="R1396" s="447"/>
      <c r="S1396" s="447"/>
      <c r="T1396" s="447"/>
      <c r="U1396" s="447"/>
      <c r="V1396" s="447"/>
      <c r="W1396" s="447"/>
      <c r="X1396" s="447"/>
    </row>
    <row r="1397" spans="1:24" ht="12.75">
      <c r="A1397" s="447"/>
      <c r="B1397" s="447"/>
      <c r="C1397" s="454"/>
      <c r="D1397" s="447"/>
      <c r="E1397" s="449"/>
      <c r="F1397" s="447"/>
      <c r="G1397" s="447"/>
      <c r="H1397" s="447"/>
      <c r="I1397" s="447"/>
      <c r="J1397" s="447"/>
      <c r="K1397" s="447"/>
      <c r="L1397" s="447"/>
      <c r="M1397" s="447"/>
      <c r="N1397" s="447"/>
      <c r="O1397" s="447"/>
      <c r="P1397" s="447"/>
      <c r="Q1397" s="447"/>
      <c r="R1397" s="447"/>
      <c r="S1397" s="447"/>
      <c r="T1397" s="447"/>
      <c r="U1397" s="447"/>
      <c r="V1397" s="447"/>
      <c r="W1397" s="447"/>
      <c r="X1397" s="447"/>
    </row>
    <row r="1398" spans="1:24" ht="12.75">
      <c r="A1398" s="447"/>
      <c r="B1398" s="447"/>
      <c r="C1398" s="454"/>
      <c r="D1398" s="447"/>
      <c r="E1398" s="449"/>
      <c r="F1398" s="447"/>
      <c r="G1398" s="447"/>
      <c r="H1398" s="447"/>
      <c r="I1398" s="447"/>
      <c r="J1398" s="447"/>
      <c r="K1398" s="447"/>
      <c r="L1398" s="447"/>
      <c r="M1398" s="447"/>
      <c r="N1398" s="447"/>
      <c r="O1398" s="447"/>
      <c r="P1398" s="447"/>
      <c r="Q1398" s="447"/>
      <c r="R1398" s="447"/>
      <c r="S1398" s="447"/>
      <c r="T1398" s="447"/>
      <c r="U1398" s="447"/>
      <c r="V1398" s="447"/>
      <c r="W1398" s="447"/>
      <c r="X1398" s="447"/>
    </row>
    <row r="1399" spans="1:24" ht="12.75">
      <c r="A1399" s="447"/>
      <c r="B1399" s="447"/>
      <c r="C1399" s="454"/>
      <c r="D1399" s="447"/>
      <c r="E1399" s="449"/>
      <c r="F1399" s="447"/>
      <c r="G1399" s="447"/>
      <c r="H1399" s="447"/>
      <c r="I1399" s="447"/>
      <c r="J1399" s="447"/>
      <c r="K1399" s="447"/>
      <c r="L1399" s="447"/>
      <c r="M1399" s="447"/>
      <c r="N1399" s="447"/>
      <c r="O1399" s="447"/>
      <c r="P1399" s="447"/>
      <c r="Q1399" s="447"/>
      <c r="R1399" s="447"/>
      <c r="S1399" s="447"/>
      <c r="T1399" s="447"/>
      <c r="U1399" s="447"/>
      <c r="V1399" s="447"/>
      <c r="W1399" s="447"/>
      <c r="X1399" s="447"/>
    </row>
    <row r="1400" spans="1:24" ht="12.75">
      <c r="A1400" s="447"/>
      <c r="B1400" s="447"/>
      <c r="C1400" s="454"/>
      <c r="D1400" s="447"/>
      <c r="E1400" s="449"/>
      <c r="F1400" s="447"/>
      <c r="G1400" s="447"/>
      <c r="H1400" s="447"/>
      <c r="I1400" s="447"/>
      <c r="J1400" s="447"/>
      <c r="K1400" s="447"/>
      <c r="L1400" s="447"/>
      <c r="M1400" s="447"/>
      <c r="N1400" s="447"/>
      <c r="O1400" s="447"/>
      <c r="P1400" s="447"/>
      <c r="Q1400" s="447"/>
      <c r="R1400" s="447"/>
      <c r="S1400" s="447"/>
      <c r="T1400" s="447"/>
      <c r="U1400" s="447"/>
      <c r="V1400" s="447"/>
      <c r="W1400" s="447"/>
      <c r="X1400" s="447"/>
    </row>
    <row r="1401" spans="1:24" ht="12.75">
      <c r="A1401" s="447"/>
      <c r="B1401" s="447"/>
      <c r="C1401" s="454"/>
      <c r="D1401" s="447"/>
      <c r="E1401" s="449"/>
      <c r="F1401" s="447"/>
      <c r="G1401" s="447"/>
      <c r="H1401" s="447"/>
      <c r="I1401" s="447"/>
      <c r="J1401" s="447"/>
      <c r="K1401" s="447"/>
      <c r="L1401" s="447"/>
      <c r="M1401" s="447"/>
      <c r="N1401" s="447"/>
      <c r="O1401" s="447"/>
      <c r="P1401" s="447"/>
      <c r="Q1401" s="447"/>
      <c r="R1401" s="447"/>
      <c r="S1401" s="447"/>
      <c r="T1401" s="447"/>
      <c r="U1401" s="447"/>
      <c r="V1401" s="447"/>
      <c r="W1401" s="447"/>
      <c r="X1401" s="447"/>
    </row>
    <row r="1402" spans="1:24" ht="12.75">
      <c r="A1402" s="447"/>
      <c r="B1402" s="447"/>
      <c r="C1402" s="454"/>
      <c r="D1402" s="447"/>
      <c r="E1402" s="449"/>
      <c r="F1402" s="447"/>
      <c r="G1402" s="447"/>
      <c r="H1402" s="447"/>
      <c r="I1402" s="447"/>
      <c r="J1402" s="447"/>
      <c r="K1402" s="447"/>
      <c r="L1402" s="447"/>
      <c r="M1402" s="447"/>
      <c r="N1402" s="447"/>
      <c r="O1402" s="447"/>
      <c r="P1402" s="447"/>
      <c r="Q1402" s="447"/>
      <c r="R1402" s="447"/>
      <c r="S1402" s="447"/>
      <c r="T1402" s="447"/>
      <c r="U1402" s="447"/>
      <c r="V1402" s="447"/>
      <c r="W1402" s="447"/>
      <c r="X1402" s="447"/>
    </row>
    <row r="1403" spans="1:24" ht="12.75">
      <c r="A1403" s="447"/>
      <c r="B1403" s="447"/>
      <c r="C1403" s="454"/>
      <c r="D1403" s="447"/>
      <c r="E1403" s="449"/>
      <c r="F1403" s="447"/>
      <c r="G1403" s="447"/>
      <c r="H1403" s="447"/>
      <c r="I1403" s="447"/>
      <c r="J1403" s="447"/>
      <c r="K1403" s="447"/>
      <c r="L1403" s="447"/>
      <c r="M1403" s="447"/>
      <c r="N1403" s="447"/>
      <c r="O1403" s="447"/>
      <c r="P1403" s="447"/>
      <c r="Q1403" s="447"/>
      <c r="R1403" s="447"/>
      <c r="S1403" s="447"/>
      <c r="T1403" s="447"/>
      <c r="U1403" s="447"/>
      <c r="V1403" s="447"/>
      <c r="W1403" s="447"/>
      <c r="X1403" s="447"/>
    </row>
    <row r="1404" spans="1:24" ht="12.75">
      <c r="A1404" s="447"/>
      <c r="B1404" s="447"/>
      <c r="C1404" s="454"/>
      <c r="D1404" s="447"/>
      <c r="E1404" s="449"/>
      <c r="F1404" s="447"/>
      <c r="G1404" s="447"/>
      <c r="H1404" s="447"/>
      <c r="I1404" s="447"/>
      <c r="J1404" s="447"/>
      <c r="K1404" s="447"/>
      <c r="L1404" s="447"/>
      <c r="M1404" s="447"/>
      <c r="N1404" s="447"/>
      <c r="O1404" s="447"/>
      <c r="P1404" s="447"/>
      <c r="Q1404" s="447"/>
      <c r="R1404" s="447"/>
      <c r="S1404" s="447"/>
      <c r="T1404" s="447"/>
      <c r="U1404" s="447"/>
      <c r="V1404" s="447"/>
      <c r="W1404" s="447"/>
      <c r="X1404" s="447"/>
    </row>
    <row r="1405" spans="1:24" ht="12.75">
      <c r="A1405" s="447"/>
      <c r="B1405" s="447"/>
      <c r="C1405" s="454"/>
      <c r="D1405" s="447"/>
      <c r="E1405" s="449"/>
      <c r="F1405" s="447"/>
      <c r="G1405" s="447"/>
      <c r="H1405" s="447"/>
      <c r="I1405" s="447"/>
      <c r="J1405" s="447"/>
      <c r="K1405" s="447"/>
      <c r="L1405" s="447"/>
      <c r="M1405" s="447"/>
      <c r="N1405" s="447"/>
      <c r="O1405" s="447"/>
      <c r="P1405" s="447"/>
      <c r="Q1405" s="447"/>
      <c r="R1405" s="447"/>
      <c r="S1405" s="447"/>
      <c r="T1405" s="447"/>
      <c r="U1405" s="447"/>
      <c r="V1405" s="447"/>
      <c r="W1405" s="447"/>
      <c r="X1405" s="447"/>
    </row>
    <row r="1406" spans="1:24" ht="12.75">
      <c r="A1406" s="447"/>
      <c r="B1406" s="447"/>
      <c r="C1406" s="454"/>
      <c r="D1406" s="447"/>
      <c r="E1406" s="449"/>
      <c r="F1406" s="447"/>
      <c r="G1406" s="447"/>
      <c r="H1406" s="447"/>
      <c r="I1406" s="447"/>
      <c r="J1406" s="447"/>
      <c r="K1406" s="447"/>
      <c r="L1406" s="447"/>
      <c r="M1406" s="447"/>
      <c r="N1406" s="447"/>
      <c r="O1406" s="447"/>
      <c r="P1406" s="447"/>
      <c r="Q1406" s="447"/>
      <c r="R1406" s="447"/>
      <c r="S1406" s="447"/>
      <c r="T1406" s="447"/>
      <c r="U1406" s="447"/>
      <c r="V1406" s="447"/>
      <c r="W1406" s="447"/>
      <c r="X1406" s="447"/>
    </row>
    <row r="1407" spans="1:24" ht="12.75">
      <c r="A1407" s="447"/>
      <c r="B1407" s="447"/>
      <c r="C1407" s="454"/>
      <c r="D1407" s="447"/>
      <c r="E1407" s="449"/>
      <c r="F1407" s="447"/>
      <c r="G1407" s="447"/>
      <c r="H1407" s="447"/>
      <c r="I1407" s="447"/>
      <c r="J1407" s="447"/>
      <c r="K1407" s="447"/>
      <c r="L1407" s="447"/>
      <c r="M1407" s="447"/>
      <c r="N1407" s="447"/>
      <c r="O1407" s="447"/>
      <c r="P1407" s="447"/>
      <c r="Q1407" s="447"/>
      <c r="R1407" s="447"/>
      <c r="S1407" s="447"/>
      <c r="T1407" s="447"/>
      <c r="U1407" s="447"/>
      <c r="V1407" s="447"/>
      <c r="W1407" s="447"/>
      <c r="X1407" s="447"/>
    </row>
    <row r="1408" spans="1:24" ht="12.75">
      <c r="A1408" s="447"/>
      <c r="B1408" s="447"/>
      <c r="C1408" s="454"/>
      <c r="D1408" s="447"/>
      <c r="E1408" s="449"/>
      <c r="F1408" s="447"/>
      <c r="G1408" s="447"/>
      <c r="H1408" s="447"/>
      <c r="I1408" s="447"/>
      <c r="J1408" s="447"/>
      <c r="K1408" s="447"/>
      <c r="L1408" s="447"/>
      <c r="M1408" s="447"/>
      <c r="N1408" s="447"/>
      <c r="O1408" s="447"/>
      <c r="P1408" s="447"/>
      <c r="Q1408" s="447"/>
      <c r="R1408" s="447"/>
      <c r="S1408" s="447"/>
      <c r="T1408" s="447"/>
      <c r="U1408" s="447"/>
      <c r="V1408" s="447"/>
      <c r="W1408" s="447"/>
      <c r="X1408" s="447"/>
    </row>
    <row r="1409" spans="1:24" ht="12.75">
      <c r="A1409" s="447"/>
      <c r="B1409" s="447"/>
      <c r="C1409" s="454"/>
      <c r="D1409" s="447"/>
      <c r="E1409" s="449"/>
      <c r="F1409" s="447"/>
      <c r="G1409" s="447"/>
      <c r="H1409" s="447"/>
      <c r="I1409" s="447"/>
      <c r="J1409" s="447"/>
      <c r="K1409" s="447"/>
      <c r="L1409" s="447"/>
      <c r="M1409" s="447"/>
      <c r="N1409" s="447"/>
      <c r="O1409" s="447"/>
      <c r="P1409" s="447"/>
      <c r="Q1409" s="447"/>
      <c r="R1409" s="447"/>
      <c r="S1409" s="447"/>
      <c r="T1409" s="447"/>
      <c r="U1409" s="447"/>
      <c r="V1409" s="447"/>
      <c r="W1409" s="447"/>
      <c r="X1409" s="447"/>
    </row>
    <row r="1410" spans="1:24" ht="12.75">
      <c r="A1410" s="447"/>
      <c r="B1410" s="447"/>
      <c r="C1410" s="454"/>
      <c r="D1410" s="447"/>
      <c r="E1410" s="449"/>
      <c r="F1410" s="447"/>
      <c r="G1410" s="447"/>
      <c r="H1410" s="447"/>
      <c r="I1410" s="447"/>
      <c r="J1410" s="447"/>
      <c r="K1410" s="447"/>
      <c r="L1410" s="447"/>
      <c r="M1410" s="447"/>
      <c r="N1410" s="447"/>
      <c r="O1410" s="447"/>
      <c r="P1410" s="447"/>
      <c r="Q1410" s="447"/>
      <c r="R1410" s="447"/>
      <c r="S1410" s="447"/>
      <c r="T1410" s="447"/>
      <c r="U1410" s="447"/>
      <c r="V1410" s="447"/>
      <c r="W1410" s="447"/>
      <c r="X1410" s="447"/>
    </row>
    <row r="1411" spans="1:24" ht="12.75">
      <c r="A1411" s="447"/>
      <c r="B1411" s="447"/>
      <c r="C1411" s="454"/>
      <c r="D1411" s="447"/>
      <c r="E1411" s="449"/>
      <c r="F1411" s="447"/>
      <c r="G1411" s="447"/>
      <c r="H1411" s="447"/>
      <c r="I1411" s="447"/>
      <c r="J1411" s="447"/>
      <c r="K1411" s="447"/>
      <c r="L1411" s="447"/>
      <c r="M1411" s="447"/>
      <c r="N1411" s="447"/>
      <c r="O1411" s="447"/>
      <c r="P1411" s="447"/>
      <c r="Q1411" s="447"/>
      <c r="R1411" s="447"/>
      <c r="S1411" s="447"/>
      <c r="T1411" s="447"/>
      <c r="U1411" s="447"/>
      <c r="V1411" s="447"/>
      <c r="W1411" s="447"/>
      <c r="X1411" s="447"/>
    </row>
    <row r="1412" spans="1:24" ht="12.75">
      <c r="A1412" s="447"/>
      <c r="B1412" s="447"/>
      <c r="C1412" s="454"/>
      <c r="D1412" s="447"/>
      <c r="E1412" s="449"/>
      <c r="F1412" s="447"/>
      <c r="G1412" s="447"/>
      <c r="H1412" s="447"/>
      <c r="I1412" s="447"/>
      <c r="J1412" s="447"/>
      <c r="K1412" s="447"/>
      <c r="L1412" s="447"/>
      <c r="M1412" s="447"/>
      <c r="N1412" s="447"/>
      <c r="O1412" s="447"/>
      <c r="P1412" s="447"/>
      <c r="Q1412" s="447"/>
      <c r="R1412" s="447"/>
      <c r="S1412" s="447"/>
      <c r="T1412" s="447"/>
      <c r="U1412" s="447"/>
      <c r="V1412" s="447"/>
      <c r="W1412" s="447"/>
      <c r="X1412" s="447"/>
    </row>
    <row r="1413" spans="1:24" ht="12.75">
      <c r="A1413" s="447"/>
      <c r="B1413" s="447"/>
      <c r="C1413" s="454"/>
      <c r="D1413" s="447"/>
      <c r="E1413" s="449"/>
      <c r="F1413" s="447"/>
      <c r="G1413" s="447"/>
      <c r="H1413" s="447"/>
      <c r="I1413" s="447"/>
      <c r="J1413" s="447"/>
      <c r="K1413" s="447"/>
      <c r="L1413" s="447"/>
      <c r="M1413" s="447"/>
      <c r="N1413" s="447"/>
      <c r="O1413" s="447"/>
      <c r="P1413" s="447"/>
      <c r="Q1413" s="447"/>
      <c r="R1413" s="447"/>
      <c r="S1413" s="447"/>
      <c r="T1413" s="447"/>
      <c r="U1413" s="447"/>
      <c r="V1413" s="447"/>
      <c r="W1413" s="447"/>
      <c r="X1413" s="447"/>
    </row>
    <row r="1414" spans="1:24" ht="12.75">
      <c r="A1414" s="447"/>
      <c r="B1414" s="447"/>
      <c r="C1414" s="454"/>
      <c r="D1414" s="447"/>
      <c r="E1414" s="449"/>
      <c r="F1414" s="447"/>
      <c r="G1414" s="447"/>
      <c r="H1414" s="447"/>
      <c r="I1414" s="447"/>
      <c r="J1414" s="447"/>
      <c r="K1414" s="447"/>
      <c r="L1414" s="447"/>
      <c r="M1414" s="447"/>
      <c r="N1414" s="447"/>
      <c r="O1414" s="447"/>
      <c r="P1414" s="447"/>
      <c r="Q1414" s="447"/>
      <c r="R1414" s="447"/>
      <c r="S1414" s="447"/>
      <c r="T1414" s="447"/>
      <c r="U1414" s="447"/>
      <c r="V1414" s="447"/>
      <c r="W1414" s="447"/>
      <c r="X1414" s="447"/>
    </row>
    <row r="1415" spans="1:24" ht="12.75">
      <c r="A1415" s="447"/>
      <c r="B1415" s="447"/>
      <c r="C1415" s="454"/>
      <c r="D1415" s="447"/>
      <c r="E1415" s="449"/>
      <c r="F1415" s="447"/>
      <c r="G1415" s="447"/>
      <c r="H1415" s="447"/>
      <c r="I1415" s="447"/>
      <c r="J1415" s="447"/>
      <c r="K1415" s="447"/>
      <c r="L1415" s="447"/>
      <c r="M1415" s="447"/>
      <c r="N1415" s="447"/>
      <c r="O1415" s="447"/>
      <c r="P1415" s="447"/>
      <c r="Q1415" s="447"/>
      <c r="R1415" s="447"/>
      <c r="S1415" s="447"/>
      <c r="T1415" s="447"/>
      <c r="U1415" s="447"/>
      <c r="V1415" s="447"/>
      <c r="W1415" s="447"/>
      <c r="X1415" s="447"/>
    </row>
    <row r="1416" spans="1:24" ht="12.75">
      <c r="A1416" s="447"/>
      <c r="B1416" s="447"/>
      <c r="C1416" s="454"/>
      <c r="D1416" s="447"/>
      <c r="E1416" s="449"/>
      <c r="F1416" s="447"/>
      <c r="G1416" s="447"/>
      <c r="H1416" s="447"/>
      <c r="I1416" s="447"/>
      <c r="J1416" s="447"/>
      <c r="K1416" s="447"/>
      <c r="L1416" s="447"/>
      <c r="M1416" s="447"/>
      <c r="N1416" s="447"/>
      <c r="O1416" s="447"/>
      <c r="P1416" s="447"/>
      <c r="Q1416" s="447"/>
      <c r="R1416" s="447"/>
      <c r="S1416" s="447"/>
      <c r="T1416" s="447"/>
      <c r="U1416" s="447"/>
      <c r="V1416" s="447"/>
      <c r="W1416" s="447"/>
      <c r="X1416" s="447"/>
    </row>
    <row r="1417" spans="1:24" ht="12.75">
      <c r="A1417" s="447"/>
      <c r="B1417" s="447"/>
      <c r="C1417" s="454"/>
      <c r="D1417" s="447"/>
      <c r="E1417" s="449"/>
      <c r="F1417" s="447"/>
      <c r="G1417" s="447"/>
      <c r="H1417" s="447"/>
      <c r="I1417" s="447"/>
      <c r="J1417" s="447"/>
      <c r="K1417" s="447"/>
      <c r="L1417" s="447"/>
      <c r="M1417" s="447"/>
      <c r="N1417" s="447"/>
      <c r="O1417" s="447"/>
      <c r="P1417" s="447"/>
      <c r="Q1417" s="447"/>
      <c r="R1417" s="447"/>
      <c r="S1417" s="447"/>
      <c r="T1417" s="447"/>
      <c r="U1417" s="447"/>
      <c r="V1417" s="447"/>
      <c r="W1417" s="447"/>
      <c r="X1417" s="447"/>
    </row>
    <row r="1418" spans="1:24" ht="12.75">
      <c r="A1418" s="447"/>
      <c r="B1418" s="447"/>
      <c r="C1418" s="454"/>
      <c r="D1418" s="447"/>
      <c r="E1418" s="449"/>
      <c r="F1418" s="447"/>
      <c r="G1418" s="447"/>
      <c r="H1418" s="447"/>
      <c r="I1418" s="447"/>
      <c r="J1418" s="447"/>
      <c r="K1418" s="447"/>
      <c r="L1418" s="447"/>
      <c r="M1418" s="447"/>
      <c r="N1418" s="447"/>
      <c r="O1418" s="447"/>
      <c r="P1418" s="447"/>
      <c r="Q1418" s="447"/>
      <c r="R1418" s="447"/>
      <c r="S1418" s="447"/>
      <c r="T1418" s="447"/>
      <c r="U1418" s="447"/>
      <c r="V1418" s="447"/>
      <c r="W1418" s="447"/>
      <c r="X1418" s="447"/>
    </row>
    <row r="1419" spans="1:24" ht="12.75">
      <c r="A1419" s="447"/>
      <c r="B1419" s="447"/>
      <c r="C1419" s="454"/>
      <c r="D1419" s="447"/>
      <c r="E1419" s="449"/>
      <c r="F1419" s="447"/>
      <c r="G1419" s="447"/>
      <c r="H1419" s="447"/>
      <c r="I1419" s="447"/>
      <c r="J1419" s="447"/>
      <c r="K1419" s="447"/>
      <c r="L1419" s="447"/>
      <c r="M1419" s="447"/>
      <c r="N1419" s="447"/>
      <c r="O1419" s="447"/>
      <c r="P1419" s="447"/>
      <c r="Q1419" s="447"/>
      <c r="R1419" s="447"/>
      <c r="S1419" s="447"/>
      <c r="T1419" s="447"/>
      <c r="U1419" s="447"/>
      <c r="V1419" s="447"/>
      <c r="W1419" s="447"/>
      <c r="X1419" s="447"/>
    </row>
    <row r="1420" spans="1:24" ht="12.75">
      <c r="A1420" s="447"/>
      <c r="B1420" s="447"/>
      <c r="C1420" s="454"/>
      <c r="D1420" s="447"/>
      <c r="E1420" s="449"/>
      <c r="F1420" s="447"/>
      <c r="G1420" s="447"/>
      <c r="H1420" s="447"/>
      <c r="I1420" s="447"/>
      <c r="J1420" s="447"/>
      <c r="K1420" s="447"/>
      <c r="L1420" s="447"/>
      <c r="M1420" s="447"/>
      <c r="N1420" s="447"/>
      <c r="O1420" s="447"/>
      <c r="P1420" s="447"/>
      <c r="Q1420" s="447"/>
      <c r="R1420" s="447"/>
      <c r="S1420" s="447"/>
      <c r="T1420" s="447"/>
      <c r="U1420" s="447"/>
      <c r="V1420" s="447"/>
      <c r="W1420" s="447"/>
      <c r="X1420" s="447"/>
    </row>
    <row r="1421" spans="1:24" ht="12.75">
      <c r="A1421" s="447"/>
      <c r="B1421" s="447"/>
      <c r="C1421" s="454"/>
      <c r="D1421" s="447"/>
      <c r="E1421" s="449"/>
      <c r="F1421" s="447"/>
      <c r="G1421" s="447"/>
      <c r="H1421" s="447"/>
      <c r="I1421" s="447"/>
      <c r="J1421" s="447"/>
      <c r="K1421" s="447"/>
      <c r="L1421" s="447"/>
      <c r="M1421" s="447"/>
      <c r="N1421" s="447"/>
      <c r="O1421" s="447"/>
      <c r="P1421" s="447"/>
      <c r="Q1421" s="447"/>
      <c r="R1421" s="447"/>
      <c r="S1421" s="447"/>
      <c r="T1421" s="447"/>
      <c r="U1421" s="447"/>
      <c r="V1421" s="447"/>
      <c r="W1421" s="447"/>
      <c r="X1421" s="447"/>
    </row>
    <row r="1422" spans="1:24" ht="12.75">
      <c r="A1422" s="447"/>
      <c r="B1422" s="447"/>
      <c r="C1422" s="454"/>
      <c r="D1422" s="447"/>
      <c r="E1422" s="449"/>
      <c r="F1422" s="447"/>
      <c r="G1422" s="447"/>
      <c r="H1422" s="447"/>
      <c r="I1422" s="447"/>
      <c r="J1422" s="447"/>
      <c r="K1422" s="447"/>
      <c r="L1422" s="447"/>
      <c r="M1422" s="447"/>
      <c r="N1422" s="447"/>
      <c r="O1422" s="447"/>
      <c r="P1422" s="447"/>
      <c r="Q1422" s="447"/>
      <c r="R1422" s="447"/>
      <c r="S1422" s="447"/>
      <c r="T1422" s="447"/>
      <c r="U1422" s="447"/>
      <c r="V1422" s="447"/>
      <c r="W1422" s="447"/>
      <c r="X1422" s="447"/>
    </row>
    <row r="1423" spans="1:24" ht="12.75">
      <c r="A1423" s="447"/>
      <c r="B1423" s="447"/>
      <c r="C1423" s="454"/>
      <c r="D1423" s="447"/>
      <c r="E1423" s="449"/>
      <c r="F1423" s="447"/>
      <c r="G1423" s="447"/>
      <c r="H1423" s="447"/>
      <c r="I1423" s="447"/>
      <c r="J1423" s="447"/>
      <c r="K1423" s="447"/>
      <c r="L1423" s="447"/>
      <c r="M1423" s="447"/>
      <c r="N1423" s="447"/>
      <c r="O1423" s="447"/>
      <c r="P1423" s="447"/>
      <c r="Q1423" s="447"/>
      <c r="R1423" s="447"/>
      <c r="S1423" s="447"/>
      <c r="T1423" s="447"/>
      <c r="U1423" s="447"/>
      <c r="V1423" s="447"/>
      <c r="W1423" s="447"/>
      <c r="X1423" s="447"/>
    </row>
    <row r="1424" spans="1:24" ht="12.75">
      <c r="A1424" s="447"/>
      <c r="B1424" s="447"/>
      <c r="C1424" s="454"/>
      <c r="D1424" s="447"/>
      <c r="E1424" s="449"/>
      <c r="F1424" s="447"/>
      <c r="G1424" s="447"/>
      <c r="H1424" s="447"/>
      <c r="I1424" s="447"/>
      <c r="J1424" s="447"/>
      <c r="K1424" s="447"/>
      <c r="L1424" s="447"/>
      <c r="M1424" s="447"/>
      <c r="N1424" s="447"/>
      <c r="O1424" s="447"/>
      <c r="P1424" s="447"/>
      <c r="Q1424" s="447"/>
      <c r="R1424" s="447"/>
      <c r="S1424" s="447"/>
      <c r="T1424" s="447"/>
      <c r="U1424" s="447"/>
      <c r="V1424" s="447"/>
      <c r="W1424" s="447"/>
      <c r="X1424" s="447"/>
    </row>
    <row r="1425" spans="1:24" ht="12.75">
      <c r="A1425" s="447"/>
      <c r="B1425" s="447"/>
      <c r="C1425" s="454"/>
      <c r="D1425" s="447"/>
      <c r="E1425" s="449"/>
      <c r="F1425" s="447"/>
      <c r="G1425" s="447"/>
      <c r="H1425" s="447"/>
      <c r="I1425" s="447"/>
      <c r="J1425" s="447"/>
      <c r="K1425" s="447"/>
      <c r="L1425" s="447"/>
      <c r="M1425" s="447"/>
      <c r="N1425" s="447"/>
      <c r="O1425" s="447"/>
      <c r="P1425" s="447"/>
      <c r="Q1425" s="447"/>
      <c r="R1425" s="447"/>
      <c r="S1425" s="447"/>
      <c r="T1425" s="447"/>
      <c r="U1425" s="447"/>
      <c r="V1425" s="447"/>
      <c r="W1425" s="447"/>
      <c r="X1425" s="447"/>
    </row>
    <row r="1426" spans="1:24" ht="12.75">
      <c r="A1426" s="447"/>
      <c r="B1426" s="447"/>
      <c r="C1426" s="454"/>
      <c r="D1426" s="447"/>
      <c r="E1426" s="449"/>
      <c r="F1426" s="447"/>
      <c r="G1426" s="447"/>
      <c r="H1426" s="447"/>
      <c r="I1426" s="447"/>
      <c r="J1426" s="447"/>
      <c r="K1426" s="447"/>
      <c r="L1426" s="447"/>
      <c r="M1426" s="447"/>
      <c r="N1426" s="447"/>
      <c r="O1426" s="447"/>
      <c r="P1426" s="447"/>
      <c r="Q1426" s="447"/>
      <c r="R1426" s="447"/>
      <c r="S1426" s="447"/>
      <c r="T1426" s="447"/>
      <c r="U1426" s="447"/>
      <c r="V1426" s="447"/>
      <c r="W1426" s="447"/>
      <c r="X1426" s="447"/>
    </row>
    <row r="1427" spans="1:24" ht="12.75">
      <c r="A1427" s="447"/>
      <c r="B1427" s="447"/>
      <c r="C1427" s="454"/>
      <c r="D1427" s="447"/>
      <c r="E1427" s="449"/>
      <c r="F1427" s="447"/>
      <c r="G1427" s="447"/>
      <c r="H1427" s="447"/>
      <c r="I1427" s="447"/>
      <c r="J1427" s="447"/>
      <c r="K1427" s="447"/>
      <c r="L1427" s="447"/>
      <c r="M1427" s="447"/>
      <c r="N1427" s="447"/>
      <c r="O1427" s="447"/>
      <c r="P1427" s="447"/>
      <c r="Q1427" s="447"/>
      <c r="R1427" s="447"/>
      <c r="S1427" s="447"/>
      <c r="T1427" s="447"/>
      <c r="U1427" s="447"/>
      <c r="V1427" s="447"/>
      <c r="W1427" s="447"/>
      <c r="X1427" s="447"/>
    </row>
    <row r="1428" spans="1:24" ht="12.75">
      <c r="A1428" s="447"/>
      <c r="B1428" s="447"/>
      <c r="C1428" s="454"/>
      <c r="D1428" s="447"/>
      <c r="E1428" s="449"/>
      <c r="F1428" s="447"/>
      <c r="G1428" s="447"/>
      <c r="H1428" s="447"/>
      <c r="I1428" s="447"/>
      <c r="J1428" s="447"/>
      <c r="K1428" s="447"/>
      <c r="L1428" s="447"/>
      <c r="M1428" s="447"/>
      <c r="N1428" s="447"/>
      <c r="O1428" s="447"/>
      <c r="P1428" s="447"/>
      <c r="Q1428" s="447"/>
      <c r="R1428" s="447"/>
      <c r="S1428" s="447"/>
      <c r="T1428" s="447"/>
      <c r="U1428" s="447"/>
      <c r="V1428" s="447"/>
      <c r="W1428" s="447"/>
      <c r="X1428" s="447"/>
    </row>
    <row r="1429" spans="1:24" ht="12.75">
      <c r="A1429" s="447"/>
      <c r="B1429" s="447"/>
      <c r="C1429" s="454"/>
      <c r="D1429" s="447"/>
      <c r="E1429" s="449"/>
      <c r="F1429" s="447"/>
      <c r="G1429" s="447"/>
      <c r="H1429" s="447"/>
      <c r="I1429" s="447"/>
      <c r="J1429" s="447"/>
      <c r="K1429" s="447"/>
      <c r="L1429" s="447"/>
      <c r="M1429" s="447"/>
      <c r="N1429" s="447"/>
      <c r="O1429" s="447"/>
      <c r="P1429" s="447"/>
      <c r="Q1429" s="447"/>
      <c r="R1429" s="447"/>
      <c r="S1429" s="447"/>
      <c r="T1429" s="447"/>
      <c r="U1429" s="447"/>
      <c r="V1429" s="447"/>
      <c r="W1429" s="447"/>
      <c r="X1429" s="447"/>
    </row>
    <row r="1430" spans="1:24" ht="12.75">
      <c r="A1430" s="447"/>
      <c r="B1430" s="447"/>
      <c r="C1430" s="454"/>
      <c r="D1430" s="447"/>
      <c r="E1430" s="449"/>
      <c r="F1430" s="447"/>
      <c r="G1430" s="447"/>
      <c r="H1430" s="447"/>
      <c r="I1430" s="447"/>
      <c r="J1430" s="447"/>
      <c r="K1430" s="447"/>
      <c r="L1430" s="447"/>
      <c r="M1430" s="447"/>
      <c r="N1430" s="447"/>
      <c r="O1430" s="447"/>
      <c r="P1430" s="447"/>
      <c r="Q1430" s="447"/>
      <c r="R1430" s="447"/>
      <c r="S1430" s="447"/>
      <c r="T1430" s="447"/>
      <c r="U1430" s="447"/>
      <c r="V1430" s="447"/>
      <c r="W1430" s="447"/>
      <c r="X1430" s="447"/>
    </row>
    <row r="1431" spans="1:24" ht="12.75">
      <c r="A1431" s="447"/>
      <c r="B1431" s="447"/>
      <c r="C1431" s="454"/>
      <c r="D1431" s="447"/>
      <c r="E1431" s="449"/>
      <c r="F1431" s="447"/>
      <c r="G1431" s="447"/>
      <c r="H1431" s="447"/>
      <c r="I1431" s="447"/>
      <c r="J1431" s="447"/>
      <c r="K1431" s="447"/>
      <c r="L1431" s="447"/>
      <c r="M1431" s="447"/>
      <c r="N1431" s="447"/>
      <c r="O1431" s="447"/>
      <c r="P1431" s="447"/>
      <c r="Q1431" s="447"/>
      <c r="R1431" s="447"/>
      <c r="S1431" s="447"/>
      <c r="T1431" s="447"/>
      <c r="U1431" s="447"/>
      <c r="V1431" s="447"/>
      <c r="W1431" s="447"/>
      <c r="X1431" s="447"/>
    </row>
    <row r="1432" spans="1:24" ht="12.75">
      <c r="A1432" s="447"/>
      <c r="B1432" s="447"/>
      <c r="C1432" s="454"/>
      <c r="D1432" s="447"/>
      <c r="E1432" s="449"/>
      <c r="F1432" s="447"/>
      <c r="G1432" s="447"/>
      <c r="H1432" s="447"/>
      <c r="I1432" s="447"/>
      <c r="J1432" s="447"/>
      <c r="K1432" s="447"/>
      <c r="L1432" s="447"/>
      <c r="M1432" s="447"/>
      <c r="N1432" s="447"/>
      <c r="O1432" s="447"/>
      <c r="P1432" s="447"/>
      <c r="Q1432" s="447"/>
      <c r="R1432" s="447"/>
      <c r="S1432" s="447"/>
      <c r="T1432" s="447"/>
      <c r="U1432" s="447"/>
      <c r="V1432" s="447"/>
      <c r="W1432" s="447"/>
      <c r="X1432" s="447"/>
    </row>
    <row r="1433" spans="1:24" ht="12.75">
      <c r="A1433" s="447"/>
      <c r="B1433" s="447"/>
      <c r="C1433" s="454"/>
      <c r="D1433" s="447"/>
      <c r="E1433" s="449"/>
      <c r="F1433" s="447"/>
      <c r="G1433" s="447"/>
      <c r="H1433" s="447"/>
      <c r="I1433" s="447"/>
      <c r="J1433" s="447"/>
      <c r="K1433" s="447"/>
      <c r="L1433" s="447"/>
      <c r="M1433" s="447"/>
      <c r="N1433" s="447"/>
      <c r="O1433" s="447"/>
      <c r="P1433" s="447"/>
      <c r="Q1433" s="447"/>
      <c r="R1433" s="447"/>
      <c r="S1433" s="447"/>
      <c r="T1433" s="447"/>
      <c r="U1433" s="447"/>
      <c r="V1433" s="447"/>
      <c r="W1433" s="447"/>
      <c r="X1433" s="447"/>
    </row>
    <row r="1434" spans="1:24" ht="12.75">
      <c r="A1434" s="447"/>
      <c r="B1434" s="447"/>
      <c r="C1434" s="454"/>
      <c r="D1434" s="447"/>
      <c r="E1434" s="449"/>
      <c r="F1434" s="447"/>
      <c r="G1434" s="447"/>
      <c r="H1434" s="447"/>
      <c r="I1434" s="447"/>
      <c r="J1434" s="447"/>
      <c r="K1434" s="447"/>
      <c r="L1434" s="447"/>
      <c r="M1434" s="447"/>
      <c r="N1434" s="447"/>
      <c r="O1434" s="447"/>
      <c r="P1434" s="447"/>
      <c r="Q1434" s="447"/>
      <c r="R1434" s="447"/>
      <c r="S1434" s="447"/>
      <c r="T1434" s="447"/>
      <c r="U1434" s="447"/>
      <c r="V1434" s="447"/>
      <c r="W1434" s="447"/>
      <c r="X1434" s="447"/>
    </row>
    <row r="1435" spans="1:24" ht="12.75">
      <c r="A1435" s="447"/>
      <c r="B1435" s="447"/>
      <c r="C1435" s="454"/>
      <c r="D1435" s="447"/>
      <c r="E1435" s="449"/>
      <c r="F1435" s="447"/>
      <c r="G1435" s="447"/>
      <c r="H1435" s="447"/>
      <c r="I1435" s="447"/>
      <c r="J1435" s="447"/>
      <c r="K1435" s="447"/>
      <c r="L1435" s="447"/>
      <c r="M1435" s="447"/>
      <c r="N1435" s="447"/>
      <c r="O1435" s="447"/>
      <c r="P1435" s="447"/>
      <c r="Q1435" s="447"/>
      <c r="R1435" s="447"/>
      <c r="S1435" s="447"/>
      <c r="T1435" s="447"/>
      <c r="U1435" s="447"/>
      <c r="V1435" s="447"/>
      <c r="W1435" s="447"/>
      <c r="X1435" s="447"/>
    </row>
    <row r="1436" spans="1:24" ht="12.75">
      <c r="A1436" s="447"/>
      <c r="B1436" s="447"/>
      <c r="C1436" s="454"/>
      <c r="D1436" s="447"/>
      <c r="E1436" s="449"/>
      <c r="F1436" s="447"/>
      <c r="G1436" s="447"/>
      <c r="H1436" s="447"/>
      <c r="I1436" s="447"/>
      <c r="J1436" s="447"/>
      <c r="K1436" s="447"/>
      <c r="L1436" s="447"/>
      <c r="M1436" s="447"/>
      <c r="N1436" s="447"/>
      <c r="O1436" s="447"/>
      <c r="P1436" s="447"/>
      <c r="Q1436" s="447"/>
      <c r="R1436" s="447"/>
      <c r="S1436" s="447"/>
      <c r="T1436" s="447"/>
      <c r="U1436" s="447"/>
      <c r="V1436" s="447"/>
      <c r="W1436" s="447"/>
      <c r="X1436" s="447"/>
    </row>
    <row r="1437" spans="1:24" ht="12.75">
      <c r="A1437" s="447"/>
      <c r="B1437" s="447"/>
      <c r="C1437" s="454"/>
      <c r="D1437" s="447"/>
      <c r="E1437" s="449"/>
      <c r="F1437" s="447"/>
      <c r="G1437" s="447"/>
      <c r="H1437" s="447"/>
      <c r="I1437" s="447"/>
      <c r="J1437" s="447"/>
      <c r="K1437" s="447"/>
      <c r="L1437" s="447"/>
      <c r="M1437" s="447"/>
      <c r="N1437" s="447"/>
      <c r="O1437" s="447"/>
      <c r="P1437" s="447"/>
      <c r="Q1437" s="447"/>
      <c r="R1437" s="447"/>
      <c r="S1437" s="447"/>
      <c r="T1437" s="447"/>
      <c r="U1437" s="447"/>
      <c r="V1437" s="447"/>
      <c r="W1437" s="447"/>
      <c r="X1437" s="447"/>
    </row>
    <row r="1438" spans="1:24" ht="12.75">
      <c r="A1438" s="447"/>
      <c r="B1438" s="447"/>
      <c r="C1438" s="454"/>
      <c r="D1438" s="447"/>
      <c r="E1438" s="449"/>
      <c r="F1438" s="447"/>
      <c r="G1438" s="447"/>
      <c r="H1438" s="447"/>
      <c r="I1438" s="447"/>
      <c r="J1438" s="447"/>
      <c r="K1438" s="447"/>
      <c r="L1438" s="447"/>
      <c r="M1438" s="447"/>
      <c r="N1438" s="447"/>
      <c r="O1438" s="447"/>
      <c r="P1438" s="447"/>
      <c r="Q1438" s="447"/>
      <c r="R1438" s="447"/>
      <c r="S1438" s="447"/>
      <c r="T1438" s="447"/>
      <c r="U1438" s="447"/>
      <c r="V1438" s="447"/>
      <c r="W1438" s="447"/>
      <c r="X1438" s="447"/>
    </row>
    <row r="1439" spans="1:24" ht="12.75">
      <c r="A1439" s="447"/>
      <c r="B1439" s="447"/>
      <c r="C1439" s="454"/>
      <c r="D1439" s="447"/>
      <c r="E1439" s="449"/>
      <c r="F1439" s="447"/>
      <c r="G1439" s="447"/>
      <c r="H1439" s="447"/>
      <c r="I1439" s="447"/>
      <c r="J1439" s="447"/>
      <c r="K1439" s="447"/>
      <c r="L1439" s="447"/>
      <c r="M1439" s="447"/>
      <c r="N1439" s="447"/>
      <c r="O1439" s="447"/>
      <c r="P1439" s="447"/>
      <c r="Q1439" s="447"/>
      <c r="R1439" s="447"/>
      <c r="S1439" s="447"/>
      <c r="T1439" s="447"/>
      <c r="U1439" s="447"/>
      <c r="V1439" s="447"/>
      <c r="W1439" s="447"/>
      <c r="X1439" s="447"/>
    </row>
    <row r="1440" spans="1:24" ht="12.75">
      <c r="A1440" s="447"/>
      <c r="B1440" s="447"/>
      <c r="C1440" s="454"/>
      <c r="D1440" s="447"/>
      <c r="E1440" s="449"/>
      <c r="F1440" s="447"/>
      <c r="G1440" s="447"/>
      <c r="H1440" s="447"/>
      <c r="I1440" s="447"/>
      <c r="J1440" s="447"/>
      <c r="K1440" s="447"/>
      <c r="L1440" s="447"/>
      <c r="M1440" s="447"/>
      <c r="N1440" s="447"/>
      <c r="O1440" s="447"/>
      <c r="P1440" s="447"/>
      <c r="Q1440" s="447"/>
      <c r="R1440" s="447"/>
      <c r="S1440" s="447"/>
      <c r="T1440" s="447"/>
      <c r="U1440" s="447"/>
      <c r="V1440" s="447"/>
      <c r="W1440" s="447"/>
      <c r="X1440" s="447"/>
    </row>
    <row r="1441" spans="1:24" ht="12.75">
      <c r="A1441" s="447"/>
      <c r="B1441" s="447"/>
      <c r="C1441" s="454"/>
      <c r="D1441" s="447"/>
      <c r="E1441" s="449"/>
      <c r="F1441" s="447"/>
      <c r="G1441" s="447"/>
      <c r="H1441" s="447"/>
      <c r="I1441" s="447"/>
      <c r="J1441" s="447"/>
      <c r="K1441" s="447"/>
      <c r="L1441" s="447"/>
      <c r="M1441" s="447"/>
      <c r="N1441" s="447"/>
      <c r="O1441" s="447"/>
      <c r="P1441" s="447"/>
      <c r="Q1441" s="447"/>
      <c r="R1441" s="447"/>
      <c r="S1441" s="447"/>
      <c r="T1441" s="447"/>
      <c r="U1441" s="447"/>
      <c r="V1441" s="447"/>
      <c r="W1441" s="447"/>
      <c r="X1441" s="447"/>
    </row>
    <row r="1442" spans="1:24" ht="12.75">
      <c r="A1442" s="447"/>
      <c r="B1442" s="447"/>
      <c r="C1442" s="454"/>
      <c r="D1442" s="447"/>
      <c r="E1442" s="449"/>
      <c r="F1442" s="447"/>
      <c r="G1442" s="447"/>
      <c r="H1442" s="447"/>
      <c r="I1442" s="447"/>
      <c r="J1442" s="447"/>
      <c r="K1442" s="447"/>
      <c r="L1442" s="447"/>
      <c r="M1442" s="447"/>
      <c r="N1442" s="447"/>
      <c r="O1442" s="447"/>
      <c r="P1442" s="447"/>
      <c r="Q1442" s="447"/>
      <c r="R1442" s="447"/>
      <c r="S1442" s="447"/>
      <c r="T1442" s="447"/>
      <c r="U1442" s="447"/>
      <c r="V1442" s="447"/>
      <c r="W1442" s="447"/>
      <c r="X1442" s="447"/>
    </row>
    <row r="1443" spans="1:24" ht="12.75">
      <c r="A1443" s="447"/>
      <c r="B1443" s="447"/>
      <c r="C1443" s="454"/>
      <c r="D1443" s="447"/>
      <c r="E1443" s="449"/>
      <c r="F1443" s="447"/>
      <c r="G1443" s="447"/>
      <c r="H1443" s="447"/>
      <c r="I1443" s="447"/>
      <c r="J1443" s="447"/>
      <c r="K1443" s="447"/>
      <c r="L1443" s="447"/>
      <c r="M1443" s="447"/>
      <c r="N1443" s="447"/>
      <c r="O1443" s="447"/>
      <c r="P1443" s="447"/>
      <c r="Q1443" s="447"/>
      <c r="R1443" s="447"/>
      <c r="S1443" s="447"/>
      <c r="T1443" s="447"/>
      <c r="U1443" s="447"/>
      <c r="V1443" s="447"/>
      <c r="W1443" s="447"/>
      <c r="X1443" s="447"/>
    </row>
    <row r="1444" spans="1:24" ht="12.75">
      <c r="A1444" s="447"/>
      <c r="B1444" s="447"/>
      <c r="C1444" s="454"/>
      <c r="D1444" s="447"/>
      <c r="E1444" s="449"/>
      <c r="F1444" s="447"/>
      <c r="G1444" s="447"/>
      <c r="H1444" s="447"/>
      <c r="I1444" s="447"/>
      <c r="J1444" s="447"/>
      <c r="K1444" s="447"/>
      <c r="L1444" s="447"/>
      <c r="M1444" s="447"/>
      <c r="N1444" s="447"/>
      <c r="O1444" s="447"/>
      <c r="P1444" s="447"/>
      <c r="Q1444" s="447"/>
      <c r="R1444" s="447"/>
      <c r="S1444" s="447"/>
      <c r="T1444" s="447"/>
      <c r="U1444" s="447"/>
      <c r="V1444" s="447"/>
      <c r="W1444" s="447"/>
      <c r="X1444" s="447"/>
    </row>
    <row r="1445" spans="1:24" ht="12.75">
      <c r="A1445" s="447"/>
      <c r="B1445" s="447"/>
      <c r="C1445" s="454"/>
      <c r="D1445" s="447"/>
      <c r="E1445" s="449"/>
      <c r="F1445" s="447"/>
      <c r="G1445" s="447"/>
      <c r="H1445" s="447"/>
      <c r="I1445" s="447"/>
      <c r="J1445" s="447"/>
      <c r="K1445" s="447"/>
      <c r="L1445" s="447"/>
      <c r="M1445" s="447"/>
      <c r="N1445" s="447"/>
      <c r="O1445" s="447"/>
      <c r="P1445" s="447"/>
      <c r="Q1445" s="447"/>
      <c r="R1445" s="447"/>
      <c r="S1445" s="447"/>
      <c r="T1445" s="447"/>
      <c r="U1445" s="447"/>
      <c r="V1445" s="447"/>
      <c r="W1445" s="447"/>
      <c r="X1445" s="447"/>
    </row>
    <row r="1446" spans="1:24" ht="12.75">
      <c r="A1446" s="447"/>
      <c r="B1446" s="447"/>
      <c r="C1446" s="454"/>
      <c r="D1446" s="447"/>
      <c r="E1446" s="449"/>
      <c r="F1446" s="447"/>
      <c r="G1446" s="447"/>
      <c r="H1446" s="447"/>
      <c r="I1446" s="447"/>
      <c r="J1446" s="447"/>
      <c r="K1446" s="447"/>
      <c r="L1446" s="447"/>
      <c r="M1446" s="447"/>
      <c r="N1446" s="447"/>
      <c r="O1446" s="447"/>
      <c r="P1446" s="447"/>
      <c r="Q1446" s="447"/>
      <c r="R1446" s="447"/>
      <c r="S1446" s="447"/>
      <c r="T1446" s="447"/>
      <c r="U1446" s="447"/>
      <c r="V1446" s="447"/>
      <c r="W1446" s="447"/>
      <c r="X1446" s="447"/>
    </row>
    <row r="1447" spans="1:24" ht="12.75">
      <c r="A1447" s="447"/>
      <c r="B1447" s="447"/>
      <c r="C1447" s="454"/>
      <c r="D1447" s="447"/>
      <c r="E1447" s="449"/>
      <c r="F1447" s="447"/>
      <c r="G1447" s="447"/>
      <c r="H1447" s="447"/>
      <c r="I1447" s="447"/>
      <c r="J1447" s="447"/>
      <c r="K1447" s="447"/>
      <c r="L1447" s="447"/>
      <c r="M1447" s="447"/>
      <c r="N1447" s="447"/>
      <c r="O1447" s="447"/>
      <c r="P1447" s="447"/>
      <c r="Q1447" s="447"/>
      <c r="R1447" s="447"/>
      <c r="S1447" s="447"/>
      <c r="T1447" s="447"/>
      <c r="U1447" s="447"/>
      <c r="V1447" s="447"/>
      <c r="W1447" s="447"/>
      <c r="X1447" s="447"/>
    </row>
    <row r="1448" spans="1:24" ht="12.75">
      <c r="A1448" s="447"/>
      <c r="B1448" s="447"/>
      <c r="C1448" s="454"/>
      <c r="D1448" s="447"/>
      <c r="E1448" s="449"/>
      <c r="F1448" s="447"/>
      <c r="G1448" s="447"/>
      <c r="H1448" s="447"/>
      <c r="I1448" s="447"/>
      <c r="J1448" s="447"/>
      <c r="K1448" s="447"/>
      <c r="L1448" s="447"/>
      <c r="M1448" s="447"/>
      <c r="N1448" s="447"/>
      <c r="O1448" s="447"/>
      <c r="P1448" s="447"/>
      <c r="Q1448" s="447"/>
      <c r="R1448" s="447"/>
      <c r="S1448" s="447"/>
      <c r="T1448" s="447"/>
      <c r="U1448" s="447"/>
      <c r="V1448" s="447"/>
      <c r="W1448" s="447"/>
      <c r="X1448" s="447"/>
    </row>
    <row r="1449" spans="1:24" ht="12.75">
      <c r="A1449" s="447"/>
      <c r="B1449" s="447"/>
      <c r="C1449" s="454"/>
      <c r="D1449" s="447"/>
      <c r="E1449" s="449"/>
      <c r="F1449" s="447"/>
      <c r="G1449" s="447"/>
      <c r="H1449" s="447"/>
      <c r="I1449" s="447"/>
      <c r="J1449" s="447"/>
      <c r="K1449" s="447"/>
      <c r="L1449" s="447"/>
      <c r="M1449" s="447"/>
      <c r="N1449" s="447"/>
      <c r="O1449" s="447"/>
      <c r="P1449" s="447"/>
      <c r="Q1449" s="447"/>
      <c r="R1449" s="447"/>
      <c r="S1449" s="447"/>
      <c r="T1449" s="447"/>
      <c r="U1449" s="447"/>
      <c r="V1449" s="447"/>
      <c r="W1449" s="447"/>
      <c r="X1449" s="447"/>
    </row>
    <row r="1450" spans="1:24" ht="12.75">
      <c r="A1450" s="447"/>
      <c r="B1450" s="447"/>
      <c r="C1450" s="454"/>
      <c r="D1450" s="447"/>
      <c r="E1450" s="449"/>
      <c r="F1450" s="447"/>
      <c r="G1450" s="447"/>
      <c r="H1450" s="447"/>
      <c r="I1450" s="447"/>
      <c r="J1450" s="447"/>
      <c r="K1450" s="447"/>
      <c r="L1450" s="447"/>
      <c r="M1450" s="447"/>
      <c r="N1450" s="447"/>
      <c r="O1450" s="447"/>
      <c r="P1450" s="447"/>
      <c r="Q1450" s="447"/>
      <c r="R1450" s="447"/>
      <c r="S1450" s="447"/>
      <c r="T1450" s="447"/>
      <c r="U1450" s="447"/>
      <c r="V1450" s="447"/>
      <c r="W1450" s="447"/>
      <c r="X1450" s="447"/>
    </row>
    <row r="1451" spans="1:24" ht="12.75">
      <c r="A1451" s="447"/>
      <c r="B1451" s="447"/>
      <c r="C1451" s="454"/>
      <c r="D1451" s="447"/>
      <c r="E1451" s="449"/>
      <c r="F1451" s="447"/>
      <c r="G1451" s="447"/>
      <c r="H1451" s="447"/>
      <c r="I1451" s="447"/>
      <c r="J1451" s="447"/>
      <c r="K1451" s="447"/>
      <c r="L1451" s="447"/>
      <c r="M1451" s="447"/>
      <c r="N1451" s="447"/>
      <c r="O1451" s="447"/>
      <c r="P1451" s="447"/>
      <c r="Q1451" s="447"/>
      <c r="R1451" s="447"/>
      <c r="S1451" s="447"/>
      <c r="T1451" s="447"/>
      <c r="U1451" s="447"/>
      <c r="V1451" s="447"/>
      <c r="W1451" s="447"/>
      <c r="X1451" s="447"/>
    </row>
    <row r="1452" spans="1:24" ht="12.75">
      <c r="A1452" s="447"/>
      <c r="B1452" s="447"/>
      <c r="C1452" s="454"/>
      <c r="D1452" s="447"/>
      <c r="E1452" s="449"/>
      <c r="F1452" s="447"/>
      <c r="G1452" s="447"/>
      <c r="H1452" s="447"/>
      <c r="I1452" s="447"/>
      <c r="J1452" s="447"/>
      <c r="K1452" s="447"/>
      <c r="L1452" s="447"/>
      <c r="M1452" s="447"/>
      <c r="N1452" s="447"/>
      <c r="O1452" s="447"/>
      <c r="P1452" s="447"/>
      <c r="Q1452" s="447"/>
      <c r="R1452" s="447"/>
      <c r="S1452" s="447"/>
      <c r="T1452" s="447"/>
      <c r="U1452" s="447"/>
      <c r="V1452" s="447"/>
      <c r="W1452" s="447"/>
      <c r="X1452" s="447"/>
    </row>
    <row r="1453" spans="1:24" ht="12.75">
      <c r="A1453" s="447"/>
      <c r="B1453" s="447"/>
      <c r="C1453" s="454"/>
      <c r="D1453" s="447"/>
      <c r="E1453" s="449"/>
      <c r="F1453" s="447"/>
      <c r="G1453" s="447"/>
      <c r="H1453" s="447"/>
      <c r="I1453" s="447"/>
      <c r="J1453" s="447"/>
      <c r="K1453" s="447"/>
      <c r="L1453" s="447"/>
      <c r="M1453" s="447"/>
      <c r="N1453" s="447"/>
      <c r="O1453" s="447"/>
      <c r="P1453" s="447"/>
      <c r="Q1453" s="447"/>
      <c r="R1453" s="447"/>
      <c r="S1453" s="447"/>
      <c r="T1453" s="447"/>
      <c r="U1453" s="447"/>
      <c r="V1453" s="447"/>
      <c r="W1453" s="447"/>
      <c r="X1453" s="447"/>
    </row>
    <row r="1454" spans="1:24" ht="12.75">
      <c r="A1454" s="447"/>
      <c r="B1454" s="447"/>
      <c r="C1454" s="454"/>
      <c r="D1454" s="447"/>
      <c r="E1454" s="449"/>
      <c r="F1454" s="447"/>
      <c r="G1454" s="447"/>
      <c r="H1454" s="447"/>
      <c r="I1454" s="447"/>
      <c r="J1454" s="447"/>
      <c r="K1454" s="447"/>
      <c r="L1454" s="447"/>
      <c r="M1454" s="447"/>
      <c r="N1454" s="447"/>
      <c r="O1454" s="447"/>
      <c r="P1454" s="447"/>
      <c r="Q1454" s="447"/>
      <c r="R1454" s="447"/>
      <c r="S1454" s="447"/>
      <c r="T1454" s="447"/>
      <c r="U1454" s="447"/>
      <c r="V1454" s="447"/>
      <c r="W1454" s="447"/>
      <c r="X1454" s="447"/>
    </row>
    <row r="1455" spans="1:24" ht="12.75">
      <c r="A1455" s="447"/>
      <c r="B1455" s="447"/>
      <c r="C1455" s="454"/>
      <c r="D1455" s="447"/>
      <c r="E1455" s="449"/>
      <c r="F1455" s="447"/>
      <c r="G1455" s="447"/>
      <c r="H1455" s="447"/>
      <c r="I1455" s="447"/>
      <c r="J1455" s="447"/>
      <c r="K1455" s="447"/>
      <c r="L1455" s="447"/>
      <c r="M1455" s="447"/>
      <c r="N1455" s="447"/>
      <c r="O1455" s="447"/>
      <c r="P1455" s="447"/>
      <c r="Q1455" s="447"/>
      <c r="R1455" s="447"/>
      <c r="S1455" s="447"/>
      <c r="T1455" s="447"/>
      <c r="U1455" s="447"/>
      <c r="V1455" s="447"/>
      <c r="W1455" s="447"/>
      <c r="X1455" s="447"/>
    </row>
    <row r="1456" spans="1:24" ht="12.75">
      <c r="A1456" s="447"/>
      <c r="B1456" s="447"/>
      <c r="C1456" s="454"/>
      <c r="D1456" s="447"/>
      <c r="E1456" s="449"/>
      <c r="F1456" s="447"/>
      <c r="G1456" s="447"/>
      <c r="H1456" s="447"/>
      <c r="I1456" s="447"/>
      <c r="J1456" s="447"/>
      <c r="K1456" s="447"/>
      <c r="L1456" s="447"/>
      <c r="M1456" s="447"/>
      <c r="N1456" s="447"/>
      <c r="O1456" s="447"/>
      <c r="P1456" s="447"/>
      <c r="Q1456" s="447"/>
      <c r="R1456" s="447"/>
      <c r="S1456" s="447"/>
      <c r="T1456" s="447"/>
      <c r="U1456" s="447"/>
      <c r="V1456" s="447"/>
      <c r="W1456" s="447"/>
      <c r="X1456" s="447"/>
    </row>
    <row r="1457" spans="1:24" ht="12.75">
      <c r="A1457" s="447"/>
      <c r="B1457" s="447"/>
      <c r="C1457" s="454"/>
      <c r="D1457" s="447"/>
      <c r="E1457" s="449"/>
      <c r="F1457" s="447"/>
      <c r="G1457" s="447"/>
      <c r="H1457" s="447"/>
      <c r="I1457" s="447"/>
      <c r="J1457" s="447"/>
      <c r="K1457" s="447"/>
      <c r="L1457" s="447"/>
      <c r="M1457" s="447"/>
      <c r="N1457" s="447"/>
      <c r="O1457" s="447"/>
      <c r="P1457" s="447"/>
      <c r="Q1457" s="447"/>
      <c r="R1457" s="447"/>
      <c r="S1457" s="447"/>
      <c r="T1457" s="447"/>
      <c r="U1457" s="447"/>
      <c r="V1457" s="447"/>
      <c r="W1457" s="447"/>
      <c r="X1457" s="447"/>
    </row>
    <row r="1458" spans="1:24" ht="12.75">
      <c r="A1458" s="447"/>
      <c r="B1458" s="447"/>
      <c r="C1458" s="454"/>
      <c r="D1458" s="447"/>
      <c r="E1458" s="449"/>
      <c r="F1458" s="447"/>
      <c r="G1458" s="447"/>
      <c r="H1458" s="447"/>
      <c r="I1458" s="447"/>
      <c r="J1458" s="447"/>
      <c r="K1458" s="447"/>
      <c r="L1458" s="447"/>
      <c r="M1458" s="447"/>
      <c r="N1458" s="447"/>
      <c r="O1458" s="447"/>
      <c r="P1458" s="447"/>
      <c r="Q1458" s="447"/>
      <c r="R1458" s="447"/>
      <c r="S1458" s="447"/>
      <c r="T1458" s="447"/>
      <c r="U1458" s="447"/>
      <c r="V1458" s="447"/>
      <c r="W1458" s="447"/>
      <c r="X1458" s="447"/>
    </row>
    <row r="1459" spans="1:24" ht="12.75">
      <c r="A1459" s="447"/>
      <c r="B1459" s="447"/>
      <c r="C1459" s="454"/>
      <c r="D1459" s="447"/>
      <c r="E1459" s="449"/>
      <c r="F1459" s="447"/>
      <c r="G1459" s="447"/>
      <c r="H1459" s="447"/>
      <c r="I1459" s="447"/>
      <c r="J1459" s="447"/>
      <c r="K1459" s="447"/>
      <c r="L1459" s="447"/>
      <c r="M1459" s="447"/>
      <c r="N1459" s="447"/>
      <c r="O1459" s="447"/>
      <c r="P1459" s="447"/>
      <c r="Q1459" s="447"/>
      <c r="R1459" s="447"/>
      <c r="S1459" s="447"/>
      <c r="T1459" s="447"/>
      <c r="U1459" s="447"/>
      <c r="V1459" s="447"/>
      <c r="W1459" s="447"/>
      <c r="X1459" s="447"/>
    </row>
    <row r="1460" spans="1:24" ht="12.75">
      <c r="A1460" s="447"/>
      <c r="B1460" s="447"/>
      <c r="C1460" s="454"/>
      <c r="D1460" s="447"/>
      <c r="E1460" s="449"/>
      <c r="F1460" s="447"/>
      <c r="G1460" s="447"/>
      <c r="H1460" s="447"/>
      <c r="I1460" s="447"/>
      <c r="J1460" s="447"/>
      <c r="K1460" s="447"/>
      <c r="L1460" s="447"/>
      <c r="M1460" s="447"/>
      <c r="N1460" s="447"/>
      <c r="O1460" s="447"/>
      <c r="P1460" s="447"/>
      <c r="Q1460" s="447"/>
      <c r="R1460" s="447"/>
      <c r="S1460" s="447"/>
      <c r="T1460" s="447"/>
      <c r="U1460" s="447"/>
      <c r="V1460" s="447"/>
      <c r="W1460" s="447"/>
      <c r="X1460" s="447"/>
    </row>
    <row r="1461" spans="1:24" ht="12.75">
      <c r="A1461" s="447"/>
      <c r="B1461" s="447"/>
      <c r="C1461" s="454"/>
      <c r="D1461" s="447"/>
      <c r="E1461" s="449"/>
      <c r="F1461" s="447"/>
      <c r="G1461" s="447"/>
      <c r="H1461" s="447"/>
      <c r="I1461" s="447"/>
      <c r="J1461" s="447"/>
      <c r="K1461" s="447"/>
      <c r="L1461" s="447"/>
      <c r="M1461" s="447"/>
      <c r="N1461" s="447"/>
      <c r="O1461" s="447"/>
      <c r="P1461" s="447"/>
      <c r="Q1461" s="447"/>
      <c r="R1461" s="447"/>
      <c r="S1461" s="447"/>
      <c r="T1461" s="447"/>
      <c r="U1461" s="447"/>
      <c r="V1461" s="447"/>
      <c r="W1461" s="447"/>
      <c r="X1461" s="447"/>
    </row>
    <row r="1462" spans="1:24" ht="12.75">
      <c r="A1462" s="447"/>
      <c r="B1462" s="447"/>
      <c r="C1462" s="454"/>
      <c r="D1462" s="447"/>
      <c r="E1462" s="449"/>
      <c r="F1462" s="447"/>
      <c r="G1462" s="447"/>
      <c r="H1462" s="447"/>
      <c r="I1462" s="447"/>
      <c r="J1462" s="447"/>
      <c r="K1462" s="447"/>
      <c r="L1462" s="447"/>
      <c r="M1462" s="447"/>
      <c r="N1462" s="447"/>
      <c r="O1462" s="447"/>
      <c r="P1462" s="447"/>
      <c r="Q1462" s="447"/>
      <c r="R1462" s="447"/>
      <c r="S1462" s="447"/>
      <c r="T1462" s="447"/>
      <c r="U1462" s="447"/>
      <c r="V1462" s="447"/>
      <c r="W1462" s="447"/>
      <c r="X1462" s="447"/>
    </row>
    <row r="1463" spans="1:24" ht="12.75">
      <c r="A1463" s="447"/>
      <c r="B1463" s="447"/>
      <c r="C1463" s="454"/>
      <c r="D1463" s="447"/>
      <c r="E1463" s="449"/>
      <c r="F1463" s="447"/>
      <c r="G1463" s="447"/>
      <c r="H1463" s="447"/>
      <c r="I1463" s="447"/>
      <c r="J1463" s="447"/>
      <c r="K1463" s="447"/>
      <c r="L1463" s="447"/>
      <c r="M1463" s="447"/>
      <c r="N1463" s="447"/>
      <c r="O1463" s="447"/>
      <c r="P1463" s="447"/>
      <c r="Q1463" s="447"/>
      <c r="R1463" s="447"/>
      <c r="S1463" s="447"/>
      <c r="T1463" s="447"/>
      <c r="U1463" s="447"/>
      <c r="V1463" s="447"/>
      <c r="W1463" s="447"/>
      <c r="X1463" s="447"/>
    </row>
    <row r="1464" spans="1:24" ht="12.75">
      <c r="A1464" s="447"/>
      <c r="B1464" s="447"/>
      <c r="C1464" s="454"/>
      <c r="D1464" s="447"/>
      <c r="E1464" s="449"/>
      <c r="F1464" s="447"/>
      <c r="G1464" s="447"/>
      <c r="H1464" s="447"/>
      <c r="I1464" s="447"/>
      <c r="J1464" s="447"/>
      <c r="K1464" s="447"/>
      <c r="L1464" s="447"/>
      <c r="M1464" s="447"/>
      <c r="N1464" s="447"/>
      <c r="O1464" s="447"/>
      <c r="P1464" s="447"/>
      <c r="Q1464" s="447"/>
      <c r="R1464" s="447"/>
      <c r="S1464" s="447"/>
      <c r="T1464" s="447"/>
      <c r="U1464" s="447"/>
      <c r="V1464" s="447"/>
      <c r="W1464" s="447"/>
      <c r="X1464" s="447"/>
    </row>
    <row r="1465" spans="1:24" ht="12.75">
      <c r="A1465" s="447"/>
      <c r="B1465" s="447"/>
      <c r="C1465" s="454"/>
      <c r="D1465" s="447"/>
      <c r="E1465" s="449"/>
      <c r="F1465" s="447"/>
      <c r="G1465" s="447"/>
      <c r="H1465" s="447"/>
      <c r="I1465" s="447"/>
      <c r="J1465" s="447"/>
      <c r="K1465" s="447"/>
      <c r="L1465" s="447"/>
      <c r="M1465" s="447"/>
      <c r="N1465" s="447"/>
      <c r="O1465" s="447"/>
      <c r="P1465" s="447"/>
      <c r="Q1465" s="447"/>
      <c r="R1465" s="447"/>
      <c r="S1465" s="447"/>
      <c r="T1465" s="447"/>
      <c r="U1465" s="447"/>
      <c r="V1465" s="447"/>
      <c r="W1465" s="447"/>
      <c r="X1465" s="447"/>
    </row>
    <row r="1466" spans="1:24" ht="12.75">
      <c r="A1466" s="447"/>
      <c r="B1466" s="447"/>
      <c r="C1466" s="454"/>
      <c r="D1466" s="447"/>
      <c r="E1466" s="449"/>
      <c r="F1466" s="447"/>
      <c r="G1466" s="447"/>
      <c r="H1466" s="447"/>
      <c r="I1466" s="447"/>
      <c r="J1466" s="447"/>
      <c r="K1466" s="447"/>
      <c r="L1466" s="447"/>
      <c r="M1466" s="447"/>
      <c r="N1466" s="447"/>
      <c r="O1466" s="447"/>
      <c r="P1466" s="447"/>
      <c r="Q1466" s="447"/>
      <c r="R1466" s="447"/>
      <c r="S1466" s="447"/>
      <c r="T1466" s="447"/>
      <c r="U1466" s="447"/>
      <c r="V1466" s="447"/>
      <c r="W1466" s="447"/>
      <c r="X1466" s="447"/>
    </row>
    <row r="1467" spans="1:24" ht="12.75">
      <c r="A1467" s="447"/>
      <c r="B1467" s="447"/>
      <c r="C1467" s="454"/>
      <c r="D1467" s="447"/>
      <c r="E1467" s="449"/>
      <c r="F1467" s="447"/>
      <c r="G1467" s="447"/>
      <c r="H1467" s="447"/>
      <c r="I1467" s="447"/>
      <c r="J1467" s="447"/>
      <c r="K1467" s="447"/>
      <c r="L1467" s="447"/>
      <c r="M1467" s="447"/>
      <c r="N1467" s="447"/>
      <c r="O1467" s="447"/>
      <c r="P1467" s="447"/>
      <c r="Q1467" s="447"/>
      <c r="R1467" s="447"/>
      <c r="S1467" s="447"/>
      <c r="T1467" s="447"/>
      <c r="U1467" s="447"/>
      <c r="V1467" s="447"/>
      <c r="W1467" s="447"/>
      <c r="X1467" s="447"/>
    </row>
    <row r="1468" spans="1:24" ht="12.75">
      <c r="A1468" s="447"/>
      <c r="B1468" s="447"/>
      <c r="C1468" s="454"/>
      <c r="D1468" s="447"/>
      <c r="E1468" s="449"/>
      <c r="F1468" s="447"/>
      <c r="G1468" s="447"/>
      <c r="H1468" s="447"/>
      <c r="I1468" s="447"/>
      <c r="J1468" s="447"/>
      <c r="K1468" s="447"/>
      <c r="L1468" s="447"/>
      <c r="M1468" s="447"/>
      <c r="N1468" s="447"/>
      <c r="O1468" s="447"/>
      <c r="P1468" s="447"/>
      <c r="Q1468" s="447"/>
      <c r="R1468" s="447"/>
      <c r="S1468" s="447"/>
      <c r="T1468" s="447"/>
      <c r="U1468" s="447"/>
      <c r="V1468" s="447"/>
      <c r="W1468" s="447"/>
      <c r="X1468" s="447"/>
    </row>
    <row r="1469" spans="1:24" ht="12.75">
      <c r="A1469" s="447"/>
      <c r="B1469" s="447"/>
      <c r="C1469" s="454"/>
      <c r="D1469" s="447"/>
      <c r="E1469" s="449"/>
      <c r="F1469" s="447"/>
      <c r="G1469" s="447"/>
      <c r="H1469" s="447"/>
      <c r="I1469" s="447"/>
      <c r="J1469" s="447"/>
      <c r="K1469" s="447"/>
      <c r="L1469" s="447"/>
      <c r="M1469" s="447"/>
      <c r="N1469" s="447"/>
      <c r="O1469" s="447"/>
      <c r="P1469" s="447"/>
      <c r="Q1469" s="447"/>
      <c r="R1469" s="447"/>
      <c r="S1469" s="447"/>
      <c r="T1469" s="447"/>
      <c r="U1469" s="447"/>
      <c r="V1469" s="447"/>
      <c r="W1469" s="447"/>
      <c r="X1469" s="447"/>
    </row>
    <row r="1470" spans="1:24" ht="12.75">
      <c r="A1470" s="447"/>
      <c r="B1470" s="447"/>
      <c r="C1470" s="454"/>
      <c r="D1470" s="447"/>
      <c r="E1470" s="449"/>
      <c r="F1470" s="447"/>
      <c r="G1470" s="447"/>
      <c r="H1470" s="447"/>
      <c r="I1470" s="447"/>
      <c r="J1470" s="447"/>
      <c r="K1470" s="447"/>
      <c r="L1470" s="447"/>
      <c r="M1470" s="447"/>
      <c r="N1470" s="447"/>
      <c r="O1470" s="447"/>
      <c r="P1470" s="447"/>
      <c r="Q1470" s="447"/>
      <c r="R1470" s="447"/>
      <c r="S1470" s="447"/>
      <c r="T1470" s="447"/>
      <c r="U1470" s="447"/>
      <c r="V1470" s="447"/>
      <c r="W1470" s="447"/>
      <c r="X1470" s="447"/>
    </row>
    <row r="1471" spans="1:24" ht="12.75">
      <c r="A1471" s="447"/>
      <c r="B1471" s="447"/>
      <c r="C1471" s="454"/>
      <c r="D1471" s="447"/>
      <c r="E1471" s="449"/>
      <c r="F1471" s="447"/>
      <c r="G1471" s="447"/>
      <c r="H1471" s="447"/>
      <c r="I1471" s="447"/>
      <c r="J1471" s="447"/>
      <c r="K1471" s="447"/>
      <c r="L1471" s="447"/>
      <c r="M1471" s="447"/>
      <c r="N1471" s="447"/>
      <c r="O1471" s="447"/>
      <c r="P1471" s="447"/>
      <c r="Q1471" s="447"/>
      <c r="R1471" s="447"/>
      <c r="S1471" s="447"/>
      <c r="T1471" s="447"/>
      <c r="U1471" s="447"/>
      <c r="V1471" s="447"/>
      <c r="W1471" s="447"/>
      <c r="X1471" s="447"/>
    </row>
    <row r="1472" spans="1:24" ht="12.75">
      <c r="A1472" s="447"/>
      <c r="B1472" s="447"/>
      <c r="C1472" s="454"/>
      <c r="D1472" s="447"/>
      <c r="E1472" s="449"/>
      <c r="F1472" s="447"/>
      <c r="G1472" s="447"/>
      <c r="H1472" s="447"/>
      <c r="I1472" s="447"/>
      <c r="J1472" s="447"/>
      <c r="K1472" s="447"/>
      <c r="L1472" s="447"/>
      <c r="M1472" s="447"/>
      <c r="N1472" s="447"/>
      <c r="O1472" s="447"/>
      <c r="P1472" s="447"/>
      <c r="Q1472" s="447"/>
      <c r="R1472" s="447"/>
      <c r="S1472" s="447"/>
      <c r="T1472" s="447"/>
      <c r="U1472" s="447"/>
      <c r="V1472" s="447"/>
      <c r="W1472" s="447"/>
      <c r="X1472" s="447"/>
    </row>
    <row r="1473" spans="1:24" ht="12.75">
      <c r="A1473" s="447"/>
      <c r="B1473" s="447"/>
      <c r="C1473" s="454"/>
      <c r="D1473" s="447"/>
      <c r="E1473" s="449"/>
      <c r="F1473" s="447"/>
      <c r="G1473" s="447"/>
      <c r="H1473" s="447"/>
      <c r="I1473" s="447"/>
      <c r="J1473" s="447"/>
      <c r="K1473" s="447"/>
      <c r="L1473" s="447"/>
      <c r="M1473" s="447"/>
      <c r="N1473" s="447"/>
      <c r="O1473" s="447"/>
      <c r="P1473" s="447"/>
      <c r="Q1473" s="447"/>
      <c r="R1473" s="447"/>
      <c r="S1473" s="447"/>
      <c r="T1473" s="447"/>
      <c r="U1473" s="447"/>
      <c r="V1473" s="447"/>
      <c r="W1473" s="447"/>
      <c r="X1473" s="447"/>
    </row>
    <row r="1474" spans="1:24" ht="12.75">
      <c r="A1474" s="447"/>
      <c r="B1474" s="447"/>
      <c r="C1474" s="454"/>
      <c r="D1474" s="447"/>
      <c r="E1474" s="449"/>
      <c r="F1474" s="447"/>
      <c r="G1474" s="447"/>
      <c r="H1474" s="447"/>
      <c r="I1474" s="447"/>
      <c r="J1474" s="447"/>
      <c r="K1474" s="447"/>
      <c r="L1474" s="447"/>
      <c r="M1474" s="447"/>
      <c r="N1474" s="447"/>
      <c r="O1474" s="447"/>
      <c r="P1474" s="447"/>
      <c r="Q1474" s="447"/>
      <c r="R1474" s="447"/>
      <c r="S1474" s="447"/>
      <c r="T1474" s="447"/>
      <c r="U1474" s="447"/>
      <c r="V1474" s="447"/>
      <c r="W1474" s="447"/>
      <c r="X1474" s="447"/>
    </row>
    <row r="1475" spans="1:24" ht="12.75">
      <c r="A1475" s="447"/>
      <c r="B1475" s="447"/>
      <c r="C1475" s="454"/>
      <c r="D1475" s="447"/>
      <c r="E1475" s="449"/>
      <c r="F1475" s="447"/>
      <c r="G1475" s="447"/>
      <c r="H1475" s="447"/>
      <c r="I1475" s="447"/>
      <c r="J1475" s="447"/>
      <c r="K1475" s="447"/>
      <c r="L1475" s="447"/>
      <c r="M1475" s="447"/>
      <c r="N1475" s="447"/>
      <c r="O1475" s="447"/>
      <c r="P1475" s="447"/>
      <c r="Q1475" s="447"/>
      <c r="R1475" s="447"/>
      <c r="S1475" s="447"/>
      <c r="T1475" s="447"/>
      <c r="U1475" s="447"/>
      <c r="V1475" s="447"/>
      <c r="W1475" s="447"/>
      <c r="X1475" s="447"/>
    </row>
    <row r="1476" spans="1:24" ht="12.75">
      <c r="A1476" s="447"/>
      <c r="B1476" s="447"/>
      <c r="C1476" s="454"/>
      <c r="D1476" s="447"/>
      <c r="E1476" s="449"/>
      <c r="F1476" s="447"/>
      <c r="G1476" s="447"/>
      <c r="H1476" s="447"/>
      <c r="I1476" s="447"/>
      <c r="J1476" s="447"/>
      <c r="K1476" s="447"/>
      <c r="L1476" s="447"/>
      <c r="M1476" s="447"/>
      <c r="N1476" s="447"/>
      <c r="O1476" s="447"/>
      <c r="P1476" s="447"/>
      <c r="Q1476" s="447"/>
      <c r="R1476" s="447"/>
      <c r="S1476" s="447"/>
      <c r="T1476" s="447"/>
      <c r="U1476" s="447"/>
      <c r="V1476" s="447"/>
      <c r="W1476" s="447"/>
      <c r="X1476" s="447"/>
    </row>
    <row r="1477" spans="1:24" ht="12.75">
      <c r="A1477" s="447"/>
      <c r="B1477" s="447"/>
      <c r="C1477" s="454"/>
      <c r="D1477" s="447"/>
      <c r="E1477" s="449"/>
      <c r="F1477" s="447"/>
      <c r="G1477" s="447"/>
      <c r="H1477" s="447"/>
      <c r="I1477" s="447"/>
      <c r="J1477" s="447"/>
      <c r="K1477" s="447"/>
      <c r="L1477" s="447"/>
      <c r="M1477" s="447"/>
      <c r="N1477" s="447"/>
      <c r="O1477" s="447"/>
      <c r="P1477" s="447"/>
      <c r="Q1477" s="447"/>
      <c r="R1477" s="447"/>
      <c r="S1477" s="447"/>
      <c r="T1477" s="447"/>
      <c r="U1477" s="447"/>
      <c r="V1477" s="447"/>
      <c r="W1477" s="447"/>
      <c r="X1477" s="447"/>
    </row>
    <row r="1478" spans="1:24" ht="12.75">
      <c r="A1478" s="447"/>
      <c r="B1478" s="447"/>
      <c r="C1478" s="454"/>
      <c r="D1478" s="447"/>
      <c r="E1478" s="449"/>
      <c r="F1478" s="447"/>
      <c r="G1478" s="447"/>
      <c r="H1478" s="447"/>
      <c r="I1478" s="447"/>
      <c r="J1478" s="447"/>
      <c r="K1478" s="447"/>
      <c r="L1478" s="447"/>
      <c r="M1478" s="447"/>
      <c r="N1478" s="447"/>
      <c r="O1478" s="447"/>
      <c r="P1478" s="447"/>
      <c r="Q1478" s="447"/>
      <c r="R1478" s="447"/>
      <c r="S1478" s="447"/>
      <c r="T1478" s="447"/>
      <c r="U1478" s="447"/>
      <c r="V1478" s="447"/>
      <c r="W1478" s="447"/>
      <c r="X1478" s="447"/>
    </row>
    <row r="1479" spans="1:24" ht="12.75">
      <c r="A1479" s="447"/>
      <c r="B1479" s="447"/>
      <c r="C1479" s="454"/>
      <c r="D1479" s="447"/>
      <c r="E1479" s="449"/>
      <c r="F1479" s="447"/>
      <c r="G1479" s="447"/>
      <c r="H1479" s="447"/>
      <c r="I1479" s="447"/>
      <c r="J1479" s="447"/>
      <c r="K1479" s="447"/>
      <c r="L1479" s="447"/>
      <c r="M1479" s="447"/>
      <c r="N1479" s="447"/>
      <c r="O1479" s="447"/>
      <c r="P1479" s="447"/>
      <c r="Q1479" s="447"/>
      <c r="R1479" s="447"/>
      <c r="S1479" s="447"/>
      <c r="T1479" s="447"/>
      <c r="U1479" s="447"/>
      <c r="V1479" s="447"/>
      <c r="W1479" s="447"/>
      <c r="X1479" s="447"/>
    </row>
    <row r="1480" spans="1:24" ht="12.75">
      <c r="A1480" s="447"/>
      <c r="B1480" s="447"/>
      <c r="C1480" s="454"/>
      <c r="D1480" s="447"/>
      <c r="E1480" s="449"/>
      <c r="F1480" s="447"/>
      <c r="G1480" s="447"/>
      <c r="H1480" s="447"/>
      <c r="I1480" s="447"/>
      <c r="J1480" s="447"/>
      <c r="K1480" s="447"/>
      <c r="L1480" s="447"/>
      <c r="M1480" s="447"/>
      <c r="N1480" s="447"/>
      <c r="O1480" s="447"/>
      <c r="P1480" s="447"/>
      <c r="Q1480" s="447"/>
      <c r="R1480" s="447"/>
      <c r="S1480" s="447"/>
      <c r="T1480" s="447"/>
      <c r="U1480" s="447"/>
      <c r="V1480" s="447"/>
      <c r="W1480" s="447"/>
      <c r="X1480" s="447"/>
    </row>
    <row r="1481" spans="1:24" ht="12.75">
      <c r="A1481" s="447"/>
      <c r="B1481" s="447"/>
      <c r="C1481" s="454"/>
      <c r="D1481" s="447"/>
      <c r="E1481" s="449"/>
      <c r="F1481" s="447"/>
      <c r="G1481" s="447"/>
      <c r="H1481" s="447"/>
      <c r="I1481" s="447"/>
      <c r="J1481" s="447"/>
      <c r="K1481" s="447"/>
      <c r="L1481" s="447"/>
      <c r="M1481" s="447"/>
      <c r="N1481" s="447"/>
      <c r="O1481" s="447"/>
      <c r="P1481" s="447"/>
      <c r="Q1481" s="447"/>
      <c r="R1481" s="447"/>
      <c r="S1481" s="447"/>
      <c r="T1481" s="447"/>
      <c r="U1481" s="447"/>
      <c r="V1481" s="447"/>
      <c r="W1481" s="447"/>
      <c r="X1481" s="447"/>
    </row>
    <row r="1482" spans="1:24" ht="12.75">
      <c r="A1482" s="447"/>
      <c r="B1482" s="447"/>
      <c r="C1482" s="454"/>
      <c r="D1482" s="447"/>
      <c r="E1482" s="449"/>
      <c r="F1482" s="447"/>
      <c r="G1482" s="447"/>
      <c r="H1482" s="447"/>
      <c r="I1482" s="447"/>
      <c r="J1482" s="447"/>
      <c r="K1482" s="447"/>
      <c r="L1482" s="447"/>
      <c r="M1482" s="447"/>
      <c r="N1482" s="447"/>
      <c r="O1482" s="447"/>
      <c r="P1482" s="447"/>
      <c r="Q1482" s="447"/>
      <c r="R1482" s="447"/>
      <c r="S1482" s="447"/>
      <c r="T1482" s="447"/>
      <c r="U1482" s="447"/>
      <c r="V1482" s="447"/>
      <c r="W1482" s="447"/>
      <c r="X1482" s="447"/>
    </row>
    <row r="1483" spans="1:24" ht="12.75">
      <c r="A1483" s="447"/>
      <c r="B1483" s="447"/>
      <c r="C1483" s="454"/>
      <c r="D1483" s="447"/>
      <c r="E1483" s="449"/>
      <c r="F1483" s="447"/>
      <c r="G1483" s="447"/>
      <c r="H1483" s="447"/>
      <c r="I1483" s="447"/>
      <c r="J1483" s="447"/>
      <c r="K1483" s="447"/>
      <c r="L1483" s="447"/>
      <c r="M1483" s="447"/>
      <c r="N1483" s="447"/>
      <c r="O1483" s="447"/>
      <c r="P1483" s="447"/>
      <c r="Q1483" s="447"/>
      <c r="R1483" s="447"/>
      <c r="S1483" s="447"/>
      <c r="T1483" s="447"/>
      <c r="U1483" s="447"/>
      <c r="V1483" s="447"/>
      <c r="W1483" s="447"/>
      <c r="X1483" s="447"/>
    </row>
    <row r="1484" spans="1:24" ht="12.75">
      <c r="A1484" s="447"/>
      <c r="B1484" s="447"/>
      <c r="C1484" s="454"/>
      <c r="D1484" s="447"/>
      <c r="E1484" s="449"/>
      <c r="F1484" s="447"/>
      <c r="G1484" s="447"/>
      <c r="H1484" s="447"/>
      <c r="I1484" s="447"/>
      <c r="J1484" s="447"/>
      <c r="K1484" s="447"/>
      <c r="L1484" s="447"/>
      <c r="M1484" s="447"/>
      <c r="N1484" s="447"/>
      <c r="O1484" s="447"/>
      <c r="P1484" s="447"/>
      <c r="Q1484" s="447"/>
      <c r="R1484" s="447"/>
      <c r="S1484" s="447"/>
      <c r="T1484" s="447"/>
      <c r="U1484" s="447"/>
      <c r="V1484" s="447"/>
      <c r="W1484" s="447"/>
      <c r="X1484" s="447"/>
    </row>
    <row r="1485" spans="1:24" ht="12.75">
      <c r="A1485" s="447"/>
      <c r="B1485" s="447"/>
      <c r="C1485" s="454"/>
      <c r="D1485" s="447"/>
      <c r="E1485" s="449"/>
      <c r="F1485" s="447"/>
      <c r="G1485" s="447"/>
      <c r="H1485" s="447"/>
      <c r="I1485" s="447"/>
      <c r="J1485" s="447"/>
      <c r="K1485" s="447"/>
      <c r="L1485" s="447"/>
      <c r="M1485" s="447"/>
      <c r="N1485" s="447"/>
      <c r="O1485" s="447"/>
      <c r="P1485" s="447"/>
      <c r="Q1485" s="447"/>
      <c r="R1485" s="447"/>
      <c r="S1485" s="447"/>
      <c r="T1485" s="447"/>
      <c r="U1485" s="447"/>
      <c r="V1485" s="447"/>
      <c r="W1485" s="447"/>
      <c r="X1485" s="447"/>
    </row>
    <row r="1486" spans="1:24" ht="12.75">
      <c r="A1486" s="447"/>
      <c r="B1486" s="447"/>
      <c r="C1486" s="454"/>
      <c r="D1486" s="447"/>
      <c r="E1486" s="449"/>
      <c r="F1486" s="447"/>
      <c r="G1486" s="447"/>
      <c r="H1486" s="447"/>
      <c r="I1486" s="447"/>
      <c r="J1486" s="447"/>
      <c r="K1486" s="447"/>
      <c r="L1486" s="447"/>
      <c r="M1486" s="447"/>
      <c r="N1486" s="447"/>
      <c r="O1486" s="447"/>
      <c r="P1486" s="447"/>
      <c r="Q1486" s="447"/>
      <c r="R1486" s="447"/>
      <c r="S1486" s="447"/>
      <c r="T1486" s="447"/>
      <c r="U1486" s="447"/>
      <c r="V1486" s="447"/>
      <c r="W1486" s="447"/>
      <c r="X1486" s="447"/>
    </row>
    <row r="1487" spans="1:24" ht="12.75">
      <c r="A1487" s="447"/>
      <c r="B1487" s="447"/>
      <c r="C1487" s="454"/>
      <c r="D1487" s="447"/>
      <c r="E1487" s="449"/>
      <c r="F1487" s="447"/>
      <c r="G1487" s="447"/>
      <c r="H1487" s="447"/>
      <c r="I1487" s="447"/>
      <c r="J1487" s="447"/>
      <c r="K1487" s="447"/>
      <c r="L1487" s="447"/>
      <c r="M1487" s="447"/>
      <c r="N1487" s="447"/>
      <c r="O1487" s="447"/>
      <c r="P1487" s="447"/>
      <c r="Q1487" s="447"/>
      <c r="R1487" s="447"/>
      <c r="S1487" s="447"/>
      <c r="T1487" s="447"/>
      <c r="U1487" s="447"/>
      <c r="V1487" s="447"/>
      <c r="W1487" s="447"/>
      <c r="X1487" s="447"/>
    </row>
    <row r="1488" spans="1:24" ht="12.75">
      <c r="A1488" s="447"/>
      <c r="B1488" s="447"/>
      <c r="C1488" s="454"/>
      <c r="D1488" s="447"/>
      <c r="E1488" s="449"/>
      <c r="F1488" s="447"/>
      <c r="G1488" s="447"/>
      <c r="H1488" s="447"/>
      <c r="I1488" s="447"/>
      <c r="J1488" s="447"/>
      <c r="K1488" s="447"/>
      <c r="L1488" s="447"/>
      <c r="M1488" s="447"/>
      <c r="N1488" s="447"/>
      <c r="O1488" s="447"/>
      <c r="P1488" s="447"/>
      <c r="Q1488" s="447"/>
      <c r="R1488" s="447"/>
      <c r="S1488" s="447"/>
      <c r="T1488" s="447"/>
      <c r="U1488" s="447"/>
      <c r="V1488" s="447"/>
      <c r="W1488" s="447"/>
      <c r="X1488" s="447"/>
    </row>
    <row r="1489" spans="1:24" ht="12.75">
      <c r="A1489" s="447"/>
      <c r="B1489" s="447"/>
      <c r="C1489" s="454"/>
      <c r="D1489" s="447"/>
      <c r="E1489" s="449"/>
      <c r="F1489" s="447"/>
      <c r="G1489" s="447"/>
      <c r="H1489" s="447"/>
      <c r="I1489" s="447"/>
      <c r="J1489" s="447"/>
      <c r="K1489" s="447"/>
      <c r="L1489" s="447"/>
      <c r="M1489" s="447"/>
      <c r="N1489" s="447"/>
      <c r="O1489" s="447"/>
      <c r="P1489" s="447"/>
      <c r="Q1489" s="447"/>
      <c r="R1489" s="447"/>
      <c r="S1489" s="447"/>
      <c r="T1489" s="447"/>
      <c r="U1489" s="447"/>
      <c r="V1489" s="447"/>
      <c r="W1489" s="447"/>
      <c r="X1489" s="447"/>
    </row>
    <row r="1490" spans="1:24" ht="12.75">
      <c r="A1490" s="447"/>
      <c r="B1490" s="447"/>
      <c r="C1490" s="454"/>
      <c r="D1490" s="447"/>
      <c r="E1490" s="449"/>
      <c r="F1490" s="447"/>
      <c r="G1490" s="447"/>
      <c r="H1490" s="447"/>
      <c r="I1490" s="447"/>
      <c r="J1490" s="447"/>
      <c r="K1490" s="447"/>
      <c r="L1490" s="447"/>
      <c r="M1490" s="447"/>
      <c r="N1490" s="447"/>
      <c r="O1490" s="447"/>
      <c r="P1490" s="447"/>
      <c r="Q1490" s="447"/>
      <c r="R1490" s="447"/>
      <c r="S1490" s="447"/>
      <c r="T1490" s="447"/>
      <c r="U1490" s="447"/>
      <c r="V1490" s="447"/>
      <c r="W1490" s="447"/>
      <c r="X1490" s="447"/>
    </row>
    <row r="1491" spans="1:24" ht="12.75">
      <c r="A1491" s="447"/>
      <c r="B1491" s="447"/>
      <c r="C1491" s="454"/>
      <c r="D1491" s="447"/>
      <c r="E1491" s="449"/>
      <c r="F1491" s="447"/>
      <c r="G1491" s="447"/>
      <c r="H1491" s="447"/>
      <c r="I1491" s="447"/>
      <c r="J1491" s="447"/>
      <c r="K1491" s="447"/>
      <c r="L1491" s="447"/>
      <c r="M1491" s="447"/>
      <c r="N1491" s="447"/>
      <c r="O1491" s="447"/>
      <c r="P1491" s="447"/>
      <c r="Q1491" s="447"/>
      <c r="R1491" s="447"/>
      <c r="S1491" s="447"/>
      <c r="T1491" s="447"/>
      <c r="U1491" s="447"/>
      <c r="V1491" s="447"/>
      <c r="W1491" s="447"/>
      <c r="X1491" s="447"/>
    </row>
    <row r="1492" spans="1:24" ht="12.75">
      <c r="A1492" s="447"/>
      <c r="B1492" s="447"/>
      <c r="C1492" s="454"/>
      <c r="D1492" s="447"/>
      <c r="E1492" s="449"/>
      <c r="F1492" s="447"/>
      <c r="G1492" s="447"/>
      <c r="H1492" s="447"/>
      <c r="I1492" s="447"/>
      <c r="J1492" s="447"/>
      <c r="K1492" s="447"/>
      <c r="L1492" s="447"/>
      <c r="M1492" s="447"/>
      <c r="N1492" s="447"/>
      <c r="O1492" s="447"/>
      <c r="P1492" s="447"/>
      <c r="Q1492" s="447"/>
      <c r="R1492" s="447"/>
      <c r="S1492" s="447"/>
      <c r="T1492" s="447"/>
      <c r="U1492" s="447"/>
      <c r="V1492" s="447"/>
      <c r="W1492" s="447"/>
      <c r="X1492" s="447"/>
    </row>
    <row r="1493" spans="1:24" ht="12.75">
      <c r="A1493" s="447"/>
      <c r="B1493" s="447"/>
      <c r="C1493" s="454"/>
      <c r="D1493" s="447"/>
      <c r="E1493" s="449"/>
      <c r="F1493" s="447"/>
      <c r="G1493" s="447"/>
      <c r="H1493" s="447"/>
      <c r="I1493" s="447"/>
      <c r="J1493" s="447"/>
      <c r="K1493" s="447"/>
      <c r="L1493" s="447"/>
      <c r="M1493" s="447"/>
      <c r="N1493" s="447"/>
      <c r="O1493" s="447"/>
      <c r="P1493" s="447"/>
      <c r="Q1493" s="447"/>
      <c r="R1493" s="447"/>
      <c r="S1493" s="447"/>
      <c r="T1493" s="447"/>
      <c r="U1493" s="447"/>
      <c r="V1493" s="447"/>
      <c r="W1493" s="447"/>
      <c r="X1493" s="447"/>
    </row>
    <row r="1494" spans="1:24" ht="12.75">
      <c r="A1494" s="447"/>
      <c r="B1494" s="447"/>
      <c r="C1494" s="454"/>
      <c r="D1494" s="447"/>
      <c r="E1494" s="449"/>
      <c r="F1494" s="447"/>
      <c r="G1494" s="447"/>
      <c r="H1494" s="447"/>
      <c r="I1494" s="447"/>
      <c r="J1494" s="447"/>
      <c r="K1494" s="447"/>
      <c r="L1494" s="447"/>
      <c r="M1494" s="447"/>
      <c r="N1494" s="447"/>
      <c r="O1494" s="447"/>
      <c r="P1494" s="447"/>
      <c r="Q1494" s="447"/>
      <c r="R1494" s="447"/>
      <c r="S1494" s="447"/>
      <c r="T1494" s="447"/>
      <c r="U1494" s="447"/>
      <c r="V1494" s="447"/>
      <c r="W1494" s="447"/>
      <c r="X1494" s="447"/>
    </row>
    <row r="1495" spans="1:24" ht="12.75">
      <c r="A1495" s="447"/>
      <c r="B1495" s="447"/>
      <c r="C1495" s="454"/>
      <c r="D1495" s="447"/>
      <c r="E1495" s="449"/>
      <c r="F1495" s="447"/>
      <c r="G1495" s="447"/>
      <c r="H1495" s="447"/>
      <c r="I1495" s="447"/>
      <c r="J1495" s="447"/>
      <c r="K1495" s="447"/>
      <c r="L1495" s="447"/>
      <c r="M1495" s="447"/>
      <c r="N1495" s="447"/>
      <c r="O1495" s="447"/>
      <c r="P1495" s="447"/>
      <c r="Q1495" s="447"/>
      <c r="R1495" s="447"/>
      <c r="S1495" s="447"/>
      <c r="T1495" s="447"/>
      <c r="U1495" s="447"/>
      <c r="V1495" s="447"/>
      <c r="W1495" s="447"/>
      <c r="X1495" s="447"/>
    </row>
    <row r="1496" spans="1:24" ht="12.75">
      <c r="A1496" s="447"/>
      <c r="B1496" s="447"/>
      <c r="C1496" s="454"/>
      <c r="D1496" s="447"/>
      <c r="E1496" s="449"/>
      <c r="F1496" s="447"/>
      <c r="G1496" s="447"/>
      <c r="H1496" s="447"/>
      <c r="I1496" s="447"/>
      <c r="J1496" s="447"/>
      <c r="K1496" s="447"/>
      <c r="L1496" s="447"/>
      <c r="M1496" s="447"/>
      <c r="N1496" s="447"/>
      <c r="O1496" s="447"/>
      <c r="P1496" s="447"/>
      <c r="Q1496" s="447"/>
      <c r="R1496" s="447"/>
      <c r="S1496" s="447"/>
      <c r="T1496" s="447"/>
      <c r="U1496" s="447"/>
      <c r="V1496" s="447"/>
      <c r="W1496" s="447"/>
      <c r="X1496" s="447"/>
    </row>
    <row r="1497" spans="1:24" ht="12.75">
      <c r="A1497" s="447"/>
      <c r="B1497" s="447"/>
      <c r="C1497" s="454"/>
      <c r="D1497" s="447"/>
      <c r="E1497" s="449"/>
      <c r="F1497" s="447"/>
      <c r="G1497" s="447"/>
      <c r="H1497" s="447"/>
      <c r="I1497" s="447"/>
      <c r="J1497" s="447"/>
      <c r="K1497" s="447"/>
      <c r="L1497" s="447"/>
      <c r="M1497" s="447"/>
      <c r="N1497" s="447"/>
      <c r="O1497" s="447"/>
      <c r="P1497" s="447"/>
      <c r="Q1497" s="447"/>
      <c r="R1497" s="447"/>
      <c r="S1497" s="447"/>
      <c r="T1497" s="447"/>
      <c r="U1497" s="447"/>
      <c r="V1497" s="447"/>
      <c r="W1497" s="447"/>
      <c r="X1497" s="447"/>
    </row>
    <row r="1498" spans="1:24" ht="12.75">
      <c r="A1498" s="447"/>
      <c r="B1498" s="447"/>
      <c r="C1498" s="454"/>
      <c r="D1498" s="447"/>
      <c r="E1498" s="449"/>
      <c r="F1498" s="447"/>
      <c r="G1498" s="447"/>
      <c r="H1498" s="447"/>
      <c r="I1498" s="447"/>
      <c r="J1498" s="447"/>
      <c r="K1498" s="447"/>
      <c r="L1498" s="447"/>
      <c r="M1498" s="447"/>
      <c r="N1498" s="447"/>
      <c r="O1498" s="447"/>
      <c r="P1498" s="447"/>
      <c r="Q1498" s="447"/>
      <c r="R1498" s="447"/>
      <c r="S1498" s="447"/>
      <c r="T1498" s="447"/>
      <c r="U1498" s="447"/>
      <c r="V1498" s="447"/>
      <c r="W1498" s="447"/>
      <c r="X1498" s="447"/>
    </row>
    <row r="1499" spans="1:24" ht="12.75">
      <c r="A1499" s="447"/>
      <c r="B1499" s="447"/>
      <c r="C1499" s="454"/>
      <c r="D1499" s="447"/>
      <c r="E1499" s="449"/>
      <c r="F1499" s="447"/>
      <c r="G1499" s="447"/>
      <c r="H1499" s="447"/>
      <c r="I1499" s="447"/>
      <c r="J1499" s="447"/>
      <c r="K1499" s="447"/>
      <c r="L1499" s="447"/>
      <c r="M1499" s="447"/>
      <c r="N1499" s="447"/>
      <c r="O1499" s="447"/>
      <c r="P1499" s="447"/>
      <c r="Q1499" s="447"/>
      <c r="R1499" s="447"/>
      <c r="S1499" s="447"/>
      <c r="T1499" s="447"/>
      <c r="U1499" s="447"/>
      <c r="V1499" s="447"/>
      <c r="W1499" s="447"/>
      <c r="X1499" s="447"/>
    </row>
    <row r="1500" spans="1:24" ht="12.75">
      <c r="A1500" s="447"/>
      <c r="B1500" s="447"/>
      <c r="C1500" s="454"/>
      <c r="D1500" s="447"/>
      <c r="E1500" s="449"/>
      <c r="F1500" s="447"/>
      <c r="G1500" s="447"/>
      <c r="H1500" s="447"/>
      <c r="I1500" s="447"/>
      <c r="J1500" s="447"/>
      <c r="K1500" s="447"/>
      <c r="L1500" s="447"/>
      <c r="M1500" s="447"/>
      <c r="N1500" s="447"/>
      <c r="O1500" s="447"/>
      <c r="P1500" s="447"/>
      <c r="Q1500" s="447"/>
      <c r="R1500" s="447"/>
      <c r="S1500" s="447"/>
      <c r="T1500" s="447"/>
      <c r="U1500" s="447"/>
      <c r="V1500" s="447"/>
      <c r="W1500" s="447"/>
      <c r="X1500" s="447"/>
    </row>
    <row r="1501" spans="1:24" ht="12.75">
      <c r="A1501" s="447"/>
      <c r="B1501" s="447"/>
      <c r="C1501" s="454"/>
      <c r="D1501" s="447"/>
      <c r="E1501" s="449"/>
      <c r="F1501" s="447"/>
      <c r="G1501" s="447"/>
      <c r="H1501" s="447"/>
      <c r="I1501" s="447"/>
      <c r="J1501" s="447"/>
      <c r="K1501" s="447"/>
      <c r="L1501" s="447"/>
      <c r="M1501" s="447"/>
      <c r="N1501" s="447"/>
      <c r="O1501" s="447"/>
      <c r="P1501" s="447"/>
      <c r="Q1501" s="447"/>
      <c r="R1501" s="447"/>
      <c r="S1501" s="447"/>
      <c r="T1501" s="447"/>
      <c r="U1501" s="447"/>
      <c r="V1501" s="447"/>
      <c r="W1501" s="447"/>
      <c r="X1501" s="447"/>
    </row>
    <row r="1502" spans="1:24" ht="12.75">
      <c r="A1502" s="447"/>
      <c r="B1502" s="447"/>
      <c r="C1502" s="454"/>
      <c r="D1502" s="447"/>
      <c r="E1502" s="449"/>
      <c r="F1502" s="447"/>
      <c r="G1502" s="447"/>
      <c r="H1502" s="447"/>
      <c r="I1502" s="447"/>
      <c r="J1502" s="447"/>
      <c r="K1502" s="447"/>
      <c r="L1502" s="447"/>
      <c r="M1502" s="447"/>
      <c r="N1502" s="447"/>
      <c r="O1502" s="447"/>
      <c r="P1502" s="447"/>
      <c r="Q1502" s="447"/>
      <c r="R1502" s="447"/>
      <c r="S1502" s="447"/>
      <c r="T1502" s="447"/>
      <c r="U1502" s="447"/>
      <c r="V1502" s="447"/>
      <c r="W1502" s="447"/>
      <c r="X1502" s="447"/>
    </row>
    <row r="1503" spans="1:24" ht="12.75">
      <c r="A1503" s="447"/>
      <c r="B1503" s="447"/>
      <c r="C1503" s="454"/>
      <c r="D1503" s="447"/>
      <c r="E1503" s="449"/>
      <c r="F1503" s="447"/>
      <c r="G1503" s="447"/>
      <c r="H1503" s="447"/>
      <c r="I1503" s="447"/>
      <c r="J1503" s="447"/>
      <c r="K1503" s="447"/>
      <c r="L1503" s="447"/>
      <c r="M1503" s="447"/>
      <c r="N1503" s="447"/>
      <c r="O1503" s="447"/>
      <c r="P1503" s="447"/>
      <c r="Q1503" s="447"/>
      <c r="R1503" s="447"/>
      <c r="S1503" s="447"/>
      <c r="T1503" s="447"/>
      <c r="U1503" s="447"/>
      <c r="V1503" s="447"/>
      <c r="W1503" s="447"/>
      <c r="X1503" s="447"/>
    </row>
    <row r="1504" spans="1:24" ht="12.75">
      <c r="A1504" s="447"/>
      <c r="B1504" s="447"/>
      <c r="C1504" s="454"/>
      <c r="D1504" s="447"/>
      <c r="E1504" s="449"/>
      <c r="F1504" s="447"/>
      <c r="G1504" s="447"/>
      <c r="H1504" s="447"/>
      <c r="I1504" s="447"/>
      <c r="J1504" s="447"/>
      <c r="K1504" s="447"/>
      <c r="L1504" s="447"/>
      <c r="M1504" s="447"/>
      <c r="N1504" s="447"/>
      <c r="O1504" s="447"/>
      <c r="P1504" s="447"/>
      <c r="Q1504" s="447"/>
      <c r="R1504" s="447"/>
      <c r="S1504" s="447"/>
      <c r="T1504" s="447"/>
      <c r="U1504" s="447"/>
      <c r="V1504" s="447"/>
      <c r="W1504" s="447"/>
      <c r="X1504" s="447"/>
    </row>
    <row r="1505" spans="1:24" ht="12.75">
      <c r="A1505" s="447"/>
      <c r="B1505" s="447"/>
      <c r="C1505" s="454"/>
      <c r="D1505" s="447"/>
      <c r="E1505" s="449"/>
      <c r="F1505" s="447"/>
      <c r="G1505" s="447"/>
      <c r="H1505" s="447"/>
      <c r="I1505" s="447"/>
      <c r="J1505" s="447"/>
      <c r="K1505" s="447"/>
      <c r="L1505" s="447"/>
      <c r="M1505" s="447"/>
      <c r="N1505" s="447"/>
      <c r="O1505" s="447"/>
      <c r="P1505" s="447"/>
      <c r="Q1505" s="447"/>
      <c r="R1505" s="447"/>
      <c r="S1505" s="447"/>
      <c r="T1505" s="447"/>
      <c r="U1505" s="447"/>
      <c r="V1505" s="447"/>
      <c r="W1505" s="447"/>
      <c r="X1505" s="447"/>
    </row>
    <row r="1506" spans="1:24" ht="12.75">
      <c r="A1506" s="447"/>
      <c r="B1506" s="447"/>
      <c r="C1506" s="454"/>
      <c r="D1506" s="447"/>
      <c r="E1506" s="449"/>
      <c r="F1506" s="447"/>
      <c r="G1506" s="447"/>
      <c r="H1506" s="447"/>
      <c r="I1506" s="447"/>
      <c r="J1506" s="447"/>
      <c r="K1506" s="447"/>
      <c r="L1506" s="447"/>
      <c r="M1506" s="447"/>
      <c r="N1506" s="447"/>
      <c r="O1506" s="447"/>
      <c r="P1506" s="447"/>
      <c r="Q1506" s="447"/>
      <c r="R1506" s="447"/>
      <c r="S1506" s="447"/>
      <c r="T1506" s="447"/>
      <c r="U1506" s="447"/>
      <c r="V1506" s="447"/>
      <c r="W1506" s="447"/>
      <c r="X1506" s="447"/>
    </row>
    <row r="1507" spans="1:24" ht="12.75">
      <c r="A1507" s="447"/>
      <c r="B1507" s="447"/>
      <c r="C1507" s="454"/>
      <c r="D1507" s="447"/>
      <c r="E1507" s="449"/>
      <c r="F1507" s="447"/>
      <c r="G1507" s="447"/>
      <c r="H1507" s="447"/>
      <c r="I1507" s="447"/>
      <c r="J1507" s="447"/>
      <c r="K1507" s="447"/>
      <c r="L1507" s="447"/>
      <c r="M1507" s="447"/>
      <c r="N1507" s="447"/>
      <c r="O1507" s="447"/>
      <c r="P1507" s="447"/>
      <c r="Q1507" s="447"/>
      <c r="R1507" s="447"/>
      <c r="S1507" s="447"/>
      <c r="T1507" s="447"/>
      <c r="U1507" s="447"/>
      <c r="V1507" s="447"/>
      <c r="W1507" s="447"/>
      <c r="X1507" s="447"/>
    </row>
    <row r="1508" spans="1:24" ht="12.75">
      <c r="A1508" s="447"/>
      <c r="B1508" s="447"/>
      <c r="C1508" s="454"/>
      <c r="D1508" s="447"/>
      <c r="E1508" s="449"/>
      <c r="F1508" s="447"/>
      <c r="G1508" s="447"/>
      <c r="H1508" s="447"/>
      <c r="I1508" s="447"/>
      <c r="J1508" s="447"/>
      <c r="K1508" s="447"/>
      <c r="L1508" s="447"/>
      <c r="M1508" s="447"/>
      <c r="N1508" s="447"/>
      <c r="O1508" s="447"/>
      <c r="P1508" s="447"/>
      <c r="Q1508" s="447"/>
      <c r="R1508" s="447"/>
      <c r="S1508" s="447"/>
      <c r="T1508" s="447"/>
      <c r="U1508" s="447"/>
      <c r="V1508" s="447"/>
      <c r="W1508" s="447"/>
      <c r="X1508" s="447"/>
    </row>
    <row r="1509" spans="1:24" ht="12.75">
      <c r="A1509" s="447"/>
      <c r="B1509" s="447"/>
      <c r="C1509" s="454"/>
      <c r="D1509" s="447"/>
      <c r="E1509" s="449"/>
      <c r="F1509" s="447"/>
      <c r="G1509" s="447"/>
      <c r="H1509" s="447"/>
      <c r="I1509" s="447"/>
      <c r="J1509" s="447"/>
      <c r="K1509" s="447"/>
      <c r="L1509" s="447"/>
      <c r="M1509" s="447"/>
      <c r="N1509" s="447"/>
      <c r="O1509" s="447"/>
      <c r="P1509" s="447"/>
      <c r="Q1509" s="447"/>
      <c r="R1509" s="447"/>
      <c r="S1509" s="447"/>
      <c r="T1509" s="447"/>
      <c r="U1509" s="447"/>
      <c r="V1509" s="447"/>
      <c r="W1509" s="447"/>
      <c r="X1509" s="447"/>
    </row>
    <row r="1510" spans="1:24" ht="12.75">
      <c r="A1510" s="447"/>
      <c r="B1510" s="447"/>
      <c r="C1510" s="454"/>
      <c r="D1510" s="447"/>
      <c r="E1510" s="449"/>
      <c r="F1510" s="447"/>
      <c r="G1510" s="447"/>
      <c r="H1510" s="447"/>
      <c r="I1510" s="447"/>
      <c r="J1510" s="447"/>
      <c r="K1510" s="447"/>
      <c r="L1510" s="447"/>
      <c r="M1510" s="447"/>
      <c r="N1510" s="447"/>
      <c r="O1510" s="447"/>
      <c r="P1510" s="447"/>
      <c r="Q1510" s="447"/>
      <c r="R1510" s="447"/>
      <c r="S1510" s="447"/>
      <c r="T1510" s="447"/>
      <c r="U1510" s="447"/>
      <c r="V1510" s="447"/>
      <c r="W1510" s="447"/>
      <c r="X1510" s="447"/>
    </row>
    <row r="1511" spans="1:24" ht="12.75">
      <c r="A1511" s="447"/>
      <c r="B1511" s="447"/>
      <c r="C1511" s="454"/>
      <c r="D1511" s="447"/>
      <c r="E1511" s="449"/>
      <c r="F1511" s="447"/>
      <c r="G1511" s="447"/>
      <c r="H1511" s="447"/>
      <c r="I1511" s="447"/>
      <c r="J1511" s="447"/>
      <c r="K1511" s="447"/>
      <c r="L1511" s="447"/>
      <c r="M1511" s="447"/>
      <c r="N1511" s="447"/>
      <c r="O1511" s="447"/>
      <c r="P1511" s="447"/>
      <c r="Q1511" s="447"/>
      <c r="R1511" s="447"/>
      <c r="S1511" s="447"/>
      <c r="T1511" s="447"/>
      <c r="U1511" s="447"/>
      <c r="V1511" s="447"/>
      <c r="W1511" s="447"/>
      <c r="X1511" s="447"/>
    </row>
    <row r="1512" spans="1:24" ht="12.75">
      <c r="A1512" s="447"/>
      <c r="B1512" s="447"/>
      <c r="C1512" s="454"/>
      <c r="D1512" s="447"/>
      <c r="E1512" s="449"/>
      <c r="F1512" s="447"/>
      <c r="G1512" s="447"/>
      <c r="H1512" s="447"/>
      <c r="I1512" s="447"/>
      <c r="J1512" s="447"/>
      <c r="K1512" s="447"/>
      <c r="L1512" s="447"/>
      <c r="M1512" s="447"/>
      <c r="N1512" s="447"/>
      <c r="O1512" s="447"/>
      <c r="P1512" s="447"/>
      <c r="Q1512" s="447"/>
      <c r="R1512" s="447"/>
      <c r="S1512" s="447"/>
      <c r="T1512" s="447"/>
      <c r="U1512" s="447"/>
      <c r="V1512" s="447"/>
      <c r="W1512" s="447"/>
      <c r="X1512" s="447"/>
    </row>
    <row r="1513" spans="1:24" ht="12.75">
      <c r="A1513" s="447"/>
      <c r="B1513" s="447"/>
      <c r="C1513" s="454"/>
      <c r="D1513" s="447"/>
      <c r="E1513" s="449"/>
      <c r="F1513" s="447"/>
      <c r="G1513" s="447"/>
      <c r="H1513" s="447"/>
      <c r="I1513" s="447"/>
      <c r="J1513" s="447"/>
      <c r="K1513" s="447"/>
      <c r="L1513" s="447"/>
      <c r="M1513" s="447"/>
      <c r="N1513" s="447"/>
      <c r="O1513" s="447"/>
      <c r="P1513" s="447"/>
      <c r="Q1513" s="447"/>
      <c r="R1513" s="447"/>
      <c r="S1513" s="447"/>
      <c r="T1513" s="447"/>
      <c r="U1513" s="447"/>
      <c r="V1513" s="447"/>
      <c r="W1513" s="447"/>
      <c r="X1513" s="447"/>
    </row>
    <row r="1514" spans="1:24" ht="12.75">
      <c r="A1514" s="447"/>
      <c r="B1514" s="447"/>
      <c r="C1514" s="454"/>
      <c r="D1514" s="447"/>
      <c r="E1514" s="449"/>
      <c r="F1514" s="447"/>
      <c r="G1514" s="447"/>
      <c r="H1514" s="447"/>
      <c r="I1514" s="447"/>
      <c r="J1514" s="447"/>
      <c r="K1514" s="447"/>
      <c r="L1514" s="447"/>
      <c r="M1514" s="447"/>
      <c r="N1514" s="447"/>
      <c r="O1514" s="447"/>
      <c r="P1514" s="447"/>
      <c r="Q1514" s="447"/>
      <c r="R1514" s="447"/>
      <c r="S1514" s="447"/>
      <c r="T1514" s="447"/>
      <c r="U1514" s="447"/>
      <c r="V1514" s="447"/>
      <c r="W1514" s="447"/>
      <c r="X1514" s="447"/>
    </row>
    <row r="1515" spans="1:24" ht="12.75">
      <c r="A1515" s="447"/>
      <c r="B1515" s="447"/>
      <c r="C1515" s="454"/>
      <c r="D1515" s="447"/>
      <c r="E1515" s="449"/>
      <c r="F1515" s="447"/>
      <c r="G1515" s="447"/>
      <c r="H1515" s="447"/>
      <c r="I1515" s="447"/>
      <c r="J1515" s="447"/>
      <c r="K1515" s="447"/>
      <c r="L1515" s="447"/>
      <c r="M1515" s="447"/>
      <c r="N1515" s="447"/>
      <c r="O1515" s="447"/>
      <c r="P1515" s="447"/>
      <c r="Q1515" s="447"/>
      <c r="R1515" s="447"/>
      <c r="S1515" s="447"/>
      <c r="T1515" s="447"/>
      <c r="U1515" s="447"/>
      <c r="V1515" s="447"/>
      <c r="W1515" s="447"/>
      <c r="X1515" s="447"/>
    </row>
    <row r="1516" spans="1:24" ht="12.75">
      <c r="A1516" s="447"/>
      <c r="B1516" s="447"/>
      <c r="C1516" s="454"/>
      <c r="D1516" s="447"/>
      <c r="E1516" s="449"/>
      <c r="F1516" s="447"/>
      <c r="G1516" s="447"/>
      <c r="H1516" s="447"/>
      <c r="I1516" s="447"/>
      <c r="J1516" s="447"/>
      <c r="K1516" s="447"/>
      <c r="L1516" s="447"/>
      <c r="M1516" s="447"/>
      <c r="N1516" s="447"/>
      <c r="O1516" s="447"/>
      <c r="P1516" s="447"/>
      <c r="Q1516" s="447"/>
      <c r="R1516" s="447"/>
      <c r="S1516" s="447"/>
      <c r="T1516" s="447"/>
      <c r="U1516" s="447"/>
      <c r="V1516" s="447"/>
      <c r="W1516" s="447"/>
      <c r="X1516" s="447"/>
    </row>
    <row r="1517" spans="1:24" ht="12.75">
      <c r="A1517" s="447"/>
      <c r="B1517" s="447"/>
      <c r="C1517" s="454"/>
      <c r="D1517" s="447"/>
      <c r="E1517" s="449"/>
      <c r="F1517" s="447"/>
      <c r="G1517" s="447"/>
      <c r="H1517" s="447"/>
      <c r="I1517" s="447"/>
      <c r="J1517" s="447"/>
      <c r="K1517" s="447"/>
      <c r="L1517" s="447"/>
      <c r="M1517" s="447"/>
      <c r="N1517" s="447"/>
      <c r="O1517" s="447"/>
      <c r="P1517" s="447"/>
      <c r="Q1517" s="447"/>
      <c r="R1517" s="447"/>
      <c r="S1517" s="447"/>
      <c r="T1517" s="447"/>
      <c r="U1517" s="447"/>
      <c r="V1517" s="447"/>
      <c r="W1517" s="447"/>
      <c r="X1517" s="447"/>
    </row>
    <row r="1518" spans="1:24" ht="12.75">
      <c r="A1518" s="447"/>
      <c r="B1518" s="447"/>
      <c r="C1518" s="454"/>
      <c r="D1518" s="447"/>
      <c r="E1518" s="449"/>
      <c r="F1518" s="447"/>
      <c r="G1518" s="447"/>
      <c r="H1518" s="447"/>
      <c r="I1518" s="447"/>
      <c r="J1518" s="447"/>
      <c r="K1518" s="447"/>
      <c r="L1518" s="447"/>
      <c r="M1518" s="447"/>
      <c r="N1518" s="447"/>
      <c r="O1518" s="447"/>
      <c r="P1518" s="447"/>
      <c r="Q1518" s="447"/>
      <c r="R1518" s="447"/>
      <c r="S1518" s="447"/>
      <c r="T1518" s="447"/>
      <c r="U1518" s="447"/>
      <c r="V1518" s="447"/>
      <c r="W1518" s="447"/>
      <c r="X1518" s="447"/>
    </row>
    <row r="1519" spans="1:24" ht="12.75">
      <c r="A1519" s="447"/>
      <c r="B1519" s="447"/>
      <c r="C1519" s="454"/>
      <c r="D1519" s="447"/>
      <c r="E1519" s="449"/>
      <c r="F1519" s="447"/>
      <c r="G1519" s="447"/>
      <c r="H1519" s="447"/>
      <c r="I1519" s="447"/>
      <c r="J1519" s="447"/>
      <c r="K1519" s="447"/>
      <c r="L1519" s="447"/>
      <c r="M1519" s="447"/>
      <c r="N1519" s="447"/>
      <c r="O1519" s="447"/>
      <c r="P1519" s="447"/>
      <c r="Q1519" s="447"/>
      <c r="R1519" s="447"/>
      <c r="S1519" s="447"/>
      <c r="T1519" s="447"/>
      <c r="U1519" s="447"/>
      <c r="V1519" s="447"/>
      <c r="W1519" s="447"/>
      <c r="X1519" s="447"/>
    </row>
    <row r="1520" spans="1:24" ht="12.75">
      <c r="A1520" s="447"/>
      <c r="B1520" s="447"/>
      <c r="C1520" s="454"/>
      <c r="D1520" s="447"/>
      <c r="E1520" s="449"/>
      <c r="F1520" s="447"/>
      <c r="G1520" s="447"/>
      <c r="H1520" s="447"/>
      <c r="I1520" s="447"/>
      <c r="J1520" s="447"/>
      <c r="K1520" s="447"/>
      <c r="L1520" s="447"/>
      <c r="M1520" s="447"/>
      <c r="N1520" s="447"/>
      <c r="O1520" s="447"/>
      <c r="P1520" s="447"/>
      <c r="Q1520" s="447"/>
      <c r="R1520" s="447"/>
      <c r="S1520" s="447"/>
      <c r="T1520" s="447"/>
      <c r="U1520" s="447"/>
      <c r="V1520" s="447"/>
      <c r="W1520" s="447"/>
      <c r="X1520" s="447"/>
    </row>
    <row r="1521" spans="1:24" ht="12.75">
      <c r="A1521" s="447"/>
      <c r="B1521" s="447"/>
      <c r="C1521" s="454"/>
      <c r="D1521" s="447"/>
      <c r="E1521" s="449"/>
      <c r="F1521" s="447"/>
      <c r="G1521" s="447"/>
      <c r="H1521" s="447"/>
      <c r="I1521" s="447"/>
      <c r="J1521" s="447"/>
      <c r="K1521" s="447"/>
      <c r="L1521" s="447"/>
      <c r="M1521" s="447"/>
      <c r="N1521" s="447"/>
      <c r="O1521" s="447"/>
      <c r="P1521" s="447"/>
      <c r="Q1521" s="447"/>
      <c r="R1521" s="447"/>
      <c r="S1521" s="447"/>
      <c r="T1521" s="447"/>
      <c r="U1521" s="447"/>
      <c r="V1521" s="447"/>
      <c r="W1521" s="447"/>
      <c r="X1521" s="447"/>
    </row>
    <row r="1522" spans="1:24" ht="12.75">
      <c r="A1522" s="447"/>
      <c r="B1522" s="447"/>
      <c r="C1522" s="454"/>
      <c r="D1522" s="447"/>
      <c r="E1522" s="449"/>
      <c r="F1522" s="447"/>
      <c r="G1522" s="447"/>
      <c r="H1522" s="447"/>
      <c r="I1522" s="447"/>
      <c r="J1522" s="447"/>
      <c r="K1522" s="447"/>
      <c r="L1522" s="447"/>
      <c r="M1522" s="447"/>
      <c r="N1522" s="447"/>
      <c r="O1522" s="447"/>
      <c r="P1522" s="447"/>
      <c r="Q1522" s="447"/>
      <c r="R1522" s="447"/>
      <c r="S1522" s="447"/>
      <c r="T1522" s="447"/>
      <c r="U1522" s="447"/>
      <c r="V1522" s="447"/>
      <c r="W1522" s="447"/>
      <c r="X1522" s="447"/>
    </row>
    <row r="1523" spans="1:24" ht="12.75">
      <c r="A1523" s="447"/>
      <c r="B1523" s="447"/>
      <c r="C1523" s="454"/>
      <c r="D1523" s="447"/>
      <c r="E1523" s="449"/>
      <c r="F1523" s="447"/>
      <c r="G1523" s="447"/>
      <c r="H1523" s="447"/>
      <c r="I1523" s="447"/>
      <c r="J1523" s="447"/>
      <c r="K1523" s="447"/>
      <c r="L1523" s="447"/>
      <c r="M1523" s="447"/>
      <c r="N1523" s="447"/>
      <c r="O1523" s="447"/>
      <c r="P1523" s="447"/>
      <c r="Q1523" s="447"/>
      <c r="R1523" s="447"/>
      <c r="S1523" s="447"/>
      <c r="T1523" s="447"/>
      <c r="U1523" s="447"/>
      <c r="V1523" s="447"/>
      <c r="W1523" s="447"/>
      <c r="X1523" s="447"/>
    </row>
    <row r="1524" spans="1:24" ht="12.75">
      <c r="A1524" s="447"/>
      <c r="B1524" s="447"/>
      <c r="C1524" s="454"/>
      <c r="D1524" s="447"/>
      <c r="E1524" s="449"/>
      <c r="F1524" s="447"/>
      <c r="G1524" s="447"/>
      <c r="H1524" s="447"/>
      <c r="I1524" s="447"/>
      <c r="J1524" s="447"/>
      <c r="K1524" s="447"/>
      <c r="L1524" s="447"/>
      <c r="M1524" s="447"/>
      <c r="N1524" s="447"/>
      <c r="O1524" s="447"/>
      <c r="P1524" s="447"/>
      <c r="Q1524" s="447"/>
      <c r="R1524" s="447"/>
      <c r="S1524" s="447"/>
      <c r="T1524" s="447"/>
      <c r="U1524" s="447"/>
      <c r="V1524" s="447"/>
      <c r="W1524" s="447"/>
      <c r="X1524" s="447"/>
    </row>
    <row r="1525" spans="1:24" ht="12.75">
      <c r="A1525" s="447"/>
      <c r="B1525" s="447"/>
      <c r="C1525" s="454"/>
      <c r="D1525" s="447"/>
      <c r="E1525" s="449"/>
      <c r="F1525" s="447"/>
      <c r="G1525" s="447"/>
      <c r="H1525" s="447"/>
      <c r="I1525" s="447"/>
      <c r="J1525" s="447"/>
      <c r="K1525" s="447"/>
      <c r="L1525" s="447"/>
      <c r="M1525" s="447"/>
      <c r="N1525" s="447"/>
      <c r="O1525" s="447"/>
      <c r="P1525" s="447"/>
      <c r="Q1525" s="447"/>
      <c r="R1525" s="447"/>
      <c r="S1525" s="447"/>
      <c r="T1525" s="447"/>
      <c r="U1525" s="447"/>
      <c r="V1525" s="447"/>
      <c r="W1525" s="447"/>
      <c r="X1525" s="447"/>
    </row>
    <row r="1526" spans="1:24" ht="12.75">
      <c r="A1526" s="447"/>
      <c r="B1526" s="447"/>
      <c r="C1526" s="454"/>
      <c r="D1526" s="447"/>
      <c r="E1526" s="449"/>
      <c r="F1526" s="447"/>
      <c r="G1526" s="447"/>
      <c r="H1526" s="447"/>
      <c r="I1526" s="447"/>
      <c r="J1526" s="447"/>
      <c r="K1526" s="447"/>
      <c r="L1526" s="447"/>
      <c r="M1526" s="447"/>
      <c r="N1526" s="447"/>
      <c r="O1526" s="447"/>
      <c r="P1526" s="447"/>
      <c r="Q1526" s="447"/>
      <c r="R1526" s="447"/>
      <c r="S1526" s="447"/>
      <c r="T1526" s="447"/>
      <c r="U1526" s="447"/>
      <c r="V1526" s="447"/>
      <c r="W1526" s="447"/>
      <c r="X1526" s="447"/>
    </row>
    <row r="1527" spans="1:24" ht="12.75">
      <c r="A1527" s="447"/>
      <c r="B1527" s="447"/>
      <c r="C1527" s="454"/>
      <c r="D1527" s="447"/>
      <c r="E1527" s="449"/>
      <c r="F1527" s="447"/>
      <c r="G1527" s="447"/>
      <c r="H1527" s="447"/>
      <c r="I1527" s="447"/>
      <c r="J1527" s="447"/>
      <c r="K1527" s="447"/>
      <c r="L1527" s="447"/>
      <c r="M1527" s="447"/>
      <c r="N1527" s="447"/>
      <c r="O1527" s="447"/>
      <c r="P1527" s="447"/>
      <c r="Q1527" s="447"/>
      <c r="R1527" s="447"/>
      <c r="S1527" s="447"/>
      <c r="T1527" s="447"/>
      <c r="U1527" s="447"/>
      <c r="V1527" s="447"/>
      <c r="W1527" s="447"/>
      <c r="X1527" s="447"/>
    </row>
    <row r="1528" spans="1:24" ht="12.75">
      <c r="A1528" s="447"/>
      <c r="B1528" s="447"/>
      <c r="C1528" s="454"/>
      <c r="D1528" s="447"/>
      <c r="E1528" s="449"/>
      <c r="F1528" s="447"/>
      <c r="G1528" s="447"/>
      <c r="H1528" s="447"/>
      <c r="I1528" s="447"/>
      <c r="J1528" s="447"/>
      <c r="K1528" s="447"/>
      <c r="L1528" s="447"/>
      <c r="M1528" s="447"/>
      <c r="N1528" s="447"/>
      <c r="O1528" s="447"/>
      <c r="P1528" s="447"/>
      <c r="Q1528" s="447"/>
      <c r="R1528" s="447"/>
      <c r="S1528" s="447"/>
      <c r="T1528" s="447"/>
      <c r="U1528" s="447"/>
      <c r="V1528" s="447"/>
      <c r="W1528" s="447"/>
      <c r="X1528" s="447"/>
    </row>
    <row r="1529" spans="1:24" ht="12.75">
      <c r="A1529" s="447"/>
      <c r="B1529" s="447"/>
      <c r="C1529" s="454"/>
      <c r="D1529" s="447"/>
      <c r="E1529" s="449"/>
      <c r="F1529" s="447"/>
      <c r="G1529" s="447"/>
      <c r="H1529" s="447"/>
      <c r="I1529" s="447"/>
      <c r="J1529" s="447"/>
      <c r="K1529" s="447"/>
      <c r="L1529" s="447"/>
      <c r="M1529" s="447"/>
      <c r="N1529" s="447"/>
      <c r="O1529" s="447"/>
      <c r="P1529" s="447"/>
      <c r="Q1529" s="447"/>
      <c r="R1529" s="447"/>
      <c r="S1529" s="447"/>
      <c r="T1529" s="447"/>
      <c r="U1529" s="447"/>
      <c r="V1529" s="447"/>
      <c r="W1529" s="447"/>
      <c r="X1529" s="447"/>
    </row>
    <row r="1530" spans="1:24" ht="12.75">
      <c r="A1530" s="447"/>
      <c r="B1530" s="447"/>
      <c r="C1530" s="454"/>
      <c r="D1530" s="447"/>
      <c r="E1530" s="449"/>
      <c r="F1530" s="447"/>
      <c r="G1530" s="447"/>
      <c r="H1530" s="447"/>
      <c r="I1530" s="447"/>
      <c r="J1530" s="447"/>
      <c r="K1530" s="447"/>
      <c r="L1530" s="447"/>
      <c r="M1530" s="447"/>
      <c r="N1530" s="447"/>
      <c r="O1530" s="447"/>
      <c r="P1530" s="447"/>
      <c r="Q1530" s="447"/>
      <c r="R1530" s="447"/>
      <c r="S1530" s="447"/>
      <c r="T1530" s="447"/>
      <c r="U1530" s="447"/>
      <c r="V1530" s="447"/>
      <c r="W1530" s="447"/>
      <c r="X1530" s="447"/>
    </row>
    <row r="1531" spans="1:24" ht="12.75">
      <c r="A1531" s="447"/>
      <c r="B1531" s="447"/>
      <c r="C1531" s="454"/>
      <c r="D1531" s="447"/>
      <c r="E1531" s="449"/>
      <c r="F1531" s="447"/>
      <c r="G1531" s="447"/>
      <c r="H1531" s="447"/>
      <c r="I1531" s="447"/>
      <c r="J1531" s="447"/>
      <c r="K1531" s="447"/>
      <c r="L1531" s="447"/>
      <c r="M1531" s="447"/>
      <c r="N1531" s="447"/>
      <c r="O1531" s="447"/>
      <c r="P1531" s="447"/>
      <c r="Q1531" s="447"/>
      <c r="R1531" s="447"/>
      <c r="S1531" s="447"/>
      <c r="T1531" s="447"/>
      <c r="U1531" s="447"/>
      <c r="V1531" s="447"/>
      <c r="W1531" s="447"/>
      <c r="X1531" s="447"/>
    </row>
    <row r="1532" spans="1:24" ht="12.75">
      <c r="A1532" s="447"/>
      <c r="B1532" s="447"/>
      <c r="C1532" s="454"/>
      <c r="D1532" s="447"/>
      <c r="E1532" s="449"/>
      <c r="F1532" s="447"/>
      <c r="G1532" s="447"/>
      <c r="H1532" s="447"/>
      <c r="I1532" s="447"/>
      <c r="J1532" s="447"/>
      <c r="K1532" s="447"/>
      <c r="L1532" s="447"/>
      <c r="M1532" s="447"/>
      <c r="N1532" s="447"/>
      <c r="O1532" s="447"/>
      <c r="P1532" s="447"/>
      <c r="Q1532" s="447"/>
      <c r="R1532" s="447"/>
      <c r="S1532" s="447"/>
      <c r="T1532" s="447"/>
      <c r="U1532" s="447"/>
      <c r="V1532" s="447"/>
      <c r="W1532" s="447"/>
      <c r="X1532" s="447"/>
    </row>
    <row r="1533" spans="1:24" ht="12.75">
      <c r="A1533" s="447"/>
      <c r="B1533" s="447"/>
      <c r="C1533" s="454"/>
      <c r="D1533" s="447"/>
      <c r="E1533" s="449"/>
      <c r="F1533" s="447"/>
      <c r="G1533" s="447"/>
      <c r="H1533" s="447"/>
      <c r="I1533" s="447"/>
      <c r="J1533" s="447"/>
      <c r="K1533" s="447"/>
      <c r="L1533" s="447"/>
      <c r="M1533" s="447"/>
      <c r="N1533" s="447"/>
      <c r="O1533" s="447"/>
      <c r="P1533" s="447"/>
      <c r="Q1533" s="447"/>
      <c r="R1533" s="447"/>
      <c r="S1533" s="447"/>
      <c r="T1533" s="447"/>
      <c r="U1533" s="447"/>
      <c r="V1533" s="447"/>
      <c r="W1533" s="447"/>
      <c r="X1533" s="447"/>
    </row>
    <row r="1534" spans="1:24" ht="12.75">
      <c r="A1534" s="447"/>
      <c r="B1534" s="447"/>
      <c r="C1534" s="454"/>
      <c r="D1534" s="447"/>
      <c r="E1534" s="449"/>
      <c r="F1534" s="447"/>
      <c r="G1534" s="447"/>
      <c r="H1534" s="447"/>
      <c r="I1534" s="447"/>
      <c r="J1534" s="447"/>
      <c r="K1534" s="447"/>
      <c r="L1534" s="447"/>
      <c r="M1534" s="447"/>
      <c r="N1534" s="447"/>
      <c r="O1534" s="447"/>
      <c r="P1534" s="447"/>
      <c r="Q1534" s="447"/>
      <c r="R1534" s="447"/>
      <c r="S1534" s="447"/>
      <c r="T1534" s="447"/>
      <c r="U1534" s="447"/>
      <c r="V1534" s="447"/>
      <c r="W1534" s="447"/>
      <c r="X1534" s="447"/>
    </row>
    <row r="1535" spans="1:24" ht="12.75">
      <c r="A1535" s="447"/>
      <c r="B1535" s="447"/>
      <c r="C1535" s="454"/>
      <c r="D1535" s="447"/>
      <c r="E1535" s="449"/>
      <c r="F1535" s="447"/>
      <c r="G1535" s="447"/>
      <c r="H1535" s="447"/>
      <c r="I1535" s="447"/>
      <c r="J1535" s="447"/>
      <c r="K1535" s="447"/>
      <c r="L1535" s="447"/>
      <c r="M1535" s="447"/>
      <c r="N1535" s="447"/>
      <c r="O1535" s="447"/>
      <c r="P1535" s="447"/>
      <c r="Q1535" s="447"/>
      <c r="R1535" s="447"/>
      <c r="S1535" s="447"/>
      <c r="T1535" s="447"/>
      <c r="U1535" s="447"/>
      <c r="V1535" s="447"/>
      <c r="W1535" s="447"/>
      <c r="X1535" s="447"/>
    </row>
    <row r="1536" spans="1:24" ht="12.75">
      <c r="A1536" s="447"/>
      <c r="B1536" s="447"/>
      <c r="C1536" s="454"/>
      <c r="D1536" s="447"/>
      <c r="E1536" s="449"/>
      <c r="F1536" s="447"/>
      <c r="G1536" s="447"/>
      <c r="H1536" s="447"/>
      <c r="I1536" s="447"/>
      <c r="J1536" s="447"/>
      <c r="K1536" s="447"/>
      <c r="L1536" s="447"/>
      <c r="M1536" s="447"/>
      <c r="N1536" s="447"/>
      <c r="O1536" s="447"/>
      <c r="P1536" s="447"/>
      <c r="Q1536" s="447"/>
      <c r="R1536" s="447"/>
      <c r="S1536" s="447"/>
      <c r="T1536" s="447"/>
      <c r="U1536" s="447"/>
      <c r="V1536" s="447"/>
      <c r="W1536" s="447"/>
      <c r="X1536" s="447"/>
    </row>
    <row r="1537" spans="1:24" ht="12.75">
      <c r="A1537" s="447"/>
      <c r="B1537" s="447"/>
      <c r="C1537" s="454"/>
      <c r="D1537" s="447"/>
      <c r="E1537" s="449"/>
      <c r="F1537" s="447"/>
      <c r="G1537" s="447"/>
      <c r="H1537" s="447"/>
      <c r="I1537" s="447"/>
      <c r="J1537" s="447"/>
      <c r="K1537" s="447"/>
      <c r="L1537" s="447"/>
      <c r="M1537" s="447"/>
      <c r="N1537" s="447"/>
      <c r="O1537" s="447"/>
      <c r="P1537" s="447"/>
      <c r="Q1537" s="447"/>
      <c r="R1537" s="447"/>
      <c r="S1537" s="447"/>
      <c r="T1537" s="447"/>
      <c r="U1537" s="447"/>
      <c r="V1537" s="447"/>
      <c r="W1537" s="447"/>
      <c r="X1537" s="447"/>
    </row>
    <row r="1538" spans="1:24" ht="12.75">
      <c r="A1538" s="447"/>
      <c r="B1538" s="447"/>
      <c r="C1538" s="454"/>
      <c r="D1538" s="447"/>
      <c r="E1538" s="449"/>
      <c r="F1538" s="447"/>
      <c r="G1538" s="447"/>
      <c r="H1538" s="447"/>
      <c r="I1538" s="447"/>
      <c r="J1538" s="447"/>
      <c r="K1538" s="447"/>
      <c r="L1538" s="447"/>
      <c r="M1538" s="447"/>
      <c r="N1538" s="447"/>
      <c r="O1538" s="447"/>
      <c r="P1538" s="447"/>
      <c r="Q1538" s="447"/>
      <c r="R1538" s="447"/>
      <c r="S1538" s="447"/>
      <c r="T1538" s="447"/>
      <c r="U1538" s="447"/>
      <c r="V1538" s="447"/>
      <c r="W1538" s="447"/>
      <c r="X1538" s="447"/>
    </row>
    <row r="1539" spans="1:24" ht="12.75">
      <c r="A1539" s="447"/>
      <c r="B1539" s="447"/>
      <c r="C1539" s="454"/>
      <c r="D1539" s="447"/>
      <c r="E1539" s="449"/>
      <c r="F1539" s="447"/>
      <c r="G1539" s="447"/>
      <c r="H1539" s="447"/>
      <c r="I1539" s="447"/>
      <c r="J1539" s="447"/>
      <c r="K1539" s="447"/>
      <c r="L1539" s="447"/>
      <c r="M1539" s="447"/>
      <c r="N1539" s="447"/>
      <c r="O1539" s="447"/>
      <c r="P1539" s="447"/>
      <c r="Q1539" s="447"/>
      <c r="R1539" s="447"/>
      <c r="S1539" s="447"/>
      <c r="T1539" s="447"/>
      <c r="U1539" s="447"/>
      <c r="V1539" s="447"/>
      <c r="W1539" s="447"/>
      <c r="X1539" s="447"/>
    </row>
    <row r="1540" spans="1:24" ht="12.75">
      <c r="A1540" s="447"/>
      <c r="B1540" s="447"/>
      <c r="C1540" s="454"/>
      <c r="D1540" s="447"/>
      <c r="E1540" s="449"/>
      <c r="F1540" s="447"/>
      <c r="G1540" s="447"/>
      <c r="H1540" s="447"/>
      <c r="I1540" s="447"/>
      <c r="J1540" s="447"/>
      <c r="K1540" s="447"/>
      <c r="L1540" s="447"/>
      <c r="M1540" s="447"/>
      <c r="N1540" s="447"/>
      <c r="O1540" s="447"/>
      <c r="P1540" s="447"/>
      <c r="Q1540" s="447"/>
      <c r="R1540" s="447"/>
      <c r="S1540" s="447"/>
      <c r="T1540" s="447"/>
      <c r="U1540" s="447"/>
      <c r="V1540" s="447"/>
      <c r="W1540" s="447"/>
      <c r="X1540" s="447"/>
    </row>
    <row r="1541" spans="1:24" ht="12.75">
      <c r="A1541" s="447"/>
      <c r="B1541" s="447"/>
      <c r="C1541" s="454"/>
      <c r="D1541" s="447"/>
      <c r="E1541" s="449"/>
      <c r="F1541" s="447"/>
      <c r="G1541" s="447"/>
      <c r="H1541" s="447"/>
      <c r="I1541" s="447"/>
      <c r="J1541" s="447"/>
      <c r="K1541" s="447"/>
      <c r="L1541" s="447"/>
      <c r="M1541" s="447"/>
      <c r="N1541" s="447"/>
      <c r="O1541" s="447"/>
      <c r="P1541" s="447"/>
      <c r="Q1541" s="447"/>
      <c r="R1541" s="447"/>
      <c r="S1541" s="447"/>
      <c r="T1541" s="447"/>
      <c r="U1541" s="447"/>
      <c r="V1541" s="447"/>
      <c r="W1541" s="447"/>
      <c r="X1541" s="447"/>
    </row>
    <row r="1542" spans="1:24" ht="12.75">
      <c r="A1542" s="447"/>
      <c r="B1542" s="447"/>
      <c r="C1542" s="454"/>
      <c r="D1542" s="447"/>
      <c r="E1542" s="449"/>
      <c r="F1542" s="447"/>
      <c r="G1542" s="447"/>
      <c r="H1542" s="447"/>
      <c r="I1542" s="447"/>
      <c r="J1542" s="447"/>
      <c r="K1542" s="447"/>
      <c r="L1542" s="447"/>
      <c r="M1542" s="447"/>
      <c r="N1542" s="447"/>
      <c r="O1542" s="447"/>
      <c r="P1542" s="447"/>
      <c r="Q1542" s="447"/>
      <c r="R1542" s="447"/>
      <c r="S1542" s="447"/>
      <c r="T1542" s="447"/>
      <c r="U1542" s="447"/>
      <c r="V1542" s="447"/>
      <c r="W1542" s="447"/>
      <c r="X1542" s="447"/>
    </row>
    <row r="1543" spans="1:24" ht="12.75">
      <c r="A1543" s="447"/>
      <c r="B1543" s="447"/>
      <c r="C1543" s="454"/>
      <c r="D1543" s="447"/>
      <c r="E1543" s="449"/>
      <c r="F1543" s="447"/>
      <c r="G1543" s="447"/>
      <c r="H1543" s="447"/>
      <c r="I1543" s="447"/>
      <c r="J1543" s="447"/>
      <c r="K1543" s="447"/>
      <c r="L1543" s="447"/>
      <c r="M1543" s="447"/>
      <c r="N1543" s="447"/>
      <c r="O1543" s="447"/>
      <c r="P1543" s="447"/>
      <c r="Q1543" s="447"/>
      <c r="R1543" s="447"/>
      <c r="S1543" s="447"/>
      <c r="T1543" s="447"/>
      <c r="U1543" s="447"/>
      <c r="V1543" s="447"/>
      <c r="W1543" s="447"/>
      <c r="X1543" s="447"/>
    </row>
    <row r="1544" spans="1:24" ht="12.75">
      <c r="A1544" s="447"/>
      <c r="B1544" s="447"/>
      <c r="C1544" s="454"/>
      <c r="D1544" s="447"/>
      <c r="E1544" s="449"/>
      <c r="F1544" s="447"/>
      <c r="G1544" s="447"/>
      <c r="H1544" s="447"/>
      <c r="I1544" s="447"/>
      <c r="J1544" s="447"/>
      <c r="K1544" s="447"/>
      <c r="L1544" s="447"/>
      <c r="M1544" s="447"/>
      <c r="N1544" s="447"/>
      <c r="O1544" s="447"/>
      <c r="P1544" s="447"/>
      <c r="Q1544" s="447"/>
      <c r="R1544" s="447"/>
      <c r="S1544" s="447"/>
      <c r="T1544" s="447"/>
      <c r="U1544" s="447"/>
      <c r="V1544" s="447"/>
      <c r="W1544" s="447"/>
      <c r="X1544" s="447"/>
    </row>
    <row r="1545" spans="1:24" ht="12.75">
      <c r="A1545" s="447"/>
      <c r="B1545" s="447"/>
      <c r="C1545" s="454"/>
      <c r="D1545" s="447"/>
      <c r="E1545" s="449"/>
      <c r="F1545" s="447"/>
      <c r="G1545" s="447"/>
      <c r="H1545" s="447"/>
      <c r="I1545" s="447"/>
      <c r="J1545" s="447"/>
      <c r="K1545" s="447"/>
      <c r="L1545" s="447"/>
      <c r="M1545" s="447"/>
      <c r="N1545" s="447"/>
      <c r="O1545" s="447"/>
      <c r="P1545" s="447"/>
      <c r="Q1545" s="447"/>
      <c r="R1545" s="447"/>
      <c r="S1545" s="447"/>
      <c r="T1545" s="447"/>
      <c r="U1545" s="447"/>
      <c r="V1545" s="447"/>
      <c r="W1545" s="447"/>
      <c r="X1545" s="447"/>
    </row>
    <row r="1546" spans="1:24" ht="12.75">
      <c r="A1546" s="447"/>
      <c r="B1546" s="447"/>
      <c r="C1546" s="454"/>
      <c r="D1546" s="447"/>
      <c r="E1546" s="449"/>
      <c r="F1546" s="447"/>
      <c r="G1546" s="447"/>
      <c r="H1546" s="447"/>
      <c r="I1546" s="447"/>
      <c r="J1546" s="447"/>
      <c r="K1546" s="447"/>
      <c r="L1546" s="447"/>
      <c r="M1546" s="447"/>
      <c r="N1546" s="447"/>
      <c r="O1546" s="447"/>
      <c r="P1546" s="447"/>
      <c r="Q1546" s="447"/>
      <c r="R1546" s="447"/>
      <c r="S1546" s="447"/>
      <c r="T1546" s="447"/>
      <c r="U1546" s="447"/>
      <c r="V1546" s="447"/>
      <c r="W1546" s="447"/>
      <c r="X1546" s="447"/>
    </row>
    <row r="1547" spans="1:24" ht="12.75">
      <c r="A1547" s="447"/>
      <c r="B1547" s="447"/>
      <c r="C1547" s="454"/>
      <c r="D1547" s="447"/>
      <c r="E1547" s="449"/>
      <c r="F1547" s="447"/>
      <c r="G1547" s="447"/>
      <c r="H1547" s="447"/>
      <c r="I1547" s="447"/>
      <c r="J1547" s="447"/>
      <c r="K1547" s="447"/>
      <c r="L1547" s="447"/>
      <c r="M1547" s="447"/>
      <c r="N1547" s="447"/>
      <c r="O1547" s="447"/>
      <c r="P1547" s="447"/>
      <c r="Q1547" s="447"/>
      <c r="R1547" s="447"/>
      <c r="S1547" s="447"/>
      <c r="T1547" s="447"/>
      <c r="U1547" s="447"/>
      <c r="V1547" s="447"/>
      <c r="W1547" s="447"/>
      <c r="X1547" s="447"/>
    </row>
    <row r="1548" spans="1:24" ht="12.75">
      <c r="A1548" s="447"/>
      <c r="B1548" s="447"/>
      <c r="C1548" s="454"/>
      <c r="D1548" s="447"/>
      <c r="E1548" s="449"/>
      <c r="F1548" s="447"/>
      <c r="G1548" s="447"/>
      <c r="H1548" s="447"/>
      <c r="I1548" s="447"/>
      <c r="J1548" s="447"/>
      <c r="K1548" s="447"/>
      <c r="L1548" s="447"/>
      <c r="M1548" s="447"/>
      <c r="N1548" s="447"/>
      <c r="O1548" s="447"/>
      <c r="P1548" s="447"/>
      <c r="Q1548" s="447"/>
      <c r="R1548" s="447"/>
      <c r="S1548" s="447"/>
      <c r="T1548" s="447"/>
      <c r="U1548" s="447"/>
      <c r="V1548" s="447"/>
      <c r="W1548" s="447"/>
      <c r="X1548" s="447"/>
    </row>
    <row r="1549" spans="1:24" ht="12.75">
      <c r="A1549" s="447"/>
      <c r="B1549" s="447"/>
      <c r="C1549" s="454"/>
      <c r="D1549" s="447"/>
      <c r="E1549" s="449"/>
      <c r="F1549" s="447"/>
      <c r="G1549" s="447"/>
      <c r="H1549" s="447"/>
      <c r="I1549" s="447"/>
      <c r="J1549" s="447"/>
      <c r="K1549" s="447"/>
      <c r="L1549" s="447"/>
      <c r="M1549" s="447"/>
      <c r="N1549" s="447"/>
      <c r="O1549" s="447"/>
      <c r="P1549" s="447"/>
      <c r="Q1549" s="447"/>
      <c r="R1549" s="447"/>
      <c r="S1549" s="447"/>
      <c r="T1549" s="447"/>
      <c r="U1549" s="447"/>
      <c r="V1549" s="447"/>
      <c r="W1549" s="447"/>
      <c r="X1549" s="447"/>
    </row>
    <row r="1550" spans="1:24" ht="12.75">
      <c r="A1550" s="447"/>
      <c r="B1550" s="447"/>
      <c r="C1550" s="454"/>
      <c r="D1550" s="447"/>
      <c r="E1550" s="449"/>
      <c r="F1550" s="447"/>
      <c r="G1550" s="447"/>
      <c r="H1550" s="447"/>
      <c r="I1550" s="447"/>
      <c r="J1550" s="447"/>
      <c r="K1550" s="447"/>
      <c r="L1550" s="447"/>
      <c r="M1550" s="447"/>
      <c r="N1550" s="447"/>
      <c r="O1550" s="447"/>
      <c r="P1550" s="447"/>
      <c r="Q1550" s="447"/>
      <c r="R1550" s="447"/>
      <c r="S1550" s="447"/>
      <c r="T1550" s="447"/>
      <c r="U1550" s="447"/>
      <c r="V1550" s="447"/>
      <c r="W1550" s="447"/>
      <c r="X1550" s="447"/>
    </row>
    <row r="1551" spans="1:24" ht="12.75">
      <c r="A1551" s="447"/>
      <c r="B1551" s="447"/>
      <c r="C1551" s="454"/>
      <c r="D1551" s="447"/>
      <c r="E1551" s="449"/>
      <c r="F1551" s="447"/>
      <c r="G1551" s="447"/>
      <c r="H1551" s="447"/>
      <c r="I1551" s="447"/>
      <c r="J1551" s="447"/>
      <c r="K1551" s="447"/>
      <c r="L1551" s="447"/>
      <c r="M1551" s="447"/>
      <c r="N1551" s="447"/>
      <c r="O1551" s="447"/>
      <c r="P1551" s="447"/>
      <c r="Q1551" s="447"/>
      <c r="R1551" s="447"/>
      <c r="S1551" s="447"/>
      <c r="T1551" s="447"/>
      <c r="U1551" s="447"/>
      <c r="V1551" s="447"/>
      <c r="W1551" s="447"/>
      <c r="X1551" s="447"/>
    </row>
    <row r="1552" spans="1:24" ht="12.75">
      <c r="A1552" s="447"/>
      <c r="B1552" s="447"/>
      <c r="C1552" s="454"/>
      <c r="D1552" s="447"/>
      <c r="E1552" s="449"/>
      <c r="F1552" s="447"/>
      <c r="G1552" s="447"/>
      <c r="H1552" s="447"/>
      <c r="I1552" s="447"/>
      <c r="J1552" s="447"/>
      <c r="K1552" s="447"/>
      <c r="L1552" s="447"/>
      <c r="M1552" s="447"/>
      <c r="N1552" s="447"/>
      <c r="O1552" s="447"/>
      <c r="P1552" s="447"/>
      <c r="Q1552" s="447"/>
      <c r="R1552" s="447"/>
      <c r="S1552" s="447"/>
      <c r="T1552" s="447"/>
      <c r="U1552" s="447"/>
      <c r="V1552" s="447"/>
      <c r="W1552" s="447"/>
      <c r="X1552" s="447"/>
    </row>
    <row r="1553" spans="1:24" ht="12.75">
      <c r="A1553" s="447"/>
      <c r="B1553" s="447"/>
      <c r="C1553" s="454"/>
      <c r="D1553" s="447"/>
      <c r="E1553" s="449"/>
      <c r="F1553" s="447"/>
      <c r="G1553" s="447"/>
      <c r="H1553" s="447"/>
      <c r="I1553" s="447"/>
      <c r="J1553" s="447"/>
      <c r="K1553" s="447"/>
      <c r="L1553" s="447"/>
      <c r="M1553" s="447"/>
      <c r="N1553" s="447"/>
      <c r="O1553" s="447"/>
      <c r="P1553" s="447"/>
      <c r="Q1553" s="447"/>
      <c r="R1553" s="447"/>
      <c r="S1553" s="447"/>
      <c r="T1553" s="447"/>
      <c r="U1553" s="447"/>
      <c r="V1553" s="447"/>
      <c r="W1553" s="447"/>
      <c r="X1553" s="447"/>
    </row>
    <row r="1554" spans="1:24" ht="12.75">
      <c r="A1554" s="447"/>
      <c r="B1554" s="447"/>
      <c r="C1554" s="454"/>
      <c r="D1554" s="447"/>
      <c r="E1554" s="449"/>
      <c r="F1554" s="447"/>
      <c r="G1554" s="447"/>
      <c r="H1554" s="447"/>
      <c r="I1554" s="447"/>
      <c r="J1554" s="447"/>
      <c r="K1554" s="447"/>
      <c r="L1554" s="447"/>
      <c r="M1554" s="447"/>
      <c r="N1554" s="447"/>
      <c r="O1554" s="447"/>
      <c r="P1554" s="447"/>
      <c r="Q1554" s="447"/>
      <c r="R1554" s="447"/>
      <c r="S1554" s="447"/>
      <c r="T1554" s="447"/>
      <c r="U1554" s="447"/>
      <c r="V1554" s="447"/>
      <c r="W1554" s="447"/>
      <c r="X1554" s="447"/>
    </row>
    <row r="1555" spans="1:24" ht="12.75">
      <c r="A1555" s="447"/>
      <c r="B1555" s="447"/>
      <c r="C1555" s="454"/>
      <c r="D1555" s="447"/>
      <c r="E1555" s="449"/>
      <c r="F1555" s="447"/>
      <c r="G1555" s="447"/>
      <c r="H1555" s="447"/>
      <c r="I1555" s="447"/>
      <c r="J1555" s="447"/>
      <c r="K1555" s="447"/>
      <c r="L1555" s="447"/>
      <c r="M1555" s="447"/>
      <c r="N1555" s="447"/>
      <c r="O1555" s="447"/>
      <c r="P1555" s="447"/>
      <c r="Q1555" s="447"/>
      <c r="R1555" s="447"/>
      <c r="S1555" s="447"/>
      <c r="T1555" s="447"/>
      <c r="U1555" s="447"/>
      <c r="V1555" s="447"/>
      <c r="W1555" s="447"/>
      <c r="X1555" s="447"/>
    </row>
    <row r="1556" spans="1:24" ht="12.75">
      <c r="A1556" s="447"/>
      <c r="B1556" s="447"/>
      <c r="C1556" s="454"/>
      <c r="D1556" s="447"/>
      <c r="E1556" s="449"/>
      <c r="F1556" s="447"/>
      <c r="G1556" s="447"/>
      <c r="H1556" s="447"/>
      <c r="I1556" s="447"/>
      <c r="J1556" s="447"/>
      <c r="K1556" s="447"/>
      <c r="L1556" s="447"/>
      <c r="M1556" s="447"/>
      <c r="N1556" s="447"/>
      <c r="O1556" s="447"/>
      <c r="P1556" s="447"/>
      <c r="Q1556" s="447"/>
      <c r="R1556" s="447"/>
      <c r="S1556" s="447"/>
      <c r="T1556" s="447"/>
      <c r="U1556" s="447"/>
      <c r="V1556" s="447"/>
      <c r="W1556" s="447"/>
      <c r="X1556" s="447"/>
    </row>
    <row r="1557" spans="1:24" ht="12.75">
      <c r="A1557" s="447"/>
      <c r="B1557" s="447"/>
      <c r="C1557" s="454"/>
      <c r="D1557" s="447"/>
      <c r="E1557" s="449"/>
      <c r="F1557" s="447"/>
      <c r="G1557" s="447"/>
      <c r="H1557" s="447"/>
      <c r="I1557" s="447"/>
      <c r="J1557" s="447"/>
      <c r="K1557" s="447"/>
      <c r="L1557" s="447"/>
      <c r="M1557" s="447"/>
      <c r="N1557" s="447"/>
      <c r="O1557" s="447"/>
      <c r="P1557" s="447"/>
      <c r="Q1557" s="447"/>
      <c r="R1557" s="447"/>
      <c r="S1557" s="447"/>
      <c r="T1557" s="447"/>
      <c r="U1557" s="447"/>
      <c r="V1557" s="447"/>
      <c r="W1557" s="447"/>
      <c r="X1557" s="447"/>
    </row>
    <row r="1558" spans="1:24" ht="12.75">
      <c r="A1558" s="447"/>
      <c r="B1558" s="447"/>
      <c r="C1558" s="454"/>
      <c r="D1558" s="447"/>
      <c r="E1558" s="449"/>
      <c r="F1558" s="447"/>
      <c r="G1558" s="447"/>
      <c r="H1558" s="447"/>
      <c r="I1558" s="447"/>
      <c r="J1558" s="447"/>
      <c r="K1558" s="447"/>
      <c r="L1558" s="447"/>
      <c r="M1558" s="447"/>
      <c r="N1558" s="447"/>
      <c r="O1558" s="447"/>
      <c r="P1558" s="447"/>
      <c r="Q1558" s="447"/>
      <c r="R1558" s="447"/>
      <c r="S1558" s="447"/>
      <c r="T1558" s="447"/>
      <c r="U1558" s="447"/>
      <c r="V1558" s="447"/>
      <c r="W1558" s="447"/>
      <c r="X1558" s="447"/>
    </row>
    <row r="1559" spans="1:24" ht="12.75">
      <c r="A1559" s="447"/>
      <c r="B1559" s="447"/>
      <c r="C1559" s="454"/>
      <c r="D1559" s="447"/>
      <c r="E1559" s="449"/>
      <c r="F1559" s="447"/>
      <c r="G1559" s="447"/>
      <c r="H1559" s="447"/>
      <c r="I1559" s="447"/>
      <c r="J1559" s="447"/>
      <c r="K1559" s="447"/>
      <c r="L1559" s="447"/>
      <c r="M1559" s="447"/>
      <c r="N1559" s="447"/>
      <c r="O1559" s="447"/>
      <c r="P1559" s="447"/>
      <c r="Q1559" s="447"/>
      <c r="R1559" s="447"/>
      <c r="S1559" s="447"/>
      <c r="T1559" s="447"/>
      <c r="U1559" s="447"/>
      <c r="V1559" s="447"/>
      <c r="W1559" s="447"/>
      <c r="X1559" s="447"/>
    </row>
    <row r="1560" spans="1:24" ht="12.75">
      <c r="A1560" s="447"/>
      <c r="B1560" s="447"/>
      <c r="C1560" s="454"/>
      <c r="D1560" s="447"/>
      <c r="E1560" s="449"/>
      <c r="F1560" s="447"/>
      <c r="G1560" s="447"/>
      <c r="H1560" s="447"/>
      <c r="I1560" s="447"/>
      <c r="J1560" s="447"/>
      <c r="K1560" s="447"/>
      <c r="L1560" s="447"/>
      <c r="M1560" s="447"/>
      <c r="N1560" s="447"/>
      <c r="O1560" s="447"/>
      <c r="P1560" s="447"/>
      <c r="Q1560" s="447"/>
      <c r="R1560" s="447"/>
      <c r="S1560" s="447"/>
      <c r="T1560" s="447"/>
      <c r="U1560" s="447"/>
      <c r="V1560" s="447"/>
      <c r="W1560" s="447"/>
      <c r="X1560" s="447"/>
    </row>
    <row r="1561" spans="1:24" ht="12.75">
      <c r="A1561" s="447"/>
      <c r="B1561" s="447"/>
      <c r="C1561" s="454"/>
      <c r="D1561" s="447"/>
      <c r="E1561" s="449"/>
      <c r="F1561" s="447"/>
      <c r="G1561" s="447"/>
      <c r="H1561" s="447"/>
      <c r="I1561" s="447"/>
      <c r="J1561" s="447"/>
      <c r="K1561" s="447"/>
      <c r="L1561" s="447"/>
      <c r="M1561" s="447"/>
      <c r="N1561" s="447"/>
      <c r="O1561" s="447"/>
      <c r="P1561" s="447"/>
      <c r="Q1561" s="447"/>
      <c r="R1561" s="447"/>
      <c r="S1561" s="447"/>
      <c r="T1561" s="447"/>
      <c r="U1561" s="447"/>
      <c r="V1561" s="447"/>
      <c r="W1561" s="447"/>
      <c r="X1561" s="447"/>
    </row>
    <row r="1562" spans="1:24" ht="12.75">
      <c r="A1562" s="447"/>
      <c r="B1562" s="447"/>
      <c r="C1562" s="454"/>
      <c r="D1562" s="447"/>
      <c r="E1562" s="449"/>
      <c r="F1562" s="447"/>
      <c r="G1562" s="447"/>
      <c r="H1562" s="447"/>
      <c r="I1562" s="447"/>
      <c r="J1562" s="447"/>
      <c r="K1562" s="447"/>
      <c r="L1562" s="447"/>
      <c r="M1562" s="447"/>
      <c r="N1562" s="447"/>
      <c r="O1562" s="447"/>
      <c r="P1562" s="447"/>
      <c r="Q1562" s="447"/>
      <c r="R1562" s="447"/>
      <c r="S1562" s="447"/>
      <c r="T1562" s="447"/>
      <c r="U1562" s="447"/>
      <c r="V1562" s="447"/>
      <c r="W1562" s="447"/>
      <c r="X1562" s="447"/>
    </row>
    <row r="1563" spans="1:24" ht="12.75">
      <c r="A1563" s="447"/>
      <c r="B1563" s="447"/>
      <c r="C1563" s="454"/>
      <c r="D1563" s="447"/>
      <c r="E1563" s="449"/>
      <c r="F1563" s="447"/>
      <c r="G1563" s="447"/>
      <c r="H1563" s="447"/>
      <c r="I1563" s="447"/>
      <c r="J1563" s="447"/>
      <c r="K1563" s="447"/>
      <c r="L1563" s="447"/>
      <c r="M1563" s="447"/>
      <c r="N1563" s="447"/>
      <c r="O1563" s="447"/>
      <c r="P1563" s="447"/>
      <c r="Q1563" s="447"/>
      <c r="R1563" s="447"/>
      <c r="S1563" s="447"/>
      <c r="T1563" s="447"/>
      <c r="U1563" s="447"/>
      <c r="V1563" s="447"/>
      <c r="W1563" s="447"/>
      <c r="X1563" s="447"/>
    </row>
    <row r="1564" spans="1:24" ht="12.75">
      <c r="A1564" s="447"/>
      <c r="B1564" s="447"/>
      <c r="C1564" s="454"/>
      <c r="D1564" s="447"/>
      <c r="E1564" s="449"/>
      <c r="F1564" s="447"/>
      <c r="G1564" s="447"/>
      <c r="H1564" s="447"/>
      <c r="I1564" s="447"/>
      <c r="J1564" s="447"/>
      <c r="K1564" s="447"/>
      <c r="L1564" s="447"/>
      <c r="M1564" s="447"/>
      <c r="N1564" s="447"/>
      <c r="O1564" s="447"/>
      <c r="P1564" s="447"/>
      <c r="Q1564" s="447"/>
      <c r="R1564" s="447"/>
      <c r="S1564" s="447"/>
      <c r="T1564" s="447"/>
      <c r="U1564" s="447"/>
      <c r="V1564" s="447"/>
      <c r="W1564" s="447"/>
      <c r="X1564" s="447"/>
    </row>
    <row r="1565" spans="1:24" ht="12.75">
      <c r="A1565" s="447"/>
      <c r="B1565" s="447"/>
      <c r="C1565" s="454"/>
      <c r="D1565" s="447"/>
      <c r="E1565" s="449"/>
      <c r="F1565" s="447"/>
      <c r="G1565" s="447"/>
      <c r="H1565" s="447"/>
      <c r="I1565" s="447"/>
      <c r="J1565" s="447"/>
      <c r="K1565" s="447"/>
      <c r="L1565" s="447"/>
      <c r="M1565" s="447"/>
      <c r="N1565" s="447"/>
      <c r="O1565" s="447"/>
      <c r="P1565" s="447"/>
      <c r="Q1565" s="447"/>
      <c r="R1565" s="447"/>
      <c r="S1565" s="447"/>
      <c r="T1565" s="447"/>
      <c r="U1565" s="447"/>
      <c r="V1565" s="447"/>
      <c r="W1565" s="447"/>
      <c r="X1565" s="447"/>
    </row>
    <row r="1566" spans="1:24" ht="12.75">
      <c r="A1566" s="447"/>
      <c r="B1566" s="447"/>
      <c r="C1566" s="454"/>
      <c r="D1566" s="447"/>
      <c r="E1566" s="449"/>
      <c r="F1566" s="447"/>
      <c r="G1566" s="447"/>
      <c r="H1566" s="447"/>
      <c r="I1566" s="447"/>
      <c r="J1566" s="447"/>
      <c r="K1566" s="447"/>
      <c r="L1566" s="447"/>
      <c r="M1566" s="447"/>
      <c r="N1566" s="447"/>
      <c r="O1566" s="447"/>
      <c r="P1566" s="447"/>
      <c r="Q1566" s="447"/>
      <c r="R1566" s="447"/>
      <c r="S1566" s="447"/>
      <c r="T1566" s="447"/>
      <c r="U1566" s="447"/>
      <c r="V1566" s="447"/>
      <c r="W1566" s="447"/>
      <c r="X1566" s="447"/>
    </row>
    <row r="1567" spans="1:24" ht="12.75">
      <c r="A1567" s="447"/>
      <c r="B1567" s="447"/>
      <c r="C1567" s="454"/>
      <c r="D1567" s="447"/>
      <c r="E1567" s="449"/>
      <c r="F1567" s="447"/>
      <c r="G1567" s="447"/>
      <c r="H1567" s="447"/>
      <c r="I1567" s="447"/>
      <c r="J1567" s="447"/>
      <c r="K1567" s="447"/>
      <c r="L1567" s="447"/>
      <c r="M1567" s="447"/>
      <c r="N1567" s="447"/>
      <c r="O1567" s="447"/>
      <c r="P1567" s="447"/>
      <c r="Q1567" s="447"/>
      <c r="R1567" s="447"/>
      <c r="S1567" s="447"/>
      <c r="T1567" s="447"/>
      <c r="U1567" s="447"/>
      <c r="V1567" s="447"/>
      <c r="W1567" s="447"/>
      <c r="X1567" s="447"/>
    </row>
    <row r="1568" spans="1:24" ht="12.75">
      <c r="A1568" s="447"/>
      <c r="B1568" s="447"/>
      <c r="C1568" s="454"/>
      <c r="D1568" s="447"/>
      <c r="E1568" s="449"/>
      <c r="F1568" s="447"/>
      <c r="G1568" s="447"/>
      <c r="H1568" s="447"/>
      <c r="I1568" s="447"/>
      <c r="J1568" s="447"/>
      <c r="K1568" s="447"/>
      <c r="L1568" s="447"/>
      <c r="M1568" s="447"/>
      <c r="N1568" s="447"/>
      <c r="O1568" s="447"/>
      <c r="P1568" s="447"/>
      <c r="Q1568" s="447"/>
      <c r="R1568" s="447"/>
      <c r="S1568" s="447"/>
      <c r="T1568" s="447"/>
      <c r="U1568" s="447"/>
      <c r="V1568" s="447"/>
      <c r="W1568" s="447"/>
      <c r="X1568" s="447"/>
    </row>
    <row r="1569" spans="1:24" ht="12.75">
      <c r="A1569" s="447"/>
      <c r="B1569" s="447"/>
      <c r="C1569" s="454"/>
      <c r="D1569" s="447"/>
      <c r="E1569" s="449"/>
      <c r="F1569" s="447"/>
      <c r="G1569" s="447"/>
      <c r="H1569" s="447"/>
      <c r="I1569" s="447"/>
      <c r="J1569" s="447"/>
      <c r="K1569" s="447"/>
      <c r="L1569" s="447"/>
      <c r="M1569" s="447"/>
      <c r="N1569" s="447"/>
      <c r="O1569" s="447"/>
      <c r="P1569" s="447"/>
      <c r="Q1569" s="447"/>
      <c r="R1569" s="447"/>
      <c r="S1569" s="447"/>
      <c r="T1569" s="447"/>
      <c r="U1569" s="447"/>
      <c r="V1569" s="447"/>
      <c r="W1569" s="447"/>
      <c r="X1569" s="447"/>
    </row>
    <row r="1570" spans="1:24" ht="12.75">
      <c r="A1570" s="447"/>
      <c r="B1570" s="447"/>
      <c r="C1570" s="454"/>
      <c r="D1570" s="447"/>
      <c r="E1570" s="449"/>
      <c r="F1570" s="447"/>
      <c r="G1570" s="447"/>
      <c r="H1570" s="447"/>
      <c r="I1570" s="447"/>
      <c r="J1570" s="447"/>
      <c r="K1570" s="447"/>
      <c r="L1570" s="447"/>
      <c r="M1570" s="447"/>
      <c r="N1570" s="447"/>
      <c r="O1570" s="447"/>
      <c r="P1570" s="447"/>
      <c r="Q1570" s="447"/>
      <c r="R1570" s="447"/>
      <c r="S1570" s="447"/>
      <c r="T1570" s="447"/>
      <c r="U1570" s="447"/>
      <c r="V1570" s="447"/>
      <c r="W1570" s="447"/>
      <c r="X1570" s="447"/>
    </row>
    <row r="1571" spans="1:24" ht="12.75">
      <c r="A1571" s="447"/>
      <c r="B1571" s="447"/>
      <c r="C1571" s="454"/>
      <c r="D1571" s="447"/>
      <c r="E1571" s="449"/>
      <c r="F1571" s="447"/>
      <c r="G1571" s="447"/>
      <c r="H1571" s="447"/>
      <c r="I1571" s="447"/>
      <c r="J1571" s="447"/>
      <c r="K1571" s="447"/>
      <c r="L1571" s="447"/>
      <c r="M1571" s="447"/>
      <c r="N1571" s="447"/>
      <c r="O1571" s="447"/>
      <c r="P1571" s="447"/>
      <c r="Q1571" s="447"/>
      <c r="R1571" s="447"/>
      <c r="S1571" s="447"/>
      <c r="T1571" s="447"/>
      <c r="U1571" s="447"/>
      <c r="V1571" s="447"/>
      <c r="W1571" s="447"/>
      <c r="X1571" s="447"/>
    </row>
    <row r="1572" spans="1:24" ht="12.75">
      <c r="A1572" s="447"/>
      <c r="B1572" s="447"/>
      <c r="C1572" s="454"/>
      <c r="D1572" s="447"/>
      <c r="E1572" s="449"/>
      <c r="F1572" s="447"/>
      <c r="G1572" s="447"/>
      <c r="H1572" s="447"/>
      <c r="I1572" s="447"/>
      <c r="J1572" s="447"/>
      <c r="K1572" s="447"/>
      <c r="L1572" s="447"/>
      <c r="M1572" s="447"/>
      <c r="N1572" s="447"/>
      <c r="O1572" s="447"/>
      <c r="P1572" s="447"/>
      <c r="Q1572" s="447"/>
      <c r="R1572" s="447"/>
      <c r="S1572" s="447"/>
      <c r="T1572" s="447"/>
      <c r="U1572" s="447"/>
      <c r="V1572" s="447"/>
      <c r="W1572" s="447"/>
      <c r="X1572" s="447"/>
    </row>
    <row r="1573" spans="1:24" ht="12.75">
      <c r="A1573" s="447"/>
      <c r="B1573" s="447"/>
      <c r="C1573" s="454"/>
      <c r="D1573" s="447"/>
      <c r="E1573" s="449"/>
      <c r="F1573" s="447"/>
      <c r="G1573" s="447"/>
      <c r="H1573" s="447"/>
      <c r="I1573" s="447"/>
      <c r="J1573" s="447"/>
      <c r="K1573" s="447"/>
      <c r="L1573" s="447"/>
      <c r="M1573" s="447"/>
      <c r="N1573" s="447"/>
      <c r="O1573" s="447"/>
      <c r="P1573" s="447"/>
      <c r="Q1573" s="447"/>
      <c r="R1573" s="447"/>
      <c r="S1573" s="447"/>
      <c r="T1573" s="447"/>
      <c r="U1573" s="447"/>
      <c r="V1573" s="447"/>
      <c r="W1573" s="447"/>
      <c r="X1573" s="447"/>
    </row>
    <row r="1574" spans="1:24" ht="12.75">
      <c r="A1574" s="447"/>
      <c r="B1574" s="447"/>
      <c r="C1574" s="454"/>
      <c r="D1574" s="447"/>
      <c r="E1574" s="449"/>
      <c r="F1574" s="447"/>
      <c r="G1574" s="447"/>
      <c r="H1574" s="447"/>
      <c r="I1574" s="447"/>
      <c r="J1574" s="447"/>
      <c r="K1574" s="447"/>
      <c r="L1574" s="447"/>
      <c r="M1574" s="447"/>
      <c r="N1574" s="447"/>
      <c r="O1574" s="447"/>
      <c r="P1574" s="447"/>
      <c r="Q1574" s="447"/>
      <c r="R1574" s="447"/>
      <c r="S1574" s="447"/>
      <c r="T1574" s="447"/>
      <c r="U1574" s="447"/>
      <c r="V1574" s="447"/>
      <c r="W1574" s="447"/>
      <c r="X1574" s="447"/>
    </row>
    <row r="1575" spans="1:24" ht="12.75">
      <c r="A1575" s="447"/>
      <c r="B1575" s="447"/>
      <c r="C1575" s="454"/>
      <c r="D1575" s="447"/>
      <c r="E1575" s="449"/>
      <c r="F1575" s="447"/>
      <c r="G1575" s="447"/>
      <c r="H1575" s="447"/>
      <c r="I1575" s="447"/>
      <c r="J1575" s="447"/>
      <c r="K1575" s="447"/>
      <c r="L1575" s="447"/>
      <c r="M1575" s="447"/>
      <c r="N1575" s="447"/>
      <c r="O1575" s="447"/>
      <c r="P1575" s="447"/>
      <c r="Q1575" s="447"/>
      <c r="R1575" s="447"/>
      <c r="S1575" s="447"/>
      <c r="T1575" s="447"/>
      <c r="U1575" s="447"/>
      <c r="V1575" s="447"/>
      <c r="W1575" s="447"/>
      <c r="X1575" s="447"/>
    </row>
    <row r="1576" spans="1:24" ht="12.75">
      <c r="A1576" s="447"/>
      <c r="B1576" s="447"/>
      <c r="C1576" s="454"/>
      <c r="D1576" s="447"/>
      <c r="E1576" s="449"/>
      <c r="F1576" s="447"/>
      <c r="G1576" s="447"/>
      <c r="H1576" s="447"/>
      <c r="I1576" s="447"/>
      <c r="J1576" s="447"/>
      <c r="K1576" s="447"/>
      <c r="L1576" s="447"/>
      <c r="M1576" s="447"/>
      <c r="N1576" s="447"/>
      <c r="O1576" s="447"/>
      <c r="P1576" s="447"/>
      <c r="Q1576" s="447"/>
      <c r="R1576" s="447"/>
      <c r="S1576" s="447"/>
      <c r="T1576" s="447"/>
      <c r="U1576" s="447"/>
      <c r="V1576" s="447"/>
      <c r="W1576" s="447"/>
      <c r="X1576" s="447"/>
    </row>
    <row r="1577" spans="1:24" ht="12.75">
      <c r="A1577" s="447"/>
      <c r="B1577" s="447"/>
      <c r="C1577" s="454"/>
      <c r="D1577" s="447"/>
      <c r="E1577" s="449"/>
      <c r="F1577" s="447"/>
      <c r="G1577" s="447"/>
      <c r="H1577" s="447"/>
      <c r="I1577" s="447"/>
      <c r="J1577" s="447"/>
      <c r="K1577" s="447"/>
      <c r="L1577" s="447"/>
      <c r="M1577" s="447"/>
      <c r="N1577" s="447"/>
      <c r="O1577" s="447"/>
      <c r="P1577" s="447"/>
      <c r="Q1577" s="447"/>
      <c r="R1577" s="447"/>
      <c r="S1577" s="447"/>
      <c r="T1577" s="447"/>
      <c r="U1577" s="447"/>
      <c r="V1577" s="447"/>
      <c r="W1577" s="447"/>
      <c r="X1577" s="447"/>
    </row>
    <row r="1578" spans="1:24" ht="12.75">
      <c r="A1578" s="447"/>
      <c r="B1578" s="447"/>
      <c r="C1578" s="454"/>
      <c r="D1578" s="447"/>
      <c r="E1578" s="449"/>
      <c r="F1578" s="447"/>
      <c r="G1578" s="447"/>
      <c r="H1578" s="447"/>
      <c r="I1578" s="447"/>
      <c r="J1578" s="447"/>
      <c r="K1578" s="447"/>
      <c r="L1578" s="447"/>
      <c r="M1578" s="447"/>
      <c r="N1578" s="447"/>
      <c r="O1578" s="447"/>
      <c r="P1578" s="447"/>
      <c r="Q1578" s="447"/>
      <c r="R1578" s="447"/>
      <c r="S1578" s="447"/>
      <c r="T1578" s="447"/>
      <c r="U1578" s="447"/>
      <c r="V1578" s="447"/>
      <c r="W1578" s="447"/>
      <c r="X1578" s="447"/>
    </row>
    <row r="1579" spans="1:24" ht="12.75">
      <c r="A1579" s="447"/>
      <c r="B1579" s="447"/>
      <c r="C1579" s="454"/>
      <c r="D1579" s="447"/>
      <c r="E1579" s="449"/>
      <c r="F1579" s="447"/>
      <c r="G1579" s="447"/>
      <c r="H1579" s="447"/>
      <c r="I1579" s="447"/>
      <c r="J1579" s="447"/>
      <c r="K1579" s="447"/>
      <c r="L1579" s="447"/>
      <c r="M1579" s="447"/>
      <c r="N1579" s="447"/>
      <c r="O1579" s="447"/>
      <c r="P1579" s="447"/>
      <c r="Q1579" s="447"/>
      <c r="R1579" s="447"/>
      <c r="S1579" s="447"/>
      <c r="T1579" s="447"/>
      <c r="U1579" s="447"/>
      <c r="V1579" s="447"/>
      <c r="W1579" s="447"/>
      <c r="X1579" s="447"/>
    </row>
    <row r="1580" spans="1:24" ht="12.75">
      <c r="A1580" s="447"/>
      <c r="B1580" s="447"/>
      <c r="C1580" s="454"/>
      <c r="D1580" s="447"/>
      <c r="E1580" s="449"/>
      <c r="F1580" s="447"/>
      <c r="G1580" s="447"/>
      <c r="H1580" s="447"/>
      <c r="I1580" s="447"/>
      <c r="J1580" s="447"/>
      <c r="K1580" s="447"/>
      <c r="L1580" s="447"/>
      <c r="M1580" s="447"/>
      <c r="N1580" s="447"/>
      <c r="O1580" s="447"/>
      <c r="P1580" s="447"/>
      <c r="Q1580" s="447"/>
      <c r="R1580" s="447"/>
      <c r="S1580" s="447"/>
      <c r="T1580" s="447"/>
      <c r="U1580" s="447"/>
      <c r="V1580" s="447"/>
      <c r="W1580" s="447"/>
      <c r="X1580" s="447"/>
    </row>
    <row r="1581" spans="1:24" ht="12.75">
      <c r="A1581" s="447"/>
      <c r="B1581" s="447"/>
      <c r="C1581" s="454"/>
      <c r="D1581" s="447"/>
      <c r="E1581" s="449"/>
      <c r="F1581" s="447"/>
      <c r="G1581" s="447"/>
      <c r="H1581" s="447"/>
      <c r="I1581" s="447"/>
      <c r="J1581" s="447"/>
      <c r="K1581" s="447"/>
      <c r="L1581" s="447"/>
      <c r="M1581" s="447"/>
      <c r="N1581" s="447"/>
      <c r="O1581" s="447"/>
      <c r="P1581" s="447"/>
      <c r="Q1581" s="447"/>
      <c r="R1581" s="447"/>
      <c r="S1581" s="447"/>
      <c r="T1581" s="447"/>
      <c r="U1581" s="447"/>
      <c r="V1581" s="447"/>
      <c r="W1581" s="447"/>
      <c r="X1581" s="447"/>
    </row>
    <row r="1582" spans="1:24" ht="12.75">
      <c r="A1582" s="447"/>
      <c r="B1582" s="447"/>
      <c r="C1582" s="454"/>
      <c r="D1582" s="447"/>
      <c r="E1582" s="449"/>
      <c r="F1582" s="447"/>
      <c r="G1582" s="447"/>
      <c r="H1582" s="447"/>
      <c r="I1582" s="447"/>
      <c r="J1582" s="447"/>
      <c r="K1582" s="447"/>
      <c r="L1582" s="447"/>
      <c r="M1582" s="447"/>
      <c r="N1582" s="447"/>
      <c r="O1582" s="447"/>
      <c r="P1582" s="447"/>
      <c r="Q1582" s="447"/>
      <c r="R1582" s="447"/>
      <c r="S1582" s="447"/>
      <c r="T1582" s="447"/>
      <c r="U1582" s="447"/>
      <c r="V1582" s="447"/>
      <c r="W1582" s="447"/>
      <c r="X1582" s="447"/>
    </row>
    <row r="1583" spans="1:24" ht="12.75">
      <c r="A1583" s="447"/>
      <c r="B1583" s="447"/>
      <c r="C1583" s="454"/>
      <c r="D1583" s="447"/>
      <c r="E1583" s="449"/>
      <c r="F1583" s="447"/>
      <c r="G1583" s="447"/>
      <c r="H1583" s="447"/>
      <c r="I1583" s="447"/>
      <c r="J1583" s="447"/>
      <c r="K1583" s="447"/>
      <c r="L1583" s="447"/>
      <c r="M1583" s="447"/>
      <c r="N1583" s="447"/>
      <c r="O1583" s="447"/>
      <c r="P1583" s="447"/>
      <c r="Q1583" s="447"/>
      <c r="R1583" s="447"/>
      <c r="S1583" s="447"/>
      <c r="T1583" s="447"/>
      <c r="U1583" s="447"/>
      <c r="V1583" s="447"/>
      <c r="W1583" s="447"/>
      <c r="X1583" s="447"/>
    </row>
    <row r="1584" spans="1:24" ht="12.75">
      <c r="A1584" s="447"/>
      <c r="B1584" s="447"/>
      <c r="C1584" s="454"/>
      <c r="D1584" s="447"/>
      <c r="E1584" s="449"/>
      <c r="F1584" s="447"/>
      <c r="G1584" s="447"/>
      <c r="H1584" s="447"/>
      <c r="I1584" s="447"/>
      <c r="J1584" s="447"/>
      <c r="K1584" s="447"/>
      <c r="L1584" s="447"/>
      <c r="M1584" s="447"/>
      <c r="N1584" s="447"/>
      <c r="O1584" s="447"/>
      <c r="P1584" s="447"/>
      <c r="Q1584" s="447"/>
      <c r="R1584" s="447"/>
      <c r="S1584" s="447"/>
      <c r="T1584" s="447"/>
      <c r="U1584" s="447"/>
      <c r="V1584" s="447"/>
      <c r="W1584" s="447"/>
      <c r="X1584" s="447"/>
    </row>
    <row r="1585" spans="1:24" ht="12.75">
      <c r="A1585" s="447"/>
      <c r="B1585" s="447"/>
      <c r="C1585" s="454"/>
      <c r="D1585" s="447"/>
      <c r="E1585" s="449"/>
      <c r="F1585" s="447"/>
      <c r="G1585" s="447"/>
      <c r="H1585" s="447"/>
      <c r="I1585" s="447"/>
      <c r="J1585" s="447"/>
      <c r="K1585" s="447"/>
      <c r="L1585" s="447"/>
      <c r="M1585" s="447"/>
      <c r="N1585" s="447"/>
      <c r="O1585" s="447"/>
      <c r="P1585" s="447"/>
      <c r="Q1585" s="447"/>
      <c r="R1585" s="447"/>
      <c r="S1585" s="447"/>
      <c r="T1585" s="447"/>
      <c r="U1585" s="447"/>
      <c r="V1585" s="447"/>
      <c r="W1585" s="447"/>
      <c r="X1585" s="447"/>
    </row>
    <row r="1586" spans="1:24" ht="12.75">
      <c r="A1586" s="447"/>
      <c r="B1586" s="447"/>
      <c r="C1586" s="454"/>
      <c r="D1586" s="447"/>
      <c r="E1586" s="449"/>
      <c r="F1586" s="447"/>
      <c r="G1586" s="447"/>
      <c r="H1586" s="447"/>
      <c r="I1586" s="447"/>
      <c r="J1586" s="447"/>
      <c r="K1586" s="447"/>
      <c r="L1586" s="447"/>
      <c r="M1586" s="447"/>
      <c r="N1586" s="447"/>
      <c r="O1586" s="447"/>
      <c r="P1586" s="447"/>
      <c r="Q1586" s="447"/>
      <c r="R1586" s="447"/>
      <c r="S1586" s="447"/>
      <c r="T1586" s="447"/>
      <c r="U1586" s="447"/>
      <c r="V1586" s="447"/>
      <c r="W1586" s="447"/>
      <c r="X1586" s="447"/>
    </row>
    <row r="1587" spans="1:24" ht="12.75">
      <c r="A1587" s="447"/>
      <c r="B1587" s="447"/>
      <c r="C1587" s="454"/>
      <c r="D1587" s="447"/>
      <c r="E1587" s="449"/>
      <c r="F1587" s="447"/>
      <c r="G1587" s="447"/>
      <c r="H1587" s="447"/>
      <c r="I1587" s="447"/>
      <c r="J1587" s="447"/>
      <c r="K1587" s="447"/>
      <c r="L1587" s="447"/>
      <c r="M1587" s="447"/>
      <c r="N1587" s="447"/>
      <c r="O1587" s="447"/>
      <c r="P1587" s="447"/>
      <c r="Q1587" s="447"/>
      <c r="R1587" s="447"/>
      <c r="S1587" s="447"/>
      <c r="T1587" s="447"/>
      <c r="U1587" s="447"/>
      <c r="V1587" s="447"/>
      <c r="W1587" s="447"/>
      <c r="X1587" s="447"/>
    </row>
    <row r="1588" spans="1:24" ht="12.75">
      <c r="A1588" s="447"/>
      <c r="B1588" s="447"/>
      <c r="C1588" s="454"/>
      <c r="D1588" s="447"/>
      <c r="E1588" s="449"/>
      <c r="F1588" s="447"/>
      <c r="G1588" s="447"/>
      <c r="H1588" s="447"/>
      <c r="I1588" s="447"/>
      <c r="J1588" s="447"/>
      <c r="K1588" s="447"/>
      <c r="L1588" s="447"/>
      <c r="M1588" s="447"/>
      <c r="N1588" s="447"/>
      <c r="O1588" s="447"/>
      <c r="P1588" s="447"/>
      <c r="Q1588" s="447"/>
      <c r="R1588" s="447"/>
      <c r="S1588" s="447"/>
      <c r="T1588" s="447"/>
      <c r="U1588" s="447"/>
      <c r="V1588" s="447"/>
      <c r="W1588" s="447"/>
      <c r="X1588" s="447"/>
    </row>
    <row r="1589" spans="1:24" ht="12.75">
      <c r="A1589" s="447"/>
      <c r="B1589" s="447"/>
      <c r="C1589" s="454"/>
      <c r="D1589" s="447"/>
      <c r="E1589" s="449"/>
      <c r="F1589" s="447"/>
      <c r="G1589" s="447"/>
      <c r="H1589" s="447"/>
      <c r="I1589" s="447"/>
      <c r="J1589" s="447"/>
      <c r="K1589" s="447"/>
      <c r="L1589" s="447"/>
      <c r="M1589" s="447"/>
      <c r="N1589" s="447"/>
      <c r="O1589" s="447"/>
      <c r="P1589" s="447"/>
      <c r="Q1589" s="447"/>
      <c r="R1589" s="447"/>
      <c r="S1589" s="447"/>
      <c r="T1589" s="447"/>
      <c r="U1589" s="447"/>
      <c r="V1589" s="447"/>
      <c r="W1589" s="447"/>
      <c r="X1589" s="447"/>
    </row>
    <row r="1590" spans="1:24" ht="12.75">
      <c r="A1590" s="447"/>
      <c r="B1590" s="447"/>
      <c r="C1590" s="454"/>
      <c r="D1590" s="447"/>
      <c r="E1590" s="449"/>
      <c r="F1590" s="447"/>
      <c r="G1590" s="447"/>
      <c r="H1590" s="447"/>
      <c r="I1590" s="447"/>
      <c r="J1590" s="447"/>
      <c r="K1590" s="447"/>
      <c r="L1590" s="447"/>
      <c r="M1590" s="447"/>
      <c r="N1590" s="447"/>
      <c r="O1590" s="447"/>
      <c r="P1590" s="447"/>
      <c r="Q1590" s="447"/>
      <c r="R1590" s="447"/>
      <c r="S1590" s="447"/>
      <c r="T1590" s="447"/>
      <c r="U1590" s="447"/>
      <c r="V1590" s="447"/>
      <c r="W1590" s="447"/>
      <c r="X1590" s="447"/>
    </row>
    <row r="1591" spans="1:24" ht="12.75">
      <c r="A1591" s="447"/>
      <c r="B1591" s="447"/>
      <c r="C1591" s="454"/>
      <c r="D1591" s="447"/>
      <c r="E1591" s="449"/>
      <c r="F1591" s="447"/>
      <c r="G1591" s="447"/>
      <c r="H1591" s="447"/>
      <c r="I1591" s="447"/>
      <c r="J1591" s="447"/>
      <c r="K1591" s="447"/>
      <c r="L1591" s="447"/>
      <c r="M1591" s="447"/>
      <c r="N1591" s="447"/>
      <c r="O1591" s="447"/>
      <c r="P1591" s="447"/>
      <c r="Q1591" s="447"/>
      <c r="R1591" s="447"/>
      <c r="S1591" s="447"/>
      <c r="T1591" s="447"/>
      <c r="U1591" s="447"/>
      <c r="V1591" s="447"/>
      <c r="W1591" s="447"/>
      <c r="X1591" s="447"/>
    </row>
    <row r="1592" spans="1:24" ht="12.75">
      <c r="A1592" s="447"/>
      <c r="B1592" s="447"/>
      <c r="C1592" s="454"/>
      <c r="D1592" s="447"/>
      <c r="E1592" s="449"/>
      <c r="F1592" s="447"/>
      <c r="G1592" s="447"/>
      <c r="H1592" s="447"/>
      <c r="I1592" s="447"/>
      <c r="J1592" s="447"/>
      <c r="K1592" s="447"/>
      <c r="L1592" s="447"/>
      <c r="M1592" s="447"/>
      <c r="N1592" s="447"/>
      <c r="O1592" s="447"/>
      <c r="P1592" s="447"/>
      <c r="Q1592" s="447"/>
      <c r="R1592" s="447"/>
      <c r="S1592" s="447"/>
      <c r="T1592" s="447"/>
      <c r="U1592" s="447"/>
      <c r="V1592" s="447"/>
      <c r="W1592" s="447"/>
      <c r="X1592" s="447"/>
    </row>
    <row r="1593" spans="1:24" ht="12.75">
      <c r="A1593" s="447"/>
      <c r="B1593" s="447"/>
      <c r="C1593" s="454"/>
      <c r="D1593" s="447"/>
      <c r="E1593" s="449"/>
      <c r="F1593" s="447"/>
      <c r="G1593" s="447"/>
      <c r="H1593" s="447"/>
      <c r="I1593" s="447"/>
      <c r="J1593" s="447"/>
      <c r="K1593" s="447"/>
      <c r="L1593" s="447"/>
      <c r="M1593" s="447"/>
      <c r="N1593" s="447"/>
      <c r="O1593" s="447"/>
      <c r="P1593" s="447"/>
      <c r="Q1593" s="447"/>
      <c r="R1593" s="447"/>
      <c r="S1593" s="447"/>
      <c r="T1593" s="447"/>
      <c r="U1593" s="447"/>
      <c r="V1593" s="447"/>
      <c r="W1593" s="447"/>
      <c r="X1593" s="447"/>
    </row>
    <row r="1594" spans="1:24" ht="12.75">
      <c r="A1594" s="447"/>
      <c r="B1594" s="447"/>
      <c r="C1594" s="454"/>
      <c r="D1594" s="447"/>
      <c r="E1594" s="449"/>
      <c r="F1594" s="447"/>
      <c r="G1594" s="447"/>
      <c r="H1594" s="447"/>
      <c r="I1594" s="447"/>
      <c r="J1594" s="447"/>
      <c r="K1594" s="447"/>
      <c r="L1594" s="447"/>
      <c r="M1594" s="447"/>
      <c r="N1594" s="447"/>
      <c r="O1594" s="447"/>
      <c r="P1594" s="447"/>
      <c r="Q1594" s="447"/>
      <c r="R1594" s="447"/>
      <c r="S1594" s="447"/>
      <c r="T1594" s="447"/>
      <c r="U1594" s="447"/>
      <c r="V1594" s="447"/>
      <c r="W1594" s="447"/>
      <c r="X1594" s="447"/>
    </row>
    <row r="1595" spans="1:24" ht="12.75">
      <c r="A1595" s="447"/>
      <c r="B1595" s="447"/>
      <c r="C1595" s="454"/>
      <c r="D1595" s="447"/>
      <c r="E1595" s="449"/>
      <c r="F1595" s="447"/>
      <c r="G1595" s="447"/>
      <c r="H1595" s="447"/>
      <c r="I1595" s="447"/>
      <c r="J1595" s="447"/>
      <c r="K1595" s="447"/>
      <c r="L1595" s="447"/>
      <c r="M1595" s="447"/>
      <c r="N1595" s="447"/>
      <c r="O1595" s="447"/>
      <c r="P1595" s="447"/>
      <c r="Q1595" s="447"/>
      <c r="R1595" s="447"/>
      <c r="S1595" s="447"/>
      <c r="T1595" s="447"/>
      <c r="U1595" s="447"/>
      <c r="V1595" s="447"/>
      <c r="W1595" s="447"/>
      <c r="X1595" s="447"/>
    </row>
    <row r="1596" spans="1:24" ht="12.75">
      <c r="A1596" s="447"/>
      <c r="B1596" s="447"/>
      <c r="C1596" s="454"/>
      <c r="D1596" s="447"/>
      <c r="E1596" s="449"/>
      <c r="F1596" s="447"/>
      <c r="G1596" s="447"/>
      <c r="H1596" s="447"/>
      <c r="I1596" s="447"/>
      <c r="J1596" s="447"/>
      <c r="K1596" s="447"/>
      <c r="L1596" s="447"/>
      <c r="M1596" s="447"/>
      <c r="N1596" s="447"/>
      <c r="O1596" s="447"/>
      <c r="P1596" s="447"/>
      <c r="Q1596" s="447"/>
      <c r="R1596" s="447"/>
      <c r="S1596" s="447"/>
      <c r="T1596" s="447"/>
      <c r="U1596" s="447"/>
      <c r="V1596" s="447"/>
      <c r="W1596" s="447"/>
      <c r="X1596" s="447"/>
    </row>
    <row r="1597" spans="1:24" ht="12.75">
      <c r="A1597" s="447"/>
      <c r="B1597" s="447"/>
      <c r="C1597" s="454"/>
      <c r="D1597" s="447"/>
      <c r="E1597" s="449"/>
      <c r="F1597" s="447"/>
      <c r="G1597" s="447"/>
      <c r="H1597" s="447"/>
      <c r="I1597" s="447"/>
      <c r="J1597" s="447"/>
      <c r="K1597" s="447"/>
      <c r="L1597" s="447"/>
      <c r="M1597" s="447"/>
      <c r="N1597" s="447"/>
      <c r="O1597" s="447"/>
      <c r="P1597" s="447"/>
      <c r="Q1597" s="447"/>
      <c r="R1597" s="447"/>
      <c r="S1597" s="447"/>
      <c r="T1597" s="447"/>
      <c r="U1597" s="447"/>
      <c r="V1597" s="447"/>
      <c r="W1597" s="447"/>
      <c r="X1597" s="447"/>
    </row>
    <row r="1598" spans="1:24" ht="12.75">
      <c r="A1598" s="447"/>
      <c r="B1598" s="447"/>
      <c r="C1598" s="454"/>
      <c r="D1598" s="447"/>
      <c r="E1598" s="449"/>
      <c r="F1598" s="447"/>
      <c r="G1598" s="447"/>
      <c r="H1598" s="447"/>
      <c r="I1598" s="447"/>
      <c r="J1598" s="447"/>
      <c r="K1598" s="447"/>
      <c r="L1598" s="447"/>
      <c r="M1598" s="447"/>
      <c r="N1598" s="447"/>
      <c r="O1598" s="447"/>
      <c r="P1598" s="447"/>
      <c r="Q1598" s="447"/>
      <c r="R1598" s="447"/>
      <c r="S1598" s="447"/>
      <c r="T1598" s="447"/>
      <c r="U1598" s="447"/>
      <c r="V1598" s="447"/>
      <c r="W1598" s="447"/>
      <c r="X1598" s="447"/>
    </row>
    <row r="1599" spans="1:24" ht="12.75">
      <c r="A1599" s="447"/>
      <c r="B1599" s="447"/>
      <c r="C1599" s="454"/>
      <c r="D1599" s="447"/>
      <c r="E1599" s="449"/>
      <c r="F1599" s="447"/>
      <c r="G1599" s="447"/>
      <c r="H1599" s="447"/>
      <c r="I1599" s="447"/>
      <c r="J1599" s="447"/>
      <c r="K1599" s="447"/>
      <c r="L1599" s="447"/>
      <c r="M1599" s="447"/>
      <c r="N1599" s="447"/>
      <c r="O1599" s="447"/>
      <c r="P1599" s="447"/>
      <c r="Q1599" s="447"/>
      <c r="R1599" s="447"/>
      <c r="S1599" s="447"/>
      <c r="T1599" s="447"/>
      <c r="U1599" s="447"/>
      <c r="V1599" s="447"/>
      <c r="W1599" s="447"/>
      <c r="X1599" s="447"/>
    </row>
    <row r="1600" spans="1:24" ht="12.75">
      <c r="A1600" s="447"/>
      <c r="B1600" s="447"/>
      <c r="C1600" s="454"/>
      <c r="D1600" s="447"/>
      <c r="E1600" s="449"/>
      <c r="F1600" s="447"/>
      <c r="G1600" s="447"/>
      <c r="H1600" s="447"/>
      <c r="I1600" s="447"/>
      <c r="J1600" s="447"/>
      <c r="K1600" s="447"/>
      <c r="L1600" s="447"/>
      <c r="M1600" s="447"/>
      <c r="N1600" s="447"/>
      <c r="O1600" s="447"/>
      <c r="P1600" s="447"/>
      <c r="Q1600" s="447"/>
      <c r="R1600" s="447"/>
      <c r="S1600" s="447"/>
      <c r="T1600" s="447"/>
      <c r="U1600" s="447"/>
      <c r="V1600" s="447"/>
      <c r="W1600" s="447"/>
      <c r="X1600" s="447"/>
    </row>
    <row r="1601" spans="1:24" ht="12.75">
      <c r="A1601" s="447"/>
      <c r="B1601" s="447"/>
      <c r="C1601" s="454"/>
      <c r="D1601" s="447"/>
      <c r="E1601" s="449"/>
      <c r="F1601" s="447"/>
      <c r="G1601" s="447"/>
      <c r="H1601" s="447"/>
      <c r="I1601" s="447"/>
      <c r="J1601" s="447"/>
      <c r="K1601" s="447"/>
      <c r="L1601" s="447"/>
      <c r="M1601" s="447"/>
      <c r="N1601" s="447"/>
      <c r="O1601" s="447"/>
      <c r="P1601" s="447"/>
      <c r="Q1601" s="447"/>
      <c r="R1601" s="447"/>
      <c r="S1601" s="447"/>
      <c r="T1601" s="447"/>
      <c r="U1601" s="447"/>
      <c r="V1601" s="447"/>
      <c r="W1601" s="447"/>
      <c r="X1601" s="447"/>
    </row>
    <row r="1602" spans="1:24" ht="12.75">
      <c r="A1602" s="447"/>
      <c r="B1602" s="447"/>
      <c r="C1602" s="454"/>
      <c r="D1602" s="447"/>
      <c r="E1602" s="449"/>
      <c r="F1602" s="447"/>
      <c r="G1602" s="447"/>
      <c r="H1602" s="447"/>
      <c r="I1602" s="447"/>
      <c r="J1602" s="447"/>
      <c r="K1602" s="447"/>
      <c r="L1602" s="447"/>
      <c r="M1602" s="447"/>
      <c r="N1602" s="447"/>
      <c r="O1602" s="447"/>
      <c r="P1602" s="447"/>
      <c r="Q1602" s="447"/>
      <c r="R1602" s="447"/>
      <c r="S1602" s="447"/>
      <c r="T1602" s="447"/>
      <c r="U1602" s="447"/>
      <c r="V1602" s="447"/>
      <c r="W1602" s="447"/>
      <c r="X1602" s="447"/>
    </row>
    <row r="1603" spans="1:24" ht="12.75">
      <c r="A1603" s="447"/>
      <c r="B1603" s="447"/>
      <c r="C1603" s="454"/>
      <c r="D1603" s="447"/>
      <c r="E1603" s="449"/>
      <c r="F1603" s="447"/>
      <c r="G1603" s="447"/>
      <c r="H1603" s="447"/>
      <c r="I1603" s="447"/>
      <c r="J1603" s="447"/>
      <c r="K1603" s="447"/>
      <c r="L1603" s="447"/>
      <c r="M1603" s="447"/>
      <c r="N1603" s="447"/>
      <c r="O1603" s="447"/>
      <c r="P1603" s="447"/>
      <c r="Q1603" s="447"/>
      <c r="R1603" s="447"/>
      <c r="S1603" s="447"/>
      <c r="T1603" s="447"/>
      <c r="U1603" s="447"/>
      <c r="V1603" s="447"/>
      <c r="W1603" s="447"/>
      <c r="X1603" s="447"/>
    </row>
    <row r="1604" spans="1:24" ht="12.75">
      <c r="A1604" s="447"/>
      <c r="B1604" s="447"/>
      <c r="C1604" s="454"/>
      <c r="D1604" s="447"/>
      <c r="E1604" s="449"/>
      <c r="F1604" s="447"/>
      <c r="G1604" s="447"/>
      <c r="H1604" s="447"/>
      <c r="I1604" s="447"/>
      <c r="J1604" s="447"/>
      <c r="K1604" s="447"/>
      <c r="L1604" s="447"/>
      <c r="M1604" s="447"/>
      <c r="N1604" s="447"/>
      <c r="O1604" s="447"/>
      <c r="P1604" s="447"/>
      <c r="Q1604" s="447"/>
      <c r="R1604" s="447"/>
      <c r="S1604" s="447"/>
      <c r="T1604" s="447"/>
      <c r="U1604" s="447"/>
      <c r="V1604" s="447"/>
      <c r="W1604" s="447"/>
      <c r="X1604" s="447"/>
    </row>
    <row r="1605" spans="1:24" ht="12.75">
      <c r="A1605" s="447"/>
      <c r="B1605" s="447"/>
      <c r="C1605" s="454"/>
      <c r="D1605" s="447"/>
      <c r="E1605" s="449"/>
      <c r="F1605" s="447"/>
      <c r="G1605" s="447"/>
      <c r="H1605" s="447"/>
      <c r="I1605" s="447"/>
      <c r="J1605" s="447"/>
      <c r="K1605" s="447"/>
      <c r="L1605" s="447"/>
      <c r="M1605" s="447"/>
      <c r="N1605" s="447"/>
      <c r="O1605" s="447"/>
      <c r="P1605" s="447"/>
      <c r="Q1605" s="447"/>
      <c r="R1605" s="447"/>
      <c r="S1605" s="447"/>
      <c r="T1605" s="447"/>
      <c r="U1605" s="447"/>
      <c r="V1605" s="447"/>
      <c r="W1605" s="447"/>
      <c r="X1605" s="447"/>
    </row>
    <row r="1606" spans="1:24" ht="12.75">
      <c r="A1606" s="447"/>
      <c r="B1606" s="447"/>
      <c r="C1606" s="454"/>
      <c r="D1606" s="447"/>
      <c r="E1606" s="449"/>
      <c r="F1606" s="447"/>
      <c r="G1606" s="447"/>
      <c r="H1606" s="447"/>
      <c r="I1606" s="447"/>
      <c r="J1606" s="447"/>
      <c r="K1606" s="447"/>
      <c r="L1606" s="447"/>
      <c r="M1606" s="447"/>
      <c r="N1606" s="447"/>
      <c r="O1606" s="447"/>
      <c r="P1606" s="447"/>
      <c r="Q1606" s="447"/>
      <c r="R1606" s="447"/>
      <c r="S1606" s="447"/>
      <c r="T1606" s="447"/>
      <c r="U1606" s="447"/>
      <c r="V1606" s="447"/>
      <c r="W1606" s="447"/>
      <c r="X1606" s="447"/>
    </row>
    <row r="1607" spans="1:24" ht="12.75">
      <c r="A1607" s="447"/>
      <c r="B1607" s="447"/>
      <c r="C1607" s="454"/>
      <c r="D1607" s="447"/>
      <c r="E1607" s="449"/>
      <c r="F1607" s="447"/>
      <c r="G1607" s="447"/>
      <c r="H1607" s="447"/>
      <c r="I1607" s="447"/>
      <c r="J1607" s="447"/>
      <c r="K1607" s="447"/>
      <c r="L1607" s="447"/>
      <c r="M1607" s="447"/>
      <c r="N1607" s="447"/>
      <c r="O1607" s="447"/>
      <c r="P1607" s="447"/>
      <c r="Q1607" s="447"/>
      <c r="R1607" s="447"/>
      <c r="S1607" s="447"/>
      <c r="T1607" s="447"/>
      <c r="U1607" s="447"/>
      <c r="V1607" s="447"/>
      <c r="W1607" s="447"/>
      <c r="X1607" s="447"/>
    </row>
    <row r="1608" spans="1:24" ht="12.75">
      <c r="A1608" s="447"/>
      <c r="B1608" s="447"/>
      <c r="C1608" s="454"/>
      <c r="D1608" s="447"/>
      <c r="E1608" s="449"/>
      <c r="F1608" s="447"/>
      <c r="G1608" s="447"/>
      <c r="H1608" s="447"/>
      <c r="I1608" s="447"/>
      <c r="J1608" s="447"/>
      <c r="K1608" s="447"/>
      <c r="L1608" s="447"/>
      <c r="M1608" s="447"/>
      <c r="N1608" s="447"/>
      <c r="O1608" s="447"/>
      <c r="P1608" s="447"/>
      <c r="Q1608" s="447"/>
      <c r="R1608" s="447"/>
      <c r="S1608" s="447"/>
      <c r="T1608" s="447"/>
      <c r="U1608" s="447"/>
      <c r="V1608" s="447"/>
      <c r="W1608" s="447"/>
      <c r="X1608" s="447"/>
    </row>
    <row r="1609" spans="1:24" ht="12.75">
      <c r="A1609" s="447"/>
      <c r="B1609" s="447"/>
      <c r="C1609" s="454"/>
      <c r="D1609" s="447"/>
      <c r="E1609" s="449"/>
      <c r="F1609" s="447"/>
      <c r="G1609" s="447"/>
      <c r="H1609" s="447"/>
      <c r="I1609" s="447"/>
      <c r="J1609" s="447"/>
      <c r="K1609" s="447"/>
      <c r="L1609" s="447"/>
      <c r="M1609" s="447"/>
      <c r="N1609" s="447"/>
      <c r="O1609" s="447"/>
      <c r="P1609" s="447"/>
      <c r="Q1609" s="447"/>
      <c r="R1609" s="447"/>
      <c r="S1609" s="447"/>
      <c r="T1609" s="447"/>
      <c r="U1609" s="447"/>
      <c r="V1609" s="447"/>
      <c r="W1609" s="447"/>
      <c r="X1609" s="447"/>
    </row>
    <row r="1610" spans="1:24" ht="12.75">
      <c r="A1610" s="447"/>
      <c r="B1610" s="447"/>
      <c r="C1610" s="454"/>
      <c r="D1610" s="447"/>
      <c r="E1610" s="449"/>
      <c r="F1610" s="447"/>
      <c r="G1610" s="447"/>
      <c r="H1610" s="447"/>
      <c r="I1610" s="447"/>
      <c r="J1610" s="447"/>
      <c r="K1610" s="447"/>
      <c r="L1610" s="447"/>
      <c r="M1610" s="447"/>
      <c r="N1610" s="447"/>
      <c r="O1610" s="447"/>
      <c r="P1610" s="447"/>
      <c r="Q1610" s="447"/>
      <c r="R1610" s="447"/>
      <c r="S1610" s="447"/>
      <c r="T1610" s="447"/>
      <c r="U1610" s="447"/>
      <c r="V1610" s="447"/>
      <c r="W1610" s="447"/>
      <c r="X1610" s="447"/>
    </row>
    <row r="1611" spans="1:24" ht="12.75">
      <c r="A1611" s="447"/>
      <c r="B1611" s="447"/>
      <c r="C1611" s="454"/>
      <c r="D1611" s="447"/>
      <c r="E1611" s="449"/>
      <c r="F1611" s="447"/>
      <c r="G1611" s="447"/>
      <c r="H1611" s="447"/>
      <c r="I1611" s="447"/>
      <c r="J1611" s="447"/>
      <c r="K1611" s="447"/>
      <c r="L1611" s="447"/>
      <c r="M1611" s="447"/>
      <c r="N1611" s="447"/>
      <c r="O1611" s="447"/>
      <c r="P1611" s="447"/>
      <c r="Q1611" s="447"/>
      <c r="R1611" s="447"/>
      <c r="S1611" s="447"/>
      <c r="T1611" s="447"/>
      <c r="U1611" s="447"/>
      <c r="V1611" s="447"/>
      <c r="W1611" s="447"/>
      <c r="X1611" s="447"/>
    </row>
    <row r="1612" spans="1:24" ht="12.75">
      <c r="A1612" s="447"/>
      <c r="B1612" s="447"/>
      <c r="C1612" s="454"/>
      <c r="D1612" s="447"/>
      <c r="E1612" s="449"/>
      <c r="F1612" s="447"/>
      <c r="G1612" s="447"/>
      <c r="H1612" s="447"/>
      <c r="I1612" s="447"/>
      <c r="J1612" s="447"/>
      <c r="K1612" s="447"/>
      <c r="L1612" s="447"/>
      <c r="M1612" s="447"/>
      <c r="N1612" s="447"/>
      <c r="O1612" s="447"/>
      <c r="P1612" s="447"/>
      <c r="Q1612" s="447"/>
      <c r="R1612" s="447"/>
      <c r="S1612" s="447"/>
      <c r="T1612" s="447"/>
      <c r="U1612" s="447"/>
      <c r="V1612" s="447"/>
      <c r="W1612" s="447"/>
      <c r="X1612" s="447"/>
    </row>
    <row r="1613" spans="1:24" ht="12.75">
      <c r="A1613" s="447"/>
      <c r="B1613" s="447"/>
      <c r="C1613" s="454"/>
      <c r="D1613" s="447"/>
      <c r="E1613" s="449"/>
      <c r="F1613" s="447"/>
      <c r="G1613" s="447"/>
      <c r="H1613" s="447"/>
      <c r="I1613" s="447"/>
      <c r="J1613" s="447"/>
      <c r="K1613" s="447"/>
      <c r="L1613" s="447"/>
      <c r="M1613" s="447"/>
      <c r="N1613" s="447"/>
      <c r="O1613" s="447"/>
      <c r="P1613" s="447"/>
      <c r="Q1613" s="447"/>
      <c r="R1613" s="447"/>
      <c r="S1613" s="447"/>
      <c r="T1613" s="447"/>
      <c r="U1613" s="447"/>
      <c r="V1613" s="447"/>
      <c r="W1613" s="447"/>
      <c r="X1613" s="447"/>
    </row>
    <row r="1614" spans="1:24" ht="12.75">
      <c r="A1614" s="447"/>
      <c r="B1614" s="447"/>
      <c r="C1614" s="454"/>
      <c r="D1614" s="447"/>
      <c r="E1614" s="449"/>
      <c r="F1614" s="447"/>
      <c r="G1614" s="447"/>
      <c r="H1614" s="447"/>
      <c r="I1614" s="447"/>
      <c r="J1614" s="447"/>
      <c r="K1614" s="447"/>
      <c r="L1614" s="447"/>
      <c r="M1614" s="447"/>
      <c r="N1614" s="447"/>
      <c r="O1614" s="447"/>
      <c r="P1614" s="447"/>
      <c r="Q1614" s="447"/>
      <c r="R1614" s="447"/>
      <c r="S1614" s="447"/>
      <c r="T1614" s="447"/>
      <c r="U1614" s="447"/>
      <c r="V1614" s="447"/>
      <c r="W1614" s="447"/>
      <c r="X1614" s="447"/>
    </row>
    <row r="1615" spans="1:24" ht="12.75">
      <c r="A1615" s="447"/>
      <c r="B1615" s="447"/>
      <c r="C1615" s="454"/>
      <c r="D1615" s="447"/>
      <c r="E1615" s="449"/>
      <c r="F1615" s="447"/>
      <c r="G1615" s="447"/>
      <c r="H1615" s="447"/>
      <c r="I1615" s="447"/>
      <c r="J1615" s="447"/>
      <c r="K1615" s="447"/>
      <c r="L1615" s="447"/>
      <c r="M1615" s="447"/>
      <c r="N1615" s="447"/>
      <c r="O1615" s="447"/>
      <c r="P1615" s="447"/>
      <c r="Q1615" s="447"/>
      <c r="R1615" s="447"/>
      <c r="S1615" s="447"/>
      <c r="T1615" s="447"/>
      <c r="U1615" s="447"/>
      <c r="V1615" s="447"/>
      <c r="W1615" s="447"/>
      <c r="X1615" s="447"/>
    </row>
    <row r="1616" spans="1:24" ht="12.75">
      <c r="A1616" s="447"/>
      <c r="B1616" s="447"/>
      <c r="C1616" s="454"/>
      <c r="D1616" s="447"/>
      <c r="E1616" s="449"/>
      <c r="F1616" s="447"/>
      <c r="G1616" s="447"/>
      <c r="H1616" s="447"/>
      <c r="I1616" s="447"/>
      <c r="J1616" s="447"/>
      <c r="K1616" s="447"/>
      <c r="L1616" s="447"/>
      <c r="M1616" s="447"/>
      <c r="N1616" s="447"/>
      <c r="O1616" s="447"/>
      <c r="P1616" s="447"/>
      <c r="Q1616" s="447"/>
      <c r="R1616" s="447"/>
      <c r="S1616" s="447"/>
      <c r="T1616" s="447"/>
      <c r="U1616" s="447"/>
      <c r="V1616" s="447"/>
      <c r="W1616" s="447"/>
      <c r="X1616" s="447"/>
    </row>
    <row r="1617" spans="1:24" ht="12.75">
      <c r="A1617" s="447"/>
      <c r="B1617" s="447"/>
      <c r="C1617" s="454"/>
      <c r="D1617" s="447"/>
      <c r="E1617" s="449"/>
      <c r="F1617" s="447"/>
      <c r="G1617" s="447"/>
      <c r="H1617" s="447"/>
      <c r="I1617" s="447"/>
      <c r="J1617" s="447"/>
      <c r="K1617" s="447"/>
      <c r="L1617" s="447"/>
      <c r="M1617" s="447"/>
      <c r="N1617" s="447"/>
      <c r="O1617" s="447"/>
      <c r="P1617" s="447"/>
      <c r="Q1617" s="447"/>
      <c r="R1617" s="447"/>
      <c r="S1617" s="447"/>
      <c r="T1617" s="447"/>
      <c r="U1617" s="447"/>
      <c r="V1617" s="447"/>
      <c r="W1617" s="447"/>
      <c r="X1617" s="447"/>
    </row>
    <row r="1618" spans="1:24" ht="12.75">
      <c r="A1618" s="447"/>
      <c r="B1618" s="447"/>
      <c r="C1618" s="454"/>
      <c r="D1618" s="447"/>
      <c r="E1618" s="449"/>
      <c r="F1618" s="447"/>
      <c r="G1618" s="447"/>
      <c r="H1618" s="447"/>
      <c r="I1618" s="447"/>
      <c r="J1618" s="447"/>
      <c r="K1618" s="447"/>
      <c r="L1618" s="447"/>
      <c r="M1618" s="447"/>
      <c r="N1618" s="447"/>
      <c r="O1618" s="447"/>
      <c r="P1618" s="447"/>
      <c r="Q1618" s="447"/>
      <c r="R1618" s="447"/>
      <c r="S1618" s="447"/>
      <c r="T1618" s="447"/>
      <c r="U1618" s="447"/>
      <c r="V1618" s="447"/>
      <c r="W1618" s="447"/>
      <c r="X1618" s="447"/>
    </row>
    <row r="1619" spans="1:24" ht="12.75">
      <c r="A1619" s="447"/>
      <c r="B1619" s="447"/>
      <c r="C1619" s="454"/>
      <c r="D1619" s="447"/>
      <c r="E1619" s="449"/>
      <c r="F1619" s="447"/>
      <c r="G1619" s="447"/>
      <c r="H1619" s="447"/>
      <c r="I1619" s="447"/>
      <c r="J1619" s="447"/>
      <c r="K1619" s="447"/>
      <c r="L1619" s="447"/>
      <c r="M1619" s="447"/>
      <c r="N1619" s="447"/>
      <c r="O1619" s="447"/>
      <c r="P1619" s="447"/>
      <c r="Q1619" s="447"/>
      <c r="R1619" s="447"/>
      <c r="S1619" s="447"/>
      <c r="T1619" s="447"/>
      <c r="U1619" s="447"/>
      <c r="V1619" s="447"/>
      <c r="W1619" s="447"/>
      <c r="X1619" s="447"/>
    </row>
    <row r="1620" spans="1:24" ht="12.75">
      <c r="A1620" s="447"/>
      <c r="B1620" s="447"/>
      <c r="C1620" s="454"/>
      <c r="D1620" s="447"/>
      <c r="E1620" s="449"/>
      <c r="F1620" s="447"/>
      <c r="G1620" s="447"/>
      <c r="H1620" s="447"/>
      <c r="I1620" s="447"/>
      <c r="J1620" s="447"/>
      <c r="K1620" s="447"/>
      <c r="L1620" s="447"/>
      <c r="M1620" s="447"/>
      <c r="N1620" s="447"/>
      <c r="O1620" s="447"/>
      <c r="P1620" s="447"/>
      <c r="Q1620" s="447"/>
      <c r="R1620" s="447"/>
      <c r="S1620" s="447"/>
      <c r="T1620" s="447"/>
      <c r="U1620" s="447"/>
      <c r="V1620" s="447"/>
      <c r="W1620" s="447"/>
      <c r="X1620" s="447"/>
    </row>
    <row r="1621" spans="1:24" ht="12.75">
      <c r="A1621" s="447"/>
      <c r="B1621" s="447"/>
      <c r="C1621" s="454"/>
      <c r="D1621" s="447"/>
      <c r="E1621" s="449"/>
      <c r="F1621" s="447"/>
      <c r="G1621" s="447"/>
      <c r="H1621" s="447"/>
      <c r="I1621" s="447"/>
      <c r="J1621" s="447"/>
      <c r="K1621" s="447"/>
      <c r="L1621" s="447"/>
      <c r="M1621" s="447"/>
      <c r="N1621" s="447"/>
      <c r="O1621" s="447"/>
      <c r="P1621" s="447"/>
      <c r="Q1621" s="447"/>
      <c r="R1621" s="447"/>
      <c r="S1621" s="447"/>
      <c r="T1621" s="447"/>
      <c r="U1621" s="447"/>
      <c r="V1621" s="447"/>
      <c r="W1621" s="447"/>
      <c r="X1621" s="447"/>
    </row>
    <row r="1622" spans="1:24" ht="12.75">
      <c r="A1622" s="447"/>
      <c r="B1622" s="447"/>
      <c r="C1622" s="454"/>
      <c r="D1622" s="447"/>
      <c r="E1622" s="449"/>
      <c r="F1622" s="447"/>
      <c r="G1622" s="447"/>
      <c r="H1622" s="447"/>
      <c r="I1622" s="447"/>
      <c r="J1622" s="447"/>
      <c r="K1622" s="447"/>
      <c r="L1622" s="447"/>
      <c r="M1622" s="447"/>
      <c r="N1622" s="447"/>
      <c r="O1622" s="447"/>
      <c r="P1622" s="447"/>
      <c r="Q1622" s="447"/>
      <c r="R1622" s="447"/>
      <c r="S1622" s="447"/>
      <c r="T1622" s="447"/>
      <c r="U1622" s="447"/>
      <c r="V1622" s="447"/>
      <c r="W1622" s="447"/>
      <c r="X1622" s="447"/>
    </row>
    <row r="1623" spans="1:24" ht="12.75">
      <c r="A1623" s="447"/>
      <c r="B1623" s="447"/>
      <c r="C1623" s="454"/>
      <c r="D1623" s="447"/>
      <c r="E1623" s="449"/>
      <c r="F1623" s="447"/>
      <c r="G1623" s="447"/>
      <c r="H1623" s="447"/>
      <c r="I1623" s="447"/>
      <c r="J1623" s="447"/>
      <c r="K1623" s="447"/>
      <c r="L1623" s="447"/>
      <c r="M1623" s="447"/>
      <c r="N1623" s="447"/>
      <c r="O1623" s="447"/>
      <c r="P1623" s="447"/>
      <c r="Q1623" s="447"/>
      <c r="R1623" s="447"/>
      <c r="S1623" s="447"/>
      <c r="T1623" s="447"/>
      <c r="U1623" s="447"/>
      <c r="V1623" s="447"/>
      <c r="W1623" s="447"/>
      <c r="X1623" s="447"/>
    </row>
    <row r="1624" spans="1:24" ht="12.75">
      <c r="A1624" s="447"/>
      <c r="B1624" s="447"/>
      <c r="C1624" s="454"/>
      <c r="D1624" s="447"/>
      <c r="E1624" s="449"/>
      <c r="F1624" s="447"/>
      <c r="G1624" s="447"/>
      <c r="H1624" s="447"/>
      <c r="I1624" s="447"/>
      <c r="J1624" s="447"/>
      <c r="K1624" s="447"/>
      <c r="L1624" s="447"/>
      <c r="M1624" s="447"/>
      <c r="N1624" s="447"/>
      <c r="O1624" s="447"/>
      <c r="P1624" s="447"/>
      <c r="Q1624" s="447"/>
      <c r="R1624" s="447"/>
      <c r="S1624" s="447"/>
      <c r="T1624" s="447"/>
      <c r="U1624" s="447"/>
      <c r="V1624" s="447"/>
      <c r="W1624" s="447"/>
      <c r="X1624" s="447"/>
    </row>
    <row r="1625" spans="1:24" ht="12.75">
      <c r="A1625" s="447"/>
      <c r="B1625" s="447"/>
      <c r="C1625" s="454"/>
      <c r="D1625" s="447"/>
      <c r="E1625" s="449"/>
      <c r="F1625" s="447"/>
      <c r="G1625" s="447"/>
      <c r="H1625" s="447"/>
      <c r="I1625" s="447"/>
      <c r="J1625" s="447"/>
      <c r="K1625" s="447"/>
      <c r="L1625" s="447"/>
      <c r="M1625" s="447"/>
      <c r="N1625" s="447"/>
      <c r="O1625" s="447"/>
      <c r="P1625" s="447"/>
      <c r="Q1625" s="447"/>
      <c r="R1625" s="447"/>
      <c r="S1625" s="447"/>
      <c r="T1625" s="447"/>
      <c r="U1625" s="447"/>
      <c r="V1625" s="447"/>
      <c r="W1625" s="447"/>
      <c r="X1625" s="447"/>
    </row>
    <row r="1626" spans="1:24" ht="12.75">
      <c r="A1626" s="447"/>
      <c r="B1626" s="447"/>
      <c r="C1626" s="454"/>
      <c r="D1626" s="447"/>
      <c r="E1626" s="449"/>
      <c r="F1626" s="447"/>
      <c r="G1626" s="447"/>
      <c r="H1626" s="447"/>
      <c r="I1626" s="447"/>
      <c r="J1626" s="447"/>
      <c r="K1626" s="447"/>
      <c r="L1626" s="447"/>
      <c r="M1626" s="447"/>
      <c r="N1626" s="447"/>
      <c r="O1626" s="447"/>
      <c r="P1626" s="447"/>
      <c r="Q1626" s="447"/>
      <c r="R1626" s="447"/>
      <c r="S1626" s="447"/>
      <c r="T1626" s="447"/>
      <c r="U1626" s="447"/>
      <c r="V1626" s="447"/>
      <c r="W1626" s="447"/>
      <c r="X1626" s="447"/>
    </row>
    <row r="1627" spans="1:24" ht="12.75">
      <c r="A1627" s="447"/>
      <c r="B1627" s="447"/>
      <c r="C1627" s="454"/>
      <c r="D1627" s="447"/>
      <c r="E1627" s="449"/>
      <c r="F1627" s="447"/>
      <c r="G1627" s="447"/>
      <c r="H1627" s="447"/>
      <c r="I1627" s="447"/>
      <c r="J1627" s="447"/>
      <c r="K1627" s="447"/>
      <c r="L1627" s="447"/>
      <c r="M1627" s="447"/>
      <c r="N1627" s="447"/>
      <c r="O1627" s="447"/>
      <c r="P1627" s="447"/>
      <c r="Q1627" s="447"/>
      <c r="R1627" s="447"/>
      <c r="S1627" s="447"/>
      <c r="T1627" s="447"/>
      <c r="U1627" s="447"/>
      <c r="V1627" s="447"/>
      <c r="W1627" s="447"/>
      <c r="X1627" s="447"/>
    </row>
    <row r="1628" spans="1:24" ht="12.75">
      <c r="A1628" s="447"/>
      <c r="B1628" s="447"/>
      <c r="C1628" s="454"/>
      <c r="D1628" s="447"/>
      <c r="E1628" s="449"/>
      <c r="F1628" s="447"/>
      <c r="G1628" s="447"/>
      <c r="H1628" s="447"/>
      <c r="I1628" s="447"/>
      <c r="J1628" s="447"/>
      <c r="K1628" s="447"/>
      <c r="L1628" s="447"/>
      <c r="M1628" s="447"/>
      <c r="N1628" s="447"/>
      <c r="O1628" s="447"/>
      <c r="P1628" s="447"/>
      <c r="Q1628" s="447"/>
      <c r="R1628" s="447"/>
      <c r="S1628" s="447"/>
      <c r="T1628" s="447"/>
      <c r="U1628" s="447"/>
      <c r="V1628" s="447"/>
      <c r="W1628" s="447"/>
      <c r="X1628" s="447"/>
    </row>
    <row r="1629" spans="1:24" ht="12.75">
      <c r="A1629" s="447"/>
      <c r="B1629" s="447"/>
      <c r="C1629" s="454"/>
      <c r="D1629" s="447"/>
      <c r="E1629" s="449"/>
      <c r="F1629" s="447"/>
      <c r="G1629" s="447"/>
      <c r="H1629" s="447"/>
      <c r="I1629" s="447"/>
      <c r="J1629" s="447"/>
      <c r="K1629" s="447"/>
      <c r="L1629" s="447"/>
      <c r="M1629" s="447"/>
      <c r="N1629" s="447"/>
      <c r="O1629" s="447"/>
      <c r="P1629" s="447"/>
      <c r="Q1629" s="447"/>
      <c r="R1629" s="447"/>
      <c r="S1629" s="447"/>
      <c r="T1629" s="447"/>
      <c r="U1629" s="447"/>
      <c r="V1629" s="447"/>
      <c r="W1629" s="447"/>
      <c r="X1629" s="447"/>
    </row>
    <row r="1630" spans="1:24" ht="12.75">
      <c r="A1630" s="447"/>
      <c r="B1630" s="447"/>
      <c r="C1630" s="454"/>
      <c r="D1630" s="447"/>
      <c r="E1630" s="449"/>
      <c r="F1630" s="447"/>
      <c r="G1630" s="447"/>
      <c r="H1630" s="447"/>
      <c r="I1630" s="447"/>
      <c r="J1630" s="447"/>
      <c r="K1630" s="447"/>
      <c r="L1630" s="447"/>
      <c r="M1630" s="447"/>
      <c r="N1630" s="447"/>
      <c r="O1630" s="447"/>
      <c r="P1630" s="447"/>
      <c r="Q1630" s="447"/>
      <c r="R1630" s="447"/>
      <c r="S1630" s="447"/>
      <c r="T1630" s="447"/>
      <c r="U1630" s="447"/>
      <c r="V1630" s="447"/>
      <c r="W1630" s="447"/>
      <c r="X1630" s="447"/>
    </row>
    <row r="1631" spans="1:24" ht="12.75">
      <c r="A1631" s="447"/>
      <c r="B1631" s="447"/>
      <c r="C1631" s="454"/>
      <c r="D1631" s="447"/>
      <c r="E1631" s="449"/>
      <c r="F1631" s="447"/>
      <c r="G1631" s="447"/>
      <c r="H1631" s="447"/>
      <c r="I1631" s="447"/>
      <c r="J1631" s="447"/>
      <c r="K1631" s="447"/>
      <c r="L1631" s="447"/>
      <c r="M1631" s="447"/>
      <c r="N1631" s="447"/>
      <c r="O1631" s="447"/>
      <c r="P1631" s="447"/>
      <c r="Q1631" s="447"/>
      <c r="R1631" s="447"/>
      <c r="S1631" s="447"/>
      <c r="T1631" s="447"/>
      <c r="U1631" s="447"/>
      <c r="V1631" s="447"/>
      <c r="W1631" s="447"/>
      <c r="X1631" s="447"/>
    </row>
    <row r="1632" spans="1:24" ht="12.75">
      <c r="A1632" s="447"/>
      <c r="B1632" s="447"/>
      <c r="C1632" s="454"/>
      <c r="D1632" s="447"/>
      <c r="E1632" s="449"/>
      <c r="F1632" s="447"/>
      <c r="G1632" s="447"/>
      <c r="H1632" s="447"/>
      <c r="I1632" s="447"/>
      <c r="J1632" s="447"/>
      <c r="K1632" s="447"/>
      <c r="L1632" s="447"/>
      <c r="M1632" s="447"/>
      <c r="N1632" s="447"/>
      <c r="O1632" s="447"/>
      <c r="P1632" s="447"/>
      <c r="Q1632" s="447"/>
      <c r="R1632" s="447"/>
      <c r="S1632" s="447"/>
      <c r="T1632" s="447"/>
      <c r="U1632" s="447"/>
      <c r="V1632" s="447"/>
      <c r="W1632" s="447"/>
      <c r="X1632" s="447"/>
    </row>
    <row r="1633" spans="1:24" ht="12.75">
      <c r="A1633" s="447"/>
      <c r="B1633" s="447"/>
      <c r="C1633" s="454"/>
      <c r="D1633" s="447"/>
      <c r="E1633" s="449"/>
      <c r="F1633" s="447"/>
      <c r="G1633" s="447"/>
      <c r="H1633" s="447"/>
      <c r="I1633" s="447"/>
      <c r="J1633" s="447"/>
      <c r="K1633" s="447"/>
      <c r="L1633" s="447"/>
      <c r="M1633" s="447"/>
      <c r="N1633" s="447"/>
      <c r="O1633" s="447"/>
      <c r="P1633" s="447"/>
      <c r="Q1633" s="447"/>
      <c r="R1633" s="447"/>
      <c r="S1633" s="447"/>
      <c r="T1633" s="447"/>
      <c r="U1633" s="447"/>
      <c r="V1633" s="447"/>
      <c r="W1633" s="447"/>
      <c r="X1633" s="447"/>
    </row>
    <row r="1634" spans="1:24" ht="12.75">
      <c r="A1634" s="447"/>
      <c r="B1634" s="447"/>
      <c r="C1634" s="454"/>
      <c r="D1634" s="447"/>
      <c r="E1634" s="449"/>
      <c r="F1634" s="447"/>
      <c r="G1634" s="447"/>
      <c r="H1634" s="447"/>
      <c r="I1634" s="447"/>
      <c r="J1634" s="447"/>
      <c r="K1634" s="447"/>
      <c r="L1634" s="447"/>
      <c r="M1634" s="447"/>
      <c r="N1634" s="447"/>
      <c r="O1634" s="447"/>
      <c r="P1634" s="447"/>
      <c r="Q1634" s="447"/>
      <c r="R1634" s="447"/>
      <c r="S1634" s="447"/>
      <c r="T1634" s="447"/>
      <c r="U1634" s="447"/>
      <c r="V1634" s="447"/>
      <c r="W1634" s="447"/>
      <c r="X1634" s="447"/>
    </row>
    <row r="1635" spans="1:24" ht="12.75">
      <c r="A1635" s="447"/>
      <c r="B1635" s="447"/>
      <c r="C1635" s="454"/>
      <c r="D1635" s="447"/>
      <c r="E1635" s="449"/>
      <c r="F1635" s="447"/>
      <c r="G1635" s="447"/>
      <c r="H1635" s="447"/>
      <c r="I1635" s="447"/>
      <c r="J1635" s="447"/>
      <c r="K1635" s="447"/>
      <c r="L1635" s="447"/>
      <c r="M1635" s="447"/>
      <c r="N1635" s="447"/>
      <c r="O1635" s="447"/>
      <c r="P1635" s="447"/>
      <c r="Q1635" s="447"/>
      <c r="R1635" s="447"/>
      <c r="S1635" s="447"/>
      <c r="T1635" s="447"/>
      <c r="U1635" s="447"/>
      <c r="V1635" s="447"/>
      <c r="W1635" s="447"/>
      <c r="X1635" s="447"/>
    </row>
    <row r="1636" spans="1:24" ht="12.75">
      <c r="A1636" s="447"/>
      <c r="B1636" s="447"/>
      <c r="C1636" s="454"/>
      <c r="D1636" s="447"/>
      <c r="E1636" s="449"/>
      <c r="F1636" s="447"/>
      <c r="G1636" s="447"/>
      <c r="H1636" s="447"/>
      <c r="I1636" s="447"/>
      <c r="J1636" s="447"/>
      <c r="K1636" s="447"/>
      <c r="L1636" s="447"/>
      <c r="M1636" s="447"/>
      <c r="N1636" s="447"/>
      <c r="O1636" s="447"/>
      <c r="P1636" s="447"/>
      <c r="Q1636" s="447"/>
      <c r="R1636" s="447"/>
      <c r="S1636" s="447"/>
      <c r="T1636" s="447"/>
      <c r="U1636" s="447"/>
      <c r="V1636" s="447"/>
      <c r="W1636" s="447"/>
      <c r="X1636" s="447"/>
    </row>
    <row r="1637" spans="1:24" ht="12.75">
      <c r="A1637" s="447"/>
      <c r="B1637" s="447"/>
      <c r="C1637" s="454"/>
      <c r="D1637" s="447"/>
      <c r="E1637" s="449"/>
      <c r="F1637" s="447"/>
      <c r="G1637" s="447"/>
      <c r="H1637" s="447"/>
      <c r="I1637" s="447"/>
      <c r="J1637" s="447"/>
      <c r="K1637" s="447"/>
      <c r="L1637" s="447"/>
      <c r="M1637" s="447"/>
      <c r="N1637" s="447"/>
      <c r="O1637" s="447"/>
      <c r="P1637" s="447"/>
      <c r="Q1637" s="447"/>
      <c r="R1637" s="447"/>
      <c r="S1637" s="447"/>
      <c r="T1637" s="447"/>
      <c r="U1637" s="447"/>
      <c r="V1637" s="447"/>
      <c r="W1637" s="447"/>
      <c r="X1637" s="447"/>
    </row>
    <row r="1638" spans="1:24" ht="12.75">
      <c r="A1638" s="447"/>
      <c r="B1638" s="447"/>
      <c r="C1638" s="454"/>
      <c r="D1638" s="447"/>
      <c r="E1638" s="449"/>
      <c r="F1638" s="447"/>
      <c r="G1638" s="447"/>
      <c r="H1638" s="447"/>
      <c r="I1638" s="447"/>
      <c r="J1638" s="447"/>
      <c r="K1638" s="447"/>
      <c r="L1638" s="447"/>
      <c r="M1638" s="447"/>
      <c r="N1638" s="447"/>
      <c r="O1638" s="447"/>
      <c r="P1638" s="447"/>
      <c r="Q1638" s="447"/>
      <c r="R1638" s="447"/>
      <c r="S1638" s="447"/>
      <c r="T1638" s="447"/>
      <c r="U1638" s="447"/>
      <c r="V1638" s="447"/>
      <c r="W1638" s="447"/>
      <c r="X1638" s="447"/>
    </row>
    <row r="1639" spans="1:24" ht="12.75">
      <c r="A1639" s="447"/>
      <c r="B1639" s="447"/>
      <c r="C1639" s="454"/>
      <c r="D1639" s="447"/>
      <c r="E1639" s="449"/>
      <c r="F1639" s="447"/>
      <c r="G1639" s="447"/>
      <c r="H1639" s="447"/>
      <c r="I1639" s="447"/>
      <c r="J1639" s="447"/>
      <c r="K1639" s="447"/>
      <c r="L1639" s="447"/>
      <c r="M1639" s="447"/>
      <c r="N1639" s="447"/>
      <c r="O1639" s="447"/>
      <c r="P1639" s="447"/>
      <c r="Q1639" s="447"/>
      <c r="R1639" s="447"/>
      <c r="S1639" s="447"/>
      <c r="T1639" s="447"/>
      <c r="U1639" s="447"/>
      <c r="V1639" s="447"/>
      <c r="W1639" s="447"/>
      <c r="X1639" s="447"/>
    </row>
    <row r="1640" spans="1:24" ht="12.75">
      <c r="A1640" s="447"/>
      <c r="B1640" s="447"/>
      <c r="C1640" s="454"/>
      <c r="D1640" s="447"/>
      <c r="E1640" s="449"/>
      <c r="F1640" s="447"/>
      <c r="G1640" s="447"/>
      <c r="H1640" s="447"/>
      <c r="I1640" s="447"/>
      <c r="J1640" s="447"/>
      <c r="K1640" s="447"/>
      <c r="L1640" s="447"/>
      <c r="M1640" s="447"/>
      <c r="N1640" s="447"/>
      <c r="O1640" s="447"/>
      <c r="P1640" s="447"/>
      <c r="Q1640" s="447"/>
      <c r="R1640" s="447"/>
      <c r="S1640" s="447"/>
      <c r="T1640" s="447"/>
      <c r="U1640" s="447"/>
      <c r="V1640" s="447"/>
      <c r="W1640" s="447"/>
      <c r="X1640" s="447"/>
    </row>
    <row r="1641" spans="1:24" ht="12.75">
      <c r="A1641" s="447"/>
      <c r="B1641" s="447"/>
      <c r="C1641" s="454"/>
      <c r="D1641" s="447"/>
      <c r="E1641" s="449"/>
      <c r="F1641" s="447"/>
      <c r="G1641" s="447"/>
      <c r="H1641" s="447"/>
      <c r="I1641" s="447"/>
      <c r="J1641" s="447"/>
      <c r="K1641" s="447"/>
      <c r="L1641" s="447"/>
      <c r="M1641" s="447"/>
      <c r="N1641" s="447"/>
      <c r="O1641" s="447"/>
      <c r="P1641" s="447"/>
      <c r="Q1641" s="447"/>
      <c r="R1641" s="447"/>
      <c r="S1641" s="447"/>
      <c r="T1641" s="447"/>
      <c r="U1641" s="447"/>
      <c r="V1641" s="447"/>
      <c r="W1641" s="447"/>
      <c r="X1641" s="447"/>
    </row>
    <row r="1642" spans="1:24" ht="12.75">
      <c r="A1642" s="447"/>
      <c r="B1642" s="447"/>
      <c r="C1642" s="454"/>
      <c r="D1642" s="447"/>
      <c r="E1642" s="449"/>
      <c r="F1642" s="447"/>
      <c r="G1642" s="447"/>
      <c r="H1642" s="447"/>
      <c r="I1642" s="447"/>
      <c r="J1642" s="447"/>
      <c r="K1642" s="447"/>
      <c r="L1642" s="447"/>
      <c r="M1642" s="447"/>
      <c r="N1642" s="447"/>
      <c r="O1642" s="447"/>
      <c r="P1642" s="447"/>
      <c r="Q1642" s="447"/>
      <c r="R1642" s="447"/>
      <c r="S1642" s="447"/>
      <c r="T1642" s="447"/>
      <c r="U1642" s="447"/>
      <c r="V1642" s="447"/>
      <c r="W1642" s="447"/>
      <c r="X1642" s="447"/>
    </row>
    <row r="1643" spans="1:24" ht="12.75">
      <c r="A1643" s="447"/>
      <c r="B1643" s="447"/>
      <c r="C1643" s="454"/>
      <c r="D1643" s="447"/>
      <c r="E1643" s="449"/>
      <c r="F1643" s="447"/>
      <c r="G1643" s="447"/>
      <c r="H1643" s="447"/>
      <c r="I1643" s="447"/>
      <c r="J1643" s="447"/>
      <c r="K1643" s="447"/>
      <c r="L1643" s="447"/>
      <c r="M1643" s="447"/>
      <c r="N1643" s="447"/>
      <c r="O1643" s="447"/>
      <c r="P1643" s="447"/>
      <c r="Q1643" s="447"/>
      <c r="R1643" s="447"/>
      <c r="S1643" s="447"/>
      <c r="T1643" s="447"/>
      <c r="U1643" s="447"/>
      <c r="V1643" s="447"/>
      <c r="W1643" s="447"/>
      <c r="X1643" s="447"/>
    </row>
    <row r="1644" spans="1:24" ht="12.75">
      <c r="A1644" s="447"/>
      <c r="B1644" s="447"/>
      <c r="C1644" s="454"/>
      <c r="D1644" s="447"/>
      <c r="E1644" s="449"/>
      <c r="F1644" s="447"/>
      <c r="G1644" s="447"/>
      <c r="H1644" s="447"/>
      <c r="I1644" s="447"/>
      <c r="J1644" s="447"/>
      <c r="K1644" s="447"/>
      <c r="L1644" s="447"/>
      <c r="M1644" s="447"/>
      <c r="N1644" s="447"/>
      <c r="O1644" s="447"/>
      <c r="P1644" s="447"/>
      <c r="Q1644" s="447"/>
      <c r="R1644" s="447"/>
      <c r="S1644" s="447"/>
      <c r="T1644" s="447"/>
      <c r="U1644" s="447"/>
      <c r="V1644" s="447"/>
      <c r="W1644" s="447"/>
      <c r="X1644" s="447"/>
    </row>
    <row r="1645" spans="1:24" ht="12.75">
      <c r="A1645" s="447"/>
      <c r="B1645" s="447"/>
      <c r="C1645" s="454"/>
      <c r="D1645" s="447"/>
      <c r="E1645" s="449"/>
      <c r="F1645" s="447"/>
      <c r="G1645" s="447"/>
      <c r="H1645" s="447"/>
      <c r="I1645" s="447"/>
      <c r="J1645" s="447"/>
      <c r="K1645" s="447"/>
      <c r="L1645" s="447"/>
      <c r="M1645" s="447"/>
      <c r="N1645" s="447"/>
      <c r="O1645" s="447"/>
      <c r="P1645" s="447"/>
      <c r="Q1645" s="447"/>
      <c r="R1645" s="447"/>
      <c r="S1645" s="447"/>
      <c r="T1645" s="447"/>
      <c r="U1645" s="447"/>
      <c r="V1645" s="447"/>
      <c r="W1645" s="447"/>
      <c r="X1645" s="447"/>
    </row>
    <row r="1646" spans="1:24" ht="12.75">
      <c r="A1646" s="447"/>
      <c r="B1646" s="447"/>
      <c r="C1646" s="454"/>
      <c r="D1646" s="447"/>
      <c r="E1646" s="449"/>
      <c r="F1646" s="447"/>
      <c r="G1646" s="447"/>
      <c r="H1646" s="447"/>
      <c r="I1646" s="447"/>
      <c r="J1646" s="447"/>
      <c r="K1646" s="447"/>
      <c r="L1646" s="447"/>
      <c r="M1646" s="447"/>
      <c r="N1646" s="447"/>
      <c r="O1646" s="447"/>
      <c r="P1646" s="447"/>
      <c r="Q1646" s="447"/>
      <c r="R1646" s="447"/>
      <c r="S1646" s="447"/>
      <c r="T1646" s="447"/>
      <c r="U1646" s="447"/>
      <c r="V1646" s="447"/>
      <c r="W1646" s="447"/>
      <c r="X1646" s="447"/>
    </row>
    <row r="1647" spans="1:24" ht="12.75">
      <c r="A1647" s="447"/>
      <c r="B1647" s="447"/>
      <c r="C1647" s="454"/>
      <c r="D1647" s="447"/>
      <c r="E1647" s="449"/>
      <c r="F1647" s="447"/>
      <c r="G1647" s="447"/>
      <c r="H1647" s="447"/>
      <c r="I1647" s="447"/>
      <c r="J1647" s="447"/>
      <c r="K1647" s="447"/>
      <c r="L1647" s="447"/>
      <c r="M1647" s="447"/>
      <c r="N1647" s="447"/>
      <c r="O1647" s="447"/>
      <c r="P1647" s="447"/>
      <c r="Q1647" s="447"/>
      <c r="R1647" s="447"/>
      <c r="S1647" s="447"/>
      <c r="T1647" s="447"/>
      <c r="U1647" s="447"/>
      <c r="V1647" s="447"/>
      <c r="W1647" s="447"/>
      <c r="X1647" s="447"/>
    </row>
    <row r="1648" spans="1:24" ht="12.75">
      <c r="A1648" s="447"/>
      <c r="B1648" s="447"/>
      <c r="C1648" s="454"/>
      <c r="D1648" s="447"/>
      <c r="E1648" s="449"/>
      <c r="F1648" s="447"/>
      <c r="G1648" s="447"/>
      <c r="H1648" s="447"/>
      <c r="I1648" s="447"/>
      <c r="J1648" s="447"/>
      <c r="K1648" s="447"/>
      <c r="L1648" s="447"/>
      <c r="M1648" s="447"/>
      <c r="N1648" s="447"/>
      <c r="O1648" s="447"/>
      <c r="P1648" s="447"/>
      <c r="Q1648" s="447"/>
      <c r="R1648" s="447"/>
      <c r="S1648" s="447"/>
      <c r="T1648" s="447"/>
      <c r="U1648" s="447"/>
      <c r="V1648" s="447"/>
      <c r="W1648" s="447"/>
      <c r="X1648" s="447"/>
    </row>
    <row r="1649" spans="1:24" ht="12.75">
      <c r="A1649" s="447"/>
      <c r="B1649" s="447"/>
      <c r="C1649" s="454"/>
      <c r="D1649" s="447"/>
      <c r="E1649" s="449"/>
      <c r="F1649" s="447"/>
      <c r="G1649" s="447"/>
      <c r="H1649" s="447"/>
      <c r="I1649" s="447"/>
      <c r="J1649" s="447"/>
      <c r="K1649" s="447"/>
      <c r="L1649" s="447"/>
      <c r="M1649" s="447"/>
      <c r="N1649" s="447"/>
      <c r="O1649" s="447"/>
      <c r="P1649" s="447"/>
      <c r="Q1649" s="447"/>
      <c r="R1649" s="447"/>
      <c r="S1649" s="447"/>
      <c r="T1649" s="447"/>
      <c r="U1649" s="447"/>
      <c r="V1649" s="447"/>
      <c r="W1649" s="447"/>
      <c r="X1649" s="447"/>
    </row>
    <row r="1650" spans="1:24" ht="12.75">
      <c r="A1650" s="447"/>
      <c r="B1650" s="447"/>
      <c r="C1650" s="454"/>
      <c r="D1650" s="447"/>
      <c r="E1650" s="449"/>
      <c r="F1650" s="447"/>
      <c r="G1650" s="447"/>
      <c r="H1650" s="447"/>
      <c r="I1650" s="447"/>
      <c r="J1650" s="447"/>
      <c r="K1650" s="447"/>
      <c r="L1650" s="447"/>
      <c r="M1650" s="447"/>
      <c r="N1650" s="447"/>
      <c r="O1650" s="447"/>
      <c r="P1650" s="447"/>
      <c r="Q1650" s="447"/>
      <c r="R1650" s="447"/>
      <c r="S1650" s="447"/>
      <c r="T1650" s="447"/>
      <c r="U1650" s="447"/>
      <c r="V1650" s="447"/>
      <c r="W1650" s="447"/>
      <c r="X1650" s="447"/>
    </row>
    <row r="1651" spans="1:24" ht="12.75">
      <c r="A1651" s="447"/>
      <c r="B1651" s="447"/>
      <c r="C1651" s="454"/>
      <c r="D1651" s="447"/>
      <c r="E1651" s="449"/>
      <c r="F1651" s="447"/>
      <c r="G1651" s="447"/>
      <c r="H1651" s="447"/>
      <c r="I1651" s="447"/>
      <c r="J1651" s="447"/>
      <c r="K1651" s="447"/>
      <c r="L1651" s="447"/>
      <c r="M1651" s="447"/>
      <c r="N1651" s="447"/>
      <c r="O1651" s="447"/>
      <c r="P1651" s="447"/>
      <c r="Q1651" s="447"/>
      <c r="R1651" s="447"/>
      <c r="S1651" s="447"/>
      <c r="T1651" s="447"/>
      <c r="U1651" s="447"/>
      <c r="V1651" s="447"/>
      <c r="W1651" s="447"/>
      <c r="X1651" s="447"/>
    </row>
    <row r="1652" spans="1:24" ht="12.75">
      <c r="A1652" s="447"/>
      <c r="B1652" s="447"/>
      <c r="C1652" s="454"/>
      <c r="D1652" s="447"/>
      <c r="E1652" s="449"/>
      <c r="F1652" s="447"/>
      <c r="G1652" s="447"/>
      <c r="H1652" s="447"/>
      <c r="I1652" s="447"/>
      <c r="J1652" s="447"/>
      <c r="K1652" s="447"/>
      <c r="L1652" s="447"/>
      <c r="M1652" s="447"/>
      <c r="N1652" s="447"/>
      <c r="O1652" s="447"/>
      <c r="P1652" s="447"/>
      <c r="Q1652" s="447"/>
      <c r="R1652" s="447"/>
      <c r="S1652" s="447"/>
      <c r="T1652" s="447"/>
      <c r="U1652" s="447"/>
      <c r="V1652" s="447"/>
      <c r="W1652" s="447"/>
      <c r="X1652" s="447"/>
    </row>
    <row r="1653" spans="1:24" ht="12.75">
      <c r="A1653" s="447"/>
      <c r="B1653" s="447"/>
      <c r="C1653" s="454"/>
      <c r="D1653" s="447"/>
      <c r="E1653" s="449"/>
      <c r="F1653" s="447"/>
      <c r="G1653" s="447"/>
      <c r="H1653" s="447"/>
      <c r="I1653" s="447"/>
      <c r="J1653" s="447"/>
      <c r="K1653" s="447"/>
      <c r="L1653" s="447"/>
      <c r="M1653" s="447"/>
      <c r="N1653" s="447"/>
      <c r="O1653" s="447"/>
      <c r="P1653" s="447"/>
      <c r="Q1653" s="447"/>
      <c r="R1653" s="447"/>
      <c r="S1653" s="447"/>
      <c r="T1653" s="447"/>
      <c r="U1653" s="447"/>
      <c r="V1653" s="447"/>
      <c r="W1653" s="447"/>
      <c r="X1653" s="447"/>
    </row>
    <row r="1654" spans="1:24" ht="12.75">
      <c r="A1654" s="447"/>
      <c r="B1654" s="447"/>
      <c r="C1654" s="454"/>
      <c r="D1654" s="447"/>
      <c r="E1654" s="449"/>
      <c r="F1654" s="447"/>
      <c r="G1654" s="447"/>
      <c r="H1654" s="447"/>
      <c r="I1654" s="447"/>
      <c r="J1654" s="447"/>
      <c r="K1654" s="447"/>
      <c r="L1654" s="447"/>
      <c r="M1654" s="447"/>
      <c r="N1654" s="447"/>
      <c r="O1654" s="447"/>
      <c r="P1654" s="447"/>
      <c r="Q1654" s="447"/>
      <c r="R1654" s="447"/>
      <c r="S1654" s="447"/>
      <c r="T1654" s="447"/>
      <c r="U1654" s="447"/>
      <c r="V1654" s="447"/>
      <c r="W1654" s="447"/>
      <c r="X1654" s="447"/>
    </row>
    <row r="1655" spans="1:24" ht="12.75">
      <c r="A1655" s="447"/>
      <c r="B1655" s="447"/>
      <c r="C1655" s="454"/>
      <c r="D1655" s="447"/>
      <c r="E1655" s="449"/>
      <c r="F1655" s="447"/>
      <c r="G1655" s="447"/>
      <c r="H1655" s="447"/>
      <c r="I1655" s="447"/>
      <c r="J1655" s="447"/>
      <c r="K1655" s="447"/>
      <c r="L1655" s="447"/>
      <c r="M1655" s="447"/>
      <c r="N1655" s="447"/>
      <c r="O1655" s="447"/>
      <c r="P1655" s="447"/>
      <c r="Q1655" s="447"/>
      <c r="R1655" s="447"/>
      <c r="S1655" s="447"/>
      <c r="T1655" s="447"/>
      <c r="U1655" s="447"/>
      <c r="V1655" s="447"/>
      <c r="W1655" s="447"/>
      <c r="X1655" s="447"/>
    </row>
    <row r="1656" spans="1:24" ht="12.75">
      <c r="A1656" s="447"/>
      <c r="B1656" s="447"/>
      <c r="C1656" s="454"/>
      <c r="D1656" s="447"/>
      <c r="E1656" s="449"/>
      <c r="F1656" s="447"/>
      <c r="G1656" s="447"/>
      <c r="H1656" s="447"/>
      <c r="I1656" s="447"/>
      <c r="J1656" s="447"/>
      <c r="K1656" s="447"/>
      <c r="L1656" s="447"/>
      <c r="M1656" s="447"/>
      <c r="N1656" s="447"/>
      <c r="O1656" s="447"/>
      <c r="P1656" s="447"/>
      <c r="Q1656" s="447"/>
      <c r="R1656" s="447"/>
      <c r="S1656" s="447"/>
      <c r="T1656" s="447"/>
      <c r="U1656" s="447"/>
      <c r="V1656" s="447"/>
      <c r="W1656" s="447"/>
      <c r="X1656" s="447"/>
    </row>
    <row r="1657" spans="1:24" ht="12.75">
      <c r="A1657" s="447"/>
      <c r="B1657" s="447"/>
      <c r="C1657" s="454"/>
      <c r="D1657" s="447"/>
      <c r="E1657" s="449"/>
      <c r="F1657" s="447"/>
      <c r="G1657" s="447"/>
      <c r="H1657" s="447"/>
      <c r="I1657" s="447"/>
      <c r="J1657" s="447"/>
      <c r="K1657" s="447"/>
      <c r="L1657" s="447"/>
      <c r="M1657" s="447"/>
      <c r="N1657" s="447"/>
      <c r="O1657" s="447"/>
      <c r="P1657" s="447"/>
      <c r="Q1657" s="447"/>
      <c r="R1657" s="447"/>
      <c r="S1657" s="447"/>
      <c r="T1657" s="447"/>
      <c r="U1657" s="447"/>
      <c r="V1657" s="447"/>
      <c r="W1657" s="447"/>
      <c r="X1657" s="447"/>
    </row>
    <row r="1658" spans="1:24" ht="12.75">
      <c r="A1658" s="447"/>
      <c r="B1658" s="447"/>
      <c r="C1658" s="454"/>
      <c r="D1658" s="447"/>
      <c r="E1658" s="449"/>
      <c r="F1658" s="447"/>
      <c r="G1658" s="447"/>
      <c r="H1658" s="447"/>
      <c r="I1658" s="447"/>
      <c r="J1658" s="447"/>
      <c r="K1658" s="447"/>
      <c r="L1658" s="447"/>
      <c r="M1658" s="447"/>
      <c r="N1658" s="447"/>
      <c r="O1658" s="447"/>
      <c r="P1658" s="447"/>
      <c r="Q1658" s="447"/>
      <c r="R1658" s="447"/>
      <c r="S1658" s="447"/>
      <c r="T1658" s="447"/>
      <c r="U1658" s="447"/>
      <c r="V1658" s="447"/>
      <c r="W1658" s="447"/>
      <c r="X1658" s="447"/>
    </row>
    <row r="1659" spans="1:24" ht="12.75">
      <c r="A1659" s="447"/>
      <c r="B1659" s="447"/>
      <c r="C1659" s="454"/>
      <c r="D1659" s="447"/>
      <c r="E1659" s="449"/>
      <c r="F1659" s="447"/>
      <c r="G1659" s="447"/>
      <c r="H1659" s="447"/>
      <c r="I1659" s="447"/>
      <c r="J1659" s="447"/>
      <c r="K1659" s="447"/>
      <c r="L1659" s="447"/>
      <c r="M1659" s="447"/>
      <c r="N1659" s="447"/>
      <c r="O1659" s="447"/>
      <c r="P1659" s="447"/>
      <c r="Q1659" s="447"/>
      <c r="R1659" s="447"/>
      <c r="S1659" s="447"/>
      <c r="T1659" s="447"/>
      <c r="U1659" s="447"/>
      <c r="V1659" s="447"/>
      <c r="W1659" s="447"/>
      <c r="X1659" s="447"/>
    </row>
    <row r="1660" spans="1:24" ht="12.75">
      <c r="A1660" s="447"/>
      <c r="B1660" s="447"/>
      <c r="C1660" s="454"/>
      <c r="D1660" s="447"/>
      <c r="E1660" s="449"/>
      <c r="F1660" s="447"/>
      <c r="G1660" s="447"/>
      <c r="H1660" s="447"/>
      <c r="I1660" s="447"/>
      <c r="J1660" s="447"/>
      <c r="K1660" s="447"/>
      <c r="L1660" s="447"/>
      <c r="M1660" s="447"/>
      <c r="N1660" s="447"/>
      <c r="O1660" s="447"/>
      <c r="P1660" s="447"/>
      <c r="Q1660" s="447"/>
      <c r="R1660" s="447"/>
      <c r="S1660" s="447"/>
      <c r="T1660" s="447"/>
      <c r="U1660" s="447"/>
      <c r="V1660" s="447"/>
      <c r="W1660" s="447"/>
      <c r="X1660" s="447"/>
    </row>
    <row r="1661" spans="1:24" ht="12.75">
      <c r="A1661" s="447"/>
      <c r="B1661" s="447"/>
      <c r="C1661" s="454"/>
      <c r="D1661" s="447"/>
      <c r="E1661" s="449"/>
      <c r="F1661" s="447"/>
      <c r="G1661" s="447"/>
      <c r="H1661" s="447"/>
      <c r="I1661" s="447"/>
      <c r="J1661" s="447"/>
      <c r="K1661" s="447"/>
      <c r="L1661" s="447"/>
      <c r="M1661" s="447"/>
      <c r="N1661" s="447"/>
      <c r="O1661" s="447"/>
      <c r="P1661" s="447"/>
      <c r="Q1661" s="447"/>
      <c r="R1661" s="447"/>
      <c r="S1661" s="447"/>
      <c r="T1661" s="447"/>
      <c r="U1661" s="447"/>
      <c r="V1661" s="447"/>
      <c r="W1661" s="447"/>
      <c r="X1661" s="447"/>
    </row>
    <row r="1662" spans="1:24" ht="12.75">
      <c r="A1662" s="447"/>
      <c r="B1662" s="447"/>
      <c r="C1662" s="454"/>
      <c r="D1662" s="447"/>
      <c r="E1662" s="449"/>
      <c r="F1662" s="447"/>
      <c r="G1662" s="447"/>
      <c r="H1662" s="447"/>
      <c r="I1662" s="447"/>
      <c r="J1662" s="447"/>
      <c r="K1662" s="447"/>
      <c r="L1662" s="447"/>
      <c r="M1662" s="447"/>
      <c r="N1662" s="447"/>
      <c r="O1662" s="447"/>
      <c r="P1662" s="447"/>
      <c r="Q1662" s="447"/>
      <c r="R1662" s="447"/>
      <c r="S1662" s="447"/>
      <c r="T1662" s="447"/>
      <c r="U1662" s="447"/>
      <c r="V1662" s="447"/>
      <c r="W1662" s="447"/>
      <c r="X1662" s="447"/>
    </row>
    <row r="1663" spans="1:24" ht="12.75">
      <c r="A1663" s="447"/>
      <c r="B1663" s="447"/>
      <c r="C1663" s="454"/>
      <c r="D1663" s="447"/>
      <c r="E1663" s="449"/>
      <c r="F1663" s="447"/>
      <c r="G1663" s="447"/>
      <c r="H1663" s="447"/>
      <c r="I1663" s="447"/>
      <c r="J1663" s="447"/>
      <c r="K1663" s="447"/>
      <c r="L1663" s="447"/>
      <c r="M1663" s="447"/>
      <c r="N1663" s="447"/>
      <c r="O1663" s="447"/>
      <c r="P1663" s="447"/>
      <c r="Q1663" s="447"/>
      <c r="R1663" s="447"/>
      <c r="S1663" s="447"/>
      <c r="T1663" s="447"/>
      <c r="U1663" s="447"/>
      <c r="V1663" s="447"/>
      <c r="W1663" s="447"/>
      <c r="X1663" s="447"/>
    </row>
    <row r="1664" spans="1:24" ht="12.75">
      <c r="A1664" s="447"/>
      <c r="B1664" s="447"/>
      <c r="C1664" s="454"/>
      <c r="D1664" s="447"/>
      <c r="E1664" s="449"/>
      <c r="F1664" s="447"/>
      <c r="G1664" s="447"/>
      <c r="H1664" s="447"/>
      <c r="I1664" s="447"/>
      <c r="J1664" s="447"/>
      <c r="K1664" s="447"/>
      <c r="L1664" s="447"/>
      <c r="M1664" s="447"/>
      <c r="N1664" s="447"/>
      <c r="O1664" s="447"/>
      <c r="P1664" s="447"/>
      <c r="Q1664" s="447"/>
      <c r="R1664" s="447"/>
      <c r="S1664" s="447"/>
      <c r="T1664" s="447"/>
      <c r="U1664" s="447"/>
      <c r="V1664" s="447"/>
      <c r="W1664" s="447"/>
      <c r="X1664" s="447"/>
    </row>
    <row r="1665" spans="1:24" ht="12.75">
      <c r="A1665" s="447"/>
      <c r="B1665" s="447"/>
      <c r="C1665" s="454"/>
      <c r="D1665" s="447"/>
      <c r="E1665" s="449"/>
      <c r="F1665" s="447"/>
      <c r="G1665" s="447"/>
      <c r="H1665" s="447"/>
      <c r="I1665" s="447"/>
      <c r="J1665" s="447"/>
      <c r="K1665" s="447"/>
      <c r="L1665" s="447"/>
      <c r="M1665" s="447"/>
      <c r="N1665" s="447"/>
      <c r="O1665" s="447"/>
      <c r="P1665" s="447"/>
      <c r="Q1665" s="447"/>
      <c r="R1665" s="447"/>
      <c r="S1665" s="447"/>
      <c r="T1665" s="447"/>
      <c r="U1665" s="447"/>
      <c r="V1665" s="447"/>
      <c r="W1665" s="447"/>
      <c r="X1665" s="447"/>
    </row>
    <row r="1666" spans="1:24" ht="12.75">
      <c r="A1666" s="447"/>
      <c r="B1666" s="447"/>
      <c r="C1666" s="454"/>
      <c r="D1666" s="447"/>
      <c r="E1666" s="449"/>
      <c r="F1666" s="447"/>
      <c r="G1666" s="447"/>
      <c r="H1666" s="447"/>
      <c r="I1666" s="447"/>
      <c r="J1666" s="447"/>
      <c r="K1666" s="447"/>
      <c r="L1666" s="447"/>
      <c r="M1666" s="447"/>
      <c r="N1666" s="447"/>
      <c r="O1666" s="447"/>
      <c r="P1666" s="447"/>
      <c r="Q1666" s="447"/>
      <c r="R1666" s="447"/>
      <c r="S1666" s="447"/>
      <c r="T1666" s="447"/>
      <c r="U1666" s="447"/>
      <c r="V1666" s="447"/>
      <c r="W1666" s="447"/>
      <c r="X1666" s="447"/>
    </row>
    <row r="1667" spans="1:24" ht="12.75">
      <c r="A1667" s="447"/>
      <c r="B1667" s="447"/>
      <c r="C1667" s="454"/>
      <c r="D1667" s="447"/>
      <c r="E1667" s="449"/>
      <c r="F1667" s="447"/>
      <c r="G1667" s="447"/>
      <c r="H1667" s="447"/>
      <c r="I1667" s="447"/>
      <c r="J1667" s="447"/>
      <c r="K1667" s="447"/>
      <c r="L1667" s="447"/>
      <c r="M1667" s="447"/>
      <c r="N1667" s="447"/>
      <c r="O1667" s="447"/>
      <c r="P1667" s="447"/>
      <c r="Q1667" s="447"/>
      <c r="R1667" s="447"/>
      <c r="S1667" s="447"/>
      <c r="T1667" s="447"/>
      <c r="U1667" s="447"/>
      <c r="V1667" s="447"/>
      <c r="W1667" s="447"/>
      <c r="X1667" s="447"/>
    </row>
    <row r="1668" spans="1:24" ht="12.75">
      <c r="A1668" s="447"/>
      <c r="B1668" s="447"/>
      <c r="C1668" s="454"/>
      <c r="D1668" s="447"/>
      <c r="E1668" s="449"/>
      <c r="F1668" s="447"/>
      <c r="G1668" s="447"/>
      <c r="H1668" s="447"/>
      <c r="I1668" s="447"/>
      <c r="J1668" s="447"/>
      <c r="K1668" s="447"/>
      <c r="L1668" s="447"/>
      <c r="M1668" s="447"/>
      <c r="N1668" s="447"/>
      <c r="O1668" s="447"/>
      <c r="P1668" s="447"/>
      <c r="Q1668" s="447"/>
      <c r="R1668" s="447"/>
      <c r="S1668" s="447"/>
      <c r="T1668" s="447"/>
      <c r="U1668" s="447"/>
      <c r="V1668" s="447"/>
      <c r="W1668" s="447"/>
      <c r="X1668" s="447"/>
    </row>
    <row r="1669" spans="1:24" ht="12.75">
      <c r="A1669" s="447"/>
      <c r="B1669" s="447"/>
      <c r="C1669" s="454"/>
      <c r="D1669" s="447"/>
      <c r="E1669" s="449"/>
      <c r="F1669" s="447"/>
      <c r="G1669" s="447"/>
      <c r="H1669" s="447"/>
      <c r="I1669" s="447"/>
      <c r="J1669" s="447"/>
      <c r="K1669" s="447"/>
      <c r="L1669" s="447"/>
      <c r="M1669" s="447"/>
      <c r="N1669" s="447"/>
      <c r="O1669" s="447"/>
      <c r="P1669" s="447"/>
      <c r="Q1669" s="447"/>
      <c r="R1669" s="447"/>
      <c r="S1669" s="447"/>
      <c r="T1669" s="447"/>
      <c r="U1669" s="447"/>
      <c r="V1669" s="447"/>
      <c r="W1669" s="447"/>
      <c r="X1669" s="447"/>
    </row>
    <row r="1670" spans="1:24" ht="12.75">
      <c r="A1670" s="447"/>
      <c r="B1670" s="447"/>
      <c r="C1670" s="454"/>
      <c r="D1670" s="447"/>
      <c r="E1670" s="449"/>
      <c r="F1670" s="447"/>
      <c r="G1670" s="447"/>
      <c r="H1670" s="447"/>
      <c r="I1670" s="447"/>
      <c r="J1670" s="447"/>
      <c r="K1670" s="447"/>
      <c r="L1670" s="447"/>
      <c r="M1670" s="447"/>
      <c r="N1670" s="447"/>
      <c r="O1670" s="447"/>
      <c r="P1670" s="447"/>
      <c r="Q1670" s="447"/>
      <c r="R1670" s="447"/>
      <c r="S1670" s="447"/>
      <c r="T1670" s="447"/>
      <c r="U1670" s="447"/>
      <c r="V1670" s="447"/>
      <c r="W1670" s="447"/>
      <c r="X1670" s="447"/>
    </row>
    <row r="1671" spans="1:24" ht="12.75">
      <c r="A1671" s="447"/>
      <c r="B1671" s="447"/>
      <c r="C1671" s="454"/>
      <c r="D1671" s="447"/>
      <c r="E1671" s="449"/>
      <c r="F1671" s="447"/>
      <c r="G1671" s="447"/>
      <c r="H1671" s="447"/>
      <c r="I1671" s="447"/>
      <c r="J1671" s="447"/>
      <c r="K1671" s="447"/>
      <c r="L1671" s="447"/>
      <c r="M1671" s="447"/>
      <c r="N1671" s="447"/>
      <c r="O1671" s="447"/>
      <c r="P1671" s="447"/>
      <c r="Q1671" s="447"/>
      <c r="R1671" s="447"/>
      <c r="S1671" s="447"/>
      <c r="T1671" s="447"/>
      <c r="U1671" s="447"/>
      <c r="V1671" s="447"/>
      <c r="W1671" s="447"/>
      <c r="X1671" s="447"/>
    </row>
    <row r="1672" spans="1:24" ht="12.75">
      <c r="A1672" s="447"/>
      <c r="B1672" s="447"/>
      <c r="C1672" s="454"/>
      <c r="D1672" s="447"/>
      <c r="E1672" s="449"/>
      <c r="F1672" s="447"/>
      <c r="G1672" s="447"/>
      <c r="H1672" s="447"/>
      <c r="I1672" s="447"/>
      <c r="J1672" s="447"/>
      <c r="K1672" s="447"/>
      <c r="L1672" s="447"/>
      <c r="M1672" s="447"/>
      <c r="N1672" s="447"/>
      <c r="O1672" s="447"/>
      <c r="P1672" s="447"/>
      <c r="Q1672" s="447"/>
      <c r="R1672" s="447"/>
      <c r="S1672" s="447"/>
      <c r="T1672" s="447"/>
      <c r="U1672" s="447"/>
      <c r="V1672" s="447"/>
      <c r="W1672" s="447"/>
      <c r="X1672" s="447"/>
    </row>
    <row r="1673" spans="1:24" ht="12.75">
      <c r="A1673" s="447"/>
      <c r="B1673" s="447"/>
      <c r="C1673" s="454"/>
      <c r="D1673" s="447"/>
      <c r="E1673" s="449"/>
      <c r="F1673" s="447"/>
      <c r="G1673" s="447"/>
      <c r="H1673" s="447"/>
      <c r="I1673" s="447"/>
      <c r="J1673" s="447"/>
      <c r="K1673" s="447"/>
      <c r="L1673" s="447"/>
      <c r="M1673" s="447"/>
      <c r="N1673" s="447"/>
      <c r="O1673" s="447"/>
      <c r="P1673" s="447"/>
      <c r="Q1673" s="447"/>
      <c r="R1673" s="447"/>
      <c r="S1673" s="447"/>
      <c r="T1673" s="447"/>
      <c r="U1673" s="447"/>
      <c r="V1673" s="447"/>
      <c r="W1673" s="447"/>
      <c r="X1673" s="447"/>
    </row>
    <row r="1674" spans="1:24" ht="12.75">
      <c r="A1674" s="447"/>
      <c r="B1674" s="447"/>
      <c r="C1674" s="454"/>
      <c r="D1674" s="447"/>
      <c r="E1674" s="449"/>
      <c r="F1674" s="447"/>
      <c r="G1674" s="447"/>
      <c r="H1674" s="447"/>
      <c r="I1674" s="447"/>
      <c r="J1674" s="447"/>
      <c r="K1674" s="447"/>
      <c r="L1674" s="447"/>
      <c r="M1674" s="447"/>
      <c r="N1674" s="447"/>
      <c r="O1674" s="447"/>
      <c r="P1674" s="447"/>
      <c r="Q1674" s="447"/>
      <c r="R1674" s="447"/>
      <c r="S1674" s="447"/>
      <c r="T1674" s="447"/>
      <c r="U1674" s="447"/>
      <c r="V1674" s="447"/>
      <c r="W1674" s="447"/>
      <c r="X1674" s="447"/>
    </row>
    <row r="1675" spans="1:24" ht="12.75">
      <c r="A1675" s="447"/>
      <c r="B1675" s="447"/>
      <c r="C1675" s="454"/>
      <c r="D1675" s="447"/>
      <c r="E1675" s="449"/>
      <c r="F1675" s="447"/>
      <c r="G1675" s="447"/>
      <c r="H1675" s="447"/>
      <c r="I1675" s="447"/>
      <c r="J1675" s="447"/>
      <c r="K1675" s="447"/>
      <c r="L1675" s="447"/>
      <c r="M1675" s="447"/>
      <c r="N1675" s="447"/>
      <c r="O1675" s="447"/>
      <c r="P1675" s="447"/>
      <c r="Q1675" s="447"/>
      <c r="R1675" s="447"/>
      <c r="S1675" s="447"/>
      <c r="T1675" s="447"/>
      <c r="U1675" s="447"/>
      <c r="V1675" s="447"/>
      <c r="W1675" s="447"/>
      <c r="X1675" s="447"/>
    </row>
    <row r="1676" spans="1:24" ht="12.75">
      <c r="A1676" s="447"/>
      <c r="B1676" s="447"/>
      <c r="C1676" s="454"/>
      <c r="D1676" s="447"/>
      <c r="E1676" s="449"/>
      <c r="F1676" s="447"/>
      <c r="G1676" s="447"/>
      <c r="H1676" s="447"/>
      <c r="I1676" s="447"/>
      <c r="J1676" s="447"/>
      <c r="K1676" s="447"/>
      <c r="L1676" s="447"/>
      <c r="M1676" s="447"/>
      <c r="N1676" s="447"/>
      <c r="O1676" s="447"/>
      <c r="P1676" s="447"/>
      <c r="Q1676" s="447"/>
      <c r="R1676" s="447"/>
      <c r="S1676" s="447"/>
      <c r="T1676" s="447"/>
      <c r="U1676" s="447"/>
      <c r="V1676" s="447"/>
      <c r="W1676" s="447"/>
      <c r="X1676" s="447"/>
    </row>
    <row r="1677" spans="1:24" ht="12.75">
      <c r="A1677" s="447"/>
      <c r="B1677" s="447"/>
      <c r="C1677" s="454"/>
      <c r="D1677" s="447"/>
      <c r="E1677" s="449"/>
      <c r="F1677" s="447"/>
      <c r="G1677" s="447"/>
      <c r="H1677" s="447"/>
      <c r="I1677" s="447"/>
      <c r="J1677" s="447"/>
      <c r="K1677" s="447"/>
      <c r="L1677" s="447"/>
      <c r="M1677" s="447"/>
      <c r="N1677" s="447"/>
      <c r="O1677" s="447"/>
      <c r="P1677" s="447"/>
      <c r="Q1677" s="447"/>
      <c r="R1677" s="447"/>
      <c r="S1677" s="447"/>
      <c r="T1677" s="447"/>
      <c r="U1677" s="447"/>
      <c r="V1677" s="447"/>
      <c r="W1677" s="447"/>
      <c r="X1677" s="447"/>
    </row>
  </sheetData>
  <customSheetViews>
    <customSheetView guid="{0AD313F2-97F8-4D82-80F6-A08B8C8622A6}" filter="1" showAutoFilter="1">
      <pageMargins left="0.7" right="0.7" top="0.75" bottom="0.75" header="0.3" footer="0.3"/>
      <autoFilter ref="E10"/>
    </customSheetView>
  </customSheetViews>
  <conditionalFormatting sqref="B3:F32">
    <cfRule type="cellIs" dxfId="0" priority="1" operator="equal">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4"/>
  <sheetViews>
    <sheetView workbookViewId="0"/>
  </sheetViews>
  <sheetFormatPr baseColWidth="10" defaultColWidth="14.42578125" defaultRowHeight="15.75" customHeight="1"/>
  <cols>
    <col min="1" max="1" width="7.85546875" customWidth="1"/>
    <col min="2" max="2" width="20.7109375" customWidth="1"/>
    <col min="11" max="11" width="20.7109375" customWidth="1"/>
  </cols>
  <sheetData>
    <row r="1" spans="1:26" ht="15.75" customHeight="1">
      <c r="A1" s="550" t="s">
        <v>9</v>
      </c>
      <c r="B1" s="551"/>
      <c r="C1" s="551"/>
      <c r="D1" s="551"/>
      <c r="E1" s="551"/>
      <c r="F1" s="551"/>
      <c r="G1" s="551"/>
      <c r="H1" s="551"/>
      <c r="I1" s="551"/>
      <c r="J1" s="551"/>
      <c r="K1" s="551"/>
      <c r="L1" s="551"/>
      <c r="M1" s="551"/>
      <c r="N1" s="551"/>
      <c r="O1" s="551"/>
      <c r="P1" s="439"/>
      <c r="Q1" s="439"/>
      <c r="R1" s="439"/>
      <c r="S1" s="439"/>
      <c r="T1" s="439"/>
      <c r="U1" s="439"/>
      <c r="V1" s="439"/>
      <c r="W1" s="439"/>
      <c r="X1" s="439"/>
      <c r="Y1" s="439"/>
      <c r="Z1" s="439"/>
    </row>
    <row r="2" spans="1:26" ht="15.75" customHeight="1">
      <c r="A2" s="463"/>
      <c r="B2" s="439"/>
      <c r="C2" s="439"/>
      <c r="D2" s="439"/>
      <c r="E2" s="439"/>
      <c r="F2" s="439"/>
      <c r="G2" s="439"/>
      <c r="H2" s="439"/>
      <c r="I2" s="439"/>
      <c r="J2" s="439"/>
      <c r="K2" s="439"/>
      <c r="L2" s="439"/>
      <c r="M2" s="439"/>
      <c r="N2" s="439"/>
      <c r="O2" s="464"/>
      <c r="P2" s="439"/>
      <c r="Q2" s="439"/>
      <c r="R2" s="439"/>
      <c r="S2" s="439"/>
      <c r="T2" s="439"/>
      <c r="U2" s="439"/>
      <c r="V2" s="439"/>
      <c r="W2" s="439"/>
      <c r="X2" s="439"/>
      <c r="Y2" s="439"/>
      <c r="Z2" s="439"/>
    </row>
    <row r="3" spans="1:26" ht="15.75" customHeight="1">
      <c r="A3" s="463"/>
      <c r="B3" s="553" t="s">
        <v>6748</v>
      </c>
      <c r="C3" s="544"/>
      <c r="D3" s="545"/>
      <c r="E3" s="466"/>
      <c r="F3" s="467" t="s">
        <v>44</v>
      </c>
      <c r="G3" s="467" t="s">
        <v>13191</v>
      </c>
      <c r="H3" s="467" t="s">
        <v>15</v>
      </c>
      <c r="I3" s="467" t="s">
        <v>4805</v>
      </c>
      <c r="J3" s="439"/>
      <c r="K3" s="32"/>
      <c r="L3" s="467" t="s">
        <v>13191</v>
      </c>
      <c r="M3" s="467" t="s">
        <v>15</v>
      </c>
      <c r="N3" s="467" t="s">
        <v>4805</v>
      </c>
      <c r="O3" s="464"/>
      <c r="P3" s="439"/>
      <c r="Q3" s="439"/>
      <c r="R3" s="439"/>
      <c r="S3" s="439"/>
      <c r="T3" s="439"/>
      <c r="U3" s="439"/>
      <c r="V3" s="439"/>
      <c r="W3" s="439"/>
      <c r="X3" s="439"/>
      <c r="Y3" s="439"/>
      <c r="Z3" s="439"/>
    </row>
    <row r="4" spans="1:26" ht="15.75" customHeight="1">
      <c r="A4" s="463"/>
      <c r="B4" s="468" t="s">
        <v>223</v>
      </c>
      <c r="C4" s="469">
        <f>COUNTIF('2018'!H3:H236,B4)</f>
        <v>147</v>
      </c>
      <c r="D4" s="470">
        <f>C4/C6</f>
        <v>0.62820512820512819</v>
      </c>
      <c r="E4" s="32"/>
      <c r="F4" s="468" t="s">
        <v>114</v>
      </c>
      <c r="G4" s="469">
        <f>COUNTIF('2018'!G$3:G$236,F4)</f>
        <v>114</v>
      </c>
      <c r="H4" s="469">
        <f>COUNTIFS('2018'!H$3:H$236,"SEGUIMIENTO",'2018'!G$3:G$236,F4)</f>
        <v>16</v>
      </c>
      <c r="I4" s="471">
        <f>COUNTIFS('2018'!H$3:H$236,"SOLUCIONADO",'2018'!G$3:G$236,F4)</f>
        <v>98</v>
      </c>
      <c r="J4" s="439"/>
      <c r="K4" s="468" t="s">
        <v>4647</v>
      </c>
      <c r="L4" s="469">
        <f t="shared" ref="L4:L8" si="0">M4+N4</f>
        <v>107</v>
      </c>
      <c r="M4" s="469">
        <f>COUNTIFS('2018'!H$3:H$236,"SEGUIMIENTO",'2018'!D$3:D$236,K4)</f>
        <v>38</v>
      </c>
      <c r="N4" s="471">
        <f>COUNTIFS('2018'!H$3:H$236,"SOLUCIONADO",'2018'!D$3:D$236,K4)</f>
        <v>69</v>
      </c>
      <c r="O4" s="464"/>
      <c r="P4" s="439"/>
      <c r="Q4" s="439"/>
      <c r="R4" s="439"/>
      <c r="S4" s="439"/>
      <c r="T4" s="439"/>
      <c r="U4" s="439"/>
      <c r="V4" s="439"/>
      <c r="W4" s="439"/>
      <c r="X4" s="439"/>
      <c r="Y4" s="439"/>
      <c r="Z4" s="439"/>
    </row>
    <row r="5" spans="1:26" ht="15.75" customHeight="1">
      <c r="A5" s="463"/>
      <c r="B5" s="468" t="s">
        <v>118</v>
      </c>
      <c r="C5" s="469">
        <f>COUNTIF('2018'!H3:H236,B5)</f>
        <v>87</v>
      </c>
      <c r="D5" s="470">
        <f>C5/C6</f>
        <v>0.37179487179487181</v>
      </c>
      <c r="E5" s="32"/>
      <c r="F5" s="468" t="s">
        <v>271</v>
      </c>
      <c r="G5" s="469">
        <f>COUNTIF('2018'!G$3:G$236,F5)</f>
        <v>55</v>
      </c>
      <c r="H5" s="469">
        <f>COUNTIFS('2018'!H$3:H$236,"SEGUIMIENTO",'2018'!G$3:G$236,F5)</f>
        <v>46</v>
      </c>
      <c r="I5" s="471">
        <f>COUNTIFS('2018'!H$3:H$236,"SOLUCIONADO",'2018'!G$3:G$236,F5)</f>
        <v>9</v>
      </c>
      <c r="J5" s="439"/>
      <c r="K5" s="468" t="s">
        <v>4798</v>
      </c>
      <c r="L5" s="469">
        <f t="shared" si="0"/>
        <v>55</v>
      </c>
      <c r="M5" s="469">
        <f>COUNTIFS('2018'!H$3:H$236,"SEGUIMIENTO",'2018'!D$3:D$236,K5)</f>
        <v>20</v>
      </c>
      <c r="N5" s="471">
        <f>COUNTIFS('2018'!H$3:H$236,"SOLUCIONADO",'2018'!D$3:D$236,K5)</f>
        <v>35</v>
      </c>
      <c r="O5" s="464"/>
      <c r="P5" s="439"/>
      <c r="Q5" s="439"/>
      <c r="R5" s="439"/>
      <c r="S5" s="439"/>
      <c r="T5" s="439"/>
      <c r="U5" s="439"/>
      <c r="V5" s="439"/>
      <c r="W5" s="439"/>
      <c r="X5" s="439"/>
      <c r="Y5" s="439"/>
      <c r="Z5" s="439"/>
    </row>
    <row r="6" spans="1:26" ht="15.75" customHeight="1">
      <c r="A6" s="463"/>
      <c r="B6" s="472"/>
      <c r="C6" s="469">
        <f>SUM(C4:C5)</f>
        <v>234</v>
      </c>
      <c r="D6" s="472"/>
      <c r="E6" s="32"/>
      <c r="F6" s="468" t="s">
        <v>222</v>
      </c>
      <c r="G6" s="469">
        <f>COUNTIF('2018'!G$3:G$236,F6)</f>
        <v>37</v>
      </c>
      <c r="H6" s="469">
        <f>COUNTIFS('2018'!H$3:H$236,"SEGUIMIENTO",'2018'!G$3:G$236,F6)</f>
        <v>3</v>
      </c>
      <c r="I6" s="471">
        <f>COUNTIFS('2018'!H$3:H$236,"SOLUCIONADO",'2018'!G$3:G$236,F6)</f>
        <v>34</v>
      </c>
      <c r="J6" s="439"/>
      <c r="K6" s="468" t="s">
        <v>4789</v>
      </c>
      <c r="L6" s="469">
        <f t="shared" si="0"/>
        <v>46</v>
      </c>
      <c r="M6" s="469">
        <f>COUNTIFS('2018'!H$3:H$236,"SEGUIMIENTO",'2018'!D$3:D$236,K6)</f>
        <v>20</v>
      </c>
      <c r="N6" s="471">
        <f>COUNTIFS('2018'!H$3:H$236,"SOLUCIONADO",'2018'!D$3:D$236,K6)</f>
        <v>26</v>
      </c>
      <c r="O6" s="464"/>
      <c r="P6" s="439"/>
      <c r="Q6" s="439"/>
      <c r="R6" s="439"/>
      <c r="S6" s="439"/>
      <c r="T6" s="439"/>
      <c r="U6" s="439"/>
      <c r="V6" s="439"/>
      <c r="W6" s="439"/>
      <c r="X6" s="439"/>
      <c r="Y6" s="439"/>
      <c r="Z6" s="439"/>
    </row>
    <row r="7" spans="1:26" ht="15.75" customHeight="1">
      <c r="A7" s="463"/>
      <c r="B7" s="32"/>
      <c r="C7" s="32"/>
      <c r="D7" s="32"/>
      <c r="E7" s="32"/>
      <c r="F7" s="468" t="s">
        <v>4846</v>
      </c>
      <c r="G7" s="469">
        <f>COUNTIF('2018'!G$3:G$236,F7)</f>
        <v>3</v>
      </c>
      <c r="H7" s="469">
        <f>COUNTIFS('2018'!H$3:H$236,"SEGUIMIENTO",'2018'!G$3:G$236,F7)</f>
        <v>0</v>
      </c>
      <c r="I7" s="471">
        <f>COUNTIFS('2018'!H$3:H$236,"SOLUCIONADO",'2018'!G$3:G$236,F7)</f>
        <v>3</v>
      </c>
      <c r="J7" s="439"/>
      <c r="K7" s="468" t="s">
        <v>4813</v>
      </c>
      <c r="L7" s="469">
        <f t="shared" si="0"/>
        <v>20</v>
      </c>
      <c r="M7" s="469">
        <f>COUNTIFS('2018'!H$3:H$236,"SEGUIMIENTO",'2018'!D$3:D$236,K7)</f>
        <v>4</v>
      </c>
      <c r="N7" s="471">
        <f>COUNTIFS('2018'!H$3:H$236,"SOLUCIONADO",'2018'!D$3:D$236,K7)</f>
        <v>16</v>
      </c>
      <c r="O7" s="464"/>
      <c r="P7" s="439"/>
      <c r="Q7" s="439"/>
      <c r="R7" s="439"/>
      <c r="S7" s="439"/>
      <c r="T7" s="439"/>
      <c r="U7" s="439"/>
      <c r="V7" s="439"/>
      <c r="W7" s="439"/>
      <c r="X7" s="439"/>
      <c r="Y7" s="439"/>
      <c r="Z7" s="439"/>
    </row>
    <row r="8" spans="1:26" ht="15.75" customHeight="1">
      <c r="A8" s="463"/>
      <c r="B8" s="32"/>
      <c r="C8" s="32"/>
      <c r="D8" s="32"/>
      <c r="E8" s="32"/>
      <c r="F8" s="468" t="s">
        <v>362</v>
      </c>
      <c r="G8" s="469">
        <f>COUNTIF('2018'!G$3:G$236,F8)</f>
        <v>25</v>
      </c>
      <c r="H8" s="469">
        <f>COUNTIFS('2018'!H$3:H$236,"SEGUIMIENTO",'2018'!G$3:G$236,F8)</f>
        <v>22</v>
      </c>
      <c r="I8" s="471">
        <f>COUNTIFS('2018'!H$3:H$236,"SOLUCIONADO",'2018'!G$3:G$236,F8)</f>
        <v>3</v>
      </c>
      <c r="J8" s="439"/>
      <c r="K8" s="468" t="s">
        <v>5247</v>
      </c>
      <c r="L8" s="469">
        <f t="shared" si="0"/>
        <v>4</v>
      </c>
      <c r="M8" s="469">
        <f>COUNTIFS('2018'!H$3:H$236,"SEGUIMIENTO",'2018'!D$3:D$236,K8)</f>
        <v>3</v>
      </c>
      <c r="N8" s="471">
        <f>COUNTIFS('2018'!H$3:H$236,"SOLUCIONADO",'2018'!D$3:D$236,K8)</f>
        <v>1</v>
      </c>
      <c r="O8" s="464"/>
      <c r="P8" s="439"/>
      <c r="Q8" s="439"/>
      <c r="R8" s="439"/>
      <c r="S8" s="439"/>
      <c r="T8" s="439"/>
      <c r="U8" s="439"/>
      <c r="V8" s="439"/>
      <c r="W8" s="439"/>
      <c r="X8" s="439"/>
      <c r="Y8" s="439"/>
      <c r="Z8" s="439"/>
    </row>
    <row r="9" spans="1:26" ht="15.75" customHeight="1">
      <c r="A9" s="463"/>
      <c r="B9" s="32"/>
      <c r="C9" s="32"/>
      <c r="D9" s="32"/>
      <c r="E9" s="32"/>
      <c r="F9" s="32"/>
      <c r="G9" s="32"/>
      <c r="H9" s="32"/>
      <c r="I9" s="32"/>
      <c r="J9" s="439"/>
      <c r="K9" s="439"/>
      <c r="L9" s="439"/>
      <c r="M9" s="439"/>
      <c r="N9" s="439"/>
      <c r="O9" s="464"/>
      <c r="P9" s="439"/>
      <c r="Q9" s="439"/>
      <c r="R9" s="439"/>
      <c r="S9" s="439"/>
      <c r="T9" s="439"/>
      <c r="U9" s="439"/>
      <c r="V9" s="439"/>
      <c r="W9" s="439"/>
      <c r="X9" s="439"/>
      <c r="Y9" s="439"/>
      <c r="Z9" s="439"/>
    </row>
    <row r="10" spans="1:26" ht="15.75" customHeight="1">
      <c r="A10" s="463"/>
      <c r="B10" s="32"/>
      <c r="C10" s="32"/>
      <c r="D10" s="32"/>
      <c r="E10" s="32"/>
      <c r="F10" s="32"/>
      <c r="G10" s="32"/>
      <c r="H10" s="32"/>
      <c r="I10" s="32"/>
      <c r="J10" s="439"/>
      <c r="K10" s="439"/>
      <c r="L10" s="439"/>
      <c r="M10" s="439"/>
      <c r="N10" s="439"/>
      <c r="O10" s="464"/>
      <c r="P10" s="439"/>
      <c r="Q10" s="439"/>
      <c r="R10" s="439"/>
      <c r="S10" s="439"/>
      <c r="T10" s="439"/>
      <c r="U10" s="439"/>
      <c r="V10" s="439"/>
      <c r="W10" s="439"/>
      <c r="X10" s="439"/>
      <c r="Y10" s="439"/>
      <c r="Z10" s="439"/>
    </row>
    <row r="11" spans="1:26" ht="15.75" customHeight="1">
      <c r="A11" s="463"/>
      <c r="B11" s="32"/>
      <c r="C11" s="549" t="s">
        <v>114</v>
      </c>
      <c r="D11" s="545"/>
      <c r="E11" s="549" t="s">
        <v>271</v>
      </c>
      <c r="F11" s="545"/>
      <c r="G11" s="549" t="s">
        <v>222</v>
      </c>
      <c r="H11" s="545"/>
      <c r="I11" s="549" t="s">
        <v>4846</v>
      </c>
      <c r="J11" s="545"/>
      <c r="K11" s="549" t="s">
        <v>362</v>
      </c>
      <c r="L11" s="545"/>
      <c r="M11" s="439"/>
      <c r="N11" s="439"/>
      <c r="O11" s="464"/>
      <c r="P11" s="439"/>
      <c r="Q11" s="439"/>
      <c r="R11" s="439"/>
      <c r="S11" s="439"/>
      <c r="T11" s="439"/>
      <c r="U11" s="439"/>
      <c r="V11" s="439"/>
      <c r="W11" s="439"/>
      <c r="X11" s="439"/>
      <c r="Y11" s="439"/>
      <c r="Z11" s="439"/>
    </row>
    <row r="12" spans="1:26" ht="15.75" customHeight="1">
      <c r="A12" s="463"/>
      <c r="B12" s="439"/>
      <c r="C12" s="467" t="s">
        <v>15</v>
      </c>
      <c r="D12" s="467" t="s">
        <v>4805</v>
      </c>
      <c r="E12" s="467" t="s">
        <v>15</v>
      </c>
      <c r="F12" s="467" t="s">
        <v>4805</v>
      </c>
      <c r="G12" s="467" t="s">
        <v>15</v>
      </c>
      <c r="H12" s="467" t="s">
        <v>4805</v>
      </c>
      <c r="I12" s="467" t="s">
        <v>15</v>
      </c>
      <c r="J12" s="467" t="s">
        <v>4805</v>
      </c>
      <c r="K12" s="467" t="s">
        <v>15</v>
      </c>
      <c r="L12" s="467" t="s">
        <v>4805</v>
      </c>
      <c r="M12" s="439"/>
      <c r="N12" s="439"/>
      <c r="O12" s="464"/>
      <c r="P12" s="439"/>
      <c r="Q12" s="439"/>
      <c r="R12" s="439"/>
      <c r="S12" s="439"/>
      <c r="T12" s="439"/>
      <c r="U12" s="439"/>
      <c r="V12" s="439"/>
      <c r="W12" s="439"/>
      <c r="X12" s="439"/>
      <c r="Y12" s="439"/>
      <c r="Z12" s="439"/>
    </row>
    <row r="13" spans="1:26" ht="15.75" customHeight="1">
      <c r="A13" s="463"/>
      <c r="B13" s="468" t="s">
        <v>4647</v>
      </c>
      <c r="C13" s="469">
        <f>COUNTIFS('2018'!H$3:H$236,"SEGUIMIENTO",'2018'!G$3:G$236,F$4,'2018'!D$3:D$236,B13)</f>
        <v>3</v>
      </c>
      <c r="D13" s="469">
        <f>COUNTIFS('2018'!H$3:H$236,"SOLUCIONADO",'2018'!G$3:G$236,F$4,'2018'!D$3:D$236,B13)</f>
        <v>53</v>
      </c>
      <c r="E13" s="469">
        <f>COUNTIFS('2018'!H$3:H$236,"SEGUIMIENTO",'2018'!G$3:G$236,F$5,'2018'!D$3:D$236,B13)</f>
        <v>29</v>
      </c>
      <c r="F13" s="471">
        <f>COUNTIFS('2018'!H$3:H$236,"SOLUCIONADO",'2018'!G$3:G$236,F$5,'2018'!D$3:D$236,B13)</f>
        <v>0</v>
      </c>
      <c r="G13" s="471">
        <f>COUNTIFS('2018'!H$3:H$236,"SEGUIMIENTO",'2018'!G$3:G$236,F$6,'2018'!D$3:D$236,B13)</f>
        <v>0</v>
      </c>
      <c r="H13" s="471">
        <f>COUNTIFS('2018'!H$3:H$236,"SOLUCIONADO",'2018'!G$3:G$236,F$6,'2018'!D$3:D$236,B13)</f>
        <v>14</v>
      </c>
      <c r="I13" s="471">
        <f>COUNTIFS('2018'!H$3:H$236,"SEGUIMIENTO",'2018'!G$3:G$236,F$7,'2018'!D$3:D$236,B13)</f>
        <v>0</v>
      </c>
      <c r="J13" s="471">
        <f>COUNTIFS('2018'!H$3:H$236,"SOLUCIONADO",'2018'!G$3:G$236,F$7,'2018'!D$3:D$236,B13)</f>
        <v>0</v>
      </c>
      <c r="K13" s="471">
        <f>COUNTIFS('2018'!H$3:H$236,"SEGUIMIENTO",'2018'!G$3:G$236,F$8,'2018'!D$3:D$236,B13)</f>
        <v>6</v>
      </c>
      <c r="L13" s="471">
        <f>COUNTIFS('2018'!H$3:H$236,"SOLUCIONADO",'2018'!G$3:G$236,F$8,'2018'!D$3:D$236,B13)</f>
        <v>2</v>
      </c>
      <c r="M13" s="439"/>
      <c r="N13" s="439"/>
      <c r="O13" s="464"/>
      <c r="P13" s="439"/>
      <c r="Q13" s="439"/>
      <c r="R13" s="439"/>
      <c r="S13" s="439"/>
      <c r="T13" s="439"/>
      <c r="U13" s="439"/>
      <c r="V13" s="439"/>
      <c r="W13" s="439"/>
      <c r="X13" s="439"/>
      <c r="Y13" s="439"/>
      <c r="Z13" s="439"/>
    </row>
    <row r="14" spans="1:26" ht="15.75" customHeight="1">
      <c r="A14" s="463"/>
      <c r="B14" s="468" t="s">
        <v>4798</v>
      </c>
      <c r="C14" s="469">
        <f>COUNTIFS('2018'!H$3:H$236,"SEGUIMIENTO",'2018'!G$3:G$236,F$4,'2018'!D$3:D$236,B14)</f>
        <v>3</v>
      </c>
      <c r="D14" s="469">
        <f>COUNTIFS('2018'!H$3:H$236,"SOLUCIONADO",'2018'!G$3:G$236,F$4,'2018'!D$3:D$236,B14)</f>
        <v>17</v>
      </c>
      <c r="E14" s="469">
        <f>COUNTIFS('2018'!H$3:H$236,"SEGUIMIENTO",'2018'!G$3:G$236,F$5,'2018'!D$3:D$236,B14)</f>
        <v>8</v>
      </c>
      <c r="F14" s="471">
        <f>COUNTIFS('2018'!H$3:H$236,"SOLUCIONADO",'2018'!G$3:G$236,F$5,'2018'!D$3:D$236,B14)</f>
        <v>6</v>
      </c>
      <c r="G14" s="471">
        <f>COUNTIFS('2018'!H$3:H$236,"SEGUIMIENTO",'2018'!G$3:G$236,F$6,'2018'!D$3:D$236,B14)</f>
        <v>1</v>
      </c>
      <c r="H14" s="471">
        <f>COUNTIFS('2018'!H$3:H$236,"SOLUCIONADO",'2018'!G$3:G$236,F$6,'2018'!D$3:D$236,B14)</f>
        <v>8</v>
      </c>
      <c r="I14" s="471">
        <f>COUNTIFS('2018'!H$3:H$236,"SEGUIMIENTO",'2018'!G$3:G$236,F$7,'2018'!D$3:D$236,B14)</f>
        <v>0</v>
      </c>
      <c r="J14" s="471">
        <f>COUNTIFS('2018'!H$3:H$236,"SOLUCIONADO",'2018'!G$3:G$236,F$7,'2018'!D$3:D$236,B14)</f>
        <v>3</v>
      </c>
      <c r="K14" s="471">
        <f>COUNTIFS('2018'!H$3:H$236,"SEGUIMIENTO",'2018'!G$3:G$236,F$8,'2018'!D$3:D$236,B14)</f>
        <v>8</v>
      </c>
      <c r="L14" s="471">
        <f>COUNTIFS('2018'!H$3:H$236,"SOLUCIONADO",'2018'!G$3:G$236,F$8,'2018'!D$3:D$236,B14)</f>
        <v>1</v>
      </c>
      <c r="M14" s="439"/>
      <c r="N14" s="439"/>
      <c r="O14" s="464"/>
      <c r="P14" s="439"/>
      <c r="Q14" s="439"/>
      <c r="R14" s="439"/>
      <c r="S14" s="439"/>
      <c r="T14" s="439"/>
      <c r="U14" s="439"/>
      <c r="V14" s="439"/>
      <c r="W14" s="439"/>
      <c r="X14" s="439"/>
      <c r="Y14" s="439"/>
      <c r="Z14" s="439"/>
    </row>
    <row r="15" spans="1:26" ht="15.75" customHeight="1">
      <c r="A15" s="463"/>
      <c r="B15" s="468" t="s">
        <v>4789</v>
      </c>
      <c r="C15" s="469">
        <f>COUNTIFS('2018'!H$3:H$236,"SEGUIMIENTO",'2018'!G$3:G$236,F$4,'2018'!D$3:D$236,B15)</f>
        <v>8</v>
      </c>
      <c r="D15" s="469">
        <f>COUNTIFS('2018'!H$3:H$236,"SOLUCIONADO",'2018'!G$3:G$236,F$4,'2018'!D$3:D$236,B15)</f>
        <v>16</v>
      </c>
      <c r="E15" s="469">
        <f>COUNTIFS('2018'!H$3:H$236,"SEGUIMIENTO",'2018'!G$3:G$236,F$5,'2018'!D$3:D$236,B15)</f>
        <v>3</v>
      </c>
      <c r="F15" s="471">
        <f>COUNTIFS('2018'!H$3:H$236,"SOLUCIONADO",'2018'!G$3:G$236,F$5,'2018'!D$3:D$236,B15)</f>
        <v>1</v>
      </c>
      <c r="G15" s="471">
        <f>COUNTIFS('2018'!H$3:H$236,"SEGUIMIENTO",'2018'!G$3:G$236,F$6,'2018'!D$3:D$236,B15)</f>
        <v>2</v>
      </c>
      <c r="H15" s="471">
        <f>COUNTIFS('2018'!H$3:H$236,"SOLUCIONADO",'2018'!G$3:G$236,F$6,'2018'!D$3:D$236,B15)</f>
        <v>9</v>
      </c>
      <c r="I15" s="471">
        <f>COUNTIFS('2018'!H$3:H$236,"SEGUIMIENTO",'2018'!G$3:G$236,F$7,'2018'!D$3:D$236,B15)</f>
        <v>0</v>
      </c>
      <c r="J15" s="471">
        <f>COUNTIFS('2018'!H$3:H$236,"SOLUCIONADO",'2018'!G$3:G$236,F$7,'2018'!D$3:D$236,B15)</f>
        <v>0</v>
      </c>
      <c r="K15" s="471">
        <f>COUNTIFS('2018'!H$3:H$236,"SEGUIMIENTO",'2018'!G$3:G$236,F$8,'2018'!D$3:D$236,B15)</f>
        <v>7</v>
      </c>
      <c r="L15" s="471">
        <f>COUNTIFS('2018'!H$3:H$236,"SOLUCIONADO",'2018'!G$3:G$236,F$8,'2018'!D$3:D$236,B15)</f>
        <v>0</v>
      </c>
      <c r="M15" s="439"/>
      <c r="N15" s="439"/>
      <c r="O15" s="464"/>
      <c r="P15" s="439"/>
      <c r="Q15" s="439"/>
      <c r="R15" s="439"/>
      <c r="S15" s="439"/>
      <c r="T15" s="439"/>
      <c r="U15" s="439"/>
      <c r="V15" s="439"/>
      <c r="W15" s="439"/>
      <c r="X15" s="439"/>
      <c r="Y15" s="439"/>
      <c r="Z15" s="439"/>
    </row>
    <row r="16" spans="1:26" ht="15.75" customHeight="1">
      <c r="A16" s="463"/>
      <c r="B16" s="468" t="s">
        <v>4813</v>
      </c>
      <c r="C16" s="469">
        <f>COUNTIFS('2018'!H$3:H$236,"SEGUIMIENTO",'2018'!G$3:G$236,F$4,'2018'!D$3:D$236,B16)</f>
        <v>1</v>
      </c>
      <c r="D16" s="469">
        <f>COUNTIFS('2018'!H$3:H$236,"SOLUCIONADO",'2018'!G$3:G$236,F$4,'2018'!D$3:D$236,B16)</f>
        <v>11</v>
      </c>
      <c r="E16" s="469">
        <f>COUNTIFS('2018'!H$3:H$236,"SEGUIMIENTO",'2018'!G$3:G$236,F$5,'2018'!D$3:D$236,B16)</f>
        <v>3</v>
      </c>
      <c r="F16" s="471">
        <f>COUNTIFS('2018'!H$3:H$236,"SOLUCIONADO",'2018'!G$3:G$236,F$5,'2018'!D$3:D$236,B16)</f>
        <v>2</v>
      </c>
      <c r="G16" s="471">
        <f>COUNTIFS('2018'!H$3:H$236,"SEGUIMIENTO",'2018'!G$3:G$236,F$6,'2018'!D$3:D$236,B16)</f>
        <v>0</v>
      </c>
      <c r="H16" s="471">
        <f>COUNTIFS('2018'!H$3:H$236,"SOLUCIONADO",'2018'!G$3:G$236,F$6,'2018'!D$3:D$236,B16)</f>
        <v>3</v>
      </c>
      <c r="I16" s="471">
        <f>COUNTIFS('2018'!H$3:H$236,"SEGUIMIENTO",'2018'!G$3:G$236,F$7,'2018'!D$3:D$236,B16)</f>
        <v>0</v>
      </c>
      <c r="J16" s="471">
        <f>COUNTIFS('2018'!H$3:H$236,"SOLUCIONADO",'2018'!G$3:G$236,F$7,'2018'!D$3:D$236,B16)</f>
        <v>0</v>
      </c>
      <c r="K16" s="471">
        <f>COUNTIFS('2018'!H$3:H$236,"SEGUIMIENTO",'2018'!G$3:G$236,F$8,'2018'!D$3:D$236,B16)</f>
        <v>0</v>
      </c>
      <c r="L16" s="471">
        <f>COUNTIFS('2018'!H$3:H$236,"SOLUCIONADO",'2018'!G$3:G$236,F$8,'2018'!D$3:D$236,B16)</f>
        <v>0</v>
      </c>
      <c r="M16" s="439"/>
      <c r="N16" s="439"/>
      <c r="O16" s="464"/>
      <c r="P16" s="439"/>
      <c r="Q16" s="439"/>
      <c r="R16" s="439"/>
      <c r="S16" s="439"/>
      <c r="T16" s="439"/>
      <c r="U16" s="439"/>
      <c r="V16" s="439"/>
      <c r="W16" s="439"/>
      <c r="X16" s="439"/>
      <c r="Y16" s="439"/>
      <c r="Z16" s="439"/>
    </row>
    <row r="17" spans="1:26" ht="15.75" customHeight="1">
      <c r="A17" s="463"/>
      <c r="B17" s="468" t="s">
        <v>5247</v>
      </c>
      <c r="C17" s="469">
        <f>COUNTIFS('2018'!H$3:H$236,"SEGUIMIENTO",'2018'!G$3:G$236,F$4,'2018'!D$3:D$236,B17)</f>
        <v>1</v>
      </c>
      <c r="D17" s="469">
        <f>COUNTIFS('2018'!H$3:H$236,"SOLUCIONADO",'2018'!G$3:G$236,F$4,'2018'!D$3:D$236,B17)</f>
        <v>1</v>
      </c>
      <c r="E17" s="469">
        <f>COUNTIFS('2018'!H$3:H$236,"SEGUIMIENTO",'2018'!G$3:G$236,F$5,'2018'!D$3:D$236,B17)</f>
        <v>1</v>
      </c>
      <c r="F17" s="471">
        <f>COUNTIFS('2018'!H$3:H$236,"SOLUCIONADO",'2018'!G$3:G$236,F$5,'2018'!D$3:D$236,B17)</f>
        <v>0</v>
      </c>
      <c r="G17" s="471">
        <f>COUNTIFS('2018'!H$3:H$236,"SEGUIMIENTO",'2018'!G$3:G$236,F$6,'2018'!D$3:D$236,B17)</f>
        <v>0</v>
      </c>
      <c r="H17" s="471">
        <f>COUNTIFS('2018'!H$3:H$236,"SOLUCIONADO",'2018'!G$3:G$236,F$6,'2018'!D$3:D$236,B17)</f>
        <v>0</v>
      </c>
      <c r="I17" s="471">
        <f>COUNTIFS('2018'!H$3:H$236,"SEGUIMIENTO",'2018'!G$3:G$236,F$7,'2018'!D$3:D$236,B17)</f>
        <v>0</v>
      </c>
      <c r="J17" s="471">
        <f>COUNTIFS('2018'!H$3:H$236,"SOLUCIONADO",'2018'!G$3:G$236,F$7,'2018'!D$3:D$236,B17)</f>
        <v>0</v>
      </c>
      <c r="K17" s="471">
        <f>COUNTIFS('2018'!H$3:H$236,"SEGUIMIENTO",'2018'!G$3:G$236,F$8,'2018'!D$3:D$236,B17)</f>
        <v>1</v>
      </c>
      <c r="L17" s="471">
        <f>COUNTIFS('2018'!H$3:H$236,"SOLUCIONADO",'2018'!G$3:G$236,F$8,'2018'!D$3:D$236,B17)</f>
        <v>0</v>
      </c>
      <c r="M17" s="439"/>
      <c r="N17" s="439"/>
      <c r="O17" s="464"/>
      <c r="P17" s="439"/>
      <c r="Q17" s="439"/>
      <c r="R17" s="439"/>
      <c r="S17" s="439"/>
      <c r="T17" s="439"/>
      <c r="U17" s="439"/>
      <c r="V17" s="439"/>
      <c r="W17" s="439"/>
      <c r="X17" s="439"/>
      <c r="Y17" s="439"/>
      <c r="Z17" s="439"/>
    </row>
    <row r="18" spans="1:26" ht="15.75" customHeight="1">
      <c r="A18" s="463"/>
      <c r="B18" s="32"/>
      <c r="C18" s="32"/>
      <c r="D18" s="32"/>
      <c r="E18" s="32"/>
      <c r="F18" s="439"/>
      <c r="G18" s="439"/>
      <c r="H18" s="439"/>
      <c r="I18" s="439"/>
      <c r="J18" s="439"/>
      <c r="K18" s="439"/>
      <c r="L18" s="439"/>
      <c r="M18" s="439"/>
      <c r="N18" s="439"/>
      <c r="O18" s="464"/>
      <c r="P18" s="439"/>
      <c r="Q18" s="439"/>
      <c r="R18" s="439"/>
      <c r="S18" s="439"/>
      <c r="T18" s="439"/>
      <c r="U18" s="439"/>
      <c r="V18" s="439"/>
      <c r="W18" s="439"/>
      <c r="X18" s="439"/>
      <c r="Y18" s="439"/>
      <c r="Z18" s="439"/>
    </row>
    <row r="19" spans="1:26" ht="15.75" customHeight="1">
      <c r="A19" s="474"/>
      <c r="B19" s="475"/>
      <c r="C19" s="475"/>
      <c r="D19" s="475"/>
      <c r="E19" s="475"/>
      <c r="F19" s="475"/>
      <c r="G19" s="475"/>
      <c r="H19" s="475"/>
      <c r="I19" s="475"/>
      <c r="J19" s="475"/>
      <c r="K19" s="475"/>
      <c r="L19" s="475"/>
      <c r="M19" s="475"/>
      <c r="N19" s="475"/>
      <c r="O19" s="476"/>
      <c r="P19" s="439"/>
      <c r="Q19" s="439"/>
      <c r="R19" s="439"/>
      <c r="S19" s="439"/>
      <c r="T19" s="439"/>
      <c r="U19" s="439"/>
      <c r="V19" s="439"/>
      <c r="W19" s="439"/>
      <c r="X19" s="439"/>
      <c r="Y19" s="439"/>
      <c r="Z19" s="439"/>
    </row>
    <row r="20" spans="1:26" ht="15.75" customHeight="1">
      <c r="A20" s="550" t="s">
        <v>448</v>
      </c>
      <c r="B20" s="551"/>
      <c r="C20" s="551"/>
      <c r="D20" s="551"/>
      <c r="E20" s="551"/>
      <c r="F20" s="551"/>
      <c r="G20" s="551"/>
      <c r="H20" s="551"/>
      <c r="I20" s="551"/>
      <c r="J20" s="551"/>
      <c r="K20" s="551"/>
      <c r="L20" s="551"/>
      <c r="M20" s="551"/>
      <c r="N20" s="551"/>
      <c r="O20" s="551"/>
      <c r="P20" s="439"/>
      <c r="Q20" s="439"/>
      <c r="R20" s="439"/>
      <c r="S20" s="439"/>
      <c r="T20" s="439"/>
      <c r="U20" s="439"/>
      <c r="V20" s="439"/>
      <c r="W20" s="439"/>
      <c r="X20" s="439"/>
      <c r="Y20" s="439"/>
      <c r="Z20" s="439"/>
    </row>
    <row r="21" spans="1:26" ht="15.75" customHeight="1">
      <c r="A21" s="463"/>
      <c r="B21" s="439"/>
      <c r="C21" s="439"/>
      <c r="D21" s="439"/>
      <c r="E21" s="439"/>
      <c r="F21" s="439"/>
      <c r="G21" s="439"/>
      <c r="H21" s="439"/>
      <c r="I21" s="439"/>
      <c r="J21" s="439"/>
      <c r="K21" s="439"/>
      <c r="L21" s="439"/>
      <c r="M21" s="439"/>
      <c r="N21" s="439"/>
      <c r="O21" s="464"/>
      <c r="P21" s="439"/>
      <c r="Q21" s="439"/>
      <c r="R21" s="439"/>
      <c r="S21" s="439"/>
      <c r="T21" s="439"/>
      <c r="U21" s="439"/>
      <c r="V21" s="439"/>
      <c r="W21" s="439"/>
      <c r="X21" s="439"/>
      <c r="Y21" s="439"/>
      <c r="Z21" s="439"/>
    </row>
    <row r="22" spans="1:26" ht="15.75" customHeight="1">
      <c r="A22" s="463"/>
      <c r="B22" s="553" t="s">
        <v>6748</v>
      </c>
      <c r="C22" s="544"/>
      <c r="D22" s="545"/>
      <c r="E22" s="466"/>
      <c r="F22" s="467" t="s">
        <v>44</v>
      </c>
      <c r="G22" s="467" t="s">
        <v>13191</v>
      </c>
      <c r="H22" s="467" t="s">
        <v>15</v>
      </c>
      <c r="I22" s="467" t="s">
        <v>4805</v>
      </c>
      <c r="J22" s="439"/>
      <c r="K22" s="32"/>
      <c r="L22" s="467" t="s">
        <v>13191</v>
      </c>
      <c r="M22" s="467" t="s">
        <v>15</v>
      </c>
      <c r="N22" s="467" t="s">
        <v>4805</v>
      </c>
      <c r="O22" s="464"/>
      <c r="P22" s="439"/>
      <c r="Q22" s="439"/>
      <c r="R22" s="439"/>
      <c r="S22" s="439"/>
      <c r="T22" s="439"/>
      <c r="U22" s="439"/>
      <c r="V22" s="439"/>
      <c r="W22" s="439"/>
      <c r="X22" s="439"/>
      <c r="Y22" s="439"/>
      <c r="Z22" s="439"/>
    </row>
    <row r="23" spans="1:26" ht="15.75" customHeight="1">
      <c r="A23" s="463"/>
      <c r="B23" s="468" t="s">
        <v>223</v>
      </c>
      <c r="C23" s="469">
        <f>COUNTIF('2018'!H237:H437,B23)</f>
        <v>139</v>
      </c>
      <c r="D23" s="470">
        <f>C23/C25</f>
        <v>0.69154228855721389</v>
      </c>
      <c r="E23" s="32"/>
      <c r="F23" s="468" t="s">
        <v>114</v>
      </c>
      <c r="G23" s="469">
        <f>COUNTIF('2018'!G$237:G$437,F23)</f>
        <v>129</v>
      </c>
      <c r="H23" s="469">
        <f>COUNTIFS('2018'!H$237:H$437,"SEGUIMIENTO",'2018'!G$237:G$437,F23)</f>
        <v>23</v>
      </c>
      <c r="I23" s="471">
        <f>COUNTIFS('2018'!H$237:H$437,"SOLUCIONADO",'2018'!G$237:G$437,F23)</f>
        <v>106</v>
      </c>
      <c r="J23" s="439"/>
      <c r="K23" s="468" t="s">
        <v>4647</v>
      </c>
      <c r="L23" s="469">
        <f t="shared" ref="L23:L27" si="1">M23+N23</f>
        <v>102</v>
      </c>
      <c r="M23" s="469">
        <f>COUNTIFS('2018'!H$237:H$437,"SEGUIMIENTO",'2018'!D$237:D$437,K23)</f>
        <v>28</v>
      </c>
      <c r="N23" s="471">
        <f>COUNTIFS('2018'!H$237:H$437,"SOLUCIONADO",'2018'!D$237:D$437,K23)</f>
        <v>74</v>
      </c>
      <c r="O23" s="464"/>
      <c r="P23" s="439"/>
      <c r="Q23" s="439"/>
      <c r="R23" s="439"/>
      <c r="S23" s="439"/>
      <c r="T23" s="439"/>
      <c r="U23" s="439"/>
      <c r="V23" s="439"/>
      <c r="W23" s="439"/>
      <c r="X23" s="439"/>
      <c r="Y23" s="439"/>
      <c r="Z23" s="439"/>
    </row>
    <row r="24" spans="1:26" ht="15.75" customHeight="1">
      <c r="A24" s="463"/>
      <c r="B24" s="468" t="s">
        <v>118</v>
      </c>
      <c r="C24" s="469">
        <f>COUNTIF('2018'!H237:H437,B24)</f>
        <v>62</v>
      </c>
      <c r="D24" s="470">
        <f>C24/C25</f>
        <v>0.30845771144278605</v>
      </c>
      <c r="E24" s="32"/>
      <c r="F24" s="468" t="s">
        <v>271</v>
      </c>
      <c r="G24" s="469">
        <f>COUNTIF('2018'!G$237:G$437,F24)</f>
        <v>41</v>
      </c>
      <c r="H24" s="469">
        <f>COUNTIFS('2018'!H$237:H$437,"SEGUIMIENTO",'2018'!G$237:G$437,F24)</f>
        <v>32</v>
      </c>
      <c r="I24" s="471">
        <f>COUNTIFS('2018'!H$237:H$437,"SOLUCIONADO",'2018'!G$237:G$437,F24)</f>
        <v>9</v>
      </c>
      <c r="J24" s="439"/>
      <c r="K24" s="468" t="s">
        <v>4798</v>
      </c>
      <c r="L24" s="469">
        <f t="shared" si="1"/>
        <v>69</v>
      </c>
      <c r="M24" s="469">
        <f>COUNTIFS('2018'!H$237:H$437,"SEGUIMIENTO",'2018'!D$237:D$437,K24)</f>
        <v>18</v>
      </c>
      <c r="N24" s="471">
        <f>COUNTIFS('2018'!H$237:H$437,"SOLUCIONADO",'2018'!D$237:D$437,K24)</f>
        <v>51</v>
      </c>
      <c r="O24" s="464"/>
      <c r="P24" s="439"/>
      <c r="Q24" s="439"/>
      <c r="R24" s="439"/>
      <c r="S24" s="439"/>
      <c r="T24" s="439"/>
      <c r="U24" s="439"/>
      <c r="V24" s="439"/>
      <c r="W24" s="439"/>
      <c r="X24" s="439"/>
      <c r="Y24" s="439"/>
      <c r="Z24" s="439"/>
    </row>
    <row r="25" spans="1:26" ht="15.75" customHeight="1">
      <c r="A25" s="463"/>
      <c r="B25" s="472"/>
      <c r="C25" s="469">
        <f>SUM(C23:C24)</f>
        <v>201</v>
      </c>
      <c r="D25" s="472"/>
      <c r="E25" s="32"/>
      <c r="F25" s="468" t="s">
        <v>222</v>
      </c>
      <c r="G25" s="469">
        <f>COUNTIF('2018'!G$237:G$437,F25)</f>
        <v>7</v>
      </c>
      <c r="H25" s="469">
        <f>COUNTIFS('2018'!H$237:H$437,"SEGUIMIENTO",'2018'!G$237:G$437,F25)</f>
        <v>2</v>
      </c>
      <c r="I25" s="471">
        <f>COUNTIFS('2018'!H$237:H$437,"SOLUCIONADO",'2018'!G$237:G$437,F25)</f>
        <v>5</v>
      </c>
      <c r="J25" s="439"/>
      <c r="K25" s="468" t="s">
        <v>4789</v>
      </c>
      <c r="L25" s="469">
        <f t="shared" si="1"/>
        <v>7</v>
      </c>
      <c r="M25" s="469">
        <f>COUNTIFS('2018'!H$237:H$437,"SEGUIMIENTO",'2018'!D$237:D$437,K25)</f>
        <v>3</v>
      </c>
      <c r="N25" s="471">
        <f>COUNTIFS('2018'!H$237:H$437,"SOLUCIONADO",'2018'!D$237:D$437,K25)</f>
        <v>4</v>
      </c>
      <c r="O25" s="464"/>
      <c r="P25" s="439"/>
      <c r="Q25" s="439"/>
      <c r="R25" s="439"/>
      <c r="S25" s="439"/>
      <c r="T25" s="439"/>
      <c r="U25" s="439"/>
      <c r="V25" s="439"/>
      <c r="W25" s="439"/>
      <c r="X25" s="439"/>
      <c r="Y25" s="439"/>
      <c r="Z25" s="439"/>
    </row>
    <row r="26" spans="1:26" ht="15.75" customHeight="1">
      <c r="A26" s="463"/>
      <c r="B26" s="32"/>
      <c r="C26" s="32"/>
      <c r="D26" s="32"/>
      <c r="E26" s="32"/>
      <c r="F26" s="468" t="s">
        <v>4846</v>
      </c>
      <c r="G26" s="469">
        <f>COUNTIF('2018'!G$237:G$437,F26)</f>
        <v>0</v>
      </c>
      <c r="H26" s="469">
        <f>COUNTIFS('2018'!H$237:H$437,"SEGUIMIENTO",'2018'!G$237:G$437,F26)</f>
        <v>0</v>
      </c>
      <c r="I26" s="471">
        <f>COUNTIFS('2018'!H$237:H$437,"SOLUCIONADO",'2018'!G$237:G$437,F26)</f>
        <v>0</v>
      </c>
      <c r="J26" s="439"/>
      <c r="K26" s="468" t="s">
        <v>4813</v>
      </c>
      <c r="L26" s="469">
        <f t="shared" si="1"/>
        <v>8</v>
      </c>
      <c r="M26" s="469">
        <f>COUNTIFS('2018'!H$237:H$437,"SEGUIMIENTO",'2018'!D$237:D$437,K26)</f>
        <v>2</v>
      </c>
      <c r="N26" s="471">
        <f>COUNTIFS('2018'!H$237:H$437,"SOLUCIONADO",'2018'!D$237:D$437,K26)</f>
        <v>6</v>
      </c>
      <c r="O26" s="464"/>
      <c r="P26" s="439"/>
      <c r="Q26" s="439"/>
      <c r="R26" s="439"/>
      <c r="S26" s="439"/>
      <c r="T26" s="439"/>
      <c r="U26" s="439"/>
      <c r="V26" s="439"/>
      <c r="W26" s="439"/>
      <c r="X26" s="439"/>
      <c r="Y26" s="439"/>
      <c r="Z26" s="439"/>
    </row>
    <row r="27" spans="1:26" ht="15.75" customHeight="1">
      <c r="A27" s="463"/>
      <c r="B27" s="32"/>
      <c r="C27" s="32"/>
      <c r="D27" s="32"/>
      <c r="E27" s="32"/>
      <c r="F27" s="468" t="s">
        <v>362</v>
      </c>
      <c r="G27" s="469">
        <f>COUNTIF('2018'!G$237:G$437,F27)</f>
        <v>24</v>
      </c>
      <c r="H27" s="469">
        <f>COUNTIFS('2018'!H$237:H$437,"SEGUIMIENTO",'2018'!G$237:G$437,F27)</f>
        <v>5</v>
      </c>
      <c r="I27" s="471">
        <f>COUNTIFS('2018'!H$237:H$437,"SOLUCIONADO",'2018'!G$237:G$437,F27)</f>
        <v>19</v>
      </c>
      <c r="J27" s="439"/>
      <c r="K27" s="468" t="s">
        <v>5247</v>
      </c>
      <c r="L27" s="469">
        <f t="shared" si="1"/>
        <v>1</v>
      </c>
      <c r="M27" s="469">
        <f>COUNTIFS('2018'!H$237:H$437,"SEGUIMIENTO",'2018'!D$237:D$437,K27)</f>
        <v>1</v>
      </c>
      <c r="N27" s="471">
        <f>COUNTIFS('2018'!H$237:H$437,"SOLUCIONADO",'2018'!D$237:D$437,K27)</f>
        <v>0</v>
      </c>
      <c r="O27" s="464"/>
      <c r="P27" s="439"/>
      <c r="Q27" s="439"/>
      <c r="R27" s="439"/>
      <c r="S27" s="439"/>
      <c r="T27" s="439"/>
      <c r="U27" s="439"/>
      <c r="V27" s="439"/>
      <c r="W27" s="439"/>
      <c r="X27" s="439"/>
      <c r="Y27" s="439"/>
      <c r="Z27" s="439"/>
    </row>
    <row r="28" spans="1:26" ht="15.75" customHeight="1">
      <c r="A28" s="463"/>
      <c r="B28" s="32"/>
      <c r="C28" s="32"/>
      <c r="D28" s="32"/>
      <c r="E28" s="32"/>
      <c r="F28" s="32"/>
      <c r="G28" s="32"/>
      <c r="H28" s="32"/>
      <c r="I28" s="32"/>
      <c r="J28" s="439"/>
      <c r="K28" s="439"/>
      <c r="L28" s="439"/>
      <c r="M28" s="439"/>
      <c r="N28" s="439"/>
      <c r="O28" s="464"/>
      <c r="P28" s="439"/>
      <c r="Q28" s="439"/>
      <c r="R28" s="439"/>
      <c r="S28" s="439"/>
      <c r="T28" s="439"/>
      <c r="U28" s="439"/>
      <c r="V28" s="439"/>
      <c r="W28" s="439"/>
      <c r="X28" s="439"/>
      <c r="Y28" s="439"/>
      <c r="Z28" s="439"/>
    </row>
    <row r="29" spans="1:26" ht="15.75" customHeight="1">
      <c r="A29" s="463"/>
      <c r="B29" s="32"/>
      <c r="C29" s="32"/>
      <c r="D29" s="32"/>
      <c r="E29" s="32"/>
      <c r="F29" s="32"/>
      <c r="G29" s="32"/>
      <c r="H29" s="32"/>
      <c r="I29" s="32"/>
      <c r="J29" s="439"/>
      <c r="K29" s="439"/>
      <c r="L29" s="439"/>
      <c r="M29" s="439"/>
      <c r="N29" s="439"/>
      <c r="O29" s="464"/>
      <c r="P29" s="439"/>
      <c r="Q29" s="439"/>
      <c r="R29" s="439"/>
      <c r="S29" s="439"/>
      <c r="T29" s="439"/>
      <c r="U29" s="439"/>
      <c r="V29" s="439"/>
      <c r="W29" s="439"/>
      <c r="X29" s="439"/>
      <c r="Y29" s="439"/>
      <c r="Z29" s="439"/>
    </row>
    <row r="30" spans="1:26" ht="12.75">
      <c r="A30" s="463"/>
      <c r="B30" s="32"/>
      <c r="C30" s="549" t="s">
        <v>114</v>
      </c>
      <c r="D30" s="545"/>
      <c r="E30" s="549" t="s">
        <v>271</v>
      </c>
      <c r="F30" s="545"/>
      <c r="G30" s="549" t="s">
        <v>222</v>
      </c>
      <c r="H30" s="545"/>
      <c r="I30" s="549" t="s">
        <v>4846</v>
      </c>
      <c r="J30" s="545"/>
      <c r="K30" s="549" t="s">
        <v>362</v>
      </c>
      <c r="L30" s="545"/>
      <c r="M30" s="439"/>
      <c r="N30" s="439"/>
      <c r="O30" s="464"/>
      <c r="P30" s="439"/>
      <c r="Q30" s="439"/>
      <c r="R30" s="439"/>
      <c r="S30" s="439"/>
      <c r="T30" s="439"/>
      <c r="U30" s="439"/>
      <c r="V30" s="439"/>
      <c r="W30" s="439"/>
      <c r="X30" s="439"/>
      <c r="Y30" s="439"/>
      <c r="Z30" s="439"/>
    </row>
    <row r="31" spans="1:26" ht="12.75">
      <c r="A31" s="463"/>
      <c r="B31" s="439"/>
      <c r="C31" s="467" t="s">
        <v>15</v>
      </c>
      <c r="D31" s="467" t="s">
        <v>4805</v>
      </c>
      <c r="E31" s="467" t="s">
        <v>15</v>
      </c>
      <c r="F31" s="467" t="s">
        <v>4805</v>
      </c>
      <c r="G31" s="467" t="s">
        <v>15</v>
      </c>
      <c r="H31" s="467" t="s">
        <v>4805</v>
      </c>
      <c r="I31" s="467" t="s">
        <v>15</v>
      </c>
      <c r="J31" s="467" t="s">
        <v>4805</v>
      </c>
      <c r="K31" s="467" t="s">
        <v>15</v>
      </c>
      <c r="L31" s="467" t="s">
        <v>4805</v>
      </c>
      <c r="M31" s="439"/>
      <c r="N31" s="439"/>
      <c r="O31" s="464"/>
      <c r="P31" s="439"/>
      <c r="Q31" s="439"/>
      <c r="R31" s="439"/>
      <c r="S31" s="439"/>
      <c r="T31" s="439"/>
      <c r="U31" s="439"/>
      <c r="V31" s="439"/>
      <c r="W31" s="439"/>
      <c r="X31" s="439"/>
      <c r="Y31" s="439"/>
      <c r="Z31" s="439"/>
    </row>
    <row r="32" spans="1:26" ht="12.75">
      <c r="A32" s="463"/>
      <c r="B32" s="468" t="s">
        <v>4647</v>
      </c>
      <c r="C32" s="469">
        <f>COUNTIFS('2018'!H$237:H$437,"SEGUIMIENTO",'2018'!G$237:G$437,F$4,'2018'!D$237:D$437,B32)</f>
        <v>7</v>
      </c>
      <c r="D32" s="469">
        <f>COUNTIFS('2018'!H$237:H$437,"SOLUCIONADO",'2018'!G$237:G$437,F$4,'2018'!D$237:D$437,B32)</f>
        <v>61</v>
      </c>
      <c r="E32" s="469">
        <f>COUNTIFS('2018'!H$237:H$437,"SEGUIMIENTO",'2018'!G$237:G$437,F$5,'2018'!D$237:D$437,B32)</f>
        <v>17</v>
      </c>
      <c r="F32" s="471">
        <f>COUNTIFS('2018'!H$237:H$437,"SOLUCIONADO",'2018'!G$237:G$437,F$5,'2018'!D$237:D$437,B32)</f>
        <v>3</v>
      </c>
      <c r="G32" s="471">
        <f>COUNTIFS('2018'!H$237:H$437,"SEGUIMIENTO",'2018'!G$237:G$437,F$6,'2018'!D$237:D$437,B32)</f>
        <v>0</v>
      </c>
      <c r="H32" s="471">
        <f>COUNTIFS('2018'!H$237:H$437,"SOLUCIONADO",'2018'!G$237:G$437,F$6,'2018'!D$237:D$437,B32)</f>
        <v>0</v>
      </c>
      <c r="I32" s="471">
        <f>COUNTIFS('2018'!H$237:H$437,"SEGUIMIENTO",'2018'!G$237:G$437,F$7,'2018'!D$237:D$437,B32)</f>
        <v>0</v>
      </c>
      <c r="J32" s="471">
        <f>COUNTIFS('2018'!H$237:H$437,"SOLUCIONADO",'2018'!G$237:G$437,F$7,'2018'!D$237:D$437,B32)</f>
        <v>0</v>
      </c>
      <c r="K32" s="471">
        <f>COUNTIFS('2018'!H$237:H$437,"SEGUIMIENTO",'2018'!G$237:G$437,F$8,'2018'!D$237:D$437,B32)</f>
        <v>4</v>
      </c>
      <c r="L32" s="471">
        <f>COUNTIFS('2018'!H$237:H$437,"SOLUCIONADO",'2018'!G$237:G$437,F$8,'2018'!D$237:D$437,B32)</f>
        <v>10</v>
      </c>
      <c r="M32" s="439"/>
      <c r="N32" s="439"/>
      <c r="O32" s="464"/>
      <c r="P32" s="439"/>
      <c r="Q32" s="439"/>
      <c r="R32" s="439"/>
      <c r="S32" s="439"/>
      <c r="T32" s="439"/>
      <c r="U32" s="439"/>
      <c r="V32" s="439"/>
      <c r="W32" s="439"/>
      <c r="X32" s="439"/>
      <c r="Y32" s="439"/>
      <c r="Z32" s="439"/>
    </row>
    <row r="33" spans="1:26" ht="12.75">
      <c r="A33" s="463"/>
      <c r="B33" s="468" t="s">
        <v>4798</v>
      </c>
      <c r="C33" s="469">
        <f>COUNTIFS('2018'!H$237:H$437,"SEGUIMIENTO",'2018'!G$237:G$437,F$4,'2018'!D$237:D$437,B33)</f>
        <v>9</v>
      </c>
      <c r="D33" s="469">
        <f>COUNTIFS('2018'!H$237:H$437,"SOLUCIONADO",'2018'!G$237:G$437,F$4,'2018'!D$237:D$437,B33)</f>
        <v>35</v>
      </c>
      <c r="E33" s="469">
        <f>COUNTIFS('2018'!H$237:H$437,"SEGUIMIENTO",'2018'!G$237:G$437,F$5,'2018'!D$237:D$437,B33)</f>
        <v>8</v>
      </c>
      <c r="F33" s="471">
        <f>COUNTIFS('2018'!H$237:H$437,"SOLUCIONADO",'2018'!G$237:G$437,F$5,'2018'!D$237:D$437,B33)</f>
        <v>4</v>
      </c>
      <c r="G33" s="471">
        <f>COUNTIFS('2018'!H$237:H$437,"SEGUIMIENTO",'2018'!G$237:G$437,F$6,'2018'!D$237:D$437,B33)</f>
        <v>1</v>
      </c>
      <c r="H33" s="471">
        <f>COUNTIFS('2018'!H$237:H$437,"SOLUCIONADO",'2018'!G$237:G$437,F$6,'2018'!D$237:D$437,B33)</f>
        <v>4</v>
      </c>
      <c r="I33" s="471">
        <f>COUNTIFS('2018'!H$237:H$437,"SEGUIMIENTO",'2018'!G$237:G$437,F$7,'2018'!D$237:D$437,B33)</f>
        <v>0</v>
      </c>
      <c r="J33" s="471">
        <f>COUNTIFS('2018'!H$237:H$437,"SOLUCIONADO",'2018'!G$237:G$437,F$7,'2018'!D$237:D$437,B33)</f>
        <v>0</v>
      </c>
      <c r="K33" s="471">
        <f>COUNTIFS('2018'!H$237:H$437,"SEGUIMIENTO",'2018'!G$237:G$437,F$8,'2018'!D$237:D$437,B33)</f>
        <v>0</v>
      </c>
      <c r="L33" s="471">
        <f>COUNTIFS('2018'!H$237:H$437,"SOLUCIONADO",'2018'!G$237:G$437,F$8,'2018'!D$237:D$437,B33)</f>
        <v>8</v>
      </c>
      <c r="M33" s="439"/>
      <c r="N33" s="439"/>
      <c r="O33" s="464"/>
      <c r="P33" s="439"/>
      <c r="Q33" s="439"/>
      <c r="R33" s="439"/>
      <c r="S33" s="439"/>
      <c r="T33" s="439"/>
      <c r="U33" s="439"/>
      <c r="V33" s="439"/>
      <c r="W33" s="439"/>
      <c r="X33" s="439"/>
      <c r="Y33" s="439"/>
      <c r="Z33" s="439"/>
    </row>
    <row r="34" spans="1:26" ht="12.75">
      <c r="A34" s="463"/>
      <c r="B34" s="468" t="s">
        <v>4789</v>
      </c>
      <c r="C34" s="469">
        <f>COUNTIFS('2018'!H$237:H$437,"SEGUIMIENTO",'2018'!G$237:G$437,F$4,'2018'!D$237:D$437,B34)</f>
        <v>0</v>
      </c>
      <c r="D34" s="469">
        <f>COUNTIFS('2018'!H$237:H$437,"SOLUCIONADO",'2018'!G$237:G$437,F$4,'2018'!D$237:D$437,B34)</f>
        <v>2</v>
      </c>
      <c r="E34" s="469">
        <f>COUNTIFS('2018'!H$237:H$437,"SEGUIMIENTO",'2018'!G$237:G$437,F$5,'2018'!D$237:D$437,B34)</f>
        <v>3</v>
      </c>
      <c r="F34" s="471">
        <f>COUNTIFS('2018'!H$237:H$437,"SOLUCIONADO",'2018'!G$237:G$437,F$5,'2018'!D$237:D$437,B34)</f>
        <v>2</v>
      </c>
      <c r="G34" s="471">
        <f>COUNTIFS('2018'!H$237:H$437,"SEGUIMIENTO",'2018'!G$237:G$437,F$6,'2018'!D$237:D$437,B34)</f>
        <v>0</v>
      </c>
      <c r="H34" s="471">
        <f>COUNTIFS('2018'!H$237:H$437,"SOLUCIONADO",'2018'!G$237:G$437,F$6,'2018'!D$237:D$437,B34)</f>
        <v>0</v>
      </c>
      <c r="I34" s="471">
        <f>COUNTIFS('2018'!H$237:H$437,"SEGUIMIENTO",'2018'!G$237:G$437,F$7,'2018'!D$237:D$437,B34)</f>
        <v>0</v>
      </c>
      <c r="J34" s="471">
        <f>COUNTIFS('2018'!H$237:H$437,"SOLUCIONADO",'2018'!G$237:G$437,F$7,'2018'!D$237:D$437,B34)</f>
        <v>0</v>
      </c>
      <c r="K34" s="471">
        <f>COUNTIFS('2018'!H$237:H$437,"SEGUIMIENTO",'2018'!G$237:G$437,F$8,'2018'!D$237:D$437,B34)</f>
        <v>0</v>
      </c>
      <c r="L34" s="471">
        <f>COUNTIFS('2018'!H$237:H$437,"SOLUCIONADO",'2018'!G$237:G$437,F$8,'2018'!D$237:D$437,B34)</f>
        <v>0</v>
      </c>
      <c r="M34" s="439"/>
      <c r="N34" s="439"/>
      <c r="O34" s="464"/>
      <c r="P34" s="439"/>
      <c r="Q34" s="439"/>
      <c r="R34" s="439"/>
      <c r="S34" s="439"/>
      <c r="T34" s="439"/>
      <c r="U34" s="439"/>
      <c r="V34" s="439"/>
      <c r="W34" s="439"/>
      <c r="X34" s="439"/>
      <c r="Y34" s="439"/>
      <c r="Z34" s="439"/>
    </row>
    <row r="35" spans="1:26" ht="12.75">
      <c r="A35" s="463"/>
      <c r="B35" s="468" t="s">
        <v>4813</v>
      </c>
      <c r="C35" s="469">
        <f>COUNTIFS('2018'!H$237:H$437,"SEGUIMIENTO",'2018'!G$237:G$437,F$4,'2018'!D$237:D$437,B35)</f>
        <v>0</v>
      </c>
      <c r="D35" s="469">
        <f>COUNTIFS('2018'!H$237:H$437,"SOLUCIONADO",'2018'!G$237:G$437,F$4,'2018'!D$237:D$437,B35)</f>
        <v>6</v>
      </c>
      <c r="E35" s="469">
        <f>COUNTIFS('2018'!H$237:H$437,"SEGUIMIENTO",'2018'!G$237:G$437,F$5,'2018'!D$237:D$437,B35)</f>
        <v>1</v>
      </c>
      <c r="F35" s="471">
        <f>COUNTIFS('2018'!H$237:H$437,"SOLUCIONADO",'2018'!G$237:G$437,F$5,'2018'!D$237:D$437,B35)</f>
        <v>0</v>
      </c>
      <c r="G35" s="471">
        <f>COUNTIFS('2018'!H$237:H$437,"SEGUIMIENTO",'2018'!G$237:G$437,F$6,'2018'!D$237:D$437,B35)</f>
        <v>1</v>
      </c>
      <c r="H35" s="471">
        <f>COUNTIFS('2018'!H$237:H$437,"SOLUCIONADO",'2018'!G$237:G$437,F$6,'2018'!D$237:D$437,B35)</f>
        <v>0</v>
      </c>
      <c r="I35" s="471">
        <f>COUNTIFS('2018'!H$237:H$437,"SEGUIMIENTO",'2018'!G$237:G$437,F$7,'2018'!D$237:D$437,B35)</f>
        <v>0</v>
      </c>
      <c r="J35" s="471">
        <f>COUNTIFS('2018'!H$237:H$437,"SOLUCIONADO",'2018'!G$237:G$437,F$7,'2018'!D$237:D$437,B35)</f>
        <v>0</v>
      </c>
      <c r="K35" s="471">
        <f>COUNTIFS('2018'!H$237:H$437,"SEGUIMIENTO",'2018'!G$237:G$437,F$8,'2018'!D$237:D$437,B35)</f>
        <v>0</v>
      </c>
      <c r="L35" s="471">
        <f>COUNTIFS('2018'!H$237:H$437,"SOLUCIONADO",'2018'!G$237:G$437,F$8,'2018'!D$237:D$437,B35)</f>
        <v>0</v>
      </c>
      <c r="M35" s="439"/>
      <c r="N35" s="439"/>
      <c r="O35" s="464"/>
      <c r="P35" s="439"/>
      <c r="Q35" s="439"/>
      <c r="R35" s="439"/>
      <c r="S35" s="439"/>
      <c r="T35" s="439"/>
      <c r="U35" s="439"/>
      <c r="V35" s="439"/>
      <c r="W35" s="439"/>
      <c r="X35" s="439"/>
      <c r="Y35" s="439"/>
      <c r="Z35" s="439"/>
    </row>
    <row r="36" spans="1:26" ht="12.75">
      <c r="A36" s="463"/>
      <c r="B36" s="468" t="s">
        <v>5247</v>
      </c>
      <c r="C36" s="469">
        <f>COUNTIFS('2018'!H$237:H$437,"SEGUIMIENTO",'2018'!G$237:G$437,F$4,'2018'!D$237:D$437,B36)</f>
        <v>1</v>
      </c>
      <c r="D36" s="469">
        <f>COUNTIFS('2018'!H$237:H$437,"SOLUCIONADO",'2018'!G$237:G$437,F$4,'2018'!D$237:D$437,B36)</f>
        <v>0</v>
      </c>
      <c r="E36" s="469">
        <f>COUNTIFS('2018'!H$237:H$437,"SEGUIMIENTO",'2018'!G$237:G$437,F$5,'2018'!D$237:D$437,B36)</f>
        <v>0</v>
      </c>
      <c r="F36" s="471">
        <f>COUNTIFS('2018'!H$237:H$437,"SOLUCIONADO",'2018'!G$237:G$437,F$5,'2018'!D$237:D$437,B36)</f>
        <v>0</v>
      </c>
      <c r="G36" s="471">
        <f>COUNTIFS('2018'!H$237:H$437,"SEGUIMIENTO",'2018'!G$237:G$437,F$6,'2018'!D$237:D$437,B36)</f>
        <v>0</v>
      </c>
      <c r="H36" s="471">
        <f>COUNTIFS('2018'!H$237:H$437,"SOLUCIONADO",'2018'!G$237:G$437,F$6,'2018'!D$237:D$437,B36)</f>
        <v>0</v>
      </c>
      <c r="I36" s="471">
        <f>COUNTIFS('2018'!H$237:H$437,"SEGUIMIENTO",'2018'!G$237:G$437,F$7,'2018'!D$237:D$437,B36)</f>
        <v>0</v>
      </c>
      <c r="J36" s="471">
        <f>COUNTIFS('2018'!H$237:H$437,"SOLUCIONADO",'2018'!G$237:G$437,F$7,'2018'!D$237:D$437,B36)</f>
        <v>0</v>
      </c>
      <c r="K36" s="471">
        <f>COUNTIFS('2018'!H$237:H$437,"SEGUIMIENTO",'2018'!G$237:G$437,F$8,'2018'!D$237:D$437,B36)</f>
        <v>0</v>
      </c>
      <c r="L36" s="471">
        <f>COUNTIFS('2018'!H$237:H$437,"SOLUCIONADO",'2018'!G$237:G$437,F$8,'2018'!D$237:D$437,B36)</f>
        <v>0</v>
      </c>
      <c r="M36" s="439"/>
      <c r="N36" s="439"/>
      <c r="O36" s="464"/>
      <c r="P36" s="439"/>
      <c r="Q36" s="439"/>
      <c r="R36" s="439"/>
      <c r="S36" s="439"/>
      <c r="T36" s="439"/>
      <c r="U36" s="439"/>
      <c r="V36" s="439"/>
      <c r="W36" s="439"/>
      <c r="X36" s="439"/>
      <c r="Y36" s="439"/>
      <c r="Z36" s="439"/>
    </row>
    <row r="37" spans="1:26" ht="12.75">
      <c r="A37" s="463"/>
      <c r="B37" s="32"/>
      <c r="C37" s="32"/>
      <c r="D37" s="32"/>
      <c r="E37" s="32"/>
      <c r="F37" s="439"/>
      <c r="G37" s="439"/>
      <c r="H37" s="439"/>
      <c r="I37" s="439"/>
      <c r="J37" s="439"/>
      <c r="K37" s="439"/>
      <c r="L37" s="439"/>
      <c r="M37" s="439"/>
      <c r="N37" s="439"/>
      <c r="O37" s="464"/>
      <c r="P37" s="439"/>
      <c r="Q37" s="439"/>
      <c r="R37" s="439"/>
      <c r="S37" s="439"/>
      <c r="T37" s="439"/>
      <c r="U37" s="439"/>
      <c r="V37" s="439"/>
      <c r="W37" s="439"/>
      <c r="X37" s="439"/>
      <c r="Y37" s="439"/>
      <c r="Z37" s="439"/>
    </row>
    <row r="38" spans="1:26" ht="12.75">
      <c r="A38" s="474"/>
      <c r="B38" s="475"/>
      <c r="C38" s="475"/>
      <c r="D38" s="475"/>
      <c r="E38" s="475"/>
      <c r="F38" s="475"/>
      <c r="G38" s="475"/>
      <c r="H38" s="475"/>
      <c r="I38" s="475"/>
      <c r="J38" s="475"/>
      <c r="K38" s="475"/>
      <c r="L38" s="475"/>
      <c r="M38" s="475"/>
      <c r="N38" s="475"/>
      <c r="O38" s="476"/>
      <c r="P38" s="439"/>
      <c r="Q38" s="439"/>
      <c r="R38" s="439"/>
      <c r="S38" s="439"/>
      <c r="T38" s="439"/>
      <c r="U38" s="439"/>
      <c r="V38" s="439"/>
      <c r="W38" s="439"/>
      <c r="X38" s="439"/>
      <c r="Y38" s="439"/>
      <c r="Z38" s="439"/>
    </row>
    <row r="39" spans="1:26" ht="12.75">
      <c r="A39" s="550" t="s">
        <v>1175</v>
      </c>
      <c r="B39" s="551"/>
      <c r="C39" s="551"/>
      <c r="D39" s="551"/>
      <c r="E39" s="551"/>
      <c r="F39" s="551"/>
      <c r="G39" s="551"/>
      <c r="H39" s="551"/>
      <c r="I39" s="551"/>
      <c r="J39" s="551"/>
      <c r="K39" s="551"/>
      <c r="L39" s="551"/>
      <c r="M39" s="551"/>
      <c r="N39" s="551"/>
      <c r="O39" s="552"/>
      <c r="P39" s="439"/>
      <c r="Q39" s="439"/>
      <c r="R39" s="439"/>
      <c r="S39" s="439"/>
      <c r="T39" s="439"/>
      <c r="U39" s="439"/>
      <c r="V39" s="439"/>
      <c r="W39" s="439"/>
      <c r="X39" s="439"/>
      <c r="Y39" s="439"/>
      <c r="Z39" s="439"/>
    </row>
    <row r="40" spans="1:26" ht="12.75">
      <c r="A40" s="463"/>
      <c r="B40" s="439"/>
      <c r="C40" s="439"/>
      <c r="D40" s="439"/>
      <c r="E40" s="439"/>
      <c r="F40" s="439"/>
      <c r="G40" s="439"/>
      <c r="H40" s="439"/>
      <c r="I40" s="439"/>
      <c r="J40" s="439"/>
      <c r="K40" s="439"/>
      <c r="L40" s="439"/>
      <c r="M40" s="439"/>
      <c r="N40" s="439"/>
      <c r="O40" s="464"/>
      <c r="P40" s="439"/>
      <c r="Q40" s="439"/>
      <c r="R40" s="439"/>
      <c r="S40" s="439"/>
      <c r="T40" s="439"/>
      <c r="U40" s="439"/>
      <c r="V40" s="439"/>
      <c r="W40" s="439"/>
      <c r="X40" s="439"/>
      <c r="Y40" s="439"/>
      <c r="Z40" s="439"/>
    </row>
    <row r="41" spans="1:26" ht="12.75">
      <c r="A41" s="463"/>
      <c r="B41" s="553" t="s">
        <v>6748</v>
      </c>
      <c r="C41" s="544"/>
      <c r="D41" s="545"/>
      <c r="E41" s="466"/>
      <c r="F41" s="467" t="s">
        <v>44</v>
      </c>
      <c r="G41" s="467" t="s">
        <v>13191</v>
      </c>
      <c r="H41" s="467" t="s">
        <v>15</v>
      </c>
      <c r="I41" s="467" t="s">
        <v>4805</v>
      </c>
      <c r="J41" s="439"/>
      <c r="K41" s="467" t="s">
        <v>13192</v>
      </c>
      <c r="L41" s="467" t="s">
        <v>13191</v>
      </c>
      <c r="M41" s="467" t="s">
        <v>15</v>
      </c>
      <c r="N41" s="467" t="s">
        <v>4805</v>
      </c>
      <c r="O41" s="464"/>
      <c r="P41" s="439"/>
      <c r="Q41" s="439"/>
      <c r="R41" s="439"/>
      <c r="S41" s="439"/>
      <c r="T41" s="439"/>
      <c r="U41" s="439"/>
      <c r="V41" s="439"/>
      <c r="W41" s="439"/>
      <c r="X41" s="439"/>
      <c r="Y41" s="439"/>
      <c r="Z41" s="439"/>
    </row>
    <row r="42" spans="1:26" ht="12.75">
      <c r="A42" s="463"/>
      <c r="B42" s="468" t="s">
        <v>223</v>
      </c>
      <c r="C42" s="469">
        <f>COUNTIF('2018'!H438:H744,B42)</f>
        <v>258</v>
      </c>
      <c r="D42" s="470">
        <f>C42/C44</f>
        <v>0.8403908794788274</v>
      </c>
      <c r="E42" s="32"/>
      <c r="F42" s="468" t="s">
        <v>114</v>
      </c>
      <c r="G42" s="469">
        <f>COUNTIF('2018'!G$438:G$744,F42)</f>
        <v>151</v>
      </c>
      <c r="H42" s="469">
        <f>COUNTIFS('2018'!H$438:H$744,"SEGUIMIENTO",'2018'!G$438:G$744,F42)</f>
        <v>16</v>
      </c>
      <c r="I42" s="471">
        <f>COUNTIFS('2018'!H$438:H$744,"SOLUCIONADO",'2018'!G$438:G$744,F42)</f>
        <v>135</v>
      </c>
      <c r="J42" s="439"/>
      <c r="K42" s="468" t="s">
        <v>4647</v>
      </c>
      <c r="L42" s="469">
        <f t="shared" ref="L42:L46" si="2">M42+N42</f>
        <v>94</v>
      </c>
      <c r="M42" s="469">
        <f>COUNTIFS('2018'!H$438:H$744,"SEGUIMIENTO",'2018'!D$438:D$744,K42)</f>
        <v>18</v>
      </c>
      <c r="N42" s="471">
        <f>COUNTIFS('2018'!H$438:H$744,"SOLUCIONADO",'2018'!D$438:D$744,K42)</f>
        <v>76</v>
      </c>
      <c r="O42" s="464"/>
      <c r="P42" s="481"/>
      <c r="Q42" s="481"/>
      <c r="R42" s="439"/>
      <c r="S42" s="439"/>
      <c r="T42" s="439"/>
      <c r="U42" s="439"/>
      <c r="V42" s="439"/>
      <c r="W42" s="439"/>
      <c r="X42" s="439"/>
      <c r="Y42" s="439"/>
      <c r="Z42" s="439"/>
    </row>
    <row r="43" spans="1:26" ht="12.75">
      <c r="A43" s="463"/>
      <c r="B43" s="468" t="s">
        <v>118</v>
      </c>
      <c r="C43" s="469">
        <f>COUNTIF('2018'!H438:H744,B43)</f>
        <v>49</v>
      </c>
      <c r="D43" s="470">
        <f>C43/C44</f>
        <v>0.15960912052117263</v>
      </c>
      <c r="E43" s="32"/>
      <c r="F43" s="468" t="s">
        <v>271</v>
      </c>
      <c r="G43" s="469">
        <f>COUNTIF('2018'!G$438:G$744,F43)</f>
        <v>70</v>
      </c>
      <c r="H43" s="469">
        <f>COUNTIFS('2018'!H$438:H$744,"SEGUIMIENTO",'2018'!G$438:G$744,F43)</f>
        <v>24</v>
      </c>
      <c r="I43" s="471">
        <f>COUNTIFS('2018'!H$438:H$744,"SOLUCIONADO",'2018'!G$438:G$744,F43)</f>
        <v>46</v>
      </c>
      <c r="J43" s="439"/>
      <c r="K43" s="468" t="s">
        <v>4798</v>
      </c>
      <c r="L43" s="469">
        <f t="shared" si="2"/>
        <v>133</v>
      </c>
      <c r="M43" s="469">
        <f>COUNTIFS('2018'!H$438:H$744,"SEGUIMIENTO",'2018'!D$438:D$744,K43)</f>
        <v>17</v>
      </c>
      <c r="N43" s="471">
        <f>COUNTIFS('2018'!H$438:H$744,"SOLUCIONADO",'2018'!D$438:D$744,K43)</f>
        <v>116</v>
      </c>
      <c r="O43" s="464"/>
      <c r="P43" s="481"/>
      <c r="Q43" s="481"/>
      <c r="R43" s="439"/>
      <c r="S43" s="439"/>
      <c r="T43" s="439"/>
      <c r="U43" s="439"/>
      <c r="V43" s="439"/>
      <c r="W43" s="439"/>
      <c r="X43" s="439"/>
      <c r="Y43" s="439"/>
      <c r="Z43" s="439"/>
    </row>
    <row r="44" spans="1:26" ht="12.75">
      <c r="A44" s="463"/>
      <c r="B44" s="472"/>
      <c r="C44" s="469">
        <f>SUM(C42:C43)</f>
        <v>307</v>
      </c>
      <c r="D44" s="472"/>
      <c r="E44" s="32"/>
      <c r="F44" s="468" t="s">
        <v>222</v>
      </c>
      <c r="G44" s="469">
        <f>COUNTIF('2018'!G$438:G$744,F44)</f>
        <v>27</v>
      </c>
      <c r="H44" s="469">
        <f>COUNTIFS('2018'!H$438:H$744,"SEGUIMIENTO",'2018'!G$438:G$744,F44)</f>
        <v>1</v>
      </c>
      <c r="I44" s="471">
        <f>COUNTIFS('2018'!H$438:H$744,"SOLUCIONADO",'2018'!G$438:G$744,F44)</f>
        <v>26</v>
      </c>
      <c r="J44" s="439"/>
      <c r="K44" s="468" t="s">
        <v>6964</v>
      </c>
      <c r="L44" s="469">
        <f t="shared" si="2"/>
        <v>34</v>
      </c>
      <c r="M44" s="469">
        <f>COUNTIFS('2018'!H$438:H$744,"SEGUIMIENTO",'2018'!D$438:D$744,K44)</f>
        <v>8</v>
      </c>
      <c r="N44" s="471">
        <f>COUNTIFS('2018'!H$438:H$744,"SOLUCIONADO",'2018'!D$438:D$744,K44)</f>
        <v>26</v>
      </c>
      <c r="O44" s="464"/>
      <c r="P44" s="481"/>
      <c r="Q44" s="481"/>
      <c r="R44" s="439"/>
      <c r="S44" s="439"/>
      <c r="T44" s="439"/>
      <c r="U44" s="439"/>
      <c r="V44" s="439"/>
      <c r="W44" s="439"/>
      <c r="X44" s="439"/>
      <c r="Y44" s="439"/>
      <c r="Z44" s="439"/>
    </row>
    <row r="45" spans="1:26" ht="12.75">
      <c r="A45" s="463"/>
      <c r="B45" s="32"/>
      <c r="C45" s="32"/>
      <c r="D45" s="32"/>
      <c r="E45" s="32"/>
      <c r="F45" s="468" t="s">
        <v>4846</v>
      </c>
      <c r="G45" s="469">
        <f>COUNTIF('2018'!G$438:G$744,F45)</f>
        <v>5</v>
      </c>
      <c r="H45" s="469">
        <f>COUNTIFS('2018'!H$438:H$744,"SEGUIMIENTO",'2018'!G$438:G$744,F45)</f>
        <v>0</v>
      </c>
      <c r="I45" s="471">
        <f>COUNTIFS('2018'!H$438:H$744,"SOLUCIONADO",'2018'!G$438:G$744,F45)</f>
        <v>5</v>
      </c>
      <c r="J45" s="439"/>
      <c r="K45" s="468" t="s">
        <v>4735</v>
      </c>
      <c r="L45" s="469">
        <f t="shared" si="2"/>
        <v>45</v>
      </c>
      <c r="M45" s="469">
        <f>COUNTIFS('2018'!H$438:H$744,"SEGUIMIENTO",'2018'!D$438:D$744,K45)</f>
        <v>5</v>
      </c>
      <c r="N45" s="471">
        <f>COUNTIFS('2018'!H$438:H$744,"SOLUCIONADO",'2018'!D$438:D$744,K45)</f>
        <v>40</v>
      </c>
      <c r="O45" s="464"/>
      <c r="P45" s="481"/>
      <c r="Q45" s="481"/>
      <c r="R45" s="439"/>
      <c r="S45" s="439"/>
      <c r="T45" s="439"/>
      <c r="U45" s="439"/>
      <c r="V45" s="439"/>
      <c r="W45" s="439"/>
      <c r="X45" s="439"/>
      <c r="Y45" s="439"/>
      <c r="Z45" s="439"/>
    </row>
    <row r="46" spans="1:26" ht="12.75">
      <c r="A46" s="463"/>
      <c r="B46" s="32"/>
      <c r="C46" s="32"/>
      <c r="D46" s="32"/>
      <c r="E46" s="32"/>
      <c r="F46" s="468" t="s">
        <v>362</v>
      </c>
      <c r="G46" s="469">
        <f>COUNTIF('2018'!G$438:G$744,F46)</f>
        <v>54</v>
      </c>
      <c r="H46" s="469">
        <f>COUNTIFS('2018'!H$438:H$744,"SEGUIMIENTO",'2018'!G$438:G$744,F46)</f>
        <v>8</v>
      </c>
      <c r="I46" s="471">
        <f>COUNTIFS('2018'!H$438:H$744,"SOLUCIONADO",'2018'!G$438:G$744,F46)</f>
        <v>46</v>
      </c>
      <c r="J46" s="439"/>
      <c r="K46" s="468" t="s">
        <v>5247</v>
      </c>
      <c r="L46" s="469">
        <f t="shared" si="2"/>
        <v>0</v>
      </c>
      <c r="M46" s="469">
        <f>COUNTIFS('2018'!H$438:H$744,"SEGUIMIENTO",'2018'!D$438:D$744,K46)</f>
        <v>0</v>
      </c>
      <c r="N46" s="471">
        <f>COUNTIFS('2018'!H$438:H$744,"SOLUCIONADO",'2018'!D$438:D$744,K46)</f>
        <v>0</v>
      </c>
      <c r="O46" s="464"/>
      <c r="P46" s="481"/>
      <c r="Q46" s="481"/>
      <c r="R46" s="439"/>
      <c r="S46" s="439"/>
      <c r="T46" s="439"/>
      <c r="U46" s="439"/>
      <c r="V46" s="439"/>
      <c r="W46" s="439"/>
      <c r="X46" s="439"/>
      <c r="Y46" s="439"/>
      <c r="Z46" s="439"/>
    </row>
    <row r="47" spans="1:26" ht="12.75">
      <c r="A47" s="463"/>
      <c r="B47" s="32"/>
      <c r="C47" s="32"/>
      <c r="D47" s="32"/>
      <c r="E47" s="32"/>
      <c r="F47" s="32"/>
      <c r="G47" s="32"/>
      <c r="H47" s="32"/>
      <c r="I47" s="32"/>
      <c r="J47" s="439"/>
      <c r="K47" s="439"/>
      <c r="L47" s="439"/>
      <c r="M47" s="439"/>
      <c r="N47" s="439"/>
      <c r="O47" s="464"/>
      <c r="P47" s="439"/>
      <c r="Q47" s="439"/>
      <c r="R47" s="439"/>
      <c r="S47" s="439"/>
      <c r="T47" s="439"/>
      <c r="U47" s="439"/>
      <c r="V47" s="439"/>
      <c r="W47" s="439"/>
      <c r="X47" s="439"/>
      <c r="Y47" s="439"/>
      <c r="Z47" s="439"/>
    </row>
    <row r="48" spans="1:26" ht="12.75">
      <c r="A48" s="463"/>
      <c r="B48" s="32"/>
      <c r="C48" s="32"/>
      <c r="D48" s="32"/>
      <c r="E48" s="32"/>
      <c r="F48" s="32"/>
      <c r="G48" s="32"/>
      <c r="H48" s="32"/>
      <c r="I48" s="32"/>
      <c r="J48" s="439"/>
      <c r="K48" s="439"/>
      <c r="L48" s="439"/>
      <c r="M48" s="439"/>
      <c r="N48" s="439"/>
      <c r="O48" s="464"/>
      <c r="P48" s="439"/>
      <c r="Q48" s="439"/>
      <c r="R48" s="439"/>
      <c r="S48" s="439"/>
      <c r="T48" s="439"/>
      <c r="U48" s="439"/>
      <c r="V48" s="439"/>
      <c r="W48" s="439"/>
      <c r="X48" s="439"/>
      <c r="Y48" s="439"/>
      <c r="Z48" s="439"/>
    </row>
    <row r="49" spans="1:26" ht="12.75">
      <c r="A49" s="463"/>
      <c r="B49" s="32"/>
      <c r="C49" s="549" t="s">
        <v>114</v>
      </c>
      <c r="D49" s="545"/>
      <c r="E49" s="549" t="s">
        <v>271</v>
      </c>
      <c r="F49" s="545"/>
      <c r="G49" s="549" t="s">
        <v>222</v>
      </c>
      <c r="H49" s="545"/>
      <c r="I49" s="549" t="s">
        <v>4846</v>
      </c>
      <c r="J49" s="545"/>
      <c r="K49" s="549" t="s">
        <v>362</v>
      </c>
      <c r="L49" s="545"/>
      <c r="M49" s="439"/>
      <c r="N49" s="439"/>
      <c r="O49" s="464"/>
      <c r="P49" s="439"/>
      <c r="Q49" s="439"/>
      <c r="R49" s="439"/>
      <c r="S49" s="439"/>
      <c r="T49" s="439"/>
      <c r="U49" s="439"/>
      <c r="V49" s="439"/>
      <c r="W49" s="439"/>
      <c r="X49" s="439"/>
      <c r="Y49" s="439"/>
      <c r="Z49" s="439"/>
    </row>
    <row r="50" spans="1:26" ht="12.75">
      <c r="A50" s="463"/>
      <c r="B50" s="439"/>
      <c r="C50" s="467" t="s">
        <v>15</v>
      </c>
      <c r="D50" s="467" t="s">
        <v>4805</v>
      </c>
      <c r="E50" s="467" t="s">
        <v>15</v>
      </c>
      <c r="F50" s="467" t="s">
        <v>4805</v>
      </c>
      <c r="G50" s="467" t="s">
        <v>15</v>
      </c>
      <c r="H50" s="467" t="s">
        <v>4805</v>
      </c>
      <c r="I50" s="467" t="s">
        <v>15</v>
      </c>
      <c r="J50" s="467" t="s">
        <v>4805</v>
      </c>
      <c r="K50" s="467" t="s">
        <v>15</v>
      </c>
      <c r="L50" s="467" t="s">
        <v>4805</v>
      </c>
      <c r="M50" s="439"/>
      <c r="N50" s="439"/>
      <c r="O50" s="464"/>
      <c r="P50" s="439"/>
      <c r="Q50" s="439"/>
      <c r="R50" s="439"/>
      <c r="S50" s="439"/>
      <c r="T50" s="439"/>
      <c r="U50" s="439"/>
      <c r="V50" s="439"/>
      <c r="W50" s="439"/>
      <c r="X50" s="439"/>
      <c r="Y50" s="439"/>
      <c r="Z50" s="439"/>
    </row>
    <row r="51" spans="1:26" ht="12.75">
      <c r="A51" s="463"/>
      <c r="B51" s="468" t="s">
        <v>4647</v>
      </c>
      <c r="C51" s="469">
        <f>COUNTIFS('2018'!H$438:H$744,"SEGUIMIENTO",'2018'!G$438:G$744,F$4,'2018'!D$438:D$744,B51)</f>
        <v>4</v>
      </c>
      <c r="D51" s="469">
        <f>COUNTIFS('2018'!H$438:H$744,"SOLUCIONADO",'2018'!G$438:G$744,F$4,'2018'!D$438:D$744,B51)</f>
        <v>47</v>
      </c>
      <c r="E51" s="469">
        <f>COUNTIFS('2018'!H$438:H$744,"SEGUIMIENTO",'2018'!G$438:G$744,F$5,'2018'!D$438:D$744,B51)</f>
        <v>8</v>
      </c>
      <c r="F51" s="471">
        <f>COUNTIFS('2018'!H$438:H$744,"SOLUCIONADO",'2018'!G$438:G$744,F$5,'2018'!D$438:D$744,B51)</f>
        <v>9</v>
      </c>
      <c r="G51" s="471">
        <f>COUNTIFS('2018'!H$438:H$744,"SEGUIMIENTO",'2018'!G$438:G$744,F$6,'2018'!D$438:D$744,B51)</f>
        <v>1</v>
      </c>
      <c r="H51" s="471">
        <f>COUNTIFS('2018'!H$438:H$744,"SOLUCIONADO",'2018'!G$438:G$744,F$6,'2018'!D$438:D$744,B51)</f>
        <v>6</v>
      </c>
      <c r="I51" s="471">
        <f>COUNTIFS('2018'!H$438:H$744,"SEGUIMIENTO",'2018'!G$438:G$744,F$7,'2018'!D$438:D$744,B51)</f>
        <v>0</v>
      </c>
      <c r="J51" s="471">
        <f>COUNTIFS('2018'!H$438:H$744,"SOLUCIONADO",'2018'!G$438:G$744,F$7,'2018'!D$438:D$744,B51)</f>
        <v>0</v>
      </c>
      <c r="K51" s="471">
        <f>COUNTIFS('2018'!H$438:H$744,"SEGUIMIENTO",'2018'!G$438:G$744,F$8,'2018'!D$438:D$744,B51)</f>
        <v>5</v>
      </c>
      <c r="L51" s="471">
        <f>COUNTIFS('2018'!H$438:H$744,"SOLUCIONADO",'2018'!G$438:G$744,F$8,'2018'!D$438:D$744,B51)</f>
        <v>14</v>
      </c>
      <c r="M51" s="439"/>
      <c r="N51" s="439"/>
      <c r="O51" s="464"/>
      <c r="P51" s="439"/>
      <c r="Q51" s="439"/>
      <c r="R51" s="439"/>
      <c r="S51" s="439"/>
      <c r="T51" s="439"/>
      <c r="U51" s="439"/>
      <c r="V51" s="439"/>
      <c r="W51" s="439"/>
      <c r="X51" s="439"/>
      <c r="Y51" s="439"/>
      <c r="Z51" s="439"/>
    </row>
    <row r="52" spans="1:26" ht="12.75">
      <c r="A52" s="463"/>
      <c r="B52" s="468" t="s">
        <v>4798</v>
      </c>
      <c r="C52" s="469">
        <f>COUNTIFS('2018'!H$438:H$744,"SEGUIMIENTO",'2018'!G$438:G$744,F$4,'2018'!D$438:D$744,B52)</f>
        <v>7</v>
      </c>
      <c r="D52" s="469">
        <f>COUNTIFS('2018'!H$438:H$744,"SOLUCIONADO",'2018'!G$438:G$744,F$4,'2018'!D$438:D$744,B52)</f>
        <v>65</v>
      </c>
      <c r="E52" s="469">
        <f>COUNTIFS('2018'!H$438:H$744,"SEGUIMIENTO",'2018'!G$438:G$744,F$5,'2018'!D$438:D$744,B52)</f>
        <v>9</v>
      </c>
      <c r="F52" s="471">
        <f>COUNTIFS('2018'!H$438:H$744,"SOLUCIONADO",'2018'!G$438:G$744,F$5,'2018'!D$438:D$744,B52)</f>
        <v>19</v>
      </c>
      <c r="G52" s="471">
        <f>COUNTIFS('2018'!H$438:H$744,"SEGUIMIENTO",'2018'!G$438:G$744,F$6,'2018'!D$438:D$744,B52)</f>
        <v>0</v>
      </c>
      <c r="H52" s="471">
        <f>COUNTIFS('2018'!H$438:H$744,"SOLUCIONADO",'2018'!G$438:G$744,F$6,'2018'!D$438:D$744,B52)</f>
        <v>11</v>
      </c>
      <c r="I52" s="471">
        <f>COUNTIFS('2018'!H$438:H$744,"SEGUIMIENTO",'2018'!G$438:G$744,F$7,'2018'!D$438:D$744,B52)</f>
        <v>0</v>
      </c>
      <c r="J52" s="471">
        <f>COUNTIFS('2018'!H$438:H$744,"SOLUCIONADO",'2018'!G$438:G$744,F$7,'2018'!D$438:D$744,B52)</f>
        <v>5</v>
      </c>
      <c r="K52" s="471">
        <f>COUNTIFS('2018'!H$438:H$744,"SEGUIMIENTO",'2018'!G$438:G$744,F$8,'2018'!D$438:D$744,B52)</f>
        <v>1</v>
      </c>
      <c r="L52" s="471">
        <f>COUNTIFS('2018'!H$438:H$744,"SOLUCIONADO",'2018'!G$438:G$744,F$8,'2018'!D$438:D$744,B52)</f>
        <v>16</v>
      </c>
      <c r="M52" s="439"/>
      <c r="N52" s="439"/>
      <c r="O52" s="464"/>
      <c r="P52" s="439"/>
      <c r="Q52" s="439"/>
      <c r="R52" s="439"/>
      <c r="S52" s="439"/>
      <c r="T52" s="439"/>
      <c r="U52" s="439"/>
      <c r="V52" s="439"/>
      <c r="W52" s="439"/>
      <c r="X52" s="439"/>
      <c r="Y52" s="439"/>
      <c r="Z52" s="439"/>
    </row>
    <row r="53" spans="1:26" ht="12.75">
      <c r="A53" s="463"/>
      <c r="B53" s="468" t="s">
        <v>6964</v>
      </c>
      <c r="C53" s="469">
        <f>COUNTIFS('2018'!H$438:H$744,"SEGUIMIENTO",'2018'!G$438:G$744,F$4,'2018'!D$438:D$744,B53)</f>
        <v>4</v>
      </c>
      <c r="D53" s="469">
        <f>COUNTIFS('2018'!H$438:H$744,"SOLUCIONADO",'2018'!G$438:G$744,F$4,'2018'!D$438:D$744,B53)</f>
        <v>14</v>
      </c>
      <c r="E53" s="469">
        <f>COUNTIFS('2018'!H$438:H$744,"SEGUIMIENTO",'2018'!G$438:G$744,F$5,'2018'!D$438:D$744,B53)</f>
        <v>2</v>
      </c>
      <c r="F53" s="471">
        <f>COUNTIFS('2018'!H$438:H$744,"SOLUCIONADO",'2018'!G$438:G$744,F$5,'2018'!D$438:D$744,B53)</f>
        <v>4</v>
      </c>
      <c r="G53" s="471">
        <f>COUNTIFS('2018'!H$438:H$744,"SEGUIMIENTO",'2018'!G$438:G$744,F$6,'2018'!D$438:D$744,B53)</f>
        <v>0</v>
      </c>
      <c r="H53" s="471">
        <f>COUNTIFS('2018'!H$438:H$744,"SOLUCIONADO",'2018'!G$438:G$744,F$6,'2018'!D$438:D$744,B53)</f>
        <v>2</v>
      </c>
      <c r="I53" s="471">
        <f>COUNTIFS('2018'!H$438:H$744,"SEGUIMIENTO",'2018'!G$438:G$744,F$7,'2018'!D$438:D$744,B53)</f>
        <v>0</v>
      </c>
      <c r="J53" s="471">
        <f>COUNTIFS('2018'!H$438:H$744,"SOLUCIONADO",'2018'!G$438:G$744,F$7,'2018'!D$438:D$744,B53)</f>
        <v>0</v>
      </c>
      <c r="K53" s="471">
        <f>COUNTIFS('2018'!H$438:H$744,"SEGUIMIENTO",'2018'!G$438:G$744,F$8,'2018'!D$438:D$744,B53)</f>
        <v>2</v>
      </c>
      <c r="L53" s="471">
        <f>COUNTIFS('2018'!H$438:H$744,"SOLUCIONADO",'2018'!G$438:G$744,F$8,'2018'!D$438:D$744,B53)</f>
        <v>6</v>
      </c>
      <c r="M53" s="439"/>
      <c r="N53" s="439"/>
      <c r="O53" s="464"/>
      <c r="P53" s="439"/>
      <c r="Q53" s="439"/>
      <c r="R53" s="439"/>
      <c r="S53" s="439"/>
      <c r="T53" s="439"/>
      <c r="U53" s="439"/>
      <c r="V53" s="439"/>
      <c r="W53" s="439"/>
      <c r="X53" s="439"/>
      <c r="Y53" s="439"/>
      <c r="Z53" s="439"/>
    </row>
    <row r="54" spans="1:26" ht="12.75">
      <c r="A54" s="463"/>
      <c r="B54" s="468" t="s">
        <v>4735</v>
      </c>
      <c r="C54" s="469">
        <f>COUNTIFS('2018'!H$438:H$744,"SEGUIMIENTO",'2018'!G$438:G$744,F$4,'2018'!D$438:D$744,B54)</f>
        <v>0</v>
      </c>
      <c r="D54" s="469">
        <f>COUNTIFS('2018'!H$438:H$744,"SOLUCIONADO",'2018'!G$438:G$744,F$4,'2018'!D$438:D$744,B54)</f>
        <v>9</v>
      </c>
      <c r="E54" s="469">
        <f>COUNTIFS('2018'!H$438:H$744,"SEGUIMIENTO",'2018'!G$438:G$744,F$5,'2018'!D$438:D$744,B54)</f>
        <v>5</v>
      </c>
      <c r="F54" s="471">
        <f>COUNTIFS('2018'!H$438:H$744,"SOLUCIONADO",'2018'!G$438:G$744,F$5,'2018'!D$438:D$744,B54)</f>
        <v>14</v>
      </c>
      <c r="G54" s="471">
        <f>COUNTIFS('2018'!H$438:H$744,"SEGUIMIENTO",'2018'!G$438:G$744,F$6,'2018'!D$438:D$744,B54)</f>
        <v>0</v>
      </c>
      <c r="H54" s="471">
        <f>COUNTIFS('2018'!H$438:H$744,"SOLUCIONADO",'2018'!G$438:G$744,F$6,'2018'!D$438:D$744,B54)</f>
        <v>7</v>
      </c>
      <c r="I54" s="471">
        <f>COUNTIFS('2018'!H$438:H$744,"SEGUIMIENTO",'2018'!G$438:G$744,F$7,'2018'!D$438:D$744,B54)</f>
        <v>0</v>
      </c>
      <c r="J54" s="471">
        <f>COUNTIFS('2018'!H$438:H$744,"SOLUCIONADO",'2018'!G$438:G$744,F$7,'2018'!D$438:D$744,B54)</f>
        <v>0</v>
      </c>
      <c r="K54" s="471">
        <f>COUNTIFS('2018'!H$438:H$744,"SEGUIMIENTO",'2018'!G$438:G$744,F$8,'2018'!D$438:D$744,B54)</f>
        <v>0</v>
      </c>
      <c r="L54" s="471">
        <f>COUNTIFS('2018'!H$438:H$744,"SOLUCIONADO",'2018'!G$438:G$744,F$8,'2018'!D$438:D$744,B54)</f>
        <v>10</v>
      </c>
      <c r="M54" s="439"/>
      <c r="N54" s="439"/>
      <c r="O54" s="464"/>
      <c r="P54" s="439"/>
      <c r="Q54" s="439"/>
      <c r="R54" s="439"/>
      <c r="S54" s="439"/>
      <c r="T54" s="439"/>
      <c r="U54" s="439"/>
      <c r="V54" s="439"/>
      <c r="W54" s="439"/>
      <c r="X54" s="439"/>
      <c r="Y54" s="439"/>
      <c r="Z54" s="439"/>
    </row>
    <row r="55" spans="1:26" ht="12.75">
      <c r="A55" s="463"/>
      <c r="B55" s="468" t="s">
        <v>5247</v>
      </c>
      <c r="C55" s="469">
        <f>COUNTIFS('2018'!H$438:H$744,"SEGUIMIENTO",'2018'!G$438:G$744,F$4,'2018'!D$438:D$744,B55)</f>
        <v>0</v>
      </c>
      <c r="D55" s="469">
        <f>COUNTIFS('2018'!H$438:H$744,"SOLUCIONADO",'2018'!G$438:G$744,F$4,'2018'!D$438:D$744,B55)</f>
        <v>0</v>
      </c>
      <c r="E55" s="469">
        <f>COUNTIFS('2018'!H$438:H$744,"SEGUIMIENTO",'2018'!G$438:G$744,F$5,'2018'!D$438:D$744,B55)</f>
        <v>0</v>
      </c>
      <c r="F55" s="471">
        <f>COUNTIFS('2018'!H$438:H$744,"SOLUCIONADO",'2018'!G$438:G$744,F$5,'2018'!D$438:D$744,B55)</f>
        <v>0</v>
      </c>
      <c r="G55" s="471">
        <f>COUNTIFS('2018'!H$438:H$744,"SEGUIMIENTO",'2018'!G$438:G$744,F$6,'2018'!D$438:D$744,B55)</f>
        <v>0</v>
      </c>
      <c r="H55" s="471">
        <f>COUNTIFS('2018'!H$438:H$744,"SOLUCIONADO",'2018'!G$438:G$744,F$6,'2018'!D$438:D$744,B55)</f>
        <v>0</v>
      </c>
      <c r="I55" s="471">
        <f>COUNTIFS('2018'!H$438:H$744,"SEGUIMIENTO",'2018'!G$438:G$744,F$7,'2018'!D$438:D$744,B55)</f>
        <v>0</v>
      </c>
      <c r="J55" s="471">
        <f>COUNTIFS('2018'!H$438:H$744,"SOLUCIONADO",'2018'!G$438:G$744,F$7,'2018'!D$438:D$744,B55)</f>
        <v>0</v>
      </c>
      <c r="K55" s="471">
        <f>COUNTIFS('2018'!H$438:H$744,"SEGUIMIENTO",'2018'!G$438:G$744,F$8,'2018'!D$438:D$744,B55)</f>
        <v>0</v>
      </c>
      <c r="L55" s="471">
        <f>COUNTIFS('2018'!H$438:H$744,"SOLUCIONADO",'2018'!G$438:G$744,F$8,'2018'!D$438:D$744,B55)</f>
        <v>0</v>
      </c>
      <c r="M55" s="439"/>
      <c r="N55" s="439"/>
      <c r="O55" s="464"/>
      <c r="P55" s="439"/>
      <c r="Q55" s="439"/>
      <c r="R55" s="439"/>
      <c r="S55" s="439"/>
      <c r="T55" s="439"/>
      <c r="U55" s="439"/>
      <c r="V55" s="439"/>
      <c r="W55" s="439"/>
      <c r="X55" s="439"/>
      <c r="Y55" s="439"/>
      <c r="Z55" s="439"/>
    </row>
    <row r="56" spans="1:26" ht="12.75">
      <c r="A56" s="463"/>
      <c r="B56" s="32"/>
      <c r="C56" s="32"/>
      <c r="D56" s="32"/>
      <c r="E56" s="32"/>
      <c r="F56" s="439"/>
      <c r="G56" s="439"/>
      <c r="H56" s="439"/>
      <c r="I56" s="439"/>
      <c r="J56" s="439"/>
      <c r="K56" s="439"/>
      <c r="L56" s="439"/>
      <c r="M56" s="439"/>
      <c r="N56" s="439"/>
      <c r="O56" s="464"/>
      <c r="P56" s="439"/>
      <c r="Q56" s="439"/>
      <c r="R56" s="439"/>
      <c r="S56" s="439"/>
      <c r="T56" s="439"/>
      <c r="U56" s="439"/>
      <c r="V56" s="439"/>
      <c r="W56" s="439"/>
      <c r="X56" s="439"/>
      <c r="Y56" s="439"/>
      <c r="Z56" s="439"/>
    </row>
    <row r="57" spans="1:26" ht="12.75">
      <c r="A57" s="474"/>
      <c r="B57" s="475"/>
      <c r="C57" s="475"/>
      <c r="D57" s="475"/>
      <c r="E57" s="475"/>
      <c r="F57" s="475"/>
      <c r="G57" s="475"/>
      <c r="H57" s="475"/>
      <c r="I57" s="475"/>
      <c r="J57" s="475"/>
      <c r="K57" s="475"/>
      <c r="L57" s="475"/>
      <c r="M57" s="475"/>
      <c r="N57" s="475"/>
      <c r="O57" s="476"/>
      <c r="P57" s="439"/>
      <c r="Q57" s="439"/>
      <c r="R57" s="439"/>
      <c r="S57" s="439"/>
      <c r="T57" s="439"/>
      <c r="U57" s="439"/>
      <c r="V57" s="439"/>
      <c r="W57" s="439"/>
      <c r="X57" s="439"/>
      <c r="Y57" s="439"/>
      <c r="Z57" s="439"/>
    </row>
    <row r="58" spans="1:26" ht="12.75">
      <c r="A58" s="550" t="s">
        <v>1510</v>
      </c>
      <c r="B58" s="551"/>
      <c r="C58" s="551"/>
      <c r="D58" s="551"/>
      <c r="E58" s="551"/>
      <c r="F58" s="551"/>
      <c r="G58" s="551"/>
      <c r="H58" s="551"/>
      <c r="I58" s="551"/>
      <c r="J58" s="551"/>
      <c r="K58" s="551"/>
      <c r="L58" s="551"/>
      <c r="M58" s="551"/>
      <c r="N58" s="551"/>
      <c r="O58" s="552"/>
      <c r="P58" s="439"/>
      <c r="Q58" s="439"/>
      <c r="R58" s="439"/>
      <c r="S58" s="439"/>
      <c r="T58" s="439"/>
      <c r="U58" s="439"/>
      <c r="V58" s="439"/>
      <c r="W58" s="439"/>
      <c r="X58" s="439"/>
      <c r="Y58" s="439"/>
      <c r="Z58" s="439"/>
    </row>
    <row r="59" spans="1:26" ht="12.75">
      <c r="A59" s="463"/>
      <c r="B59" s="439"/>
      <c r="C59" s="439"/>
      <c r="D59" s="439"/>
      <c r="E59" s="439"/>
      <c r="F59" s="439"/>
      <c r="G59" s="439"/>
      <c r="H59" s="439"/>
      <c r="I59" s="439"/>
      <c r="J59" s="439"/>
      <c r="K59" s="439"/>
      <c r="L59" s="439"/>
      <c r="M59" s="439"/>
      <c r="N59" s="439"/>
      <c r="O59" s="464"/>
      <c r="P59" s="439"/>
      <c r="Q59" s="439"/>
      <c r="R59" s="439"/>
      <c r="S59" s="439"/>
      <c r="T59" s="439"/>
      <c r="U59" s="439"/>
      <c r="V59" s="439"/>
      <c r="W59" s="439"/>
      <c r="X59" s="439"/>
      <c r="Y59" s="439"/>
      <c r="Z59" s="439"/>
    </row>
    <row r="60" spans="1:26" ht="12.75">
      <c r="A60" s="463"/>
      <c r="B60" s="553" t="s">
        <v>6748</v>
      </c>
      <c r="C60" s="544"/>
      <c r="D60" s="545"/>
      <c r="E60" s="466"/>
      <c r="F60" s="467" t="s">
        <v>44</v>
      </c>
      <c r="G60" s="467" t="s">
        <v>13191</v>
      </c>
      <c r="H60" s="467" t="s">
        <v>15</v>
      </c>
      <c r="I60" s="467" t="s">
        <v>4805</v>
      </c>
      <c r="J60" s="439"/>
      <c r="K60" s="467" t="s">
        <v>13192</v>
      </c>
      <c r="L60" s="467" t="s">
        <v>13191</v>
      </c>
      <c r="M60" s="467" t="s">
        <v>15</v>
      </c>
      <c r="N60" s="467" t="s">
        <v>4805</v>
      </c>
      <c r="O60" s="464"/>
      <c r="P60" s="439"/>
      <c r="Q60" s="439"/>
      <c r="R60" s="439"/>
      <c r="S60" s="439"/>
      <c r="T60" s="439"/>
      <c r="U60" s="439"/>
      <c r="V60" s="439"/>
      <c r="W60" s="439"/>
      <c r="X60" s="439"/>
      <c r="Y60" s="439"/>
      <c r="Z60" s="439"/>
    </row>
    <row r="61" spans="1:26" ht="12.75">
      <c r="A61" s="463"/>
      <c r="B61" s="468" t="s">
        <v>223</v>
      </c>
      <c r="C61" s="469">
        <f>COUNTIF('2018'!H745:H915,B61)</f>
        <v>131</v>
      </c>
      <c r="D61" s="470">
        <f>C61/C63</f>
        <v>0.76608187134502925</v>
      </c>
      <c r="E61" s="32"/>
      <c r="F61" s="468" t="s">
        <v>114</v>
      </c>
      <c r="G61" s="469">
        <f>COUNTIF('2018'!G$745:G$915,F61)</f>
        <v>92</v>
      </c>
      <c r="H61" s="469">
        <f>COUNTIFS('2018'!H$745:H$915,"SEGUIMIENTO",'2018'!G$745:G$915,F61)</f>
        <v>17</v>
      </c>
      <c r="I61" s="471">
        <f>COUNTIFS('2018'!H$745:H$915,"SOLUCIONADO",'2018'!G$745:G$915,F61)</f>
        <v>75</v>
      </c>
      <c r="J61" s="439"/>
      <c r="K61" s="468" t="s">
        <v>4647</v>
      </c>
      <c r="L61" s="469">
        <f t="shared" ref="L61:L65" si="3">M61+N61</f>
        <v>76</v>
      </c>
      <c r="M61" s="469">
        <f>COUNTIFS('2018'!H$745:H$915,"SEGUIMIENTO",'2018'!D$745:D$915,K61)</f>
        <v>3</v>
      </c>
      <c r="N61" s="471">
        <f>COUNTIFS('2018'!H$745:H$915,"SOLUCIONADO",'2018'!D$745:D$915,K61)</f>
        <v>73</v>
      </c>
      <c r="O61" s="464"/>
      <c r="P61" s="439"/>
      <c r="Q61" s="439"/>
      <c r="R61" s="439"/>
      <c r="S61" s="439"/>
      <c r="T61" s="439"/>
      <c r="U61" s="439"/>
      <c r="V61" s="439"/>
      <c r="W61" s="439"/>
      <c r="X61" s="439"/>
      <c r="Y61" s="439"/>
      <c r="Z61" s="439"/>
    </row>
    <row r="62" spans="1:26" ht="12.75">
      <c r="A62" s="463"/>
      <c r="B62" s="468" t="s">
        <v>118</v>
      </c>
      <c r="C62" s="469">
        <f>COUNTIF('2018'!H745:H915,B62)</f>
        <v>40</v>
      </c>
      <c r="D62" s="470">
        <f>C62/C63</f>
        <v>0.23391812865497075</v>
      </c>
      <c r="E62" s="32"/>
      <c r="F62" s="468" t="s">
        <v>271</v>
      </c>
      <c r="G62" s="469">
        <f>COUNTIF('2018'!G$745:G$915,F62)</f>
        <v>36</v>
      </c>
      <c r="H62" s="469">
        <f>COUNTIFS('2018'!H$745:H$915,"SEGUIMIENTO",'2018'!G$745:G$915,F62)</f>
        <v>12</v>
      </c>
      <c r="I62" s="471">
        <f>COUNTIFS('2018'!H$745:H$915,"SOLUCIONADO",'2018'!G$745:G$915,F62)</f>
        <v>24</v>
      </c>
      <c r="J62" s="439"/>
      <c r="K62" s="468" t="s">
        <v>4798</v>
      </c>
      <c r="L62" s="469">
        <f t="shared" si="3"/>
        <v>67</v>
      </c>
      <c r="M62" s="469">
        <f>COUNTIFS('2018'!H$745:H$915,"SEGUIMIENTO",'2018'!D$745:D$915,K62)</f>
        <v>12</v>
      </c>
      <c r="N62" s="471">
        <f>COUNTIFS('2018'!H$745:H$915,"SOLUCIONADO",'2018'!D$745:D$915,K62)</f>
        <v>55</v>
      </c>
      <c r="O62" s="464"/>
      <c r="P62" s="439"/>
      <c r="Q62" s="439"/>
      <c r="R62" s="439"/>
      <c r="S62" s="439"/>
      <c r="T62" s="439"/>
      <c r="U62" s="439"/>
      <c r="V62" s="439"/>
      <c r="W62" s="439"/>
      <c r="X62" s="439"/>
      <c r="Y62" s="439"/>
      <c r="Z62" s="439"/>
    </row>
    <row r="63" spans="1:26" ht="12.75">
      <c r="A63" s="463"/>
      <c r="B63" s="472"/>
      <c r="C63" s="469">
        <f>SUM(C61:C62)</f>
        <v>171</v>
      </c>
      <c r="D63" s="472"/>
      <c r="E63" s="32"/>
      <c r="F63" s="468" t="s">
        <v>222</v>
      </c>
      <c r="G63" s="469">
        <f>COUNTIF('2018'!G$745:G$915,F63)</f>
        <v>12</v>
      </c>
      <c r="H63" s="469">
        <f>COUNTIFS('2018'!H$745:H$915,"SEGUIMIENTO",'2018'!G$745:G$915,F63)</f>
        <v>3</v>
      </c>
      <c r="I63" s="471">
        <f>COUNTIFS('2018'!H$745:H$915,"SOLUCIONADO",'2018'!G$745:G$915,F63)</f>
        <v>9</v>
      </c>
      <c r="J63" s="439"/>
      <c r="K63" s="468" t="s">
        <v>6964</v>
      </c>
      <c r="L63" s="469">
        <f t="shared" si="3"/>
        <v>12</v>
      </c>
      <c r="M63" s="469">
        <f>COUNTIFS('2018'!H$745:H$915,"SEGUIMIENTO",'2018'!D$745:D$915,K63)</f>
        <v>11</v>
      </c>
      <c r="N63" s="471">
        <f>COUNTIFS('2018'!H$745:H$915,"SOLUCIONADO",'2018'!D$745:D$915,K63)</f>
        <v>1</v>
      </c>
      <c r="O63" s="464"/>
      <c r="P63" s="439"/>
      <c r="Q63" s="439"/>
      <c r="R63" s="439"/>
      <c r="S63" s="439"/>
      <c r="T63" s="439"/>
      <c r="U63" s="439"/>
      <c r="V63" s="439"/>
      <c r="W63" s="439"/>
      <c r="X63" s="439"/>
      <c r="Y63" s="439"/>
      <c r="Z63" s="439"/>
    </row>
    <row r="64" spans="1:26" ht="12.75">
      <c r="A64" s="463"/>
      <c r="B64" s="32"/>
      <c r="C64" s="32"/>
      <c r="D64" s="32"/>
      <c r="E64" s="32"/>
      <c r="F64" s="468" t="s">
        <v>4846</v>
      </c>
      <c r="G64" s="469">
        <f>COUNTIF('2018'!G$745:G$915,F64)</f>
        <v>2</v>
      </c>
      <c r="H64" s="469">
        <f>COUNTIFS('2018'!H$745:H$915,"SEGUIMIENTO",'2018'!G$745:G$915,F64)</f>
        <v>1</v>
      </c>
      <c r="I64" s="471">
        <f>COUNTIFS('2018'!H$745:H$915,"SOLUCIONADO",'2018'!G$745:G$915,F64)</f>
        <v>1</v>
      </c>
      <c r="J64" s="439"/>
      <c r="K64" s="468" t="s">
        <v>4735</v>
      </c>
      <c r="L64" s="469">
        <f t="shared" si="3"/>
        <v>15</v>
      </c>
      <c r="M64" s="469">
        <f>COUNTIFS('2018'!H$745:H$915,"SEGUIMIENTO",'2018'!D$745:D$915,K64)</f>
        <v>13</v>
      </c>
      <c r="N64" s="471">
        <f>COUNTIFS('2018'!H$745:H$915,"SOLUCIONADO",'2018'!D$745:D$915,K64)</f>
        <v>2</v>
      </c>
      <c r="O64" s="464"/>
      <c r="P64" s="439"/>
      <c r="Q64" s="439"/>
      <c r="R64" s="439"/>
      <c r="S64" s="439"/>
      <c r="T64" s="439"/>
      <c r="U64" s="439"/>
      <c r="V64" s="439"/>
      <c r="W64" s="439"/>
      <c r="X64" s="439"/>
      <c r="Y64" s="439"/>
      <c r="Z64" s="439"/>
    </row>
    <row r="65" spans="1:26" ht="12.75">
      <c r="A65" s="463"/>
      <c r="B65" s="32"/>
      <c r="C65" s="32"/>
      <c r="D65" s="32"/>
      <c r="E65" s="32"/>
      <c r="F65" s="468" t="s">
        <v>362</v>
      </c>
      <c r="G65" s="469">
        <f>COUNTIF('2018'!G$745:G$915,F65)</f>
        <v>29</v>
      </c>
      <c r="H65" s="469">
        <f>COUNTIFS('2018'!H$745:H$915,"SEGUIMIENTO",'2018'!G$745:G$915,F65)</f>
        <v>7</v>
      </c>
      <c r="I65" s="471">
        <f>COUNTIFS('2018'!H$745:H$915,"SOLUCIONADO",'2018'!G$745:G$915,F65)</f>
        <v>22</v>
      </c>
      <c r="J65" s="439"/>
      <c r="K65" s="468" t="s">
        <v>5247</v>
      </c>
      <c r="L65" s="469">
        <f t="shared" si="3"/>
        <v>0</v>
      </c>
      <c r="M65" s="469">
        <f>COUNTIFS('2018'!H$745:H$915,"SEGUIMIENTO",'2018'!D$745:D$915,K65)</f>
        <v>0</v>
      </c>
      <c r="N65" s="471">
        <f>COUNTIFS('2018'!H$745:H$915,"SOLUCIONADO",'2018'!D$745:D$915,K65)</f>
        <v>0</v>
      </c>
      <c r="O65" s="464"/>
      <c r="P65" s="439"/>
      <c r="Q65" s="439"/>
      <c r="R65" s="439"/>
      <c r="S65" s="439"/>
      <c r="T65" s="439"/>
      <c r="U65" s="439"/>
      <c r="V65" s="439"/>
      <c r="W65" s="439"/>
      <c r="X65" s="439"/>
      <c r="Y65" s="439"/>
      <c r="Z65" s="439"/>
    </row>
    <row r="66" spans="1:26" ht="12.75">
      <c r="A66" s="463"/>
      <c r="B66" s="32"/>
      <c r="C66" s="32"/>
      <c r="D66" s="32"/>
      <c r="E66" s="32"/>
      <c r="F66" s="32"/>
      <c r="G66" s="32"/>
      <c r="H66" s="32"/>
      <c r="I66" s="32"/>
      <c r="J66" s="439"/>
      <c r="K66" s="439"/>
      <c r="L66" s="439"/>
      <c r="M66" s="439"/>
      <c r="N66" s="439"/>
      <c r="O66" s="464"/>
      <c r="P66" s="439"/>
      <c r="Q66" s="439"/>
      <c r="R66" s="439"/>
      <c r="S66" s="439"/>
      <c r="T66" s="439"/>
      <c r="U66" s="439"/>
      <c r="V66" s="439"/>
      <c r="W66" s="439"/>
      <c r="X66" s="439"/>
      <c r="Y66" s="439"/>
      <c r="Z66" s="439"/>
    </row>
    <row r="67" spans="1:26" ht="12.75">
      <c r="A67" s="463"/>
      <c r="B67" s="32"/>
      <c r="C67" s="32"/>
      <c r="D67" s="32"/>
      <c r="E67" s="32"/>
      <c r="F67" s="32"/>
      <c r="G67" s="32"/>
      <c r="H67" s="32"/>
      <c r="I67" s="32"/>
      <c r="J67" s="439"/>
      <c r="K67" s="439"/>
      <c r="L67" s="439"/>
      <c r="M67" s="439"/>
      <c r="N67" s="439"/>
      <c r="O67" s="464"/>
      <c r="P67" s="439"/>
      <c r="Q67" s="439"/>
      <c r="R67" s="439"/>
      <c r="S67" s="439"/>
      <c r="T67" s="439"/>
      <c r="U67" s="439"/>
      <c r="V67" s="439"/>
      <c r="W67" s="439"/>
      <c r="X67" s="439"/>
      <c r="Y67" s="439"/>
      <c r="Z67" s="439"/>
    </row>
    <row r="68" spans="1:26" ht="12.75">
      <c r="A68" s="463"/>
      <c r="B68" s="32"/>
      <c r="C68" s="549" t="s">
        <v>114</v>
      </c>
      <c r="D68" s="545"/>
      <c r="E68" s="549" t="s">
        <v>271</v>
      </c>
      <c r="F68" s="545"/>
      <c r="G68" s="549" t="s">
        <v>222</v>
      </c>
      <c r="H68" s="545"/>
      <c r="I68" s="549" t="s">
        <v>4846</v>
      </c>
      <c r="J68" s="545"/>
      <c r="K68" s="549" t="s">
        <v>362</v>
      </c>
      <c r="L68" s="545"/>
      <c r="M68" s="439"/>
      <c r="N68" s="439"/>
      <c r="O68" s="464"/>
      <c r="P68" s="439"/>
      <c r="Q68" s="439"/>
      <c r="R68" s="439"/>
      <c r="S68" s="439"/>
      <c r="T68" s="439"/>
      <c r="U68" s="439"/>
      <c r="V68" s="439"/>
      <c r="W68" s="439"/>
      <c r="X68" s="439"/>
      <c r="Y68" s="439"/>
      <c r="Z68" s="439"/>
    </row>
    <row r="69" spans="1:26" ht="12.75">
      <c r="A69" s="463"/>
      <c r="B69" s="439"/>
      <c r="C69" s="467" t="s">
        <v>15</v>
      </c>
      <c r="D69" s="467" t="s">
        <v>4805</v>
      </c>
      <c r="E69" s="467" t="s">
        <v>15</v>
      </c>
      <c r="F69" s="467" t="s">
        <v>4805</v>
      </c>
      <c r="G69" s="467" t="s">
        <v>15</v>
      </c>
      <c r="H69" s="467" t="s">
        <v>4805</v>
      </c>
      <c r="I69" s="467" t="s">
        <v>15</v>
      </c>
      <c r="J69" s="467" t="s">
        <v>4805</v>
      </c>
      <c r="K69" s="467" t="s">
        <v>15</v>
      </c>
      <c r="L69" s="467" t="s">
        <v>4805</v>
      </c>
      <c r="M69" s="439"/>
      <c r="N69" s="439"/>
      <c r="O69" s="464"/>
      <c r="P69" s="439"/>
      <c r="Q69" s="439"/>
      <c r="R69" s="439"/>
      <c r="S69" s="439"/>
      <c r="T69" s="439"/>
      <c r="U69" s="439"/>
      <c r="V69" s="439"/>
      <c r="W69" s="439"/>
      <c r="X69" s="439"/>
      <c r="Y69" s="439"/>
      <c r="Z69" s="439"/>
    </row>
    <row r="70" spans="1:26" ht="12.75">
      <c r="A70" s="463"/>
      <c r="B70" s="468" t="s">
        <v>4647</v>
      </c>
      <c r="C70" s="469">
        <f>COUNTIFS('2018'!H$745:H$942,"SEGUIMIENTO",'2018'!G$745:G$942,F$4,'2018'!D$745:D$942,B70)</f>
        <v>4</v>
      </c>
      <c r="D70" s="469">
        <f>COUNTIFS('2018'!H$745:H$942,"SOLUCIONADO",'2018'!G$745:G$942,F$4,'2018'!D$745:D$942,B70)</f>
        <v>66</v>
      </c>
      <c r="E70" s="469">
        <f>COUNTIFS('2018'!H$745:H$942,"SEGUIMIENTO",'2018'!G$745:G$942,F$5,'2018'!D$745:D$942,B70)</f>
        <v>0</v>
      </c>
      <c r="F70" s="471">
        <f>COUNTIFS('2018'!H$745:H$942,"SOLUCIONADO",'2018'!G$745:G$942,F$5,'2018'!D$745:D$942,B70)</f>
        <v>12</v>
      </c>
      <c r="G70" s="471">
        <f>COUNTIFS('2018'!H$745:H$942,"SEGUIMIENTO",'2018'!G$745:G$942,F$6,'2018'!D$745:D$942,B70)</f>
        <v>0</v>
      </c>
      <c r="H70" s="471">
        <f>COUNTIFS('2018'!H$745:H$942,"SOLUCIONADO",'2018'!G$745:G$942,F$6,'2018'!D$745:D$942,B70)</f>
        <v>2</v>
      </c>
      <c r="I70" s="471">
        <f>COUNTIFS('2018'!H$745:H$942,"SEGUIMIENTO",'2018'!G$745:G$942,F$7,'2018'!D$745:D$942,B70)</f>
        <v>0</v>
      </c>
      <c r="J70" s="471">
        <f>COUNTIFS('2018'!H$745:H$942,"SOLUCIONADO",'2018'!G$745:G$942,F$7,'2018'!D$745:D$942,B70)</f>
        <v>0</v>
      </c>
      <c r="K70" s="471">
        <f>COUNTIFS('2018'!H$745:H$942,"SEGUIMIENTO",'2018'!G$745:G$942,F$8,'2018'!D$745:D$942,B70)</f>
        <v>1</v>
      </c>
      <c r="L70" s="471">
        <f>COUNTIFS('2018'!H$745:H$942,"SOLUCIONADO",'2018'!G$745:G$942,F$8,'2018'!D$745:D$942,B70)</f>
        <v>7</v>
      </c>
      <c r="M70" s="439"/>
      <c r="N70" s="439"/>
      <c r="O70" s="464"/>
      <c r="P70" s="439"/>
      <c r="Q70" s="439"/>
      <c r="R70" s="439"/>
      <c r="S70" s="439"/>
      <c r="T70" s="439"/>
      <c r="U70" s="439"/>
      <c r="V70" s="439"/>
      <c r="W70" s="439"/>
      <c r="X70" s="439"/>
      <c r="Y70" s="439"/>
      <c r="Z70" s="439"/>
    </row>
    <row r="71" spans="1:26" ht="12.75">
      <c r="A71" s="463"/>
      <c r="B71" s="468" t="s">
        <v>4798</v>
      </c>
      <c r="C71" s="469">
        <f>COUNTIFS('2018'!H$745:H$942,"SEGUIMIENTO",'2018'!G$745:G$942,F$4,'2018'!D$745:D$942,B71)</f>
        <v>2</v>
      </c>
      <c r="D71" s="469">
        <f>COUNTIFS('2018'!H$745:H$942,"SOLUCIONADO",'2018'!G$745:G$942,F$4,'2018'!D$745:D$942,B71)</f>
        <v>23</v>
      </c>
      <c r="E71" s="469">
        <f>COUNTIFS('2018'!H$745:H$942,"SEGUIMIENTO",'2018'!G$745:G$942,F$5,'2018'!D$745:D$942,B71)</f>
        <v>4</v>
      </c>
      <c r="F71" s="471">
        <f>COUNTIFS('2018'!H$745:H$942,"SOLUCIONADO",'2018'!G$745:G$942,F$5,'2018'!D$745:D$942,B71)</f>
        <v>15</v>
      </c>
      <c r="G71" s="471">
        <f>COUNTIFS('2018'!H$745:H$942,"SEGUIMIENTO",'2018'!G$745:G$942,F$6,'2018'!D$745:D$942,B71)</f>
        <v>3</v>
      </c>
      <c r="H71" s="471">
        <f>COUNTIFS('2018'!H$745:H$942,"SOLUCIONADO",'2018'!G$745:G$942,F$6,'2018'!D$745:D$942,B71)</f>
        <v>8</v>
      </c>
      <c r="I71" s="471">
        <f>COUNTIFS('2018'!H$745:H$942,"SEGUIMIENTO",'2018'!G$745:G$942,F$7,'2018'!D$745:D$942,B71)</f>
        <v>2</v>
      </c>
      <c r="J71" s="471">
        <f>COUNTIFS('2018'!H$745:H$942,"SOLUCIONADO",'2018'!G$745:G$942,F$7,'2018'!D$745:D$942,B71)</f>
        <v>1</v>
      </c>
      <c r="K71" s="471">
        <f>COUNTIFS('2018'!H$745:H$942,"SEGUIMIENTO",'2018'!G$745:G$942,F$8,'2018'!D$745:D$942,B71)</f>
        <v>2</v>
      </c>
      <c r="L71" s="471">
        <f>COUNTIFS('2018'!H$745:H$942,"SOLUCIONADO",'2018'!G$745:G$942,F$8,'2018'!D$745:D$942,B71)</f>
        <v>18</v>
      </c>
      <c r="M71" s="439"/>
      <c r="N71" s="439"/>
      <c r="O71" s="464"/>
      <c r="P71" s="439"/>
      <c r="Q71" s="439"/>
      <c r="R71" s="439"/>
      <c r="S71" s="439"/>
      <c r="T71" s="439"/>
      <c r="U71" s="439"/>
      <c r="V71" s="439"/>
      <c r="W71" s="439"/>
      <c r="X71" s="439"/>
      <c r="Y71" s="439"/>
      <c r="Z71" s="439"/>
    </row>
    <row r="72" spans="1:26" ht="12.75">
      <c r="A72" s="463"/>
      <c r="B72" s="468" t="s">
        <v>6964</v>
      </c>
      <c r="C72" s="469">
        <f>COUNTIFS('2018'!H$745:H$942,"SEGUIMIENTO",'2018'!G$745:G$942,F$4,'2018'!D$745:D$942,B72)</f>
        <v>6</v>
      </c>
      <c r="D72" s="469">
        <f>COUNTIFS('2018'!H$745:H$942,"SOLUCIONADO",'2018'!G$745:G$942,F$4,'2018'!D$745:D$942,B72)</f>
        <v>1</v>
      </c>
      <c r="E72" s="469">
        <f>COUNTIFS('2018'!H$745:H$942,"SEGUIMIENTO",'2018'!G$745:G$942,F$5,'2018'!D$745:D$942,B72)</f>
        <v>3</v>
      </c>
      <c r="F72" s="471">
        <f>COUNTIFS('2018'!H$745:H$942,"SOLUCIONADO",'2018'!G$745:G$942,F$5,'2018'!D$745:D$942,B72)</f>
        <v>0</v>
      </c>
      <c r="G72" s="471">
        <f>COUNTIFS('2018'!H$745:H$942,"SEGUIMIENTO",'2018'!G$745:G$942,F$6,'2018'!D$745:D$942,B72)</f>
        <v>0</v>
      </c>
      <c r="H72" s="471">
        <f>COUNTIFS('2018'!H$745:H$942,"SOLUCIONADO",'2018'!G$745:G$942,F$6,'2018'!D$745:D$942,B72)</f>
        <v>0</v>
      </c>
      <c r="I72" s="471">
        <f>COUNTIFS('2018'!H$745:H$942,"SEGUIMIENTO",'2018'!G$745:G$942,F$7,'2018'!D$745:D$942,B72)</f>
        <v>0</v>
      </c>
      <c r="J72" s="471">
        <f>COUNTIFS('2018'!H$745:H$942,"SOLUCIONADO",'2018'!G$745:G$942,F$7,'2018'!D$745:D$942,B72)</f>
        <v>0</v>
      </c>
      <c r="K72" s="471">
        <f>COUNTIFS('2018'!H$745:H$942,"SEGUIMIENTO",'2018'!G$745:G$942,F$8,'2018'!D$745:D$942,B72)</f>
        <v>2</v>
      </c>
      <c r="L72" s="471">
        <f>COUNTIFS('2018'!H$745:H$942,"SOLUCIONADO",'2018'!G$745:G$942,F$8,'2018'!D$745:D$942,B72)</f>
        <v>0</v>
      </c>
      <c r="M72" s="439"/>
      <c r="N72" s="439"/>
      <c r="O72" s="464"/>
      <c r="P72" s="439"/>
      <c r="Q72" s="439"/>
      <c r="R72" s="439"/>
      <c r="S72" s="439"/>
      <c r="T72" s="439"/>
      <c r="U72" s="439"/>
      <c r="V72" s="439"/>
      <c r="W72" s="439"/>
      <c r="X72" s="439"/>
      <c r="Y72" s="439"/>
      <c r="Z72" s="439"/>
    </row>
    <row r="73" spans="1:26" ht="12.75">
      <c r="A73" s="463"/>
      <c r="B73" s="468" t="s">
        <v>4735</v>
      </c>
      <c r="C73" s="469">
        <f>COUNTIFS('2018'!H$745:H$942,"SEGUIMIENTO",'2018'!G$745:G$942,F$4,'2018'!D$745:D$942,B73)</f>
        <v>7</v>
      </c>
      <c r="D73" s="469">
        <f>COUNTIFS('2018'!H$745:H$942,"SOLUCIONADO",'2018'!G$745:G$942,F$4,'2018'!D$745:D$942,B73)</f>
        <v>2</v>
      </c>
      <c r="E73" s="469">
        <f>COUNTIFS('2018'!H$745:H$942,"SEGUIMIENTO",'2018'!G$745:G$942,F$5,'2018'!D$745:D$942,B73)</f>
        <v>4</v>
      </c>
      <c r="F73" s="471">
        <f>COUNTIFS('2018'!H$745:H$942,"SOLUCIONADO",'2018'!G$745:G$942,F$5,'2018'!D$745:D$942,B73)</f>
        <v>0</v>
      </c>
      <c r="G73" s="471">
        <f>COUNTIFS('2018'!H$745:H$942,"SEGUIMIENTO",'2018'!G$745:G$942,F$6,'2018'!D$745:D$942,B73)</f>
        <v>0</v>
      </c>
      <c r="H73" s="471">
        <f>COUNTIFS('2018'!H$745:H$942,"SOLUCIONADO",'2018'!G$745:G$942,F$6,'2018'!D$745:D$942,B73)</f>
        <v>0</v>
      </c>
      <c r="I73" s="471">
        <f>COUNTIFS('2018'!H$745:H$942,"SEGUIMIENTO",'2018'!G$745:G$942,F$7,'2018'!D$745:D$942,B73)</f>
        <v>0</v>
      </c>
      <c r="J73" s="471">
        <f>COUNTIFS('2018'!H$745:H$942,"SOLUCIONADO",'2018'!G$745:G$942,F$7,'2018'!D$745:D$942,B73)</f>
        <v>0</v>
      </c>
      <c r="K73" s="471">
        <f>COUNTIFS('2018'!H$745:H$942,"SEGUIMIENTO",'2018'!G$745:G$942,F$8,'2018'!D$745:D$942,B73)</f>
        <v>2</v>
      </c>
      <c r="L73" s="471">
        <f>COUNTIFS('2018'!H$745:H$942,"SOLUCIONADO",'2018'!G$745:G$942,F$8,'2018'!D$745:D$942,B73)</f>
        <v>0</v>
      </c>
      <c r="M73" s="439"/>
      <c r="N73" s="439"/>
      <c r="O73" s="464"/>
      <c r="P73" s="439"/>
      <c r="Q73" s="439"/>
      <c r="R73" s="439"/>
      <c r="S73" s="439"/>
      <c r="T73" s="439"/>
      <c r="U73" s="439"/>
      <c r="V73" s="439"/>
      <c r="W73" s="439"/>
      <c r="X73" s="439"/>
      <c r="Y73" s="439"/>
      <c r="Z73" s="439"/>
    </row>
    <row r="74" spans="1:26" ht="12.75">
      <c r="A74" s="463"/>
      <c r="B74" s="468" t="s">
        <v>5247</v>
      </c>
      <c r="C74" s="469">
        <f>COUNTIFS('2018'!H$745:H$942,"SEGUIMIENTO",'2018'!G$745:G$942,F$4,'2018'!D$745:D$942,B74)</f>
        <v>0</v>
      </c>
      <c r="D74" s="469">
        <f>COUNTIFS('2018'!H$745:H$942,"SOLUCIONADO",'2018'!G$745:G$942,F$4,'2018'!D$745:D$942,B74)</f>
        <v>0</v>
      </c>
      <c r="E74" s="469">
        <f>COUNTIFS('2018'!H$745:H$942,"SEGUIMIENTO",'2018'!G$745:G$942,F$5,'2018'!D$745:D$942,B74)</f>
        <v>0</v>
      </c>
      <c r="F74" s="471">
        <f>COUNTIFS('2018'!H$745:H$942,"SOLUCIONADO",'2018'!G$745:G$942,F$5,'2018'!D$745:D$942,B74)</f>
        <v>0</v>
      </c>
      <c r="G74" s="471">
        <f>COUNTIFS('2018'!H$745:H$942,"SEGUIMIENTO",'2018'!G$745:G$942,F$6,'2018'!D$745:D$942,B74)</f>
        <v>0</v>
      </c>
      <c r="H74" s="471">
        <f>COUNTIFS('2018'!H$745:H$942,"SOLUCIONADO",'2018'!G$745:G$942,F$6,'2018'!D$745:D$942,B74)</f>
        <v>0</v>
      </c>
      <c r="I74" s="471">
        <f>COUNTIFS('2018'!H$745:H$942,"SEGUIMIENTO",'2018'!G$745:G$942,F$7,'2018'!D$745:D$942,B74)</f>
        <v>0</v>
      </c>
      <c r="J74" s="471">
        <f>COUNTIFS('2018'!H$745:H$942,"SOLUCIONADO",'2018'!G$745:G$942,F$7,'2018'!D$745:D$942,B74)</f>
        <v>0</v>
      </c>
      <c r="K74" s="471">
        <f>COUNTIFS('2018'!H$745:H$942,"SEGUIMIENTO",'2018'!G$745:G$942,F$8,'2018'!D$745:D$942,B74)</f>
        <v>0</v>
      </c>
      <c r="L74" s="471">
        <f>COUNTIFS('2018'!H$745:H$942,"SOLUCIONADO",'2018'!G$745:G$942,F$8,'2018'!D$745:D$942,B74)</f>
        <v>0</v>
      </c>
      <c r="M74" s="439"/>
      <c r="N74" s="439"/>
      <c r="O74" s="464"/>
      <c r="P74" s="439"/>
      <c r="Q74" s="439"/>
      <c r="R74" s="439"/>
      <c r="S74" s="439"/>
      <c r="T74" s="439"/>
      <c r="U74" s="439"/>
      <c r="V74" s="439"/>
      <c r="W74" s="439"/>
      <c r="X74" s="439"/>
      <c r="Y74" s="439"/>
      <c r="Z74" s="439"/>
    </row>
    <row r="75" spans="1:26" ht="12.75">
      <c r="A75" s="463"/>
      <c r="B75" s="32"/>
      <c r="C75" s="32"/>
      <c r="D75" s="32"/>
      <c r="E75" s="32"/>
      <c r="F75" s="439"/>
      <c r="G75" s="439"/>
      <c r="H75" s="439"/>
      <c r="I75" s="439"/>
      <c r="J75" s="439"/>
      <c r="K75" s="439"/>
      <c r="L75" s="439"/>
      <c r="M75" s="439"/>
      <c r="N75" s="439"/>
      <c r="O75" s="464"/>
      <c r="P75" s="439"/>
      <c r="Q75" s="439"/>
      <c r="R75" s="439"/>
      <c r="S75" s="439"/>
      <c r="T75" s="439"/>
      <c r="U75" s="439"/>
      <c r="V75" s="439"/>
      <c r="W75" s="439"/>
      <c r="X75" s="439"/>
      <c r="Y75" s="439"/>
      <c r="Z75" s="439"/>
    </row>
    <row r="76" spans="1:26" ht="12.75">
      <c r="A76" s="474"/>
      <c r="B76" s="475"/>
      <c r="C76" s="475"/>
      <c r="D76" s="475"/>
      <c r="E76" s="475"/>
      <c r="F76" s="475"/>
      <c r="G76" s="475"/>
      <c r="H76" s="475"/>
      <c r="I76" s="475"/>
      <c r="J76" s="475"/>
      <c r="K76" s="475"/>
      <c r="L76" s="475"/>
      <c r="M76" s="475"/>
      <c r="N76" s="475"/>
      <c r="O76" s="476"/>
      <c r="P76" s="439"/>
      <c r="Q76" s="439"/>
      <c r="R76" s="439"/>
      <c r="S76" s="439"/>
      <c r="T76" s="439"/>
      <c r="U76" s="439"/>
      <c r="V76" s="439"/>
      <c r="W76" s="439"/>
      <c r="X76" s="439"/>
      <c r="Y76" s="439"/>
      <c r="Z76" s="439"/>
    </row>
    <row r="77" spans="1:26" ht="12.75">
      <c r="A77" s="550" t="s">
        <v>13193</v>
      </c>
      <c r="B77" s="551"/>
      <c r="C77" s="551"/>
      <c r="D77" s="551"/>
      <c r="E77" s="551"/>
      <c r="F77" s="551"/>
      <c r="G77" s="551"/>
      <c r="H77" s="551"/>
      <c r="I77" s="551"/>
      <c r="J77" s="551"/>
      <c r="K77" s="551"/>
      <c r="L77" s="551"/>
      <c r="M77" s="551"/>
      <c r="N77" s="551"/>
      <c r="O77" s="552"/>
      <c r="P77" s="439"/>
      <c r="Q77" s="439"/>
      <c r="R77" s="439"/>
      <c r="S77" s="439"/>
      <c r="T77" s="439"/>
      <c r="U77" s="439"/>
      <c r="V77" s="439"/>
      <c r="W77" s="439"/>
      <c r="X77" s="439"/>
      <c r="Y77" s="439"/>
      <c r="Z77" s="439"/>
    </row>
    <row r="78" spans="1:26" ht="12.75">
      <c r="A78" s="463"/>
      <c r="B78" s="439"/>
      <c r="C78" s="439"/>
      <c r="D78" s="439"/>
      <c r="E78" s="439"/>
      <c r="F78" s="439"/>
      <c r="G78" s="439"/>
      <c r="H78" s="439"/>
      <c r="I78" s="439"/>
      <c r="J78" s="439"/>
      <c r="K78" s="439"/>
      <c r="L78" s="439"/>
      <c r="M78" s="439"/>
      <c r="N78" s="439"/>
      <c r="O78" s="464"/>
      <c r="P78" s="439"/>
      <c r="Q78" s="439"/>
      <c r="R78" s="439"/>
      <c r="S78" s="439"/>
      <c r="T78" s="439"/>
      <c r="U78" s="439"/>
      <c r="V78" s="439"/>
      <c r="W78" s="439"/>
      <c r="X78" s="439"/>
      <c r="Y78" s="439"/>
      <c r="Z78" s="439"/>
    </row>
    <row r="79" spans="1:26" ht="12.75">
      <c r="A79" s="463"/>
      <c r="B79" s="553" t="s">
        <v>6748</v>
      </c>
      <c r="C79" s="544"/>
      <c r="D79" s="545"/>
      <c r="E79" s="466"/>
      <c r="F79" s="467" t="s">
        <v>44</v>
      </c>
      <c r="G79" s="467" t="s">
        <v>13191</v>
      </c>
      <c r="H79" s="467" t="s">
        <v>15</v>
      </c>
      <c r="I79" s="467" t="s">
        <v>4805</v>
      </c>
      <c r="J79" s="439"/>
      <c r="K79" s="467" t="s">
        <v>13192</v>
      </c>
      <c r="L79" s="467" t="s">
        <v>13191</v>
      </c>
      <c r="M79" s="467" t="s">
        <v>15</v>
      </c>
      <c r="N79" s="467" t="s">
        <v>4805</v>
      </c>
      <c r="O79" s="464"/>
      <c r="P79" s="439"/>
      <c r="Q79" s="439"/>
      <c r="R79" s="439"/>
      <c r="S79" s="439"/>
      <c r="T79" s="439"/>
      <c r="U79" s="439"/>
      <c r="V79" s="439"/>
      <c r="W79" s="439"/>
      <c r="X79" s="439"/>
      <c r="Y79" s="439"/>
      <c r="Z79" s="439"/>
    </row>
    <row r="80" spans="1:26" ht="12.75">
      <c r="A80" s="463"/>
      <c r="B80" s="468" t="s">
        <v>223</v>
      </c>
      <c r="C80" s="469">
        <f>COUNTIF('2018'!H916:H1050,B80)</f>
        <v>118</v>
      </c>
      <c r="D80" s="470">
        <f>C80/C82</f>
        <v>0.87407407407407411</v>
      </c>
      <c r="E80" s="32"/>
      <c r="F80" s="468" t="s">
        <v>114</v>
      </c>
      <c r="G80" s="469">
        <f>COUNTIF('2018'!G$916:G$1050,F80)</f>
        <v>75</v>
      </c>
      <c r="H80" s="469">
        <f>COUNTIFS('2018'!H$916:H$1050,"SEGUIMIENTO",'2018'!G$916:G$1050,F80)</f>
        <v>7</v>
      </c>
      <c r="I80" s="471">
        <f>COUNTIFS('2018'!H$916:H$1050,"SOLUCIONADO",'2018'!G$916:G$1050,F80)</f>
        <v>68</v>
      </c>
      <c r="J80" s="439"/>
      <c r="K80" s="468" t="s">
        <v>4647</v>
      </c>
      <c r="L80" s="469">
        <f t="shared" ref="L80:L84" si="4">M80+N80</f>
        <v>78</v>
      </c>
      <c r="M80" s="469">
        <f>COUNTIFS('2018'!H$916:H$1050,"SEGUIMIENTO",'2018'!D$916:D$1050,K80)</f>
        <v>9</v>
      </c>
      <c r="N80" s="471">
        <f>COUNTIFS('2018'!H$916:H$1050,"SOLUCIONADO",'2018'!D$916:D$1050,K80)</f>
        <v>69</v>
      </c>
      <c r="O80" s="464"/>
      <c r="P80" s="439"/>
      <c r="Q80" s="439"/>
      <c r="R80" s="439"/>
      <c r="S80" s="439"/>
      <c r="T80" s="439"/>
      <c r="U80" s="439"/>
      <c r="V80" s="439"/>
      <c r="W80" s="439"/>
      <c r="X80" s="439"/>
      <c r="Y80" s="439"/>
      <c r="Z80" s="439"/>
    </row>
    <row r="81" spans="1:26" ht="12.75">
      <c r="A81" s="463"/>
      <c r="B81" s="468" t="s">
        <v>118</v>
      </c>
      <c r="C81" s="469">
        <f>COUNTIF('2018'!H916:H1050,B81)</f>
        <v>17</v>
      </c>
      <c r="D81" s="470">
        <f>C81/C82</f>
        <v>0.12592592592592591</v>
      </c>
      <c r="E81" s="32"/>
      <c r="F81" s="468" t="s">
        <v>271</v>
      </c>
      <c r="G81" s="469">
        <f>COUNTIF('2018'!G$916:G$1050,F81)</f>
        <v>31</v>
      </c>
      <c r="H81" s="469">
        <f>COUNTIFS('2018'!H$916:H$1050,"SEGUIMIENTO",'2018'!G$916:G$1050,F81)</f>
        <v>7</v>
      </c>
      <c r="I81" s="471">
        <f>COUNTIFS('2018'!H$916:H$1050,"SOLUCIONADO",'2018'!G$916:G$1050,F81)</f>
        <v>24</v>
      </c>
      <c r="J81" s="439"/>
      <c r="K81" s="468" t="s">
        <v>4798</v>
      </c>
      <c r="L81" s="469">
        <f t="shared" si="4"/>
        <v>54</v>
      </c>
      <c r="M81" s="469">
        <f>COUNTIFS('2018'!H$916:H$1050,"SEGUIMIENTO",'2018'!D$916:D$1050,K81)</f>
        <v>5</v>
      </c>
      <c r="N81" s="471">
        <f>COUNTIFS('2018'!H$916:H$1050,"SOLUCIONADO",'2018'!D$916:D$1050,K81)</f>
        <v>49</v>
      </c>
      <c r="O81" s="464"/>
      <c r="P81" s="439"/>
      <c r="Q81" s="439"/>
      <c r="R81" s="439"/>
      <c r="S81" s="439"/>
      <c r="T81" s="439"/>
      <c r="U81" s="439"/>
      <c r="V81" s="439"/>
      <c r="W81" s="439"/>
      <c r="X81" s="439"/>
      <c r="Y81" s="439"/>
      <c r="Z81" s="439"/>
    </row>
    <row r="82" spans="1:26" ht="12.75">
      <c r="A82" s="463"/>
      <c r="B82" s="472"/>
      <c r="C82" s="469">
        <f>SUM(C80:C81)</f>
        <v>135</v>
      </c>
      <c r="D82" s="472"/>
      <c r="E82" s="32"/>
      <c r="F82" s="468" t="s">
        <v>222</v>
      </c>
      <c r="G82" s="469">
        <f>COUNTIF('2018'!G$916:G$1050,F82)</f>
        <v>10</v>
      </c>
      <c r="H82" s="469">
        <f>COUNTIFS('2018'!H$916:H$1050,"SEGUIMIENTO",'2018'!G$916:G$1050,F82)</f>
        <v>0</v>
      </c>
      <c r="I82" s="471">
        <f>COUNTIFS('2018'!H$916:H$1050,"SOLUCIONADO",'2018'!G$916:G$1050,F82)</f>
        <v>10</v>
      </c>
      <c r="J82" s="439"/>
      <c r="K82" s="468" t="s">
        <v>6964</v>
      </c>
      <c r="L82" s="469">
        <f t="shared" si="4"/>
        <v>1</v>
      </c>
      <c r="M82" s="469">
        <f>COUNTIFS('2018'!H$916:H$1050,"SEGUIMIENTO",'2018'!D$916:D$1050,K82)</f>
        <v>1</v>
      </c>
      <c r="N82" s="471">
        <f>COUNTIFS('2018'!H$916:H$1050,"SOLUCIONADO",'2018'!D$916:D$1050,K82)</f>
        <v>0</v>
      </c>
      <c r="O82" s="464"/>
      <c r="P82" s="439"/>
      <c r="Q82" s="439"/>
      <c r="R82" s="439"/>
      <c r="S82" s="439"/>
      <c r="T82" s="439"/>
      <c r="U82" s="439"/>
      <c r="V82" s="439"/>
      <c r="W82" s="439"/>
      <c r="X82" s="439"/>
      <c r="Y82" s="439"/>
      <c r="Z82" s="439"/>
    </row>
    <row r="83" spans="1:26" ht="12.75">
      <c r="A83" s="463"/>
      <c r="B83" s="32"/>
      <c r="C83" s="32"/>
      <c r="D83" s="32"/>
      <c r="E83" s="32"/>
      <c r="F83" s="468" t="s">
        <v>4846</v>
      </c>
      <c r="G83" s="469">
        <f>COUNTIF('2018'!G$916:G$1050,F83)</f>
        <v>4</v>
      </c>
      <c r="H83" s="469">
        <f>COUNTIFS('2018'!H$916:H$1050,"SEGUIMIENTO",'2018'!G$916:G$1050,F83)</f>
        <v>2</v>
      </c>
      <c r="I83" s="471">
        <f>COUNTIFS('2018'!H$916:H$1050,"SOLUCIONADO",'2018'!G$916:G$1050,F83)</f>
        <v>2</v>
      </c>
      <c r="J83" s="439"/>
      <c r="K83" s="468" t="s">
        <v>4735</v>
      </c>
      <c r="L83" s="469">
        <f t="shared" si="4"/>
        <v>1</v>
      </c>
      <c r="M83" s="469">
        <f>COUNTIFS('2018'!H$916:H$1050,"SEGUIMIENTO",'2018'!D$916:D$1050,K83)</f>
        <v>1</v>
      </c>
      <c r="N83" s="471">
        <f>COUNTIFS('2018'!H$916:H$1050,"SOLUCIONADO",'2018'!D$916:D$1050,K83)</f>
        <v>0</v>
      </c>
      <c r="O83" s="464"/>
      <c r="P83" s="439"/>
      <c r="Q83" s="439"/>
      <c r="R83" s="439"/>
      <c r="S83" s="439"/>
      <c r="T83" s="439"/>
      <c r="U83" s="439"/>
      <c r="V83" s="439"/>
      <c r="W83" s="439"/>
      <c r="X83" s="439"/>
      <c r="Y83" s="439"/>
      <c r="Z83" s="439"/>
    </row>
    <row r="84" spans="1:26" ht="12.75">
      <c r="A84" s="463"/>
      <c r="B84" s="32"/>
      <c r="C84" s="32"/>
      <c r="D84" s="32"/>
      <c r="E84" s="32"/>
      <c r="F84" s="468" t="s">
        <v>362</v>
      </c>
      <c r="G84" s="469">
        <f>COUNTIF('2018'!G$916:G$1050,F84)</f>
        <v>15</v>
      </c>
      <c r="H84" s="469">
        <f>COUNTIFS('2018'!H$916:H$1050,"SEGUIMIENTO",'2018'!G$916:G$1050,F84)</f>
        <v>1</v>
      </c>
      <c r="I84" s="471">
        <f>COUNTIFS('2018'!H$916:H$1050,"SOLUCIONADO",'2018'!G$916:G$1050,F84)</f>
        <v>14</v>
      </c>
      <c r="J84" s="439"/>
      <c r="K84" s="468" t="s">
        <v>5247</v>
      </c>
      <c r="L84" s="469">
        <f t="shared" si="4"/>
        <v>0</v>
      </c>
      <c r="M84" s="469">
        <f>COUNTIFS('2018'!H$916:H$1050,"SEGUIMIENTO",'2018'!D$916:D$1050,K84)</f>
        <v>0</v>
      </c>
      <c r="N84" s="471">
        <f>COUNTIFS('2018'!H$916:H$1050,"SOLUCIONADO",'2018'!D$916:D$1050,K84)</f>
        <v>0</v>
      </c>
      <c r="O84" s="464"/>
      <c r="P84" s="439"/>
      <c r="Q84" s="439"/>
      <c r="R84" s="439"/>
      <c r="S84" s="439"/>
      <c r="T84" s="439"/>
      <c r="U84" s="439"/>
      <c r="V84" s="439"/>
      <c r="W84" s="439"/>
      <c r="X84" s="439"/>
      <c r="Y84" s="439"/>
      <c r="Z84" s="439"/>
    </row>
    <row r="85" spans="1:26" ht="12.75">
      <c r="A85" s="463"/>
      <c r="B85" s="32"/>
      <c r="C85" s="32"/>
      <c r="D85" s="32"/>
      <c r="E85" s="32"/>
      <c r="F85" s="32"/>
      <c r="G85" s="32"/>
      <c r="H85" s="32"/>
      <c r="I85" s="32"/>
      <c r="J85" s="439"/>
      <c r="K85" s="439"/>
      <c r="L85" s="439"/>
      <c r="M85" s="439"/>
      <c r="N85" s="439"/>
      <c r="O85" s="464"/>
      <c r="P85" s="439"/>
      <c r="Q85" s="439"/>
      <c r="R85" s="439"/>
      <c r="S85" s="439"/>
      <c r="T85" s="439"/>
      <c r="U85" s="439"/>
      <c r="V85" s="439"/>
      <c r="W85" s="439"/>
      <c r="X85" s="439"/>
      <c r="Y85" s="439"/>
      <c r="Z85" s="439"/>
    </row>
    <row r="86" spans="1:26" ht="12.75">
      <c r="A86" s="463"/>
      <c r="B86" s="32"/>
      <c r="C86" s="32"/>
      <c r="D86" s="32"/>
      <c r="E86" s="32"/>
      <c r="F86" s="32"/>
      <c r="G86" s="32"/>
      <c r="H86" s="32"/>
      <c r="I86" s="32"/>
      <c r="J86" s="439"/>
      <c r="K86" s="439"/>
      <c r="L86" s="439"/>
      <c r="M86" s="439"/>
      <c r="N86" s="439"/>
      <c r="O86" s="464"/>
      <c r="P86" s="439"/>
      <c r="Q86" s="439"/>
      <c r="R86" s="439"/>
      <c r="S86" s="439"/>
      <c r="T86" s="439"/>
      <c r="U86" s="439"/>
      <c r="V86" s="439"/>
      <c r="W86" s="439"/>
      <c r="X86" s="439"/>
      <c r="Y86" s="439"/>
      <c r="Z86" s="439"/>
    </row>
    <row r="87" spans="1:26" ht="12.75">
      <c r="A87" s="463"/>
      <c r="B87" s="32"/>
      <c r="C87" s="549" t="s">
        <v>114</v>
      </c>
      <c r="D87" s="545"/>
      <c r="E87" s="549" t="s">
        <v>271</v>
      </c>
      <c r="F87" s="545"/>
      <c r="G87" s="549" t="s">
        <v>222</v>
      </c>
      <c r="H87" s="545"/>
      <c r="I87" s="549" t="s">
        <v>4846</v>
      </c>
      <c r="J87" s="545"/>
      <c r="K87" s="549" t="s">
        <v>362</v>
      </c>
      <c r="L87" s="545"/>
      <c r="M87" s="439"/>
      <c r="N87" s="439"/>
      <c r="O87" s="464"/>
      <c r="P87" s="439"/>
      <c r="Q87" s="439"/>
      <c r="R87" s="439"/>
      <c r="S87" s="439"/>
      <c r="T87" s="439"/>
      <c r="U87" s="439"/>
      <c r="V87" s="439"/>
      <c r="W87" s="439"/>
      <c r="X87" s="439"/>
      <c r="Y87" s="439"/>
      <c r="Z87" s="439"/>
    </row>
    <row r="88" spans="1:26" ht="12.75">
      <c r="A88" s="463"/>
      <c r="B88" s="439"/>
      <c r="C88" s="467" t="s">
        <v>15</v>
      </c>
      <c r="D88" s="467" t="s">
        <v>4805</v>
      </c>
      <c r="E88" s="467" t="s">
        <v>15</v>
      </c>
      <c r="F88" s="467" t="s">
        <v>4805</v>
      </c>
      <c r="G88" s="467" t="s">
        <v>15</v>
      </c>
      <c r="H88" s="467" t="s">
        <v>4805</v>
      </c>
      <c r="I88" s="467" t="s">
        <v>15</v>
      </c>
      <c r="J88" s="467" t="s">
        <v>4805</v>
      </c>
      <c r="K88" s="467" t="s">
        <v>15</v>
      </c>
      <c r="L88" s="467" t="s">
        <v>4805</v>
      </c>
      <c r="M88" s="439"/>
      <c r="N88" s="439"/>
      <c r="O88" s="464"/>
      <c r="P88" s="439"/>
      <c r="Q88" s="439"/>
      <c r="R88" s="439"/>
      <c r="S88" s="439"/>
      <c r="T88" s="439"/>
      <c r="U88" s="439"/>
      <c r="V88" s="439"/>
      <c r="W88" s="439"/>
      <c r="X88" s="439"/>
      <c r="Y88" s="439"/>
      <c r="Z88" s="439"/>
    </row>
    <row r="89" spans="1:26" ht="12.75">
      <c r="A89" s="463"/>
      <c r="B89" s="468" t="s">
        <v>4647</v>
      </c>
      <c r="C89" s="469">
        <f>COUNTIFS('2018'!H$916:H$1050,"SEGUIMIENTO",'2018'!G$916:G$1050,F$4,'2018'!D$916:D$1050,B89)</f>
        <v>3</v>
      </c>
      <c r="D89" s="469">
        <f>COUNTIFS('2018'!H$916:H$1050,"SOLUCIONADO",'2018'!G$916:G$1050,F$4,'2018'!D$916:D$1050,B89)</f>
        <v>50</v>
      </c>
      <c r="E89" s="469">
        <f>COUNTIFS('2018'!H$916:H$1050,"SEGUIMIENTO",'2018'!G$916:G$1050,F$5,'2018'!D$916:D$1050,B89)</f>
        <v>5</v>
      </c>
      <c r="F89" s="471">
        <f>COUNTIFS('2018'!H$916:H$1050,"SOLUCIONADO",'2018'!G$916:G$1050,F$5,'2018'!D$916:D$1050,B89)</f>
        <v>11</v>
      </c>
      <c r="G89" s="471">
        <f>COUNTIFS('2018'!H$916:H$1050,"SEGUIMIENTO",'2018'!G$916:G$1050,F$6,'2018'!D$916:D$1050,B89)</f>
        <v>0</v>
      </c>
      <c r="H89" s="471">
        <f>COUNTIFS('2018'!H$916:H$1050,"SOLUCIONADO",'2018'!G$916:G$1050,F$6,'2018'!D$916:D$1050,B89)</f>
        <v>4</v>
      </c>
      <c r="I89" s="471">
        <f>COUNTIFS('2018'!H$916:H$1050,"SEGUIMIENTO",'2018'!G$916:G$1050,F$7,'2018'!D$916:D$1050,B89)</f>
        <v>0</v>
      </c>
      <c r="J89" s="471">
        <f>COUNTIFS('2018'!H$916:H$1050,"SOLUCIONADO",'2018'!G$916:G$1050,F$7,'2018'!D$916:D$1050,B89)</f>
        <v>2</v>
      </c>
      <c r="K89" s="471">
        <f>COUNTIFS('2018'!H$916:H$1050,"SEGUIMIENTO",'2018'!G$916:G$1050,F$8,'2018'!D$916:D$1050,B89)</f>
        <v>1</v>
      </c>
      <c r="L89" s="471">
        <f>COUNTIFS('2018'!H$916:H$1050,"SOLUCIONADO",'2018'!G$916:G$1050,F$8,'2018'!D$916:D$1050,B89)</f>
        <v>2</v>
      </c>
      <c r="M89" s="439"/>
      <c r="N89" s="439"/>
      <c r="O89" s="464"/>
      <c r="P89" s="439"/>
      <c r="Q89" s="439"/>
      <c r="R89" s="439"/>
      <c r="S89" s="439"/>
      <c r="T89" s="439"/>
      <c r="U89" s="439"/>
      <c r="V89" s="439"/>
      <c r="W89" s="439"/>
      <c r="X89" s="439"/>
      <c r="Y89" s="439"/>
      <c r="Z89" s="439"/>
    </row>
    <row r="90" spans="1:26" ht="12.75">
      <c r="A90" s="463"/>
      <c r="B90" s="468" t="s">
        <v>4798</v>
      </c>
      <c r="C90" s="469">
        <f>COUNTIFS('2018'!H$916:H$1050,"SEGUIMIENTO",'2018'!G$916:G$1050,F$4,'2018'!D$916:D$1050,B90)</f>
        <v>1</v>
      </c>
      <c r="D90" s="469">
        <f>COUNTIFS('2018'!H$916:H$1050,"SOLUCIONADO",'2018'!G$916:G$1050,F$4,'2018'!D$916:D$1050,B90)</f>
        <v>18</v>
      </c>
      <c r="E90" s="469">
        <f>COUNTIFS('2018'!H$916:H$1050,"SEGUIMIENTO",'2018'!G$916:G$1050,F$5,'2018'!D$916:D$1050,B90)</f>
        <v>2</v>
      </c>
      <c r="F90" s="471">
        <f>COUNTIFS('2018'!H$916:H$1050,"SOLUCIONADO",'2018'!G$916:G$1050,F$5,'2018'!D$916:D$1050,B90)</f>
        <v>13</v>
      </c>
      <c r="G90" s="471">
        <f>COUNTIFS('2018'!H$916:H$1050,"SEGUIMIENTO",'2018'!G$916:G$1050,F$6,'2018'!D$916:D$1050,B90)</f>
        <v>0</v>
      </c>
      <c r="H90" s="471">
        <f>COUNTIFS('2018'!H$916:H$1050,"SOLUCIONADO",'2018'!G$916:G$1050,F$6,'2018'!D$916:D$1050,B90)</f>
        <v>6</v>
      </c>
      <c r="I90" s="471">
        <f>COUNTIFS('2018'!H$916:H$1050,"SEGUIMIENTO",'2018'!G$916:G$1050,F$7,'2018'!D$916:D$1050,B90)</f>
        <v>2</v>
      </c>
      <c r="J90" s="471">
        <f>COUNTIFS('2018'!H$916:H$1050,"SOLUCIONADO",'2018'!G$916:G$1050,F$7,'2018'!D$916:D$1050,B90)</f>
        <v>0</v>
      </c>
      <c r="K90" s="471">
        <f>COUNTIFS('2018'!H$916:H$1050,"SEGUIMIENTO",'2018'!G$916:G$1050,F$8,'2018'!D$916:D$1050,B90)</f>
        <v>0</v>
      </c>
      <c r="L90" s="471">
        <f>COUNTIFS('2018'!H$916:H$1050,"SOLUCIONADO",'2018'!G$916:G$1050,F$8,'2018'!D$916:D$1050,B90)</f>
        <v>12</v>
      </c>
      <c r="M90" s="439"/>
      <c r="N90" s="439"/>
      <c r="O90" s="464"/>
      <c r="P90" s="439"/>
      <c r="Q90" s="439"/>
      <c r="R90" s="439"/>
      <c r="S90" s="439"/>
      <c r="T90" s="439"/>
      <c r="U90" s="439"/>
      <c r="V90" s="439"/>
      <c r="W90" s="439"/>
      <c r="X90" s="439"/>
      <c r="Y90" s="439"/>
      <c r="Z90" s="439"/>
    </row>
    <row r="91" spans="1:26" ht="12.75">
      <c r="A91" s="463"/>
      <c r="B91" s="468" t="s">
        <v>6964</v>
      </c>
      <c r="C91" s="469">
        <f>COUNTIFS('2018'!H$916:H$1050,"SEGUIMIENTO",'2018'!G$916:G$1050,F$4,'2018'!D$916:D$1050,B91)</f>
        <v>1</v>
      </c>
      <c r="D91" s="469">
        <f>COUNTIFS('2018'!H$916:H$1050,"SOLUCIONADO",'2018'!G$916:G$1050,F$4,'2018'!D$916:D$1050,B91)</f>
        <v>0</v>
      </c>
      <c r="E91" s="469">
        <f>COUNTIFS('2018'!H$916:H$1050,"SEGUIMIENTO",'2018'!G$916:G$1050,F$5,'2018'!D$916:D$1050,B91)</f>
        <v>0</v>
      </c>
      <c r="F91" s="471">
        <f>COUNTIFS('2018'!H$916:H$1050,"SOLUCIONADO",'2018'!G$916:G$1050,F$5,'2018'!D$916:D$1050,B91)</f>
        <v>0</v>
      </c>
      <c r="G91" s="471">
        <f>COUNTIFS('2018'!H$916:H$1050,"SEGUIMIENTO",'2018'!G$916:G$1050,F$6,'2018'!D$916:D$1050,B91)</f>
        <v>0</v>
      </c>
      <c r="H91" s="471">
        <f>COUNTIFS('2018'!H$916:H$1050,"SOLUCIONADO",'2018'!G$916:G$1050,F$6,'2018'!D$916:D$1050,B91)</f>
        <v>0</v>
      </c>
      <c r="I91" s="471">
        <f>COUNTIFS('2018'!H$916:H$1050,"SEGUIMIENTO",'2018'!G$916:G$1050,F$7,'2018'!D$916:D$1050,B91)</f>
        <v>0</v>
      </c>
      <c r="J91" s="471">
        <f>COUNTIFS('2018'!H$916:H$1050,"SOLUCIONADO",'2018'!G$916:G$1050,F$7,'2018'!D$916:D$1050,B91)</f>
        <v>0</v>
      </c>
      <c r="K91" s="471">
        <f>COUNTIFS('2018'!H$916:H$1050,"SEGUIMIENTO",'2018'!G$916:G$1050,F$8,'2018'!D$916:D$1050,B91)</f>
        <v>0</v>
      </c>
      <c r="L91" s="471">
        <f>COUNTIFS('2018'!H$916:H$1050,"SOLUCIONADO",'2018'!G$916:G$1050,F$8,'2018'!D$916:D$1050,B91)</f>
        <v>0</v>
      </c>
      <c r="M91" s="439"/>
      <c r="N91" s="439"/>
      <c r="O91" s="464"/>
      <c r="P91" s="439"/>
      <c r="Q91" s="439"/>
      <c r="R91" s="439"/>
      <c r="S91" s="439"/>
      <c r="T91" s="439"/>
      <c r="U91" s="439"/>
      <c r="V91" s="439"/>
      <c r="W91" s="439"/>
      <c r="X91" s="439"/>
      <c r="Y91" s="439"/>
      <c r="Z91" s="439"/>
    </row>
    <row r="92" spans="1:26" ht="12.75">
      <c r="A92" s="463"/>
      <c r="B92" s="468" t="s">
        <v>4735</v>
      </c>
      <c r="C92" s="469">
        <f>COUNTIFS('2018'!H$916:H$1050,"SEGUIMIENTO",'2018'!G$916:G$1050,F$4,'2018'!D$916:D$1050,B92)</f>
        <v>1</v>
      </c>
      <c r="D92" s="469">
        <f>COUNTIFS('2018'!H$916:H$1050,"SOLUCIONADO",'2018'!G$916:G$1050,F$4,'2018'!D$916:D$1050,B92)</f>
        <v>0</v>
      </c>
      <c r="E92" s="469">
        <f>COUNTIFS('2018'!H$916:H$1050,"SEGUIMIENTO",'2018'!G$916:G$1050,F$5,'2018'!D$916:D$1050,B92)</f>
        <v>0</v>
      </c>
      <c r="F92" s="471">
        <f>COUNTIFS('2018'!H$916:H$1050,"SOLUCIONADO",'2018'!G$916:G$1050,F$5,'2018'!D$916:D$1050,B92)</f>
        <v>0</v>
      </c>
      <c r="G92" s="471">
        <f>COUNTIFS('2018'!H$916:H$1050,"SEGUIMIENTO",'2018'!G$916:G$1050,F$6,'2018'!D$916:D$1050,B92)</f>
        <v>0</v>
      </c>
      <c r="H92" s="471">
        <f>COUNTIFS('2018'!H$916:H$1050,"SOLUCIONADO",'2018'!G$916:G$1050,F$6,'2018'!D$916:D$1050,B92)</f>
        <v>0</v>
      </c>
      <c r="I92" s="471">
        <f>COUNTIFS('2018'!H$916:H$1050,"SEGUIMIENTO",'2018'!G$916:G$1050,F$7,'2018'!D$916:D$1050,B92)</f>
        <v>0</v>
      </c>
      <c r="J92" s="471">
        <f>COUNTIFS('2018'!H$916:H$1050,"SOLUCIONADO",'2018'!G$916:G$1050,F$7,'2018'!D$916:D$1050,B92)</f>
        <v>0</v>
      </c>
      <c r="K92" s="471">
        <f>COUNTIFS('2018'!H$916:H$1050,"SEGUIMIENTO",'2018'!G$916:G$1050,F$8,'2018'!D$916:D$1050,B92)</f>
        <v>0</v>
      </c>
      <c r="L92" s="471">
        <f>COUNTIFS('2018'!H$916:H$1050,"SOLUCIONADO",'2018'!G$916:G$1050,F$8,'2018'!D$916:D$1050,B92)</f>
        <v>0</v>
      </c>
      <c r="M92" s="439"/>
      <c r="N92" s="439"/>
      <c r="O92" s="464"/>
      <c r="P92" s="439"/>
      <c r="Q92" s="439"/>
      <c r="R92" s="439"/>
      <c r="S92" s="439"/>
      <c r="T92" s="439"/>
      <c r="U92" s="439"/>
      <c r="V92" s="439"/>
      <c r="W92" s="439"/>
      <c r="X92" s="439"/>
      <c r="Y92" s="439"/>
      <c r="Z92" s="439"/>
    </row>
    <row r="93" spans="1:26" ht="12.75">
      <c r="A93" s="463"/>
      <c r="B93" s="468" t="s">
        <v>5247</v>
      </c>
      <c r="C93" s="469">
        <f>COUNTIFS('2018'!H$916:H$1050,"SEGUIMIENTO",'2018'!G$916:G$1050,F$4,'2018'!D$916:D$1050,B93)</f>
        <v>0</v>
      </c>
      <c r="D93" s="469">
        <f>COUNTIFS('2018'!H$916:H$1050,"SOLUCIONADO",'2018'!G$916:G$1050,F$4,'2018'!D$916:D$1050,B93)</f>
        <v>0</v>
      </c>
      <c r="E93" s="469">
        <f>COUNTIFS('2018'!H$916:H$1050,"SEGUIMIENTO",'2018'!G$916:G$1050,F$5,'2018'!D$916:D$1050,B93)</f>
        <v>0</v>
      </c>
      <c r="F93" s="471">
        <f>COUNTIFS('2018'!H$916:H$1050,"SOLUCIONADO",'2018'!G$916:G$1050,F$5,'2018'!D$916:D$1050,B93)</f>
        <v>0</v>
      </c>
      <c r="G93" s="471">
        <f>COUNTIFS('2018'!H$916:H$1050,"SEGUIMIENTO",'2018'!G$916:G$1050,F$6,'2018'!D$916:D$1050,B93)</f>
        <v>0</v>
      </c>
      <c r="H93" s="471">
        <f>COUNTIFS('2018'!H$916:H$1050,"SOLUCIONADO",'2018'!G$916:G$1050,F$6,'2018'!D$916:D$1050,B93)</f>
        <v>0</v>
      </c>
      <c r="I93" s="471">
        <f>COUNTIFS('2018'!H$916:H$1050,"SEGUIMIENTO",'2018'!G$916:G$1050,F$7,'2018'!D$916:D$1050,B93)</f>
        <v>0</v>
      </c>
      <c r="J93" s="471">
        <f>COUNTIFS('2018'!H$916:H$1050,"SOLUCIONADO",'2018'!G$916:G$1050,F$7,'2018'!D$916:D$1050,B93)</f>
        <v>0</v>
      </c>
      <c r="K93" s="471">
        <f>COUNTIFS('2018'!H$916:H$1050,"SEGUIMIENTO",'2018'!G$916:G$1050,F$8,'2018'!D$916:D$1050,B93)</f>
        <v>0</v>
      </c>
      <c r="L93" s="471">
        <f>COUNTIFS('2018'!H$916:H$1050,"SOLUCIONADO",'2018'!G$916:G$1050,F$8,'2018'!D$916:D$1050,B93)</f>
        <v>0</v>
      </c>
      <c r="M93" s="439"/>
      <c r="N93" s="439"/>
      <c r="O93" s="464"/>
      <c r="P93" s="439"/>
      <c r="Q93" s="439"/>
      <c r="R93" s="439"/>
      <c r="S93" s="439"/>
      <c r="T93" s="439"/>
      <c r="U93" s="439"/>
      <c r="V93" s="439"/>
      <c r="W93" s="439"/>
      <c r="X93" s="439"/>
      <c r="Y93" s="439"/>
      <c r="Z93" s="439"/>
    </row>
    <row r="94" spans="1:26" ht="12.75">
      <c r="A94" s="463"/>
      <c r="B94" s="32"/>
      <c r="C94" s="32"/>
      <c r="D94" s="32"/>
      <c r="E94" s="32"/>
      <c r="F94" s="439"/>
      <c r="G94" s="439"/>
      <c r="H94" s="439"/>
      <c r="I94" s="439"/>
      <c r="J94" s="439"/>
      <c r="K94" s="439"/>
      <c r="L94" s="439"/>
      <c r="M94" s="439"/>
      <c r="N94" s="439"/>
      <c r="O94" s="464"/>
      <c r="P94" s="439"/>
      <c r="Q94" s="439"/>
      <c r="R94" s="439"/>
      <c r="S94" s="439"/>
      <c r="T94" s="439"/>
      <c r="U94" s="439"/>
      <c r="V94" s="439"/>
      <c r="W94" s="439"/>
      <c r="X94" s="439"/>
      <c r="Y94" s="439"/>
      <c r="Z94" s="439"/>
    </row>
    <row r="95" spans="1:26" ht="12.75">
      <c r="A95" s="474"/>
      <c r="B95" s="475"/>
      <c r="C95" s="475"/>
      <c r="D95" s="475"/>
      <c r="E95" s="475"/>
      <c r="F95" s="475"/>
      <c r="G95" s="475"/>
      <c r="H95" s="475"/>
      <c r="I95" s="475"/>
      <c r="J95" s="475"/>
      <c r="K95" s="475"/>
      <c r="L95" s="475"/>
      <c r="M95" s="475"/>
      <c r="N95" s="475"/>
      <c r="O95" s="476"/>
      <c r="P95" s="439"/>
      <c r="Q95" s="439"/>
      <c r="R95" s="439"/>
      <c r="S95" s="439"/>
      <c r="T95" s="439"/>
      <c r="U95" s="439"/>
      <c r="V95" s="439"/>
      <c r="W95" s="439"/>
      <c r="X95" s="439"/>
      <c r="Y95" s="439"/>
      <c r="Z95" s="439"/>
    </row>
    <row r="96" spans="1:26" ht="12.75">
      <c r="A96" s="550" t="s">
        <v>13194</v>
      </c>
      <c r="B96" s="551"/>
      <c r="C96" s="551"/>
      <c r="D96" s="551"/>
      <c r="E96" s="551"/>
      <c r="F96" s="551"/>
      <c r="G96" s="551"/>
      <c r="H96" s="551"/>
      <c r="I96" s="551"/>
      <c r="J96" s="551"/>
      <c r="K96" s="551"/>
      <c r="L96" s="551"/>
      <c r="M96" s="551"/>
      <c r="N96" s="551"/>
      <c r="O96" s="552"/>
      <c r="P96" s="439"/>
      <c r="Q96" s="439"/>
      <c r="R96" s="439"/>
      <c r="S96" s="439"/>
      <c r="T96" s="439"/>
      <c r="U96" s="439"/>
      <c r="V96" s="439"/>
      <c r="W96" s="439"/>
      <c r="X96" s="439"/>
      <c r="Y96" s="439"/>
      <c r="Z96" s="439"/>
    </row>
    <row r="97" spans="1:26" ht="12.75">
      <c r="A97" s="463"/>
      <c r="B97" s="439"/>
      <c r="C97" s="439"/>
      <c r="D97" s="439"/>
      <c r="E97" s="439"/>
      <c r="F97" s="439"/>
      <c r="G97" s="439"/>
      <c r="H97" s="439"/>
      <c r="I97" s="439"/>
      <c r="J97" s="439"/>
      <c r="K97" s="439"/>
      <c r="L97" s="439"/>
      <c r="M97" s="439"/>
      <c r="N97" s="439"/>
      <c r="O97" s="464"/>
      <c r="P97" s="439"/>
      <c r="Q97" s="439"/>
      <c r="R97" s="439"/>
      <c r="S97" s="439"/>
      <c r="T97" s="439"/>
      <c r="U97" s="439"/>
      <c r="V97" s="439"/>
      <c r="W97" s="439"/>
      <c r="X97" s="439"/>
      <c r="Y97" s="439"/>
      <c r="Z97" s="439"/>
    </row>
    <row r="98" spans="1:26" ht="12.75">
      <c r="A98" s="463"/>
      <c r="B98" s="553" t="s">
        <v>6748</v>
      </c>
      <c r="C98" s="544"/>
      <c r="D98" s="545"/>
      <c r="E98" s="466"/>
      <c r="F98" s="467" t="s">
        <v>44</v>
      </c>
      <c r="G98" s="467" t="s">
        <v>13191</v>
      </c>
      <c r="H98" s="467" t="s">
        <v>15</v>
      </c>
      <c r="I98" s="467" t="s">
        <v>4805</v>
      </c>
      <c r="J98" s="439"/>
      <c r="K98" s="467" t="s">
        <v>13192</v>
      </c>
      <c r="L98" s="467" t="s">
        <v>13191</v>
      </c>
      <c r="M98" s="467" t="s">
        <v>15</v>
      </c>
      <c r="N98" s="467" t="s">
        <v>4805</v>
      </c>
      <c r="O98" s="464"/>
      <c r="P98" s="439"/>
      <c r="Q98" s="439"/>
      <c r="R98" s="439"/>
      <c r="S98" s="439"/>
      <c r="T98" s="439"/>
      <c r="U98" s="439"/>
      <c r="V98" s="439"/>
      <c r="W98" s="439"/>
      <c r="X98" s="439"/>
      <c r="Y98" s="439"/>
      <c r="Z98" s="439"/>
    </row>
    <row r="99" spans="1:26" ht="12.75">
      <c r="A99" s="463"/>
      <c r="B99" s="468" t="s">
        <v>223</v>
      </c>
      <c r="C99" s="469">
        <f>COUNTIF('2018'!H1051:H1203,B99)</f>
        <v>132</v>
      </c>
      <c r="D99" s="470">
        <f>C99/C101</f>
        <v>0.86274509803921573</v>
      </c>
      <c r="E99" s="32"/>
      <c r="F99" s="468" t="s">
        <v>114</v>
      </c>
      <c r="G99" s="469">
        <f>COUNTIF('2018'!G$1051:G$1203,F99)</f>
        <v>79</v>
      </c>
      <c r="H99" s="469">
        <f>COUNTIFS('2018'!H$1051:H$1203,"SEGUIMIENTO",'2018'!G$1051:G$1203,F99)</f>
        <v>9</v>
      </c>
      <c r="I99" s="471">
        <f>COUNTIFS('2018'!H$1051:H$1203,"SOLUCIONADO",'2018'!G$1051:G$1203,F99)</f>
        <v>70</v>
      </c>
      <c r="J99" s="439"/>
      <c r="K99" s="468" t="s">
        <v>4647</v>
      </c>
      <c r="L99" s="469">
        <f t="shared" ref="L99:L103" si="5">M99+N99</f>
        <v>75</v>
      </c>
      <c r="M99" s="469">
        <f>COUNTIFS('2018'!H$1051:H$1203,"SEGUIMIENTO",'2018'!D$1051:D$1203,K99)</f>
        <v>9</v>
      </c>
      <c r="N99" s="471">
        <f>COUNTIFS('2018'!H$1051:H$1203,"SOLUCIONADO",'2018'!D$1051:D$1203,K99)</f>
        <v>66</v>
      </c>
      <c r="O99" s="464"/>
      <c r="P99" s="439"/>
      <c r="Q99" s="439"/>
      <c r="R99" s="439"/>
      <c r="S99" s="439"/>
      <c r="T99" s="439"/>
      <c r="U99" s="439"/>
      <c r="V99" s="439"/>
      <c r="W99" s="439"/>
      <c r="X99" s="439"/>
      <c r="Y99" s="439"/>
      <c r="Z99" s="439"/>
    </row>
    <row r="100" spans="1:26" ht="12.75">
      <c r="A100" s="463"/>
      <c r="B100" s="468" t="s">
        <v>118</v>
      </c>
      <c r="C100" s="469">
        <f>COUNTIF('2018'!H1051:H1203,B100)</f>
        <v>21</v>
      </c>
      <c r="D100" s="470">
        <f>C100/C101</f>
        <v>0.13725490196078433</v>
      </c>
      <c r="E100" s="32"/>
      <c r="F100" s="468" t="s">
        <v>271</v>
      </c>
      <c r="G100" s="469">
        <f>COUNTIF('2018'!G$1051:G$1203,F100)</f>
        <v>38</v>
      </c>
      <c r="H100" s="469">
        <f>COUNTIFS('2018'!H$1051:H$1203,"SEGUIMIENTO",'2018'!G$1051:G$1203,F100)</f>
        <v>11</v>
      </c>
      <c r="I100" s="471">
        <f>COUNTIFS('2018'!H$1051:H$1203,"SOLUCIONADO",'2018'!G$1051:G$1203,F100)</f>
        <v>27</v>
      </c>
      <c r="J100" s="439"/>
      <c r="K100" s="468" t="s">
        <v>4798</v>
      </c>
      <c r="L100" s="469">
        <f t="shared" si="5"/>
        <v>66</v>
      </c>
      <c r="M100" s="469">
        <f>COUNTIFS('2018'!H$1051:H$1203,"SEGUIMIENTO",'2018'!D$1051:D$1203,K100)</f>
        <v>6</v>
      </c>
      <c r="N100" s="471">
        <f>COUNTIFS('2018'!H$1051:H$1203,"SOLUCIONADO",'2018'!D$1051:D$1203,K100)</f>
        <v>60</v>
      </c>
      <c r="O100" s="464"/>
      <c r="P100" s="439"/>
      <c r="Q100" s="439"/>
      <c r="R100" s="439"/>
      <c r="S100" s="439"/>
      <c r="T100" s="439"/>
      <c r="U100" s="439"/>
      <c r="V100" s="439"/>
      <c r="W100" s="439"/>
      <c r="X100" s="439"/>
      <c r="Y100" s="439"/>
      <c r="Z100" s="439"/>
    </row>
    <row r="101" spans="1:26" ht="12.75">
      <c r="A101" s="463"/>
      <c r="B101" s="472"/>
      <c r="C101" s="469">
        <f>SUM(C99:C100)</f>
        <v>153</v>
      </c>
      <c r="D101" s="472"/>
      <c r="E101" s="32"/>
      <c r="F101" s="468" t="s">
        <v>222</v>
      </c>
      <c r="G101" s="469">
        <f>COUNTIF('2018'!G$1051:G$1203,F101)</f>
        <v>5</v>
      </c>
      <c r="H101" s="469">
        <f>COUNTIFS('2018'!H$1051:H$1203,"SEGUIMIENTO",'2018'!G$1051:G$1203,F101)</f>
        <v>0</v>
      </c>
      <c r="I101" s="471">
        <f>COUNTIFS('2018'!H$1051:H$1203,"SOLUCIONADO",'2018'!G$1051:G$1203,F101)</f>
        <v>5</v>
      </c>
      <c r="J101" s="439"/>
      <c r="K101" s="468" t="s">
        <v>6964</v>
      </c>
      <c r="L101" s="469">
        <f t="shared" si="5"/>
        <v>0</v>
      </c>
      <c r="M101" s="469">
        <f>COUNTIFS('2018'!H$1051:H$1203,"SEGUIMIENTO",'2018'!D$1051:D$1203,K101)</f>
        <v>0</v>
      </c>
      <c r="N101" s="471">
        <f>COUNTIFS('2018'!H$1051:H$1203,"SOLUCIONADO",'2018'!D$1051:D$1203,K101)</f>
        <v>0</v>
      </c>
      <c r="O101" s="464"/>
      <c r="P101" s="439"/>
      <c r="Q101" s="439"/>
      <c r="R101" s="439"/>
      <c r="S101" s="439"/>
      <c r="T101" s="439"/>
      <c r="U101" s="439"/>
      <c r="V101" s="439"/>
      <c r="W101" s="439"/>
      <c r="X101" s="439"/>
      <c r="Y101" s="439"/>
      <c r="Z101" s="439"/>
    </row>
    <row r="102" spans="1:26" ht="12.75">
      <c r="A102" s="463"/>
      <c r="B102" s="32"/>
      <c r="C102" s="32"/>
      <c r="D102" s="32"/>
      <c r="E102" s="32"/>
      <c r="F102" s="468" t="s">
        <v>4846</v>
      </c>
      <c r="G102" s="469">
        <f>COUNTIF('2018'!G$1051:G$1203,F102)</f>
        <v>4</v>
      </c>
      <c r="H102" s="469">
        <f>COUNTIFS('2018'!H$1051:H$1203,"SEGUIMIENTO",'2018'!G$1051:G$1203,F102)</f>
        <v>1</v>
      </c>
      <c r="I102" s="471">
        <f>COUNTIFS('2018'!H$1051:H$1203,"SOLUCIONADO",'2018'!G$1051:G$1203,F102)</f>
        <v>3</v>
      </c>
      <c r="J102" s="439"/>
      <c r="K102" s="468" t="s">
        <v>4671</v>
      </c>
      <c r="L102" s="469">
        <f t="shared" si="5"/>
        <v>12</v>
      </c>
      <c r="M102" s="469">
        <f>COUNTIFS('2018'!H$1051:H$1203,"SEGUIMIENTO",'2018'!D$1051:D$1203,K102)</f>
        <v>6</v>
      </c>
      <c r="N102" s="471">
        <f>COUNTIFS('2018'!H$1051:H$1203,"SOLUCIONADO",'2018'!D$1051:D$1203,K102)</f>
        <v>6</v>
      </c>
      <c r="O102" s="464"/>
      <c r="P102" s="439"/>
      <c r="Q102" s="439"/>
      <c r="R102" s="439"/>
      <c r="S102" s="439"/>
      <c r="T102" s="439"/>
      <c r="U102" s="439"/>
      <c r="V102" s="439"/>
      <c r="W102" s="439"/>
      <c r="X102" s="439"/>
      <c r="Y102" s="439"/>
      <c r="Z102" s="439"/>
    </row>
    <row r="103" spans="1:26" ht="12.75">
      <c r="A103" s="463"/>
      <c r="B103" s="32"/>
      <c r="C103" s="32"/>
      <c r="D103" s="32"/>
      <c r="E103" s="32"/>
      <c r="F103" s="468" t="s">
        <v>362</v>
      </c>
      <c r="G103" s="469">
        <f>COUNTIF('2018'!G$1051:G$1203,F103)</f>
        <v>26</v>
      </c>
      <c r="H103" s="469">
        <f>COUNTIFS('2018'!H$1051:H$1203,"SEGUIMIENTO",'2018'!G$1051:G$1203,F103)</f>
        <v>0</v>
      </c>
      <c r="I103" s="471">
        <f>COUNTIFS('2018'!H$1051:H$1203,"SOLUCIONADO",'2018'!G$1051:G$1203,F103)</f>
        <v>26</v>
      </c>
      <c r="J103" s="439"/>
      <c r="K103" s="468" t="s">
        <v>16</v>
      </c>
      <c r="L103" s="469">
        <f t="shared" si="5"/>
        <v>0</v>
      </c>
      <c r="M103" s="469">
        <f>COUNTIFS('2018'!H$1051:H$1203,"SEGUIMIENTO",'2018'!D$1051:D$1203,K103)</f>
        <v>0</v>
      </c>
      <c r="N103" s="471">
        <f>COUNTIFS('2018'!H$1051:H$1203,"SOLUCIONADO",'2018'!D$1051:D$1203,K103)</f>
        <v>0</v>
      </c>
      <c r="O103" s="464"/>
      <c r="P103" s="439"/>
      <c r="Q103" s="439"/>
      <c r="R103" s="439"/>
      <c r="S103" s="439"/>
      <c r="T103" s="439"/>
      <c r="U103" s="439"/>
      <c r="V103" s="439"/>
      <c r="W103" s="439"/>
      <c r="X103" s="439"/>
      <c r="Y103" s="439"/>
      <c r="Z103" s="439"/>
    </row>
    <row r="104" spans="1:26" ht="12.75">
      <c r="A104" s="463"/>
      <c r="B104" s="32"/>
      <c r="C104" s="32"/>
      <c r="D104" s="32"/>
      <c r="E104" s="32"/>
      <c r="F104" s="32"/>
      <c r="G104" s="32"/>
      <c r="H104" s="32"/>
      <c r="I104" s="32"/>
      <c r="J104" s="439"/>
      <c r="K104" s="439"/>
      <c r="L104" s="439"/>
      <c r="M104" s="439"/>
      <c r="N104" s="439"/>
      <c r="O104" s="464"/>
      <c r="P104" s="439"/>
      <c r="Q104" s="439"/>
      <c r="R104" s="439"/>
      <c r="S104" s="439"/>
      <c r="T104" s="439"/>
      <c r="U104" s="439"/>
      <c r="V104" s="439"/>
      <c r="W104" s="439"/>
      <c r="X104" s="439"/>
      <c r="Y104" s="439"/>
      <c r="Z104" s="439"/>
    </row>
    <row r="105" spans="1:26" ht="12.75">
      <c r="A105" s="463"/>
      <c r="B105" s="32"/>
      <c r="C105" s="32"/>
      <c r="D105" s="32"/>
      <c r="E105" s="32"/>
      <c r="F105" s="32"/>
      <c r="G105" s="32"/>
      <c r="H105" s="32"/>
      <c r="I105" s="32"/>
      <c r="J105" s="439"/>
      <c r="K105" s="439"/>
      <c r="L105" s="439"/>
      <c r="M105" s="439"/>
      <c r="N105" s="439"/>
      <c r="O105" s="464"/>
      <c r="P105" s="439"/>
      <c r="Q105" s="439"/>
      <c r="R105" s="439"/>
      <c r="S105" s="439"/>
      <c r="T105" s="439"/>
      <c r="U105" s="439"/>
      <c r="V105" s="439"/>
      <c r="W105" s="439"/>
      <c r="X105" s="439"/>
      <c r="Y105" s="439"/>
      <c r="Z105" s="439"/>
    </row>
    <row r="106" spans="1:26" ht="12.75">
      <c r="A106" s="463"/>
      <c r="B106" s="32"/>
      <c r="C106" s="549" t="s">
        <v>114</v>
      </c>
      <c r="D106" s="545"/>
      <c r="E106" s="549" t="s">
        <v>271</v>
      </c>
      <c r="F106" s="545"/>
      <c r="G106" s="549" t="s">
        <v>222</v>
      </c>
      <c r="H106" s="545"/>
      <c r="I106" s="549" t="s">
        <v>4846</v>
      </c>
      <c r="J106" s="545"/>
      <c r="K106" s="549" t="s">
        <v>362</v>
      </c>
      <c r="L106" s="545"/>
      <c r="M106" s="439"/>
      <c r="N106" s="439"/>
      <c r="O106" s="464"/>
      <c r="P106" s="439"/>
      <c r="Q106" s="439"/>
      <c r="R106" s="439"/>
      <c r="S106" s="439"/>
      <c r="T106" s="439"/>
      <c r="U106" s="439"/>
      <c r="V106" s="439"/>
      <c r="W106" s="439"/>
      <c r="X106" s="439"/>
      <c r="Y106" s="439"/>
      <c r="Z106" s="439"/>
    </row>
    <row r="107" spans="1:26" ht="12.75">
      <c r="A107" s="463"/>
      <c r="B107" s="439"/>
      <c r="C107" s="467" t="s">
        <v>15</v>
      </c>
      <c r="D107" s="467" t="s">
        <v>4805</v>
      </c>
      <c r="E107" s="467" t="s">
        <v>15</v>
      </c>
      <c r="F107" s="467" t="s">
        <v>4805</v>
      </c>
      <c r="G107" s="467" t="s">
        <v>15</v>
      </c>
      <c r="H107" s="467" t="s">
        <v>4805</v>
      </c>
      <c r="I107" s="467" t="s">
        <v>15</v>
      </c>
      <c r="J107" s="467" t="s">
        <v>4805</v>
      </c>
      <c r="K107" s="467" t="s">
        <v>15</v>
      </c>
      <c r="L107" s="467" t="s">
        <v>4805</v>
      </c>
      <c r="M107" s="439"/>
      <c r="N107" s="439"/>
      <c r="O107" s="464"/>
      <c r="P107" s="439"/>
      <c r="Q107" s="439"/>
      <c r="R107" s="439"/>
      <c r="S107" s="439"/>
      <c r="T107" s="439"/>
      <c r="U107" s="439"/>
      <c r="V107" s="439"/>
      <c r="W107" s="439"/>
      <c r="X107" s="439"/>
      <c r="Y107" s="439"/>
      <c r="Z107" s="439"/>
    </row>
    <row r="108" spans="1:26" ht="12.75">
      <c r="A108" s="463"/>
      <c r="B108" s="468" t="s">
        <v>4647</v>
      </c>
      <c r="C108" s="469">
        <f>COUNTIFS('2018'!H$1051:H$1203,"SEGUIMIENTO",'2018'!G$1051:G$1203,F$4,'2018'!D$1051:D$1203,B108)</f>
        <v>5</v>
      </c>
      <c r="D108" s="469">
        <f>COUNTIFS('2018'!H$1051:H$1203,"SOLUCIONADO",'2018'!G$1051:G$1203,F$4,'2018'!D$1051:D$1203,B108)</f>
        <v>39</v>
      </c>
      <c r="E108" s="469">
        <f>COUNTIFS('2018'!H$1051:H$1203,"SEGUIMIENTO",'2018'!G$1051:G$1203,F$5,'2018'!D$1051:D$1203,B108)</f>
        <v>4</v>
      </c>
      <c r="F108" s="471">
        <f>COUNTIFS('2018'!H$1051:H$1203,"SOLUCIONADO",'2018'!G$1051:G$1203,F$5,'2018'!D$1051:D$1203,B108)</f>
        <v>12</v>
      </c>
      <c r="G108" s="471">
        <f>COUNTIFS('2018'!H$1051:H$1203,"SEGUIMIENTO",'2018'!G$1051:G$1203,F$6,'2018'!D$1051:D$1203,B108)</f>
        <v>0</v>
      </c>
      <c r="H108" s="471">
        <f>COUNTIFS('2018'!H$1051:H$1203,"SOLUCIONADO",'2018'!G$1051:G$1203,F$6,'2018'!D$1051:D$1203,B108)</f>
        <v>1</v>
      </c>
      <c r="I108" s="471">
        <f>COUNTIFS('2018'!H$1051:H$1203,"SEGUIMIENTO",'2018'!G$1051:G$1203,F$7,'2018'!D$1051:D$1203,B108)</f>
        <v>0</v>
      </c>
      <c r="J108" s="471">
        <f>COUNTIFS('2018'!H$1051:H$1203,"SOLUCIONADO",'2018'!G$1051:G$1203,F$7,'2018'!D$1051:D$1203,B108)</f>
        <v>1</v>
      </c>
      <c r="K108" s="471">
        <f>COUNTIFS('2018'!H$1051:H$1203,"SEGUIMIENTO",'2018'!G$1051:G$1203,F$8,'2018'!D$1051:D$1203,B108)</f>
        <v>0</v>
      </c>
      <c r="L108" s="471">
        <f>COUNTIFS('2018'!H$1051:H$1203,"SOLUCIONADO",'2018'!G$1051:G$1203,F$8,'2018'!D$1051:D$1203,B108)</f>
        <v>13</v>
      </c>
      <c r="M108" s="439"/>
      <c r="N108" s="439"/>
      <c r="O108" s="464"/>
      <c r="P108" s="439"/>
      <c r="Q108" s="439"/>
      <c r="R108" s="439"/>
      <c r="S108" s="439"/>
      <c r="T108" s="439"/>
      <c r="U108" s="439"/>
      <c r="V108" s="439"/>
      <c r="W108" s="439"/>
      <c r="X108" s="439"/>
      <c r="Y108" s="439"/>
      <c r="Z108" s="439"/>
    </row>
    <row r="109" spans="1:26" ht="12.75">
      <c r="A109" s="463"/>
      <c r="B109" s="468" t="s">
        <v>4798</v>
      </c>
      <c r="C109" s="469">
        <f>COUNTIFS('2018'!H$1051:H$1203,"SEGUIMIENTO",'2018'!G$1051:G$1203,F$4,'2018'!D$1051:D$1203,B109)</f>
        <v>1</v>
      </c>
      <c r="D109" s="469">
        <f>COUNTIFS('2018'!H$1051:H$1203,"SOLUCIONADO",'2018'!G$1051:G$1203,F$4,'2018'!D$1051:D$1203,B109)</f>
        <v>30</v>
      </c>
      <c r="E109" s="469">
        <f>COUNTIFS('2018'!H$1051:H$1203,"SEGUIMIENTO",'2018'!G$1051:G$1203,F$5,'2018'!D$1051:D$1203,B109)</f>
        <v>4</v>
      </c>
      <c r="F109" s="471">
        <f>COUNTIFS('2018'!H$1051:H$1203,"SOLUCIONADO",'2018'!G$1051:G$1203,F$5,'2018'!D$1051:D$1203,B109)</f>
        <v>11</v>
      </c>
      <c r="G109" s="471">
        <f>COUNTIFS('2018'!H$1051:H$1203,"SEGUIMIENTO",'2018'!G$1051:G$1203,F$6,'2018'!D$1051:D$1203,B109)</f>
        <v>0</v>
      </c>
      <c r="H109" s="471">
        <f>COUNTIFS('2018'!H$1051:H$1203,"SOLUCIONADO",'2018'!G$1051:G$1203,F$6,'2018'!D$1051:D$1203,B109)</f>
        <v>4</v>
      </c>
      <c r="I109" s="471">
        <f>COUNTIFS('2018'!H$1051:H$1203,"SEGUIMIENTO",'2018'!G$1051:G$1203,F$7,'2018'!D$1051:D$1203,B109)</f>
        <v>1</v>
      </c>
      <c r="J109" s="471">
        <f>COUNTIFS('2018'!H$1051:H$1203,"SOLUCIONADO",'2018'!G$1051:G$1203,F$7,'2018'!D$1051:D$1203,B109)</f>
        <v>2</v>
      </c>
      <c r="K109" s="471">
        <f>COUNTIFS('2018'!H$1051:H$1203,"SEGUIMIENTO",'2018'!G$1051:G$1203,F$8,'2018'!D$1051:D$1203,B109)</f>
        <v>0</v>
      </c>
      <c r="L109" s="471">
        <f>COUNTIFS('2018'!H$1051:H$1203,"SOLUCIONADO",'2018'!G$1051:G$1203,F$8,'2018'!D$1051:D$1203,B109)</f>
        <v>13</v>
      </c>
      <c r="M109" s="439"/>
      <c r="N109" s="439"/>
      <c r="O109" s="464"/>
      <c r="P109" s="439"/>
      <c r="Q109" s="439"/>
      <c r="R109" s="439"/>
      <c r="S109" s="439"/>
      <c r="T109" s="439"/>
      <c r="U109" s="439"/>
      <c r="V109" s="439"/>
      <c r="W109" s="439"/>
      <c r="X109" s="439"/>
      <c r="Y109" s="439"/>
      <c r="Z109" s="439"/>
    </row>
    <row r="110" spans="1:26" ht="12.75">
      <c r="A110" s="463"/>
      <c r="B110" s="468" t="s">
        <v>6964</v>
      </c>
      <c r="C110" s="469">
        <f>COUNTIFS('2018'!H$1051:H$1203,"SEGUIMIENTO",'2018'!G$1051:G$1203,F$4,'2018'!D$1051:D$1203,B110)</f>
        <v>0</v>
      </c>
      <c r="D110" s="469">
        <f>COUNTIFS('2018'!H$1051:H$1203,"SOLUCIONADO",'2018'!G$1051:G$1203,F$4,'2018'!D$1051:D$1203,B110)</f>
        <v>0</v>
      </c>
      <c r="E110" s="469">
        <f>COUNTIFS('2018'!H$1051:H$1203,"SEGUIMIENTO",'2018'!G$1051:G$1203,F$5,'2018'!D$1051:D$1203,B110)</f>
        <v>0</v>
      </c>
      <c r="F110" s="471">
        <f>COUNTIFS('2018'!H$1051:H$1203,"SOLUCIONADO",'2018'!G$1051:G$1203,F$5,'2018'!D$1051:D$1203,B110)</f>
        <v>0</v>
      </c>
      <c r="G110" s="471">
        <f>COUNTIFS('2018'!H$1051:H$1203,"SEGUIMIENTO",'2018'!G$1051:G$1203,F$6,'2018'!D$1051:D$1203,B110)</f>
        <v>0</v>
      </c>
      <c r="H110" s="471">
        <f>COUNTIFS('2018'!H$1051:H$1203,"SOLUCIONADO",'2018'!G$1051:G$1203,F$6,'2018'!D$1051:D$1203,B110)</f>
        <v>0</v>
      </c>
      <c r="I110" s="471">
        <f>COUNTIFS('2018'!H$1051:H$1203,"SEGUIMIENTO",'2018'!G$1051:G$1203,F$7,'2018'!D$1051:D$1203,B110)</f>
        <v>0</v>
      </c>
      <c r="J110" s="471">
        <f>COUNTIFS('2018'!H$1051:H$1203,"SOLUCIONADO",'2018'!G$1051:G$1203,F$7,'2018'!D$1051:D$1203,B110)</f>
        <v>0</v>
      </c>
      <c r="K110" s="471">
        <f>COUNTIFS('2018'!H$1051:H$1203,"SEGUIMIENTO",'2018'!G$1051:G$1203,F$8,'2018'!D$1051:D$1203,B110)</f>
        <v>0</v>
      </c>
      <c r="L110" s="471">
        <f>COUNTIFS('2018'!H$1051:H$1203,"SOLUCIONADO",'2018'!G$1051:G$1203,F$8,'2018'!D$1051:D$1203,B110)</f>
        <v>0</v>
      </c>
      <c r="M110" s="439"/>
      <c r="N110" s="439"/>
      <c r="O110" s="464"/>
      <c r="P110" s="439"/>
      <c r="Q110" s="439"/>
      <c r="R110" s="439"/>
      <c r="S110" s="439"/>
      <c r="T110" s="439"/>
      <c r="U110" s="439"/>
      <c r="V110" s="439"/>
      <c r="W110" s="439"/>
      <c r="X110" s="439"/>
      <c r="Y110" s="439"/>
      <c r="Z110" s="439"/>
    </row>
    <row r="111" spans="1:26" ht="12.75">
      <c r="A111" s="463"/>
      <c r="B111" s="468" t="s">
        <v>4735</v>
      </c>
      <c r="C111" s="469">
        <f>COUNTIFS('2018'!H$1051:H$1203,"SEGUIMIENTO",'2018'!G$1051:G$1203,F$4,'2018'!D$1051:D$1203,B111)</f>
        <v>0</v>
      </c>
      <c r="D111" s="469">
        <f>COUNTIFS('2018'!H$1051:H$1203,"SOLUCIONADO",'2018'!G$1051:G$1203,F$4,'2018'!D$1051:D$1203,B111)</f>
        <v>0</v>
      </c>
      <c r="E111" s="469">
        <f>COUNTIFS('2018'!H$1051:H$1203,"SEGUIMIENTO",'2018'!G$1051:G$1203,F$5,'2018'!D$1051:D$1203,B111)</f>
        <v>0</v>
      </c>
      <c r="F111" s="471">
        <f>COUNTIFS('2018'!H$1051:H$1203,"SOLUCIONADO",'2018'!G$1051:G$1203,F$5,'2018'!D$1051:D$1203,B111)</f>
        <v>0</v>
      </c>
      <c r="G111" s="471">
        <f>COUNTIFS('2018'!H$1051:H$1203,"SEGUIMIENTO",'2018'!G$1051:G$1203,F$6,'2018'!D$1051:D$1203,B111)</f>
        <v>0</v>
      </c>
      <c r="H111" s="471">
        <f>COUNTIFS('2018'!H$1051:H$1203,"SOLUCIONADO",'2018'!G$1051:G$1203,F$6,'2018'!D$1051:D$1203,B111)</f>
        <v>0</v>
      </c>
      <c r="I111" s="471">
        <f>COUNTIFS('2018'!H$1051:H$1203,"SEGUIMIENTO",'2018'!G$1051:G$1203,F$7,'2018'!D$1051:D$1203,B111)</f>
        <v>0</v>
      </c>
      <c r="J111" s="471">
        <f>COUNTIFS('2018'!H$1051:H$1203,"SOLUCIONADO",'2018'!G$1051:G$1203,F$7,'2018'!D$1051:D$1203,B111)</f>
        <v>0</v>
      </c>
      <c r="K111" s="471">
        <f>COUNTIFS('2018'!H$1051:H$1203,"SEGUIMIENTO",'2018'!G$1051:G$1203,F$8,'2018'!D$1051:D$1203,B111)</f>
        <v>0</v>
      </c>
      <c r="L111" s="471">
        <f>COUNTIFS('2018'!H$1051:H$1203,"SOLUCIONADO",'2018'!G$1051:G$1203,F$8,'2018'!D$1051:D$1203,B111)</f>
        <v>0</v>
      </c>
      <c r="M111" s="439"/>
      <c r="N111" s="439"/>
      <c r="O111" s="464"/>
      <c r="P111" s="439"/>
      <c r="Q111" s="439"/>
      <c r="R111" s="439"/>
      <c r="S111" s="439"/>
      <c r="T111" s="439"/>
      <c r="U111" s="439"/>
      <c r="V111" s="439"/>
      <c r="W111" s="439"/>
      <c r="X111" s="439"/>
      <c r="Y111" s="439"/>
      <c r="Z111" s="439"/>
    </row>
    <row r="112" spans="1:26" ht="12.75">
      <c r="A112" s="463"/>
      <c r="B112" s="468" t="s">
        <v>5247</v>
      </c>
      <c r="C112" s="469">
        <f>COUNTIFS('2018'!H$1051:H$1203,"SEGUIMIENTO",'2018'!G$1051:G$1203,F$4,'2018'!D$1051:D$1203,B112)</f>
        <v>0</v>
      </c>
      <c r="D112" s="469">
        <f>COUNTIFS('2018'!H$1051:H$1203,"SOLUCIONADO",'2018'!G$1051:G$1203,F$4,'2018'!D$1051:D$1203,B112)</f>
        <v>0</v>
      </c>
      <c r="E112" s="469">
        <f>COUNTIFS('2018'!H$1051:H$1203,"SEGUIMIENTO",'2018'!G$1051:G$1203,F$5,'2018'!D$1051:D$1203,B112)</f>
        <v>0</v>
      </c>
      <c r="F112" s="471">
        <f>COUNTIFS('2018'!H$1051:H$1203,"SOLUCIONADO",'2018'!G$1051:G$1203,F$5,'2018'!D$1051:D$1203,B112)</f>
        <v>0</v>
      </c>
      <c r="G112" s="471">
        <f>COUNTIFS('2018'!H$1051:H$1203,"SEGUIMIENTO",'2018'!G$1051:G$1203,F$6,'2018'!D$1051:D$1203,B112)</f>
        <v>0</v>
      </c>
      <c r="H112" s="471">
        <f>COUNTIFS('2018'!H$1051:H$1203,"SOLUCIONADO",'2018'!G$1051:G$1203,F$6,'2018'!D$1051:D$1203,B112)</f>
        <v>0</v>
      </c>
      <c r="I112" s="471">
        <f>COUNTIFS('2018'!H$1051:H$1203,"SEGUIMIENTO",'2018'!G$1051:G$1203,F$7,'2018'!D$1051:D$1203,B112)</f>
        <v>0</v>
      </c>
      <c r="J112" s="471">
        <f>COUNTIFS('2018'!H$1051:H$1203,"SOLUCIONADO",'2018'!G$1051:G$1203,F$7,'2018'!D$1051:D$1203,B112)</f>
        <v>0</v>
      </c>
      <c r="K112" s="471">
        <f>COUNTIFS('2018'!H$1051:H$1203,"SEGUIMIENTO",'2018'!G$1051:G$1203,F$8,'2018'!D$1051:D$1203,B112)</f>
        <v>0</v>
      </c>
      <c r="L112" s="471">
        <f>COUNTIFS('2018'!H$1051:H$1203,"SOLUCIONADO",'2018'!G$1051:G$1203,F$8,'2018'!D$1051:D$1203,B112)</f>
        <v>0</v>
      </c>
      <c r="M112" s="439"/>
      <c r="N112" s="439"/>
      <c r="O112" s="464"/>
      <c r="P112" s="439"/>
      <c r="Q112" s="439"/>
      <c r="R112" s="439"/>
      <c r="S112" s="439"/>
      <c r="T112" s="439"/>
      <c r="U112" s="439"/>
      <c r="V112" s="439"/>
      <c r="W112" s="439"/>
      <c r="X112" s="439"/>
      <c r="Y112" s="439"/>
      <c r="Z112" s="439"/>
    </row>
    <row r="113" spans="1:26" ht="12.75">
      <c r="A113" s="463"/>
      <c r="B113" s="32"/>
      <c r="C113" s="32"/>
      <c r="D113" s="32"/>
      <c r="E113" s="32"/>
      <c r="F113" s="439"/>
      <c r="G113" s="439"/>
      <c r="H113" s="439"/>
      <c r="I113" s="439"/>
      <c r="J113" s="439"/>
      <c r="K113" s="439"/>
      <c r="L113" s="439"/>
      <c r="M113" s="439"/>
      <c r="N113" s="439"/>
      <c r="O113" s="464"/>
      <c r="P113" s="439"/>
      <c r="Q113" s="439"/>
      <c r="R113" s="439"/>
      <c r="S113" s="439"/>
      <c r="T113" s="439"/>
      <c r="U113" s="439"/>
      <c r="V113" s="439"/>
      <c r="W113" s="439"/>
      <c r="X113" s="439"/>
      <c r="Y113" s="439"/>
      <c r="Z113" s="439"/>
    </row>
    <row r="114" spans="1:26" ht="12.75">
      <c r="A114" s="474"/>
      <c r="B114" s="475"/>
      <c r="C114" s="475"/>
      <c r="D114" s="475"/>
      <c r="E114" s="475"/>
      <c r="F114" s="475"/>
      <c r="G114" s="475"/>
      <c r="H114" s="475"/>
      <c r="I114" s="475"/>
      <c r="J114" s="475"/>
      <c r="K114" s="475"/>
      <c r="L114" s="475"/>
      <c r="M114" s="475"/>
      <c r="N114" s="475"/>
      <c r="O114" s="476"/>
      <c r="P114" s="439"/>
      <c r="Q114" s="439"/>
      <c r="R114" s="439"/>
      <c r="S114" s="439"/>
      <c r="T114" s="439"/>
      <c r="U114" s="439"/>
      <c r="V114" s="439"/>
      <c r="W114" s="439"/>
      <c r="X114" s="439"/>
      <c r="Y114" s="439"/>
      <c r="Z114" s="439"/>
    </row>
    <row r="115" spans="1:26" ht="12.75">
      <c r="A115" s="550" t="s">
        <v>13195</v>
      </c>
      <c r="B115" s="551"/>
      <c r="C115" s="551"/>
      <c r="D115" s="551"/>
      <c r="E115" s="551"/>
      <c r="F115" s="551"/>
      <c r="G115" s="551"/>
      <c r="H115" s="551"/>
      <c r="I115" s="551"/>
      <c r="J115" s="551"/>
      <c r="K115" s="551"/>
      <c r="L115" s="551"/>
      <c r="M115" s="551"/>
      <c r="N115" s="551"/>
      <c r="O115" s="552"/>
      <c r="P115" s="439"/>
      <c r="Q115" s="439"/>
      <c r="R115" s="439"/>
      <c r="S115" s="439"/>
      <c r="T115" s="439"/>
      <c r="U115" s="439"/>
      <c r="V115" s="439"/>
      <c r="W115" s="439"/>
      <c r="X115" s="439"/>
      <c r="Y115" s="439"/>
      <c r="Z115" s="439"/>
    </row>
    <row r="116" spans="1:26" ht="12.75">
      <c r="A116" s="463"/>
      <c r="B116" s="439"/>
      <c r="C116" s="439"/>
      <c r="D116" s="439"/>
      <c r="E116" s="439"/>
      <c r="F116" s="439"/>
      <c r="G116" s="439"/>
      <c r="H116" s="439"/>
      <c r="I116" s="439"/>
      <c r="J116" s="439"/>
      <c r="K116" s="439"/>
      <c r="L116" s="439"/>
      <c r="M116" s="439"/>
      <c r="N116" s="439"/>
      <c r="O116" s="464"/>
      <c r="P116" s="439"/>
      <c r="Q116" s="439"/>
      <c r="R116" s="439"/>
      <c r="S116" s="439"/>
      <c r="T116" s="439"/>
      <c r="U116" s="439"/>
      <c r="V116" s="439"/>
      <c r="W116" s="439"/>
      <c r="X116" s="439"/>
      <c r="Y116" s="439"/>
      <c r="Z116" s="439"/>
    </row>
    <row r="117" spans="1:26" ht="12.75">
      <c r="A117" s="463"/>
      <c r="B117" s="553" t="s">
        <v>6748</v>
      </c>
      <c r="C117" s="544"/>
      <c r="D117" s="545"/>
      <c r="E117" s="466"/>
      <c r="F117" s="467" t="s">
        <v>44</v>
      </c>
      <c r="G117" s="467" t="s">
        <v>13191</v>
      </c>
      <c r="H117" s="467" t="s">
        <v>15</v>
      </c>
      <c r="I117" s="467" t="s">
        <v>4805</v>
      </c>
      <c r="J117" s="439"/>
      <c r="K117" s="467" t="s">
        <v>13192</v>
      </c>
      <c r="L117" s="467" t="s">
        <v>13191</v>
      </c>
      <c r="M117" s="467" t="s">
        <v>15</v>
      </c>
      <c r="N117" s="467" t="s">
        <v>4805</v>
      </c>
      <c r="O117" s="464"/>
      <c r="P117" s="439"/>
      <c r="Q117" s="439"/>
      <c r="R117" s="439"/>
      <c r="S117" s="439"/>
      <c r="T117" s="439"/>
      <c r="U117" s="439"/>
      <c r="V117" s="439"/>
      <c r="W117" s="439"/>
      <c r="X117" s="439"/>
      <c r="Y117" s="439"/>
      <c r="Z117" s="439"/>
    </row>
    <row r="118" spans="1:26" ht="12.75">
      <c r="A118" s="463"/>
      <c r="B118" s="468" t="s">
        <v>223</v>
      </c>
      <c r="C118" s="469">
        <f>COUNTIF('2018'!H1204:H1373,B118)</f>
        <v>160</v>
      </c>
      <c r="D118" s="470">
        <f>C118/C121</f>
        <v>0.94117647058823528</v>
      </c>
      <c r="E118" s="32"/>
      <c r="F118" s="468" t="s">
        <v>114</v>
      </c>
      <c r="G118" s="469">
        <f>COUNTIF('2018'!G$1204:G$1373,F118)</f>
        <v>95</v>
      </c>
      <c r="H118" s="469">
        <f>COUNTIFS('2018'!H$1204:H$1373,"SEGUIMIENTO",'2018'!G$1204:G$1373,F118)</f>
        <v>5</v>
      </c>
      <c r="I118" s="471">
        <f>COUNTIFS('2018'!H$1204:H$1373,"SOLUCIONADO",'2018'!G$1204:G$1373,F118)</f>
        <v>90</v>
      </c>
      <c r="J118" s="439"/>
      <c r="K118" s="468" t="s">
        <v>4647</v>
      </c>
      <c r="L118" s="469">
        <f t="shared" ref="L118:L123" si="6">M118+N118</f>
        <v>45</v>
      </c>
      <c r="M118" s="469">
        <f>COUNTIFS('2018'!H$1204:H$1373,"SEGUIMIENTO",'2018'!D$1204:D$1373,K118)</f>
        <v>6</v>
      </c>
      <c r="N118" s="471">
        <f>COUNTIFS('2018'!H$1204:H$1373,"SOLUCIONADO",'2018'!D$1204:D$1373,K118)</f>
        <v>39</v>
      </c>
      <c r="O118" s="464"/>
      <c r="P118" s="439"/>
      <c r="Q118" s="439"/>
      <c r="R118" s="439"/>
      <c r="S118" s="439"/>
      <c r="T118" s="439"/>
      <c r="U118" s="439"/>
      <c r="V118" s="439"/>
      <c r="W118" s="439"/>
      <c r="X118" s="439"/>
      <c r="Y118" s="439"/>
      <c r="Z118" s="439"/>
    </row>
    <row r="119" spans="1:26" ht="12.75">
      <c r="A119" s="463"/>
      <c r="B119" s="468" t="s">
        <v>118</v>
      </c>
      <c r="C119" s="469">
        <f>COUNTIF('2018'!H1204:H1373,B119)</f>
        <v>10</v>
      </c>
      <c r="D119" s="470">
        <f>C119/C121</f>
        <v>5.8823529411764705E-2</v>
      </c>
      <c r="E119" s="32"/>
      <c r="F119" s="468" t="s">
        <v>271</v>
      </c>
      <c r="G119" s="469">
        <f>COUNTIF('2018'!G$1204:G$1373,F119)</f>
        <v>45</v>
      </c>
      <c r="H119" s="469">
        <f>COUNTIFS('2018'!H$1204:H$1373,"SEGUIMIENTO",'2018'!G$1204:G$1373,F119)</f>
        <v>2</v>
      </c>
      <c r="I119" s="471">
        <f>COUNTIFS('2018'!H$1204:H$1373,"SOLUCIONADO",'2018'!G$1204:G$1373,F119)</f>
        <v>43</v>
      </c>
      <c r="J119" s="439"/>
      <c r="K119" s="468" t="s">
        <v>4798</v>
      </c>
      <c r="L119" s="469">
        <f t="shared" si="6"/>
        <v>33</v>
      </c>
      <c r="M119" s="469">
        <f>COUNTIFS('2018'!H$1204:H$1373,"SEGUIMIENTO",'2018'!D$1204:D$1373,K119)</f>
        <v>3</v>
      </c>
      <c r="N119" s="471">
        <f>COUNTIFS('2018'!H$1204:H$1373,"SOLUCIONADO",'2018'!D$1204:D$1373,K119)</f>
        <v>30</v>
      </c>
      <c r="O119" s="464"/>
      <c r="P119" s="439"/>
      <c r="Q119" s="439"/>
      <c r="R119" s="439"/>
      <c r="S119" s="439"/>
      <c r="T119" s="439"/>
      <c r="U119" s="439"/>
      <c r="V119" s="439"/>
      <c r="W119" s="439"/>
      <c r="X119" s="439"/>
      <c r="Y119" s="439"/>
      <c r="Z119" s="439"/>
    </row>
    <row r="120" spans="1:26" ht="12.75">
      <c r="A120" s="463"/>
      <c r="B120" s="473" t="s">
        <v>384</v>
      </c>
      <c r="C120" s="469">
        <f>COUNTIF('2018'!H1205:H1374,B120)</f>
        <v>0</v>
      </c>
      <c r="D120" s="470">
        <f>C120/C121</f>
        <v>0</v>
      </c>
      <c r="E120" s="32"/>
      <c r="F120" s="468" t="s">
        <v>222</v>
      </c>
      <c r="G120" s="469">
        <f>COUNTIF('2018'!G$1204:G$1373,F120)</f>
        <v>11</v>
      </c>
      <c r="H120" s="469">
        <f>COUNTIFS('2018'!H$1204:H$1373,"SEGUIMIENTO",'2018'!G$1204:G$1373,F120)</f>
        <v>1</v>
      </c>
      <c r="I120" s="471">
        <f>COUNTIFS('2018'!H$1204:H$1373,"SOLUCIONADO",'2018'!G$1204:G$1373,F120)</f>
        <v>10</v>
      </c>
      <c r="J120" s="439"/>
      <c r="K120" s="468" t="s">
        <v>4951</v>
      </c>
      <c r="L120" s="469">
        <f t="shared" si="6"/>
        <v>8</v>
      </c>
      <c r="M120" s="469">
        <f>COUNTIFS('2018'!H$1204:H$1373,"SEGUIMIENTO",'2018'!D$1204:D$1373,K120)</f>
        <v>0</v>
      </c>
      <c r="N120" s="471">
        <f>COUNTIFS('2018'!H$1204:H$1373,"SOLUCIONADO",'2018'!D$1204:D$1373,K120)</f>
        <v>8</v>
      </c>
      <c r="O120" s="464"/>
      <c r="P120" s="439"/>
      <c r="Q120" s="439"/>
      <c r="R120" s="439"/>
      <c r="S120" s="439"/>
      <c r="T120" s="439"/>
      <c r="U120" s="439"/>
      <c r="V120" s="439"/>
      <c r="W120" s="439"/>
      <c r="X120" s="439"/>
      <c r="Y120" s="439"/>
      <c r="Z120" s="439"/>
    </row>
    <row r="121" spans="1:26" ht="12.75">
      <c r="A121" s="463"/>
      <c r="B121" s="32"/>
      <c r="C121" s="469">
        <f>SUM(C118:C120)</f>
        <v>170</v>
      </c>
      <c r="D121" s="32"/>
      <c r="E121" s="32"/>
      <c r="F121" s="468" t="s">
        <v>4846</v>
      </c>
      <c r="G121" s="469">
        <f>COUNTIF('2018'!G$1204:G$1373,F121)</f>
        <v>1</v>
      </c>
      <c r="H121" s="469">
        <f>COUNTIFS('2018'!H$1204:H$1373,"SEGUIMIENTO",'2018'!G$1204:G$1373,F121)</f>
        <v>1</v>
      </c>
      <c r="I121" s="471">
        <f>COUNTIFS('2018'!H$1204:H$1373,"SOLUCIONADO",'2018'!G$1204:G$1373,F121)</f>
        <v>0</v>
      </c>
      <c r="J121" s="439"/>
      <c r="K121" s="468" t="s">
        <v>4671</v>
      </c>
      <c r="L121" s="469">
        <f t="shared" si="6"/>
        <v>51</v>
      </c>
      <c r="M121" s="469">
        <f>COUNTIFS('2018'!H$1204:H$1373,"SEGUIMIENTO",'2018'!D$1204:D$1373,K121)</f>
        <v>0</v>
      </c>
      <c r="N121" s="471">
        <f>COUNTIFS('2018'!H$1204:H$1373,"SOLUCIONADO",'2018'!D$1204:D$1373,K121)</f>
        <v>51</v>
      </c>
      <c r="O121" s="464"/>
      <c r="P121" s="439"/>
      <c r="Q121" s="439"/>
      <c r="R121" s="439"/>
      <c r="S121" s="439"/>
      <c r="T121" s="439"/>
      <c r="U121" s="439"/>
      <c r="V121" s="439"/>
      <c r="W121" s="439"/>
      <c r="X121" s="439"/>
      <c r="Y121" s="439"/>
      <c r="Z121" s="439"/>
    </row>
    <row r="122" spans="1:26" ht="12.75">
      <c r="A122" s="463"/>
      <c r="B122" s="32"/>
      <c r="C122" s="32"/>
      <c r="D122" s="32"/>
      <c r="E122" s="32"/>
      <c r="F122" s="468" t="s">
        <v>362</v>
      </c>
      <c r="G122" s="469">
        <f>COUNTIF('2018'!G$1204:G$1373,F122)</f>
        <v>17</v>
      </c>
      <c r="H122" s="469">
        <f>COUNTIFS('2018'!H$1204:H$1373,"SEGUIMIENTO",'2018'!G$1204:G$1373,F122)</f>
        <v>1</v>
      </c>
      <c r="I122" s="471">
        <f>COUNTIFS('2018'!H$1204:H$1373,"SOLUCIONADO",'2018'!G$1204:G$1373,F122)</f>
        <v>16</v>
      </c>
      <c r="J122" s="439"/>
      <c r="K122" s="468" t="s">
        <v>8976</v>
      </c>
      <c r="L122" s="469">
        <f t="shared" si="6"/>
        <v>11</v>
      </c>
      <c r="M122" s="469">
        <f>COUNTIFS('2018'!H$1204:H$1373,"SEGUIMIENTO",'2018'!D$1204:D$1373,K122)</f>
        <v>1</v>
      </c>
      <c r="N122" s="471">
        <f>COUNTIFS('2018'!H$1204:H$1373,"SOLUCIONADO",'2018'!D$1204:D$1373,K122)</f>
        <v>10</v>
      </c>
      <c r="O122" s="464"/>
      <c r="P122" s="439"/>
      <c r="Q122" s="439"/>
      <c r="R122" s="439"/>
      <c r="S122" s="439"/>
      <c r="T122" s="439"/>
      <c r="U122" s="439"/>
      <c r="V122" s="439"/>
      <c r="W122" s="439"/>
      <c r="X122" s="439"/>
      <c r="Y122" s="439"/>
      <c r="Z122" s="439"/>
    </row>
    <row r="123" spans="1:26" ht="12.75">
      <c r="A123" s="463"/>
      <c r="B123" s="32"/>
      <c r="C123" s="32"/>
      <c r="D123" s="32"/>
      <c r="E123" s="32"/>
      <c r="F123" s="32"/>
      <c r="G123" s="32"/>
      <c r="H123" s="32"/>
      <c r="I123" s="32"/>
      <c r="J123" s="439"/>
      <c r="K123" s="468" t="s">
        <v>9710</v>
      </c>
      <c r="L123" s="469">
        <f t="shared" si="6"/>
        <v>22</v>
      </c>
      <c r="M123" s="469">
        <f>COUNTIFS('2018'!H$1204:H$1373,"SEGUIMIENTO",'2018'!D$1204:D$1373,K123)</f>
        <v>0</v>
      </c>
      <c r="N123" s="471">
        <f>COUNTIFS('2018'!H$1204:H$1373,"SOLUCIONADO",'2018'!D$1204:D$1373,K123)</f>
        <v>22</v>
      </c>
      <c r="O123" s="464"/>
      <c r="P123" s="439"/>
      <c r="Q123" s="439"/>
      <c r="R123" s="439"/>
      <c r="S123" s="439"/>
      <c r="T123" s="439"/>
      <c r="U123" s="439"/>
      <c r="V123" s="439"/>
      <c r="W123" s="439"/>
      <c r="X123" s="439"/>
      <c r="Y123" s="439"/>
      <c r="Z123" s="439"/>
    </row>
    <row r="124" spans="1:26" ht="12.75">
      <c r="A124" s="463"/>
      <c r="B124" s="32"/>
      <c r="C124" s="32"/>
      <c r="D124" s="32"/>
      <c r="E124" s="32"/>
      <c r="F124" s="32"/>
      <c r="G124" s="32"/>
      <c r="H124" s="32"/>
      <c r="I124" s="32"/>
      <c r="J124" s="439"/>
      <c r="K124" s="439"/>
      <c r="L124" s="439"/>
      <c r="M124" s="439"/>
      <c r="N124" s="439"/>
      <c r="O124" s="464"/>
      <c r="P124" s="439"/>
      <c r="Q124" s="439"/>
      <c r="R124" s="439"/>
      <c r="S124" s="439"/>
      <c r="T124" s="439"/>
      <c r="U124" s="439"/>
      <c r="V124" s="439"/>
      <c r="W124" s="439"/>
      <c r="X124" s="439"/>
      <c r="Y124" s="439"/>
      <c r="Z124" s="439"/>
    </row>
    <row r="125" spans="1:26" ht="12.75">
      <c r="A125" s="463"/>
      <c r="B125" s="32"/>
      <c r="C125" s="32"/>
      <c r="D125" s="32"/>
      <c r="E125" s="32"/>
      <c r="F125" s="32"/>
      <c r="G125" s="32"/>
      <c r="H125" s="32"/>
      <c r="I125" s="32"/>
      <c r="J125" s="439"/>
      <c r="K125" s="439"/>
      <c r="L125" s="439"/>
      <c r="M125" s="439"/>
      <c r="N125" s="439"/>
      <c r="O125" s="464"/>
      <c r="P125" s="439"/>
      <c r="Q125" s="439"/>
      <c r="R125" s="439"/>
      <c r="S125" s="439"/>
      <c r="T125" s="439"/>
      <c r="U125" s="439"/>
      <c r="V125" s="439"/>
      <c r="W125" s="439"/>
      <c r="X125" s="439"/>
      <c r="Y125" s="439"/>
      <c r="Z125" s="439"/>
    </row>
    <row r="126" spans="1:26" ht="12.75">
      <c r="A126" s="463"/>
      <c r="B126" s="32"/>
      <c r="C126" s="549" t="s">
        <v>114</v>
      </c>
      <c r="D126" s="545"/>
      <c r="E126" s="549" t="s">
        <v>271</v>
      </c>
      <c r="F126" s="545"/>
      <c r="G126" s="549" t="s">
        <v>222</v>
      </c>
      <c r="H126" s="545"/>
      <c r="I126" s="549" t="s">
        <v>4846</v>
      </c>
      <c r="J126" s="545"/>
      <c r="K126" s="549" t="s">
        <v>362</v>
      </c>
      <c r="L126" s="545"/>
      <c r="M126" s="439"/>
      <c r="N126" s="439"/>
      <c r="O126" s="464"/>
      <c r="P126" s="439"/>
      <c r="Q126" s="439"/>
      <c r="R126" s="439"/>
      <c r="S126" s="439"/>
      <c r="T126" s="439"/>
      <c r="U126" s="439"/>
      <c r="V126" s="439"/>
      <c r="W126" s="439"/>
      <c r="X126" s="439"/>
      <c r="Y126" s="439"/>
      <c r="Z126" s="439"/>
    </row>
    <row r="127" spans="1:26" ht="12.75">
      <c r="A127" s="463"/>
      <c r="B127" s="439"/>
      <c r="C127" s="467" t="s">
        <v>15</v>
      </c>
      <c r="D127" s="467" t="s">
        <v>4805</v>
      </c>
      <c r="E127" s="467" t="s">
        <v>15</v>
      </c>
      <c r="F127" s="467" t="s">
        <v>4805</v>
      </c>
      <c r="G127" s="467" t="s">
        <v>15</v>
      </c>
      <c r="H127" s="467" t="s">
        <v>4805</v>
      </c>
      <c r="I127" s="467" t="s">
        <v>15</v>
      </c>
      <c r="J127" s="467" t="s">
        <v>4805</v>
      </c>
      <c r="K127" s="467" t="s">
        <v>15</v>
      </c>
      <c r="L127" s="467" t="s">
        <v>4805</v>
      </c>
      <c r="M127" s="439"/>
      <c r="N127" s="439"/>
      <c r="O127" s="464"/>
      <c r="P127" s="439"/>
      <c r="Q127" s="439"/>
      <c r="R127" s="439"/>
      <c r="S127" s="439"/>
      <c r="T127" s="439"/>
      <c r="U127" s="439"/>
      <c r="V127" s="439"/>
      <c r="W127" s="439"/>
      <c r="X127" s="439"/>
      <c r="Y127" s="439"/>
      <c r="Z127" s="439"/>
    </row>
    <row r="128" spans="1:26" ht="12.75">
      <c r="A128" s="463"/>
      <c r="B128" s="468" t="s">
        <v>4647</v>
      </c>
      <c r="C128" s="469">
        <f>COUNTIFS('2018'!H$1204:H$1373,"SEGUIMIENTO",'2018'!G$1204:G$1373,F$4,'2018'!D$1204:D$1373,B128)</f>
        <v>3</v>
      </c>
      <c r="D128" s="469">
        <f>COUNTIFS('2018'!H$1204:H$1373,"SOLUCIONADO",'2018'!G$1204:G$1373,F$4,'2018'!D$1204:D$1373,B128)</f>
        <v>28</v>
      </c>
      <c r="E128" s="469">
        <f>COUNTIFS('2018'!H$1204:H$1373,"SEGUIMIENTO",'2018'!G$1204:G$1373,F$5,'2018'!D$1204:D$1373,B128)</f>
        <v>1</v>
      </c>
      <c r="F128" s="471">
        <f>COUNTIFS('2018'!H$1204:H$1373,"SOLUCIONADO",'2018'!G$1204:G$1373,F$5,'2018'!D$1204:D$1373,B128)</f>
        <v>6</v>
      </c>
      <c r="G128" s="471">
        <f>COUNTIFS('2018'!H$1204:H$1373,"SEGUIMIENTO",'2018'!G$1204:G$1373,F$6,'2018'!D$1204:D$1373,B128)</f>
        <v>1</v>
      </c>
      <c r="H128" s="471">
        <f>COUNTIFS('2018'!H$1204:H$1373,"SOLUCIONADO",'2018'!G$1204:G$1373,F$6,'2018'!D$1204:D$1373,B128)</f>
        <v>1</v>
      </c>
      <c r="I128" s="471">
        <f>COUNTIFS('2018'!H$1204:H$1373,"SEGUIMIENTO",'2018'!G$1204:G$1373,F$7,'2018'!D$1204:D$1373,B128)</f>
        <v>0</v>
      </c>
      <c r="J128" s="471">
        <f>COUNTIFS('2018'!H$1204:H$1373,"SOLUCIONADO",'2018'!G$1204:G$1373,F$7,'2018'!D$1204:D$1373,B128)</f>
        <v>0</v>
      </c>
      <c r="K128" s="471">
        <f>COUNTIFS('2018'!H$1204:H$1373,"SEGUIMIENTO",'2018'!G$1204:G$1373,F$8,'2018'!D$1204:D$1373,B128)</f>
        <v>1</v>
      </c>
      <c r="L128" s="471">
        <f>COUNTIFS('2018'!H$1204:H$1373,"SOLUCIONADO",'2018'!G$1204:G$1373,F$8,'2018'!D$1204:D$1373,B128)</f>
        <v>4</v>
      </c>
      <c r="M128" s="439"/>
      <c r="N128" s="439"/>
      <c r="O128" s="464"/>
      <c r="P128" s="439"/>
      <c r="Q128" s="439"/>
      <c r="R128" s="439"/>
      <c r="S128" s="439"/>
      <c r="T128" s="439"/>
      <c r="U128" s="439"/>
      <c r="V128" s="439"/>
      <c r="W128" s="439"/>
      <c r="X128" s="439"/>
      <c r="Y128" s="439"/>
      <c r="Z128" s="439"/>
    </row>
    <row r="129" spans="1:26" ht="12.75">
      <c r="A129" s="463"/>
      <c r="B129" s="468" t="s">
        <v>4798</v>
      </c>
      <c r="C129" s="469">
        <f>COUNTIFS('2018'!H$1204:H$1373,"SEGUIMIENTO",'2018'!G$1204:G$1373,F$4,'2018'!D$1204:D$1373,B129)</f>
        <v>1</v>
      </c>
      <c r="D129" s="469">
        <f>COUNTIFS('2018'!H$1204:H$1373,"SOLUCIONADO",'2018'!G$1204:G$1373,F$4,'2018'!D$1204:D$1373,B129)</f>
        <v>12</v>
      </c>
      <c r="E129" s="469">
        <f>COUNTIFS('2018'!H$1204:H$1373,"SEGUIMIENTO",'2018'!G$1204:G$1373,F$5,'2018'!D$1204:D$1373,B129)</f>
        <v>1</v>
      </c>
      <c r="F129" s="471">
        <f>COUNTIFS('2018'!H$1204:H$1373,"SOLUCIONADO",'2018'!G$1204:G$1373,F$5,'2018'!D$1204:D$1373,B129)</f>
        <v>8</v>
      </c>
      <c r="G129" s="471">
        <f>COUNTIFS('2018'!H$1204:H$1373,"SEGUIMIENTO",'2018'!G$1204:G$1373,F$6,'2018'!D$1204:D$1373,B129)</f>
        <v>0</v>
      </c>
      <c r="H129" s="471">
        <f>COUNTIFS('2018'!H$1204:H$1373,"SOLUCIONADO",'2018'!G$1204:G$1373,F$6,'2018'!D$1204:D$1373,B129)</f>
        <v>4</v>
      </c>
      <c r="I129" s="471">
        <f>COUNTIFS('2018'!H$1204:H$1373,"SEGUIMIENTO",'2018'!G$1204:G$1373,F$7,'2018'!D$1204:D$1373,B129)</f>
        <v>1</v>
      </c>
      <c r="J129" s="471">
        <f>COUNTIFS('2018'!H$1204:H$1373,"SOLUCIONADO",'2018'!G$1204:G$1373,F$7,'2018'!D$1204:D$1373,B129)</f>
        <v>0</v>
      </c>
      <c r="K129" s="471">
        <f>COUNTIFS('2018'!H$1204:H$1373,"SEGUIMIENTO",'2018'!G$1204:G$1373,F$8,'2018'!D$1204:D$1373,B129)</f>
        <v>0</v>
      </c>
      <c r="L129" s="471">
        <f>COUNTIFS('2018'!H$1204:H$1373,"SOLUCIONADO",'2018'!G$1204:G$1373,F$8,'2018'!D$1204:D$1373,B129)</f>
        <v>6</v>
      </c>
      <c r="M129" s="439"/>
      <c r="N129" s="439"/>
      <c r="O129" s="464"/>
      <c r="P129" s="439"/>
      <c r="Q129" s="439"/>
      <c r="R129" s="439"/>
      <c r="S129" s="439"/>
      <c r="T129" s="439"/>
      <c r="U129" s="439"/>
      <c r="V129" s="439"/>
      <c r="W129" s="439"/>
      <c r="X129" s="439"/>
      <c r="Y129" s="439"/>
      <c r="Z129" s="439"/>
    </row>
    <row r="130" spans="1:26" ht="12.75">
      <c r="A130" s="463"/>
      <c r="B130" s="468" t="s">
        <v>6964</v>
      </c>
      <c r="C130" s="469">
        <f>COUNTIFS('2018'!H$1204:H$1373,"SEGUIMIENTO",'2018'!G$1204:G$1373,F$4,'2018'!D$1204:D$1373,B130)</f>
        <v>0</v>
      </c>
      <c r="D130" s="469">
        <f>COUNTIFS('2018'!H$1204:H$1373,"SOLUCIONADO",'2018'!G$1204:G$1373,F$4,'2018'!D$1204:D$1373,B130)</f>
        <v>0</v>
      </c>
      <c r="E130" s="469">
        <f>COUNTIFS('2018'!H$1204:H$1373,"SEGUIMIENTO",'2018'!G$1204:G$1373,F$5,'2018'!D$1204:D$1373,B130)</f>
        <v>0</v>
      </c>
      <c r="F130" s="471">
        <f>COUNTIFS('2018'!H$1204:H$1373,"SOLUCIONADO",'2018'!G$1204:G$1373,F$5,'2018'!D$1204:D$1373,B130)</f>
        <v>0</v>
      </c>
      <c r="G130" s="471">
        <f>COUNTIFS('2018'!H$1204:H$1373,"SEGUIMIENTO",'2018'!G$1204:G$1373,F$6,'2018'!D$1204:D$1373,B130)</f>
        <v>0</v>
      </c>
      <c r="H130" s="471">
        <f>COUNTIFS('2018'!H$1204:H$1373,"SOLUCIONADO",'2018'!G$1204:G$1373,F$6,'2018'!D$1204:D$1373,B130)</f>
        <v>0</v>
      </c>
      <c r="I130" s="471">
        <f>COUNTIFS('2018'!H$1204:H$1373,"SEGUIMIENTO",'2018'!G$1204:G$1373,F$7,'2018'!D$1204:D$1373,B130)</f>
        <v>0</v>
      </c>
      <c r="J130" s="471">
        <f>COUNTIFS('2018'!H$1204:H$1373,"SOLUCIONADO",'2018'!G$1204:G$1373,F$7,'2018'!D$1204:D$1373,B130)</f>
        <v>0</v>
      </c>
      <c r="K130" s="471">
        <f>COUNTIFS('2018'!H$1204:H$1373,"SEGUIMIENTO",'2018'!G$1204:G$1373,F$8,'2018'!D$1204:D$1373,B130)</f>
        <v>0</v>
      </c>
      <c r="L130" s="471">
        <f>COUNTIFS('2018'!H$1204:H$1373,"SOLUCIONADO",'2018'!G$1204:G$1373,F$8,'2018'!D$1204:D$1373,B130)</f>
        <v>0</v>
      </c>
      <c r="M130" s="439"/>
      <c r="N130" s="439"/>
      <c r="O130" s="464"/>
      <c r="P130" s="439"/>
      <c r="Q130" s="439"/>
      <c r="R130" s="439"/>
      <c r="S130" s="439"/>
      <c r="T130" s="439"/>
      <c r="U130" s="439"/>
      <c r="V130" s="439"/>
      <c r="W130" s="439"/>
      <c r="X130" s="439"/>
      <c r="Y130" s="439"/>
      <c r="Z130" s="439"/>
    </row>
    <row r="131" spans="1:26" ht="12.75">
      <c r="A131" s="463"/>
      <c r="B131" s="468" t="s">
        <v>4671</v>
      </c>
      <c r="C131" s="469">
        <f>COUNTIFS('2018'!H$1204:H$1373,"SEGUIMIENTO",'2018'!G$1204:G$1373,F$4,'2018'!D$1204:D$1373,B131)</f>
        <v>0</v>
      </c>
      <c r="D131" s="469">
        <f>COUNTIFS('2018'!H$1204:H$1373,"SOLUCIONADO",'2018'!G$1204:G$1373,F$4,'2018'!D$1204:D$1373,B131)</f>
        <v>28</v>
      </c>
      <c r="E131" s="469">
        <f>COUNTIFS('2018'!H$1204:H$1373,"SEGUIMIENTO",'2018'!G$1204:G$1373,F$5,'2018'!D$1204:D$1373,B131)</f>
        <v>0</v>
      </c>
      <c r="F131" s="471">
        <f>COUNTIFS('2018'!H$1204:H$1373,"SOLUCIONADO",'2018'!G$1204:G$1373,F$5,'2018'!D$1204:D$1373,B131)</f>
        <v>18</v>
      </c>
      <c r="G131" s="471">
        <f>COUNTIFS('2018'!H$1204:H$1373,"SEGUIMIENTO",'2018'!G$1204:G$1373,F$6,'2018'!D$1204:D$1373,B131)</f>
        <v>0</v>
      </c>
      <c r="H131" s="471">
        <f>COUNTIFS('2018'!H$1204:H$1373,"SOLUCIONADO",'2018'!G$1204:G$1373,F$6,'2018'!D$1204:D$1373,B131)</f>
        <v>3</v>
      </c>
      <c r="I131" s="471">
        <f>COUNTIFS('2018'!H$1204:H$1373,"SEGUIMIENTO",'2018'!G$1204:G$1373,F$7,'2018'!D$1204:D$1373,B131)</f>
        <v>0</v>
      </c>
      <c r="J131" s="471">
        <f>COUNTIFS('2018'!H$1204:H$1373,"SOLUCIONADO",'2018'!G$1204:G$1373,F$7,'2018'!D$1204:D$1373,B131)</f>
        <v>0</v>
      </c>
      <c r="K131" s="471">
        <f>COUNTIFS('2018'!H$1204:H$1373,"SEGUIMIENTO",'2018'!G$1204:G$1373,F$8,'2018'!D$1204:D$1373,B131)</f>
        <v>0</v>
      </c>
      <c r="L131" s="471">
        <f>COUNTIFS('2018'!H$1204:H$1373,"SOLUCIONADO",'2018'!G$1204:G$1373,F$8,'2018'!D$1204:D$1373,B131)</f>
        <v>2</v>
      </c>
      <c r="M131" s="439"/>
      <c r="N131" s="439"/>
      <c r="O131" s="464"/>
      <c r="P131" s="439"/>
      <c r="Q131" s="439"/>
      <c r="R131" s="439"/>
      <c r="S131" s="439"/>
      <c r="T131" s="439"/>
      <c r="U131" s="439"/>
      <c r="V131" s="439"/>
      <c r="W131" s="439"/>
      <c r="X131" s="439"/>
      <c r="Y131" s="439"/>
      <c r="Z131" s="439"/>
    </row>
    <row r="132" spans="1:26" ht="12.75">
      <c r="A132" s="463"/>
      <c r="B132" s="468" t="s">
        <v>8976</v>
      </c>
      <c r="C132" s="469">
        <f>COUNTIFS('2018'!H$1204:H$1373,"SEGUIMIENTO",'2018'!G$1204:G$1373,F$4,'2018'!D$1204:D$1373,B132)</f>
        <v>1</v>
      </c>
      <c r="D132" s="469">
        <f>COUNTIFS('2018'!H$1204:H$1373,"SOLUCIONADO",'2018'!G$1204:G$1373,F$4,'2018'!D$1204:D$1373,B132)</f>
        <v>8</v>
      </c>
      <c r="E132" s="469">
        <f>COUNTIFS('2018'!H$1204:H$1373,"SEGUIMIENTO",'2018'!G$1204:G$1373,F$5,'2018'!D$1204:D$1373,B132)</f>
        <v>0</v>
      </c>
      <c r="F132" s="471">
        <f>COUNTIFS('2018'!H$1204:H$1373,"SOLUCIONADO",'2018'!G$1204:G$1373,F$5,'2018'!D$1204:D$1373,B132)</f>
        <v>1</v>
      </c>
      <c r="G132" s="471">
        <f>COUNTIFS('2018'!H$1204:H$1373,"SEGUIMIENTO",'2018'!G$1204:G$1373,F$6,'2018'!D$1204:D$1373,B132)</f>
        <v>0</v>
      </c>
      <c r="H132" s="471">
        <f>COUNTIFS('2018'!H$1204:H$1373,"SOLUCIONADO",'2018'!G$1204:G$1373,F$6,'2018'!D$1204:D$1373,B132)</f>
        <v>0</v>
      </c>
      <c r="I132" s="471">
        <f>COUNTIFS('2018'!H$1204:H$1373,"SEGUIMIENTO",'2018'!G$1204:G$1373,F$7,'2018'!D$1204:D$1373,B132)</f>
        <v>0</v>
      </c>
      <c r="J132" s="471">
        <f>COUNTIFS('2018'!H$1204:H$1373,"SOLUCIONADO",'2018'!G$1204:G$1373,F$7,'2018'!D$1204:D$1373,B132)</f>
        <v>0</v>
      </c>
      <c r="K132" s="471">
        <f>COUNTIFS('2018'!H$1204:H$1373,"SEGUIMIENTO",'2018'!G$1204:G$1373,F$8,'2018'!D$1204:D$1373,B132)</f>
        <v>0</v>
      </c>
      <c r="L132" s="471">
        <f>COUNTIFS('2018'!H$1204:H$1373,"SOLUCIONADO",'2018'!G$1204:G$1373,F$8,'2018'!D$1204:D$1373,B132)</f>
        <v>0</v>
      </c>
      <c r="M132" s="439"/>
      <c r="N132" s="439"/>
      <c r="O132" s="464"/>
      <c r="P132" s="439"/>
      <c r="Q132" s="439"/>
      <c r="R132" s="439"/>
      <c r="S132" s="439"/>
      <c r="T132" s="439"/>
      <c r="U132" s="439"/>
      <c r="V132" s="439"/>
      <c r="W132" s="439"/>
      <c r="X132" s="439"/>
      <c r="Y132" s="439"/>
      <c r="Z132" s="439"/>
    </row>
    <row r="133" spans="1:26" ht="12.75">
      <c r="A133" s="463"/>
      <c r="B133" s="468" t="s">
        <v>9710</v>
      </c>
      <c r="C133" s="469">
        <f>COUNTIFS('2018'!H$1204:H$1373,"SEGUIMIENTO",'2018'!G$1204:G$1373,F$4,'2018'!D$1204:D$1373,B133)</f>
        <v>0</v>
      </c>
      <c r="D133" s="469">
        <f>COUNTIFS('2018'!H$1204:H$1373,"SOLUCIONADO",'2018'!G$1204:G$1373,F$4,'2018'!D$1204:D$1373,B133)</f>
        <v>9</v>
      </c>
      <c r="E133" s="469">
        <f>COUNTIFS('2018'!H$1204:H$1373,"SEGUIMIENTO",'2018'!G$1204:G$1373,F$5,'2018'!D$1204:D$1373,B133)</f>
        <v>0</v>
      </c>
      <c r="F133" s="471">
        <f>COUNTIFS('2018'!H$1204:H$1373,"SOLUCIONADO",'2018'!G$1204:G$1373,F$5,'2018'!D$1204:D$1373,B133)</f>
        <v>7</v>
      </c>
      <c r="G133" s="471">
        <f>COUNTIFS('2018'!H$1204:H$1373,"SEGUIMIENTO",'2018'!G$1204:G$1373,F$6,'2018'!D$1204:D$1373,B133)</f>
        <v>0</v>
      </c>
      <c r="H133" s="471">
        <f>COUNTIFS('2018'!H$1204:H$1373,"SOLUCIONADO",'2018'!G$1204:G$1373,F$6,'2018'!D$1204:D$1373,B133)</f>
        <v>2</v>
      </c>
      <c r="I133" s="471">
        <f>COUNTIFS('2018'!H$1204:H$1373,"SEGUIMIENTO",'2018'!G$1204:G$1373,F$7,'2018'!D$1204:D$1373,B133)</f>
        <v>0</v>
      </c>
      <c r="J133" s="471">
        <f>COUNTIFS('2018'!H$1204:H$1373,"SOLUCIONADO",'2018'!G$1204:G$1373,F$7,'2018'!D$1204:D$1373,B133)</f>
        <v>0</v>
      </c>
      <c r="K133" s="471">
        <f>COUNTIFS('2018'!H$1204:H$1373,"SEGUIMIENTO",'2018'!G$1204:G$1373,F$8,'2018'!D$1204:D$1373,B133)</f>
        <v>0</v>
      </c>
      <c r="L133" s="471">
        <f>COUNTIFS('2018'!H$1204:H$1373,"SOLUCIONADO",'2018'!G$1204:G$1373,F$8,'2018'!D$1204:D$1373,B133)</f>
        <v>4</v>
      </c>
      <c r="M133" s="439"/>
      <c r="N133" s="439"/>
      <c r="O133" s="464"/>
      <c r="P133" s="439"/>
      <c r="Q133" s="439"/>
      <c r="R133" s="439"/>
      <c r="S133" s="439"/>
      <c r="T133" s="439"/>
      <c r="U133" s="439"/>
      <c r="V133" s="439"/>
      <c r="W133" s="439"/>
      <c r="X133" s="439"/>
      <c r="Y133" s="439"/>
      <c r="Z133" s="439"/>
    </row>
    <row r="134" spans="1:26" ht="12.75">
      <c r="A134" s="474"/>
      <c r="B134" s="475"/>
      <c r="C134" s="475"/>
      <c r="D134" s="475"/>
      <c r="E134" s="475"/>
      <c r="F134" s="475"/>
      <c r="G134" s="475"/>
      <c r="H134" s="475"/>
      <c r="I134" s="475"/>
      <c r="J134" s="475"/>
      <c r="K134" s="475"/>
      <c r="L134" s="475"/>
      <c r="M134" s="475"/>
      <c r="N134" s="475"/>
      <c r="O134" s="476"/>
      <c r="P134" s="439"/>
      <c r="Q134" s="439"/>
      <c r="R134" s="439"/>
      <c r="S134" s="439"/>
      <c r="T134" s="439"/>
      <c r="U134" s="439"/>
      <c r="V134" s="439"/>
      <c r="W134" s="439"/>
      <c r="X134" s="439"/>
      <c r="Y134" s="439"/>
      <c r="Z134" s="439"/>
    </row>
    <row r="135" spans="1:26" ht="12.75">
      <c r="A135" s="550" t="s">
        <v>13196</v>
      </c>
      <c r="B135" s="551"/>
      <c r="C135" s="551"/>
      <c r="D135" s="551"/>
      <c r="E135" s="551"/>
      <c r="F135" s="551"/>
      <c r="G135" s="551"/>
      <c r="H135" s="551"/>
      <c r="I135" s="551"/>
      <c r="J135" s="551"/>
      <c r="K135" s="551"/>
      <c r="L135" s="551"/>
      <c r="M135" s="551"/>
      <c r="N135" s="551"/>
      <c r="O135" s="551"/>
      <c r="P135" s="551"/>
      <c r="Q135" s="552"/>
      <c r="R135" s="439"/>
      <c r="S135" s="439"/>
      <c r="T135" s="439"/>
      <c r="U135" s="439"/>
      <c r="V135" s="439"/>
      <c r="W135" s="439"/>
      <c r="X135" s="439"/>
      <c r="Y135" s="439"/>
      <c r="Z135" s="439"/>
    </row>
    <row r="136" spans="1:26" ht="12.75">
      <c r="A136" s="463"/>
      <c r="B136" s="439"/>
      <c r="C136" s="439"/>
      <c r="D136" s="439"/>
      <c r="E136" s="439"/>
      <c r="F136" s="439"/>
      <c r="G136" s="439"/>
      <c r="H136" s="439"/>
      <c r="I136" s="439"/>
      <c r="J136" s="439"/>
      <c r="K136" s="439"/>
      <c r="L136" s="439"/>
      <c r="M136" s="439"/>
      <c r="N136" s="439"/>
      <c r="O136" s="439"/>
      <c r="P136" s="439"/>
      <c r="Q136" s="464"/>
      <c r="R136" s="439"/>
      <c r="S136" s="439"/>
      <c r="T136" s="439"/>
      <c r="U136" s="439"/>
      <c r="V136" s="439"/>
      <c r="W136" s="439"/>
      <c r="X136" s="439"/>
      <c r="Y136" s="439"/>
      <c r="Z136" s="439"/>
    </row>
    <row r="137" spans="1:26" ht="12.75">
      <c r="A137" s="463"/>
      <c r="B137" s="553" t="s">
        <v>6748</v>
      </c>
      <c r="C137" s="544"/>
      <c r="D137" s="545"/>
      <c r="E137" s="466"/>
      <c r="F137" s="467" t="s">
        <v>44</v>
      </c>
      <c r="G137" s="467" t="s">
        <v>13191</v>
      </c>
      <c r="H137" s="467" t="s">
        <v>15</v>
      </c>
      <c r="I137" s="467" t="s">
        <v>4805</v>
      </c>
      <c r="J137" s="439"/>
      <c r="K137" s="467" t="s">
        <v>13192</v>
      </c>
      <c r="L137" s="467" t="s">
        <v>13191</v>
      </c>
      <c r="M137" s="467" t="s">
        <v>15</v>
      </c>
      <c r="N137" s="467" t="s">
        <v>4805</v>
      </c>
      <c r="O137" s="439"/>
      <c r="P137" s="439"/>
      <c r="Q137" s="464"/>
      <c r="R137" s="439"/>
      <c r="S137" s="439"/>
      <c r="T137" s="439"/>
      <c r="U137" s="439"/>
      <c r="V137" s="439"/>
      <c r="W137" s="439"/>
      <c r="X137" s="439"/>
      <c r="Y137" s="439"/>
      <c r="Z137" s="439"/>
    </row>
    <row r="138" spans="1:26" ht="12.75">
      <c r="A138" s="463"/>
      <c r="B138" s="468" t="s">
        <v>223</v>
      </c>
      <c r="C138" s="469">
        <f>COUNTIF('2018'!H1374:H1559,B138)</f>
        <v>172</v>
      </c>
      <c r="D138" s="470">
        <f>C138/C140</f>
        <v>0.92473118279569888</v>
      </c>
      <c r="E138" s="32"/>
      <c r="F138" s="468" t="s">
        <v>114</v>
      </c>
      <c r="G138" s="469">
        <f>COUNTIF('2018'!G$1374:G$1559,F138)</f>
        <v>97</v>
      </c>
      <c r="H138" s="469">
        <f>COUNTIFS('2018'!H$1374:H$1559,"SEGUIMIENTO",'2018'!G$1374:G$1559,F138)</f>
        <v>8</v>
      </c>
      <c r="I138" s="471">
        <f>COUNTIFS('2018'!H$1374:H$1559,"SOLUCIONADO",'2018'!G$1374:G$1559,F138)</f>
        <v>89</v>
      </c>
      <c r="J138" s="439"/>
      <c r="K138" s="468" t="s">
        <v>4647</v>
      </c>
      <c r="L138" s="469">
        <f t="shared" ref="L138:L144" si="7">M138+N138</f>
        <v>39</v>
      </c>
      <c r="M138" s="469">
        <f>COUNTIFS('2018'!H$1374:H$1559,"SEGUIMIENTO",'2018'!D$1374:D$1559,K138)</f>
        <v>5</v>
      </c>
      <c r="N138" s="471">
        <f>COUNTIFS('2018'!H$1374:H$1559,"SOLUCIONADO",'2018'!D$1374:D$1559,K138)</f>
        <v>34</v>
      </c>
      <c r="O138" s="439"/>
      <c r="P138" s="439"/>
      <c r="Q138" s="464"/>
      <c r="R138" s="439"/>
      <c r="S138" s="439"/>
      <c r="T138" s="439"/>
      <c r="U138" s="439"/>
      <c r="V138" s="439"/>
      <c r="W138" s="439"/>
      <c r="X138" s="439"/>
      <c r="Y138" s="439"/>
      <c r="Z138" s="439"/>
    </row>
    <row r="139" spans="1:26" ht="12.75">
      <c r="A139" s="463"/>
      <c r="B139" s="468" t="s">
        <v>118</v>
      </c>
      <c r="C139" s="469">
        <f>COUNTIF('2018'!H1374:H1559,B139)</f>
        <v>14</v>
      </c>
      <c r="D139" s="470">
        <f>C139/C140</f>
        <v>7.5268817204301078E-2</v>
      </c>
      <c r="E139" s="32"/>
      <c r="F139" s="468" t="s">
        <v>271</v>
      </c>
      <c r="G139" s="469">
        <f>COUNTIF('2018'!G$1374:G$1559,F139)</f>
        <v>49</v>
      </c>
      <c r="H139" s="469">
        <f>COUNTIFS('2018'!H$1374:H$1559,"SEGUIMIENTO",'2018'!G$1374:G$1559,F139)</f>
        <v>4</v>
      </c>
      <c r="I139" s="471">
        <f>COUNTIFS('2018'!H$1374:H$1559,"SOLUCIONADO",'2018'!G$1374:G$1559,F139)</f>
        <v>45</v>
      </c>
      <c r="J139" s="439"/>
      <c r="K139" s="468" t="s">
        <v>4798</v>
      </c>
      <c r="L139" s="469">
        <f t="shared" si="7"/>
        <v>19</v>
      </c>
      <c r="M139" s="469">
        <f>COUNTIFS('2018'!H$1374:H$1559,"SEGUIMIENTO",'2018'!D$1374:D$1559,K139)</f>
        <v>4</v>
      </c>
      <c r="N139" s="471">
        <f>COUNTIFS('2018'!H$1374:H$1559,"SOLUCIONADO",'2018'!D$1374:D$1559,K139)</f>
        <v>15</v>
      </c>
      <c r="O139" s="439"/>
      <c r="P139" s="439"/>
      <c r="Q139" s="464"/>
      <c r="R139" s="439"/>
      <c r="S139" s="439"/>
      <c r="T139" s="439"/>
      <c r="U139" s="439"/>
      <c r="V139" s="439"/>
      <c r="W139" s="439"/>
      <c r="X139" s="439"/>
      <c r="Y139" s="439"/>
      <c r="Z139" s="439"/>
    </row>
    <row r="140" spans="1:26" ht="12.75">
      <c r="A140" s="463"/>
      <c r="B140" s="473"/>
      <c r="C140" s="469">
        <f>SUM(C138:C139)</f>
        <v>186</v>
      </c>
      <c r="D140" s="470"/>
      <c r="E140" s="32"/>
      <c r="F140" s="468" t="s">
        <v>222</v>
      </c>
      <c r="G140" s="469">
        <f>COUNTIF('2018'!G$1374:G$1559,F140)</f>
        <v>29</v>
      </c>
      <c r="H140" s="469">
        <f>COUNTIFS('2018'!H$1374:H$1559,"SEGUIMIENTO",'2018'!G$1374:G$1559,F140)</f>
        <v>1</v>
      </c>
      <c r="I140" s="471">
        <f>COUNTIFS('2018'!H$1374:H$1559,"SOLUCIONADO",'2018'!G$1374:G$1559,F140)</f>
        <v>28</v>
      </c>
      <c r="J140" s="439"/>
      <c r="K140" s="468" t="s">
        <v>4951</v>
      </c>
      <c r="L140" s="469">
        <f t="shared" si="7"/>
        <v>23</v>
      </c>
      <c r="M140" s="469">
        <f>COUNTIFS('2018'!H$1374:H$1559,"SEGUIMIENTO",'2018'!D$1374:D$1559,K140)</f>
        <v>3</v>
      </c>
      <c r="N140" s="471">
        <f>COUNTIFS('2018'!H$1374:H$1559,"SOLUCIONADO",'2018'!D$1374:D$1559,K140)</f>
        <v>20</v>
      </c>
      <c r="O140" s="439"/>
      <c r="P140" s="439"/>
      <c r="Q140" s="464"/>
      <c r="R140" s="439"/>
      <c r="S140" s="439"/>
      <c r="T140" s="439"/>
      <c r="U140" s="439"/>
      <c r="V140" s="439"/>
      <c r="W140" s="439"/>
      <c r="X140" s="439"/>
      <c r="Y140" s="439"/>
      <c r="Z140" s="439"/>
    </row>
    <row r="141" spans="1:26" ht="12.75">
      <c r="A141" s="463"/>
      <c r="B141" s="32"/>
      <c r="D141" s="32"/>
      <c r="E141" s="32"/>
      <c r="F141" s="468" t="s">
        <v>4846</v>
      </c>
      <c r="G141" s="469">
        <f>COUNTIF('2018'!G$1374:G$1559,F141)</f>
        <v>1</v>
      </c>
      <c r="H141" s="469">
        <f>COUNTIFS('2018'!H$1374:H$1559,"SEGUIMIENTO",'2018'!G$1374:G$1559,F141)</f>
        <v>0</v>
      </c>
      <c r="I141" s="471">
        <f>COUNTIFS('2018'!H$1374:H$1559,"SOLUCIONADO",'2018'!G$1374:G$1559,F141)</f>
        <v>1</v>
      </c>
      <c r="J141" s="439"/>
      <c r="K141" s="468" t="s">
        <v>4671</v>
      </c>
      <c r="L141" s="469">
        <f t="shared" si="7"/>
        <v>38</v>
      </c>
      <c r="M141" s="469">
        <f>COUNTIFS('2018'!H$1374:H$1559,"SEGUIMIENTO",'2018'!D$1374:D$1559,K141)</f>
        <v>1</v>
      </c>
      <c r="N141" s="471">
        <f>COUNTIFS('2018'!H$1374:H$1559,"SOLUCIONADO",'2018'!D$1374:D$1559,K141)</f>
        <v>37</v>
      </c>
      <c r="O141" s="439"/>
      <c r="P141" s="439"/>
      <c r="Q141" s="464"/>
      <c r="R141" s="439"/>
      <c r="S141" s="439"/>
      <c r="T141" s="439"/>
      <c r="U141" s="439"/>
      <c r="V141" s="439"/>
      <c r="W141" s="439"/>
      <c r="X141" s="439"/>
      <c r="Y141" s="439"/>
      <c r="Z141" s="439"/>
    </row>
    <row r="142" spans="1:26" ht="12.75">
      <c r="A142" s="463"/>
      <c r="B142" s="32"/>
      <c r="C142" s="32"/>
      <c r="D142" s="32"/>
      <c r="E142" s="32"/>
      <c r="F142" s="468" t="s">
        <v>362</v>
      </c>
      <c r="G142" s="469">
        <f>COUNTIF('2018'!G$1374:G$1559,F142)</f>
        <v>4</v>
      </c>
      <c r="H142" s="469">
        <f>COUNTIFS('2018'!H$1374:H$1559,"SEGUIMIENTO",'2018'!G$1374:G$1559,F142)</f>
        <v>0</v>
      </c>
      <c r="I142" s="471">
        <f>COUNTIFS('2018'!H$1374:H$1559,"SOLUCIONADO",'2018'!G$1374:G$1559,F142)</f>
        <v>4</v>
      </c>
      <c r="J142" s="439"/>
      <c r="K142" s="468" t="s">
        <v>8976</v>
      </c>
      <c r="L142" s="469">
        <f t="shared" si="7"/>
        <v>25</v>
      </c>
      <c r="M142" s="469">
        <f>COUNTIFS('2018'!H$1374:H$1559,"SEGUIMIENTO",'2018'!D$1374:D$1559,K142)</f>
        <v>1</v>
      </c>
      <c r="N142" s="471">
        <f>COUNTIFS('2018'!H$1374:H$1559,"SOLUCIONADO",'2018'!D$1374:D$1559,K142)</f>
        <v>24</v>
      </c>
      <c r="O142" s="439"/>
      <c r="P142" s="439"/>
      <c r="Q142" s="464"/>
      <c r="R142" s="439"/>
      <c r="S142" s="439"/>
      <c r="T142" s="439"/>
      <c r="U142" s="439"/>
      <c r="V142" s="439"/>
      <c r="W142" s="439"/>
      <c r="X142" s="439"/>
      <c r="Y142" s="439"/>
      <c r="Z142" s="439"/>
    </row>
    <row r="143" spans="1:26" ht="12.75">
      <c r="A143" s="463"/>
      <c r="B143" s="32"/>
      <c r="C143" s="32"/>
      <c r="D143" s="32"/>
      <c r="E143" s="32"/>
      <c r="F143" s="473" t="s">
        <v>483</v>
      </c>
      <c r="G143" s="469">
        <f>COUNTIF('2018'!G$1374:G$1559,F143)</f>
        <v>1</v>
      </c>
      <c r="H143" s="469">
        <f>COUNTIFS('2018'!H$1374:H$1559,"SEGUIMIENTO",'2018'!G$1374:G$1559,F143)</f>
        <v>0</v>
      </c>
      <c r="I143" s="471">
        <f>COUNTIFS('2018'!H$1374:H$1559,"SOLUCIONADO",'2018'!G$1374:G$1559,F143)</f>
        <v>1</v>
      </c>
      <c r="J143" s="439"/>
      <c r="K143" s="468" t="s">
        <v>9710</v>
      </c>
      <c r="L143" s="469">
        <f t="shared" si="7"/>
        <v>34</v>
      </c>
      <c r="M143" s="469">
        <f>COUNTIFS('2018'!H$1374:H$1559,"SEGUIMIENTO",'2018'!D$1374:D$1559,K143)</f>
        <v>0</v>
      </c>
      <c r="N143" s="471">
        <f>COUNTIFS('2018'!H$1374:H$1559,"SOLUCIONADO",'2018'!D$1374:D$1559,K143)</f>
        <v>34</v>
      </c>
      <c r="O143" s="439"/>
      <c r="P143" s="439"/>
      <c r="Q143" s="464"/>
      <c r="R143" s="439"/>
      <c r="S143" s="439"/>
      <c r="T143" s="439"/>
      <c r="U143" s="439"/>
      <c r="V143" s="439"/>
      <c r="W143" s="439"/>
      <c r="X143" s="439"/>
      <c r="Y143" s="439"/>
      <c r="Z143" s="439"/>
    </row>
    <row r="144" spans="1:26" ht="12.75">
      <c r="A144" s="463"/>
      <c r="B144" s="32"/>
      <c r="C144" s="32"/>
      <c r="D144" s="32"/>
      <c r="E144" s="32"/>
      <c r="F144" s="473" t="s">
        <v>384</v>
      </c>
      <c r="G144" s="469">
        <f>COUNTIF('2018'!G$1374:G$1559,F144)</f>
        <v>4</v>
      </c>
      <c r="H144" s="469">
        <f>COUNTIFS('2018'!H$1374:H$1559,"SEGUIMIENTO",'2018'!G$1374:G$1559,F144)</f>
        <v>0</v>
      </c>
      <c r="I144" s="471">
        <f>COUNTIFS('2018'!H$1374:H$1559,"SOLUCIONADO",'2018'!G$1374:G$1559,F144)</f>
        <v>4</v>
      </c>
      <c r="J144" s="439"/>
      <c r="K144" s="468" t="s">
        <v>10188</v>
      </c>
      <c r="L144" s="469">
        <f t="shared" si="7"/>
        <v>7</v>
      </c>
      <c r="M144" s="469">
        <f>COUNTIFS('2018'!H$1374:H$1559,"SEGUIMIENTO",'2018'!D$1374:D$1559,K144)</f>
        <v>0</v>
      </c>
      <c r="N144" s="471">
        <f>COUNTIFS('2018'!H$1374:H$1559,"SOLUCIONADO",'2018'!D$1374:D$1559,K144)</f>
        <v>7</v>
      </c>
      <c r="O144" s="439"/>
      <c r="P144" s="439"/>
      <c r="Q144" s="464"/>
      <c r="R144" s="439"/>
      <c r="S144" s="439"/>
      <c r="T144" s="439"/>
      <c r="U144" s="439"/>
      <c r="V144" s="439"/>
      <c r="W144" s="439"/>
      <c r="X144" s="439"/>
      <c r="Y144" s="439"/>
      <c r="Z144" s="439"/>
    </row>
    <row r="145" spans="1:26" ht="12.75">
      <c r="A145" s="463"/>
      <c r="B145" s="32"/>
      <c r="C145" s="32"/>
      <c r="D145" s="32"/>
      <c r="E145" s="32"/>
      <c r="F145" s="32"/>
      <c r="G145" s="32"/>
      <c r="H145" s="32"/>
      <c r="I145" s="32"/>
      <c r="J145" s="439"/>
      <c r="K145" s="439"/>
      <c r="L145" s="439"/>
      <c r="M145" s="439"/>
      <c r="N145" s="439"/>
      <c r="O145" s="439"/>
      <c r="P145" s="439"/>
      <c r="Q145" s="464"/>
      <c r="R145" s="439"/>
      <c r="S145" s="439"/>
      <c r="T145" s="439"/>
      <c r="U145" s="439"/>
      <c r="V145" s="439"/>
      <c r="W145" s="439"/>
      <c r="X145" s="439"/>
      <c r="Y145" s="439"/>
      <c r="Z145" s="439"/>
    </row>
    <row r="146" spans="1:26" ht="12.75">
      <c r="A146" s="463"/>
      <c r="B146" s="32"/>
      <c r="C146" s="32"/>
      <c r="D146" s="32"/>
      <c r="E146" s="32"/>
      <c r="F146" s="32"/>
      <c r="G146" s="32"/>
      <c r="H146" s="32"/>
      <c r="I146" s="32"/>
      <c r="J146" s="439"/>
      <c r="K146" s="439"/>
      <c r="L146" s="439"/>
      <c r="M146" s="439"/>
      <c r="N146" s="439"/>
      <c r="O146" s="439"/>
      <c r="P146" s="439"/>
      <c r="Q146" s="464"/>
      <c r="R146" s="439"/>
      <c r="S146" s="439"/>
      <c r="T146" s="439"/>
      <c r="U146" s="439"/>
      <c r="V146" s="439"/>
      <c r="W146" s="439"/>
      <c r="X146" s="439"/>
      <c r="Y146" s="439"/>
      <c r="Z146" s="439"/>
    </row>
    <row r="147" spans="1:26" ht="12.75">
      <c r="A147" s="463"/>
      <c r="B147" s="32"/>
      <c r="C147" s="549" t="s">
        <v>114</v>
      </c>
      <c r="D147" s="545"/>
      <c r="E147" s="549" t="s">
        <v>271</v>
      </c>
      <c r="F147" s="545"/>
      <c r="G147" s="549" t="s">
        <v>222</v>
      </c>
      <c r="H147" s="545"/>
      <c r="I147" s="549" t="s">
        <v>4846</v>
      </c>
      <c r="J147" s="545"/>
      <c r="K147" s="549" t="s">
        <v>362</v>
      </c>
      <c r="L147" s="545"/>
      <c r="M147" s="549" t="s">
        <v>483</v>
      </c>
      <c r="N147" s="545"/>
      <c r="O147" s="549" t="s">
        <v>384</v>
      </c>
      <c r="P147" s="545"/>
      <c r="Q147" s="464"/>
      <c r="R147" s="439"/>
      <c r="S147" s="439"/>
      <c r="T147" s="439"/>
      <c r="U147" s="439"/>
      <c r="V147" s="439"/>
      <c r="W147" s="439"/>
      <c r="X147" s="439"/>
      <c r="Y147" s="439"/>
      <c r="Z147" s="439"/>
    </row>
    <row r="148" spans="1:26" ht="12.75">
      <c r="A148" s="463"/>
      <c r="B148" s="439"/>
      <c r="C148" s="467" t="s">
        <v>15</v>
      </c>
      <c r="D148" s="467" t="s">
        <v>4805</v>
      </c>
      <c r="E148" s="467" t="s">
        <v>15</v>
      </c>
      <c r="F148" s="467" t="s">
        <v>4805</v>
      </c>
      <c r="G148" s="467" t="s">
        <v>15</v>
      </c>
      <c r="H148" s="467" t="s">
        <v>4805</v>
      </c>
      <c r="I148" s="467" t="s">
        <v>15</v>
      </c>
      <c r="J148" s="467" t="s">
        <v>4805</v>
      </c>
      <c r="K148" s="467" t="s">
        <v>15</v>
      </c>
      <c r="L148" s="467" t="s">
        <v>4805</v>
      </c>
      <c r="M148" s="467" t="s">
        <v>15</v>
      </c>
      <c r="N148" s="467" t="s">
        <v>4805</v>
      </c>
      <c r="O148" s="467" t="s">
        <v>15</v>
      </c>
      <c r="P148" s="467" t="s">
        <v>4805</v>
      </c>
      <c r="Q148" s="464"/>
      <c r="R148" s="439"/>
      <c r="S148" s="439"/>
      <c r="T148" s="439"/>
      <c r="U148" s="439"/>
      <c r="V148" s="439"/>
      <c r="W148" s="439"/>
      <c r="X148" s="439"/>
      <c r="Y148" s="439"/>
      <c r="Z148" s="439"/>
    </row>
    <row r="149" spans="1:26" ht="12.75">
      <c r="A149" s="463"/>
      <c r="B149" s="468" t="s">
        <v>4647</v>
      </c>
      <c r="C149" s="469">
        <f>COUNTIFS('2018'!H$1374:H$1559,"SEGUIMIENTO",'2018'!G$1374:G$1559,F$4,'2018'!D$1374:D$1559,B149)</f>
        <v>4</v>
      </c>
      <c r="D149" s="469">
        <f>COUNTIFS('2018'!H$1374:H$1559,"SOLUCIONADO",'2018'!G$1374:G$1559,F$4,'2018'!D$1374:D$1559,B149)</f>
        <v>22</v>
      </c>
      <c r="E149" s="469">
        <f>COUNTIFS('2018'!H$1374:H$1559,"SEGUIMIENTO",'2018'!G$1374:G$1559,F$5,'2018'!D$1374:D$1559,B149)</f>
        <v>0</v>
      </c>
      <c r="F149" s="471">
        <f>COUNTIFS('2018'!H$1374:H$1559,"SOLUCIONADO",'2018'!G$1374:G$1559,F$5,'2018'!D$1374:D$1559,B149)</f>
        <v>8</v>
      </c>
      <c r="G149" s="471">
        <f>COUNTIFS('2018'!H$1374:H$1559,"SEGUIMIENTO",'2018'!G$1374:G$1559,F$6,'2018'!D$1374:D$1559,B149)</f>
        <v>1</v>
      </c>
      <c r="H149" s="471">
        <f>COUNTIFS('2018'!H$1374:H$1559,"SOLUCIONADO",'2018'!G$1374:G$1559,F$6,'2018'!D$1374:D$1559,B149)</f>
        <v>3</v>
      </c>
      <c r="I149" s="471">
        <f>COUNTIFS('2018'!H$1374:H$1559,"SEGUIMIENTO",'2018'!G$1374:G$1559,F$7,'2018'!D$1374:D$1559,B149)</f>
        <v>0</v>
      </c>
      <c r="J149" s="471">
        <f>COUNTIFS('2018'!H$1374:H$1559,"SOLUCIONADO",'2018'!G$1374:G$1559,F$7,'2018'!D$1374:D$1559,B149)</f>
        <v>0</v>
      </c>
      <c r="K149" s="471">
        <f>COUNTIFS('2018'!H$1374:H$1559,"SEGUIMIENTO",'2018'!G$1374:G$1559,F$8,'2018'!D$1374:D$1559,B149)</f>
        <v>0</v>
      </c>
      <c r="L149" s="471">
        <f>COUNTIFS('2018'!H$1374:H$1559,"SOLUCIONADO",'2018'!G$1374:G$1559,F$8,'2018'!D$1374:D$1559,B149)</f>
        <v>0</v>
      </c>
      <c r="M149" s="471">
        <f>COUNTIFS('2018'!H$1374:H$1559,"SEGUIMIENTO",'2018'!G$1374:G$1559,F$143,'2018'!D$1374:D$1559,B149)</f>
        <v>0</v>
      </c>
      <c r="N149" s="471">
        <f>COUNTIFS('2018'!H$1374:H$1559,"SOLUCIONADO",'2018'!G$1374:G$1559,F$143,'2018'!D$1374:D$1559,B149)</f>
        <v>0</v>
      </c>
      <c r="O149" s="471">
        <f>COUNTIFS('2018'!H$1374:H$1559,"SEGUIMIENTO",'2018'!G$1374:G$1559,F$166,'2018'!D$1374:D$1559,B149)</f>
        <v>0</v>
      </c>
      <c r="P149" s="471">
        <f>COUNTIFS('2018'!H$1374:H$1559,"SOLUCIONADO",'2018'!G$1374:G$1559,H$166,'2018'!D$1374:D$1559,D149)</f>
        <v>0</v>
      </c>
      <c r="Q149" s="464"/>
      <c r="R149" s="439"/>
      <c r="S149" s="439"/>
      <c r="T149" s="439"/>
      <c r="U149" s="439"/>
      <c r="V149" s="439"/>
      <c r="W149" s="439"/>
      <c r="X149" s="439"/>
      <c r="Y149" s="439"/>
      <c r="Z149" s="439"/>
    </row>
    <row r="150" spans="1:26" ht="12.75">
      <c r="A150" s="463"/>
      <c r="B150" s="468" t="s">
        <v>4798</v>
      </c>
      <c r="C150" s="469">
        <f>COUNTIFS('2018'!H$1374:H$1559,"SEGUIMIENTO",'2018'!G$1374:G$1559,F$4,'2018'!D$1374:D$1559,B150)</f>
        <v>3</v>
      </c>
      <c r="D150" s="469">
        <f>COUNTIFS('2018'!H$1374:H$1559,"SOLUCIONADO",'2018'!G$1374:G$1559,F$4,'2018'!D$1374:D$1559,B150)</f>
        <v>10</v>
      </c>
      <c r="E150" s="469">
        <f>COUNTIFS('2018'!H$1374:H$1559,"SEGUIMIENTO",'2018'!G$1374:G$1559,F$5,'2018'!D$1374:D$1559,B150)</f>
        <v>1</v>
      </c>
      <c r="F150" s="471">
        <f>COUNTIFS('2018'!H$1374:H$1559,"SOLUCIONADO",'2018'!G$1374:G$1559,F$5,'2018'!D$1374:D$1559,B150)</f>
        <v>1</v>
      </c>
      <c r="G150" s="471">
        <f>COUNTIFS('2018'!H$1374:H$1559,"SEGUIMIENTO",'2018'!G$1374:G$1559,F$6,'2018'!D$1374:D$1559,B150)</f>
        <v>0</v>
      </c>
      <c r="H150" s="471">
        <f>COUNTIFS('2018'!H$1374:H$1559,"SOLUCIONADO",'2018'!G$1374:G$1559,F$6,'2018'!D$1374:D$1559,B150)</f>
        <v>2</v>
      </c>
      <c r="I150" s="471">
        <f>COUNTIFS('2018'!H$1374:H$1559,"SEGUIMIENTO",'2018'!G$1374:G$1559,F$7,'2018'!D$1374:D$1559,B150)</f>
        <v>0</v>
      </c>
      <c r="J150" s="471">
        <f>COUNTIFS('2018'!H$1374:H$1559,"SOLUCIONADO",'2018'!G$1374:G$1559,F$7,'2018'!D$1374:D$1559,B150)</f>
        <v>1</v>
      </c>
      <c r="K150" s="471">
        <f>COUNTIFS('2018'!H$1374:H$1559,"SEGUIMIENTO",'2018'!G$1374:G$1559,F$8,'2018'!D$1374:D$1559,B150)</f>
        <v>0</v>
      </c>
      <c r="L150" s="471">
        <f>COUNTIFS('2018'!H$1374:H$1559,"SOLUCIONADO",'2018'!G$1374:G$1559,F$8,'2018'!D$1374:D$1559,B150)</f>
        <v>1</v>
      </c>
      <c r="M150" s="471">
        <f>COUNTIFS('2018'!H$1374:H$1559,"SEGUIMIENTO",'2018'!G$1374:G$1559,F$143,'2018'!D$1374:D$1559,B150)</f>
        <v>0</v>
      </c>
      <c r="N150" s="471">
        <f>COUNTIFS('2018'!H$1374:H$1559,"SOLUCIONADO",'2018'!G$1374:G$1559,F$143,'2018'!D$1374:D$1559,B150)</f>
        <v>0</v>
      </c>
      <c r="O150" s="471">
        <f>COUNTIFS('2018'!H$1374:H$1559,"SEGUIMIENTO",'2018'!G$1374:G$1559,F$166,'2018'!D$1374:D$1559,B150)</f>
        <v>0</v>
      </c>
      <c r="P150" s="471">
        <f>COUNTIFS('2018'!H$1374:H$1559,"SOLUCIONADO",'2018'!G$1374:G$1559,H$166,'2018'!D$1374:D$1559,D150)</f>
        <v>0</v>
      </c>
      <c r="Q150" s="464"/>
      <c r="R150" s="439"/>
      <c r="S150" s="439"/>
      <c r="T150" s="439"/>
      <c r="U150" s="439"/>
      <c r="V150" s="439"/>
      <c r="W150" s="439"/>
      <c r="X150" s="439"/>
      <c r="Y150" s="439"/>
      <c r="Z150" s="439"/>
    </row>
    <row r="151" spans="1:26" ht="12.75">
      <c r="A151" s="463"/>
      <c r="B151" s="468" t="s">
        <v>4951</v>
      </c>
      <c r="C151" s="469">
        <f>COUNTIFS('2018'!H$1374:H$1559,"SEGUIMIENTO",'2018'!G$1374:G$1559,F$4,'2018'!D$1374:D$1559,B151)</f>
        <v>0</v>
      </c>
      <c r="D151" s="469">
        <f>COUNTIFS('2018'!H$1374:H$1559,"SOLUCIONADO",'2018'!G$1374:G$1559,F$4,'2018'!D$1374:D$1559,B151)</f>
        <v>10</v>
      </c>
      <c r="E151" s="469">
        <f>COUNTIFS('2018'!H$1374:H$1559,"SEGUIMIENTO",'2018'!G$1374:G$1559,F$5,'2018'!D$1374:D$1559,B151)</f>
        <v>3</v>
      </c>
      <c r="F151" s="471">
        <f>COUNTIFS('2018'!H$1374:H$1559,"SOLUCIONADO",'2018'!G$1374:G$1559,F$5,'2018'!D$1374:D$1559,B151)</f>
        <v>7</v>
      </c>
      <c r="G151" s="471">
        <f>COUNTIFS('2018'!H$1374:H$1559,"SEGUIMIENTO",'2018'!G$1374:G$1559,F$6,'2018'!D$1374:D$1559,B151)</f>
        <v>0</v>
      </c>
      <c r="H151" s="471">
        <f>COUNTIFS('2018'!H$1374:H$1559,"SOLUCIONADO",'2018'!G$1374:G$1559,F$6,'2018'!D$1374:D$1559,B151)</f>
        <v>3</v>
      </c>
      <c r="I151" s="471">
        <f>COUNTIFS('2018'!H$1374:H$1559,"SEGUIMIENTO",'2018'!G$1374:G$1559,F$7,'2018'!D$1374:D$1559,B151)</f>
        <v>0</v>
      </c>
      <c r="J151" s="471">
        <f>COUNTIFS('2018'!H$1374:H$1559,"SOLUCIONADO",'2018'!G$1374:G$1559,F$7,'2018'!D$1374:D$1559,B151)</f>
        <v>0</v>
      </c>
      <c r="K151" s="471">
        <f>COUNTIFS('2018'!H$1374:H$1559,"SEGUIMIENTO",'2018'!G$1374:G$1559,F$8,'2018'!D$1374:D$1559,B151)</f>
        <v>0</v>
      </c>
      <c r="L151" s="471">
        <f>COUNTIFS('2018'!H$1374:H$1559,"SOLUCIONADO",'2018'!G$1374:G$1559,F$8,'2018'!D$1374:D$1559,B151)</f>
        <v>0</v>
      </c>
      <c r="M151" s="471">
        <f>COUNTIFS('2018'!H$1374:H$1559,"SEGUIMIENTO",'2018'!G$1374:G$1559,F$143,'2018'!D$1374:D$1559,B151)</f>
        <v>0</v>
      </c>
      <c r="N151" s="471">
        <f>COUNTIFS('2018'!H$1374:H$1559,"SOLUCIONADO",'2018'!G$1374:G$1559,F$143,'2018'!D$1374:D$1559,B151)</f>
        <v>0</v>
      </c>
      <c r="O151" s="471">
        <f>COUNTIFS('2018'!H$1374:H$1559,"SEGUIMIENTO",'2018'!G$1374:G$1559,F$166,'2018'!D$1374:D$1559,B151)</f>
        <v>0</v>
      </c>
      <c r="P151" s="471">
        <f>COUNTIFS('2018'!H$1374:H$1559,"SOLUCIONADO",'2018'!G$1374:G$1559,H$166,'2018'!D$1374:D$1559,D151)</f>
        <v>0</v>
      </c>
      <c r="Q151" s="464"/>
      <c r="R151" s="439"/>
      <c r="S151" s="439"/>
      <c r="T151" s="439"/>
      <c r="U151" s="439"/>
      <c r="V151" s="439"/>
      <c r="W151" s="439"/>
      <c r="X151" s="439"/>
      <c r="Y151" s="439"/>
      <c r="Z151" s="439"/>
    </row>
    <row r="152" spans="1:26" ht="12.75">
      <c r="A152" s="463"/>
      <c r="B152" s="468" t="s">
        <v>4671</v>
      </c>
      <c r="C152" s="469">
        <f>COUNTIFS('2018'!H$1374:H$1559,"SEGUIMIENTO",'2018'!G$1374:G$1559,F$4,'2018'!D$1374:D$1559,B152)</f>
        <v>1</v>
      </c>
      <c r="D152" s="469">
        <f>COUNTIFS('2018'!H$1374:H$1559,"SOLUCIONADO",'2018'!G$1374:G$1559,F$4,'2018'!D$1374:D$1559,B152)</f>
        <v>13</v>
      </c>
      <c r="E152" s="469">
        <f>COUNTIFS('2018'!H$1374:H$1559,"SEGUIMIENTO",'2018'!G$1374:G$1559,F$5,'2018'!D$1374:D$1559,B152)</f>
        <v>0</v>
      </c>
      <c r="F152" s="471">
        <f>COUNTIFS('2018'!H$1374:H$1559,"SOLUCIONADO",'2018'!G$1374:G$1559,F$5,'2018'!D$1374:D$1559,B152)</f>
        <v>12</v>
      </c>
      <c r="G152" s="471">
        <f>COUNTIFS('2018'!H$1374:H$1559,"SEGUIMIENTO",'2018'!G$1374:G$1559,F$6,'2018'!D$1374:D$1559,B152)</f>
        <v>0</v>
      </c>
      <c r="H152" s="471">
        <f>COUNTIFS('2018'!H$1374:H$1559,"SOLUCIONADO",'2018'!G$1374:G$1559,F$6,'2018'!D$1374:D$1559,B152)</f>
        <v>11</v>
      </c>
      <c r="I152" s="471">
        <f>COUNTIFS('2018'!H$1374:H$1559,"SEGUIMIENTO",'2018'!G$1374:G$1559,F$7,'2018'!D$1374:D$1559,B152)</f>
        <v>0</v>
      </c>
      <c r="J152" s="471">
        <f>COUNTIFS('2018'!H$1374:H$1559,"SOLUCIONADO",'2018'!G$1374:G$1559,F$7,'2018'!D$1374:D$1559,B152)</f>
        <v>0</v>
      </c>
      <c r="K152" s="471">
        <f>COUNTIFS('2018'!H$1374:H$1559,"SEGUIMIENTO",'2018'!G$1374:G$1559,F$8,'2018'!D$1374:D$1559,B152)</f>
        <v>0</v>
      </c>
      <c r="L152" s="471">
        <f>COUNTIFS('2018'!H$1374:H$1559,"SOLUCIONADO",'2018'!G$1374:G$1559,F$8,'2018'!D$1374:D$1559,B152)</f>
        <v>0</v>
      </c>
      <c r="M152" s="471">
        <f>COUNTIFS('2018'!H$1374:H$1559,"SEGUIMIENTO",'2018'!G$1374:G$1559,F$143,'2018'!D$1374:D$1559,B152)</f>
        <v>0</v>
      </c>
      <c r="N152" s="471">
        <f>COUNTIFS('2018'!H$1374:H$1559,"SOLUCIONADO",'2018'!G$1374:G$1559,F$143,'2018'!D$1374:D$1559,B152)</f>
        <v>1</v>
      </c>
      <c r="O152" s="471">
        <f>COUNTIFS('2018'!H$1374:H$1559,"SEGUIMIENTO",'2018'!G$1374:G$1559,F$166,'2018'!D$1374:D$1559,B152)</f>
        <v>0</v>
      </c>
      <c r="P152" s="471">
        <f>COUNTIFS('2018'!H$1374:H$1559,"SOLUCIONADO",'2018'!G$1374:G$1559,H$166,'2018'!D$1374:D$1559,D152)</f>
        <v>0</v>
      </c>
      <c r="Q152" s="464"/>
      <c r="R152" s="439"/>
      <c r="S152" s="439"/>
      <c r="T152" s="439"/>
      <c r="U152" s="439"/>
      <c r="V152" s="439"/>
      <c r="W152" s="439"/>
      <c r="X152" s="439"/>
      <c r="Y152" s="439"/>
      <c r="Z152" s="439"/>
    </row>
    <row r="153" spans="1:26" ht="12.75">
      <c r="A153" s="463"/>
      <c r="B153" s="468" t="s">
        <v>8976</v>
      </c>
      <c r="C153" s="469">
        <f>COUNTIFS('2018'!H$1374:H$1559,"SEGUIMIENTO",'2018'!G$1374:G$1559,F$4,'2018'!D$1374:D$1559,B153)</f>
        <v>0</v>
      </c>
      <c r="D153" s="469">
        <f>COUNTIFS('2018'!H$1374:H$1559,"SOLUCIONADO",'2018'!G$1374:G$1559,F$4,'2018'!D$1374:D$1559,B153)</f>
        <v>12</v>
      </c>
      <c r="E153" s="469">
        <f>COUNTIFS('2018'!H$1374:H$1559,"SEGUIMIENTO",'2018'!G$1374:G$1559,F$5,'2018'!D$1374:D$1559,B153)</f>
        <v>0</v>
      </c>
      <c r="F153" s="471">
        <f>COUNTIFS('2018'!H$1374:H$1559,"SOLUCIONADO",'2018'!G$1374:G$1559,F$5,'2018'!D$1374:D$1559,B153)</f>
        <v>11</v>
      </c>
      <c r="G153" s="471">
        <f>COUNTIFS('2018'!H$1374:H$1559,"SEGUIMIENTO",'2018'!G$1374:G$1559,F$6,'2018'!D$1374:D$1559,B153)</f>
        <v>0</v>
      </c>
      <c r="H153" s="471">
        <f>COUNTIFS('2018'!H$1374:H$1559,"SOLUCIONADO",'2018'!G$1374:G$1559,F$6,'2018'!D$1374:D$1559,B153)</f>
        <v>0</v>
      </c>
      <c r="I153" s="471">
        <f>COUNTIFS('2018'!H$1374:H$1559,"SEGUIMIENTO",'2018'!G$1374:G$1559,F$7,'2018'!D$1374:D$1559,B153)</f>
        <v>0</v>
      </c>
      <c r="J153" s="471">
        <f>COUNTIFS('2018'!H$1374:H$1559,"SOLUCIONADO",'2018'!G$1374:G$1559,F$7,'2018'!D$1374:D$1559,B153)</f>
        <v>0</v>
      </c>
      <c r="K153" s="471">
        <f>COUNTIFS('2018'!H$1374:H$1559,"SEGUIMIENTO",'2018'!G$1374:G$1559,F$8,'2018'!D$1374:D$1559,B153)</f>
        <v>0</v>
      </c>
      <c r="L153" s="471">
        <f>COUNTIFS('2018'!H$1374:H$1559,"SOLUCIONADO",'2018'!G$1374:G$1559,F$8,'2018'!D$1374:D$1559,B153)</f>
        <v>0</v>
      </c>
      <c r="M153" s="471">
        <f>COUNTIFS('2018'!H$1374:H$1559,"SEGUIMIENTO",'2018'!G$1374:G$1559,F$143,'2018'!D$1374:D$1559,B153)</f>
        <v>0</v>
      </c>
      <c r="N153" s="471">
        <f>COUNTIFS('2018'!H$1374:H$1559,"SOLUCIONADO",'2018'!G$1374:G$1559,F$143,'2018'!D$1374:D$1559,B153)</f>
        <v>0</v>
      </c>
      <c r="O153" s="471">
        <f>COUNTIFS('2018'!H$1374:H$1559,"SEGUIMIENTO",'2018'!G$1374:G$1559,F$166,'2018'!D$1374:D$1559,B153)</f>
        <v>0</v>
      </c>
      <c r="P153" s="471">
        <f>COUNTIFS('2018'!H$1374:H$1559,"SOLUCIONADO",'2018'!G$1374:G$1559,H$166,'2018'!D$1374:D$1559,D153)</f>
        <v>0</v>
      </c>
      <c r="Q153" s="464"/>
      <c r="R153" s="439"/>
      <c r="S153" s="439"/>
      <c r="T153" s="439"/>
      <c r="U153" s="439"/>
      <c r="V153" s="439"/>
      <c r="W153" s="439"/>
      <c r="X153" s="439"/>
      <c r="Y153" s="439"/>
      <c r="Z153" s="439"/>
    </row>
    <row r="154" spans="1:26" ht="12.75">
      <c r="A154" s="463"/>
      <c r="B154" s="468" t="s">
        <v>9710</v>
      </c>
      <c r="C154" s="469">
        <f>COUNTIFS('2018'!H$1374:H$1559,"SEGUIMIENTO",'2018'!G$1374:G$1559,F$4,'2018'!D$1374:D$1559,B154)</f>
        <v>0</v>
      </c>
      <c r="D154" s="469">
        <f>COUNTIFS('2018'!H$1374:H$1559,"SOLUCIONADO",'2018'!G$1374:G$1559,F$4,'2018'!D$1374:D$1559,B154)</f>
        <v>17</v>
      </c>
      <c r="E154" s="469">
        <f>COUNTIFS('2018'!H$1374:H$1559,"SEGUIMIENTO",'2018'!G$1374:G$1559,F$5,'2018'!D$1374:D$1559,B154)</f>
        <v>0</v>
      </c>
      <c r="F154" s="471">
        <f>COUNTIFS('2018'!H$1374:H$1559,"SOLUCIONADO",'2018'!G$1374:G$1559,F$5,'2018'!D$1374:D$1559,B154)</f>
        <v>4</v>
      </c>
      <c r="G154" s="471">
        <f>COUNTIFS('2018'!H$1374:H$1559,"SEGUIMIENTO",'2018'!G$1374:G$1559,F$6,'2018'!D$1374:D$1559,B154)</f>
        <v>0</v>
      </c>
      <c r="H154" s="471">
        <f>COUNTIFS('2018'!H$1374:H$1559,"SOLUCIONADO",'2018'!G$1374:G$1559,F$6,'2018'!D$1374:D$1559,B154)</f>
        <v>8</v>
      </c>
      <c r="I154" s="471">
        <f>COUNTIFS('2018'!H$1374:H$1559,"SEGUIMIENTO",'2018'!G$1374:G$1559,F$7,'2018'!D$1374:D$1559,B154)</f>
        <v>0</v>
      </c>
      <c r="J154" s="471">
        <f>COUNTIFS('2018'!H$1374:H$1559,"SOLUCIONADO",'2018'!G$1374:G$1559,F$7,'2018'!D$1374:D$1559,B154)</f>
        <v>0</v>
      </c>
      <c r="K154" s="471">
        <f>COUNTIFS('2018'!H$1374:H$1559,"SEGUIMIENTO",'2018'!G$1374:G$1559,F$8,'2018'!D$1374:D$1559,B154)</f>
        <v>0</v>
      </c>
      <c r="L154" s="471">
        <f>COUNTIFS('2018'!H$1374:H$1559,"SOLUCIONADO",'2018'!G$1374:G$1559,F$8,'2018'!D$1374:D$1559,B154)</f>
        <v>3</v>
      </c>
      <c r="M154" s="471">
        <f>COUNTIFS('2018'!H$1374:H$1559,"SEGUIMIENTO",'2018'!G$1374:G$1559,F$143,'2018'!D$1374:D$1559,B154)</f>
        <v>0</v>
      </c>
      <c r="N154" s="471">
        <f>COUNTIFS('2018'!H$1374:H$1559,"SOLUCIONADO",'2018'!G$1374:G$1559,F$143,'2018'!D$1374:D$1559,B154)</f>
        <v>0</v>
      </c>
      <c r="O154" s="471">
        <f>COUNTIFS('2018'!H$1374:H$1559,"SEGUIMIENTO",'2018'!G$1374:G$1559,F$166,'2018'!D$1374:D$1559,B154)</f>
        <v>0</v>
      </c>
      <c r="P154" s="471">
        <f>COUNTIFS('2018'!H$1374:H$1559,"SOLUCIONADO",'2018'!G$1374:G$1559,H$166,'2018'!D$1374:D$1559,D154)</f>
        <v>0</v>
      </c>
      <c r="Q154" s="464"/>
      <c r="R154" s="439"/>
      <c r="S154" s="439"/>
      <c r="T154" s="439"/>
      <c r="U154" s="439"/>
      <c r="V154" s="439"/>
      <c r="W154" s="439"/>
      <c r="X154" s="439"/>
      <c r="Y154" s="439"/>
      <c r="Z154" s="439"/>
    </row>
    <row r="155" spans="1:26" ht="12.75">
      <c r="A155" s="463"/>
      <c r="B155" s="468" t="s">
        <v>10188</v>
      </c>
      <c r="C155" s="469">
        <f>COUNTIFS('2018'!H$1374:H$1559,"SEGUIMIENTO",'2018'!G$1374:G$1559,F$4,'2018'!D$1374:D$1559,B155)</f>
        <v>0</v>
      </c>
      <c r="D155" s="469">
        <f>COUNTIFS('2018'!H$1374:H$1559,"SOLUCIONADO",'2018'!G$1374:G$1559,F$4,'2018'!D$1374:D$1559,B155)</f>
        <v>4</v>
      </c>
      <c r="E155" s="469">
        <f>COUNTIFS('2018'!H$1374:H$1559,"SEGUIMIENTO",'2018'!G$1374:G$1559,F$5,'2018'!D$1374:D$1559,B155)</f>
        <v>0</v>
      </c>
      <c r="F155" s="471">
        <f>COUNTIFS('2018'!H$1374:H$1559,"SOLUCIONADO",'2018'!G$1374:G$1559,F$5,'2018'!D$1374:D$1559,B155)</f>
        <v>2</v>
      </c>
      <c r="G155" s="471">
        <f>COUNTIFS('2018'!H$1374:H$1559,"SEGUIMIENTO",'2018'!G$1374:G$1559,F$6,'2018'!D$1374:D$1559,B155)</f>
        <v>0</v>
      </c>
      <c r="H155" s="471">
        <f>COUNTIFS('2018'!H$1374:H$1559,"SOLUCIONADO",'2018'!G$1374:G$1559,F$6,'2018'!D$1374:D$1559,B155)</f>
        <v>1</v>
      </c>
      <c r="I155" s="471">
        <f>COUNTIFS('2018'!H$1374:H$1559,"SEGUIMIENTO",'2018'!G$1374:G$1559,F$7,'2018'!D$1374:D$1559,B155)</f>
        <v>0</v>
      </c>
      <c r="J155" s="471">
        <f>COUNTIFS('2018'!H$1374:H$1559,"SOLUCIONADO",'2018'!G$1374:G$1559,F$7,'2018'!D$1374:D$1559,B155)</f>
        <v>0</v>
      </c>
      <c r="K155" s="471">
        <f>COUNTIFS('2018'!H$1374:H$1559,"SEGUIMIENTO",'2018'!G$1374:G$1559,F$8,'2018'!D$1374:D$1559,B155)</f>
        <v>0</v>
      </c>
      <c r="L155" s="471">
        <f>COUNTIFS('2018'!H$1374:H$1559,"SOLUCIONADO",'2018'!G$1374:G$1559,F$8,'2018'!D$1374:D$1559,B155)</f>
        <v>0</v>
      </c>
      <c r="M155" s="471">
        <f>COUNTIFS('2018'!H$1374:H$1559,"SEGUIMIENTO",'2018'!G$1374:G$1559,F$143,'2018'!D$1374:D$1559,B155)</f>
        <v>0</v>
      </c>
      <c r="N155" s="471">
        <f>COUNTIFS('2018'!H$1374:H$1559,"SOLUCIONADO",'2018'!G$1374:G$1559,F$143,'2018'!D$1374:D$1559,B155)</f>
        <v>0</v>
      </c>
      <c r="O155" s="471">
        <f>COUNTIFS('2018'!H$1374:H$1559,"SEGUIMIENTO",'2018'!G$1374:G$1559,F$166,'2018'!D$1374:D$1559,B155)</f>
        <v>0</v>
      </c>
      <c r="P155" s="471">
        <f>COUNTIFS('2018'!H$1374:H$1559,"SOLUCIONADO",'2018'!G$1374:G$1559,H$166,'2018'!D$1374:D$1559,D155)</f>
        <v>0</v>
      </c>
      <c r="Q155" s="464"/>
      <c r="R155" s="439"/>
      <c r="S155" s="439"/>
      <c r="T155" s="439"/>
      <c r="U155" s="439"/>
      <c r="V155" s="439"/>
      <c r="W155" s="439"/>
      <c r="X155" s="439"/>
      <c r="Y155" s="439"/>
      <c r="Z155" s="439"/>
    </row>
    <row r="156" spans="1:26" ht="12.75">
      <c r="A156" s="474"/>
      <c r="B156" s="475"/>
      <c r="C156" s="475"/>
      <c r="D156" s="475"/>
      <c r="E156" s="475"/>
      <c r="F156" s="475"/>
      <c r="G156" s="475"/>
      <c r="H156" s="475"/>
      <c r="I156" s="475"/>
      <c r="J156" s="475"/>
      <c r="K156" s="475"/>
      <c r="L156" s="475"/>
      <c r="M156" s="475"/>
      <c r="N156" s="475"/>
      <c r="O156" s="475"/>
      <c r="P156" s="439"/>
      <c r="Q156" s="476"/>
      <c r="R156" s="439"/>
      <c r="S156" s="439"/>
      <c r="T156" s="439"/>
      <c r="U156" s="439"/>
      <c r="V156" s="439"/>
      <c r="W156" s="439"/>
      <c r="X156" s="439"/>
      <c r="Y156" s="439"/>
      <c r="Z156" s="439"/>
    </row>
    <row r="157" spans="1:26" ht="12.75">
      <c r="A157" s="550" t="s">
        <v>13198</v>
      </c>
      <c r="B157" s="551"/>
      <c r="C157" s="551"/>
      <c r="D157" s="551"/>
      <c r="E157" s="551"/>
      <c r="F157" s="551"/>
      <c r="G157" s="551"/>
      <c r="H157" s="551"/>
      <c r="I157" s="551"/>
      <c r="J157" s="551"/>
      <c r="K157" s="551"/>
      <c r="L157" s="551"/>
      <c r="M157" s="551"/>
      <c r="N157" s="551"/>
      <c r="O157" s="551"/>
      <c r="P157" s="551"/>
      <c r="Q157" s="552"/>
      <c r="R157" s="439"/>
      <c r="S157" s="439"/>
      <c r="T157" s="439"/>
      <c r="U157" s="439"/>
      <c r="V157" s="439"/>
      <c r="W157" s="439"/>
      <c r="X157" s="439"/>
      <c r="Y157" s="439"/>
      <c r="Z157" s="439"/>
    </row>
    <row r="158" spans="1:26" ht="12.75">
      <c r="A158" s="463"/>
      <c r="B158" s="439"/>
      <c r="C158" s="439"/>
      <c r="D158" s="439"/>
      <c r="E158" s="439"/>
      <c r="F158" s="439"/>
      <c r="G158" s="439"/>
      <c r="H158" s="439"/>
      <c r="I158" s="439"/>
      <c r="J158" s="439"/>
      <c r="K158" s="439"/>
      <c r="L158" s="439"/>
      <c r="M158" s="439"/>
      <c r="N158" s="439"/>
      <c r="O158" s="439"/>
      <c r="P158" s="439"/>
      <c r="Q158" s="464"/>
      <c r="R158" s="439"/>
      <c r="S158" s="439"/>
      <c r="T158" s="439"/>
      <c r="U158" s="439"/>
      <c r="V158" s="439"/>
      <c r="W158" s="439"/>
      <c r="X158" s="439"/>
      <c r="Y158" s="439"/>
      <c r="Z158" s="439"/>
    </row>
    <row r="159" spans="1:26" ht="12.75">
      <c r="A159" s="463"/>
      <c r="B159" s="553" t="s">
        <v>6748</v>
      </c>
      <c r="C159" s="544"/>
      <c r="D159" s="545"/>
      <c r="E159" s="466"/>
      <c r="F159" s="467" t="s">
        <v>44</v>
      </c>
      <c r="G159" s="467" t="s">
        <v>13191</v>
      </c>
      <c r="H159" s="467" t="s">
        <v>15</v>
      </c>
      <c r="I159" s="467" t="s">
        <v>4805</v>
      </c>
      <c r="J159" s="439"/>
      <c r="K159" s="467" t="s">
        <v>13192</v>
      </c>
      <c r="L159" s="467" t="s">
        <v>13191</v>
      </c>
      <c r="M159" s="467" t="s">
        <v>15</v>
      </c>
      <c r="N159" s="467" t="s">
        <v>4805</v>
      </c>
      <c r="O159" s="439"/>
      <c r="P159" s="439"/>
      <c r="Q159" s="464"/>
      <c r="R159" s="439"/>
      <c r="S159" s="439"/>
      <c r="T159" s="439"/>
      <c r="U159" s="439"/>
      <c r="V159" s="439"/>
      <c r="W159" s="439"/>
      <c r="X159" s="439"/>
      <c r="Y159" s="439"/>
      <c r="Z159" s="439"/>
    </row>
    <row r="160" spans="1:26" ht="12.75">
      <c r="A160" s="463"/>
      <c r="B160" s="468" t="s">
        <v>223</v>
      </c>
      <c r="C160" s="469">
        <f>COUNTIF('2018'!H1560:H1701,B160)</f>
        <v>141</v>
      </c>
      <c r="D160" s="470">
        <f>C160/C162</f>
        <v>0.99295774647887325</v>
      </c>
      <c r="E160" s="32"/>
      <c r="F160" s="468" t="s">
        <v>114</v>
      </c>
      <c r="G160" s="469">
        <f>COUNTIF('2018'!G$1560:G$1701,F160)</f>
        <v>52</v>
      </c>
      <c r="H160" s="469">
        <f>COUNTIFS('2018'!H$1560:H$1701,"SEGUIMIENTO",'2018'!G$1560:G$1701,F160)</f>
        <v>0</v>
      </c>
      <c r="I160" s="471">
        <f>COUNTIFS('2018'!H$1560:H$1701,"SOLUCIONADO",'2018'!G$1560:G$1701,F160)</f>
        <v>52</v>
      </c>
      <c r="J160" s="439"/>
      <c r="K160" s="468" t="s">
        <v>4647</v>
      </c>
      <c r="L160" s="469">
        <f t="shared" ref="L160:L167" si="8">M160+N160</f>
        <v>39</v>
      </c>
      <c r="M160" s="469">
        <f>COUNTIFS('2018'!H$1560:H$1701,"SEGUIMIENTO",'2018'!D$1560:D$1701,K160)</f>
        <v>1</v>
      </c>
      <c r="N160" s="471">
        <f>COUNTIFS('2018'!H$1560:H$1701,"SOLUCIONADO",'2018'!D$1560:D$1701,K160)</f>
        <v>38</v>
      </c>
      <c r="O160" s="439"/>
      <c r="P160" s="439"/>
      <c r="Q160" s="464"/>
      <c r="R160" s="439"/>
      <c r="S160" s="439"/>
      <c r="T160" s="439"/>
      <c r="U160" s="439"/>
      <c r="V160" s="439"/>
      <c r="W160" s="439"/>
      <c r="X160" s="439"/>
      <c r="Y160" s="439"/>
      <c r="Z160" s="439"/>
    </row>
    <row r="161" spans="1:26" ht="12.75">
      <c r="A161" s="463"/>
      <c r="B161" s="468" t="s">
        <v>118</v>
      </c>
      <c r="C161" s="469">
        <f>COUNTIF('2018'!H1560:H1701,B161)</f>
        <v>1</v>
      </c>
      <c r="D161" s="470">
        <f>C161/C162</f>
        <v>7.0422535211267607E-3</v>
      </c>
      <c r="E161" s="32"/>
      <c r="F161" s="468" t="s">
        <v>271</v>
      </c>
      <c r="G161" s="469">
        <f>COUNTIF('2018'!G$1560:G$1701,F161)</f>
        <v>51</v>
      </c>
      <c r="H161" s="469">
        <f>COUNTIFS('2018'!H$1560:H$1701,"SEGUIMIENTO",'2018'!G$1560:G$1701,F161)</f>
        <v>1</v>
      </c>
      <c r="I161" s="471">
        <f>COUNTIFS('2018'!H$1560:H$1701,"SOLUCIONADO",'2018'!G$1560:G$1701,F161)</f>
        <v>50</v>
      </c>
      <c r="J161" s="439"/>
      <c r="K161" s="468" t="s">
        <v>4798</v>
      </c>
      <c r="L161" s="469">
        <f t="shared" si="8"/>
        <v>23</v>
      </c>
      <c r="M161" s="469">
        <f>COUNTIFS('2018'!H$1560:H$1701,"SEGUIMIENTO",'2018'!D$1560:D$1701,K161)</f>
        <v>0</v>
      </c>
      <c r="N161" s="471">
        <f>COUNTIFS('2018'!H$1560:H$1701,"SOLUCIONADO",'2018'!D$1560:D$1701,K161)</f>
        <v>23</v>
      </c>
      <c r="O161" s="439"/>
      <c r="P161" s="439"/>
      <c r="Q161" s="464"/>
      <c r="R161" s="439"/>
      <c r="S161" s="439"/>
      <c r="T161" s="439"/>
      <c r="U161" s="439"/>
      <c r="V161" s="439"/>
      <c r="W161" s="439"/>
      <c r="X161" s="439"/>
      <c r="Y161" s="439"/>
      <c r="Z161" s="439"/>
    </row>
    <row r="162" spans="1:26" ht="12.75">
      <c r="A162" s="463"/>
      <c r="B162" s="37"/>
      <c r="C162" s="469">
        <f>SUM(C160:C161)</f>
        <v>142</v>
      </c>
      <c r="D162" s="160"/>
      <c r="E162" s="32"/>
      <c r="F162" s="468" t="s">
        <v>222</v>
      </c>
      <c r="G162" s="469">
        <f>COUNTIF('2018'!G$1560:G$1701,F162)</f>
        <v>9</v>
      </c>
      <c r="H162" s="469">
        <f>COUNTIFS('2018'!H$1560:H$1701,"SEGUIMIENTO",'2018'!G$1560:G$1701,F162)</f>
        <v>0</v>
      </c>
      <c r="I162" s="471">
        <f>COUNTIFS('2018'!H$1560:H$1701,"SOLUCIONADO",'2018'!G$1560:G$1701,F162)</f>
        <v>9</v>
      </c>
      <c r="J162" s="439"/>
      <c r="K162" s="468" t="s">
        <v>4951</v>
      </c>
      <c r="L162" s="469">
        <f t="shared" si="8"/>
        <v>13</v>
      </c>
      <c r="M162" s="469">
        <f>COUNTIFS('2018'!H$1560:H$1701,"SEGUIMIENTO",'2018'!D$1560:D$1701,K162)</f>
        <v>0</v>
      </c>
      <c r="N162" s="471">
        <f>COUNTIFS('2018'!H$1560:H$1701,"SOLUCIONADO",'2018'!D$1560:D$1701,K162)</f>
        <v>13</v>
      </c>
      <c r="O162" s="439"/>
      <c r="P162" s="439"/>
      <c r="Q162" s="464"/>
      <c r="R162" s="439"/>
      <c r="S162" s="439"/>
      <c r="T162" s="439"/>
      <c r="U162" s="439"/>
      <c r="V162" s="439"/>
      <c r="W162" s="439"/>
      <c r="X162" s="439"/>
      <c r="Y162" s="439"/>
      <c r="Z162" s="439"/>
    </row>
    <row r="163" spans="1:26" ht="12.75">
      <c r="A163" s="463"/>
      <c r="B163" s="32"/>
      <c r="C163" s="31"/>
      <c r="D163" s="32"/>
      <c r="E163" s="32"/>
      <c r="F163" s="468" t="s">
        <v>4846</v>
      </c>
      <c r="G163" s="469">
        <f>COUNTIF('2018'!G$1560:G$1701,F163)</f>
        <v>3</v>
      </c>
      <c r="H163" s="469">
        <f>COUNTIFS('2018'!H$1560:H$1701,"SEGUIMIENTO",'2018'!G$1560:G$1701,F163)</f>
        <v>0</v>
      </c>
      <c r="I163" s="471">
        <f>COUNTIFS('2018'!H$1560:H$1701,"SOLUCIONADO",'2018'!G$1560:G$1701,F163)</f>
        <v>3</v>
      </c>
      <c r="J163" s="439"/>
      <c r="K163" s="468" t="s">
        <v>4671</v>
      </c>
      <c r="L163" s="469">
        <f t="shared" si="8"/>
        <v>28</v>
      </c>
      <c r="M163" s="469">
        <f>COUNTIFS('2018'!H$1560:H$1701,"SEGUIMIENTO",'2018'!D$1560:D$1701,K163)</f>
        <v>0</v>
      </c>
      <c r="N163" s="471">
        <f>COUNTIFS('2018'!H$1560:H$1701,"SOLUCIONADO",'2018'!D$1560:D$1701,K163)</f>
        <v>28</v>
      </c>
      <c r="O163" s="439"/>
      <c r="P163" s="439"/>
      <c r="Q163" s="464"/>
      <c r="R163" s="439"/>
      <c r="S163" s="439"/>
      <c r="T163" s="439"/>
      <c r="U163" s="439"/>
      <c r="V163" s="439"/>
      <c r="W163" s="439"/>
      <c r="X163" s="439"/>
      <c r="Y163" s="439"/>
      <c r="Z163" s="439"/>
    </row>
    <row r="164" spans="1:26" ht="12.75">
      <c r="A164" s="463"/>
      <c r="B164" s="32"/>
      <c r="C164" s="32"/>
      <c r="D164" s="32"/>
      <c r="E164" s="32"/>
      <c r="F164" s="468" t="s">
        <v>362</v>
      </c>
      <c r="G164" s="469">
        <f>COUNTIF('2018'!G$1560:G$1701,F164)</f>
        <v>5</v>
      </c>
      <c r="H164" s="469">
        <f>COUNTIFS('2018'!H$1560:H$1701,"SEGUIMIENTO",'2018'!G$1560:G$1701,F164)</f>
        <v>0</v>
      </c>
      <c r="I164" s="471">
        <f>COUNTIFS('2018'!H$1560:H$1701,"SOLUCIONADO",'2018'!G$1560:G$1701,F164)</f>
        <v>5</v>
      </c>
      <c r="J164" s="439"/>
      <c r="K164" s="468" t="s">
        <v>8976</v>
      </c>
      <c r="L164" s="469">
        <f t="shared" si="8"/>
        <v>20</v>
      </c>
      <c r="M164" s="469">
        <f>COUNTIFS('2018'!H$1560:H$1701,"SEGUIMIENTO",'2018'!D$1560:D$1701,K164)</f>
        <v>0</v>
      </c>
      <c r="N164" s="471">
        <f>COUNTIFS('2018'!H$1560:H$1701,"SOLUCIONADO",'2018'!D$1560:D$1701,K164)</f>
        <v>20</v>
      </c>
      <c r="O164" s="439"/>
      <c r="P164" s="439"/>
      <c r="Q164" s="464"/>
      <c r="R164" s="439"/>
      <c r="S164" s="439"/>
      <c r="T164" s="439"/>
      <c r="U164" s="439"/>
      <c r="V164" s="439"/>
      <c r="W164" s="439"/>
      <c r="X164" s="439"/>
      <c r="Y164" s="439"/>
      <c r="Z164" s="439"/>
    </row>
    <row r="165" spans="1:26" ht="12.75">
      <c r="A165" s="463"/>
      <c r="B165" s="32"/>
      <c r="C165" s="32"/>
      <c r="D165" s="32"/>
      <c r="E165" s="32"/>
      <c r="F165" s="473" t="s">
        <v>483</v>
      </c>
      <c r="G165" s="469">
        <f>COUNTIF('2018'!G$1560:G$1701,F165)</f>
        <v>0</v>
      </c>
      <c r="H165" s="469">
        <f>COUNTIFS('2018'!H$1560:H$1701,"SEGUIMIENTO",'2018'!G$1560:G$1701,F165)</f>
        <v>0</v>
      </c>
      <c r="I165" s="471">
        <f>COUNTIFS('2018'!H$1560:H$1701,"SOLUCIONADO",'2018'!G$1560:G$1701,F165)</f>
        <v>0</v>
      </c>
      <c r="J165" s="439"/>
      <c r="K165" s="468" t="s">
        <v>9710</v>
      </c>
      <c r="L165" s="469">
        <f t="shared" si="8"/>
        <v>2</v>
      </c>
      <c r="M165" s="469">
        <f>COUNTIFS('2018'!H$1560:H$1701,"SEGUIMIENTO",'2018'!D$1560:D$1701,K165)</f>
        <v>0</v>
      </c>
      <c r="N165" s="471">
        <f>COUNTIFS('2018'!H$1560:H$1701,"SOLUCIONADO",'2018'!D$1560:D$1701,K165)</f>
        <v>2</v>
      </c>
      <c r="O165" s="439"/>
      <c r="P165" s="439"/>
      <c r="Q165" s="464"/>
      <c r="R165" s="439"/>
      <c r="S165" s="439"/>
      <c r="T165" s="439"/>
      <c r="U165" s="439"/>
      <c r="V165" s="439"/>
      <c r="W165" s="439"/>
      <c r="X165" s="439"/>
      <c r="Y165" s="439"/>
      <c r="Z165" s="439"/>
    </row>
    <row r="166" spans="1:26" ht="12.75">
      <c r="A166" s="463"/>
      <c r="B166" s="32"/>
      <c r="C166" s="32"/>
      <c r="D166" s="32"/>
      <c r="E166" s="32"/>
      <c r="F166" s="473" t="s">
        <v>384</v>
      </c>
      <c r="G166" s="469">
        <f>COUNTIF('2018'!G$1560:G$1701,F166)</f>
        <v>22</v>
      </c>
      <c r="H166" s="469">
        <f>COUNTIFS('2018'!H$1560:H$1701,"SEGUIMIENTO",'2018'!G$1560:G$1701,F166)</f>
        <v>0</v>
      </c>
      <c r="I166" s="471">
        <f>COUNTIFS('2018'!H$1560:H$1701,"SOLUCIONADO",'2018'!G$1560:G$1701,F166)</f>
        <v>22</v>
      </c>
      <c r="J166" s="439"/>
      <c r="K166" s="468" t="s">
        <v>10188</v>
      </c>
      <c r="L166" s="469">
        <f t="shared" si="8"/>
        <v>11</v>
      </c>
      <c r="M166" s="469">
        <f>COUNTIFS('2018'!H$1560:H$1701,"SEGUIMIENTO",'2018'!D$1560:D$1701,K166)</f>
        <v>0</v>
      </c>
      <c r="N166" s="471">
        <f>COUNTIFS('2018'!H$1560:H$1701,"SOLUCIONADO",'2018'!D$1560:D$1701,K166)</f>
        <v>11</v>
      </c>
      <c r="O166" s="439"/>
      <c r="P166" s="439"/>
      <c r="Q166" s="464"/>
      <c r="R166" s="439"/>
      <c r="S166" s="439"/>
      <c r="T166" s="439"/>
      <c r="U166" s="439"/>
      <c r="V166" s="439"/>
      <c r="W166" s="439"/>
      <c r="X166" s="439"/>
      <c r="Y166" s="439"/>
      <c r="Z166" s="439"/>
    </row>
    <row r="167" spans="1:26" ht="12.75">
      <c r="A167" s="463"/>
      <c r="B167" s="32"/>
      <c r="C167" s="32"/>
      <c r="D167" s="32"/>
      <c r="E167" s="32"/>
      <c r="F167" s="32"/>
      <c r="G167" s="32"/>
      <c r="H167" s="32"/>
      <c r="I167" s="32"/>
      <c r="J167" s="439"/>
      <c r="K167" s="468" t="s">
        <v>11143</v>
      </c>
      <c r="L167" s="469">
        <f t="shared" si="8"/>
        <v>6</v>
      </c>
      <c r="M167" s="469">
        <f>COUNTIFS('2018'!H$1560:H$1701,"SEGUIMIENTO",'2018'!D$1560:D$1701,K167)</f>
        <v>0</v>
      </c>
      <c r="N167" s="471">
        <f>COUNTIFS('2018'!H$1560:H$1701,"SOLUCIONADO",'2018'!D$1560:D$1701,K167)</f>
        <v>6</v>
      </c>
      <c r="O167" s="439"/>
      <c r="P167" s="439"/>
      <c r="Q167" s="464"/>
      <c r="R167" s="439"/>
      <c r="S167" s="439"/>
      <c r="T167" s="439"/>
      <c r="U167" s="439"/>
      <c r="V167" s="439"/>
      <c r="W167" s="439"/>
      <c r="X167" s="439"/>
      <c r="Y167" s="439"/>
      <c r="Z167" s="439"/>
    </row>
    <row r="168" spans="1:26" ht="12.75">
      <c r="A168" s="463"/>
      <c r="B168" s="32"/>
      <c r="C168" s="32"/>
      <c r="D168" s="32"/>
      <c r="E168" s="32"/>
      <c r="F168" s="32"/>
      <c r="G168" s="32"/>
      <c r="H168" s="32"/>
      <c r="I168" s="32"/>
      <c r="J168" s="439"/>
      <c r="K168" s="439"/>
      <c r="L168" s="439"/>
      <c r="M168" s="439"/>
      <c r="N168" s="439"/>
      <c r="O168" s="439"/>
      <c r="P168" s="439"/>
      <c r="Q168" s="464"/>
      <c r="R168" s="439"/>
      <c r="S168" s="439"/>
      <c r="T168" s="439"/>
      <c r="U168" s="439"/>
      <c r="V168" s="439"/>
      <c r="W168" s="439"/>
      <c r="X168" s="439"/>
      <c r="Y168" s="439"/>
      <c r="Z168" s="439"/>
    </row>
    <row r="169" spans="1:26" ht="12.75">
      <c r="A169" s="463"/>
      <c r="B169" s="32"/>
      <c r="C169" s="32"/>
      <c r="D169" s="32"/>
      <c r="E169" s="32"/>
      <c r="F169" s="32"/>
      <c r="G169" s="32"/>
      <c r="H169" s="32"/>
      <c r="I169" s="32"/>
      <c r="J169" s="439"/>
      <c r="K169" s="439"/>
      <c r="L169" s="439"/>
      <c r="M169" s="439"/>
      <c r="N169" s="439"/>
      <c r="O169" s="439"/>
      <c r="P169" s="439"/>
      <c r="Q169" s="464"/>
      <c r="R169" s="439"/>
      <c r="S169" s="439"/>
      <c r="T169" s="439"/>
      <c r="U169" s="439"/>
      <c r="V169" s="439"/>
      <c r="W169" s="439"/>
      <c r="X169" s="439"/>
      <c r="Y169" s="439"/>
      <c r="Z169" s="439"/>
    </row>
    <row r="170" spans="1:26" ht="12.75">
      <c r="A170" s="463"/>
      <c r="B170" s="556" t="s">
        <v>13481</v>
      </c>
      <c r="C170" s="549" t="s">
        <v>114</v>
      </c>
      <c r="D170" s="545"/>
      <c r="E170" s="549" t="s">
        <v>271</v>
      </c>
      <c r="F170" s="545"/>
      <c r="G170" s="549" t="s">
        <v>222</v>
      </c>
      <c r="H170" s="545"/>
      <c r="I170" s="549" t="s">
        <v>4846</v>
      </c>
      <c r="J170" s="545"/>
      <c r="K170" s="549" t="s">
        <v>362</v>
      </c>
      <c r="L170" s="545"/>
      <c r="M170" s="549" t="s">
        <v>483</v>
      </c>
      <c r="N170" s="545"/>
      <c r="O170" s="549" t="s">
        <v>384</v>
      </c>
      <c r="P170" s="545"/>
      <c r="Q170" s="464"/>
      <c r="R170" s="439"/>
      <c r="S170" s="439"/>
      <c r="T170" s="439"/>
      <c r="U170" s="439"/>
      <c r="V170" s="439"/>
      <c r="W170" s="439"/>
      <c r="X170" s="439"/>
      <c r="Y170" s="439"/>
      <c r="Z170" s="439"/>
    </row>
    <row r="171" spans="1:26" ht="12.75">
      <c r="A171" s="463"/>
      <c r="B171" s="557"/>
      <c r="C171" s="467" t="s">
        <v>15</v>
      </c>
      <c r="D171" s="467" t="s">
        <v>4805</v>
      </c>
      <c r="E171" s="467" t="s">
        <v>15</v>
      </c>
      <c r="F171" s="467" t="s">
        <v>4805</v>
      </c>
      <c r="G171" s="467" t="s">
        <v>15</v>
      </c>
      <c r="H171" s="467" t="s">
        <v>4805</v>
      </c>
      <c r="I171" s="467" t="s">
        <v>15</v>
      </c>
      <c r="J171" s="467" t="s">
        <v>4805</v>
      </c>
      <c r="K171" s="467" t="s">
        <v>15</v>
      </c>
      <c r="L171" s="467" t="s">
        <v>4805</v>
      </c>
      <c r="M171" s="467" t="s">
        <v>15</v>
      </c>
      <c r="N171" s="467" t="s">
        <v>4805</v>
      </c>
      <c r="O171" s="467" t="s">
        <v>15</v>
      </c>
      <c r="P171" s="467" t="s">
        <v>4805</v>
      </c>
      <c r="Q171" s="464"/>
      <c r="R171" s="439"/>
      <c r="S171" s="439"/>
      <c r="T171" s="439"/>
      <c r="U171" s="439"/>
      <c r="V171" s="439"/>
      <c r="W171" s="439"/>
      <c r="X171" s="439"/>
      <c r="Y171" s="439"/>
      <c r="Z171" s="439"/>
    </row>
    <row r="172" spans="1:26" ht="12.75">
      <c r="A172" s="463"/>
      <c r="B172" s="468" t="s">
        <v>4647</v>
      </c>
      <c r="C172" s="469">
        <f>COUNTIFS('2018'!H$1560:H$1701,"SEGUIMIENTO",'2018'!G$1560:G$1701,F$4,'2018'!D$1560:D$1701,B172)</f>
        <v>0</v>
      </c>
      <c r="D172" s="469">
        <f>COUNTIFS('2018'!H$1560:H$1701,"SOLUCIONADO",'2018'!G$1560:G$1701,F$4,'2018'!D$1560:D$1701,B172)</f>
        <v>18</v>
      </c>
      <c r="E172" s="469">
        <f>COUNTIFS('2018'!H$1560:H$1701,"SEGUIMIENTO",'2018'!G$1560:G$1701,F$5,'2018'!D$1560:D$1701,B172)</f>
        <v>1</v>
      </c>
      <c r="F172" s="471">
        <f>COUNTIFS('2018'!H$1560:H$1701,"SOLUCIONADO",'2018'!G$1560:G$1701,F$5,'2018'!D$1560:D$1701,B172)</f>
        <v>10</v>
      </c>
      <c r="G172" s="471">
        <f>COUNTIFS('2018'!H$1560:H$1701,"SEGUIMIENTO",'2018'!G$1560:G$1701,F$6,'2018'!D$1560:D$1701,B172)</f>
        <v>0</v>
      </c>
      <c r="H172" s="471">
        <f>COUNTIFS('2018'!H$1560:H$1701,"SOLUCIONADO",'2018'!G$1560:G$1701,F$6,'2018'!D$1560:D$1701,B172)</f>
        <v>1</v>
      </c>
      <c r="I172" s="471">
        <f>COUNTIFS('2018'!H$1560:H$1701,"SEGUIMIENTO",'2018'!G$1560:G$1701,F$7,'2018'!D$1560:D$1701,B172)</f>
        <v>0</v>
      </c>
      <c r="J172" s="471">
        <f>COUNTIFS('2018'!H$1560:H$1701,"SOLUCIONADO",'2018'!G$1560:G$1701,F$7,'2018'!D$1560:D$1701,B172)</f>
        <v>0</v>
      </c>
      <c r="K172" s="471">
        <f>COUNTIFS('2018'!H$1560:H$1701,"SEGUIMIENTO",'2018'!G$1560:G$1701,F$8,'2018'!D$1560:D$1701,B172)</f>
        <v>0</v>
      </c>
      <c r="L172" s="471">
        <f>COUNTIFS('2018'!H$1560:H$1701,"SOLUCIONADO",'2018'!G$1560:G$1701,F$8,'2018'!D$1560:D$1701,B172)</f>
        <v>1</v>
      </c>
      <c r="M172" s="471">
        <f>COUNTIFS('2018'!H$1560:H$1701,"SEGUIMIENTO",'2018'!G$1560:G$1701,F$165,'2018'!D$1560:D$1701,B172)</f>
        <v>0</v>
      </c>
      <c r="N172" s="471">
        <f>COUNTIFS('2018'!H$1560:H$1701,"SOLUCIONADO",'2018'!G$1560:G$1701,H$165,'2018'!D$1560:D$1701,D172)</f>
        <v>0</v>
      </c>
      <c r="O172" s="471">
        <f>COUNTIFS('2018'!H$1560:H$1701,"SEGUIMIENTO",'2018'!G$1560:G$1701,F$166,'2018'!D$1560:D$1701,B172)</f>
        <v>0</v>
      </c>
      <c r="P172" s="471">
        <f>COUNTIFS('2018'!$H$1560:$H$1701,"SOLUCIONADO",'2018'!$G$1560:$G$1701,$F$166,'2018'!$D$1560:$D$1701,$B172)</f>
        <v>8</v>
      </c>
      <c r="Q172" s="464"/>
      <c r="R172" s="439"/>
      <c r="S172" s="439"/>
      <c r="T172" s="439"/>
      <c r="U172" s="439"/>
      <c r="V172" s="439"/>
      <c r="W172" s="439"/>
      <c r="X172" s="439"/>
      <c r="Y172" s="439"/>
      <c r="Z172" s="439"/>
    </row>
    <row r="173" spans="1:26" ht="12.75">
      <c r="A173" s="463"/>
      <c r="B173" s="468" t="s">
        <v>4798</v>
      </c>
      <c r="C173" s="469">
        <f>COUNTIFS('2018'!H$1560:H$1701,"SEGUIMIENTO",'2018'!G$1560:G$1701,F$4,'2018'!D$1560:D$1701,B173)</f>
        <v>0</v>
      </c>
      <c r="D173" s="469">
        <f>COUNTIFS('2018'!H$1560:H$1701,"SOLUCIONADO",'2018'!G$1560:G$1701,F$4,'2018'!D$1560:D$1701,B173)</f>
        <v>9</v>
      </c>
      <c r="E173" s="469">
        <f>COUNTIFS('2018'!H$1560:H$1701,"SEGUIMIENTO",'2018'!G$1560:G$1701,F$5,'2018'!D$1560:D$1701,B173)</f>
        <v>0</v>
      </c>
      <c r="F173" s="471">
        <f>COUNTIFS('2018'!H$1560:H$1701,"SOLUCIONADO",'2018'!G$1560:G$1701,F$5,'2018'!D$1560:D$1701,B173)</f>
        <v>5</v>
      </c>
      <c r="G173" s="471">
        <f>COUNTIFS('2018'!H$1560:H$1701,"SEGUIMIENTO",'2018'!G$1560:G$1701,F$6,'2018'!D$1560:D$1701,B173)</f>
        <v>0</v>
      </c>
      <c r="H173" s="471">
        <f>COUNTIFS('2018'!H$1560:H$1701,"SOLUCIONADO",'2018'!G$1560:G$1701,F$6,'2018'!D$1560:D$1701,B173)</f>
        <v>3</v>
      </c>
      <c r="I173" s="471">
        <f>COUNTIFS('2018'!H$1560:H$1701,"SEGUIMIENTO",'2018'!G$1560:G$1701,F$7,'2018'!D$1560:D$1701,B173)</f>
        <v>0</v>
      </c>
      <c r="J173" s="471">
        <f>COUNTIFS('2018'!H$1560:H$1701,"SOLUCIONADO",'2018'!G$1560:G$1701,F$7,'2018'!D$1560:D$1701,B173)</f>
        <v>0</v>
      </c>
      <c r="K173" s="471">
        <f>COUNTIFS('2018'!H$1560:H$1701,"SEGUIMIENTO",'2018'!G$1560:G$1701,F$8,'2018'!D$1560:D$1701,B173)</f>
        <v>0</v>
      </c>
      <c r="L173" s="471">
        <f>COUNTIFS('2018'!H$1560:H$1701,"SOLUCIONADO",'2018'!G$1560:G$1701,F$8,'2018'!D$1560:D$1701,B173)</f>
        <v>1</v>
      </c>
      <c r="M173" s="471">
        <f>COUNTIFS('2018'!H$1560:H$1701,"SEGUIMIENTO",'2018'!G$1560:G$1701,F$165,'2018'!D$1560:D$1701,B173)</f>
        <v>0</v>
      </c>
      <c r="N173" s="471">
        <f>COUNTIFS('2018'!H$1560:H$1701,"SOLUCIONADO",'2018'!G$1560:G$1701,H$165,'2018'!D$1560:D$1701,D173)</f>
        <v>0</v>
      </c>
      <c r="O173" s="471">
        <f>COUNTIFS('2018'!H$1560:H$1701,"SEGUIMIENTO",'2018'!G$1560:G$1701,F$166,'2018'!D$1560:D$1701,B173)</f>
        <v>0</v>
      </c>
      <c r="P173" s="471">
        <f>COUNTIFS('2018'!$H$1560:$H$1701,"SOLUCIONADO",'2018'!$G$1560:$G$1701,$F$166,'2018'!$D$1560:$D$1701,$B173)</f>
        <v>5</v>
      </c>
      <c r="Q173" s="464"/>
      <c r="R173" s="439"/>
      <c r="S173" s="439"/>
      <c r="T173" s="439"/>
      <c r="U173" s="439"/>
      <c r="V173" s="439"/>
      <c r="W173" s="439"/>
      <c r="X173" s="439"/>
      <c r="Y173" s="439"/>
      <c r="Z173" s="439"/>
    </row>
    <row r="174" spans="1:26" ht="12.75">
      <c r="A174" s="463"/>
      <c r="B174" s="468" t="s">
        <v>4951</v>
      </c>
      <c r="C174" s="469">
        <f>COUNTIFS('2018'!H$1560:H$1701,"SEGUIMIENTO",'2018'!G$1560:G$1701,F$4,'2018'!D$1560:D$1701,B174)</f>
        <v>0</v>
      </c>
      <c r="D174" s="469">
        <f>COUNTIFS('2018'!H$1560:H$1701,"SOLUCIONADO",'2018'!G$1560:G$1701,F$4,'2018'!D$1560:D$1701,B174)</f>
        <v>5</v>
      </c>
      <c r="E174" s="469">
        <f>COUNTIFS('2018'!H$1560:H$1701,"SEGUIMIENTO",'2018'!G$1560:G$1701,F$5,'2018'!D$1560:D$1701,B174)</f>
        <v>0</v>
      </c>
      <c r="F174" s="471">
        <f>COUNTIFS('2018'!H$1560:H$1701,"SOLUCIONADO",'2018'!G$1560:G$1701,F$5,'2018'!D$1560:D$1701,B174)</f>
        <v>5</v>
      </c>
      <c r="G174" s="471">
        <f>COUNTIFS('2018'!H$1560:H$1701,"SEGUIMIENTO",'2018'!G$1560:G$1701,F$6,'2018'!D$1560:D$1701,B174)</f>
        <v>0</v>
      </c>
      <c r="H174" s="471">
        <f>COUNTIFS('2018'!H$1560:H$1701,"SOLUCIONADO",'2018'!G$1560:G$1701,F$6,'2018'!D$1560:D$1701,B174)</f>
        <v>2</v>
      </c>
      <c r="I174" s="471">
        <f>COUNTIFS('2018'!H$1560:H$1701,"SEGUIMIENTO",'2018'!G$1560:G$1701,F$7,'2018'!D$1560:D$1701,B174)</f>
        <v>0</v>
      </c>
      <c r="J174" s="471">
        <f>COUNTIFS('2018'!H$1560:H$1701,"SOLUCIONADO",'2018'!G$1560:G$1701,F$7,'2018'!D$1560:D$1701,B174)</f>
        <v>1</v>
      </c>
      <c r="K174" s="471">
        <f>COUNTIFS('2018'!H$1560:H$1701,"SEGUIMIENTO",'2018'!G$1560:G$1701,F$8,'2018'!D$1560:D$1701,B174)</f>
        <v>0</v>
      </c>
      <c r="L174" s="471">
        <f>COUNTIFS('2018'!H$1560:H$1701,"SOLUCIONADO",'2018'!G$1560:G$1701,F$8,'2018'!D$1560:D$1701,B174)</f>
        <v>0</v>
      </c>
      <c r="M174" s="471">
        <f>COUNTIFS('2018'!H$1560:H$1701,"SEGUIMIENTO",'2018'!G$1560:G$1701,F$165,'2018'!D$1560:D$1701,B174)</f>
        <v>0</v>
      </c>
      <c r="N174" s="471">
        <f>COUNTIFS('2018'!H$1560:H$1701,"SOLUCIONADO",'2018'!G$1560:G$1701,H$165,'2018'!D$1560:D$1701,D174)</f>
        <v>0</v>
      </c>
      <c r="O174" s="471">
        <f>COUNTIFS('2018'!H$1560:H$1701,"SEGUIMIENTO",'2018'!G$1560:G$1701,F$166,'2018'!D$1560:D$1701,B174)</f>
        <v>0</v>
      </c>
      <c r="P174" s="471">
        <f>COUNTIFS('2018'!$H$1560:$H$1701,"SOLUCIONADO",'2018'!$G$1560:$G$1701,$F$166,'2018'!$D$1560:$D$1701,$B174)</f>
        <v>0</v>
      </c>
      <c r="Q174" s="464"/>
      <c r="R174" s="439"/>
      <c r="S174" s="439"/>
      <c r="T174" s="439"/>
      <c r="U174" s="439"/>
      <c r="V174" s="439"/>
      <c r="W174" s="439"/>
      <c r="X174" s="439"/>
      <c r="Y174" s="439"/>
      <c r="Z174" s="439"/>
    </row>
    <row r="175" spans="1:26" ht="12.75">
      <c r="A175" s="463"/>
      <c r="B175" s="468" t="s">
        <v>4671</v>
      </c>
      <c r="C175" s="469">
        <f>COUNTIFS('2018'!H$1560:H$1701,"SEGUIMIENTO",'2018'!G$1560:G$1701,F$4,'2018'!D$1560:D$1701,B175)</f>
        <v>0</v>
      </c>
      <c r="D175" s="469">
        <f>COUNTIFS('2018'!H$1560:H$1701,"SOLUCIONADO",'2018'!G$1560:G$1701,F$4,'2018'!D$1560:D$1701,B175)</f>
        <v>10</v>
      </c>
      <c r="E175" s="469">
        <f>COUNTIFS('2018'!H$1560:H$1701,"SEGUIMIENTO",'2018'!G$1560:G$1701,F$5,'2018'!D$1560:D$1701,B175)</f>
        <v>0</v>
      </c>
      <c r="F175" s="471">
        <f>COUNTIFS('2018'!H$1560:H$1701,"SOLUCIONADO",'2018'!G$1560:G$1701,F$5,'2018'!D$1560:D$1701,B175)</f>
        <v>12</v>
      </c>
      <c r="G175" s="471">
        <f>COUNTIFS('2018'!H$1560:H$1701,"SEGUIMIENTO",'2018'!G$1560:G$1701,F$6,'2018'!D$1560:D$1701,B175)</f>
        <v>0</v>
      </c>
      <c r="H175" s="471">
        <f>COUNTIFS('2018'!H$1560:H$1701,"SOLUCIONADO",'2018'!G$1560:G$1701,F$6,'2018'!D$1560:D$1701,B175)</f>
        <v>1</v>
      </c>
      <c r="I175" s="471">
        <f>COUNTIFS('2018'!H$1560:H$1701,"SEGUIMIENTO",'2018'!G$1560:G$1701,F$7,'2018'!D$1560:D$1701,B175)</f>
        <v>0</v>
      </c>
      <c r="J175" s="471">
        <f>COUNTIFS('2018'!H$1560:H$1701,"SOLUCIONADO",'2018'!G$1560:G$1701,F$7,'2018'!D$1560:D$1701,B175)</f>
        <v>1</v>
      </c>
      <c r="K175" s="471">
        <f>COUNTIFS('2018'!H$1560:H$1701,"SEGUIMIENTO",'2018'!G$1560:G$1701,F$8,'2018'!D$1560:D$1701,B175)</f>
        <v>0</v>
      </c>
      <c r="L175" s="471">
        <f>COUNTIFS('2018'!H$1560:H$1701,"SOLUCIONADO",'2018'!G$1560:G$1701,F$8,'2018'!D$1560:D$1701,B175)</f>
        <v>0</v>
      </c>
      <c r="M175" s="471">
        <f>COUNTIFS('2018'!H$1560:H$1701,"SEGUIMIENTO",'2018'!G$1560:G$1701,F$165,'2018'!D$1560:D$1701,B175)</f>
        <v>0</v>
      </c>
      <c r="N175" s="471">
        <f>COUNTIFS('2018'!H$1560:H$1701,"SOLUCIONADO",'2018'!G$1560:G$1701,H$165,'2018'!D$1560:D$1701,D175)</f>
        <v>0</v>
      </c>
      <c r="O175" s="471">
        <f>COUNTIFS('2018'!H$1560:H$1701,"SEGUIMIENTO",'2018'!G$1560:G$1701,F$166,'2018'!D$1560:D$1701,B175)</f>
        <v>0</v>
      </c>
      <c r="P175" s="471">
        <f>COUNTIFS('2018'!$H$1560:$H$1701,"SOLUCIONADO",'2018'!$G$1560:$G$1701,$F$166,'2018'!$D$1560:$D$1701,$B175)</f>
        <v>4</v>
      </c>
      <c r="Q175" s="464"/>
      <c r="R175" s="439"/>
      <c r="S175" s="439"/>
      <c r="T175" s="439"/>
      <c r="U175" s="439"/>
      <c r="V175" s="439"/>
      <c r="W175" s="439"/>
      <c r="X175" s="439"/>
      <c r="Y175" s="439"/>
      <c r="Z175" s="439"/>
    </row>
    <row r="176" spans="1:26" ht="12.75">
      <c r="A176" s="463"/>
      <c r="B176" s="468" t="s">
        <v>8976</v>
      </c>
      <c r="C176" s="469">
        <f>COUNTIFS('2018'!H$1560:H$1701,"SEGUIMIENTO",'2018'!G$1560:G$1701,F$4,'2018'!D$1560:D$1701,B176)</f>
        <v>0</v>
      </c>
      <c r="D176" s="469">
        <f>COUNTIFS('2018'!H$1560:H$1701,"SOLUCIONADO",'2018'!G$1560:G$1701,F$4,'2018'!D$1560:D$1701,B176)</f>
        <v>4</v>
      </c>
      <c r="E176" s="469">
        <f>COUNTIFS('2018'!H$1560:H$1701,"SEGUIMIENTO",'2018'!G$1560:G$1701,F$5,'2018'!D$1560:D$1701,B176)</f>
        <v>0</v>
      </c>
      <c r="F176" s="471">
        <f>COUNTIFS('2018'!H$1560:H$1701,"SOLUCIONADO",'2018'!G$1560:G$1701,F$5,'2018'!D$1560:D$1701,B176)</f>
        <v>6</v>
      </c>
      <c r="G176" s="471">
        <f>COUNTIFS('2018'!H$1560:H$1701,"SEGUIMIENTO",'2018'!G$1560:G$1701,F$6,'2018'!D$1560:D$1701,B176)</f>
        <v>0</v>
      </c>
      <c r="H176" s="471">
        <f>COUNTIFS('2018'!H$1560:H$1701,"SOLUCIONADO",'2018'!G$1560:G$1701,F$6,'2018'!D$1560:D$1701,B176)</f>
        <v>2</v>
      </c>
      <c r="I176" s="471">
        <f>COUNTIFS('2018'!H$1560:H$1701,"SEGUIMIENTO",'2018'!G$1560:G$1701,F$7,'2018'!D$1560:D$1701,B176)</f>
        <v>0</v>
      </c>
      <c r="J176" s="471">
        <f>COUNTIFS('2018'!H$1560:H$1701,"SOLUCIONADO",'2018'!G$1560:G$1701,F$7,'2018'!D$1560:D$1701,B176)</f>
        <v>1</v>
      </c>
      <c r="K176" s="471">
        <f>COUNTIFS('2018'!H$1560:H$1701,"SEGUIMIENTO",'2018'!G$1560:G$1701,F$8,'2018'!D$1560:D$1701,B176)</f>
        <v>0</v>
      </c>
      <c r="L176" s="471">
        <f>COUNTIFS('2018'!H$1560:H$1701,"SOLUCIONADO",'2018'!G$1560:G$1701,F$8,'2018'!D$1560:D$1701,B176)</f>
        <v>3</v>
      </c>
      <c r="M176" s="471">
        <f>COUNTIFS('2018'!H$1560:H$1701,"SEGUIMIENTO",'2018'!G$1560:G$1701,F$165,'2018'!D$1560:D$1701,B176)</f>
        <v>0</v>
      </c>
      <c r="N176" s="471">
        <f>COUNTIFS('2018'!H$1560:H$1701,"SOLUCIONADO",'2018'!G$1560:G$1701,H$165,'2018'!D$1560:D$1701,D176)</f>
        <v>0</v>
      </c>
      <c r="O176" s="471">
        <f>COUNTIFS('2018'!H$1560:H$1701,"SEGUIMIENTO",'2018'!G$1560:G$1701,F$166,'2018'!D$1560:D$1701,B176)</f>
        <v>0</v>
      </c>
      <c r="P176" s="471">
        <f>COUNTIFS('2018'!$H$1560:$H$1701,"SOLUCIONADO",'2018'!$G$1560:$G$1701,$F$166,'2018'!$D$1560:$D$1701,$B176)</f>
        <v>4</v>
      </c>
      <c r="Q176" s="464"/>
      <c r="R176" s="439"/>
      <c r="S176" s="439"/>
      <c r="T176" s="439"/>
      <c r="U176" s="439"/>
      <c r="V176" s="439"/>
      <c r="W176" s="439"/>
      <c r="X176" s="439"/>
      <c r="Y176" s="439"/>
      <c r="Z176" s="439"/>
    </row>
    <row r="177" spans="1:26" ht="12.75">
      <c r="A177" s="463"/>
      <c r="B177" s="468" t="s">
        <v>9710</v>
      </c>
      <c r="C177" s="469">
        <f>COUNTIFS('2018'!H$1560:H$1701,"SEGUIMIENTO",'2018'!G$1560:G$1701,F$4,'2018'!D$1560:D$1701,B177)</f>
        <v>0</v>
      </c>
      <c r="D177" s="469">
        <f>COUNTIFS('2018'!H$1560:H$1701,"SOLUCIONADO",'2018'!G$1560:G$1701,F$4,'2018'!D$1560:D$1701,B177)</f>
        <v>2</v>
      </c>
      <c r="E177" s="469">
        <f>COUNTIFS('2018'!H$1560:H$1701,"SEGUIMIENTO",'2018'!G$1560:G$1701,F$5,'2018'!D$1560:D$1701,B177)</f>
        <v>0</v>
      </c>
      <c r="F177" s="471">
        <f>COUNTIFS('2018'!H$1560:H$1701,"SOLUCIONADO",'2018'!G$1560:G$1701,F$5,'2018'!D$1560:D$1701,B177)</f>
        <v>0</v>
      </c>
      <c r="G177" s="471">
        <f>COUNTIFS('2018'!H$1560:H$1701,"SEGUIMIENTO",'2018'!G$1560:G$1701,F$6,'2018'!D$1560:D$1701,B177)</f>
        <v>0</v>
      </c>
      <c r="H177" s="471">
        <f>COUNTIFS('2018'!H$1560:H$1701,"SOLUCIONADO",'2018'!G$1560:G$1701,F$6,'2018'!D$1560:D$1701,B177)</f>
        <v>0</v>
      </c>
      <c r="I177" s="471">
        <f>COUNTIFS('2018'!H$1560:H$1701,"SEGUIMIENTO",'2018'!G$1560:G$1701,F$7,'2018'!D$1560:D$1701,B177)</f>
        <v>0</v>
      </c>
      <c r="J177" s="471">
        <f>COUNTIFS('2018'!H$1560:H$1701,"SOLUCIONADO",'2018'!G$1560:G$1701,F$7,'2018'!D$1560:D$1701,B177)</f>
        <v>0</v>
      </c>
      <c r="K177" s="471">
        <f>COUNTIFS('2018'!H$1560:H$1701,"SEGUIMIENTO",'2018'!G$1560:G$1701,F$8,'2018'!D$1560:D$1701,B177)</f>
        <v>0</v>
      </c>
      <c r="L177" s="471">
        <f>COUNTIFS('2018'!H$1560:H$1701,"SOLUCIONADO",'2018'!G$1560:G$1701,F$8,'2018'!D$1560:D$1701,B177)</f>
        <v>0</v>
      </c>
      <c r="M177" s="471">
        <f>COUNTIFS('2018'!H$1560:H$1701,"SEGUIMIENTO",'2018'!G$1560:G$1701,F$165,'2018'!D$1560:D$1701,B177)</f>
        <v>0</v>
      </c>
      <c r="N177" s="471">
        <f>COUNTIFS('2018'!H$1560:H$1701,"SOLUCIONADO",'2018'!G$1560:G$1701,H$165,'2018'!D$1560:D$1701,D177)</f>
        <v>0</v>
      </c>
      <c r="O177" s="471">
        <f>COUNTIFS('2018'!H$1560:H$1701,"SEGUIMIENTO",'2018'!G$1560:G$1701,F$166,'2018'!D$1560:D$1701,B177)</f>
        <v>0</v>
      </c>
      <c r="P177" s="471">
        <f>COUNTIFS('2018'!$H$1560:$H$1701,"SOLUCIONADO",'2018'!$G$1560:$G$1701,$F$166,'2018'!$D$1560:$D$1701,$B177)</f>
        <v>0</v>
      </c>
      <c r="Q177" s="464"/>
      <c r="R177" s="439"/>
      <c r="S177" s="439"/>
      <c r="T177" s="439"/>
      <c r="U177" s="439"/>
      <c r="V177" s="439"/>
      <c r="W177" s="439"/>
      <c r="X177" s="439"/>
      <c r="Y177" s="439"/>
      <c r="Z177" s="439"/>
    </row>
    <row r="178" spans="1:26" ht="12.75">
      <c r="A178" s="463"/>
      <c r="B178" s="468" t="s">
        <v>10188</v>
      </c>
      <c r="C178" s="469">
        <f>COUNTIFS('2018'!H$1560:H$1701,"SEGUIMIENTO",'2018'!G$1560:G$1701,F$4,'2018'!D$1560:D$1701,B178)</f>
        <v>0</v>
      </c>
      <c r="D178" s="469">
        <f>COUNTIFS('2018'!H$1560:H$1701,"SOLUCIONADO",'2018'!G$1560:G$1701,F$4,'2018'!D$1560:D$1701,B178)</f>
        <v>2</v>
      </c>
      <c r="E178" s="469">
        <f>COUNTIFS('2018'!H$1560:H$1701,"SEGUIMIENTO",'2018'!G$1560:G$1701,F$5,'2018'!D$1560:D$1701,B178)</f>
        <v>0</v>
      </c>
      <c r="F178" s="471">
        <f>COUNTIFS('2018'!H$1560:H$1701,"SOLUCIONADO",'2018'!G$1560:G$1701,F$5,'2018'!D$1560:D$1701,B178)</f>
        <v>9</v>
      </c>
      <c r="G178" s="471">
        <f>COUNTIFS('2018'!H$1560:H$1701,"SEGUIMIENTO",'2018'!G$1560:G$1701,F$6,'2018'!D$1560:D$1701,B178)</f>
        <v>0</v>
      </c>
      <c r="H178" s="471">
        <f>COUNTIFS('2018'!H$1560:H$1701,"SOLUCIONADO",'2018'!G$1560:G$1701,F$6,'2018'!D$1560:D$1701,B178)</f>
        <v>0</v>
      </c>
      <c r="I178" s="471">
        <f>COUNTIFS('2018'!H$1560:H$1701,"SEGUIMIENTO",'2018'!G$1560:G$1701,F$7,'2018'!D$1560:D$1701,B178)</f>
        <v>0</v>
      </c>
      <c r="J178" s="471">
        <f>COUNTIFS('2018'!H$1560:H$1701,"SOLUCIONADO",'2018'!G$1560:G$1701,F$7,'2018'!D$1560:D$1701,B178)</f>
        <v>0</v>
      </c>
      <c r="K178" s="471">
        <f>COUNTIFS('2018'!H$1560:H$1701,"SEGUIMIENTO",'2018'!G$1560:G$1701,F$8,'2018'!D$1560:D$1701,B178)</f>
        <v>0</v>
      </c>
      <c r="L178" s="471">
        <f>COUNTIFS('2018'!H$1560:H$1701,"SOLUCIONADO",'2018'!G$1560:G$1701,F$8,'2018'!D$1560:D$1701,B178)</f>
        <v>0</v>
      </c>
      <c r="M178" s="471">
        <f>COUNTIFS('2018'!H$1560:H$1701,"SEGUIMIENTO",'2018'!G$1560:G$1701,F$165,'2018'!D$1560:D$1701,B178)</f>
        <v>0</v>
      </c>
      <c r="N178" s="471">
        <f>COUNTIFS('2018'!H$1560:H$1701,"SOLUCIONADO",'2018'!G$1560:G$1701,H$165,'2018'!D$1560:D$1701,D178)</f>
        <v>0</v>
      </c>
      <c r="O178" s="471">
        <f>COUNTIFS('2018'!H$1560:H$1701,"SEGUIMIENTO",'2018'!G$1560:G$1701,F$166,'2018'!D$1560:D$1701,B178)</f>
        <v>0</v>
      </c>
      <c r="P178" s="471">
        <f>COUNTIFS('2018'!$H$1560:$H$1701,"SOLUCIONADO",'2018'!$G$1560:$G$1701,$F$166,'2018'!$D$1560:$D$1701,$B178)</f>
        <v>0</v>
      </c>
      <c r="Q178" s="464"/>
      <c r="R178" s="439"/>
      <c r="S178" s="439"/>
      <c r="T178" s="439"/>
      <c r="U178" s="439"/>
      <c r="V178" s="439"/>
      <c r="W178" s="439"/>
      <c r="X178" s="439"/>
      <c r="Y178" s="439"/>
      <c r="Z178" s="439"/>
    </row>
    <row r="179" spans="1:26" ht="12.75">
      <c r="A179" s="463"/>
      <c r="B179" s="468" t="s">
        <v>11143</v>
      </c>
      <c r="C179" s="469">
        <f>COUNTIFS('2018'!H$1560:H$1701,"SEGUIMIENTO",'2018'!G$1560:G$1701,F$4,'2018'!D$1560:D$1701,B179)</f>
        <v>0</v>
      </c>
      <c r="D179" s="469">
        <f>COUNTIFS('2018'!H$1560:H$1701,"SOLUCIONADO",'2018'!G$1560:G$1701,F$4,'2018'!D$1560:D$1701,B179)</f>
        <v>2</v>
      </c>
      <c r="E179" s="469">
        <f>COUNTIFS('2018'!H$1560:H$1701,"SEGUIMIENTO",'2018'!G$1560:G$1701,F$5,'2018'!D$1560:D$1701,B179)</f>
        <v>0</v>
      </c>
      <c r="F179" s="471">
        <f>COUNTIFS('2018'!H$1560:H$1701,"SOLUCIONADO",'2018'!G$1560:G$1701,F$5,'2018'!D$1560:D$1701,B179)</f>
        <v>3</v>
      </c>
      <c r="G179" s="471">
        <f>COUNTIFS('2018'!H$1560:H$1701,"SEGUIMIENTO",'2018'!G$1560:G$1701,F$6,'2018'!D$1560:D$1701,B179)</f>
        <v>0</v>
      </c>
      <c r="H179" s="471">
        <f>COUNTIFS('2018'!H$1560:H$1701,"SOLUCIONADO",'2018'!G$1560:G$1701,F$6,'2018'!D$1560:D$1701,B179)</f>
        <v>0</v>
      </c>
      <c r="I179" s="471">
        <f>COUNTIFS('2018'!H$1560:H$1701,"SEGUIMIENTO",'2018'!G$1560:G$1701,F$7,'2018'!D$1560:D$1701,B179)</f>
        <v>0</v>
      </c>
      <c r="J179" s="471">
        <f>COUNTIFS('2018'!H$1560:H$1701,"SOLUCIONADO",'2018'!G$1560:G$1701,F$7,'2018'!D$1560:D$1701,B179)</f>
        <v>0</v>
      </c>
      <c r="K179" s="471">
        <f>COUNTIFS('2018'!H$1560:H$1701,"SEGUIMIENTO",'2018'!G$1560:G$1701,F$8,'2018'!D$1560:D$1701,B179)</f>
        <v>0</v>
      </c>
      <c r="L179" s="471">
        <f>COUNTIFS('2018'!H$1560:H$1701,"SOLUCIONADO",'2018'!G$1560:G$1701,F$8,'2018'!D$1560:D$1701,B179)</f>
        <v>0</v>
      </c>
      <c r="M179" s="471">
        <f>COUNTIFS('2018'!H$1560:H$1701,"SEGUIMIENTO",'2018'!G$1560:G$1701,F$165,'2018'!D$1560:D$1701,B179)</f>
        <v>0</v>
      </c>
      <c r="N179" s="471">
        <f>COUNTIFS('2018'!H$1560:H$1701,"SOLUCIONADO",'2018'!G$1560:G$1701,H$165,'2018'!D$1560:D$1701,D179)</f>
        <v>0</v>
      </c>
      <c r="O179" s="471">
        <f>COUNTIFS('2018'!H$1560:H$1701,"SEGUIMIENTO",'2018'!G$1560:G$1701,F$166,'2018'!D$1560:D$1701,B179)</f>
        <v>0</v>
      </c>
      <c r="P179" s="471">
        <f>COUNTIFS('2018'!$H$1560:$H$1701,"SOLUCIONADO",'2018'!$G$1560:$G$1701,$F$166,'2018'!$D$1560:$D$1701,$B179)</f>
        <v>1</v>
      </c>
      <c r="Q179" s="464"/>
      <c r="R179" s="439"/>
      <c r="S179" s="439"/>
      <c r="T179" s="439"/>
      <c r="U179" s="439"/>
      <c r="V179" s="439"/>
      <c r="W179" s="439"/>
      <c r="X179" s="439"/>
      <c r="Y179" s="439"/>
      <c r="Z179" s="439"/>
    </row>
    <row r="180" spans="1:26" ht="12.75">
      <c r="A180" s="474"/>
      <c r="B180" s="475"/>
      <c r="C180" s="475"/>
      <c r="D180" s="475"/>
      <c r="E180" s="475"/>
      <c r="F180" s="475"/>
      <c r="G180" s="475"/>
      <c r="H180" s="475"/>
      <c r="I180" s="475"/>
      <c r="J180" s="475"/>
      <c r="K180" s="475"/>
      <c r="L180" s="475"/>
      <c r="M180" s="475"/>
      <c r="N180" s="475"/>
      <c r="O180" s="475"/>
      <c r="P180" s="475"/>
      <c r="Q180" s="476"/>
      <c r="R180" s="439"/>
      <c r="S180" s="439"/>
      <c r="T180" s="439"/>
      <c r="U180" s="439"/>
      <c r="V180" s="439"/>
      <c r="W180" s="439"/>
      <c r="X180" s="439"/>
      <c r="Y180" s="439"/>
      <c r="Z180" s="439"/>
    </row>
    <row r="181" spans="1:26" ht="12.75">
      <c r="A181" s="550" t="s">
        <v>13199</v>
      </c>
      <c r="B181" s="551"/>
      <c r="C181" s="551"/>
      <c r="D181" s="551"/>
      <c r="E181" s="551"/>
      <c r="F181" s="551"/>
      <c r="G181" s="551"/>
      <c r="H181" s="551"/>
      <c r="I181" s="551"/>
      <c r="J181" s="551"/>
      <c r="K181" s="551"/>
      <c r="L181" s="551"/>
      <c r="M181" s="551"/>
      <c r="N181" s="551"/>
      <c r="O181" s="551"/>
      <c r="P181" s="551"/>
      <c r="Q181" s="552"/>
      <c r="R181" s="439"/>
      <c r="S181" s="439"/>
      <c r="T181" s="439"/>
      <c r="U181" s="439"/>
      <c r="V181" s="439"/>
      <c r="W181" s="439"/>
      <c r="X181" s="439"/>
      <c r="Y181" s="439"/>
      <c r="Z181" s="439"/>
    </row>
    <row r="182" spans="1:26" ht="12.75">
      <c r="A182" s="463"/>
      <c r="B182" s="439"/>
      <c r="C182" s="439"/>
      <c r="D182" s="439"/>
      <c r="E182" s="439"/>
      <c r="F182" s="439"/>
      <c r="G182" s="439"/>
      <c r="H182" s="439"/>
      <c r="I182" s="439"/>
      <c r="J182" s="439"/>
      <c r="K182" s="439"/>
      <c r="L182" s="439"/>
      <c r="M182" s="439"/>
      <c r="N182" s="439"/>
      <c r="O182" s="439"/>
      <c r="P182" s="439"/>
      <c r="Q182" s="464"/>
      <c r="R182" s="439"/>
      <c r="S182" s="439"/>
      <c r="T182" s="439"/>
      <c r="U182" s="439"/>
      <c r="V182" s="439"/>
      <c r="W182" s="439"/>
      <c r="X182" s="439"/>
      <c r="Y182" s="439"/>
      <c r="Z182" s="439"/>
    </row>
    <row r="183" spans="1:26" ht="12.75">
      <c r="A183" s="463"/>
      <c r="B183" s="553" t="s">
        <v>6748</v>
      </c>
      <c r="C183" s="544"/>
      <c r="D183" s="545"/>
      <c r="E183" s="466"/>
      <c r="F183" s="467" t="s">
        <v>44</v>
      </c>
      <c r="G183" s="467" t="s">
        <v>13191</v>
      </c>
      <c r="H183" s="467" t="s">
        <v>15</v>
      </c>
      <c r="I183" s="467" t="s">
        <v>4805</v>
      </c>
      <c r="J183" s="439"/>
      <c r="K183" s="467" t="s">
        <v>13192</v>
      </c>
      <c r="L183" s="467" t="s">
        <v>13191</v>
      </c>
      <c r="M183" s="467" t="s">
        <v>15</v>
      </c>
      <c r="N183" s="467" t="s">
        <v>4805</v>
      </c>
      <c r="O183" s="439"/>
      <c r="P183" s="439"/>
      <c r="Q183" s="464"/>
      <c r="R183" s="439"/>
      <c r="S183" s="439"/>
      <c r="T183" s="439"/>
      <c r="U183" s="439"/>
      <c r="V183" s="439"/>
      <c r="W183" s="439"/>
      <c r="X183" s="439"/>
      <c r="Y183" s="439"/>
      <c r="Z183" s="439"/>
    </row>
    <row r="184" spans="1:26" ht="12.75">
      <c r="A184" s="463"/>
      <c r="B184" s="468" t="s">
        <v>223</v>
      </c>
      <c r="C184" s="469">
        <f>COUNTIF('2018'!H1702:H1873,B184)</f>
        <v>151</v>
      </c>
      <c r="D184" s="470">
        <f>C184/C186</f>
        <v>0.87790697674418605</v>
      </c>
      <c r="E184" s="32"/>
      <c r="F184" s="468" t="s">
        <v>114</v>
      </c>
      <c r="G184" s="469">
        <f>COUNTIF('2018'!G$1702:G$1873,F184)</f>
        <v>40</v>
      </c>
      <c r="H184" s="469">
        <f>COUNTIFS('2018'!H$1702:H$1873,"SEGUIMIENTO",'2018'!G$1702:G$1873,F184)</f>
        <v>4</v>
      </c>
      <c r="I184" s="471">
        <f>COUNTIFS('2018'!H$1702:H$1873,"SOLUCIONADO",'2018'!G$1702:G$1873,F184)</f>
        <v>36</v>
      </c>
      <c r="J184" s="439"/>
      <c r="K184" s="468" t="s">
        <v>4647</v>
      </c>
      <c r="L184" s="469">
        <f t="shared" ref="L184:L191" si="9">M184+N184</f>
        <v>34</v>
      </c>
      <c r="M184" s="469">
        <f>COUNTIFS('2018'!H$1702:H$1873,"SEGUIMIENTO",'2018'!D$1702:D$1873,K184)</f>
        <v>3</v>
      </c>
      <c r="N184" s="471">
        <f>COUNTIFS('2018'!H$1702:H$1873,"SOLUCIONADO",'2018'!D$1702:D$1873,K184)</f>
        <v>31</v>
      </c>
      <c r="O184" s="439"/>
      <c r="P184" s="439"/>
      <c r="Q184" s="464"/>
      <c r="R184" s="439"/>
      <c r="S184" s="439"/>
      <c r="T184" s="439"/>
      <c r="U184" s="439"/>
      <c r="V184" s="439"/>
      <c r="W184" s="439"/>
      <c r="X184" s="439"/>
      <c r="Y184" s="439"/>
      <c r="Z184" s="439"/>
    </row>
    <row r="185" spans="1:26" ht="12.75">
      <c r="A185" s="463"/>
      <c r="B185" s="468" t="s">
        <v>118</v>
      </c>
      <c r="C185" s="469">
        <f>COUNTIF('2018'!H1702:H1873,B185)</f>
        <v>21</v>
      </c>
      <c r="D185" s="470">
        <f>C185/C186</f>
        <v>0.12209302325581395</v>
      </c>
      <c r="E185" s="32"/>
      <c r="F185" s="468" t="s">
        <v>271</v>
      </c>
      <c r="G185" s="469">
        <f>COUNTIF('2018'!G$1702:G$1873,F185)</f>
        <v>79</v>
      </c>
      <c r="H185" s="469">
        <f>COUNTIFS('2018'!H$1702:H$1873,"SEGUIMIENTO",'2018'!G$1702:G$1873,F185)</f>
        <v>14</v>
      </c>
      <c r="I185" s="471">
        <f>COUNTIFS('2018'!H$1702:H$1873,"SOLUCIONADO",'2018'!G$1702:G$1873,F185)</f>
        <v>65</v>
      </c>
      <c r="J185" s="439"/>
      <c r="K185" s="468" t="s">
        <v>4798</v>
      </c>
      <c r="L185" s="469">
        <f t="shared" si="9"/>
        <v>24</v>
      </c>
      <c r="M185" s="469">
        <f>COUNTIFS('2018'!H$1702:H$1873,"SEGUIMIENTO",'2018'!D$1702:D$1873,K185)</f>
        <v>4</v>
      </c>
      <c r="N185" s="471">
        <f>COUNTIFS('2018'!H$1702:H$1873,"SOLUCIONADO",'2018'!D$1702:D$1873,K185)</f>
        <v>20</v>
      </c>
      <c r="O185" s="439"/>
      <c r="P185" s="439"/>
      <c r="Q185" s="464"/>
      <c r="R185" s="439"/>
      <c r="S185" s="439"/>
      <c r="T185" s="439"/>
      <c r="U185" s="439"/>
      <c r="V185" s="439"/>
      <c r="W185" s="439"/>
      <c r="X185" s="439"/>
      <c r="Y185" s="439"/>
      <c r="Z185" s="439"/>
    </row>
    <row r="186" spans="1:26" ht="12.75">
      <c r="A186" s="463"/>
      <c r="B186" s="37"/>
      <c r="C186" s="469">
        <f>SUM(C184:C185)</f>
        <v>172</v>
      </c>
      <c r="D186" s="160"/>
      <c r="E186" s="32"/>
      <c r="F186" s="468" t="s">
        <v>222</v>
      </c>
      <c r="G186" s="469">
        <f>COUNTIF('2018'!G$1702:G$1873,F186)</f>
        <v>14</v>
      </c>
      <c r="H186" s="469">
        <f>COUNTIFS('2018'!H$1702:H$1873,"SEGUIMIENTO",'2018'!G$1702:G$1873,F186)</f>
        <v>1</v>
      </c>
      <c r="I186" s="471">
        <f>COUNTIFS('2018'!H$1702:H$1873,"SOLUCIONADO",'2018'!G$1702:G$1873,F186)</f>
        <v>13</v>
      </c>
      <c r="J186" s="439"/>
      <c r="K186" s="468" t="s">
        <v>4951</v>
      </c>
      <c r="L186" s="469">
        <f t="shared" si="9"/>
        <v>12</v>
      </c>
      <c r="M186" s="469">
        <f>COUNTIFS('2018'!H$1702:H$1873,"SEGUIMIENTO",'2018'!D$1702:D$1873,K186)</f>
        <v>3</v>
      </c>
      <c r="N186" s="471">
        <f>COUNTIFS('2018'!H$1702:H$1873,"SOLUCIONADO",'2018'!D$1702:D$1873,K186)</f>
        <v>9</v>
      </c>
      <c r="O186" s="439"/>
      <c r="P186" s="439"/>
      <c r="Q186" s="464"/>
      <c r="R186" s="439"/>
      <c r="S186" s="439"/>
      <c r="T186" s="439"/>
      <c r="U186" s="439"/>
      <c r="V186" s="439"/>
      <c r="W186" s="439"/>
      <c r="X186" s="439"/>
      <c r="Y186" s="439"/>
      <c r="Z186" s="439"/>
    </row>
    <row r="187" spans="1:26" ht="12.75">
      <c r="A187" s="463"/>
      <c r="B187" s="32"/>
      <c r="C187" s="31"/>
      <c r="D187" s="32"/>
      <c r="E187" s="32"/>
      <c r="F187" s="468" t="s">
        <v>4846</v>
      </c>
      <c r="G187" s="469">
        <f>COUNTIF('2018'!G$1702:G$1873,F187)</f>
        <v>1</v>
      </c>
      <c r="H187" s="469">
        <f>COUNTIFS('2018'!H$1702:H$1873,"SEGUIMIENTO",'2018'!G$1702:G$1873,F187)</f>
        <v>0</v>
      </c>
      <c r="I187" s="471">
        <f>COUNTIFS('2018'!H$1702:H$1873,"SOLUCIONADO",'2018'!G$1702:G$1873,F187)</f>
        <v>1</v>
      </c>
      <c r="J187" s="439"/>
      <c r="K187" s="468" t="s">
        <v>4671</v>
      </c>
      <c r="L187" s="469">
        <f t="shared" si="9"/>
        <v>42</v>
      </c>
      <c r="M187" s="469">
        <f>COUNTIFS('2018'!H$1702:H$1873,"SEGUIMIENTO",'2018'!D$1702:D$1873,K187)</f>
        <v>6</v>
      </c>
      <c r="N187" s="471">
        <f>COUNTIFS('2018'!H$1702:H$1873,"SOLUCIONADO",'2018'!D$1702:D$1873,K187)</f>
        <v>36</v>
      </c>
      <c r="O187" s="439"/>
      <c r="P187" s="439"/>
      <c r="Q187" s="464"/>
      <c r="R187" s="439"/>
      <c r="S187" s="439"/>
      <c r="T187" s="439"/>
      <c r="U187" s="439"/>
      <c r="V187" s="439"/>
      <c r="W187" s="439"/>
      <c r="X187" s="439"/>
      <c r="Y187" s="439"/>
      <c r="Z187" s="439"/>
    </row>
    <row r="188" spans="1:26" ht="12.75">
      <c r="A188" s="463"/>
      <c r="B188" s="32"/>
      <c r="C188" s="32"/>
      <c r="D188" s="32"/>
      <c r="E188" s="32"/>
      <c r="F188" s="468" t="s">
        <v>362</v>
      </c>
      <c r="G188" s="469">
        <f>COUNTIF('2018'!G$1702:G$1873,F188)</f>
        <v>19</v>
      </c>
      <c r="H188" s="469">
        <f>COUNTIFS('2018'!H$1702:H$1873,"SEGUIMIENTO",'2018'!G$1702:G$1873,F188)</f>
        <v>0</v>
      </c>
      <c r="I188" s="471">
        <f>COUNTIFS('2018'!H$1702:H$1873,"SOLUCIONADO",'2018'!G$1702:G$1873,F188)</f>
        <v>19</v>
      </c>
      <c r="J188" s="439"/>
      <c r="K188" s="468" t="s">
        <v>8976</v>
      </c>
      <c r="L188" s="469">
        <f t="shared" si="9"/>
        <v>21</v>
      </c>
      <c r="M188" s="469">
        <f>COUNTIFS('2018'!H$1702:H$1873,"SEGUIMIENTO",'2018'!D$1702:D$1873,K188)</f>
        <v>0</v>
      </c>
      <c r="N188" s="471">
        <f>COUNTIFS('2018'!H$1702:H$1873,"SOLUCIONADO",'2018'!D$1702:D$1873,K188)</f>
        <v>21</v>
      </c>
      <c r="O188" s="439"/>
      <c r="P188" s="439"/>
      <c r="Q188" s="464"/>
      <c r="R188" s="439"/>
      <c r="S188" s="439"/>
      <c r="T188" s="439"/>
      <c r="U188" s="439"/>
      <c r="V188" s="439"/>
      <c r="W188" s="439"/>
      <c r="X188" s="439"/>
      <c r="Y188" s="439"/>
      <c r="Z188" s="439"/>
    </row>
    <row r="189" spans="1:26" ht="12.75">
      <c r="A189" s="463"/>
      <c r="B189" s="32"/>
      <c r="C189" s="32"/>
      <c r="D189" s="32"/>
      <c r="E189" s="32"/>
      <c r="F189" s="473" t="s">
        <v>483</v>
      </c>
      <c r="G189" s="469">
        <f>COUNTIF('2018'!G$1702:G$1873,F189)</f>
        <v>3</v>
      </c>
      <c r="H189" s="469">
        <f>COUNTIFS('2018'!H$1702:H$1873,"SEGUIMIENTO",'2018'!G$1702:G$1873,F189)</f>
        <v>1</v>
      </c>
      <c r="I189" s="471">
        <f>COUNTIFS('2018'!H$1702:H$1873,"SOLUCIONADO",'2018'!G$1702:G$1873,F189)</f>
        <v>2</v>
      </c>
      <c r="J189" s="439"/>
      <c r="K189" s="468" t="s">
        <v>4667</v>
      </c>
      <c r="L189" s="469">
        <f t="shared" si="9"/>
        <v>15</v>
      </c>
      <c r="M189" s="469">
        <f>COUNTIFS('2018'!H$1702:H$1873,"SEGUIMIENTO",'2018'!D$1702:D$1873,K189)</f>
        <v>4</v>
      </c>
      <c r="N189" s="471">
        <f>COUNTIFS('2018'!H$1702:H$1873,"SOLUCIONADO",'2018'!D$1702:D$1873,K189)</f>
        <v>11</v>
      </c>
      <c r="O189" s="439"/>
      <c r="P189" s="439"/>
      <c r="Q189" s="464"/>
      <c r="R189" s="439"/>
      <c r="S189" s="439"/>
      <c r="T189" s="439"/>
      <c r="U189" s="439"/>
      <c r="V189" s="439"/>
      <c r="W189" s="439"/>
      <c r="X189" s="439"/>
      <c r="Y189" s="439"/>
      <c r="Z189" s="439"/>
    </row>
    <row r="190" spans="1:26" ht="12.75">
      <c r="A190" s="463"/>
      <c r="B190" s="32"/>
      <c r="C190" s="32"/>
      <c r="D190" s="32"/>
      <c r="E190" s="32"/>
      <c r="F190" s="473" t="s">
        <v>384</v>
      </c>
      <c r="G190" s="469">
        <f>COUNTIF('2018'!G$1702:G$1873,F190)</f>
        <v>16</v>
      </c>
      <c r="H190" s="469">
        <f>COUNTIFS('2018'!H$1702:H$1873,"SEGUIMIENTO",'2018'!G$1702:G$1873,F190)</f>
        <v>1</v>
      </c>
      <c r="I190" s="471">
        <f>COUNTIFS('2018'!H$1702:H$1873,"SOLUCIONADO",'2018'!G$1702:G$1873,F190)</f>
        <v>15</v>
      </c>
      <c r="J190" s="439"/>
      <c r="K190" s="468" t="s">
        <v>11143</v>
      </c>
      <c r="L190" s="469">
        <f t="shared" si="9"/>
        <v>24</v>
      </c>
      <c r="M190" s="469">
        <f>COUNTIFS('2018'!H$1702:H$1873,"SEGUIMIENTO",'2018'!D$1702:D$1873,K190)</f>
        <v>1</v>
      </c>
      <c r="N190" s="471">
        <f>COUNTIFS('2018'!H$1702:H$1873,"SOLUCIONADO",'2018'!D$1702:D$1873,K190)</f>
        <v>23</v>
      </c>
      <c r="O190" s="439"/>
      <c r="P190" s="439"/>
      <c r="Q190" s="464"/>
      <c r="R190" s="439"/>
      <c r="S190" s="439"/>
      <c r="T190" s="439"/>
      <c r="U190" s="439"/>
      <c r="V190" s="439"/>
      <c r="W190" s="439"/>
      <c r="X190" s="439"/>
      <c r="Y190" s="439"/>
      <c r="Z190" s="439"/>
    </row>
    <row r="191" spans="1:26" ht="12.75">
      <c r="A191" s="463"/>
      <c r="B191" s="32"/>
      <c r="C191" s="32"/>
      <c r="D191" s="32"/>
      <c r="E191" s="32"/>
      <c r="F191" s="32"/>
      <c r="G191" s="32"/>
      <c r="H191" s="32"/>
      <c r="I191" s="32"/>
      <c r="J191" s="439"/>
      <c r="K191" s="468"/>
      <c r="L191" s="469">
        <f t="shared" si="9"/>
        <v>0</v>
      </c>
      <c r="M191" s="469">
        <f>COUNTIFS('2018'!H$1702:H$1873,"SEGUIMIENTO",'2018'!D$1702:D$1873,K191)</f>
        <v>0</v>
      </c>
      <c r="N191" s="471">
        <f>COUNTIFS('2018'!H$1702:H$1873,"SOLUCIONADO",'2018'!D$1702:D$1873,K191)</f>
        <v>0</v>
      </c>
      <c r="O191" s="439"/>
      <c r="P191" s="439"/>
      <c r="Q191" s="464"/>
      <c r="R191" s="439"/>
      <c r="S191" s="439"/>
      <c r="T191" s="439"/>
      <c r="U191" s="439"/>
      <c r="V191" s="439"/>
      <c r="W191" s="439"/>
      <c r="X191" s="439"/>
      <c r="Y191" s="439"/>
      <c r="Z191" s="439"/>
    </row>
    <row r="192" spans="1:26" ht="12.75">
      <c r="A192" s="463"/>
      <c r="B192" s="32"/>
      <c r="C192" s="32"/>
      <c r="D192" s="32"/>
      <c r="E192" s="32"/>
      <c r="F192" s="32"/>
      <c r="G192" s="32"/>
      <c r="H192" s="32"/>
      <c r="I192" s="32"/>
      <c r="J192" s="439"/>
      <c r="K192" s="439"/>
      <c r="L192" s="439"/>
      <c r="M192" s="439"/>
      <c r="N192" s="439"/>
      <c r="O192" s="439"/>
      <c r="P192" s="439"/>
      <c r="Q192" s="464"/>
      <c r="R192" s="439"/>
      <c r="S192" s="439"/>
      <c r="T192" s="439"/>
      <c r="U192" s="439"/>
      <c r="V192" s="439"/>
      <c r="W192" s="439"/>
      <c r="X192" s="439"/>
      <c r="Y192" s="439"/>
      <c r="Z192" s="439"/>
    </row>
    <row r="193" spans="1:26" ht="12.75">
      <c r="A193" s="463"/>
      <c r="B193" s="32"/>
      <c r="C193" s="32"/>
      <c r="D193" s="32"/>
      <c r="E193" s="32"/>
      <c r="F193" s="32"/>
      <c r="G193" s="32"/>
      <c r="H193" s="32"/>
      <c r="I193" s="32"/>
      <c r="J193" s="439"/>
      <c r="K193" s="439"/>
      <c r="L193" s="439"/>
      <c r="M193" s="439"/>
      <c r="N193" s="439"/>
      <c r="O193" s="439"/>
      <c r="P193" s="439"/>
      <c r="Q193" s="464"/>
      <c r="R193" s="439"/>
      <c r="S193" s="439"/>
      <c r="T193" s="439"/>
      <c r="U193" s="439"/>
      <c r="V193" s="439"/>
      <c r="W193" s="439"/>
      <c r="X193" s="439"/>
      <c r="Y193" s="439"/>
      <c r="Z193" s="439"/>
    </row>
    <row r="194" spans="1:26" ht="12.75">
      <c r="A194" s="463"/>
      <c r="B194" s="556" t="s">
        <v>13481</v>
      </c>
      <c r="C194" s="549" t="s">
        <v>114</v>
      </c>
      <c r="D194" s="545"/>
      <c r="E194" s="549" t="s">
        <v>271</v>
      </c>
      <c r="F194" s="545"/>
      <c r="G194" s="549" t="s">
        <v>222</v>
      </c>
      <c r="H194" s="545"/>
      <c r="I194" s="549" t="s">
        <v>4846</v>
      </c>
      <c r="J194" s="545"/>
      <c r="K194" s="549" t="s">
        <v>362</v>
      </c>
      <c r="L194" s="545"/>
      <c r="M194" s="549" t="s">
        <v>483</v>
      </c>
      <c r="N194" s="545"/>
      <c r="O194" s="549" t="s">
        <v>384</v>
      </c>
      <c r="P194" s="545"/>
      <c r="Q194" s="464"/>
      <c r="R194" s="439"/>
      <c r="S194" s="439"/>
      <c r="T194" s="439"/>
      <c r="U194" s="439"/>
      <c r="V194" s="439"/>
      <c r="W194" s="439"/>
      <c r="X194" s="439"/>
      <c r="Y194" s="439"/>
      <c r="Z194" s="439"/>
    </row>
    <row r="195" spans="1:26" ht="12.75">
      <c r="A195" s="463"/>
      <c r="B195" s="557"/>
      <c r="C195" s="467" t="s">
        <v>15</v>
      </c>
      <c r="D195" s="467" t="s">
        <v>4805</v>
      </c>
      <c r="E195" s="467" t="s">
        <v>15</v>
      </c>
      <c r="F195" s="467" t="s">
        <v>4805</v>
      </c>
      <c r="G195" s="467" t="s">
        <v>15</v>
      </c>
      <c r="H195" s="467" t="s">
        <v>4805</v>
      </c>
      <c r="I195" s="467" t="s">
        <v>15</v>
      </c>
      <c r="J195" s="467" t="s">
        <v>4805</v>
      </c>
      <c r="K195" s="467" t="s">
        <v>15</v>
      </c>
      <c r="L195" s="467" t="s">
        <v>4805</v>
      </c>
      <c r="M195" s="467" t="s">
        <v>15</v>
      </c>
      <c r="N195" s="467" t="s">
        <v>4805</v>
      </c>
      <c r="O195" s="467" t="s">
        <v>15</v>
      </c>
      <c r="P195" s="467" t="s">
        <v>4805</v>
      </c>
      <c r="Q195" s="464"/>
      <c r="R195" s="439"/>
      <c r="S195" s="439"/>
      <c r="T195" s="439"/>
      <c r="U195" s="439"/>
      <c r="V195" s="439"/>
      <c r="W195" s="439"/>
      <c r="X195" s="439"/>
      <c r="Y195" s="439"/>
      <c r="Z195" s="439"/>
    </row>
    <row r="196" spans="1:26" ht="12.75">
      <c r="A196" s="463"/>
      <c r="B196" s="468" t="s">
        <v>4647</v>
      </c>
      <c r="C196" s="469">
        <f>COUNTIFS('2018'!H$1702:H$1873,"SEGUIMIENTO",'2018'!G$1702:G$1873,F$4,'2018'!D$1702:D$1873,B196)</f>
        <v>3</v>
      </c>
      <c r="D196" s="469">
        <f>COUNTIFS('2018'!H$1702:H$1873,"SOLUCIONADO",'2018'!G$1702:G$1873,F$4,'2018'!D$1702:D$1873,B196)</f>
        <v>14</v>
      </c>
      <c r="E196" s="469">
        <f>COUNTIFS('2018'!H$1702:H$1873,"SEGUIMIENTO",'2018'!G$1702:G$1873,F$5,'2018'!D$1702:D$1873,B196)</f>
        <v>0</v>
      </c>
      <c r="F196" s="471">
        <f>COUNTIFS('2018'!H$1702:H$1873,"SOLUCIONADO",'2018'!G$1702:G$1873,F$5,'2018'!D$1702:D$1873,B196)</f>
        <v>10</v>
      </c>
      <c r="G196" s="471">
        <f>COUNTIFS('2018'!H$1702:H$1873,"SEGUIMIENTO",'2018'!G$1702:G$1873,F$6,'2018'!D$1702:D$1873,B196)</f>
        <v>0</v>
      </c>
      <c r="H196" s="471">
        <f>COUNTIFS('2018'!H$1702:H$1873,"SOLUCIONADO",'2018'!G$1702:G$1873,F$6,'2018'!D$1702:D$1873,B196)</f>
        <v>1</v>
      </c>
      <c r="I196" s="471">
        <f>COUNTIFS('2018'!H$1702:H$1873,"SEGUIMIENTO",'2018'!G$1702:G$1873,F$7,'2018'!D$1702:D$1873,B196)</f>
        <v>0</v>
      </c>
      <c r="J196" s="471">
        <f>COUNTIFS('2018'!H$1702:H$1873,"SOLUCIONADO",'2018'!G$1702:G$1873,F$7,'2018'!D$1702:D$1873,B196)</f>
        <v>0</v>
      </c>
      <c r="K196" s="471">
        <f>COUNTIFS('2018'!H$1702:H$1873,"SEGUIMIENTO",'2018'!G$1702:G$1873,F$8,'2018'!D$1702:D$1873,B196)</f>
        <v>0</v>
      </c>
      <c r="L196" s="471">
        <f>COUNTIFS('2018'!H$1702:H$1873,"SOLUCIONADO",'2018'!G$1702:G$1873,F$8,'2018'!D$1702:D$1873,B196)</f>
        <v>2</v>
      </c>
      <c r="M196" s="471">
        <f>COUNTIFS('2018'!H$1702:H$1873,"SEGUIMIENTO",'2018'!G$1702:G$1873,F$165,'2018'!D$1702:D$1873,B196)</f>
        <v>0</v>
      </c>
      <c r="N196" s="471">
        <f>COUNTIFS('2018'!H$1702:H$1873,"SOLUCIONADO",'2018'!G$1702:G$1873,H$165,'2018'!D$1702:D$1873,D196)</f>
        <v>0</v>
      </c>
      <c r="O196" s="471">
        <f>COUNTIFS('2018'!H$1702:H$1873,"SEGUIMIENTO",'2018'!G$1702:G$1873,F$166,'2018'!D$1702:D$1873,B196)</f>
        <v>0</v>
      </c>
      <c r="P196" s="471">
        <f>COUNTIFS('2018'!$H$1702:$H$1873,"SOLUCIONADO",'2018'!$G$1702:$G$1873,$F$166,'2018'!$D$1702:$D$1873,$B196)</f>
        <v>3</v>
      </c>
      <c r="Q196" s="464"/>
      <c r="R196" s="439"/>
      <c r="S196" s="439"/>
      <c r="T196" s="439"/>
      <c r="U196" s="439"/>
      <c r="V196" s="439"/>
      <c r="W196" s="439"/>
      <c r="X196" s="439"/>
      <c r="Y196" s="439"/>
      <c r="Z196" s="439"/>
    </row>
    <row r="197" spans="1:26" ht="12.75">
      <c r="A197" s="463"/>
      <c r="B197" s="468" t="s">
        <v>4798</v>
      </c>
      <c r="C197" s="469">
        <f>COUNTIFS('2018'!H$1702:H$1873,"SEGUIMIENTO",'2018'!G$1702:G$1873,F$4,'2018'!D$1702:D$1873,B197)</f>
        <v>0</v>
      </c>
      <c r="D197" s="469">
        <f>COUNTIFS('2018'!H$1702:H$1873,"SOLUCIONADO",'2018'!G$1702:G$1873,F$4,'2018'!D$1702:D$1873,B197)</f>
        <v>3</v>
      </c>
      <c r="E197" s="469">
        <f>COUNTIFS('2018'!H$1702:H$1873,"SEGUIMIENTO",'2018'!G$1702:G$1873,F$5,'2018'!D$1702:D$1873,B197)</f>
        <v>3</v>
      </c>
      <c r="F197" s="471">
        <f>COUNTIFS('2018'!H$1702:H$1873,"SOLUCIONADO",'2018'!G$1702:G$1873,F$5,'2018'!D$1702:D$1873,B197)</f>
        <v>7</v>
      </c>
      <c r="G197" s="471">
        <f>COUNTIFS('2018'!H$1702:H$1873,"SEGUIMIENTO",'2018'!G$1702:G$1873,F$6,'2018'!D$1702:D$1873,B197)</f>
        <v>0</v>
      </c>
      <c r="H197" s="471">
        <f>COUNTIFS('2018'!H$1702:H$1873,"SOLUCIONADO",'2018'!G$1702:G$1873,F$6,'2018'!D$1702:D$1873,B197)</f>
        <v>1</v>
      </c>
      <c r="I197" s="471">
        <f>COUNTIFS('2018'!H$1702:H$1873,"SEGUIMIENTO",'2018'!G$1702:G$1873,F$7,'2018'!D$1702:D$1873,B197)</f>
        <v>0</v>
      </c>
      <c r="J197" s="471">
        <f>COUNTIFS('2018'!H$1702:H$1873,"SOLUCIONADO",'2018'!G$1702:G$1873,F$7,'2018'!D$1702:D$1873,B197)</f>
        <v>0</v>
      </c>
      <c r="K197" s="471">
        <f>COUNTIFS('2018'!H$1702:H$1873,"SEGUIMIENTO",'2018'!G$1702:G$1873,F$8,'2018'!D$1702:D$1873,B197)</f>
        <v>0</v>
      </c>
      <c r="L197" s="471">
        <f>COUNTIFS('2018'!H$1702:H$1873,"SOLUCIONADO",'2018'!G$1702:G$1873,F$8,'2018'!D$1702:D$1873,B197)</f>
        <v>6</v>
      </c>
      <c r="M197" s="471">
        <f>COUNTIFS('2018'!H$1702:H$1873,"SEGUIMIENTO",'2018'!G$1702:G$1873,F$165,'2018'!D$1702:D$1873,B197)</f>
        <v>0</v>
      </c>
      <c r="N197" s="471">
        <f>COUNTIFS('2018'!H$1702:H$1873,"SOLUCIONADO",'2018'!G$1702:G$1873,H$165,'2018'!D$1702:D$1873,D197)</f>
        <v>0</v>
      </c>
      <c r="O197" s="471">
        <f>COUNTIFS('2018'!H$1702:H$1873,"SEGUIMIENTO",'2018'!G$1702:G$1873,F$166,'2018'!D$1702:D$1873,B197)</f>
        <v>1</v>
      </c>
      <c r="P197" s="471">
        <f>COUNTIFS('2018'!$H$1702:$H$1873,"SOLUCIONADO",'2018'!$G$1702:$G$1873,$F$166,'2018'!$D$1702:$D$1873,$B197)</f>
        <v>3</v>
      </c>
      <c r="Q197" s="464"/>
      <c r="R197" s="439"/>
      <c r="S197" s="439"/>
      <c r="T197" s="439"/>
      <c r="U197" s="439"/>
      <c r="V197" s="439"/>
      <c r="W197" s="439"/>
      <c r="X197" s="439"/>
      <c r="Y197" s="439"/>
      <c r="Z197" s="439"/>
    </row>
    <row r="198" spans="1:26" ht="12.75">
      <c r="A198" s="463"/>
      <c r="B198" s="468" t="s">
        <v>4951</v>
      </c>
      <c r="C198" s="469">
        <f>COUNTIFS('2018'!H$1702:H$1873,"SEGUIMIENTO",'2018'!G$1702:G$1873,F$4,'2018'!D$1702:D$1873,B198)</f>
        <v>0</v>
      </c>
      <c r="D198" s="469">
        <f>COUNTIFS('2018'!H$1702:H$1873,"SOLUCIONADO",'2018'!G$1702:G$1873,F$4,'2018'!D$1702:D$1873,B198)</f>
        <v>2</v>
      </c>
      <c r="E198" s="469">
        <f>COUNTIFS('2018'!H$1702:H$1873,"SEGUIMIENTO",'2018'!G$1702:G$1873,F$5,'2018'!D$1702:D$1873,B198)</f>
        <v>3</v>
      </c>
      <c r="F198" s="471">
        <f>COUNTIFS('2018'!H$1702:H$1873,"SOLUCIONADO",'2018'!G$1702:G$1873,F$5,'2018'!D$1702:D$1873,B198)</f>
        <v>4</v>
      </c>
      <c r="G198" s="471">
        <f>COUNTIFS('2018'!H$1702:H$1873,"SEGUIMIENTO",'2018'!G$1702:G$1873,F$6,'2018'!D$1702:D$1873,B198)</f>
        <v>0</v>
      </c>
      <c r="H198" s="471">
        <f>COUNTIFS('2018'!H$1702:H$1873,"SOLUCIONADO",'2018'!G$1702:G$1873,F$6,'2018'!D$1702:D$1873,B198)</f>
        <v>0</v>
      </c>
      <c r="I198" s="471">
        <f>COUNTIFS('2018'!H$1702:H$1873,"SEGUIMIENTO",'2018'!G$1702:G$1873,F$7,'2018'!D$1702:D$1873,B198)</f>
        <v>0</v>
      </c>
      <c r="J198" s="471">
        <f>COUNTIFS('2018'!H$1702:H$1873,"SOLUCIONADO",'2018'!G$1702:G$1873,F$7,'2018'!D$1702:D$1873,B198)</f>
        <v>0</v>
      </c>
      <c r="K198" s="471">
        <f>COUNTIFS('2018'!H$1702:H$1873,"SEGUIMIENTO",'2018'!G$1702:G$1873,F$8,'2018'!D$1702:D$1873,B198)</f>
        <v>0</v>
      </c>
      <c r="L198" s="471">
        <f>COUNTIFS('2018'!H$1702:H$1873,"SOLUCIONADO",'2018'!G$1702:G$1873,F$8,'2018'!D$1702:D$1873,B198)</f>
        <v>0</v>
      </c>
      <c r="M198" s="471">
        <f>COUNTIFS('2018'!H$1702:H$1873,"SEGUIMIENTO",'2018'!G$1702:G$1873,F$165,'2018'!D$1702:D$1873,B198)</f>
        <v>0</v>
      </c>
      <c r="N198" s="471">
        <f>COUNTIFS('2018'!H$1702:H$1873,"SOLUCIONADO",'2018'!G$1702:G$1873,H$165,'2018'!D$1702:D$1873,D198)</f>
        <v>0</v>
      </c>
      <c r="O198" s="471">
        <f>COUNTIFS('2018'!H$1702:H$1873,"SEGUIMIENTO",'2018'!G$1702:G$1873,F$166,'2018'!D$1702:D$1873,B198)</f>
        <v>0</v>
      </c>
      <c r="P198" s="471">
        <f>COUNTIFS('2018'!$H$1702:$H$1873,"SOLUCIONADO",'2018'!$G$1702:$G$1873,$F$166,'2018'!$D$1702:$D$1873,$B198)</f>
        <v>2</v>
      </c>
      <c r="Q198" s="464"/>
      <c r="R198" s="439"/>
      <c r="S198" s="439"/>
      <c r="T198" s="439"/>
      <c r="U198" s="439"/>
      <c r="V198" s="439"/>
      <c r="W198" s="439"/>
      <c r="X198" s="439"/>
      <c r="Y198" s="439"/>
      <c r="Z198" s="439"/>
    </row>
    <row r="199" spans="1:26" ht="12.75">
      <c r="A199" s="463"/>
      <c r="B199" s="468" t="s">
        <v>4671</v>
      </c>
      <c r="C199" s="469">
        <f>COUNTIFS('2018'!H$1702:H$1873,"SEGUIMIENTO",'2018'!G$1702:G$1873,F$4,'2018'!D$1702:D$1873,B199)</f>
        <v>1</v>
      </c>
      <c r="D199" s="469">
        <f>COUNTIFS('2018'!H$1702:H$1873,"SOLUCIONADO",'2018'!G$1702:G$1873,F$4,'2018'!D$1702:D$1873,B199)</f>
        <v>3</v>
      </c>
      <c r="E199" s="469">
        <f>COUNTIFS('2018'!H$1702:H$1873,"SEGUIMIENTO",'2018'!G$1702:G$1873,F$5,'2018'!D$1702:D$1873,B199)</f>
        <v>4</v>
      </c>
      <c r="F199" s="471">
        <f>COUNTIFS('2018'!H$1702:H$1873,"SOLUCIONADO",'2018'!G$1702:G$1873,F$5,'2018'!D$1702:D$1873,B199)</f>
        <v>24</v>
      </c>
      <c r="G199" s="471">
        <f>COUNTIFS('2018'!H$1702:H$1873,"SEGUIMIENTO",'2018'!G$1702:G$1873,F$6,'2018'!D$1702:D$1873,B199)</f>
        <v>0</v>
      </c>
      <c r="H199" s="471">
        <f>COUNTIFS('2018'!H$1702:H$1873,"SOLUCIONADO",'2018'!G$1702:G$1873,F$6,'2018'!D$1702:D$1873,B199)</f>
        <v>6</v>
      </c>
      <c r="I199" s="471">
        <f>COUNTIFS('2018'!H$1702:H$1873,"SEGUIMIENTO",'2018'!G$1702:G$1873,F$7,'2018'!D$1702:D$1873,B199)</f>
        <v>0</v>
      </c>
      <c r="J199" s="471">
        <f>COUNTIFS('2018'!H$1702:H$1873,"SOLUCIONADO",'2018'!G$1702:G$1873,F$7,'2018'!D$1702:D$1873,B199)</f>
        <v>0</v>
      </c>
      <c r="K199" s="471">
        <f>COUNTIFS('2018'!H$1702:H$1873,"SEGUIMIENTO",'2018'!G$1702:G$1873,F$8,'2018'!D$1702:D$1873,B199)</f>
        <v>0</v>
      </c>
      <c r="L199" s="471">
        <f>COUNTIFS('2018'!H$1702:H$1873,"SOLUCIONADO",'2018'!G$1702:G$1873,F$8,'2018'!D$1702:D$1873,B199)</f>
        <v>1</v>
      </c>
      <c r="M199" s="471">
        <f>COUNTIFS('2018'!H$1702:H$1873,"SEGUIMIENTO",'2018'!G$1702:G$1873,F$165,'2018'!D$1702:D$1873,B199)</f>
        <v>1</v>
      </c>
      <c r="N199" s="471">
        <f>COUNTIFS('2018'!H$1702:H$1873,"SOLUCIONADO",'2018'!G$1702:G$1873,H$165,'2018'!D$1702:D$1873,D199)</f>
        <v>0</v>
      </c>
      <c r="O199" s="471">
        <f>COUNTIFS('2018'!H$1702:H$1873,"SEGUIMIENTO",'2018'!G$1702:G$1873,F$166,'2018'!D$1702:D$1873,B199)</f>
        <v>0</v>
      </c>
      <c r="P199" s="471">
        <f>COUNTIFS('2018'!$H$1702:$H$1873,"SOLUCIONADO",'2018'!$G$1702:$G$1873,$F$166,'2018'!$D$1702:$D$1873,$B199)</f>
        <v>2</v>
      </c>
      <c r="Q199" s="464"/>
      <c r="R199" s="439"/>
      <c r="S199" s="439"/>
      <c r="T199" s="439"/>
      <c r="U199" s="439"/>
      <c r="V199" s="439"/>
      <c r="W199" s="439"/>
      <c r="X199" s="439"/>
      <c r="Y199" s="439"/>
      <c r="Z199" s="439"/>
    </row>
    <row r="200" spans="1:26" ht="12.75">
      <c r="A200" s="463"/>
      <c r="B200" s="468" t="s">
        <v>8976</v>
      </c>
      <c r="C200" s="469">
        <f>COUNTIFS('2018'!H$1702:H$1873,"SEGUIMIENTO",'2018'!G$1702:G$1873,F$4,'2018'!D$1702:D$1873,B200)</f>
        <v>0</v>
      </c>
      <c r="D200" s="469">
        <f>COUNTIFS('2018'!H$1702:H$1873,"SOLUCIONADO",'2018'!G$1702:G$1873,F$4,'2018'!D$1702:D$1873,B200)</f>
        <v>8</v>
      </c>
      <c r="E200" s="469">
        <f>COUNTIFS('2018'!H$1702:H$1873,"SEGUIMIENTO",'2018'!G$1702:G$1873,F$5,'2018'!D$1702:D$1873,B200)</f>
        <v>0</v>
      </c>
      <c r="F200" s="471">
        <f>COUNTIFS('2018'!H$1702:H$1873,"SOLUCIONADO",'2018'!G$1702:G$1873,F$5,'2018'!D$1702:D$1873,B200)</f>
        <v>8</v>
      </c>
      <c r="G200" s="471">
        <f>COUNTIFS('2018'!H$1702:H$1873,"SEGUIMIENTO",'2018'!G$1702:G$1873,F$6,'2018'!D$1702:D$1873,B200)</f>
        <v>0</v>
      </c>
      <c r="H200" s="471">
        <f>COUNTIFS('2018'!H$1702:H$1873,"SOLUCIONADO",'2018'!G$1702:G$1873,F$6,'2018'!D$1702:D$1873,B200)</f>
        <v>1</v>
      </c>
      <c r="I200" s="471">
        <f>COUNTIFS('2018'!H$1702:H$1873,"SEGUIMIENTO",'2018'!G$1702:G$1873,F$7,'2018'!D$1702:D$1873,B200)</f>
        <v>0</v>
      </c>
      <c r="J200" s="471">
        <f>COUNTIFS('2018'!H$1702:H$1873,"SOLUCIONADO",'2018'!G$1702:G$1873,F$7,'2018'!D$1702:D$1873,B200)</f>
        <v>0</v>
      </c>
      <c r="K200" s="471">
        <f>COUNTIFS('2018'!H$1702:H$1873,"SEGUIMIENTO",'2018'!G$1702:G$1873,F$8,'2018'!D$1702:D$1873,B200)</f>
        <v>0</v>
      </c>
      <c r="L200" s="471">
        <f>COUNTIFS('2018'!H$1702:H$1873,"SOLUCIONADO",'2018'!G$1702:G$1873,F$8,'2018'!D$1702:D$1873,B200)</f>
        <v>3</v>
      </c>
      <c r="M200" s="471">
        <f>COUNTIFS('2018'!H$1702:H$1873,"SEGUIMIENTO",'2018'!G$1702:G$1873,F$165,'2018'!D$1702:D$1873,B200)</f>
        <v>0</v>
      </c>
      <c r="N200" s="471">
        <f>COUNTIFS('2018'!H$1702:H$1873,"SOLUCIONADO",'2018'!G$1702:G$1873,H$165,'2018'!D$1702:D$1873,D200)</f>
        <v>0</v>
      </c>
      <c r="O200" s="471">
        <f>COUNTIFS('2018'!H$1702:H$1873,"SEGUIMIENTO",'2018'!G$1702:G$1873,F$166,'2018'!D$1702:D$1873,B200)</f>
        <v>0</v>
      </c>
      <c r="P200" s="471">
        <f>COUNTIFS('2018'!$H$1702:$H$1873,"SOLUCIONADO",'2018'!$G$1702:$G$1873,$F$166,'2018'!$D$1702:$D$1873,$B200)</f>
        <v>1</v>
      </c>
      <c r="Q200" s="464"/>
      <c r="R200" s="439"/>
      <c r="S200" s="439"/>
      <c r="T200" s="439"/>
      <c r="U200" s="439"/>
      <c r="V200" s="439"/>
      <c r="W200" s="439"/>
      <c r="X200" s="439"/>
      <c r="Y200" s="439"/>
      <c r="Z200" s="439"/>
    </row>
    <row r="201" spans="1:26" ht="12.75">
      <c r="A201" s="463"/>
      <c r="B201" s="468" t="s">
        <v>4667</v>
      </c>
      <c r="C201" s="469">
        <f>COUNTIFS('2018'!H$1702:H$1873,"SEGUIMIENTO",'2018'!G$1702:G$1873,F$4,'2018'!D$1702:D$1873,B201)</f>
        <v>0</v>
      </c>
      <c r="D201" s="469">
        <f>COUNTIFS('2018'!H$1702:H$1873,"SOLUCIONADO",'2018'!G$1702:G$1873,F$4,'2018'!D$1702:D$1873,B201)</f>
        <v>2</v>
      </c>
      <c r="E201" s="469">
        <f>COUNTIFS('2018'!H$1702:H$1873,"SEGUIMIENTO",'2018'!G$1702:G$1873,F$5,'2018'!D$1702:D$1873,B201)</f>
        <v>3</v>
      </c>
      <c r="F201" s="471">
        <f>COUNTIFS('2018'!H$1702:H$1873,"SOLUCIONADO",'2018'!G$1702:G$1873,F$5,'2018'!D$1702:D$1873,B201)</f>
        <v>4</v>
      </c>
      <c r="G201" s="471">
        <f>COUNTIFS('2018'!H$1702:H$1873,"SEGUIMIENTO",'2018'!G$1702:G$1873,F$6,'2018'!D$1702:D$1873,B201)</f>
        <v>1</v>
      </c>
      <c r="H201" s="471">
        <f>COUNTIFS('2018'!H$1702:H$1873,"SOLUCIONADO",'2018'!G$1702:G$1873,F$6,'2018'!D$1702:D$1873,B201)</f>
        <v>1</v>
      </c>
      <c r="I201" s="471">
        <f>COUNTIFS('2018'!H$1702:H$1873,"SEGUIMIENTO",'2018'!G$1702:G$1873,F$7,'2018'!D$1702:D$1873,B201)</f>
        <v>0</v>
      </c>
      <c r="J201" s="471">
        <f>COUNTIFS('2018'!H$1702:H$1873,"SOLUCIONADO",'2018'!G$1702:G$1873,F$7,'2018'!D$1702:D$1873,B201)</f>
        <v>0</v>
      </c>
      <c r="K201" s="471">
        <f>COUNTIFS('2018'!H$1702:H$1873,"SEGUIMIENTO",'2018'!G$1702:G$1873,F$8,'2018'!D$1702:D$1873,B201)</f>
        <v>0</v>
      </c>
      <c r="L201" s="471">
        <f>COUNTIFS('2018'!H$1702:H$1873,"SOLUCIONADO",'2018'!G$1702:G$1873,F$8,'2018'!D$1702:D$1873,B201)</f>
        <v>4</v>
      </c>
      <c r="M201" s="471">
        <f>COUNTIFS('2018'!H$1702:H$1873,"SEGUIMIENTO",'2018'!G$1702:G$1873,F$165,'2018'!D$1702:D$1873,B201)</f>
        <v>0</v>
      </c>
      <c r="N201" s="471">
        <f>COUNTIFS('2018'!H$1702:H$1873,"SOLUCIONADO",'2018'!G$1702:G$1873,H$165,'2018'!D$1702:D$1873,D201)</f>
        <v>0</v>
      </c>
      <c r="O201" s="471">
        <f>COUNTIFS('2018'!H$1702:H$1873,"SEGUIMIENTO",'2018'!G$1702:G$1873,F$166,'2018'!D$1702:D$1873,B201)</f>
        <v>0</v>
      </c>
      <c r="P201" s="471">
        <f>COUNTIFS('2018'!$H$1702:$H$1873,"SOLUCIONADO",'2018'!$G$1702:$G$1873,$F$166,'2018'!$D$1702:$D$1873,$B201)</f>
        <v>0</v>
      </c>
      <c r="Q201" s="464"/>
      <c r="R201" s="439"/>
      <c r="S201" s="439"/>
      <c r="T201" s="439"/>
      <c r="U201" s="439"/>
      <c r="V201" s="439"/>
      <c r="W201" s="439"/>
      <c r="X201" s="439"/>
      <c r="Y201" s="439"/>
      <c r="Z201" s="439"/>
    </row>
    <row r="202" spans="1:26" ht="12.75">
      <c r="A202" s="463"/>
      <c r="B202" s="468"/>
      <c r="C202" s="469">
        <f>COUNTIFS('2018'!H$1702:H$1873,"SEGUIMIENTO",'2018'!G$1702:G$1873,F$4,'2018'!D$1702:D$1873,B202)</f>
        <v>0</v>
      </c>
      <c r="D202" s="469">
        <f>COUNTIFS('2018'!H$1702:H$1873,"SOLUCIONADO",'2018'!G$1702:G$1873,F$4,'2018'!D$1702:D$1873,B202)</f>
        <v>0</v>
      </c>
      <c r="E202" s="469">
        <f>COUNTIFS('2018'!H$1702:H$1873,"SEGUIMIENTO",'2018'!G$1702:G$1873,F$5,'2018'!D$1702:D$1873,B202)</f>
        <v>0</v>
      </c>
      <c r="F202" s="471">
        <f>COUNTIFS('2018'!H$1702:H$1873,"SOLUCIONADO",'2018'!G$1702:G$1873,F$5,'2018'!D$1702:D$1873,B202)</f>
        <v>0</v>
      </c>
      <c r="G202" s="471">
        <f>COUNTIFS('2018'!H$1702:H$1873,"SEGUIMIENTO",'2018'!G$1702:G$1873,F$6,'2018'!D$1702:D$1873,B202)</f>
        <v>0</v>
      </c>
      <c r="H202" s="471">
        <f>COUNTIFS('2018'!H$1702:H$1873,"SOLUCIONADO",'2018'!G$1702:G$1873,F$6,'2018'!D$1702:D$1873,B202)</f>
        <v>0</v>
      </c>
      <c r="I202" s="471">
        <f>COUNTIFS('2018'!H$1702:H$1873,"SEGUIMIENTO",'2018'!G$1702:G$1873,F$7,'2018'!D$1702:D$1873,B202)</f>
        <v>0</v>
      </c>
      <c r="J202" s="471">
        <f>COUNTIFS('2018'!H$1702:H$1873,"SOLUCIONADO",'2018'!G$1702:G$1873,F$7,'2018'!D$1702:D$1873,B202)</f>
        <v>0</v>
      </c>
      <c r="K202" s="471">
        <f>COUNTIFS('2018'!H$1702:H$1873,"SEGUIMIENTO",'2018'!G$1702:G$1873,F$8,'2018'!D$1702:D$1873,B202)</f>
        <v>0</v>
      </c>
      <c r="L202" s="471">
        <f>COUNTIFS('2018'!H$1702:H$1873,"SOLUCIONADO",'2018'!G$1702:G$1873,F$8,'2018'!D$1702:D$1873,B202)</f>
        <v>0</v>
      </c>
      <c r="M202" s="471">
        <f>COUNTIFS('2018'!H$1702:H$1873,"SEGUIMIENTO",'2018'!G$1702:G$1873,F$165,'2018'!D$1702:D$1873,B202)</f>
        <v>0</v>
      </c>
      <c r="N202" s="471">
        <f>COUNTIFS('2018'!H$1702:H$1873,"SOLUCIONADO",'2018'!G$1702:G$1873,H$165,'2018'!D$1702:D$1873,D202)</f>
        <v>0</v>
      </c>
      <c r="O202" s="471">
        <f>COUNTIFS('2018'!H$1702:H$1873,"SEGUIMIENTO",'2018'!G$1702:G$1873,F$166,'2018'!D$1702:D$1873,B202)</f>
        <v>0</v>
      </c>
      <c r="P202" s="471">
        <f>COUNTIFS('2018'!$H$1702:$H$1873,"SOLUCIONADO",'2018'!$G$1702:$G$1873,$F$166,'2018'!$D$1702:$D$1873,$B202)</f>
        <v>0</v>
      </c>
      <c r="Q202" s="464"/>
      <c r="R202" s="439"/>
      <c r="S202" s="439"/>
      <c r="T202" s="439"/>
      <c r="U202" s="439"/>
      <c r="V202" s="439"/>
      <c r="W202" s="439"/>
      <c r="X202" s="439"/>
      <c r="Y202" s="439"/>
      <c r="Z202" s="439"/>
    </row>
    <row r="203" spans="1:26" ht="12.75">
      <c r="A203" s="463"/>
      <c r="B203" s="468" t="s">
        <v>11143</v>
      </c>
      <c r="C203" s="469">
        <f>COUNTIFS('2018'!H$1702:H$1873,"SEGUIMIENTO",'2018'!G$1702:G$1873,F$4,'2018'!D$1702:D$1873,B203)</f>
        <v>0</v>
      </c>
      <c r="D203" s="469">
        <f>COUNTIFS('2018'!H$1702:H$1873,"SOLUCIONADO",'2018'!G$1702:G$1873,F$4,'2018'!D$1702:D$1873,B203)</f>
        <v>4</v>
      </c>
      <c r="E203" s="469">
        <f>COUNTIFS('2018'!H$1702:H$1873,"SEGUIMIENTO",'2018'!G$1702:G$1873,F$5,'2018'!D$1702:D$1873,B203)</f>
        <v>1</v>
      </c>
      <c r="F203" s="471">
        <f>COUNTIFS('2018'!H$1702:H$1873,"SOLUCIONADO",'2018'!G$1702:G$1873,F$5,'2018'!D$1702:D$1873,B203)</f>
        <v>8</v>
      </c>
      <c r="G203" s="471">
        <f>COUNTIFS('2018'!H$1702:H$1873,"SEGUIMIENTO",'2018'!G$1702:G$1873,F$6,'2018'!D$1702:D$1873,B203)</f>
        <v>0</v>
      </c>
      <c r="H203" s="471">
        <f>COUNTIFS('2018'!H$1702:H$1873,"SOLUCIONADO",'2018'!G$1702:G$1873,F$6,'2018'!D$1702:D$1873,B203)</f>
        <v>3</v>
      </c>
      <c r="I203" s="471">
        <f>COUNTIFS('2018'!H$1702:H$1873,"SEGUIMIENTO",'2018'!G$1702:G$1873,F$7,'2018'!D$1702:D$1873,B203)</f>
        <v>0</v>
      </c>
      <c r="J203" s="471">
        <f>COUNTIFS('2018'!H$1702:H$1873,"SOLUCIONADO",'2018'!G$1702:G$1873,F$7,'2018'!D$1702:D$1873,B203)</f>
        <v>1</v>
      </c>
      <c r="K203" s="471">
        <f>COUNTIFS('2018'!H$1702:H$1873,"SEGUIMIENTO",'2018'!G$1702:G$1873,F$8,'2018'!D$1702:D$1873,B203)</f>
        <v>0</v>
      </c>
      <c r="L203" s="471">
        <f>COUNTIFS('2018'!H$1702:H$1873,"SOLUCIONADO",'2018'!G$1702:G$1873,F$8,'2018'!D$1702:D$1873,B203)</f>
        <v>3</v>
      </c>
      <c r="M203" s="471">
        <f>COUNTIFS('2018'!H$1702:H$1873,"SEGUIMIENTO",'2018'!G$1702:G$1873,F$165,'2018'!D$1702:D$1873,B203)</f>
        <v>0</v>
      </c>
      <c r="N203" s="471">
        <f>COUNTIFS('2018'!H$1702:H$1873,"SOLUCIONADO",'2018'!G$1702:G$1873,H$165,'2018'!D$1702:D$1873,D203)</f>
        <v>0</v>
      </c>
      <c r="O203" s="471">
        <f>COUNTIFS('2018'!H$1702:H$1873,"SEGUIMIENTO",'2018'!G$1702:G$1873,F$166,'2018'!D$1702:D$1873,B203)</f>
        <v>0</v>
      </c>
      <c r="P203" s="471">
        <f>COUNTIFS('2018'!$H$1702:$H$1873,"SOLUCIONADO",'2018'!$G$1702:$G$1873,$F$166,'2018'!$D$1702:$D$1873,$B203)</f>
        <v>4</v>
      </c>
      <c r="Q203" s="464"/>
      <c r="R203" s="439"/>
      <c r="S203" s="439"/>
      <c r="T203" s="439"/>
      <c r="U203" s="439"/>
      <c r="V203" s="439"/>
      <c r="W203" s="439"/>
      <c r="X203" s="439"/>
      <c r="Y203" s="439"/>
      <c r="Z203" s="439"/>
    </row>
    <row r="204" spans="1:26" ht="12.75">
      <c r="A204" s="474"/>
      <c r="B204" s="475"/>
      <c r="C204" s="475"/>
      <c r="D204" s="475"/>
      <c r="E204" s="475"/>
      <c r="F204" s="475"/>
      <c r="G204" s="475"/>
      <c r="H204" s="475"/>
      <c r="I204" s="475"/>
      <c r="J204" s="475"/>
      <c r="K204" s="475"/>
      <c r="L204" s="475"/>
      <c r="M204" s="475"/>
      <c r="N204" s="475"/>
      <c r="O204" s="475"/>
      <c r="P204" s="475"/>
      <c r="Q204" s="476"/>
      <c r="R204" s="439"/>
      <c r="S204" s="439"/>
      <c r="T204" s="439"/>
      <c r="U204" s="439"/>
      <c r="V204" s="439"/>
      <c r="W204" s="439"/>
      <c r="X204" s="439"/>
      <c r="Y204" s="439"/>
      <c r="Z204" s="439"/>
    </row>
    <row r="205" spans="1:26" ht="12.75">
      <c r="A205" s="550" t="s">
        <v>13200</v>
      </c>
      <c r="B205" s="551"/>
      <c r="C205" s="551"/>
      <c r="D205" s="551"/>
      <c r="E205" s="551"/>
      <c r="F205" s="551"/>
      <c r="G205" s="551"/>
      <c r="H205" s="551"/>
      <c r="I205" s="551"/>
      <c r="J205" s="551"/>
      <c r="K205" s="551"/>
      <c r="L205" s="551"/>
      <c r="M205" s="551"/>
      <c r="N205" s="551"/>
      <c r="O205" s="551"/>
      <c r="P205" s="551"/>
      <c r="Q205" s="552"/>
      <c r="R205" s="439"/>
      <c r="S205" s="439"/>
      <c r="T205" s="439"/>
      <c r="U205" s="439"/>
      <c r="V205" s="439"/>
      <c r="W205" s="439"/>
      <c r="X205" s="439"/>
      <c r="Y205" s="439"/>
      <c r="Z205" s="439"/>
    </row>
    <row r="206" spans="1:26" ht="12.75">
      <c r="A206" s="463"/>
      <c r="B206" s="439"/>
      <c r="C206" s="439"/>
      <c r="D206" s="439"/>
      <c r="E206" s="439"/>
      <c r="F206" s="439"/>
      <c r="G206" s="439"/>
      <c r="H206" s="439"/>
      <c r="I206" s="439"/>
      <c r="J206" s="439"/>
      <c r="K206" s="439"/>
      <c r="L206" s="439"/>
      <c r="M206" s="439"/>
      <c r="N206" s="439"/>
      <c r="O206" s="439"/>
      <c r="P206" s="439"/>
      <c r="Q206" s="464"/>
      <c r="R206" s="439"/>
      <c r="S206" s="439"/>
      <c r="T206" s="439"/>
      <c r="U206" s="439"/>
      <c r="V206" s="439"/>
      <c r="W206" s="439"/>
      <c r="X206" s="439"/>
      <c r="Y206" s="439"/>
      <c r="Z206" s="439"/>
    </row>
    <row r="207" spans="1:26" ht="12.75">
      <c r="A207" s="463"/>
      <c r="B207" s="553" t="s">
        <v>6748</v>
      </c>
      <c r="C207" s="544"/>
      <c r="D207" s="545"/>
      <c r="E207" s="466"/>
      <c r="F207" s="467" t="s">
        <v>44</v>
      </c>
      <c r="G207" s="467" t="s">
        <v>13191</v>
      </c>
      <c r="H207" s="467" t="s">
        <v>15</v>
      </c>
      <c r="I207" s="467" t="s">
        <v>4805</v>
      </c>
      <c r="J207" s="439"/>
      <c r="K207" s="467" t="s">
        <v>13192</v>
      </c>
      <c r="L207" s="467" t="s">
        <v>13191</v>
      </c>
      <c r="M207" s="467" t="s">
        <v>15</v>
      </c>
      <c r="N207" s="467" t="s">
        <v>4805</v>
      </c>
      <c r="O207" s="439"/>
      <c r="P207" s="439"/>
      <c r="Q207" s="464"/>
      <c r="R207" s="439"/>
      <c r="S207" s="439"/>
      <c r="T207" s="439"/>
      <c r="U207" s="439"/>
      <c r="V207" s="439"/>
      <c r="W207" s="439"/>
      <c r="X207" s="439"/>
      <c r="Y207" s="439"/>
      <c r="Z207" s="439"/>
    </row>
    <row r="208" spans="1:26" ht="12.75">
      <c r="A208" s="463"/>
      <c r="B208" s="468" t="s">
        <v>223</v>
      </c>
      <c r="C208" s="469">
        <f>COUNTIF('2018'!H1874:H2065,B208)</f>
        <v>170</v>
      </c>
      <c r="D208" s="470">
        <f>C208/C210</f>
        <v>0.88541666666666663</v>
      </c>
      <c r="E208" s="32"/>
      <c r="F208" s="468" t="s">
        <v>114</v>
      </c>
      <c r="G208" s="469">
        <f>COUNTIF('2018'!G$1874:G$2065,F208)</f>
        <v>69</v>
      </c>
      <c r="H208" s="469">
        <f>COUNTIFS('2018'!H$1874:H$2065,"SEGUIMIENTO",'2018'!G$1874:G$2065,F208)</f>
        <v>8</v>
      </c>
      <c r="I208" s="471">
        <f>COUNTIFS('2018'!H$1874:H$2065,"SOLUCIONADO",'2018'!G$1874:G$2065,F208)</f>
        <v>61</v>
      </c>
      <c r="J208" s="439"/>
      <c r="K208" s="468" t="s">
        <v>4647</v>
      </c>
      <c r="L208" s="469">
        <f t="shared" ref="L208:L215" si="10">M208+N208</f>
        <v>18</v>
      </c>
      <c r="M208" s="469">
        <f>COUNTIFS('2018'!H$1873:H$2065,"SEGUIMIENTO",'2018'!D$1873:D$2065,K208)</f>
        <v>3</v>
      </c>
      <c r="N208" s="471">
        <f>COUNTIFS('2018'!H$1873:H$2065,"SOLUCIONADO",'2018'!D$1873:D$2065,K208)</f>
        <v>15</v>
      </c>
      <c r="O208" s="439"/>
      <c r="P208" s="439"/>
      <c r="Q208" s="464"/>
      <c r="R208" s="439"/>
      <c r="S208" s="439"/>
      <c r="T208" s="439"/>
      <c r="U208" s="439"/>
      <c r="V208" s="439"/>
      <c r="W208" s="439"/>
      <c r="X208" s="439"/>
      <c r="Y208" s="439"/>
      <c r="Z208" s="439"/>
    </row>
    <row r="209" spans="1:26" ht="12.75">
      <c r="A209" s="463"/>
      <c r="B209" s="468" t="s">
        <v>118</v>
      </c>
      <c r="C209" s="469">
        <f>COUNTIF('2018'!H1874:H2065,B209)</f>
        <v>22</v>
      </c>
      <c r="D209" s="470">
        <f>C209/C210</f>
        <v>0.11458333333333333</v>
      </c>
      <c r="E209" s="32"/>
      <c r="F209" s="468" t="s">
        <v>271</v>
      </c>
      <c r="G209" s="469">
        <f>COUNTIF('2018'!G$1874:G$2065,F209)</f>
        <v>72</v>
      </c>
      <c r="H209" s="469">
        <f>COUNTIFS('2018'!H$1874:H$2065,"SEGUIMIENTO",'2018'!G$1874:G$2065,F209)</f>
        <v>10</v>
      </c>
      <c r="I209" s="471">
        <f>COUNTIFS('2018'!H$1874:H$2065,"SOLUCIONADO",'2018'!G$1874:G$2065,F209)</f>
        <v>62</v>
      </c>
      <c r="J209" s="439"/>
      <c r="K209" s="468" t="s">
        <v>4798</v>
      </c>
      <c r="L209" s="469">
        <f t="shared" si="10"/>
        <v>21</v>
      </c>
      <c r="M209" s="469">
        <f>COUNTIFS('2018'!H$1873:H$2065,"SEGUIMIENTO",'2018'!D$1873:D$2065,K209)</f>
        <v>4</v>
      </c>
      <c r="N209" s="471">
        <f>COUNTIFS('2018'!H$1873:H$2065,"SOLUCIONADO",'2018'!D$1873:D$2065,K209)</f>
        <v>17</v>
      </c>
      <c r="O209" s="439"/>
      <c r="P209" s="439"/>
      <c r="Q209" s="464"/>
      <c r="R209" s="439"/>
      <c r="S209" s="439"/>
      <c r="T209" s="439"/>
      <c r="U209" s="439"/>
      <c r="V209" s="439"/>
      <c r="W209" s="439"/>
      <c r="X209" s="439"/>
      <c r="Y209" s="439"/>
      <c r="Z209" s="439"/>
    </row>
    <row r="210" spans="1:26" ht="12.75">
      <c r="A210" s="463"/>
      <c r="B210" s="37"/>
      <c r="C210" s="469">
        <f>SUM(C208:C209)</f>
        <v>192</v>
      </c>
      <c r="D210" s="160"/>
      <c r="E210" s="32"/>
      <c r="F210" s="468" t="s">
        <v>222</v>
      </c>
      <c r="G210" s="469">
        <f>COUNTIF('2018'!G$1874:G$2065,F210)</f>
        <v>13</v>
      </c>
      <c r="H210" s="469">
        <f>COUNTIFS('2018'!H$1874:H$2065,"SEGUIMIENTO",'2018'!G$1874:G$2065,F210)</f>
        <v>1</v>
      </c>
      <c r="I210" s="471">
        <f>COUNTIFS('2018'!H$1874:H$2065,"SOLUCIONADO",'2018'!G$1874:G$2065,F210)</f>
        <v>12</v>
      </c>
      <c r="J210" s="439"/>
      <c r="K210" s="468" t="s">
        <v>4951</v>
      </c>
      <c r="L210" s="469">
        <f t="shared" si="10"/>
        <v>17</v>
      </c>
      <c r="M210" s="469">
        <f>COUNTIFS('2018'!H$1873:H$2065,"SEGUIMIENTO",'2018'!D$1873:D$2065,K210)</f>
        <v>1</v>
      </c>
      <c r="N210" s="471">
        <f>COUNTIFS('2018'!H$1873:H$2065,"SOLUCIONADO",'2018'!D$1873:D$2065,K210)</f>
        <v>16</v>
      </c>
      <c r="O210" s="439"/>
      <c r="P210" s="439"/>
      <c r="Q210" s="464"/>
      <c r="R210" s="439"/>
      <c r="S210" s="439"/>
      <c r="T210" s="439"/>
      <c r="U210" s="439"/>
      <c r="V210" s="439"/>
      <c r="W210" s="439"/>
      <c r="X210" s="439"/>
      <c r="Y210" s="439"/>
      <c r="Z210" s="439"/>
    </row>
    <row r="211" spans="1:26" ht="12.75">
      <c r="A211" s="463"/>
      <c r="B211" s="32"/>
      <c r="C211" s="31"/>
      <c r="D211" s="32"/>
      <c r="E211" s="32"/>
      <c r="F211" s="468" t="s">
        <v>4846</v>
      </c>
      <c r="G211" s="469">
        <f>COUNTIF('2018'!G$1874:G$2065,F211)</f>
        <v>1</v>
      </c>
      <c r="H211" s="469">
        <f>COUNTIFS('2018'!H$1874:H$2065,"SEGUIMIENTO",'2018'!G$1874:G$2065,F211)</f>
        <v>1</v>
      </c>
      <c r="I211" s="471">
        <f>COUNTIFS('2018'!H$1874:H$2065,"SOLUCIONADO",'2018'!G$1874:G$2065,F211)</f>
        <v>0</v>
      </c>
      <c r="J211" s="439"/>
      <c r="K211" s="468" t="s">
        <v>4671</v>
      </c>
      <c r="L211" s="469">
        <f t="shared" si="10"/>
        <v>57</v>
      </c>
      <c r="M211" s="469">
        <f>COUNTIFS('2018'!H$1873:H$2065,"SEGUIMIENTO",'2018'!D$1873:D$2065,K211)</f>
        <v>0</v>
      </c>
      <c r="N211" s="471">
        <f>COUNTIFS('2018'!H$1873:H$2065,"SOLUCIONADO",'2018'!D$1873:D$2065,K211)</f>
        <v>57</v>
      </c>
      <c r="O211" s="439"/>
      <c r="P211" s="439"/>
      <c r="Q211" s="464"/>
      <c r="R211" s="439"/>
      <c r="S211" s="439"/>
      <c r="T211" s="439"/>
      <c r="U211" s="439"/>
      <c r="V211" s="439"/>
      <c r="W211" s="439"/>
      <c r="X211" s="439"/>
      <c r="Y211" s="439"/>
      <c r="Z211" s="439"/>
    </row>
    <row r="212" spans="1:26" ht="12.75">
      <c r="A212" s="463"/>
      <c r="B212" s="32"/>
      <c r="C212" s="32"/>
      <c r="D212" s="32"/>
      <c r="E212" s="32"/>
      <c r="F212" s="468" t="s">
        <v>362</v>
      </c>
      <c r="G212" s="469">
        <f>COUNTIF('2018'!G$1874:G$2065,F212)</f>
        <v>14</v>
      </c>
      <c r="H212" s="469">
        <f>COUNTIFS('2018'!H$1874:H$2065,"SEGUIMIENTO",'2018'!G$1874:G$2065,F212)</f>
        <v>0</v>
      </c>
      <c r="I212" s="471">
        <f>COUNTIFS('2018'!H$1874:H$2065,"SOLUCIONADO",'2018'!G$1874:G$2065,F212)</f>
        <v>14</v>
      </c>
      <c r="J212" s="439"/>
      <c r="K212" s="468" t="s">
        <v>4667</v>
      </c>
      <c r="L212" s="469">
        <f t="shared" si="10"/>
        <v>54</v>
      </c>
      <c r="M212" s="469">
        <f>COUNTIFS('2018'!H$1873:H$2065,"SEGUIMIENTO",'2018'!D$1873:D$2065,K212)</f>
        <v>11</v>
      </c>
      <c r="N212" s="471">
        <f>COUNTIFS('2018'!H$1873:H$2065,"SOLUCIONADO",'2018'!D$1873:D$2065,K212)</f>
        <v>43</v>
      </c>
      <c r="O212" s="439"/>
      <c r="P212" s="439"/>
      <c r="Q212" s="464"/>
      <c r="R212" s="439"/>
      <c r="S212" s="439"/>
      <c r="T212" s="439"/>
      <c r="U212" s="439"/>
      <c r="V212" s="439"/>
      <c r="W212" s="439"/>
      <c r="X212" s="439"/>
      <c r="Y212" s="439"/>
      <c r="Z212" s="439"/>
    </row>
    <row r="213" spans="1:26" ht="12.75">
      <c r="A213" s="463"/>
      <c r="B213" s="32"/>
      <c r="C213" s="32"/>
      <c r="D213" s="32"/>
      <c r="E213" s="32"/>
      <c r="F213" s="473" t="s">
        <v>483</v>
      </c>
      <c r="G213" s="469">
        <f>COUNTIF('2018'!G$1874:G$2065,F213)</f>
        <v>3</v>
      </c>
      <c r="H213" s="469">
        <f>COUNTIFS('2018'!H$1874:H$2065,"SEGUIMIENTO",'2018'!G$1874:G$2065,F213)</f>
        <v>0</v>
      </c>
      <c r="I213" s="471">
        <f>COUNTIFS('2018'!H$1874:H$2065,"SOLUCIONADO",'2018'!G$1874:G$2065,F213)</f>
        <v>3</v>
      </c>
      <c r="J213" s="439"/>
      <c r="K213" s="468" t="s">
        <v>11143</v>
      </c>
      <c r="L213" s="469">
        <f t="shared" si="10"/>
        <v>15</v>
      </c>
      <c r="M213" s="469">
        <f>COUNTIFS('2018'!H$1873:H$2065,"SEGUIMIENTO",'2018'!D$1873:D$2065,K213)</f>
        <v>1</v>
      </c>
      <c r="N213" s="471">
        <f>COUNTIFS('2018'!H$1873:H$2065,"SOLUCIONADO",'2018'!D$1873:D$2065,K213)</f>
        <v>14</v>
      </c>
      <c r="O213" s="439"/>
      <c r="P213" s="439"/>
      <c r="Q213" s="464"/>
      <c r="R213" s="439"/>
      <c r="S213" s="439"/>
      <c r="T213" s="439"/>
      <c r="U213" s="439"/>
      <c r="V213" s="439"/>
      <c r="W213" s="439"/>
      <c r="X213" s="439"/>
      <c r="Y213" s="439"/>
      <c r="Z213" s="439"/>
    </row>
    <row r="214" spans="1:26" ht="12.75">
      <c r="A214" s="463"/>
      <c r="B214" s="32"/>
      <c r="C214" s="32"/>
      <c r="D214" s="32"/>
      <c r="E214" s="32"/>
      <c r="F214" s="473" t="s">
        <v>384</v>
      </c>
      <c r="G214" s="469">
        <f>COUNTIF('2018'!G$1874:G$2065,F214)</f>
        <v>20</v>
      </c>
      <c r="H214" s="469">
        <f>COUNTIFS('2018'!H$1874:H$2065,"SEGUIMIENTO",'2018'!G$1874:G$2065,F214)</f>
        <v>2</v>
      </c>
      <c r="I214" s="471">
        <f>COUNTIFS('2018'!H$1874:H$2065,"SOLUCIONADO",'2018'!G$1874:G$2065,F214)</f>
        <v>18</v>
      </c>
      <c r="J214" s="439"/>
      <c r="K214" s="468" t="s">
        <v>4687</v>
      </c>
      <c r="L214" s="469">
        <f t="shared" si="10"/>
        <v>11</v>
      </c>
      <c r="M214" s="469">
        <f>COUNTIFS('2018'!H$1873:H$2065,"SEGUIMIENTO",'2018'!D$1873:D$2065,K214)</f>
        <v>2</v>
      </c>
      <c r="N214" s="471">
        <f>COUNTIFS('2018'!H$1873:H$2065,"SOLUCIONADO",'2018'!D$1873:D$2065,K214)</f>
        <v>9</v>
      </c>
      <c r="O214" s="439"/>
      <c r="P214" s="439"/>
      <c r="Q214" s="464"/>
      <c r="R214" s="439"/>
      <c r="S214" s="439"/>
      <c r="T214" s="439"/>
      <c r="U214" s="439"/>
      <c r="V214" s="439"/>
      <c r="W214" s="439"/>
      <c r="X214" s="439"/>
      <c r="Y214" s="439"/>
      <c r="Z214" s="439"/>
    </row>
    <row r="215" spans="1:26" ht="12.75">
      <c r="A215" s="463"/>
      <c r="B215" s="32"/>
      <c r="C215" s="32"/>
      <c r="D215" s="32"/>
      <c r="E215" s="32"/>
      <c r="F215" s="32"/>
      <c r="G215" s="32"/>
      <c r="H215" s="32"/>
      <c r="I215" s="32"/>
      <c r="J215" s="439"/>
      <c r="K215" s="468"/>
      <c r="L215" s="469">
        <f t="shared" si="10"/>
        <v>0</v>
      </c>
      <c r="M215" s="469">
        <f>COUNTIFS('2018'!H$1873:H$2065,"SEGUIMIENTO",'2018'!D$1873:D$2065,K215)</f>
        <v>0</v>
      </c>
      <c r="N215" s="471">
        <f>COUNTIFS('2018'!H$1873:H$2065,"SOLUCIONADO",'2018'!D$1873:D$2065,K215)</f>
        <v>0</v>
      </c>
      <c r="O215" s="439"/>
      <c r="P215" s="439"/>
      <c r="Q215" s="464"/>
      <c r="R215" s="439"/>
      <c r="S215" s="439"/>
      <c r="T215" s="439"/>
      <c r="U215" s="439"/>
      <c r="V215" s="439"/>
      <c r="W215" s="439"/>
      <c r="X215" s="439"/>
      <c r="Y215" s="439"/>
      <c r="Z215" s="439"/>
    </row>
    <row r="216" spans="1:26" ht="12.75">
      <c r="A216" s="463"/>
      <c r="B216" s="32"/>
      <c r="C216" s="32"/>
      <c r="D216" s="32"/>
      <c r="E216" s="32"/>
      <c r="F216" s="32"/>
      <c r="G216" s="32"/>
      <c r="H216" s="32"/>
      <c r="I216" s="32"/>
      <c r="J216" s="439"/>
      <c r="K216" s="439"/>
      <c r="L216" s="439"/>
      <c r="M216" s="439"/>
      <c r="N216" s="439"/>
      <c r="O216" s="439"/>
      <c r="P216" s="439"/>
      <c r="Q216" s="464"/>
      <c r="R216" s="439"/>
      <c r="S216" s="439"/>
      <c r="T216" s="439"/>
      <c r="U216" s="439"/>
      <c r="V216" s="439"/>
      <c r="W216" s="439"/>
      <c r="X216" s="439"/>
      <c r="Y216" s="439"/>
      <c r="Z216" s="439"/>
    </row>
    <row r="217" spans="1:26" ht="12.75">
      <c r="A217" s="463"/>
      <c r="B217" s="32"/>
      <c r="C217" s="32"/>
      <c r="D217" s="32"/>
      <c r="E217" s="32"/>
      <c r="F217" s="32"/>
      <c r="G217" s="32"/>
      <c r="H217" s="32"/>
      <c r="I217" s="32"/>
      <c r="J217" s="439"/>
      <c r="K217" s="439"/>
      <c r="L217" s="439"/>
      <c r="M217" s="439"/>
      <c r="N217" s="439"/>
      <c r="O217" s="439"/>
      <c r="P217" s="439"/>
      <c r="Q217" s="464"/>
      <c r="R217" s="439"/>
      <c r="S217" s="439"/>
      <c r="T217" s="439"/>
      <c r="U217" s="439"/>
      <c r="V217" s="439"/>
      <c r="W217" s="439"/>
      <c r="X217" s="439"/>
      <c r="Y217" s="439"/>
      <c r="Z217" s="439"/>
    </row>
    <row r="218" spans="1:26" ht="12.75">
      <c r="A218" s="463"/>
      <c r="B218" s="556" t="s">
        <v>13481</v>
      </c>
      <c r="C218" s="549" t="s">
        <v>114</v>
      </c>
      <c r="D218" s="545"/>
      <c r="E218" s="549" t="s">
        <v>271</v>
      </c>
      <c r="F218" s="545"/>
      <c r="G218" s="549" t="s">
        <v>222</v>
      </c>
      <c r="H218" s="545"/>
      <c r="I218" s="549" t="s">
        <v>4846</v>
      </c>
      <c r="J218" s="545"/>
      <c r="K218" s="549" t="s">
        <v>362</v>
      </c>
      <c r="L218" s="545"/>
      <c r="M218" s="549" t="s">
        <v>483</v>
      </c>
      <c r="N218" s="545"/>
      <c r="O218" s="549" t="s">
        <v>384</v>
      </c>
      <c r="P218" s="545"/>
      <c r="Q218" s="464"/>
      <c r="R218" s="439"/>
      <c r="S218" s="439"/>
      <c r="T218" s="439"/>
      <c r="U218" s="439"/>
      <c r="V218" s="439"/>
      <c r="W218" s="439"/>
      <c r="X218" s="439"/>
      <c r="Y218" s="439"/>
      <c r="Z218" s="439"/>
    </row>
    <row r="219" spans="1:26" ht="12.75">
      <c r="A219" s="463"/>
      <c r="B219" s="557"/>
      <c r="C219" s="467" t="s">
        <v>15</v>
      </c>
      <c r="D219" s="467" t="s">
        <v>4805</v>
      </c>
      <c r="E219" s="467" t="s">
        <v>15</v>
      </c>
      <c r="F219" s="467" t="s">
        <v>4805</v>
      </c>
      <c r="G219" s="467" t="s">
        <v>15</v>
      </c>
      <c r="H219" s="467" t="s">
        <v>4805</v>
      </c>
      <c r="I219" s="467" t="s">
        <v>15</v>
      </c>
      <c r="J219" s="467" t="s">
        <v>4805</v>
      </c>
      <c r="K219" s="467" t="s">
        <v>15</v>
      </c>
      <c r="L219" s="467" t="s">
        <v>4805</v>
      </c>
      <c r="M219" s="467" t="s">
        <v>15</v>
      </c>
      <c r="N219" s="467" t="s">
        <v>4805</v>
      </c>
      <c r="O219" s="467" t="s">
        <v>15</v>
      </c>
      <c r="P219" s="467" t="s">
        <v>4805</v>
      </c>
      <c r="Q219" s="464"/>
      <c r="R219" s="439"/>
      <c r="S219" s="439"/>
      <c r="T219" s="439"/>
      <c r="U219" s="439"/>
      <c r="V219" s="439"/>
      <c r="W219" s="439"/>
      <c r="X219" s="439"/>
      <c r="Y219" s="439"/>
      <c r="Z219" s="439"/>
    </row>
    <row r="220" spans="1:26" ht="12.75">
      <c r="A220" s="463"/>
      <c r="B220" s="468" t="s">
        <v>4647</v>
      </c>
      <c r="C220" s="469">
        <f>COUNTIFS('2018'!H$1874:H$2065,"SEGUIMIENTO",'2018'!G$1874:G$2065,F$4,'2018'!D$1874:D$2065,B220)</f>
        <v>2</v>
      </c>
      <c r="D220" s="469">
        <f>COUNTIFS('2018'!H$1874:H$2065,"SOLUCIONADO",'2018'!G$1874:G$2065,F$4,'2018'!D$1874:D$2065,B220)</f>
        <v>10</v>
      </c>
      <c r="E220" s="469">
        <f>COUNTIFS('2018'!H$1874:H$2065,"SEGUIMIENTO",'2018'!G$1874:G$2065,F$5,'2018'!D$1874:D$2065,B220)</f>
        <v>0</v>
      </c>
      <c r="F220" s="471">
        <f>COUNTIFS('2018'!H$1874:H$2065,"SOLUCIONADO",'2018'!G$1874:G$2065,F$5,'2018'!D$1874:D$2065,B220)</f>
        <v>2</v>
      </c>
      <c r="G220" s="471">
        <f>COUNTIFS('2018'!H$1874:H$2065,"SEGUIMIENTO",'2018'!G$1874:G$2065,F$6,'2018'!D$1874:D$2065,B220)</f>
        <v>0</v>
      </c>
      <c r="H220" s="471">
        <f>COUNTIFS('2018'!H$1874:H$2065,"SOLUCIONADO",'2018'!G$1874:G$2065,F$6,'2018'!D$1874:D$2065,B220)</f>
        <v>1</v>
      </c>
      <c r="I220" s="471">
        <f>COUNTIFS('2018'!H$1874:H$2065,"SEGUIMIENTO",'2018'!G$1874:G$2065,F$7,'2018'!D$1874:D$2065,B220)</f>
        <v>1</v>
      </c>
      <c r="J220" s="471">
        <f>COUNTIFS('2018'!H$1874:H$2065,"SOLUCIONADO",'2018'!G$1874:G$2065,F$7,'2018'!D$1874:D$2065,B220)</f>
        <v>0</v>
      </c>
      <c r="K220" s="471">
        <f>COUNTIFS('2018'!H$1874:H$2065,"SEGUIMIENTO",'2018'!G$1874:G$2065,F$8,'2018'!D$1874:D$2065,B220)</f>
        <v>0</v>
      </c>
      <c r="L220" s="471">
        <f>COUNTIFS('2018'!H$1874:H$2065,"SOLUCIONADO",'2018'!G$1874:G$2065,F$8,'2018'!D$1874:D$2065,B220)</f>
        <v>0</v>
      </c>
      <c r="M220" s="471">
        <f>COUNTIFS('2018'!H$1874:H$2065,"SEGUIMIENTO",'2018'!G$1874:G$2065,F$165,'2018'!D$1874:D$2065,B220)</f>
        <v>0</v>
      </c>
      <c r="N220" s="471">
        <f>COUNTIFS('2018'!H$1874:H$2065,"SOLUCIONADO",'2018'!G$1874:G$2065,H$165,'2018'!D$1874:D$2065,D220)</f>
        <v>0</v>
      </c>
      <c r="O220" s="471">
        <f>COUNTIFS('2018'!H$1874:H$2065,"SEGUIMIENTO",'2018'!G$1874:G$2065,F$166,'2018'!D$1874:D$2065,B220)</f>
        <v>0</v>
      </c>
      <c r="P220" s="471">
        <f>COUNTIFS('2018'!$H$1874:$H$2065,"SOLUCIONADO",'2018'!$G$1874:$G$2065,$F$166,'2018'!$D$1874:$D$2065,$B220)</f>
        <v>1</v>
      </c>
      <c r="Q220" s="464"/>
      <c r="R220" s="439"/>
      <c r="S220" s="439"/>
      <c r="T220" s="439"/>
      <c r="U220" s="439"/>
      <c r="V220" s="439"/>
      <c r="W220" s="439"/>
      <c r="X220" s="439"/>
      <c r="Y220" s="439"/>
      <c r="Z220" s="439"/>
    </row>
    <row r="221" spans="1:26" ht="12.75">
      <c r="A221" s="463"/>
      <c r="B221" s="468" t="s">
        <v>4798</v>
      </c>
      <c r="C221" s="469">
        <f>COUNTIFS('2018'!H$1874:H$2065,"SEGUIMIENTO",'2018'!G$1874:G$2065,F$4,'2018'!D$1874:D$2065,B221)</f>
        <v>2</v>
      </c>
      <c r="D221" s="469">
        <f>COUNTIFS('2018'!H$1874:H$2065,"SOLUCIONADO",'2018'!G$1874:G$2065,F$4,'2018'!D$1874:D$2065,B221)</f>
        <v>6</v>
      </c>
      <c r="E221" s="469">
        <f>COUNTIFS('2018'!H$1874:H$2065,"SEGUIMIENTO",'2018'!G$1874:G$2065,F$5,'2018'!D$1874:D$2065,B221)</f>
        <v>2</v>
      </c>
      <c r="F221" s="471">
        <f>COUNTIFS('2018'!H$1874:H$2065,"SOLUCIONADO",'2018'!G$1874:G$2065,F$5,'2018'!D$1874:D$2065,B221)</f>
        <v>4</v>
      </c>
      <c r="G221" s="471">
        <f>COUNTIFS('2018'!H$1874:H$2065,"SEGUIMIENTO",'2018'!G$1874:G$2065,F$6,'2018'!D$1874:D$2065,B221)</f>
        <v>0</v>
      </c>
      <c r="H221" s="471">
        <f>COUNTIFS('2018'!H$1874:H$2065,"SOLUCIONADO",'2018'!G$1874:G$2065,F$6,'2018'!D$1874:D$2065,B221)</f>
        <v>0</v>
      </c>
      <c r="I221" s="471">
        <f>COUNTIFS('2018'!H$1874:H$2065,"SEGUIMIENTO",'2018'!G$1874:G$2065,F$7,'2018'!D$1874:D$2065,B221)</f>
        <v>0</v>
      </c>
      <c r="J221" s="471">
        <f>COUNTIFS('2018'!H$1874:H$2065,"SOLUCIONADO",'2018'!G$1874:G$2065,F$7,'2018'!D$1874:D$2065,B221)</f>
        <v>0</v>
      </c>
      <c r="K221" s="471">
        <f>COUNTIFS('2018'!H$1874:H$2065,"SEGUIMIENTO",'2018'!G$1874:G$2065,F$8,'2018'!D$1874:D$2065,B221)</f>
        <v>0</v>
      </c>
      <c r="L221" s="471">
        <f>COUNTIFS('2018'!H$1874:H$2065,"SOLUCIONADO",'2018'!G$1874:G$2065,F$8,'2018'!D$1874:D$2065,B221)</f>
        <v>4</v>
      </c>
      <c r="M221" s="471">
        <f>COUNTIFS('2018'!H$1874:H$2065,"SEGUIMIENTO",'2018'!G$1874:G$2065,F$165,'2018'!D$1874:D$2065,B221)</f>
        <v>0</v>
      </c>
      <c r="N221" s="471">
        <f>COUNTIFS('2018'!H$1874:H$2065,"SOLUCIONADO",'2018'!G$1874:G$2065,H$165,'2018'!D$1874:D$2065,D221)</f>
        <v>0</v>
      </c>
      <c r="O221" s="471">
        <f>COUNTIFS('2018'!H$1874:H$2065,"SEGUIMIENTO",'2018'!G$1874:G$2065,F$166,'2018'!D$1874:D$2065,B221)</f>
        <v>0</v>
      </c>
      <c r="P221" s="471">
        <f>COUNTIFS('2018'!$H$1874:$H$2065,"SOLUCIONADO",'2018'!$G$1874:$G$2065,$F$166,'2018'!$D$1874:$D$2065,$B221)</f>
        <v>2</v>
      </c>
      <c r="Q221" s="464"/>
      <c r="R221" s="439"/>
      <c r="S221" s="439"/>
      <c r="T221" s="439"/>
      <c r="U221" s="439"/>
      <c r="V221" s="439"/>
      <c r="W221" s="439"/>
      <c r="X221" s="439"/>
      <c r="Y221" s="439"/>
      <c r="Z221" s="439"/>
    </row>
    <row r="222" spans="1:26" ht="12.75">
      <c r="A222" s="463"/>
      <c r="B222" s="468" t="s">
        <v>4951</v>
      </c>
      <c r="C222" s="469">
        <f>COUNTIFS('2018'!H$1874:H$2065,"SEGUIMIENTO",'2018'!G$1874:G$2065,F$4,'2018'!D$1874:D$2065,B222)</f>
        <v>0</v>
      </c>
      <c r="D222" s="469">
        <f>COUNTIFS('2018'!H$1874:H$2065,"SOLUCIONADO",'2018'!G$1874:G$2065,F$4,'2018'!D$1874:D$2065,B222)</f>
        <v>8</v>
      </c>
      <c r="E222" s="469">
        <f>COUNTIFS('2018'!H$1874:H$2065,"SEGUIMIENTO",'2018'!G$1874:G$2065,F$5,'2018'!D$1874:D$2065,B222)</f>
        <v>1</v>
      </c>
      <c r="F222" s="471">
        <f>COUNTIFS('2018'!H$1874:H$2065,"SOLUCIONADO",'2018'!G$1874:G$2065,F$5,'2018'!D$1874:D$2065,B222)</f>
        <v>4</v>
      </c>
      <c r="G222" s="471">
        <f>COUNTIFS('2018'!H$1874:H$2065,"SEGUIMIENTO",'2018'!G$1874:G$2065,F$6,'2018'!D$1874:D$2065,B222)</f>
        <v>0</v>
      </c>
      <c r="H222" s="471">
        <f>COUNTIFS('2018'!H$1874:H$2065,"SOLUCIONADO",'2018'!G$1874:G$2065,F$6,'2018'!D$1874:D$2065,B222)</f>
        <v>2</v>
      </c>
      <c r="I222" s="471">
        <f>COUNTIFS('2018'!H$1874:H$2065,"SEGUIMIENTO",'2018'!G$1874:G$2065,F$7,'2018'!D$1874:D$2065,B222)</f>
        <v>0</v>
      </c>
      <c r="J222" s="471">
        <f>COUNTIFS('2018'!H$1874:H$2065,"SOLUCIONADO",'2018'!G$1874:G$2065,F$7,'2018'!D$1874:D$2065,B222)</f>
        <v>0</v>
      </c>
      <c r="K222" s="471">
        <f>COUNTIFS('2018'!H$1874:H$2065,"SEGUIMIENTO",'2018'!G$1874:G$2065,F$8,'2018'!D$1874:D$2065,B222)</f>
        <v>0</v>
      </c>
      <c r="L222" s="471">
        <f>COUNTIFS('2018'!H$1874:H$2065,"SOLUCIONADO",'2018'!G$1874:G$2065,F$8,'2018'!D$1874:D$2065,B222)</f>
        <v>0</v>
      </c>
      <c r="M222" s="471">
        <f>COUNTIFS('2018'!H$1874:H$2065,"SEGUIMIENTO",'2018'!G$1874:G$2065,F$165,'2018'!D$1874:D$2065,B222)</f>
        <v>0</v>
      </c>
      <c r="N222" s="471">
        <f>COUNTIFS('2018'!H$1874:H$2065,"SOLUCIONADO",'2018'!G$1874:G$2065,H$165,'2018'!D$1874:D$2065,D222)</f>
        <v>0</v>
      </c>
      <c r="O222" s="471">
        <f>COUNTIFS('2018'!H$1874:H$2065,"SEGUIMIENTO",'2018'!G$1874:G$2065,F$166,'2018'!D$1874:D$2065,B222)</f>
        <v>0</v>
      </c>
      <c r="P222" s="471">
        <f>COUNTIFS('2018'!$H$1874:$H$2065,"SOLUCIONADO",'2018'!$G$1874:$G$2065,$F$166,'2018'!$D$1874:$D$2065,$B222)</f>
        <v>2</v>
      </c>
      <c r="Q222" s="464"/>
      <c r="R222" s="439"/>
      <c r="S222" s="439"/>
      <c r="T222" s="439"/>
      <c r="U222" s="439"/>
      <c r="V222" s="439"/>
      <c r="W222" s="439"/>
      <c r="X222" s="439"/>
      <c r="Y222" s="439"/>
      <c r="Z222" s="439"/>
    </row>
    <row r="223" spans="1:26" ht="12.75">
      <c r="A223" s="463"/>
      <c r="B223" s="468" t="s">
        <v>4671</v>
      </c>
      <c r="C223" s="469">
        <f>COUNTIFS('2018'!H$1874:H$2065,"SEGUIMIENTO",'2018'!G$1874:G$2065,F$4,'2018'!D$1874:D$2065,B223)</f>
        <v>0</v>
      </c>
      <c r="D223" s="469">
        <f>COUNTIFS('2018'!H$1874:H$2065,"SOLUCIONADO",'2018'!G$1874:G$2065,F$4,'2018'!D$1874:D$2065,B223)</f>
        <v>7</v>
      </c>
      <c r="E223" s="469">
        <f>COUNTIFS('2018'!H$1874:H$2065,"SEGUIMIENTO",'2018'!G$1874:G$2065,F$5,'2018'!D$1874:D$2065,B223)</f>
        <v>0</v>
      </c>
      <c r="F223" s="471">
        <f>COUNTIFS('2018'!H$1874:H$2065,"SOLUCIONADO",'2018'!G$1874:G$2065,F$5,'2018'!D$1874:D$2065,B223)</f>
        <v>27</v>
      </c>
      <c r="G223" s="471">
        <f>COUNTIFS('2018'!H$1874:H$2065,"SEGUIMIENTO",'2018'!G$1874:G$2065,F$6,'2018'!D$1874:D$2065,B223)</f>
        <v>0</v>
      </c>
      <c r="H223" s="471">
        <f>COUNTIFS('2018'!H$1874:H$2065,"SOLUCIONADO",'2018'!G$1874:G$2065,F$6,'2018'!D$1874:D$2065,B223)</f>
        <v>6</v>
      </c>
      <c r="I223" s="471">
        <f>COUNTIFS('2018'!H$1874:H$2065,"SEGUIMIENTO",'2018'!G$1874:G$2065,F$7,'2018'!D$1874:D$2065,B223)</f>
        <v>0</v>
      </c>
      <c r="J223" s="471">
        <f>COUNTIFS('2018'!H$1874:H$2065,"SOLUCIONADO",'2018'!G$1874:G$2065,F$7,'2018'!D$1874:D$2065,B223)</f>
        <v>0</v>
      </c>
      <c r="K223" s="471">
        <f>COUNTIFS('2018'!H$1874:H$2065,"SEGUIMIENTO",'2018'!G$1874:G$2065,F$8,'2018'!D$1874:D$2065,B223)</f>
        <v>0</v>
      </c>
      <c r="L223" s="471">
        <f>COUNTIFS('2018'!H$1874:H$2065,"SOLUCIONADO",'2018'!G$1874:G$2065,F$8,'2018'!D$1874:D$2065,B223)</f>
        <v>8</v>
      </c>
      <c r="M223" s="471">
        <f>COUNTIFS('2018'!H$1874:H$2065,"SEGUIMIENTO",'2018'!G$1874:G$2065,F$165,'2018'!D$1874:D$2065,B223)</f>
        <v>0</v>
      </c>
      <c r="N223" s="471">
        <f>COUNTIFS('2018'!H$1874:H$2065,"SOLUCIONADO",'2018'!G$1874:G$2065,H$165,'2018'!D$1874:D$2065,D223)</f>
        <v>0</v>
      </c>
      <c r="O223" s="471">
        <f>COUNTIFS('2018'!H$1874:H$2065,"SEGUIMIENTO",'2018'!G$1874:G$2065,F$166,'2018'!D$1874:D$2065,B223)</f>
        <v>0</v>
      </c>
      <c r="P223" s="471">
        <f>COUNTIFS('2018'!$H$1874:$H$2065,"SOLUCIONADO",'2018'!$G$1874:$G$2065,$F$166,'2018'!$D$1874:$D$2065,$B223)</f>
        <v>7</v>
      </c>
      <c r="Q223" s="464"/>
      <c r="R223" s="439"/>
      <c r="S223" s="439"/>
      <c r="T223" s="439"/>
      <c r="U223" s="439"/>
      <c r="V223" s="439"/>
      <c r="W223" s="439"/>
      <c r="X223" s="439"/>
      <c r="Y223" s="439"/>
      <c r="Z223" s="439"/>
    </row>
    <row r="224" spans="1:26" ht="12.75">
      <c r="A224" s="463"/>
      <c r="B224" s="468" t="s">
        <v>4667</v>
      </c>
      <c r="C224" s="469">
        <f>COUNTIFS('2018'!H$1874:H$2065,"SEGUIMIENTO",'2018'!G$1874:G$2065,F$4,'2018'!D$1874:D$2065,B224)</f>
        <v>4</v>
      </c>
      <c r="D224" s="469">
        <f>COUNTIFS('2018'!H$1874:H$2065,"SOLUCIONADO",'2018'!G$1874:G$2065,F$4,'2018'!D$1874:D$2065,B224)</f>
        <v>24</v>
      </c>
      <c r="E224" s="469">
        <f>COUNTIFS('2018'!H$1874:H$2065,"SEGUIMIENTO",'2018'!G$1874:G$2065,F$5,'2018'!D$1874:D$2065,B224)</f>
        <v>5</v>
      </c>
      <c r="F224" s="471">
        <f>COUNTIFS('2018'!H$1874:H$2065,"SOLUCIONADO",'2018'!G$1874:G$2065,F$5,'2018'!D$1874:D$2065,B224)</f>
        <v>10</v>
      </c>
      <c r="G224" s="471">
        <f>COUNTIFS('2018'!H$1874:H$2065,"SEGUIMIENTO",'2018'!G$1874:G$2065,F$6,'2018'!D$1874:D$2065,B224)</f>
        <v>1</v>
      </c>
      <c r="H224" s="471">
        <f>COUNTIFS('2018'!H$1874:H$2065,"SOLUCIONADO",'2018'!G$1874:G$2065,F$6,'2018'!D$1874:D$2065,B224)</f>
        <v>2</v>
      </c>
      <c r="I224" s="471">
        <f>COUNTIFS('2018'!H$1874:H$2065,"SEGUIMIENTO",'2018'!G$1874:G$2065,F$7,'2018'!D$1874:D$2065,B224)</f>
        <v>0</v>
      </c>
      <c r="J224" s="471">
        <f>COUNTIFS('2018'!H$1874:H$2065,"SOLUCIONADO",'2018'!G$1874:G$2065,F$7,'2018'!D$1874:D$2065,B224)</f>
        <v>0</v>
      </c>
      <c r="K224" s="471">
        <f>COUNTIFS('2018'!H$1874:H$2065,"SEGUIMIENTO",'2018'!G$1874:G$2065,F$8,'2018'!D$1874:D$2065,B224)</f>
        <v>0</v>
      </c>
      <c r="L224" s="471">
        <f>COUNTIFS('2018'!H$1874:H$2065,"SOLUCIONADO",'2018'!G$1874:G$2065,F$8,'2018'!D$1874:D$2065,B224)</f>
        <v>1</v>
      </c>
      <c r="M224" s="471">
        <f>COUNTIFS('2018'!H$1874:H$2065,"SEGUIMIENTO",'2018'!G$1874:G$2065,F$165,'2018'!D$1874:D$2065,B224)</f>
        <v>0</v>
      </c>
      <c r="N224" s="471">
        <f>COUNTIFS('2018'!H$1874:H$2065,"SOLUCIONADO",'2018'!G$1874:G$2065,H$165,'2018'!D$1874:D$2065,D224)</f>
        <v>0</v>
      </c>
      <c r="O224" s="471">
        <f>COUNTIFS('2018'!H$1874:H$2065,"SEGUIMIENTO",'2018'!G$1874:G$2065,F$166,'2018'!D$1874:D$2065,B224)</f>
        <v>1</v>
      </c>
      <c r="P224" s="471">
        <f>COUNTIFS('2018'!$H$1874:$H$2065,"SOLUCIONADO",'2018'!$G$1874:$G$2065,$F$166,'2018'!$D$1874:$D$2065,$B224)</f>
        <v>6</v>
      </c>
      <c r="Q224" s="464"/>
      <c r="R224" s="439"/>
      <c r="S224" s="439"/>
      <c r="T224" s="439"/>
      <c r="U224" s="439"/>
      <c r="V224" s="439"/>
      <c r="W224" s="439"/>
      <c r="X224" s="439"/>
      <c r="Y224" s="439"/>
      <c r="Z224" s="439"/>
    </row>
    <row r="225" spans="1:26" ht="12.75">
      <c r="A225" s="463"/>
      <c r="B225" s="468" t="s">
        <v>11143</v>
      </c>
      <c r="C225" s="469">
        <f>COUNTIFS('2018'!H$1874:H$2065,"SEGUIMIENTO",'2018'!G$1874:G$2065,F$4,'2018'!D$1874:D$2065,B225)</f>
        <v>0</v>
      </c>
      <c r="D225" s="469">
        <f>COUNTIFS('2018'!H$1874:H$2065,"SOLUCIONADO",'2018'!G$1874:G$2065,F$4,'2018'!D$1874:D$2065,B225)</f>
        <v>1</v>
      </c>
      <c r="E225" s="469">
        <f>COUNTIFS('2018'!H$1874:H$2065,"SEGUIMIENTO",'2018'!G$1874:G$2065,F$5,'2018'!D$1874:D$2065,B225)</f>
        <v>0</v>
      </c>
      <c r="F225" s="471">
        <f>COUNTIFS('2018'!H$1874:H$2065,"SOLUCIONADO",'2018'!G$1874:G$2065,F$5,'2018'!D$1874:D$2065,B225)</f>
        <v>11</v>
      </c>
      <c r="G225" s="471">
        <f>COUNTIFS('2018'!H$1874:H$2065,"SEGUIMIENTO",'2018'!G$1874:G$2065,F$6,'2018'!D$1874:D$2065,B225)</f>
        <v>0</v>
      </c>
      <c r="H225" s="471">
        <f>COUNTIFS('2018'!H$1874:H$2065,"SOLUCIONADO",'2018'!G$1874:G$2065,F$6,'2018'!D$1874:D$2065,B225)</f>
        <v>1</v>
      </c>
      <c r="I225" s="471">
        <f>COUNTIFS('2018'!H$1874:H$2065,"SEGUIMIENTO",'2018'!G$1874:G$2065,F$7,'2018'!D$1874:D$2065,B225)</f>
        <v>0</v>
      </c>
      <c r="J225" s="471">
        <f>COUNTIFS('2018'!H$1874:H$2065,"SOLUCIONADO",'2018'!G$1874:G$2065,F$7,'2018'!D$1874:D$2065,B225)</f>
        <v>0</v>
      </c>
      <c r="K225" s="471">
        <f>COUNTIFS('2018'!H$1874:H$2065,"SEGUIMIENTO",'2018'!G$1874:G$2065,F$8,'2018'!D$1874:D$2065,B225)</f>
        <v>0</v>
      </c>
      <c r="L225" s="471">
        <f>COUNTIFS('2018'!H$1874:H$2065,"SOLUCIONADO",'2018'!G$1874:G$2065,F$8,'2018'!D$1874:D$2065,B225)</f>
        <v>1</v>
      </c>
      <c r="M225" s="471">
        <f>COUNTIFS('2018'!H$1874:H$2065,"SEGUIMIENTO",'2018'!G$1874:G$2065,F$165,'2018'!D$1874:D$2065,B225)</f>
        <v>0</v>
      </c>
      <c r="N225" s="471">
        <f>COUNTIFS('2018'!H$1874:H$2065,"SOLUCIONADO",'2018'!G$1874:G$2065,H$165,'2018'!D$1874:D$2065,D225)</f>
        <v>0</v>
      </c>
      <c r="O225" s="471">
        <f>COUNTIFS('2018'!H$1874:H$2065,"SEGUIMIENTO",'2018'!G$1874:G$2065,F$166,'2018'!D$1874:D$2065,B225)</f>
        <v>1</v>
      </c>
      <c r="P225" s="471">
        <f>COUNTIFS('2018'!$H$1874:$H$2065,"SOLUCIONADO",'2018'!$G$1874:$G$2065,$F$166,'2018'!$D$1874:$D$2065,$B225)</f>
        <v>0</v>
      </c>
      <c r="Q225" s="464"/>
      <c r="R225" s="439"/>
      <c r="S225" s="439"/>
      <c r="T225" s="439"/>
      <c r="U225" s="439"/>
      <c r="V225" s="439"/>
      <c r="W225" s="439"/>
      <c r="X225" s="439"/>
      <c r="Y225" s="439"/>
      <c r="Z225" s="439"/>
    </row>
    <row r="226" spans="1:26" ht="12.75">
      <c r="A226" s="463"/>
      <c r="B226" s="468"/>
      <c r="C226" s="469">
        <f>COUNTIFS('2018'!H$1874:H$2065,"SEGUIMIENTO",'2018'!G$1874:G$2065,F$4,'2018'!D$1874:D$2065,B226)</f>
        <v>0</v>
      </c>
      <c r="D226" s="469">
        <f>COUNTIFS('2018'!H$1874:H$2065,"SOLUCIONADO",'2018'!G$1874:G$2065,F$4,'2018'!D$1874:D$2065,B226)</f>
        <v>0</v>
      </c>
      <c r="E226" s="469">
        <f>COUNTIFS('2018'!H$1874:H$2065,"SEGUIMIENTO",'2018'!G$1874:G$2065,F$5,'2018'!D$1874:D$2065,B226)</f>
        <v>0</v>
      </c>
      <c r="F226" s="471">
        <f>COUNTIFS('2018'!H$1874:H$2065,"SOLUCIONADO",'2018'!G$1874:G$2065,F$5,'2018'!D$1874:D$2065,B226)</f>
        <v>0</v>
      </c>
      <c r="G226" s="471">
        <f>COUNTIFS('2018'!H$1874:H$2065,"SEGUIMIENTO",'2018'!G$1874:G$2065,F$6,'2018'!D$1874:D$2065,B226)</f>
        <v>0</v>
      </c>
      <c r="H226" s="471">
        <f>COUNTIFS('2018'!H$1874:H$2065,"SOLUCIONADO",'2018'!G$1874:G$2065,F$6,'2018'!D$1874:D$2065,B226)</f>
        <v>0</v>
      </c>
      <c r="I226" s="471">
        <f>COUNTIFS('2018'!H$1874:H$2065,"SEGUIMIENTO",'2018'!G$1874:G$2065,F$7,'2018'!D$1874:D$2065,B226)</f>
        <v>0</v>
      </c>
      <c r="J226" s="471">
        <f>COUNTIFS('2018'!H$1874:H$2065,"SOLUCIONADO",'2018'!G$1874:G$2065,F$7,'2018'!D$1874:D$2065,B226)</f>
        <v>0</v>
      </c>
      <c r="K226" s="471">
        <f>COUNTIFS('2018'!H$1874:H$2065,"SEGUIMIENTO",'2018'!G$1874:G$2065,F$8,'2018'!D$1874:D$2065,B226)</f>
        <v>0</v>
      </c>
      <c r="L226" s="471">
        <f>COUNTIFS('2018'!H$1874:H$2065,"SOLUCIONADO",'2018'!G$1874:G$2065,F$8,'2018'!D$1874:D$2065,B226)</f>
        <v>0</v>
      </c>
      <c r="M226" s="471">
        <f>COUNTIFS('2018'!H$1874:H$2065,"SEGUIMIENTO",'2018'!G$1874:G$2065,F$165,'2018'!D$1874:D$2065,B226)</f>
        <v>0</v>
      </c>
      <c r="N226" s="471">
        <f>COUNTIFS('2018'!H$1874:H$2065,"SOLUCIONADO",'2018'!G$1874:G$2065,H$165,'2018'!D$1874:D$2065,D226)</f>
        <v>0</v>
      </c>
      <c r="O226" s="471">
        <f>COUNTIFS('2018'!H$1874:H$2065,"SEGUIMIENTO",'2018'!G$1874:G$2065,F$166,'2018'!D$1874:D$2065,B226)</f>
        <v>0</v>
      </c>
      <c r="P226" s="471">
        <f>COUNTIFS('2018'!$H$1874:$H$2065,"SOLUCIONADO",'2018'!$G$1874:$G$2065,$F$166,'2018'!$D$1874:$D$2065,$B226)</f>
        <v>0</v>
      </c>
      <c r="Q226" s="464"/>
      <c r="R226" s="439"/>
      <c r="S226" s="439"/>
      <c r="T226" s="439"/>
      <c r="U226" s="439"/>
      <c r="V226" s="439"/>
      <c r="W226" s="439"/>
      <c r="X226" s="439"/>
      <c r="Y226" s="439"/>
      <c r="Z226" s="439"/>
    </row>
    <row r="227" spans="1:26" ht="12.75">
      <c r="A227" s="463"/>
      <c r="B227" s="468"/>
      <c r="C227" s="469">
        <f>COUNTIFS('2018'!H$1874:H$2065,"SEGUIMIENTO",'2018'!G$1874:G$2065,F$4,'2018'!D$1874:D$2065,B227)</f>
        <v>0</v>
      </c>
      <c r="D227" s="469">
        <f>COUNTIFS('2018'!H$1874:H$2065,"SOLUCIONADO",'2018'!G$1874:G$2065,F$4,'2018'!D$1874:D$2065,B227)</f>
        <v>0</v>
      </c>
      <c r="E227" s="469">
        <f>COUNTIFS('2018'!H$1874:H$2065,"SEGUIMIENTO",'2018'!G$1874:G$2065,F$5,'2018'!D$1874:D$2065,B227)</f>
        <v>0</v>
      </c>
      <c r="F227" s="471">
        <f>COUNTIFS('2018'!H$1874:H$2065,"SOLUCIONADO",'2018'!G$1874:G$2065,F$5,'2018'!D$1874:D$2065,B227)</f>
        <v>0</v>
      </c>
      <c r="G227" s="471">
        <f>COUNTIFS('2018'!H$1874:H$2065,"SEGUIMIENTO",'2018'!G$1874:G$2065,F$6,'2018'!D$1874:D$2065,B227)</f>
        <v>0</v>
      </c>
      <c r="H227" s="471">
        <f>COUNTIFS('2018'!H$1874:H$2065,"SOLUCIONADO",'2018'!G$1874:G$2065,F$6,'2018'!D$1874:D$2065,B227)</f>
        <v>0</v>
      </c>
      <c r="I227" s="471">
        <f>COUNTIFS('2018'!H$1874:H$2065,"SEGUIMIENTO",'2018'!G$1874:G$2065,F$7,'2018'!D$1874:D$2065,B227)</f>
        <v>0</v>
      </c>
      <c r="J227" s="471">
        <f>COUNTIFS('2018'!H$1874:H$2065,"SOLUCIONADO",'2018'!G$1874:G$2065,F$7,'2018'!D$1874:D$2065,B227)</f>
        <v>0</v>
      </c>
      <c r="K227" s="471">
        <f>COUNTIFS('2018'!H$1874:H$2065,"SEGUIMIENTO",'2018'!G$1874:G$2065,F$8,'2018'!D$1874:D$2065,B227)</f>
        <v>0</v>
      </c>
      <c r="L227" s="471">
        <f>COUNTIFS('2018'!H$1874:H$2065,"SOLUCIONADO",'2018'!G$1874:G$2065,F$8,'2018'!D$1874:D$2065,B227)</f>
        <v>0</v>
      </c>
      <c r="M227" s="471">
        <f>COUNTIFS('2018'!H$1874:H$2065,"SEGUIMIENTO",'2018'!G$1874:G$2065,F$165,'2018'!D$1874:D$2065,B227)</f>
        <v>0</v>
      </c>
      <c r="N227" s="471">
        <f>COUNTIFS('2018'!H$1874:H$2065,"SOLUCIONADO",'2018'!G$1874:G$2065,H$165,'2018'!D$1874:D$2065,D227)</f>
        <v>0</v>
      </c>
      <c r="O227" s="471">
        <f>COUNTIFS('2018'!H$1874:H$2065,"SEGUIMIENTO",'2018'!G$1874:G$2065,F$166,'2018'!D$1874:D$2065,B227)</f>
        <v>0</v>
      </c>
      <c r="P227" s="471">
        <f>COUNTIFS('2018'!$H$1874:$H$2065,"SOLUCIONADO",'2018'!$G$1874:$G$2065,$F$166,'2018'!$D$1874:$D$2065,$B227)</f>
        <v>0</v>
      </c>
      <c r="Q227" s="464"/>
      <c r="R227" s="439"/>
      <c r="S227" s="439"/>
      <c r="T227" s="439"/>
      <c r="U227" s="439"/>
      <c r="V227" s="439"/>
      <c r="W227" s="439"/>
      <c r="X227" s="439"/>
      <c r="Y227" s="439"/>
      <c r="Z227" s="439"/>
    </row>
    <row r="228" spans="1:26" ht="12.75">
      <c r="A228" s="474"/>
      <c r="B228" s="475"/>
      <c r="C228" s="475"/>
      <c r="D228" s="475"/>
      <c r="E228" s="475"/>
      <c r="F228" s="475"/>
      <c r="G228" s="475"/>
      <c r="H228" s="475"/>
      <c r="I228" s="475"/>
      <c r="J228" s="475"/>
      <c r="K228" s="475"/>
      <c r="L228" s="475"/>
      <c r="M228" s="475"/>
      <c r="N228" s="475"/>
      <c r="O228" s="475"/>
      <c r="P228" s="475"/>
      <c r="Q228" s="476"/>
      <c r="R228" s="439"/>
      <c r="S228" s="439"/>
      <c r="T228" s="439"/>
      <c r="U228" s="439"/>
      <c r="V228" s="439"/>
      <c r="W228" s="439"/>
      <c r="X228" s="439"/>
      <c r="Y228" s="439"/>
      <c r="Z228" s="439"/>
    </row>
    <row r="229" spans="1:26" ht="12.75">
      <c r="A229" s="550" t="s">
        <v>13201</v>
      </c>
      <c r="B229" s="551"/>
      <c r="C229" s="551"/>
      <c r="D229" s="551"/>
      <c r="E229" s="551"/>
      <c r="F229" s="551"/>
      <c r="G229" s="551"/>
      <c r="H229" s="551"/>
      <c r="I229" s="551"/>
      <c r="J229" s="551"/>
      <c r="K229" s="551"/>
      <c r="L229" s="551"/>
      <c r="M229" s="551"/>
      <c r="N229" s="551"/>
      <c r="O229" s="551"/>
      <c r="P229" s="551"/>
      <c r="Q229" s="552"/>
      <c r="R229" s="439"/>
      <c r="S229" s="439"/>
      <c r="T229" s="439"/>
      <c r="U229" s="439"/>
      <c r="V229" s="439"/>
      <c r="W229" s="439"/>
      <c r="X229" s="439"/>
      <c r="Y229" s="439"/>
      <c r="Z229" s="439"/>
    </row>
    <row r="230" spans="1:26" ht="12.75">
      <c r="A230" s="463"/>
      <c r="B230" s="439"/>
      <c r="C230" s="439"/>
      <c r="D230" s="439"/>
      <c r="E230" s="439"/>
      <c r="F230" s="439"/>
      <c r="G230" s="439"/>
      <c r="H230" s="439"/>
      <c r="I230" s="439"/>
      <c r="J230" s="439"/>
      <c r="K230" s="439"/>
      <c r="L230" s="439"/>
      <c r="M230" s="439"/>
      <c r="N230" s="439"/>
      <c r="O230" s="439"/>
      <c r="P230" s="439"/>
      <c r="Q230" s="464"/>
      <c r="R230" s="439"/>
      <c r="S230" s="439"/>
      <c r="T230" s="439"/>
      <c r="U230" s="439"/>
      <c r="V230" s="439"/>
      <c r="W230" s="439"/>
      <c r="X230" s="439"/>
      <c r="Y230" s="439"/>
      <c r="Z230" s="439"/>
    </row>
    <row r="231" spans="1:26" ht="12.75">
      <c r="A231" s="463"/>
      <c r="B231" s="553" t="s">
        <v>6748</v>
      </c>
      <c r="C231" s="544"/>
      <c r="D231" s="545"/>
      <c r="E231" s="466"/>
      <c r="F231" s="467" t="s">
        <v>44</v>
      </c>
      <c r="G231" s="467" t="s">
        <v>13191</v>
      </c>
      <c r="H231" s="467" t="s">
        <v>15</v>
      </c>
      <c r="I231" s="467" t="s">
        <v>4805</v>
      </c>
      <c r="J231" s="439"/>
      <c r="K231" s="467" t="s">
        <v>13192</v>
      </c>
      <c r="L231" s="467" t="s">
        <v>13191</v>
      </c>
      <c r="M231" s="467" t="s">
        <v>15</v>
      </c>
      <c r="N231" s="467" t="s">
        <v>4805</v>
      </c>
      <c r="O231" s="439"/>
      <c r="P231" s="439"/>
      <c r="Q231" s="464"/>
      <c r="R231" s="439"/>
      <c r="S231" s="439"/>
      <c r="T231" s="439"/>
      <c r="U231" s="439"/>
      <c r="V231" s="439"/>
      <c r="W231" s="439"/>
      <c r="X231" s="439"/>
      <c r="Y231" s="439"/>
      <c r="Z231" s="439"/>
    </row>
    <row r="232" spans="1:26" ht="12.75">
      <c r="A232" s="463"/>
      <c r="B232" s="468" t="s">
        <v>223</v>
      </c>
      <c r="C232" s="469">
        <f>COUNTIF('2018'!H2066:H3009,B232)</f>
        <v>112</v>
      </c>
      <c r="D232" s="470">
        <f>C232/C234</f>
        <v>0.85496183206106868</v>
      </c>
      <c r="E232" s="32"/>
      <c r="F232" s="468" t="s">
        <v>114</v>
      </c>
      <c r="G232" s="469">
        <f>COUNTIF('2018'!G$2066:G$2985,F232)</f>
        <v>47</v>
      </c>
      <c r="H232" s="469">
        <f>COUNTIFS('2018'!H$2066:H$2985,"SEGUIMIENTO",'2018'!G$2066:G$2985,F232)</f>
        <v>9</v>
      </c>
      <c r="I232" s="471">
        <f>COUNTIFS('2018'!H$2066:H$2985,"SOLUCIONADO",'2018'!G$2066:G$2985,F232)</f>
        <v>38</v>
      </c>
      <c r="J232" s="439"/>
      <c r="K232" s="468" t="s">
        <v>4647</v>
      </c>
      <c r="L232" s="469">
        <f t="shared" ref="L232:L239" si="11">M232+N232</f>
        <v>25</v>
      </c>
      <c r="M232" s="469">
        <f>COUNTIFS('2018'!H$2066:H$2985,"SEGUIMIENTO",'2018'!D$2066:D$2985,K232)</f>
        <v>2</v>
      </c>
      <c r="N232" s="471">
        <f>COUNTIFS('2018'!H$2066:H$2985,"SOLUCIONADO",'2018'!D$2066:D$2985,K232)</f>
        <v>23</v>
      </c>
      <c r="O232" s="439"/>
      <c r="P232" s="439"/>
      <c r="Q232" s="464"/>
      <c r="R232" s="439"/>
      <c r="S232" s="439"/>
      <c r="T232" s="439"/>
      <c r="U232" s="439"/>
      <c r="V232" s="439"/>
      <c r="W232" s="439"/>
      <c r="X232" s="439"/>
      <c r="Y232" s="439"/>
      <c r="Z232" s="439"/>
    </row>
    <row r="233" spans="1:26" ht="12.75">
      <c r="A233" s="463"/>
      <c r="B233" s="468" t="s">
        <v>118</v>
      </c>
      <c r="C233" s="469">
        <f>COUNTIF('2018'!H2066:H3009,B233)</f>
        <v>19</v>
      </c>
      <c r="D233" s="470">
        <f>C233/C234</f>
        <v>0.14503816793893129</v>
      </c>
      <c r="E233" s="32"/>
      <c r="F233" s="468" t="s">
        <v>271</v>
      </c>
      <c r="G233" s="469">
        <f>COUNTIF('2018'!G$2066:G$2985,F233)</f>
        <v>49</v>
      </c>
      <c r="H233" s="469">
        <f>COUNTIFS('2018'!H$2066:H$2985,"SEGUIMIENTO",'2018'!G$2066:G$2985,F233)</f>
        <v>5</v>
      </c>
      <c r="I233" s="471">
        <f>COUNTIFS('2018'!H$2066:H$2985,"SOLUCIONADO",'2018'!G$2066:G$2985,F233)</f>
        <v>44</v>
      </c>
      <c r="J233" s="439"/>
      <c r="K233" s="468" t="s">
        <v>4951</v>
      </c>
      <c r="L233" s="469">
        <f t="shared" si="11"/>
        <v>5</v>
      </c>
      <c r="M233" s="469">
        <f>COUNTIFS('2018'!H$2066:H$2985,"SEGUIMIENTO",'2018'!D$2066:D$2985,K233)</f>
        <v>0</v>
      </c>
      <c r="N233" s="471">
        <f>COUNTIFS('2018'!H$2066:H$2985,"SOLUCIONADO",'2018'!D$2066:D$2985,K233)</f>
        <v>5</v>
      </c>
      <c r="O233" s="439"/>
      <c r="P233" s="439"/>
      <c r="Q233" s="464"/>
      <c r="R233" s="439"/>
      <c r="S233" s="439"/>
      <c r="T233" s="439"/>
      <c r="U233" s="439"/>
      <c r="V233" s="439"/>
      <c r="W233" s="439"/>
      <c r="X233" s="439"/>
      <c r="Y233" s="439"/>
      <c r="Z233" s="439"/>
    </row>
    <row r="234" spans="1:26" ht="12.75">
      <c r="A234" s="463"/>
      <c r="B234" s="37"/>
      <c r="C234" s="469">
        <f>SUM(C232:C233)</f>
        <v>131</v>
      </c>
      <c r="D234" s="160"/>
      <c r="E234" s="32"/>
      <c r="F234" s="468" t="s">
        <v>222</v>
      </c>
      <c r="G234" s="469">
        <f>COUNTIF('2018'!G$2066:G$2985,F234)</f>
        <v>7</v>
      </c>
      <c r="H234" s="469">
        <f>COUNTIFS('2018'!H$2066:H$2985,"SEGUIMIENTO",'2018'!G$2066:G$2985,F234)</f>
        <v>0</v>
      </c>
      <c r="I234" s="471">
        <f>COUNTIFS('2018'!H$2066:H$2985,"SOLUCIONADO",'2018'!G$2066:G$2985,F234)</f>
        <v>7</v>
      </c>
      <c r="J234" s="439"/>
      <c r="K234" s="468" t="s">
        <v>4671</v>
      </c>
      <c r="L234" s="469">
        <f t="shared" si="11"/>
        <v>50</v>
      </c>
      <c r="M234" s="469">
        <f>COUNTIFS('2018'!H$2066:H$2985,"SEGUIMIENTO",'2018'!D$2066:D$2985,K234)</f>
        <v>2</v>
      </c>
      <c r="N234" s="471">
        <f>COUNTIFS('2018'!H$2066:H$2985,"SOLUCIONADO",'2018'!D$2066:D$2985,K234)</f>
        <v>48</v>
      </c>
      <c r="O234" s="439"/>
      <c r="P234" s="439"/>
      <c r="Q234" s="464"/>
      <c r="R234" s="439"/>
      <c r="S234" s="439"/>
      <c r="T234" s="439"/>
      <c r="U234" s="439"/>
      <c r="V234" s="439"/>
      <c r="W234" s="439"/>
      <c r="X234" s="439"/>
      <c r="Y234" s="439"/>
      <c r="Z234" s="439"/>
    </row>
    <row r="235" spans="1:26" ht="12.75">
      <c r="A235" s="463"/>
      <c r="B235" s="32"/>
      <c r="C235" s="31"/>
      <c r="D235" s="32"/>
      <c r="E235" s="32"/>
      <c r="F235" s="468" t="s">
        <v>4846</v>
      </c>
      <c r="G235" s="469">
        <f>COUNTIF('2018'!G$2066:G$2985,F235)</f>
        <v>0</v>
      </c>
      <c r="H235" s="469">
        <f>COUNTIFS('2018'!H$2066:H$2985,"SEGUIMIENTO",'2018'!G$2066:G$2985,F235)</f>
        <v>0</v>
      </c>
      <c r="I235" s="471">
        <f>COUNTIFS('2018'!H$2066:H$2985,"SOLUCIONADO",'2018'!G$2066:G$2985,F235)</f>
        <v>0</v>
      </c>
      <c r="J235" s="439"/>
      <c r="K235" s="468" t="s">
        <v>4667</v>
      </c>
      <c r="L235" s="469">
        <f t="shared" si="11"/>
        <v>33</v>
      </c>
      <c r="M235" s="469">
        <f>COUNTIFS('2018'!H$2066:H$2985,"SEGUIMIENTO",'2018'!D$2066:D$2985,K235)</f>
        <v>11</v>
      </c>
      <c r="N235" s="471">
        <f>COUNTIFS('2018'!H$2066:H$2985,"SOLUCIONADO",'2018'!D$2066:D$2985,K235)</f>
        <v>22</v>
      </c>
      <c r="O235" s="439"/>
      <c r="P235" s="439"/>
      <c r="Q235" s="464"/>
      <c r="R235" s="439"/>
      <c r="S235" s="439"/>
      <c r="T235" s="439"/>
      <c r="U235" s="439"/>
      <c r="V235" s="439"/>
      <c r="W235" s="439"/>
      <c r="X235" s="439"/>
      <c r="Y235" s="439"/>
      <c r="Z235" s="439"/>
    </row>
    <row r="236" spans="1:26" ht="12.75">
      <c r="A236" s="463"/>
      <c r="B236" s="32"/>
      <c r="C236" s="32"/>
      <c r="D236" s="32"/>
      <c r="E236" s="32"/>
      <c r="F236" s="468" t="s">
        <v>362</v>
      </c>
      <c r="G236" s="469">
        <f>COUNTIF('2018'!G$2066:G$2985,F236)</f>
        <v>5</v>
      </c>
      <c r="H236" s="469">
        <f>COUNTIFS('2018'!H$2066:H$2985,"SEGUIMIENTO",'2018'!G$2066:G$2985,F236)</f>
        <v>1</v>
      </c>
      <c r="I236" s="471">
        <f>COUNTIFS('2018'!H$2066:H$2985,"SOLUCIONADO",'2018'!G$2066:G$2985,F236)</f>
        <v>4</v>
      </c>
      <c r="J236" s="439"/>
      <c r="K236" s="468" t="s">
        <v>4687</v>
      </c>
      <c r="L236" s="469">
        <f t="shared" si="11"/>
        <v>17</v>
      </c>
      <c r="M236" s="469">
        <f>COUNTIFS('2018'!H$2066:H$2985,"SEGUIMIENTO",'2018'!D$2066:D$2985,K236)</f>
        <v>3</v>
      </c>
      <c r="N236" s="471">
        <f>COUNTIFS('2018'!H$2066:H$2985,"SOLUCIONADO",'2018'!D$2066:D$2985,K236)</f>
        <v>14</v>
      </c>
      <c r="O236" s="439"/>
      <c r="P236" s="439"/>
      <c r="Q236" s="464"/>
      <c r="R236" s="439"/>
      <c r="S236" s="439"/>
      <c r="T236" s="439"/>
      <c r="U236" s="439"/>
      <c r="V236" s="439"/>
      <c r="W236" s="439"/>
      <c r="X236" s="439"/>
      <c r="Y236" s="439"/>
      <c r="Z236" s="439"/>
    </row>
    <row r="237" spans="1:26" ht="12.75">
      <c r="A237" s="463"/>
      <c r="B237" s="32"/>
      <c r="C237" s="32"/>
      <c r="D237" s="32"/>
      <c r="E237" s="32"/>
      <c r="F237" s="473" t="s">
        <v>483</v>
      </c>
      <c r="G237" s="469">
        <f>COUNTIF('2018'!G$2066:G$2985,F237)</f>
        <v>3</v>
      </c>
      <c r="H237" s="469">
        <f>COUNTIFS('2018'!H$2066:H$2985,"SEGUIMIENTO",'2018'!G$2066:G$2985,F237)</f>
        <v>1</v>
      </c>
      <c r="I237" s="471">
        <f>COUNTIFS('2018'!H$2066:H$2985,"SOLUCIONADO",'2018'!G$2066:G$2985,F237)</f>
        <v>2</v>
      </c>
      <c r="J237" s="439"/>
      <c r="K237" s="468"/>
      <c r="L237" s="469">
        <f t="shared" si="11"/>
        <v>0</v>
      </c>
      <c r="M237" s="469">
        <f>COUNTIFS('2018'!H$2066:H$2985,"SEGUIMIENTO",'2018'!D$2066:D$2985,K237)</f>
        <v>0</v>
      </c>
      <c r="N237" s="471">
        <f>COUNTIFS('2018'!H$2066:H$2985,"SOLUCIONADO",'2018'!D$2066:D$2985,K237)</f>
        <v>0</v>
      </c>
      <c r="O237" s="439"/>
      <c r="P237" s="439"/>
      <c r="Q237" s="464"/>
      <c r="R237" s="439"/>
      <c r="S237" s="439"/>
      <c r="T237" s="439"/>
      <c r="U237" s="439"/>
      <c r="V237" s="439"/>
      <c r="W237" s="439"/>
      <c r="X237" s="439"/>
      <c r="Y237" s="439"/>
      <c r="Z237" s="439"/>
    </row>
    <row r="238" spans="1:26" ht="12.75">
      <c r="A238" s="463"/>
      <c r="B238" s="32"/>
      <c r="C238" s="32"/>
      <c r="D238" s="32"/>
      <c r="E238" s="32"/>
      <c r="F238" s="473" t="s">
        <v>384</v>
      </c>
      <c r="G238" s="469">
        <f>COUNTIF('2018'!G$2066:G$2985,F238)</f>
        <v>20</v>
      </c>
      <c r="H238" s="469">
        <f>COUNTIFS('2018'!H$2066:H$2985,"SEGUIMIENTO",'2018'!G$2066:G$2985,F238)</f>
        <v>3</v>
      </c>
      <c r="I238" s="471">
        <f>COUNTIFS('2018'!H$2066:H$2985,"SOLUCIONADO",'2018'!G$2066:G$2985,F238)</f>
        <v>17</v>
      </c>
      <c r="J238" s="439"/>
      <c r="K238" s="468"/>
      <c r="L238" s="469">
        <f t="shared" si="11"/>
        <v>0</v>
      </c>
      <c r="M238" s="469">
        <f>COUNTIFS('2018'!H$2066:H$2985,"SEGUIMIENTO",'2018'!D$2066:D$2985,K238)</f>
        <v>0</v>
      </c>
      <c r="N238" s="471">
        <f>COUNTIFS('2018'!H$2066:H$2985,"SOLUCIONADO",'2018'!D$2066:D$2985,K238)</f>
        <v>0</v>
      </c>
      <c r="O238" s="439"/>
      <c r="P238" s="439"/>
      <c r="Q238" s="464"/>
      <c r="R238" s="439"/>
      <c r="S238" s="439"/>
      <c r="T238" s="439"/>
      <c r="U238" s="439"/>
      <c r="V238" s="439"/>
      <c r="W238" s="439"/>
      <c r="X238" s="439"/>
      <c r="Y238" s="439"/>
      <c r="Z238" s="439"/>
    </row>
    <row r="239" spans="1:26" ht="12.75">
      <c r="A239" s="463"/>
      <c r="B239" s="32"/>
      <c r="C239" s="32"/>
      <c r="D239" s="32"/>
      <c r="E239" s="32"/>
      <c r="F239" s="32"/>
      <c r="G239" s="32"/>
      <c r="H239" s="32"/>
      <c r="I239" s="32"/>
      <c r="J239" s="439"/>
      <c r="K239" s="468"/>
      <c r="L239" s="469">
        <f t="shared" si="11"/>
        <v>0</v>
      </c>
      <c r="M239" s="469">
        <f>COUNTIFS('2018'!H$2066:H$2985,"SEGUIMIENTO",'2018'!D$2066:D$2985,K239)</f>
        <v>0</v>
      </c>
      <c r="N239" s="471">
        <f>COUNTIFS('2018'!H$2066:H$2985,"SOLUCIONADO",'2018'!D$2066:D$2985,K239)</f>
        <v>0</v>
      </c>
      <c r="O239" s="439"/>
      <c r="P239" s="439"/>
      <c r="Q239" s="464"/>
      <c r="R239" s="439"/>
      <c r="S239" s="439"/>
      <c r="T239" s="439"/>
      <c r="U239" s="439"/>
      <c r="V239" s="439"/>
      <c r="W239" s="439"/>
      <c r="X239" s="439"/>
      <c r="Y239" s="439"/>
      <c r="Z239" s="439"/>
    </row>
    <row r="240" spans="1:26" ht="12.75">
      <c r="A240" s="463"/>
      <c r="B240" s="32"/>
      <c r="C240" s="32"/>
      <c r="D240" s="32"/>
      <c r="E240" s="32"/>
      <c r="F240" s="32"/>
      <c r="G240" s="32"/>
      <c r="H240" s="32"/>
      <c r="I240" s="32"/>
      <c r="J240" s="439"/>
      <c r="K240" s="439"/>
      <c r="L240" s="439"/>
      <c r="M240" s="439"/>
      <c r="N240" s="439"/>
      <c r="O240" s="439"/>
      <c r="P240" s="439"/>
      <c r="Q240" s="464"/>
      <c r="R240" s="439"/>
      <c r="S240" s="439"/>
      <c r="T240" s="439"/>
      <c r="U240" s="439"/>
      <c r="V240" s="439"/>
      <c r="W240" s="439"/>
      <c r="X240" s="439"/>
      <c r="Y240" s="439"/>
      <c r="Z240" s="439"/>
    </row>
    <row r="241" spans="1:26" ht="12.75">
      <c r="A241" s="463"/>
      <c r="B241" s="32"/>
      <c r="C241" s="32"/>
      <c r="D241" s="32"/>
      <c r="E241" s="32"/>
      <c r="F241" s="32"/>
      <c r="G241" s="32"/>
      <c r="H241" s="32"/>
      <c r="I241" s="32"/>
      <c r="J241" s="439"/>
      <c r="K241" s="439"/>
      <c r="L241" s="439"/>
      <c r="M241" s="439"/>
      <c r="N241" s="439"/>
      <c r="O241" s="439"/>
      <c r="P241" s="439"/>
      <c r="Q241" s="464"/>
      <c r="R241" s="439"/>
      <c r="S241" s="439"/>
      <c r="T241" s="439"/>
      <c r="U241" s="439"/>
      <c r="V241" s="439"/>
      <c r="W241" s="439"/>
      <c r="X241" s="439"/>
      <c r="Y241" s="439"/>
      <c r="Z241" s="439"/>
    </row>
    <row r="242" spans="1:26" ht="12.75">
      <c r="A242" s="463"/>
      <c r="B242" s="556" t="s">
        <v>13481</v>
      </c>
      <c r="C242" s="549" t="s">
        <v>114</v>
      </c>
      <c r="D242" s="545"/>
      <c r="E242" s="549" t="s">
        <v>271</v>
      </c>
      <c r="F242" s="545"/>
      <c r="G242" s="549" t="s">
        <v>222</v>
      </c>
      <c r="H242" s="545"/>
      <c r="I242" s="549" t="s">
        <v>4846</v>
      </c>
      <c r="J242" s="545"/>
      <c r="K242" s="549" t="s">
        <v>362</v>
      </c>
      <c r="L242" s="545"/>
      <c r="M242" s="549" t="s">
        <v>483</v>
      </c>
      <c r="N242" s="545"/>
      <c r="O242" s="549" t="s">
        <v>384</v>
      </c>
      <c r="P242" s="545"/>
      <c r="Q242" s="464"/>
      <c r="R242" s="439"/>
      <c r="S242" s="439"/>
      <c r="T242" s="439"/>
      <c r="U242" s="439"/>
      <c r="V242" s="439"/>
      <c r="W242" s="439"/>
      <c r="X242" s="439"/>
      <c r="Y242" s="439"/>
      <c r="Z242" s="439"/>
    </row>
    <row r="243" spans="1:26" ht="12.75">
      <c r="A243" s="463"/>
      <c r="B243" s="557"/>
      <c r="C243" s="467" t="s">
        <v>15</v>
      </c>
      <c r="D243" s="467" t="s">
        <v>4805</v>
      </c>
      <c r="E243" s="467" t="s">
        <v>15</v>
      </c>
      <c r="F243" s="467" t="s">
        <v>4805</v>
      </c>
      <c r="G243" s="467" t="s">
        <v>15</v>
      </c>
      <c r="H243" s="467" t="s">
        <v>4805</v>
      </c>
      <c r="I243" s="467" t="s">
        <v>15</v>
      </c>
      <c r="J243" s="467" t="s">
        <v>4805</v>
      </c>
      <c r="K243" s="467" t="s">
        <v>15</v>
      </c>
      <c r="L243" s="467" t="s">
        <v>4805</v>
      </c>
      <c r="M243" s="467" t="s">
        <v>15</v>
      </c>
      <c r="N243" s="467" t="s">
        <v>4805</v>
      </c>
      <c r="O243" s="467" t="s">
        <v>15</v>
      </c>
      <c r="P243" s="467" t="s">
        <v>4805</v>
      </c>
      <c r="Q243" s="464"/>
      <c r="R243" s="439"/>
      <c r="S243" s="439"/>
      <c r="T243" s="439"/>
      <c r="U243" s="439"/>
      <c r="V243" s="439"/>
      <c r="W243" s="439"/>
      <c r="X243" s="439"/>
      <c r="Y243" s="439"/>
      <c r="Z243" s="439"/>
    </row>
    <row r="244" spans="1:26" ht="12.75">
      <c r="A244" s="463"/>
      <c r="B244" s="468" t="s">
        <v>4647</v>
      </c>
      <c r="C244" s="469">
        <f>COUNTIFS('2018'!H$2066:H$2985,"SEGUIMIENTO",'2018'!G$2066:G$2985,F$4,'2018'!D$2066:D$2985,B244)</f>
        <v>1</v>
      </c>
      <c r="D244" s="469">
        <f>COUNTIFS('2018'!H$2066:H$2985,"SOLUCIONADO",'2018'!G$2066:G$2985,F$4,'2018'!D$2066:D$2985,B244)</f>
        <v>14</v>
      </c>
      <c r="E244" s="469">
        <f>COUNTIFS('2018'!H$2066:H$2985,"SEGUIMIENTO",'2018'!G$2066:G$2985,F$5,'2018'!D$2066:D$2985,B244)</f>
        <v>1</v>
      </c>
      <c r="F244" s="471">
        <f>COUNTIFS('2018'!H$2066:H$2985,"SOLUCIONADO",'2018'!G$2066:G$2985,F$5,'2018'!D$2066:D$2985,B244)</f>
        <v>3</v>
      </c>
      <c r="G244" s="471">
        <f>COUNTIFS('2018'!H$2066:H$2985,"SEGUIMIENTO",'2018'!G$2066:G$2985,F$6,'2018'!D$2066:D$2985,B244)</f>
        <v>0</v>
      </c>
      <c r="H244" s="471">
        <f>COUNTIFS('2018'!H$2066:H$2985,"SOLUCIONADO",'2018'!G$2066:G$2985,F$6,'2018'!D$2066:D$2985,B244)</f>
        <v>1</v>
      </c>
      <c r="I244" s="471">
        <f>COUNTIFS('2018'!H$2066:H$2985,"SEGUIMIENTO",'2018'!G$2066:G$2985,F$7,'2018'!D$2066:D$2985,B244)</f>
        <v>0</v>
      </c>
      <c r="J244" s="471">
        <f>COUNTIFS('2018'!H$2066:H$2985,"SOLUCIONADO",'2018'!G$2066:G$2985,F$7,'2018'!D$2066:D$2985,B244)</f>
        <v>0</v>
      </c>
      <c r="K244" s="471">
        <f>COUNTIFS('2018'!H$2066:H$2985,"SEGUIMIENTO",'2018'!G$2066:G$2985,F$8,'2018'!D$2066:D$2985,B244)</f>
        <v>0</v>
      </c>
      <c r="L244" s="471">
        <f>COUNTIFS('2018'!H$2066:H$2985,"SOLUCIONADO",'2018'!G$2066:G$2985,F$8,'2018'!D$2066:D$2985,B244)</f>
        <v>0</v>
      </c>
      <c r="M244" s="471">
        <f>COUNTIFS('2018'!H$2066:H$2985,"SEGUIMIENTO",'2018'!G$2066:G$2985,F$165,'2018'!D$2066:D$2985,B244)</f>
        <v>0</v>
      </c>
      <c r="N244" s="471">
        <f>COUNTIFS('2018'!H$2066:H$2985,"SOLUCIONADO",'2018'!G$2066:G$2985,H$165,'2018'!D$2066:D$2985,D244)</f>
        <v>0</v>
      </c>
      <c r="O244" s="471">
        <f>COUNTIFS('2018'!H$2066:H$2985,"SEGUIMIENTO",'2018'!G$2066:G$2985,F$166,'2018'!D$2066:D$2985,B244)</f>
        <v>0</v>
      </c>
      <c r="P244" s="471">
        <f>COUNTIFS('2018'!$H$2066:$H$2985,"SOLUCIONADO",'2018'!$G$2066:$G$2985,$F$166,'2018'!$D$2066:$D$2985,$B244)</f>
        <v>5</v>
      </c>
      <c r="Q244" s="464"/>
      <c r="R244" s="439"/>
      <c r="S244" s="439"/>
      <c r="T244" s="439"/>
      <c r="U244" s="439"/>
      <c r="V244" s="439"/>
      <c r="W244" s="439"/>
      <c r="X244" s="439"/>
      <c r="Y244" s="439"/>
      <c r="Z244" s="439"/>
    </row>
    <row r="245" spans="1:26" ht="12.75">
      <c r="A245" s="463"/>
      <c r="B245" s="468" t="s">
        <v>4951</v>
      </c>
      <c r="C245" s="469">
        <f>COUNTIFS('2018'!H$2066:H$2985,"SEGUIMIENTO",'2018'!G$2066:G$2985,F$4,'2018'!D$2066:D$2985,B245)</f>
        <v>0</v>
      </c>
      <c r="D245" s="469">
        <f>COUNTIFS('2018'!H$2066:H$2985,"SOLUCIONADO",'2018'!G$2066:G$2985,F$4,'2018'!D$2066:D$2985,B245)</f>
        <v>2</v>
      </c>
      <c r="E245" s="469">
        <f>COUNTIFS('2018'!H$2066:H$2985,"SEGUIMIENTO",'2018'!G$2066:G$2985,F$5,'2018'!D$2066:D$2985,B245)</f>
        <v>0</v>
      </c>
      <c r="F245" s="471">
        <f>COUNTIFS('2018'!H$2066:H$2985,"SOLUCIONADO",'2018'!G$2066:G$2985,F$5,'2018'!D$2066:D$2985,B245)</f>
        <v>1</v>
      </c>
      <c r="G245" s="471">
        <f>COUNTIFS('2018'!H$2066:H$2985,"SEGUIMIENTO",'2018'!G$2066:G$2985,F$6,'2018'!D$2066:D$2985,B245)</f>
        <v>0</v>
      </c>
      <c r="H245" s="471">
        <f>COUNTIFS('2018'!H$2066:H$2985,"SOLUCIONADO",'2018'!G$2066:G$2985,F$6,'2018'!D$2066:D$2985,B245)</f>
        <v>0</v>
      </c>
      <c r="I245" s="471">
        <f>COUNTIFS('2018'!H$2066:H$2985,"SEGUIMIENTO",'2018'!G$2066:G$2985,F$7,'2018'!D$2066:D$2985,B245)</f>
        <v>0</v>
      </c>
      <c r="J245" s="471">
        <f>COUNTIFS('2018'!H$2066:H$2985,"SOLUCIONADO",'2018'!G$2066:G$2985,F$7,'2018'!D$2066:D$2985,B245)</f>
        <v>0</v>
      </c>
      <c r="K245" s="471">
        <f>COUNTIFS('2018'!H$2066:H$2985,"SEGUIMIENTO",'2018'!G$2066:G$2985,F$8,'2018'!D$2066:D$2985,B245)</f>
        <v>0</v>
      </c>
      <c r="L245" s="471">
        <f>COUNTIFS('2018'!H$2066:H$2985,"SOLUCIONADO",'2018'!G$2066:G$2985,F$8,'2018'!D$2066:D$2985,B245)</f>
        <v>0</v>
      </c>
      <c r="M245" s="471">
        <f>COUNTIFS('2018'!H$2066:H$2985,"SEGUIMIENTO",'2018'!G$2066:G$2985,F$165,'2018'!D$2066:D$2985,B245)</f>
        <v>0</v>
      </c>
      <c r="N245" s="471">
        <f>COUNTIFS('2018'!H$2066:H$2985,"SOLUCIONADO",'2018'!G$2066:G$2985,H$165,'2018'!D$2066:D$2985,D245)</f>
        <v>0</v>
      </c>
      <c r="O245" s="471">
        <f>COUNTIFS('2018'!H$2066:H$2985,"SEGUIMIENTO",'2018'!G$2066:G$2985,F$166,'2018'!D$2066:D$2985,B245)</f>
        <v>0</v>
      </c>
      <c r="P245" s="471">
        <f>COUNTIFS('2018'!$H$2066:$H$2985,"SOLUCIONADO",'2018'!$G$2066:$G$2985,$F$166,'2018'!$D$2066:$D$2985,$B245)</f>
        <v>1</v>
      </c>
      <c r="Q245" s="464"/>
      <c r="R245" s="439"/>
      <c r="S245" s="439"/>
      <c r="T245" s="439"/>
      <c r="U245" s="439"/>
      <c r="V245" s="439"/>
      <c r="W245" s="439"/>
      <c r="X245" s="439"/>
      <c r="Y245" s="439"/>
      <c r="Z245" s="439"/>
    </row>
    <row r="246" spans="1:26" ht="12.75">
      <c r="A246" s="463"/>
      <c r="B246" s="468" t="s">
        <v>4671</v>
      </c>
      <c r="C246" s="469">
        <f>COUNTIFS('2018'!H$2066:H$2985,"SEGUIMIENTO",'2018'!G$2066:G$2985,F$4,'2018'!D$2066:D$2985,B246)</f>
        <v>1</v>
      </c>
      <c r="D246" s="469">
        <f>COUNTIFS('2018'!H$2066:H$2985,"SOLUCIONADO",'2018'!G$2066:G$2985,F$4,'2018'!D$2066:D$2985,B246)</f>
        <v>13</v>
      </c>
      <c r="E246" s="469">
        <f>COUNTIFS('2018'!H$2066:H$2985,"SEGUIMIENTO",'2018'!G$2066:G$2985,F$5,'2018'!D$2066:D$2985,B246)</f>
        <v>0</v>
      </c>
      <c r="F246" s="471">
        <f>COUNTIFS('2018'!H$2066:H$2985,"SOLUCIONADO",'2018'!G$2066:G$2985,F$5,'2018'!D$2066:D$2985,B246)</f>
        <v>28</v>
      </c>
      <c r="G246" s="471">
        <f>COUNTIFS('2018'!H$2066:H$2985,"SEGUIMIENTO",'2018'!G$2066:G$2985,F$6,'2018'!D$2066:D$2985,B246)</f>
        <v>0</v>
      </c>
      <c r="H246" s="471">
        <f>COUNTIFS('2018'!H$2066:H$2985,"SOLUCIONADO",'2018'!G$2066:G$2985,F$6,'2018'!D$2066:D$2985,B246)</f>
        <v>3</v>
      </c>
      <c r="I246" s="471">
        <f>COUNTIFS('2018'!H$2066:H$2985,"SEGUIMIENTO",'2018'!G$2066:G$2985,F$7,'2018'!D$2066:D$2985,B246)</f>
        <v>0</v>
      </c>
      <c r="J246" s="471">
        <f>COUNTIFS('2018'!H$2066:H$2985,"SOLUCIONADO",'2018'!G$2066:G$2985,F$7,'2018'!D$2066:D$2985,B246)</f>
        <v>0</v>
      </c>
      <c r="K246" s="471">
        <f>COUNTIFS('2018'!H$2066:H$2985,"SEGUIMIENTO",'2018'!G$2066:G$2985,F$8,'2018'!D$2066:D$2985,B246)</f>
        <v>0</v>
      </c>
      <c r="L246" s="471">
        <f>COUNTIFS('2018'!H$2066:H$2985,"SOLUCIONADO",'2018'!G$2066:G$2985,F$8,'2018'!D$2066:D$2985,B246)</f>
        <v>0</v>
      </c>
      <c r="M246" s="471">
        <f>COUNTIFS('2018'!H$2066:H$2985,"SEGUIMIENTO",'2018'!G$2066:G$2985,F$165,'2018'!D$2066:D$2985,B246)</f>
        <v>0</v>
      </c>
      <c r="N246" s="471">
        <f>COUNTIFS('2018'!H$2066:H$2985,"SOLUCIONADO",'2018'!G$2066:G$2985,H$165,'2018'!D$2066:D$2985,D246)</f>
        <v>0</v>
      </c>
      <c r="O246" s="471">
        <f>COUNTIFS('2018'!H$2066:H$2985,"SEGUIMIENTO",'2018'!G$2066:G$2985,F$166,'2018'!D$2066:D$2985,B246)</f>
        <v>1</v>
      </c>
      <c r="P246" s="471">
        <f>COUNTIFS('2018'!$H$2066:$H$2985,"SOLUCIONADO",'2018'!$G$2066:$G$2985,$F$166,'2018'!$D$2066:$D$2985,$B246)</f>
        <v>4</v>
      </c>
      <c r="Q246" s="464"/>
      <c r="R246" s="439"/>
      <c r="S246" s="439"/>
      <c r="T246" s="439"/>
      <c r="U246" s="439"/>
      <c r="V246" s="439"/>
      <c r="W246" s="439"/>
      <c r="X246" s="439"/>
      <c r="Y246" s="439"/>
      <c r="Z246" s="439"/>
    </row>
    <row r="247" spans="1:26" ht="12.75">
      <c r="A247" s="463"/>
      <c r="B247" s="468" t="s">
        <v>4667</v>
      </c>
      <c r="C247" s="469">
        <f>COUNTIFS('2018'!H$2066:H$2985,"SEGUIMIENTO",'2018'!G$2066:G$2985,F$4,'2018'!D$2066:D$2985,B247)</f>
        <v>7</v>
      </c>
      <c r="D247" s="469">
        <f>COUNTIFS('2018'!H$2066:H$2985,"SOLUCIONADO",'2018'!G$2066:G$2985,F$4,'2018'!D$2066:D$2985,B247)</f>
        <v>5</v>
      </c>
      <c r="E247" s="469">
        <f>COUNTIFS('2018'!H$2066:H$2985,"SEGUIMIENTO",'2018'!G$2066:G$2985,F$5,'2018'!D$2066:D$2985,B247)</f>
        <v>2</v>
      </c>
      <c r="F247" s="471">
        <f>COUNTIFS('2018'!H$2066:H$2985,"SOLUCIONADO",'2018'!G$2066:G$2985,F$5,'2018'!D$2066:D$2985,B247)</f>
        <v>7</v>
      </c>
      <c r="G247" s="471">
        <f>COUNTIFS('2018'!H$2066:H$2985,"SEGUIMIENTO",'2018'!G$2066:G$2985,F$6,'2018'!D$2066:D$2985,B247)</f>
        <v>0</v>
      </c>
      <c r="H247" s="471">
        <f>COUNTIFS('2018'!H$2066:H$2985,"SOLUCIONADO",'2018'!G$2066:G$2985,F$6,'2018'!D$2066:D$2985,B247)</f>
        <v>2</v>
      </c>
      <c r="I247" s="471">
        <f>COUNTIFS('2018'!H$2066:H$2985,"SEGUIMIENTO",'2018'!G$2066:G$2985,F$7,'2018'!D$2066:D$2985,B247)</f>
        <v>0</v>
      </c>
      <c r="J247" s="471">
        <f>COUNTIFS('2018'!H$2066:H$2985,"SOLUCIONADO",'2018'!G$2066:G$2985,F$7,'2018'!D$2066:D$2985,B247)</f>
        <v>0</v>
      </c>
      <c r="K247" s="471">
        <f>COUNTIFS('2018'!H$2066:H$2985,"SEGUIMIENTO",'2018'!G$2066:G$2985,F$8,'2018'!D$2066:D$2985,B247)</f>
        <v>1</v>
      </c>
      <c r="L247" s="471">
        <f>COUNTIFS('2018'!H$2066:H$2985,"SOLUCIONADO",'2018'!G$2066:G$2985,F$8,'2018'!D$2066:D$2985,B247)</f>
        <v>1</v>
      </c>
      <c r="M247" s="471">
        <f>COUNTIFS('2018'!H$2066:H$2985,"SEGUIMIENTO",'2018'!G$2066:G$2985,F$165,'2018'!D$2066:D$2985,B247)</f>
        <v>0</v>
      </c>
      <c r="N247" s="471">
        <f>COUNTIFS('2018'!H$2066:H$2985,"SOLUCIONADO",'2018'!G$2066:G$2985,H$165,'2018'!D$2066:D$2985,D247)</f>
        <v>0</v>
      </c>
      <c r="O247" s="471">
        <f>COUNTIFS('2018'!H$2066:H$2985,"SEGUIMIENTO",'2018'!G$2066:G$2985,F$166,'2018'!D$2066:D$2985,B247)</f>
        <v>1</v>
      </c>
      <c r="P247" s="471">
        <f>COUNTIFS('2018'!$H$2066:$H$2985,"SOLUCIONADO",'2018'!$G$2066:$G$2985,$F$166,'2018'!$D$2066:$D$2985,$B247)</f>
        <v>6</v>
      </c>
      <c r="Q247" s="464"/>
      <c r="R247" s="439"/>
      <c r="S247" s="439"/>
      <c r="T247" s="439"/>
      <c r="U247" s="439"/>
      <c r="V247" s="439"/>
      <c r="W247" s="439"/>
      <c r="X247" s="439"/>
      <c r="Y247" s="439"/>
      <c r="Z247" s="439"/>
    </row>
    <row r="248" spans="1:26" ht="12.75">
      <c r="A248" s="463"/>
      <c r="B248" s="468" t="s">
        <v>4687</v>
      </c>
      <c r="C248" s="469">
        <f>COUNTIFS('2018'!H$2066:H$2985,"SEGUIMIENTO",'2018'!G$2066:G$2985,F$4,'2018'!D$2066:D$2985,B248)</f>
        <v>0</v>
      </c>
      <c r="D248" s="469">
        <f>COUNTIFS('2018'!H$2066:H$2985,"SOLUCIONADO",'2018'!G$2066:G$2985,F$4,'2018'!D$2066:D$2985,B248)</f>
        <v>4</v>
      </c>
      <c r="E248" s="469">
        <f>COUNTIFS('2018'!H$2066:H$2985,"SEGUIMIENTO",'2018'!G$2066:G$2985,F$5,'2018'!D$2066:D$2985,B248)</f>
        <v>2</v>
      </c>
      <c r="F248" s="471">
        <f>COUNTIFS('2018'!H$2066:H$2985,"SOLUCIONADO",'2018'!G$2066:G$2985,F$5,'2018'!D$2066:D$2985,B248)</f>
        <v>5</v>
      </c>
      <c r="G248" s="471">
        <f>COUNTIFS('2018'!H$2066:H$2985,"SEGUIMIENTO",'2018'!G$2066:G$2985,F$6,'2018'!D$2066:D$2985,B248)</f>
        <v>0</v>
      </c>
      <c r="H248" s="471">
        <f>COUNTIFS('2018'!H$2066:H$2985,"SOLUCIONADO",'2018'!G$2066:G$2985,F$6,'2018'!D$2066:D$2985,B248)</f>
        <v>1</v>
      </c>
      <c r="I248" s="471">
        <f>COUNTIFS('2018'!H$2066:H$2985,"SEGUIMIENTO",'2018'!G$2066:G$2985,F$7,'2018'!D$2066:D$2985,B248)</f>
        <v>0</v>
      </c>
      <c r="J248" s="471">
        <f>COUNTIFS('2018'!H$2066:H$2985,"SOLUCIONADO",'2018'!G$2066:G$2985,F$7,'2018'!D$2066:D$2985,B248)</f>
        <v>0</v>
      </c>
      <c r="K248" s="471">
        <f>COUNTIFS('2018'!H$2066:H$2985,"SEGUIMIENTO",'2018'!G$2066:G$2985,F$8,'2018'!D$2066:D$2985,B248)</f>
        <v>0</v>
      </c>
      <c r="L248" s="471">
        <f>COUNTIFS('2018'!H$2066:H$2985,"SOLUCIONADO",'2018'!G$2066:G$2985,F$8,'2018'!D$2066:D$2985,B248)</f>
        <v>3</v>
      </c>
      <c r="M248" s="471">
        <f>COUNTIFS('2018'!H$2066:H$2985,"SEGUIMIENTO",'2018'!G$2066:G$2985,F$165,'2018'!D$2066:D$2985,B248)</f>
        <v>0</v>
      </c>
      <c r="N248" s="471">
        <f>COUNTIFS('2018'!H$2066:H$2985,"SOLUCIONADO",'2018'!G$2066:G$2985,H$165,'2018'!D$2066:D$2985,D248)</f>
        <v>0</v>
      </c>
      <c r="O248" s="471">
        <f>COUNTIFS('2018'!H$2066:H$2985,"SEGUIMIENTO",'2018'!G$2066:G$2985,F$166,'2018'!D$2066:D$2985,B248)</f>
        <v>1</v>
      </c>
      <c r="P248" s="471">
        <f>COUNTIFS('2018'!$H$2066:$H$2985,"SOLUCIONADO",'2018'!$G$2066:$G$2985,$F$166,'2018'!$D$2066:$D$2985,$B248)</f>
        <v>1</v>
      </c>
      <c r="Q248" s="464"/>
      <c r="R248" s="439"/>
      <c r="S248" s="439"/>
      <c r="T248" s="439"/>
      <c r="U248" s="439"/>
      <c r="V248" s="439"/>
      <c r="W248" s="439"/>
      <c r="X248" s="439"/>
      <c r="Y248" s="439"/>
      <c r="Z248" s="439"/>
    </row>
    <row r="249" spans="1:26" ht="12.75">
      <c r="A249" s="463"/>
      <c r="B249" s="468"/>
      <c r="C249" s="469">
        <f>COUNTIFS('2018'!H$2066:H$2985,"SEGUIMIENTO",'2018'!G$2066:G$2985,F$4,'2018'!D$2066:D$2985,B249)</f>
        <v>0</v>
      </c>
      <c r="D249" s="469">
        <f>COUNTIFS('2018'!H$2066:H$2985,"SOLUCIONADO",'2018'!G$2066:G$2985,F$4,'2018'!D$2066:D$2985,B249)</f>
        <v>0</v>
      </c>
      <c r="E249" s="469">
        <f>COUNTIFS('2018'!H$2066:H$2985,"SEGUIMIENTO",'2018'!G$2066:G$2985,F$5,'2018'!D$2066:D$2985,B249)</f>
        <v>0</v>
      </c>
      <c r="F249" s="471">
        <f>COUNTIFS('2018'!H$2066:H$2985,"SOLUCIONADO",'2018'!G$2066:G$2985,F$5,'2018'!D$2066:D$2985,B249)</f>
        <v>0</v>
      </c>
      <c r="G249" s="471">
        <f>COUNTIFS('2018'!H$2066:H$2985,"SEGUIMIENTO",'2018'!G$2066:G$2985,F$6,'2018'!D$2066:D$2985,B249)</f>
        <v>0</v>
      </c>
      <c r="H249" s="471">
        <f>COUNTIFS('2018'!H$2066:H$2985,"SOLUCIONADO",'2018'!G$2066:G$2985,F$6,'2018'!D$2066:D$2985,B249)</f>
        <v>0</v>
      </c>
      <c r="I249" s="471">
        <f>COUNTIFS('2018'!H$2066:H$2985,"SEGUIMIENTO",'2018'!G$2066:G$2985,F$7,'2018'!D$2066:D$2985,B249)</f>
        <v>0</v>
      </c>
      <c r="J249" s="471">
        <f>COUNTIFS('2018'!H$2066:H$2985,"SOLUCIONADO",'2018'!G$2066:G$2985,F$7,'2018'!D$2066:D$2985,B249)</f>
        <v>0</v>
      </c>
      <c r="K249" s="471">
        <f>COUNTIFS('2018'!H$2066:H$2985,"SEGUIMIENTO",'2018'!G$2066:G$2985,F$8,'2018'!D$2066:D$2985,B249)</f>
        <v>0</v>
      </c>
      <c r="L249" s="471">
        <f>COUNTIFS('2018'!H$2066:H$2985,"SOLUCIONADO",'2018'!G$2066:G$2985,F$8,'2018'!D$2066:D$2985,B249)</f>
        <v>0</v>
      </c>
      <c r="M249" s="471">
        <f>COUNTIFS('2018'!H$2066:H$2985,"SEGUIMIENTO",'2018'!G$2066:G$2985,F$165,'2018'!D$2066:D$2985,B249)</f>
        <v>0</v>
      </c>
      <c r="N249" s="471">
        <f>COUNTIFS('2018'!H$2066:H$2985,"SOLUCIONADO",'2018'!G$2066:G$2985,H$165,'2018'!D$2066:D$2985,D249)</f>
        <v>0</v>
      </c>
      <c r="O249" s="471">
        <f>COUNTIFS('2018'!H$2066:H$2985,"SEGUIMIENTO",'2018'!G$2066:G$2985,F$166,'2018'!D$2066:D$2985,B249)</f>
        <v>0</v>
      </c>
      <c r="P249" s="471">
        <f>COUNTIFS('2018'!$H$2066:$H$2985,"SOLUCIONADO",'2018'!$G$2066:$G$2985,$F$166,'2018'!$D$2066:$D$2985,$B249)</f>
        <v>0</v>
      </c>
      <c r="Q249" s="464"/>
      <c r="R249" s="439"/>
      <c r="S249" s="439"/>
      <c r="T249" s="439"/>
      <c r="U249" s="439"/>
      <c r="V249" s="439"/>
      <c r="W249" s="439"/>
      <c r="X249" s="439"/>
      <c r="Y249" s="439"/>
      <c r="Z249" s="439"/>
    </row>
    <row r="250" spans="1:26" ht="12.75">
      <c r="A250" s="463"/>
      <c r="B250" s="468"/>
      <c r="C250" s="469">
        <f>COUNTIFS('2018'!H$2066:H$2985,"SEGUIMIENTO",'2018'!G$2066:G$2985,F$4,'2018'!D$2066:D$2985,B250)</f>
        <v>0</v>
      </c>
      <c r="D250" s="469">
        <f>COUNTIFS('2018'!H$2066:H$2985,"SOLUCIONADO",'2018'!G$2066:G$2985,F$4,'2018'!D$2066:D$2985,B250)</f>
        <v>0</v>
      </c>
      <c r="E250" s="469">
        <f>COUNTIFS('2018'!H$2066:H$2985,"SEGUIMIENTO",'2018'!G$2066:G$2985,F$5,'2018'!D$2066:D$2985,B250)</f>
        <v>0</v>
      </c>
      <c r="F250" s="471">
        <f>COUNTIFS('2018'!H$2066:H$2985,"SOLUCIONADO",'2018'!G$2066:G$2985,F$5,'2018'!D$2066:D$2985,B250)</f>
        <v>0</v>
      </c>
      <c r="G250" s="471">
        <f>COUNTIFS('2018'!H$2066:H$2985,"SEGUIMIENTO",'2018'!G$2066:G$2985,F$6,'2018'!D$2066:D$2985,B250)</f>
        <v>0</v>
      </c>
      <c r="H250" s="471">
        <f>COUNTIFS('2018'!H$2066:H$2985,"SOLUCIONADO",'2018'!G$2066:G$2985,F$6,'2018'!D$2066:D$2985,B250)</f>
        <v>0</v>
      </c>
      <c r="I250" s="471">
        <f>COUNTIFS('2018'!H$2066:H$2985,"SEGUIMIENTO",'2018'!G$2066:G$2985,F$7,'2018'!D$2066:D$2985,B250)</f>
        <v>0</v>
      </c>
      <c r="J250" s="471">
        <f>COUNTIFS('2018'!H$2066:H$2985,"SOLUCIONADO",'2018'!G$2066:G$2985,F$7,'2018'!D$2066:D$2985,B250)</f>
        <v>0</v>
      </c>
      <c r="K250" s="471">
        <f>COUNTIFS('2018'!H$2066:H$2985,"SEGUIMIENTO",'2018'!G$2066:G$2985,F$8,'2018'!D$2066:D$2985,B250)</f>
        <v>0</v>
      </c>
      <c r="L250" s="471">
        <f>COUNTIFS('2018'!H$2066:H$2985,"SOLUCIONADO",'2018'!G$2066:G$2985,F$8,'2018'!D$2066:D$2985,B250)</f>
        <v>0</v>
      </c>
      <c r="M250" s="471">
        <f>COUNTIFS('2018'!H$2066:H$2985,"SEGUIMIENTO",'2018'!G$2066:G$2985,F$165,'2018'!D$2066:D$2985,B250)</f>
        <v>0</v>
      </c>
      <c r="N250" s="471">
        <f>COUNTIFS('2018'!H$2066:H$2985,"SOLUCIONADO",'2018'!G$2066:G$2985,H$165,'2018'!D$2066:D$2985,D250)</f>
        <v>0</v>
      </c>
      <c r="O250" s="471">
        <f>COUNTIFS('2018'!H$2066:H$2985,"SEGUIMIENTO",'2018'!G$2066:G$2985,F$166,'2018'!D$2066:D$2985,B250)</f>
        <v>0</v>
      </c>
      <c r="P250" s="471">
        <f>COUNTIFS('2018'!$H$2066:$H$2985,"SOLUCIONADO",'2018'!$G$2066:$G$2985,$F$166,'2018'!$D$2066:$D$2985,$B250)</f>
        <v>0</v>
      </c>
      <c r="Q250" s="464"/>
      <c r="R250" s="439"/>
      <c r="S250" s="439"/>
      <c r="T250" s="439"/>
      <c r="U250" s="439"/>
      <c r="V250" s="439"/>
      <c r="W250" s="439"/>
      <c r="X250" s="439"/>
      <c r="Y250" s="439"/>
      <c r="Z250" s="439"/>
    </row>
    <row r="251" spans="1:26" ht="12.75">
      <c r="A251" s="463"/>
      <c r="B251" s="468"/>
      <c r="C251" s="469">
        <f>COUNTIFS('2018'!H$2066:H$2985,"SEGUIMIENTO",'2018'!G$2066:G$2985,F$4,'2018'!D$2066:D$2985,B251)</f>
        <v>0</v>
      </c>
      <c r="D251" s="469">
        <f>COUNTIFS('2018'!H$2066:H$2985,"SOLUCIONADO",'2018'!G$2066:G$2985,F$4,'2018'!D$2066:D$2985,B251)</f>
        <v>0</v>
      </c>
      <c r="E251" s="469">
        <f>COUNTIFS('2018'!H$2066:H$2985,"SEGUIMIENTO",'2018'!G$2066:G$2985,F$5,'2018'!D$2066:D$2985,B251)</f>
        <v>0</v>
      </c>
      <c r="F251" s="471">
        <f>COUNTIFS('2018'!H$2066:H$2985,"SOLUCIONADO",'2018'!G$2066:G$2985,F$5,'2018'!D$2066:D$2985,B251)</f>
        <v>0</v>
      </c>
      <c r="G251" s="471">
        <f>COUNTIFS('2018'!H$2066:H$2985,"SEGUIMIENTO",'2018'!G$2066:G$2985,F$6,'2018'!D$2066:D$2985,B251)</f>
        <v>0</v>
      </c>
      <c r="H251" s="471">
        <f>COUNTIFS('2018'!H$2066:H$2985,"SOLUCIONADO",'2018'!G$2066:G$2985,F$6,'2018'!D$2066:D$2985,B251)</f>
        <v>0</v>
      </c>
      <c r="I251" s="471">
        <f>COUNTIFS('2018'!H$2066:H$2985,"SEGUIMIENTO",'2018'!G$2066:G$2985,F$7,'2018'!D$2066:D$2985,B251)</f>
        <v>0</v>
      </c>
      <c r="J251" s="471">
        <f>COUNTIFS('2018'!H$2066:H$2985,"SOLUCIONADO",'2018'!G$2066:G$2985,F$7,'2018'!D$2066:D$2985,B251)</f>
        <v>0</v>
      </c>
      <c r="K251" s="471">
        <f>COUNTIFS('2018'!H$2066:H$2985,"SEGUIMIENTO",'2018'!G$2066:G$2985,F$8,'2018'!D$2066:D$2985,B251)</f>
        <v>0</v>
      </c>
      <c r="L251" s="471">
        <f>COUNTIFS('2018'!H$2066:H$2985,"SOLUCIONADO",'2018'!G$2066:G$2985,F$8,'2018'!D$2066:D$2985,B251)</f>
        <v>0</v>
      </c>
      <c r="M251" s="471">
        <f>COUNTIFS('2018'!H$2066:H$2985,"SEGUIMIENTO",'2018'!G$2066:G$2985,F$165,'2018'!D$2066:D$2985,B251)</f>
        <v>0</v>
      </c>
      <c r="N251" s="471">
        <f>COUNTIFS('2018'!H$2066:H$2985,"SOLUCIONADO",'2018'!G$2066:G$2985,H$165,'2018'!D$2066:D$2985,D251)</f>
        <v>0</v>
      </c>
      <c r="O251" s="471">
        <f>COUNTIFS('2018'!H$2066:H$2985,"SEGUIMIENTO",'2018'!G$2066:G$2985,F$166,'2018'!D$2066:D$2985,B251)</f>
        <v>0</v>
      </c>
      <c r="P251" s="471">
        <f>COUNTIFS('2018'!$H$2066:$H$2985,"SOLUCIONADO",'2018'!$G$2066:$G$2985,$F$166,'2018'!$D$2066:$D$2985,$B251)</f>
        <v>0</v>
      </c>
      <c r="Q251" s="464"/>
      <c r="R251" s="439"/>
      <c r="S251" s="439"/>
      <c r="T251" s="439"/>
      <c r="U251" s="439"/>
      <c r="V251" s="439"/>
      <c r="W251" s="439"/>
      <c r="X251" s="439"/>
      <c r="Y251" s="439"/>
      <c r="Z251" s="439"/>
    </row>
    <row r="252" spans="1:26" ht="12.75">
      <c r="A252" s="474"/>
      <c r="B252" s="475"/>
      <c r="C252" s="475"/>
      <c r="D252" s="475"/>
      <c r="E252" s="475"/>
      <c r="F252" s="475"/>
      <c r="G252" s="475"/>
      <c r="H252" s="475"/>
      <c r="I252" s="475"/>
      <c r="J252" s="475"/>
      <c r="K252" s="475"/>
      <c r="L252" s="475"/>
      <c r="M252" s="475"/>
      <c r="N252" s="475"/>
      <c r="O252" s="475"/>
      <c r="P252" s="475"/>
      <c r="Q252" s="476"/>
      <c r="R252" s="439"/>
      <c r="S252" s="439"/>
      <c r="T252" s="439"/>
      <c r="U252" s="439"/>
      <c r="V252" s="439"/>
      <c r="W252" s="439"/>
      <c r="X252" s="439"/>
      <c r="Y252" s="439"/>
      <c r="Z252" s="439"/>
    </row>
    <row r="253" spans="1:26" ht="12.75">
      <c r="A253" s="439"/>
      <c r="B253" s="439"/>
      <c r="C253" s="439"/>
      <c r="D253" s="439"/>
      <c r="E253" s="439"/>
      <c r="F253" s="439"/>
      <c r="G253" s="439"/>
      <c r="H253" s="439"/>
      <c r="I253" s="439"/>
      <c r="J253" s="439"/>
      <c r="K253" s="439"/>
      <c r="L253" s="439"/>
      <c r="M253" s="439"/>
      <c r="N253" s="439"/>
      <c r="O253" s="439"/>
      <c r="P253" s="439"/>
      <c r="Q253" s="439"/>
      <c r="R253" s="439"/>
      <c r="S253" s="439"/>
      <c r="T253" s="439"/>
      <c r="U253" s="439"/>
      <c r="V253" s="439"/>
      <c r="W253" s="439"/>
      <c r="X253" s="439"/>
      <c r="Y253" s="439"/>
      <c r="Z253" s="439"/>
    </row>
    <row r="254" spans="1:26" ht="12.75">
      <c r="A254" s="439"/>
      <c r="B254" s="439"/>
      <c r="C254" s="439"/>
      <c r="D254" s="439"/>
      <c r="E254" s="439"/>
      <c r="F254" s="439"/>
      <c r="G254" s="439"/>
      <c r="H254" s="439"/>
      <c r="I254" s="439"/>
      <c r="J254" s="439"/>
      <c r="K254" s="439"/>
      <c r="L254" s="439"/>
      <c r="M254" s="439"/>
      <c r="N254" s="439"/>
      <c r="O254" s="439"/>
      <c r="P254" s="439"/>
      <c r="Q254" s="439"/>
      <c r="R254" s="439"/>
      <c r="S254" s="439"/>
      <c r="T254" s="439"/>
      <c r="U254" s="439"/>
      <c r="V254" s="439"/>
      <c r="W254" s="439"/>
      <c r="X254" s="439"/>
      <c r="Y254" s="439"/>
      <c r="Z254" s="439"/>
    </row>
    <row r="255" spans="1:26" ht="12.75">
      <c r="A255" s="439"/>
      <c r="B255" s="439"/>
      <c r="C255" s="439"/>
      <c r="D255" s="439"/>
      <c r="E255" s="439"/>
      <c r="F255" s="439"/>
      <c r="G255" s="439"/>
      <c r="H255" s="439"/>
      <c r="I255" s="439"/>
      <c r="J255" s="439"/>
      <c r="K255" s="439"/>
      <c r="L255" s="439"/>
      <c r="M255" s="439"/>
      <c r="N255" s="439"/>
      <c r="O255" s="439"/>
      <c r="P255" s="439"/>
      <c r="Q255" s="439"/>
      <c r="R255" s="439"/>
      <c r="S255" s="439"/>
      <c r="T255" s="439"/>
      <c r="U255" s="439"/>
      <c r="V255" s="439"/>
      <c r="W255" s="439"/>
      <c r="X255" s="439"/>
      <c r="Y255" s="439"/>
      <c r="Z255" s="439"/>
    </row>
    <row r="256" spans="1:26" ht="12.75">
      <c r="A256" s="439"/>
      <c r="B256" s="439"/>
      <c r="C256" s="439"/>
      <c r="D256" s="439"/>
      <c r="E256" s="439"/>
      <c r="F256" s="439"/>
      <c r="G256" s="439"/>
      <c r="H256" s="439"/>
      <c r="I256" s="439"/>
      <c r="J256" s="439"/>
      <c r="K256" s="439"/>
      <c r="L256" s="439"/>
      <c r="M256" s="439"/>
      <c r="N256" s="439"/>
      <c r="O256" s="439"/>
      <c r="P256" s="439"/>
      <c r="Q256" s="439"/>
      <c r="R256" s="439"/>
      <c r="S256" s="439"/>
      <c r="T256" s="439"/>
      <c r="U256" s="439"/>
      <c r="V256" s="439"/>
      <c r="W256" s="439"/>
      <c r="X256" s="439"/>
      <c r="Y256" s="439"/>
      <c r="Z256" s="439"/>
    </row>
    <row r="257" spans="1:26" ht="12.75">
      <c r="A257" s="439"/>
      <c r="B257" s="439"/>
      <c r="C257" s="439"/>
      <c r="D257" s="439"/>
      <c r="E257" s="439"/>
      <c r="F257" s="439"/>
      <c r="G257" s="439"/>
      <c r="H257" s="439"/>
      <c r="I257" s="439"/>
      <c r="J257" s="439"/>
      <c r="K257" s="439"/>
      <c r="L257" s="439"/>
      <c r="M257" s="439"/>
      <c r="N257" s="439"/>
      <c r="O257" s="439"/>
      <c r="P257" s="439"/>
      <c r="Q257" s="439"/>
      <c r="R257" s="439"/>
      <c r="S257" s="439"/>
      <c r="T257" s="439"/>
      <c r="U257" s="439"/>
      <c r="V257" s="439"/>
      <c r="W257" s="439"/>
      <c r="X257" s="439"/>
      <c r="Y257" s="439"/>
      <c r="Z257" s="439"/>
    </row>
    <row r="258" spans="1:26" ht="12.75">
      <c r="A258" s="439"/>
      <c r="B258" s="439"/>
      <c r="C258" s="439"/>
      <c r="D258" s="439"/>
      <c r="E258" s="439"/>
      <c r="F258" s="439"/>
      <c r="G258" s="439"/>
      <c r="H258" s="439"/>
      <c r="I258" s="439"/>
      <c r="J258" s="439"/>
      <c r="K258" s="439"/>
      <c r="L258" s="439"/>
      <c r="M258" s="439"/>
      <c r="N258" s="439"/>
      <c r="O258" s="439"/>
      <c r="P258" s="439"/>
      <c r="Q258" s="439"/>
      <c r="R258" s="439"/>
      <c r="S258" s="439"/>
      <c r="T258" s="439"/>
      <c r="U258" s="439"/>
      <c r="V258" s="439"/>
      <c r="W258" s="439"/>
      <c r="X258" s="439"/>
      <c r="Y258" s="439"/>
      <c r="Z258" s="439"/>
    </row>
    <row r="259" spans="1:26" ht="12.75">
      <c r="A259" s="439"/>
      <c r="B259" s="439"/>
      <c r="C259" s="439"/>
      <c r="D259" s="439"/>
      <c r="E259" s="439"/>
      <c r="F259" s="439"/>
      <c r="G259" s="439"/>
      <c r="H259" s="439"/>
      <c r="I259" s="439"/>
      <c r="J259" s="439"/>
      <c r="K259" s="439"/>
      <c r="L259" s="439"/>
      <c r="M259" s="439"/>
      <c r="N259" s="439"/>
      <c r="O259" s="439"/>
      <c r="P259" s="439"/>
      <c r="Q259" s="439"/>
      <c r="R259" s="439"/>
      <c r="S259" s="439"/>
      <c r="T259" s="439"/>
      <c r="U259" s="439"/>
      <c r="V259" s="439"/>
      <c r="W259" s="439"/>
      <c r="X259" s="439"/>
      <c r="Y259" s="439"/>
      <c r="Z259" s="439"/>
    </row>
    <row r="260" spans="1:26" ht="12.75">
      <c r="A260" s="439"/>
      <c r="B260" s="439"/>
      <c r="C260" s="439"/>
      <c r="D260" s="439"/>
      <c r="E260" s="439"/>
      <c r="F260" s="439"/>
      <c r="G260" s="439"/>
      <c r="H260" s="439"/>
      <c r="I260" s="439"/>
      <c r="J260" s="439"/>
      <c r="K260" s="439"/>
      <c r="L260" s="439"/>
      <c r="M260" s="439"/>
      <c r="N260" s="439"/>
      <c r="O260" s="439"/>
      <c r="P260" s="439"/>
      <c r="Q260" s="439"/>
      <c r="R260" s="439"/>
      <c r="S260" s="439"/>
      <c r="T260" s="439"/>
      <c r="U260" s="439"/>
      <c r="V260" s="439"/>
      <c r="W260" s="439"/>
      <c r="X260" s="439"/>
      <c r="Y260" s="439"/>
      <c r="Z260" s="439"/>
    </row>
    <row r="261" spans="1:26" ht="12.75">
      <c r="A261" s="439"/>
      <c r="B261" s="439"/>
      <c r="C261" s="439"/>
      <c r="D261" s="439"/>
      <c r="E261" s="439"/>
      <c r="F261" s="439"/>
      <c r="G261" s="439"/>
      <c r="H261" s="439"/>
      <c r="I261" s="439"/>
      <c r="J261" s="439"/>
      <c r="K261" s="439"/>
      <c r="L261" s="439"/>
      <c r="M261" s="439"/>
      <c r="N261" s="439"/>
      <c r="O261" s="439"/>
      <c r="P261" s="439"/>
      <c r="Q261" s="439"/>
      <c r="R261" s="439"/>
      <c r="S261" s="439"/>
      <c r="T261" s="439"/>
      <c r="U261" s="439"/>
      <c r="V261" s="439"/>
      <c r="W261" s="439"/>
      <c r="X261" s="439"/>
      <c r="Y261" s="439"/>
      <c r="Z261" s="439"/>
    </row>
    <row r="262" spans="1:26" ht="12.75">
      <c r="A262" s="439"/>
      <c r="B262" s="439"/>
      <c r="C262" s="439"/>
      <c r="D262" s="439"/>
      <c r="E262" s="439"/>
      <c r="F262" s="439"/>
      <c r="G262" s="439"/>
      <c r="H262" s="439"/>
      <c r="I262" s="439"/>
      <c r="J262" s="439"/>
      <c r="K262" s="439"/>
      <c r="L262" s="439"/>
      <c r="M262" s="439"/>
      <c r="N262" s="439"/>
      <c r="O262" s="439"/>
      <c r="P262" s="439"/>
      <c r="Q262" s="439"/>
      <c r="R262" s="439"/>
      <c r="S262" s="439"/>
      <c r="T262" s="439"/>
      <c r="U262" s="439"/>
      <c r="V262" s="439"/>
      <c r="W262" s="439"/>
      <c r="X262" s="439"/>
      <c r="Y262" s="439"/>
      <c r="Z262" s="439"/>
    </row>
    <row r="263" spans="1:26" ht="12.75">
      <c r="A263" s="439"/>
      <c r="B263" s="439"/>
      <c r="C263" s="439"/>
      <c r="D263" s="439"/>
      <c r="E263" s="439"/>
      <c r="F263" s="439"/>
      <c r="G263" s="439"/>
      <c r="H263" s="439"/>
      <c r="I263" s="439"/>
      <c r="J263" s="439"/>
      <c r="K263" s="439"/>
      <c r="L263" s="439"/>
      <c r="M263" s="439"/>
      <c r="N263" s="439"/>
      <c r="O263" s="439"/>
      <c r="P263" s="439"/>
      <c r="Q263" s="439"/>
      <c r="R263" s="439"/>
      <c r="S263" s="439"/>
      <c r="T263" s="439"/>
      <c r="U263" s="439"/>
      <c r="V263" s="439"/>
      <c r="W263" s="439"/>
      <c r="X263" s="439"/>
      <c r="Y263" s="439"/>
      <c r="Z263" s="439"/>
    </row>
    <row r="264" spans="1:26" ht="12.75">
      <c r="A264" s="439"/>
      <c r="B264" s="439"/>
      <c r="C264" s="439"/>
      <c r="D264" s="439"/>
      <c r="E264" s="439"/>
      <c r="F264" s="439"/>
      <c r="G264" s="439"/>
      <c r="H264" s="439"/>
      <c r="I264" s="439"/>
      <c r="J264" s="439"/>
      <c r="K264" s="439"/>
      <c r="L264" s="439"/>
      <c r="M264" s="439"/>
      <c r="N264" s="439"/>
      <c r="O264" s="439"/>
      <c r="P264" s="439"/>
      <c r="Q264" s="439"/>
      <c r="R264" s="439"/>
      <c r="S264" s="439"/>
      <c r="T264" s="439"/>
      <c r="U264" s="439"/>
      <c r="V264" s="439"/>
      <c r="W264" s="439"/>
      <c r="X264" s="439"/>
      <c r="Y264" s="439"/>
      <c r="Z264" s="439"/>
    </row>
    <row r="265" spans="1:26" ht="12.75">
      <c r="A265" s="439"/>
      <c r="B265" s="439"/>
      <c r="C265" s="439"/>
      <c r="D265" s="439"/>
      <c r="E265" s="439"/>
      <c r="F265" s="439"/>
      <c r="G265" s="439"/>
      <c r="H265" s="439"/>
      <c r="I265" s="439"/>
      <c r="J265" s="439"/>
      <c r="K265" s="439"/>
      <c r="L265" s="439"/>
      <c r="M265" s="439"/>
      <c r="N265" s="439"/>
      <c r="O265" s="439"/>
      <c r="P265" s="439"/>
      <c r="Q265" s="439"/>
      <c r="R265" s="439"/>
      <c r="S265" s="439"/>
      <c r="T265" s="439"/>
      <c r="U265" s="439"/>
      <c r="V265" s="439"/>
      <c r="W265" s="439"/>
      <c r="X265" s="439"/>
      <c r="Y265" s="439"/>
      <c r="Z265" s="439"/>
    </row>
    <row r="266" spans="1:26" ht="12.75">
      <c r="A266" s="439"/>
      <c r="B266" s="439"/>
      <c r="C266" s="439"/>
      <c r="D266" s="439"/>
      <c r="E266" s="439"/>
      <c r="F266" s="439"/>
      <c r="G266" s="439"/>
      <c r="H266" s="439"/>
      <c r="I266" s="439"/>
      <c r="J266" s="439"/>
      <c r="K266" s="439"/>
      <c r="L266" s="439"/>
      <c r="M266" s="439"/>
      <c r="N266" s="439"/>
      <c r="O266" s="439"/>
      <c r="P266" s="439"/>
      <c r="Q266" s="439"/>
      <c r="R266" s="439"/>
      <c r="S266" s="439"/>
      <c r="T266" s="439"/>
      <c r="U266" s="439"/>
      <c r="V266" s="439"/>
      <c r="W266" s="439"/>
      <c r="X266" s="439"/>
      <c r="Y266" s="439"/>
      <c r="Z266" s="439"/>
    </row>
    <row r="267" spans="1:26" ht="12.75">
      <c r="A267" s="439"/>
      <c r="B267" s="43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row>
    <row r="268" spans="1:26" ht="12.75">
      <c r="A268" s="439"/>
      <c r="B268" s="439"/>
      <c r="C268" s="439"/>
      <c r="D268" s="439"/>
      <c r="E268" s="439"/>
      <c r="F268" s="439"/>
      <c r="G268" s="439"/>
      <c r="H268" s="439"/>
      <c r="I268" s="439"/>
      <c r="J268" s="439"/>
      <c r="K268" s="439"/>
      <c r="L268" s="439"/>
      <c r="M268" s="439"/>
      <c r="N268" s="439"/>
      <c r="O268" s="439"/>
      <c r="P268" s="439"/>
      <c r="Q268" s="439"/>
      <c r="R268" s="439"/>
      <c r="S268" s="439"/>
      <c r="T268" s="439"/>
      <c r="U268" s="439"/>
      <c r="V268" s="439"/>
      <c r="W268" s="439"/>
      <c r="X268" s="439"/>
      <c r="Y268" s="439"/>
      <c r="Z268" s="439"/>
    </row>
    <row r="269" spans="1:26" ht="12.75">
      <c r="A269" s="439"/>
      <c r="B269" s="439"/>
      <c r="C269" s="439"/>
      <c r="D269" s="439"/>
      <c r="E269" s="439"/>
      <c r="F269" s="439"/>
      <c r="G269" s="439"/>
      <c r="H269" s="439"/>
      <c r="I269" s="439"/>
      <c r="J269" s="439"/>
      <c r="K269" s="439"/>
      <c r="L269" s="439"/>
      <c r="M269" s="439"/>
      <c r="N269" s="439"/>
      <c r="O269" s="439"/>
      <c r="P269" s="439"/>
      <c r="Q269" s="439"/>
      <c r="R269" s="439"/>
      <c r="S269" s="439"/>
      <c r="T269" s="439"/>
      <c r="U269" s="439"/>
      <c r="V269" s="439"/>
      <c r="W269" s="439"/>
      <c r="X269" s="439"/>
      <c r="Y269" s="439"/>
      <c r="Z269" s="439"/>
    </row>
    <row r="270" spans="1:26" ht="12.75">
      <c r="A270" s="439"/>
      <c r="B270" s="439"/>
      <c r="C270" s="439"/>
      <c r="D270" s="439"/>
      <c r="E270" s="439"/>
      <c r="F270" s="439"/>
      <c r="G270" s="439"/>
      <c r="H270" s="439"/>
      <c r="I270" s="439"/>
      <c r="J270" s="439"/>
      <c r="K270" s="439"/>
      <c r="L270" s="439"/>
      <c r="M270" s="439"/>
      <c r="N270" s="439"/>
      <c r="O270" s="439"/>
      <c r="P270" s="439"/>
      <c r="Q270" s="439"/>
      <c r="R270" s="439"/>
      <c r="S270" s="439"/>
      <c r="T270" s="439"/>
      <c r="U270" s="439"/>
      <c r="V270" s="439"/>
      <c r="W270" s="439"/>
      <c r="X270" s="439"/>
      <c r="Y270" s="439"/>
      <c r="Z270" s="439"/>
    </row>
    <row r="271" spans="1:26" ht="12.75">
      <c r="A271" s="439"/>
      <c r="B271" s="439"/>
      <c r="C271" s="439"/>
      <c r="D271" s="439"/>
      <c r="E271" s="439"/>
      <c r="F271" s="439"/>
      <c r="G271" s="439"/>
      <c r="H271" s="439"/>
      <c r="I271" s="439"/>
      <c r="J271" s="439"/>
      <c r="K271" s="439"/>
      <c r="L271" s="439"/>
      <c r="M271" s="439"/>
      <c r="N271" s="439"/>
      <c r="O271" s="439"/>
      <c r="P271" s="439"/>
      <c r="Q271" s="439"/>
      <c r="R271" s="439"/>
      <c r="S271" s="439"/>
      <c r="T271" s="439"/>
      <c r="U271" s="439"/>
      <c r="V271" s="439"/>
      <c r="W271" s="439"/>
      <c r="X271" s="439"/>
      <c r="Y271" s="439"/>
      <c r="Z271" s="439"/>
    </row>
    <row r="272" spans="1:26" ht="12.75">
      <c r="A272" s="439"/>
      <c r="B272" s="439"/>
      <c r="C272" s="439"/>
      <c r="D272" s="439"/>
      <c r="E272" s="439"/>
      <c r="F272" s="439"/>
      <c r="G272" s="439"/>
      <c r="H272" s="439"/>
      <c r="I272" s="439"/>
      <c r="J272" s="439"/>
      <c r="K272" s="439"/>
      <c r="L272" s="439"/>
      <c r="M272" s="439"/>
      <c r="N272" s="439"/>
      <c r="O272" s="439"/>
      <c r="P272" s="439"/>
      <c r="Q272" s="439"/>
      <c r="R272" s="439"/>
      <c r="S272" s="439"/>
      <c r="T272" s="439"/>
      <c r="U272" s="439"/>
      <c r="V272" s="439"/>
      <c r="W272" s="439"/>
      <c r="X272" s="439"/>
      <c r="Y272" s="439"/>
      <c r="Z272" s="439"/>
    </row>
    <row r="273" spans="1:26" ht="12.75">
      <c r="A273" s="439"/>
      <c r="B273" s="439"/>
      <c r="C273" s="439"/>
      <c r="D273" s="439"/>
      <c r="E273" s="439"/>
      <c r="F273" s="439"/>
      <c r="G273" s="439"/>
      <c r="H273" s="439"/>
      <c r="I273" s="439"/>
      <c r="J273" s="439"/>
      <c r="K273" s="439"/>
      <c r="L273" s="439"/>
      <c r="M273" s="439"/>
      <c r="N273" s="439"/>
      <c r="O273" s="439"/>
      <c r="P273" s="439"/>
      <c r="Q273" s="439"/>
      <c r="R273" s="439"/>
      <c r="S273" s="439"/>
      <c r="T273" s="439"/>
      <c r="U273" s="439"/>
      <c r="V273" s="439"/>
      <c r="W273" s="439"/>
      <c r="X273" s="439"/>
      <c r="Y273" s="439"/>
      <c r="Z273" s="439"/>
    </row>
    <row r="274" spans="1:26" ht="12.75">
      <c r="A274" s="439"/>
      <c r="B274" s="439"/>
      <c r="C274" s="439"/>
      <c r="D274" s="439"/>
      <c r="E274" s="439"/>
      <c r="F274" s="439"/>
      <c r="G274" s="439"/>
      <c r="H274" s="439"/>
      <c r="I274" s="439"/>
      <c r="J274" s="439"/>
      <c r="K274" s="439"/>
      <c r="L274" s="439"/>
      <c r="M274" s="439"/>
      <c r="N274" s="439"/>
      <c r="O274" s="439"/>
      <c r="P274" s="439"/>
      <c r="Q274" s="439"/>
      <c r="R274" s="439"/>
      <c r="S274" s="439"/>
      <c r="T274" s="439"/>
      <c r="U274" s="439"/>
      <c r="V274" s="439"/>
      <c r="W274" s="439"/>
      <c r="X274" s="439"/>
      <c r="Y274" s="439"/>
      <c r="Z274" s="439"/>
    </row>
    <row r="275" spans="1:26" ht="12.75">
      <c r="A275" s="439"/>
      <c r="B275" s="439"/>
      <c r="C275" s="439"/>
      <c r="D275" s="439"/>
      <c r="E275" s="439"/>
      <c r="F275" s="439"/>
      <c r="G275" s="439"/>
      <c r="H275" s="439"/>
      <c r="I275" s="439"/>
      <c r="J275" s="439"/>
      <c r="K275" s="439"/>
      <c r="L275" s="439"/>
      <c r="M275" s="439"/>
      <c r="N275" s="439"/>
      <c r="O275" s="439"/>
      <c r="P275" s="439"/>
      <c r="Q275" s="439"/>
      <c r="R275" s="439"/>
      <c r="S275" s="439"/>
      <c r="T275" s="439"/>
      <c r="U275" s="439"/>
      <c r="V275" s="439"/>
      <c r="W275" s="439"/>
      <c r="X275" s="439"/>
      <c r="Y275" s="439"/>
      <c r="Z275" s="439"/>
    </row>
    <row r="276" spans="1:26" ht="12.75">
      <c r="A276" s="439"/>
      <c r="B276" s="439"/>
      <c r="C276" s="439"/>
      <c r="D276" s="439"/>
      <c r="E276" s="439"/>
      <c r="F276" s="439"/>
      <c r="G276" s="439"/>
      <c r="H276" s="439"/>
      <c r="I276" s="439"/>
      <c r="J276" s="439"/>
      <c r="K276" s="439"/>
      <c r="L276" s="439"/>
      <c r="M276" s="439"/>
      <c r="N276" s="439"/>
      <c r="O276" s="439"/>
      <c r="P276" s="439"/>
      <c r="Q276" s="439"/>
      <c r="R276" s="439"/>
      <c r="S276" s="439"/>
      <c r="T276" s="439"/>
      <c r="U276" s="439"/>
      <c r="V276" s="439"/>
      <c r="W276" s="439"/>
      <c r="X276" s="439"/>
      <c r="Y276" s="439"/>
      <c r="Z276" s="439"/>
    </row>
    <row r="277" spans="1:26" ht="12.75">
      <c r="A277" s="439"/>
      <c r="B277" s="439"/>
      <c r="C277" s="439"/>
      <c r="D277" s="439"/>
      <c r="E277" s="439"/>
      <c r="F277" s="439"/>
      <c r="G277" s="439"/>
      <c r="H277" s="439"/>
      <c r="I277" s="439"/>
      <c r="J277" s="439"/>
      <c r="K277" s="439"/>
      <c r="L277" s="439"/>
      <c r="M277" s="439"/>
      <c r="N277" s="439"/>
      <c r="O277" s="439"/>
      <c r="P277" s="439"/>
      <c r="Q277" s="439"/>
      <c r="R277" s="439"/>
      <c r="S277" s="439"/>
      <c r="T277" s="439"/>
      <c r="U277" s="439"/>
      <c r="V277" s="439"/>
      <c r="W277" s="439"/>
      <c r="X277" s="439"/>
      <c r="Y277" s="439"/>
      <c r="Z277" s="439"/>
    </row>
    <row r="278" spans="1:26" ht="12.75">
      <c r="A278" s="439"/>
      <c r="B278" s="439"/>
      <c r="C278" s="439"/>
      <c r="D278" s="439"/>
      <c r="E278" s="439"/>
      <c r="F278" s="439"/>
      <c r="G278" s="439"/>
      <c r="H278" s="439"/>
      <c r="I278" s="439"/>
      <c r="J278" s="439"/>
      <c r="K278" s="439"/>
      <c r="L278" s="439"/>
      <c r="M278" s="439"/>
      <c r="N278" s="439"/>
      <c r="O278" s="439"/>
      <c r="P278" s="439"/>
      <c r="Q278" s="439"/>
      <c r="R278" s="439"/>
      <c r="S278" s="439"/>
      <c r="T278" s="439"/>
      <c r="U278" s="439"/>
      <c r="V278" s="439"/>
      <c r="W278" s="439"/>
      <c r="X278" s="439"/>
      <c r="Y278" s="439"/>
      <c r="Z278" s="439"/>
    </row>
    <row r="279" spans="1:26" ht="12.75">
      <c r="A279" s="439"/>
      <c r="B279" s="439"/>
      <c r="C279" s="439"/>
      <c r="D279" s="439"/>
      <c r="E279" s="439"/>
      <c r="F279" s="439"/>
      <c r="G279" s="439"/>
      <c r="H279" s="439"/>
      <c r="I279" s="439"/>
      <c r="J279" s="439"/>
      <c r="K279" s="439"/>
      <c r="L279" s="439"/>
      <c r="M279" s="439"/>
      <c r="N279" s="439"/>
      <c r="O279" s="439"/>
      <c r="P279" s="439"/>
      <c r="Q279" s="439"/>
      <c r="R279" s="439"/>
      <c r="S279" s="439"/>
      <c r="T279" s="439"/>
      <c r="U279" s="439"/>
      <c r="V279" s="439"/>
      <c r="W279" s="439"/>
      <c r="X279" s="439"/>
      <c r="Y279" s="439"/>
      <c r="Z279" s="439"/>
    </row>
    <row r="280" spans="1:26" ht="12.75">
      <c r="A280" s="439"/>
      <c r="B280" s="439"/>
      <c r="C280" s="439"/>
      <c r="D280" s="439"/>
      <c r="E280" s="439"/>
      <c r="F280" s="439"/>
      <c r="G280" s="439"/>
      <c r="H280" s="439"/>
      <c r="I280" s="439"/>
      <c r="J280" s="439"/>
      <c r="K280" s="439"/>
      <c r="L280" s="439"/>
      <c r="M280" s="439"/>
      <c r="N280" s="439"/>
      <c r="O280" s="439"/>
      <c r="P280" s="439"/>
      <c r="Q280" s="439"/>
      <c r="R280" s="439"/>
      <c r="S280" s="439"/>
      <c r="T280" s="439"/>
      <c r="U280" s="439"/>
      <c r="V280" s="439"/>
      <c r="W280" s="439"/>
      <c r="X280" s="439"/>
      <c r="Y280" s="439"/>
      <c r="Z280" s="439"/>
    </row>
    <row r="281" spans="1:26" ht="12.75">
      <c r="A281" s="439"/>
      <c r="B281" s="439"/>
      <c r="C281" s="439"/>
      <c r="D281" s="439"/>
      <c r="E281" s="439"/>
      <c r="F281" s="439"/>
      <c r="G281" s="439"/>
      <c r="H281" s="439"/>
      <c r="I281" s="439"/>
      <c r="J281" s="439"/>
      <c r="K281" s="439"/>
      <c r="L281" s="439"/>
      <c r="M281" s="439"/>
      <c r="N281" s="439"/>
      <c r="O281" s="439"/>
      <c r="P281" s="439"/>
      <c r="Q281" s="439"/>
      <c r="R281" s="439"/>
      <c r="S281" s="439"/>
      <c r="T281" s="439"/>
      <c r="U281" s="439"/>
      <c r="V281" s="439"/>
      <c r="W281" s="439"/>
      <c r="X281" s="439"/>
      <c r="Y281" s="439"/>
      <c r="Z281" s="439"/>
    </row>
    <row r="282" spans="1:26" ht="12.75">
      <c r="A282" s="439"/>
      <c r="B282" s="439"/>
      <c r="C282" s="439"/>
      <c r="D282" s="439"/>
      <c r="E282" s="439"/>
      <c r="F282" s="439"/>
      <c r="G282" s="439"/>
      <c r="H282" s="439"/>
      <c r="I282" s="439"/>
      <c r="J282" s="439"/>
      <c r="K282" s="439"/>
      <c r="L282" s="439"/>
      <c r="M282" s="439"/>
      <c r="N282" s="439"/>
      <c r="O282" s="439"/>
      <c r="P282" s="439"/>
      <c r="Q282" s="439"/>
      <c r="R282" s="439"/>
      <c r="S282" s="439"/>
      <c r="T282" s="439"/>
      <c r="U282" s="439"/>
      <c r="V282" s="439"/>
      <c r="W282" s="439"/>
      <c r="X282" s="439"/>
      <c r="Y282" s="439"/>
      <c r="Z282" s="439"/>
    </row>
    <row r="283" spans="1:26" ht="12.75">
      <c r="A283" s="439"/>
      <c r="B283" s="439"/>
      <c r="C283" s="439"/>
      <c r="D283" s="439"/>
      <c r="E283" s="439"/>
      <c r="F283" s="439"/>
      <c r="G283" s="439"/>
      <c r="H283" s="439"/>
      <c r="I283" s="439"/>
      <c r="J283" s="439"/>
      <c r="K283" s="439"/>
      <c r="L283" s="439"/>
      <c r="M283" s="439"/>
      <c r="N283" s="439"/>
      <c r="O283" s="439"/>
      <c r="P283" s="439"/>
      <c r="Q283" s="439"/>
      <c r="R283" s="439"/>
      <c r="S283" s="439"/>
      <c r="T283" s="439"/>
      <c r="U283" s="439"/>
      <c r="V283" s="439"/>
      <c r="W283" s="439"/>
      <c r="X283" s="439"/>
      <c r="Y283" s="439"/>
      <c r="Z283" s="439"/>
    </row>
    <row r="284" spans="1:26" ht="12.75">
      <c r="A284" s="439"/>
      <c r="B284" s="439"/>
      <c r="C284" s="439"/>
      <c r="D284" s="439"/>
      <c r="E284" s="439"/>
      <c r="F284" s="439"/>
      <c r="G284" s="439"/>
      <c r="H284" s="439"/>
      <c r="I284" s="439"/>
      <c r="J284" s="439"/>
      <c r="K284" s="439"/>
      <c r="L284" s="439"/>
      <c r="M284" s="439"/>
      <c r="N284" s="439"/>
      <c r="O284" s="439"/>
      <c r="P284" s="439"/>
      <c r="Q284" s="439"/>
      <c r="R284" s="439"/>
      <c r="S284" s="439"/>
      <c r="T284" s="439"/>
      <c r="U284" s="439"/>
      <c r="V284" s="439"/>
      <c r="W284" s="439"/>
      <c r="X284" s="439"/>
      <c r="Y284" s="439"/>
      <c r="Z284" s="439"/>
    </row>
    <row r="285" spans="1:26" ht="12.75">
      <c r="A285" s="439"/>
      <c r="B285" s="439"/>
      <c r="C285" s="439"/>
      <c r="D285" s="439"/>
      <c r="E285" s="439"/>
      <c r="F285" s="439"/>
      <c r="G285" s="439"/>
      <c r="H285" s="439"/>
      <c r="I285" s="439"/>
      <c r="J285" s="439"/>
      <c r="K285" s="439"/>
      <c r="L285" s="439"/>
      <c r="M285" s="439"/>
      <c r="N285" s="439"/>
      <c r="O285" s="439"/>
      <c r="P285" s="439"/>
      <c r="Q285" s="439"/>
      <c r="R285" s="439"/>
      <c r="S285" s="439"/>
      <c r="T285" s="439"/>
      <c r="U285" s="439"/>
      <c r="V285" s="439"/>
      <c r="W285" s="439"/>
      <c r="X285" s="439"/>
      <c r="Y285" s="439"/>
      <c r="Z285" s="439"/>
    </row>
    <row r="286" spans="1:26" ht="12.75">
      <c r="A286" s="439"/>
      <c r="B286" s="439"/>
      <c r="C286" s="439"/>
      <c r="D286" s="439"/>
      <c r="E286" s="439"/>
      <c r="F286" s="439"/>
      <c r="G286" s="439"/>
      <c r="H286" s="439"/>
      <c r="I286" s="439"/>
      <c r="J286" s="439"/>
      <c r="K286" s="439"/>
      <c r="L286" s="439"/>
      <c r="M286" s="439"/>
      <c r="N286" s="439"/>
      <c r="O286" s="439"/>
      <c r="P286" s="439"/>
      <c r="Q286" s="439"/>
      <c r="R286" s="439"/>
      <c r="S286" s="439"/>
      <c r="T286" s="439"/>
      <c r="U286" s="439"/>
      <c r="V286" s="439"/>
      <c r="W286" s="439"/>
      <c r="X286" s="439"/>
      <c r="Y286" s="439"/>
      <c r="Z286" s="439"/>
    </row>
    <row r="287" spans="1:26" ht="12.75">
      <c r="A287" s="439"/>
      <c r="B287" s="439"/>
      <c r="C287" s="439"/>
      <c r="D287" s="439"/>
      <c r="E287" s="439"/>
      <c r="F287" s="439"/>
      <c r="G287" s="439"/>
      <c r="H287" s="439"/>
      <c r="I287" s="439"/>
      <c r="J287" s="439"/>
      <c r="K287" s="439"/>
      <c r="L287" s="439"/>
      <c r="M287" s="439"/>
      <c r="N287" s="439"/>
      <c r="O287" s="439"/>
      <c r="P287" s="439"/>
      <c r="Q287" s="439"/>
      <c r="R287" s="439"/>
      <c r="S287" s="439"/>
      <c r="T287" s="439"/>
      <c r="U287" s="439"/>
      <c r="V287" s="439"/>
      <c r="W287" s="439"/>
      <c r="X287" s="439"/>
      <c r="Y287" s="439"/>
      <c r="Z287" s="439"/>
    </row>
    <row r="288" spans="1:26" ht="12.75">
      <c r="A288" s="439"/>
      <c r="B288" s="439"/>
      <c r="C288" s="439"/>
      <c r="D288" s="439"/>
      <c r="E288" s="439"/>
      <c r="F288" s="439"/>
      <c r="G288" s="439"/>
      <c r="H288" s="439"/>
      <c r="I288" s="439"/>
      <c r="J288" s="439"/>
      <c r="K288" s="439"/>
      <c r="L288" s="439"/>
      <c r="M288" s="439"/>
      <c r="N288" s="439"/>
      <c r="O288" s="439"/>
      <c r="P288" s="439"/>
      <c r="Q288" s="439"/>
      <c r="R288" s="439"/>
      <c r="S288" s="439"/>
      <c r="T288" s="439"/>
      <c r="U288" s="439"/>
      <c r="V288" s="439"/>
      <c r="W288" s="439"/>
      <c r="X288" s="439"/>
      <c r="Y288" s="439"/>
      <c r="Z288" s="439"/>
    </row>
    <row r="289" spans="1:26" ht="12.75">
      <c r="A289" s="439"/>
      <c r="B289" s="439"/>
      <c r="C289" s="439"/>
      <c r="D289" s="439"/>
      <c r="E289" s="439"/>
      <c r="F289" s="439"/>
      <c r="G289" s="439"/>
      <c r="H289" s="439"/>
      <c r="I289" s="439"/>
      <c r="J289" s="439"/>
      <c r="K289" s="439"/>
      <c r="L289" s="439"/>
      <c r="M289" s="439"/>
      <c r="N289" s="439"/>
      <c r="O289" s="439"/>
      <c r="P289" s="439"/>
      <c r="Q289" s="439"/>
      <c r="R289" s="439"/>
      <c r="S289" s="439"/>
      <c r="T289" s="439"/>
      <c r="U289" s="439"/>
      <c r="V289" s="439"/>
      <c r="W289" s="439"/>
      <c r="X289" s="439"/>
      <c r="Y289" s="439"/>
      <c r="Z289" s="439"/>
    </row>
    <row r="290" spans="1:26" ht="12.75">
      <c r="A290" s="439"/>
      <c r="B290" s="439"/>
      <c r="C290" s="439"/>
      <c r="D290" s="439"/>
      <c r="E290" s="439"/>
      <c r="F290" s="439"/>
      <c r="G290" s="439"/>
      <c r="H290" s="439"/>
      <c r="I290" s="439"/>
      <c r="J290" s="439"/>
      <c r="K290" s="439"/>
      <c r="L290" s="439"/>
      <c r="M290" s="439"/>
      <c r="N290" s="439"/>
      <c r="O290" s="439"/>
      <c r="P290" s="439"/>
      <c r="Q290" s="439"/>
      <c r="R290" s="439"/>
      <c r="S290" s="439"/>
      <c r="T290" s="439"/>
      <c r="U290" s="439"/>
      <c r="V290" s="439"/>
      <c r="W290" s="439"/>
      <c r="X290" s="439"/>
      <c r="Y290" s="439"/>
      <c r="Z290" s="439"/>
    </row>
    <row r="291" spans="1:26" ht="12.75">
      <c r="A291" s="439"/>
      <c r="B291" s="439"/>
      <c r="C291" s="439"/>
      <c r="D291" s="439"/>
      <c r="E291" s="439"/>
      <c r="F291" s="439"/>
      <c r="G291" s="439"/>
      <c r="H291" s="439"/>
      <c r="I291" s="439"/>
      <c r="J291" s="439"/>
      <c r="K291" s="439"/>
      <c r="L291" s="439"/>
      <c r="M291" s="439"/>
      <c r="N291" s="439"/>
      <c r="O291" s="439"/>
      <c r="P291" s="439"/>
      <c r="Q291" s="439"/>
      <c r="R291" s="439"/>
      <c r="S291" s="439"/>
      <c r="T291" s="439"/>
      <c r="U291" s="439"/>
      <c r="V291" s="439"/>
      <c r="W291" s="439"/>
      <c r="X291" s="439"/>
      <c r="Y291" s="439"/>
      <c r="Z291" s="439"/>
    </row>
    <row r="292" spans="1:26" ht="12.75">
      <c r="A292" s="439"/>
      <c r="B292" s="439"/>
      <c r="C292" s="439"/>
      <c r="D292" s="439"/>
      <c r="E292" s="439"/>
      <c r="F292" s="439"/>
      <c r="G292" s="439"/>
      <c r="H292" s="439"/>
      <c r="I292" s="439"/>
      <c r="J292" s="439"/>
      <c r="K292" s="439"/>
      <c r="L292" s="439"/>
      <c r="M292" s="439"/>
      <c r="N292" s="439"/>
      <c r="O292" s="439"/>
      <c r="P292" s="439"/>
      <c r="Q292" s="439"/>
      <c r="R292" s="439"/>
      <c r="S292" s="439"/>
      <c r="T292" s="439"/>
      <c r="U292" s="439"/>
      <c r="V292" s="439"/>
      <c r="W292" s="439"/>
      <c r="X292" s="439"/>
      <c r="Y292" s="439"/>
      <c r="Z292" s="439"/>
    </row>
    <row r="293" spans="1:26" ht="12.75">
      <c r="A293" s="439"/>
      <c r="B293" s="439"/>
      <c r="C293" s="439"/>
      <c r="D293" s="439"/>
      <c r="E293" s="439"/>
      <c r="F293" s="439"/>
      <c r="G293" s="439"/>
      <c r="H293" s="439"/>
      <c r="I293" s="439"/>
      <c r="J293" s="439"/>
      <c r="K293" s="439"/>
      <c r="L293" s="439"/>
      <c r="M293" s="439"/>
      <c r="N293" s="439"/>
      <c r="O293" s="439"/>
      <c r="P293" s="439"/>
      <c r="Q293" s="439"/>
      <c r="R293" s="439"/>
      <c r="S293" s="439"/>
      <c r="T293" s="439"/>
      <c r="U293" s="439"/>
      <c r="V293" s="439"/>
      <c r="W293" s="439"/>
      <c r="X293" s="439"/>
      <c r="Y293" s="439"/>
      <c r="Z293" s="439"/>
    </row>
    <row r="294" spans="1:26" ht="12.75">
      <c r="A294" s="439"/>
      <c r="B294" s="439"/>
      <c r="C294" s="439"/>
      <c r="D294" s="439"/>
      <c r="E294" s="439"/>
      <c r="F294" s="439"/>
      <c r="G294" s="439"/>
      <c r="H294" s="439"/>
      <c r="I294" s="439"/>
      <c r="J294" s="439"/>
      <c r="K294" s="439"/>
      <c r="L294" s="439"/>
      <c r="M294" s="439"/>
      <c r="N294" s="439"/>
      <c r="O294" s="439"/>
      <c r="P294" s="439"/>
      <c r="Q294" s="439"/>
      <c r="R294" s="439"/>
      <c r="S294" s="439"/>
      <c r="T294" s="439"/>
      <c r="U294" s="439"/>
      <c r="V294" s="439"/>
      <c r="W294" s="439"/>
      <c r="X294" s="439"/>
      <c r="Y294" s="439"/>
      <c r="Z294" s="439"/>
    </row>
    <row r="295" spans="1:26" ht="12.75">
      <c r="A295" s="439"/>
      <c r="B295" s="439"/>
      <c r="C295" s="439"/>
      <c r="D295" s="439"/>
      <c r="E295" s="439"/>
      <c r="F295" s="439"/>
      <c r="G295" s="439"/>
      <c r="H295" s="439"/>
      <c r="I295" s="439"/>
      <c r="J295" s="439"/>
      <c r="K295" s="439"/>
      <c r="L295" s="439"/>
      <c r="M295" s="439"/>
      <c r="N295" s="439"/>
      <c r="O295" s="439"/>
      <c r="P295" s="439"/>
      <c r="Q295" s="439"/>
      <c r="R295" s="439"/>
      <c r="S295" s="439"/>
      <c r="T295" s="439"/>
      <c r="U295" s="439"/>
      <c r="V295" s="439"/>
      <c r="W295" s="439"/>
      <c r="X295" s="439"/>
      <c r="Y295" s="439"/>
      <c r="Z295" s="439"/>
    </row>
    <row r="296" spans="1:26" ht="12.75">
      <c r="A296" s="439"/>
      <c r="B296" s="439"/>
      <c r="C296" s="439"/>
      <c r="D296" s="439"/>
      <c r="E296" s="439"/>
      <c r="F296" s="439"/>
      <c r="G296" s="439"/>
      <c r="H296" s="439"/>
      <c r="I296" s="439"/>
      <c r="J296" s="439"/>
      <c r="K296" s="439"/>
      <c r="L296" s="439"/>
      <c r="M296" s="439"/>
      <c r="N296" s="439"/>
      <c r="O296" s="439"/>
      <c r="P296" s="439"/>
      <c r="Q296" s="439"/>
      <c r="R296" s="439"/>
      <c r="S296" s="439"/>
      <c r="T296" s="439"/>
      <c r="U296" s="439"/>
      <c r="V296" s="439"/>
      <c r="W296" s="439"/>
      <c r="X296" s="439"/>
      <c r="Y296" s="439"/>
      <c r="Z296" s="439"/>
    </row>
    <row r="297" spans="1:26" ht="12.75">
      <c r="A297" s="439"/>
      <c r="B297" s="439"/>
      <c r="C297" s="439"/>
      <c r="D297" s="439"/>
      <c r="E297" s="439"/>
      <c r="F297" s="439"/>
      <c r="G297" s="439"/>
      <c r="H297" s="439"/>
      <c r="I297" s="439"/>
      <c r="J297" s="439"/>
      <c r="K297" s="439"/>
      <c r="L297" s="439"/>
      <c r="M297" s="439"/>
      <c r="N297" s="439"/>
      <c r="O297" s="439"/>
      <c r="P297" s="439"/>
      <c r="Q297" s="439"/>
      <c r="R297" s="439"/>
      <c r="S297" s="439"/>
      <c r="T297" s="439"/>
      <c r="U297" s="439"/>
      <c r="V297" s="439"/>
      <c r="W297" s="439"/>
      <c r="X297" s="439"/>
      <c r="Y297" s="439"/>
      <c r="Z297" s="439"/>
    </row>
    <row r="298" spans="1:26" ht="12.75">
      <c r="A298" s="439"/>
      <c r="B298" s="439"/>
      <c r="C298" s="439"/>
      <c r="D298" s="439"/>
      <c r="E298" s="439"/>
      <c r="F298" s="439"/>
      <c r="G298" s="439"/>
      <c r="H298" s="439"/>
      <c r="I298" s="439"/>
      <c r="J298" s="439"/>
      <c r="K298" s="439"/>
      <c r="L298" s="439"/>
      <c r="M298" s="439"/>
      <c r="N298" s="439"/>
      <c r="O298" s="439"/>
      <c r="P298" s="439"/>
      <c r="Q298" s="439"/>
      <c r="R298" s="439"/>
      <c r="S298" s="439"/>
      <c r="T298" s="439"/>
      <c r="U298" s="439"/>
      <c r="V298" s="439"/>
      <c r="W298" s="439"/>
      <c r="X298" s="439"/>
      <c r="Y298" s="439"/>
      <c r="Z298" s="439"/>
    </row>
    <row r="299" spans="1:26" ht="12.75">
      <c r="A299" s="439"/>
      <c r="B299" s="439"/>
      <c r="C299" s="439"/>
      <c r="D299" s="439"/>
      <c r="E299" s="439"/>
      <c r="F299" s="439"/>
      <c r="G299" s="439"/>
      <c r="H299" s="439"/>
      <c r="I299" s="439"/>
      <c r="J299" s="439"/>
      <c r="K299" s="439"/>
      <c r="L299" s="439"/>
      <c r="M299" s="439"/>
      <c r="N299" s="439"/>
      <c r="O299" s="439"/>
      <c r="P299" s="439"/>
      <c r="Q299" s="439"/>
      <c r="R299" s="439"/>
      <c r="S299" s="439"/>
      <c r="T299" s="439"/>
      <c r="U299" s="439"/>
      <c r="V299" s="439"/>
      <c r="W299" s="439"/>
      <c r="X299" s="439"/>
      <c r="Y299" s="439"/>
      <c r="Z299" s="439"/>
    </row>
    <row r="300" spans="1:26" ht="12.75">
      <c r="A300" s="439"/>
      <c r="B300" s="439"/>
      <c r="C300" s="439"/>
      <c r="D300" s="439"/>
      <c r="E300" s="439"/>
      <c r="F300" s="439"/>
      <c r="G300" s="439"/>
      <c r="H300" s="439"/>
      <c r="I300" s="439"/>
      <c r="J300" s="439"/>
      <c r="K300" s="439"/>
      <c r="L300" s="439"/>
      <c r="M300" s="439"/>
      <c r="N300" s="439"/>
      <c r="O300" s="439"/>
      <c r="P300" s="439"/>
      <c r="Q300" s="439"/>
      <c r="R300" s="439"/>
      <c r="S300" s="439"/>
      <c r="T300" s="439"/>
      <c r="U300" s="439"/>
      <c r="V300" s="439"/>
      <c r="W300" s="439"/>
      <c r="X300" s="439"/>
      <c r="Y300" s="439"/>
      <c r="Z300" s="439"/>
    </row>
    <row r="301" spans="1:26" ht="12.75">
      <c r="A301" s="439"/>
      <c r="B301" s="439"/>
      <c r="C301" s="439"/>
      <c r="D301" s="439"/>
      <c r="E301" s="439"/>
      <c r="F301" s="439"/>
      <c r="G301" s="439"/>
      <c r="H301" s="439"/>
      <c r="I301" s="439"/>
      <c r="J301" s="439"/>
      <c r="K301" s="439"/>
      <c r="L301" s="439"/>
      <c r="M301" s="439"/>
      <c r="N301" s="439"/>
      <c r="O301" s="439"/>
      <c r="P301" s="439"/>
      <c r="Q301" s="439"/>
      <c r="R301" s="439"/>
      <c r="S301" s="439"/>
      <c r="T301" s="439"/>
      <c r="U301" s="439"/>
      <c r="V301" s="439"/>
      <c r="W301" s="439"/>
      <c r="X301" s="439"/>
      <c r="Y301" s="439"/>
      <c r="Z301" s="439"/>
    </row>
    <row r="302" spans="1:26" ht="12.75">
      <c r="A302" s="439"/>
      <c r="B302" s="439"/>
      <c r="C302" s="439"/>
      <c r="D302" s="439"/>
      <c r="E302" s="439"/>
      <c r="F302" s="439"/>
      <c r="G302" s="439"/>
      <c r="H302" s="439"/>
      <c r="I302" s="439"/>
      <c r="J302" s="439"/>
      <c r="K302" s="439"/>
      <c r="L302" s="439"/>
      <c r="M302" s="439"/>
      <c r="N302" s="439"/>
      <c r="O302" s="439"/>
      <c r="P302" s="439"/>
      <c r="Q302" s="439"/>
      <c r="R302" s="439"/>
      <c r="S302" s="439"/>
      <c r="T302" s="439"/>
      <c r="U302" s="439"/>
      <c r="V302" s="439"/>
      <c r="W302" s="439"/>
      <c r="X302" s="439"/>
      <c r="Y302" s="439"/>
      <c r="Z302" s="439"/>
    </row>
    <row r="303" spans="1:26" ht="12.75">
      <c r="A303" s="439"/>
      <c r="B303" s="439"/>
      <c r="C303" s="439"/>
      <c r="D303" s="439"/>
      <c r="E303" s="439"/>
      <c r="F303" s="439"/>
      <c r="G303" s="439"/>
      <c r="H303" s="439"/>
      <c r="I303" s="439"/>
      <c r="J303" s="439"/>
      <c r="K303" s="439"/>
      <c r="L303" s="439"/>
      <c r="M303" s="439"/>
      <c r="N303" s="439"/>
      <c r="O303" s="439"/>
      <c r="P303" s="439"/>
      <c r="Q303" s="439"/>
      <c r="R303" s="439"/>
      <c r="S303" s="439"/>
      <c r="T303" s="439"/>
      <c r="U303" s="439"/>
      <c r="V303" s="439"/>
      <c r="W303" s="439"/>
      <c r="X303" s="439"/>
      <c r="Y303" s="439"/>
      <c r="Z303" s="439"/>
    </row>
    <row r="304" spans="1:26" ht="12.75">
      <c r="A304" s="439"/>
      <c r="B304" s="439"/>
      <c r="C304" s="439"/>
      <c r="D304" s="439"/>
      <c r="E304" s="439"/>
      <c r="F304" s="439"/>
      <c r="G304" s="439"/>
      <c r="H304" s="439"/>
      <c r="I304" s="439"/>
      <c r="J304" s="439"/>
      <c r="K304" s="439"/>
      <c r="L304" s="439"/>
      <c r="M304" s="439"/>
      <c r="N304" s="439"/>
      <c r="O304" s="439"/>
      <c r="P304" s="439"/>
      <c r="Q304" s="439"/>
      <c r="R304" s="439"/>
      <c r="S304" s="439"/>
      <c r="T304" s="439"/>
      <c r="U304" s="439"/>
      <c r="V304" s="439"/>
      <c r="W304" s="439"/>
      <c r="X304" s="439"/>
      <c r="Y304" s="439"/>
      <c r="Z304" s="439"/>
    </row>
    <row r="305" spans="1:26" ht="12.75">
      <c r="A305" s="439"/>
      <c r="B305" s="439"/>
      <c r="C305" s="439"/>
      <c r="D305" s="439"/>
      <c r="E305" s="439"/>
      <c r="F305" s="439"/>
      <c r="G305" s="439"/>
      <c r="H305" s="439"/>
      <c r="I305" s="439"/>
      <c r="J305" s="439"/>
      <c r="K305" s="439"/>
      <c r="L305" s="439"/>
      <c r="M305" s="439"/>
      <c r="N305" s="439"/>
      <c r="O305" s="439"/>
      <c r="P305" s="439"/>
      <c r="Q305" s="439"/>
      <c r="R305" s="439"/>
      <c r="S305" s="439"/>
      <c r="T305" s="439"/>
      <c r="U305" s="439"/>
      <c r="V305" s="439"/>
      <c r="W305" s="439"/>
      <c r="X305" s="439"/>
      <c r="Y305" s="439"/>
      <c r="Z305" s="439"/>
    </row>
    <row r="306" spans="1:26" ht="12.75">
      <c r="A306" s="439"/>
      <c r="B306" s="439"/>
      <c r="C306" s="439"/>
      <c r="D306" s="439"/>
      <c r="E306" s="439"/>
      <c r="F306" s="439"/>
      <c r="G306" s="439"/>
      <c r="H306" s="439"/>
      <c r="I306" s="439"/>
      <c r="J306" s="439"/>
      <c r="K306" s="439"/>
      <c r="L306" s="439"/>
      <c r="M306" s="439"/>
      <c r="N306" s="439"/>
      <c r="O306" s="439"/>
      <c r="P306" s="439"/>
      <c r="Q306" s="439"/>
      <c r="R306" s="439"/>
      <c r="S306" s="439"/>
      <c r="T306" s="439"/>
      <c r="U306" s="439"/>
      <c r="V306" s="439"/>
      <c r="W306" s="439"/>
      <c r="X306" s="439"/>
      <c r="Y306" s="439"/>
      <c r="Z306" s="439"/>
    </row>
    <row r="307" spans="1:26" ht="12.75">
      <c r="A307" s="439"/>
      <c r="B307" s="439"/>
      <c r="C307" s="439"/>
      <c r="D307" s="439"/>
      <c r="E307" s="439"/>
      <c r="F307" s="439"/>
      <c r="G307" s="439"/>
      <c r="H307" s="439"/>
      <c r="I307" s="439"/>
      <c r="J307" s="439"/>
      <c r="K307" s="439"/>
      <c r="L307" s="439"/>
      <c r="M307" s="439"/>
      <c r="N307" s="439"/>
      <c r="O307" s="439"/>
      <c r="P307" s="439"/>
      <c r="Q307" s="439"/>
      <c r="R307" s="439"/>
      <c r="S307" s="439"/>
      <c r="T307" s="439"/>
      <c r="U307" s="439"/>
      <c r="V307" s="439"/>
      <c r="W307" s="439"/>
      <c r="X307" s="439"/>
      <c r="Y307" s="439"/>
      <c r="Z307" s="439"/>
    </row>
    <row r="308" spans="1:26" ht="12.75">
      <c r="A308" s="439"/>
      <c r="B308" s="439"/>
      <c r="C308" s="439"/>
      <c r="D308" s="439"/>
      <c r="E308" s="439"/>
      <c r="F308" s="439"/>
      <c r="G308" s="439"/>
      <c r="H308" s="439"/>
      <c r="I308" s="439"/>
      <c r="J308" s="439"/>
      <c r="K308" s="439"/>
      <c r="L308" s="439"/>
      <c r="M308" s="439"/>
      <c r="N308" s="439"/>
      <c r="O308" s="439"/>
      <c r="P308" s="439"/>
      <c r="Q308" s="439"/>
      <c r="R308" s="439"/>
      <c r="S308" s="439"/>
      <c r="T308" s="439"/>
      <c r="U308" s="439"/>
      <c r="V308" s="439"/>
      <c r="W308" s="439"/>
      <c r="X308" s="439"/>
      <c r="Y308" s="439"/>
      <c r="Z308" s="439"/>
    </row>
    <row r="309" spans="1:26" ht="12.75">
      <c r="A309" s="439"/>
      <c r="B309" s="439"/>
      <c r="C309" s="439"/>
      <c r="D309" s="439"/>
      <c r="E309" s="439"/>
      <c r="F309" s="439"/>
      <c r="G309" s="439"/>
      <c r="H309" s="439"/>
      <c r="I309" s="439"/>
      <c r="J309" s="439"/>
      <c r="K309" s="439"/>
      <c r="L309" s="439"/>
      <c r="M309" s="439"/>
      <c r="N309" s="439"/>
      <c r="O309" s="439"/>
      <c r="P309" s="439"/>
      <c r="Q309" s="439"/>
      <c r="R309" s="439"/>
      <c r="S309" s="439"/>
      <c r="T309" s="439"/>
      <c r="U309" s="439"/>
      <c r="V309" s="439"/>
      <c r="W309" s="439"/>
      <c r="X309" s="439"/>
      <c r="Y309" s="439"/>
      <c r="Z309" s="439"/>
    </row>
    <row r="310" spans="1:26" ht="12.75">
      <c r="A310" s="439"/>
      <c r="B310" s="439"/>
      <c r="C310" s="439"/>
      <c r="D310" s="439"/>
      <c r="E310" s="439"/>
      <c r="F310" s="439"/>
      <c r="G310" s="439"/>
      <c r="H310" s="439"/>
      <c r="I310" s="439"/>
      <c r="J310" s="439"/>
      <c r="K310" s="439"/>
      <c r="L310" s="439"/>
      <c r="M310" s="439"/>
      <c r="N310" s="439"/>
      <c r="O310" s="439"/>
      <c r="P310" s="439"/>
      <c r="Q310" s="439"/>
      <c r="R310" s="439"/>
      <c r="S310" s="439"/>
      <c r="T310" s="439"/>
      <c r="U310" s="439"/>
      <c r="V310" s="439"/>
      <c r="W310" s="439"/>
      <c r="X310" s="439"/>
      <c r="Y310" s="439"/>
      <c r="Z310" s="439"/>
    </row>
    <row r="311" spans="1:26" ht="12.75">
      <c r="A311" s="439"/>
      <c r="B311" s="439"/>
      <c r="C311" s="439"/>
      <c r="D311" s="439"/>
      <c r="E311" s="439"/>
      <c r="F311" s="439"/>
      <c r="G311" s="439"/>
      <c r="H311" s="439"/>
      <c r="I311" s="439"/>
      <c r="J311" s="439"/>
      <c r="K311" s="439"/>
      <c r="L311" s="439"/>
      <c r="M311" s="439"/>
      <c r="N311" s="439"/>
      <c r="O311" s="439"/>
      <c r="P311" s="439"/>
      <c r="Q311" s="439"/>
      <c r="R311" s="439"/>
      <c r="S311" s="439"/>
      <c r="T311" s="439"/>
      <c r="U311" s="439"/>
      <c r="V311" s="439"/>
      <c r="W311" s="439"/>
      <c r="X311" s="439"/>
      <c r="Y311" s="439"/>
      <c r="Z311" s="439"/>
    </row>
    <row r="312" spans="1:26" ht="12.75">
      <c r="A312" s="439"/>
      <c r="B312" s="439"/>
      <c r="C312" s="439"/>
      <c r="D312" s="439"/>
      <c r="E312" s="439"/>
      <c r="F312" s="439"/>
      <c r="G312" s="439"/>
      <c r="H312" s="439"/>
      <c r="I312" s="439"/>
      <c r="J312" s="439"/>
      <c r="K312" s="439"/>
      <c r="L312" s="439"/>
      <c r="M312" s="439"/>
      <c r="N312" s="439"/>
      <c r="O312" s="439"/>
      <c r="P312" s="439"/>
      <c r="Q312" s="439"/>
      <c r="R312" s="439"/>
      <c r="S312" s="439"/>
      <c r="T312" s="439"/>
      <c r="U312" s="439"/>
      <c r="V312" s="439"/>
      <c r="W312" s="439"/>
      <c r="X312" s="439"/>
      <c r="Y312" s="439"/>
      <c r="Z312" s="439"/>
    </row>
    <row r="313" spans="1:26" ht="12.75">
      <c r="A313" s="439"/>
      <c r="B313" s="439"/>
      <c r="C313" s="439"/>
      <c r="D313" s="439"/>
      <c r="E313" s="439"/>
      <c r="F313" s="439"/>
      <c r="G313" s="439"/>
      <c r="H313" s="439"/>
      <c r="I313" s="439"/>
      <c r="J313" s="439"/>
      <c r="K313" s="439"/>
      <c r="L313" s="439"/>
      <c r="M313" s="439"/>
      <c r="N313" s="439"/>
      <c r="O313" s="439"/>
      <c r="P313" s="439"/>
      <c r="Q313" s="439"/>
      <c r="R313" s="439"/>
      <c r="S313" s="439"/>
      <c r="T313" s="439"/>
      <c r="U313" s="439"/>
      <c r="V313" s="439"/>
      <c r="W313" s="439"/>
      <c r="X313" s="439"/>
      <c r="Y313" s="439"/>
      <c r="Z313" s="439"/>
    </row>
    <row r="314" spans="1:26" ht="12.75">
      <c r="A314" s="439"/>
      <c r="B314" s="439"/>
      <c r="C314" s="439"/>
      <c r="D314" s="439"/>
      <c r="E314" s="439"/>
      <c r="F314" s="439"/>
      <c r="G314" s="439"/>
      <c r="H314" s="439"/>
      <c r="I314" s="439"/>
      <c r="J314" s="439"/>
      <c r="K314" s="439"/>
      <c r="L314" s="439"/>
      <c r="M314" s="439"/>
      <c r="N314" s="439"/>
      <c r="O314" s="439"/>
      <c r="P314" s="439"/>
      <c r="Q314" s="439"/>
      <c r="R314" s="439"/>
      <c r="S314" s="439"/>
      <c r="T314" s="439"/>
      <c r="U314" s="439"/>
      <c r="V314" s="439"/>
      <c r="W314" s="439"/>
      <c r="X314" s="439"/>
      <c r="Y314" s="439"/>
      <c r="Z314" s="439"/>
    </row>
    <row r="315" spans="1:26" ht="12.75">
      <c r="A315" s="439"/>
      <c r="B315" s="439"/>
      <c r="C315" s="439"/>
      <c r="D315" s="439"/>
      <c r="E315" s="439"/>
      <c r="F315" s="439"/>
      <c r="G315" s="439"/>
      <c r="H315" s="439"/>
      <c r="I315" s="439"/>
      <c r="J315" s="439"/>
      <c r="K315" s="439"/>
      <c r="L315" s="439"/>
      <c r="M315" s="439"/>
      <c r="N315" s="439"/>
      <c r="O315" s="439"/>
      <c r="P315" s="439"/>
      <c r="Q315" s="439"/>
      <c r="R315" s="439"/>
      <c r="S315" s="439"/>
      <c r="T315" s="439"/>
      <c r="U315" s="439"/>
      <c r="V315" s="439"/>
      <c r="W315" s="439"/>
      <c r="X315" s="439"/>
      <c r="Y315" s="439"/>
      <c r="Z315" s="439"/>
    </row>
    <row r="316" spans="1:26" ht="12.75">
      <c r="A316" s="439"/>
      <c r="B316" s="439"/>
      <c r="C316" s="439"/>
      <c r="D316" s="439"/>
      <c r="E316" s="439"/>
      <c r="F316" s="439"/>
      <c r="G316" s="439"/>
      <c r="H316" s="439"/>
      <c r="I316" s="439"/>
      <c r="J316" s="439"/>
      <c r="K316" s="439"/>
      <c r="L316" s="439"/>
      <c r="M316" s="439"/>
      <c r="N316" s="439"/>
      <c r="O316" s="439"/>
      <c r="P316" s="439"/>
      <c r="Q316" s="439"/>
      <c r="R316" s="439"/>
      <c r="S316" s="439"/>
      <c r="T316" s="439"/>
      <c r="U316" s="439"/>
      <c r="V316" s="439"/>
      <c r="W316" s="439"/>
      <c r="X316" s="439"/>
      <c r="Y316" s="439"/>
      <c r="Z316" s="439"/>
    </row>
    <row r="317" spans="1:26" ht="12.75">
      <c r="A317" s="439"/>
      <c r="B317" s="439"/>
      <c r="C317" s="439"/>
      <c r="D317" s="439"/>
      <c r="E317" s="439"/>
      <c r="F317" s="439"/>
      <c r="G317" s="439"/>
      <c r="H317" s="439"/>
      <c r="I317" s="439"/>
      <c r="J317" s="439"/>
      <c r="K317" s="439"/>
      <c r="L317" s="439"/>
      <c r="M317" s="439"/>
      <c r="N317" s="439"/>
      <c r="O317" s="439"/>
      <c r="P317" s="439"/>
      <c r="Q317" s="439"/>
      <c r="R317" s="439"/>
      <c r="S317" s="439"/>
      <c r="T317" s="439"/>
      <c r="U317" s="439"/>
      <c r="V317" s="439"/>
      <c r="W317" s="439"/>
      <c r="X317" s="439"/>
      <c r="Y317" s="439"/>
      <c r="Z317" s="439"/>
    </row>
    <row r="318" spans="1:26" ht="12.75">
      <c r="A318" s="439"/>
      <c r="B318" s="439"/>
      <c r="C318" s="439"/>
      <c r="D318" s="439"/>
      <c r="E318" s="439"/>
      <c r="F318" s="439"/>
      <c r="G318" s="439"/>
      <c r="H318" s="439"/>
      <c r="I318" s="439"/>
      <c r="J318" s="439"/>
      <c r="K318" s="439"/>
      <c r="L318" s="439"/>
      <c r="M318" s="439"/>
      <c r="N318" s="439"/>
      <c r="O318" s="439"/>
      <c r="P318" s="439"/>
      <c r="Q318" s="439"/>
      <c r="R318" s="439"/>
      <c r="S318" s="439"/>
      <c r="T318" s="439"/>
      <c r="U318" s="439"/>
      <c r="V318" s="439"/>
      <c r="W318" s="439"/>
      <c r="X318" s="439"/>
      <c r="Y318" s="439"/>
      <c r="Z318" s="439"/>
    </row>
    <row r="319" spans="1:26" ht="12.75">
      <c r="A319" s="439"/>
      <c r="B319" s="439"/>
      <c r="C319" s="439"/>
      <c r="D319" s="439"/>
      <c r="E319" s="439"/>
      <c r="F319" s="439"/>
      <c r="G319" s="439"/>
      <c r="H319" s="439"/>
      <c r="I319" s="439"/>
      <c r="J319" s="439"/>
      <c r="K319" s="439"/>
      <c r="L319" s="439"/>
      <c r="M319" s="439"/>
      <c r="N319" s="439"/>
      <c r="O319" s="439"/>
      <c r="P319" s="439"/>
      <c r="Q319" s="439"/>
      <c r="R319" s="439"/>
      <c r="S319" s="439"/>
      <c r="T319" s="439"/>
      <c r="U319" s="439"/>
      <c r="V319" s="439"/>
      <c r="W319" s="439"/>
      <c r="X319" s="439"/>
      <c r="Y319" s="439"/>
      <c r="Z319" s="439"/>
    </row>
    <row r="320" spans="1:26" ht="12.75">
      <c r="A320" s="439"/>
      <c r="B320" s="439"/>
      <c r="C320" s="439"/>
      <c r="D320" s="439"/>
      <c r="E320" s="439"/>
      <c r="F320" s="439"/>
      <c r="G320" s="439"/>
      <c r="H320" s="439"/>
      <c r="I320" s="439"/>
      <c r="J320" s="439"/>
      <c r="K320" s="439"/>
      <c r="L320" s="439"/>
      <c r="M320" s="439"/>
      <c r="N320" s="439"/>
      <c r="O320" s="439"/>
      <c r="P320" s="439"/>
      <c r="Q320" s="439"/>
      <c r="R320" s="439"/>
      <c r="S320" s="439"/>
      <c r="T320" s="439"/>
      <c r="U320" s="439"/>
      <c r="V320" s="439"/>
      <c r="W320" s="439"/>
      <c r="X320" s="439"/>
      <c r="Y320" s="439"/>
      <c r="Z320" s="439"/>
    </row>
    <row r="321" spans="1:26" ht="12.75">
      <c r="A321" s="439"/>
      <c r="B321" s="439"/>
      <c r="C321" s="439"/>
      <c r="D321" s="439"/>
      <c r="E321" s="439"/>
      <c r="F321" s="439"/>
      <c r="G321" s="439"/>
      <c r="H321" s="439"/>
      <c r="I321" s="439"/>
      <c r="J321" s="439"/>
      <c r="K321" s="439"/>
      <c r="L321" s="439"/>
      <c r="M321" s="439"/>
      <c r="N321" s="439"/>
      <c r="O321" s="439"/>
      <c r="P321" s="439"/>
      <c r="Q321" s="439"/>
      <c r="R321" s="439"/>
      <c r="S321" s="439"/>
      <c r="T321" s="439"/>
      <c r="U321" s="439"/>
      <c r="V321" s="439"/>
      <c r="W321" s="439"/>
      <c r="X321" s="439"/>
      <c r="Y321" s="439"/>
      <c r="Z321" s="439"/>
    </row>
    <row r="322" spans="1:26" ht="12.75">
      <c r="A322" s="439"/>
      <c r="B322" s="439"/>
      <c r="C322" s="439"/>
      <c r="D322" s="439"/>
      <c r="E322" s="439"/>
      <c r="F322" s="439"/>
      <c r="G322" s="439"/>
      <c r="H322" s="439"/>
      <c r="I322" s="439"/>
      <c r="J322" s="439"/>
      <c r="K322" s="439"/>
      <c r="L322" s="439"/>
      <c r="M322" s="439"/>
      <c r="N322" s="439"/>
      <c r="O322" s="439"/>
      <c r="P322" s="439"/>
      <c r="Q322" s="439"/>
      <c r="R322" s="439"/>
      <c r="S322" s="439"/>
      <c r="T322" s="439"/>
      <c r="U322" s="439"/>
      <c r="V322" s="439"/>
      <c r="W322" s="439"/>
      <c r="X322" s="439"/>
      <c r="Y322" s="439"/>
      <c r="Z322" s="439"/>
    </row>
    <row r="323" spans="1:26" ht="12.75">
      <c r="A323" s="439"/>
      <c r="B323" s="439"/>
      <c r="C323" s="439"/>
      <c r="D323" s="439"/>
      <c r="E323" s="439"/>
      <c r="F323" s="439"/>
      <c r="G323" s="439"/>
      <c r="H323" s="439"/>
      <c r="I323" s="439"/>
      <c r="J323" s="439"/>
      <c r="K323" s="439"/>
      <c r="L323" s="439"/>
      <c r="M323" s="439"/>
      <c r="N323" s="439"/>
      <c r="O323" s="439"/>
      <c r="P323" s="439"/>
      <c r="Q323" s="439"/>
      <c r="R323" s="439"/>
      <c r="S323" s="439"/>
      <c r="T323" s="439"/>
      <c r="U323" s="439"/>
      <c r="V323" s="439"/>
      <c r="W323" s="439"/>
      <c r="X323" s="439"/>
      <c r="Y323" s="439"/>
      <c r="Z323" s="439"/>
    </row>
    <row r="324" spans="1:26" ht="12.75">
      <c r="A324" s="439"/>
      <c r="B324" s="439"/>
      <c r="C324" s="439"/>
      <c r="D324" s="439"/>
      <c r="E324" s="439"/>
      <c r="F324" s="439"/>
      <c r="G324" s="439"/>
      <c r="H324" s="439"/>
      <c r="I324" s="439"/>
      <c r="J324" s="439"/>
      <c r="K324" s="439"/>
      <c r="L324" s="439"/>
      <c r="M324" s="439"/>
      <c r="N324" s="439"/>
      <c r="O324" s="439"/>
      <c r="P324" s="439"/>
      <c r="Q324" s="439"/>
      <c r="R324" s="439"/>
      <c r="S324" s="439"/>
      <c r="T324" s="439"/>
      <c r="U324" s="439"/>
      <c r="V324" s="439"/>
      <c r="W324" s="439"/>
      <c r="X324" s="439"/>
      <c r="Y324" s="439"/>
      <c r="Z324" s="439"/>
    </row>
    <row r="325" spans="1:26" ht="12.75">
      <c r="A325" s="439"/>
      <c r="B325" s="439"/>
      <c r="C325" s="439"/>
      <c r="D325" s="439"/>
      <c r="E325" s="439"/>
      <c r="F325" s="439"/>
      <c r="G325" s="439"/>
      <c r="H325" s="439"/>
      <c r="I325" s="439"/>
      <c r="J325" s="439"/>
      <c r="K325" s="439"/>
      <c r="L325" s="439"/>
      <c r="M325" s="439"/>
      <c r="N325" s="439"/>
      <c r="O325" s="439"/>
      <c r="P325" s="439"/>
      <c r="Q325" s="439"/>
      <c r="R325" s="439"/>
      <c r="S325" s="439"/>
      <c r="T325" s="439"/>
      <c r="U325" s="439"/>
      <c r="V325" s="439"/>
      <c r="W325" s="439"/>
      <c r="X325" s="439"/>
      <c r="Y325" s="439"/>
      <c r="Z325" s="439"/>
    </row>
    <row r="326" spans="1:26" ht="12.75">
      <c r="A326" s="439"/>
      <c r="B326" s="439"/>
      <c r="C326" s="439"/>
      <c r="D326" s="439"/>
      <c r="E326" s="439"/>
      <c r="F326" s="439"/>
      <c r="G326" s="439"/>
      <c r="H326" s="439"/>
      <c r="I326" s="439"/>
      <c r="J326" s="439"/>
      <c r="K326" s="439"/>
      <c r="L326" s="439"/>
      <c r="M326" s="439"/>
      <c r="N326" s="439"/>
      <c r="O326" s="439"/>
      <c r="P326" s="439"/>
      <c r="Q326" s="439"/>
      <c r="R326" s="439"/>
      <c r="S326" s="439"/>
      <c r="T326" s="439"/>
      <c r="U326" s="439"/>
      <c r="V326" s="439"/>
      <c r="W326" s="439"/>
      <c r="X326" s="439"/>
      <c r="Y326" s="439"/>
      <c r="Z326" s="439"/>
    </row>
    <row r="327" spans="1:26" ht="12.75">
      <c r="A327" s="439"/>
      <c r="B327" s="439"/>
      <c r="C327" s="439"/>
      <c r="D327" s="439"/>
      <c r="E327" s="439"/>
      <c r="F327" s="439"/>
      <c r="G327" s="439"/>
      <c r="H327" s="439"/>
      <c r="I327" s="439"/>
      <c r="J327" s="439"/>
      <c r="K327" s="439"/>
      <c r="L327" s="439"/>
      <c r="M327" s="439"/>
      <c r="N327" s="439"/>
      <c r="O327" s="439"/>
      <c r="P327" s="439"/>
      <c r="Q327" s="439"/>
      <c r="R327" s="439"/>
      <c r="S327" s="439"/>
      <c r="T327" s="439"/>
      <c r="U327" s="439"/>
      <c r="V327" s="439"/>
      <c r="W327" s="439"/>
      <c r="X327" s="439"/>
      <c r="Y327" s="439"/>
      <c r="Z327" s="439"/>
    </row>
    <row r="328" spans="1:26" ht="12.75">
      <c r="A328" s="439"/>
      <c r="B328" s="439"/>
      <c r="C328" s="439"/>
      <c r="D328" s="439"/>
      <c r="E328" s="439"/>
      <c r="F328" s="439"/>
      <c r="G328" s="439"/>
      <c r="H328" s="439"/>
      <c r="I328" s="439"/>
      <c r="J328" s="439"/>
      <c r="K328" s="439"/>
      <c r="L328" s="439"/>
      <c r="M328" s="439"/>
      <c r="N328" s="439"/>
      <c r="O328" s="439"/>
      <c r="P328" s="439"/>
      <c r="Q328" s="439"/>
      <c r="R328" s="439"/>
      <c r="S328" s="439"/>
      <c r="T328" s="439"/>
      <c r="U328" s="439"/>
      <c r="V328" s="439"/>
      <c r="W328" s="439"/>
      <c r="X328" s="439"/>
      <c r="Y328" s="439"/>
      <c r="Z328" s="439"/>
    </row>
    <row r="329" spans="1:26" ht="12.75">
      <c r="A329" s="439"/>
      <c r="B329" s="439"/>
      <c r="C329" s="439"/>
      <c r="D329" s="439"/>
      <c r="E329" s="439"/>
      <c r="F329" s="439"/>
      <c r="G329" s="439"/>
      <c r="H329" s="439"/>
      <c r="I329" s="439"/>
      <c r="J329" s="439"/>
      <c r="K329" s="439"/>
      <c r="L329" s="439"/>
      <c r="M329" s="439"/>
      <c r="N329" s="439"/>
      <c r="O329" s="439"/>
      <c r="P329" s="439"/>
      <c r="Q329" s="439"/>
      <c r="R329" s="439"/>
      <c r="S329" s="439"/>
      <c r="T329" s="439"/>
      <c r="U329" s="439"/>
      <c r="V329" s="439"/>
      <c r="W329" s="439"/>
      <c r="X329" s="439"/>
      <c r="Y329" s="439"/>
      <c r="Z329" s="439"/>
    </row>
    <row r="330" spans="1:26" ht="12.75">
      <c r="A330" s="439"/>
      <c r="B330" s="439"/>
      <c r="C330" s="439"/>
      <c r="D330" s="439"/>
      <c r="E330" s="439"/>
      <c r="F330" s="439"/>
      <c r="G330" s="439"/>
      <c r="H330" s="439"/>
      <c r="I330" s="439"/>
      <c r="J330" s="439"/>
      <c r="K330" s="439"/>
      <c r="L330" s="439"/>
      <c r="M330" s="439"/>
      <c r="N330" s="439"/>
      <c r="O330" s="439"/>
      <c r="P330" s="439"/>
      <c r="Q330" s="439"/>
      <c r="R330" s="439"/>
      <c r="S330" s="439"/>
      <c r="T330" s="439"/>
      <c r="U330" s="439"/>
      <c r="V330" s="439"/>
      <c r="W330" s="439"/>
      <c r="X330" s="439"/>
      <c r="Y330" s="439"/>
      <c r="Z330" s="439"/>
    </row>
    <row r="331" spans="1:26" ht="12.75">
      <c r="A331" s="439"/>
      <c r="B331" s="439"/>
      <c r="C331" s="439"/>
      <c r="D331" s="439"/>
      <c r="E331" s="439"/>
      <c r="F331" s="439"/>
      <c r="G331" s="439"/>
      <c r="H331" s="439"/>
      <c r="I331" s="439"/>
      <c r="J331" s="439"/>
      <c r="K331" s="439"/>
      <c r="L331" s="439"/>
      <c r="M331" s="439"/>
      <c r="N331" s="439"/>
      <c r="O331" s="439"/>
      <c r="P331" s="439"/>
      <c r="Q331" s="439"/>
      <c r="R331" s="439"/>
      <c r="S331" s="439"/>
      <c r="T331" s="439"/>
      <c r="U331" s="439"/>
      <c r="V331" s="439"/>
      <c r="W331" s="439"/>
      <c r="X331" s="439"/>
      <c r="Y331" s="439"/>
      <c r="Z331" s="439"/>
    </row>
    <row r="332" spans="1:26" ht="12.75">
      <c r="A332" s="439"/>
      <c r="B332" s="439"/>
      <c r="C332" s="439"/>
      <c r="D332" s="439"/>
      <c r="E332" s="439"/>
      <c r="F332" s="439"/>
      <c r="G332" s="439"/>
      <c r="H332" s="439"/>
      <c r="I332" s="439"/>
      <c r="J332" s="439"/>
      <c r="K332" s="439"/>
      <c r="L332" s="439"/>
      <c r="M332" s="439"/>
      <c r="N332" s="439"/>
      <c r="O332" s="439"/>
      <c r="P332" s="439"/>
      <c r="Q332" s="439"/>
      <c r="R332" s="439"/>
      <c r="S332" s="439"/>
      <c r="T332" s="439"/>
      <c r="U332" s="439"/>
      <c r="V332" s="439"/>
      <c r="W332" s="439"/>
      <c r="X332" s="439"/>
      <c r="Y332" s="439"/>
      <c r="Z332" s="439"/>
    </row>
    <row r="333" spans="1:26" ht="12.75">
      <c r="A333" s="439"/>
      <c r="B333" s="439"/>
      <c r="C333" s="439"/>
      <c r="D333" s="439"/>
      <c r="E333" s="439"/>
      <c r="F333" s="439"/>
      <c r="G333" s="439"/>
      <c r="H333" s="439"/>
      <c r="I333" s="439"/>
      <c r="J333" s="439"/>
      <c r="K333" s="439"/>
      <c r="L333" s="439"/>
      <c r="M333" s="439"/>
      <c r="N333" s="439"/>
      <c r="O333" s="439"/>
      <c r="P333" s="439"/>
      <c r="Q333" s="439"/>
      <c r="R333" s="439"/>
      <c r="S333" s="439"/>
      <c r="T333" s="439"/>
      <c r="U333" s="439"/>
      <c r="V333" s="439"/>
      <c r="W333" s="439"/>
      <c r="X333" s="439"/>
      <c r="Y333" s="439"/>
      <c r="Z333" s="439"/>
    </row>
    <row r="334" spans="1:26" ht="12.75">
      <c r="A334" s="439"/>
      <c r="B334" s="439"/>
      <c r="C334" s="439"/>
      <c r="D334" s="439"/>
      <c r="E334" s="439"/>
      <c r="F334" s="439"/>
      <c r="G334" s="439"/>
      <c r="H334" s="439"/>
      <c r="I334" s="439"/>
      <c r="J334" s="439"/>
      <c r="K334" s="439"/>
      <c r="L334" s="439"/>
      <c r="M334" s="439"/>
      <c r="N334" s="439"/>
      <c r="O334" s="439"/>
      <c r="P334" s="439"/>
      <c r="Q334" s="439"/>
      <c r="R334" s="439"/>
      <c r="S334" s="439"/>
      <c r="T334" s="439"/>
      <c r="U334" s="439"/>
      <c r="V334" s="439"/>
      <c r="W334" s="439"/>
      <c r="X334" s="439"/>
      <c r="Y334" s="439"/>
      <c r="Z334" s="439"/>
    </row>
    <row r="335" spans="1:26" ht="12.75">
      <c r="A335" s="439"/>
      <c r="B335" s="439"/>
      <c r="C335" s="439"/>
      <c r="D335" s="439"/>
      <c r="E335" s="439"/>
      <c r="F335" s="439"/>
      <c r="G335" s="439"/>
      <c r="H335" s="439"/>
      <c r="I335" s="439"/>
      <c r="J335" s="439"/>
      <c r="K335" s="439"/>
      <c r="L335" s="439"/>
      <c r="M335" s="439"/>
      <c r="N335" s="439"/>
      <c r="O335" s="439"/>
      <c r="P335" s="439"/>
      <c r="Q335" s="439"/>
      <c r="R335" s="439"/>
      <c r="S335" s="439"/>
      <c r="T335" s="439"/>
      <c r="U335" s="439"/>
      <c r="V335" s="439"/>
      <c r="W335" s="439"/>
      <c r="X335" s="439"/>
      <c r="Y335" s="439"/>
      <c r="Z335" s="439"/>
    </row>
    <row r="336" spans="1:26" ht="12.75">
      <c r="A336" s="439"/>
      <c r="B336" s="439"/>
      <c r="C336" s="439"/>
      <c r="D336" s="439"/>
      <c r="E336" s="439"/>
      <c r="F336" s="439"/>
      <c r="G336" s="439"/>
      <c r="H336" s="439"/>
      <c r="I336" s="439"/>
      <c r="J336" s="439"/>
      <c r="K336" s="439"/>
      <c r="L336" s="439"/>
      <c r="M336" s="439"/>
      <c r="N336" s="439"/>
      <c r="O336" s="439"/>
      <c r="P336" s="439"/>
      <c r="Q336" s="439"/>
      <c r="R336" s="439"/>
      <c r="S336" s="439"/>
      <c r="T336" s="439"/>
      <c r="U336" s="439"/>
      <c r="V336" s="439"/>
      <c r="W336" s="439"/>
      <c r="X336" s="439"/>
      <c r="Y336" s="439"/>
      <c r="Z336" s="439"/>
    </row>
    <row r="337" spans="1:26" ht="12.75">
      <c r="A337" s="439"/>
      <c r="B337" s="439"/>
      <c r="C337" s="439"/>
      <c r="D337" s="439"/>
      <c r="E337" s="439"/>
      <c r="F337" s="439"/>
      <c r="G337" s="439"/>
      <c r="H337" s="439"/>
      <c r="I337" s="439"/>
      <c r="J337" s="439"/>
      <c r="K337" s="439"/>
      <c r="L337" s="439"/>
      <c r="M337" s="439"/>
      <c r="N337" s="439"/>
      <c r="O337" s="439"/>
      <c r="P337" s="439"/>
      <c r="Q337" s="439"/>
      <c r="R337" s="439"/>
      <c r="S337" s="439"/>
      <c r="T337" s="439"/>
      <c r="U337" s="439"/>
      <c r="V337" s="439"/>
      <c r="W337" s="439"/>
      <c r="X337" s="439"/>
      <c r="Y337" s="439"/>
      <c r="Z337" s="439"/>
    </row>
    <row r="338" spans="1:26" ht="12.75">
      <c r="A338" s="439"/>
      <c r="B338" s="439"/>
      <c r="C338" s="439"/>
      <c r="D338" s="439"/>
      <c r="E338" s="439"/>
      <c r="F338" s="439"/>
      <c r="G338" s="439"/>
      <c r="H338" s="439"/>
      <c r="I338" s="439"/>
      <c r="J338" s="439"/>
      <c r="K338" s="439"/>
      <c r="L338" s="439"/>
      <c r="M338" s="439"/>
      <c r="N338" s="439"/>
      <c r="O338" s="439"/>
      <c r="P338" s="439"/>
      <c r="Q338" s="439"/>
      <c r="R338" s="439"/>
      <c r="S338" s="439"/>
      <c r="T338" s="439"/>
      <c r="U338" s="439"/>
      <c r="V338" s="439"/>
      <c r="W338" s="439"/>
      <c r="X338" s="439"/>
      <c r="Y338" s="439"/>
      <c r="Z338" s="439"/>
    </row>
    <row r="339" spans="1:26" ht="12.75">
      <c r="A339" s="439"/>
      <c r="B339" s="439"/>
      <c r="C339" s="439"/>
      <c r="D339" s="439"/>
      <c r="E339" s="439"/>
      <c r="F339" s="439"/>
      <c r="G339" s="439"/>
      <c r="H339" s="439"/>
      <c r="I339" s="439"/>
      <c r="J339" s="439"/>
      <c r="K339" s="439"/>
      <c r="L339" s="439"/>
      <c r="M339" s="439"/>
      <c r="N339" s="439"/>
      <c r="O339" s="439"/>
      <c r="P339" s="439"/>
      <c r="Q339" s="439"/>
      <c r="R339" s="439"/>
      <c r="S339" s="439"/>
      <c r="T339" s="439"/>
      <c r="U339" s="439"/>
      <c r="V339" s="439"/>
      <c r="W339" s="439"/>
      <c r="X339" s="439"/>
      <c r="Y339" s="439"/>
      <c r="Z339" s="439"/>
    </row>
    <row r="340" spans="1:26" ht="12.75">
      <c r="A340" s="439"/>
      <c r="B340" s="439"/>
      <c r="C340" s="439"/>
      <c r="D340" s="439"/>
      <c r="E340" s="439"/>
      <c r="F340" s="439"/>
      <c r="G340" s="439"/>
      <c r="H340" s="439"/>
      <c r="I340" s="439"/>
      <c r="J340" s="439"/>
      <c r="K340" s="439"/>
      <c r="L340" s="439"/>
      <c r="M340" s="439"/>
      <c r="N340" s="439"/>
      <c r="O340" s="439"/>
      <c r="P340" s="439"/>
      <c r="Q340" s="439"/>
      <c r="R340" s="439"/>
      <c r="S340" s="439"/>
      <c r="T340" s="439"/>
      <c r="U340" s="439"/>
      <c r="V340" s="439"/>
      <c r="W340" s="439"/>
      <c r="X340" s="439"/>
      <c r="Y340" s="439"/>
      <c r="Z340" s="439"/>
    </row>
    <row r="341" spans="1:26" ht="12.75">
      <c r="A341" s="439"/>
      <c r="B341" s="439"/>
      <c r="C341" s="439"/>
      <c r="D341" s="439"/>
      <c r="E341" s="439"/>
      <c r="F341" s="439"/>
      <c r="G341" s="439"/>
      <c r="H341" s="439"/>
      <c r="I341" s="439"/>
      <c r="J341" s="439"/>
      <c r="K341" s="439"/>
      <c r="L341" s="439"/>
      <c r="M341" s="439"/>
      <c r="N341" s="439"/>
      <c r="O341" s="439"/>
      <c r="P341" s="439"/>
      <c r="Q341" s="439"/>
      <c r="R341" s="439"/>
      <c r="S341" s="439"/>
      <c r="T341" s="439"/>
      <c r="U341" s="439"/>
      <c r="V341" s="439"/>
      <c r="W341" s="439"/>
      <c r="X341" s="439"/>
      <c r="Y341" s="439"/>
      <c r="Z341" s="439"/>
    </row>
    <row r="342" spans="1:26" ht="12.75">
      <c r="A342" s="439"/>
      <c r="B342" s="439"/>
      <c r="C342" s="439"/>
      <c r="D342" s="439"/>
      <c r="E342" s="439"/>
      <c r="F342" s="439"/>
      <c r="G342" s="439"/>
      <c r="H342" s="439"/>
      <c r="I342" s="439"/>
      <c r="J342" s="439"/>
      <c r="K342" s="439"/>
      <c r="L342" s="439"/>
      <c r="M342" s="439"/>
      <c r="N342" s="439"/>
      <c r="O342" s="439"/>
      <c r="P342" s="439"/>
      <c r="Q342" s="439"/>
      <c r="R342" s="439"/>
      <c r="S342" s="439"/>
      <c r="T342" s="439"/>
      <c r="U342" s="439"/>
      <c r="V342" s="439"/>
      <c r="W342" s="439"/>
      <c r="X342" s="439"/>
      <c r="Y342" s="439"/>
      <c r="Z342" s="439"/>
    </row>
    <row r="343" spans="1:26" ht="12.75">
      <c r="A343" s="439"/>
      <c r="B343" s="439"/>
      <c r="C343" s="439"/>
      <c r="D343" s="439"/>
      <c r="E343" s="439"/>
      <c r="F343" s="439"/>
      <c r="G343" s="439"/>
      <c r="H343" s="439"/>
      <c r="I343" s="439"/>
      <c r="J343" s="439"/>
      <c r="K343" s="439"/>
      <c r="L343" s="439"/>
      <c r="M343" s="439"/>
      <c r="N343" s="439"/>
      <c r="O343" s="439"/>
      <c r="P343" s="439"/>
      <c r="Q343" s="439"/>
      <c r="R343" s="439"/>
      <c r="S343" s="439"/>
      <c r="T343" s="439"/>
      <c r="U343" s="439"/>
      <c r="V343" s="439"/>
      <c r="W343" s="439"/>
      <c r="X343" s="439"/>
      <c r="Y343" s="439"/>
      <c r="Z343" s="439"/>
    </row>
    <row r="344" spans="1:26" ht="12.75">
      <c r="A344" s="439"/>
      <c r="B344" s="439"/>
      <c r="C344" s="439"/>
      <c r="D344" s="439"/>
      <c r="E344" s="439"/>
      <c r="F344" s="439"/>
      <c r="G344" s="439"/>
      <c r="H344" s="439"/>
      <c r="I344" s="439"/>
      <c r="J344" s="439"/>
      <c r="K344" s="439"/>
      <c r="L344" s="439"/>
      <c r="M344" s="439"/>
      <c r="N344" s="439"/>
      <c r="O344" s="439"/>
      <c r="P344" s="439"/>
      <c r="Q344" s="439"/>
      <c r="R344" s="439"/>
      <c r="S344" s="439"/>
      <c r="T344" s="439"/>
      <c r="U344" s="439"/>
      <c r="V344" s="439"/>
      <c r="W344" s="439"/>
      <c r="X344" s="439"/>
      <c r="Y344" s="439"/>
      <c r="Z344" s="439"/>
    </row>
    <row r="345" spans="1:26" ht="12.75">
      <c r="A345" s="439"/>
      <c r="B345" s="439"/>
      <c r="C345" s="439"/>
      <c r="D345" s="439"/>
      <c r="E345" s="439"/>
      <c r="F345" s="439"/>
      <c r="G345" s="439"/>
      <c r="H345" s="439"/>
      <c r="I345" s="439"/>
      <c r="J345" s="439"/>
      <c r="K345" s="439"/>
      <c r="L345" s="439"/>
      <c r="M345" s="439"/>
      <c r="N345" s="439"/>
      <c r="O345" s="439"/>
      <c r="P345" s="439"/>
      <c r="Q345" s="439"/>
      <c r="R345" s="439"/>
      <c r="S345" s="439"/>
      <c r="T345" s="439"/>
      <c r="U345" s="439"/>
      <c r="V345" s="439"/>
      <c r="W345" s="439"/>
      <c r="X345" s="439"/>
      <c r="Y345" s="439"/>
      <c r="Z345" s="439"/>
    </row>
    <row r="346" spans="1:26" ht="12.75">
      <c r="A346" s="439"/>
      <c r="B346" s="439"/>
      <c r="C346" s="439"/>
      <c r="D346" s="439"/>
      <c r="E346" s="439"/>
      <c r="F346" s="439"/>
      <c r="G346" s="439"/>
      <c r="H346" s="439"/>
      <c r="I346" s="439"/>
      <c r="J346" s="439"/>
      <c r="K346" s="439"/>
      <c r="L346" s="439"/>
      <c r="M346" s="439"/>
      <c r="N346" s="439"/>
      <c r="O346" s="439"/>
      <c r="P346" s="439"/>
      <c r="Q346" s="439"/>
      <c r="R346" s="439"/>
      <c r="S346" s="439"/>
      <c r="T346" s="439"/>
      <c r="U346" s="439"/>
      <c r="V346" s="439"/>
      <c r="W346" s="439"/>
      <c r="X346" s="439"/>
      <c r="Y346" s="439"/>
      <c r="Z346" s="439"/>
    </row>
    <row r="347" spans="1:26" ht="12.75">
      <c r="A347" s="439"/>
      <c r="B347" s="439"/>
      <c r="C347" s="439"/>
      <c r="D347" s="439"/>
      <c r="E347" s="439"/>
      <c r="F347" s="439"/>
      <c r="G347" s="439"/>
      <c r="H347" s="439"/>
      <c r="I347" s="439"/>
      <c r="J347" s="439"/>
      <c r="K347" s="439"/>
      <c r="L347" s="439"/>
      <c r="M347" s="439"/>
      <c r="N347" s="439"/>
      <c r="O347" s="439"/>
      <c r="P347" s="439"/>
      <c r="Q347" s="439"/>
      <c r="R347" s="439"/>
      <c r="S347" s="439"/>
      <c r="T347" s="439"/>
      <c r="U347" s="439"/>
      <c r="V347" s="439"/>
      <c r="W347" s="439"/>
      <c r="X347" s="439"/>
      <c r="Y347" s="439"/>
      <c r="Z347" s="439"/>
    </row>
    <row r="348" spans="1:26" ht="12.75">
      <c r="A348" s="439"/>
      <c r="B348" s="439"/>
      <c r="C348" s="439"/>
      <c r="D348" s="439"/>
      <c r="E348" s="439"/>
      <c r="F348" s="439"/>
      <c r="G348" s="439"/>
      <c r="H348" s="439"/>
      <c r="I348" s="439"/>
      <c r="J348" s="439"/>
      <c r="K348" s="439"/>
      <c r="L348" s="439"/>
      <c r="M348" s="439"/>
      <c r="N348" s="439"/>
      <c r="O348" s="439"/>
      <c r="P348" s="439"/>
      <c r="Q348" s="439"/>
      <c r="R348" s="439"/>
      <c r="S348" s="439"/>
      <c r="T348" s="439"/>
      <c r="U348" s="439"/>
      <c r="V348" s="439"/>
      <c r="W348" s="439"/>
      <c r="X348" s="439"/>
      <c r="Y348" s="439"/>
      <c r="Z348" s="439"/>
    </row>
    <row r="349" spans="1:26" ht="12.75">
      <c r="A349" s="439"/>
      <c r="B349" s="439"/>
      <c r="C349" s="439"/>
      <c r="D349" s="439"/>
      <c r="E349" s="439"/>
      <c r="F349" s="439"/>
      <c r="G349" s="439"/>
      <c r="H349" s="439"/>
      <c r="I349" s="439"/>
      <c r="J349" s="439"/>
      <c r="K349" s="439"/>
      <c r="L349" s="439"/>
      <c r="M349" s="439"/>
      <c r="N349" s="439"/>
      <c r="O349" s="439"/>
      <c r="P349" s="439"/>
      <c r="Q349" s="439"/>
      <c r="R349" s="439"/>
      <c r="S349" s="439"/>
      <c r="T349" s="439"/>
      <c r="U349" s="439"/>
      <c r="V349" s="439"/>
      <c r="W349" s="439"/>
      <c r="X349" s="439"/>
      <c r="Y349" s="439"/>
      <c r="Z349" s="439"/>
    </row>
    <row r="350" spans="1:26" ht="12.75">
      <c r="A350" s="439"/>
      <c r="B350" s="439"/>
      <c r="C350" s="439"/>
      <c r="D350" s="439"/>
      <c r="E350" s="439"/>
      <c r="F350" s="439"/>
      <c r="G350" s="439"/>
      <c r="H350" s="439"/>
      <c r="I350" s="439"/>
      <c r="J350" s="439"/>
      <c r="K350" s="439"/>
      <c r="L350" s="439"/>
      <c r="M350" s="439"/>
      <c r="N350" s="439"/>
      <c r="O350" s="439"/>
      <c r="P350" s="439"/>
      <c r="Q350" s="439"/>
      <c r="R350" s="439"/>
      <c r="S350" s="439"/>
      <c r="T350" s="439"/>
      <c r="U350" s="439"/>
      <c r="V350" s="439"/>
      <c r="W350" s="439"/>
      <c r="X350" s="439"/>
      <c r="Y350" s="439"/>
      <c r="Z350" s="439"/>
    </row>
    <row r="351" spans="1:26" ht="12.75">
      <c r="A351" s="439"/>
      <c r="B351" s="439"/>
      <c r="C351" s="439"/>
      <c r="D351" s="439"/>
      <c r="E351" s="439"/>
      <c r="F351" s="439"/>
      <c r="G351" s="439"/>
      <c r="H351" s="439"/>
      <c r="I351" s="439"/>
      <c r="J351" s="439"/>
      <c r="K351" s="439"/>
      <c r="L351" s="439"/>
      <c r="M351" s="439"/>
      <c r="N351" s="439"/>
      <c r="O351" s="439"/>
      <c r="P351" s="439"/>
      <c r="Q351" s="439"/>
      <c r="R351" s="439"/>
      <c r="S351" s="439"/>
      <c r="T351" s="439"/>
      <c r="U351" s="439"/>
      <c r="V351" s="439"/>
      <c r="W351" s="439"/>
      <c r="X351" s="439"/>
      <c r="Y351" s="439"/>
      <c r="Z351" s="439"/>
    </row>
    <row r="352" spans="1:26" ht="12.75">
      <c r="A352" s="439"/>
      <c r="B352" s="439"/>
      <c r="C352" s="439"/>
      <c r="D352" s="439"/>
      <c r="E352" s="439"/>
      <c r="F352" s="439"/>
      <c r="G352" s="439"/>
      <c r="H352" s="439"/>
      <c r="I352" s="439"/>
      <c r="J352" s="439"/>
      <c r="K352" s="439"/>
      <c r="L352" s="439"/>
      <c r="M352" s="439"/>
      <c r="N352" s="439"/>
      <c r="O352" s="439"/>
      <c r="P352" s="439"/>
      <c r="Q352" s="439"/>
      <c r="R352" s="439"/>
      <c r="S352" s="439"/>
      <c r="T352" s="439"/>
      <c r="U352" s="439"/>
      <c r="V352" s="439"/>
      <c r="W352" s="439"/>
      <c r="X352" s="439"/>
      <c r="Y352" s="439"/>
      <c r="Z352" s="439"/>
    </row>
    <row r="353" spans="1:26" ht="12.75">
      <c r="A353" s="439"/>
      <c r="B353" s="439"/>
      <c r="C353" s="439"/>
      <c r="D353" s="439"/>
      <c r="E353" s="439"/>
      <c r="F353" s="439"/>
      <c r="G353" s="439"/>
      <c r="H353" s="439"/>
      <c r="I353" s="439"/>
      <c r="J353" s="439"/>
      <c r="K353" s="439"/>
      <c r="L353" s="439"/>
      <c r="M353" s="439"/>
      <c r="N353" s="439"/>
      <c r="O353" s="439"/>
      <c r="P353" s="439"/>
      <c r="Q353" s="439"/>
      <c r="R353" s="439"/>
      <c r="S353" s="439"/>
      <c r="T353" s="439"/>
      <c r="U353" s="439"/>
      <c r="V353" s="439"/>
      <c r="W353" s="439"/>
      <c r="X353" s="439"/>
      <c r="Y353" s="439"/>
      <c r="Z353" s="439"/>
    </row>
    <row r="354" spans="1:26" ht="12.75">
      <c r="A354" s="439"/>
      <c r="B354" s="439"/>
      <c r="C354" s="439"/>
      <c r="D354" s="439"/>
      <c r="E354" s="439"/>
      <c r="F354" s="439"/>
      <c r="G354" s="439"/>
      <c r="H354" s="439"/>
      <c r="I354" s="439"/>
      <c r="J354" s="439"/>
      <c r="K354" s="439"/>
      <c r="L354" s="439"/>
      <c r="M354" s="439"/>
      <c r="N354" s="439"/>
      <c r="O354" s="439"/>
      <c r="P354" s="439"/>
      <c r="Q354" s="439"/>
      <c r="R354" s="439"/>
      <c r="S354" s="439"/>
      <c r="T354" s="439"/>
      <c r="U354" s="439"/>
      <c r="V354" s="439"/>
      <c r="W354" s="439"/>
      <c r="X354" s="439"/>
      <c r="Y354" s="439"/>
      <c r="Z354" s="439"/>
    </row>
    <row r="355" spans="1:26" ht="12.75">
      <c r="A355" s="439"/>
      <c r="B355" s="439"/>
      <c r="C355" s="439"/>
      <c r="D355" s="439"/>
      <c r="E355" s="439"/>
      <c r="F355" s="439"/>
      <c r="G355" s="439"/>
      <c r="H355" s="439"/>
      <c r="I355" s="439"/>
      <c r="J355" s="439"/>
      <c r="K355" s="439"/>
      <c r="L355" s="439"/>
      <c r="M355" s="439"/>
      <c r="N355" s="439"/>
      <c r="O355" s="439"/>
      <c r="P355" s="439"/>
      <c r="Q355" s="439"/>
      <c r="R355" s="439"/>
      <c r="S355" s="439"/>
      <c r="T355" s="439"/>
      <c r="U355" s="439"/>
      <c r="V355" s="439"/>
      <c r="W355" s="439"/>
      <c r="X355" s="439"/>
      <c r="Y355" s="439"/>
      <c r="Z355" s="439"/>
    </row>
    <row r="356" spans="1:26" ht="12.75">
      <c r="A356" s="439"/>
      <c r="B356" s="439"/>
      <c r="C356" s="439"/>
      <c r="D356" s="439"/>
      <c r="E356" s="439"/>
      <c r="F356" s="439"/>
      <c r="G356" s="439"/>
      <c r="H356" s="439"/>
      <c r="I356" s="439"/>
      <c r="J356" s="439"/>
      <c r="K356" s="439"/>
      <c r="L356" s="439"/>
      <c r="M356" s="439"/>
      <c r="N356" s="439"/>
      <c r="O356" s="439"/>
      <c r="P356" s="439"/>
      <c r="Q356" s="439"/>
      <c r="R356" s="439"/>
      <c r="S356" s="439"/>
      <c r="T356" s="439"/>
      <c r="U356" s="439"/>
      <c r="V356" s="439"/>
      <c r="W356" s="439"/>
      <c r="X356" s="439"/>
      <c r="Y356" s="439"/>
      <c r="Z356" s="439"/>
    </row>
    <row r="357" spans="1:26" ht="12.75">
      <c r="A357" s="439"/>
      <c r="B357" s="439"/>
      <c r="C357" s="439"/>
      <c r="D357" s="439"/>
      <c r="E357" s="439"/>
      <c r="F357" s="439"/>
      <c r="G357" s="439"/>
      <c r="H357" s="439"/>
      <c r="I357" s="439"/>
      <c r="J357" s="439"/>
      <c r="K357" s="439"/>
      <c r="L357" s="439"/>
      <c r="M357" s="439"/>
      <c r="N357" s="439"/>
      <c r="O357" s="439"/>
      <c r="P357" s="439"/>
      <c r="Q357" s="439"/>
      <c r="R357" s="439"/>
      <c r="S357" s="439"/>
      <c r="T357" s="439"/>
      <c r="U357" s="439"/>
      <c r="V357" s="439"/>
      <c r="W357" s="439"/>
      <c r="X357" s="439"/>
      <c r="Y357" s="439"/>
      <c r="Z357" s="439"/>
    </row>
    <row r="358" spans="1:26" ht="12.75">
      <c r="A358" s="439"/>
      <c r="B358" s="439"/>
      <c r="C358" s="439"/>
      <c r="D358" s="439"/>
      <c r="E358" s="439"/>
      <c r="F358" s="439"/>
      <c r="G358" s="439"/>
      <c r="H358" s="439"/>
      <c r="I358" s="439"/>
      <c r="J358" s="439"/>
      <c r="K358" s="439"/>
      <c r="L358" s="439"/>
      <c r="M358" s="439"/>
      <c r="N358" s="439"/>
      <c r="O358" s="439"/>
      <c r="P358" s="439"/>
      <c r="Q358" s="439"/>
      <c r="R358" s="439"/>
      <c r="S358" s="439"/>
      <c r="T358" s="439"/>
      <c r="U358" s="439"/>
      <c r="V358" s="439"/>
      <c r="W358" s="439"/>
      <c r="X358" s="439"/>
      <c r="Y358" s="439"/>
      <c r="Z358" s="439"/>
    </row>
    <row r="359" spans="1:26" ht="12.75">
      <c r="A359" s="439"/>
      <c r="B359" s="439"/>
      <c r="C359" s="439"/>
      <c r="D359" s="439"/>
      <c r="E359" s="439"/>
      <c r="F359" s="439"/>
      <c r="G359" s="439"/>
      <c r="H359" s="439"/>
      <c r="I359" s="439"/>
      <c r="J359" s="439"/>
      <c r="K359" s="439"/>
      <c r="L359" s="439"/>
      <c r="M359" s="439"/>
      <c r="N359" s="439"/>
      <c r="O359" s="439"/>
      <c r="P359" s="439"/>
      <c r="Q359" s="439"/>
      <c r="R359" s="439"/>
      <c r="S359" s="439"/>
      <c r="T359" s="439"/>
      <c r="U359" s="439"/>
      <c r="V359" s="439"/>
      <c r="W359" s="439"/>
      <c r="X359" s="439"/>
      <c r="Y359" s="439"/>
      <c r="Z359" s="439"/>
    </row>
    <row r="360" spans="1:26" ht="12.75">
      <c r="A360" s="439"/>
      <c r="B360" s="439"/>
      <c r="C360" s="439"/>
      <c r="D360" s="439"/>
      <c r="E360" s="439"/>
      <c r="F360" s="439"/>
      <c r="G360" s="439"/>
      <c r="H360" s="439"/>
      <c r="I360" s="439"/>
      <c r="J360" s="439"/>
      <c r="K360" s="439"/>
      <c r="L360" s="439"/>
      <c r="M360" s="439"/>
      <c r="N360" s="439"/>
      <c r="O360" s="439"/>
      <c r="P360" s="439"/>
      <c r="Q360" s="439"/>
      <c r="R360" s="439"/>
      <c r="S360" s="439"/>
      <c r="T360" s="439"/>
      <c r="U360" s="439"/>
      <c r="V360" s="439"/>
      <c r="W360" s="439"/>
      <c r="X360" s="439"/>
      <c r="Y360" s="439"/>
      <c r="Z360" s="439"/>
    </row>
    <row r="361" spans="1:26" ht="12.75">
      <c r="A361" s="439"/>
      <c r="B361" s="439"/>
      <c r="C361" s="439"/>
      <c r="D361" s="439"/>
      <c r="E361" s="439"/>
      <c r="F361" s="439"/>
      <c r="G361" s="439"/>
      <c r="H361" s="439"/>
      <c r="I361" s="439"/>
      <c r="J361" s="439"/>
      <c r="K361" s="439"/>
      <c r="L361" s="439"/>
      <c r="M361" s="439"/>
      <c r="N361" s="439"/>
      <c r="O361" s="439"/>
      <c r="P361" s="439"/>
      <c r="Q361" s="439"/>
      <c r="R361" s="439"/>
      <c r="S361" s="439"/>
      <c r="T361" s="439"/>
      <c r="U361" s="439"/>
      <c r="V361" s="439"/>
      <c r="W361" s="439"/>
      <c r="X361" s="439"/>
      <c r="Y361" s="439"/>
      <c r="Z361" s="439"/>
    </row>
    <row r="362" spans="1:26" ht="12.75">
      <c r="A362" s="439"/>
      <c r="B362" s="439"/>
      <c r="C362" s="439"/>
      <c r="D362" s="439"/>
      <c r="E362" s="439"/>
      <c r="F362" s="439"/>
      <c r="G362" s="439"/>
      <c r="H362" s="439"/>
      <c r="I362" s="439"/>
      <c r="J362" s="439"/>
      <c r="K362" s="439"/>
      <c r="L362" s="439"/>
      <c r="M362" s="439"/>
      <c r="N362" s="439"/>
      <c r="O362" s="439"/>
      <c r="P362" s="439"/>
      <c r="Q362" s="439"/>
      <c r="R362" s="439"/>
      <c r="S362" s="439"/>
      <c r="T362" s="439"/>
      <c r="U362" s="439"/>
      <c r="V362" s="439"/>
      <c r="W362" s="439"/>
      <c r="X362" s="439"/>
      <c r="Y362" s="439"/>
      <c r="Z362" s="439"/>
    </row>
    <row r="363" spans="1:26" ht="12.75">
      <c r="A363" s="439"/>
      <c r="B363" s="439"/>
      <c r="C363" s="439"/>
      <c r="D363" s="439"/>
      <c r="E363" s="439"/>
      <c r="F363" s="439"/>
      <c r="G363" s="439"/>
      <c r="H363" s="439"/>
      <c r="I363" s="439"/>
      <c r="J363" s="439"/>
      <c r="K363" s="439"/>
      <c r="L363" s="439"/>
      <c r="M363" s="439"/>
      <c r="N363" s="439"/>
      <c r="O363" s="439"/>
      <c r="P363" s="439"/>
      <c r="Q363" s="439"/>
      <c r="R363" s="439"/>
      <c r="S363" s="439"/>
      <c r="T363" s="439"/>
      <c r="U363" s="439"/>
      <c r="V363" s="439"/>
      <c r="W363" s="439"/>
      <c r="X363" s="439"/>
      <c r="Y363" s="439"/>
      <c r="Z363" s="439"/>
    </row>
    <row r="364" spans="1:26" ht="12.75">
      <c r="A364" s="439"/>
      <c r="B364" s="439"/>
      <c r="C364" s="439"/>
      <c r="D364" s="439"/>
      <c r="E364" s="439"/>
      <c r="F364" s="439"/>
      <c r="G364" s="439"/>
      <c r="H364" s="439"/>
      <c r="I364" s="439"/>
      <c r="J364" s="439"/>
      <c r="K364" s="439"/>
      <c r="L364" s="439"/>
      <c r="M364" s="439"/>
      <c r="N364" s="439"/>
      <c r="O364" s="439"/>
      <c r="P364" s="439"/>
      <c r="Q364" s="439"/>
      <c r="R364" s="439"/>
      <c r="S364" s="439"/>
      <c r="T364" s="439"/>
      <c r="U364" s="439"/>
      <c r="V364" s="439"/>
      <c r="W364" s="439"/>
      <c r="X364" s="439"/>
      <c r="Y364" s="439"/>
      <c r="Z364" s="439"/>
    </row>
    <row r="365" spans="1:26" ht="12.75">
      <c r="A365" s="439"/>
      <c r="B365" s="439"/>
      <c r="C365" s="439"/>
      <c r="D365" s="439"/>
      <c r="E365" s="439"/>
      <c r="F365" s="439"/>
      <c r="G365" s="439"/>
      <c r="H365" s="439"/>
      <c r="I365" s="439"/>
      <c r="J365" s="439"/>
      <c r="K365" s="439"/>
      <c r="L365" s="439"/>
      <c r="M365" s="439"/>
      <c r="N365" s="439"/>
      <c r="O365" s="439"/>
      <c r="P365" s="439"/>
      <c r="Q365" s="439"/>
      <c r="R365" s="439"/>
      <c r="S365" s="439"/>
      <c r="T365" s="439"/>
      <c r="U365" s="439"/>
      <c r="V365" s="439"/>
      <c r="W365" s="439"/>
      <c r="X365" s="439"/>
      <c r="Y365" s="439"/>
      <c r="Z365" s="439"/>
    </row>
    <row r="366" spans="1:26" ht="12.75">
      <c r="A366" s="439"/>
      <c r="B366" s="439"/>
      <c r="C366" s="439"/>
      <c r="D366" s="439"/>
      <c r="E366" s="439"/>
      <c r="F366" s="439"/>
      <c r="G366" s="439"/>
      <c r="H366" s="439"/>
      <c r="I366" s="439"/>
      <c r="J366" s="439"/>
      <c r="K366" s="439"/>
      <c r="L366" s="439"/>
      <c r="M366" s="439"/>
      <c r="N366" s="439"/>
      <c r="O366" s="439"/>
      <c r="P366" s="439"/>
      <c r="Q366" s="439"/>
      <c r="R366" s="439"/>
      <c r="S366" s="439"/>
      <c r="T366" s="439"/>
      <c r="U366" s="439"/>
      <c r="V366" s="439"/>
      <c r="W366" s="439"/>
      <c r="X366" s="439"/>
      <c r="Y366" s="439"/>
      <c r="Z366" s="439"/>
    </row>
    <row r="367" spans="1:26" ht="12.75">
      <c r="A367" s="439"/>
      <c r="B367" s="439"/>
      <c r="C367" s="439"/>
      <c r="D367" s="439"/>
      <c r="E367" s="439"/>
      <c r="F367" s="439"/>
      <c r="G367" s="439"/>
      <c r="H367" s="439"/>
      <c r="I367" s="439"/>
      <c r="J367" s="439"/>
      <c r="K367" s="439"/>
      <c r="L367" s="439"/>
      <c r="M367" s="439"/>
      <c r="N367" s="439"/>
      <c r="O367" s="439"/>
      <c r="P367" s="439"/>
      <c r="Q367" s="439"/>
      <c r="R367" s="439"/>
      <c r="S367" s="439"/>
      <c r="T367" s="439"/>
      <c r="U367" s="439"/>
      <c r="V367" s="439"/>
      <c r="W367" s="439"/>
      <c r="X367" s="439"/>
      <c r="Y367" s="439"/>
      <c r="Z367" s="439"/>
    </row>
    <row r="368" spans="1:26" ht="12.75">
      <c r="A368" s="439"/>
      <c r="B368" s="439"/>
      <c r="C368" s="439"/>
      <c r="D368" s="439"/>
      <c r="E368" s="439"/>
      <c r="F368" s="439"/>
      <c r="G368" s="439"/>
      <c r="H368" s="439"/>
      <c r="I368" s="439"/>
      <c r="J368" s="439"/>
      <c r="K368" s="439"/>
      <c r="L368" s="439"/>
      <c r="M368" s="439"/>
      <c r="N368" s="439"/>
      <c r="O368" s="439"/>
      <c r="P368" s="439"/>
      <c r="Q368" s="439"/>
      <c r="R368" s="439"/>
      <c r="S368" s="439"/>
      <c r="T368" s="439"/>
      <c r="U368" s="439"/>
      <c r="V368" s="439"/>
      <c r="W368" s="439"/>
      <c r="X368" s="439"/>
      <c r="Y368" s="439"/>
      <c r="Z368" s="439"/>
    </row>
    <row r="369" spans="1:26" ht="12.75">
      <c r="A369" s="439"/>
      <c r="B369" s="439"/>
      <c r="C369" s="439"/>
      <c r="D369" s="439"/>
      <c r="E369" s="439"/>
      <c r="F369" s="439"/>
      <c r="G369" s="439"/>
      <c r="H369" s="439"/>
      <c r="I369" s="439"/>
      <c r="J369" s="439"/>
      <c r="K369" s="439"/>
      <c r="L369" s="439"/>
      <c r="M369" s="439"/>
      <c r="N369" s="439"/>
      <c r="O369" s="439"/>
      <c r="P369" s="439"/>
      <c r="Q369" s="439"/>
      <c r="R369" s="439"/>
      <c r="S369" s="439"/>
      <c r="T369" s="439"/>
      <c r="U369" s="439"/>
      <c r="V369" s="439"/>
      <c r="W369" s="439"/>
      <c r="X369" s="439"/>
      <c r="Y369" s="439"/>
      <c r="Z369" s="439"/>
    </row>
    <row r="370" spans="1:26" ht="12.75">
      <c r="A370" s="439"/>
      <c r="B370" s="439"/>
      <c r="C370" s="439"/>
      <c r="D370" s="439"/>
      <c r="E370" s="439"/>
      <c r="F370" s="439"/>
      <c r="G370" s="439"/>
      <c r="H370" s="439"/>
      <c r="I370" s="439"/>
      <c r="J370" s="439"/>
      <c r="K370" s="439"/>
      <c r="L370" s="439"/>
      <c r="M370" s="439"/>
      <c r="N370" s="439"/>
      <c r="O370" s="439"/>
      <c r="P370" s="439"/>
      <c r="Q370" s="439"/>
      <c r="R370" s="439"/>
      <c r="S370" s="439"/>
      <c r="T370" s="439"/>
      <c r="U370" s="439"/>
      <c r="V370" s="439"/>
      <c r="W370" s="439"/>
      <c r="X370" s="439"/>
      <c r="Y370" s="439"/>
      <c r="Z370" s="439"/>
    </row>
    <row r="371" spans="1:26" ht="12.75">
      <c r="A371" s="439"/>
      <c r="B371" s="439"/>
      <c r="C371" s="439"/>
      <c r="D371" s="439"/>
      <c r="E371" s="439"/>
      <c r="F371" s="439"/>
      <c r="G371" s="439"/>
      <c r="H371" s="439"/>
      <c r="I371" s="439"/>
      <c r="J371" s="439"/>
      <c r="K371" s="439"/>
      <c r="L371" s="439"/>
      <c r="M371" s="439"/>
      <c r="N371" s="439"/>
      <c r="O371" s="439"/>
      <c r="P371" s="439"/>
      <c r="Q371" s="439"/>
      <c r="R371" s="439"/>
      <c r="S371" s="439"/>
      <c r="T371" s="439"/>
      <c r="U371" s="439"/>
      <c r="V371" s="439"/>
      <c r="W371" s="439"/>
      <c r="X371" s="439"/>
      <c r="Y371" s="439"/>
      <c r="Z371" s="439"/>
    </row>
    <row r="372" spans="1:26" ht="12.75">
      <c r="A372" s="439"/>
      <c r="B372" s="439"/>
      <c r="C372" s="439"/>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row>
    <row r="373" spans="1:26" ht="12.75">
      <c r="A373" s="439"/>
      <c r="B373" s="439"/>
      <c r="C373" s="439"/>
      <c r="D373" s="439"/>
      <c r="E373" s="439"/>
      <c r="F373" s="439"/>
      <c r="G373" s="439"/>
      <c r="H373" s="439"/>
      <c r="I373" s="439"/>
      <c r="J373" s="439"/>
      <c r="K373" s="439"/>
      <c r="L373" s="439"/>
      <c r="M373" s="439"/>
      <c r="N373" s="439"/>
      <c r="O373" s="439"/>
      <c r="P373" s="439"/>
      <c r="Q373" s="439"/>
      <c r="R373" s="439"/>
      <c r="S373" s="439"/>
      <c r="T373" s="439"/>
      <c r="U373" s="439"/>
      <c r="V373" s="439"/>
      <c r="W373" s="439"/>
      <c r="X373" s="439"/>
      <c r="Y373" s="439"/>
      <c r="Z373" s="439"/>
    </row>
    <row r="374" spans="1:26" ht="12.75">
      <c r="A374" s="439"/>
      <c r="B374" s="439"/>
      <c r="C374" s="439"/>
      <c r="D374" s="439"/>
      <c r="E374" s="439"/>
      <c r="F374" s="439"/>
      <c r="G374" s="439"/>
      <c r="H374" s="439"/>
      <c r="I374" s="439"/>
      <c r="J374" s="439"/>
      <c r="K374" s="439"/>
      <c r="L374" s="439"/>
      <c r="M374" s="439"/>
      <c r="N374" s="439"/>
      <c r="O374" s="439"/>
      <c r="P374" s="439"/>
      <c r="Q374" s="439"/>
      <c r="R374" s="439"/>
      <c r="S374" s="439"/>
      <c r="T374" s="439"/>
      <c r="U374" s="439"/>
      <c r="V374" s="439"/>
      <c r="W374" s="439"/>
      <c r="X374" s="439"/>
      <c r="Y374" s="439"/>
      <c r="Z374" s="439"/>
    </row>
    <row r="375" spans="1:26" ht="12.75">
      <c r="A375" s="439"/>
      <c r="B375" s="439"/>
      <c r="C375" s="439"/>
      <c r="D375" s="439"/>
      <c r="E375" s="439"/>
      <c r="F375" s="439"/>
      <c r="G375" s="439"/>
      <c r="H375" s="439"/>
      <c r="I375" s="439"/>
      <c r="J375" s="439"/>
      <c r="K375" s="439"/>
      <c r="L375" s="439"/>
      <c r="M375" s="439"/>
      <c r="N375" s="439"/>
      <c r="O375" s="439"/>
      <c r="P375" s="439"/>
      <c r="Q375" s="439"/>
      <c r="R375" s="439"/>
      <c r="S375" s="439"/>
      <c r="T375" s="439"/>
      <c r="U375" s="439"/>
      <c r="V375" s="439"/>
      <c r="W375" s="439"/>
      <c r="X375" s="439"/>
      <c r="Y375" s="439"/>
      <c r="Z375" s="439"/>
    </row>
    <row r="376" spans="1:26" ht="12.75">
      <c r="A376" s="439"/>
      <c r="B376" s="439"/>
      <c r="C376" s="439"/>
      <c r="D376" s="439"/>
      <c r="E376" s="439"/>
      <c r="F376" s="439"/>
      <c r="G376" s="439"/>
      <c r="H376" s="439"/>
      <c r="I376" s="439"/>
      <c r="J376" s="439"/>
      <c r="K376" s="439"/>
      <c r="L376" s="439"/>
      <c r="M376" s="439"/>
      <c r="N376" s="439"/>
      <c r="O376" s="439"/>
      <c r="P376" s="439"/>
      <c r="Q376" s="439"/>
      <c r="R376" s="439"/>
      <c r="S376" s="439"/>
      <c r="T376" s="439"/>
      <c r="U376" s="439"/>
      <c r="V376" s="439"/>
      <c r="W376" s="439"/>
      <c r="X376" s="439"/>
      <c r="Y376" s="439"/>
      <c r="Z376" s="439"/>
    </row>
    <row r="377" spans="1:26" ht="12.75">
      <c r="A377" s="439"/>
      <c r="B377" s="439"/>
      <c r="C377" s="439"/>
      <c r="D377" s="439"/>
      <c r="E377" s="439"/>
      <c r="F377" s="439"/>
      <c r="G377" s="439"/>
      <c r="H377" s="439"/>
      <c r="I377" s="439"/>
      <c r="J377" s="439"/>
      <c r="K377" s="439"/>
      <c r="L377" s="439"/>
      <c r="M377" s="439"/>
      <c r="N377" s="439"/>
      <c r="O377" s="439"/>
      <c r="P377" s="439"/>
      <c r="Q377" s="439"/>
      <c r="R377" s="439"/>
      <c r="S377" s="439"/>
      <c r="T377" s="439"/>
      <c r="U377" s="439"/>
      <c r="V377" s="439"/>
      <c r="W377" s="439"/>
      <c r="X377" s="439"/>
      <c r="Y377" s="439"/>
      <c r="Z377" s="439"/>
    </row>
    <row r="378" spans="1:26" ht="12.75">
      <c r="A378" s="439"/>
      <c r="B378" s="439"/>
      <c r="C378" s="439"/>
      <c r="D378" s="439"/>
      <c r="E378" s="439"/>
      <c r="F378" s="439"/>
      <c r="G378" s="439"/>
      <c r="H378" s="439"/>
      <c r="I378" s="439"/>
      <c r="J378" s="439"/>
      <c r="K378" s="439"/>
      <c r="L378" s="439"/>
      <c r="M378" s="439"/>
      <c r="N378" s="439"/>
      <c r="O378" s="439"/>
      <c r="P378" s="439"/>
      <c r="Q378" s="439"/>
      <c r="R378" s="439"/>
      <c r="S378" s="439"/>
      <c r="T378" s="439"/>
      <c r="U378" s="439"/>
      <c r="V378" s="439"/>
      <c r="W378" s="439"/>
      <c r="X378" s="439"/>
      <c r="Y378" s="439"/>
      <c r="Z378" s="439"/>
    </row>
    <row r="379" spans="1:26" ht="12.75">
      <c r="A379" s="439"/>
      <c r="B379" s="439"/>
      <c r="C379" s="439"/>
      <c r="D379" s="439"/>
      <c r="E379" s="439"/>
      <c r="F379" s="439"/>
      <c r="G379" s="439"/>
      <c r="H379" s="439"/>
      <c r="I379" s="439"/>
      <c r="J379" s="439"/>
      <c r="K379" s="439"/>
      <c r="L379" s="439"/>
      <c r="M379" s="439"/>
      <c r="N379" s="439"/>
      <c r="O379" s="439"/>
      <c r="P379" s="439"/>
      <c r="Q379" s="439"/>
      <c r="R379" s="439"/>
      <c r="S379" s="439"/>
      <c r="T379" s="439"/>
      <c r="U379" s="439"/>
      <c r="V379" s="439"/>
      <c r="W379" s="439"/>
      <c r="X379" s="439"/>
      <c r="Y379" s="439"/>
      <c r="Z379" s="439"/>
    </row>
    <row r="380" spans="1:26" ht="12.75">
      <c r="A380" s="439"/>
      <c r="B380" s="439"/>
      <c r="C380" s="439"/>
      <c r="D380" s="439"/>
      <c r="E380" s="439"/>
      <c r="F380" s="439"/>
      <c r="G380" s="439"/>
      <c r="H380" s="439"/>
      <c r="I380" s="439"/>
      <c r="J380" s="439"/>
      <c r="K380" s="439"/>
      <c r="L380" s="439"/>
      <c r="M380" s="439"/>
      <c r="N380" s="439"/>
      <c r="O380" s="439"/>
      <c r="P380" s="439"/>
      <c r="Q380" s="439"/>
      <c r="R380" s="439"/>
      <c r="S380" s="439"/>
      <c r="T380" s="439"/>
      <c r="U380" s="439"/>
      <c r="V380" s="439"/>
      <c r="W380" s="439"/>
      <c r="X380" s="439"/>
      <c r="Y380" s="439"/>
      <c r="Z380" s="439"/>
    </row>
    <row r="381" spans="1:26" ht="12.75">
      <c r="A381" s="439"/>
      <c r="B381" s="439"/>
      <c r="C381" s="439"/>
      <c r="D381" s="439"/>
      <c r="E381" s="439"/>
      <c r="F381" s="439"/>
      <c r="G381" s="439"/>
      <c r="H381" s="439"/>
      <c r="I381" s="439"/>
      <c r="J381" s="439"/>
      <c r="K381" s="439"/>
      <c r="L381" s="439"/>
      <c r="M381" s="439"/>
      <c r="N381" s="439"/>
      <c r="O381" s="439"/>
      <c r="P381" s="439"/>
      <c r="Q381" s="439"/>
      <c r="R381" s="439"/>
      <c r="S381" s="439"/>
      <c r="T381" s="439"/>
      <c r="U381" s="439"/>
      <c r="V381" s="439"/>
      <c r="W381" s="439"/>
      <c r="X381" s="439"/>
      <c r="Y381" s="439"/>
      <c r="Z381" s="439"/>
    </row>
    <row r="382" spans="1:26" ht="12.75">
      <c r="A382" s="439"/>
      <c r="B382" s="439"/>
      <c r="C382" s="439"/>
      <c r="D382" s="439"/>
      <c r="E382" s="439"/>
      <c r="F382" s="439"/>
      <c r="G382" s="439"/>
      <c r="H382" s="439"/>
      <c r="I382" s="439"/>
      <c r="J382" s="439"/>
      <c r="K382" s="439"/>
      <c r="L382" s="439"/>
      <c r="M382" s="439"/>
      <c r="N382" s="439"/>
      <c r="O382" s="439"/>
      <c r="P382" s="439"/>
      <c r="Q382" s="439"/>
      <c r="R382" s="439"/>
      <c r="S382" s="439"/>
      <c r="T382" s="439"/>
      <c r="U382" s="439"/>
      <c r="V382" s="439"/>
      <c r="W382" s="439"/>
      <c r="X382" s="439"/>
      <c r="Y382" s="439"/>
      <c r="Z382" s="439"/>
    </row>
    <row r="383" spans="1:26" ht="12.75">
      <c r="A383" s="439"/>
      <c r="B383" s="439"/>
      <c r="C383" s="439"/>
      <c r="D383" s="439"/>
      <c r="E383" s="439"/>
      <c r="F383" s="439"/>
      <c r="G383" s="439"/>
      <c r="H383" s="439"/>
      <c r="I383" s="439"/>
      <c r="J383" s="439"/>
      <c r="K383" s="439"/>
      <c r="L383" s="439"/>
      <c r="M383" s="439"/>
      <c r="N383" s="439"/>
      <c r="O383" s="439"/>
      <c r="P383" s="439"/>
      <c r="Q383" s="439"/>
      <c r="R383" s="439"/>
      <c r="S383" s="439"/>
      <c r="T383" s="439"/>
      <c r="U383" s="439"/>
      <c r="V383" s="439"/>
      <c r="W383" s="439"/>
      <c r="X383" s="439"/>
      <c r="Y383" s="439"/>
      <c r="Z383" s="439"/>
    </row>
    <row r="384" spans="1:26" ht="12.75">
      <c r="A384" s="439"/>
      <c r="B384" s="439"/>
      <c r="C384" s="439"/>
      <c r="D384" s="439"/>
      <c r="E384" s="439"/>
      <c r="F384" s="439"/>
      <c r="G384" s="439"/>
      <c r="H384" s="439"/>
      <c r="I384" s="439"/>
      <c r="J384" s="439"/>
      <c r="K384" s="439"/>
      <c r="L384" s="439"/>
      <c r="M384" s="439"/>
      <c r="N384" s="439"/>
      <c r="O384" s="439"/>
      <c r="P384" s="439"/>
      <c r="Q384" s="439"/>
      <c r="R384" s="439"/>
      <c r="S384" s="439"/>
      <c r="T384" s="439"/>
      <c r="U384" s="439"/>
      <c r="V384" s="439"/>
      <c r="W384" s="439"/>
      <c r="X384" s="439"/>
      <c r="Y384" s="439"/>
      <c r="Z384" s="439"/>
    </row>
    <row r="385" spans="1:26" ht="12.75">
      <c r="A385" s="439"/>
      <c r="B385" s="439"/>
      <c r="C385" s="439"/>
      <c r="D385" s="439"/>
      <c r="E385" s="439"/>
      <c r="F385" s="439"/>
      <c r="G385" s="439"/>
      <c r="H385" s="439"/>
      <c r="I385" s="439"/>
      <c r="J385" s="439"/>
      <c r="K385" s="439"/>
      <c r="L385" s="439"/>
      <c r="M385" s="439"/>
      <c r="N385" s="439"/>
      <c r="O385" s="439"/>
      <c r="P385" s="439"/>
      <c r="Q385" s="439"/>
      <c r="R385" s="439"/>
      <c r="S385" s="439"/>
      <c r="T385" s="439"/>
      <c r="U385" s="439"/>
      <c r="V385" s="439"/>
      <c r="W385" s="439"/>
      <c r="X385" s="439"/>
      <c r="Y385" s="439"/>
      <c r="Z385" s="439"/>
    </row>
    <row r="386" spans="1:26" ht="12.75">
      <c r="A386" s="439"/>
      <c r="B386" s="439"/>
      <c r="C386" s="439"/>
      <c r="D386" s="439"/>
      <c r="E386" s="439"/>
      <c r="F386" s="439"/>
      <c r="G386" s="439"/>
      <c r="H386" s="439"/>
      <c r="I386" s="439"/>
      <c r="J386" s="439"/>
      <c r="K386" s="439"/>
      <c r="L386" s="439"/>
      <c r="M386" s="439"/>
      <c r="N386" s="439"/>
      <c r="O386" s="439"/>
      <c r="P386" s="439"/>
      <c r="Q386" s="439"/>
      <c r="R386" s="439"/>
      <c r="S386" s="439"/>
      <c r="T386" s="439"/>
      <c r="U386" s="439"/>
      <c r="V386" s="439"/>
      <c r="W386" s="439"/>
      <c r="X386" s="439"/>
      <c r="Y386" s="439"/>
      <c r="Z386" s="439"/>
    </row>
    <row r="387" spans="1:26" ht="12.75">
      <c r="A387" s="439"/>
      <c r="B387" s="439"/>
      <c r="C387" s="439"/>
      <c r="D387" s="439"/>
      <c r="E387" s="439"/>
      <c r="F387" s="439"/>
      <c r="G387" s="439"/>
      <c r="H387" s="439"/>
      <c r="I387" s="439"/>
      <c r="J387" s="439"/>
      <c r="K387" s="439"/>
      <c r="L387" s="439"/>
      <c r="M387" s="439"/>
      <c r="N387" s="439"/>
      <c r="O387" s="439"/>
      <c r="P387" s="439"/>
      <c r="Q387" s="439"/>
      <c r="R387" s="439"/>
      <c r="S387" s="439"/>
      <c r="T387" s="439"/>
      <c r="U387" s="439"/>
      <c r="V387" s="439"/>
      <c r="W387" s="439"/>
      <c r="X387" s="439"/>
      <c r="Y387" s="439"/>
      <c r="Z387" s="439"/>
    </row>
    <row r="388" spans="1:26" ht="12.75">
      <c r="A388" s="439"/>
      <c r="B388" s="439"/>
      <c r="C388" s="439"/>
      <c r="D388" s="439"/>
      <c r="E388" s="439"/>
      <c r="F388" s="439"/>
      <c r="G388" s="439"/>
      <c r="H388" s="439"/>
      <c r="I388" s="439"/>
      <c r="J388" s="439"/>
      <c r="K388" s="439"/>
      <c r="L388" s="439"/>
      <c r="M388" s="439"/>
      <c r="N388" s="439"/>
      <c r="O388" s="439"/>
      <c r="P388" s="439"/>
      <c r="Q388" s="439"/>
      <c r="R388" s="439"/>
      <c r="S388" s="439"/>
      <c r="T388" s="439"/>
      <c r="U388" s="439"/>
      <c r="V388" s="439"/>
      <c r="W388" s="439"/>
      <c r="X388" s="439"/>
      <c r="Y388" s="439"/>
      <c r="Z388" s="439"/>
    </row>
    <row r="389" spans="1:26" ht="12.75">
      <c r="A389" s="439"/>
      <c r="B389" s="439"/>
      <c r="C389" s="439"/>
      <c r="D389" s="439"/>
      <c r="E389" s="439"/>
      <c r="F389" s="439"/>
      <c r="G389" s="439"/>
      <c r="H389" s="439"/>
      <c r="I389" s="439"/>
      <c r="J389" s="439"/>
      <c r="K389" s="439"/>
      <c r="L389" s="439"/>
      <c r="M389" s="439"/>
      <c r="N389" s="439"/>
      <c r="O389" s="439"/>
      <c r="P389" s="439"/>
      <c r="Q389" s="439"/>
      <c r="R389" s="439"/>
      <c r="S389" s="439"/>
      <c r="T389" s="439"/>
      <c r="U389" s="439"/>
      <c r="V389" s="439"/>
      <c r="W389" s="439"/>
      <c r="X389" s="439"/>
      <c r="Y389" s="439"/>
      <c r="Z389" s="439"/>
    </row>
    <row r="390" spans="1:26" ht="12.75">
      <c r="A390" s="439"/>
      <c r="B390" s="439"/>
      <c r="C390" s="439"/>
      <c r="D390" s="439"/>
      <c r="E390" s="439"/>
      <c r="F390" s="439"/>
      <c r="G390" s="439"/>
      <c r="H390" s="439"/>
      <c r="I390" s="439"/>
      <c r="J390" s="439"/>
      <c r="K390" s="439"/>
      <c r="L390" s="439"/>
      <c r="M390" s="439"/>
      <c r="N390" s="439"/>
      <c r="O390" s="439"/>
      <c r="P390" s="439"/>
      <c r="Q390" s="439"/>
      <c r="R390" s="439"/>
      <c r="S390" s="439"/>
      <c r="T390" s="439"/>
      <c r="U390" s="439"/>
      <c r="V390" s="439"/>
      <c r="W390" s="439"/>
      <c r="X390" s="439"/>
      <c r="Y390" s="439"/>
      <c r="Z390" s="439"/>
    </row>
    <row r="391" spans="1:26" ht="12.75">
      <c r="A391" s="439"/>
      <c r="B391" s="439"/>
      <c r="C391" s="439"/>
      <c r="D391" s="439"/>
      <c r="E391" s="439"/>
      <c r="F391" s="439"/>
      <c r="G391" s="439"/>
      <c r="H391" s="439"/>
      <c r="I391" s="439"/>
      <c r="J391" s="439"/>
      <c r="K391" s="439"/>
      <c r="L391" s="439"/>
      <c r="M391" s="439"/>
      <c r="N391" s="439"/>
      <c r="O391" s="439"/>
      <c r="P391" s="439"/>
      <c r="Q391" s="439"/>
      <c r="R391" s="439"/>
      <c r="S391" s="439"/>
      <c r="T391" s="439"/>
      <c r="U391" s="439"/>
      <c r="V391" s="439"/>
      <c r="W391" s="439"/>
      <c r="X391" s="439"/>
      <c r="Y391" s="439"/>
      <c r="Z391" s="439"/>
    </row>
    <row r="392" spans="1:26" ht="12.75">
      <c r="A392" s="439"/>
      <c r="B392" s="439"/>
      <c r="C392" s="439"/>
      <c r="D392" s="439"/>
      <c r="E392" s="439"/>
      <c r="F392" s="439"/>
      <c r="G392" s="439"/>
      <c r="H392" s="439"/>
      <c r="I392" s="439"/>
      <c r="J392" s="439"/>
      <c r="K392" s="439"/>
      <c r="L392" s="439"/>
      <c r="M392" s="439"/>
      <c r="N392" s="439"/>
      <c r="O392" s="439"/>
      <c r="P392" s="439"/>
      <c r="Q392" s="439"/>
      <c r="R392" s="439"/>
      <c r="S392" s="439"/>
      <c r="T392" s="439"/>
      <c r="U392" s="439"/>
      <c r="V392" s="439"/>
      <c r="W392" s="439"/>
      <c r="X392" s="439"/>
      <c r="Y392" s="439"/>
      <c r="Z392" s="439"/>
    </row>
    <row r="393" spans="1:26" ht="12.75">
      <c r="A393" s="439"/>
      <c r="B393" s="439"/>
      <c r="C393" s="439"/>
      <c r="D393" s="439"/>
      <c r="E393" s="439"/>
      <c r="F393" s="439"/>
      <c r="G393" s="439"/>
      <c r="H393" s="439"/>
      <c r="I393" s="439"/>
      <c r="J393" s="439"/>
      <c r="K393" s="439"/>
      <c r="L393" s="439"/>
      <c r="M393" s="439"/>
      <c r="N393" s="439"/>
      <c r="O393" s="439"/>
      <c r="P393" s="439"/>
      <c r="Q393" s="439"/>
      <c r="R393" s="439"/>
      <c r="S393" s="439"/>
      <c r="T393" s="439"/>
      <c r="U393" s="439"/>
      <c r="V393" s="439"/>
      <c r="W393" s="439"/>
      <c r="X393" s="439"/>
      <c r="Y393" s="439"/>
      <c r="Z393" s="439"/>
    </row>
    <row r="394" spans="1:26" ht="12.75">
      <c r="A394" s="439"/>
      <c r="B394" s="439"/>
      <c r="C394" s="439"/>
      <c r="D394" s="439"/>
      <c r="E394" s="439"/>
      <c r="F394" s="439"/>
      <c r="G394" s="439"/>
      <c r="H394" s="439"/>
      <c r="I394" s="439"/>
      <c r="J394" s="439"/>
      <c r="K394" s="439"/>
      <c r="L394" s="439"/>
      <c r="M394" s="439"/>
      <c r="N394" s="439"/>
      <c r="O394" s="439"/>
      <c r="P394" s="439"/>
      <c r="Q394" s="439"/>
      <c r="R394" s="439"/>
      <c r="S394" s="439"/>
      <c r="T394" s="439"/>
      <c r="U394" s="439"/>
      <c r="V394" s="439"/>
      <c r="W394" s="439"/>
      <c r="X394" s="439"/>
      <c r="Y394" s="439"/>
      <c r="Z394" s="439"/>
    </row>
    <row r="395" spans="1:26" ht="12.75">
      <c r="A395" s="439"/>
      <c r="B395" s="439"/>
      <c r="C395" s="439"/>
      <c r="D395" s="439"/>
      <c r="E395" s="439"/>
      <c r="F395" s="439"/>
      <c r="G395" s="439"/>
      <c r="H395" s="439"/>
      <c r="I395" s="439"/>
      <c r="J395" s="439"/>
      <c r="K395" s="439"/>
      <c r="L395" s="439"/>
      <c r="M395" s="439"/>
      <c r="N395" s="439"/>
      <c r="O395" s="439"/>
      <c r="P395" s="439"/>
      <c r="Q395" s="439"/>
      <c r="R395" s="439"/>
      <c r="S395" s="439"/>
      <c r="T395" s="439"/>
      <c r="U395" s="439"/>
      <c r="V395" s="439"/>
      <c r="W395" s="439"/>
      <c r="X395" s="439"/>
      <c r="Y395" s="439"/>
      <c r="Z395" s="439"/>
    </row>
    <row r="396" spans="1:26" ht="12.75">
      <c r="A396" s="439"/>
      <c r="B396" s="439"/>
      <c r="C396" s="439"/>
      <c r="D396" s="439"/>
      <c r="E396" s="439"/>
      <c r="F396" s="439"/>
      <c r="G396" s="439"/>
      <c r="H396" s="439"/>
      <c r="I396" s="439"/>
      <c r="J396" s="439"/>
      <c r="K396" s="439"/>
      <c r="L396" s="439"/>
      <c r="M396" s="439"/>
      <c r="N396" s="439"/>
      <c r="O396" s="439"/>
      <c r="P396" s="439"/>
      <c r="Q396" s="439"/>
      <c r="R396" s="439"/>
      <c r="S396" s="439"/>
      <c r="T396" s="439"/>
      <c r="U396" s="439"/>
      <c r="V396" s="439"/>
      <c r="W396" s="439"/>
      <c r="X396" s="439"/>
      <c r="Y396" s="439"/>
      <c r="Z396" s="439"/>
    </row>
    <row r="397" spans="1:26" ht="12.75">
      <c r="A397" s="439"/>
      <c r="B397" s="439"/>
      <c r="C397" s="439"/>
      <c r="D397" s="439"/>
      <c r="E397" s="439"/>
      <c r="F397" s="439"/>
      <c r="G397" s="439"/>
      <c r="H397" s="439"/>
      <c r="I397" s="439"/>
      <c r="J397" s="439"/>
      <c r="K397" s="439"/>
      <c r="L397" s="439"/>
      <c r="M397" s="439"/>
      <c r="N397" s="439"/>
      <c r="O397" s="439"/>
      <c r="P397" s="439"/>
      <c r="Q397" s="439"/>
      <c r="R397" s="439"/>
      <c r="S397" s="439"/>
      <c r="T397" s="439"/>
      <c r="U397" s="439"/>
      <c r="V397" s="439"/>
      <c r="W397" s="439"/>
      <c r="X397" s="439"/>
      <c r="Y397" s="439"/>
      <c r="Z397" s="439"/>
    </row>
    <row r="398" spans="1:26" ht="12.75">
      <c r="A398" s="439"/>
      <c r="B398" s="439"/>
      <c r="C398" s="439"/>
      <c r="D398" s="439"/>
      <c r="E398" s="439"/>
      <c r="F398" s="439"/>
      <c r="G398" s="439"/>
      <c r="H398" s="439"/>
      <c r="I398" s="439"/>
      <c r="J398" s="439"/>
      <c r="K398" s="439"/>
      <c r="L398" s="439"/>
      <c r="M398" s="439"/>
      <c r="N398" s="439"/>
      <c r="O398" s="439"/>
      <c r="P398" s="439"/>
      <c r="Q398" s="439"/>
      <c r="R398" s="439"/>
      <c r="S398" s="439"/>
      <c r="T398" s="439"/>
      <c r="U398" s="439"/>
      <c r="V398" s="439"/>
      <c r="W398" s="439"/>
      <c r="X398" s="439"/>
      <c r="Y398" s="439"/>
      <c r="Z398" s="439"/>
    </row>
    <row r="399" spans="1:26" ht="12.75">
      <c r="A399" s="439"/>
      <c r="B399" s="439"/>
      <c r="C399" s="439"/>
      <c r="D399" s="439"/>
      <c r="E399" s="439"/>
      <c r="F399" s="439"/>
      <c r="G399" s="439"/>
      <c r="H399" s="439"/>
      <c r="I399" s="439"/>
      <c r="J399" s="439"/>
      <c r="K399" s="439"/>
      <c r="L399" s="439"/>
      <c r="M399" s="439"/>
      <c r="N399" s="439"/>
      <c r="O399" s="439"/>
      <c r="P399" s="439"/>
      <c r="Q399" s="439"/>
      <c r="R399" s="439"/>
      <c r="S399" s="439"/>
      <c r="T399" s="439"/>
      <c r="U399" s="439"/>
      <c r="V399" s="439"/>
      <c r="W399" s="439"/>
      <c r="X399" s="439"/>
      <c r="Y399" s="439"/>
      <c r="Z399" s="439"/>
    </row>
    <row r="400" spans="1:26" ht="12.75">
      <c r="A400" s="439"/>
      <c r="B400" s="439"/>
      <c r="C400" s="439"/>
      <c r="D400" s="439"/>
      <c r="E400" s="439"/>
      <c r="F400" s="439"/>
      <c r="G400" s="439"/>
      <c r="H400" s="439"/>
      <c r="I400" s="439"/>
      <c r="J400" s="439"/>
      <c r="K400" s="439"/>
      <c r="L400" s="439"/>
      <c r="M400" s="439"/>
      <c r="N400" s="439"/>
      <c r="O400" s="439"/>
      <c r="P400" s="439"/>
      <c r="Q400" s="439"/>
      <c r="R400" s="439"/>
      <c r="S400" s="439"/>
      <c r="T400" s="439"/>
      <c r="U400" s="439"/>
      <c r="V400" s="439"/>
      <c r="W400" s="439"/>
      <c r="X400" s="439"/>
      <c r="Y400" s="439"/>
      <c r="Z400" s="439"/>
    </row>
    <row r="401" spans="1:26" ht="12.75">
      <c r="A401" s="439"/>
      <c r="B401" s="439"/>
      <c r="C401" s="439"/>
      <c r="D401" s="439"/>
      <c r="E401" s="439"/>
      <c r="F401" s="439"/>
      <c r="G401" s="439"/>
      <c r="H401" s="439"/>
      <c r="I401" s="439"/>
      <c r="J401" s="439"/>
      <c r="K401" s="439"/>
      <c r="L401" s="439"/>
      <c r="M401" s="439"/>
      <c r="N401" s="439"/>
      <c r="O401" s="439"/>
      <c r="P401" s="439"/>
      <c r="Q401" s="439"/>
      <c r="R401" s="439"/>
      <c r="S401" s="439"/>
      <c r="T401" s="439"/>
      <c r="U401" s="439"/>
      <c r="V401" s="439"/>
      <c r="W401" s="439"/>
      <c r="X401" s="439"/>
      <c r="Y401" s="439"/>
      <c r="Z401" s="439"/>
    </row>
    <row r="402" spans="1:26" ht="12.75">
      <c r="A402" s="439"/>
      <c r="B402" s="439"/>
      <c r="C402" s="439"/>
      <c r="D402" s="439"/>
      <c r="E402" s="439"/>
      <c r="F402" s="439"/>
      <c r="G402" s="439"/>
      <c r="H402" s="439"/>
      <c r="I402" s="439"/>
      <c r="J402" s="439"/>
      <c r="K402" s="439"/>
      <c r="L402" s="439"/>
      <c r="M402" s="439"/>
      <c r="N402" s="439"/>
      <c r="O402" s="439"/>
      <c r="P402" s="439"/>
      <c r="Q402" s="439"/>
      <c r="R402" s="439"/>
      <c r="S402" s="439"/>
      <c r="T402" s="439"/>
      <c r="U402" s="439"/>
      <c r="V402" s="439"/>
      <c r="W402" s="439"/>
      <c r="X402" s="439"/>
      <c r="Y402" s="439"/>
      <c r="Z402" s="439"/>
    </row>
    <row r="403" spans="1:26" ht="12.75">
      <c r="A403" s="439"/>
      <c r="B403" s="439"/>
      <c r="C403" s="439"/>
      <c r="D403" s="439"/>
      <c r="E403" s="439"/>
      <c r="F403" s="439"/>
      <c r="G403" s="439"/>
      <c r="H403" s="439"/>
      <c r="I403" s="439"/>
      <c r="J403" s="439"/>
      <c r="K403" s="439"/>
      <c r="L403" s="439"/>
      <c r="M403" s="439"/>
      <c r="N403" s="439"/>
      <c r="O403" s="439"/>
      <c r="P403" s="439"/>
      <c r="Q403" s="439"/>
      <c r="R403" s="439"/>
      <c r="S403" s="439"/>
      <c r="T403" s="439"/>
      <c r="U403" s="439"/>
      <c r="V403" s="439"/>
      <c r="W403" s="439"/>
      <c r="X403" s="439"/>
      <c r="Y403" s="439"/>
      <c r="Z403" s="439"/>
    </row>
    <row r="404" spans="1:26" ht="12.75">
      <c r="A404" s="439"/>
      <c r="B404" s="439"/>
      <c r="C404" s="439"/>
      <c r="D404" s="439"/>
      <c r="E404" s="439"/>
      <c r="F404" s="439"/>
      <c r="G404" s="439"/>
      <c r="H404" s="439"/>
      <c r="I404" s="439"/>
      <c r="J404" s="439"/>
      <c r="K404" s="439"/>
      <c r="L404" s="439"/>
      <c r="M404" s="439"/>
      <c r="N404" s="439"/>
      <c r="O404" s="439"/>
      <c r="P404" s="439"/>
      <c r="Q404" s="439"/>
      <c r="R404" s="439"/>
      <c r="S404" s="439"/>
      <c r="T404" s="439"/>
      <c r="U404" s="439"/>
      <c r="V404" s="439"/>
      <c r="W404" s="439"/>
      <c r="X404" s="439"/>
      <c r="Y404" s="439"/>
      <c r="Z404" s="439"/>
    </row>
    <row r="405" spans="1:26" ht="12.75">
      <c r="A405" s="439"/>
      <c r="B405" s="439"/>
      <c r="C405" s="439"/>
      <c r="D405" s="439"/>
      <c r="E405" s="439"/>
      <c r="F405" s="439"/>
      <c r="G405" s="439"/>
      <c r="H405" s="439"/>
      <c r="I405" s="439"/>
      <c r="J405" s="439"/>
      <c r="K405" s="439"/>
      <c r="L405" s="439"/>
      <c r="M405" s="439"/>
      <c r="N405" s="439"/>
      <c r="O405" s="439"/>
      <c r="P405" s="439"/>
      <c r="Q405" s="439"/>
      <c r="R405" s="439"/>
      <c r="S405" s="439"/>
      <c r="T405" s="439"/>
      <c r="U405" s="439"/>
      <c r="V405" s="439"/>
      <c r="W405" s="439"/>
      <c r="X405" s="439"/>
      <c r="Y405" s="439"/>
      <c r="Z405" s="439"/>
    </row>
    <row r="406" spans="1:26" ht="12.75">
      <c r="A406" s="439"/>
      <c r="B406" s="439"/>
      <c r="C406" s="439"/>
      <c r="D406" s="439"/>
      <c r="E406" s="439"/>
      <c r="F406" s="439"/>
      <c r="G406" s="439"/>
      <c r="H406" s="439"/>
      <c r="I406" s="439"/>
      <c r="J406" s="439"/>
      <c r="K406" s="439"/>
      <c r="L406" s="439"/>
      <c r="M406" s="439"/>
      <c r="N406" s="439"/>
      <c r="O406" s="439"/>
      <c r="P406" s="439"/>
      <c r="Q406" s="439"/>
      <c r="R406" s="439"/>
      <c r="S406" s="439"/>
      <c r="T406" s="439"/>
      <c r="U406" s="439"/>
      <c r="V406" s="439"/>
      <c r="W406" s="439"/>
      <c r="X406" s="439"/>
      <c r="Y406" s="439"/>
      <c r="Z406" s="439"/>
    </row>
    <row r="407" spans="1:26" ht="12.75">
      <c r="A407" s="439"/>
      <c r="B407" s="439"/>
      <c r="C407" s="439"/>
      <c r="D407" s="439"/>
      <c r="E407" s="439"/>
      <c r="F407" s="439"/>
      <c r="G407" s="439"/>
      <c r="H407" s="439"/>
      <c r="I407" s="439"/>
      <c r="J407" s="439"/>
      <c r="K407" s="439"/>
      <c r="L407" s="439"/>
      <c r="M407" s="439"/>
      <c r="N407" s="439"/>
      <c r="O407" s="439"/>
      <c r="P407" s="439"/>
      <c r="Q407" s="439"/>
      <c r="R407" s="439"/>
      <c r="S407" s="439"/>
      <c r="T407" s="439"/>
      <c r="U407" s="439"/>
      <c r="V407" s="439"/>
      <c r="W407" s="439"/>
      <c r="X407" s="439"/>
      <c r="Y407" s="439"/>
      <c r="Z407" s="439"/>
    </row>
    <row r="408" spans="1:26" ht="12.75">
      <c r="A408" s="439"/>
      <c r="B408" s="439"/>
      <c r="C408" s="439"/>
      <c r="D408" s="439"/>
      <c r="E408" s="439"/>
      <c r="F408" s="439"/>
      <c r="G408" s="439"/>
      <c r="H408" s="439"/>
      <c r="I408" s="439"/>
      <c r="J408" s="439"/>
      <c r="K408" s="439"/>
      <c r="L408" s="439"/>
      <c r="M408" s="439"/>
      <c r="N408" s="439"/>
      <c r="O408" s="439"/>
      <c r="P408" s="439"/>
      <c r="Q408" s="439"/>
      <c r="R408" s="439"/>
      <c r="S408" s="439"/>
      <c r="T408" s="439"/>
      <c r="U408" s="439"/>
      <c r="V408" s="439"/>
      <c r="W408" s="439"/>
      <c r="X408" s="439"/>
      <c r="Y408" s="439"/>
      <c r="Z408" s="439"/>
    </row>
    <row r="409" spans="1:26" ht="12.75">
      <c r="A409" s="439"/>
      <c r="B409" s="439"/>
      <c r="C409" s="439"/>
      <c r="D409" s="439"/>
      <c r="E409" s="439"/>
      <c r="F409" s="439"/>
      <c r="G409" s="439"/>
      <c r="H409" s="439"/>
      <c r="I409" s="439"/>
      <c r="J409" s="439"/>
      <c r="K409" s="439"/>
      <c r="L409" s="439"/>
      <c r="M409" s="439"/>
      <c r="N409" s="439"/>
      <c r="O409" s="439"/>
      <c r="P409" s="439"/>
      <c r="Q409" s="439"/>
      <c r="R409" s="439"/>
      <c r="S409" s="439"/>
      <c r="T409" s="439"/>
      <c r="U409" s="439"/>
      <c r="V409" s="439"/>
      <c r="W409" s="439"/>
      <c r="X409" s="439"/>
      <c r="Y409" s="439"/>
      <c r="Z409" s="439"/>
    </row>
    <row r="410" spans="1:26" ht="12.75">
      <c r="A410" s="439"/>
      <c r="B410" s="439"/>
      <c r="C410" s="439"/>
      <c r="D410" s="439"/>
      <c r="E410" s="439"/>
      <c r="F410" s="439"/>
      <c r="G410" s="439"/>
      <c r="H410" s="439"/>
      <c r="I410" s="439"/>
      <c r="J410" s="439"/>
      <c r="K410" s="439"/>
      <c r="L410" s="439"/>
      <c r="M410" s="439"/>
      <c r="N410" s="439"/>
      <c r="O410" s="439"/>
      <c r="P410" s="439"/>
      <c r="Q410" s="439"/>
      <c r="R410" s="439"/>
      <c r="S410" s="439"/>
      <c r="T410" s="439"/>
      <c r="U410" s="439"/>
      <c r="V410" s="439"/>
      <c r="W410" s="439"/>
      <c r="X410" s="439"/>
      <c r="Y410" s="439"/>
      <c r="Z410" s="439"/>
    </row>
    <row r="411" spans="1:26" ht="12.75">
      <c r="A411" s="439"/>
      <c r="B411" s="439"/>
      <c r="C411" s="439"/>
      <c r="D411" s="439"/>
      <c r="E411" s="439"/>
      <c r="F411" s="439"/>
      <c r="G411" s="439"/>
      <c r="H411" s="439"/>
      <c r="I411" s="439"/>
      <c r="J411" s="439"/>
      <c r="K411" s="439"/>
      <c r="L411" s="439"/>
      <c r="M411" s="439"/>
      <c r="N411" s="439"/>
      <c r="O411" s="439"/>
      <c r="P411" s="439"/>
      <c r="Q411" s="439"/>
      <c r="R411" s="439"/>
      <c r="S411" s="439"/>
      <c r="T411" s="439"/>
      <c r="U411" s="439"/>
      <c r="V411" s="439"/>
      <c r="W411" s="439"/>
      <c r="X411" s="439"/>
      <c r="Y411" s="439"/>
      <c r="Z411" s="439"/>
    </row>
    <row r="412" spans="1:26" ht="12.75">
      <c r="A412" s="439"/>
      <c r="B412" s="439"/>
      <c r="C412" s="439"/>
      <c r="D412" s="439"/>
      <c r="E412" s="439"/>
      <c r="F412" s="439"/>
      <c r="G412" s="439"/>
      <c r="H412" s="439"/>
      <c r="I412" s="439"/>
      <c r="J412" s="439"/>
      <c r="K412" s="439"/>
      <c r="L412" s="439"/>
      <c r="M412" s="439"/>
      <c r="N412" s="439"/>
      <c r="O412" s="439"/>
      <c r="P412" s="439"/>
      <c r="Q412" s="439"/>
      <c r="R412" s="439"/>
      <c r="S412" s="439"/>
      <c r="T412" s="439"/>
      <c r="U412" s="439"/>
      <c r="V412" s="439"/>
      <c r="W412" s="439"/>
      <c r="X412" s="439"/>
      <c r="Y412" s="439"/>
      <c r="Z412" s="439"/>
    </row>
    <row r="413" spans="1:26" ht="12.75">
      <c r="A413" s="439"/>
      <c r="B413" s="439"/>
      <c r="C413" s="439"/>
      <c r="D413" s="439"/>
      <c r="E413" s="439"/>
      <c r="F413" s="439"/>
      <c r="G413" s="439"/>
      <c r="H413" s="439"/>
      <c r="I413" s="439"/>
      <c r="J413" s="439"/>
      <c r="K413" s="439"/>
      <c r="L413" s="439"/>
      <c r="M413" s="439"/>
      <c r="N413" s="439"/>
      <c r="O413" s="439"/>
      <c r="P413" s="439"/>
      <c r="Q413" s="439"/>
      <c r="R413" s="439"/>
      <c r="S413" s="439"/>
      <c r="T413" s="439"/>
      <c r="U413" s="439"/>
      <c r="V413" s="439"/>
      <c r="W413" s="439"/>
      <c r="X413" s="439"/>
      <c r="Y413" s="439"/>
      <c r="Z413" s="439"/>
    </row>
    <row r="414" spans="1:26" ht="12.75">
      <c r="A414" s="439"/>
      <c r="B414" s="439"/>
      <c r="C414" s="439"/>
      <c r="D414" s="439"/>
      <c r="E414" s="439"/>
      <c r="F414" s="439"/>
      <c r="G414" s="439"/>
      <c r="H414" s="439"/>
      <c r="I414" s="439"/>
      <c r="J414" s="439"/>
      <c r="K414" s="439"/>
      <c r="L414" s="439"/>
      <c r="M414" s="439"/>
      <c r="N414" s="439"/>
      <c r="O414" s="439"/>
      <c r="P414" s="439"/>
      <c r="Q414" s="439"/>
      <c r="R414" s="439"/>
      <c r="S414" s="439"/>
      <c r="T414" s="439"/>
      <c r="U414" s="439"/>
      <c r="V414" s="439"/>
      <c r="W414" s="439"/>
      <c r="X414" s="439"/>
      <c r="Y414" s="439"/>
      <c r="Z414" s="439"/>
    </row>
    <row r="415" spans="1:26" ht="12.75">
      <c r="A415" s="439"/>
      <c r="B415" s="439"/>
      <c r="C415" s="439"/>
      <c r="D415" s="439"/>
      <c r="E415" s="439"/>
      <c r="F415" s="439"/>
      <c r="G415" s="439"/>
      <c r="H415" s="439"/>
      <c r="I415" s="439"/>
      <c r="J415" s="439"/>
      <c r="K415" s="439"/>
      <c r="L415" s="439"/>
      <c r="M415" s="439"/>
      <c r="N415" s="439"/>
      <c r="O415" s="439"/>
      <c r="P415" s="439"/>
      <c r="Q415" s="439"/>
      <c r="R415" s="439"/>
      <c r="S415" s="439"/>
      <c r="T415" s="439"/>
      <c r="U415" s="439"/>
      <c r="V415" s="439"/>
      <c r="W415" s="439"/>
      <c r="X415" s="439"/>
      <c r="Y415" s="439"/>
      <c r="Z415" s="439"/>
    </row>
    <row r="416" spans="1:26" ht="12.75">
      <c r="A416" s="439"/>
      <c r="B416" s="439"/>
      <c r="C416" s="439"/>
      <c r="D416" s="439"/>
      <c r="E416" s="439"/>
      <c r="F416" s="439"/>
      <c r="G416" s="439"/>
      <c r="H416" s="439"/>
      <c r="I416" s="439"/>
      <c r="J416" s="439"/>
      <c r="K416" s="439"/>
      <c r="L416" s="439"/>
      <c r="M416" s="439"/>
      <c r="N416" s="439"/>
      <c r="O416" s="439"/>
      <c r="P416" s="439"/>
      <c r="Q416" s="439"/>
      <c r="R416" s="439"/>
      <c r="S416" s="439"/>
      <c r="T416" s="439"/>
      <c r="U416" s="439"/>
      <c r="V416" s="439"/>
      <c r="W416" s="439"/>
      <c r="X416" s="439"/>
      <c r="Y416" s="439"/>
      <c r="Z416" s="439"/>
    </row>
    <row r="417" spans="1:26" ht="12.75">
      <c r="A417" s="439"/>
      <c r="B417" s="439"/>
      <c r="C417" s="439"/>
      <c r="D417" s="439"/>
      <c r="E417" s="439"/>
      <c r="F417" s="439"/>
      <c r="G417" s="439"/>
      <c r="H417" s="439"/>
      <c r="I417" s="439"/>
      <c r="J417" s="439"/>
      <c r="K417" s="439"/>
      <c r="L417" s="439"/>
      <c r="M417" s="439"/>
      <c r="N417" s="439"/>
      <c r="O417" s="439"/>
      <c r="P417" s="439"/>
      <c r="Q417" s="439"/>
      <c r="R417" s="439"/>
      <c r="S417" s="439"/>
      <c r="T417" s="439"/>
      <c r="U417" s="439"/>
      <c r="V417" s="439"/>
      <c r="W417" s="439"/>
      <c r="X417" s="439"/>
      <c r="Y417" s="439"/>
      <c r="Z417" s="439"/>
    </row>
    <row r="418" spans="1:26" ht="12.75">
      <c r="A418" s="439"/>
      <c r="B418" s="439"/>
      <c r="C418" s="439"/>
      <c r="D418" s="439"/>
      <c r="E418" s="439"/>
      <c r="F418" s="439"/>
      <c r="G418" s="439"/>
      <c r="H418" s="439"/>
      <c r="I418" s="439"/>
      <c r="J418" s="439"/>
      <c r="K418" s="439"/>
      <c r="L418" s="439"/>
      <c r="M418" s="439"/>
      <c r="N418" s="439"/>
      <c r="O418" s="439"/>
      <c r="P418" s="439"/>
      <c r="Q418" s="439"/>
      <c r="R418" s="439"/>
      <c r="S418" s="439"/>
      <c r="T418" s="439"/>
      <c r="U418" s="439"/>
      <c r="V418" s="439"/>
      <c r="W418" s="439"/>
      <c r="X418" s="439"/>
      <c r="Y418" s="439"/>
      <c r="Z418" s="439"/>
    </row>
    <row r="419" spans="1:26" ht="12.75">
      <c r="A419" s="439"/>
      <c r="B419" s="439"/>
      <c r="C419" s="439"/>
      <c r="D419" s="439"/>
      <c r="E419" s="439"/>
      <c r="F419" s="439"/>
      <c r="G419" s="439"/>
      <c r="H419" s="439"/>
      <c r="I419" s="439"/>
      <c r="J419" s="439"/>
      <c r="K419" s="439"/>
      <c r="L419" s="439"/>
      <c r="M419" s="439"/>
      <c r="N419" s="439"/>
      <c r="O419" s="439"/>
      <c r="P419" s="439"/>
      <c r="Q419" s="439"/>
      <c r="R419" s="439"/>
      <c r="S419" s="439"/>
      <c r="T419" s="439"/>
      <c r="U419" s="439"/>
      <c r="V419" s="439"/>
      <c r="W419" s="439"/>
      <c r="X419" s="439"/>
      <c r="Y419" s="439"/>
      <c r="Z419" s="439"/>
    </row>
    <row r="420" spans="1:26" ht="12.75">
      <c r="A420" s="439"/>
      <c r="B420" s="439"/>
      <c r="C420" s="439"/>
      <c r="D420" s="439"/>
      <c r="E420" s="439"/>
      <c r="F420" s="439"/>
      <c r="G420" s="439"/>
      <c r="H420" s="439"/>
      <c r="I420" s="439"/>
      <c r="J420" s="439"/>
      <c r="K420" s="439"/>
      <c r="L420" s="439"/>
      <c r="M420" s="439"/>
      <c r="N420" s="439"/>
      <c r="O420" s="439"/>
      <c r="P420" s="439"/>
      <c r="Q420" s="439"/>
      <c r="R420" s="439"/>
      <c r="S420" s="439"/>
      <c r="T420" s="439"/>
      <c r="U420" s="439"/>
      <c r="V420" s="439"/>
      <c r="W420" s="439"/>
      <c r="X420" s="439"/>
      <c r="Y420" s="439"/>
      <c r="Z420" s="439"/>
    </row>
    <row r="421" spans="1:26" ht="12.75">
      <c r="A421" s="439"/>
      <c r="B421" s="439"/>
      <c r="C421" s="439"/>
      <c r="D421" s="439"/>
      <c r="E421" s="439"/>
      <c r="F421" s="439"/>
      <c r="G421" s="439"/>
      <c r="H421" s="439"/>
      <c r="I421" s="439"/>
      <c r="J421" s="439"/>
      <c r="K421" s="439"/>
      <c r="L421" s="439"/>
      <c r="M421" s="439"/>
      <c r="N421" s="439"/>
      <c r="O421" s="439"/>
      <c r="P421" s="439"/>
      <c r="Q421" s="439"/>
      <c r="R421" s="439"/>
      <c r="S421" s="439"/>
      <c r="T421" s="439"/>
      <c r="U421" s="439"/>
      <c r="V421" s="439"/>
      <c r="W421" s="439"/>
      <c r="X421" s="439"/>
      <c r="Y421" s="439"/>
      <c r="Z421" s="439"/>
    </row>
    <row r="422" spans="1:26" ht="12.75">
      <c r="A422" s="439"/>
      <c r="B422" s="439"/>
      <c r="C422" s="439"/>
      <c r="D422" s="439"/>
      <c r="E422" s="439"/>
      <c r="F422" s="439"/>
      <c r="G422" s="439"/>
      <c r="H422" s="439"/>
      <c r="I422" s="439"/>
      <c r="J422" s="439"/>
      <c r="K422" s="439"/>
      <c r="L422" s="439"/>
      <c r="M422" s="439"/>
      <c r="N422" s="439"/>
      <c r="O422" s="439"/>
      <c r="P422" s="439"/>
      <c r="Q422" s="439"/>
      <c r="R422" s="439"/>
      <c r="S422" s="439"/>
      <c r="T422" s="439"/>
      <c r="U422" s="439"/>
      <c r="V422" s="439"/>
      <c r="W422" s="439"/>
      <c r="X422" s="439"/>
      <c r="Y422" s="439"/>
      <c r="Z422" s="439"/>
    </row>
    <row r="423" spans="1:26" ht="12.75">
      <c r="A423" s="439"/>
      <c r="B423" s="439"/>
      <c r="C423" s="439"/>
      <c r="D423" s="439"/>
      <c r="E423" s="439"/>
      <c r="F423" s="439"/>
      <c r="G423" s="439"/>
      <c r="H423" s="439"/>
      <c r="I423" s="439"/>
      <c r="J423" s="439"/>
      <c r="K423" s="439"/>
      <c r="L423" s="439"/>
      <c r="M423" s="439"/>
      <c r="N423" s="439"/>
      <c r="O423" s="439"/>
      <c r="P423" s="439"/>
      <c r="Q423" s="439"/>
      <c r="R423" s="439"/>
      <c r="S423" s="439"/>
      <c r="T423" s="439"/>
      <c r="U423" s="439"/>
      <c r="V423" s="439"/>
      <c r="W423" s="439"/>
      <c r="X423" s="439"/>
      <c r="Y423" s="439"/>
      <c r="Z423" s="439"/>
    </row>
    <row r="424" spans="1:26" ht="12.75">
      <c r="A424" s="439"/>
      <c r="B424" s="439"/>
      <c r="C424" s="439"/>
      <c r="D424" s="439"/>
      <c r="E424" s="439"/>
      <c r="F424" s="439"/>
      <c r="G424" s="439"/>
      <c r="H424" s="439"/>
      <c r="I424" s="439"/>
      <c r="J424" s="439"/>
      <c r="K424" s="439"/>
      <c r="L424" s="439"/>
      <c r="M424" s="439"/>
      <c r="N424" s="439"/>
      <c r="O424" s="439"/>
      <c r="P424" s="439"/>
      <c r="Q424" s="439"/>
      <c r="R424" s="439"/>
      <c r="S424" s="439"/>
      <c r="T424" s="439"/>
      <c r="U424" s="439"/>
      <c r="V424" s="439"/>
      <c r="W424" s="439"/>
      <c r="X424" s="439"/>
      <c r="Y424" s="439"/>
      <c r="Z424" s="439"/>
    </row>
    <row r="425" spans="1:26" ht="12.75">
      <c r="A425" s="439"/>
      <c r="B425" s="439"/>
      <c r="C425" s="439"/>
      <c r="D425" s="439"/>
      <c r="E425" s="439"/>
      <c r="F425" s="439"/>
      <c r="G425" s="439"/>
      <c r="H425" s="439"/>
      <c r="I425" s="439"/>
      <c r="J425" s="439"/>
      <c r="K425" s="439"/>
      <c r="L425" s="439"/>
      <c r="M425" s="439"/>
      <c r="N425" s="439"/>
      <c r="O425" s="439"/>
      <c r="P425" s="439"/>
      <c r="Q425" s="439"/>
      <c r="R425" s="439"/>
      <c r="S425" s="439"/>
      <c r="T425" s="439"/>
      <c r="U425" s="439"/>
      <c r="V425" s="439"/>
      <c r="W425" s="439"/>
      <c r="X425" s="439"/>
      <c r="Y425" s="439"/>
      <c r="Z425" s="439"/>
    </row>
    <row r="426" spans="1:26" ht="12.75">
      <c r="A426" s="439"/>
      <c r="B426" s="439"/>
      <c r="C426" s="439"/>
      <c r="D426" s="439"/>
      <c r="E426" s="439"/>
      <c r="F426" s="439"/>
      <c r="G426" s="439"/>
      <c r="H426" s="439"/>
      <c r="I426" s="439"/>
      <c r="J426" s="439"/>
      <c r="K426" s="439"/>
      <c r="L426" s="439"/>
      <c r="M426" s="439"/>
      <c r="N426" s="439"/>
      <c r="O426" s="439"/>
      <c r="P426" s="439"/>
      <c r="Q426" s="439"/>
      <c r="R426" s="439"/>
      <c r="S426" s="439"/>
      <c r="T426" s="439"/>
      <c r="U426" s="439"/>
      <c r="V426" s="439"/>
      <c r="W426" s="439"/>
      <c r="X426" s="439"/>
      <c r="Y426" s="439"/>
      <c r="Z426" s="439"/>
    </row>
    <row r="427" spans="1:26" ht="12.75">
      <c r="A427" s="439"/>
      <c r="B427" s="439"/>
      <c r="C427" s="439"/>
      <c r="D427" s="439"/>
      <c r="E427" s="439"/>
      <c r="F427" s="439"/>
      <c r="G427" s="439"/>
      <c r="H427" s="439"/>
      <c r="I427" s="439"/>
      <c r="J427" s="439"/>
      <c r="K427" s="439"/>
      <c r="L427" s="439"/>
      <c r="M427" s="439"/>
      <c r="N427" s="439"/>
      <c r="O427" s="439"/>
      <c r="P427" s="439"/>
      <c r="Q427" s="439"/>
      <c r="R427" s="439"/>
      <c r="S427" s="439"/>
      <c r="T427" s="439"/>
      <c r="U427" s="439"/>
      <c r="V427" s="439"/>
      <c r="W427" s="439"/>
      <c r="X427" s="439"/>
      <c r="Y427" s="439"/>
      <c r="Z427" s="439"/>
    </row>
    <row r="428" spans="1:26" ht="12.75">
      <c r="A428" s="439"/>
      <c r="B428" s="439"/>
      <c r="C428" s="439"/>
      <c r="D428" s="439"/>
      <c r="E428" s="439"/>
      <c r="F428" s="439"/>
      <c r="G428" s="439"/>
      <c r="H428" s="439"/>
      <c r="I428" s="439"/>
      <c r="J428" s="439"/>
      <c r="K428" s="439"/>
      <c r="L428" s="439"/>
      <c r="M428" s="439"/>
      <c r="N428" s="439"/>
      <c r="O428" s="439"/>
      <c r="P428" s="439"/>
      <c r="Q428" s="439"/>
      <c r="R428" s="439"/>
      <c r="S428" s="439"/>
      <c r="T428" s="439"/>
      <c r="U428" s="439"/>
      <c r="V428" s="439"/>
      <c r="W428" s="439"/>
      <c r="X428" s="439"/>
      <c r="Y428" s="439"/>
      <c r="Z428" s="439"/>
    </row>
    <row r="429" spans="1:26" ht="12.75">
      <c r="A429" s="439"/>
      <c r="B429" s="439"/>
      <c r="C429" s="439"/>
      <c r="D429" s="439"/>
      <c r="E429" s="439"/>
      <c r="F429" s="439"/>
      <c r="G429" s="439"/>
      <c r="H429" s="439"/>
      <c r="I429" s="439"/>
      <c r="J429" s="439"/>
      <c r="K429" s="439"/>
      <c r="L429" s="439"/>
      <c r="M429" s="439"/>
      <c r="N429" s="439"/>
      <c r="O429" s="439"/>
      <c r="P429" s="439"/>
      <c r="Q429" s="439"/>
      <c r="R429" s="439"/>
      <c r="S429" s="439"/>
      <c r="T429" s="439"/>
      <c r="U429" s="439"/>
      <c r="V429" s="439"/>
      <c r="W429" s="439"/>
      <c r="X429" s="439"/>
      <c r="Y429" s="439"/>
      <c r="Z429" s="439"/>
    </row>
    <row r="430" spans="1:26" ht="12.75">
      <c r="A430" s="439"/>
      <c r="B430" s="439"/>
      <c r="C430" s="439"/>
      <c r="D430" s="439"/>
      <c r="E430" s="439"/>
      <c r="F430" s="439"/>
      <c r="G430" s="439"/>
      <c r="H430" s="439"/>
      <c r="I430" s="439"/>
      <c r="J430" s="439"/>
      <c r="K430" s="439"/>
      <c r="L430" s="439"/>
      <c r="M430" s="439"/>
      <c r="N430" s="439"/>
      <c r="O430" s="439"/>
      <c r="P430" s="439"/>
      <c r="Q430" s="439"/>
      <c r="R430" s="439"/>
      <c r="S430" s="439"/>
      <c r="T430" s="439"/>
      <c r="U430" s="439"/>
      <c r="V430" s="439"/>
      <c r="W430" s="439"/>
      <c r="X430" s="439"/>
      <c r="Y430" s="439"/>
      <c r="Z430" s="439"/>
    </row>
    <row r="431" spans="1:26" ht="12.75">
      <c r="A431" s="439"/>
      <c r="B431" s="439"/>
      <c r="C431" s="439"/>
      <c r="D431" s="439"/>
      <c r="E431" s="439"/>
      <c r="F431" s="439"/>
      <c r="G431" s="439"/>
      <c r="H431" s="439"/>
      <c r="I431" s="439"/>
      <c r="J431" s="439"/>
      <c r="K431" s="439"/>
      <c r="L431" s="439"/>
      <c r="M431" s="439"/>
      <c r="N431" s="439"/>
      <c r="O431" s="439"/>
      <c r="P431" s="439"/>
      <c r="Q431" s="439"/>
      <c r="R431" s="439"/>
      <c r="S431" s="439"/>
      <c r="T431" s="439"/>
      <c r="U431" s="439"/>
      <c r="V431" s="439"/>
      <c r="W431" s="439"/>
      <c r="X431" s="439"/>
      <c r="Y431" s="439"/>
      <c r="Z431" s="439"/>
    </row>
    <row r="432" spans="1:26" ht="12.75">
      <c r="A432" s="439"/>
      <c r="B432" s="439"/>
      <c r="C432" s="439"/>
      <c r="D432" s="439"/>
      <c r="E432" s="439"/>
      <c r="F432" s="439"/>
      <c r="G432" s="439"/>
      <c r="H432" s="439"/>
      <c r="I432" s="439"/>
      <c r="J432" s="439"/>
      <c r="K432" s="439"/>
      <c r="L432" s="439"/>
      <c r="M432" s="439"/>
      <c r="N432" s="439"/>
      <c r="O432" s="439"/>
      <c r="P432" s="439"/>
      <c r="Q432" s="439"/>
      <c r="R432" s="439"/>
      <c r="S432" s="439"/>
      <c r="T432" s="439"/>
      <c r="U432" s="439"/>
      <c r="V432" s="439"/>
      <c r="W432" s="439"/>
      <c r="X432" s="439"/>
      <c r="Y432" s="439"/>
      <c r="Z432" s="439"/>
    </row>
    <row r="433" spans="1:26" ht="12.75">
      <c r="A433" s="439"/>
      <c r="B433" s="439"/>
      <c r="C433" s="439"/>
      <c r="D433" s="439"/>
      <c r="E433" s="439"/>
      <c r="F433" s="439"/>
      <c r="G433" s="439"/>
      <c r="H433" s="439"/>
      <c r="I433" s="439"/>
      <c r="J433" s="439"/>
      <c r="K433" s="439"/>
      <c r="L433" s="439"/>
      <c r="M433" s="439"/>
      <c r="N433" s="439"/>
      <c r="O433" s="439"/>
      <c r="P433" s="439"/>
      <c r="Q433" s="439"/>
      <c r="R433" s="439"/>
      <c r="S433" s="439"/>
      <c r="T433" s="439"/>
      <c r="U433" s="439"/>
      <c r="V433" s="439"/>
      <c r="W433" s="439"/>
      <c r="X433" s="439"/>
      <c r="Y433" s="439"/>
      <c r="Z433" s="439"/>
    </row>
    <row r="434" spans="1:26" ht="12.75">
      <c r="A434" s="439"/>
      <c r="B434" s="439"/>
      <c r="C434" s="439"/>
      <c r="D434" s="439"/>
      <c r="E434" s="439"/>
      <c r="F434" s="439"/>
      <c r="G434" s="439"/>
      <c r="H434" s="439"/>
      <c r="I434" s="439"/>
      <c r="J434" s="439"/>
      <c r="K434" s="439"/>
      <c r="L434" s="439"/>
      <c r="M434" s="439"/>
      <c r="N434" s="439"/>
      <c r="O434" s="439"/>
      <c r="P434" s="439"/>
      <c r="Q434" s="439"/>
      <c r="R434" s="439"/>
      <c r="S434" s="439"/>
      <c r="T434" s="439"/>
      <c r="U434" s="439"/>
      <c r="V434" s="439"/>
      <c r="W434" s="439"/>
      <c r="X434" s="439"/>
      <c r="Y434" s="439"/>
      <c r="Z434" s="439"/>
    </row>
    <row r="435" spans="1:26" ht="12.75">
      <c r="A435" s="439"/>
      <c r="B435" s="439"/>
      <c r="C435" s="439"/>
      <c r="D435" s="439"/>
      <c r="E435" s="439"/>
      <c r="F435" s="439"/>
      <c r="G435" s="439"/>
      <c r="H435" s="439"/>
      <c r="I435" s="439"/>
      <c r="J435" s="439"/>
      <c r="K435" s="439"/>
      <c r="L435" s="439"/>
      <c r="M435" s="439"/>
      <c r="N435" s="439"/>
      <c r="O435" s="439"/>
      <c r="P435" s="439"/>
      <c r="Q435" s="439"/>
      <c r="R435" s="439"/>
      <c r="S435" s="439"/>
      <c r="T435" s="439"/>
      <c r="U435" s="439"/>
      <c r="V435" s="439"/>
      <c r="W435" s="439"/>
      <c r="X435" s="439"/>
      <c r="Y435" s="439"/>
      <c r="Z435" s="439"/>
    </row>
    <row r="436" spans="1:26" ht="12.75">
      <c r="A436" s="439"/>
      <c r="B436" s="439"/>
      <c r="C436" s="439"/>
      <c r="D436" s="439"/>
      <c r="E436" s="439"/>
      <c r="F436" s="439"/>
      <c r="G436" s="439"/>
      <c r="H436" s="439"/>
      <c r="I436" s="439"/>
      <c r="J436" s="439"/>
      <c r="K436" s="439"/>
      <c r="L436" s="439"/>
      <c r="M436" s="439"/>
      <c r="N436" s="439"/>
      <c r="O436" s="439"/>
      <c r="P436" s="439"/>
      <c r="Q436" s="439"/>
      <c r="R436" s="439"/>
      <c r="S436" s="439"/>
      <c r="T436" s="439"/>
      <c r="U436" s="439"/>
      <c r="V436" s="439"/>
      <c r="W436" s="439"/>
      <c r="X436" s="439"/>
      <c r="Y436" s="439"/>
      <c r="Z436" s="439"/>
    </row>
    <row r="437" spans="1:26" ht="12.75">
      <c r="A437" s="439"/>
      <c r="B437" s="439"/>
      <c r="C437" s="439"/>
      <c r="D437" s="439"/>
      <c r="E437" s="439"/>
      <c r="F437" s="439"/>
      <c r="G437" s="439"/>
      <c r="H437" s="439"/>
      <c r="I437" s="439"/>
      <c r="J437" s="439"/>
      <c r="K437" s="439"/>
      <c r="L437" s="439"/>
      <c r="M437" s="439"/>
      <c r="N437" s="439"/>
      <c r="O437" s="439"/>
      <c r="P437" s="439"/>
      <c r="Q437" s="439"/>
      <c r="R437" s="439"/>
      <c r="S437" s="439"/>
      <c r="T437" s="439"/>
      <c r="U437" s="439"/>
      <c r="V437" s="439"/>
      <c r="W437" s="439"/>
      <c r="X437" s="439"/>
      <c r="Y437" s="439"/>
      <c r="Z437" s="439"/>
    </row>
    <row r="438" spans="1:26" ht="12.75">
      <c r="A438" s="439"/>
      <c r="B438" s="439"/>
      <c r="C438" s="439"/>
      <c r="D438" s="439"/>
      <c r="E438" s="439"/>
      <c r="F438" s="439"/>
      <c r="G438" s="439"/>
      <c r="H438" s="439"/>
      <c r="I438" s="439"/>
      <c r="J438" s="439"/>
      <c r="K438" s="439"/>
      <c r="L438" s="439"/>
      <c r="M438" s="439"/>
      <c r="N438" s="439"/>
      <c r="O438" s="439"/>
      <c r="P438" s="439"/>
      <c r="Q438" s="439"/>
      <c r="R438" s="439"/>
      <c r="S438" s="439"/>
      <c r="T438" s="439"/>
      <c r="U438" s="439"/>
      <c r="V438" s="439"/>
      <c r="W438" s="439"/>
      <c r="X438" s="439"/>
      <c r="Y438" s="439"/>
      <c r="Z438" s="439"/>
    </row>
    <row r="439" spans="1:26" ht="12.75">
      <c r="A439" s="439"/>
      <c r="B439" s="439"/>
      <c r="C439" s="439"/>
      <c r="D439" s="439"/>
      <c r="E439" s="439"/>
      <c r="F439" s="439"/>
      <c r="G439" s="439"/>
      <c r="H439" s="439"/>
      <c r="I439" s="439"/>
      <c r="J439" s="439"/>
      <c r="K439" s="439"/>
      <c r="L439" s="439"/>
      <c r="M439" s="439"/>
      <c r="N439" s="439"/>
      <c r="O439" s="439"/>
      <c r="P439" s="439"/>
      <c r="Q439" s="439"/>
      <c r="R439" s="439"/>
      <c r="S439" s="439"/>
      <c r="T439" s="439"/>
      <c r="U439" s="439"/>
      <c r="V439" s="439"/>
      <c r="W439" s="439"/>
      <c r="X439" s="439"/>
      <c r="Y439" s="439"/>
      <c r="Z439" s="439"/>
    </row>
    <row r="440" spans="1:26" ht="12.75">
      <c r="A440" s="439"/>
      <c r="B440" s="439"/>
      <c r="C440" s="439"/>
      <c r="D440" s="439"/>
      <c r="E440" s="439"/>
      <c r="F440" s="439"/>
      <c r="G440" s="439"/>
      <c r="H440" s="439"/>
      <c r="I440" s="439"/>
      <c r="J440" s="439"/>
      <c r="K440" s="439"/>
      <c r="L440" s="439"/>
      <c r="M440" s="439"/>
      <c r="N440" s="439"/>
      <c r="O440" s="439"/>
      <c r="P440" s="439"/>
      <c r="Q440" s="439"/>
      <c r="R440" s="439"/>
      <c r="S440" s="439"/>
      <c r="T440" s="439"/>
      <c r="U440" s="439"/>
      <c r="V440" s="439"/>
      <c r="W440" s="439"/>
      <c r="X440" s="439"/>
      <c r="Y440" s="439"/>
      <c r="Z440" s="439"/>
    </row>
    <row r="441" spans="1:26" ht="12.75">
      <c r="A441" s="439"/>
      <c r="B441" s="439"/>
      <c r="C441" s="439"/>
      <c r="D441" s="439"/>
      <c r="E441" s="439"/>
      <c r="F441" s="439"/>
      <c r="G441" s="439"/>
      <c r="H441" s="439"/>
      <c r="I441" s="439"/>
      <c r="J441" s="439"/>
      <c r="K441" s="439"/>
      <c r="L441" s="439"/>
      <c r="M441" s="439"/>
      <c r="N441" s="439"/>
      <c r="O441" s="439"/>
      <c r="P441" s="439"/>
      <c r="Q441" s="439"/>
      <c r="R441" s="439"/>
      <c r="S441" s="439"/>
      <c r="T441" s="439"/>
      <c r="U441" s="439"/>
      <c r="V441" s="439"/>
      <c r="W441" s="439"/>
      <c r="X441" s="439"/>
      <c r="Y441" s="439"/>
      <c r="Z441" s="439"/>
    </row>
    <row r="442" spans="1:26" ht="12.75">
      <c r="A442" s="439"/>
      <c r="B442" s="439"/>
      <c r="C442" s="439"/>
      <c r="D442" s="439"/>
      <c r="E442" s="439"/>
      <c r="F442" s="439"/>
      <c r="G442" s="439"/>
      <c r="H442" s="439"/>
      <c r="I442" s="439"/>
      <c r="J442" s="439"/>
      <c r="K442" s="439"/>
      <c r="L442" s="439"/>
      <c r="M442" s="439"/>
      <c r="N442" s="439"/>
      <c r="O442" s="439"/>
      <c r="P442" s="439"/>
      <c r="Q442" s="439"/>
      <c r="R442" s="439"/>
      <c r="S442" s="439"/>
      <c r="T442" s="439"/>
      <c r="U442" s="439"/>
      <c r="V442" s="439"/>
      <c r="W442" s="439"/>
      <c r="X442" s="439"/>
      <c r="Y442" s="439"/>
      <c r="Z442" s="439"/>
    </row>
    <row r="443" spans="1:26" ht="12.75">
      <c r="A443" s="439"/>
      <c r="B443" s="439"/>
      <c r="C443" s="439"/>
      <c r="D443" s="439"/>
      <c r="E443" s="439"/>
      <c r="F443" s="439"/>
      <c r="G443" s="439"/>
      <c r="H443" s="439"/>
      <c r="I443" s="439"/>
      <c r="J443" s="439"/>
      <c r="K443" s="439"/>
      <c r="L443" s="439"/>
      <c r="M443" s="439"/>
      <c r="N443" s="439"/>
      <c r="O443" s="439"/>
      <c r="P443" s="439"/>
      <c r="Q443" s="439"/>
      <c r="R443" s="439"/>
      <c r="S443" s="439"/>
      <c r="T443" s="439"/>
      <c r="U443" s="439"/>
      <c r="V443" s="439"/>
      <c r="W443" s="439"/>
      <c r="X443" s="439"/>
      <c r="Y443" s="439"/>
      <c r="Z443" s="439"/>
    </row>
    <row r="444" spans="1:26" ht="12.75">
      <c r="A444" s="439"/>
      <c r="B444" s="439"/>
      <c r="C444" s="439"/>
      <c r="D444" s="439"/>
      <c r="E444" s="439"/>
      <c r="F444" s="439"/>
      <c r="G444" s="439"/>
      <c r="H444" s="439"/>
      <c r="I444" s="439"/>
      <c r="J444" s="439"/>
      <c r="K444" s="439"/>
      <c r="L444" s="439"/>
      <c r="M444" s="439"/>
      <c r="N444" s="439"/>
      <c r="O444" s="439"/>
      <c r="P444" s="439"/>
      <c r="Q444" s="439"/>
      <c r="R444" s="439"/>
      <c r="S444" s="439"/>
      <c r="T444" s="439"/>
      <c r="U444" s="439"/>
      <c r="V444" s="439"/>
      <c r="W444" s="439"/>
      <c r="X444" s="439"/>
      <c r="Y444" s="439"/>
      <c r="Z444" s="439"/>
    </row>
    <row r="445" spans="1:26" ht="12.75">
      <c r="A445" s="439"/>
      <c r="B445" s="439"/>
      <c r="C445" s="439"/>
      <c r="D445" s="439"/>
      <c r="E445" s="439"/>
      <c r="F445" s="439"/>
      <c r="G445" s="439"/>
      <c r="H445" s="439"/>
      <c r="I445" s="439"/>
      <c r="J445" s="439"/>
      <c r="K445" s="439"/>
      <c r="L445" s="439"/>
      <c r="M445" s="439"/>
      <c r="N445" s="439"/>
      <c r="O445" s="439"/>
      <c r="P445" s="439"/>
      <c r="Q445" s="439"/>
      <c r="R445" s="439"/>
      <c r="S445" s="439"/>
      <c r="T445" s="439"/>
      <c r="U445" s="439"/>
      <c r="V445" s="439"/>
      <c r="W445" s="439"/>
      <c r="X445" s="439"/>
      <c r="Y445" s="439"/>
      <c r="Z445" s="439"/>
    </row>
    <row r="446" spans="1:26" ht="12.75">
      <c r="A446" s="439"/>
      <c r="B446" s="439"/>
      <c r="C446" s="439"/>
      <c r="D446" s="439"/>
      <c r="E446" s="439"/>
      <c r="F446" s="439"/>
      <c r="G446" s="439"/>
      <c r="H446" s="439"/>
      <c r="I446" s="439"/>
      <c r="J446" s="439"/>
      <c r="K446" s="439"/>
      <c r="L446" s="439"/>
      <c r="M446" s="439"/>
      <c r="N446" s="439"/>
      <c r="O446" s="439"/>
      <c r="P446" s="439"/>
      <c r="Q446" s="439"/>
      <c r="R446" s="439"/>
      <c r="S446" s="439"/>
      <c r="T446" s="439"/>
      <c r="U446" s="439"/>
      <c r="V446" s="439"/>
      <c r="W446" s="439"/>
      <c r="X446" s="439"/>
      <c r="Y446" s="439"/>
      <c r="Z446" s="439"/>
    </row>
    <row r="447" spans="1:26" ht="12.75">
      <c r="A447" s="439"/>
      <c r="B447" s="439"/>
      <c r="C447" s="439"/>
      <c r="D447" s="439"/>
      <c r="E447" s="439"/>
      <c r="F447" s="439"/>
      <c r="G447" s="439"/>
      <c r="H447" s="439"/>
      <c r="I447" s="439"/>
      <c r="J447" s="439"/>
      <c r="K447" s="439"/>
      <c r="L447" s="439"/>
      <c r="M447" s="439"/>
      <c r="N447" s="439"/>
      <c r="O447" s="439"/>
      <c r="P447" s="439"/>
      <c r="Q447" s="439"/>
      <c r="R447" s="439"/>
      <c r="S447" s="439"/>
      <c r="T447" s="439"/>
      <c r="U447" s="439"/>
      <c r="V447" s="439"/>
      <c r="W447" s="439"/>
      <c r="X447" s="439"/>
      <c r="Y447" s="439"/>
      <c r="Z447" s="439"/>
    </row>
    <row r="448" spans="1:26" ht="12.75">
      <c r="A448" s="439"/>
      <c r="B448" s="439"/>
      <c r="C448" s="439"/>
      <c r="D448" s="439"/>
      <c r="E448" s="439"/>
      <c r="F448" s="439"/>
      <c r="G448" s="439"/>
      <c r="H448" s="439"/>
      <c r="I448" s="439"/>
      <c r="J448" s="439"/>
      <c r="K448" s="439"/>
      <c r="L448" s="439"/>
      <c r="M448" s="439"/>
      <c r="N448" s="439"/>
      <c r="O448" s="439"/>
      <c r="P448" s="439"/>
      <c r="Q448" s="439"/>
      <c r="R448" s="439"/>
      <c r="S448" s="439"/>
      <c r="T448" s="439"/>
      <c r="U448" s="439"/>
      <c r="V448" s="439"/>
      <c r="W448" s="439"/>
      <c r="X448" s="439"/>
      <c r="Y448" s="439"/>
      <c r="Z448" s="439"/>
    </row>
    <row r="449" spans="1:26" ht="12.75">
      <c r="A449" s="439"/>
      <c r="B449" s="439"/>
      <c r="C449" s="439"/>
      <c r="D449" s="439"/>
      <c r="E449" s="439"/>
      <c r="F449" s="439"/>
      <c r="G449" s="439"/>
      <c r="H449" s="439"/>
      <c r="I449" s="439"/>
      <c r="J449" s="439"/>
      <c r="K449" s="439"/>
      <c r="L449" s="439"/>
      <c r="M449" s="439"/>
      <c r="N449" s="439"/>
      <c r="O449" s="439"/>
      <c r="P449" s="439"/>
      <c r="Q449" s="439"/>
      <c r="R449" s="439"/>
      <c r="S449" s="439"/>
      <c r="T449" s="439"/>
      <c r="U449" s="439"/>
      <c r="V449" s="439"/>
      <c r="W449" s="439"/>
      <c r="X449" s="439"/>
      <c r="Y449" s="439"/>
      <c r="Z449" s="439"/>
    </row>
    <row r="450" spans="1:26" ht="12.75">
      <c r="A450" s="439"/>
      <c r="B450" s="439"/>
      <c r="C450" s="439"/>
      <c r="D450" s="439"/>
      <c r="E450" s="439"/>
      <c r="F450" s="439"/>
      <c r="G450" s="439"/>
      <c r="H450" s="439"/>
      <c r="I450" s="439"/>
      <c r="J450" s="439"/>
      <c r="K450" s="439"/>
      <c r="L450" s="439"/>
      <c r="M450" s="439"/>
      <c r="N450" s="439"/>
      <c r="O450" s="439"/>
      <c r="P450" s="439"/>
      <c r="Q450" s="439"/>
      <c r="R450" s="439"/>
      <c r="S450" s="439"/>
      <c r="T450" s="439"/>
      <c r="U450" s="439"/>
      <c r="V450" s="439"/>
      <c r="W450" s="439"/>
      <c r="X450" s="439"/>
      <c r="Y450" s="439"/>
      <c r="Z450" s="439"/>
    </row>
    <row r="451" spans="1:26" ht="12.75">
      <c r="A451" s="439"/>
      <c r="B451" s="439"/>
      <c r="C451" s="439"/>
      <c r="D451" s="439"/>
      <c r="E451" s="439"/>
      <c r="F451" s="439"/>
      <c r="G451" s="439"/>
      <c r="H451" s="439"/>
      <c r="I451" s="439"/>
      <c r="J451" s="439"/>
      <c r="K451" s="439"/>
      <c r="L451" s="439"/>
      <c r="M451" s="439"/>
      <c r="N451" s="439"/>
      <c r="O451" s="439"/>
      <c r="P451" s="439"/>
      <c r="Q451" s="439"/>
      <c r="R451" s="439"/>
      <c r="S451" s="439"/>
      <c r="T451" s="439"/>
      <c r="U451" s="439"/>
      <c r="V451" s="439"/>
      <c r="W451" s="439"/>
      <c r="X451" s="439"/>
      <c r="Y451" s="439"/>
      <c r="Z451" s="439"/>
    </row>
    <row r="452" spans="1:26" ht="12.75">
      <c r="A452" s="439"/>
      <c r="B452" s="439"/>
      <c r="C452" s="439"/>
      <c r="D452" s="439"/>
      <c r="E452" s="439"/>
      <c r="F452" s="439"/>
      <c r="G452" s="439"/>
      <c r="H452" s="439"/>
      <c r="I452" s="439"/>
      <c r="J452" s="439"/>
      <c r="K452" s="439"/>
      <c r="L452" s="439"/>
      <c r="M452" s="439"/>
      <c r="N452" s="439"/>
      <c r="O452" s="439"/>
      <c r="P452" s="439"/>
      <c r="Q452" s="439"/>
      <c r="R452" s="439"/>
      <c r="S452" s="439"/>
      <c r="T452" s="439"/>
      <c r="U452" s="439"/>
      <c r="V452" s="439"/>
      <c r="W452" s="439"/>
      <c r="X452" s="439"/>
      <c r="Y452" s="439"/>
      <c r="Z452" s="439"/>
    </row>
    <row r="453" spans="1:26" ht="12.75">
      <c r="A453" s="439"/>
      <c r="B453" s="439"/>
      <c r="C453" s="439"/>
      <c r="D453" s="439"/>
      <c r="E453" s="439"/>
      <c r="F453" s="439"/>
      <c r="G453" s="439"/>
      <c r="H453" s="439"/>
      <c r="I453" s="439"/>
      <c r="J453" s="439"/>
      <c r="K453" s="439"/>
      <c r="L453" s="439"/>
      <c r="M453" s="439"/>
      <c r="N453" s="439"/>
      <c r="O453" s="439"/>
      <c r="P453" s="439"/>
      <c r="Q453" s="439"/>
      <c r="R453" s="439"/>
      <c r="S453" s="439"/>
      <c r="T453" s="439"/>
      <c r="U453" s="439"/>
      <c r="V453" s="439"/>
      <c r="W453" s="439"/>
      <c r="X453" s="439"/>
      <c r="Y453" s="439"/>
      <c r="Z453" s="439"/>
    </row>
    <row r="454" spans="1:26" ht="12.75">
      <c r="A454" s="439"/>
      <c r="B454" s="439"/>
      <c r="C454" s="439"/>
      <c r="D454" s="439"/>
      <c r="E454" s="439"/>
      <c r="F454" s="439"/>
      <c r="G454" s="439"/>
      <c r="H454" s="439"/>
      <c r="I454" s="439"/>
      <c r="J454" s="439"/>
      <c r="K454" s="439"/>
      <c r="L454" s="439"/>
      <c r="M454" s="439"/>
      <c r="N454" s="439"/>
      <c r="O454" s="439"/>
      <c r="P454" s="439"/>
      <c r="Q454" s="439"/>
      <c r="R454" s="439"/>
      <c r="S454" s="439"/>
      <c r="T454" s="439"/>
      <c r="U454" s="439"/>
      <c r="V454" s="439"/>
      <c r="W454" s="439"/>
      <c r="X454" s="439"/>
      <c r="Y454" s="439"/>
      <c r="Z454" s="439"/>
    </row>
    <row r="455" spans="1:26" ht="12.75">
      <c r="A455" s="439"/>
      <c r="B455" s="439"/>
      <c r="C455" s="439"/>
      <c r="D455" s="439"/>
      <c r="E455" s="439"/>
      <c r="F455" s="439"/>
      <c r="G455" s="439"/>
      <c r="H455" s="439"/>
      <c r="I455" s="439"/>
      <c r="J455" s="439"/>
      <c r="K455" s="439"/>
      <c r="L455" s="439"/>
      <c r="M455" s="439"/>
      <c r="N455" s="439"/>
      <c r="O455" s="439"/>
      <c r="P455" s="439"/>
      <c r="Q455" s="439"/>
      <c r="R455" s="439"/>
      <c r="S455" s="439"/>
      <c r="T455" s="439"/>
      <c r="U455" s="439"/>
      <c r="V455" s="439"/>
      <c r="W455" s="439"/>
      <c r="X455" s="439"/>
      <c r="Y455" s="439"/>
      <c r="Z455" s="439"/>
    </row>
    <row r="456" spans="1:26" ht="12.75">
      <c r="A456" s="439"/>
      <c r="B456" s="439"/>
      <c r="C456" s="439"/>
      <c r="D456" s="439"/>
      <c r="E456" s="439"/>
      <c r="F456" s="439"/>
      <c r="G456" s="439"/>
      <c r="H456" s="439"/>
      <c r="I456" s="439"/>
      <c r="J456" s="439"/>
      <c r="K456" s="439"/>
      <c r="L456" s="439"/>
      <c r="M456" s="439"/>
      <c r="N456" s="439"/>
      <c r="O456" s="439"/>
      <c r="P456" s="439"/>
      <c r="Q456" s="439"/>
      <c r="R456" s="439"/>
      <c r="S456" s="439"/>
      <c r="T456" s="439"/>
      <c r="U456" s="439"/>
      <c r="V456" s="439"/>
      <c r="W456" s="439"/>
      <c r="X456" s="439"/>
      <c r="Y456" s="439"/>
      <c r="Z456" s="439"/>
    </row>
    <row r="457" spans="1:26" ht="12.75">
      <c r="A457" s="439"/>
      <c r="B457" s="439"/>
      <c r="C457" s="439"/>
      <c r="D457" s="439"/>
      <c r="E457" s="439"/>
      <c r="F457" s="439"/>
      <c r="G457" s="439"/>
      <c r="H457" s="439"/>
      <c r="I457" s="439"/>
      <c r="J457" s="439"/>
      <c r="K457" s="439"/>
      <c r="L457" s="439"/>
      <c r="M457" s="439"/>
      <c r="N457" s="439"/>
      <c r="O457" s="439"/>
      <c r="P457" s="439"/>
      <c r="Q457" s="439"/>
      <c r="R457" s="439"/>
      <c r="S457" s="439"/>
      <c r="T457" s="439"/>
      <c r="U457" s="439"/>
      <c r="V457" s="439"/>
      <c r="W457" s="439"/>
      <c r="X457" s="439"/>
      <c r="Y457" s="439"/>
      <c r="Z457" s="439"/>
    </row>
    <row r="458" spans="1:26" ht="12.75">
      <c r="A458" s="439"/>
      <c r="B458" s="439"/>
      <c r="C458" s="439"/>
      <c r="D458" s="439"/>
      <c r="E458" s="439"/>
      <c r="F458" s="439"/>
      <c r="G458" s="439"/>
      <c r="H458" s="439"/>
      <c r="I458" s="439"/>
      <c r="J458" s="439"/>
      <c r="K458" s="439"/>
      <c r="L458" s="439"/>
      <c r="M458" s="439"/>
      <c r="N458" s="439"/>
      <c r="O458" s="439"/>
      <c r="P458" s="439"/>
      <c r="Q458" s="439"/>
      <c r="R458" s="439"/>
      <c r="S458" s="439"/>
      <c r="T458" s="439"/>
      <c r="U458" s="439"/>
      <c r="V458" s="439"/>
      <c r="W458" s="439"/>
      <c r="X458" s="439"/>
      <c r="Y458" s="439"/>
      <c r="Z458" s="439"/>
    </row>
    <row r="459" spans="1:26" ht="12.75">
      <c r="A459" s="439"/>
      <c r="B459" s="439"/>
      <c r="C459" s="439"/>
      <c r="D459" s="439"/>
      <c r="E459" s="439"/>
      <c r="F459" s="439"/>
      <c r="G459" s="439"/>
      <c r="H459" s="439"/>
      <c r="I459" s="439"/>
      <c r="J459" s="439"/>
      <c r="K459" s="439"/>
      <c r="L459" s="439"/>
      <c r="M459" s="439"/>
      <c r="N459" s="439"/>
      <c r="O459" s="439"/>
      <c r="P459" s="439"/>
      <c r="Q459" s="439"/>
      <c r="R459" s="439"/>
      <c r="S459" s="439"/>
      <c r="T459" s="439"/>
      <c r="U459" s="439"/>
      <c r="V459" s="439"/>
      <c r="W459" s="439"/>
      <c r="X459" s="439"/>
      <c r="Y459" s="439"/>
      <c r="Z459" s="439"/>
    </row>
    <row r="460" spans="1:26" ht="12.75">
      <c r="A460" s="439"/>
      <c r="B460" s="439"/>
      <c r="C460" s="439"/>
      <c r="D460" s="439"/>
      <c r="E460" s="439"/>
      <c r="F460" s="439"/>
      <c r="G460" s="439"/>
      <c r="H460" s="439"/>
      <c r="I460" s="439"/>
      <c r="J460" s="439"/>
      <c r="K460" s="439"/>
      <c r="L460" s="439"/>
      <c r="M460" s="439"/>
      <c r="N460" s="439"/>
      <c r="O460" s="439"/>
      <c r="P460" s="439"/>
      <c r="Q460" s="439"/>
      <c r="R460" s="439"/>
      <c r="S460" s="439"/>
      <c r="T460" s="439"/>
      <c r="U460" s="439"/>
      <c r="V460" s="439"/>
      <c r="W460" s="439"/>
      <c r="X460" s="439"/>
      <c r="Y460" s="439"/>
      <c r="Z460" s="439"/>
    </row>
    <row r="461" spans="1:26" ht="12.75">
      <c r="A461" s="439"/>
      <c r="B461" s="439"/>
      <c r="C461" s="439"/>
      <c r="D461" s="439"/>
      <c r="E461" s="439"/>
      <c r="F461" s="439"/>
      <c r="G461" s="439"/>
      <c r="H461" s="439"/>
      <c r="I461" s="439"/>
      <c r="J461" s="439"/>
      <c r="K461" s="439"/>
      <c r="L461" s="439"/>
      <c r="M461" s="439"/>
      <c r="N461" s="439"/>
      <c r="O461" s="439"/>
      <c r="P461" s="439"/>
      <c r="Q461" s="439"/>
      <c r="R461" s="439"/>
      <c r="S461" s="439"/>
      <c r="T461" s="439"/>
      <c r="U461" s="439"/>
      <c r="V461" s="439"/>
      <c r="W461" s="439"/>
      <c r="X461" s="439"/>
      <c r="Y461" s="439"/>
      <c r="Z461" s="439"/>
    </row>
    <row r="462" spans="1:26" ht="12.75">
      <c r="A462" s="439"/>
      <c r="B462" s="439"/>
      <c r="C462" s="439"/>
      <c r="D462" s="439"/>
      <c r="E462" s="439"/>
      <c r="F462" s="439"/>
      <c r="G462" s="439"/>
      <c r="H462" s="439"/>
      <c r="I462" s="439"/>
      <c r="J462" s="439"/>
      <c r="K462" s="439"/>
      <c r="L462" s="439"/>
      <c r="M462" s="439"/>
      <c r="N462" s="439"/>
      <c r="O462" s="439"/>
      <c r="P462" s="439"/>
      <c r="Q462" s="439"/>
      <c r="R462" s="439"/>
      <c r="S462" s="439"/>
      <c r="T462" s="439"/>
      <c r="U462" s="439"/>
      <c r="V462" s="439"/>
      <c r="W462" s="439"/>
      <c r="X462" s="439"/>
      <c r="Y462" s="439"/>
      <c r="Z462" s="439"/>
    </row>
    <row r="463" spans="1:26" ht="12.75">
      <c r="A463" s="439"/>
      <c r="B463" s="439"/>
      <c r="C463" s="439"/>
      <c r="D463" s="439"/>
      <c r="E463" s="439"/>
      <c r="F463" s="439"/>
      <c r="G463" s="439"/>
      <c r="H463" s="439"/>
      <c r="I463" s="439"/>
      <c r="J463" s="439"/>
      <c r="K463" s="439"/>
      <c r="L463" s="439"/>
      <c r="M463" s="439"/>
      <c r="N463" s="439"/>
      <c r="O463" s="439"/>
      <c r="P463" s="439"/>
      <c r="Q463" s="439"/>
      <c r="R463" s="439"/>
      <c r="S463" s="439"/>
      <c r="T463" s="439"/>
      <c r="U463" s="439"/>
      <c r="V463" s="439"/>
      <c r="W463" s="439"/>
      <c r="X463" s="439"/>
      <c r="Y463" s="439"/>
      <c r="Z463" s="439"/>
    </row>
    <row r="464" spans="1:26" ht="12.75">
      <c r="A464" s="439"/>
      <c r="B464" s="439"/>
      <c r="C464" s="439"/>
      <c r="D464" s="439"/>
      <c r="E464" s="439"/>
      <c r="F464" s="439"/>
      <c r="G464" s="439"/>
      <c r="H464" s="439"/>
      <c r="I464" s="439"/>
      <c r="J464" s="439"/>
      <c r="K464" s="439"/>
      <c r="L464" s="439"/>
      <c r="M464" s="439"/>
      <c r="N464" s="439"/>
      <c r="O464" s="439"/>
      <c r="P464" s="439"/>
      <c r="Q464" s="439"/>
      <c r="R464" s="439"/>
      <c r="S464" s="439"/>
      <c r="T464" s="439"/>
      <c r="U464" s="439"/>
      <c r="V464" s="439"/>
      <c r="W464" s="439"/>
      <c r="X464" s="439"/>
      <c r="Y464" s="439"/>
      <c r="Z464" s="439"/>
    </row>
    <row r="465" spans="1:26" ht="12.75">
      <c r="A465" s="439"/>
      <c r="B465" s="439"/>
      <c r="C465" s="439"/>
      <c r="D465" s="439"/>
      <c r="E465" s="439"/>
      <c r="F465" s="439"/>
      <c r="G465" s="439"/>
      <c r="H465" s="439"/>
      <c r="I465" s="439"/>
      <c r="J465" s="439"/>
      <c r="K465" s="439"/>
      <c r="L465" s="439"/>
      <c r="M465" s="439"/>
      <c r="N465" s="439"/>
      <c r="O465" s="439"/>
      <c r="P465" s="439"/>
      <c r="Q465" s="439"/>
      <c r="R465" s="439"/>
      <c r="S465" s="439"/>
      <c r="T465" s="439"/>
      <c r="U465" s="439"/>
      <c r="V465" s="439"/>
      <c r="W465" s="439"/>
      <c r="X465" s="439"/>
      <c r="Y465" s="439"/>
      <c r="Z465" s="439"/>
    </row>
    <row r="466" spans="1:26" ht="12.75">
      <c r="A466" s="439"/>
      <c r="B466" s="439"/>
      <c r="C466" s="439"/>
      <c r="D466" s="439"/>
      <c r="E466" s="439"/>
      <c r="F466" s="439"/>
      <c r="G466" s="439"/>
      <c r="H466" s="439"/>
      <c r="I466" s="439"/>
      <c r="J466" s="439"/>
      <c r="K466" s="439"/>
      <c r="L466" s="439"/>
      <c r="M466" s="439"/>
      <c r="N466" s="439"/>
      <c r="O466" s="439"/>
      <c r="P466" s="439"/>
      <c r="Q466" s="439"/>
      <c r="R466" s="439"/>
      <c r="S466" s="439"/>
      <c r="T466" s="439"/>
      <c r="U466" s="439"/>
      <c r="V466" s="439"/>
      <c r="W466" s="439"/>
      <c r="X466" s="439"/>
      <c r="Y466" s="439"/>
      <c r="Z466" s="439"/>
    </row>
    <row r="467" spans="1:26" ht="12.75">
      <c r="A467" s="439"/>
      <c r="B467" s="439"/>
      <c r="C467" s="439"/>
      <c r="D467" s="439"/>
      <c r="E467" s="439"/>
      <c r="F467" s="439"/>
      <c r="G467" s="439"/>
      <c r="H467" s="439"/>
      <c r="I467" s="439"/>
      <c r="J467" s="439"/>
      <c r="K467" s="439"/>
      <c r="L467" s="439"/>
      <c r="M467" s="439"/>
      <c r="N467" s="439"/>
      <c r="O467" s="439"/>
      <c r="P467" s="439"/>
      <c r="Q467" s="439"/>
      <c r="R467" s="439"/>
      <c r="S467" s="439"/>
      <c r="T467" s="439"/>
      <c r="U467" s="439"/>
      <c r="V467" s="439"/>
      <c r="W467" s="439"/>
      <c r="X467" s="439"/>
      <c r="Y467" s="439"/>
      <c r="Z467" s="439"/>
    </row>
    <row r="468" spans="1:26" ht="12.75">
      <c r="A468" s="439"/>
      <c r="B468" s="439"/>
      <c r="C468" s="439"/>
      <c r="D468" s="439"/>
      <c r="E468" s="439"/>
      <c r="F468" s="439"/>
      <c r="G468" s="439"/>
      <c r="H468" s="439"/>
      <c r="I468" s="439"/>
      <c r="J468" s="439"/>
      <c r="K468" s="439"/>
      <c r="L468" s="439"/>
      <c r="M468" s="439"/>
      <c r="N468" s="439"/>
      <c r="O468" s="439"/>
      <c r="P468" s="439"/>
      <c r="Q468" s="439"/>
      <c r="R468" s="439"/>
      <c r="S468" s="439"/>
      <c r="T468" s="439"/>
      <c r="U468" s="439"/>
      <c r="V468" s="439"/>
      <c r="W468" s="439"/>
      <c r="X468" s="439"/>
      <c r="Y468" s="439"/>
      <c r="Z468" s="439"/>
    </row>
    <row r="469" spans="1:26" ht="12.75">
      <c r="A469" s="439"/>
      <c r="B469" s="439"/>
      <c r="C469" s="439"/>
      <c r="D469" s="439"/>
      <c r="E469" s="439"/>
      <c r="F469" s="439"/>
      <c r="G469" s="439"/>
      <c r="H469" s="439"/>
      <c r="I469" s="439"/>
      <c r="J469" s="439"/>
      <c r="K469" s="439"/>
      <c r="L469" s="439"/>
      <c r="M469" s="439"/>
      <c r="N469" s="439"/>
      <c r="O469" s="439"/>
      <c r="P469" s="439"/>
      <c r="Q469" s="439"/>
      <c r="R469" s="439"/>
      <c r="S469" s="439"/>
      <c r="T469" s="439"/>
      <c r="U469" s="439"/>
      <c r="V469" s="439"/>
      <c r="W469" s="439"/>
      <c r="X469" s="439"/>
      <c r="Y469" s="439"/>
      <c r="Z469" s="439"/>
    </row>
    <row r="470" spans="1:26" ht="12.75">
      <c r="A470" s="439"/>
      <c r="B470" s="439"/>
      <c r="C470" s="439"/>
      <c r="D470" s="439"/>
      <c r="E470" s="439"/>
      <c r="F470" s="439"/>
      <c r="G470" s="439"/>
      <c r="H470" s="439"/>
      <c r="I470" s="439"/>
      <c r="J470" s="439"/>
      <c r="K470" s="439"/>
      <c r="L470" s="439"/>
      <c r="M470" s="439"/>
      <c r="N470" s="439"/>
      <c r="O470" s="439"/>
      <c r="P470" s="439"/>
      <c r="Q470" s="439"/>
      <c r="R470" s="439"/>
      <c r="S470" s="439"/>
      <c r="T470" s="439"/>
      <c r="U470" s="439"/>
      <c r="V470" s="439"/>
      <c r="W470" s="439"/>
      <c r="X470" s="439"/>
      <c r="Y470" s="439"/>
      <c r="Z470" s="439"/>
    </row>
    <row r="471" spans="1:26" ht="12.75">
      <c r="A471" s="439"/>
      <c r="B471" s="439"/>
      <c r="C471" s="439"/>
      <c r="D471" s="439"/>
      <c r="E471" s="439"/>
      <c r="F471" s="439"/>
      <c r="G471" s="439"/>
      <c r="H471" s="439"/>
      <c r="I471" s="439"/>
      <c r="J471" s="439"/>
      <c r="K471" s="439"/>
      <c r="L471" s="439"/>
      <c r="M471" s="439"/>
      <c r="N471" s="439"/>
      <c r="O471" s="439"/>
      <c r="P471" s="439"/>
      <c r="Q471" s="439"/>
      <c r="R471" s="439"/>
      <c r="S471" s="439"/>
      <c r="T471" s="439"/>
      <c r="U471" s="439"/>
      <c r="V471" s="439"/>
      <c r="W471" s="439"/>
      <c r="X471" s="439"/>
      <c r="Y471" s="439"/>
      <c r="Z471" s="439"/>
    </row>
    <row r="472" spans="1:26" ht="12.75">
      <c r="A472" s="439"/>
      <c r="B472" s="439"/>
      <c r="C472" s="439"/>
      <c r="D472" s="439"/>
      <c r="E472" s="439"/>
      <c r="F472" s="439"/>
      <c r="G472" s="439"/>
      <c r="H472" s="439"/>
      <c r="I472" s="439"/>
      <c r="J472" s="439"/>
      <c r="K472" s="439"/>
      <c r="L472" s="439"/>
      <c r="M472" s="439"/>
      <c r="N472" s="439"/>
      <c r="O472" s="439"/>
      <c r="P472" s="439"/>
      <c r="Q472" s="439"/>
      <c r="R472" s="439"/>
      <c r="S472" s="439"/>
      <c r="T472" s="439"/>
      <c r="U472" s="439"/>
      <c r="V472" s="439"/>
      <c r="W472" s="439"/>
      <c r="X472" s="439"/>
      <c r="Y472" s="439"/>
      <c r="Z472" s="439"/>
    </row>
    <row r="473" spans="1:26" ht="12.75">
      <c r="A473" s="439"/>
      <c r="B473" s="439"/>
      <c r="C473" s="439"/>
      <c r="D473" s="439"/>
      <c r="E473" s="439"/>
      <c r="F473" s="439"/>
      <c r="G473" s="439"/>
      <c r="H473" s="439"/>
      <c r="I473" s="439"/>
      <c r="J473" s="439"/>
      <c r="K473" s="439"/>
      <c r="L473" s="439"/>
      <c r="M473" s="439"/>
      <c r="N473" s="439"/>
      <c r="O473" s="439"/>
      <c r="P473" s="439"/>
      <c r="Q473" s="439"/>
      <c r="R473" s="439"/>
      <c r="S473" s="439"/>
      <c r="T473" s="439"/>
      <c r="U473" s="439"/>
      <c r="V473" s="439"/>
      <c r="W473" s="439"/>
      <c r="X473" s="439"/>
      <c r="Y473" s="439"/>
      <c r="Z473" s="439"/>
    </row>
    <row r="474" spans="1:26" ht="12.75">
      <c r="A474" s="439"/>
      <c r="B474" s="439"/>
      <c r="C474" s="439"/>
      <c r="D474" s="439"/>
      <c r="E474" s="439"/>
      <c r="F474" s="439"/>
      <c r="G474" s="439"/>
      <c r="H474" s="439"/>
      <c r="I474" s="439"/>
      <c r="J474" s="439"/>
      <c r="K474" s="439"/>
      <c r="L474" s="439"/>
      <c r="M474" s="439"/>
      <c r="N474" s="439"/>
      <c r="O474" s="439"/>
      <c r="P474" s="439"/>
      <c r="Q474" s="439"/>
      <c r="R474" s="439"/>
      <c r="S474" s="439"/>
      <c r="T474" s="439"/>
      <c r="U474" s="439"/>
      <c r="V474" s="439"/>
      <c r="W474" s="439"/>
      <c r="X474" s="439"/>
      <c r="Y474" s="439"/>
      <c r="Z474" s="439"/>
    </row>
    <row r="475" spans="1:26" ht="12.75">
      <c r="A475" s="439"/>
      <c r="B475" s="439"/>
      <c r="C475" s="439"/>
      <c r="D475" s="439"/>
      <c r="E475" s="439"/>
      <c r="F475" s="439"/>
      <c r="G475" s="439"/>
      <c r="H475" s="439"/>
      <c r="I475" s="439"/>
      <c r="J475" s="439"/>
      <c r="K475" s="439"/>
      <c r="L475" s="439"/>
      <c r="M475" s="439"/>
      <c r="N475" s="439"/>
      <c r="O475" s="439"/>
      <c r="P475" s="439"/>
      <c r="Q475" s="439"/>
      <c r="R475" s="439"/>
      <c r="S475" s="439"/>
      <c r="T475" s="439"/>
      <c r="U475" s="439"/>
      <c r="V475" s="439"/>
      <c r="W475" s="439"/>
      <c r="X475" s="439"/>
      <c r="Y475" s="439"/>
      <c r="Z475" s="439"/>
    </row>
    <row r="476" spans="1:26" ht="12.75">
      <c r="A476" s="439"/>
      <c r="B476" s="439"/>
      <c r="C476" s="439"/>
      <c r="D476" s="439"/>
      <c r="E476" s="439"/>
      <c r="F476" s="439"/>
      <c r="G476" s="439"/>
      <c r="H476" s="439"/>
      <c r="I476" s="439"/>
      <c r="J476" s="439"/>
      <c r="K476" s="439"/>
      <c r="L476" s="439"/>
      <c r="M476" s="439"/>
      <c r="N476" s="439"/>
      <c r="O476" s="439"/>
      <c r="P476" s="439"/>
      <c r="Q476" s="439"/>
      <c r="R476" s="439"/>
      <c r="S476" s="439"/>
      <c r="T476" s="439"/>
      <c r="U476" s="439"/>
      <c r="V476" s="439"/>
      <c r="W476" s="439"/>
      <c r="X476" s="439"/>
      <c r="Y476" s="439"/>
      <c r="Z476" s="439"/>
    </row>
    <row r="477" spans="1:26" ht="12.75">
      <c r="A477" s="439"/>
      <c r="B477" s="439"/>
      <c r="C477" s="439"/>
      <c r="D477" s="439"/>
      <c r="E477" s="439"/>
      <c r="F477" s="439"/>
      <c r="G477" s="439"/>
      <c r="H477" s="439"/>
      <c r="I477" s="439"/>
      <c r="J477" s="439"/>
      <c r="K477" s="439"/>
      <c r="L477" s="439"/>
      <c r="M477" s="439"/>
      <c r="N477" s="439"/>
      <c r="O477" s="439"/>
      <c r="P477" s="439"/>
      <c r="Q477" s="439"/>
      <c r="R477" s="439"/>
      <c r="S477" s="439"/>
      <c r="T477" s="439"/>
      <c r="U477" s="439"/>
      <c r="V477" s="439"/>
      <c r="W477" s="439"/>
      <c r="X477" s="439"/>
      <c r="Y477" s="439"/>
      <c r="Z477" s="439"/>
    </row>
    <row r="478" spans="1:26" ht="12.75">
      <c r="A478" s="439"/>
      <c r="B478" s="439"/>
      <c r="C478" s="439"/>
      <c r="D478" s="439"/>
      <c r="E478" s="439"/>
      <c r="F478" s="439"/>
      <c r="G478" s="439"/>
      <c r="H478" s="439"/>
      <c r="I478" s="439"/>
      <c r="J478" s="439"/>
      <c r="K478" s="439"/>
      <c r="L478" s="439"/>
      <c r="M478" s="439"/>
      <c r="N478" s="439"/>
      <c r="O478" s="439"/>
      <c r="P478" s="439"/>
      <c r="Q478" s="439"/>
      <c r="R478" s="439"/>
      <c r="S478" s="439"/>
      <c r="T478" s="439"/>
      <c r="U478" s="439"/>
      <c r="V478" s="439"/>
      <c r="W478" s="439"/>
      <c r="X478" s="439"/>
      <c r="Y478" s="439"/>
      <c r="Z478" s="439"/>
    </row>
    <row r="479" spans="1:26" ht="12.75">
      <c r="A479" s="439"/>
      <c r="B479" s="439"/>
      <c r="C479" s="439"/>
      <c r="D479" s="439"/>
      <c r="E479" s="439"/>
      <c r="F479" s="439"/>
      <c r="G479" s="439"/>
      <c r="H479" s="439"/>
      <c r="I479" s="439"/>
      <c r="J479" s="439"/>
      <c r="K479" s="439"/>
      <c r="L479" s="439"/>
      <c r="M479" s="439"/>
      <c r="N479" s="439"/>
      <c r="O479" s="439"/>
      <c r="P479" s="439"/>
      <c r="Q479" s="439"/>
      <c r="R479" s="439"/>
      <c r="S479" s="439"/>
      <c r="T479" s="439"/>
      <c r="U479" s="439"/>
      <c r="V479" s="439"/>
      <c r="W479" s="439"/>
      <c r="X479" s="439"/>
      <c r="Y479" s="439"/>
      <c r="Z479" s="439"/>
    </row>
    <row r="480" spans="1:26" ht="12.75">
      <c r="A480" s="439"/>
      <c r="B480" s="439"/>
      <c r="C480" s="439"/>
      <c r="D480" s="439"/>
      <c r="E480" s="439"/>
      <c r="F480" s="439"/>
      <c r="G480" s="439"/>
      <c r="H480" s="439"/>
      <c r="I480" s="439"/>
      <c r="J480" s="439"/>
      <c r="K480" s="439"/>
      <c r="L480" s="439"/>
      <c r="M480" s="439"/>
      <c r="N480" s="439"/>
      <c r="O480" s="439"/>
      <c r="P480" s="439"/>
      <c r="Q480" s="439"/>
      <c r="R480" s="439"/>
      <c r="S480" s="439"/>
      <c r="T480" s="439"/>
      <c r="U480" s="439"/>
      <c r="V480" s="439"/>
      <c r="W480" s="439"/>
      <c r="X480" s="439"/>
      <c r="Y480" s="439"/>
      <c r="Z480" s="439"/>
    </row>
    <row r="481" spans="1:26" ht="12.75">
      <c r="A481" s="439"/>
      <c r="B481" s="439"/>
      <c r="C481" s="439"/>
      <c r="D481" s="439"/>
      <c r="E481" s="439"/>
      <c r="F481" s="439"/>
      <c r="G481" s="439"/>
      <c r="H481" s="439"/>
      <c r="I481" s="439"/>
      <c r="J481" s="439"/>
      <c r="K481" s="439"/>
      <c r="L481" s="439"/>
      <c r="M481" s="439"/>
      <c r="N481" s="439"/>
      <c r="O481" s="439"/>
      <c r="P481" s="439"/>
      <c r="Q481" s="439"/>
      <c r="R481" s="439"/>
      <c r="S481" s="439"/>
      <c r="T481" s="439"/>
      <c r="U481" s="439"/>
      <c r="V481" s="439"/>
      <c r="W481" s="439"/>
      <c r="X481" s="439"/>
      <c r="Y481" s="439"/>
      <c r="Z481" s="439"/>
    </row>
    <row r="482" spans="1:26" ht="12.75">
      <c r="A482" s="439"/>
      <c r="B482" s="439"/>
      <c r="C482" s="439"/>
      <c r="D482" s="439"/>
      <c r="E482" s="439"/>
      <c r="F482" s="439"/>
      <c r="G482" s="439"/>
      <c r="H482" s="439"/>
      <c r="I482" s="439"/>
      <c r="J482" s="439"/>
      <c r="K482" s="439"/>
      <c r="L482" s="439"/>
      <c r="M482" s="439"/>
      <c r="N482" s="439"/>
      <c r="O482" s="439"/>
      <c r="P482" s="439"/>
      <c r="Q482" s="439"/>
      <c r="R482" s="439"/>
      <c r="S482" s="439"/>
      <c r="T482" s="439"/>
      <c r="U482" s="439"/>
      <c r="V482" s="439"/>
      <c r="W482" s="439"/>
      <c r="X482" s="439"/>
      <c r="Y482" s="439"/>
      <c r="Z482" s="439"/>
    </row>
    <row r="483" spans="1:26" ht="12.75">
      <c r="A483" s="439"/>
      <c r="B483" s="439"/>
      <c r="C483" s="439"/>
      <c r="D483" s="439"/>
      <c r="E483" s="439"/>
      <c r="F483" s="439"/>
      <c r="G483" s="439"/>
      <c r="H483" s="439"/>
      <c r="I483" s="439"/>
      <c r="J483" s="439"/>
      <c r="K483" s="439"/>
      <c r="L483" s="439"/>
      <c r="M483" s="439"/>
      <c r="N483" s="439"/>
      <c r="O483" s="439"/>
      <c r="P483" s="439"/>
      <c r="Q483" s="439"/>
      <c r="R483" s="439"/>
      <c r="S483" s="439"/>
      <c r="T483" s="439"/>
      <c r="U483" s="439"/>
      <c r="V483" s="439"/>
      <c r="W483" s="439"/>
      <c r="X483" s="439"/>
      <c r="Y483" s="439"/>
      <c r="Z483" s="439"/>
    </row>
    <row r="484" spans="1:26" ht="12.75">
      <c r="A484" s="439"/>
      <c r="B484" s="439"/>
      <c r="C484" s="439"/>
      <c r="D484" s="439"/>
      <c r="E484" s="439"/>
      <c r="F484" s="439"/>
      <c r="G484" s="439"/>
      <c r="H484" s="439"/>
      <c r="I484" s="439"/>
      <c r="J484" s="439"/>
      <c r="K484" s="439"/>
      <c r="L484" s="439"/>
      <c r="M484" s="439"/>
      <c r="N484" s="439"/>
      <c r="O484" s="439"/>
      <c r="P484" s="439"/>
      <c r="Q484" s="439"/>
      <c r="R484" s="439"/>
      <c r="S484" s="439"/>
      <c r="T484" s="439"/>
      <c r="U484" s="439"/>
      <c r="V484" s="439"/>
      <c r="W484" s="439"/>
      <c r="X484" s="439"/>
      <c r="Y484" s="439"/>
      <c r="Z484" s="439"/>
    </row>
    <row r="485" spans="1:26" ht="12.75">
      <c r="A485" s="439"/>
      <c r="B485" s="439"/>
      <c r="C485" s="439"/>
      <c r="D485" s="439"/>
      <c r="E485" s="439"/>
      <c r="F485" s="439"/>
      <c r="G485" s="439"/>
      <c r="H485" s="439"/>
      <c r="I485" s="439"/>
      <c r="J485" s="439"/>
      <c r="K485" s="439"/>
      <c r="L485" s="439"/>
      <c r="M485" s="439"/>
      <c r="N485" s="439"/>
      <c r="O485" s="439"/>
      <c r="P485" s="439"/>
      <c r="Q485" s="439"/>
      <c r="R485" s="439"/>
      <c r="S485" s="439"/>
      <c r="T485" s="439"/>
      <c r="U485" s="439"/>
      <c r="V485" s="439"/>
      <c r="W485" s="439"/>
      <c r="X485" s="439"/>
      <c r="Y485" s="439"/>
      <c r="Z485" s="439"/>
    </row>
    <row r="486" spans="1:26" ht="12.75">
      <c r="A486" s="439"/>
      <c r="B486" s="439"/>
      <c r="C486" s="439"/>
      <c r="D486" s="439"/>
      <c r="E486" s="439"/>
      <c r="F486" s="439"/>
      <c r="G486" s="439"/>
      <c r="H486" s="439"/>
      <c r="I486" s="439"/>
      <c r="J486" s="439"/>
      <c r="K486" s="439"/>
      <c r="L486" s="439"/>
      <c r="M486" s="439"/>
      <c r="N486" s="439"/>
      <c r="O486" s="439"/>
      <c r="P486" s="439"/>
      <c r="Q486" s="439"/>
      <c r="R486" s="439"/>
      <c r="S486" s="439"/>
      <c r="T486" s="439"/>
      <c r="U486" s="439"/>
      <c r="V486" s="439"/>
      <c r="W486" s="439"/>
      <c r="X486" s="439"/>
      <c r="Y486" s="439"/>
      <c r="Z486" s="439"/>
    </row>
    <row r="487" spans="1:26" ht="12.75">
      <c r="A487" s="439"/>
      <c r="B487" s="439"/>
      <c r="C487" s="439"/>
      <c r="D487" s="439"/>
      <c r="E487" s="439"/>
      <c r="F487" s="439"/>
      <c r="G487" s="439"/>
      <c r="H487" s="439"/>
      <c r="I487" s="439"/>
      <c r="J487" s="439"/>
      <c r="K487" s="439"/>
      <c r="L487" s="439"/>
      <c r="M487" s="439"/>
      <c r="N487" s="439"/>
      <c r="O487" s="439"/>
      <c r="P487" s="439"/>
      <c r="Q487" s="439"/>
      <c r="R487" s="439"/>
      <c r="S487" s="439"/>
      <c r="T487" s="439"/>
      <c r="U487" s="439"/>
      <c r="V487" s="439"/>
      <c r="W487" s="439"/>
      <c r="X487" s="439"/>
      <c r="Y487" s="439"/>
      <c r="Z487" s="439"/>
    </row>
    <row r="488" spans="1:26" ht="12.75">
      <c r="A488" s="439"/>
      <c r="B488" s="439"/>
      <c r="C488" s="439"/>
      <c r="D488" s="439"/>
      <c r="E488" s="439"/>
      <c r="F488" s="439"/>
      <c r="G488" s="439"/>
      <c r="H488" s="439"/>
      <c r="I488" s="439"/>
      <c r="J488" s="439"/>
      <c r="K488" s="439"/>
      <c r="L488" s="439"/>
      <c r="M488" s="439"/>
      <c r="N488" s="439"/>
      <c r="O488" s="439"/>
      <c r="P488" s="439"/>
      <c r="Q488" s="439"/>
      <c r="R488" s="439"/>
      <c r="S488" s="439"/>
      <c r="T488" s="439"/>
      <c r="U488" s="439"/>
      <c r="V488" s="439"/>
      <c r="W488" s="439"/>
      <c r="X488" s="439"/>
      <c r="Y488" s="439"/>
      <c r="Z488" s="439"/>
    </row>
    <row r="489" spans="1:26" ht="12.75">
      <c r="A489" s="439"/>
      <c r="B489" s="439"/>
      <c r="C489" s="439"/>
      <c r="D489" s="439"/>
      <c r="E489" s="439"/>
      <c r="F489" s="439"/>
      <c r="G489" s="439"/>
      <c r="H489" s="439"/>
      <c r="I489" s="439"/>
      <c r="J489" s="439"/>
      <c r="K489" s="439"/>
      <c r="L489" s="439"/>
      <c r="M489" s="439"/>
      <c r="N489" s="439"/>
      <c r="O489" s="439"/>
      <c r="P489" s="439"/>
      <c r="Q489" s="439"/>
      <c r="R489" s="439"/>
      <c r="S489" s="439"/>
      <c r="T489" s="439"/>
      <c r="U489" s="439"/>
      <c r="V489" s="439"/>
      <c r="W489" s="439"/>
      <c r="X489" s="439"/>
      <c r="Y489" s="439"/>
      <c r="Z489" s="439"/>
    </row>
    <row r="490" spans="1:26" ht="12.75">
      <c r="A490" s="439"/>
      <c r="B490" s="439"/>
      <c r="C490" s="439"/>
      <c r="D490" s="439"/>
      <c r="E490" s="439"/>
      <c r="F490" s="439"/>
      <c r="G490" s="439"/>
      <c r="H490" s="439"/>
      <c r="I490" s="439"/>
      <c r="J490" s="439"/>
      <c r="K490" s="439"/>
      <c r="L490" s="439"/>
      <c r="M490" s="439"/>
      <c r="N490" s="439"/>
      <c r="O490" s="439"/>
      <c r="P490" s="439"/>
      <c r="Q490" s="439"/>
      <c r="R490" s="439"/>
      <c r="S490" s="439"/>
      <c r="T490" s="439"/>
      <c r="U490" s="439"/>
      <c r="V490" s="439"/>
      <c r="W490" s="439"/>
      <c r="X490" s="439"/>
      <c r="Y490" s="439"/>
      <c r="Z490" s="439"/>
    </row>
    <row r="491" spans="1:26" ht="12.75">
      <c r="A491" s="439"/>
      <c r="B491" s="439"/>
      <c r="C491" s="439"/>
      <c r="D491" s="439"/>
      <c r="E491" s="439"/>
      <c r="F491" s="439"/>
      <c r="G491" s="439"/>
      <c r="H491" s="439"/>
      <c r="I491" s="439"/>
      <c r="J491" s="439"/>
      <c r="K491" s="439"/>
      <c r="L491" s="439"/>
      <c r="M491" s="439"/>
      <c r="N491" s="439"/>
      <c r="O491" s="439"/>
      <c r="P491" s="439"/>
      <c r="Q491" s="439"/>
      <c r="R491" s="439"/>
      <c r="S491" s="439"/>
      <c r="T491" s="439"/>
      <c r="U491" s="439"/>
      <c r="V491" s="439"/>
      <c r="W491" s="439"/>
      <c r="X491" s="439"/>
      <c r="Y491" s="439"/>
      <c r="Z491" s="439"/>
    </row>
    <row r="492" spans="1:26" ht="12.75">
      <c r="A492" s="439"/>
      <c r="B492" s="439"/>
      <c r="C492" s="439"/>
      <c r="D492" s="439"/>
      <c r="E492" s="439"/>
      <c r="F492" s="439"/>
      <c r="G492" s="439"/>
      <c r="H492" s="439"/>
      <c r="I492" s="439"/>
      <c r="J492" s="439"/>
      <c r="K492" s="439"/>
      <c r="L492" s="439"/>
      <c r="M492" s="439"/>
      <c r="N492" s="439"/>
      <c r="O492" s="439"/>
      <c r="P492" s="439"/>
      <c r="Q492" s="439"/>
      <c r="R492" s="439"/>
      <c r="S492" s="439"/>
      <c r="T492" s="439"/>
      <c r="U492" s="439"/>
      <c r="V492" s="439"/>
      <c r="W492" s="439"/>
      <c r="X492" s="439"/>
      <c r="Y492" s="439"/>
      <c r="Z492" s="439"/>
    </row>
    <row r="493" spans="1:26" ht="12.75">
      <c r="A493" s="439"/>
      <c r="B493" s="439"/>
      <c r="C493" s="439"/>
      <c r="D493" s="439"/>
      <c r="E493" s="439"/>
      <c r="F493" s="439"/>
      <c r="G493" s="439"/>
      <c r="H493" s="439"/>
      <c r="I493" s="439"/>
      <c r="J493" s="439"/>
      <c r="K493" s="439"/>
      <c r="L493" s="439"/>
      <c r="M493" s="439"/>
      <c r="N493" s="439"/>
      <c r="O493" s="439"/>
      <c r="P493" s="439"/>
      <c r="Q493" s="439"/>
      <c r="R493" s="439"/>
      <c r="S493" s="439"/>
      <c r="T493" s="439"/>
      <c r="U493" s="439"/>
      <c r="V493" s="439"/>
      <c r="W493" s="439"/>
      <c r="X493" s="439"/>
      <c r="Y493" s="439"/>
      <c r="Z493" s="439"/>
    </row>
    <row r="494" spans="1:26" ht="12.75">
      <c r="A494" s="439"/>
      <c r="B494" s="439"/>
      <c r="C494" s="439"/>
      <c r="D494" s="439"/>
      <c r="E494" s="439"/>
      <c r="F494" s="439"/>
      <c r="G494" s="439"/>
      <c r="H494" s="439"/>
      <c r="I494" s="439"/>
      <c r="J494" s="439"/>
      <c r="K494" s="439"/>
      <c r="L494" s="439"/>
      <c r="M494" s="439"/>
      <c r="N494" s="439"/>
      <c r="O494" s="439"/>
      <c r="P494" s="439"/>
      <c r="Q494" s="439"/>
      <c r="R494" s="439"/>
      <c r="S494" s="439"/>
      <c r="T494" s="439"/>
      <c r="U494" s="439"/>
      <c r="V494" s="439"/>
      <c r="W494" s="439"/>
      <c r="X494" s="439"/>
      <c r="Y494" s="439"/>
      <c r="Z494" s="439"/>
    </row>
    <row r="495" spans="1:26" ht="12.75">
      <c r="A495" s="439"/>
      <c r="B495" s="439"/>
      <c r="C495" s="439"/>
      <c r="D495" s="439"/>
      <c r="E495" s="439"/>
      <c r="F495" s="439"/>
      <c r="G495" s="439"/>
      <c r="H495" s="439"/>
      <c r="I495" s="439"/>
      <c r="J495" s="439"/>
      <c r="K495" s="439"/>
      <c r="L495" s="439"/>
      <c r="M495" s="439"/>
      <c r="N495" s="439"/>
      <c r="O495" s="439"/>
      <c r="P495" s="439"/>
      <c r="Q495" s="439"/>
      <c r="R495" s="439"/>
      <c r="S495" s="439"/>
      <c r="T495" s="439"/>
      <c r="U495" s="439"/>
      <c r="V495" s="439"/>
      <c r="W495" s="439"/>
      <c r="X495" s="439"/>
      <c r="Y495" s="439"/>
      <c r="Z495" s="439"/>
    </row>
    <row r="496" spans="1:26" ht="12.75">
      <c r="A496" s="439"/>
      <c r="B496" s="439"/>
      <c r="C496" s="439"/>
      <c r="D496" s="439"/>
      <c r="E496" s="439"/>
      <c r="F496" s="439"/>
      <c r="G496" s="439"/>
      <c r="H496" s="439"/>
      <c r="I496" s="439"/>
      <c r="J496" s="439"/>
      <c r="K496" s="439"/>
      <c r="L496" s="439"/>
      <c r="M496" s="439"/>
      <c r="N496" s="439"/>
      <c r="O496" s="439"/>
      <c r="P496" s="439"/>
      <c r="Q496" s="439"/>
      <c r="R496" s="439"/>
      <c r="S496" s="439"/>
      <c r="T496" s="439"/>
      <c r="U496" s="439"/>
      <c r="V496" s="439"/>
      <c r="W496" s="439"/>
      <c r="X496" s="439"/>
      <c r="Y496" s="439"/>
      <c r="Z496" s="439"/>
    </row>
    <row r="497" spans="1:26" ht="12.75">
      <c r="A497" s="439"/>
      <c r="B497" s="439"/>
      <c r="C497" s="439"/>
      <c r="D497" s="439"/>
      <c r="E497" s="439"/>
      <c r="F497" s="439"/>
      <c r="G497" s="439"/>
      <c r="H497" s="439"/>
      <c r="I497" s="439"/>
      <c r="J497" s="439"/>
      <c r="K497" s="439"/>
      <c r="L497" s="439"/>
      <c r="M497" s="439"/>
      <c r="N497" s="439"/>
      <c r="O497" s="439"/>
      <c r="P497" s="439"/>
      <c r="Q497" s="439"/>
      <c r="R497" s="439"/>
      <c r="S497" s="439"/>
      <c r="T497" s="439"/>
      <c r="U497" s="439"/>
      <c r="V497" s="439"/>
      <c r="W497" s="439"/>
      <c r="X497" s="439"/>
      <c r="Y497" s="439"/>
      <c r="Z497" s="439"/>
    </row>
    <row r="498" spans="1:26" ht="12.75">
      <c r="A498" s="439"/>
      <c r="B498" s="439"/>
      <c r="C498" s="439"/>
      <c r="D498" s="439"/>
      <c r="E498" s="439"/>
      <c r="F498" s="439"/>
      <c r="G498" s="439"/>
      <c r="H498" s="439"/>
      <c r="I498" s="439"/>
      <c r="J498" s="439"/>
      <c r="K498" s="439"/>
      <c r="L498" s="439"/>
      <c r="M498" s="439"/>
      <c r="N498" s="439"/>
      <c r="O498" s="439"/>
      <c r="P498" s="439"/>
      <c r="Q498" s="439"/>
      <c r="R498" s="439"/>
      <c r="S498" s="439"/>
      <c r="T498" s="439"/>
      <c r="U498" s="439"/>
      <c r="V498" s="439"/>
      <c r="W498" s="439"/>
      <c r="X498" s="439"/>
      <c r="Y498" s="439"/>
      <c r="Z498" s="439"/>
    </row>
    <row r="499" spans="1:26" ht="12.75">
      <c r="A499" s="439"/>
      <c r="B499" s="439"/>
      <c r="C499" s="439"/>
      <c r="D499" s="439"/>
      <c r="E499" s="439"/>
      <c r="F499" s="439"/>
      <c r="G499" s="439"/>
      <c r="H499" s="439"/>
      <c r="I499" s="439"/>
      <c r="J499" s="439"/>
      <c r="K499" s="439"/>
      <c r="L499" s="439"/>
      <c r="M499" s="439"/>
      <c r="N499" s="439"/>
      <c r="O499" s="439"/>
      <c r="P499" s="439"/>
      <c r="Q499" s="439"/>
      <c r="R499" s="439"/>
      <c r="S499" s="439"/>
      <c r="T499" s="439"/>
      <c r="U499" s="439"/>
      <c r="V499" s="439"/>
      <c r="W499" s="439"/>
      <c r="X499" s="439"/>
      <c r="Y499" s="439"/>
      <c r="Z499" s="439"/>
    </row>
    <row r="500" spans="1:26" ht="12.75">
      <c r="A500" s="439"/>
      <c r="B500" s="439"/>
      <c r="C500" s="439"/>
      <c r="D500" s="439"/>
      <c r="E500" s="439"/>
      <c r="F500" s="439"/>
      <c r="G500" s="439"/>
      <c r="H500" s="439"/>
      <c r="I500" s="439"/>
      <c r="J500" s="439"/>
      <c r="K500" s="439"/>
      <c r="L500" s="439"/>
      <c r="M500" s="439"/>
      <c r="N500" s="439"/>
      <c r="O500" s="439"/>
      <c r="P500" s="439"/>
      <c r="Q500" s="439"/>
      <c r="R500" s="439"/>
      <c r="S500" s="439"/>
      <c r="T500" s="439"/>
      <c r="U500" s="439"/>
      <c r="V500" s="439"/>
      <c r="W500" s="439"/>
      <c r="X500" s="439"/>
      <c r="Y500" s="439"/>
      <c r="Z500" s="439"/>
    </row>
    <row r="501" spans="1:26" ht="12.75">
      <c r="A501" s="439"/>
      <c r="B501" s="439"/>
      <c r="C501" s="439"/>
      <c r="D501" s="439"/>
      <c r="E501" s="439"/>
      <c r="F501" s="439"/>
      <c r="G501" s="439"/>
      <c r="H501" s="439"/>
      <c r="I501" s="439"/>
      <c r="J501" s="439"/>
      <c r="K501" s="439"/>
      <c r="L501" s="439"/>
      <c r="M501" s="439"/>
      <c r="N501" s="439"/>
      <c r="O501" s="439"/>
      <c r="P501" s="439"/>
      <c r="Q501" s="439"/>
      <c r="R501" s="439"/>
      <c r="S501" s="439"/>
      <c r="T501" s="439"/>
      <c r="U501" s="439"/>
      <c r="V501" s="439"/>
      <c r="W501" s="439"/>
      <c r="X501" s="439"/>
      <c r="Y501" s="439"/>
      <c r="Z501" s="439"/>
    </row>
    <row r="502" spans="1:26" ht="12.75">
      <c r="A502" s="439"/>
      <c r="B502" s="439"/>
      <c r="C502" s="439"/>
      <c r="D502" s="439"/>
      <c r="E502" s="439"/>
      <c r="F502" s="439"/>
      <c r="G502" s="439"/>
      <c r="H502" s="439"/>
      <c r="I502" s="439"/>
      <c r="J502" s="439"/>
      <c r="K502" s="439"/>
      <c r="L502" s="439"/>
      <c r="M502" s="439"/>
      <c r="N502" s="439"/>
      <c r="O502" s="439"/>
      <c r="P502" s="439"/>
      <c r="Q502" s="439"/>
      <c r="R502" s="439"/>
      <c r="S502" s="439"/>
      <c r="T502" s="439"/>
      <c r="U502" s="439"/>
      <c r="V502" s="439"/>
      <c r="W502" s="439"/>
      <c r="X502" s="439"/>
      <c r="Y502" s="439"/>
      <c r="Z502" s="439"/>
    </row>
    <row r="503" spans="1:26" ht="12.75">
      <c r="A503" s="439"/>
      <c r="B503" s="439"/>
      <c r="C503" s="439"/>
      <c r="D503" s="439"/>
      <c r="E503" s="439"/>
      <c r="F503" s="439"/>
      <c r="G503" s="439"/>
      <c r="H503" s="439"/>
      <c r="I503" s="439"/>
      <c r="J503" s="439"/>
      <c r="K503" s="439"/>
      <c r="L503" s="439"/>
      <c r="M503" s="439"/>
      <c r="N503" s="439"/>
      <c r="O503" s="439"/>
      <c r="P503" s="439"/>
      <c r="Q503" s="439"/>
      <c r="R503" s="439"/>
      <c r="S503" s="439"/>
      <c r="T503" s="439"/>
      <c r="U503" s="439"/>
      <c r="V503" s="439"/>
      <c r="W503" s="439"/>
      <c r="X503" s="439"/>
      <c r="Y503" s="439"/>
      <c r="Z503" s="439"/>
    </row>
    <row r="504" spans="1:26" ht="12.75">
      <c r="A504" s="439"/>
      <c r="B504" s="439"/>
      <c r="C504" s="439"/>
      <c r="D504" s="439"/>
      <c r="E504" s="439"/>
      <c r="F504" s="439"/>
      <c r="G504" s="439"/>
      <c r="H504" s="439"/>
      <c r="I504" s="439"/>
      <c r="J504" s="439"/>
      <c r="K504" s="439"/>
      <c r="L504" s="439"/>
      <c r="M504" s="439"/>
      <c r="N504" s="439"/>
      <c r="O504" s="439"/>
      <c r="P504" s="439"/>
      <c r="Q504" s="439"/>
      <c r="R504" s="439"/>
      <c r="S504" s="439"/>
      <c r="T504" s="439"/>
      <c r="U504" s="439"/>
      <c r="V504" s="439"/>
      <c r="W504" s="439"/>
      <c r="X504" s="439"/>
      <c r="Y504" s="439"/>
      <c r="Z504" s="439"/>
    </row>
    <row r="505" spans="1:26" ht="12.75">
      <c r="A505" s="439"/>
      <c r="B505" s="439"/>
      <c r="C505" s="439"/>
      <c r="D505" s="439"/>
      <c r="E505" s="439"/>
      <c r="F505" s="439"/>
      <c r="G505" s="439"/>
      <c r="H505" s="439"/>
      <c r="I505" s="439"/>
      <c r="J505" s="439"/>
      <c r="K505" s="439"/>
      <c r="L505" s="439"/>
      <c r="M505" s="439"/>
      <c r="N505" s="439"/>
      <c r="O505" s="439"/>
      <c r="P505" s="439"/>
      <c r="Q505" s="439"/>
      <c r="R505" s="439"/>
      <c r="S505" s="439"/>
      <c r="T505" s="439"/>
      <c r="U505" s="439"/>
      <c r="V505" s="439"/>
      <c r="W505" s="439"/>
      <c r="X505" s="439"/>
      <c r="Y505" s="439"/>
      <c r="Z505" s="439"/>
    </row>
    <row r="506" spans="1:26" ht="12.75">
      <c r="A506" s="439"/>
      <c r="B506" s="439"/>
      <c r="C506" s="439"/>
      <c r="D506" s="439"/>
      <c r="E506" s="439"/>
      <c r="F506" s="439"/>
      <c r="G506" s="439"/>
      <c r="H506" s="439"/>
      <c r="I506" s="439"/>
      <c r="J506" s="439"/>
      <c r="K506" s="439"/>
      <c r="L506" s="439"/>
      <c r="M506" s="439"/>
      <c r="N506" s="439"/>
      <c r="O506" s="439"/>
      <c r="P506" s="439"/>
      <c r="Q506" s="439"/>
      <c r="R506" s="439"/>
      <c r="S506" s="439"/>
      <c r="T506" s="439"/>
      <c r="U506" s="439"/>
      <c r="V506" s="439"/>
      <c r="W506" s="439"/>
      <c r="X506" s="439"/>
      <c r="Y506" s="439"/>
      <c r="Z506" s="439"/>
    </row>
    <row r="507" spans="1:26" ht="12.75">
      <c r="A507" s="439"/>
      <c r="B507" s="439"/>
      <c r="C507" s="439"/>
      <c r="D507" s="439"/>
      <c r="E507" s="439"/>
      <c r="F507" s="439"/>
      <c r="G507" s="439"/>
      <c r="H507" s="439"/>
      <c r="I507" s="439"/>
      <c r="J507" s="439"/>
      <c r="K507" s="439"/>
      <c r="L507" s="439"/>
      <c r="M507" s="439"/>
      <c r="N507" s="439"/>
      <c r="O507" s="439"/>
      <c r="P507" s="439"/>
      <c r="Q507" s="439"/>
      <c r="R507" s="439"/>
      <c r="S507" s="439"/>
      <c r="T507" s="439"/>
      <c r="U507" s="439"/>
      <c r="V507" s="439"/>
      <c r="W507" s="439"/>
      <c r="X507" s="439"/>
      <c r="Y507" s="439"/>
      <c r="Z507" s="439"/>
    </row>
    <row r="508" spans="1:26" ht="12.75">
      <c r="A508" s="439"/>
      <c r="B508" s="439"/>
      <c r="C508" s="439"/>
      <c r="D508" s="439"/>
      <c r="E508" s="439"/>
      <c r="F508" s="439"/>
      <c r="G508" s="439"/>
      <c r="H508" s="439"/>
      <c r="I508" s="439"/>
      <c r="J508" s="439"/>
      <c r="K508" s="439"/>
      <c r="L508" s="439"/>
      <c r="M508" s="439"/>
      <c r="N508" s="439"/>
      <c r="O508" s="439"/>
      <c r="P508" s="439"/>
      <c r="Q508" s="439"/>
      <c r="R508" s="439"/>
      <c r="S508" s="439"/>
      <c r="T508" s="439"/>
      <c r="U508" s="439"/>
      <c r="V508" s="439"/>
      <c r="W508" s="439"/>
      <c r="X508" s="439"/>
      <c r="Y508" s="439"/>
      <c r="Z508" s="439"/>
    </row>
    <row r="509" spans="1:26" ht="12.75">
      <c r="A509" s="439"/>
      <c r="B509" s="439"/>
      <c r="C509" s="439"/>
      <c r="D509" s="439"/>
      <c r="E509" s="439"/>
      <c r="F509" s="439"/>
      <c r="G509" s="439"/>
      <c r="H509" s="439"/>
      <c r="I509" s="439"/>
      <c r="J509" s="439"/>
      <c r="K509" s="439"/>
      <c r="L509" s="439"/>
      <c r="M509" s="439"/>
      <c r="N509" s="439"/>
      <c r="O509" s="439"/>
      <c r="P509" s="439"/>
      <c r="Q509" s="439"/>
      <c r="R509" s="439"/>
      <c r="S509" s="439"/>
      <c r="T509" s="439"/>
      <c r="U509" s="439"/>
      <c r="V509" s="439"/>
      <c r="W509" s="439"/>
      <c r="X509" s="439"/>
      <c r="Y509" s="439"/>
      <c r="Z509" s="439"/>
    </row>
    <row r="510" spans="1:26" ht="12.75">
      <c r="A510" s="439"/>
      <c r="B510" s="439"/>
      <c r="C510" s="439"/>
      <c r="D510" s="439"/>
      <c r="E510" s="439"/>
      <c r="F510" s="439"/>
      <c r="G510" s="439"/>
      <c r="H510" s="439"/>
      <c r="I510" s="439"/>
      <c r="J510" s="439"/>
      <c r="K510" s="439"/>
      <c r="L510" s="439"/>
      <c r="M510" s="439"/>
      <c r="N510" s="439"/>
      <c r="O510" s="439"/>
      <c r="P510" s="439"/>
      <c r="Q510" s="439"/>
      <c r="R510" s="439"/>
      <c r="S510" s="439"/>
      <c r="T510" s="439"/>
      <c r="U510" s="439"/>
      <c r="V510" s="439"/>
      <c r="W510" s="439"/>
      <c r="X510" s="439"/>
      <c r="Y510" s="439"/>
      <c r="Z510" s="439"/>
    </row>
    <row r="511" spans="1:26" ht="12.75">
      <c r="A511" s="439"/>
      <c r="B511" s="439"/>
      <c r="C511" s="439"/>
      <c r="D511" s="439"/>
      <c r="E511" s="439"/>
      <c r="F511" s="439"/>
      <c r="G511" s="439"/>
      <c r="H511" s="439"/>
      <c r="I511" s="439"/>
      <c r="J511" s="439"/>
      <c r="K511" s="439"/>
      <c r="L511" s="439"/>
      <c r="M511" s="439"/>
      <c r="N511" s="439"/>
      <c r="O511" s="439"/>
      <c r="P511" s="439"/>
      <c r="Q511" s="439"/>
      <c r="R511" s="439"/>
      <c r="S511" s="439"/>
      <c r="T511" s="439"/>
      <c r="U511" s="439"/>
      <c r="V511" s="439"/>
      <c r="W511" s="439"/>
      <c r="X511" s="439"/>
      <c r="Y511" s="439"/>
      <c r="Z511" s="439"/>
    </row>
    <row r="512" spans="1:26" ht="12.75">
      <c r="A512" s="439"/>
      <c r="B512" s="439"/>
      <c r="C512" s="439"/>
      <c r="D512" s="439"/>
      <c r="E512" s="439"/>
      <c r="F512" s="439"/>
      <c r="G512" s="439"/>
      <c r="H512" s="439"/>
      <c r="I512" s="439"/>
      <c r="J512" s="439"/>
      <c r="K512" s="439"/>
      <c r="L512" s="439"/>
      <c r="M512" s="439"/>
      <c r="N512" s="439"/>
      <c r="O512" s="439"/>
      <c r="P512" s="439"/>
      <c r="Q512" s="439"/>
      <c r="R512" s="439"/>
      <c r="S512" s="439"/>
      <c r="T512" s="439"/>
      <c r="U512" s="439"/>
      <c r="V512" s="439"/>
      <c r="W512" s="439"/>
      <c r="X512" s="439"/>
      <c r="Y512" s="439"/>
      <c r="Z512" s="439"/>
    </row>
    <row r="513" spans="1:26" ht="12.75">
      <c r="A513" s="439"/>
      <c r="B513" s="439"/>
      <c r="C513" s="439"/>
      <c r="D513" s="439"/>
      <c r="E513" s="439"/>
      <c r="F513" s="439"/>
      <c r="G513" s="439"/>
      <c r="H513" s="439"/>
      <c r="I513" s="439"/>
      <c r="J513" s="439"/>
      <c r="K513" s="439"/>
      <c r="L513" s="439"/>
      <c r="M513" s="439"/>
      <c r="N513" s="439"/>
      <c r="O513" s="439"/>
      <c r="P513" s="439"/>
      <c r="Q513" s="439"/>
      <c r="R513" s="439"/>
      <c r="S513" s="439"/>
      <c r="T513" s="439"/>
      <c r="U513" s="439"/>
      <c r="V513" s="439"/>
      <c r="W513" s="439"/>
      <c r="X513" s="439"/>
      <c r="Y513" s="439"/>
      <c r="Z513" s="439"/>
    </row>
    <row r="514" spans="1:26" ht="12.75">
      <c r="A514" s="439"/>
      <c r="B514" s="439"/>
      <c r="C514" s="439"/>
      <c r="D514" s="439"/>
      <c r="E514" s="439"/>
      <c r="F514" s="439"/>
      <c r="G514" s="439"/>
      <c r="H514" s="439"/>
      <c r="I514" s="439"/>
      <c r="J514" s="439"/>
      <c r="K514" s="439"/>
      <c r="L514" s="439"/>
      <c r="M514" s="439"/>
      <c r="N514" s="439"/>
      <c r="O514" s="439"/>
      <c r="P514" s="439"/>
      <c r="Q514" s="439"/>
      <c r="R514" s="439"/>
      <c r="S514" s="439"/>
      <c r="T514" s="439"/>
      <c r="U514" s="439"/>
      <c r="V514" s="439"/>
      <c r="W514" s="439"/>
      <c r="X514" s="439"/>
      <c r="Y514" s="439"/>
      <c r="Z514" s="439"/>
    </row>
    <row r="515" spans="1:26" ht="12.75">
      <c r="A515" s="439"/>
      <c r="B515" s="439"/>
      <c r="C515" s="439"/>
      <c r="D515" s="439"/>
      <c r="E515" s="439"/>
      <c r="F515" s="439"/>
      <c r="G515" s="439"/>
      <c r="H515" s="439"/>
      <c r="I515" s="439"/>
      <c r="J515" s="439"/>
      <c r="K515" s="439"/>
      <c r="L515" s="439"/>
      <c r="M515" s="439"/>
      <c r="N515" s="439"/>
      <c r="O515" s="439"/>
      <c r="P515" s="439"/>
      <c r="Q515" s="439"/>
      <c r="R515" s="439"/>
      <c r="S515" s="439"/>
      <c r="T515" s="439"/>
      <c r="U515" s="439"/>
      <c r="V515" s="439"/>
      <c r="W515" s="439"/>
      <c r="X515" s="439"/>
      <c r="Y515" s="439"/>
      <c r="Z515" s="439"/>
    </row>
    <row r="516" spans="1:26" ht="12.75">
      <c r="A516" s="439"/>
      <c r="B516" s="439"/>
      <c r="C516" s="439"/>
      <c r="D516" s="439"/>
      <c r="E516" s="439"/>
      <c r="F516" s="439"/>
      <c r="G516" s="439"/>
      <c r="H516" s="439"/>
      <c r="I516" s="439"/>
      <c r="J516" s="439"/>
      <c r="K516" s="439"/>
      <c r="L516" s="439"/>
      <c r="M516" s="439"/>
      <c r="N516" s="439"/>
      <c r="O516" s="439"/>
      <c r="P516" s="439"/>
      <c r="Q516" s="439"/>
      <c r="R516" s="439"/>
      <c r="S516" s="439"/>
      <c r="T516" s="439"/>
      <c r="U516" s="439"/>
      <c r="V516" s="439"/>
      <c r="W516" s="439"/>
      <c r="X516" s="439"/>
      <c r="Y516" s="439"/>
      <c r="Z516" s="439"/>
    </row>
    <row r="517" spans="1:26" ht="12.75">
      <c r="A517" s="439"/>
      <c r="B517" s="439"/>
      <c r="C517" s="439"/>
      <c r="D517" s="439"/>
      <c r="E517" s="439"/>
      <c r="F517" s="439"/>
      <c r="G517" s="439"/>
      <c r="H517" s="439"/>
      <c r="I517" s="439"/>
      <c r="J517" s="439"/>
      <c r="K517" s="439"/>
      <c r="L517" s="439"/>
      <c r="M517" s="439"/>
      <c r="N517" s="439"/>
      <c r="O517" s="439"/>
      <c r="P517" s="439"/>
      <c r="Q517" s="439"/>
      <c r="R517" s="439"/>
      <c r="S517" s="439"/>
      <c r="T517" s="439"/>
      <c r="U517" s="439"/>
      <c r="V517" s="439"/>
      <c r="W517" s="439"/>
      <c r="X517" s="439"/>
      <c r="Y517" s="439"/>
      <c r="Z517" s="439"/>
    </row>
    <row r="518" spans="1:26" ht="12.75">
      <c r="A518" s="439"/>
      <c r="B518" s="439"/>
      <c r="C518" s="439"/>
      <c r="D518" s="439"/>
      <c r="E518" s="439"/>
      <c r="F518" s="439"/>
      <c r="G518" s="439"/>
      <c r="H518" s="439"/>
      <c r="I518" s="439"/>
      <c r="J518" s="439"/>
      <c r="K518" s="439"/>
      <c r="L518" s="439"/>
      <c r="M518" s="439"/>
      <c r="N518" s="439"/>
      <c r="O518" s="439"/>
      <c r="P518" s="439"/>
      <c r="Q518" s="439"/>
      <c r="R518" s="439"/>
      <c r="S518" s="439"/>
      <c r="T518" s="439"/>
      <c r="U518" s="439"/>
      <c r="V518" s="439"/>
      <c r="W518" s="439"/>
      <c r="X518" s="439"/>
      <c r="Y518" s="439"/>
      <c r="Z518" s="439"/>
    </row>
    <row r="519" spans="1:26" ht="12.75">
      <c r="A519" s="439"/>
      <c r="B519" s="439"/>
      <c r="C519" s="439"/>
      <c r="D519" s="439"/>
      <c r="E519" s="439"/>
      <c r="F519" s="439"/>
      <c r="G519" s="439"/>
      <c r="H519" s="439"/>
      <c r="I519" s="439"/>
      <c r="J519" s="439"/>
      <c r="K519" s="439"/>
      <c r="L519" s="439"/>
      <c r="M519" s="439"/>
      <c r="N519" s="439"/>
      <c r="O519" s="439"/>
      <c r="P519" s="439"/>
      <c r="Q519" s="439"/>
      <c r="R519" s="439"/>
      <c r="S519" s="439"/>
      <c r="T519" s="439"/>
      <c r="U519" s="439"/>
      <c r="V519" s="439"/>
      <c r="W519" s="439"/>
      <c r="X519" s="439"/>
      <c r="Y519" s="439"/>
      <c r="Z519" s="439"/>
    </row>
    <row r="520" spans="1:26" ht="12.75">
      <c r="A520" s="439"/>
      <c r="B520" s="439"/>
      <c r="C520" s="439"/>
      <c r="D520" s="439"/>
      <c r="E520" s="439"/>
      <c r="F520" s="439"/>
      <c r="G520" s="439"/>
      <c r="H520" s="439"/>
      <c r="I520" s="439"/>
      <c r="J520" s="439"/>
      <c r="K520" s="439"/>
      <c r="L520" s="439"/>
      <c r="M520" s="439"/>
      <c r="N520" s="439"/>
      <c r="O520" s="439"/>
      <c r="P520" s="439"/>
      <c r="Q520" s="439"/>
      <c r="R520" s="439"/>
      <c r="S520" s="439"/>
      <c r="T520" s="439"/>
      <c r="U520" s="439"/>
      <c r="V520" s="439"/>
      <c r="W520" s="439"/>
      <c r="X520" s="439"/>
      <c r="Y520" s="439"/>
      <c r="Z520" s="439"/>
    </row>
    <row r="521" spans="1:26" ht="12.75">
      <c r="A521" s="439"/>
      <c r="B521" s="439"/>
      <c r="C521" s="439"/>
      <c r="D521" s="439"/>
      <c r="E521" s="439"/>
      <c r="F521" s="439"/>
      <c r="G521" s="439"/>
      <c r="H521" s="439"/>
      <c r="I521" s="439"/>
      <c r="J521" s="439"/>
      <c r="K521" s="439"/>
      <c r="L521" s="439"/>
      <c r="M521" s="439"/>
      <c r="N521" s="439"/>
      <c r="O521" s="439"/>
      <c r="P521" s="439"/>
      <c r="Q521" s="439"/>
      <c r="R521" s="439"/>
      <c r="S521" s="439"/>
      <c r="T521" s="439"/>
      <c r="U521" s="439"/>
      <c r="V521" s="439"/>
      <c r="W521" s="439"/>
      <c r="X521" s="439"/>
      <c r="Y521" s="439"/>
      <c r="Z521" s="439"/>
    </row>
    <row r="522" spans="1:26" ht="12.75">
      <c r="A522" s="439"/>
      <c r="B522" s="439"/>
      <c r="C522" s="439"/>
      <c r="D522" s="439"/>
      <c r="E522" s="439"/>
      <c r="F522" s="439"/>
      <c r="G522" s="439"/>
      <c r="H522" s="439"/>
      <c r="I522" s="439"/>
      <c r="J522" s="439"/>
      <c r="K522" s="439"/>
      <c r="L522" s="439"/>
      <c r="M522" s="439"/>
      <c r="N522" s="439"/>
      <c r="O522" s="439"/>
      <c r="P522" s="439"/>
      <c r="Q522" s="439"/>
      <c r="R522" s="439"/>
      <c r="S522" s="439"/>
      <c r="T522" s="439"/>
      <c r="U522" s="439"/>
      <c r="V522" s="439"/>
      <c r="W522" s="439"/>
      <c r="X522" s="439"/>
      <c r="Y522" s="439"/>
      <c r="Z522" s="439"/>
    </row>
    <row r="523" spans="1:26" ht="12.75">
      <c r="A523" s="439"/>
      <c r="B523" s="439"/>
      <c r="C523" s="439"/>
      <c r="D523" s="439"/>
      <c r="E523" s="439"/>
      <c r="F523" s="439"/>
      <c r="G523" s="439"/>
      <c r="H523" s="439"/>
      <c r="I523" s="439"/>
      <c r="J523" s="439"/>
      <c r="K523" s="439"/>
      <c r="L523" s="439"/>
      <c r="M523" s="439"/>
      <c r="N523" s="439"/>
      <c r="O523" s="439"/>
      <c r="P523" s="439"/>
      <c r="Q523" s="439"/>
      <c r="R523" s="439"/>
      <c r="S523" s="439"/>
      <c r="T523" s="439"/>
      <c r="U523" s="439"/>
      <c r="V523" s="439"/>
      <c r="W523" s="439"/>
      <c r="X523" s="439"/>
      <c r="Y523" s="439"/>
      <c r="Z523" s="439"/>
    </row>
    <row r="524" spans="1:26" ht="12.75">
      <c r="A524" s="439"/>
      <c r="B524" s="439"/>
      <c r="C524" s="439"/>
      <c r="D524" s="439"/>
      <c r="E524" s="439"/>
      <c r="F524" s="439"/>
      <c r="G524" s="439"/>
      <c r="H524" s="439"/>
      <c r="I524" s="439"/>
      <c r="J524" s="439"/>
      <c r="K524" s="439"/>
      <c r="L524" s="439"/>
      <c r="M524" s="439"/>
      <c r="N524" s="439"/>
      <c r="O524" s="439"/>
      <c r="P524" s="439"/>
      <c r="Q524" s="439"/>
      <c r="R524" s="439"/>
      <c r="S524" s="439"/>
      <c r="T524" s="439"/>
      <c r="U524" s="439"/>
      <c r="V524" s="439"/>
      <c r="W524" s="439"/>
      <c r="X524" s="439"/>
      <c r="Y524" s="439"/>
      <c r="Z524" s="439"/>
    </row>
    <row r="525" spans="1:26" ht="12.75">
      <c r="A525" s="439"/>
      <c r="B525" s="439"/>
      <c r="C525" s="439"/>
      <c r="D525" s="439"/>
      <c r="E525" s="439"/>
      <c r="F525" s="439"/>
      <c r="G525" s="439"/>
      <c r="H525" s="439"/>
      <c r="I525" s="439"/>
      <c r="J525" s="439"/>
      <c r="K525" s="439"/>
      <c r="L525" s="439"/>
      <c r="M525" s="439"/>
      <c r="N525" s="439"/>
      <c r="O525" s="439"/>
      <c r="P525" s="439"/>
      <c r="Q525" s="439"/>
      <c r="R525" s="439"/>
      <c r="S525" s="439"/>
      <c r="T525" s="439"/>
      <c r="U525" s="439"/>
      <c r="V525" s="439"/>
      <c r="W525" s="439"/>
      <c r="X525" s="439"/>
      <c r="Y525" s="439"/>
      <c r="Z525" s="439"/>
    </row>
    <row r="526" spans="1:26" ht="12.75">
      <c r="A526" s="439"/>
      <c r="B526" s="439"/>
      <c r="C526" s="439"/>
      <c r="D526" s="439"/>
      <c r="E526" s="439"/>
      <c r="F526" s="439"/>
      <c r="G526" s="439"/>
      <c r="H526" s="439"/>
      <c r="I526" s="439"/>
      <c r="J526" s="439"/>
      <c r="K526" s="439"/>
      <c r="L526" s="439"/>
      <c r="M526" s="439"/>
      <c r="N526" s="439"/>
      <c r="O526" s="439"/>
      <c r="P526" s="439"/>
      <c r="Q526" s="439"/>
      <c r="R526" s="439"/>
      <c r="S526" s="439"/>
      <c r="T526" s="439"/>
      <c r="U526" s="439"/>
      <c r="V526" s="439"/>
      <c r="W526" s="439"/>
      <c r="X526" s="439"/>
      <c r="Y526" s="439"/>
      <c r="Z526" s="439"/>
    </row>
    <row r="527" spans="1:26" ht="12.75">
      <c r="A527" s="439"/>
      <c r="B527" s="439"/>
      <c r="C527" s="439"/>
      <c r="D527" s="439"/>
      <c r="E527" s="439"/>
      <c r="F527" s="439"/>
      <c r="G527" s="439"/>
      <c r="H527" s="439"/>
      <c r="I527" s="439"/>
      <c r="J527" s="439"/>
      <c r="K527" s="439"/>
      <c r="L527" s="439"/>
      <c r="M527" s="439"/>
      <c r="N527" s="439"/>
      <c r="O527" s="439"/>
      <c r="P527" s="439"/>
      <c r="Q527" s="439"/>
      <c r="R527" s="439"/>
      <c r="S527" s="439"/>
      <c r="T527" s="439"/>
      <c r="U527" s="439"/>
      <c r="V527" s="439"/>
      <c r="W527" s="439"/>
      <c r="X527" s="439"/>
      <c r="Y527" s="439"/>
      <c r="Z527" s="439"/>
    </row>
    <row r="528" spans="1:26" ht="12.75">
      <c r="A528" s="439"/>
      <c r="B528" s="439"/>
      <c r="C528" s="439"/>
      <c r="D528" s="439"/>
      <c r="E528" s="439"/>
      <c r="F528" s="439"/>
      <c r="G528" s="439"/>
      <c r="H528" s="439"/>
      <c r="I528" s="439"/>
      <c r="J528" s="439"/>
      <c r="K528" s="439"/>
      <c r="L528" s="439"/>
      <c r="M528" s="439"/>
      <c r="N528" s="439"/>
      <c r="O528" s="439"/>
      <c r="P528" s="439"/>
      <c r="Q528" s="439"/>
      <c r="R528" s="439"/>
      <c r="S528" s="439"/>
      <c r="T528" s="439"/>
      <c r="U528" s="439"/>
      <c r="V528" s="439"/>
      <c r="W528" s="439"/>
      <c r="X528" s="439"/>
      <c r="Y528" s="439"/>
      <c r="Z528" s="439"/>
    </row>
    <row r="529" spans="1:26" ht="12.75">
      <c r="A529" s="439"/>
      <c r="B529" s="439"/>
      <c r="C529" s="439"/>
      <c r="D529" s="439"/>
      <c r="E529" s="439"/>
      <c r="F529" s="439"/>
      <c r="G529" s="439"/>
      <c r="H529" s="439"/>
      <c r="I529" s="439"/>
      <c r="J529" s="439"/>
      <c r="K529" s="439"/>
      <c r="L529" s="439"/>
      <c r="M529" s="439"/>
      <c r="N529" s="439"/>
      <c r="O529" s="439"/>
      <c r="P529" s="439"/>
      <c r="Q529" s="439"/>
      <c r="R529" s="439"/>
      <c r="S529" s="439"/>
      <c r="T529" s="439"/>
      <c r="U529" s="439"/>
      <c r="V529" s="439"/>
      <c r="W529" s="439"/>
      <c r="X529" s="439"/>
      <c r="Y529" s="439"/>
      <c r="Z529" s="439"/>
    </row>
    <row r="530" spans="1:26" ht="12.75">
      <c r="A530" s="439"/>
      <c r="B530" s="439"/>
      <c r="C530" s="439"/>
      <c r="D530" s="439"/>
      <c r="E530" s="439"/>
      <c r="F530" s="439"/>
      <c r="G530" s="439"/>
      <c r="H530" s="439"/>
      <c r="I530" s="439"/>
      <c r="J530" s="439"/>
      <c r="K530" s="439"/>
      <c r="L530" s="439"/>
      <c r="M530" s="439"/>
      <c r="N530" s="439"/>
      <c r="O530" s="439"/>
      <c r="P530" s="439"/>
      <c r="Q530" s="439"/>
      <c r="R530" s="439"/>
      <c r="S530" s="439"/>
      <c r="T530" s="439"/>
      <c r="U530" s="439"/>
      <c r="V530" s="439"/>
      <c r="W530" s="439"/>
      <c r="X530" s="439"/>
      <c r="Y530" s="439"/>
      <c r="Z530" s="439"/>
    </row>
    <row r="531" spans="1:26" ht="12.75">
      <c r="A531" s="439"/>
      <c r="B531" s="439"/>
      <c r="C531" s="439"/>
      <c r="D531" s="439"/>
      <c r="E531" s="439"/>
      <c r="F531" s="439"/>
      <c r="G531" s="439"/>
      <c r="H531" s="439"/>
      <c r="I531" s="439"/>
      <c r="J531" s="439"/>
      <c r="K531" s="439"/>
      <c r="L531" s="439"/>
      <c r="M531" s="439"/>
      <c r="N531" s="439"/>
      <c r="O531" s="439"/>
      <c r="P531" s="439"/>
      <c r="Q531" s="439"/>
      <c r="R531" s="439"/>
      <c r="S531" s="439"/>
      <c r="T531" s="439"/>
      <c r="U531" s="439"/>
      <c r="V531" s="439"/>
      <c r="W531" s="439"/>
      <c r="X531" s="439"/>
      <c r="Y531" s="439"/>
      <c r="Z531" s="439"/>
    </row>
    <row r="532" spans="1:26" ht="12.75">
      <c r="A532" s="439"/>
      <c r="B532" s="439"/>
      <c r="C532" s="439"/>
      <c r="D532" s="439"/>
      <c r="E532" s="439"/>
      <c r="F532" s="439"/>
      <c r="G532" s="439"/>
      <c r="H532" s="439"/>
      <c r="I532" s="439"/>
      <c r="J532" s="439"/>
      <c r="K532" s="439"/>
      <c r="L532" s="439"/>
      <c r="M532" s="439"/>
      <c r="N532" s="439"/>
      <c r="O532" s="439"/>
      <c r="P532" s="439"/>
      <c r="Q532" s="439"/>
      <c r="R532" s="439"/>
      <c r="S532" s="439"/>
      <c r="T532" s="439"/>
      <c r="U532" s="439"/>
      <c r="V532" s="439"/>
      <c r="W532" s="439"/>
      <c r="X532" s="439"/>
      <c r="Y532" s="439"/>
      <c r="Z532" s="439"/>
    </row>
    <row r="533" spans="1:26" ht="12.75">
      <c r="A533" s="439"/>
      <c r="B533" s="439"/>
      <c r="C533" s="439"/>
      <c r="D533" s="439"/>
      <c r="E533" s="439"/>
      <c r="F533" s="439"/>
      <c r="G533" s="439"/>
      <c r="H533" s="439"/>
      <c r="I533" s="439"/>
      <c r="J533" s="439"/>
      <c r="K533" s="439"/>
      <c r="L533" s="439"/>
      <c r="M533" s="439"/>
      <c r="N533" s="439"/>
      <c r="O533" s="439"/>
      <c r="P533" s="439"/>
      <c r="Q533" s="439"/>
      <c r="R533" s="439"/>
      <c r="S533" s="439"/>
      <c r="T533" s="439"/>
      <c r="U533" s="439"/>
      <c r="V533" s="439"/>
      <c r="W533" s="439"/>
      <c r="X533" s="439"/>
      <c r="Y533" s="439"/>
      <c r="Z533" s="439"/>
    </row>
    <row r="534" spans="1:26" ht="12.75">
      <c r="A534" s="439"/>
      <c r="B534" s="439"/>
      <c r="C534" s="439"/>
      <c r="D534" s="439"/>
      <c r="E534" s="439"/>
      <c r="F534" s="439"/>
      <c r="G534" s="439"/>
      <c r="H534" s="439"/>
      <c r="I534" s="439"/>
      <c r="J534" s="439"/>
      <c r="K534" s="439"/>
      <c r="L534" s="439"/>
      <c r="M534" s="439"/>
      <c r="N534" s="439"/>
      <c r="O534" s="439"/>
      <c r="P534" s="439"/>
      <c r="Q534" s="439"/>
      <c r="R534" s="439"/>
      <c r="S534" s="439"/>
      <c r="T534" s="439"/>
      <c r="U534" s="439"/>
      <c r="V534" s="439"/>
      <c r="W534" s="439"/>
      <c r="X534" s="439"/>
      <c r="Y534" s="439"/>
      <c r="Z534" s="439"/>
    </row>
    <row r="535" spans="1:26" ht="12.75">
      <c r="A535" s="439"/>
      <c r="B535" s="439"/>
      <c r="C535" s="439"/>
      <c r="D535" s="439"/>
      <c r="E535" s="439"/>
      <c r="F535" s="439"/>
      <c r="G535" s="439"/>
      <c r="H535" s="439"/>
      <c r="I535" s="439"/>
      <c r="J535" s="439"/>
      <c r="K535" s="439"/>
      <c r="L535" s="439"/>
      <c r="M535" s="439"/>
      <c r="N535" s="439"/>
      <c r="O535" s="439"/>
      <c r="P535" s="439"/>
      <c r="Q535" s="439"/>
      <c r="R535" s="439"/>
      <c r="S535" s="439"/>
      <c r="T535" s="439"/>
      <c r="U535" s="439"/>
      <c r="V535" s="439"/>
      <c r="W535" s="439"/>
      <c r="X535" s="439"/>
      <c r="Y535" s="439"/>
      <c r="Z535" s="439"/>
    </row>
    <row r="536" spans="1:26" ht="12.75">
      <c r="A536" s="439"/>
      <c r="B536" s="439"/>
      <c r="C536" s="439"/>
      <c r="D536" s="439"/>
      <c r="E536" s="439"/>
      <c r="F536" s="439"/>
      <c r="G536" s="439"/>
      <c r="H536" s="439"/>
      <c r="I536" s="439"/>
      <c r="J536" s="439"/>
      <c r="K536" s="439"/>
      <c r="L536" s="439"/>
      <c r="M536" s="439"/>
      <c r="N536" s="439"/>
      <c r="O536" s="439"/>
      <c r="P536" s="439"/>
      <c r="Q536" s="439"/>
      <c r="R536" s="439"/>
      <c r="S536" s="439"/>
      <c r="T536" s="439"/>
      <c r="U536" s="439"/>
      <c r="V536" s="439"/>
      <c r="W536" s="439"/>
      <c r="X536" s="439"/>
      <c r="Y536" s="439"/>
      <c r="Z536" s="439"/>
    </row>
    <row r="537" spans="1:26" ht="12.75">
      <c r="A537" s="439"/>
      <c r="B537" s="439"/>
      <c r="C537" s="439"/>
      <c r="D537" s="439"/>
      <c r="E537" s="439"/>
      <c r="F537" s="439"/>
      <c r="G537" s="439"/>
      <c r="H537" s="439"/>
      <c r="I537" s="439"/>
      <c r="J537" s="439"/>
      <c r="K537" s="439"/>
      <c r="L537" s="439"/>
      <c r="M537" s="439"/>
      <c r="N537" s="439"/>
      <c r="O537" s="439"/>
      <c r="P537" s="439"/>
      <c r="Q537" s="439"/>
      <c r="R537" s="439"/>
      <c r="S537" s="439"/>
      <c r="T537" s="439"/>
      <c r="U537" s="439"/>
      <c r="V537" s="439"/>
      <c r="W537" s="439"/>
      <c r="X537" s="439"/>
      <c r="Y537" s="439"/>
      <c r="Z537" s="439"/>
    </row>
    <row r="538" spans="1:26" ht="12.75">
      <c r="A538" s="439"/>
      <c r="B538" s="439"/>
      <c r="C538" s="439"/>
      <c r="D538" s="439"/>
      <c r="E538" s="439"/>
      <c r="F538" s="439"/>
      <c r="G538" s="439"/>
      <c r="H538" s="439"/>
      <c r="I538" s="439"/>
      <c r="J538" s="439"/>
      <c r="K538" s="439"/>
      <c r="L538" s="439"/>
      <c r="M538" s="439"/>
      <c r="N538" s="439"/>
      <c r="O538" s="439"/>
      <c r="P538" s="439"/>
      <c r="Q538" s="439"/>
      <c r="R538" s="439"/>
      <c r="S538" s="439"/>
      <c r="T538" s="439"/>
      <c r="U538" s="439"/>
      <c r="V538" s="439"/>
      <c r="W538" s="439"/>
      <c r="X538" s="439"/>
      <c r="Y538" s="439"/>
      <c r="Z538" s="439"/>
    </row>
    <row r="539" spans="1:26" ht="12.75">
      <c r="A539" s="439"/>
      <c r="B539" s="439"/>
      <c r="C539" s="439"/>
      <c r="D539" s="439"/>
      <c r="E539" s="439"/>
      <c r="F539" s="439"/>
      <c r="G539" s="439"/>
      <c r="H539" s="439"/>
      <c r="I539" s="439"/>
      <c r="J539" s="439"/>
      <c r="K539" s="439"/>
      <c r="L539" s="439"/>
      <c r="M539" s="439"/>
      <c r="N539" s="439"/>
      <c r="O539" s="439"/>
      <c r="P539" s="439"/>
      <c r="Q539" s="439"/>
      <c r="R539" s="439"/>
      <c r="S539" s="439"/>
      <c r="T539" s="439"/>
      <c r="U539" s="439"/>
      <c r="V539" s="439"/>
      <c r="W539" s="439"/>
      <c r="X539" s="439"/>
      <c r="Y539" s="439"/>
      <c r="Z539" s="439"/>
    </row>
    <row r="540" spans="1:26" ht="12.75">
      <c r="A540" s="439"/>
      <c r="B540" s="439"/>
      <c r="C540" s="439"/>
      <c r="D540" s="439"/>
      <c r="E540" s="439"/>
      <c r="F540" s="439"/>
      <c r="G540" s="439"/>
      <c r="H540" s="439"/>
      <c r="I540" s="439"/>
      <c r="J540" s="439"/>
      <c r="K540" s="439"/>
      <c r="L540" s="439"/>
      <c r="M540" s="439"/>
      <c r="N540" s="439"/>
      <c r="O540" s="439"/>
      <c r="P540" s="439"/>
      <c r="Q540" s="439"/>
      <c r="R540" s="439"/>
      <c r="S540" s="439"/>
      <c r="T540" s="439"/>
      <c r="U540" s="439"/>
      <c r="V540" s="439"/>
      <c r="W540" s="439"/>
      <c r="X540" s="439"/>
      <c r="Y540" s="439"/>
      <c r="Z540" s="439"/>
    </row>
    <row r="541" spans="1:26" ht="12.75">
      <c r="A541" s="439"/>
      <c r="B541" s="439"/>
      <c r="C541" s="439"/>
      <c r="D541" s="439"/>
      <c r="E541" s="439"/>
      <c r="F541" s="439"/>
      <c r="G541" s="439"/>
      <c r="H541" s="439"/>
      <c r="I541" s="439"/>
      <c r="J541" s="439"/>
      <c r="K541" s="439"/>
      <c r="L541" s="439"/>
      <c r="M541" s="439"/>
      <c r="N541" s="439"/>
      <c r="O541" s="439"/>
      <c r="P541" s="439"/>
      <c r="Q541" s="439"/>
      <c r="R541" s="439"/>
      <c r="S541" s="439"/>
      <c r="T541" s="439"/>
      <c r="U541" s="439"/>
      <c r="V541" s="439"/>
      <c r="W541" s="439"/>
      <c r="X541" s="439"/>
      <c r="Y541" s="439"/>
      <c r="Z541" s="439"/>
    </row>
    <row r="542" spans="1:26" ht="12.75">
      <c r="A542" s="439"/>
      <c r="B542" s="439"/>
      <c r="C542" s="439"/>
      <c r="D542" s="439"/>
      <c r="E542" s="439"/>
      <c r="F542" s="439"/>
      <c r="G542" s="439"/>
      <c r="H542" s="439"/>
      <c r="I542" s="439"/>
      <c r="J542" s="439"/>
      <c r="K542" s="439"/>
      <c r="L542" s="439"/>
      <c r="M542" s="439"/>
      <c r="N542" s="439"/>
      <c r="O542" s="439"/>
      <c r="P542" s="439"/>
      <c r="Q542" s="439"/>
      <c r="R542" s="439"/>
      <c r="S542" s="439"/>
      <c r="T542" s="439"/>
      <c r="U542" s="439"/>
      <c r="V542" s="439"/>
      <c r="W542" s="439"/>
      <c r="X542" s="439"/>
      <c r="Y542" s="439"/>
      <c r="Z542" s="439"/>
    </row>
    <row r="543" spans="1:26" ht="12.75">
      <c r="A543" s="439"/>
      <c r="B543" s="439"/>
      <c r="C543" s="439"/>
      <c r="D543" s="439"/>
      <c r="E543" s="439"/>
      <c r="F543" s="439"/>
      <c r="G543" s="439"/>
      <c r="H543" s="439"/>
      <c r="I543" s="439"/>
      <c r="J543" s="439"/>
      <c r="K543" s="439"/>
      <c r="L543" s="439"/>
      <c r="M543" s="439"/>
      <c r="N543" s="439"/>
      <c r="O543" s="439"/>
      <c r="P543" s="439"/>
      <c r="Q543" s="439"/>
      <c r="R543" s="439"/>
      <c r="S543" s="439"/>
      <c r="T543" s="439"/>
      <c r="U543" s="439"/>
      <c r="V543" s="439"/>
      <c r="W543" s="439"/>
      <c r="X543" s="439"/>
      <c r="Y543" s="439"/>
      <c r="Z543" s="439"/>
    </row>
    <row r="544" spans="1:26" ht="12.75">
      <c r="A544" s="439"/>
      <c r="B544" s="439"/>
      <c r="C544" s="439"/>
      <c r="D544" s="439"/>
      <c r="E544" s="439"/>
      <c r="F544" s="439"/>
      <c r="G544" s="439"/>
      <c r="H544" s="439"/>
      <c r="I544" s="439"/>
      <c r="J544" s="439"/>
      <c r="K544" s="439"/>
      <c r="L544" s="439"/>
      <c r="M544" s="439"/>
      <c r="N544" s="439"/>
      <c r="O544" s="439"/>
      <c r="P544" s="439"/>
      <c r="Q544" s="439"/>
      <c r="R544" s="439"/>
      <c r="S544" s="439"/>
      <c r="T544" s="439"/>
      <c r="U544" s="439"/>
      <c r="V544" s="439"/>
      <c r="W544" s="439"/>
      <c r="X544" s="439"/>
      <c r="Y544" s="439"/>
      <c r="Z544" s="439"/>
    </row>
    <row r="545" spans="1:26" ht="12.75">
      <c r="A545" s="439"/>
      <c r="B545" s="439"/>
      <c r="C545" s="439"/>
      <c r="D545" s="439"/>
      <c r="E545" s="439"/>
      <c r="F545" s="439"/>
      <c r="G545" s="439"/>
      <c r="H545" s="439"/>
      <c r="I545" s="439"/>
      <c r="J545" s="439"/>
      <c r="K545" s="439"/>
      <c r="L545" s="439"/>
      <c r="M545" s="439"/>
      <c r="N545" s="439"/>
      <c r="O545" s="439"/>
      <c r="P545" s="439"/>
      <c r="Q545" s="439"/>
      <c r="R545" s="439"/>
      <c r="S545" s="439"/>
      <c r="T545" s="439"/>
      <c r="U545" s="439"/>
      <c r="V545" s="439"/>
      <c r="W545" s="439"/>
      <c r="X545" s="439"/>
      <c r="Y545" s="439"/>
      <c r="Z545" s="439"/>
    </row>
    <row r="546" spans="1:26" ht="12.75">
      <c r="A546" s="439"/>
      <c r="B546" s="439"/>
      <c r="C546" s="439"/>
      <c r="D546" s="439"/>
      <c r="E546" s="439"/>
      <c r="F546" s="439"/>
      <c r="G546" s="439"/>
      <c r="H546" s="439"/>
      <c r="I546" s="439"/>
      <c r="J546" s="439"/>
      <c r="K546" s="439"/>
      <c r="L546" s="439"/>
      <c r="M546" s="439"/>
      <c r="N546" s="439"/>
      <c r="O546" s="439"/>
      <c r="P546" s="439"/>
      <c r="Q546" s="439"/>
      <c r="R546" s="439"/>
      <c r="S546" s="439"/>
      <c r="T546" s="439"/>
      <c r="U546" s="439"/>
      <c r="V546" s="439"/>
      <c r="W546" s="439"/>
      <c r="X546" s="439"/>
      <c r="Y546" s="439"/>
      <c r="Z546" s="439"/>
    </row>
    <row r="547" spans="1:26" ht="12.75">
      <c r="A547" s="439"/>
      <c r="B547" s="439"/>
      <c r="C547" s="439"/>
      <c r="D547" s="439"/>
      <c r="E547" s="439"/>
      <c r="F547" s="439"/>
      <c r="G547" s="439"/>
      <c r="H547" s="439"/>
      <c r="I547" s="439"/>
      <c r="J547" s="439"/>
      <c r="K547" s="439"/>
      <c r="L547" s="439"/>
      <c r="M547" s="439"/>
      <c r="N547" s="439"/>
      <c r="O547" s="439"/>
      <c r="P547" s="439"/>
      <c r="Q547" s="439"/>
      <c r="R547" s="439"/>
      <c r="S547" s="439"/>
      <c r="T547" s="439"/>
      <c r="U547" s="439"/>
      <c r="V547" s="439"/>
      <c r="W547" s="439"/>
      <c r="X547" s="439"/>
      <c r="Y547" s="439"/>
      <c r="Z547" s="439"/>
    </row>
    <row r="548" spans="1:26" ht="12.75">
      <c r="A548" s="439"/>
      <c r="B548" s="439"/>
      <c r="C548" s="439"/>
      <c r="D548" s="439"/>
      <c r="E548" s="439"/>
      <c r="F548" s="439"/>
      <c r="G548" s="439"/>
      <c r="H548" s="439"/>
      <c r="I548" s="439"/>
      <c r="J548" s="439"/>
      <c r="K548" s="439"/>
      <c r="L548" s="439"/>
      <c r="M548" s="439"/>
      <c r="N548" s="439"/>
      <c r="O548" s="439"/>
      <c r="P548" s="439"/>
      <c r="Q548" s="439"/>
      <c r="R548" s="439"/>
      <c r="S548" s="439"/>
      <c r="T548" s="439"/>
      <c r="U548" s="439"/>
      <c r="V548" s="439"/>
      <c r="W548" s="439"/>
      <c r="X548" s="439"/>
      <c r="Y548" s="439"/>
      <c r="Z548" s="439"/>
    </row>
    <row r="549" spans="1:26" ht="12.75">
      <c r="A549" s="439"/>
      <c r="B549" s="439"/>
      <c r="C549" s="439"/>
      <c r="D549" s="439"/>
      <c r="E549" s="439"/>
      <c r="F549" s="439"/>
      <c r="G549" s="439"/>
      <c r="H549" s="439"/>
      <c r="I549" s="439"/>
      <c r="J549" s="439"/>
      <c r="K549" s="439"/>
      <c r="L549" s="439"/>
      <c r="M549" s="439"/>
      <c r="N549" s="439"/>
      <c r="O549" s="439"/>
      <c r="P549" s="439"/>
      <c r="Q549" s="439"/>
      <c r="R549" s="439"/>
      <c r="S549" s="439"/>
      <c r="T549" s="439"/>
      <c r="U549" s="439"/>
      <c r="V549" s="439"/>
      <c r="W549" s="439"/>
      <c r="X549" s="439"/>
      <c r="Y549" s="439"/>
      <c r="Z549" s="439"/>
    </row>
    <row r="550" spans="1:26" ht="12.75">
      <c r="A550" s="439"/>
      <c r="B550" s="439"/>
      <c r="C550" s="439"/>
      <c r="D550" s="439"/>
      <c r="E550" s="439"/>
      <c r="F550" s="439"/>
      <c r="G550" s="439"/>
      <c r="H550" s="439"/>
      <c r="I550" s="439"/>
      <c r="J550" s="439"/>
      <c r="K550" s="439"/>
      <c r="L550" s="439"/>
      <c r="M550" s="439"/>
      <c r="N550" s="439"/>
      <c r="O550" s="439"/>
      <c r="P550" s="439"/>
      <c r="Q550" s="439"/>
      <c r="R550" s="439"/>
      <c r="S550" s="439"/>
      <c r="T550" s="439"/>
      <c r="U550" s="439"/>
      <c r="V550" s="439"/>
      <c r="W550" s="439"/>
      <c r="X550" s="439"/>
      <c r="Y550" s="439"/>
      <c r="Z550" s="439"/>
    </row>
    <row r="551" spans="1:26" ht="12.75">
      <c r="A551" s="439"/>
      <c r="B551" s="439"/>
      <c r="C551" s="439"/>
      <c r="D551" s="439"/>
      <c r="E551" s="439"/>
      <c r="F551" s="439"/>
      <c r="G551" s="439"/>
      <c r="H551" s="439"/>
      <c r="I551" s="439"/>
      <c r="J551" s="439"/>
      <c r="K551" s="439"/>
      <c r="L551" s="439"/>
      <c r="M551" s="439"/>
      <c r="N551" s="439"/>
      <c r="O551" s="439"/>
      <c r="P551" s="439"/>
      <c r="Q551" s="439"/>
      <c r="R551" s="439"/>
      <c r="S551" s="439"/>
      <c r="T551" s="439"/>
      <c r="U551" s="439"/>
      <c r="V551" s="439"/>
      <c r="W551" s="439"/>
      <c r="X551" s="439"/>
      <c r="Y551" s="439"/>
      <c r="Z551" s="439"/>
    </row>
    <row r="552" spans="1:26" ht="12.75">
      <c r="A552" s="439"/>
      <c r="B552" s="439"/>
      <c r="C552" s="439"/>
      <c r="D552" s="439"/>
      <c r="E552" s="439"/>
      <c r="F552" s="439"/>
      <c r="G552" s="439"/>
      <c r="H552" s="439"/>
      <c r="I552" s="439"/>
      <c r="J552" s="439"/>
      <c r="K552" s="439"/>
      <c r="L552" s="439"/>
      <c r="M552" s="439"/>
      <c r="N552" s="439"/>
      <c r="O552" s="439"/>
      <c r="P552" s="439"/>
      <c r="Q552" s="439"/>
      <c r="R552" s="439"/>
      <c r="S552" s="439"/>
      <c r="T552" s="439"/>
      <c r="U552" s="439"/>
      <c r="V552" s="439"/>
      <c r="W552" s="439"/>
      <c r="X552" s="439"/>
      <c r="Y552" s="439"/>
      <c r="Z552" s="439"/>
    </row>
    <row r="553" spans="1:26" ht="12.75">
      <c r="A553" s="439"/>
      <c r="B553" s="439"/>
      <c r="C553" s="439"/>
      <c r="D553" s="439"/>
      <c r="E553" s="439"/>
      <c r="F553" s="439"/>
      <c r="G553" s="439"/>
      <c r="H553" s="439"/>
      <c r="I553" s="439"/>
      <c r="J553" s="439"/>
      <c r="K553" s="439"/>
      <c r="L553" s="439"/>
      <c r="M553" s="439"/>
      <c r="N553" s="439"/>
      <c r="O553" s="439"/>
      <c r="P553" s="439"/>
      <c r="Q553" s="439"/>
      <c r="R553" s="439"/>
      <c r="S553" s="439"/>
      <c r="T553" s="439"/>
      <c r="U553" s="439"/>
      <c r="V553" s="439"/>
      <c r="W553" s="439"/>
      <c r="X553" s="439"/>
      <c r="Y553" s="439"/>
      <c r="Z553" s="439"/>
    </row>
    <row r="554" spans="1:26" ht="12.75">
      <c r="A554" s="439"/>
      <c r="B554" s="439"/>
      <c r="C554" s="439"/>
      <c r="D554" s="439"/>
      <c r="E554" s="439"/>
      <c r="F554" s="439"/>
      <c r="G554" s="439"/>
      <c r="H554" s="439"/>
      <c r="I554" s="439"/>
      <c r="J554" s="439"/>
      <c r="K554" s="439"/>
      <c r="L554" s="439"/>
      <c r="M554" s="439"/>
      <c r="N554" s="439"/>
      <c r="O554" s="439"/>
      <c r="P554" s="439"/>
      <c r="Q554" s="439"/>
      <c r="R554" s="439"/>
      <c r="S554" s="439"/>
      <c r="T554" s="439"/>
      <c r="U554" s="439"/>
      <c r="V554" s="439"/>
      <c r="W554" s="439"/>
      <c r="X554" s="439"/>
      <c r="Y554" s="439"/>
      <c r="Z554" s="439"/>
    </row>
    <row r="555" spans="1:26" ht="12.75">
      <c r="A555" s="439"/>
      <c r="B555" s="439"/>
      <c r="C555" s="439"/>
      <c r="D555" s="439"/>
      <c r="E555" s="439"/>
      <c r="F555" s="439"/>
      <c r="G555" s="439"/>
      <c r="H555" s="439"/>
      <c r="I555" s="439"/>
      <c r="J555" s="439"/>
      <c r="K555" s="439"/>
      <c r="L555" s="439"/>
      <c r="M555" s="439"/>
      <c r="N555" s="439"/>
      <c r="O555" s="439"/>
      <c r="P555" s="439"/>
      <c r="Q555" s="439"/>
      <c r="R555" s="439"/>
      <c r="S555" s="439"/>
      <c r="T555" s="439"/>
      <c r="U555" s="439"/>
      <c r="V555" s="439"/>
      <c r="W555" s="439"/>
      <c r="X555" s="439"/>
      <c r="Y555" s="439"/>
      <c r="Z555" s="439"/>
    </row>
    <row r="556" spans="1:26" ht="12.75">
      <c r="A556" s="439"/>
      <c r="B556" s="439"/>
      <c r="C556" s="439"/>
      <c r="D556" s="439"/>
      <c r="E556" s="439"/>
      <c r="F556" s="439"/>
      <c r="G556" s="439"/>
      <c r="H556" s="439"/>
      <c r="I556" s="439"/>
      <c r="J556" s="439"/>
      <c r="K556" s="439"/>
      <c r="L556" s="439"/>
      <c r="M556" s="439"/>
      <c r="N556" s="439"/>
      <c r="O556" s="439"/>
      <c r="P556" s="439"/>
      <c r="Q556" s="439"/>
      <c r="R556" s="439"/>
      <c r="S556" s="439"/>
      <c r="T556" s="439"/>
      <c r="U556" s="439"/>
      <c r="V556" s="439"/>
      <c r="W556" s="439"/>
      <c r="X556" s="439"/>
      <c r="Y556" s="439"/>
      <c r="Z556" s="439"/>
    </row>
    <row r="557" spans="1:26" ht="12.75">
      <c r="A557" s="439"/>
      <c r="B557" s="439"/>
      <c r="C557" s="439"/>
      <c r="D557" s="439"/>
      <c r="E557" s="439"/>
      <c r="F557" s="439"/>
      <c r="G557" s="439"/>
      <c r="H557" s="439"/>
      <c r="I557" s="439"/>
      <c r="J557" s="439"/>
      <c r="K557" s="439"/>
      <c r="L557" s="439"/>
      <c r="M557" s="439"/>
      <c r="N557" s="439"/>
      <c r="O557" s="439"/>
      <c r="P557" s="439"/>
      <c r="Q557" s="439"/>
      <c r="R557" s="439"/>
      <c r="S557" s="439"/>
      <c r="T557" s="439"/>
      <c r="U557" s="439"/>
      <c r="V557" s="439"/>
      <c r="W557" s="439"/>
      <c r="X557" s="439"/>
      <c r="Y557" s="439"/>
      <c r="Z557" s="439"/>
    </row>
    <row r="558" spans="1:26" ht="12.75">
      <c r="A558" s="439"/>
      <c r="B558" s="439"/>
      <c r="C558" s="439"/>
      <c r="D558" s="439"/>
      <c r="E558" s="439"/>
      <c r="F558" s="439"/>
      <c r="G558" s="439"/>
      <c r="H558" s="439"/>
      <c r="I558" s="439"/>
      <c r="J558" s="439"/>
      <c r="K558" s="439"/>
      <c r="L558" s="439"/>
      <c r="M558" s="439"/>
      <c r="N558" s="439"/>
      <c r="O558" s="439"/>
      <c r="P558" s="439"/>
      <c r="Q558" s="439"/>
      <c r="R558" s="439"/>
      <c r="S558" s="439"/>
      <c r="T558" s="439"/>
      <c r="U558" s="439"/>
      <c r="V558" s="439"/>
      <c r="W558" s="439"/>
      <c r="X558" s="439"/>
      <c r="Y558" s="439"/>
      <c r="Z558" s="439"/>
    </row>
    <row r="559" spans="1:26" ht="12.75">
      <c r="A559" s="439"/>
      <c r="B559" s="439"/>
      <c r="C559" s="439"/>
      <c r="D559" s="439"/>
      <c r="E559" s="439"/>
      <c r="F559" s="439"/>
      <c r="G559" s="439"/>
      <c r="H559" s="439"/>
      <c r="I559" s="439"/>
      <c r="J559" s="439"/>
      <c r="K559" s="439"/>
      <c r="L559" s="439"/>
      <c r="M559" s="439"/>
      <c r="N559" s="439"/>
      <c r="O559" s="439"/>
      <c r="P559" s="439"/>
      <c r="Q559" s="439"/>
      <c r="R559" s="439"/>
      <c r="S559" s="439"/>
      <c r="T559" s="439"/>
      <c r="U559" s="439"/>
      <c r="V559" s="439"/>
      <c r="W559" s="439"/>
      <c r="X559" s="439"/>
      <c r="Y559" s="439"/>
      <c r="Z559" s="439"/>
    </row>
    <row r="560" spans="1:26" ht="12.75">
      <c r="A560" s="439"/>
      <c r="B560" s="439"/>
      <c r="C560" s="439"/>
      <c r="D560" s="439"/>
      <c r="E560" s="439"/>
      <c r="F560" s="439"/>
      <c r="G560" s="439"/>
      <c r="H560" s="439"/>
      <c r="I560" s="439"/>
      <c r="J560" s="439"/>
      <c r="K560" s="439"/>
      <c r="L560" s="439"/>
      <c r="M560" s="439"/>
      <c r="N560" s="439"/>
      <c r="O560" s="439"/>
      <c r="P560" s="439"/>
      <c r="Q560" s="439"/>
      <c r="R560" s="439"/>
      <c r="S560" s="439"/>
      <c r="T560" s="439"/>
      <c r="U560" s="439"/>
      <c r="V560" s="439"/>
      <c r="W560" s="439"/>
      <c r="X560" s="439"/>
      <c r="Y560" s="439"/>
      <c r="Z560" s="439"/>
    </row>
    <row r="561" spans="1:26" ht="12.75">
      <c r="A561" s="439"/>
      <c r="B561" s="439"/>
      <c r="C561" s="439"/>
      <c r="D561" s="439"/>
      <c r="E561" s="439"/>
      <c r="F561" s="439"/>
      <c r="G561" s="439"/>
      <c r="H561" s="439"/>
      <c r="I561" s="439"/>
      <c r="J561" s="439"/>
      <c r="K561" s="439"/>
      <c r="L561" s="439"/>
      <c r="M561" s="439"/>
      <c r="N561" s="439"/>
      <c r="O561" s="439"/>
      <c r="P561" s="439"/>
      <c r="Q561" s="439"/>
      <c r="R561" s="439"/>
      <c r="S561" s="439"/>
      <c r="T561" s="439"/>
      <c r="U561" s="439"/>
      <c r="V561" s="439"/>
      <c r="W561" s="439"/>
      <c r="X561" s="439"/>
      <c r="Y561" s="439"/>
      <c r="Z561" s="439"/>
    </row>
    <row r="562" spans="1:26" ht="12.75">
      <c r="A562" s="439"/>
      <c r="B562" s="439"/>
      <c r="C562" s="439"/>
      <c r="D562" s="439"/>
      <c r="E562" s="439"/>
      <c r="F562" s="439"/>
      <c r="G562" s="439"/>
      <c r="H562" s="439"/>
      <c r="I562" s="439"/>
      <c r="J562" s="439"/>
      <c r="K562" s="439"/>
      <c r="L562" s="439"/>
      <c r="M562" s="439"/>
      <c r="N562" s="439"/>
      <c r="O562" s="439"/>
      <c r="P562" s="439"/>
      <c r="Q562" s="439"/>
      <c r="R562" s="439"/>
      <c r="S562" s="439"/>
      <c r="T562" s="439"/>
      <c r="U562" s="439"/>
      <c r="V562" s="439"/>
      <c r="W562" s="439"/>
      <c r="X562" s="439"/>
      <c r="Y562" s="439"/>
      <c r="Z562" s="439"/>
    </row>
    <row r="563" spans="1:26" ht="12.75">
      <c r="A563" s="439"/>
      <c r="B563" s="439"/>
      <c r="C563" s="439"/>
      <c r="D563" s="439"/>
      <c r="E563" s="439"/>
      <c r="F563" s="439"/>
      <c r="G563" s="439"/>
      <c r="H563" s="439"/>
      <c r="I563" s="439"/>
      <c r="J563" s="439"/>
      <c r="K563" s="439"/>
      <c r="L563" s="439"/>
      <c r="M563" s="439"/>
      <c r="N563" s="439"/>
      <c r="O563" s="439"/>
      <c r="P563" s="439"/>
      <c r="Q563" s="439"/>
      <c r="R563" s="439"/>
      <c r="S563" s="439"/>
      <c r="T563" s="439"/>
      <c r="U563" s="439"/>
      <c r="V563" s="439"/>
      <c r="W563" s="439"/>
      <c r="X563" s="439"/>
      <c r="Y563" s="439"/>
      <c r="Z563" s="439"/>
    </row>
    <row r="564" spans="1:26" ht="12.75">
      <c r="A564" s="439"/>
      <c r="B564" s="439"/>
      <c r="C564" s="439"/>
      <c r="D564" s="439"/>
      <c r="E564" s="439"/>
      <c r="F564" s="439"/>
      <c r="G564" s="439"/>
      <c r="H564" s="439"/>
      <c r="I564" s="439"/>
      <c r="J564" s="439"/>
      <c r="K564" s="439"/>
      <c r="L564" s="439"/>
      <c r="M564" s="439"/>
      <c r="N564" s="439"/>
      <c r="O564" s="439"/>
      <c r="P564" s="439"/>
      <c r="Q564" s="439"/>
      <c r="R564" s="439"/>
      <c r="S564" s="439"/>
      <c r="T564" s="439"/>
      <c r="U564" s="439"/>
      <c r="V564" s="439"/>
      <c r="W564" s="439"/>
      <c r="X564" s="439"/>
      <c r="Y564" s="439"/>
      <c r="Z564" s="439"/>
    </row>
    <row r="565" spans="1:26" ht="12.75">
      <c r="A565" s="439"/>
      <c r="B565" s="439"/>
      <c r="C565" s="439"/>
      <c r="D565" s="439"/>
      <c r="E565" s="439"/>
      <c r="F565" s="439"/>
      <c r="G565" s="439"/>
      <c r="H565" s="439"/>
      <c r="I565" s="439"/>
      <c r="J565" s="439"/>
      <c r="K565" s="439"/>
      <c r="L565" s="439"/>
      <c r="M565" s="439"/>
      <c r="N565" s="439"/>
      <c r="O565" s="439"/>
      <c r="P565" s="439"/>
      <c r="Q565" s="439"/>
      <c r="R565" s="439"/>
      <c r="S565" s="439"/>
      <c r="T565" s="439"/>
      <c r="U565" s="439"/>
      <c r="V565" s="439"/>
      <c r="W565" s="439"/>
      <c r="X565" s="439"/>
      <c r="Y565" s="439"/>
      <c r="Z565" s="439"/>
    </row>
    <row r="566" spans="1:26" ht="12.75">
      <c r="A566" s="439"/>
      <c r="B566" s="439"/>
      <c r="C566" s="439"/>
      <c r="D566" s="439"/>
      <c r="E566" s="439"/>
      <c r="F566" s="439"/>
      <c r="G566" s="439"/>
      <c r="H566" s="439"/>
      <c r="I566" s="439"/>
      <c r="J566" s="439"/>
      <c r="K566" s="439"/>
      <c r="L566" s="439"/>
      <c r="M566" s="439"/>
      <c r="N566" s="439"/>
      <c r="O566" s="439"/>
      <c r="P566" s="439"/>
      <c r="Q566" s="439"/>
      <c r="R566" s="439"/>
      <c r="S566" s="439"/>
      <c r="T566" s="439"/>
      <c r="U566" s="439"/>
      <c r="V566" s="439"/>
      <c r="W566" s="439"/>
      <c r="X566" s="439"/>
      <c r="Y566" s="439"/>
      <c r="Z566" s="439"/>
    </row>
    <row r="567" spans="1:26" ht="12.75">
      <c r="A567" s="439"/>
      <c r="B567" s="439"/>
      <c r="C567" s="439"/>
      <c r="D567" s="439"/>
      <c r="E567" s="439"/>
      <c r="F567" s="439"/>
      <c r="G567" s="439"/>
      <c r="H567" s="439"/>
      <c r="I567" s="439"/>
      <c r="J567" s="439"/>
      <c r="K567" s="439"/>
      <c r="L567" s="439"/>
      <c r="M567" s="439"/>
      <c r="N567" s="439"/>
      <c r="O567" s="439"/>
      <c r="P567" s="439"/>
      <c r="Q567" s="439"/>
      <c r="R567" s="439"/>
      <c r="S567" s="439"/>
      <c r="T567" s="439"/>
      <c r="U567" s="439"/>
      <c r="V567" s="439"/>
      <c r="W567" s="439"/>
      <c r="X567" s="439"/>
      <c r="Y567" s="439"/>
      <c r="Z567" s="439"/>
    </row>
    <row r="568" spans="1:26" ht="12.75">
      <c r="A568" s="439"/>
      <c r="B568" s="439"/>
      <c r="C568" s="439"/>
      <c r="D568" s="439"/>
      <c r="E568" s="439"/>
      <c r="F568" s="439"/>
      <c r="G568" s="439"/>
      <c r="H568" s="439"/>
      <c r="I568" s="439"/>
      <c r="J568" s="439"/>
      <c r="K568" s="439"/>
      <c r="L568" s="439"/>
      <c r="M568" s="439"/>
      <c r="N568" s="439"/>
      <c r="O568" s="439"/>
      <c r="P568" s="439"/>
      <c r="Q568" s="439"/>
      <c r="R568" s="439"/>
      <c r="S568" s="439"/>
      <c r="T568" s="439"/>
      <c r="U568" s="439"/>
      <c r="V568" s="439"/>
      <c r="W568" s="439"/>
      <c r="X568" s="439"/>
      <c r="Y568" s="439"/>
      <c r="Z568" s="439"/>
    </row>
    <row r="569" spans="1:26" ht="12.75">
      <c r="A569" s="439"/>
      <c r="B569" s="439"/>
      <c r="C569" s="439"/>
      <c r="D569" s="439"/>
      <c r="E569" s="439"/>
      <c r="F569" s="439"/>
      <c r="G569" s="439"/>
      <c r="H569" s="439"/>
      <c r="I569" s="439"/>
      <c r="J569" s="439"/>
      <c r="K569" s="439"/>
      <c r="L569" s="439"/>
      <c r="M569" s="439"/>
      <c r="N569" s="439"/>
      <c r="O569" s="439"/>
      <c r="P569" s="439"/>
      <c r="Q569" s="439"/>
      <c r="R569" s="439"/>
      <c r="S569" s="439"/>
      <c r="T569" s="439"/>
      <c r="U569" s="439"/>
      <c r="V569" s="439"/>
      <c r="W569" s="439"/>
      <c r="X569" s="439"/>
      <c r="Y569" s="439"/>
      <c r="Z569" s="439"/>
    </row>
    <row r="570" spans="1:26" ht="12.75">
      <c r="A570" s="439"/>
      <c r="B570" s="439"/>
      <c r="C570" s="439"/>
      <c r="D570" s="439"/>
      <c r="E570" s="439"/>
      <c r="F570" s="439"/>
      <c r="G570" s="439"/>
      <c r="H570" s="439"/>
      <c r="I570" s="439"/>
      <c r="J570" s="439"/>
      <c r="K570" s="439"/>
      <c r="L570" s="439"/>
      <c r="M570" s="439"/>
      <c r="N570" s="439"/>
      <c r="O570" s="439"/>
      <c r="P570" s="439"/>
      <c r="Q570" s="439"/>
      <c r="R570" s="439"/>
      <c r="S570" s="439"/>
      <c r="T570" s="439"/>
      <c r="U570" s="439"/>
      <c r="V570" s="439"/>
      <c r="W570" s="439"/>
      <c r="X570" s="439"/>
      <c r="Y570" s="439"/>
      <c r="Z570" s="439"/>
    </row>
    <row r="571" spans="1:26" ht="12.75">
      <c r="A571" s="439"/>
      <c r="B571" s="439"/>
      <c r="C571" s="439"/>
      <c r="D571" s="439"/>
      <c r="E571" s="439"/>
      <c r="F571" s="439"/>
      <c r="G571" s="439"/>
      <c r="H571" s="439"/>
      <c r="I571" s="439"/>
      <c r="J571" s="439"/>
      <c r="K571" s="439"/>
      <c r="L571" s="439"/>
      <c r="M571" s="439"/>
      <c r="N571" s="439"/>
      <c r="O571" s="439"/>
      <c r="P571" s="439"/>
      <c r="Q571" s="439"/>
      <c r="R571" s="439"/>
      <c r="S571" s="439"/>
      <c r="T571" s="439"/>
      <c r="U571" s="439"/>
      <c r="V571" s="439"/>
      <c r="W571" s="439"/>
      <c r="X571" s="439"/>
      <c r="Y571" s="439"/>
      <c r="Z571" s="439"/>
    </row>
    <row r="572" spans="1:26" ht="12.75">
      <c r="A572" s="439"/>
      <c r="B572" s="439"/>
      <c r="C572" s="439"/>
      <c r="D572" s="439"/>
      <c r="E572" s="439"/>
      <c r="F572" s="439"/>
      <c r="G572" s="439"/>
      <c r="H572" s="439"/>
      <c r="I572" s="439"/>
      <c r="J572" s="439"/>
      <c r="K572" s="439"/>
      <c r="L572" s="439"/>
      <c r="M572" s="439"/>
      <c r="N572" s="439"/>
      <c r="O572" s="439"/>
      <c r="P572" s="439"/>
      <c r="Q572" s="439"/>
      <c r="R572" s="439"/>
      <c r="S572" s="439"/>
      <c r="T572" s="439"/>
      <c r="U572" s="439"/>
      <c r="V572" s="439"/>
      <c r="W572" s="439"/>
      <c r="X572" s="439"/>
      <c r="Y572" s="439"/>
      <c r="Z572" s="439"/>
    </row>
    <row r="573" spans="1:26" ht="12.75">
      <c r="A573" s="439"/>
      <c r="B573" s="439"/>
      <c r="C573" s="439"/>
      <c r="D573" s="439"/>
      <c r="E573" s="439"/>
      <c r="F573" s="439"/>
      <c r="G573" s="439"/>
      <c r="H573" s="439"/>
      <c r="I573" s="439"/>
      <c r="J573" s="439"/>
      <c r="K573" s="439"/>
      <c r="L573" s="439"/>
      <c r="M573" s="439"/>
      <c r="N573" s="439"/>
      <c r="O573" s="439"/>
      <c r="P573" s="439"/>
      <c r="Q573" s="439"/>
      <c r="R573" s="439"/>
      <c r="S573" s="439"/>
      <c r="T573" s="439"/>
      <c r="U573" s="439"/>
      <c r="V573" s="439"/>
      <c r="W573" s="439"/>
      <c r="X573" s="439"/>
      <c r="Y573" s="439"/>
      <c r="Z573" s="439"/>
    </row>
    <row r="574" spans="1:26" ht="12.75">
      <c r="A574" s="439"/>
      <c r="B574" s="439"/>
      <c r="C574" s="439"/>
      <c r="D574" s="439"/>
      <c r="E574" s="439"/>
      <c r="F574" s="439"/>
      <c r="G574" s="439"/>
      <c r="H574" s="439"/>
      <c r="I574" s="439"/>
      <c r="J574" s="439"/>
      <c r="K574" s="439"/>
      <c r="L574" s="439"/>
      <c r="M574" s="439"/>
      <c r="N574" s="439"/>
      <c r="O574" s="439"/>
      <c r="P574" s="439"/>
      <c r="Q574" s="439"/>
      <c r="R574" s="439"/>
      <c r="S574" s="439"/>
      <c r="T574" s="439"/>
      <c r="U574" s="439"/>
      <c r="V574" s="439"/>
      <c r="W574" s="439"/>
      <c r="X574" s="439"/>
      <c r="Y574" s="439"/>
      <c r="Z574" s="439"/>
    </row>
    <row r="575" spans="1:26" ht="12.75">
      <c r="A575" s="439"/>
      <c r="B575" s="439"/>
      <c r="C575" s="439"/>
      <c r="D575" s="439"/>
      <c r="E575" s="439"/>
      <c r="F575" s="439"/>
      <c r="G575" s="439"/>
      <c r="H575" s="439"/>
      <c r="I575" s="439"/>
      <c r="J575" s="439"/>
      <c r="K575" s="439"/>
      <c r="L575" s="439"/>
      <c r="M575" s="439"/>
      <c r="N575" s="439"/>
      <c r="O575" s="439"/>
      <c r="P575" s="439"/>
      <c r="Q575" s="439"/>
      <c r="R575" s="439"/>
      <c r="S575" s="439"/>
      <c r="T575" s="439"/>
      <c r="U575" s="439"/>
      <c r="V575" s="439"/>
      <c r="W575" s="439"/>
      <c r="X575" s="439"/>
      <c r="Y575" s="439"/>
      <c r="Z575" s="439"/>
    </row>
    <row r="576" spans="1:26" ht="12.75">
      <c r="A576" s="439"/>
      <c r="B576" s="439"/>
      <c r="C576" s="439"/>
      <c r="D576" s="439"/>
      <c r="E576" s="439"/>
      <c r="F576" s="439"/>
      <c r="G576" s="439"/>
      <c r="H576" s="439"/>
      <c r="I576" s="439"/>
      <c r="J576" s="439"/>
      <c r="K576" s="439"/>
      <c r="L576" s="439"/>
      <c r="M576" s="439"/>
      <c r="N576" s="439"/>
      <c r="O576" s="439"/>
      <c r="P576" s="439"/>
      <c r="Q576" s="439"/>
      <c r="R576" s="439"/>
      <c r="S576" s="439"/>
      <c r="T576" s="439"/>
      <c r="U576" s="439"/>
      <c r="V576" s="439"/>
      <c r="W576" s="439"/>
      <c r="X576" s="439"/>
      <c r="Y576" s="439"/>
      <c r="Z576" s="439"/>
    </row>
    <row r="577" spans="1:26" ht="12.75">
      <c r="A577" s="439"/>
      <c r="B577" s="439"/>
      <c r="C577" s="439"/>
      <c r="D577" s="439"/>
      <c r="E577" s="439"/>
      <c r="F577" s="439"/>
      <c r="G577" s="439"/>
      <c r="H577" s="439"/>
      <c r="I577" s="439"/>
      <c r="J577" s="439"/>
      <c r="K577" s="439"/>
      <c r="L577" s="439"/>
      <c r="M577" s="439"/>
      <c r="N577" s="439"/>
      <c r="O577" s="439"/>
      <c r="P577" s="439"/>
      <c r="Q577" s="439"/>
      <c r="R577" s="439"/>
      <c r="S577" s="439"/>
      <c r="T577" s="439"/>
      <c r="U577" s="439"/>
      <c r="V577" s="439"/>
      <c r="W577" s="439"/>
      <c r="X577" s="439"/>
      <c r="Y577" s="439"/>
      <c r="Z577" s="439"/>
    </row>
    <row r="578" spans="1:26" ht="12.75">
      <c r="A578" s="439"/>
      <c r="B578" s="439"/>
      <c r="C578" s="439"/>
      <c r="D578" s="439"/>
      <c r="E578" s="439"/>
      <c r="F578" s="439"/>
      <c r="G578" s="439"/>
      <c r="H578" s="439"/>
      <c r="I578" s="439"/>
      <c r="J578" s="439"/>
      <c r="K578" s="439"/>
      <c r="L578" s="439"/>
      <c r="M578" s="439"/>
      <c r="N578" s="439"/>
      <c r="O578" s="439"/>
      <c r="P578" s="439"/>
      <c r="Q578" s="439"/>
      <c r="R578" s="439"/>
      <c r="S578" s="439"/>
      <c r="T578" s="439"/>
      <c r="U578" s="439"/>
      <c r="V578" s="439"/>
      <c r="W578" s="439"/>
      <c r="X578" s="439"/>
      <c r="Y578" s="439"/>
      <c r="Z578" s="439"/>
    </row>
    <row r="579" spans="1:26" ht="12.75">
      <c r="A579" s="439"/>
      <c r="B579" s="439"/>
      <c r="C579" s="439"/>
      <c r="D579" s="439"/>
      <c r="E579" s="439"/>
      <c r="F579" s="439"/>
      <c r="G579" s="439"/>
      <c r="H579" s="439"/>
      <c r="I579" s="439"/>
      <c r="J579" s="439"/>
      <c r="K579" s="439"/>
      <c r="L579" s="439"/>
      <c r="M579" s="439"/>
      <c r="N579" s="439"/>
      <c r="O579" s="439"/>
      <c r="P579" s="439"/>
      <c r="Q579" s="439"/>
      <c r="R579" s="439"/>
      <c r="S579" s="439"/>
      <c r="T579" s="439"/>
      <c r="U579" s="439"/>
      <c r="V579" s="439"/>
      <c r="W579" s="439"/>
      <c r="X579" s="439"/>
      <c r="Y579" s="439"/>
      <c r="Z579" s="439"/>
    </row>
    <row r="580" spans="1:26" ht="12.75">
      <c r="A580" s="439"/>
      <c r="B580" s="439"/>
      <c r="C580" s="439"/>
      <c r="D580" s="439"/>
      <c r="E580" s="439"/>
      <c r="F580" s="439"/>
      <c r="G580" s="439"/>
      <c r="H580" s="439"/>
      <c r="I580" s="439"/>
      <c r="J580" s="439"/>
      <c r="K580" s="439"/>
      <c r="L580" s="439"/>
      <c r="M580" s="439"/>
      <c r="N580" s="439"/>
      <c r="O580" s="439"/>
      <c r="P580" s="439"/>
      <c r="Q580" s="439"/>
      <c r="R580" s="439"/>
      <c r="S580" s="439"/>
      <c r="T580" s="439"/>
      <c r="U580" s="439"/>
      <c r="V580" s="439"/>
      <c r="W580" s="439"/>
      <c r="X580" s="439"/>
      <c r="Y580" s="439"/>
      <c r="Z580" s="439"/>
    </row>
    <row r="581" spans="1:26" ht="12.75">
      <c r="A581" s="439"/>
      <c r="B581" s="439"/>
      <c r="C581" s="439"/>
      <c r="D581" s="439"/>
      <c r="E581" s="439"/>
      <c r="F581" s="439"/>
      <c r="G581" s="439"/>
      <c r="H581" s="439"/>
      <c r="I581" s="439"/>
      <c r="J581" s="439"/>
      <c r="K581" s="439"/>
      <c r="L581" s="439"/>
      <c r="M581" s="439"/>
      <c r="N581" s="439"/>
      <c r="O581" s="439"/>
      <c r="P581" s="439"/>
      <c r="Q581" s="439"/>
      <c r="R581" s="439"/>
      <c r="S581" s="439"/>
      <c r="T581" s="439"/>
      <c r="U581" s="439"/>
      <c r="V581" s="439"/>
      <c r="W581" s="439"/>
      <c r="X581" s="439"/>
      <c r="Y581" s="439"/>
      <c r="Z581" s="439"/>
    </row>
    <row r="582" spans="1:26" ht="12.75">
      <c r="A582" s="439"/>
      <c r="B582" s="439"/>
      <c r="C582" s="439"/>
      <c r="D582" s="439"/>
      <c r="E582" s="439"/>
      <c r="F582" s="439"/>
      <c r="G582" s="439"/>
      <c r="H582" s="439"/>
      <c r="I582" s="439"/>
      <c r="J582" s="439"/>
      <c r="K582" s="439"/>
      <c r="L582" s="439"/>
      <c r="M582" s="439"/>
      <c r="N582" s="439"/>
      <c r="O582" s="439"/>
      <c r="P582" s="439"/>
      <c r="Q582" s="439"/>
      <c r="R582" s="439"/>
      <c r="S582" s="439"/>
      <c r="T582" s="439"/>
      <c r="U582" s="439"/>
      <c r="V582" s="439"/>
      <c r="W582" s="439"/>
      <c r="X582" s="439"/>
      <c r="Y582" s="439"/>
      <c r="Z582" s="439"/>
    </row>
    <row r="583" spans="1:26" ht="12.75">
      <c r="A583" s="439"/>
      <c r="B583" s="439"/>
      <c r="C583" s="439"/>
      <c r="D583" s="439"/>
      <c r="E583" s="439"/>
      <c r="F583" s="439"/>
      <c r="G583" s="439"/>
      <c r="H583" s="439"/>
      <c r="I583" s="439"/>
      <c r="J583" s="439"/>
      <c r="K583" s="439"/>
      <c r="L583" s="439"/>
      <c r="M583" s="439"/>
      <c r="N583" s="439"/>
      <c r="O583" s="439"/>
      <c r="P583" s="439"/>
      <c r="Q583" s="439"/>
      <c r="R583" s="439"/>
      <c r="S583" s="439"/>
      <c r="T583" s="439"/>
      <c r="U583" s="439"/>
      <c r="V583" s="439"/>
      <c r="W583" s="439"/>
      <c r="X583" s="439"/>
      <c r="Y583" s="439"/>
      <c r="Z583" s="439"/>
    </row>
    <row r="584" spans="1:26" ht="12.75">
      <c r="A584" s="439"/>
      <c r="B584" s="439"/>
      <c r="C584" s="439"/>
      <c r="D584" s="439"/>
      <c r="E584" s="439"/>
      <c r="F584" s="439"/>
      <c r="G584" s="439"/>
      <c r="H584" s="439"/>
      <c r="I584" s="439"/>
      <c r="J584" s="439"/>
      <c r="K584" s="439"/>
      <c r="L584" s="439"/>
      <c r="M584" s="439"/>
      <c r="N584" s="439"/>
      <c r="O584" s="439"/>
      <c r="P584" s="439"/>
      <c r="Q584" s="439"/>
      <c r="R584" s="439"/>
      <c r="S584" s="439"/>
      <c r="T584" s="439"/>
      <c r="U584" s="439"/>
      <c r="V584" s="439"/>
      <c r="W584" s="439"/>
      <c r="X584" s="439"/>
      <c r="Y584" s="439"/>
      <c r="Z584" s="439"/>
    </row>
    <row r="585" spans="1:26" ht="12.75">
      <c r="A585" s="439"/>
      <c r="B585" s="439"/>
      <c r="C585" s="439"/>
      <c r="D585" s="439"/>
      <c r="E585" s="439"/>
      <c r="F585" s="439"/>
      <c r="G585" s="439"/>
      <c r="H585" s="439"/>
      <c r="I585" s="439"/>
      <c r="J585" s="439"/>
      <c r="K585" s="439"/>
      <c r="L585" s="439"/>
      <c r="M585" s="439"/>
      <c r="N585" s="439"/>
      <c r="O585" s="439"/>
      <c r="P585" s="439"/>
      <c r="Q585" s="439"/>
      <c r="R585" s="439"/>
      <c r="S585" s="439"/>
      <c r="T585" s="439"/>
      <c r="U585" s="439"/>
      <c r="V585" s="439"/>
      <c r="W585" s="439"/>
      <c r="X585" s="439"/>
      <c r="Y585" s="439"/>
      <c r="Z585" s="439"/>
    </row>
    <row r="586" spans="1:26" ht="12.75">
      <c r="A586" s="439"/>
      <c r="B586" s="439"/>
      <c r="C586" s="439"/>
      <c r="D586" s="439"/>
      <c r="E586" s="439"/>
      <c r="F586" s="439"/>
      <c r="G586" s="439"/>
      <c r="H586" s="439"/>
      <c r="I586" s="439"/>
      <c r="J586" s="439"/>
      <c r="K586" s="439"/>
      <c r="L586" s="439"/>
      <c r="M586" s="439"/>
      <c r="N586" s="439"/>
      <c r="O586" s="439"/>
      <c r="P586" s="439"/>
      <c r="Q586" s="439"/>
      <c r="R586" s="439"/>
      <c r="S586" s="439"/>
      <c r="T586" s="439"/>
      <c r="U586" s="439"/>
      <c r="V586" s="439"/>
      <c r="W586" s="439"/>
      <c r="X586" s="439"/>
      <c r="Y586" s="439"/>
      <c r="Z586" s="439"/>
    </row>
    <row r="587" spans="1:26" ht="12.75">
      <c r="A587" s="439"/>
      <c r="B587" s="439"/>
      <c r="C587" s="439"/>
      <c r="D587" s="439"/>
      <c r="E587" s="439"/>
      <c r="F587" s="439"/>
      <c r="G587" s="439"/>
      <c r="H587" s="439"/>
      <c r="I587" s="439"/>
      <c r="J587" s="439"/>
      <c r="K587" s="439"/>
      <c r="L587" s="439"/>
      <c r="M587" s="439"/>
      <c r="N587" s="439"/>
      <c r="O587" s="439"/>
      <c r="P587" s="439"/>
      <c r="Q587" s="439"/>
      <c r="R587" s="439"/>
      <c r="S587" s="439"/>
      <c r="T587" s="439"/>
      <c r="U587" s="439"/>
      <c r="V587" s="439"/>
      <c r="W587" s="439"/>
      <c r="X587" s="439"/>
      <c r="Y587" s="439"/>
      <c r="Z587" s="439"/>
    </row>
    <row r="588" spans="1:26" ht="12.75">
      <c r="A588" s="439"/>
      <c r="B588" s="439"/>
      <c r="C588" s="439"/>
      <c r="D588" s="439"/>
      <c r="E588" s="439"/>
      <c r="F588" s="439"/>
      <c r="G588" s="439"/>
      <c r="H588" s="439"/>
      <c r="I588" s="439"/>
      <c r="J588" s="439"/>
      <c r="K588" s="439"/>
      <c r="L588" s="439"/>
      <c r="M588" s="439"/>
      <c r="N588" s="439"/>
      <c r="O588" s="439"/>
      <c r="P588" s="439"/>
      <c r="Q588" s="439"/>
      <c r="R588" s="439"/>
      <c r="S588" s="439"/>
      <c r="T588" s="439"/>
      <c r="U588" s="439"/>
      <c r="V588" s="439"/>
      <c r="W588" s="439"/>
      <c r="X588" s="439"/>
      <c r="Y588" s="439"/>
      <c r="Z588" s="439"/>
    </row>
    <row r="589" spans="1:26" ht="12.75">
      <c r="A589" s="439"/>
      <c r="B589" s="439"/>
      <c r="C589" s="439"/>
      <c r="D589" s="439"/>
      <c r="E589" s="439"/>
      <c r="F589" s="439"/>
      <c r="G589" s="439"/>
      <c r="H589" s="439"/>
      <c r="I589" s="439"/>
      <c r="J589" s="439"/>
      <c r="K589" s="439"/>
      <c r="L589" s="439"/>
      <c r="M589" s="439"/>
      <c r="N589" s="439"/>
      <c r="O589" s="439"/>
      <c r="P589" s="439"/>
      <c r="Q589" s="439"/>
      <c r="R589" s="439"/>
      <c r="S589" s="439"/>
      <c r="T589" s="439"/>
      <c r="U589" s="439"/>
      <c r="V589" s="439"/>
      <c r="W589" s="439"/>
      <c r="X589" s="439"/>
      <c r="Y589" s="439"/>
      <c r="Z589" s="439"/>
    </row>
    <row r="590" spans="1:26" ht="12.75">
      <c r="A590" s="439"/>
      <c r="B590" s="439"/>
      <c r="C590" s="439"/>
      <c r="D590" s="439"/>
      <c r="E590" s="439"/>
      <c r="F590" s="439"/>
      <c r="G590" s="439"/>
      <c r="H590" s="439"/>
      <c r="I590" s="439"/>
      <c r="J590" s="439"/>
      <c r="K590" s="439"/>
      <c r="L590" s="439"/>
      <c r="M590" s="439"/>
      <c r="N590" s="439"/>
      <c r="O590" s="439"/>
      <c r="P590" s="439"/>
      <c r="Q590" s="439"/>
      <c r="R590" s="439"/>
      <c r="S590" s="439"/>
      <c r="T590" s="439"/>
      <c r="U590" s="439"/>
      <c r="V590" s="439"/>
      <c r="W590" s="439"/>
      <c r="X590" s="439"/>
      <c r="Y590" s="439"/>
      <c r="Z590" s="439"/>
    </row>
    <row r="591" spans="1:26" ht="12.75">
      <c r="A591" s="439"/>
      <c r="B591" s="439"/>
      <c r="C591" s="439"/>
      <c r="D591" s="439"/>
      <c r="E591" s="439"/>
      <c r="F591" s="439"/>
      <c r="G591" s="439"/>
      <c r="H591" s="439"/>
      <c r="I591" s="439"/>
      <c r="J591" s="439"/>
      <c r="K591" s="439"/>
      <c r="L591" s="439"/>
      <c r="M591" s="439"/>
      <c r="N591" s="439"/>
      <c r="O591" s="439"/>
      <c r="P591" s="439"/>
      <c r="Q591" s="439"/>
      <c r="R591" s="439"/>
      <c r="S591" s="439"/>
      <c r="T591" s="439"/>
      <c r="U591" s="439"/>
      <c r="V591" s="439"/>
      <c r="W591" s="439"/>
      <c r="X591" s="439"/>
      <c r="Y591" s="439"/>
      <c r="Z591" s="439"/>
    </row>
    <row r="592" spans="1:26" ht="12.75">
      <c r="A592" s="439"/>
      <c r="B592" s="439"/>
      <c r="C592" s="439"/>
      <c r="D592" s="439"/>
      <c r="E592" s="439"/>
      <c r="F592" s="439"/>
      <c r="G592" s="439"/>
      <c r="H592" s="439"/>
      <c r="I592" s="439"/>
      <c r="J592" s="439"/>
      <c r="K592" s="439"/>
      <c r="L592" s="439"/>
      <c r="M592" s="439"/>
      <c r="N592" s="439"/>
      <c r="O592" s="439"/>
      <c r="P592" s="439"/>
      <c r="Q592" s="439"/>
      <c r="R592" s="439"/>
      <c r="S592" s="439"/>
      <c r="T592" s="439"/>
      <c r="U592" s="439"/>
      <c r="V592" s="439"/>
      <c r="W592" s="439"/>
      <c r="X592" s="439"/>
      <c r="Y592" s="439"/>
      <c r="Z592" s="439"/>
    </row>
    <row r="593" spans="1:26" ht="12.75">
      <c r="A593" s="439"/>
      <c r="B593" s="439"/>
      <c r="C593" s="439"/>
      <c r="D593" s="439"/>
      <c r="E593" s="439"/>
      <c r="F593" s="439"/>
      <c r="G593" s="439"/>
      <c r="H593" s="439"/>
      <c r="I593" s="439"/>
      <c r="J593" s="439"/>
      <c r="K593" s="439"/>
      <c r="L593" s="439"/>
      <c r="M593" s="439"/>
      <c r="N593" s="439"/>
      <c r="O593" s="439"/>
      <c r="P593" s="439"/>
      <c r="Q593" s="439"/>
      <c r="R593" s="439"/>
      <c r="S593" s="439"/>
      <c r="T593" s="439"/>
      <c r="U593" s="439"/>
      <c r="V593" s="439"/>
      <c r="W593" s="439"/>
      <c r="X593" s="439"/>
      <c r="Y593" s="439"/>
      <c r="Z593" s="439"/>
    </row>
    <row r="594" spans="1:26" ht="12.75">
      <c r="A594" s="439"/>
      <c r="B594" s="439"/>
      <c r="C594" s="439"/>
      <c r="D594" s="439"/>
      <c r="E594" s="439"/>
      <c r="F594" s="439"/>
      <c r="G594" s="439"/>
      <c r="H594" s="439"/>
      <c r="I594" s="439"/>
      <c r="J594" s="439"/>
      <c r="K594" s="439"/>
      <c r="L594" s="439"/>
      <c r="M594" s="439"/>
      <c r="N594" s="439"/>
      <c r="O594" s="439"/>
      <c r="P594" s="439"/>
      <c r="Q594" s="439"/>
      <c r="R594" s="439"/>
      <c r="S594" s="439"/>
      <c r="T594" s="439"/>
      <c r="U594" s="439"/>
      <c r="V594" s="439"/>
      <c r="W594" s="439"/>
      <c r="X594" s="439"/>
      <c r="Y594" s="439"/>
      <c r="Z594" s="439"/>
    </row>
    <row r="595" spans="1:26" ht="12.75">
      <c r="A595" s="439"/>
      <c r="B595" s="439"/>
      <c r="C595" s="439"/>
      <c r="D595" s="439"/>
      <c r="E595" s="439"/>
      <c r="F595" s="439"/>
      <c r="G595" s="439"/>
      <c r="H595" s="439"/>
      <c r="I595" s="439"/>
      <c r="J595" s="439"/>
      <c r="K595" s="439"/>
      <c r="L595" s="439"/>
      <c r="M595" s="439"/>
      <c r="N595" s="439"/>
      <c r="O595" s="439"/>
      <c r="P595" s="439"/>
      <c r="Q595" s="439"/>
      <c r="R595" s="439"/>
      <c r="S595" s="439"/>
      <c r="T595" s="439"/>
      <c r="U595" s="439"/>
      <c r="V595" s="439"/>
      <c r="W595" s="439"/>
      <c r="X595" s="439"/>
      <c r="Y595" s="439"/>
      <c r="Z595" s="439"/>
    </row>
    <row r="596" spans="1:26" ht="12.75">
      <c r="A596" s="439"/>
      <c r="B596" s="439"/>
      <c r="C596" s="439"/>
      <c r="D596" s="439"/>
      <c r="E596" s="439"/>
      <c r="F596" s="439"/>
      <c r="G596" s="439"/>
      <c r="H596" s="439"/>
      <c r="I596" s="439"/>
      <c r="J596" s="439"/>
      <c r="K596" s="439"/>
      <c r="L596" s="439"/>
      <c r="M596" s="439"/>
      <c r="N596" s="439"/>
      <c r="O596" s="439"/>
      <c r="P596" s="439"/>
      <c r="Q596" s="439"/>
      <c r="R596" s="439"/>
      <c r="S596" s="439"/>
      <c r="T596" s="439"/>
      <c r="U596" s="439"/>
      <c r="V596" s="439"/>
      <c r="W596" s="439"/>
      <c r="X596" s="439"/>
      <c r="Y596" s="439"/>
      <c r="Z596" s="439"/>
    </row>
    <row r="597" spans="1:26" ht="12.75">
      <c r="A597" s="439"/>
      <c r="B597" s="439"/>
      <c r="C597" s="439"/>
      <c r="D597" s="439"/>
      <c r="E597" s="439"/>
      <c r="F597" s="439"/>
      <c r="G597" s="439"/>
      <c r="H597" s="439"/>
      <c r="I597" s="439"/>
      <c r="J597" s="439"/>
      <c r="K597" s="439"/>
      <c r="L597" s="439"/>
      <c r="M597" s="439"/>
      <c r="N597" s="439"/>
      <c r="O597" s="439"/>
      <c r="P597" s="439"/>
      <c r="Q597" s="439"/>
      <c r="R597" s="439"/>
      <c r="S597" s="439"/>
      <c r="T597" s="439"/>
      <c r="U597" s="439"/>
      <c r="V597" s="439"/>
      <c r="W597" s="439"/>
      <c r="X597" s="439"/>
      <c r="Y597" s="439"/>
      <c r="Z597" s="439"/>
    </row>
    <row r="598" spans="1:26" ht="12.75">
      <c r="A598" s="439"/>
      <c r="B598" s="439"/>
      <c r="C598" s="439"/>
      <c r="D598" s="439"/>
      <c r="E598" s="439"/>
      <c r="F598" s="439"/>
      <c r="G598" s="439"/>
      <c r="H598" s="439"/>
      <c r="I598" s="439"/>
      <c r="J598" s="439"/>
      <c r="K598" s="439"/>
      <c r="L598" s="439"/>
      <c r="M598" s="439"/>
      <c r="N598" s="439"/>
      <c r="O598" s="439"/>
      <c r="P598" s="439"/>
      <c r="Q598" s="439"/>
      <c r="R598" s="439"/>
      <c r="S598" s="439"/>
      <c r="T598" s="439"/>
      <c r="U598" s="439"/>
      <c r="V598" s="439"/>
      <c r="W598" s="439"/>
      <c r="X598" s="439"/>
      <c r="Y598" s="439"/>
      <c r="Z598" s="439"/>
    </row>
    <row r="599" spans="1:26" ht="12.75">
      <c r="A599" s="439"/>
      <c r="B599" s="439"/>
      <c r="C599" s="439"/>
      <c r="D599" s="439"/>
      <c r="E599" s="439"/>
      <c r="F599" s="439"/>
      <c r="G599" s="439"/>
      <c r="H599" s="439"/>
      <c r="I599" s="439"/>
      <c r="J599" s="439"/>
      <c r="K599" s="439"/>
      <c r="L599" s="439"/>
      <c r="M599" s="439"/>
      <c r="N599" s="439"/>
      <c r="O599" s="439"/>
      <c r="P599" s="439"/>
      <c r="Q599" s="439"/>
      <c r="R599" s="439"/>
      <c r="S599" s="439"/>
      <c r="T599" s="439"/>
      <c r="U599" s="439"/>
      <c r="V599" s="439"/>
      <c r="W599" s="439"/>
      <c r="X599" s="439"/>
      <c r="Y599" s="439"/>
      <c r="Z599" s="439"/>
    </row>
    <row r="600" spans="1:26" ht="12.75">
      <c r="A600" s="439"/>
      <c r="B600" s="439"/>
      <c r="C600" s="439"/>
      <c r="D600" s="439"/>
      <c r="E600" s="439"/>
      <c r="F600" s="439"/>
      <c r="G600" s="439"/>
      <c r="H600" s="439"/>
      <c r="I600" s="439"/>
      <c r="J600" s="439"/>
      <c r="K600" s="439"/>
      <c r="L600" s="439"/>
      <c r="M600" s="439"/>
      <c r="N600" s="439"/>
      <c r="O600" s="439"/>
      <c r="P600" s="439"/>
      <c r="Q600" s="439"/>
      <c r="R600" s="439"/>
      <c r="S600" s="439"/>
      <c r="T600" s="439"/>
      <c r="U600" s="439"/>
      <c r="V600" s="439"/>
      <c r="W600" s="439"/>
      <c r="X600" s="439"/>
      <c r="Y600" s="439"/>
      <c r="Z600" s="439"/>
    </row>
    <row r="601" spans="1:26" ht="12.75">
      <c r="A601" s="439"/>
      <c r="B601" s="439"/>
      <c r="C601" s="439"/>
      <c r="D601" s="439"/>
      <c r="E601" s="439"/>
      <c r="F601" s="439"/>
      <c r="G601" s="439"/>
      <c r="H601" s="439"/>
      <c r="I601" s="439"/>
      <c r="J601" s="439"/>
      <c r="K601" s="439"/>
      <c r="L601" s="439"/>
      <c r="M601" s="439"/>
      <c r="N601" s="439"/>
      <c r="O601" s="439"/>
      <c r="P601" s="439"/>
      <c r="Q601" s="439"/>
      <c r="R601" s="439"/>
      <c r="S601" s="439"/>
      <c r="T601" s="439"/>
      <c r="U601" s="439"/>
      <c r="V601" s="439"/>
      <c r="W601" s="439"/>
      <c r="X601" s="439"/>
      <c r="Y601" s="439"/>
      <c r="Z601" s="439"/>
    </row>
    <row r="602" spans="1:26" ht="12.75">
      <c r="A602" s="439"/>
      <c r="B602" s="439"/>
      <c r="C602" s="439"/>
      <c r="D602" s="439"/>
      <c r="E602" s="439"/>
      <c r="F602" s="439"/>
      <c r="G602" s="439"/>
      <c r="H602" s="439"/>
      <c r="I602" s="439"/>
      <c r="J602" s="439"/>
      <c r="K602" s="439"/>
      <c r="L602" s="439"/>
      <c r="M602" s="439"/>
      <c r="N602" s="439"/>
      <c r="O602" s="439"/>
      <c r="P602" s="439"/>
      <c r="Q602" s="439"/>
      <c r="R602" s="439"/>
      <c r="S602" s="439"/>
      <c r="T602" s="439"/>
      <c r="U602" s="439"/>
      <c r="V602" s="439"/>
      <c r="W602" s="439"/>
      <c r="X602" s="439"/>
      <c r="Y602" s="439"/>
      <c r="Z602" s="439"/>
    </row>
    <row r="603" spans="1:26" ht="12.75">
      <c r="A603" s="439"/>
      <c r="B603" s="439"/>
      <c r="C603" s="439"/>
      <c r="D603" s="439"/>
      <c r="E603" s="439"/>
      <c r="F603" s="439"/>
      <c r="G603" s="439"/>
      <c r="H603" s="439"/>
      <c r="I603" s="439"/>
      <c r="J603" s="439"/>
      <c r="K603" s="439"/>
      <c r="L603" s="439"/>
      <c r="M603" s="439"/>
      <c r="N603" s="439"/>
      <c r="O603" s="439"/>
      <c r="P603" s="439"/>
      <c r="Q603" s="439"/>
      <c r="R603" s="439"/>
      <c r="S603" s="439"/>
      <c r="T603" s="439"/>
      <c r="U603" s="439"/>
      <c r="V603" s="439"/>
      <c r="W603" s="439"/>
      <c r="X603" s="439"/>
      <c r="Y603" s="439"/>
      <c r="Z603" s="439"/>
    </row>
    <row r="604" spans="1:26" ht="12.75">
      <c r="A604" s="439"/>
      <c r="B604" s="439"/>
      <c r="C604" s="439"/>
      <c r="D604" s="439"/>
      <c r="E604" s="439"/>
      <c r="F604" s="439"/>
      <c r="G604" s="439"/>
      <c r="H604" s="439"/>
      <c r="I604" s="439"/>
      <c r="J604" s="439"/>
      <c r="K604" s="439"/>
      <c r="L604" s="439"/>
      <c r="M604" s="439"/>
      <c r="N604" s="439"/>
      <c r="O604" s="439"/>
      <c r="P604" s="439"/>
      <c r="Q604" s="439"/>
      <c r="R604" s="439"/>
      <c r="S604" s="439"/>
      <c r="T604" s="439"/>
      <c r="U604" s="439"/>
      <c r="V604" s="439"/>
      <c r="W604" s="439"/>
      <c r="X604" s="439"/>
      <c r="Y604" s="439"/>
      <c r="Z604" s="439"/>
    </row>
    <row r="605" spans="1:26" ht="12.75">
      <c r="A605" s="439"/>
      <c r="B605" s="439"/>
      <c r="C605" s="439"/>
      <c r="D605" s="439"/>
      <c r="E605" s="439"/>
      <c r="F605" s="439"/>
      <c r="G605" s="439"/>
      <c r="H605" s="439"/>
      <c r="I605" s="439"/>
      <c r="J605" s="439"/>
      <c r="K605" s="439"/>
      <c r="L605" s="439"/>
      <c r="M605" s="439"/>
      <c r="N605" s="439"/>
      <c r="O605" s="439"/>
      <c r="P605" s="439"/>
      <c r="Q605" s="439"/>
      <c r="R605" s="439"/>
      <c r="S605" s="439"/>
      <c r="T605" s="439"/>
      <c r="U605" s="439"/>
      <c r="V605" s="439"/>
      <c r="W605" s="439"/>
      <c r="X605" s="439"/>
      <c r="Y605" s="439"/>
      <c r="Z605" s="439"/>
    </row>
    <row r="606" spans="1:26" ht="12.75">
      <c r="A606" s="439"/>
      <c r="B606" s="439"/>
      <c r="C606" s="439"/>
      <c r="D606" s="439"/>
      <c r="E606" s="439"/>
      <c r="F606" s="439"/>
      <c r="G606" s="439"/>
      <c r="H606" s="439"/>
      <c r="I606" s="439"/>
      <c r="J606" s="439"/>
      <c r="K606" s="439"/>
      <c r="L606" s="439"/>
      <c r="M606" s="439"/>
      <c r="N606" s="439"/>
      <c r="O606" s="439"/>
      <c r="P606" s="439"/>
      <c r="Q606" s="439"/>
      <c r="R606" s="439"/>
      <c r="S606" s="439"/>
      <c r="T606" s="439"/>
      <c r="U606" s="439"/>
      <c r="V606" s="439"/>
      <c r="W606" s="439"/>
      <c r="X606" s="439"/>
      <c r="Y606" s="439"/>
      <c r="Z606" s="439"/>
    </row>
    <row r="607" spans="1:26" ht="12.75">
      <c r="A607" s="439"/>
      <c r="B607" s="439"/>
      <c r="C607" s="439"/>
      <c r="D607" s="439"/>
      <c r="E607" s="439"/>
      <c r="F607" s="439"/>
      <c r="G607" s="439"/>
      <c r="H607" s="439"/>
      <c r="I607" s="439"/>
      <c r="J607" s="439"/>
      <c r="K607" s="439"/>
      <c r="L607" s="439"/>
      <c r="M607" s="439"/>
      <c r="N607" s="439"/>
      <c r="O607" s="439"/>
      <c r="P607" s="439"/>
      <c r="Q607" s="439"/>
      <c r="R607" s="439"/>
      <c r="S607" s="439"/>
      <c r="T607" s="439"/>
      <c r="U607" s="439"/>
      <c r="V607" s="439"/>
      <c r="W607" s="439"/>
      <c r="X607" s="439"/>
      <c r="Y607" s="439"/>
      <c r="Z607" s="439"/>
    </row>
    <row r="608" spans="1:26" ht="12.75">
      <c r="A608" s="439"/>
      <c r="B608" s="439"/>
      <c r="C608" s="439"/>
      <c r="D608" s="439"/>
      <c r="E608" s="439"/>
      <c r="F608" s="439"/>
      <c r="G608" s="439"/>
      <c r="H608" s="439"/>
      <c r="I608" s="439"/>
      <c r="J608" s="439"/>
      <c r="K608" s="439"/>
      <c r="L608" s="439"/>
      <c r="M608" s="439"/>
      <c r="N608" s="439"/>
      <c r="O608" s="439"/>
      <c r="P608" s="439"/>
      <c r="Q608" s="439"/>
      <c r="R608" s="439"/>
      <c r="S608" s="439"/>
      <c r="T608" s="439"/>
      <c r="U608" s="439"/>
      <c r="V608" s="439"/>
      <c r="W608" s="439"/>
      <c r="X608" s="439"/>
      <c r="Y608" s="439"/>
      <c r="Z608" s="439"/>
    </row>
    <row r="609" spans="1:26" ht="12.75">
      <c r="A609" s="439"/>
      <c r="B609" s="439"/>
      <c r="C609" s="439"/>
      <c r="D609" s="439"/>
      <c r="E609" s="439"/>
      <c r="F609" s="439"/>
      <c r="G609" s="439"/>
      <c r="H609" s="439"/>
      <c r="I609" s="439"/>
      <c r="J609" s="439"/>
      <c r="K609" s="439"/>
      <c r="L609" s="439"/>
      <c r="M609" s="439"/>
      <c r="N609" s="439"/>
      <c r="O609" s="439"/>
      <c r="P609" s="439"/>
      <c r="Q609" s="439"/>
      <c r="R609" s="439"/>
      <c r="S609" s="439"/>
      <c r="T609" s="439"/>
      <c r="U609" s="439"/>
      <c r="V609" s="439"/>
      <c r="W609" s="439"/>
      <c r="X609" s="439"/>
      <c r="Y609" s="439"/>
      <c r="Z609" s="439"/>
    </row>
    <row r="610" spans="1:26" ht="12.75">
      <c r="A610" s="439"/>
      <c r="B610" s="439"/>
      <c r="C610" s="439"/>
      <c r="D610" s="439"/>
      <c r="E610" s="439"/>
      <c r="F610" s="439"/>
      <c r="G610" s="439"/>
      <c r="H610" s="439"/>
      <c r="I610" s="439"/>
      <c r="J610" s="439"/>
      <c r="K610" s="439"/>
      <c r="L610" s="439"/>
      <c r="M610" s="439"/>
      <c r="N610" s="439"/>
      <c r="O610" s="439"/>
      <c r="P610" s="439"/>
      <c r="Q610" s="439"/>
      <c r="R610" s="439"/>
      <c r="S610" s="439"/>
      <c r="T610" s="439"/>
      <c r="U610" s="439"/>
      <c r="V610" s="439"/>
      <c r="W610" s="439"/>
      <c r="X610" s="439"/>
      <c r="Y610" s="439"/>
      <c r="Z610" s="439"/>
    </row>
    <row r="611" spans="1:26" ht="12.75">
      <c r="A611" s="439"/>
      <c r="B611" s="439"/>
      <c r="C611" s="439"/>
      <c r="D611" s="439"/>
      <c r="E611" s="439"/>
      <c r="F611" s="439"/>
      <c r="G611" s="439"/>
      <c r="H611" s="439"/>
      <c r="I611" s="439"/>
      <c r="J611" s="439"/>
      <c r="K611" s="439"/>
      <c r="L611" s="439"/>
      <c r="M611" s="439"/>
      <c r="N611" s="439"/>
      <c r="O611" s="439"/>
      <c r="P611" s="439"/>
      <c r="Q611" s="439"/>
      <c r="R611" s="439"/>
      <c r="S611" s="439"/>
      <c r="T611" s="439"/>
      <c r="U611" s="439"/>
      <c r="V611" s="439"/>
      <c r="W611" s="439"/>
      <c r="X611" s="439"/>
      <c r="Y611" s="439"/>
      <c r="Z611" s="439"/>
    </row>
    <row r="612" spans="1:26" ht="12.75">
      <c r="A612" s="439"/>
      <c r="B612" s="439"/>
      <c r="C612" s="439"/>
      <c r="D612" s="439"/>
      <c r="E612" s="439"/>
      <c r="F612" s="439"/>
      <c r="G612" s="439"/>
      <c r="H612" s="439"/>
      <c r="I612" s="439"/>
      <c r="J612" s="439"/>
      <c r="K612" s="439"/>
      <c r="L612" s="439"/>
      <c r="M612" s="439"/>
      <c r="N612" s="439"/>
      <c r="O612" s="439"/>
      <c r="P612" s="439"/>
      <c r="Q612" s="439"/>
      <c r="R612" s="439"/>
      <c r="S612" s="439"/>
      <c r="T612" s="439"/>
      <c r="U612" s="439"/>
      <c r="V612" s="439"/>
      <c r="W612" s="439"/>
      <c r="X612" s="439"/>
      <c r="Y612" s="439"/>
      <c r="Z612" s="439"/>
    </row>
    <row r="613" spans="1:26" ht="12.75">
      <c r="A613" s="439"/>
      <c r="B613" s="439"/>
      <c r="C613" s="439"/>
      <c r="D613" s="439"/>
      <c r="E613" s="439"/>
      <c r="F613" s="439"/>
      <c r="G613" s="439"/>
      <c r="H613" s="439"/>
      <c r="I613" s="439"/>
      <c r="J613" s="439"/>
      <c r="K613" s="439"/>
      <c r="L613" s="439"/>
      <c r="M613" s="439"/>
      <c r="N613" s="439"/>
      <c r="O613" s="439"/>
      <c r="P613" s="439"/>
      <c r="Q613" s="439"/>
      <c r="R613" s="439"/>
      <c r="S613" s="439"/>
      <c r="T613" s="439"/>
      <c r="U613" s="439"/>
      <c r="V613" s="439"/>
      <c r="W613" s="439"/>
      <c r="X613" s="439"/>
      <c r="Y613" s="439"/>
      <c r="Z613" s="439"/>
    </row>
    <row r="614" spans="1:26" ht="12.75">
      <c r="A614" s="439"/>
      <c r="B614" s="439"/>
      <c r="C614" s="439"/>
      <c r="D614" s="439"/>
      <c r="E614" s="439"/>
      <c r="F614" s="439"/>
      <c r="G614" s="439"/>
      <c r="H614" s="439"/>
      <c r="I614" s="439"/>
      <c r="J614" s="439"/>
      <c r="K614" s="439"/>
      <c r="L614" s="439"/>
      <c r="M614" s="439"/>
      <c r="N614" s="439"/>
      <c r="O614" s="439"/>
      <c r="P614" s="439"/>
      <c r="Q614" s="439"/>
      <c r="R614" s="439"/>
      <c r="S614" s="439"/>
      <c r="T614" s="439"/>
      <c r="U614" s="439"/>
      <c r="V614" s="439"/>
      <c r="W614" s="439"/>
      <c r="X614" s="439"/>
      <c r="Y614" s="439"/>
      <c r="Z614" s="439"/>
    </row>
    <row r="615" spans="1:26" ht="12.75">
      <c r="A615" s="439"/>
      <c r="B615" s="439"/>
      <c r="C615" s="439"/>
      <c r="D615" s="439"/>
      <c r="E615" s="439"/>
      <c r="F615" s="439"/>
      <c r="G615" s="439"/>
      <c r="H615" s="439"/>
      <c r="I615" s="439"/>
      <c r="J615" s="439"/>
      <c r="K615" s="439"/>
      <c r="L615" s="439"/>
      <c r="M615" s="439"/>
      <c r="N615" s="439"/>
      <c r="O615" s="439"/>
      <c r="P615" s="439"/>
      <c r="Q615" s="439"/>
      <c r="R615" s="439"/>
      <c r="S615" s="439"/>
      <c r="T615" s="439"/>
      <c r="U615" s="439"/>
      <c r="V615" s="439"/>
      <c r="W615" s="439"/>
      <c r="X615" s="439"/>
      <c r="Y615" s="439"/>
      <c r="Z615" s="439"/>
    </row>
    <row r="616" spans="1:26" ht="12.75">
      <c r="A616" s="439"/>
      <c r="B616" s="439"/>
      <c r="C616" s="439"/>
      <c r="D616" s="439"/>
      <c r="E616" s="439"/>
      <c r="F616" s="439"/>
      <c r="G616" s="439"/>
      <c r="H616" s="439"/>
      <c r="I616" s="439"/>
      <c r="J616" s="439"/>
      <c r="K616" s="439"/>
      <c r="L616" s="439"/>
      <c r="M616" s="439"/>
      <c r="N616" s="439"/>
      <c r="O616" s="439"/>
      <c r="P616" s="439"/>
      <c r="Q616" s="439"/>
      <c r="R616" s="439"/>
      <c r="S616" s="439"/>
      <c r="T616" s="439"/>
      <c r="U616" s="439"/>
      <c r="V616" s="439"/>
      <c r="W616" s="439"/>
      <c r="X616" s="439"/>
      <c r="Y616" s="439"/>
      <c r="Z616" s="439"/>
    </row>
    <row r="617" spans="1:26" ht="12.75">
      <c r="A617" s="439"/>
      <c r="B617" s="439"/>
      <c r="C617" s="439"/>
      <c r="D617" s="439"/>
      <c r="E617" s="439"/>
      <c r="F617" s="439"/>
      <c r="G617" s="439"/>
      <c r="H617" s="439"/>
      <c r="I617" s="439"/>
      <c r="J617" s="439"/>
      <c r="K617" s="439"/>
      <c r="L617" s="439"/>
      <c r="M617" s="439"/>
      <c r="N617" s="439"/>
      <c r="O617" s="439"/>
      <c r="P617" s="439"/>
      <c r="Q617" s="439"/>
      <c r="R617" s="439"/>
      <c r="S617" s="439"/>
      <c r="T617" s="439"/>
      <c r="U617" s="439"/>
      <c r="V617" s="439"/>
      <c r="W617" s="439"/>
      <c r="X617" s="439"/>
      <c r="Y617" s="439"/>
      <c r="Z617" s="439"/>
    </row>
    <row r="618" spans="1:26" ht="12.75">
      <c r="A618" s="439"/>
      <c r="B618" s="439"/>
      <c r="C618" s="439"/>
      <c r="D618" s="439"/>
      <c r="E618" s="439"/>
      <c r="F618" s="439"/>
      <c r="G618" s="439"/>
      <c r="H618" s="439"/>
      <c r="I618" s="439"/>
      <c r="J618" s="439"/>
      <c r="K618" s="439"/>
      <c r="L618" s="439"/>
      <c r="M618" s="439"/>
      <c r="N618" s="439"/>
      <c r="O618" s="439"/>
      <c r="P618" s="439"/>
      <c r="Q618" s="439"/>
      <c r="R618" s="439"/>
      <c r="S618" s="439"/>
      <c r="T618" s="439"/>
      <c r="U618" s="439"/>
      <c r="V618" s="439"/>
      <c r="W618" s="439"/>
      <c r="X618" s="439"/>
      <c r="Y618" s="439"/>
      <c r="Z618" s="439"/>
    </row>
    <row r="619" spans="1:26" ht="12.75">
      <c r="A619" s="439"/>
      <c r="B619" s="439"/>
      <c r="C619" s="439"/>
      <c r="D619" s="439"/>
      <c r="E619" s="439"/>
      <c r="F619" s="439"/>
      <c r="G619" s="439"/>
      <c r="H619" s="439"/>
      <c r="I619" s="439"/>
      <c r="J619" s="439"/>
      <c r="K619" s="439"/>
      <c r="L619" s="439"/>
      <c r="M619" s="439"/>
      <c r="N619" s="439"/>
      <c r="O619" s="439"/>
      <c r="P619" s="439"/>
      <c r="Q619" s="439"/>
      <c r="R619" s="439"/>
      <c r="S619" s="439"/>
      <c r="T619" s="439"/>
      <c r="U619" s="439"/>
      <c r="V619" s="439"/>
      <c r="W619" s="439"/>
      <c r="X619" s="439"/>
      <c r="Y619" s="439"/>
      <c r="Z619" s="439"/>
    </row>
    <row r="620" spans="1:26" ht="12.75">
      <c r="A620" s="439"/>
      <c r="B620" s="439"/>
      <c r="C620" s="439"/>
      <c r="D620" s="439"/>
      <c r="E620" s="439"/>
      <c r="F620" s="439"/>
      <c r="G620" s="439"/>
      <c r="H620" s="439"/>
      <c r="I620" s="439"/>
      <c r="J620" s="439"/>
      <c r="K620" s="439"/>
      <c r="L620" s="439"/>
      <c r="M620" s="439"/>
      <c r="N620" s="439"/>
      <c r="O620" s="439"/>
      <c r="P620" s="439"/>
      <c r="Q620" s="439"/>
      <c r="R620" s="439"/>
      <c r="S620" s="439"/>
      <c r="T620" s="439"/>
      <c r="U620" s="439"/>
      <c r="V620" s="439"/>
      <c r="W620" s="439"/>
      <c r="X620" s="439"/>
      <c r="Y620" s="439"/>
      <c r="Z620" s="439"/>
    </row>
    <row r="621" spans="1:26" ht="12.75">
      <c r="A621" s="439"/>
      <c r="B621" s="439"/>
      <c r="C621" s="439"/>
      <c r="D621" s="439"/>
      <c r="E621" s="439"/>
      <c r="F621" s="439"/>
      <c r="G621" s="439"/>
      <c r="H621" s="439"/>
      <c r="I621" s="439"/>
      <c r="J621" s="439"/>
      <c r="K621" s="439"/>
      <c r="L621" s="439"/>
      <c r="M621" s="439"/>
      <c r="N621" s="439"/>
      <c r="O621" s="439"/>
      <c r="P621" s="439"/>
      <c r="Q621" s="439"/>
      <c r="R621" s="439"/>
      <c r="S621" s="439"/>
      <c r="T621" s="439"/>
      <c r="U621" s="439"/>
      <c r="V621" s="439"/>
      <c r="W621" s="439"/>
      <c r="X621" s="439"/>
      <c r="Y621" s="439"/>
      <c r="Z621" s="439"/>
    </row>
    <row r="622" spans="1:26" ht="12.75">
      <c r="A622" s="439"/>
      <c r="B622" s="439"/>
      <c r="C622" s="439"/>
      <c r="D622" s="439"/>
      <c r="E622" s="439"/>
      <c r="F622" s="439"/>
      <c r="G622" s="439"/>
      <c r="H622" s="439"/>
      <c r="I622" s="439"/>
      <c r="J622" s="439"/>
      <c r="K622" s="439"/>
      <c r="L622" s="439"/>
      <c r="M622" s="439"/>
      <c r="N622" s="439"/>
      <c r="O622" s="439"/>
      <c r="P622" s="439"/>
      <c r="Q622" s="439"/>
      <c r="R622" s="439"/>
      <c r="S622" s="439"/>
      <c r="T622" s="439"/>
      <c r="U622" s="439"/>
      <c r="V622" s="439"/>
      <c r="W622" s="439"/>
      <c r="X622" s="439"/>
      <c r="Y622" s="439"/>
      <c r="Z622" s="439"/>
    </row>
    <row r="623" spans="1:26" ht="12.75">
      <c r="A623" s="439"/>
      <c r="B623" s="439"/>
      <c r="C623" s="439"/>
      <c r="D623" s="439"/>
      <c r="E623" s="439"/>
      <c r="F623" s="439"/>
      <c r="G623" s="439"/>
      <c r="H623" s="439"/>
      <c r="I623" s="439"/>
      <c r="J623" s="439"/>
      <c r="K623" s="439"/>
      <c r="L623" s="439"/>
      <c r="M623" s="439"/>
      <c r="N623" s="439"/>
      <c r="O623" s="439"/>
      <c r="P623" s="439"/>
      <c r="Q623" s="439"/>
      <c r="R623" s="439"/>
      <c r="S623" s="439"/>
      <c r="T623" s="439"/>
      <c r="U623" s="439"/>
      <c r="V623" s="439"/>
      <c r="W623" s="439"/>
      <c r="X623" s="439"/>
      <c r="Y623" s="439"/>
      <c r="Z623" s="439"/>
    </row>
    <row r="624" spans="1:26" ht="12.75">
      <c r="A624" s="439"/>
      <c r="B624" s="439"/>
      <c r="C624" s="439"/>
      <c r="D624" s="439"/>
      <c r="E624" s="439"/>
      <c r="F624" s="439"/>
      <c r="G624" s="439"/>
      <c r="H624" s="439"/>
      <c r="I624" s="439"/>
      <c r="J624" s="439"/>
      <c r="K624" s="439"/>
      <c r="L624" s="439"/>
      <c r="M624" s="439"/>
      <c r="N624" s="439"/>
      <c r="O624" s="439"/>
      <c r="P624" s="439"/>
      <c r="Q624" s="439"/>
      <c r="R624" s="439"/>
      <c r="S624" s="439"/>
      <c r="T624" s="439"/>
      <c r="U624" s="439"/>
      <c r="V624" s="439"/>
      <c r="W624" s="439"/>
      <c r="X624" s="439"/>
      <c r="Y624" s="439"/>
      <c r="Z624" s="439"/>
    </row>
    <row r="625" spans="1:26" ht="12.75">
      <c r="A625" s="439"/>
      <c r="B625" s="439"/>
      <c r="C625" s="439"/>
      <c r="D625" s="439"/>
      <c r="E625" s="439"/>
      <c r="F625" s="439"/>
      <c r="G625" s="439"/>
      <c r="H625" s="439"/>
      <c r="I625" s="439"/>
      <c r="J625" s="439"/>
      <c r="K625" s="439"/>
      <c r="L625" s="439"/>
      <c r="M625" s="439"/>
      <c r="N625" s="439"/>
      <c r="O625" s="439"/>
      <c r="P625" s="439"/>
      <c r="Q625" s="439"/>
      <c r="R625" s="439"/>
      <c r="S625" s="439"/>
      <c r="T625" s="439"/>
      <c r="U625" s="439"/>
      <c r="V625" s="439"/>
      <c r="W625" s="439"/>
      <c r="X625" s="439"/>
      <c r="Y625" s="439"/>
      <c r="Z625" s="439"/>
    </row>
    <row r="626" spans="1:26" ht="12.75">
      <c r="A626" s="439"/>
      <c r="B626" s="439"/>
      <c r="C626" s="439"/>
      <c r="D626" s="439"/>
      <c r="E626" s="439"/>
      <c r="F626" s="439"/>
      <c r="G626" s="439"/>
      <c r="H626" s="439"/>
      <c r="I626" s="439"/>
      <c r="J626" s="439"/>
      <c r="K626" s="439"/>
      <c r="L626" s="439"/>
      <c r="M626" s="439"/>
      <c r="N626" s="439"/>
      <c r="O626" s="439"/>
      <c r="P626" s="439"/>
      <c r="Q626" s="439"/>
      <c r="R626" s="439"/>
      <c r="S626" s="439"/>
      <c r="T626" s="439"/>
      <c r="U626" s="439"/>
      <c r="V626" s="439"/>
      <c r="W626" s="439"/>
      <c r="X626" s="439"/>
      <c r="Y626" s="439"/>
      <c r="Z626" s="439"/>
    </row>
    <row r="627" spans="1:26" ht="12.75">
      <c r="A627" s="439"/>
      <c r="B627" s="439"/>
      <c r="C627" s="439"/>
      <c r="D627" s="439"/>
      <c r="E627" s="439"/>
      <c r="F627" s="439"/>
      <c r="G627" s="439"/>
      <c r="H627" s="439"/>
      <c r="I627" s="439"/>
      <c r="J627" s="439"/>
      <c r="K627" s="439"/>
      <c r="L627" s="439"/>
      <c r="M627" s="439"/>
      <c r="N627" s="439"/>
      <c r="O627" s="439"/>
      <c r="P627" s="439"/>
      <c r="Q627" s="439"/>
      <c r="R627" s="439"/>
      <c r="S627" s="439"/>
      <c r="T627" s="439"/>
      <c r="U627" s="439"/>
      <c r="V627" s="439"/>
      <c r="W627" s="439"/>
      <c r="X627" s="439"/>
      <c r="Y627" s="439"/>
      <c r="Z627" s="439"/>
    </row>
    <row r="628" spans="1:26" ht="12.75">
      <c r="A628" s="439"/>
      <c r="B628" s="439"/>
      <c r="C628" s="439"/>
      <c r="D628" s="439"/>
      <c r="E628" s="439"/>
      <c r="F628" s="439"/>
      <c r="G628" s="439"/>
      <c r="H628" s="439"/>
      <c r="I628" s="439"/>
      <c r="J628" s="439"/>
      <c r="K628" s="439"/>
      <c r="L628" s="439"/>
      <c r="M628" s="439"/>
      <c r="N628" s="439"/>
      <c r="O628" s="439"/>
      <c r="P628" s="439"/>
      <c r="Q628" s="439"/>
      <c r="R628" s="439"/>
      <c r="S628" s="439"/>
      <c r="T628" s="439"/>
      <c r="U628" s="439"/>
      <c r="V628" s="439"/>
      <c r="W628" s="439"/>
      <c r="X628" s="439"/>
      <c r="Y628" s="439"/>
      <c r="Z628" s="439"/>
    </row>
    <row r="629" spans="1:26" ht="12.75">
      <c r="A629" s="439"/>
      <c r="B629" s="439"/>
      <c r="C629" s="439"/>
      <c r="D629" s="439"/>
      <c r="E629" s="439"/>
      <c r="F629" s="439"/>
      <c r="G629" s="439"/>
      <c r="H629" s="439"/>
      <c r="I629" s="439"/>
      <c r="J629" s="439"/>
      <c r="K629" s="439"/>
      <c r="L629" s="439"/>
      <c r="M629" s="439"/>
      <c r="N629" s="439"/>
      <c r="O629" s="439"/>
      <c r="P629" s="439"/>
      <c r="Q629" s="439"/>
      <c r="R629" s="439"/>
      <c r="S629" s="439"/>
      <c r="T629" s="439"/>
      <c r="U629" s="439"/>
      <c r="V629" s="439"/>
      <c r="W629" s="439"/>
      <c r="X629" s="439"/>
      <c r="Y629" s="439"/>
      <c r="Z629" s="439"/>
    </row>
    <row r="630" spans="1:26" ht="12.75">
      <c r="A630" s="439"/>
      <c r="B630" s="439"/>
      <c r="C630" s="439"/>
      <c r="D630" s="439"/>
      <c r="E630" s="439"/>
      <c r="F630" s="439"/>
      <c r="G630" s="439"/>
      <c r="H630" s="439"/>
      <c r="I630" s="439"/>
      <c r="J630" s="439"/>
      <c r="K630" s="439"/>
      <c r="L630" s="439"/>
      <c r="M630" s="439"/>
      <c r="N630" s="439"/>
      <c r="O630" s="439"/>
      <c r="P630" s="439"/>
      <c r="Q630" s="439"/>
      <c r="R630" s="439"/>
      <c r="S630" s="439"/>
      <c r="T630" s="439"/>
      <c r="U630" s="439"/>
      <c r="V630" s="439"/>
      <c r="W630" s="439"/>
      <c r="X630" s="439"/>
      <c r="Y630" s="439"/>
      <c r="Z630" s="439"/>
    </row>
    <row r="631" spans="1:26" ht="12.75">
      <c r="A631" s="439"/>
      <c r="B631" s="439"/>
      <c r="C631" s="439"/>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row>
    <row r="632" spans="1:26" ht="12.75">
      <c r="A632" s="439"/>
      <c r="B632" s="439"/>
      <c r="C632" s="439"/>
      <c r="D632" s="439"/>
      <c r="E632" s="439"/>
      <c r="F632" s="439"/>
      <c r="G632" s="439"/>
      <c r="H632" s="439"/>
      <c r="I632" s="439"/>
      <c r="J632" s="439"/>
      <c r="K632" s="439"/>
      <c r="L632" s="439"/>
      <c r="M632" s="439"/>
      <c r="N632" s="439"/>
      <c r="O632" s="439"/>
      <c r="P632" s="439"/>
      <c r="Q632" s="439"/>
      <c r="R632" s="439"/>
      <c r="S632" s="439"/>
      <c r="T632" s="439"/>
      <c r="U632" s="439"/>
      <c r="V632" s="439"/>
      <c r="W632" s="439"/>
      <c r="X632" s="439"/>
      <c r="Y632" s="439"/>
      <c r="Z632" s="439"/>
    </row>
    <row r="633" spans="1:26" ht="12.75">
      <c r="A633" s="439"/>
      <c r="B633" s="439"/>
      <c r="C633" s="439"/>
      <c r="D633" s="439"/>
      <c r="E633" s="439"/>
      <c r="F633" s="439"/>
      <c r="G633" s="439"/>
      <c r="H633" s="439"/>
      <c r="I633" s="439"/>
      <c r="J633" s="439"/>
      <c r="K633" s="439"/>
      <c r="L633" s="439"/>
      <c r="M633" s="439"/>
      <c r="N633" s="439"/>
      <c r="O633" s="439"/>
      <c r="P633" s="439"/>
      <c r="Q633" s="439"/>
      <c r="R633" s="439"/>
      <c r="S633" s="439"/>
      <c r="T633" s="439"/>
      <c r="U633" s="439"/>
      <c r="V633" s="439"/>
      <c r="W633" s="439"/>
      <c r="X633" s="439"/>
      <c r="Y633" s="439"/>
      <c r="Z633" s="439"/>
    </row>
    <row r="634" spans="1:26" ht="12.75">
      <c r="A634" s="439"/>
      <c r="B634" s="439"/>
      <c r="C634" s="439"/>
      <c r="D634" s="439"/>
      <c r="E634" s="439"/>
      <c r="F634" s="439"/>
      <c r="G634" s="439"/>
      <c r="H634" s="439"/>
      <c r="I634" s="439"/>
      <c r="J634" s="439"/>
      <c r="K634" s="439"/>
      <c r="L634" s="439"/>
      <c r="M634" s="439"/>
      <c r="N634" s="439"/>
      <c r="O634" s="439"/>
      <c r="P634" s="439"/>
      <c r="Q634" s="439"/>
      <c r="R634" s="439"/>
      <c r="S634" s="439"/>
      <c r="T634" s="439"/>
      <c r="U634" s="439"/>
      <c r="V634" s="439"/>
      <c r="W634" s="439"/>
      <c r="X634" s="439"/>
      <c r="Y634" s="439"/>
      <c r="Z634" s="439"/>
    </row>
    <row r="635" spans="1:26" ht="12.75">
      <c r="A635" s="439"/>
      <c r="B635" s="439"/>
      <c r="C635" s="439"/>
      <c r="D635" s="439"/>
      <c r="E635" s="439"/>
      <c r="F635" s="439"/>
      <c r="G635" s="439"/>
      <c r="H635" s="439"/>
      <c r="I635" s="439"/>
      <c r="J635" s="439"/>
      <c r="K635" s="439"/>
      <c r="L635" s="439"/>
      <c r="M635" s="439"/>
      <c r="N635" s="439"/>
      <c r="O635" s="439"/>
      <c r="P635" s="439"/>
      <c r="Q635" s="439"/>
      <c r="R635" s="439"/>
      <c r="S635" s="439"/>
      <c r="T635" s="439"/>
      <c r="U635" s="439"/>
      <c r="V635" s="439"/>
      <c r="W635" s="439"/>
      <c r="X635" s="439"/>
      <c r="Y635" s="439"/>
      <c r="Z635" s="439"/>
    </row>
    <row r="636" spans="1:26" ht="12.75">
      <c r="A636" s="439"/>
      <c r="B636" s="439"/>
      <c r="C636" s="439"/>
      <c r="D636" s="439"/>
      <c r="E636" s="439"/>
      <c r="F636" s="439"/>
      <c r="G636" s="439"/>
      <c r="H636" s="439"/>
      <c r="I636" s="439"/>
      <c r="J636" s="439"/>
      <c r="K636" s="439"/>
      <c r="L636" s="439"/>
      <c r="M636" s="439"/>
      <c r="N636" s="439"/>
      <c r="O636" s="439"/>
      <c r="P636" s="439"/>
      <c r="Q636" s="439"/>
      <c r="R636" s="439"/>
      <c r="S636" s="439"/>
      <c r="T636" s="439"/>
      <c r="U636" s="439"/>
      <c r="V636" s="439"/>
      <c r="W636" s="439"/>
      <c r="X636" s="439"/>
      <c r="Y636" s="439"/>
      <c r="Z636" s="439"/>
    </row>
    <row r="637" spans="1:26" ht="12.75">
      <c r="A637" s="439"/>
      <c r="B637" s="439"/>
      <c r="C637" s="439"/>
      <c r="D637" s="439"/>
      <c r="E637" s="439"/>
      <c r="F637" s="439"/>
      <c r="G637" s="439"/>
      <c r="H637" s="439"/>
      <c r="I637" s="439"/>
      <c r="J637" s="439"/>
      <c r="K637" s="439"/>
      <c r="L637" s="439"/>
      <c r="M637" s="439"/>
      <c r="N637" s="439"/>
      <c r="O637" s="439"/>
      <c r="P637" s="439"/>
      <c r="Q637" s="439"/>
      <c r="R637" s="439"/>
      <c r="S637" s="439"/>
      <c r="T637" s="439"/>
      <c r="U637" s="439"/>
      <c r="V637" s="439"/>
      <c r="W637" s="439"/>
      <c r="X637" s="439"/>
      <c r="Y637" s="439"/>
      <c r="Z637" s="439"/>
    </row>
    <row r="638" spans="1:26" ht="12.75">
      <c r="A638" s="439"/>
      <c r="B638" s="439"/>
      <c r="C638" s="439"/>
      <c r="D638" s="439"/>
      <c r="E638" s="439"/>
      <c r="F638" s="439"/>
      <c r="G638" s="439"/>
      <c r="H638" s="439"/>
      <c r="I638" s="439"/>
      <c r="J638" s="439"/>
      <c r="K638" s="439"/>
      <c r="L638" s="439"/>
      <c r="M638" s="439"/>
      <c r="N638" s="439"/>
      <c r="O638" s="439"/>
      <c r="P638" s="439"/>
      <c r="Q638" s="439"/>
      <c r="R638" s="439"/>
      <c r="S638" s="439"/>
      <c r="T638" s="439"/>
      <c r="U638" s="439"/>
      <c r="V638" s="439"/>
      <c r="W638" s="439"/>
      <c r="X638" s="439"/>
      <c r="Y638" s="439"/>
      <c r="Z638" s="439"/>
    </row>
    <row r="639" spans="1:26" ht="12.75">
      <c r="A639" s="439"/>
      <c r="B639" s="439"/>
      <c r="C639" s="439"/>
      <c r="D639" s="439"/>
      <c r="E639" s="439"/>
      <c r="F639" s="439"/>
      <c r="G639" s="439"/>
      <c r="H639" s="439"/>
      <c r="I639" s="439"/>
      <c r="J639" s="439"/>
      <c r="K639" s="439"/>
      <c r="L639" s="439"/>
      <c r="M639" s="439"/>
      <c r="N639" s="439"/>
      <c r="O639" s="439"/>
      <c r="P639" s="439"/>
      <c r="Q639" s="439"/>
      <c r="R639" s="439"/>
      <c r="S639" s="439"/>
      <c r="T639" s="439"/>
      <c r="U639" s="439"/>
      <c r="V639" s="439"/>
      <c r="W639" s="439"/>
      <c r="X639" s="439"/>
      <c r="Y639" s="439"/>
      <c r="Z639" s="439"/>
    </row>
    <row r="640" spans="1:26" ht="12.75">
      <c r="A640" s="439"/>
      <c r="B640" s="439"/>
      <c r="C640" s="439"/>
      <c r="D640" s="439"/>
      <c r="E640" s="439"/>
      <c r="F640" s="439"/>
      <c r="G640" s="439"/>
      <c r="H640" s="439"/>
      <c r="I640" s="439"/>
      <c r="J640" s="439"/>
      <c r="K640" s="439"/>
      <c r="L640" s="439"/>
      <c r="M640" s="439"/>
      <c r="N640" s="439"/>
      <c r="O640" s="439"/>
      <c r="P640" s="439"/>
      <c r="Q640" s="439"/>
      <c r="R640" s="439"/>
      <c r="S640" s="439"/>
      <c r="T640" s="439"/>
      <c r="U640" s="439"/>
      <c r="V640" s="439"/>
      <c r="W640" s="439"/>
      <c r="X640" s="439"/>
      <c r="Y640" s="439"/>
      <c r="Z640" s="439"/>
    </row>
    <row r="641" spans="1:26" ht="12.75">
      <c r="A641" s="439"/>
      <c r="B641" s="439"/>
      <c r="C641" s="439"/>
      <c r="D641" s="439"/>
      <c r="E641" s="439"/>
      <c r="F641" s="439"/>
      <c r="G641" s="439"/>
      <c r="H641" s="439"/>
      <c r="I641" s="439"/>
      <c r="J641" s="439"/>
      <c r="K641" s="439"/>
      <c r="L641" s="439"/>
      <c r="M641" s="439"/>
      <c r="N641" s="439"/>
      <c r="O641" s="439"/>
      <c r="P641" s="439"/>
      <c r="Q641" s="439"/>
      <c r="R641" s="439"/>
      <c r="S641" s="439"/>
      <c r="T641" s="439"/>
      <c r="U641" s="439"/>
      <c r="V641" s="439"/>
      <c r="W641" s="439"/>
      <c r="X641" s="439"/>
      <c r="Y641" s="439"/>
      <c r="Z641" s="439"/>
    </row>
    <row r="642" spans="1:26" ht="12.75">
      <c r="A642" s="439"/>
      <c r="B642" s="439"/>
      <c r="C642" s="439"/>
      <c r="D642" s="439"/>
      <c r="E642" s="439"/>
      <c r="F642" s="439"/>
      <c r="G642" s="439"/>
      <c r="H642" s="439"/>
      <c r="I642" s="439"/>
      <c r="J642" s="439"/>
      <c r="K642" s="439"/>
      <c r="L642" s="439"/>
      <c r="M642" s="439"/>
      <c r="N642" s="439"/>
      <c r="O642" s="439"/>
      <c r="P642" s="439"/>
      <c r="Q642" s="439"/>
      <c r="R642" s="439"/>
      <c r="S642" s="439"/>
      <c r="T642" s="439"/>
      <c r="U642" s="439"/>
      <c r="V642" s="439"/>
      <c r="W642" s="439"/>
      <c r="X642" s="439"/>
      <c r="Y642" s="439"/>
      <c r="Z642" s="439"/>
    </row>
    <row r="643" spans="1:26" ht="12.75">
      <c r="A643" s="439"/>
      <c r="B643" s="439"/>
      <c r="C643" s="439"/>
      <c r="D643" s="439"/>
      <c r="E643" s="439"/>
      <c r="F643" s="439"/>
      <c r="G643" s="439"/>
      <c r="H643" s="439"/>
      <c r="I643" s="439"/>
      <c r="J643" s="439"/>
      <c r="K643" s="439"/>
      <c r="L643" s="439"/>
      <c r="M643" s="439"/>
      <c r="N643" s="439"/>
      <c r="O643" s="439"/>
      <c r="P643" s="439"/>
      <c r="Q643" s="439"/>
      <c r="R643" s="439"/>
      <c r="S643" s="439"/>
      <c r="T643" s="439"/>
      <c r="U643" s="439"/>
      <c r="V643" s="439"/>
      <c r="W643" s="439"/>
      <c r="X643" s="439"/>
      <c r="Y643" s="439"/>
      <c r="Z643" s="439"/>
    </row>
    <row r="644" spans="1:26" ht="12.75">
      <c r="A644" s="439"/>
      <c r="B644" s="439"/>
      <c r="C644" s="439"/>
      <c r="D644" s="439"/>
      <c r="E644" s="439"/>
      <c r="F644" s="439"/>
      <c r="G644" s="439"/>
      <c r="H644" s="439"/>
      <c r="I644" s="439"/>
      <c r="J644" s="439"/>
      <c r="K644" s="439"/>
      <c r="L644" s="439"/>
      <c r="M644" s="439"/>
      <c r="N644" s="439"/>
      <c r="O644" s="439"/>
      <c r="P644" s="439"/>
      <c r="Q644" s="439"/>
      <c r="R644" s="439"/>
      <c r="S644" s="439"/>
      <c r="T644" s="439"/>
      <c r="U644" s="439"/>
      <c r="V644" s="439"/>
      <c r="W644" s="439"/>
      <c r="X644" s="439"/>
      <c r="Y644" s="439"/>
      <c r="Z644" s="439"/>
    </row>
    <row r="645" spans="1:26" ht="12.75">
      <c r="A645" s="439"/>
      <c r="B645" s="439"/>
      <c r="C645" s="439"/>
      <c r="D645" s="439"/>
      <c r="E645" s="439"/>
      <c r="F645" s="439"/>
      <c r="G645" s="439"/>
      <c r="H645" s="439"/>
      <c r="I645" s="439"/>
      <c r="J645" s="439"/>
      <c r="K645" s="439"/>
      <c r="L645" s="439"/>
      <c r="M645" s="439"/>
      <c r="N645" s="439"/>
      <c r="O645" s="439"/>
      <c r="P645" s="439"/>
      <c r="Q645" s="439"/>
      <c r="R645" s="439"/>
      <c r="S645" s="439"/>
      <c r="T645" s="439"/>
      <c r="U645" s="439"/>
      <c r="V645" s="439"/>
      <c r="W645" s="439"/>
      <c r="X645" s="439"/>
      <c r="Y645" s="439"/>
      <c r="Z645" s="439"/>
    </row>
    <row r="646" spans="1:26" ht="12.75">
      <c r="A646" s="439"/>
      <c r="B646" s="439"/>
      <c r="C646" s="439"/>
      <c r="D646" s="439"/>
      <c r="E646" s="439"/>
      <c r="F646" s="439"/>
      <c r="G646" s="439"/>
      <c r="H646" s="439"/>
      <c r="I646" s="439"/>
      <c r="J646" s="439"/>
      <c r="K646" s="439"/>
      <c r="L646" s="439"/>
      <c r="M646" s="439"/>
      <c r="N646" s="439"/>
      <c r="O646" s="439"/>
      <c r="P646" s="439"/>
      <c r="Q646" s="439"/>
      <c r="R646" s="439"/>
      <c r="S646" s="439"/>
      <c r="T646" s="439"/>
      <c r="U646" s="439"/>
      <c r="V646" s="439"/>
      <c r="W646" s="439"/>
      <c r="X646" s="439"/>
      <c r="Y646" s="439"/>
      <c r="Z646" s="439"/>
    </row>
    <row r="647" spans="1:26" ht="12.75">
      <c r="A647" s="439"/>
      <c r="B647" s="439"/>
      <c r="C647" s="439"/>
      <c r="D647" s="439"/>
      <c r="E647" s="439"/>
      <c r="F647" s="439"/>
      <c r="G647" s="439"/>
      <c r="H647" s="439"/>
      <c r="I647" s="439"/>
      <c r="J647" s="439"/>
      <c r="K647" s="439"/>
      <c r="L647" s="439"/>
      <c r="M647" s="439"/>
      <c r="N647" s="439"/>
      <c r="O647" s="439"/>
      <c r="P647" s="439"/>
      <c r="Q647" s="439"/>
      <c r="R647" s="439"/>
      <c r="S647" s="439"/>
      <c r="T647" s="439"/>
      <c r="U647" s="439"/>
      <c r="V647" s="439"/>
      <c r="W647" s="439"/>
      <c r="X647" s="439"/>
      <c r="Y647" s="439"/>
      <c r="Z647" s="439"/>
    </row>
    <row r="648" spans="1:26" ht="12.75">
      <c r="A648" s="439"/>
      <c r="B648" s="439"/>
      <c r="C648" s="439"/>
      <c r="D648" s="439"/>
      <c r="E648" s="439"/>
      <c r="F648" s="439"/>
      <c r="G648" s="439"/>
      <c r="H648" s="439"/>
      <c r="I648" s="439"/>
      <c r="J648" s="439"/>
      <c r="K648" s="439"/>
      <c r="L648" s="439"/>
      <c r="M648" s="439"/>
      <c r="N648" s="439"/>
      <c r="O648" s="439"/>
      <c r="P648" s="439"/>
      <c r="Q648" s="439"/>
      <c r="R648" s="439"/>
      <c r="S648" s="439"/>
      <c r="T648" s="439"/>
      <c r="U648" s="439"/>
      <c r="V648" s="439"/>
      <c r="W648" s="439"/>
      <c r="X648" s="439"/>
      <c r="Y648" s="439"/>
      <c r="Z648" s="439"/>
    </row>
    <row r="649" spans="1:26" ht="12.75">
      <c r="A649" s="439"/>
      <c r="B649" s="439"/>
      <c r="C649" s="439"/>
      <c r="D649" s="439"/>
      <c r="E649" s="439"/>
      <c r="F649" s="439"/>
      <c r="G649" s="439"/>
      <c r="H649" s="439"/>
      <c r="I649" s="439"/>
      <c r="J649" s="439"/>
      <c r="K649" s="439"/>
      <c r="L649" s="439"/>
      <c r="M649" s="439"/>
      <c r="N649" s="439"/>
      <c r="O649" s="439"/>
      <c r="P649" s="439"/>
      <c r="Q649" s="439"/>
      <c r="R649" s="439"/>
      <c r="S649" s="439"/>
      <c r="T649" s="439"/>
      <c r="U649" s="439"/>
      <c r="V649" s="439"/>
      <c r="W649" s="439"/>
      <c r="X649" s="439"/>
      <c r="Y649" s="439"/>
      <c r="Z649" s="439"/>
    </row>
    <row r="650" spans="1:26" ht="12.75">
      <c r="A650" s="439"/>
      <c r="B650" s="439"/>
      <c r="C650" s="439"/>
      <c r="D650" s="439"/>
      <c r="E650" s="439"/>
      <c r="F650" s="439"/>
      <c r="G650" s="439"/>
      <c r="H650" s="439"/>
      <c r="I650" s="439"/>
      <c r="J650" s="439"/>
      <c r="K650" s="439"/>
      <c r="L650" s="439"/>
      <c r="M650" s="439"/>
      <c r="N650" s="439"/>
      <c r="O650" s="439"/>
      <c r="P650" s="439"/>
      <c r="Q650" s="439"/>
      <c r="R650" s="439"/>
      <c r="S650" s="439"/>
      <c r="T650" s="439"/>
      <c r="U650" s="439"/>
      <c r="V650" s="439"/>
      <c r="W650" s="439"/>
      <c r="X650" s="439"/>
      <c r="Y650" s="439"/>
      <c r="Z650" s="439"/>
    </row>
    <row r="651" spans="1:26" ht="12.75">
      <c r="A651" s="439"/>
      <c r="B651" s="439"/>
      <c r="C651" s="439"/>
      <c r="D651" s="439"/>
      <c r="E651" s="439"/>
      <c r="F651" s="439"/>
      <c r="G651" s="439"/>
      <c r="H651" s="439"/>
      <c r="I651" s="439"/>
      <c r="J651" s="439"/>
      <c r="K651" s="439"/>
      <c r="L651" s="439"/>
      <c r="M651" s="439"/>
      <c r="N651" s="439"/>
      <c r="O651" s="439"/>
      <c r="P651" s="439"/>
      <c r="Q651" s="439"/>
      <c r="R651" s="439"/>
      <c r="S651" s="439"/>
      <c r="T651" s="439"/>
      <c r="U651" s="439"/>
      <c r="V651" s="439"/>
      <c r="W651" s="439"/>
      <c r="X651" s="439"/>
      <c r="Y651" s="439"/>
      <c r="Z651" s="439"/>
    </row>
    <row r="652" spans="1:26" ht="12.75">
      <c r="A652" s="439"/>
      <c r="B652" s="439"/>
      <c r="C652" s="439"/>
      <c r="D652" s="439"/>
      <c r="E652" s="439"/>
      <c r="F652" s="439"/>
      <c r="G652" s="439"/>
      <c r="H652" s="439"/>
      <c r="I652" s="439"/>
      <c r="J652" s="439"/>
      <c r="K652" s="439"/>
      <c r="L652" s="439"/>
      <c r="M652" s="439"/>
      <c r="N652" s="439"/>
      <c r="O652" s="439"/>
      <c r="P652" s="439"/>
      <c r="Q652" s="439"/>
      <c r="R652" s="439"/>
      <c r="S652" s="439"/>
      <c r="T652" s="439"/>
      <c r="U652" s="439"/>
      <c r="V652" s="439"/>
      <c r="W652" s="439"/>
      <c r="X652" s="439"/>
      <c r="Y652" s="439"/>
      <c r="Z652" s="439"/>
    </row>
    <row r="653" spans="1:26" ht="12.75">
      <c r="A653" s="439"/>
      <c r="B653" s="439"/>
      <c r="C653" s="439"/>
      <c r="D653" s="439"/>
      <c r="E653" s="439"/>
      <c r="F653" s="439"/>
      <c r="G653" s="439"/>
      <c r="H653" s="439"/>
      <c r="I653" s="439"/>
      <c r="J653" s="439"/>
      <c r="K653" s="439"/>
      <c r="L653" s="439"/>
      <c r="M653" s="439"/>
      <c r="N653" s="439"/>
      <c r="O653" s="439"/>
      <c r="P653" s="439"/>
      <c r="Q653" s="439"/>
      <c r="R653" s="439"/>
      <c r="S653" s="439"/>
      <c r="T653" s="439"/>
      <c r="U653" s="439"/>
      <c r="V653" s="439"/>
      <c r="W653" s="439"/>
      <c r="X653" s="439"/>
      <c r="Y653" s="439"/>
      <c r="Z653" s="439"/>
    </row>
    <row r="654" spans="1:26" ht="12.75">
      <c r="A654" s="439"/>
      <c r="B654" s="439"/>
      <c r="C654" s="439"/>
      <c r="D654" s="439"/>
      <c r="E654" s="439"/>
      <c r="F654" s="439"/>
      <c r="G654" s="439"/>
      <c r="H654" s="439"/>
      <c r="I654" s="439"/>
      <c r="J654" s="439"/>
      <c r="K654" s="439"/>
      <c r="L654" s="439"/>
      <c r="M654" s="439"/>
      <c r="N654" s="439"/>
      <c r="O654" s="439"/>
      <c r="P654" s="439"/>
      <c r="Q654" s="439"/>
      <c r="R654" s="439"/>
      <c r="S654" s="439"/>
      <c r="T654" s="439"/>
      <c r="U654" s="439"/>
      <c r="V654" s="439"/>
      <c r="W654" s="439"/>
      <c r="X654" s="439"/>
      <c r="Y654" s="439"/>
      <c r="Z654" s="439"/>
    </row>
    <row r="655" spans="1:26" ht="12.75">
      <c r="A655" s="439"/>
      <c r="B655" s="439"/>
      <c r="C655" s="439"/>
      <c r="D655" s="439"/>
      <c r="E655" s="439"/>
      <c r="F655" s="439"/>
      <c r="G655" s="439"/>
      <c r="H655" s="439"/>
      <c r="I655" s="439"/>
      <c r="J655" s="439"/>
      <c r="K655" s="439"/>
      <c r="L655" s="439"/>
      <c r="M655" s="439"/>
      <c r="N655" s="439"/>
      <c r="O655" s="439"/>
      <c r="P655" s="439"/>
      <c r="Q655" s="439"/>
      <c r="R655" s="439"/>
      <c r="S655" s="439"/>
      <c r="T655" s="439"/>
      <c r="U655" s="439"/>
      <c r="V655" s="439"/>
      <c r="W655" s="439"/>
      <c r="X655" s="439"/>
      <c r="Y655" s="439"/>
      <c r="Z655" s="439"/>
    </row>
    <row r="656" spans="1:26" ht="12.75">
      <c r="A656" s="439"/>
      <c r="B656" s="439"/>
      <c r="C656" s="439"/>
      <c r="D656" s="439"/>
      <c r="E656" s="439"/>
      <c r="F656" s="439"/>
      <c r="G656" s="439"/>
      <c r="H656" s="439"/>
      <c r="I656" s="439"/>
      <c r="J656" s="439"/>
      <c r="K656" s="439"/>
      <c r="L656" s="439"/>
      <c r="M656" s="439"/>
      <c r="N656" s="439"/>
      <c r="O656" s="439"/>
      <c r="P656" s="439"/>
      <c r="Q656" s="439"/>
      <c r="R656" s="439"/>
      <c r="S656" s="439"/>
      <c r="T656" s="439"/>
      <c r="U656" s="439"/>
      <c r="V656" s="439"/>
      <c r="W656" s="439"/>
      <c r="X656" s="439"/>
      <c r="Y656" s="439"/>
      <c r="Z656" s="439"/>
    </row>
    <row r="657" spans="1:26" ht="12.75">
      <c r="A657" s="439"/>
      <c r="B657" s="439"/>
      <c r="C657" s="439"/>
      <c r="D657" s="439"/>
      <c r="E657" s="439"/>
      <c r="F657" s="439"/>
      <c r="G657" s="439"/>
      <c r="H657" s="439"/>
      <c r="I657" s="439"/>
      <c r="J657" s="439"/>
      <c r="K657" s="439"/>
      <c r="L657" s="439"/>
      <c r="M657" s="439"/>
      <c r="N657" s="439"/>
      <c r="O657" s="439"/>
      <c r="P657" s="439"/>
      <c r="Q657" s="439"/>
      <c r="R657" s="439"/>
      <c r="S657" s="439"/>
      <c r="T657" s="439"/>
      <c r="U657" s="439"/>
      <c r="V657" s="439"/>
      <c r="W657" s="439"/>
      <c r="X657" s="439"/>
      <c r="Y657" s="439"/>
      <c r="Z657" s="439"/>
    </row>
    <row r="658" spans="1:26" ht="12.75">
      <c r="A658" s="439"/>
      <c r="B658" s="439"/>
      <c r="C658" s="439"/>
      <c r="D658" s="439"/>
      <c r="E658" s="439"/>
      <c r="F658" s="439"/>
      <c r="G658" s="439"/>
      <c r="H658" s="439"/>
      <c r="I658" s="439"/>
      <c r="J658" s="439"/>
      <c r="K658" s="439"/>
      <c r="L658" s="439"/>
      <c r="M658" s="439"/>
      <c r="N658" s="439"/>
      <c r="O658" s="439"/>
      <c r="P658" s="439"/>
      <c r="Q658" s="439"/>
      <c r="R658" s="439"/>
      <c r="S658" s="439"/>
      <c r="T658" s="439"/>
      <c r="U658" s="439"/>
      <c r="V658" s="439"/>
      <c r="W658" s="439"/>
      <c r="X658" s="439"/>
      <c r="Y658" s="439"/>
      <c r="Z658" s="439"/>
    </row>
    <row r="659" spans="1:26" ht="12.75">
      <c r="A659" s="439"/>
      <c r="B659" s="439"/>
      <c r="C659" s="439"/>
      <c r="D659" s="439"/>
      <c r="E659" s="439"/>
      <c r="F659" s="439"/>
      <c r="G659" s="439"/>
      <c r="H659" s="439"/>
      <c r="I659" s="439"/>
      <c r="J659" s="439"/>
      <c r="K659" s="439"/>
      <c r="L659" s="439"/>
      <c r="M659" s="439"/>
      <c r="N659" s="439"/>
      <c r="O659" s="439"/>
      <c r="P659" s="439"/>
      <c r="Q659" s="439"/>
      <c r="R659" s="439"/>
      <c r="S659" s="439"/>
      <c r="T659" s="439"/>
      <c r="U659" s="439"/>
      <c r="V659" s="439"/>
      <c r="W659" s="439"/>
      <c r="X659" s="439"/>
      <c r="Y659" s="439"/>
      <c r="Z659" s="439"/>
    </row>
    <row r="660" spans="1:26" ht="12.75">
      <c r="A660" s="439"/>
      <c r="B660" s="439"/>
      <c r="C660" s="439"/>
      <c r="D660" s="439"/>
      <c r="E660" s="439"/>
      <c r="F660" s="439"/>
      <c r="G660" s="439"/>
      <c r="H660" s="439"/>
      <c r="I660" s="439"/>
      <c r="J660" s="439"/>
      <c r="K660" s="439"/>
      <c r="L660" s="439"/>
      <c r="M660" s="439"/>
      <c r="N660" s="439"/>
      <c r="O660" s="439"/>
      <c r="P660" s="439"/>
      <c r="Q660" s="439"/>
      <c r="R660" s="439"/>
      <c r="S660" s="439"/>
      <c r="T660" s="439"/>
      <c r="U660" s="439"/>
      <c r="V660" s="439"/>
      <c r="W660" s="439"/>
      <c r="X660" s="439"/>
      <c r="Y660" s="439"/>
      <c r="Z660" s="439"/>
    </row>
    <row r="661" spans="1:26" ht="12.75">
      <c r="A661" s="439"/>
      <c r="B661" s="439"/>
      <c r="C661" s="439"/>
      <c r="D661" s="439"/>
      <c r="E661" s="439"/>
      <c r="F661" s="439"/>
      <c r="G661" s="439"/>
      <c r="H661" s="439"/>
      <c r="I661" s="439"/>
      <c r="J661" s="439"/>
      <c r="K661" s="439"/>
      <c r="L661" s="439"/>
      <c r="M661" s="439"/>
      <c r="N661" s="439"/>
      <c r="O661" s="439"/>
      <c r="P661" s="439"/>
      <c r="Q661" s="439"/>
      <c r="R661" s="439"/>
      <c r="S661" s="439"/>
      <c r="T661" s="439"/>
      <c r="U661" s="439"/>
      <c r="V661" s="439"/>
      <c r="W661" s="439"/>
      <c r="X661" s="439"/>
      <c r="Y661" s="439"/>
      <c r="Z661" s="439"/>
    </row>
    <row r="662" spans="1:26" ht="12.75">
      <c r="A662" s="439"/>
      <c r="B662" s="439"/>
      <c r="C662" s="439"/>
      <c r="D662" s="439"/>
      <c r="E662" s="439"/>
      <c r="F662" s="439"/>
      <c r="G662" s="439"/>
      <c r="H662" s="439"/>
      <c r="I662" s="439"/>
      <c r="J662" s="439"/>
      <c r="K662" s="439"/>
      <c r="L662" s="439"/>
      <c r="M662" s="439"/>
      <c r="N662" s="439"/>
      <c r="O662" s="439"/>
      <c r="P662" s="439"/>
      <c r="Q662" s="439"/>
      <c r="R662" s="439"/>
      <c r="S662" s="439"/>
      <c r="T662" s="439"/>
      <c r="U662" s="439"/>
      <c r="V662" s="439"/>
      <c r="W662" s="439"/>
      <c r="X662" s="439"/>
      <c r="Y662" s="439"/>
      <c r="Z662" s="439"/>
    </row>
    <row r="663" spans="1:26" ht="12.75">
      <c r="A663" s="439"/>
      <c r="B663" s="439"/>
      <c r="C663" s="439"/>
      <c r="D663" s="439"/>
      <c r="E663" s="439"/>
      <c r="F663" s="439"/>
      <c r="G663" s="439"/>
      <c r="H663" s="439"/>
      <c r="I663" s="439"/>
      <c r="J663" s="439"/>
      <c r="K663" s="439"/>
      <c r="L663" s="439"/>
      <c r="M663" s="439"/>
      <c r="N663" s="439"/>
      <c r="O663" s="439"/>
      <c r="P663" s="439"/>
      <c r="Q663" s="439"/>
      <c r="R663" s="439"/>
      <c r="S663" s="439"/>
      <c r="T663" s="439"/>
      <c r="U663" s="439"/>
      <c r="V663" s="439"/>
      <c r="W663" s="439"/>
      <c r="X663" s="439"/>
      <c r="Y663" s="439"/>
      <c r="Z663" s="439"/>
    </row>
    <row r="664" spans="1:26" ht="12.75">
      <c r="A664" s="439"/>
      <c r="B664" s="439"/>
      <c r="C664" s="439"/>
      <c r="D664" s="439"/>
      <c r="E664" s="439"/>
      <c r="F664" s="439"/>
      <c r="G664" s="439"/>
      <c r="H664" s="439"/>
      <c r="I664" s="439"/>
      <c r="J664" s="439"/>
      <c r="K664" s="439"/>
      <c r="L664" s="439"/>
      <c r="M664" s="439"/>
      <c r="N664" s="439"/>
      <c r="O664" s="439"/>
      <c r="P664" s="439"/>
      <c r="Q664" s="439"/>
      <c r="R664" s="439"/>
      <c r="S664" s="439"/>
      <c r="T664" s="439"/>
      <c r="U664" s="439"/>
      <c r="V664" s="439"/>
      <c r="W664" s="439"/>
      <c r="X664" s="439"/>
      <c r="Y664" s="439"/>
      <c r="Z664" s="439"/>
    </row>
    <row r="665" spans="1:26" ht="12.75">
      <c r="A665" s="439"/>
      <c r="B665" s="439"/>
      <c r="C665" s="439"/>
      <c r="D665" s="439"/>
      <c r="E665" s="439"/>
      <c r="F665" s="439"/>
      <c r="G665" s="439"/>
      <c r="H665" s="439"/>
      <c r="I665" s="439"/>
      <c r="J665" s="439"/>
      <c r="K665" s="439"/>
      <c r="L665" s="439"/>
      <c r="M665" s="439"/>
      <c r="N665" s="439"/>
      <c r="O665" s="439"/>
      <c r="P665" s="439"/>
      <c r="Q665" s="439"/>
      <c r="R665" s="439"/>
      <c r="S665" s="439"/>
      <c r="T665" s="439"/>
      <c r="U665" s="439"/>
      <c r="V665" s="439"/>
      <c r="W665" s="439"/>
      <c r="X665" s="439"/>
      <c r="Y665" s="439"/>
      <c r="Z665" s="439"/>
    </row>
    <row r="666" spans="1:26" ht="12.75">
      <c r="A666" s="439"/>
      <c r="B666" s="439"/>
      <c r="C666" s="439"/>
      <c r="D666" s="439"/>
      <c r="E666" s="439"/>
      <c r="F666" s="439"/>
      <c r="G666" s="439"/>
      <c r="H666" s="439"/>
      <c r="I666" s="439"/>
      <c r="J666" s="439"/>
      <c r="K666" s="439"/>
      <c r="L666" s="439"/>
      <c r="M666" s="439"/>
      <c r="N666" s="439"/>
      <c r="O666" s="439"/>
      <c r="P666" s="439"/>
      <c r="Q666" s="439"/>
      <c r="R666" s="439"/>
      <c r="S666" s="439"/>
      <c r="T666" s="439"/>
      <c r="U666" s="439"/>
      <c r="V666" s="439"/>
      <c r="W666" s="439"/>
      <c r="X666" s="439"/>
      <c r="Y666" s="439"/>
      <c r="Z666" s="439"/>
    </row>
    <row r="667" spans="1:26" ht="12.75">
      <c r="A667" s="439"/>
      <c r="B667" s="439"/>
      <c r="C667" s="439"/>
      <c r="D667" s="439"/>
      <c r="E667" s="439"/>
      <c r="F667" s="439"/>
      <c r="G667" s="439"/>
      <c r="H667" s="439"/>
      <c r="I667" s="439"/>
      <c r="J667" s="439"/>
      <c r="K667" s="439"/>
      <c r="L667" s="439"/>
      <c r="M667" s="439"/>
      <c r="N667" s="439"/>
      <c r="O667" s="439"/>
      <c r="P667" s="439"/>
      <c r="Q667" s="439"/>
      <c r="R667" s="439"/>
      <c r="S667" s="439"/>
      <c r="T667" s="439"/>
      <c r="U667" s="439"/>
      <c r="V667" s="439"/>
      <c r="W667" s="439"/>
      <c r="X667" s="439"/>
      <c r="Y667" s="439"/>
      <c r="Z667" s="439"/>
    </row>
    <row r="668" spans="1:26" ht="12.75">
      <c r="A668" s="439"/>
      <c r="B668" s="439"/>
      <c r="C668" s="439"/>
      <c r="D668" s="439"/>
      <c r="E668" s="439"/>
      <c r="F668" s="439"/>
      <c r="G668" s="439"/>
      <c r="H668" s="439"/>
      <c r="I668" s="439"/>
      <c r="J668" s="439"/>
      <c r="K668" s="439"/>
      <c r="L668" s="439"/>
      <c r="M668" s="439"/>
      <c r="N668" s="439"/>
      <c r="O668" s="439"/>
      <c r="P668" s="439"/>
      <c r="Q668" s="439"/>
      <c r="R668" s="439"/>
      <c r="S668" s="439"/>
      <c r="T668" s="439"/>
      <c r="U668" s="439"/>
      <c r="V668" s="439"/>
      <c r="W668" s="439"/>
      <c r="X668" s="439"/>
      <c r="Y668" s="439"/>
      <c r="Z668" s="439"/>
    </row>
    <row r="669" spans="1:26" ht="12.75">
      <c r="A669" s="439"/>
      <c r="B669" s="439"/>
      <c r="C669" s="439"/>
      <c r="D669" s="439"/>
      <c r="E669" s="439"/>
      <c r="F669" s="439"/>
      <c r="G669" s="439"/>
      <c r="H669" s="439"/>
      <c r="I669" s="439"/>
      <c r="J669" s="439"/>
      <c r="K669" s="439"/>
      <c r="L669" s="439"/>
      <c r="M669" s="439"/>
      <c r="N669" s="439"/>
      <c r="O669" s="439"/>
      <c r="P669" s="439"/>
      <c r="Q669" s="439"/>
      <c r="R669" s="439"/>
      <c r="S669" s="439"/>
      <c r="T669" s="439"/>
      <c r="U669" s="439"/>
      <c r="V669" s="439"/>
      <c r="W669" s="439"/>
      <c r="X669" s="439"/>
      <c r="Y669" s="439"/>
      <c r="Z669" s="439"/>
    </row>
    <row r="670" spans="1:26" ht="12.75">
      <c r="A670" s="439"/>
      <c r="B670" s="439"/>
      <c r="C670" s="439"/>
      <c r="D670" s="439"/>
      <c r="E670" s="439"/>
      <c r="F670" s="439"/>
      <c r="G670" s="439"/>
      <c r="H670" s="439"/>
      <c r="I670" s="439"/>
      <c r="J670" s="439"/>
      <c r="K670" s="439"/>
      <c r="L670" s="439"/>
      <c r="M670" s="439"/>
      <c r="N670" s="439"/>
      <c r="O670" s="439"/>
      <c r="P670" s="439"/>
      <c r="Q670" s="439"/>
      <c r="R670" s="439"/>
      <c r="S670" s="439"/>
      <c r="T670" s="439"/>
      <c r="U670" s="439"/>
      <c r="V670" s="439"/>
      <c r="W670" s="439"/>
      <c r="X670" s="439"/>
      <c r="Y670" s="439"/>
      <c r="Z670" s="439"/>
    </row>
    <row r="671" spans="1:26" ht="12.75">
      <c r="A671" s="439"/>
      <c r="B671" s="439"/>
      <c r="C671" s="439"/>
      <c r="D671" s="439"/>
      <c r="E671" s="439"/>
      <c r="F671" s="439"/>
      <c r="G671" s="439"/>
      <c r="H671" s="439"/>
      <c r="I671" s="439"/>
      <c r="J671" s="439"/>
      <c r="K671" s="439"/>
      <c r="L671" s="439"/>
      <c r="M671" s="439"/>
      <c r="N671" s="439"/>
      <c r="O671" s="439"/>
      <c r="P671" s="439"/>
      <c r="Q671" s="439"/>
      <c r="R671" s="439"/>
      <c r="S671" s="439"/>
      <c r="T671" s="439"/>
      <c r="U671" s="439"/>
      <c r="V671" s="439"/>
      <c r="W671" s="439"/>
      <c r="X671" s="439"/>
      <c r="Y671" s="439"/>
      <c r="Z671" s="439"/>
    </row>
    <row r="672" spans="1:26" ht="12.75">
      <c r="A672" s="439"/>
      <c r="B672" s="439"/>
      <c r="C672" s="439"/>
      <c r="D672" s="439"/>
      <c r="E672" s="439"/>
      <c r="F672" s="439"/>
      <c r="G672" s="439"/>
      <c r="H672" s="439"/>
      <c r="I672" s="439"/>
      <c r="J672" s="439"/>
      <c r="K672" s="439"/>
      <c r="L672" s="439"/>
      <c r="M672" s="439"/>
      <c r="N672" s="439"/>
      <c r="O672" s="439"/>
      <c r="P672" s="439"/>
      <c r="Q672" s="439"/>
      <c r="R672" s="439"/>
      <c r="S672" s="439"/>
      <c r="T672" s="439"/>
      <c r="U672" s="439"/>
      <c r="V672" s="439"/>
      <c r="W672" s="439"/>
      <c r="X672" s="439"/>
      <c r="Y672" s="439"/>
      <c r="Z672" s="439"/>
    </row>
    <row r="673" spans="1:26" ht="12.75">
      <c r="A673" s="439"/>
      <c r="B673" s="439"/>
      <c r="C673" s="439"/>
      <c r="D673" s="439"/>
      <c r="E673" s="439"/>
      <c r="F673" s="439"/>
      <c r="G673" s="439"/>
      <c r="H673" s="439"/>
      <c r="I673" s="439"/>
      <c r="J673" s="439"/>
      <c r="K673" s="439"/>
      <c r="L673" s="439"/>
      <c r="M673" s="439"/>
      <c r="N673" s="439"/>
      <c r="O673" s="439"/>
      <c r="P673" s="439"/>
      <c r="Q673" s="439"/>
      <c r="R673" s="439"/>
      <c r="S673" s="439"/>
      <c r="T673" s="439"/>
      <c r="U673" s="439"/>
      <c r="V673" s="439"/>
      <c r="W673" s="439"/>
      <c r="X673" s="439"/>
      <c r="Y673" s="439"/>
      <c r="Z673" s="439"/>
    </row>
    <row r="674" spans="1:26" ht="12.75">
      <c r="A674" s="439"/>
      <c r="B674" s="439"/>
      <c r="C674" s="439"/>
      <c r="D674" s="439"/>
      <c r="E674" s="439"/>
      <c r="F674" s="439"/>
      <c r="G674" s="439"/>
      <c r="H674" s="439"/>
      <c r="I674" s="439"/>
      <c r="J674" s="439"/>
      <c r="K674" s="439"/>
      <c r="L674" s="439"/>
      <c r="M674" s="439"/>
      <c r="N674" s="439"/>
      <c r="O674" s="439"/>
      <c r="P674" s="439"/>
      <c r="Q674" s="439"/>
      <c r="R674" s="439"/>
      <c r="S674" s="439"/>
      <c r="T674" s="439"/>
      <c r="U674" s="439"/>
      <c r="V674" s="439"/>
      <c r="W674" s="439"/>
      <c r="X674" s="439"/>
      <c r="Y674" s="439"/>
      <c r="Z674" s="439"/>
    </row>
    <row r="675" spans="1:26" ht="12.75">
      <c r="A675" s="439"/>
      <c r="B675" s="439"/>
      <c r="C675" s="439"/>
      <c r="D675" s="439"/>
      <c r="E675" s="439"/>
      <c r="F675" s="439"/>
      <c r="G675" s="439"/>
      <c r="H675" s="439"/>
      <c r="I675" s="439"/>
      <c r="J675" s="439"/>
      <c r="K675" s="439"/>
      <c r="L675" s="439"/>
      <c r="M675" s="439"/>
      <c r="N675" s="439"/>
      <c r="O675" s="439"/>
      <c r="P675" s="439"/>
      <c r="Q675" s="439"/>
      <c r="R675" s="439"/>
      <c r="S675" s="439"/>
      <c r="T675" s="439"/>
      <c r="U675" s="439"/>
      <c r="V675" s="439"/>
      <c r="W675" s="439"/>
      <c r="X675" s="439"/>
      <c r="Y675" s="439"/>
      <c r="Z675" s="439"/>
    </row>
    <row r="676" spans="1:26" ht="12.75">
      <c r="A676" s="439"/>
      <c r="B676" s="439"/>
      <c r="C676" s="439"/>
      <c r="D676" s="439"/>
      <c r="E676" s="439"/>
      <c r="F676" s="439"/>
      <c r="G676" s="439"/>
      <c r="H676" s="439"/>
      <c r="I676" s="439"/>
      <c r="J676" s="439"/>
      <c r="K676" s="439"/>
      <c r="L676" s="439"/>
      <c r="M676" s="439"/>
      <c r="N676" s="439"/>
      <c r="O676" s="439"/>
      <c r="P676" s="439"/>
      <c r="Q676" s="439"/>
      <c r="R676" s="439"/>
      <c r="S676" s="439"/>
      <c r="T676" s="439"/>
      <c r="U676" s="439"/>
      <c r="V676" s="439"/>
      <c r="W676" s="439"/>
      <c r="X676" s="439"/>
      <c r="Y676" s="439"/>
      <c r="Z676" s="439"/>
    </row>
    <row r="677" spans="1:26" ht="12.75">
      <c r="A677" s="439"/>
      <c r="B677" s="439"/>
      <c r="C677" s="439"/>
      <c r="D677" s="439"/>
      <c r="E677" s="439"/>
      <c r="F677" s="439"/>
      <c r="G677" s="439"/>
      <c r="H677" s="439"/>
      <c r="I677" s="439"/>
      <c r="J677" s="439"/>
      <c r="K677" s="439"/>
      <c r="L677" s="439"/>
      <c r="M677" s="439"/>
      <c r="N677" s="439"/>
      <c r="O677" s="439"/>
      <c r="P677" s="439"/>
      <c r="Q677" s="439"/>
      <c r="R677" s="439"/>
      <c r="S677" s="439"/>
      <c r="T677" s="439"/>
      <c r="U677" s="439"/>
      <c r="V677" s="439"/>
      <c r="W677" s="439"/>
      <c r="X677" s="439"/>
      <c r="Y677" s="439"/>
      <c r="Z677" s="439"/>
    </row>
    <row r="678" spans="1:26" ht="12.75">
      <c r="A678" s="439"/>
      <c r="B678" s="439"/>
      <c r="C678" s="439"/>
      <c r="D678" s="439"/>
      <c r="E678" s="439"/>
      <c r="F678" s="439"/>
      <c r="G678" s="439"/>
      <c r="H678" s="439"/>
      <c r="I678" s="439"/>
      <c r="J678" s="439"/>
      <c r="K678" s="439"/>
      <c r="L678" s="439"/>
      <c r="M678" s="439"/>
      <c r="N678" s="439"/>
      <c r="O678" s="439"/>
      <c r="P678" s="439"/>
      <c r="Q678" s="439"/>
      <c r="R678" s="439"/>
      <c r="S678" s="439"/>
      <c r="T678" s="439"/>
      <c r="U678" s="439"/>
      <c r="V678" s="439"/>
      <c r="W678" s="439"/>
      <c r="X678" s="439"/>
      <c r="Y678" s="439"/>
      <c r="Z678" s="439"/>
    </row>
    <row r="679" spans="1:26" ht="12.75">
      <c r="A679" s="439"/>
      <c r="B679" s="439"/>
      <c r="C679" s="439"/>
      <c r="D679" s="439"/>
      <c r="E679" s="439"/>
      <c r="F679" s="439"/>
      <c r="G679" s="439"/>
      <c r="H679" s="439"/>
      <c r="I679" s="439"/>
      <c r="J679" s="439"/>
      <c r="K679" s="439"/>
      <c r="L679" s="439"/>
      <c r="M679" s="439"/>
      <c r="N679" s="439"/>
      <c r="O679" s="439"/>
      <c r="P679" s="439"/>
      <c r="Q679" s="439"/>
      <c r="R679" s="439"/>
      <c r="S679" s="439"/>
      <c r="T679" s="439"/>
      <c r="U679" s="439"/>
      <c r="V679" s="439"/>
      <c r="W679" s="439"/>
      <c r="X679" s="439"/>
      <c r="Y679" s="439"/>
      <c r="Z679" s="439"/>
    </row>
    <row r="680" spans="1:26" ht="12.75">
      <c r="A680" s="439"/>
      <c r="B680" s="439"/>
      <c r="C680" s="439"/>
      <c r="D680" s="439"/>
      <c r="E680" s="439"/>
      <c r="F680" s="439"/>
      <c r="G680" s="439"/>
      <c r="H680" s="439"/>
      <c r="I680" s="439"/>
      <c r="J680" s="439"/>
      <c r="K680" s="439"/>
      <c r="L680" s="439"/>
      <c r="M680" s="439"/>
      <c r="N680" s="439"/>
      <c r="O680" s="439"/>
      <c r="P680" s="439"/>
      <c r="Q680" s="439"/>
      <c r="R680" s="439"/>
      <c r="S680" s="439"/>
      <c r="T680" s="439"/>
      <c r="U680" s="439"/>
      <c r="V680" s="439"/>
      <c r="W680" s="439"/>
      <c r="X680" s="439"/>
      <c r="Y680" s="439"/>
      <c r="Z680" s="439"/>
    </row>
    <row r="681" spans="1:26" ht="12.75">
      <c r="A681" s="439"/>
      <c r="B681" s="439"/>
      <c r="C681" s="439"/>
      <c r="D681" s="439"/>
      <c r="E681" s="439"/>
      <c r="F681" s="439"/>
      <c r="G681" s="439"/>
      <c r="H681" s="439"/>
      <c r="I681" s="439"/>
      <c r="J681" s="439"/>
      <c r="K681" s="439"/>
      <c r="L681" s="439"/>
      <c r="M681" s="439"/>
      <c r="N681" s="439"/>
      <c r="O681" s="439"/>
      <c r="P681" s="439"/>
      <c r="Q681" s="439"/>
      <c r="R681" s="439"/>
      <c r="S681" s="439"/>
      <c r="T681" s="439"/>
      <c r="U681" s="439"/>
      <c r="V681" s="439"/>
      <c r="W681" s="439"/>
      <c r="X681" s="439"/>
      <c r="Y681" s="439"/>
      <c r="Z681" s="439"/>
    </row>
    <row r="682" spans="1:26" ht="12.75">
      <c r="A682" s="439"/>
      <c r="B682" s="439"/>
      <c r="C682" s="439"/>
      <c r="D682" s="439"/>
      <c r="E682" s="439"/>
      <c r="F682" s="439"/>
      <c r="G682" s="439"/>
      <c r="H682" s="439"/>
      <c r="I682" s="439"/>
      <c r="J682" s="439"/>
      <c r="K682" s="439"/>
      <c r="L682" s="439"/>
      <c r="M682" s="439"/>
      <c r="N682" s="439"/>
      <c r="O682" s="439"/>
      <c r="P682" s="439"/>
      <c r="Q682" s="439"/>
      <c r="R682" s="439"/>
      <c r="S682" s="439"/>
      <c r="T682" s="439"/>
      <c r="U682" s="439"/>
      <c r="V682" s="439"/>
      <c r="W682" s="439"/>
      <c r="X682" s="439"/>
      <c r="Y682" s="439"/>
      <c r="Z682" s="439"/>
    </row>
    <row r="683" spans="1:26" ht="12.75">
      <c r="A683" s="439"/>
      <c r="B683" s="439"/>
      <c r="C683" s="439"/>
      <c r="D683" s="439"/>
      <c r="E683" s="439"/>
      <c r="F683" s="439"/>
      <c r="G683" s="439"/>
      <c r="H683" s="439"/>
      <c r="I683" s="439"/>
      <c r="J683" s="439"/>
      <c r="K683" s="439"/>
      <c r="L683" s="439"/>
      <c r="M683" s="439"/>
      <c r="N683" s="439"/>
      <c r="O683" s="439"/>
      <c r="P683" s="439"/>
      <c r="Q683" s="439"/>
      <c r="R683" s="439"/>
      <c r="S683" s="439"/>
      <c r="T683" s="439"/>
      <c r="U683" s="439"/>
      <c r="V683" s="439"/>
      <c r="W683" s="439"/>
      <c r="X683" s="439"/>
      <c r="Y683" s="439"/>
      <c r="Z683" s="439"/>
    </row>
    <row r="684" spans="1:26" ht="12.75">
      <c r="A684" s="439"/>
      <c r="B684" s="439"/>
      <c r="C684" s="439"/>
      <c r="D684" s="439"/>
      <c r="E684" s="439"/>
      <c r="F684" s="439"/>
      <c r="G684" s="439"/>
      <c r="H684" s="439"/>
      <c r="I684" s="439"/>
      <c r="J684" s="439"/>
      <c r="K684" s="439"/>
      <c r="L684" s="439"/>
      <c r="M684" s="439"/>
      <c r="N684" s="439"/>
      <c r="O684" s="439"/>
      <c r="P684" s="439"/>
      <c r="Q684" s="439"/>
      <c r="R684" s="439"/>
      <c r="S684" s="439"/>
      <c r="T684" s="439"/>
      <c r="U684" s="439"/>
      <c r="V684" s="439"/>
      <c r="W684" s="439"/>
      <c r="X684" s="439"/>
      <c r="Y684" s="439"/>
      <c r="Z684" s="439"/>
    </row>
    <row r="685" spans="1:26" ht="12.75">
      <c r="A685" s="439"/>
      <c r="B685" s="439"/>
      <c r="C685" s="439"/>
      <c r="D685" s="439"/>
      <c r="E685" s="439"/>
      <c r="F685" s="439"/>
      <c r="G685" s="439"/>
      <c r="H685" s="439"/>
      <c r="I685" s="439"/>
      <c r="J685" s="439"/>
      <c r="K685" s="439"/>
      <c r="L685" s="439"/>
      <c r="M685" s="439"/>
      <c r="N685" s="439"/>
      <c r="O685" s="439"/>
      <c r="P685" s="439"/>
      <c r="Q685" s="439"/>
      <c r="R685" s="439"/>
      <c r="S685" s="439"/>
      <c r="T685" s="439"/>
      <c r="U685" s="439"/>
      <c r="V685" s="439"/>
      <c r="W685" s="439"/>
      <c r="X685" s="439"/>
      <c r="Y685" s="439"/>
      <c r="Z685" s="439"/>
    </row>
    <row r="686" spans="1:26" ht="12.75">
      <c r="A686" s="439"/>
      <c r="B686" s="439"/>
      <c r="C686" s="439"/>
      <c r="D686" s="439"/>
      <c r="E686" s="439"/>
      <c r="F686" s="439"/>
      <c r="G686" s="439"/>
      <c r="H686" s="439"/>
      <c r="I686" s="439"/>
      <c r="J686" s="439"/>
      <c r="K686" s="439"/>
      <c r="L686" s="439"/>
      <c r="M686" s="439"/>
      <c r="N686" s="439"/>
      <c r="O686" s="439"/>
      <c r="P686" s="439"/>
      <c r="Q686" s="439"/>
      <c r="R686" s="439"/>
      <c r="S686" s="439"/>
      <c r="T686" s="439"/>
      <c r="U686" s="439"/>
      <c r="V686" s="439"/>
      <c r="W686" s="439"/>
      <c r="X686" s="439"/>
      <c r="Y686" s="439"/>
      <c r="Z686" s="439"/>
    </row>
    <row r="687" spans="1:26" ht="12.75">
      <c r="A687" s="439"/>
      <c r="B687" s="439"/>
      <c r="C687" s="439"/>
      <c r="D687" s="439"/>
      <c r="E687" s="439"/>
      <c r="F687" s="439"/>
      <c r="G687" s="439"/>
      <c r="H687" s="439"/>
      <c r="I687" s="439"/>
      <c r="J687" s="439"/>
      <c r="K687" s="439"/>
      <c r="L687" s="439"/>
      <c r="M687" s="439"/>
      <c r="N687" s="439"/>
      <c r="O687" s="439"/>
      <c r="P687" s="439"/>
      <c r="Q687" s="439"/>
      <c r="R687" s="439"/>
      <c r="S687" s="439"/>
      <c r="T687" s="439"/>
      <c r="U687" s="439"/>
      <c r="V687" s="439"/>
      <c r="W687" s="439"/>
      <c r="X687" s="439"/>
      <c r="Y687" s="439"/>
      <c r="Z687" s="439"/>
    </row>
    <row r="688" spans="1:26" ht="12.75">
      <c r="A688" s="439"/>
      <c r="B688" s="439"/>
      <c r="C688" s="439"/>
      <c r="D688" s="439"/>
      <c r="E688" s="439"/>
      <c r="F688" s="439"/>
      <c r="G688" s="439"/>
      <c r="H688" s="439"/>
      <c r="I688" s="439"/>
      <c r="J688" s="439"/>
      <c r="K688" s="439"/>
      <c r="L688" s="439"/>
      <c r="M688" s="439"/>
      <c r="N688" s="439"/>
      <c r="O688" s="439"/>
      <c r="P688" s="439"/>
      <c r="Q688" s="439"/>
      <c r="R688" s="439"/>
      <c r="S688" s="439"/>
      <c r="T688" s="439"/>
      <c r="U688" s="439"/>
      <c r="V688" s="439"/>
      <c r="W688" s="439"/>
      <c r="X688" s="439"/>
      <c r="Y688" s="439"/>
      <c r="Z688" s="439"/>
    </row>
    <row r="689" spans="1:26" ht="12.75">
      <c r="A689" s="439"/>
      <c r="B689" s="439"/>
      <c r="C689" s="439"/>
      <c r="D689" s="439"/>
      <c r="E689" s="439"/>
      <c r="F689" s="439"/>
      <c r="G689" s="439"/>
      <c r="H689" s="439"/>
      <c r="I689" s="439"/>
      <c r="J689" s="439"/>
      <c r="K689" s="439"/>
      <c r="L689" s="439"/>
      <c r="M689" s="439"/>
      <c r="N689" s="439"/>
      <c r="O689" s="439"/>
      <c r="P689" s="439"/>
      <c r="Q689" s="439"/>
      <c r="R689" s="439"/>
      <c r="S689" s="439"/>
      <c r="T689" s="439"/>
      <c r="U689" s="439"/>
      <c r="V689" s="439"/>
      <c r="W689" s="439"/>
      <c r="X689" s="439"/>
      <c r="Y689" s="439"/>
      <c r="Z689" s="439"/>
    </row>
    <row r="690" spans="1:26" ht="12.75">
      <c r="A690" s="439"/>
      <c r="B690" s="439"/>
      <c r="C690" s="439"/>
      <c r="D690" s="439"/>
      <c r="E690" s="439"/>
      <c r="F690" s="439"/>
      <c r="G690" s="439"/>
      <c r="H690" s="439"/>
      <c r="I690" s="439"/>
      <c r="J690" s="439"/>
      <c r="K690" s="439"/>
      <c r="L690" s="439"/>
      <c r="M690" s="439"/>
      <c r="N690" s="439"/>
      <c r="O690" s="439"/>
      <c r="P690" s="439"/>
      <c r="Q690" s="439"/>
      <c r="R690" s="439"/>
      <c r="S690" s="439"/>
      <c r="T690" s="439"/>
      <c r="U690" s="439"/>
      <c r="V690" s="439"/>
      <c r="W690" s="439"/>
      <c r="X690" s="439"/>
      <c r="Y690" s="439"/>
      <c r="Z690" s="439"/>
    </row>
    <row r="691" spans="1:26" ht="12.75">
      <c r="A691" s="439"/>
      <c r="B691" s="439"/>
      <c r="C691" s="439"/>
      <c r="D691" s="439"/>
      <c r="E691" s="439"/>
      <c r="F691" s="439"/>
      <c r="G691" s="439"/>
      <c r="H691" s="439"/>
      <c r="I691" s="439"/>
      <c r="J691" s="439"/>
      <c r="K691" s="439"/>
      <c r="L691" s="439"/>
      <c r="M691" s="439"/>
      <c r="N691" s="439"/>
      <c r="O691" s="439"/>
      <c r="P691" s="439"/>
      <c r="Q691" s="439"/>
      <c r="R691" s="439"/>
      <c r="S691" s="439"/>
      <c r="T691" s="439"/>
      <c r="U691" s="439"/>
      <c r="V691" s="439"/>
      <c r="W691" s="439"/>
      <c r="X691" s="439"/>
      <c r="Y691" s="439"/>
      <c r="Z691" s="439"/>
    </row>
    <row r="692" spans="1:26" ht="12.75">
      <c r="A692" s="439"/>
      <c r="B692" s="439"/>
      <c r="C692" s="439"/>
      <c r="D692" s="439"/>
      <c r="E692" s="439"/>
      <c r="F692" s="439"/>
      <c r="G692" s="439"/>
      <c r="H692" s="439"/>
      <c r="I692" s="439"/>
      <c r="J692" s="439"/>
      <c r="K692" s="439"/>
      <c r="L692" s="439"/>
      <c r="M692" s="439"/>
      <c r="N692" s="439"/>
      <c r="O692" s="439"/>
      <c r="P692" s="439"/>
      <c r="Q692" s="439"/>
      <c r="R692" s="439"/>
      <c r="S692" s="439"/>
      <c r="T692" s="439"/>
      <c r="U692" s="439"/>
      <c r="V692" s="439"/>
      <c r="W692" s="439"/>
      <c r="X692" s="439"/>
      <c r="Y692" s="439"/>
      <c r="Z692" s="439"/>
    </row>
    <row r="693" spans="1:26" ht="12.75">
      <c r="A693" s="439"/>
      <c r="B693" s="439"/>
      <c r="C693" s="439"/>
      <c r="D693" s="439"/>
      <c r="E693" s="439"/>
      <c r="F693" s="439"/>
      <c r="G693" s="439"/>
      <c r="H693" s="439"/>
      <c r="I693" s="439"/>
      <c r="J693" s="439"/>
      <c r="K693" s="439"/>
      <c r="L693" s="439"/>
      <c r="M693" s="439"/>
      <c r="N693" s="439"/>
      <c r="O693" s="439"/>
      <c r="P693" s="439"/>
      <c r="Q693" s="439"/>
      <c r="R693" s="439"/>
      <c r="S693" s="439"/>
      <c r="T693" s="439"/>
      <c r="U693" s="439"/>
      <c r="V693" s="439"/>
      <c r="W693" s="439"/>
      <c r="X693" s="439"/>
      <c r="Y693" s="439"/>
      <c r="Z693" s="439"/>
    </row>
    <row r="694" spans="1:26" ht="12.75">
      <c r="A694" s="439"/>
      <c r="B694" s="439"/>
      <c r="C694" s="439"/>
      <c r="D694" s="439"/>
      <c r="E694" s="439"/>
      <c r="F694" s="439"/>
      <c r="G694" s="439"/>
      <c r="H694" s="439"/>
      <c r="I694" s="439"/>
      <c r="J694" s="439"/>
      <c r="K694" s="439"/>
      <c r="L694" s="439"/>
      <c r="M694" s="439"/>
      <c r="N694" s="439"/>
      <c r="O694" s="439"/>
      <c r="P694" s="439"/>
      <c r="Q694" s="439"/>
      <c r="R694" s="439"/>
      <c r="S694" s="439"/>
      <c r="T694" s="439"/>
      <c r="U694" s="439"/>
      <c r="V694" s="439"/>
      <c r="W694" s="439"/>
      <c r="X694" s="439"/>
      <c r="Y694" s="439"/>
      <c r="Z694" s="439"/>
    </row>
    <row r="695" spans="1:26" ht="12.75">
      <c r="A695" s="439"/>
      <c r="B695" s="439"/>
      <c r="C695" s="439"/>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row>
    <row r="696" spans="1:26" ht="12.75">
      <c r="A696" s="439"/>
      <c r="B696" s="439"/>
      <c r="C696" s="439"/>
      <c r="D696" s="439"/>
      <c r="E696" s="439"/>
      <c r="F696" s="439"/>
      <c r="G696" s="439"/>
      <c r="H696" s="439"/>
      <c r="I696" s="439"/>
      <c r="J696" s="439"/>
      <c r="K696" s="439"/>
      <c r="L696" s="439"/>
      <c r="M696" s="439"/>
      <c r="N696" s="439"/>
      <c r="O696" s="439"/>
      <c r="P696" s="439"/>
      <c r="Q696" s="439"/>
      <c r="R696" s="439"/>
      <c r="S696" s="439"/>
      <c r="T696" s="439"/>
      <c r="U696" s="439"/>
      <c r="V696" s="439"/>
      <c r="W696" s="439"/>
      <c r="X696" s="439"/>
      <c r="Y696" s="439"/>
      <c r="Z696" s="439"/>
    </row>
    <row r="697" spans="1:26" ht="12.75">
      <c r="A697" s="439"/>
      <c r="B697" s="439"/>
      <c r="C697" s="439"/>
      <c r="D697" s="439"/>
      <c r="E697" s="439"/>
      <c r="F697" s="439"/>
      <c r="G697" s="439"/>
      <c r="H697" s="439"/>
      <c r="I697" s="439"/>
      <c r="J697" s="439"/>
      <c r="K697" s="439"/>
      <c r="L697" s="439"/>
      <c r="M697" s="439"/>
      <c r="N697" s="439"/>
      <c r="O697" s="439"/>
      <c r="P697" s="439"/>
      <c r="Q697" s="439"/>
      <c r="R697" s="439"/>
      <c r="S697" s="439"/>
      <c r="T697" s="439"/>
      <c r="U697" s="439"/>
      <c r="V697" s="439"/>
      <c r="W697" s="439"/>
      <c r="X697" s="439"/>
      <c r="Y697" s="439"/>
      <c r="Z697" s="439"/>
    </row>
    <row r="698" spans="1:26" ht="12.75">
      <c r="A698" s="439"/>
      <c r="B698" s="439"/>
      <c r="C698" s="439"/>
      <c r="D698" s="439"/>
      <c r="E698" s="439"/>
      <c r="F698" s="439"/>
      <c r="G698" s="439"/>
      <c r="H698" s="439"/>
      <c r="I698" s="439"/>
      <c r="J698" s="439"/>
      <c r="K698" s="439"/>
      <c r="L698" s="439"/>
      <c r="M698" s="439"/>
      <c r="N698" s="439"/>
      <c r="O698" s="439"/>
      <c r="P698" s="439"/>
      <c r="Q698" s="439"/>
      <c r="R698" s="439"/>
      <c r="S698" s="439"/>
      <c r="T698" s="439"/>
      <c r="U698" s="439"/>
      <c r="V698" s="439"/>
      <c r="W698" s="439"/>
      <c r="X698" s="439"/>
      <c r="Y698" s="439"/>
      <c r="Z698" s="439"/>
    </row>
    <row r="699" spans="1:26" ht="12.75">
      <c r="A699" s="439"/>
      <c r="B699" s="439"/>
      <c r="C699" s="439"/>
      <c r="D699" s="439"/>
      <c r="E699" s="439"/>
      <c r="F699" s="439"/>
      <c r="G699" s="439"/>
      <c r="H699" s="439"/>
      <c r="I699" s="439"/>
      <c r="J699" s="439"/>
      <c r="K699" s="439"/>
      <c r="L699" s="439"/>
      <c r="M699" s="439"/>
      <c r="N699" s="439"/>
      <c r="O699" s="439"/>
      <c r="P699" s="439"/>
      <c r="Q699" s="439"/>
      <c r="R699" s="439"/>
      <c r="S699" s="439"/>
      <c r="T699" s="439"/>
      <c r="U699" s="439"/>
      <c r="V699" s="439"/>
      <c r="W699" s="439"/>
      <c r="X699" s="439"/>
      <c r="Y699" s="439"/>
      <c r="Z699" s="439"/>
    </row>
    <row r="700" spans="1:26" ht="12.75">
      <c r="A700" s="439"/>
      <c r="B700" s="439"/>
      <c r="C700" s="439"/>
      <c r="D700" s="439"/>
      <c r="E700" s="439"/>
      <c r="F700" s="439"/>
      <c r="G700" s="439"/>
      <c r="H700" s="439"/>
      <c r="I700" s="439"/>
      <c r="J700" s="439"/>
      <c r="K700" s="439"/>
      <c r="L700" s="439"/>
      <c r="M700" s="439"/>
      <c r="N700" s="439"/>
      <c r="O700" s="439"/>
      <c r="P700" s="439"/>
      <c r="Q700" s="439"/>
      <c r="R700" s="439"/>
      <c r="S700" s="439"/>
      <c r="T700" s="439"/>
      <c r="U700" s="439"/>
      <c r="V700" s="439"/>
      <c r="W700" s="439"/>
      <c r="X700" s="439"/>
      <c r="Y700" s="439"/>
      <c r="Z700" s="439"/>
    </row>
    <row r="701" spans="1:26" ht="12.75">
      <c r="A701" s="439"/>
      <c r="B701" s="439"/>
      <c r="C701" s="439"/>
      <c r="D701" s="439"/>
      <c r="E701" s="439"/>
      <c r="F701" s="439"/>
      <c r="G701" s="439"/>
      <c r="H701" s="439"/>
      <c r="I701" s="439"/>
      <c r="J701" s="439"/>
      <c r="K701" s="439"/>
      <c r="L701" s="439"/>
      <c r="M701" s="439"/>
      <c r="N701" s="439"/>
      <c r="O701" s="439"/>
      <c r="P701" s="439"/>
      <c r="Q701" s="439"/>
      <c r="R701" s="439"/>
      <c r="S701" s="439"/>
      <c r="T701" s="439"/>
      <c r="U701" s="439"/>
      <c r="V701" s="439"/>
      <c r="W701" s="439"/>
      <c r="X701" s="439"/>
      <c r="Y701" s="439"/>
      <c r="Z701" s="439"/>
    </row>
    <row r="702" spans="1:26" ht="12.75">
      <c r="A702" s="439"/>
      <c r="B702" s="439"/>
      <c r="C702" s="439"/>
      <c r="D702" s="439"/>
      <c r="E702" s="439"/>
      <c r="F702" s="439"/>
      <c r="G702" s="439"/>
      <c r="H702" s="439"/>
      <c r="I702" s="439"/>
      <c r="J702" s="439"/>
      <c r="K702" s="439"/>
      <c r="L702" s="439"/>
      <c r="M702" s="439"/>
      <c r="N702" s="439"/>
      <c r="O702" s="439"/>
      <c r="P702" s="439"/>
      <c r="Q702" s="439"/>
      <c r="R702" s="439"/>
      <c r="S702" s="439"/>
      <c r="T702" s="439"/>
      <c r="U702" s="439"/>
      <c r="V702" s="439"/>
      <c r="W702" s="439"/>
      <c r="X702" s="439"/>
      <c r="Y702" s="439"/>
      <c r="Z702" s="439"/>
    </row>
    <row r="703" spans="1:26" ht="12.75">
      <c r="A703" s="439"/>
      <c r="B703" s="439"/>
      <c r="C703" s="439"/>
      <c r="D703" s="439"/>
      <c r="E703" s="439"/>
      <c r="F703" s="439"/>
      <c r="G703" s="439"/>
      <c r="H703" s="439"/>
      <c r="I703" s="439"/>
      <c r="J703" s="439"/>
      <c r="K703" s="439"/>
      <c r="L703" s="439"/>
      <c r="M703" s="439"/>
      <c r="N703" s="439"/>
      <c r="O703" s="439"/>
      <c r="P703" s="439"/>
      <c r="Q703" s="439"/>
      <c r="R703" s="439"/>
      <c r="S703" s="439"/>
      <c r="T703" s="439"/>
      <c r="U703" s="439"/>
      <c r="V703" s="439"/>
      <c r="W703" s="439"/>
      <c r="X703" s="439"/>
      <c r="Y703" s="439"/>
      <c r="Z703" s="439"/>
    </row>
    <row r="704" spans="1:26" ht="12.75">
      <c r="A704" s="439"/>
      <c r="B704" s="439"/>
      <c r="C704" s="439"/>
      <c r="D704" s="439"/>
      <c r="E704" s="439"/>
      <c r="F704" s="439"/>
      <c r="G704" s="439"/>
      <c r="H704" s="439"/>
      <c r="I704" s="439"/>
      <c r="J704" s="439"/>
      <c r="K704" s="439"/>
      <c r="L704" s="439"/>
      <c r="M704" s="439"/>
      <c r="N704" s="439"/>
      <c r="O704" s="439"/>
      <c r="P704" s="439"/>
      <c r="Q704" s="439"/>
      <c r="R704" s="439"/>
      <c r="S704" s="439"/>
      <c r="T704" s="439"/>
      <c r="U704" s="439"/>
      <c r="V704" s="439"/>
      <c r="W704" s="439"/>
      <c r="X704" s="439"/>
      <c r="Y704" s="439"/>
      <c r="Z704" s="439"/>
    </row>
    <row r="705" spans="1:26" ht="12.75">
      <c r="A705" s="439"/>
      <c r="B705" s="439"/>
      <c r="C705" s="439"/>
      <c r="D705" s="439"/>
      <c r="E705" s="439"/>
      <c r="F705" s="439"/>
      <c r="G705" s="439"/>
      <c r="H705" s="439"/>
      <c r="I705" s="439"/>
      <c r="J705" s="439"/>
      <c r="K705" s="439"/>
      <c r="L705" s="439"/>
      <c r="M705" s="439"/>
      <c r="N705" s="439"/>
      <c r="O705" s="439"/>
      <c r="P705" s="439"/>
      <c r="Q705" s="439"/>
      <c r="R705" s="439"/>
      <c r="S705" s="439"/>
      <c r="T705" s="439"/>
      <c r="U705" s="439"/>
      <c r="V705" s="439"/>
      <c r="W705" s="439"/>
      <c r="X705" s="439"/>
      <c r="Y705" s="439"/>
      <c r="Z705" s="439"/>
    </row>
    <row r="706" spans="1:26" ht="12.75">
      <c r="A706" s="439"/>
      <c r="B706" s="439"/>
      <c r="C706" s="439"/>
      <c r="D706" s="439"/>
      <c r="E706" s="439"/>
      <c r="F706" s="439"/>
      <c r="G706" s="439"/>
      <c r="H706" s="439"/>
      <c r="I706" s="439"/>
      <c r="J706" s="439"/>
      <c r="K706" s="439"/>
      <c r="L706" s="439"/>
      <c r="M706" s="439"/>
      <c r="N706" s="439"/>
      <c r="O706" s="439"/>
      <c r="P706" s="439"/>
      <c r="Q706" s="439"/>
      <c r="R706" s="439"/>
      <c r="S706" s="439"/>
      <c r="T706" s="439"/>
      <c r="U706" s="439"/>
      <c r="V706" s="439"/>
      <c r="W706" s="439"/>
      <c r="X706" s="439"/>
      <c r="Y706" s="439"/>
      <c r="Z706" s="439"/>
    </row>
    <row r="707" spans="1:26" ht="12.75">
      <c r="A707" s="439"/>
      <c r="B707" s="439"/>
      <c r="C707" s="439"/>
      <c r="D707" s="439"/>
      <c r="E707" s="439"/>
      <c r="F707" s="439"/>
      <c r="G707" s="439"/>
      <c r="H707" s="439"/>
      <c r="I707" s="439"/>
      <c r="J707" s="439"/>
      <c r="K707" s="439"/>
      <c r="L707" s="439"/>
      <c r="M707" s="439"/>
      <c r="N707" s="439"/>
      <c r="O707" s="439"/>
      <c r="P707" s="439"/>
      <c r="Q707" s="439"/>
      <c r="R707" s="439"/>
      <c r="S707" s="439"/>
      <c r="T707" s="439"/>
      <c r="U707" s="439"/>
      <c r="V707" s="439"/>
      <c r="W707" s="439"/>
      <c r="X707" s="439"/>
      <c r="Y707" s="439"/>
      <c r="Z707" s="439"/>
    </row>
    <row r="708" spans="1:26" ht="12.75">
      <c r="A708" s="439"/>
      <c r="B708" s="439"/>
      <c r="C708" s="439"/>
      <c r="D708" s="439"/>
      <c r="E708" s="439"/>
      <c r="F708" s="439"/>
      <c r="G708" s="439"/>
      <c r="H708" s="439"/>
      <c r="I708" s="439"/>
      <c r="J708" s="439"/>
      <c r="K708" s="439"/>
      <c r="L708" s="439"/>
      <c r="M708" s="439"/>
      <c r="N708" s="439"/>
      <c r="O708" s="439"/>
      <c r="P708" s="439"/>
      <c r="Q708" s="439"/>
      <c r="R708" s="439"/>
      <c r="S708" s="439"/>
      <c r="T708" s="439"/>
      <c r="U708" s="439"/>
      <c r="V708" s="439"/>
      <c r="W708" s="439"/>
      <c r="X708" s="439"/>
      <c r="Y708" s="439"/>
      <c r="Z708" s="439"/>
    </row>
    <row r="709" spans="1:26" ht="12.75">
      <c r="A709" s="439"/>
      <c r="B709" s="439"/>
      <c r="C709" s="439"/>
      <c r="D709" s="439"/>
      <c r="E709" s="439"/>
      <c r="F709" s="439"/>
      <c r="G709" s="439"/>
      <c r="H709" s="439"/>
      <c r="I709" s="439"/>
      <c r="J709" s="439"/>
      <c r="K709" s="439"/>
      <c r="L709" s="439"/>
      <c r="M709" s="439"/>
      <c r="N709" s="439"/>
      <c r="O709" s="439"/>
      <c r="P709" s="439"/>
      <c r="Q709" s="439"/>
      <c r="R709" s="439"/>
      <c r="S709" s="439"/>
      <c r="T709" s="439"/>
      <c r="U709" s="439"/>
      <c r="V709" s="439"/>
      <c r="W709" s="439"/>
      <c r="X709" s="439"/>
      <c r="Y709" s="439"/>
      <c r="Z709" s="439"/>
    </row>
    <row r="710" spans="1:26" ht="12.75">
      <c r="A710" s="439"/>
      <c r="B710" s="439"/>
      <c r="C710" s="439"/>
      <c r="D710" s="439"/>
      <c r="E710" s="439"/>
      <c r="F710" s="439"/>
      <c r="G710" s="439"/>
      <c r="H710" s="439"/>
      <c r="I710" s="439"/>
      <c r="J710" s="439"/>
      <c r="K710" s="439"/>
      <c r="L710" s="439"/>
      <c r="M710" s="439"/>
      <c r="N710" s="439"/>
      <c r="O710" s="439"/>
      <c r="P710" s="439"/>
      <c r="Q710" s="439"/>
      <c r="R710" s="439"/>
      <c r="S710" s="439"/>
      <c r="T710" s="439"/>
      <c r="U710" s="439"/>
      <c r="V710" s="439"/>
      <c r="W710" s="439"/>
      <c r="X710" s="439"/>
      <c r="Y710" s="439"/>
      <c r="Z710" s="439"/>
    </row>
    <row r="711" spans="1:26" ht="12.75">
      <c r="A711" s="439"/>
      <c r="B711" s="439"/>
      <c r="C711" s="439"/>
      <c r="D711" s="439"/>
      <c r="E711" s="439"/>
      <c r="F711" s="439"/>
      <c r="G711" s="439"/>
      <c r="H711" s="439"/>
      <c r="I711" s="439"/>
      <c r="J711" s="439"/>
      <c r="K711" s="439"/>
      <c r="L711" s="439"/>
      <c r="M711" s="439"/>
      <c r="N711" s="439"/>
      <c r="O711" s="439"/>
      <c r="P711" s="439"/>
      <c r="Q711" s="439"/>
      <c r="R711" s="439"/>
      <c r="S711" s="439"/>
      <c r="T711" s="439"/>
      <c r="U711" s="439"/>
      <c r="V711" s="439"/>
      <c r="W711" s="439"/>
      <c r="X711" s="439"/>
      <c r="Y711" s="439"/>
      <c r="Z711" s="439"/>
    </row>
    <row r="712" spans="1:26" ht="12.75">
      <c r="A712" s="439"/>
      <c r="B712" s="439"/>
      <c r="C712" s="439"/>
      <c r="D712" s="439"/>
      <c r="E712" s="439"/>
      <c r="F712" s="439"/>
      <c r="G712" s="439"/>
      <c r="H712" s="439"/>
      <c r="I712" s="439"/>
      <c r="J712" s="439"/>
      <c r="K712" s="439"/>
      <c r="L712" s="439"/>
      <c r="M712" s="439"/>
      <c r="N712" s="439"/>
      <c r="O712" s="439"/>
      <c r="P712" s="439"/>
      <c r="Q712" s="439"/>
      <c r="R712" s="439"/>
      <c r="S712" s="439"/>
      <c r="T712" s="439"/>
      <c r="U712" s="439"/>
      <c r="V712" s="439"/>
      <c r="W712" s="439"/>
      <c r="X712" s="439"/>
      <c r="Y712" s="439"/>
      <c r="Z712" s="439"/>
    </row>
    <row r="713" spans="1:26" ht="12.75">
      <c r="A713" s="439"/>
      <c r="B713" s="439"/>
      <c r="C713" s="439"/>
      <c r="D713" s="439"/>
      <c r="E713" s="439"/>
      <c r="F713" s="439"/>
      <c r="G713" s="439"/>
      <c r="H713" s="439"/>
      <c r="I713" s="439"/>
      <c r="J713" s="439"/>
      <c r="K713" s="439"/>
      <c r="L713" s="439"/>
      <c r="M713" s="439"/>
      <c r="N713" s="439"/>
      <c r="O713" s="439"/>
      <c r="P713" s="439"/>
      <c r="Q713" s="439"/>
      <c r="R713" s="439"/>
      <c r="S713" s="439"/>
      <c r="T713" s="439"/>
      <c r="U713" s="439"/>
      <c r="V713" s="439"/>
      <c r="W713" s="439"/>
      <c r="X713" s="439"/>
      <c r="Y713" s="439"/>
      <c r="Z713" s="439"/>
    </row>
    <row r="714" spans="1:26" ht="12.75">
      <c r="A714" s="439"/>
      <c r="B714" s="439"/>
      <c r="C714" s="439"/>
      <c r="D714" s="439"/>
      <c r="E714" s="439"/>
      <c r="F714" s="439"/>
      <c r="G714" s="439"/>
      <c r="H714" s="439"/>
      <c r="I714" s="439"/>
      <c r="J714" s="439"/>
      <c r="K714" s="439"/>
      <c r="L714" s="439"/>
      <c r="M714" s="439"/>
      <c r="N714" s="439"/>
      <c r="O714" s="439"/>
      <c r="P714" s="439"/>
      <c r="Q714" s="439"/>
      <c r="R714" s="439"/>
      <c r="S714" s="439"/>
      <c r="T714" s="439"/>
      <c r="U714" s="439"/>
      <c r="V714" s="439"/>
      <c r="W714" s="439"/>
      <c r="X714" s="439"/>
      <c r="Y714" s="439"/>
      <c r="Z714" s="439"/>
    </row>
    <row r="715" spans="1:26" ht="12.75">
      <c r="A715" s="439"/>
      <c r="B715" s="439"/>
      <c r="C715" s="439"/>
      <c r="D715" s="439"/>
      <c r="E715" s="439"/>
      <c r="F715" s="439"/>
      <c r="G715" s="439"/>
      <c r="H715" s="439"/>
      <c r="I715" s="439"/>
      <c r="J715" s="439"/>
      <c r="K715" s="439"/>
      <c r="L715" s="439"/>
      <c r="M715" s="439"/>
      <c r="N715" s="439"/>
      <c r="O715" s="439"/>
      <c r="P715" s="439"/>
      <c r="Q715" s="439"/>
      <c r="R715" s="439"/>
      <c r="S715" s="439"/>
      <c r="T715" s="439"/>
      <c r="U715" s="439"/>
      <c r="V715" s="439"/>
      <c r="W715" s="439"/>
      <c r="X715" s="439"/>
      <c r="Y715" s="439"/>
      <c r="Z715" s="439"/>
    </row>
    <row r="716" spans="1:26" ht="12.75">
      <c r="A716" s="439"/>
      <c r="B716" s="439"/>
      <c r="C716" s="439"/>
      <c r="D716" s="439"/>
      <c r="E716" s="439"/>
      <c r="F716" s="439"/>
      <c r="G716" s="439"/>
      <c r="H716" s="439"/>
      <c r="I716" s="439"/>
      <c r="J716" s="439"/>
      <c r="K716" s="439"/>
      <c r="L716" s="439"/>
      <c r="M716" s="439"/>
      <c r="N716" s="439"/>
      <c r="O716" s="439"/>
      <c r="P716" s="439"/>
      <c r="Q716" s="439"/>
      <c r="R716" s="439"/>
      <c r="S716" s="439"/>
      <c r="T716" s="439"/>
      <c r="U716" s="439"/>
      <c r="V716" s="439"/>
      <c r="W716" s="439"/>
      <c r="X716" s="439"/>
      <c r="Y716" s="439"/>
      <c r="Z716" s="439"/>
    </row>
    <row r="717" spans="1:26" ht="12.75">
      <c r="A717" s="439"/>
      <c r="B717" s="439"/>
      <c r="C717" s="439"/>
      <c r="D717" s="439"/>
      <c r="E717" s="439"/>
      <c r="F717" s="439"/>
      <c r="G717" s="439"/>
      <c r="H717" s="439"/>
      <c r="I717" s="439"/>
      <c r="J717" s="439"/>
      <c r="K717" s="439"/>
      <c r="L717" s="439"/>
      <c r="M717" s="439"/>
      <c r="N717" s="439"/>
      <c r="O717" s="439"/>
      <c r="P717" s="439"/>
      <c r="Q717" s="439"/>
      <c r="R717" s="439"/>
      <c r="S717" s="439"/>
      <c r="T717" s="439"/>
      <c r="U717" s="439"/>
      <c r="V717" s="439"/>
      <c r="W717" s="439"/>
      <c r="X717" s="439"/>
      <c r="Y717" s="439"/>
      <c r="Z717" s="439"/>
    </row>
    <row r="718" spans="1:26" ht="12.75">
      <c r="A718" s="439"/>
      <c r="B718" s="439"/>
      <c r="C718" s="439"/>
      <c r="D718" s="439"/>
      <c r="E718" s="439"/>
      <c r="F718" s="439"/>
      <c r="G718" s="439"/>
      <c r="H718" s="439"/>
      <c r="I718" s="439"/>
      <c r="J718" s="439"/>
      <c r="K718" s="439"/>
      <c r="L718" s="439"/>
      <c r="M718" s="439"/>
      <c r="N718" s="439"/>
      <c r="O718" s="439"/>
      <c r="P718" s="439"/>
      <c r="Q718" s="439"/>
      <c r="R718" s="439"/>
      <c r="S718" s="439"/>
      <c r="T718" s="439"/>
      <c r="U718" s="439"/>
      <c r="V718" s="439"/>
      <c r="W718" s="439"/>
      <c r="X718" s="439"/>
      <c r="Y718" s="439"/>
      <c r="Z718" s="439"/>
    </row>
    <row r="719" spans="1:26" ht="12.75">
      <c r="A719" s="439"/>
      <c r="B719" s="439"/>
      <c r="C719" s="439"/>
      <c r="D719" s="439"/>
      <c r="E719" s="439"/>
      <c r="F719" s="439"/>
      <c r="G719" s="439"/>
      <c r="H719" s="439"/>
      <c r="I719" s="439"/>
      <c r="J719" s="439"/>
      <c r="K719" s="439"/>
      <c r="L719" s="439"/>
      <c r="M719" s="439"/>
      <c r="N719" s="439"/>
      <c r="O719" s="439"/>
      <c r="P719" s="439"/>
      <c r="Q719" s="439"/>
      <c r="R719" s="439"/>
      <c r="S719" s="439"/>
      <c r="T719" s="439"/>
      <c r="U719" s="439"/>
      <c r="V719" s="439"/>
      <c r="W719" s="439"/>
      <c r="X719" s="439"/>
      <c r="Y719" s="439"/>
      <c r="Z719" s="439"/>
    </row>
    <row r="720" spans="1:26" ht="12.75">
      <c r="A720" s="439"/>
      <c r="B720" s="439"/>
      <c r="C720" s="439"/>
      <c r="D720" s="439"/>
      <c r="E720" s="439"/>
      <c r="F720" s="439"/>
      <c r="G720" s="439"/>
      <c r="H720" s="439"/>
      <c r="I720" s="439"/>
      <c r="J720" s="439"/>
      <c r="K720" s="439"/>
      <c r="L720" s="439"/>
      <c r="M720" s="439"/>
      <c r="N720" s="439"/>
      <c r="O720" s="439"/>
      <c r="P720" s="439"/>
      <c r="Q720" s="439"/>
      <c r="R720" s="439"/>
      <c r="S720" s="439"/>
      <c r="T720" s="439"/>
      <c r="U720" s="439"/>
      <c r="V720" s="439"/>
      <c r="W720" s="439"/>
      <c r="X720" s="439"/>
      <c r="Y720" s="439"/>
      <c r="Z720" s="439"/>
    </row>
    <row r="721" spans="1:26" ht="12.75">
      <c r="A721" s="439"/>
      <c r="B721" s="439"/>
      <c r="C721" s="439"/>
      <c r="D721" s="439"/>
      <c r="E721" s="439"/>
      <c r="F721" s="439"/>
      <c r="G721" s="439"/>
      <c r="H721" s="439"/>
      <c r="I721" s="439"/>
      <c r="J721" s="439"/>
      <c r="K721" s="439"/>
      <c r="L721" s="439"/>
      <c r="M721" s="439"/>
      <c r="N721" s="439"/>
      <c r="O721" s="439"/>
      <c r="P721" s="439"/>
      <c r="Q721" s="439"/>
      <c r="R721" s="439"/>
      <c r="S721" s="439"/>
      <c r="T721" s="439"/>
      <c r="U721" s="439"/>
      <c r="V721" s="439"/>
      <c r="W721" s="439"/>
      <c r="X721" s="439"/>
      <c r="Y721" s="439"/>
      <c r="Z721" s="439"/>
    </row>
    <row r="722" spans="1:26" ht="12.75">
      <c r="A722" s="439"/>
      <c r="B722" s="439"/>
      <c r="C722" s="439"/>
      <c r="D722" s="439"/>
      <c r="E722" s="439"/>
      <c r="F722" s="439"/>
      <c r="G722" s="439"/>
      <c r="H722" s="439"/>
      <c r="I722" s="439"/>
      <c r="J722" s="439"/>
      <c r="K722" s="439"/>
      <c r="L722" s="439"/>
      <c r="M722" s="439"/>
      <c r="N722" s="439"/>
      <c r="O722" s="439"/>
      <c r="P722" s="439"/>
      <c r="Q722" s="439"/>
      <c r="R722" s="439"/>
      <c r="S722" s="439"/>
      <c r="T722" s="439"/>
      <c r="U722" s="439"/>
      <c r="V722" s="439"/>
      <c r="W722" s="439"/>
      <c r="X722" s="439"/>
      <c r="Y722" s="439"/>
      <c r="Z722" s="439"/>
    </row>
    <row r="723" spans="1:26" ht="12.75">
      <c r="A723" s="439"/>
      <c r="B723" s="439"/>
      <c r="C723" s="439"/>
      <c r="D723" s="439"/>
      <c r="E723" s="439"/>
      <c r="F723" s="439"/>
      <c r="G723" s="439"/>
      <c r="H723" s="439"/>
      <c r="I723" s="439"/>
      <c r="J723" s="439"/>
      <c r="K723" s="439"/>
      <c r="L723" s="439"/>
      <c r="M723" s="439"/>
      <c r="N723" s="439"/>
      <c r="O723" s="439"/>
      <c r="P723" s="439"/>
      <c r="Q723" s="439"/>
      <c r="R723" s="439"/>
      <c r="S723" s="439"/>
      <c r="T723" s="439"/>
      <c r="U723" s="439"/>
      <c r="V723" s="439"/>
      <c r="W723" s="439"/>
      <c r="X723" s="439"/>
      <c r="Y723" s="439"/>
      <c r="Z723" s="439"/>
    </row>
    <row r="724" spans="1:26" ht="12.75">
      <c r="A724" s="439"/>
      <c r="B724" s="439"/>
      <c r="C724" s="439"/>
      <c r="D724" s="439"/>
      <c r="E724" s="439"/>
      <c r="F724" s="439"/>
      <c r="G724" s="439"/>
      <c r="H724" s="439"/>
      <c r="I724" s="439"/>
      <c r="J724" s="439"/>
      <c r="K724" s="439"/>
      <c r="L724" s="439"/>
      <c r="M724" s="439"/>
      <c r="N724" s="439"/>
      <c r="O724" s="439"/>
      <c r="P724" s="439"/>
      <c r="Q724" s="439"/>
      <c r="R724" s="439"/>
      <c r="S724" s="439"/>
      <c r="T724" s="439"/>
      <c r="U724" s="439"/>
      <c r="V724" s="439"/>
      <c r="W724" s="439"/>
      <c r="X724" s="439"/>
      <c r="Y724" s="439"/>
      <c r="Z724" s="439"/>
    </row>
    <row r="725" spans="1:26" ht="12.75">
      <c r="A725" s="439"/>
      <c r="B725" s="439"/>
      <c r="C725" s="439"/>
      <c r="D725" s="439"/>
      <c r="E725" s="439"/>
      <c r="F725" s="439"/>
      <c r="G725" s="439"/>
      <c r="H725" s="439"/>
      <c r="I725" s="439"/>
      <c r="J725" s="439"/>
      <c r="K725" s="439"/>
      <c r="L725" s="439"/>
      <c r="M725" s="439"/>
      <c r="N725" s="439"/>
      <c r="O725" s="439"/>
      <c r="P725" s="439"/>
      <c r="Q725" s="439"/>
      <c r="R725" s="439"/>
      <c r="S725" s="439"/>
      <c r="T725" s="439"/>
      <c r="U725" s="439"/>
      <c r="V725" s="439"/>
      <c r="W725" s="439"/>
      <c r="X725" s="439"/>
      <c r="Y725" s="439"/>
      <c r="Z725" s="439"/>
    </row>
    <row r="726" spans="1:26" ht="12.75">
      <c r="A726" s="439"/>
      <c r="B726" s="439"/>
      <c r="C726" s="439"/>
      <c r="D726" s="439"/>
      <c r="E726" s="439"/>
      <c r="F726" s="439"/>
      <c r="G726" s="439"/>
      <c r="H726" s="439"/>
      <c r="I726" s="439"/>
      <c r="J726" s="439"/>
      <c r="K726" s="439"/>
      <c r="L726" s="439"/>
      <c r="M726" s="439"/>
      <c r="N726" s="439"/>
      <c r="O726" s="439"/>
      <c r="P726" s="439"/>
      <c r="Q726" s="439"/>
      <c r="R726" s="439"/>
      <c r="S726" s="439"/>
      <c r="T726" s="439"/>
      <c r="U726" s="439"/>
      <c r="V726" s="439"/>
      <c r="W726" s="439"/>
      <c r="X726" s="439"/>
      <c r="Y726" s="439"/>
      <c r="Z726" s="439"/>
    </row>
    <row r="727" spans="1:26" ht="12.75">
      <c r="A727" s="439"/>
      <c r="B727" s="439"/>
      <c r="C727" s="439"/>
      <c r="D727" s="439"/>
      <c r="E727" s="439"/>
      <c r="F727" s="439"/>
      <c r="G727" s="439"/>
      <c r="H727" s="439"/>
      <c r="I727" s="439"/>
      <c r="J727" s="439"/>
      <c r="K727" s="439"/>
      <c r="L727" s="439"/>
      <c r="M727" s="439"/>
      <c r="N727" s="439"/>
      <c r="O727" s="439"/>
      <c r="P727" s="439"/>
      <c r="Q727" s="439"/>
      <c r="R727" s="439"/>
      <c r="S727" s="439"/>
      <c r="T727" s="439"/>
      <c r="U727" s="439"/>
      <c r="V727" s="439"/>
      <c r="W727" s="439"/>
      <c r="X727" s="439"/>
      <c r="Y727" s="439"/>
      <c r="Z727" s="439"/>
    </row>
    <row r="728" spans="1:26" ht="12.75">
      <c r="A728" s="439"/>
      <c r="B728" s="439"/>
      <c r="C728" s="439"/>
      <c r="D728" s="439"/>
      <c r="E728" s="439"/>
      <c r="F728" s="439"/>
      <c r="G728" s="439"/>
      <c r="H728" s="439"/>
      <c r="I728" s="439"/>
      <c r="J728" s="439"/>
      <c r="K728" s="439"/>
      <c r="L728" s="439"/>
      <c r="M728" s="439"/>
      <c r="N728" s="439"/>
      <c r="O728" s="439"/>
      <c r="P728" s="439"/>
      <c r="Q728" s="439"/>
      <c r="R728" s="439"/>
      <c r="S728" s="439"/>
      <c r="T728" s="439"/>
      <c r="U728" s="439"/>
      <c r="V728" s="439"/>
      <c r="W728" s="439"/>
      <c r="X728" s="439"/>
      <c r="Y728" s="439"/>
      <c r="Z728" s="439"/>
    </row>
    <row r="729" spans="1:26" ht="12.75">
      <c r="A729" s="439"/>
      <c r="B729" s="439"/>
      <c r="C729" s="439"/>
      <c r="D729" s="439"/>
      <c r="E729" s="439"/>
      <c r="F729" s="439"/>
      <c r="G729" s="439"/>
      <c r="H729" s="439"/>
      <c r="I729" s="439"/>
      <c r="J729" s="439"/>
      <c r="K729" s="439"/>
      <c r="L729" s="439"/>
      <c r="M729" s="439"/>
      <c r="N729" s="439"/>
      <c r="O729" s="439"/>
      <c r="P729" s="439"/>
      <c r="Q729" s="439"/>
      <c r="R729" s="439"/>
      <c r="S729" s="439"/>
      <c r="T729" s="439"/>
      <c r="U729" s="439"/>
      <c r="V729" s="439"/>
      <c r="W729" s="439"/>
      <c r="X729" s="439"/>
      <c r="Y729" s="439"/>
      <c r="Z729" s="439"/>
    </row>
    <row r="730" spans="1:26" ht="12.75">
      <c r="A730" s="439"/>
      <c r="B730" s="439"/>
      <c r="C730" s="439"/>
      <c r="D730" s="439"/>
      <c r="E730" s="439"/>
      <c r="F730" s="439"/>
      <c r="G730" s="439"/>
      <c r="H730" s="439"/>
      <c r="I730" s="439"/>
      <c r="J730" s="439"/>
      <c r="K730" s="439"/>
      <c r="L730" s="439"/>
      <c r="M730" s="439"/>
      <c r="N730" s="439"/>
      <c r="O730" s="439"/>
      <c r="P730" s="439"/>
      <c r="Q730" s="439"/>
      <c r="R730" s="439"/>
      <c r="S730" s="439"/>
      <c r="T730" s="439"/>
      <c r="U730" s="439"/>
      <c r="V730" s="439"/>
      <c r="W730" s="439"/>
      <c r="X730" s="439"/>
      <c r="Y730" s="439"/>
      <c r="Z730" s="439"/>
    </row>
    <row r="731" spans="1:26" ht="12.75">
      <c r="A731" s="439"/>
      <c r="B731" s="439"/>
      <c r="C731" s="439"/>
      <c r="D731" s="439"/>
      <c r="E731" s="439"/>
      <c r="F731" s="439"/>
      <c r="G731" s="439"/>
      <c r="H731" s="439"/>
      <c r="I731" s="439"/>
      <c r="J731" s="439"/>
      <c r="K731" s="439"/>
      <c r="L731" s="439"/>
      <c r="M731" s="439"/>
      <c r="N731" s="439"/>
      <c r="O731" s="439"/>
      <c r="P731" s="439"/>
      <c r="Q731" s="439"/>
      <c r="R731" s="439"/>
      <c r="S731" s="439"/>
      <c r="T731" s="439"/>
      <c r="U731" s="439"/>
      <c r="V731" s="439"/>
      <c r="W731" s="439"/>
      <c r="X731" s="439"/>
      <c r="Y731" s="439"/>
      <c r="Z731" s="439"/>
    </row>
    <row r="732" spans="1:26" ht="12.75">
      <c r="A732" s="439"/>
      <c r="B732" s="439"/>
      <c r="C732" s="439"/>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row>
    <row r="733" spans="1:26" ht="12.75">
      <c r="A733" s="439"/>
      <c r="B733" s="439"/>
      <c r="C733" s="439"/>
      <c r="D733" s="439"/>
      <c r="E733" s="439"/>
      <c r="F733" s="439"/>
      <c r="G733" s="439"/>
      <c r="H733" s="439"/>
      <c r="I733" s="439"/>
      <c r="J733" s="439"/>
      <c r="K733" s="439"/>
      <c r="L733" s="439"/>
      <c r="M733" s="439"/>
      <c r="N733" s="439"/>
      <c r="O733" s="439"/>
      <c r="P733" s="439"/>
      <c r="Q733" s="439"/>
      <c r="R733" s="439"/>
      <c r="S733" s="439"/>
      <c r="T733" s="439"/>
      <c r="U733" s="439"/>
      <c r="V733" s="439"/>
      <c r="W733" s="439"/>
      <c r="X733" s="439"/>
      <c r="Y733" s="439"/>
      <c r="Z733" s="439"/>
    </row>
    <row r="734" spans="1:26" ht="12.75">
      <c r="A734" s="439"/>
      <c r="B734" s="439"/>
      <c r="C734" s="439"/>
      <c r="D734" s="439"/>
      <c r="E734" s="439"/>
      <c r="F734" s="439"/>
      <c r="G734" s="439"/>
      <c r="H734" s="439"/>
      <c r="I734" s="439"/>
      <c r="J734" s="439"/>
      <c r="K734" s="439"/>
      <c r="L734" s="439"/>
      <c r="M734" s="439"/>
      <c r="N734" s="439"/>
      <c r="O734" s="439"/>
      <c r="P734" s="439"/>
      <c r="Q734" s="439"/>
      <c r="R734" s="439"/>
      <c r="S734" s="439"/>
      <c r="T734" s="439"/>
      <c r="U734" s="439"/>
      <c r="V734" s="439"/>
      <c r="W734" s="439"/>
      <c r="X734" s="439"/>
      <c r="Y734" s="439"/>
      <c r="Z734" s="439"/>
    </row>
    <row r="735" spans="1:26" ht="12.75">
      <c r="A735" s="439"/>
      <c r="B735" s="439"/>
      <c r="C735" s="439"/>
      <c r="D735" s="439"/>
      <c r="E735" s="439"/>
      <c r="F735" s="439"/>
      <c r="G735" s="439"/>
      <c r="H735" s="439"/>
      <c r="I735" s="439"/>
      <c r="J735" s="439"/>
      <c r="K735" s="439"/>
      <c r="L735" s="439"/>
      <c r="M735" s="439"/>
      <c r="N735" s="439"/>
      <c r="O735" s="439"/>
      <c r="P735" s="439"/>
      <c r="Q735" s="439"/>
      <c r="R735" s="439"/>
      <c r="S735" s="439"/>
      <c r="T735" s="439"/>
      <c r="U735" s="439"/>
      <c r="V735" s="439"/>
      <c r="W735" s="439"/>
      <c r="X735" s="439"/>
      <c r="Y735" s="439"/>
      <c r="Z735" s="439"/>
    </row>
    <row r="736" spans="1:26" ht="12.75">
      <c r="A736" s="439"/>
      <c r="B736" s="439"/>
      <c r="C736" s="439"/>
      <c r="D736" s="439"/>
      <c r="E736" s="439"/>
      <c r="F736" s="439"/>
      <c r="G736" s="439"/>
      <c r="H736" s="439"/>
      <c r="I736" s="439"/>
      <c r="J736" s="439"/>
      <c r="K736" s="439"/>
      <c r="L736" s="439"/>
      <c r="M736" s="439"/>
      <c r="N736" s="439"/>
      <c r="O736" s="439"/>
      <c r="P736" s="439"/>
      <c r="Q736" s="439"/>
      <c r="R736" s="439"/>
      <c r="S736" s="439"/>
      <c r="T736" s="439"/>
      <c r="U736" s="439"/>
      <c r="V736" s="439"/>
      <c r="W736" s="439"/>
      <c r="X736" s="439"/>
      <c r="Y736" s="439"/>
      <c r="Z736" s="439"/>
    </row>
    <row r="737" spans="1:26" ht="12.75">
      <c r="A737" s="439"/>
      <c r="B737" s="439"/>
      <c r="C737" s="439"/>
      <c r="D737" s="439"/>
      <c r="E737" s="439"/>
      <c r="F737" s="439"/>
      <c r="G737" s="439"/>
      <c r="H737" s="439"/>
      <c r="I737" s="439"/>
      <c r="J737" s="439"/>
      <c r="K737" s="439"/>
      <c r="L737" s="439"/>
      <c r="M737" s="439"/>
      <c r="N737" s="439"/>
      <c r="O737" s="439"/>
      <c r="P737" s="439"/>
      <c r="Q737" s="439"/>
      <c r="R737" s="439"/>
      <c r="S737" s="439"/>
      <c r="T737" s="439"/>
      <c r="U737" s="439"/>
      <c r="V737" s="439"/>
      <c r="W737" s="439"/>
      <c r="X737" s="439"/>
      <c r="Y737" s="439"/>
      <c r="Z737" s="439"/>
    </row>
    <row r="738" spans="1:26" ht="12.75">
      <c r="A738" s="439"/>
      <c r="B738" s="439"/>
      <c r="C738" s="439"/>
      <c r="D738" s="439"/>
      <c r="E738" s="439"/>
      <c r="F738" s="439"/>
      <c r="G738" s="439"/>
      <c r="H738" s="439"/>
      <c r="I738" s="439"/>
      <c r="J738" s="439"/>
      <c r="K738" s="439"/>
      <c r="L738" s="439"/>
      <c r="M738" s="439"/>
      <c r="N738" s="439"/>
      <c r="O738" s="439"/>
      <c r="P738" s="439"/>
      <c r="Q738" s="439"/>
      <c r="R738" s="439"/>
      <c r="S738" s="439"/>
      <c r="T738" s="439"/>
      <c r="U738" s="439"/>
      <c r="V738" s="439"/>
      <c r="W738" s="439"/>
      <c r="X738" s="439"/>
      <c r="Y738" s="439"/>
      <c r="Z738" s="439"/>
    </row>
    <row r="739" spans="1:26" ht="12.75">
      <c r="A739" s="439"/>
      <c r="B739" s="439"/>
      <c r="C739" s="439"/>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row>
    <row r="740" spans="1:26" ht="12.75">
      <c r="A740" s="439"/>
      <c r="B740" s="439"/>
      <c r="C740" s="439"/>
      <c r="D740" s="439"/>
      <c r="E740" s="439"/>
      <c r="F740" s="439"/>
      <c r="G740" s="439"/>
      <c r="H740" s="439"/>
      <c r="I740" s="439"/>
      <c r="J740" s="439"/>
      <c r="K740" s="439"/>
      <c r="L740" s="439"/>
      <c r="M740" s="439"/>
      <c r="N740" s="439"/>
      <c r="O740" s="439"/>
      <c r="P740" s="439"/>
      <c r="Q740" s="439"/>
      <c r="R740" s="439"/>
      <c r="S740" s="439"/>
      <c r="T740" s="439"/>
      <c r="U740" s="439"/>
      <c r="V740" s="439"/>
      <c r="W740" s="439"/>
      <c r="X740" s="439"/>
      <c r="Y740" s="439"/>
      <c r="Z740" s="439"/>
    </row>
    <row r="741" spans="1:26" ht="12.75">
      <c r="A741" s="439"/>
      <c r="B741" s="439"/>
      <c r="C741" s="439"/>
      <c r="D741" s="439"/>
      <c r="E741" s="439"/>
      <c r="F741" s="439"/>
      <c r="G741" s="439"/>
      <c r="H741" s="439"/>
      <c r="I741" s="439"/>
      <c r="J741" s="439"/>
      <c r="K741" s="439"/>
      <c r="L741" s="439"/>
      <c r="M741" s="439"/>
      <c r="N741" s="439"/>
      <c r="O741" s="439"/>
      <c r="P741" s="439"/>
      <c r="Q741" s="439"/>
      <c r="R741" s="439"/>
      <c r="S741" s="439"/>
      <c r="T741" s="439"/>
      <c r="U741" s="439"/>
      <c r="V741" s="439"/>
      <c r="W741" s="439"/>
      <c r="X741" s="439"/>
      <c r="Y741" s="439"/>
      <c r="Z741" s="439"/>
    </row>
    <row r="742" spans="1:26" ht="12.75">
      <c r="A742" s="439"/>
      <c r="B742" s="439"/>
      <c r="C742" s="439"/>
      <c r="D742" s="439"/>
      <c r="E742" s="439"/>
      <c r="F742" s="439"/>
      <c r="G742" s="439"/>
      <c r="H742" s="439"/>
      <c r="I742" s="439"/>
      <c r="J742" s="439"/>
      <c r="K742" s="439"/>
      <c r="L742" s="439"/>
      <c r="M742" s="439"/>
      <c r="N742" s="439"/>
      <c r="O742" s="439"/>
      <c r="P742" s="439"/>
      <c r="Q742" s="439"/>
      <c r="R742" s="439"/>
      <c r="S742" s="439"/>
      <c r="T742" s="439"/>
      <c r="U742" s="439"/>
      <c r="V742" s="439"/>
      <c r="W742" s="439"/>
      <c r="X742" s="439"/>
      <c r="Y742" s="439"/>
      <c r="Z742" s="439"/>
    </row>
    <row r="743" spans="1:26" ht="12.75">
      <c r="A743" s="439"/>
      <c r="B743" s="439"/>
      <c r="C743" s="439"/>
      <c r="D743" s="439"/>
      <c r="E743" s="439"/>
      <c r="F743" s="439"/>
      <c r="G743" s="439"/>
      <c r="H743" s="439"/>
      <c r="I743" s="439"/>
      <c r="J743" s="439"/>
      <c r="K743" s="439"/>
      <c r="L743" s="439"/>
      <c r="M743" s="439"/>
      <c r="N743" s="439"/>
      <c r="O743" s="439"/>
      <c r="P743" s="439"/>
      <c r="Q743" s="439"/>
      <c r="R743" s="439"/>
      <c r="S743" s="439"/>
      <c r="T743" s="439"/>
      <c r="U743" s="439"/>
      <c r="V743" s="439"/>
      <c r="W743" s="439"/>
      <c r="X743" s="439"/>
      <c r="Y743" s="439"/>
      <c r="Z743" s="439"/>
    </row>
    <row r="744" spans="1:26" ht="12.75">
      <c r="A744" s="439"/>
      <c r="B744" s="439"/>
      <c r="C744" s="439"/>
      <c r="D744" s="439"/>
      <c r="E744" s="439"/>
      <c r="F744" s="439"/>
      <c r="G744" s="439"/>
      <c r="H744" s="439"/>
      <c r="I744" s="439"/>
      <c r="J744" s="439"/>
      <c r="K744" s="439"/>
      <c r="L744" s="439"/>
      <c r="M744" s="439"/>
      <c r="N744" s="439"/>
      <c r="O744" s="439"/>
      <c r="P744" s="439"/>
      <c r="Q744" s="439"/>
      <c r="R744" s="439"/>
      <c r="S744" s="439"/>
      <c r="T744" s="439"/>
      <c r="U744" s="439"/>
      <c r="V744" s="439"/>
      <c r="W744" s="439"/>
      <c r="X744" s="439"/>
      <c r="Y744" s="439"/>
      <c r="Z744" s="439"/>
    </row>
    <row r="745" spans="1:26" ht="12.75">
      <c r="A745" s="439"/>
      <c r="B745" s="439"/>
      <c r="C745" s="439"/>
      <c r="D745" s="439"/>
      <c r="E745" s="439"/>
      <c r="F745" s="439"/>
      <c r="G745" s="439"/>
      <c r="H745" s="439"/>
      <c r="I745" s="439"/>
      <c r="J745" s="439"/>
      <c r="K745" s="439"/>
      <c r="L745" s="439"/>
      <c r="M745" s="439"/>
      <c r="N745" s="439"/>
      <c r="O745" s="439"/>
      <c r="P745" s="439"/>
      <c r="Q745" s="439"/>
      <c r="R745" s="439"/>
      <c r="S745" s="439"/>
      <c r="T745" s="439"/>
      <c r="U745" s="439"/>
      <c r="V745" s="439"/>
      <c r="W745" s="439"/>
      <c r="X745" s="439"/>
      <c r="Y745" s="439"/>
      <c r="Z745" s="439"/>
    </row>
    <row r="746" spans="1:26" ht="12.75">
      <c r="A746" s="439"/>
      <c r="B746" s="439"/>
      <c r="C746" s="439"/>
      <c r="D746" s="439"/>
      <c r="E746" s="439"/>
      <c r="F746" s="439"/>
      <c r="G746" s="439"/>
      <c r="H746" s="439"/>
      <c r="I746" s="439"/>
      <c r="J746" s="439"/>
      <c r="K746" s="439"/>
      <c r="L746" s="439"/>
      <c r="M746" s="439"/>
      <c r="N746" s="439"/>
      <c r="O746" s="439"/>
      <c r="P746" s="439"/>
      <c r="Q746" s="439"/>
      <c r="R746" s="439"/>
      <c r="S746" s="439"/>
      <c r="T746" s="439"/>
      <c r="U746" s="439"/>
      <c r="V746" s="439"/>
      <c r="W746" s="439"/>
      <c r="X746" s="439"/>
      <c r="Y746" s="439"/>
      <c r="Z746" s="439"/>
    </row>
    <row r="747" spans="1:26" ht="12.75">
      <c r="A747" s="439"/>
      <c r="B747" s="439"/>
      <c r="C747" s="439"/>
      <c r="D747" s="439"/>
      <c r="E747" s="439"/>
      <c r="F747" s="439"/>
      <c r="G747" s="439"/>
      <c r="H747" s="439"/>
      <c r="I747" s="439"/>
      <c r="J747" s="439"/>
      <c r="K747" s="439"/>
      <c r="L747" s="439"/>
      <c r="M747" s="439"/>
      <c r="N747" s="439"/>
      <c r="O747" s="439"/>
      <c r="P747" s="439"/>
      <c r="Q747" s="439"/>
      <c r="R747" s="439"/>
      <c r="S747" s="439"/>
      <c r="T747" s="439"/>
      <c r="U747" s="439"/>
      <c r="V747" s="439"/>
      <c r="W747" s="439"/>
      <c r="X747" s="439"/>
      <c r="Y747" s="439"/>
      <c r="Z747" s="439"/>
    </row>
    <row r="748" spans="1:26" ht="12.75">
      <c r="A748" s="439"/>
      <c r="B748" s="439"/>
      <c r="C748" s="439"/>
      <c r="D748" s="439"/>
      <c r="E748" s="439"/>
      <c r="F748" s="439"/>
      <c r="G748" s="439"/>
      <c r="H748" s="439"/>
      <c r="I748" s="439"/>
      <c r="J748" s="439"/>
      <c r="K748" s="439"/>
      <c r="L748" s="439"/>
      <c r="M748" s="439"/>
      <c r="N748" s="439"/>
      <c r="O748" s="439"/>
      <c r="P748" s="439"/>
      <c r="Q748" s="439"/>
      <c r="R748" s="439"/>
      <c r="S748" s="439"/>
      <c r="T748" s="439"/>
      <c r="U748" s="439"/>
      <c r="V748" s="439"/>
      <c r="W748" s="439"/>
      <c r="X748" s="439"/>
      <c r="Y748" s="439"/>
      <c r="Z748" s="439"/>
    </row>
    <row r="749" spans="1:26" ht="12.75">
      <c r="A749" s="439"/>
      <c r="B749" s="439"/>
      <c r="C749" s="439"/>
      <c r="D749" s="439"/>
      <c r="E749" s="439"/>
      <c r="F749" s="439"/>
      <c r="G749" s="439"/>
      <c r="H749" s="439"/>
      <c r="I749" s="439"/>
      <c r="J749" s="439"/>
      <c r="K749" s="439"/>
      <c r="L749" s="439"/>
      <c r="M749" s="439"/>
      <c r="N749" s="439"/>
      <c r="O749" s="439"/>
      <c r="P749" s="439"/>
      <c r="Q749" s="439"/>
      <c r="R749" s="439"/>
      <c r="S749" s="439"/>
      <c r="T749" s="439"/>
      <c r="U749" s="439"/>
      <c r="V749" s="439"/>
      <c r="W749" s="439"/>
      <c r="X749" s="439"/>
      <c r="Y749" s="439"/>
      <c r="Z749" s="439"/>
    </row>
    <row r="750" spans="1:26" ht="12.75">
      <c r="A750" s="439"/>
      <c r="B750" s="439"/>
      <c r="C750" s="439"/>
      <c r="D750" s="439"/>
      <c r="E750" s="439"/>
      <c r="F750" s="439"/>
      <c r="G750" s="439"/>
      <c r="H750" s="439"/>
      <c r="I750" s="439"/>
      <c r="J750" s="439"/>
      <c r="K750" s="439"/>
      <c r="L750" s="439"/>
      <c r="M750" s="439"/>
      <c r="N750" s="439"/>
      <c r="O750" s="439"/>
      <c r="P750" s="439"/>
      <c r="Q750" s="439"/>
      <c r="R750" s="439"/>
      <c r="S750" s="439"/>
      <c r="T750" s="439"/>
      <c r="U750" s="439"/>
      <c r="V750" s="439"/>
      <c r="W750" s="439"/>
      <c r="X750" s="439"/>
      <c r="Y750" s="439"/>
      <c r="Z750" s="439"/>
    </row>
    <row r="751" spans="1:26" ht="12.75">
      <c r="A751" s="439"/>
      <c r="B751" s="439"/>
      <c r="C751" s="439"/>
      <c r="D751" s="439"/>
      <c r="E751" s="439"/>
      <c r="F751" s="439"/>
      <c r="G751" s="439"/>
      <c r="H751" s="439"/>
      <c r="I751" s="439"/>
      <c r="J751" s="439"/>
      <c r="K751" s="439"/>
      <c r="L751" s="439"/>
      <c r="M751" s="439"/>
      <c r="N751" s="439"/>
      <c r="O751" s="439"/>
      <c r="P751" s="439"/>
      <c r="Q751" s="439"/>
      <c r="R751" s="439"/>
      <c r="S751" s="439"/>
      <c r="T751" s="439"/>
      <c r="U751" s="439"/>
      <c r="V751" s="439"/>
      <c r="W751" s="439"/>
      <c r="X751" s="439"/>
      <c r="Y751" s="439"/>
      <c r="Z751" s="439"/>
    </row>
    <row r="752" spans="1:26" ht="12.75">
      <c r="A752" s="439"/>
      <c r="B752" s="439"/>
      <c r="C752" s="439"/>
      <c r="D752" s="439"/>
      <c r="E752" s="439"/>
      <c r="F752" s="439"/>
      <c r="G752" s="439"/>
      <c r="H752" s="439"/>
      <c r="I752" s="439"/>
      <c r="J752" s="439"/>
      <c r="K752" s="439"/>
      <c r="L752" s="439"/>
      <c r="M752" s="439"/>
      <c r="N752" s="439"/>
      <c r="O752" s="439"/>
      <c r="P752" s="439"/>
      <c r="Q752" s="439"/>
      <c r="R752" s="439"/>
      <c r="S752" s="439"/>
      <c r="T752" s="439"/>
      <c r="U752" s="439"/>
      <c r="V752" s="439"/>
      <c r="W752" s="439"/>
      <c r="X752" s="439"/>
      <c r="Y752" s="439"/>
      <c r="Z752" s="439"/>
    </row>
    <row r="753" spans="1:26" ht="12.75">
      <c r="A753" s="439"/>
      <c r="B753" s="439"/>
      <c r="C753" s="439"/>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row>
    <row r="754" spans="1:26" ht="12.75">
      <c r="A754" s="439"/>
      <c r="B754" s="439"/>
      <c r="C754" s="439"/>
      <c r="D754" s="439"/>
      <c r="E754" s="439"/>
      <c r="F754" s="439"/>
      <c r="G754" s="439"/>
      <c r="H754" s="439"/>
      <c r="I754" s="439"/>
      <c r="J754" s="439"/>
      <c r="K754" s="439"/>
      <c r="L754" s="439"/>
      <c r="M754" s="439"/>
      <c r="N754" s="439"/>
      <c r="O754" s="439"/>
      <c r="P754" s="439"/>
      <c r="Q754" s="439"/>
      <c r="R754" s="439"/>
      <c r="S754" s="439"/>
      <c r="T754" s="439"/>
      <c r="U754" s="439"/>
      <c r="V754" s="439"/>
      <c r="W754" s="439"/>
      <c r="X754" s="439"/>
      <c r="Y754" s="439"/>
      <c r="Z754" s="439"/>
    </row>
    <row r="755" spans="1:26" ht="12.75">
      <c r="A755" s="439"/>
      <c r="B755" s="439"/>
      <c r="C755" s="439"/>
      <c r="D755" s="439"/>
      <c r="E755" s="439"/>
      <c r="F755" s="439"/>
      <c r="G755" s="439"/>
      <c r="H755" s="439"/>
      <c r="I755" s="439"/>
      <c r="J755" s="439"/>
      <c r="K755" s="439"/>
      <c r="L755" s="439"/>
      <c r="M755" s="439"/>
      <c r="N755" s="439"/>
      <c r="O755" s="439"/>
      <c r="P755" s="439"/>
      <c r="Q755" s="439"/>
      <c r="R755" s="439"/>
      <c r="S755" s="439"/>
      <c r="T755" s="439"/>
      <c r="U755" s="439"/>
      <c r="V755" s="439"/>
      <c r="W755" s="439"/>
      <c r="X755" s="439"/>
      <c r="Y755" s="439"/>
      <c r="Z755" s="439"/>
    </row>
    <row r="756" spans="1:26" ht="12.75">
      <c r="A756" s="439"/>
      <c r="B756" s="439"/>
      <c r="C756" s="439"/>
      <c r="D756" s="439"/>
      <c r="E756" s="439"/>
      <c r="F756" s="439"/>
      <c r="G756" s="439"/>
      <c r="H756" s="439"/>
      <c r="I756" s="439"/>
      <c r="J756" s="439"/>
      <c r="K756" s="439"/>
      <c r="L756" s="439"/>
      <c r="M756" s="439"/>
      <c r="N756" s="439"/>
      <c r="O756" s="439"/>
      <c r="P756" s="439"/>
      <c r="Q756" s="439"/>
      <c r="R756" s="439"/>
      <c r="S756" s="439"/>
      <c r="T756" s="439"/>
      <c r="U756" s="439"/>
      <c r="V756" s="439"/>
      <c r="W756" s="439"/>
      <c r="X756" s="439"/>
      <c r="Y756" s="439"/>
      <c r="Z756" s="439"/>
    </row>
    <row r="757" spans="1:26" ht="12.75">
      <c r="A757" s="439"/>
      <c r="B757" s="439"/>
      <c r="C757" s="439"/>
      <c r="D757" s="439"/>
      <c r="E757" s="439"/>
      <c r="F757" s="439"/>
      <c r="G757" s="439"/>
      <c r="H757" s="439"/>
      <c r="I757" s="439"/>
      <c r="J757" s="439"/>
      <c r="K757" s="439"/>
      <c r="L757" s="439"/>
      <c r="M757" s="439"/>
      <c r="N757" s="439"/>
      <c r="O757" s="439"/>
      <c r="P757" s="439"/>
      <c r="Q757" s="439"/>
      <c r="R757" s="439"/>
      <c r="S757" s="439"/>
      <c r="T757" s="439"/>
      <c r="U757" s="439"/>
      <c r="V757" s="439"/>
      <c r="W757" s="439"/>
      <c r="X757" s="439"/>
      <c r="Y757" s="439"/>
      <c r="Z757" s="439"/>
    </row>
    <row r="758" spans="1:26" ht="12.75">
      <c r="A758" s="439"/>
      <c r="B758" s="439"/>
      <c r="C758" s="439"/>
      <c r="D758" s="439"/>
      <c r="E758" s="439"/>
      <c r="F758" s="439"/>
      <c r="G758" s="439"/>
      <c r="H758" s="439"/>
      <c r="I758" s="439"/>
      <c r="J758" s="439"/>
      <c r="K758" s="439"/>
      <c r="L758" s="439"/>
      <c r="M758" s="439"/>
      <c r="N758" s="439"/>
      <c r="O758" s="439"/>
      <c r="P758" s="439"/>
      <c r="Q758" s="439"/>
      <c r="R758" s="439"/>
      <c r="S758" s="439"/>
      <c r="T758" s="439"/>
      <c r="U758" s="439"/>
      <c r="V758" s="439"/>
      <c r="W758" s="439"/>
      <c r="X758" s="439"/>
      <c r="Y758" s="439"/>
      <c r="Z758" s="439"/>
    </row>
    <row r="759" spans="1:26" ht="12.75">
      <c r="A759" s="439"/>
      <c r="B759" s="439"/>
      <c r="C759" s="439"/>
      <c r="D759" s="439"/>
      <c r="E759" s="439"/>
      <c r="F759" s="439"/>
      <c r="G759" s="439"/>
      <c r="H759" s="439"/>
      <c r="I759" s="439"/>
      <c r="J759" s="439"/>
      <c r="K759" s="439"/>
      <c r="L759" s="439"/>
      <c r="M759" s="439"/>
      <c r="N759" s="439"/>
      <c r="O759" s="439"/>
      <c r="P759" s="439"/>
      <c r="Q759" s="439"/>
      <c r="R759" s="439"/>
      <c r="S759" s="439"/>
      <c r="T759" s="439"/>
      <c r="U759" s="439"/>
      <c r="V759" s="439"/>
      <c r="W759" s="439"/>
      <c r="X759" s="439"/>
      <c r="Y759" s="439"/>
      <c r="Z759" s="439"/>
    </row>
    <row r="760" spans="1:26" ht="12.75">
      <c r="A760" s="439"/>
      <c r="B760" s="439"/>
      <c r="C760" s="439"/>
      <c r="D760" s="439"/>
      <c r="E760" s="439"/>
      <c r="F760" s="439"/>
      <c r="G760" s="439"/>
      <c r="H760" s="439"/>
      <c r="I760" s="439"/>
      <c r="J760" s="439"/>
      <c r="K760" s="439"/>
      <c r="L760" s="439"/>
      <c r="M760" s="439"/>
      <c r="N760" s="439"/>
      <c r="O760" s="439"/>
      <c r="P760" s="439"/>
      <c r="Q760" s="439"/>
      <c r="R760" s="439"/>
      <c r="S760" s="439"/>
      <c r="T760" s="439"/>
      <c r="U760" s="439"/>
      <c r="V760" s="439"/>
      <c r="W760" s="439"/>
      <c r="X760" s="439"/>
      <c r="Y760" s="439"/>
      <c r="Z760" s="439"/>
    </row>
    <row r="761" spans="1:26" ht="12.75">
      <c r="A761" s="439"/>
      <c r="B761" s="439"/>
      <c r="C761" s="439"/>
      <c r="D761" s="439"/>
      <c r="E761" s="439"/>
      <c r="F761" s="439"/>
      <c r="G761" s="439"/>
      <c r="H761" s="439"/>
      <c r="I761" s="439"/>
      <c r="J761" s="439"/>
      <c r="K761" s="439"/>
      <c r="L761" s="439"/>
      <c r="M761" s="439"/>
      <c r="N761" s="439"/>
      <c r="O761" s="439"/>
      <c r="P761" s="439"/>
      <c r="Q761" s="439"/>
      <c r="R761" s="439"/>
      <c r="S761" s="439"/>
      <c r="T761" s="439"/>
      <c r="U761" s="439"/>
      <c r="V761" s="439"/>
      <c r="W761" s="439"/>
      <c r="X761" s="439"/>
      <c r="Y761" s="439"/>
      <c r="Z761" s="439"/>
    </row>
    <row r="762" spans="1:26" ht="12.75">
      <c r="A762" s="439"/>
      <c r="B762" s="439"/>
      <c r="C762" s="439"/>
      <c r="D762" s="439"/>
      <c r="E762" s="439"/>
      <c r="F762" s="439"/>
      <c r="G762" s="439"/>
      <c r="H762" s="439"/>
      <c r="I762" s="439"/>
      <c r="J762" s="439"/>
      <c r="K762" s="439"/>
      <c r="L762" s="439"/>
      <c r="M762" s="439"/>
      <c r="N762" s="439"/>
      <c r="O762" s="439"/>
      <c r="P762" s="439"/>
      <c r="Q762" s="439"/>
      <c r="R762" s="439"/>
      <c r="S762" s="439"/>
      <c r="T762" s="439"/>
      <c r="U762" s="439"/>
      <c r="V762" s="439"/>
      <c r="W762" s="439"/>
      <c r="X762" s="439"/>
      <c r="Y762" s="439"/>
      <c r="Z762" s="439"/>
    </row>
    <row r="763" spans="1:26" ht="12.75">
      <c r="A763" s="439"/>
      <c r="B763" s="439"/>
      <c r="C763" s="439"/>
      <c r="D763" s="439"/>
      <c r="E763" s="439"/>
      <c r="F763" s="439"/>
      <c r="G763" s="439"/>
      <c r="H763" s="439"/>
      <c r="I763" s="439"/>
      <c r="J763" s="439"/>
      <c r="K763" s="439"/>
      <c r="L763" s="439"/>
      <c r="M763" s="439"/>
      <c r="N763" s="439"/>
      <c r="O763" s="439"/>
      <c r="P763" s="439"/>
      <c r="Q763" s="439"/>
      <c r="R763" s="439"/>
      <c r="S763" s="439"/>
      <c r="T763" s="439"/>
      <c r="U763" s="439"/>
      <c r="V763" s="439"/>
      <c r="W763" s="439"/>
      <c r="X763" s="439"/>
      <c r="Y763" s="439"/>
      <c r="Z763" s="439"/>
    </row>
    <row r="764" spans="1:26" ht="12.75">
      <c r="A764" s="439"/>
      <c r="B764" s="439"/>
      <c r="C764" s="439"/>
      <c r="D764" s="439"/>
      <c r="E764" s="439"/>
      <c r="F764" s="439"/>
      <c r="G764" s="439"/>
      <c r="H764" s="439"/>
      <c r="I764" s="439"/>
      <c r="J764" s="439"/>
      <c r="K764" s="439"/>
      <c r="L764" s="439"/>
      <c r="M764" s="439"/>
      <c r="N764" s="439"/>
      <c r="O764" s="439"/>
      <c r="P764" s="439"/>
      <c r="Q764" s="439"/>
      <c r="R764" s="439"/>
      <c r="S764" s="439"/>
      <c r="T764" s="439"/>
      <c r="U764" s="439"/>
      <c r="V764" s="439"/>
      <c r="W764" s="439"/>
      <c r="X764" s="439"/>
      <c r="Y764" s="439"/>
      <c r="Z764" s="439"/>
    </row>
    <row r="765" spans="1:26" ht="12.75">
      <c r="A765" s="439"/>
      <c r="B765" s="439"/>
      <c r="C765" s="439"/>
      <c r="D765" s="439"/>
      <c r="E765" s="439"/>
      <c r="F765" s="439"/>
      <c r="G765" s="439"/>
      <c r="H765" s="439"/>
      <c r="I765" s="439"/>
      <c r="J765" s="439"/>
      <c r="K765" s="439"/>
      <c r="L765" s="439"/>
      <c r="M765" s="439"/>
      <c r="N765" s="439"/>
      <c r="O765" s="439"/>
      <c r="P765" s="439"/>
      <c r="Q765" s="439"/>
      <c r="R765" s="439"/>
      <c r="S765" s="439"/>
      <c r="T765" s="439"/>
      <c r="U765" s="439"/>
      <c r="V765" s="439"/>
      <c r="W765" s="439"/>
      <c r="X765" s="439"/>
      <c r="Y765" s="439"/>
      <c r="Z765" s="439"/>
    </row>
    <row r="766" spans="1:26" ht="12.75">
      <c r="A766" s="439"/>
      <c r="B766" s="439"/>
      <c r="C766" s="439"/>
      <c r="D766" s="439"/>
      <c r="E766" s="439"/>
      <c r="F766" s="439"/>
      <c r="G766" s="439"/>
      <c r="H766" s="439"/>
      <c r="I766" s="439"/>
      <c r="J766" s="439"/>
      <c r="K766" s="439"/>
      <c r="L766" s="439"/>
      <c r="M766" s="439"/>
      <c r="N766" s="439"/>
      <c r="O766" s="439"/>
      <c r="P766" s="439"/>
      <c r="Q766" s="439"/>
      <c r="R766" s="439"/>
      <c r="S766" s="439"/>
      <c r="T766" s="439"/>
      <c r="U766" s="439"/>
      <c r="V766" s="439"/>
      <c r="W766" s="439"/>
      <c r="X766" s="439"/>
      <c r="Y766" s="439"/>
      <c r="Z766" s="439"/>
    </row>
    <row r="767" spans="1:26" ht="12.75">
      <c r="A767" s="439"/>
      <c r="B767" s="439"/>
      <c r="C767" s="439"/>
      <c r="D767" s="439"/>
      <c r="E767" s="439"/>
      <c r="F767" s="439"/>
      <c r="G767" s="439"/>
      <c r="H767" s="439"/>
      <c r="I767" s="439"/>
      <c r="J767" s="439"/>
      <c r="K767" s="439"/>
      <c r="L767" s="439"/>
      <c r="M767" s="439"/>
      <c r="N767" s="439"/>
      <c r="O767" s="439"/>
      <c r="P767" s="439"/>
      <c r="Q767" s="439"/>
      <c r="R767" s="439"/>
      <c r="S767" s="439"/>
      <c r="T767" s="439"/>
      <c r="U767" s="439"/>
      <c r="V767" s="439"/>
      <c r="W767" s="439"/>
      <c r="X767" s="439"/>
      <c r="Y767" s="439"/>
      <c r="Z767" s="439"/>
    </row>
    <row r="768" spans="1:26" ht="12.75">
      <c r="A768" s="439"/>
      <c r="B768" s="439"/>
      <c r="C768" s="439"/>
      <c r="D768" s="439"/>
      <c r="E768" s="439"/>
      <c r="F768" s="439"/>
      <c r="G768" s="439"/>
      <c r="H768" s="439"/>
      <c r="I768" s="439"/>
      <c r="J768" s="439"/>
      <c r="K768" s="439"/>
      <c r="L768" s="439"/>
      <c r="M768" s="439"/>
      <c r="N768" s="439"/>
      <c r="O768" s="439"/>
      <c r="P768" s="439"/>
      <c r="Q768" s="439"/>
      <c r="R768" s="439"/>
      <c r="S768" s="439"/>
      <c r="T768" s="439"/>
      <c r="U768" s="439"/>
      <c r="V768" s="439"/>
      <c r="W768" s="439"/>
      <c r="X768" s="439"/>
      <c r="Y768" s="439"/>
      <c r="Z768" s="439"/>
    </row>
    <row r="769" spans="1:26" ht="12.75">
      <c r="A769" s="439"/>
      <c r="B769" s="439"/>
      <c r="C769" s="439"/>
      <c r="D769" s="439"/>
      <c r="E769" s="439"/>
      <c r="F769" s="439"/>
      <c r="G769" s="439"/>
      <c r="H769" s="439"/>
      <c r="I769" s="439"/>
      <c r="J769" s="439"/>
      <c r="K769" s="439"/>
      <c r="L769" s="439"/>
      <c r="M769" s="439"/>
      <c r="N769" s="439"/>
      <c r="O769" s="439"/>
      <c r="P769" s="439"/>
      <c r="Q769" s="439"/>
      <c r="R769" s="439"/>
      <c r="S769" s="439"/>
      <c r="T769" s="439"/>
      <c r="U769" s="439"/>
      <c r="V769" s="439"/>
      <c r="W769" s="439"/>
      <c r="X769" s="439"/>
      <c r="Y769" s="439"/>
      <c r="Z769" s="439"/>
    </row>
    <row r="770" spans="1:26" ht="12.75">
      <c r="A770" s="439"/>
      <c r="B770" s="439"/>
      <c r="C770" s="439"/>
      <c r="D770" s="439"/>
      <c r="E770" s="439"/>
      <c r="F770" s="439"/>
      <c r="G770" s="439"/>
      <c r="H770" s="439"/>
      <c r="I770" s="439"/>
      <c r="J770" s="439"/>
      <c r="K770" s="439"/>
      <c r="L770" s="439"/>
      <c r="M770" s="439"/>
      <c r="N770" s="439"/>
      <c r="O770" s="439"/>
      <c r="P770" s="439"/>
      <c r="Q770" s="439"/>
      <c r="R770" s="439"/>
      <c r="S770" s="439"/>
      <c r="T770" s="439"/>
      <c r="U770" s="439"/>
      <c r="V770" s="439"/>
      <c r="W770" s="439"/>
      <c r="X770" s="439"/>
      <c r="Y770" s="439"/>
      <c r="Z770" s="439"/>
    </row>
    <row r="771" spans="1:26" ht="12.75">
      <c r="A771" s="439"/>
      <c r="B771" s="439"/>
      <c r="C771" s="439"/>
      <c r="D771" s="439"/>
      <c r="E771" s="439"/>
      <c r="F771" s="439"/>
      <c r="G771" s="439"/>
      <c r="H771" s="439"/>
      <c r="I771" s="439"/>
      <c r="J771" s="439"/>
      <c r="K771" s="439"/>
      <c r="L771" s="439"/>
      <c r="M771" s="439"/>
      <c r="N771" s="439"/>
      <c r="O771" s="439"/>
      <c r="P771" s="439"/>
      <c r="Q771" s="439"/>
      <c r="R771" s="439"/>
      <c r="S771" s="439"/>
      <c r="T771" s="439"/>
      <c r="U771" s="439"/>
      <c r="V771" s="439"/>
      <c r="W771" s="439"/>
      <c r="X771" s="439"/>
      <c r="Y771" s="439"/>
      <c r="Z771" s="439"/>
    </row>
    <row r="772" spans="1:26" ht="12.75">
      <c r="A772" s="439"/>
      <c r="B772" s="439"/>
      <c r="C772" s="439"/>
      <c r="D772" s="439"/>
      <c r="E772" s="439"/>
      <c r="F772" s="439"/>
      <c r="G772" s="439"/>
      <c r="H772" s="439"/>
      <c r="I772" s="439"/>
      <c r="J772" s="439"/>
      <c r="K772" s="439"/>
      <c r="L772" s="439"/>
      <c r="M772" s="439"/>
      <c r="N772" s="439"/>
      <c r="O772" s="439"/>
      <c r="P772" s="439"/>
      <c r="Q772" s="439"/>
      <c r="R772" s="439"/>
      <c r="S772" s="439"/>
      <c r="T772" s="439"/>
      <c r="U772" s="439"/>
      <c r="V772" s="439"/>
      <c r="W772" s="439"/>
      <c r="X772" s="439"/>
      <c r="Y772" s="439"/>
      <c r="Z772" s="439"/>
    </row>
    <row r="773" spans="1:26" ht="12.75">
      <c r="A773" s="439"/>
      <c r="B773" s="439"/>
      <c r="C773" s="439"/>
      <c r="D773" s="439"/>
      <c r="E773" s="439"/>
      <c r="F773" s="439"/>
      <c r="G773" s="439"/>
      <c r="H773" s="439"/>
      <c r="I773" s="439"/>
      <c r="J773" s="439"/>
      <c r="K773" s="439"/>
      <c r="L773" s="439"/>
      <c r="M773" s="439"/>
      <c r="N773" s="439"/>
      <c r="O773" s="439"/>
      <c r="P773" s="439"/>
      <c r="Q773" s="439"/>
      <c r="R773" s="439"/>
      <c r="S773" s="439"/>
      <c r="T773" s="439"/>
      <c r="U773" s="439"/>
      <c r="V773" s="439"/>
      <c r="W773" s="439"/>
      <c r="X773" s="439"/>
      <c r="Y773" s="439"/>
      <c r="Z773" s="439"/>
    </row>
    <row r="774" spans="1:26" ht="12.75">
      <c r="A774" s="439"/>
      <c r="B774" s="439"/>
      <c r="C774" s="439"/>
      <c r="D774" s="439"/>
      <c r="E774" s="439"/>
      <c r="F774" s="439"/>
      <c r="G774" s="439"/>
      <c r="H774" s="439"/>
      <c r="I774" s="439"/>
      <c r="J774" s="439"/>
      <c r="K774" s="439"/>
      <c r="L774" s="439"/>
      <c r="M774" s="439"/>
      <c r="N774" s="439"/>
      <c r="O774" s="439"/>
      <c r="P774" s="439"/>
      <c r="Q774" s="439"/>
      <c r="R774" s="439"/>
      <c r="S774" s="439"/>
      <c r="T774" s="439"/>
      <c r="U774" s="439"/>
      <c r="V774" s="439"/>
      <c r="W774" s="439"/>
      <c r="X774" s="439"/>
      <c r="Y774" s="439"/>
      <c r="Z774" s="439"/>
    </row>
    <row r="775" spans="1:26" ht="12.75">
      <c r="A775" s="439"/>
      <c r="B775" s="439"/>
      <c r="C775" s="439"/>
      <c r="D775" s="439"/>
      <c r="E775" s="439"/>
      <c r="F775" s="439"/>
      <c r="G775" s="439"/>
      <c r="H775" s="439"/>
      <c r="I775" s="439"/>
      <c r="J775" s="439"/>
      <c r="K775" s="439"/>
      <c r="L775" s="439"/>
      <c r="M775" s="439"/>
      <c r="N775" s="439"/>
      <c r="O775" s="439"/>
      <c r="P775" s="439"/>
      <c r="Q775" s="439"/>
      <c r="R775" s="439"/>
      <c r="S775" s="439"/>
      <c r="T775" s="439"/>
      <c r="U775" s="439"/>
      <c r="V775" s="439"/>
      <c r="W775" s="439"/>
      <c r="X775" s="439"/>
      <c r="Y775" s="439"/>
      <c r="Z775" s="439"/>
    </row>
    <row r="776" spans="1:26" ht="12.75">
      <c r="A776" s="439"/>
      <c r="B776" s="439"/>
      <c r="C776" s="439"/>
      <c r="D776" s="439"/>
      <c r="E776" s="439"/>
      <c r="F776" s="439"/>
      <c r="G776" s="439"/>
      <c r="H776" s="439"/>
      <c r="I776" s="439"/>
      <c r="J776" s="439"/>
      <c r="K776" s="439"/>
      <c r="L776" s="439"/>
      <c r="M776" s="439"/>
      <c r="N776" s="439"/>
      <c r="O776" s="439"/>
      <c r="P776" s="439"/>
      <c r="Q776" s="439"/>
      <c r="R776" s="439"/>
      <c r="S776" s="439"/>
      <c r="T776" s="439"/>
      <c r="U776" s="439"/>
      <c r="V776" s="439"/>
      <c r="W776" s="439"/>
      <c r="X776" s="439"/>
      <c r="Y776" s="439"/>
      <c r="Z776" s="439"/>
    </row>
    <row r="777" spans="1:26" ht="12.75">
      <c r="A777" s="439"/>
      <c r="B777" s="439"/>
      <c r="C777" s="439"/>
      <c r="D777" s="439"/>
      <c r="E777" s="439"/>
      <c r="F777" s="439"/>
      <c r="G777" s="439"/>
      <c r="H777" s="439"/>
      <c r="I777" s="439"/>
      <c r="J777" s="439"/>
      <c r="K777" s="439"/>
      <c r="L777" s="439"/>
      <c r="M777" s="439"/>
      <c r="N777" s="439"/>
      <c r="O777" s="439"/>
      <c r="P777" s="439"/>
      <c r="Q777" s="439"/>
      <c r="R777" s="439"/>
      <c r="S777" s="439"/>
      <c r="T777" s="439"/>
      <c r="U777" s="439"/>
      <c r="V777" s="439"/>
      <c r="W777" s="439"/>
      <c r="X777" s="439"/>
      <c r="Y777" s="439"/>
      <c r="Z777" s="439"/>
    </row>
    <row r="778" spans="1:26" ht="12.75">
      <c r="A778" s="439"/>
      <c r="B778" s="439"/>
      <c r="C778" s="439"/>
      <c r="D778" s="439"/>
      <c r="E778" s="439"/>
      <c r="F778" s="439"/>
      <c r="G778" s="439"/>
      <c r="H778" s="439"/>
      <c r="I778" s="439"/>
      <c r="J778" s="439"/>
      <c r="K778" s="439"/>
      <c r="L778" s="439"/>
      <c r="M778" s="439"/>
      <c r="N778" s="439"/>
      <c r="O778" s="439"/>
      <c r="P778" s="439"/>
      <c r="Q778" s="439"/>
      <c r="R778" s="439"/>
      <c r="S778" s="439"/>
      <c r="T778" s="439"/>
      <c r="U778" s="439"/>
      <c r="V778" s="439"/>
      <c r="W778" s="439"/>
      <c r="X778" s="439"/>
      <c r="Y778" s="439"/>
      <c r="Z778" s="439"/>
    </row>
    <row r="779" spans="1:26" ht="12.75">
      <c r="A779" s="439"/>
      <c r="B779" s="439"/>
      <c r="C779" s="439"/>
      <c r="D779" s="439"/>
      <c r="E779" s="439"/>
      <c r="F779" s="439"/>
      <c r="G779" s="439"/>
      <c r="H779" s="439"/>
      <c r="I779" s="439"/>
      <c r="J779" s="439"/>
      <c r="K779" s="439"/>
      <c r="L779" s="439"/>
      <c r="M779" s="439"/>
      <c r="N779" s="439"/>
      <c r="O779" s="439"/>
      <c r="P779" s="439"/>
      <c r="Q779" s="439"/>
      <c r="R779" s="439"/>
      <c r="S779" s="439"/>
      <c r="T779" s="439"/>
      <c r="U779" s="439"/>
      <c r="V779" s="439"/>
      <c r="W779" s="439"/>
      <c r="X779" s="439"/>
      <c r="Y779" s="439"/>
      <c r="Z779" s="439"/>
    </row>
    <row r="780" spans="1:26" ht="12.75">
      <c r="A780" s="439"/>
      <c r="B780" s="439"/>
      <c r="C780" s="439"/>
      <c r="D780" s="439"/>
      <c r="E780" s="439"/>
      <c r="F780" s="439"/>
      <c r="G780" s="439"/>
      <c r="H780" s="439"/>
      <c r="I780" s="439"/>
      <c r="J780" s="439"/>
      <c r="K780" s="439"/>
      <c r="L780" s="439"/>
      <c r="M780" s="439"/>
      <c r="N780" s="439"/>
      <c r="O780" s="439"/>
      <c r="P780" s="439"/>
      <c r="Q780" s="439"/>
      <c r="R780" s="439"/>
      <c r="S780" s="439"/>
      <c r="T780" s="439"/>
      <c r="U780" s="439"/>
      <c r="V780" s="439"/>
      <c r="W780" s="439"/>
      <c r="X780" s="439"/>
      <c r="Y780" s="439"/>
      <c r="Z780" s="439"/>
    </row>
    <row r="781" spans="1:26" ht="12.75">
      <c r="A781" s="439"/>
      <c r="B781" s="439"/>
      <c r="C781" s="439"/>
      <c r="D781" s="439"/>
      <c r="E781" s="439"/>
      <c r="F781" s="439"/>
      <c r="G781" s="439"/>
      <c r="H781" s="439"/>
      <c r="I781" s="439"/>
      <c r="J781" s="439"/>
      <c r="K781" s="439"/>
      <c r="L781" s="439"/>
      <c r="M781" s="439"/>
      <c r="N781" s="439"/>
      <c r="O781" s="439"/>
      <c r="P781" s="439"/>
      <c r="Q781" s="439"/>
      <c r="R781" s="439"/>
      <c r="S781" s="439"/>
      <c r="T781" s="439"/>
      <c r="U781" s="439"/>
      <c r="V781" s="439"/>
      <c r="W781" s="439"/>
      <c r="X781" s="439"/>
      <c r="Y781" s="439"/>
      <c r="Z781" s="439"/>
    </row>
    <row r="782" spans="1:26" ht="12.75">
      <c r="A782" s="439"/>
      <c r="B782" s="439"/>
      <c r="C782" s="439"/>
      <c r="D782" s="439"/>
      <c r="E782" s="439"/>
      <c r="F782" s="439"/>
      <c r="G782" s="439"/>
      <c r="H782" s="439"/>
      <c r="I782" s="439"/>
      <c r="J782" s="439"/>
      <c r="K782" s="439"/>
      <c r="L782" s="439"/>
      <c r="M782" s="439"/>
      <c r="N782" s="439"/>
      <c r="O782" s="439"/>
      <c r="P782" s="439"/>
      <c r="Q782" s="439"/>
      <c r="R782" s="439"/>
      <c r="S782" s="439"/>
      <c r="T782" s="439"/>
      <c r="U782" s="439"/>
      <c r="V782" s="439"/>
      <c r="W782" s="439"/>
      <c r="X782" s="439"/>
      <c r="Y782" s="439"/>
      <c r="Z782" s="439"/>
    </row>
    <row r="783" spans="1:26" ht="12.75">
      <c r="A783" s="439"/>
      <c r="B783" s="439"/>
      <c r="C783" s="439"/>
      <c r="D783" s="439"/>
      <c r="E783" s="439"/>
      <c r="F783" s="439"/>
      <c r="G783" s="439"/>
      <c r="H783" s="439"/>
      <c r="I783" s="439"/>
      <c r="J783" s="439"/>
      <c r="K783" s="439"/>
      <c r="L783" s="439"/>
      <c r="M783" s="439"/>
      <c r="N783" s="439"/>
      <c r="O783" s="439"/>
      <c r="P783" s="439"/>
      <c r="Q783" s="439"/>
      <c r="R783" s="439"/>
      <c r="S783" s="439"/>
      <c r="T783" s="439"/>
      <c r="U783" s="439"/>
      <c r="V783" s="439"/>
      <c r="W783" s="439"/>
      <c r="X783" s="439"/>
      <c r="Y783" s="439"/>
      <c r="Z783" s="439"/>
    </row>
    <row r="784" spans="1:26" ht="12.75">
      <c r="A784" s="439"/>
      <c r="B784" s="439"/>
      <c r="C784" s="439"/>
      <c r="D784" s="439"/>
      <c r="E784" s="439"/>
      <c r="F784" s="439"/>
      <c r="G784" s="439"/>
      <c r="H784" s="439"/>
      <c r="I784" s="439"/>
      <c r="J784" s="439"/>
      <c r="K784" s="439"/>
      <c r="L784" s="439"/>
      <c r="M784" s="439"/>
      <c r="N784" s="439"/>
      <c r="O784" s="439"/>
      <c r="P784" s="439"/>
      <c r="Q784" s="439"/>
      <c r="R784" s="439"/>
      <c r="S784" s="439"/>
      <c r="T784" s="439"/>
      <c r="U784" s="439"/>
      <c r="V784" s="439"/>
      <c r="W784" s="439"/>
      <c r="X784" s="439"/>
      <c r="Y784" s="439"/>
      <c r="Z784" s="439"/>
    </row>
    <row r="785" spans="1:26" ht="12.75">
      <c r="A785" s="439"/>
      <c r="B785" s="439"/>
      <c r="C785" s="439"/>
      <c r="D785" s="439"/>
      <c r="E785" s="439"/>
      <c r="F785" s="439"/>
      <c r="G785" s="439"/>
      <c r="H785" s="439"/>
      <c r="I785" s="439"/>
      <c r="J785" s="439"/>
      <c r="K785" s="439"/>
      <c r="L785" s="439"/>
      <c r="M785" s="439"/>
      <c r="N785" s="439"/>
      <c r="O785" s="439"/>
      <c r="P785" s="439"/>
      <c r="Q785" s="439"/>
      <c r="R785" s="439"/>
      <c r="S785" s="439"/>
      <c r="T785" s="439"/>
      <c r="U785" s="439"/>
      <c r="V785" s="439"/>
      <c r="W785" s="439"/>
      <c r="X785" s="439"/>
      <c r="Y785" s="439"/>
      <c r="Z785" s="439"/>
    </row>
    <row r="786" spans="1:26" ht="12.75">
      <c r="A786" s="439"/>
      <c r="B786" s="439"/>
      <c r="C786" s="439"/>
      <c r="D786" s="439"/>
      <c r="E786" s="439"/>
      <c r="F786" s="439"/>
      <c r="G786" s="439"/>
      <c r="H786" s="439"/>
      <c r="I786" s="439"/>
      <c r="J786" s="439"/>
      <c r="K786" s="439"/>
      <c r="L786" s="439"/>
      <c r="M786" s="439"/>
      <c r="N786" s="439"/>
      <c r="O786" s="439"/>
      <c r="P786" s="439"/>
      <c r="Q786" s="439"/>
      <c r="R786" s="439"/>
      <c r="S786" s="439"/>
      <c r="T786" s="439"/>
      <c r="U786" s="439"/>
      <c r="V786" s="439"/>
      <c r="W786" s="439"/>
      <c r="X786" s="439"/>
      <c r="Y786" s="439"/>
      <c r="Z786" s="439"/>
    </row>
    <row r="787" spans="1:26" ht="12.75">
      <c r="A787" s="439"/>
      <c r="B787" s="439"/>
      <c r="C787" s="439"/>
      <c r="D787" s="439"/>
      <c r="E787" s="439"/>
      <c r="F787" s="439"/>
      <c r="G787" s="439"/>
      <c r="H787" s="439"/>
      <c r="I787" s="439"/>
      <c r="J787" s="439"/>
      <c r="K787" s="439"/>
      <c r="L787" s="439"/>
      <c r="M787" s="439"/>
      <c r="N787" s="439"/>
      <c r="O787" s="439"/>
      <c r="P787" s="439"/>
      <c r="Q787" s="439"/>
      <c r="R787" s="439"/>
      <c r="S787" s="439"/>
      <c r="T787" s="439"/>
      <c r="U787" s="439"/>
      <c r="V787" s="439"/>
      <c r="W787" s="439"/>
      <c r="X787" s="439"/>
      <c r="Y787" s="439"/>
      <c r="Z787" s="439"/>
    </row>
    <row r="788" spans="1:26" ht="12.75">
      <c r="A788" s="439"/>
      <c r="B788" s="439"/>
      <c r="C788" s="439"/>
      <c r="D788" s="439"/>
      <c r="E788" s="439"/>
      <c r="F788" s="439"/>
      <c r="G788" s="439"/>
      <c r="H788" s="439"/>
      <c r="I788" s="439"/>
      <c r="J788" s="439"/>
      <c r="K788" s="439"/>
      <c r="L788" s="439"/>
      <c r="M788" s="439"/>
      <c r="N788" s="439"/>
      <c r="O788" s="439"/>
      <c r="P788" s="439"/>
      <c r="Q788" s="439"/>
      <c r="R788" s="439"/>
      <c r="S788" s="439"/>
      <c r="T788" s="439"/>
      <c r="U788" s="439"/>
      <c r="V788" s="439"/>
      <c r="W788" s="439"/>
      <c r="X788" s="439"/>
      <c r="Y788" s="439"/>
      <c r="Z788" s="439"/>
    </row>
    <row r="789" spans="1:26" ht="12.75">
      <c r="A789" s="439"/>
      <c r="B789" s="439"/>
      <c r="C789" s="439"/>
      <c r="D789" s="439"/>
      <c r="E789" s="439"/>
      <c r="F789" s="439"/>
      <c r="G789" s="439"/>
      <c r="H789" s="439"/>
      <c r="I789" s="439"/>
      <c r="J789" s="439"/>
      <c r="K789" s="439"/>
      <c r="L789" s="439"/>
      <c r="M789" s="439"/>
      <c r="N789" s="439"/>
      <c r="O789" s="439"/>
      <c r="P789" s="439"/>
      <c r="Q789" s="439"/>
      <c r="R789" s="439"/>
      <c r="S789" s="439"/>
      <c r="T789" s="439"/>
      <c r="U789" s="439"/>
      <c r="V789" s="439"/>
      <c r="W789" s="439"/>
      <c r="X789" s="439"/>
      <c r="Y789" s="439"/>
      <c r="Z789" s="439"/>
    </row>
    <row r="790" spans="1:26" ht="12.75">
      <c r="A790" s="439"/>
      <c r="B790" s="439"/>
      <c r="C790" s="439"/>
      <c r="D790" s="439"/>
      <c r="E790" s="439"/>
      <c r="F790" s="439"/>
      <c r="G790" s="439"/>
      <c r="H790" s="439"/>
      <c r="I790" s="439"/>
      <c r="J790" s="439"/>
      <c r="K790" s="439"/>
      <c r="L790" s="439"/>
      <c r="M790" s="439"/>
      <c r="N790" s="439"/>
      <c r="O790" s="439"/>
      <c r="P790" s="439"/>
      <c r="Q790" s="439"/>
      <c r="R790" s="439"/>
      <c r="S790" s="439"/>
      <c r="T790" s="439"/>
      <c r="U790" s="439"/>
      <c r="V790" s="439"/>
      <c r="W790" s="439"/>
      <c r="X790" s="439"/>
      <c r="Y790" s="439"/>
      <c r="Z790" s="439"/>
    </row>
    <row r="791" spans="1:26" ht="12.75">
      <c r="A791" s="439"/>
      <c r="B791" s="439"/>
      <c r="C791" s="439"/>
      <c r="D791" s="439"/>
      <c r="E791" s="439"/>
      <c r="F791" s="439"/>
      <c r="G791" s="439"/>
      <c r="H791" s="439"/>
      <c r="I791" s="439"/>
      <c r="J791" s="439"/>
      <c r="K791" s="439"/>
      <c r="L791" s="439"/>
      <c r="M791" s="439"/>
      <c r="N791" s="439"/>
      <c r="O791" s="439"/>
      <c r="P791" s="439"/>
      <c r="Q791" s="439"/>
      <c r="R791" s="439"/>
      <c r="S791" s="439"/>
      <c r="T791" s="439"/>
      <c r="U791" s="439"/>
      <c r="V791" s="439"/>
      <c r="W791" s="439"/>
      <c r="X791" s="439"/>
      <c r="Y791" s="439"/>
      <c r="Z791" s="439"/>
    </row>
    <row r="792" spans="1:26" ht="12.75">
      <c r="A792" s="439"/>
      <c r="B792" s="439"/>
      <c r="C792" s="439"/>
      <c r="D792" s="439"/>
      <c r="E792" s="439"/>
      <c r="F792" s="439"/>
      <c r="G792" s="439"/>
      <c r="H792" s="439"/>
      <c r="I792" s="439"/>
      <c r="J792" s="439"/>
      <c r="K792" s="439"/>
      <c r="L792" s="439"/>
      <c r="M792" s="439"/>
      <c r="N792" s="439"/>
      <c r="O792" s="439"/>
      <c r="P792" s="439"/>
      <c r="Q792" s="439"/>
      <c r="R792" s="439"/>
      <c r="S792" s="439"/>
      <c r="T792" s="439"/>
      <c r="U792" s="439"/>
      <c r="V792" s="439"/>
      <c r="W792" s="439"/>
      <c r="X792" s="439"/>
      <c r="Y792" s="439"/>
      <c r="Z792" s="439"/>
    </row>
    <row r="793" spans="1:26" ht="12.75">
      <c r="A793" s="439"/>
      <c r="B793" s="439"/>
      <c r="C793" s="439"/>
      <c r="D793" s="439"/>
      <c r="E793" s="439"/>
      <c r="F793" s="439"/>
      <c r="G793" s="439"/>
      <c r="H793" s="439"/>
      <c r="I793" s="439"/>
      <c r="J793" s="439"/>
      <c r="K793" s="439"/>
      <c r="L793" s="439"/>
      <c r="M793" s="439"/>
      <c r="N793" s="439"/>
      <c r="O793" s="439"/>
      <c r="P793" s="439"/>
      <c r="Q793" s="439"/>
      <c r="R793" s="439"/>
      <c r="S793" s="439"/>
      <c r="T793" s="439"/>
      <c r="U793" s="439"/>
      <c r="V793" s="439"/>
      <c r="W793" s="439"/>
      <c r="X793" s="439"/>
      <c r="Y793" s="439"/>
      <c r="Z793" s="439"/>
    </row>
    <row r="794" spans="1:26" ht="12.75">
      <c r="A794" s="439"/>
      <c r="B794" s="439"/>
      <c r="C794" s="439"/>
      <c r="D794" s="439"/>
      <c r="E794" s="439"/>
      <c r="F794" s="439"/>
      <c r="G794" s="439"/>
      <c r="H794" s="439"/>
      <c r="I794" s="439"/>
      <c r="J794" s="439"/>
      <c r="K794" s="439"/>
      <c r="L794" s="439"/>
      <c r="M794" s="439"/>
      <c r="N794" s="439"/>
      <c r="O794" s="439"/>
      <c r="P794" s="439"/>
      <c r="Q794" s="439"/>
      <c r="R794" s="439"/>
      <c r="S794" s="439"/>
      <c r="T794" s="439"/>
      <c r="U794" s="439"/>
      <c r="V794" s="439"/>
      <c r="W794" s="439"/>
      <c r="X794" s="439"/>
      <c r="Y794" s="439"/>
      <c r="Z794" s="439"/>
    </row>
    <row r="795" spans="1:26" ht="12.75">
      <c r="A795" s="439"/>
      <c r="B795" s="439"/>
      <c r="C795" s="439"/>
      <c r="D795" s="439"/>
      <c r="E795" s="439"/>
      <c r="F795" s="439"/>
      <c r="G795" s="439"/>
      <c r="H795" s="439"/>
      <c r="I795" s="439"/>
      <c r="J795" s="439"/>
      <c r="K795" s="439"/>
      <c r="L795" s="439"/>
      <c r="M795" s="439"/>
      <c r="N795" s="439"/>
      <c r="O795" s="439"/>
      <c r="P795" s="439"/>
      <c r="Q795" s="439"/>
      <c r="R795" s="439"/>
      <c r="S795" s="439"/>
      <c r="T795" s="439"/>
      <c r="U795" s="439"/>
      <c r="V795" s="439"/>
      <c r="W795" s="439"/>
      <c r="X795" s="439"/>
      <c r="Y795" s="439"/>
      <c r="Z795" s="439"/>
    </row>
    <row r="796" spans="1:26" ht="12.75">
      <c r="A796" s="439"/>
      <c r="B796" s="439"/>
      <c r="C796" s="439"/>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row>
    <row r="797" spans="1:26" ht="12.75">
      <c r="A797" s="439"/>
      <c r="B797" s="439"/>
      <c r="C797" s="439"/>
      <c r="D797" s="439"/>
      <c r="E797" s="439"/>
      <c r="F797" s="439"/>
      <c r="G797" s="439"/>
      <c r="H797" s="439"/>
      <c r="I797" s="439"/>
      <c r="J797" s="439"/>
      <c r="K797" s="439"/>
      <c r="L797" s="439"/>
      <c r="M797" s="439"/>
      <c r="N797" s="439"/>
      <c r="O797" s="439"/>
      <c r="P797" s="439"/>
      <c r="Q797" s="439"/>
      <c r="R797" s="439"/>
      <c r="S797" s="439"/>
      <c r="T797" s="439"/>
      <c r="U797" s="439"/>
      <c r="V797" s="439"/>
      <c r="W797" s="439"/>
      <c r="X797" s="439"/>
      <c r="Y797" s="439"/>
      <c r="Z797" s="439"/>
    </row>
    <row r="798" spans="1:26" ht="12.75">
      <c r="A798" s="439"/>
      <c r="B798" s="439"/>
      <c r="C798" s="439"/>
      <c r="D798" s="439"/>
      <c r="E798" s="439"/>
      <c r="F798" s="439"/>
      <c r="G798" s="439"/>
      <c r="H798" s="439"/>
      <c r="I798" s="439"/>
      <c r="J798" s="439"/>
      <c r="K798" s="439"/>
      <c r="L798" s="439"/>
      <c r="M798" s="439"/>
      <c r="N798" s="439"/>
      <c r="O798" s="439"/>
      <c r="P798" s="439"/>
      <c r="Q798" s="439"/>
      <c r="R798" s="439"/>
      <c r="S798" s="439"/>
      <c r="T798" s="439"/>
      <c r="U798" s="439"/>
      <c r="V798" s="439"/>
      <c r="W798" s="439"/>
      <c r="X798" s="439"/>
      <c r="Y798" s="439"/>
      <c r="Z798" s="439"/>
    </row>
    <row r="799" spans="1:26" ht="12.75">
      <c r="A799" s="439"/>
      <c r="B799" s="439"/>
      <c r="C799" s="439"/>
      <c r="D799" s="439"/>
      <c r="E799" s="439"/>
      <c r="F799" s="439"/>
      <c r="G799" s="439"/>
      <c r="H799" s="439"/>
      <c r="I799" s="439"/>
      <c r="J799" s="439"/>
      <c r="K799" s="439"/>
      <c r="L799" s="439"/>
      <c r="M799" s="439"/>
      <c r="N799" s="439"/>
      <c r="O799" s="439"/>
      <c r="P799" s="439"/>
      <c r="Q799" s="439"/>
      <c r="R799" s="439"/>
      <c r="S799" s="439"/>
      <c r="T799" s="439"/>
      <c r="U799" s="439"/>
      <c r="V799" s="439"/>
      <c r="W799" s="439"/>
      <c r="X799" s="439"/>
      <c r="Y799" s="439"/>
      <c r="Z799" s="439"/>
    </row>
    <row r="800" spans="1:26" ht="12.75">
      <c r="A800" s="439"/>
      <c r="B800" s="439"/>
      <c r="C800" s="439"/>
      <c r="D800" s="439"/>
      <c r="E800" s="439"/>
      <c r="F800" s="439"/>
      <c r="G800" s="439"/>
      <c r="H800" s="439"/>
      <c r="I800" s="439"/>
      <c r="J800" s="439"/>
      <c r="K800" s="439"/>
      <c r="L800" s="439"/>
      <c r="M800" s="439"/>
      <c r="N800" s="439"/>
      <c r="O800" s="439"/>
      <c r="P800" s="439"/>
      <c r="Q800" s="439"/>
      <c r="R800" s="439"/>
      <c r="S800" s="439"/>
      <c r="T800" s="439"/>
      <c r="U800" s="439"/>
      <c r="V800" s="439"/>
      <c r="W800" s="439"/>
      <c r="X800" s="439"/>
      <c r="Y800" s="439"/>
      <c r="Z800" s="439"/>
    </row>
    <row r="801" spans="1:26" ht="12.75">
      <c r="A801" s="439"/>
      <c r="B801" s="439"/>
      <c r="C801" s="439"/>
      <c r="D801" s="439"/>
      <c r="E801" s="439"/>
      <c r="F801" s="439"/>
      <c r="G801" s="439"/>
      <c r="H801" s="439"/>
      <c r="I801" s="439"/>
      <c r="J801" s="439"/>
      <c r="K801" s="439"/>
      <c r="L801" s="439"/>
      <c r="M801" s="439"/>
      <c r="N801" s="439"/>
      <c r="O801" s="439"/>
      <c r="P801" s="439"/>
      <c r="Q801" s="439"/>
      <c r="R801" s="439"/>
      <c r="S801" s="439"/>
      <c r="T801" s="439"/>
      <c r="U801" s="439"/>
      <c r="V801" s="439"/>
      <c r="W801" s="439"/>
      <c r="X801" s="439"/>
      <c r="Y801" s="439"/>
      <c r="Z801" s="439"/>
    </row>
    <row r="802" spans="1:26" ht="12.75">
      <c r="A802" s="439"/>
      <c r="B802" s="439"/>
      <c r="C802" s="439"/>
      <c r="D802" s="439"/>
      <c r="E802" s="439"/>
      <c r="F802" s="439"/>
      <c r="G802" s="439"/>
      <c r="H802" s="439"/>
      <c r="I802" s="439"/>
      <c r="J802" s="439"/>
      <c r="K802" s="439"/>
      <c r="L802" s="439"/>
      <c r="M802" s="439"/>
      <c r="N802" s="439"/>
      <c r="O802" s="439"/>
      <c r="P802" s="439"/>
      <c r="Q802" s="439"/>
      <c r="R802" s="439"/>
      <c r="S802" s="439"/>
      <c r="T802" s="439"/>
      <c r="U802" s="439"/>
      <c r="V802" s="439"/>
      <c r="W802" s="439"/>
      <c r="X802" s="439"/>
      <c r="Y802" s="439"/>
      <c r="Z802" s="439"/>
    </row>
    <row r="803" spans="1:26" ht="12.75">
      <c r="A803" s="439"/>
      <c r="B803" s="439"/>
      <c r="C803" s="439"/>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row>
    <row r="804" spans="1:26" ht="12.75">
      <c r="A804" s="439"/>
      <c r="B804" s="439"/>
      <c r="C804" s="439"/>
      <c r="D804" s="439"/>
      <c r="E804" s="439"/>
      <c r="F804" s="439"/>
      <c r="G804" s="439"/>
      <c r="H804" s="439"/>
      <c r="I804" s="439"/>
      <c r="J804" s="439"/>
      <c r="K804" s="439"/>
      <c r="L804" s="439"/>
      <c r="M804" s="439"/>
      <c r="N804" s="439"/>
      <c r="O804" s="439"/>
      <c r="P804" s="439"/>
      <c r="Q804" s="439"/>
      <c r="R804" s="439"/>
      <c r="S804" s="439"/>
      <c r="T804" s="439"/>
      <c r="U804" s="439"/>
      <c r="V804" s="439"/>
      <c r="W804" s="439"/>
      <c r="X804" s="439"/>
      <c r="Y804" s="439"/>
      <c r="Z804" s="439"/>
    </row>
    <row r="805" spans="1:26" ht="12.75">
      <c r="A805" s="439"/>
      <c r="B805" s="439"/>
      <c r="C805" s="439"/>
      <c r="D805" s="439"/>
      <c r="E805" s="439"/>
      <c r="F805" s="439"/>
      <c r="G805" s="439"/>
      <c r="H805" s="439"/>
      <c r="I805" s="439"/>
      <c r="J805" s="439"/>
      <c r="K805" s="439"/>
      <c r="L805" s="439"/>
      <c r="M805" s="439"/>
      <c r="N805" s="439"/>
      <c r="O805" s="439"/>
      <c r="P805" s="439"/>
      <c r="Q805" s="439"/>
      <c r="R805" s="439"/>
      <c r="S805" s="439"/>
      <c r="T805" s="439"/>
      <c r="U805" s="439"/>
      <c r="V805" s="439"/>
      <c r="W805" s="439"/>
      <c r="X805" s="439"/>
      <c r="Y805" s="439"/>
      <c r="Z805" s="439"/>
    </row>
    <row r="806" spans="1:26" ht="12.75">
      <c r="A806" s="439"/>
      <c r="B806" s="439"/>
      <c r="C806" s="439"/>
      <c r="D806" s="439"/>
      <c r="E806" s="439"/>
      <c r="F806" s="439"/>
      <c r="G806" s="439"/>
      <c r="H806" s="439"/>
      <c r="I806" s="439"/>
      <c r="J806" s="439"/>
      <c r="K806" s="439"/>
      <c r="L806" s="439"/>
      <c r="M806" s="439"/>
      <c r="N806" s="439"/>
      <c r="O806" s="439"/>
      <c r="P806" s="439"/>
      <c r="Q806" s="439"/>
      <c r="R806" s="439"/>
      <c r="S806" s="439"/>
      <c r="T806" s="439"/>
      <c r="U806" s="439"/>
      <c r="V806" s="439"/>
      <c r="W806" s="439"/>
      <c r="X806" s="439"/>
      <c r="Y806" s="439"/>
      <c r="Z806" s="439"/>
    </row>
    <row r="807" spans="1:26" ht="12.75">
      <c r="A807" s="439"/>
      <c r="B807" s="439"/>
      <c r="C807" s="439"/>
      <c r="D807" s="439"/>
      <c r="E807" s="439"/>
      <c r="F807" s="439"/>
      <c r="G807" s="439"/>
      <c r="H807" s="439"/>
      <c r="I807" s="439"/>
      <c r="J807" s="439"/>
      <c r="K807" s="439"/>
      <c r="L807" s="439"/>
      <c r="M807" s="439"/>
      <c r="N807" s="439"/>
      <c r="O807" s="439"/>
      <c r="P807" s="439"/>
      <c r="Q807" s="439"/>
      <c r="R807" s="439"/>
      <c r="S807" s="439"/>
      <c r="T807" s="439"/>
      <c r="U807" s="439"/>
      <c r="V807" s="439"/>
      <c r="W807" s="439"/>
      <c r="X807" s="439"/>
      <c r="Y807" s="439"/>
      <c r="Z807" s="439"/>
    </row>
    <row r="808" spans="1:26" ht="12.75">
      <c r="A808" s="439"/>
      <c r="B808" s="439"/>
      <c r="C808" s="439"/>
      <c r="D808" s="439"/>
      <c r="E808" s="439"/>
      <c r="F808" s="439"/>
      <c r="G808" s="439"/>
      <c r="H808" s="439"/>
      <c r="I808" s="439"/>
      <c r="J808" s="439"/>
      <c r="K808" s="439"/>
      <c r="L808" s="439"/>
      <c r="M808" s="439"/>
      <c r="N808" s="439"/>
      <c r="O808" s="439"/>
      <c r="P808" s="439"/>
      <c r="Q808" s="439"/>
      <c r="R808" s="439"/>
      <c r="S808" s="439"/>
      <c r="T808" s="439"/>
      <c r="U808" s="439"/>
      <c r="V808" s="439"/>
      <c r="W808" s="439"/>
      <c r="X808" s="439"/>
      <c r="Y808" s="439"/>
      <c r="Z808" s="439"/>
    </row>
    <row r="809" spans="1:26" ht="12.75">
      <c r="A809" s="439"/>
      <c r="B809" s="439"/>
      <c r="C809" s="439"/>
      <c r="D809" s="439"/>
      <c r="E809" s="439"/>
      <c r="F809" s="439"/>
      <c r="G809" s="439"/>
      <c r="H809" s="439"/>
      <c r="I809" s="439"/>
      <c r="J809" s="439"/>
      <c r="K809" s="439"/>
      <c r="L809" s="439"/>
      <c r="M809" s="439"/>
      <c r="N809" s="439"/>
      <c r="O809" s="439"/>
      <c r="P809" s="439"/>
      <c r="Q809" s="439"/>
      <c r="R809" s="439"/>
      <c r="S809" s="439"/>
      <c r="T809" s="439"/>
      <c r="U809" s="439"/>
      <c r="V809" s="439"/>
      <c r="W809" s="439"/>
      <c r="X809" s="439"/>
      <c r="Y809" s="439"/>
      <c r="Z809" s="439"/>
    </row>
    <row r="810" spans="1:26" ht="12.75">
      <c r="A810" s="439"/>
      <c r="B810" s="439"/>
      <c r="C810" s="439"/>
      <c r="D810" s="439"/>
      <c r="E810" s="439"/>
      <c r="F810" s="439"/>
      <c r="G810" s="439"/>
      <c r="H810" s="439"/>
      <c r="I810" s="439"/>
      <c r="J810" s="439"/>
      <c r="K810" s="439"/>
      <c r="L810" s="439"/>
      <c r="M810" s="439"/>
      <c r="N810" s="439"/>
      <c r="O810" s="439"/>
      <c r="P810" s="439"/>
      <c r="Q810" s="439"/>
      <c r="R810" s="439"/>
      <c r="S810" s="439"/>
      <c r="T810" s="439"/>
      <c r="U810" s="439"/>
      <c r="V810" s="439"/>
      <c r="W810" s="439"/>
      <c r="X810" s="439"/>
      <c r="Y810" s="439"/>
      <c r="Z810" s="439"/>
    </row>
    <row r="811" spans="1:26" ht="12.75">
      <c r="A811" s="439"/>
      <c r="B811" s="439"/>
      <c r="C811" s="439"/>
      <c r="D811" s="439"/>
      <c r="E811" s="439"/>
      <c r="F811" s="439"/>
      <c r="G811" s="439"/>
      <c r="H811" s="439"/>
      <c r="I811" s="439"/>
      <c r="J811" s="439"/>
      <c r="K811" s="439"/>
      <c r="L811" s="439"/>
      <c r="M811" s="439"/>
      <c r="N811" s="439"/>
      <c r="O811" s="439"/>
      <c r="P811" s="439"/>
      <c r="Q811" s="439"/>
      <c r="R811" s="439"/>
      <c r="S811" s="439"/>
      <c r="T811" s="439"/>
      <c r="U811" s="439"/>
      <c r="V811" s="439"/>
      <c r="W811" s="439"/>
      <c r="X811" s="439"/>
      <c r="Y811" s="439"/>
      <c r="Z811" s="439"/>
    </row>
    <row r="812" spans="1:26" ht="12.75">
      <c r="A812" s="439"/>
      <c r="B812" s="439"/>
      <c r="C812" s="439"/>
      <c r="D812" s="439"/>
      <c r="E812" s="439"/>
      <c r="F812" s="439"/>
      <c r="G812" s="439"/>
      <c r="H812" s="439"/>
      <c r="I812" s="439"/>
      <c r="J812" s="439"/>
      <c r="K812" s="439"/>
      <c r="L812" s="439"/>
      <c r="M812" s="439"/>
      <c r="N812" s="439"/>
      <c r="O812" s="439"/>
      <c r="P812" s="439"/>
      <c r="Q812" s="439"/>
      <c r="R812" s="439"/>
      <c r="S812" s="439"/>
      <c r="T812" s="439"/>
      <c r="U812" s="439"/>
      <c r="V812" s="439"/>
      <c r="W812" s="439"/>
      <c r="X812" s="439"/>
      <c r="Y812" s="439"/>
      <c r="Z812" s="439"/>
    </row>
    <row r="813" spans="1:26" ht="12.75">
      <c r="A813" s="439"/>
      <c r="B813" s="439"/>
      <c r="C813" s="439"/>
      <c r="D813" s="439"/>
      <c r="E813" s="439"/>
      <c r="F813" s="439"/>
      <c r="G813" s="439"/>
      <c r="H813" s="439"/>
      <c r="I813" s="439"/>
      <c r="J813" s="439"/>
      <c r="K813" s="439"/>
      <c r="L813" s="439"/>
      <c r="M813" s="439"/>
      <c r="N813" s="439"/>
      <c r="O813" s="439"/>
      <c r="P813" s="439"/>
      <c r="Q813" s="439"/>
      <c r="R813" s="439"/>
      <c r="S813" s="439"/>
      <c r="T813" s="439"/>
      <c r="U813" s="439"/>
      <c r="V813" s="439"/>
      <c r="W813" s="439"/>
      <c r="X813" s="439"/>
      <c r="Y813" s="439"/>
      <c r="Z813" s="439"/>
    </row>
    <row r="814" spans="1:26" ht="12.75">
      <c r="A814" s="439"/>
      <c r="B814" s="439"/>
      <c r="C814" s="439"/>
      <c r="D814" s="439"/>
      <c r="E814" s="439"/>
      <c r="F814" s="439"/>
      <c r="G814" s="439"/>
      <c r="H814" s="439"/>
      <c r="I814" s="439"/>
      <c r="J814" s="439"/>
      <c r="K814" s="439"/>
      <c r="L814" s="439"/>
      <c r="M814" s="439"/>
      <c r="N814" s="439"/>
      <c r="O814" s="439"/>
      <c r="P814" s="439"/>
      <c r="Q814" s="439"/>
      <c r="R814" s="439"/>
      <c r="S814" s="439"/>
      <c r="T814" s="439"/>
      <c r="U814" s="439"/>
      <c r="V814" s="439"/>
      <c r="W814" s="439"/>
      <c r="X814" s="439"/>
      <c r="Y814" s="439"/>
      <c r="Z814" s="439"/>
    </row>
    <row r="815" spans="1:26" ht="12.75">
      <c r="A815" s="439"/>
      <c r="B815" s="439"/>
      <c r="C815" s="439"/>
      <c r="D815" s="439"/>
      <c r="E815" s="439"/>
      <c r="F815" s="439"/>
      <c r="G815" s="439"/>
      <c r="H815" s="439"/>
      <c r="I815" s="439"/>
      <c r="J815" s="439"/>
      <c r="K815" s="439"/>
      <c r="L815" s="439"/>
      <c r="M815" s="439"/>
      <c r="N815" s="439"/>
      <c r="O815" s="439"/>
      <c r="P815" s="439"/>
      <c r="Q815" s="439"/>
      <c r="R815" s="439"/>
      <c r="S815" s="439"/>
      <c r="T815" s="439"/>
      <c r="U815" s="439"/>
      <c r="V815" s="439"/>
      <c r="W815" s="439"/>
      <c r="X815" s="439"/>
      <c r="Y815" s="439"/>
      <c r="Z815" s="439"/>
    </row>
    <row r="816" spans="1:26" ht="12.75">
      <c r="A816" s="439"/>
      <c r="B816" s="439"/>
      <c r="C816" s="439"/>
      <c r="D816" s="439"/>
      <c r="E816" s="439"/>
      <c r="F816" s="439"/>
      <c r="G816" s="439"/>
      <c r="H816" s="439"/>
      <c r="I816" s="439"/>
      <c r="J816" s="439"/>
      <c r="K816" s="439"/>
      <c r="L816" s="439"/>
      <c r="M816" s="439"/>
      <c r="N816" s="439"/>
      <c r="O816" s="439"/>
      <c r="P816" s="439"/>
      <c r="Q816" s="439"/>
      <c r="R816" s="439"/>
      <c r="S816" s="439"/>
      <c r="T816" s="439"/>
      <c r="U816" s="439"/>
      <c r="V816" s="439"/>
      <c r="W816" s="439"/>
      <c r="X816" s="439"/>
      <c r="Y816" s="439"/>
      <c r="Z816" s="439"/>
    </row>
    <row r="817" spans="1:26" ht="12.75">
      <c r="A817" s="439"/>
      <c r="B817" s="439"/>
      <c r="C817" s="439"/>
      <c r="D817" s="439"/>
      <c r="E817" s="439"/>
      <c r="F817" s="439"/>
      <c r="G817" s="439"/>
      <c r="H817" s="439"/>
      <c r="I817" s="439"/>
      <c r="J817" s="439"/>
      <c r="K817" s="439"/>
      <c r="L817" s="439"/>
      <c r="M817" s="439"/>
      <c r="N817" s="439"/>
      <c r="O817" s="439"/>
      <c r="P817" s="439"/>
      <c r="Q817" s="439"/>
      <c r="R817" s="439"/>
      <c r="S817" s="439"/>
      <c r="T817" s="439"/>
      <c r="U817" s="439"/>
      <c r="V817" s="439"/>
      <c r="W817" s="439"/>
      <c r="X817" s="439"/>
      <c r="Y817" s="439"/>
      <c r="Z817" s="439"/>
    </row>
    <row r="818" spans="1:26" ht="12.75">
      <c r="A818" s="439"/>
      <c r="B818" s="439"/>
      <c r="C818" s="439"/>
      <c r="D818" s="439"/>
      <c r="E818" s="439"/>
      <c r="F818" s="439"/>
      <c r="G818" s="439"/>
      <c r="H818" s="439"/>
      <c r="I818" s="439"/>
      <c r="J818" s="439"/>
      <c r="K818" s="439"/>
      <c r="L818" s="439"/>
      <c r="M818" s="439"/>
      <c r="N818" s="439"/>
      <c r="O818" s="439"/>
      <c r="P818" s="439"/>
      <c r="Q818" s="439"/>
      <c r="R818" s="439"/>
      <c r="S818" s="439"/>
      <c r="T818" s="439"/>
      <c r="U818" s="439"/>
      <c r="V818" s="439"/>
      <c r="W818" s="439"/>
      <c r="X818" s="439"/>
      <c r="Y818" s="439"/>
      <c r="Z818" s="439"/>
    </row>
    <row r="819" spans="1:26" ht="12.75">
      <c r="A819" s="439"/>
      <c r="B819" s="439"/>
      <c r="C819" s="439"/>
      <c r="D819" s="439"/>
      <c r="E819" s="439"/>
      <c r="F819" s="439"/>
      <c r="G819" s="439"/>
      <c r="H819" s="439"/>
      <c r="I819" s="439"/>
      <c r="J819" s="439"/>
      <c r="K819" s="439"/>
      <c r="L819" s="439"/>
      <c r="M819" s="439"/>
      <c r="N819" s="439"/>
      <c r="O819" s="439"/>
      <c r="P819" s="439"/>
      <c r="Q819" s="439"/>
      <c r="R819" s="439"/>
      <c r="S819" s="439"/>
      <c r="T819" s="439"/>
      <c r="U819" s="439"/>
      <c r="V819" s="439"/>
      <c r="W819" s="439"/>
      <c r="X819" s="439"/>
      <c r="Y819" s="439"/>
      <c r="Z819" s="439"/>
    </row>
    <row r="820" spans="1:26" ht="12.75">
      <c r="A820" s="439"/>
      <c r="B820" s="439"/>
      <c r="C820" s="439"/>
      <c r="D820" s="439"/>
      <c r="E820" s="439"/>
      <c r="F820" s="439"/>
      <c r="G820" s="439"/>
      <c r="H820" s="439"/>
      <c r="I820" s="439"/>
      <c r="J820" s="439"/>
      <c r="K820" s="439"/>
      <c r="L820" s="439"/>
      <c r="M820" s="439"/>
      <c r="N820" s="439"/>
      <c r="O820" s="439"/>
      <c r="P820" s="439"/>
      <c r="Q820" s="439"/>
      <c r="R820" s="439"/>
      <c r="S820" s="439"/>
      <c r="T820" s="439"/>
      <c r="U820" s="439"/>
      <c r="V820" s="439"/>
      <c r="W820" s="439"/>
      <c r="X820" s="439"/>
      <c r="Y820" s="439"/>
      <c r="Z820" s="439"/>
    </row>
    <row r="821" spans="1:26" ht="12.75">
      <c r="A821" s="439"/>
      <c r="B821" s="439"/>
      <c r="C821" s="439"/>
      <c r="D821" s="439"/>
      <c r="E821" s="439"/>
      <c r="F821" s="439"/>
      <c r="G821" s="439"/>
      <c r="H821" s="439"/>
      <c r="I821" s="439"/>
      <c r="J821" s="439"/>
      <c r="K821" s="439"/>
      <c r="L821" s="439"/>
      <c r="M821" s="439"/>
      <c r="N821" s="439"/>
      <c r="O821" s="439"/>
      <c r="P821" s="439"/>
      <c r="Q821" s="439"/>
      <c r="R821" s="439"/>
      <c r="S821" s="439"/>
      <c r="T821" s="439"/>
      <c r="U821" s="439"/>
      <c r="V821" s="439"/>
      <c r="W821" s="439"/>
      <c r="X821" s="439"/>
      <c r="Y821" s="439"/>
      <c r="Z821" s="439"/>
    </row>
    <row r="822" spans="1:26" ht="12.75">
      <c r="A822" s="439"/>
      <c r="B822" s="439"/>
      <c r="C822" s="439"/>
      <c r="D822" s="439"/>
      <c r="E822" s="439"/>
      <c r="F822" s="439"/>
      <c r="G822" s="439"/>
      <c r="H822" s="439"/>
      <c r="I822" s="439"/>
      <c r="J822" s="439"/>
      <c r="K822" s="439"/>
      <c r="L822" s="439"/>
      <c r="M822" s="439"/>
      <c r="N822" s="439"/>
      <c r="O822" s="439"/>
      <c r="P822" s="439"/>
      <c r="Q822" s="439"/>
      <c r="R822" s="439"/>
      <c r="S822" s="439"/>
      <c r="T822" s="439"/>
      <c r="U822" s="439"/>
      <c r="V822" s="439"/>
      <c r="W822" s="439"/>
      <c r="X822" s="439"/>
      <c r="Y822" s="439"/>
      <c r="Z822" s="439"/>
    </row>
    <row r="823" spans="1:26" ht="12.75">
      <c r="A823" s="439"/>
      <c r="B823" s="439"/>
      <c r="C823" s="439"/>
      <c r="D823" s="439"/>
      <c r="E823" s="439"/>
      <c r="F823" s="439"/>
      <c r="G823" s="439"/>
      <c r="H823" s="439"/>
      <c r="I823" s="439"/>
      <c r="J823" s="439"/>
      <c r="K823" s="439"/>
      <c r="L823" s="439"/>
      <c r="M823" s="439"/>
      <c r="N823" s="439"/>
      <c r="O823" s="439"/>
      <c r="P823" s="439"/>
      <c r="Q823" s="439"/>
      <c r="R823" s="439"/>
      <c r="S823" s="439"/>
      <c r="T823" s="439"/>
      <c r="U823" s="439"/>
      <c r="V823" s="439"/>
      <c r="W823" s="439"/>
      <c r="X823" s="439"/>
      <c r="Y823" s="439"/>
      <c r="Z823" s="439"/>
    </row>
    <row r="824" spans="1:26" ht="12.75">
      <c r="A824" s="439"/>
      <c r="B824" s="439"/>
      <c r="C824" s="439"/>
      <c r="D824" s="439"/>
      <c r="E824" s="439"/>
      <c r="F824" s="439"/>
      <c r="G824" s="439"/>
      <c r="H824" s="439"/>
      <c r="I824" s="439"/>
      <c r="J824" s="439"/>
      <c r="K824" s="439"/>
      <c r="L824" s="439"/>
      <c r="M824" s="439"/>
      <c r="N824" s="439"/>
      <c r="O824" s="439"/>
      <c r="P824" s="439"/>
      <c r="Q824" s="439"/>
      <c r="R824" s="439"/>
      <c r="S824" s="439"/>
      <c r="T824" s="439"/>
      <c r="U824" s="439"/>
      <c r="V824" s="439"/>
      <c r="W824" s="439"/>
      <c r="X824" s="439"/>
      <c r="Y824" s="439"/>
      <c r="Z824" s="439"/>
    </row>
    <row r="825" spans="1:26" ht="12.75">
      <c r="A825" s="439"/>
      <c r="B825" s="439"/>
      <c r="C825" s="439"/>
      <c r="D825" s="439"/>
      <c r="E825" s="439"/>
      <c r="F825" s="439"/>
      <c r="G825" s="439"/>
      <c r="H825" s="439"/>
      <c r="I825" s="439"/>
      <c r="J825" s="439"/>
      <c r="K825" s="439"/>
      <c r="L825" s="439"/>
      <c r="M825" s="439"/>
      <c r="N825" s="439"/>
      <c r="O825" s="439"/>
      <c r="P825" s="439"/>
      <c r="Q825" s="439"/>
      <c r="R825" s="439"/>
      <c r="S825" s="439"/>
      <c r="T825" s="439"/>
      <c r="U825" s="439"/>
      <c r="V825" s="439"/>
      <c r="W825" s="439"/>
      <c r="X825" s="439"/>
      <c r="Y825" s="439"/>
      <c r="Z825" s="439"/>
    </row>
    <row r="826" spans="1:26" ht="12.75">
      <c r="A826" s="439"/>
      <c r="B826" s="439"/>
      <c r="C826" s="439"/>
      <c r="D826" s="439"/>
      <c r="E826" s="439"/>
      <c r="F826" s="439"/>
      <c r="G826" s="439"/>
      <c r="H826" s="439"/>
      <c r="I826" s="439"/>
      <c r="J826" s="439"/>
      <c r="K826" s="439"/>
      <c r="L826" s="439"/>
      <c r="M826" s="439"/>
      <c r="N826" s="439"/>
      <c r="O826" s="439"/>
      <c r="P826" s="439"/>
      <c r="Q826" s="439"/>
      <c r="R826" s="439"/>
      <c r="S826" s="439"/>
      <c r="T826" s="439"/>
      <c r="U826" s="439"/>
      <c r="V826" s="439"/>
      <c r="W826" s="439"/>
      <c r="X826" s="439"/>
      <c r="Y826" s="439"/>
      <c r="Z826" s="439"/>
    </row>
    <row r="827" spans="1:26" ht="12.75">
      <c r="A827" s="439"/>
      <c r="B827" s="439"/>
      <c r="C827" s="439"/>
      <c r="D827" s="439"/>
      <c r="E827" s="439"/>
      <c r="F827" s="439"/>
      <c r="G827" s="439"/>
      <c r="H827" s="439"/>
      <c r="I827" s="439"/>
      <c r="J827" s="439"/>
      <c r="K827" s="439"/>
      <c r="L827" s="439"/>
      <c r="M827" s="439"/>
      <c r="N827" s="439"/>
      <c r="O827" s="439"/>
      <c r="P827" s="439"/>
      <c r="Q827" s="439"/>
      <c r="R827" s="439"/>
      <c r="S827" s="439"/>
      <c r="T827" s="439"/>
      <c r="U827" s="439"/>
      <c r="V827" s="439"/>
      <c r="W827" s="439"/>
      <c r="X827" s="439"/>
      <c r="Y827" s="439"/>
      <c r="Z827" s="439"/>
    </row>
    <row r="828" spans="1:26" ht="12.75">
      <c r="A828" s="439"/>
      <c r="B828" s="439"/>
      <c r="C828" s="439"/>
      <c r="D828" s="439"/>
      <c r="E828" s="439"/>
      <c r="F828" s="439"/>
      <c r="G828" s="439"/>
      <c r="H828" s="439"/>
      <c r="I828" s="439"/>
      <c r="J828" s="439"/>
      <c r="K828" s="439"/>
      <c r="L828" s="439"/>
      <c r="M828" s="439"/>
      <c r="N828" s="439"/>
      <c r="O828" s="439"/>
      <c r="P828" s="439"/>
      <c r="Q828" s="439"/>
      <c r="R828" s="439"/>
      <c r="S828" s="439"/>
      <c r="T828" s="439"/>
      <c r="U828" s="439"/>
      <c r="V828" s="439"/>
      <c r="W828" s="439"/>
      <c r="X828" s="439"/>
      <c r="Y828" s="439"/>
      <c r="Z828" s="439"/>
    </row>
    <row r="829" spans="1:26" ht="12.75">
      <c r="A829" s="439"/>
      <c r="B829" s="439"/>
      <c r="C829" s="439"/>
      <c r="D829" s="439"/>
      <c r="E829" s="439"/>
      <c r="F829" s="439"/>
      <c r="G829" s="439"/>
      <c r="H829" s="439"/>
      <c r="I829" s="439"/>
      <c r="J829" s="439"/>
      <c r="K829" s="439"/>
      <c r="L829" s="439"/>
      <c r="M829" s="439"/>
      <c r="N829" s="439"/>
      <c r="O829" s="439"/>
      <c r="P829" s="439"/>
      <c r="Q829" s="439"/>
      <c r="R829" s="439"/>
      <c r="S829" s="439"/>
      <c r="T829" s="439"/>
      <c r="U829" s="439"/>
      <c r="V829" s="439"/>
      <c r="W829" s="439"/>
      <c r="X829" s="439"/>
      <c r="Y829" s="439"/>
      <c r="Z829" s="439"/>
    </row>
    <row r="830" spans="1:26" ht="12.75">
      <c r="A830" s="439"/>
      <c r="B830" s="439"/>
      <c r="C830" s="439"/>
      <c r="D830" s="439"/>
      <c r="E830" s="439"/>
      <c r="F830" s="439"/>
      <c r="G830" s="439"/>
      <c r="H830" s="439"/>
      <c r="I830" s="439"/>
      <c r="J830" s="439"/>
      <c r="K830" s="439"/>
      <c r="L830" s="439"/>
      <c r="M830" s="439"/>
      <c r="N830" s="439"/>
      <c r="O830" s="439"/>
      <c r="P830" s="439"/>
      <c r="Q830" s="439"/>
      <c r="R830" s="439"/>
      <c r="S830" s="439"/>
      <c r="T830" s="439"/>
      <c r="U830" s="439"/>
      <c r="V830" s="439"/>
      <c r="W830" s="439"/>
      <c r="X830" s="439"/>
      <c r="Y830" s="439"/>
      <c r="Z830" s="439"/>
    </row>
    <row r="831" spans="1:26" ht="12.75">
      <c r="A831" s="439"/>
      <c r="B831" s="439"/>
      <c r="C831" s="439"/>
      <c r="D831" s="439"/>
      <c r="E831" s="439"/>
      <c r="F831" s="439"/>
      <c r="G831" s="439"/>
      <c r="H831" s="439"/>
      <c r="I831" s="439"/>
      <c r="J831" s="439"/>
      <c r="K831" s="439"/>
      <c r="L831" s="439"/>
      <c r="M831" s="439"/>
      <c r="N831" s="439"/>
      <c r="O831" s="439"/>
      <c r="P831" s="439"/>
      <c r="Q831" s="439"/>
      <c r="R831" s="439"/>
      <c r="S831" s="439"/>
      <c r="T831" s="439"/>
      <c r="U831" s="439"/>
      <c r="V831" s="439"/>
      <c r="W831" s="439"/>
      <c r="X831" s="439"/>
      <c r="Y831" s="439"/>
      <c r="Z831" s="439"/>
    </row>
    <row r="832" spans="1:26" ht="12.75">
      <c r="A832" s="439"/>
      <c r="B832" s="439"/>
      <c r="C832" s="439"/>
      <c r="D832" s="439"/>
      <c r="E832" s="439"/>
      <c r="F832" s="439"/>
      <c r="G832" s="439"/>
      <c r="H832" s="439"/>
      <c r="I832" s="439"/>
      <c r="J832" s="439"/>
      <c r="K832" s="439"/>
      <c r="L832" s="439"/>
      <c r="M832" s="439"/>
      <c r="N832" s="439"/>
      <c r="O832" s="439"/>
      <c r="P832" s="439"/>
      <c r="Q832" s="439"/>
      <c r="R832" s="439"/>
      <c r="S832" s="439"/>
      <c r="T832" s="439"/>
      <c r="U832" s="439"/>
      <c r="V832" s="439"/>
      <c r="W832" s="439"/>
      <c r="X832" s="439"/>
      <c r="Y832" s="439"/>
      <c r="Z832" s="439"/>
    </row>
    <row r="833" spans="1:26" ht="12.75">
      <c r="A833" s="439"/>
      <c r="B833" s="439"/>
      <c r="C833" s="439"/>
      <c r="D833" s="439"/>
      <c r="E833" s="439"/>
      <c r="F833" s="439"/>
      <c r="G833" s="439"/>
      <c r="H833" s="439"/>
      <c r="I833" s="439"/>
      <c r="J833" s="439"/>
      <c r="K833" s="439"/>
      <c r="L833" s="439"/>
      <c r="M833" s="439"/>
      <c r="N833" s="439"/>
      <c r="O833" s="439"/>
      <c r="P833" s="439"/>
      <c r="Q833" s="439"/>
      <c r="R833" s="439"/>
      <c r="S833" s="439"/>
      <c r="T833" s="439"/>
      <c r="U833" s="439"/>
      <c r="V833" s="439"/>
      <c r="W833" s="439"/>
      <c r="X833" s="439"/>
      <c r="Y833" s="439"/>
      <c r="Z833" s="439"/>
    </row>
    <row r="834" spans="1:26" ht="12.75">
      <c r="A834" s="439"/>
      <c r="B834" s="439"/>
      <c r="C834" s="439"/>
      <c r="D834" s="439"/>
      <c r="E834" s="439"/>
      <c r="F834" s="439"/>
      <c r="G834" s="439"/>
      <c r="H834" s="439"/>
      <c r="I834" s="439"/>
      <c r="J834" s="439"/>
      <c r="K834" s="439"/>
      <c r="L834" s="439"/>
      <c r="M834" s="439"/>
      <c r="N834" s="439"/>
      <c r="O834" s="439"/>
      <c r="P834" s="439"/>
      <c r="Q834" s="439"/>
      <c r="R834" s="439"/>
      <c r="S834" s="439"/>
      <c r="T834" s="439"/>
      <c r="U834" s="439"/>
      <c r="V834" s="439"/>
      <c r="W834" s="439"/>
      <c r="X834" s="439"/>
      <c r="Y834" s="439"/>
      <c r="Z834" s="439"/>
    </row>
    <row r="835" spans="1:26" ht="12.75">
      <c r="A835" s="439"/>
      <c r="B835" s="439"/>
      <c r="C835" s="439"/>
      <c r="D835" s="439"/>
      <c r="E835" s="439"/>
      <c r="F835" s="439"/>
      <c r="G835" s="439"/>
      <c r="H835" s="439"/>
      <c r="I835" s="439"/>
      <c r="J835" s="439"/>
      <c r="K835" s="439"/>
      <c r="L835" s="439"/>
      <c r="M835" s="439"/>
      <c r="N835" s="439"/>
      <c r="O835" s="439"/>
      <c r="P835" s="439"/>
      <c r="Q835" s="439"/>
      <c r="R835" s="439"/>
      <c r="S835" s="439"/>
      <c r="T835" s="439"/>
      <c r="U835" s="439"/>
      <c r="V835" s="439"/>
      <c r="W835" s="439"/>
      <c r="X835" s="439"/>
      <c r="Y835" s="439"/>
      <c r="Z835" s="439"/>
    </row>
    <row r="836" spans="1:26" ht="12.75">
      <c r="A836" s="439"/>
      <c r="B836" s="439"/>
      <c r="C836" s="439"/>
      <c r="D836" s="439"/>
      <c r="E836" s="439"/>
      <c r="F836" s="439"/>
      <c r="G836" s="439"/>
      <c r="H836" s="439"/>
      <c r="I836" s="439"/>
      <c r="J836" s="439"/>
      <c r="K836" s="439"/>
      <c r="L836" s="439"/>
      <c r="M836" s="439"/>
      <c r="N836" s="439"/>
      <c r="O836" s="439"/>
      <c r="P836" s="439"/>
      <c r="Q836" s="439"/>
      <c r="R836" s="439"/>
      <c r="S836" s="439"/>
      <c r="T836" s="439"/>
      <c r="U836" s="439"/>
      <c r="V836" s="439"/>
      <c r="W836" s="439"/>
      <c r="X836" s="439"/>
      <c r="Y836" s="439"/>
      <c r="Z836" s="439"/>
    </row>
    <row r="837" spans="1:26" ht="12.75">
      <c r="A837" s="439"/>
      <c r="B837" s="439"/>
      <c r="C837" s="439"/>
      <c r="D837" s="439"/>
      <c r="E837" s="439"/>
      <c r="F837" s="439"/>
      <c r="G837" s="439"/>
      <c r="H837" s="439"/>
      <c r="I837" s="439"/>
      <c r="J837" s="439"/>
      <c r="K837" s="439"/>
      <c r="L837" s="439"/>
      <c r="M837" s="439"/>
      <c r="N837" s="439"/>
      <c r="O837" s="439"/>
      <c r="P837" s="439"/>
      <c r="Q837" s="439"/>
      <c r="R837" s="439"/>
      <c r="S837" s="439"/>
      <c r="T837" s="439"/>
      <c r="U837" s="439"/>
      <c r="V837" s="439"/>
      <c r="W837" s="439"/>
      <c r="X837" s="439"/>
      <c r="Y837" s="439"/>
      <c r="Z837" s="439"/>
    </row>
    <row r="838" spans="1:26" ht="12.75">
      <c r="A838" s="439"/>
      <c r="B838" s="439"/>
      <c r="C838" s="439"/>
      <c r="D838" s="439"/>
      <c r="E838" s="439"/>
      <c r="F838" s="439"/>
      <c r="G838" s="439"/>
      <c r="H838" s="439"/>
      <c r="I838" s="439"/>
      <c r="J838" s="439"/>
      <c r="K838" s="439"/>
      <c r="L838" s="439"/>
      <c r="M838" s="439"/>
      <c r="N838" s="439"/>
      <c r="O838" s="439"/>
      <c r="P838" s="439"/>
      <c r="Q838" s="439"/>
      <c r="R838" s="439"/>
      <c r="S838" s="439"/>
      <c r="T838" s="439"/>
      <c r="U838" s="439"/>
      <c r="V838" s="439"/>
      <c r="W838" s="439"/>
      <c r="X838" s="439"/>
      <c r="Y838" s="439"/>
      <c r="Z838" s="439"/>
    </row>
    <row r="839" spans="1:26" ht="12.75">
      <c r="A839" s="439"/>
      <c r="B839" s="439"/>
      <c r="C839" s="439"/>
      <c r="D839" s="439"/>
      <c r="E839" s="439"/>
      <c r="F839" s="439"/>
      <c r="G839" s="439"/>
      <c r="H839" s="439"/>
      <c r="I839" s="439"/>
      <c r="J839" s="439"/>
      <c r="K839" s="439"/>
      <c r="L839" s="439"/>
      <c r="M839" s="439"/>
      <c r="N839" s="439"/>
      <c r="O839" s="439"/>
      <c r="P839" s="439"/>
      <c r="Q839" s="439"/>
      <c r="R839" s="439"/>
      <c r="S839" s="439"/>
      <c r="T839" s="439"/>
      <c r="U839" s="439"/>
      <c r="V839" s="439"/>
      <c r="W839" s="439"/>
      <c r="X839" s="439"/>
      <c r="Y839" s="439"/>
      <c r="Z839" s="439"/>
    </row>
    <row r="840" spans="1:26" ht="12.75">
      <c r="A840" s="439"/>
      <c r="B840" s="439"/>
      <c r="C840" s="439"/>
      <c r="D840" s="439"/>
      <c r="E840" s="439"/>
      <c r="F840" s="439"/>
      <c r="G840" s="439"/>
      <c r="H840" s="439"/>
      <c r="I840" s="439"/>
      <c r="J840" s="439"/>
      <c r="K840" s="439"/>
      <c r="L840" s="439"/>
      <c r="M840" s="439"/>
      <c r="N840" s="439"/>
      <c r="O840" s="439"/>
      <c r="P840" s="439"/>
      <c r="Q840" s="439"/>
      <c r="R840" s="439"/>
      <c r="S840" s="439"/>
      <c r="T840" s="439"/>
      <c r="U840" s="439"/>
      <c r="V840" s="439"/>
      <c r="W840" s="439"/>
      <c r="X840" s="439"/>
      <c r="Y840" s="439"/>
      <c r="Z840" s="439"/>
    </row>
    <row r="841" spans="1:26" ht="12.75">
      <c r="A841" s="439"/>
      <c r="B841" s="439"/>
      <c r="C841" s="439"/>
      <c r="D841" s="439"/>
      <c r="E841" s="439"/>
      <c r="F841" s="439"/>
      <c r="G841" s="439"/>
      <c r="H841" s="439"/>
      <c r="I841" s="439"/>
      <c r="J841" s="439"/>
      <c r="K841" s="439"/>
      <c r="L841" s="439"/>
      <c r="M841" s="439"/>
      <c r="N841" s="439"/>
      <c r="O841" s="439"/>
      <c r="P841" s="439"/>
      <c r="Q841" s="439"/>
      <c r="R841" s="439"/>
      <c r="S841" s="439"/>
      <c r="T841" s="439"/>
      <c r="U841" s="439"/>
      <c r="V841" s="439"/>
      <c r="W841" s="439"/>
      <c r="X841" s="439"/>
      <c r="Y841" s="439"/>
      <c r="Z841" s="439"/>
    </row>
    <row r="842" spans="1:26" ht="12.75">
      <c r="A842" s="439"/>
      <c r="B842" s="439"/>
      <c r="C842" s="439"/>
      <c r="D842" s="439"/>
      <c r="E842" s="439"/>
      <c r="F842" s="439"/>
      <c r="G842" s="439"/>
      <c r="H842" s="439"/>
      <c r="I842" s="439"/>
      <c r="J842" s="439"/>
      <c r="K842" s="439"/>
      <c r="L842" s="439"/>
      <c r="M842" s="439"/>
      <c r="N842" s="439"/>
      <c r="O842" s="439"/>
      <c r="P842" s="439"/>
      <c r="Q842" s="439"/>
      <c r="R842" s="439"/>
      <c r="S842" s="439"/>
      <c r="T842" s="439"/>
      <c r="U842" s="439"/>
      <c r="V842" s="439"/>
      <c r="W842" s="439"/>
      <c r="X842" s="439"/>
      <c r="Y842" s="439"/>
      <c r="Z842" s="439"/>
    </row>
    <row r="843" spans="1:26" ht="12.75">
      <c r="A843" s="439"/>
      <c r="B843" s="439"/>
      <c r="C843" s="439"/>
      <c r="D843" s="439"/>
      <c r="E843" s="439"/>
      <c r="F843" s="439"/>
      <c r="G843" s="439"/>
      <c r="H843" s="439"/>
      <c r="I843" s="439"/>
      <c r="J843" s="439"/>
      <c r="K843" s="439"/>
      <c r="L843" s="439"/>
      <c r="M843" s="439"/>
      <c r="N843" s="439"/>
      <c r="O843" s="439"/>
      <c r="P843" s="439"/>
      <c r="Q843" s="439"/>
      <c r="R843" s="439"/>
      <c r="S843" s="439"/>
      <c r="T843" s="439"/>
      <c r="U843" s="439"/>
      <c r="V843" s="439"/>
      <c r="W843" s="439"/>
      <c r="X843" s="439"/>
      <c r="Y843" s="439"/>
      <c r="Z843" s="439"/>
    </row>
    <row r="844" spans="1:26" ht="12.75">
      <c r="A844" s="439"/>
      <c r="B844" s="439"/>
      <c r="C844" s="439"/>
      <c r="D844" s="439"/>
      <c r="E844" s="439"/>
      <c r="F844" s="439"/>
      <c r="G844" s="439"/>
      <c r="H844" s="439"/>
      <c r="I844" s="439"/>
      <c r="J844" s="439"/>
      <c r="K844" s="439"/>
      <c r="L844" s="439"/>
      <c r="M844" s="439"/>
      <c r="N844" s="439"/>
      <c r="O844" s="439"/>
      <c r="P844" s="439"/>
      <c r="Q844" s="439"/>
      <c r="R844" s="439"/>
      <c r="S844" s="439"/>
      <c r="T844" s="439"/>
      <c r="U844" s="439"/>
      <c r="V844" s="439"/>
      <c r="W844" s="439"/>
      <c r="X844" s="439"/>
      <c r="Y844" s="439"/>
      <c r="Z844" s="439"/>
    </row>
    <row r="845" spans="1:26" ht="12.75">
      <c r="A845" s="439"/>
      <c r="B845" s="439"/>
      <c r="C845" s="439"/>
      <c r="D845" s="439"/>
      <c r="E845" s="439"/>
      <c r="F845" s="439"/>
      <c r="G845" s="439"/>
      <c r="H845" s="439"/>
      <c r="I845" s="439"/>
      <c r="J845" s="439"/>
      <c r="K845" s="439"/>
      <c r="L845" s="439"/>
      <c r="M845" s="439"/>
      <c r="N845" s="439"/>
      <c r="O845" s="439"/>
      <c r="P845" s="439"/>
      <c r="Q845" s="439"/>
      <c r="R845" s="439"/>
      <c r="S845" s="439"/>
      <c r="T845" s="439"/>
      <c r="U845" s="439"/>
      <c r="V845" s="439"/>
      <c r="W845" s="439"/>
      <c r="X845" s="439"/>
      <c r="Y845" s="439"/>
      <c r="Z845" s="439"/>
    </row>
    <row r="846" spans="1:26" ht="12.75">
      <c r="A846" s="439"/>
      <c r="B846" s="439"/>
      <c r="C846" s="439"/>
      <c r="D846" s="439"/>
      <c r="E846" s="439"/>
      <c r="F846" s="439"/>
      <c r="G846" s="439"/>
      <c r="H846" s="439"/>
      <c r="I846" s="439"/>
      <c r="J846" s="439"/>
      <c r="K846" s="439"/>
      <c r="L846" s="439"/>
      <c r="M846" s="439"/>
      <c r="N846" s="439"/>
      <c r="O846" s="439"/>
      <c r="P846" s="439"/>
      <c r="Q846" s="439"/>
      <c r="R846" s="439"/>
      <c r="S846" s="439"/>
      <c r="T846" s="439"/>
      <c r="U846" s="439"/>
      <c r="V846" s="439"/>
      <c r="W846" s="439"/>
      <c r="X846" s="439"/>
      <c r="Y846" s="439"/>
      <c r="Z846" s="439"/>
    </row>
    <row r="847" spans="1:26" ht="12.75">
      <c r="A847" s="439"/>
      <c r="B847" s="439"/>
      <c r="C847" s="439"/>
      <c r="D847" s="439"/>
      <c r="E847" s="439"/>
      <c r="F847" s="439"/>
      <c r="G847" s="439"/>
      <c r="H847" s="439"/>
      <c r="I847" s="439"/>
      <c r="J847" s="439"/>
      <c r="K847" s="439"/>
      <c r="L847" s="439"/>
      <c r="M847" s="439"/>
      <c r="N847" s="439"/>
      <c r="O847" s="439"/>
      <c r="P847" s="439"/>
      <c r="Q847" s="439"/>
      <c r="R847" s="439"/>
      <c r="S847" s="439"/>
      <c r="T847" s="439"/>
      <c r="U847" s="439"/>
      <c r="V847" s="439"/>
      <c r="W847" s="439"/>
      <c r="X847" s="439"/>
      <c r="Y847" s="439"/>
      <c r="Z847" s="439"/>
    </row>
    <row r="848" spans="1:26" ht="12.75">
      <c r="A848" s="439"/>
      <c r="B848" s="439"/>
      <c r="C848" s="439"/>
      <c r="D848" s="439"/>
      <c r="E848" s="439"/>
      <c r="F848" s="439"/>
      <c r="G848" s="439"/>
      <c r="H848" s="439"/>
      <c r="I848" s="439"/>
      <c r="J848" s="439"/>
      <c r="K848" s="439"/>
      <c r="L848" s="439"/>
      <c r="M848" s="439"/>
      <c r="N848" s="439"/>
      <c r="O848" s="439"/>
      <c r="P848" s="439"/>
      <c r="Q848" s="439"/>
      <c r="R848" s="439"/>
      <c r="S848" s="439"/>
      <c r="T848" s="439"/>
      <c r="U848" s="439"/>
      <c r="V848" s="439"/>
      <c r="W848" s="439"/>
      <c r="X848" s="439"/>
      <c r="Y848" s="439"/>
      <c r="Z848" s="439"/>
    </row>
    <row r="849" spans="1:26" ht="12.75">
      <c r="A849" s="439"/>
      <c r="B849" s="439"/>
      <c r="C849" s="439"/>
      <c r="D849" s="439"/>
      <c r="E849" s="439"/>
      <c r="F849" s="439"/>
      <c r="G849" s="439"/>
      <c r="H849" s="439"/>
      <c r="I849" s="439"/>
      <c r="J849" s="439"/>
      <c r="K849" s="439"/>
      <c r="L849" s="439"/>
      <c r="M849" s="439"/>
      <c r="N849" s="439"/>
      <c r="O849" s="439"/>
      <c r="P849" s="439"/>
      <c r="Q849" s="439"/>
      <c r="R849" s="439"/>
      <c r="S849" s="439"/>
      <c r="T849" s="439"/>
      <c r="U849" s="439"/>
      <c r="V849" s="439"/>
      <c r="W849" s="439"/>
      <c r="X849" s="439"/>
      <c r="Y849" s="439"/>
      <c r="Z849" s="439"/>
    </row>
    <row r="850" spans="1:26" ht="12.75">
      <c r="A850" s="439"/>
      <c r="B850" s="439"/>
      <c r="C850" s="439"/>
      <c r="D850" s="439"/>
      <c r="E850" s="439"/>
      <c r="F850" s="439"/>
      <c r="G850" s="439"/>
      <c r="H850" s="439"/>
      <c r="I850" s="439"/>
      <c r="J850" s="439"/>
      <c r="K850" s="439"/>
      <c r="L850" s="439"/>
      <c r="M850" s="439"/>
      <c r="N850" s="439"/>
      <c r="O850" s="439"/>
      <c r="P850" s="439"/>
      <c r="Q850" s="439"/>
      <c r="R850" s="439"/>
      <c r="S850" s="439"/>
      <c r="T850" s="439"/>
      <c r="U850" s="439"/>
      <c r="V850" s="439"/>
      <c r="W850" s="439"/>
      <c r="X850" s="439"/>
      <c r="Y850" s="439"/>
      <c r="Z850" s="439"/>
    </row>
    <row r="851" spans="1:26" ht="12.75">
      <c r="A851" s="439"/>
      <c r="B851" s="439"/>
      <c r="C851" s="439"/>
      <c r="D851" s="439"/>
      <c r="E851" s="439"/>
      <c r="F851" s="439"/>
      <c r="G851" s="439"/>
      <c r="H851" s="439"/>
      <c r="I851" s="439"/>
      <c r="J851" s="439"/>
      <c r="K851" s="439"/>
      <c r="L851" s="439"/>
      <c r="M851" s="439"/>
      <c r="N851" s="439"/>
      <c r="O851" s="439"/>
      <c r="P851" s="439"/>
      <c r="Q851" s="439"/>
      <c r="R851" s="439"/>
      <c r="S851" s="439"/>
      <c r="T851" s="439"/>
      <c r="U851" s="439"/>
      <c r="V851" s="439"/>
      <c r="W851" s="439"/>
      <c r="X851" s="439"/>
      <c r="Y851" s="439"/>
      <c r="Z851" s="439"/>
    </row>
    <row r="852" spans="1:26" ht="12.75">
      <c r="A852" s="439"/>
      <c r="B852" s="439"/>
      <c r="C852" s="439"/>
      <c r="D852" s="439"/>
      <c r="E852" s="439"/>
      <c r="F852" s="439"/>
      <c r="G852" s="439"/>
      <c r="H852" s="439"/>
      <c r="I852" s="439"/>
      <c r="J852" s="439"/>
      <c r="K852" s="439"/>
      <c r="L852" s="439"/>
      <c r="M852" s="439"/>
      <c r="N852" s="439"/>
      <c r="O852" s="439"/>
      <c r="P852" s="439"/>
      <c r="Q852" s="439"/>
      <c r="R852" s="439"/>
      <c r="S852" s="439"/>
      <c r="T852" s="439"/>
      <c r="U852" s="439"/>
      <c r="V852" s="439"/>
      <c r="W852" s="439"/>
      <c r="X852" s="439"/>
      <c r="Y852" s="439"/>
      <c r="Z852" s="439"/>
    </row>
    <row r="853" spans="1:26" ht="12.75">
      <c r="A853" s="439"/>
      <c r="B853" s="439"/>
      <c r="C853" s="439"/>
      <c r="D853" s="439"/>
      <c r="E853" s="439"/>
      <c r="F853" s="439"/>
      <c r="G853" s="439"/>
      <c r="H853" s="439"/>
      <c r="I853" s="439"/>
      <c r="J853" s="439"/>
      <c r="K853" s="439"/>
      <c r="L853" s="439"/>
      <c r="M853" s="439"/>
      <c r="N853" s="439"/>
      <c r="O853" s="439"/>
      <c r="P853" s="439"/>
      <c r="Q853" s="439"/>
      <c r="R853" s="439"/>
      <c r="S853" s="439"/>
      <c r="T853" s="439"/>
      <c r="U853" s="439"/>
      <c r="V853" s="439"/>
      <c r="W853" s="439"/>
      <c r="X853" s="439"/>
      <c r="Y853" s="439"/>
      <c r="Z853" s="439"/>
    </row>
    <row r="854" spans="1:26" ht="12.75">
      <c r="A854" s="439"/>
      <c r="B854" s="439"/>
      <c r="C854" s="439"/>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row>
    <row r="855" spans="1:26" ht="12.75">
      <c r="A855" s="439"/>
      <c r="B855" s="439"/>
      <c r="C855" s="439"/>
      <c r="D855" s="439"/>
      <c r="E855" s="439"/>
      <c r="F855" s="439"/>
      <c r="G855" s="439"/>
      <c r="H855" s="439"/>
      <c r="I855" s="439"/>
      <c r="J855" s="439"/>
      <c r="K855" s="439"/>
      <c r="L855" s="439"/>
      <c r="M855" s="439"/>
      <c r="N855" s="439"/>
      <c r="O855" s="439"/>
      <c r="P855" s="439"/>
      <c r="Q855" s="439"/>
      <c r="R855" s="439"/>
      <c r="S855" s="439"/>
      <c r="T855" s="439"/>
      <c r="U855" s="439"/>
      <c r="V855" s="439"/>
      <c r="W855" s="439"/>
      <c r="X855" s="439"/>
      <c r="Y855" s="439"/>
      <c r="Z855" s="439"/>
    </row>
    <row r="856" spans="1:26" ht="12.75">
      <c r="A856" s="439"/>
      <c r="B856" s="439"/>
      <c r="C856" s="439"/>
      <c r="D856" s="439"/>
      <c r="E856" s="439"/>
      <c r="F856" s="439"/>
      <c r="G856" s="439"/>
      <c r="H856" s="439"/>
      <c r="I856" s="439"/>
      <c r="J856" s="439"/>
      <c r="K856" s="439"/>
      <c r="L856" s="439"/>
      <c r="M856" s="439"/>
      <c r="N856" s="439"/>
      <c r="O856" s="439"/>
      <c r="P856" s="439"/>
      <c r="Q856" s="439"/>
      <c r="R856" s="439"/>
      <c r="S856" s="439"/>
      <c r="T856" s="439"/>
      <c r="U856" s="439"/>
      <c r="V856" s="439"/>
      <c r="W856" s="439"/>
      <c r="X856" s="439"/>
      <c r="Y856" s="439"/>
      <c r="Z856" s="439"/>
    </row>
    <row r="857" spans="1:26" ht="12.75">
      <c r="A857" s="439"/>
      <c r="B857" s="439"/>
      <c r="C857" s="439"/>
      <c r="D857" s="439"/>
      <c r="E857" s="439"/>
      <c r="F857" s="439"/>
      <c r="G857" s="439"/>
      <c r="H857" s="439"/>
      <c r="I857" s="439"/>
      <c r="J857" s="439"/>
      <c r="K857" s="439"/>
      <c r="L857" s="439"/>
      <c r="M857" s="439"/>
      <c r="N857" s="439"/>
      <c r="O857" s="439"/>
      <c r="P857" s="439"/>
      <c r="Q857" s="439"/>
      <c r="R857" s="439"/>
      <c r="S857" s="439"/>
      <c r="T857" s="439"/>
      <c r="U857" s="439"/>
      <c r="V857" s="439"/>
      <c r="W857" s="439"/>
      <c r="X857" s="439"/>
      <c r="Y857" s="439"/>
      <c r="Z857" s="439"/>
    </row>
    <row r="858" spans="1:26" ht="12.75">
      <c r="A858" s="439"/>
      <c r="B858" s="439"/>
      <c r="C858" s="439"/>
      <c r="D858" s="439"/>
      <c r="E858" s="439"/>
      <c r="F858" s="439"/>
      <c r="G858" s="439"/>
      <c r="H858" s="439"/>
      <c r="I858" s="439"/>
      <c r="J858" s="439"/>
      <c r="K858" s="439"/>
      <c r="L858" s="439"/>
      <c r="M858" s="439"/>
      <c r="N858" s="439"/>
      <c r="O858" s="439"/>
      <c r="P858" s="439"/>
      <c r="Q858" s="439"/>
      <c r="R858" s="439"/>
      <c r="S858" s="439"/>
      <c r="T858" s="439"/>
      <c r="U858" s="439"/>
      <c r="V858" s="439"/>
      <c r="W858" s="439"/>
      <c r="X858" s="439"/>
      <c r="Y858" s="439"/>
      <c r="Z858" s="439"/>
    </row>
    <row r="859" spans="1:26" ht="12.75">
      <c r="A859" s="439"/>
      <c r="B859" s="439"/>
      <c r="C859" s="439"/>
      <c r="D859" s="439"/>
      <c r="E859" s="439"/>
      <c r="F859" s="439"/>
      <c r="G859" s="439"/>
      <c r="H859" s="439"/>
      <c r="I859" s="439"/>
      <c r="J859" s="439"/>
      <c r="K859" s="439"/>
      <c r="L859" s="439"/>
      <c r="M859" s="439"/>
      <c r="N859" s="439"/>
      <c r="O859" s="439"/>
      <c r="P859" s="439"/>
      <c r="Q859" s="439"/>
      <c r="R859" s="439"/>
      <c r="S859" s="439"/>
      <c r="T859" s="439"/>
      <c r="U859" s="439"/>
      <c r="V859" s="439"/>
      <c r="W859" s="439"/>
      <c r="X859" s="439"/>
      <c r="Y859" s="439"/>
      <c r="Z859" s="439"/>
    </row>
    <row r="860" spans="1:26" ht="12.75">
      <c r="A860" s="439"/>
      <c r="B860" s="439"/>
      <c r="C860" s="439"/>
      <c r="D860" s="439"/>
      <c r="E860" s="439"/>
      <c r="F860" s="439"/>
      <c r="G860" s="439"/>
      <c r="H860" s="439"/>
      <c r="I860" s="439"/>
      <c r="J860" s="439"/>
      <c r="K860" s="439"/>
      <c r="L860" s="439"/>
      <c r="M860" s="439"/>
      <c r="N860" s="439"/>
      <c r="O860" s="439"/>
      <c r="P860" s="439"/>
      <c r="Q860" s="439"/>
      <c r="R860" s="439"/>
      <c r="S860" s="439"/>
      <c r="T860" s="439"/>
      <c r="U860" s="439"/>
      <c r="V860" s="439"/>
      <c r="W860" s="439"/>
      <c r="X860" s="439"/>
      <c r="Y860" s="439"/>
      <c r="Z860" s="439"/>
    </row>
    <row r="861" spans="1:26" ht="12.75">
      <c r="A861" s="439"/>
      <c r="B861" s="439"/>
      <c r="C861" s="439"/>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row>
    <row r="862" spans="1:26" ht="12.75">
      <c r="A862" s="439"/>
      <c r="B862" s="439"/>
      <c r="C862" s="439"/>
      <c r="D862" s="439"/>
      <c r="E862" s="439"/>
      <c r="F862" s="439"/>
      <c r="G862" s="439"/>
      <c r="H862" s="439"/>
      <c r="I862" s="439"/>
      <c r="J862" s="439"/>
      <c r="K862" s="439"/>
      <c r="L862" s="439"/>
      <c r="M862" s="439"/>
      <c r="N862" s="439"/>
      <c r="O862" s="439"/>
      <c r="P862" s="439"/>
      <c r="Q862" s="439"/>
      <c r="R862" s="439"/>
      <c r="S862" s="439"/>
      <c r="T862" s="439"/>
      <c r="U862" s="439"/>
      <c r="V862" s="439"/>
      <c r="W862" s="439"/>
      <c r="X862" s="439"/>
      <c r="Y862" s="439"/>
      <c r="Z862" s="439"/>
    </row>
    <row r="863" spans="1:26" ht="12.75">
      <c r="A863" s="439"/>
      <c r="B863" s="439"/>
      <c r="C863" s="439"/>
      <c r="D863" s="439"/>
      <c r="E863" s="439"/>
      <c r="F863" s="439"/>
      <c r="G863" s="439"/>
      <c r="H863" s="439"/>
      <c r="I863" s="439"/>
      <c r="J863" s="439"/>
      <c r="K863" s="439"/>
      <c r="L863" s="439"/>
      <c r="M863" s="439"/>
      <c r="N863" s="439"/>
      <c r="O863" s="439"/>
      <c r="P863" s="439"/>
      <c r="Q863" s="439"/>
      <c r="R863" s="439"/>
      <c r="S863" s="439"/>
      <c r="T863" s="439"/>
      <c r="U863" s="439"/>
      <c r="V863" s="439"/>
      <c r="W863" s="439"/>
      <c r="X863" s="439"/>
      <c r="Y863" s="439"/>
      <c r="Z863" s="439"/>
    </row>
    <row r="864" spans="1:26" ht="12.75">
      <c r="A864" s="439"/>
      <c r="B864" s="439"/>
      <c r="C864" s="439"/>
      <c r="D864" s="439"/>
      <c r="E864" s="439"/>
      <c r="F864" s="439"/>
      <c r="G864" s="439"/>
      <c r="H864" s="439"/>
      <c r="I864" s="439"/>
      <c r="J864" s="439"/>
      <c r="K864" s="439"/>
      <c r="L864" s="439"/>
      <c r="M864" s="439"/>
      <c r="N864" s="439"/>
      <c r="O864" s="439"/>
      <c r="P864" s="439"/>
      <c r="Q864" s="439"/>
      <c r="R864" s="439"/>
      <c r="S864" s="439"/>
      <c r="T864" s="439"/>
      <c r="U864" s="439"/>
      <c r="V864" s="439"/>
      <c r="W864" s="439"/>
      <c r="X864" s="439"/>
      <c r="Y864" s="439"/>
      <c r="Z864" s="439"/>
    </row>
    <row r="865" spans="1:26" ht="12.75">
      <c r="A865" s="439"/>
      <c r="B865" s="439"/>
      <c r="C865" s="439"/>
      <c r="D865" s="439"/>
      <c r="E865" s="439"/>
      <c r="F865" s="439"/>
      <c r="G865" s="439"/>
      <c r="H865" s="439"/>
      <c r="I865" s="439"/>
      <c r="J865" s="439"/>
      <c r="K865" s="439"/>
      <c r="L865" s="439"/>
      <c r="M865" s="439"/>
      <c r="N865" s="439"/>
      <c r="O865" s="439"/>
      <c r="P865" s="439"/>
      <c r="Q865" s="439"/>
      <c r="R865" s="439"/>
      <c r="S865" s="439"/>
      <c r="T865" s="439"/>
      <c r="U865" s="439"/>
      <c r="V865" s="439"/>
      <c r="W865" s="439"/>
      <c r="X865" s="439"/>
      <c r="Y865" s="439"/>
      <c r="Z865" s="439"/>
    </row>
    <row r="866" spans="1:26" ht="12.75">
      <c r="A866" s="439"/>
      <c r="B866" s="439"/>
      <c r="C866" s="439"/>
      <c r="D866" s="439"/>
      <c r="E866" s="439"/>
      <c r="F866" s="439"/>
      <c r="G866" s="439"/>
      <c r="H866" s="439"/>
      <c r="I866" s="439"/>
      <c r="J866" s="439"/>
      <c r="K866" s="439"/>
      <c r="L866" s="439"/>
      <c r="M866" s="439"/>
      <c r="N866" s="439"/>
      <c r="O866" s="439"/>
      <c r="P866" s="439"/>
      <c r="Q866" s="439"/>
      <c r="R866" s="439"/>
      <c r="S866" s="439"/>
      <c r="T866" s="439"/>
      <c r="U866" s="439"/>
      <c r="V866" s="439"/>
      <c r="W866" s="439"/>
      <c r="X866" s="439"/>
      <c r="Y866" s="439"/>
      <c r="Z866" s="439"/>
    </row>
    <row r="867" spans="1:26" ht="12.75">
      <c r="A867" s="439"/>
      <c r="B867" s="439"/>
      <c r="C867" s="439"/>
      <c r="D867" s="439"/>
      <c r="E867" s="439"/>
      <c r="F867" s="439"/>
      <c r="G867" s="439"/>
      <c r="H867" s="439"/>
      <c r="I867" s="439"/>
      <c r="J867" s="439"/>
      <c r="K867" s="439"/>
      <c r="L867" s="439"/>
      <c r="M867" s="439"/>
      <c r="N867" s="439"/>
      <c r="O867" s="439"/>
      <c r="P867" s="439"/>
      <c r="Q867" s="439"/>
      <c r="R867" s="439"/>
      <c r="S867" s="439"/>
      <c r="T867" s="439"/>
      <c r="U867" s="439"/>
      <c r="V867" s="439"/>
      <c r="W867" s="439"/>
      <c r="X867" s="439"/>
      <c r="Y867" s="439"/>
      <c r="Z867" s="439"/>
    </row>
    <row r="868" spans="1:26" ht="12.75">
      <c r="A868" s="439"/>
      <c r="B868" s="439"/>
      <c r="C868" s="439"/>
      <c r="D868" s="439"/>
      <c r="E868" s="439"/>
      <c r="F868" s="439"/>
      <c r="G868" s="439"/>
      <c r="H868" s="439"/>
      <c r="I868" s="439"/>
      <c r="J868" s="439"/>
      <c r="K868" s="439"/>
      <c r="L868" s="439"/>
      <c r="M868" s="439"/>
      <c r="N868" s="439"/>
      <c r="O868" s="439"/>
      <c r="P868" s="439"/>
      <c r="Q868" s="439"/>
      <c r="R868" s="439"/>
      <c r="S868" s="439"/>
      <c r="T868" s="439"/>
      <c r="U868" s="439"/>
      <c r="V868" s="439"/>
      <c r="W868" s="439"/>
      <c r="X868" s="439"/>
      <c r="Y868" s="439"/>
      <c r="Z868" s="439"/>
    </row>
    <row r="869" spans="1:26" ht="12.75">
      <c r="A869" s="439"/>
      <c r="B869" s="439"/>
      <c r="C869" s="439"/>
      <c r="D869" s="439"/>
      <c r="E869" s="439"/>
      <c r="F869" s="439"/>
      <c r="G869" s="439"/>
      <c r="H869" s="439"/>
      <c r="I869" s="439"/>
      <c r="J869" s="439"/>
      <c r="K869" s="439"/>
      <c r="L869" s="439"/>
      <c r="M869" s="439"/>
      <c r="N869" s="439"/>
      <c r="O869" s="439"/>
      <c r="P869" s="439"/>
      <c r="Q869" s="439"/>
      <c r="R869" s="439"/>
      <c r="S869" s="439"/>
      <c r="T869" s="439"/>
      <c r="U869" s="439"/>
      <c r="V869" s="439"/>
      <c r="W869" s="439"/>
      <c r="X869" s="439"/>
      <c r="Y869" s="439"/>
      <c r="Z869" s="439"/>
    </row>
    <row r="870" spans="1:26" ht="12.75">
      <c r="A870" s="439"/>
      <c r="B870" s="439"/>
      <c r="C870" s="439"/>
      <c r="D870" s="439"/>
      <c r="E870" s="439"/>
      <c r="F870" s="439"/>
      <c r="G870" s="439"/>
      <c r="H870" s="439"/>
      <c r="I870" s="439"/>
      <c r="J870" s="439"/>
      <c r="K870" s="439"/>
      <c r="L870" s="439"/>
      <c r="M870" s="439"/>
      <c r="N870" s="439"/>
      <c r="O870" s="439"/>
      <c r="P870" s="439"/>
      <c r="Q870" s="439"/>
      <c r="R870" s="439"/>
      <c r="S870" s="439"/>
      <c r="T870" s="439"/>
      <c r="U870" s="439"/>
      <c r="V870" s="439"/>
      <c r="W870" s="439"/>
      <c r="X870" s="439"/>
      <c r="Y870" s="439"/>
      <c r="Z870" s="439"/>
    </row>
    <row r="871" spans="1:26" ht="12.75">
      <c r="A871" s="439"/>
      <c r="B871" s="439"/>
      <c r="C871" s="439"/>
      <c r="D871" s="439"/>
      <c r="E871" s="439"/>
      <c r="F871" s="439"/>
      <c r="G871" s="439"/>
      <c r="H871" s="439"/>
      <c r="I871" s="439"/>
      <c r="J871" s="439"/>
      <c r="K871" s="439"/>
      <c r="L871" s="439"/>
      <c r="M871" s="439"/>
      <c r="N871" s="439"/>
      <c r="O871" s="439"/>
      <c r="P871" s="439"/>
      <c r="Q871" s="439"/>
      <c r="R871" s="439"/>
      <c r="S871" s="439"/>
      <c r="T871" s="439"/>
      <c r="U871" s="439"/>
      <c r="V871" s="439"/>
      <c r="W871" s="439"/>
      <c r="X871" s="439"/>
      <c r="Y871" s="439"/>
      <c r="Z871" s="439"/>
    </row>
    <row r="872" spans="1:26" ht="12.75">
      <c r="A872" s="439"/>
      <c r="B872" s="439"/>
      <c r="C872" s="439"/>
      <c r="D872" s="439"/>
      <c r="E872" s="439"/>
      <c r="F872" s="439"/>
      <c r="G872" s="439"/>
      <c r="H872" s="439"/>
      <c r="I872" s="439"/>
      <c r="J872" s="439"/>
      <c r="K872" s="439"/>
      <c r="L872" s="439"/>
      <c r="M872" s="439"/>
      <c r="N872" s="439"/>
      <c r="O872" s="439"/>
      <c r="P872" s="439"/>
      <c r="Q872" s="439"/>
      <c r="R872" s="439"/>
      <c r="S872" s="439"/>
      <c r="T872" s="439"/>
      <c r="U872" s="439"/>
      <c r="V872" s="439"/>
      <c r="W872" s="439"/>
      <c r="X872" s="439"/>
      <c r="Y872" s="439"/>
      <c r="Z872" s="439"/>
    </row>
    <row r="873" spans="1:26" ht="12.75">
      <c r="A873" s="439"/>
      <c r="B873" s="439"/>
      <c r="C873" s="439"/>
      <c r="D873" s="439"/>
      <c r="E873" s="439"/>
      <c r="F873" s="439"/>
      <c r="G873" s="439"/>
      <c r="H873" s="439"/>
      <c r="I873" s="439"/>
      <c r="J873" s="439"/>
      <c r="K873" s="439"/>
      <c r="L873" s="439"/>
      <c r="M873" s="439"/>
      <c r="N873" s="439"/>
      <c r="O873" s="439"/>
      <c r="P873" s="439"/>
      <c r="Q873" s="439"/>
      <c r="R873" s="439"/>
      <c r="S873" s="439"/>
      <c r="T873" s="439"/>
      <c r="U873" s="439"/>
      <c r="V873" s="439"/>
      <c r="W873" s="439"/>
      <c r="X873" s="439"/>
      <c r="Y873" s="439"/>
      <c r="Z873" s="439"/>
    </row>
    <row r="874" spans="1:26" ht="12.75">
      <c r="A874" s="439"/>
      <c r="B874" s="439"/>
      <c r="C874" s="439"/>
      <c r="D874" s="439"/>
      <c r="E874" s="439"/>
      <c r="F874" s="439"/>
      <c r="G874" s="439"/>
      <c r="H874" s="439"/>
      <c r="I874" s="439"/>
      <c r="J874" s="439"/>
      <c r="K874" s="439"/>
      <c r="L874" s="439"/>
      <c r="M874" s="439"/>
      <c r="N874" s="439"/>
      <c r="O874" s="439"/>
      <c r="P874" s="439"/>
      <c r="Q874" s="439"/>
      <c r="R874" s="439"/>
      <c r="S874" s="439"/>
      <c r="T874" s="439"/>
      <c r="U874" s="439"/>
      <c r="V874" s="439"/>
      <c r="W874" s="439"/>
      <c r="X874" s="439"/>
      <c r="Y874" s="439"/>
      <c r="Z874" s="439"/>
    </row>
    <row r="875" spans="1:26" ht="12.75">
      <c r="A875" s="439"/>
      <c r="B875" s="439"/>
      <c r="C875" s="439"/>
      <c r="D875" s="439"/>
      <c r="E875" s="439"/>
      <c r="F875" s="439"/>
      <c r="G875" s="439"/>
      <c r="H875" s="439"/>
      <c r="I875" s="439"/>
      <c r="J875" s="439"/>
      <c r="K875" s="439"/>
      <c r="L875" s="439"/>
      <c r="M875" s="439"/>
      <c r="N875" s="439"/>
      <c r="O875" s="439"/>
      <c r="P875" s="439"/>
      <c r="Q875" s="439"/>
      <c r="R875" s="439"/>
      <c r="S875" s="439"/>
      <c r="T875" s="439"/>
      <c r="U875" s="439"/>
      <c r="V875" s="439"/>
      <c r="W875" s="439"/>
      <c r="X875" s="439"/>
      <c r="Y875" s="439"/>
      <c r="Z875" s="439"/>
    </row>
    <row r="876" spans="1:26" ht="12.75">
      <c r="A876" s="439"/>
      <c r="B876" s="439"/>
      <c r="C876" s="439"/>
      <c r="D876" s="439"/>
      <c r="E876" s="439"/>
      <c r="F876" s="439"/>
      <c r="G876" s="439"/>
      <c r="H876" s="439"/>
      <c r="I876" s="439"/>
      <c r="J876" s="439"/>
      <c r="K876" s="439"/>
      <c r="L876" s="439"/>
      <c r="M876" s="439"/>
      <c r="N876" s="439"/>
      <c r="O876" s="439"/>
      <c r="P876" s="439"/>
      <c r="Q876" s="439"/>
      <c r="R876" s="439"/>
      <c r="S876" s="439"/>
      <c r="T876" s="439"/>
      <c r="U876" s="439"/>
      <c r="V876" s="439"/>
      <c r="W876" s="439"/>
      <c r="X876" s="439"/>
      <c r="Y876" s="439"/>
      <c r="Z876" s="439"/>
    </row>
    <row r="877" spans="1:26" ht="12.75">
      <c r="A877" s="439"/>
      <c r="B877" s="439"/>
      <c r="C877" s="439"/>
      <c r="D877" s="439"/>
      <c r="E877" s="439"/>
      <c r="F877" s="439"/>
      <c r="G877" s="439"/>
      <c r="H877" s="439"/>
      <c r="I877" s="439"/>
      <c r="J877" s="439"/>
      <c r="K877" s="439"/>
      <c r="L877" s="439"/>
      <c r="M877" s="439"/>
      <c r="N877" s="439"/>
      <c r="O877" s="439"/>
      <c r="P877" s="439"/>
      <c r="Q877" s="439"/>
      <c r="R877" s="439"/>
      <c r="S877" s="439"/>
      <c r="T877" s="439"/>
      <c r="U877" s="439"/>
      <c r="V877" s="439"/>
      <c r="W877" s="439"/>
      <c r="X877" s="439"/>
      <c r="Y877" s="439"/>
      <c r="Z877" s="439"/>
    </row>
    <row r="878" spans="1:26" ht="12.75">
      <c r="A878" s="439"/>
      <c r="B878" s="439"/>
      <c r="C878" s="439"/>
      <c r="D878" s="439"/>
      <c r="E878" s="439"/>
      <c r="F878" s="439"/>
      <c r="G878" s="439"/>
      <c r="H878" s="439"/>
      <c r="I878" s="439"/>
      <c r="J878" s="439"/>
      <c r="K878" s="439"/>
      <c r="L878" s="439"/>
      <c r="M878" s="439"/>
      <c r="N878" s="439"/>
      <c r="O878" s="439"/>
      <c r="P878" s="439"/>
      <c r="Q878" s="439"/>
      <c r="R878" s="439"/>
      <c r="S878" s="439"/>
      <c r="T878" s="439"/>
      <c r="U878" s="439"/>
      <c r="V878" s="439"/>
      <c r="W878" s="439"/>
      <c r="X878" s="439"/>
      <c r="Y878" s="439"/>
      <c r="Z878" s="439"/>
    </row>
    <row r="879" spans="1:26" ht="12.75">
      <c r="A879" s="439"/>
      <c r="B879" s="439"/>
      <c r="C879" s="439"/>
      <c r="D879" s="439"/>
      <c r="E879" s="439"/>
      <c r="F879" s="439"/>
      <c r="G879" s="439"/>
      <c r="H879" s="439"/>
      <c r="I879" s="439"/>
      <c r="J879" s="439"/>
      <c r="K879" s="439"/>
      <c r="L879" s="439"/>
      <c r="M879" s="439"/>
      <c r="N879" s="439"/>
      <c r="O879" s="439"/>
      <c r="P879" s="439"/>
      <c r="Q879" s="439"/>
      <c r="R879" s="439"/>
      <c r="S879" s="439"/>
      <c r="T879" s="439"/>
      <c r="U879" s="439"/>
      <c r="V879" s="439"/>
      <c r="W879" s="439"/>
      <c r="X879" s="439"/>
      <c r="Y879" s="439"/>
      <c r="Z879" s="439"/>
    </row>
    <row r="880" spans="1:26" ht="12.75">
      <c r="A880" s="439"/>
      <c r="B880" s="439"/>
      <c r="C880" s="439"/>
      <c r="D880" s="439"/>
      <c r="E880" s="439"/>
      <c r="F880" s="439"/>
      <c r="G880" s="439"/>
      <c r="H880" s="439"/>
      <c r="I880" s="439"/>
      <c r="J880" s="439"/>
      <c r="K880" s="439"/>
      <c r="L880" s="439"/>
      <c r="M880" s="439"/>
      <c r="N880" s="439"/>
      <c r="O880" s="439"/>
      <c r="P880" s="439"/>
      <c r="Q880" s="439"/>
      <c r="R880" s="439"/>
      <c r="S880" s="439"/>
      <c r="T880" s="439"/>
      <c r="U880" s="439"/>
      <c r="V880" s="439"/>
      <c r="W880" s="439"/>
      <c r="X880" s="439"/>
      <c r="Y880" s="439"/>
      <c r="Z880" s="439"/>
    </row>
    <row r="881" spans="1:26" ht="12.75">
      <c r="A881" s="439"/>
      <c r="B881" s="439"/>
      <c r="C881" s="439"/>
      <c r="D881" s="439"/>
      <c r="E881" s="439"/>
      <c r="F881" s="439"/>
      <c r="G881" s="439"/>
      <c r="H881" s="439"/>
      <c r="I881" s="439"/>
      <c r="J881" s="439"/>
      <c r="K881" s="439"/>
      <c r="L881" s="439"/>
      <c r="M881" s="439"/>
      <c r="N881" s="439"/>
      <c r="O881" s="439"/>
      <c r="P881" s="439"/>
      <c r="Q881" s="439"/>
      <c r="R881" s="439"/>
      <c r="S881" s="439"/>
      <c r="T881" s="439"/>
      <c r="U881" s="439"/>
      <c r="V881" s="439"/>
      <c r="W881" s="439"/>
      <c r="X881" s="439"/>
      <c r="Y881" s="439"/>
      <c r="Z881" s="439"/>
    </row>
    <row r="882" spans="1:26" ht="12.75">
      <c r="A882" s="439"/>
      <c r="B882" s="439"/>
      <c r="C882" s="439"/>
      <c r="D882" s="439"/>
      <c r="E882" s="439"/>
      <c r="F882" s="439"/>
      <c r="G882" s="439"/>
      <c r="H882" s="439"/>
      <c r="I882" s="439"/>
      <c r="J882" s="439"/>
      <c r="K882" s="439"/>
      <c r="L882" s="439"/>
      <c r="M882" s="439"/>
      <c r="N882" s="439"/>
      <c r="O882" s="439"/>
      <c r="P882" s="439"/>
      <c r="Q882" s="439"/>
      <c r="R882" s="439"/>
      <c r="S882" s="439"/>
      <c r="T882" s="439"/>
      <c r="U882" s="439"/>
      <c r="V882" s="439"/>
      <c r="W882" s="439"/>
      <c r="X882" s="439"/>
      <c r="Y882" s="439"/>
      <c r="Z882" s="439"/>
    </row>
    <row r="883" spans="1:26" ht="12.75">
      <c r="A883" s="439"/>
      <c r="B883" s="439"/>
      <c r="C883" s="439"/>
      <c r="D883" s="439"/>
      <c r="E883" s="439"/>
      <c r="F883" s="439"/>
      <c r="G883" s="439"/>
      <c r="H883" s="439"/>
      <c r="I883" s="439"/>
      <c r="J883" s="439"/>
      <c r="K883" s="439"/>
      <c r="L883" s="439"/>
      <c r="M883" s="439"/>
      <c r="N883" s="439"/>
      <c r="O883" s="439"/>
      <c r="P883" s="439"/>
      <c r="Q883" s="439"/>
      <c r="R883" s="439"/>
      <c r="S883" s="439"/>
      <c r="T883" s="439"/>
      <c r="U883" s="439"/>
      <c r="V883" s="439"/>
      <c r="W883" s="439"/>
      <c r="X883" s="439"/>
      <c r="Y883" s="439"/>
      <c r="Z883" s="439"/>
    </row>
    <row r="884" spans="1:26" ht="12.75">
      <c r="A884" s="439"/>
      <c r="B884" s="439"/>
      <c r="C884" s="439"/>
      <c r="D884" s="439"/>
      <c r="E884" s="439"/>
      <c r="F884" s="439"/>
      <c r="G884" s="439"/>
      <c r="H884" s="439"/>
      <c r="I884" s="439"/>
      <c r="J884" s="439"/>
      <c r="K884" s="439"/>
      <c r="L884" s="439"/>
      <c r="M884" s="439"/>
      <c r="N884" s="439"/>
      <c r="O884" s="439"/>
      <c r="P884" s="439"/>
      <c r="Q884" s="439"/>
      <c r="R884" s="439"/>
      <c r="S884" s="439"/>
      <c r="T884" s="439"/>
      <c r="U884" s="439"/>
      <c r="V884" s="439"/>
      <c r="W884" s="439"/>
      <c r="X884" s="439"/>
      <c r="Y884" s="439"/>
      <c r="Z884" s="439"/>
    </row>
    <row r="885" spans="1:26" ht="12.75">
      <c r="A885" s="439"/>
      <c r="B885" s="439"/>
      <c r="C885" s="439"/>
      <c r="D885" s="439"/>
      <c r="E885" s="439"/>
      <c r="F885" s="439"/>
      <c r="G885" s="439"/>
      <c r="H885" s="439"/>
      <c r="I885" s="439"/>
      <c r="J885" s="439"/>
      <c r="K885" s="439"/>
      <c r="L885" s="439"/>
      <c r="M885" s="439"/>
      <c r="N885" s="439"/>
      <c r="O885" s="439"/>
      <c r="P885" s="439"/>
      <c r="Q885" s="439"/>
      <c r="R885" s="439"/>
      <c r="S885" s="439"/>
      <c r="T885" s="439"/>
      <c r="U885" s="439"/>
      <c r="V885" s="439"/>
      <c r="W885" s="439"/>
      <c r="X885" s="439"/>
      <c r="Y885" s="439"/>
      <c r="Z885" s="439"/>
    </row>
    <row r="886" spans="1:26" ht="12.75">
      <c r="A886" s="439"/>
      <c r="B886" s="439"/>
      <c r="C886" s="439"/>
      <c r="D886" s="439"/>
      <c r="E886" s="439"/>
      <c r="F886" s="439"/>
      <c r="G886" s="439"/>
      <c r="H886" s="439"/>
      <c r="I886" s="439"/>
      <c r="J886" s="439"/>
      <c r="K886" s="439"/>
      <c r="L886" s="439"/>
      <c r="M886" s="439"/>
      <c r="N886" s="439"/>
      <c r="O886" s="439"/>
      <c r="P886" s="439"/>
      <c r="Q886" s="439"/>
      <c r="R886" s="439"/>
      <c r="S886" s="439"/>
      <c r="T886" s="439"/>
      <c r="U886" s="439"/>
      <c r="V886" s="439"/>
      <c r="W886" s="439"/>
      <c r="X886" s="439"/>
      <c r="Y886" s="439"/>
      <c r="Z886" s="439"/>
    </row>
    <row r="887" spans="1:26" ht="12.75">
      <c r="A887" s="439"/>
      <c r="B887" s="439"/>
      <c r="C887" s="439"/>
      <c r="D887" s="439"/>
      <c r="E887" s="439"/>
      <c r="F887" s="439"/>
      <c r="G887" s="439"/>
      <c r="H887" s="439"/>
      <c r="I887" s="439"/>
      <c r="J887" s="439"/>
      <c r="K887" s="439"/>
      <c r="L887" s="439"/>
      <c r="M887" s="439"/>
      <c r="N887" s="439"/>
      <c r="O887" s="439"/>
      <c r="P887" s="439"/>
      <c r="Q887" s="439"/>
      <c r="R887" s="439"/>
      <c r="S887" s="439"/>
      <c r="T887" s="439"/>
      <c r="U887" s="439"/>
      <c r="V887" s="439"/>
      <c r="W887" s="439"/>
      <c r="X887" s="439"/>
      <c r="Y887" s="439"/>
      <c r="Z887" s="439"/>
    </row>
    <row r="888" spans="1:26" ht="12.75">
      <c r="A888" s="439"/>
      <c r="B888" s="439"/>
      <c r="C888" s="439"/>
      <c r="D888" s="439"/>
      <c r="E888" s="439"/>
      <c r="F888" s="439"/>
      <c r="G888" s="439"/>
      <c r="H888" s="439"/>
      <c r="I888" s="439"/>
      <c r="J888" s="439"/>
      <c r="K888" s="439"/>
      <c r="L888" s="439"/>
      <c r="M888" s="439"/>
      <c r="N888" s="439"/>
      <c r="O888" s="439"/>
      <c r="P888" s="439"/>
      <c r="Q888" s="439"/>
      <c r="R888" s="439"/>
      <c r="S888" s="439"/>
      <c r="T888" s="439"/>
      <c r="U888" s="439"/>
      <c r="V888" s="439"/>
      <c r="W888" s="439"/>
      <c r="X888" s="439"/>
      <c r="Y888" s="439"/>
      <c r="Z888" s="439"/>
    </row>
    <row r="889" spans="1:26" ht="12.75">
      <c r="A889" s="439"/>
      <c r="B889" s="439"/>
      <c r="C889" s="439"/>
      <c r="D889" s="439"/>
      <c r="E889" s="439"/>
      <c r="F889" s="439"/>
      <c r="G889" s="439"/>
      <c r="H889" s="439"/>
      <c r="I889" s="439"/>
      <c r="J889" s="439"/>
      <c r="K889" s="439"/>
      <c r="L889" s="439"/>
      <c r="M889" s="439"/>
      <c r="N889" s="439"/>
      <c r="O889" s="439"/>
      <c r="P889" s="439"/>
      <c r="Q889" s="439"/>
      <c r="R889" s="439"/>
      <c r="S889" s="439"/>
      <c r="T889" s="439"/>
      <c r="U889" s="439"/>
      <c r="V889" s="439"/>
      <c r="W889" s="439"/>
      <c r="X889" s="439"/>
      <c r="Y889" s="439"/>
      <c r="Z889" s="439"/>
    </row>
    <row r="890" spans="1:26" ht="12.75">
      <c r="A890" s="439"/>
      <c r="B890" s="439"/>
      <c r="C890" s="439"/>
      <c r="D890" s="439"/>
      <c r="E890" s="439"/>
      <c r="F890" s="439"/>
      <c r="G890" s="439"/>
      <c r="H890" s="439"/>
      <c r="I890" s="439"/>
      <c r="J890" s="439"/>
      <c r="K890" s="439"/>
      <c r="L890" s="439"/>
      <c r="M890" s="439"/>
      <c r="N890" s="439"/>
      <c r="O890" s="439"/>
      <c r="P890" s="439"/>
      <c r="Q890" s="439"/>
      <c r="R890" s="439"/>
      <c r="S890" s="439"/>
      <c r="T890" s="439"/>
      <c r="U890" s="439"/>
      <c r="V890" s="439"/>
      <c r="W890" s="439"/>
      <c r="X890" s="439"/>
      <c r="Y890" s="439"/>
      <c r="Z890" s="439"/>
    </row>
    <row r="891" spans="1:26" ht="12.75">
      <c r="A891" s="439"/>
      <c r="B891" s="439"/>
      <c r="C891" s="439"/>
      <c r="D891" s="439"/>
      <c r="E891" s="439"/>
      <c r="F891" s="439"/>
      <c r="G891" s="439"/>
      <c r="H891" s="439"/>
      <c r="I891" s="439"/>
      <c r="J891" s="439"/>
      <c r="K891" s="439"/>
      <c r="L891" s="439"/>
      <c r="M891" s="439"/>
      <c r="N891" s="439"/>
      <c r="O891" s="439"/>
      <c r="P891" s="439"/>
      <c r="Q891" s="439"/>
      <c r="R891" s="439"/>
      <c r="S891" s="439"/>
      <c r="T891" s="439"/>
      <c r="U891" s="439"/>
      <c r="V891" s="439"/>
      <c r="W891" s="439"/>
      <c r="X891" s="439"/>
      <c r="Y891" s="439"/>
      <c r="Z891" s="439"/>
    </row>
    <row r="892" spans="1:26" ht="12.75">
      <c r="A892" s="439"/>
      <c r="B892" s="439"/>
      <c r="C892" s="439"/>
      <c r="D892" s="439"/>
      <c r="E892" s="439"/>
      <c r="F892" s="439"/>
      <c r="G892" s="439"/>
      <c r="H892" s="439"/>
      <c r="I892" s="439"/>
      <c r="J892" s="439"/>
      <c r="K892" s="439"/>
      <c r="L892" s="439"/>
      <c r="M892" s="439"/>
      <c r="N892" s="439"/>
      <c r="O892" s="439"/>
      <c r="P892" s="439"/>
      <c r="Q892" s="439"/>
      <c r="R892" s="439"/>
      <c r="S892" s="439"/>
      <c r="T892" s="439"/>
      <c r="U892" s="439"/>
      <c r="V892" s="439"/>
      <c r="W892" s="439"/>
      <c r="X892" s="439"/>
      <c r="Y892" s="439"/>
      <c r="Z892" s="439"/>
    </row>
    <row r="893" spans="1:26" ht="12.75">
      <c r="A893" s="439"/>
      <c r="B893" s="439"/>
      <c r="C893" s="439"/>
      <c r="D893" s="439"/>
      <c r="E893" s="439"/>
      <c r="F893" s="439"/>
      <c r="G893" s="439"/>
      <c r="H893" s="439"/>
      <c r="I893" s="439"/>
      <c r="J893" s="439"/>
      <c r="K893" s="439"/>
      <c r="L893" s="439"/>
      <c r="M893" s="439"/>
      <c r="N893" s="439"/>
      <c r="O893" s="439"/>
      <c r="P893" s="439"/>
      <c r="Q893" s="439"/>
      <c r="R893" s="439"/>
      <c r="S893" s="439"/>
      <c r="T893" s="439"/>
      <c r="U893" s="439"/>
      <c r="V893" s="439"/>
      <c r="W893" s="439"/>
      <c r="X893" s="439"/>
      <c r="Y893" s="439"/>
      <c r="Z893" s="439"/>
    </row>
    <row r="894" spans="1:26" ht="12.75">
      <c r="A894" s="439"/>
      <c r="B894" s="439"/>
      <c r="C894" s="439"/>
      <c r="D894" s="439"/>
      <c r="E894" s="439"/>
      <c r="F894" s="439"/>
      <c r="G894" s="439"/>
      <c r="H894" s="439"/>
      <c r="I894" s="439"/>
      <c r="J894" s="439"/>
      <c r="K894" s="439"/>
      <c r="L894" s="439"/>
      <c r="M894" s="439"/>
      <c r="N894" s="439"/>
      <c r="O894" s="439"/>
      <c r="P894" s="439"/>
      <c r="Q894" s="439"/>
      <c r="R894" s="439"/>
      <c r="S894" s="439"/>
      <c r="T894" s="439"/>
      <c r="U894" s="439"/>
      <c r="V894" s="439"/>
      <c r="W894" s="439"/>
      <c r="X894" s="439"/>
      <c r="Y894" s="439"/>
      <c r="Z894" s="439"/>
    </row>
    <row r="895" spans="1:26" ht="12.75">
      <c r="A895" s="439"/>
      <c r="B895" s="439"/>
      <c r="C895" s="439"/>
      <c r="D895" s="439"/>
      <c r="E895" s="439"/>
      <c r="F895" s="439"/>
      <c r="G895" s="439"/>
      <c r="H895" s="439"/>
      <c r="I895" s="439"/>
      <c r="J895" s="439"/>
      <c r="K895" s="439"/>
      <c r="L895" s="439"/>
      <c r="M895" s="439"/>
      <c r="N895" s="439"/>
      <c r="O895" s="439"/>
      <c r="P895" s="439"/>
      <c r="Q895" s="439"/>
      <c r="R895" s="439"/>
      <c r="S895" s="439"/>
      <c r="T895" s="439"/>
      <c r="U895" s="439"/>
      <c r="V895" s="439"/>
      <c r="W895" s="439"/>
      <c r="X895" s="439"/>
      <c r="Y895" s="439"/>
      <c r="Z895" s="439"/>
    </row>
    <row r="896" spans="1:26" ht="12.75">
      <c r="A896" s="439"/>
      <c r="B896" s="439"/>
      <c r="C896" s="439"/>
      <c r="D896" s="439"/>
      <c r="E896" s="439"/>
      <c r="F896" s="439"/>
      <c r="G896" s="439"/>
      <c r="H896" s="439"/>
      <c r="I896" s="439"/>
      <c r="J896" s="439"/>
      <c r="K896" s="439"/>
      <c r="L896" s="439"/>
      <c r="M896" s="439"/>
      <c r="N896" s="439"/>
      <c r="O896" s="439"/>
      <c r="P896" s="439"/>
      <c r="Q896" s="439"/>
      <c r="R896" s="439"/>
      <c r="S896" s="439"/>
      <c r="T896" s="439"/>
      <c r="U896" s="439"/>
      <c r="V896" s="439"/>
      <c r="W896" s="439"/>
      <c r="X896" s="439"/>
      <c r="Y896" s="439"/>
      <c r="Z896" s="439"/>
    </row>
    <row r="897" spans="1:26" ht="12.75">
      <c r="A897" s="439"/>
      <c r="B897" s="439"/>
      <c r="C897" s="439"/>
      <c r="D897" s="439"/>
      <c r="E897" s="439"/>
      <c r="F897" s="439"/>
      <c r="G897" s="439"/>
      <c r="H897" s="439"/>
      <c r="I897" s="439"/>
      <c r="J897" s="439"/>
      <c r="K897" s="439"/>
      <c r="L897" s="439"/>
      <c r="M897" s="439"/>
      <c r="N897" s="439"/>
      <c r="O897" s="439"/>
      <c r="P897" s="439"/>
      <c r="Q897" s="439"/>
      <c r="R897" s="439"/>
      <c r="S897" s="439"/>
      <c r="T897" s="439"/>
      <c r="U897" s="439"/>
      <c r="V897" s="439"/>
      <c r="W897" s="439"/>
      <c r="X897" s="439"/>
      <c r="Y897" s="439"/>
      <c r="Z897" s="439"/>
    </row>
    <row r="898" spans="1:26" ht="12.75">
      <c r="A898" s="439"/>
      <c r="B898" s="439"/>
      <c r="C898" s="439"/>
      <c r="D898" s="439"/>
      <c r="E898" s="439"/>
      <c r="F898" s="439"/>
      <c r="G898" s="439"/>
      <c r="H898" s="439"/>
      <c r="I898" s="439"/>
      <c r="J898" s="439"/>
      <c r="K898" s="439"/>
      <c r="L898" s="439"/>
      <c r="M898" s="439"/>
      <c r="N898" s="439"/>
      <c r="O898" s="439"/>
      <c r="P898" s="439"/>
      <c r="Q898" s="439"/>
      <c r="R898" s="439"/>
      <c r="S898" s="439"/>
      <c r="T898" s="439"/>
      <c r="U898" s="439"/>
      <c r="V898" s="439"/>
      <c r="W898" s="439"/>
      <c r="X898" s="439"/>
      <c r="Y898" s="439"/>
      <c r="Z898" s="439"/>
    </row>
    <row r="899" spans="1:26" ht="12.75">
      <c r="A899" s="439"/>
      <c r="B899" s="439"/>
      <c r="C899" s="439"/>
      <c r="D899" s="439"/>
      <c r="E899" s="439"/>
      <c r="F899" s="439"/>
      <c r="G899" s="439"/>
      <c r="H899" s="439"/>
      <c r="I899" s="439"/>
      <c r="J899" s="439"/>
      <c r="K899" s="439"/>
      <c r="L899" s="439"/>
      <c r="M899" s="439"/>
      <c r="N899" s="439"/>
      <c r="O899" s="439"/>
      <c r="P899" s="439"/>
      <c r="Q899" s="439"/>
      <c r="R899" s="439"/>
      <c r="S899" s="439"/>
      <c r="T899" s="439"/>
      <c r="U899" s="439"/>
      <c r="V899" s="439"/>
      <c r="W899" s="439"/>
      <c r="X899" s="439"/>
      <c r="Y899" s="439"/>
      <c r="Z899" s="439"/>
    </row>
    <row r="900" spans="1:26" ht="12.75">
      <c r="A900" s="439"/>
      <c r="B900" s="439"/>
      <c r="C900" s="439"/>
      <c r="D900" s="439"/>
      <c r="E900" s="439"/>
      <c r="F900" s="439"/>
      <c r="G900" s="439"/>
      <c r="H900" s="439"/>
      <c r="I900" s="439"/>
      <c r="J900" s="439"/>
      <c r="K900" s="439"/>
      <c r="L900" s="439"/>
      <c r="M900" s="439"/>
      <c r="N900" s="439"/>
      <c r="O900" s="439"/>
      <c r="P900" s="439"/>
      <c r="Q900" s="439"/>
      <c r="R900" s="439"/>
      <c r="S900" s="439"/>
      <c r="T900" s="439"/>
      <c r="U900" s="439"/>
      <c r="V900" s="439"/>
      <c r="W900" s="439"/>
      <c r="X900" s="439"/>
      <c r="Y900" s="439"/>
      <c r="Z900" s="439"/>
    </row>
    <row r="901" spans="1:26" ht="12.75">
      <c r="A901" s="439"/>
      <c r="B901" s="439"/>
      <c r="C901" s="439"/>
      <c r="D901" s="439"/>
      <c r="E901" s="439"/>
      <c r="F901" s="439"/>
      <c r="G901" s="439"/>
      <c r="H901" s="439"/>
      <c r="I901" s="439"/>
      <c r="J901" s="439"/>
      <c r="K901" s="439"/>
      <c r="L901" s="439"/>
      <c r="M901" s="439"/>
      <c r="N901" s="439"/>
      <c r="O901" s="439"/>
      <c r="P901" s="439"/>
      <c r="Q901" s="439"/>
      <c r="R901" s="439"/>
      <c r="S901" s="439"/>
      <c r="T901" s="439"/>
      <c r="U901" s="439"/>
      <c r="V901" s="439"/>
      <c r="W901" s="439"/>
      <c r="X901" s="439"/>
      <c r="Y901" s="439"/>
      <c r="Z901" s="439"/>
    </row>
    <row r="902" spans="1:26" ht="12.75">
      <c r="A902" s="439"/>
      <c r="B902" s="439"/>
      <c r="C902" s="439"/>
      <c r="D902" s="439"/>
      <c r="E902" s="439"/>
      <c r="F902" s="439"/>
      <c r="G902" s="439"/>
      <c r="H902" s="439"/>
      <c r="I902" s="439"/>
      <c r="J902" s="439"/>
      <c r="K902" s="439"/>
      <c r="L902" s="439"/>
      <c r="M902" s="439"/>
      <c r="N902" s="439"/>
      <c r="O902" s="439"/>
      <c r="P902" s="439"/>
      <c r="Q902" s="439"/>
      <c r="R902" s="439"/>
      <c r="S902" s="439"/>
      <c r="T902" s="439"/>
      <c r="U902" s="439"/>
      <c r="V902" s="439"/>
      <c r="W902" s="439"/>
      <c r="X902" s="439"/>
      <c r="Y902" s="439"/>
      <c r="Z902" s="439"/>
    </row>
    <row r="903" spans="1:26" ht="12.75">
      <c r="A903" s="439"/>
      <c r="B903" s="439"/>
      <c r="C903" s="439"/>
      <c r="D903" s="439"/>
      <c r="E903" s="439"/>
      <c r="F903" s="439"/>
      <c r="G903" s="439"/>
      <c r="H903" s="439"/>
      <c r="I903" s="439"/>
      <c r="J903" s="439"/>
      <c r="K903" s="439"/>
      <c r="L903" s="439"/>
      <c r="M903" s="439"/>
      <c r="N903" s="439"/>
      <c r="O903" s="439"/>
      <c r="P903" s="439"/>
      <c r="Q903" s="439"/>
      <c r="R903" s="439"/>
      <c r="S903" s="439"/>
      <c r="T903" s="439"/>
      <c r="U903" s="439"/>
      <c r="V903" s="439"/>
      <c r="W903" s="439"/>
      <c r="X903" s="439"/>
      <c r="Y903" s="439"/>
      <c r="Z903" s="439"/>
    </row>
    <row r="904" spans="1:26" ht="12.75">
      <c r="A904" s="439"/>
      <c r="B904" s="439"/>
      <c r="C904" s="439"/>
      <c r="D904" s="439"/>
      <c r="E904" s="439"/>
      <c r="F904" s="439"/>
      <c r="G904" s="439"/>
      <c r="H904" s="439"/>
      <c r="I904" s="439"/>
      <c r="J904" s="439"/>
      <c r="K904" s="439"/>
      <c r="L904" s="439"/>
      <c r="M904" s="439"/>
      <c r="N904" s="439"/>
      <c r="O904" s="439"/>
      <c r="P904" s="439"/>
      <c r="Q904" s="439"/>
      <c r="R904" s="439"/>
      <c r="S904" s="439"/>
      <c r="T904" s="439"/>
      <c r="U904" s="439"/>
      <c r="V904" s="439"/>
      <c r="W904" s="439"/>
      <c r="X904" s="439"/>
      <c r="Y904" s="439"/>
      <c r="Z904" s="439"/>
    </row>
    <row r="905" spans="1:26" ht="12.75">
      <c r="A905" s="439"/>
      <c r="B905" s="439"/>
      <c r="C905" s="439"/>
      <c r="D905" s="439"/>
      <c r="E905" s="439"/>
      <c r="F905" s="439"/>
      <c r="G905" s="439"/>
      <c r="H905" s="439"/>
      <c r="I905" s="439"/>
      <c r="J905" s="439"/>
      <c r="K905" s="439"/>
      <c r="L905" s="439"/>
      <c r="M905" s="439"/>
      <c r="N905" s="439"/>
      <c r="O905" s="439"/>
      <c r="P905" s="439"/>
      <c r="Q905" s="439"/>
      <c r="R905" s="439"/>
      <c r="S905" s="439"/>
      <c r="T905" s="439"/>
      <c r="U905" s="439"/>
      <c r="V905" s="439"/>
      <c r="W905" s="439"/>
      <c r="X905" s="439"/>
      <c r="Y905" s="439"/>
      <c r="Z905" s="439"/>
    </row>
    <row r="906" spans="1:26" ht="12.75">
      <c r="A906" s="439"/>
      <c r="B906" s="439"/>
      <c r="C906" s="439"/>
      <c r="D906" s="439"/>
      <c r="E906" s="439"/>
      <c r="F906" s="439"/>
      <c r="G906" s="439"/>
      <c r="H906" s="439"/>
      <c r="I906" s="439"/>
      <c r="J906" s="439"/>
      <c r="K906" s="439"/>
      <c r="L906" s="439"/>
      <c r="M906" s="439"/>
      <c r="N906" s="439"/>
      <c r="O906" s="439"/>
      <c r="P906" s="439"/>
      <c r="Q906" s="439"/>
      <c r="R906" s="439"/>
      <c r="S906" s="439"/>
      <c r="T906" s="439"/>
      <c r="U906" s="439"/>
      <c r="V906" s="439"/>
      <c r="W906" s="439"/>
      <c r="X906" s="439"/>
      <c r="Y906" s="439"/>
      <c r="Z906" s="439"/>
    </row>
    <row r="907" spans="1:26" ht="12.75">
      <c r="A907" s="439"/>
      <c r="B907" s="439"/>
      <c r="C907" s="439"/>
      <c r="D907" s="439"/>
      <c r="E907" s="439"/>
      <c r="F907" s="439"/>
      <c r="G907" s="439"/>
      <c r="H907" s="439"/>
      <c r="I907" s="439"/>
      <c r="J907" s="439"/>
      <c r="K907" s="439"/>
      <c r="L907" s="439"/>
      <c r="M907" s="439"/>
      <c r="N907" s="439"/>
      <c r="O907" s="439"/>
      <c r="P907" s="439"/>
      <c r="Q907" s="439"/>
      <c r="R907" s="439"/>
      <c r="S907" s="439"/>
      <c r="T907" s="439"/>
      <c r="U907" s="439"/>
      <c r="V907" s="439"/>
      <c r="W907" s="439"/>
      <c r="X907" s="439"/>
      <c r="Y907" s="439"/>
      <c r="Z907" s="439"/>
    </row>
    <row r="908" spans="1:26" ht="12.75">
      <c r="A908" s="439"/>
      <c r="B908" s="439"/>
      <c r="C908" s="439"/>
      <c r="D908" s="439"/>
      <c r="E908" s="439"/>
      <c r="F908" s="439"/>
      <c r="G908" s="439"/>
      <c r="H908" s="439"/>
      <c r="I908" s="439"/>
      <c r="J908" s="439"/>
      <c r="K908" s="439"/>
      <c r="L908" s="439"/>
      <c r="M908" s="439"/>
      <c r="N908" s="439"/>
      <c r="O908" s="439"/>
      <c r="P908" s="439"/>
      <c r="Q908" s="439"/>
      <c r="R908" s="439"/>
      <c r="S908" s="439"/>
      <c r="T908" s="439"/>
      <c r="U908" s="439"/>
      <c r="V908" s="439"/>
      <c r="W908" s="439"/>
      <c r="X908" s="439"/>
      <c r="Y908" s="439"/>
      <c r="Z908" s="439"/>
    </row>
    <row r="909" spans="1:26" ht="12.75">
      <c r="A909" s="439"/>
      <c r="B909" s="439"/>
      <c r="C909" s="439"/>
      <c r="D909" s="439"/>
      <c r="E909" s="439"/>
      <c r="F909" s="439"/>
      <c r="G909" s="439"/>
      <c r="H909" s="439"/>
      <c r="I909" s="439"/>
      <c r="J909" s="439"/>
      <c r="K909" s="439"/>
      <c r="L909" s="439"/>
      <c r="M909" s="439"/>
      <c r="N909" s="439"/>
      <c r="O909" s="439"/>
      <c r="P909" s="439"/>
      <c r="Q909" s="439"/>
      <c r="R909" s="439"/>
      <c r="S909" s="439"/>
      <c r="T909" s="439"/>
      <c r="U909" s="439"/>
      <c r="V909" s="439"/>
      <c r="W909" s="439"/>
      <c r="X909" s="439"/>
      <c r="Y909" s="439"/>
      <c r="Z909" s="439"/>
    </row>
    <row r="910" spans="1:26" ht="12.75">
      <c r="A910" s="439"/>
      <c r="B910" s="439"/>
      <c r="C910" s="439"/>
      <c r="D910" s="439"/>
      <c r="E910" s="439"/>
      <c r="F910" s="439"/>
      <c r="G910" s="439"/>
      <c r="H910" s="439"/>
      <c r="I910" s="439"/>
      <c r="J910" s="439"/>
      <c r="K910" s="439"/>
      <c r="L910" s="439"/>
      <c r="M910" s="439"/>
      <c r="N910" s="439"/>
      <c r="O910" s="439"/>
      <c r="P910" s="439"/>
      <c r="Q910" s="439"/>
      <c r="R910" s="439"/>
      <c r="S910" s="439"/>
      <c r="T910" s="439"/>
      <c r="U910" s="439"/>
      <c r="V910" s="439"/>
      <c r="W910" s="439"/>
      <c r="X910" s="439"/>
      <c r="Y910" s="439"/>
      <c r="Z910" s="439"/>
    </row>
    <row r="911" spans="1:26" ht="12.75">
      <c r="A911" s="439"/>
      <c r="B911" s="439"/>
      <c r="C911" s="439"/>
      <c r="D911" s="439"/>
      <c r="E911" s="439"/>
      <c r="F911" s="439"/>
      <c r="G911" s="439"/>
      <c r="H911" s="439"/>
      <c r="I911" s="439"/>
      <c r="J911" s="439"/>
      <c r="K911" s="439"/>
      <c r="L911" s="439"/>
      <c r="M911" s="439"/>
      <c r="N911" s="439"/>
      <c r="O911" s="439"/>
      <c r="P911" s="439"/>
      <c r="Q911" s="439"/>
      <c r="R911" s="439"/>
      <c r="S911" s="439"/>
      <c r="T911" s="439"/>
      <c r="U911" s="439"/>
      <c r="V911" s="439"/>
      <c r="W911" s="439"/>
      <c r="X911" s="439"/>
      <c r="Y911" s="439"/>
      <c r="Z911" s="439"/>
    </row>
    <row r="912" spans="1:26" ht="12.75">
      <c r="A912" s="439"/>
      <c r="B912" s="439"/>
      <c r="C912" s="439"/>
      <c r="D912" s="439"/>
      <c r="E912" s="439"/>
      <c r="F912" s="439"/>
      <c r="G912" s="439"/>
      <c r="H912" s="439"/>
      <c r="I912" s="439"/>
      <c r="J912" s="439"/>
      <c r="K912" s="439"/>
      <c r="L912" s="439"/>
      <c r="M912" s="439"/>
      <c r="N912" s="439"/>
      <c r="O912" s="439"/>
      <c r="P912" s="439"/>
      <c r="Q912" s="439"/>
      <c r="R912" s="439"/>
      <c r="S912" s="439"/>
      <c r="T912" s="439"/>
      <c r="U912" s="439"/>
      <c r="V912" s="439"/>
      <c r="W912" s="439"/>
      <c r="X912" s="439"/>
      <c r="Y912" s="439"/>
      <c r="Z912" s="439"/>
    </row>
    <row r="913" spans="1:26" ht="12.75">
      <c r="A913" s="439"/>
      <c r="B913" s="439"/>
      <c r="C913" s="439"/>
      <c r="D913" s="439"/>
      <c r="E913" s="439"/>
      <c r="F913" s="439"/>
      <c r="G913" s="439"/>
      <c r="H913" s="439"/>
      <c r="I913" s="439"/>
      <c r="J913" s="439"/>
      <c r="K913" s="439"/>
      <c r="L913" s="439"/>
      <c r="M913" s="439"/>
      <c r="N913" s="439"/>
      <c r="O913" s="439"/>
      <c r="P913" s="439"/>
      <c r="Q913" s="439"/>
      <c r="R913" s="439"/>
      <c r="S913" s="439"/>
      <c r="T913" s="439"/>
      <c r="U913" s="439"/>
      <c r="V913" s="439"/>
      <c r="W913" s="439"/>
      <c r="X913" s="439"/>
      <c r="Y913" s="439"/>
      <c r="Z913" s="439"/>
    </row>
    <row r="914" spans="1:26" ht="12.75">
      <c r="A914" s="439"/>
      <c r="B914" s="439"/>
      <c r="C914" s="439"/>
      <c r="D914" s="439"/>
      <c r="E914" s="439"/>
      <c r="F914" s="439"/>
      <c r="G914" s="439"/>
      <c r="H914" s="439"/>
      <c r="I914" s="439"/>
      <c r="J914" s="439"/>
      <c r="K914" s="439"/>
      <c r="L914" s="439"/>
      <c r="M914" s="439"/>
      <c r="N914" s="439"/>
      <c r="O914" s="439"/>
      <c r="P914" s="439"/>
      <c r="Q914" s="439"/>
      <c r="R914" s="439"/>
      <c r="S914" s="439"/>
      <c r="T914" s="439"/>
      <c r="U914" s="439"/>
      <c r="V914" s="439"/>
      <c r="W914" s="439"/>
      <c r="X914" s="439"/>
      <c r="Y914" s="439"/>
      <c r="Z914" s="439"/>
    </row>
    <row r="915" spans="1:26" ht="12.75">
      <c r="A915" s="439"/>
      <c r="B915" s="439"/>
      <c r="C915" s="439"/>
      <c r="D915" s="439"/>
      <c r="E915" s="439"/>
      <c r="F915" s="439"/>
      <c r="G915" s="439"/>
      <c r="H915" s="439"/>
      <c r="I915" s="439"/>
      <c r="J915" s="439"/>
      <c r="K915" s="439"/>
      <c r="L915" s="439"/>
      <c r="M915" s="439"/>
      <c r="N915" s="439"/>
      <c r="O915" s="439"/>
      <c r="P915" s="439"/>
      <c r="Q915" s="439"/>
      <c r="R915" s="439"/>
      <c r="S915" s="439"/>
      <c r="T915" s="439"/>
      <c r="U915" s="439"/>
      <c r="V915" s="439"/>
      <c r="W915" s="439"/>
      <c r="X915" s="439"/>
      <c r="Y915" s="439"/>
      <c r="Z915" s="439"/>
    </row>
    <row r="916" spans="1:26" ht="12.75">
      <c r="A916" s="439"/>
      <c r="B916" s="439"/>
      <c r="C916" s="439"/>
      <c r="D916" s="439"/>
      <c r="E916" s="439"/>
      <c r="F916" s="439"/>
      <c r="G916" s="439"/>
      <c r="H916" s="439"/>
      <c r="I916" s="439"/>
      <c r="J916" s="439"/>
      <c r="K916" s="439"/>
      <c r="L916" s="439"/>
      <c r="M916" s="439"/>
      <c r="N916" s="439"/>
      <c r="O916" s="439"/>
      <c r="P916" s="439"/>
      <c r="Q916" s="439"/>
      <c r="R916" s="439"/>
      <c r="S916" s="439"/>
      <c r="T916" s="439"/>
      <c r="U916" s="439"/>
      <c r="V916" s="439"/>
      <c r="W916" s="439"/>
      <c r="X916" s="439"/>
      <c r="Y916" s="439"/>
      <c r="Z916" s="439"/>
    </row>
    <row r="917" spans="1:26" ht="12.75">
      <c r="A917" s="439"/>
      <c r="B917" s="439"/>
      <c r="C917" s="439"/>
      <c r="D917" s="439"/>
      <c r="E917" s="439"/>
      <c r="F917" s="439"/>
      <c r="G917" s="439"/>
      <c r="H917" s="439"/>
      <c r="I917" s="439"/>
      <c r="J917" s="439"/>
      <c r="K917" s="439"/>
      <c r="L917" s="439"/>
      <c r="M917" s="439"/>
      <c r="N917" s="439"/>
      <c r="O917" s="439"/>
      <c r="P917" s="439"/>
      <c r="Q917" s="439"/>
      <c r="R917" s="439"/>
      <c r="S917" s="439"/>
      <c r="T917" s="439"/>
      <c r="U917" s="439"/>
      <c r="V917" s="439"/>
      <c r="W917" s="439"/>
      <c r="X917" s="439"/>
      <c r="Y917" s="439"/>
      <c r="Z917" s="439"/>
    </row>
    <row r="918" spans="1:26" ht="12.75">
      <c r="A918" s="439"/>
      <c r="B918" s="439"/>
      <c r="C918" s="439"/>
      <c r="D918" s="439"/>
      <c r="E918" s="439"/>
      <c r="F918" s="439"/>
      <c r="G918" s="439"/>
      <c r="H918" s="439"/>
      <c r="I918" s="439"/>
      <c r="J918" s="439"/>
      <c r="K918" s="439"/>
      <c r="L918" s="439"/>
      <c r="M918" s="439"/>
      <c r="N918" s="439"/>
      <c r="O918" s="439"/>
      <c r="P918" s="439"/>
      <c r="Q918" s="439"/>
      <c r="R918" s="439"/>
      <c r="S918" s="439"/>
      <c r="T918" s="439"/>
      <c r="U918" s="439"/>
      <c r="V918" s="439"/>
      <c r="W918" s="439"/>
      <c r="X918" s="439"/>
      <c r="Y918" s="439"/>
      <c r="Z918" s="439"/>
    </row>
    <row r="919" spans="1:26" ht="12.75">
      <c r="A919" s="439"/>
      <c r="B919" s="439"/>
      <c r="C919" s="439"/>
      <c r="D919" s="439"/>
      <c r="E919" s="439"/>
      <c r="F919" s="439"/>
      <c r="G919" s="439"/>
      <c r="H919" s="439"/>
      <c r="I919" s="439"/>
      <c r="J919" s="439"/>
      <c r="K919" s="439"/>
      <c r="L919" s="439"/>
      <c r="M919" s="439"/>
      <c r="N919" s="439"/>
      <c r="O919" s="439"/>
      <c r="P919" s="439"/>
      <c r="Q919" s="439"/>
      <c r="R919" s="439"/>
      <c r="S919" s="439"/>
      <c r="T919" s="439"/>
      <c r="U919" s="439"/>
      <c r="V919" s="439"/>
      <c r="W919" s="439"/>
      <c r="X919" s="439"/>
      <c r="Y919" s="439"/>
      <c r="Z919" s="439"/>
    </row>
    <row r="920" spans="1:26" ht="12.75">
      <c r="A920" s="439"/>
      <c r="B920" s="439"/>
      <c r="C920" s="439"/>
      <c r="D920" s="439"/>
      <c r="E920" s="439"/>
      <c r="F920" s="439"/>
      <c r="G920" s="439"/>
      <c r="H920" s="439"/>
      <c r="I920" s="439"/>
      <c r="J920" s="439"/>
      <c r="K920" s="439"/>
      <c r="L920" s="439"/>
      <c r="M920" s="439"/>
      <c r="N920" s="439"/>
      <c r="O920" s="439"/>
      <c r="P920" s="439"/>
      <c r="Q920" s="439"/>
      <c r="R920" s="439"/>
      <c r="S920" s="439"/>
      <c r="T920" s="439"/>
      <c r="U920" s="439"/>
      <c r="V920" s="439"/>
      <c r="W920" s="439"/>
      <c r="X920" s="439"/>
      <c r="Y920" s="439"/>
      <c r="Z920" s="439"/>
    </row>
    <row r="921" spans="1:26" ht="12.75">
      <c r="A921" s="439"/>
      <c r="B921" s="439"/>
      <c r="C921" s="439"/>
      <c r="D921" s="439"/>
      <c r="E921" s="439"/>
      <c r="F921" s="439"/>
      <c r="G921" s="439"/>
      <c r="H921" s="439"/>
      <c r="I921" s="439"/>
      <c r="J921" s="439"/>
      <c r="K921" s="439"/>
      <c r="L921" s="439"/>
      <c r="M921" s="439"/>
      <c r="N921" s="439"/>
      <c r="O921" s="439"/>
      <c r="P921" s="439"/>
      <c r="Q921" s="439"/>
      <c r="R921" s="439"/>
      <c r="S921" s="439"/>
      <c r="T921" s="439"/>
      <c r="U921" s="439"/>
      <c r="V921" s="439"/>
      <c r="W921" s="439"/>
      <c r="X921" s="439"/>
      <c r="Y921" s="439"/>
      <c r="Z921" s="439"/>
    </row>
    <row r="922" spans="1:26" ht="12.75">
      <c r="A922" s="439"/>
      <c r="B922" s="439"/>
      <c r="C922" s="439"/>
      <c r="D922" s="439"/>
      <c r="E922" s="439"/>
      <c r="F922" s="439"/>
      <c r="G922" s="439"/>
      <c r="H922" s="439"/>
      <c r="I922" s="439"/>
      <c r="J922" s="439"/>
      <c r="K922" s="439"/>
      <c r="L922" s="439"/>
      <c r="M922" s="439"/>
      <c r="N922" s="439"/>
      <c r="O922" s="439"/>
      <c r="P922" s="439"/>
      <c r="Q922" s="439"/>
      <c r="R922" s="439"/>
      <c r="S922" s="439"/>
      <c r="T922" s="439"/>
      <c r="U922" s="439"/>
      <c r="V922" s="439"/>
      <c r="W922" s="439"/>
      <c r="X922" s="439"/>
      <c r="Y922" s="439"/>
      <c r="Z922" s="439"/>
    </row>
    <row r="923" spans="1:26" ht="12.75">
      <c r="A923" s="439"/>
      <c r="B923" s="439"/>
      <c r="C923" s="439"/>
      <c r="D923" s="439"/>
      <c r="E923" s="439"/>
      <c r="F923" s="439"/>
      <c r="G923" s="439"/>
      <c r="H923" s="439"/>
      <c r="I923" s="439"/>
      <c r="J923" s="439"/>
      <c r="K923" s="439"/>
      <c r="L923" s="439"/>
      <c r="M923" s="439"/>
      <c r="N923" s="439"/>
      <c r="O923" s="439"/>
      <c r="P923" s="439"/>
      <c r="Q923" s="439"/>
      <c r="R923" s="439"/>
      <c r="S923" s="439"/>
      <c r="T923" s="439"/>
      <c r="U923" s="439"/>
      <c r="V923" s="439"/>
      <c r="W923" s="439"/>
      <c r="X923" s="439"/>
      <c r="Y923" s="439"/>
      <c r="Z923" s="439"/>
    </row>
    <row r="924" spans="1:26" ht="12.75">
      <c r="A924" s="439"/>
      <c r="B924" s="439"/>
      <c r="C924" s="439"/>
      <c r="D924" s="439"/>
      <c r="E924" s="439"/>
      <c r="F924" s="439"/>
      <c r="G924" s="439"/>
      <c r="H924" s="439"/>
      <c r="I924" s="439"/>
      <c r="J924" s="439"/>
      <c r="K924" s="439"/>
      <c r="L924" s="439"/>
      <c r="M924" s="439"/>
      <c r="N924" s="439"/>
      <c r="O924" s="439"/>
      <c r="P924" s="439"/>
      <c r="Q924" s="439"/>
      <c r="R924" s="439"/>
      <c r="S924" s="439"/>
      <c r="T924" s="439"/>
      <c r="U924" s="439"/>
      <c r="V924" s="439"/>
      <c r="W924" s="439"/>
      <c r="X924" s="439"/>
      <c r="Y924" s="439"/>
      <c r="Z924" s="439"/>
    </row>
    <row r="925" spans="1:26" ht="12.75">
      <c r="A925" s="439"/>
      <c r="B925" s="439"/>
      <c r="C925" s="439"/>
      <c r="D925" s="439"/>
      <c r="E925" s="439"/>
      <c r="F925" s="439"/>
      <c r="G925" s="439"/>
      <c r="H925" s="439"/>
      <c r="I925" s="439"/>
      <c r="J925" s="439"/>
      <c r="K925" s="439"/>
      <c r="L925" s="439"/>
      <c r="M925" s="439"/>
      <c r="N925" s="439"/>
      <c r="O925" s="439"/>
      <c r="P925" s="439"/>
      <c r="Q925" s="439"/>
      <c r="R925" s="439"/>
      <c r="S925" s="439"/>
      <c r="T925" s="439"/>
      <c r="U925" s="439"/>
      <c r="V925" s="439"/>
      <c r="W925" s="439"/>
      <c r="X925" s="439"/>
      <c r="Y925" s="439"/>
      <c r="Z925" s="439"/>
    </row>
    <row r="926" spans="1:26" ht="12.75">
      <c r="A926" s="439"/>
      <c r="B926" s="439"/>
      <c r="C926" s="439"/>
      <c r="D926" s="439"/>
      <c r="E926" s="439"/>
      <c r="F926" s="439"/>
      <c r="G926" s="439"/>
      <c r="H926" s="439"/>
      <c r="I926" s="439"/>
      <c r="J926" s="439"/>
      <c r="K926" s="439"/>
      <c r="L926" s="439"/>
      <c r="M926" s="439"/>
      <c r="N926" s="439"/>
      <c r="O926" s="439"/>
      <c r="P926" s="439"/>
      <c r="Q926" s="439"/>
      <c r="R926" s="439"/>
      <c r="S926" s="439"/>
      <c r="T926" s="439"/>
      <c r="U926" s="439"/>
      <c r="V926" s="439"/>
      <c r="W926" s="439"/>
      <c r="X926" s="439"/>
      <c r="Y926" s="439"/>
      <c r="Z926" s="439"/>
    </row>
    <row r="927" spans="1:26" ht="12.75">
      <c r="A927" s="439"/>
      <c r="B927" s="439"/>
      <c r="C927" s="439"/>
      <c r="D927" s="439"/>
      <c r="E927" s="439"/>
      <c r="F927" s="439"/>
      <c r="G927" s="439"/>
      <c r="H927" s="439"/>
      <c r="I927" s="439"/>
      <c r="J927" s="439"/>
      <c r="K927" s="439"/>
      <c r="L927" s="439"/>
      <c r="M927" s="439"/>
      <c r="N927" s="439"/>
      <c r="O927" s="439"/>
      <c r="P927" s="439"/>
      <c r="Q927" s="439"/>
      <c r="R927" s="439"/>
      <c r="S927" s="439"/>
      <c r="T927" s="439"/>
      <c r="U927" s="439"/>
      <c r="V927" s="439"/>
      <c r="W927" s="439"/>
      <c r="X927" s="439"/>
      <c r="Y927" s="439"/>
      <c r="Z927" s="439"/>
    </row>
    <row r="928" spans="1:26" ht="12.75">
      <c r="A928" s="439"/>
      <c r="B928" s="439"/>
      <c r="C928" s="439"/>
      <c r="D928" s="439"/>
      <c r="E928" s="439"/>
      <c r="F928" s="439"/>
      <c r="G928" s="439"/>
      <c r="H928" s="439"/>
      <c r="I928" s="439"/>
      <c r="J928" s="439"/>
      <c r="K928" s="439"/>
      <c r="L928" s="439"/>
      <c r="M928" s="439"/>
      <c r="N928" s="439"/>
      <c r="O928" s="439"/>
      <c r="P928" s="439"/>
      <c r="Q928" s="439"/>
      <c r="R928" s="439"/>
      <c r="S928" s="439"/>
      <c r="T928" s="439"/>
      <c r="U928" s="439"/>
      <c r="V928" s="439"/>
      <c r="W928" s="439"/>
      <c r="X928" s="439"/>
      <c r="Y928" s="439"/>
      <c r="Z928" s="439"/>
    </row>
    <row r="929" spans="1:26" ht="12.75">
      <c r="A929" s="439"/>
      <c r="B929" s="439"/>
      <c r="C929" s="439"/>
      <c r="D929" s="439"/>
      <c r="E929" s="439"/>
      <c r="F929" s="439"/>
      <c r="G929" s="439"/>
      <c r="H929" s="439"/>
      <c r="I929" s="439"/>
      <c r="J929" s="439"/>
      <c r="K929" s="439"/>
      <c r="L929" s="439"/>
      <c r="M929" s="439"/>
      <c r="N929" s="439"/>
      <c r="O929" s="439"/>
      <c r="P929" s="439"/>
      <c r="Q929" s="439"/>
      <c r="R929" s="439"/>
      <c r="S929" s="439"/>
      <c r="T929" s="439"/>
      <c r="U929" s="439"/>
      <c r="V929" s="439"/>
      <c r="W929" s="439"/>
      <c r="X929" s="439"/>
      <c r="Y929" s="439"/>
      <c r="Z929" s="439"/>
    </row>
    <row r="930" spans="1:26" ht="12.75">
      <c r="A930" s="439"/>
      <c r="B930" s="439"/>
      <c r="C930" s="439"/>
      <c r="D930" s="439"/>
      <c r="E930" s="439"/>
      <c r="F930" s="439"/>
      <c r="G930" s="439"/>
      <c r="H930" s="439"/>
      <c r="I930" s="439"/>
      <c r="J930" s="439"/>
      <c r="K930" s="439"/>
      <c r="L930" s="439"/>
      <c r="M930" s="439"/>
      <c r="N930" s="439"/>
      <c r="O930" s="439"/>
      <c r="P930" s="439"/>
      <c r="Q930" s="439"/>
      <c r="R930" s="439"/>
      <c r="S930" s="439"/>
      <c r="T930" s="439"/>
      <c r="U930" s="439"/>
      <c r="V930" s="439"/>
      <c r="W930" s="439"/>
      <c r="X930" s="439"/>
      <c r="Y930" s="439"/>
      <c r="Z930" s="439"/>
    </row>
    <row r="931" spans="1:26" ht="12.75">
      <c r="A931" s="439"/>
      <c r="B931" s="439"/>
      <c r="C931" s="439"/>
      <c r="D931" s="439"/>
      <c r="E931" s="439"/>
      <c r="F931" s="439"/>
      <c r="G931" s="439"/>
      <c r="H931" s="439"/>
      <c r="I931" s="439"/>
      <c r="J931" s="439"/>
      <c r="K931" s="439"/>
      <c r="L931" s="439"/>
      <c r="M931" s="439"/>
      <c r="N931" s="439"/>
      <c r="O931" s="439"/>
      <c r="P931" s="439"/>
      <c r="Q931" s="439"/>
      <c r="R931" s="439"/>
      <c r="S931" s="439"/>
      <c r="T931" s="439"/>
      <c r="U931" s="439"/>
      <c r="V931" s="439"/>
      <c r="W931" s="439"/>
      <c r="X931" s="439"/>
      <c r="Y931" s="439"/>
      <c r="Z931" s="439"/>
    </row>
    <row r="932" spans="1:26" ht="12.75">
      <c r="A932" s="439"/>
      <c r="B932" s="439"/>
      <c r="C932" s="439"/>
      <c r="D932" s="439"/>
      <c r="E932" s="439"/>
      <c r="F932" s="439"/>
      <c r="G932" s="439"/>
      <c r="H932" s="439"/>
      <c r="I932" s="439"/>
      <c r="J932" s="439"/>
      <c r="K932" s="439"/>
      <c r="L932" s="439"/>
      <c r="M932" s="439"/>
      <c r="N932" s="439"/>
      <c r="O932" s="439"/>
      <c r="P932" s="439"/>
      <c r="Q932" s="439"/>
      <c r="R932" s="439"/>
      <c r="S932" s="439"/>
      <c r="T932" s="439"/>
      <c r="U932" s="439"/>
      <c r="V932" s="439"/>
      <c r="W932" s="439"/>
      <c r="X932" s="439"/>
      <c r="Y932" s="439"/>
      <c r="Z932" s="439"/>
    </row>
    <row r="933" spans="1:26" ht="12.75">
      <c r="A933" s="439"/>
      <c r="B933" s="439"/>
      <c r="C933" s="439"/>
      <c r="D933" s="439"/>
      <c r="E933" s="439"/>
      <c r="F933" s="439"/>
      <c r="G933" s="439"/>
      <c r="H933" s="439"/>
      <c r="I933" s="439"/>
      <c r="J933" s="439"/>
      <c r="K933" s="439"/>
      <c r="L933" s="439"/>
      <c r="M933" s="439"/>
      <c r="N933" s="439"/>
      <c r="O933" s="439"/>
      <c r="P933" s="439"/>
      <c r="Q933" s="439"/>
      <c r="R933" s="439"/>
      <c r="S933" s="439"/>
      <c r="T933" s="439"/>
      <c r="U933" s="439"/>
      <c r="V933" s="439"/>
      <c r="W933" s="439"/>
      <c r="X933" s="439"/>
      <c r="Y933" s="439"/>
      <c r="Z933" s="439"/>
    </row>
    <row r="934" spans="1:26" ht="12.75">
      <c r="A934" s="439"/>
      <c r="B934" s="439"/>
      <c r="C934" s="439"/>
      <c r="D934" s="439"/>
      <c r="E934" s="439"/>
      <c r="F934" s="439"/>
      <c r="G934" s="439"/>
      <c r="H934" s="439"/>
      <c r="I934" s="439"/>
      <c r="J934" s="439"/>
      <c r="K934" s="439"/>
      <c r="L934" s="439"/>
      <c r="M934" s="439"/>
      <c r="N934" s="439"/>
      <c r="O934" s="439"/>
      <c r="P934" s="439"/>
      <c r="Q934" s="439"/>
      <c r="R934" s="439"/>
      <c r="S934" s="439"/>
      <c r="T934" s="439"/>
      <c r="U934" s="439"/>
      <c r="V934" s="439"/>
      <c r="W934" s="439"/>
      <c r="X934" s="439"/>
      <c r="Y934" s="439"/>
      <c r="Z934" s="439"/>
    </row>
    <row r="935" spans="1:26" ht="12.75">
      <c r="A935" s="439"/>
      <c r="B935" s="439"/>
      <c r="C935" s="439"/>
      <c r="D935" s="439"/>
      <c r="E935" s="439"/>
      <c r="F935" s="439"/>
      <c r="G935" s="439"/>
      <c r="H935" s="439"/>
      <c r="I935" s="439"/>
      <c r="J935" s="439"/>
      <c r="K935" s="439"/>
      <c r="L935" s="439"/>
      <c r="M935" s="439"/>
      <c r="N935" s="439"/>
      <c r="O935" s="439"/>
      <c r="P935" s="439"/>
      <c r="Q935" s="439"/>
      <c r="R935" s="439"/>
      <c r="S935" s="439"/>
      <c r="T935" s="439"/>
      <c r="U935" s="439"/>
      <c r="V935" s="439"/>
      <c r="W935" s="439"/>
      <c r="X935" s="439"/>
      <c r="Y935" s="439"/>
      <c r="Z935" s="439"/>
    </row>
    <row r="936" spans="1:26" ht="12.75">
      <c r="A936" s="439"/>
      <c r="B936" s="439"/>
      <c r="C936" s="439"/>
      <c r="D936" s="439"/>
      <c r="E936" s="439"/>
      <c r="F936" s="439"/>
      <c r="G936" s="439"/>
      <c r="H936" s="439"/>
      <c r="I936" s="439"/>
      <c r="J936" s="439"/>
      <c r="K936" s="439"/>
      <c r="L936" s="439"/>
      <c r="M936" s="439"/>
      <c r="N936" s="439"/>
      <c r="O936" s="439"/>
      <c r="P936" s="439"/>
      <c r="Q936" s="439"/>
      <c r="R936" s="439"/>
      <c r="S936" s="439"/>
      <c r="T936" s="439"/>
      <c r="U936" s="439"/>
      <c r="V936" s="439"/>
      <c r="W936" s="439"/>
      <c r="X936" s="439"/>
      <c r="Y936" s="439"/>
      <c r="Z936" s="439"/>
    </row>
    <row r="937" spans="1:26" ht="12.75">
      <c r="A937" s="439"/>
      <c r="B937" s="439"/>
      <c r="C937" s="439"/>
      <c r="D937" s="439"/>
      <c r="E937" s="439"/>
      <c r="F937" s="439"/>
      <c r="G937" s="439"/>
      <c r="H937" s="439"/>
      <c r="I937" s="439"/>
      <c r="J937" s="439"/>
      <c r="K937" s="439"/>
      <c r="L937" s="439"/>
      <c r="M937" s="439"/>
      <c r="N937" s="439"/>
      <c r="O937" s="439"/>
      <c r="P937" s="439"/>
      <c r="Q937" s="439"/>
      <c r="R937" s="439"/>
      <c r="S937" s="439"/>
      <c r="T937" s="439"/>
      <c r="U937" s="439"/>
      <c r="V937" s="439"/>
      <c r="W937" s="439"/>
      <c r="X937" s="439"/>
      <c r="Y937" s="439"/>
      <c r="Z937" s="439"/>
    </row>
    <row r="938" spans="1:26" ht="12.75">
      <c r="A938" s="439"/>
      <c r="B938" s="439"/>
      <c r="C938" s="439"/>
      <c r="D938" s="439"/>
      <c r="E938" s="439"/>
      <c r="F938" s="439"/>
      <c r="G938" s="439"/>
      <c r="H938" s="439"/>
      <c r="I938" s="439"/>
      <c r="J938" s="439"/>
      <c r="K938" s="439"/>
      <c r="L938" s="439"/>
      <c r="M938" s="439"/>
      <c r="N938" s="439"/>
      <c r="O938" s="439"/>
      <c r="P938" s="439"/>
      <c r="Q938" s="439"/>
      <c r="R938" s="439"/>
      <c r="S938" s="439"/>
      <c r="T938" s="439"/>
      <c r="U938" s="439"/>
      <c r="V938" s="439"/>
      <c r="W938" s="439"/>
      <c r="X938" s="439"/>
      <c r="Y938" s="439"/>
      <c r="Z938" s="439"/>
    </row>
    <row r="939" spans="1:26" ht="12.75">
      <c r="A939" s="439"/>
      <c r="B939" s="439"/>
      <c r="C939" s="439"/>
      <c r="D939" s="439"/>
      <c r="E939" s="439"/>
      <c r="F939" s="439"/>
      <c r="G939" s="439"/>
      <c r="H939" s="439"/>
      <c r="I939" s="439"/>
      <c r="J939" s="439"/>
      <c r="K939" s="439"/>
      <c r="L939" s="439"/>
      <c r="M939" s="439"/>
      <c r="N939" s="439"/>
      <c r="O939" s="439"/>
      <c r="P939" s="439"/>
      <c r="Q939" s="439"/>
      <c r="R939" s="439"/>
      <c r="S939" s="439"/>
      <c r="T939" s="439"/>
      <c r="U939" s="439"/>
      <c r="V939" s="439"/>
      <c r="W939" s="439"/>
      <c r="X939" s="439"/>
      <c r="Y939" s="439"/>
      <c r="Z939" s="439"/>
    </row>
    <row r="940" spans="1:26" ht="12.75">
      <c r="A940" s="439"/>
      <c r="B940" s="439"/>
      <c r="C940" s="439"/>
      <c r="D940" s="439"/>
      <c r="E940" s="439"/>
      <c r="F940" s="439"/>
      <c r="G940" s="439"/>
      <c r="H940" s="439"/>
      <c r="I940" s="439"/>
      <c r="J940" s="439"/>
      <c r="K940" s="439"/>
      <c r="L940" s="439"/>
      <c r="M940" s="439"/>
      <c r="N940" s="439"/>
      <c r="O940" s="439"/>
      <c r="P940" s="439"/>
      <c r="Q940" s="439"/>
      <c r="R940" s="439"/>
      <c r="S940" s="439"/>
      <c r="T940" s="439"/>
      <c r="U940" s="439"/>
      <c r="V940" s="439"/>
      <c r="W940" s="439"/>
      <c r="X940" s="439"/>
      <c r="Y940" s="439"/>
      <c r="Z940" s="439"/>
    </row>
    <row r="941" spans="1:26" ht="12.75">
      <c r="A941" s="439"/>
      <c r="B941" s="439"/>
      <c r="C941" s="439"/>
      <c r="D941" s="439"/>
      <c r="E941" s="439"/>
      <c r="F941" s="439"/>
      <c r="G941" s="439"/>
      <c r="H941" s="439"/>
      <c r="I941" s="439"/>
      <c r="J941" s="439"/>
      <c r="K941" s="439"/>
      <c r="L941" s="439"/>
      <c r="M941" s="439"/>
      <c r="N941" s="439"/>
      <c r="O941" s="439"/>
      <c r="P941" s="439"/>
      <c r="Q941" s="439"/>
      <c r="R941" s="439"/>
      <c r="S941" s="439"/>
      <c r="T941" s="439"/>
      <c r="U941" s="439"/>
      <c r="V941" s="439"/>
      <c r="W941" s="439"/>
      <c r="X941" s="439"/>
      <c r="Y941" s="439"/>
      <c r="Z941" s="439"/>
    </row>
    <row r="942" spans="1:26" ht="12.75">
      <c r="A942" s="439"/>
      <c r="B942" s="439"/>
      <c r="C942" s="439"/>
      <c r="D942" s="439"/>
      <c r="E942" s="439"/>
      <c r="F942" s="439"/>
      <c r="G942" s="439"/>
      <c r="H942" s="439"/>
      <c r="I942" s="439"/>
      <c r="J942" s="439"/>
      <c r="K942" s="439"/>
      <c r="L942" s="439"/>
      <c r="M942" s="439"/>
      <c r="N942" s="439"/>
      <c r="O942" s="439"/>
      <c r="P942" s="439"/>
      <c r="Q942" s="439"/>
      <c r="R942" s="439"/>
      <c r="S942" s="439"/>
      <c r="T942" s="439"/>
      <c r="U942" s="439"/>
      <c r="V942" s="439"/>
      <c r="W942" s="439"/>
      <c r="X942" s="439"/>
      <c r="Y942" s="439"/>
      <c r="Z942" s="439"/>
    </row>
    <row r="943" spans="1:26" ht="12.75">
      <c r="A943" s="439"/>
      <c r="B943" s="439"/>
      <c r="C943" s="439"/>
      <c r="D943" s="439"/>
      <c r="E943" s="439"/>
      <c r="F943" s="439"/>
      <c r="G943" s="439"/>
      <c r="H943" s="439"/>
      <c r="I943" s="439"/>
      <c r="J943" s="439"/>
      <c r="K943" s="439"/>
      <c r="L943" s="439"/>
      <c r="M943" s="439"/>
      <c r="N943" s="439"/>
      <c r="O943" s="439"/>
      <c r="P943" s="439"/>
      <c r="Q943" s="439"/>
      <c r="R943" s="439"/>
      <c r="S943" s="439"/>
      <c r="T943" s="439"/>
      <c r="U943" s="439"/>
      <c r="V943" s="439"/>
      <c r="W943" s="439"/>
      <c r="X943" s="439"/>
      <c r="Y943" s="439"/>
      <c r="Z943" s="439"/>
    </row>
    <row r="944" spans="1:26" ht="12.75">
      <c r="A944" s="439"/>
      <c r="B944" s="439"/>
      <c r="C944" s="439"/>
      <c r="D944" s="439"/>
      <c r="E944" s="439"/>
      <c r="F944" s="439"/>
      <c r="G944" s="439"/>
      <c r="H944" s="439"/>
      <c r="I944" s="439"/>
      <c r="J944" s="439"/>
      <c r="K944" s="439"/>
      <c r="L944" s="439"/>
      <c r="M944" s="439"/>
      <c r="N944" s="439"/>
      <c r="O944" s="439"/>
      <c r="P944" s="439"/>
      <c r="Q944" s="439"/>
      <c r="R944" s="439"/>
      <c r="S944" s="439"/>
      <c r="T944" s="439"/>
      <c r="U944" s="439"/>
      <c r="V944" s="439"/>
      <c r="W944" s="439"/>
      <c r="X944" s="439"/>
      <c r="Y944" s="439"/>
      <c r="Z944" s="439"/>
    </row>
    <row r="945" spans="1:26" ht="12.75">
      <c r="A945" s="439"/>
      <c r="B945" s="439"/>
      <c r="C945" s="439"/>
      <c r="D945" s="439"/>
      <c r="E945" s="439"/>
      <c r="F945" s="439"/>
      <c r="G945" s="439"/>
      <c r="H945" s="439"/>
      <c r="I945" s="439"/>
      <c r="J945" s="439"/>
      <c r="K945" s="439"/>
      <c r="L945" s="439"/>
      <c r="M945" s="439"/>
      <c r="N945" s="439"/>
      <c r="O945" s="439"/>
      <c r="P945" s="439"/>
      <c r="Q945" s="439"/>
      <c r="R945" s="439"/>
      <c r="S945" s="439"/>
      <c r="T945" s="439"/>
      <c r="U945" s="439"/>
      <c r="V945" s="439"/>
      <c r="W945" s="439"/>
      <c r="X945" s="439"/>
      <c r="Y945" s="439"/>
      <c r="Z945" s="439"/>
    </row>
    <row r="946" spans="1:26" ht="12.75">
      <c r="A946" s="439"/>
      <c r="B946" s="439"/>
      <c r="C946" s="439"/>
      <c r="D946" s="439"/>
      <c r="E946" s="439"/>
      <c r="F946" s="439"/>
      <c r="G946" s="439"/>
      <c r="H946" s="439"/>
      <c r="I946" s="439"/>
      <c r="J946" s="439"/>
      <c r="K946" s="439"/>
      <c r="L946" s="439"/>
      <c r="M946" s="439"/>
      <c r="N946" s="439"/>
      <c r="O946" s="439"/>
      <c r="P946" s="439"/>
      <c r="Q946" s="439"/>
      <c r="R946" s="439"/>
      <c r="S946" s="439"/>
      <c r="T946" s="439"/>
      <c r="U946" s="439"/>
      <c r="V946" s="439"/>
      <c r="W946" s="439"/>
      <c r="X946" s="439"/>
      <c r="Y946" s="439"/>
      <c r="Z946" s="439"/>
    </row>
    <row r="947" spans="1:26" ht="12.75">
      <c r="A947" s="439"/>
      <c r="B947" s="439"/>
      <c r="C947" s="439"/>
      <c r="D947" s="439"/>
      <c r="E947" s="439"/>
      <c r="F947" s="439"/>
      <c r="G947" s="439"/>
      <c r="H947" s="439"/>
      <c r="I947" s="439"/>
      <c r="J947" s="439"/>
      <c r="K947" s="439"/>
      <c r="L947" s="439"/>
      <c r="M947" s="439"/>
      <c r="N947" s="439"/>
      <c r="O947" s="439"/>
      <c r="P947" s="439"/>
      <c r="Q947" s="439"/>
      <c r="R947" s="439"/>
      <c r="S947" s="439"/>
      <c r="T947" s="439"/>
      <c r="U947" s="439"/>
      <c r="V947" s="439"/>
      <c r="W947" s="439"/>
      <c r="X947" s="439"/>
      <c r="Y947" s="439"/>
      <c r="Z947" s="439"/>
    </row>
    <row r="948" spans="1:26" ht="12.75">
      <c r="A948" s="439"/>
      <c r="B948" s="439"/>
      <c r="C948" s="439"/>
      <c r="D948" s="439"/>
      <c r="E948" s="439"/>
      <c r="F948" s="439"/>
      <c r="G948" s="439"/>
      <c r="H948" s="439"/>
      <c r="I948" s="439"/>
      <c r="J948" s="439"/>
      <c r="K948" s="439"/>
      <c r="L948" s="439"/>
      <c r="M948" s="439"/>
      <c r="N948" s="439"/>
      <c r="O948" s="439"/>
      <c r="P948" s="439"/>
      <c r="Q948" s="439"/>
      <c r="R948" s="439"/>
      <c r="S948" s="439"/>
      <c r="T948" s="439"/>
      <c r="U948" s="439"/>
      <c r="V948" s="439"/>
      <c r="W948" s="439"/>
      <c r="X948" s="439"/>
      <c r="Y948" s="439"/>
      <c r="Z948" s="439"/>
    </row>
    <row r="949" spans="1:26" ht="12.75">
      <c r="A949" s="439"/>
      <c r="B949" s="439"/>
      <c r="C949" s="439"/>
      <c r="D949" s="439"/>
      <c r="E949" s="439"/>
      <c r="F949" s="439"/>
      <c r="G949" s="439"/>
      <c r="H949" s="439"/>
      <c r="I949" s="439"/>
      <c r="J949" s="439"/>
      <c r="K949" s="439"/>
      <c r="L949" s="439"/>
      <c r="M949" s="439"/>
      <c r="N949" s="439"/>
      <c r="O949" s="439"/>
      <c r="P949" s="439"/>
      <c r="Q949" s="439"/>
      <c r="R949" s="439"/>
      <c r="S949" s="439"/>
      <c r="T949" s="439"/>
      <c r="U949" s="439"/>
      <c r="V949" s="439"/>
      <c r="W949" s="439"/>
      <c r="X949" s="439"/>
      <c r="Y949" s="439"/>
      <c r="Z949" s="439"/>
    </row>
    <row r="950" spans="1:26" ht="12.75">
      <c r="A950" s="439"/>
      <c r="B950" s="439"/>
      <c r="C950" s="439"/>
      <c r="D950" s="439"/>
      <c r="E950" s="439"/>
      <c r="F950" s="439"/>
      <c r="G950" s="439"/>
      <c r="H950" s="439"/>
      <c r="I950" s="439"/>
      <c r="J950" s="439"/>
      <c r="K950" s="439"/>
      <c r="L950" s="439"/>
      <c r="M950" s="439"/>
      <c r="N950" s="439"/>
      <c r="O950" s="439"/>
      <c r="P950" s="439"/>
      <c r="Q950" s="439"/>
      <c r="R950" s="439"/>
      <c r="S950" s="439"/>
      <c r="T950" s="439"/>
      <c r="U950" s="439"/>
      <c r="V950" s="439"/>
      <c r="W950" s="439"/>
      <c r="X950" s="439"/>
      <c r="Y950" s="439"/>
      <c r="Z950" s="439"/>
    </row>
    <row r="951" spans="1:26" ht="12.75">
      <c r="A951" s="439"/>
      <c r="B951" s="439"/>
      <c r="C951" s="439"/>
      <c r="D951" s="439"/>
      <c r="E951" s="439"/>
      <c r="F951" s="439"/>
      <c r="G951" s="439"/>
      <c r="H951" s="439"/>
      <c r="I951" s="439"/>
      <c r="J951" s="439"/>
      <c r="K951" s="439"/>
      <c r="L951" s="439"/>
      <c r="M951" s="439"/>
      <c r="N951" s="439"/>
      <c r="O951" s="439"/>
      <c r="P951" s="439"/>
      <c r="Q951" s="439"/>
      <c r="R951" s="439"/>
      <c r="S951" s="439"/>
      <c r="T951" s="439"/>
      <c r="U951" s="439"/>
      <c r="V951" s="439"/>
      <c r="W951" s="439"/>
      <c r="X951" s="439"/>
      <c r="Y951" s="439"/>
      <c r="Z951" s="439"/>
    </row>
    <row r="952" spans="1:26" ht="12.75">
      <c r="A952" s="439"/>
      <c r="B952" s="439"/>
      <c r="C952" s="439"/>
      <c r="D952" s="439"/>
      <c r="E952" s="439"/>
      <c r="F952" s="439"/>
      <c r="G952" s="439"/>
      <c r="H952" s="439"/>
      <c r="I952" s="439"/>
      <c r="J952" s="439"/>
      <c r="K952" s="439"/>
      <c r="L952" s="439"/>
      <c r="M952" s="439"/>
      <c r="N952" s="439"/>
      <c r="O952" s="439"/>
      <c r="P952" s="439"/>
      <c r="Q952" s="439"/>
      <c r="R952" s="439"/>
      <c r="S952" s="439"/>
      <c r="T952" s="439"/>
      <c r="U952" s="439"/>
      <c r="V952" s="439"/>
      <c r="W952" s="439"/>
      <c r="X952" s="439"/>
      <c r="Y952" s="439"/>
      <c r="Z952" s="439"/>
    </row>
    <row r="953" spans="1:26" ht="12.75">
      <c r="A953" s="439"/>
      <c r="B953" s="439"/>
      <c r="C953" s="439"/>
      <c r="D953" s="439"/>
      <c r="E953" s="439"/>
      <c r="F953" s="439"/>
      <c r="G953" s="439"/>
      <c r="H953" s="439"/>
      <c r="I953" s="439"/>
      <c r="J953" s="439"/>
      <c r="K953" s="439"/>
      <c r="L953" s="439"/>
      <c r="M953" s="439"/>
      <c r="N953" s="439"/>
      <c r="O953" s="439"/>
      <c r="P953" s="439"/>
      <c r="Q953" s="439"/>
      <c r="R953" s="439"/>
      <c r="S953" s="439"/>
      <c r="T953" s="439"/>
      <c r="U953" s="439"/>
      <c r="V953" s="439"/>
      <c r="W953" s="439"/>
      <c r="X953" s="439"/>
      <c r="Y953" s="439"/>
      <c r="Z953" s="439"/>
    </row>
    <row r="954" spans="1:26" ht="12.75">
      <c r="A954" s="439"/>
      <c r="B954" s="439"/>
      <c r="C954" s="439"/>
      <c r="D954" s="439"/>
      <c r="E954" s="439"/>
      <c r="F954" s="439"/>
      <c r="G954" s="439"/>
      <c r="H954" s="439"/>
      <c r="I954" s="439"/>
      <c r="J954" s="439"/>
      <c r="K954" s="439"/>
      <c r="L954" s="439"/>
      <c r="M954" s="439"/>
      <c r="N954" s="439"/>
      <c r="O954" s="439"/>
      <c r="P954" s="439"/>
      <c r="Q954" s="439"/>
      <c r="R954" s="439"/>
      <c r="S954" s="439"/>
      <c r="T954" s="439"/>
      <c r="U954" s="439"/>
      <c r="V954" s="439"/>
      <c r="W954" s="439"/>
      <c r="X954" s="439"/>
      <c r="Y954" s="439"/>
      <c r="Z954" s="439"/>
    </row>
    <row r="955" spans="1:26" ht="12.75">
      <c r="A955" s="439"/>
      <c r="B955" s="439"/>
      <c r="C955" s="439"/>
      <c r="D955" s="439"/>
      <c r="E955" s="439"/>
      <c r="F955" s="439"/>
      <c r="G955" s="439"/>
      <c r="H955" s="439"/>
      <c r="I955" s="439"/>
      <c r="J955" s="439"/>
      <c r="K955" s="439"/>
      <c r="L955" s="439"/>
      <c r="M955" s="439"/>
      <c r="N955" s="439"/>
      <c r="O955" s="439"/>
      <c r="P955" s="439"/>
      <c r="Q955" s="439"/>
      <c r="R955" s="439"/>
      <c r="S955" s="439"/>
      <c r="T955" s="439"/>
      <c r="U955" s="439"/>
      <c r="V955" s="439"/>
      <c r="W955" s="439"/>
      <c r="X955" s="439"/>
      <c r="Y955" s="439"/>
      <c r="Z955" s="439"/>
    </row>
    <row r="956" spans="1:26" ht="12.75">
      <c r="A956" s="439"/>
      <c r="B956" s="439"/>
      <c r="C956" s="439"/>
      <c r="D956" s="439"/>
      <c r="E956" s="439"/>
      <c r="F956" s="439"/>
      <c r="G956" s="439"/>
      <c r="H956" s="439"/>
      <c r="I956" s="439"/>
      <c r="J956" s="439"/>
      <c r="K956" s="439"/>
      <c r="L956" s="439"/>
      <c r="M956" s="439"/>
      <c r="N956" s="439"/>
      <c r="O956" s="439"/>
      <c r="P956" s="439"/>
      <c r="Q956" s="439"/>
      <c r="R956" s="439"/>
      <c r="S956" s="439"/>
      <c r="T956" s="439"/>
      <c r="U956" s="439"/>
      <c r="V956" s="439"/>
      <c r="W956" s="439"/>
      <c r="X956" s="439"/>
      <c r="Y956" s="439"/>
      <c r="Z956" s="439"/>
    </row>
    <row r="957" spans="1:26" ht="12.75">
      <c r="A957" s="439"/>
      <c r="B957" s="439"/>
      <c r="C957" s="439"/>
      <c r="D957" s="439"/>
      <c r="E957" s="439"/>
      <c r="F957" s="439"/>
      <c r="G957" s="439"/>
      <c r="H957" s="439"/>
      <c r="I957" s="439"/>
      <c r="J957" s="439"/>
      <c r="K957" s="439"/>
      <c r="L957" s="439"/>
      <c r="M957" s="439"/>
      <c r="N957" s="439"/>
      <c r="O957" s="439"/>
      <c r="P957" s="439"/>
      <c r="Q957" s="439"/>
      <c r="R957" s="439"/>
      <c r="S957" s="439"/>
      <c r="T957" s="439"/>
      <c r="U957" s="439"/>
      <c r="V957" s="439"/>
      <c r="W957" s="439"/>
      <c r="X957" s="439"/>
      <c r="Y957" s="439"/>
      <c r="Z957" s="439"/>
    </row>
    <row r="958" spans="1:26" ht="12.75">
      <c r="A958" s="439"/>
      <c r="B958" s="439"/>
      <c r="C958" s="439"/>
      <c r="D958" s="439"/>
      <c r="E958" s="439"/>
      <c r="F958" s="439"/>
      <c r="G958" s="439"/>
      <c r="H958" s="439"/>
      <c r="I958" s="439"/>
      <c r="J958" s="439"/>
      <c r="K958" s="439"/>
      <c r="L958" s="439"/>
      <c r="M958" s="439"/>
      <c r="N958" s="439"/>
      <c r="O958" s="439"/>
      <c r="P958" s="439"/>
      <c r="Q958" s="439"/>
      <c r="R958" s="439"/>
      <c r="S958" s="439"/>
      <c r="T958" s="439"/>
      <c r="U958" s="439"/>
      <c r="V958" s="439"/>
      <c r="W958" s="439"/>
      <c r="X958" s="439"/>
      <c r="Y958" s="439"/>
      <c r="Z958" s="439"/>
    </row>
    <row r="959" spans="1:26" ht="12.75">
      <c r="A959" s="439"/>
      <c r="B959" s="439"/>
      <c r="C959" s="439"/>
      <c r="D959" s="439"/>
      <c r="E959" s="439"/>
      <c r="F959" s="439"/>
      <c r="G959" s="439"/>
      <c r="H959" s="439"/>
      <c r="I959" s="439"/>
      <c r="J959" s="439"/>
      <c r="K959" s="439"/>
      <c r="L959" s="439"/>
      <c r="M959" s="439"/>
      <c r="N959" s="439"/>
      <c r="O959" s="439"/>
      <c r="P959" s="439"/>
      <c r="Q959" s="439"/>
      <c r="R959" s="439"/>
      <c r="S959" s="439"/>
      <c r="T959" s="439"/>
      <c r="U959" s="439"/>
      <c r="V959" s="439"/>
      <c r="W959" s="439"/>
      <c r="X959" s="439"/>
      <c r="Y959" s="439"/>
      <c r="Z959" s="439"/>
    </row>
    <row r="960" spans="1:26" ht="12.75">
      <c r="A960" s="439"/>
      <c r="B960" s="439"/>
      <c r="C960" s="439"/>
      <c r="D960" s="439"/>
      <c r="E960" s="439"/>
      <c r="F960" s="439"/>
      <c r="G960" s="439"/>
      <c r="H960" s="439"/>
      <c r="I960" s="439"/>
      <c r="J960" s="439"/>
      <c r="K960" s="439"/>
      <c r="L960" s="439"/>
      <c r="M960" s="439"/>
      <c r="N960" s="439"/>
      <c r="O960" s="439"/>
      <c r="P960" s="439"/>
      <c r="Q960" s="439"/>
      <c r="R960" s="439"/>
      <c r="S960" s="439"/>
      <c r="T960" s="439"/>
      <c r="U960" s="439"/>
      <c r="V960" s="439"/>
      <c r="W960" s="439"/>
      <c r="X960" s="439"/>
      <c r="Y960" s="439"/>
      <c r="Z960" s="439"/>
    </row>
    <row r="961" spans="1:26" ht="12.75">
      <c r="A961" s="439"/>
      <c r="B961" s="439"/>
      <c r="C961" s="439"/>
      <c r="D961" s="439"/>
      <c r="E961" s="439"/>
      <c r="F961" s="439"/>
      <c r="G961" s="439"/>
      <c r="H961" s="439"/>
      <c r="I961" s="439"/>
      <c r="J961" s="439"/>
      <c r="K961" s="439"/>
      <c r="L961" s="439"/>
      <c r="M961" s="439"/>
      <c r="N961" s="439"/>
      <c r="O961" s="439"/>
      <c r="P961" s="439"/>
      <c r="Q961" s="439"/>
      <c r="R961" s="439"/>
      <c r="S961" s="439"/>
      <c r="T961" s="439"/>
      <c r="U961" s="439"/>
      <c r="V961" s="439"/>
      <c r="W961" s="439"/>
      <c r="X961" s="439"/>
      <c r="Y961" s="439"/>
      <c r="Z961" s="439"/>
    </row>
    <row r="962" spans="1:26" ht="12.75">
      <c r="A962" s="439"/>
      <c r="B962" s="439"/>
      <c r="C962" s="439"/>
      <c r="D962" s="439"/>
      <c r="E962" s="439"/>
      <c r="F962" s="439"/>
      <c r="G962" s="439"/>
      <c r="H962" s="439"/>
      <c r="I962" s="439"/>
      <c r="J962" s="439"/>
      <c r="K962" s="439"/>
      <c r="L962" s="439"/>
      <c r="M962" s="439"/>
      <c r="N962" s="439"/>
      <c r="O962" s="439"/>
      <c r="P962" s="439"/>
      <c r="Q962" s="439"/>
      <c r="R962" s="439"/>
      <c r="S962" s="439"/>
      <c r="T962" s="439"/>
      <c r="U962" s="439"/>
      <c r="V962" s="439"/>
      <c r="W962" s="439"/>
      <c r="X962" s="439"/>
      <c r="Y962" s="439"/>
      <c r="Z962" s="439"/>
    </row>
    <row r="963" spans="1:26" ht="12.75">
      <c r="A963" s="439"/>
      <c r="B963" s="439"/>
      <c r="C963" s="439"/>
      <c r="D963" s="439"/>
      <c r="E963" s="439"/>
      <c r="F963" s="439"/>
      <c r="G963" s="439"/>
      <c r="H963" s="439"/>
      <c r="I963" s="439"/>
      <c r="J963" s="439"/>
      <c r="K963" s="439"/>
      <c r="L963" s="439"/>
      <c r="M963" s="439"/>
      <c r="N963" s="439"/>
      <c r="O963" s="439"/>
      <c r="P963" s="439"/>
      <c r="Q963" s="439"/>
      <c r="R963" s="439"/>
      <c r="S963" s="439"/>
      <c r="T963" s="439"/>
      <c r="U963" s="439"/>
      <c r="V963" s="439"/>
      <c r="W963" s="439"/>
      <c r="X963" s="439"/>
      <c r="Y963" s="439"/>
      <c r="Z963" s="439"/>
    </row>
    <row r="964" spans="1:26" ht="12.75">
      <c r="A964" s="439"/>
      <c r="B964" s="439"/>
      <c r="C964" s="439"/>
      <c r="D964" s="439"/>
      <c r="E964" s="439"/>
      <c r="F964" s="439"/>
      <c r="G964" s="439"/>
      <c r="H964" s="439"/>
      <c r="I964" s="439"/>
      <c r="J964" s="439"/>
      <c r="K964" s="439"/>
      <c r="L964" s="439"/>
      <c r="M964" s="439"/>
      <c r="N964" s="439"/>
      <c r="O964" s="439"/>
      <c r="P964" s="439"/>
      <c r="Q964" s="439"/>
      <c r="R964" s="439"/>
      <c r="S964" s="439"/>
      <c r="T964" s="439"/>
      <c r="U964" s="439"/>
      <c r="V964" s="439"/>
      <c r="W964" s="439"/>
      <c r="X964" s="439"/>
      <c r="Y964" s="439"/>
      <c r="Z964" s="439"/>
    </row>
    <row r="965" spans="1:26" ht="12.75">
      <c r="A965" s="439"/>
      <c r="B965" s="439"/>
      <c r="C965" s="439"/>
      <c r="D965" s="439"/>
      <c r="E965" s="439"/>
      <c r="F965" s="439"/>
      <c r="G965" s="439"/>
      <c r="H965" s="439"/>
      <c r="I965" s="439"/>
      <c r="J965" s="439"/>
      <c r="K965" s="439"/>
      <c r="L965" s="439"/>
      <c r="M965" s="439"/>
      <c r="N965" s="439"/>
      <c r="O965" s="439"/>
      <c r="P965" s="439"/>
      <c r="Q965" s="439"/>
      <c r="R965" s="439"/>
      <c r="S965" s="439"/>
      <c r="T965" s="439"/>
      <c r="U965" s="439"/>
      <c r="V965" s="439"/>
      <c r="W965" s="439"/>
      <c r="X965" s="439"/>
      <c r="Y965" s="439"/>
      <c r="Z965" s="439"/>
    </row>
    <row r="966" spans="1:26" ht="12.75">
      <c r="A966" s="439"/>
      <c r="B966" s="439"/>
      <c r="C966" s="439"/>
      <c r="D966" s="439"/>
      <c r="E966" s="439"/>
      <c r="F966" s="439"/>
      <c r="G966" s="439"/>
      <c r="H966" s="439"/>
      <c r="I966" s="439"/>
      <c r="J966" s="439"/>
      <c r="K966" s="439"/>
      <c r="L966" s="439"/>
      <c r="M966" s="439"/>
      <c r="N966" s="439"/>
      <c r="O966" s="439"/>
      <c r="P966" s="439"/>
      <c r="Q966" s="439"/>
      <c r="R966" s="439"/>
      <c r="S966" s="439"/>
      <c r="T966" s="439"/>
      <c r="U966" s="439"/>
      <c r="V966" s="439"/>
      <c r="W966" s="439"/>
      <c r="X966" s="439"/>
      <c r="Y966" s="439"/>
      <c r="Z966" s="439"/>
    </row>
    <row r="967" spans="1:26" ht="12.75">
      <c r="A967" s="439"/>
      <c r="B967" s="439"/>
      <c r="C967" s="439"/>
      <c r="D967" s="439"/>
      <c r="E967" s="439"/>
      <c r="F967" s="439"/>
      <c r="G967" s="439"/>
      <c r="H967" s="439"/>
      <c r="I967" s="439"/>
      <c r="J967" s="439"/>
      <c r="K967" s="439"/>
      <c r="L967" s="439"/>
      <c r="M967" s="439"/>
      <c r="N967" s="439"/>
      <c r="O967" s="439"/>
      <c r="P967" s="439"/>
      <c r="Q967" s="439"/>
      <c r="R967" s="439"/>
      <c r="S967" s="439"/>
      <c r="T967" s="439"/>
      <c r="U967" s="439"/>
      <c r="V967" s="439"/>
      <c r="W967" s="439"/>
      <c r="X967" s="439"/>
      <c r="Y967" s="439"/>
      <c r="Z967" s="439"/>
    </row>
    <row r="968" spans="1:26" ht="12.75">
      <c r="A968" s="439"/>
      <c r="B968" s="439"/>
      <c r="C968" s="439"/>
      <c r="D968" s="439"/>
      <c r="E968" s="439"/>
      <c r="F968" s="439"/>
      <c r="G968" s="439"/>
      <c r="H968" s="439"/>
      <c r="I968" s="439"/>
      <c r="J968" s="439"/>
      <c r="K968" s="439"/>
      <c r="L968" s="439"/>
      <c r="M968" s="439"/>
      <c r="N968" s="439"/>
      <c r="O968" s="439"/>
      <c r="P968" s="439"/>
      <c r="Q968" s="439"/>
      <c r="R968" s="439"/>
      <c r="S968" s="439"/>
      <c r="T968" s="439"/>
      <c r="U968" s="439"/>
      <c r="V968" s="439"/>
      <c r="W968" s="439"/>
      <c r="X968" s="439"/>
      <c r="Y968" s="439"/>
      <c r="Z968" s="439"/>
    </row>
    <row r="969" spans="1:26" ht="12.75">
      <c r="A969" s="439"/>
      <c r="B969" s="439"/>
      <c r="C969" s="439"/>
      <c r="D969" s="439"/>
      <c r="E969" s="439"/>
      <c r="F969" s="439"/>
      <c r="G969" s="439"/>
      <c r="H969" s="439"/>
      <c r="I969" s="439"/>
      <c r="J969" s="439"/>
      <c r="K969" s="439"/>
      <c r="L969" s="439"/>
      <c r="M969" s="439"/>
      <c r="N969" s="439"/>
      <c r="O969" s="439"/>
      <c r="P969" s="439"/>
      <c r="Q969" s="439"/>
      <c r="R969" s="439"/>
      <c r="S969" s="439"/>
      <c r="T969" s="439"/>
      <c r="U969" s="439"/>
      <c r="V969" s="439"/>
      <c r="W969" s="439"/>
      <c r="X969" s="439"/>
      <c r="Y969" s="439"/>
      <c r="Z969" s="439"/>
    </row>
    <row r="970" spans="1:26" ht="12.75">
      <c r="A970" s="439"/>
      <c r="B970" s="439"/>
      <c r="C970" s="439"/>
      <c r="D970" s="439"/>
      <c r="E970" s="439"/>
      <c r="F970" s="439"/>
      <c r="G970" s="439"/>
      <c r="H970" s="439"/>
      <c r="I970" s="439"/>
      <c r="J970" s="439"/>
      <c r="K970" s="439"/>
      <c r="L970" s="439"/>
      <c r="M970" s="439"/>
      <c r="N970" s="439"/>
      <c r="O970" s="439"/>
      <c r="P970" s="439"/>
      <c r="Q970" s="439"/>
      <c r="R970" s="439"/>
      <c r="S970" s="439"/>
      <c r="T970" s="439"/>
      <c r="U970" s="439"/>
      <c r="V970" s="439"/>
      <c r="W970" s="439"/>
      <c r="X970" s="439"/>
      <c r="Y970" s="439"/>
      <c r="Z970" s="439"/>
    </row>
    <row r="971" spans="1:26" ht="12.75">
      <c r="A971" s="439"/>
      <c r="B971" s="439"/>
      <c r="C971" s="439"/>
      <c r="D971" s="439"/>
      <c r="E971" s="439"/>
      <c r="F971" s="439"/>
      <c r="G971" s="439"/>
      <c r="H971" s="439"/>
      <c r="I971" s="439"/>
      <c r="J971" s="439"/>
      <c r="K971" s="439"/>
      <c r="L971" s="439"/>
      <c r="M971" s="439"/>
      <c r="N971" s="439"/>
      <c r="O971" s="439"/>
      <c r="P971" s="439"/>
      <c r="Q971" s="439"/>
      <c r="R971" s="439"/>
      <c r="S971" s="439"/>
      <c r="T971" s="439"/>
      <c r="U971" s="439"/>
      <c r="V971" s="439"/>
      <c r="W971" s="439"/>
      <c r="X971" s="439"/>
      <c r="Y971" s="439"/>
      <c r="Z971" s="439"/>
    </row>
    <row r="972" spans="1:26" ht="12.75">
      <c r="A972" s="439"/>
      <c r="B972" s="439"/>
      <c r="C972" s="439"/>
      <c r="D972" s="439"/>
      <c r="E972" s="439"/>
      <c r="F972" s="439"/>
      <c r="G972" s="439"/>
      <c r="H972" s="439"/>
      <c r="I972" s="439"/>
      <c r="J972" s="439"/>
      <c r="K972" s="439"/>
      <c r="L972" s="439"/>
      <c r="M972" s="439"/>
      <c r="N972" s="439"/>
      <c r="O972" s="439"/>
      <c r="P972" s="439"/>
      <c r="Q972" s="439"/>
      <c r="R972" s="439"/>
      <c r="S972" s="439"/>
      <c r="T972" s="439"/>
      <c r="U972" s="439"/>
      <c r="V972" s="439"/>
      <c r="W972" s="439"/>
      <c r="X972" s="439"/>
      <c r="Y972" s="439"/>
      <c r="Z972" s="439"/>
    </row>
    <row r="973" spans="1:26" ht="12.75">
      <c r="A973" s="439"/>
      <c r="B973" s="439"/>
      <c r="C973" s="439"/>
      <c r="D973" s="439"/>
      <c r="E973" s="439"/>
      <c r="F973" s="439"/>
      <c r="G973" s="439"/>
      <c r="H973" s="439"/>
      <c r="I973" s="439"/>
      <c r="J973" s="439"/>
      <c r="K973" s="439"/>
      <c r="L973" s="439"/>
      <c r="M973" s="439"/>
      <c r="N973" s="439"/>
      <c r="O973" s="439"/>
      <c r="P973" s="439"/>
      <c r="Q973" s="439"/>
      <c r="R973" s="439"/>
      <c r="S973" s="439"/>
      <c r="T973" s="439"/>
      <c r="U973" s="439"/>
      <c r="V973" s="439"/>
      <c r="W973" s="439"/>
      <c r="X973" s="439"/>
      <c r="Y973" s="439"/>
      <c r="Z973" s="439"/>
    </row>
    <row r="974" spans="1:26" ht="12.75">
      <c r="A974" s="439"/>
      <c r="B974" s="439"/>
      <c r="C974" s="439"/>
      <c r="D974" s="439"/>
      <c r="E974" s="439"/>
      <c r="F974" s="439"/>
      <c r="G974" s="439"/>
      <c r="H974" s="439"/>
      <c r="I974" s="439"/>
      <c r="J974" s="439"/>
      <c r="K974" s="439"/>
      <c r="L974" s="439"/>
      <c r="M974" s="439"/>
      <c r="N974" s="439"/>
      <c r="O974" s="439"/>
      <c r="P974" s="439"/>
      <c r="Q974" s="439"/>
      <c r="R974" s="439"/>
      <c r="S974" s="439"/>
      <c r="T974" s="439"/>
      <c r="U974" s="439"/>
      <c r="V974" s="439"/>
      <c r="W974" s="439"/>
      <c r="X974" s="439"/>
      <c r="Y974" s="439"/>
      <c r="Z974" s="439"/>
    </row>
    <row r="975" spans="1:26" ht="12.75">
      <c r="A975" s="439"/>
      <c r="B975" s="439"/>
      <c r="C975" s="439"/>
      <c r="D975" s="439"/>
      <c r="E975" s="439"/>
      <c r="F975" s="439"/>
      <c r="G975" s="439"/>
      <c r="H975" s="439"/>
      <c r="I975" s="439"/>
      <c r="J975" s="439"/>
      <c r="K975" s="439"/>
      <c r="L975" s="439"/>
      <c r="M975" s="439"/>
      <c r="N975" s="439"/>
      <c r="O975" s="439"/>
      <c r="P975" s="439"/>
      <c r="Q975" s="439"/>
      <c r="R975" s="439"/>
      <c r="S975" s="439"/>
      <c r="T975" s="439"/>
      <c r="U975" s="439"/>
      <c r="V975" s="439"/>
      <c r="W975" s="439"/>
      <c r="X975" s="439"/>
      <c r="Y975" s="439"/>
      <c r="Z975" s="439"/>
    </row>
    <row r="976" spans="1:26" ht="12.75">
      <c r="A976" s="439"/>
      <c r="B976" s="439"/>
      <c r="C976" s="439"/>
      <c r="D976" s="439"/>
      <c r="E976" s="439"/>
      <c r="F976" s="439"/>
      <c r="G976" s="439"/>
      <c r="H976" s="439"/>
      <c r="I976" s="439"/>
      <c r="J976" s="439"/>
      <c r="K976" s="439"/>
      <c r="L976" s="439"/>
      <c r="M976" s="439"/>
      <c r="N976" s="439"/>
      <c r="O976" s="439"/>
      <c r="P976" s="439"/>
      <c r="Q976" s="439"/>
      <c r="R976" s="439"/>
      <c r="S976" s="439"/>
      <c r="T976" s="439"/>
      <c r="U976" s="439"/>
      <c r="V976" s="439"/>
      <c r="W976" s="439"/>
      <c r="X976" s="439"/>
      <c r="Y976" s="439"/>
      <c r="Z976" s="439"/>
    </row>
    <row r="977" spans="1:26" ht="12.75">
      <c r="A977" s="439"/>
      <c r="B977" s="439"/>
      <c r="C977" s="439"/>
      <c r="D977" s="439"/>
      <c r="E977" s="439"/>
      <c r="F977" s="439"/>
      <c r="G977" s="439"/>
      <c r="H977" s="439"/>
      <c r="I977" s="439"/>
      <c r="J977" s="439"/>
      <c r="K977" s="439"/>
      <c r="L977" s="439"/>
      <c r="M977" s="439"/>
      <c r="N977" s="439"/>
      <c r="O977" s="439"/>
      <c r="P977" s="439"/>
      <c r="Q977" s="439"/>
      <c r="R977" s="439"/>
      <c r="S977" s="439"/>
      <c r="T977" s="439"/>
      <c r="U977" s="439"/>
      <c r="V977" s="439"/>
      <c r="W977" s="439"/>
      <c r="X977" s="439"/>
      <c r="Y977" s="439"/>
      <c r="Z977" s="439"/>
    </row>
    <row r="978" spans="1:26" ht="12.75">
      <c r="A978" s="439"/>
      <c r="B978" s="439"/>
      <c r="C978" s="439"/>
      <c r="D978" s="439"/>
      <c r="E978" s="439"/>
      <c r="F978" s="439"/>
      <c r="G978" s="439"/>
      <c r="H978" s="439"/>
      <c r="I978" s="439"/>
      <c r="J978" s="439"/>
      <c r="K978" s="439"/>
      <c r="L978" s="439"/>
      <c r="M978" s="439"/>
      <c r="N978" s="439"/>
      <c r="O978" s="439"/>
      <c r="P978" s="439"/>
      <c r="Q978" s="439"/>
      <c r="R978" s="439"/>
      <c r="S978" s="439"/>
      <c r="T978" s="439"/>
      <c r="U978" s="439"/>
      <c r="V978" s="439"/>
      <c r="W978" s="439"/>
      <c r="X978" s="439"/>
      <c r="Y978" s="439"/>
      <c r="Z978" s="439"/>
    </row>
    <row r="979" spans="1:26" ht="12.75">
      <c r="A979" s="439"/>
      <c r="B979" s="439"/>
      <c r="C979" s="439"/>
      <c r="D979" s="439"/>
      <c r="E979" s="439"/>
      <c r="F979" s="439"/>
      <c r="G979" s="439"/>
      <c r="H979" s="439"/>
      <c r="I979" s="439"/>
      <c r="J979" s="439"/>
      <c r="K979" s="439"/>
      <c r="L979" s="439"/>
      <c r="M979" s="439"/>
      <c r="N979" s="439"/>
      <c r="O979" s="439"/>
      <c r="P979" s="439"/>
      <c r="Q979" s="439"/>
      <c r="R979" s="439"/>
      <c r="S979" s="439"/>
      <c r="T979" s="439"/>
      <c r="U979" s="439"/>
      <c r="V979" s="439"/>
      <c r="W979" s="439"/>
      <c r="X979" s="439"/>
      <c r="Y979" s="439"/>
      <c r="Z979" s="439"/>
    </row>
    <row r="980" spans="1:26" ht="12.75">
      <c r="A980" s="439"/>
      <c r="B980" s="439"/>
      <c r="C980" s="439"/>
      <c r="D980" s="439"/>
      <c r="E980" s="439"/>
      <c r="F980" s="439"/>
      <c r="G980" s="439"/>
      <c r="H980" s="439"/>
      <c r="I980" s="439"/>
      <c r="J980" s="439"/>
      <c r="K980" s="439"/>
      <c r="L980" s="439"/>
      <c r="M980" s="439"/>
      <c r="N980" s="439"/>
      <c r="O980" s="439"/>
      <c r="P980" s="439"/>
      <c r="Q980" s="439"/>
      <c r="R980" s="439"/>
      <c r="S980" s="439"/>
      <c r="T980" s="439"/>
      <c r="U980" s="439"/>
      <c r="V980" s="439"/>
      <c r="W980" s="439"/>
      <c r="X980" s="439"/>
      <c r="Y980" s="439"/>
      <c r="Z980" s="439"/>
    </row>
    <row r="981" spans="1:26" ht="12.75">
      <c r="A981" s="439"/>
      <c r="B981" s="439"/>
      <c r="C981" s="439"/>
      <c r="D981" s="439"/>
      <c r="E981" s="439"/>
      <c r="F981" s="439"/>
      <c r="G981" s="439"/>
      <c r="H981" s="439"/>
      <c r="I981" s="439"/>
      <c r="J981" s="439"/>
      <c r="K981" s="439"/>
      <c r="L981" s="439"/>
      <c r="M981" s="439"/>
      <c r="N981" s="439"/>
      <c r="O981" s="439"/>
      <c r="P981" s="439"/>
      <c r="Q981" s="439"/>
      <c r="R981" s="439"/>
      <c r="S981" s="439"/>
      <c r="T981" s="439"/>
      <c r="U981" s="439"/>
      <c r="V981" s="439"/>
      <c r="W981" s="439"/>
      <c r="X981" s="439"/>
      <c r="Y981" s="439"/>
      <c r="Z981" s="439"/>
    </row>
    <row r="982" spans="1:26" ht="12.75">
      <c r="A982" s="439"/>
      <c r="B982" s="439"/>
      <c r="C982" s="439"/>
      <c r="D982" s="439"/>
      <c r="E982" s="439"/>
      <c r="F982" s="439"/>
      <c r="G982" s="439"/>
      <c r="H982" s="439"/>
      <c r="I982" s="439"/>
      <c r="J982" s="439"/>
      <c r="K982" s="439"/>
      <c r="L982" s="439"/>
      <c r="M982" s="439"/>
      <c r="N982" s="439"/>
      <c r="O982" s="439"/>
      <c r="P982" s="439"/>
      <c r="Q982" s="439"/>
      <c r="R982" s="439"/>
      <c r="S982" s="439"/>
      <c r="T982" s="439"/>
      <c r="U982" s="439"/>
      <c r="V982" s="439"/>
      <c r="W982" s="439"/>
      <c r="X982" s="439"/>
      <c r="Y982" s="439"/>
      <c r="Z982" s="439"/>
    </row>
    <row r="983" spans="1:26" ht="12.75">
      <c r="A983" s="439"/>
      <c r="B983" s="439"/>
      <c r="C983" s="439"/>
      <c r="D983" s="439"/>
      <c r="E983" s="439"/>
      <c r="F983" s="439"/>
      <c r="G983" s="439"/>
      <c r="H983" s="439"/>
      <c r="I983" s="439"/>
      <c r="J983" s="439"/>
      <c r="K983" s="439"/>
      <c r="L983" s="439"/>
      <c r="M983" s="439"/>
      <c r="N983" s="439"/>
      <c r="O983" s="439"/>
      <c r="P983" s="439"/>
      <c r="Q983" s="439"/>
      <c r="R983" s="439"/>
      <c r="S983" s="439"/>
      <c r="T983" s="439"/>
      <c r="U983" s="439"/>
      <c r="V983" s="439"/>
      <c r="W983" s="439"/>
      <c r="X983" s="439"/>
      <c r="Y983" s="439"/>
      <c r="Z983" s="439"/>
    </row>
    <row r="984" spans="1:26" ht="12.75">
      <c r="A984" s="439"/>
      <c r="B984" s="439"/>
      <c r="C984" s="439"/>
      <c r="D984" s="439"/>
      <c r="E984" s="439"/>
      <c r="F984" s="439"/>
      <c r="G984" s="439"/>
      <c r="H984" s="439"/>
      <c r="I984" s="439"/>
      <c r="J984" s="439"/>
      <c r="K984" s="439"/>
      <c r="L984" s="439"/>
      <c r="M984" s="439"/>
      <c r="N984" s="439"/>
      <c r="O984" s="439"/>
      <c r="P984" s="439"/>
      <c r="Q984" s="439"/>
      <c r="R984" s="439"/>
      <c r="S984" s="439"/>
      <c r="T984" s="439"/>
      <c r="U984" s="439"/>
      <c r="V984" s="439"/>
      <c r="W984" s="439"/>
      <c r="X984" s="439"/>
      <c r="Y984" s="439"/>
      <c r="Z984" s="439"/>
    </row>
    <row r="985" spans="1:26" ht="12.75">
      <c r="A985" s="439"/>
      <c r="B985" s="439"/>
      <c r="C985" s="439"/>
      <c r="D985" s="439"/>
      <c r="E985" s="439"/>
      <c r="F985" s="439"/>
      <c r="G985" s="439"/>
      <c r="H985" s="439"/>
      <c r="I985" s="439"/>
      <c r="J985" s="439"/>
      <c r="K985" s="439"/>
      <c r="L985" s="439"/>
      <c r="M985" s="439"/>
      <c r="N985" s="439"/>
      <c r="O985" s="439"/>
      <c r="P985" s="439"/>
      <c r="Q985" s="439"/>
      <c r="R985" s="439"/>
      <c r="S985" s="439"/>
      <c r="T985" s="439"/>
      <c r="U985" s="439"/>
      <c r="V985" s="439"/>
      <c r="W985" s="439"/>
      <c r="X985" s="439"/>
      <c r="Y985" s="439"/>
      <c r="Z985" s="439"/>
    </row>
    <row r="986" spans="1:26" ht="12.75">
      <c r="A986" s="439"/>
      <c r="B986" s="439"/>
      <c r="C986" s="439"/>
      <c r="D986" s="439"/>
      <c r="E986" s="439"/>
      <c r="F986" s="439"/>
      <c r="G986" s="439"/>
      <c r="H986" s="439"/>
      <c r="I986" s="439"/>
      <c r="J986" s="439"/>
      <c r="K986" s="439"/>
      <c r="L986" s="439"/>
      <c r="M986" s="439"/>
      <c r="N986" s="439"/>
      <c r="O986" s="439"/>
      <c r="P986" s="439"/>
      <c r="Q986" s="439"/>
      <c r="R986" s="439"/>
      <c r="S986" s="439"/>
      <c r="T986" s="439"/>
      <c r="U986" s="439"/>
      <c r="V986" s="439"/>
      <c r="W986" s="439"/>
      <c r="X986" s="439"/>
      <c r="Y986" s="439"/>
      <c r="Z986" s="439"/>
    </row>
    <row r="987" spans="1:26" ht="12.75">
      <c r="A987" s="439"/>
      <c r="B987" s="439"/>
      <c r="C987" s="439"/>
      <c r="D987" s="439"/>
      <c r="E987" s="439"/>
      <c r="F987" s="439"/>
      <c r="G987" s="439"/>
      <c r="H987" s="439"/>
      <c r="I987" s="439"/>
      <c r="J987" s="439"/>
      <c r="K987" s="439"/>
      <c r="L987" s="439"/>
      <c r="M987" s="439"/>
      <c r="N987" s="439"/>
      <c r="O987" s="439"/>
      <c r="P987" s="439"/>
      <c r="Q987" s="439"/>
      <c r="R987" s="439"/>
      <c r="S987" s="439"/>
      <c r="T987" s="439"/>
      <c r="U987" s="439"/>
      <c r="V987" s="439"/>
      <c r="W987" s="439"/>
      <c r="X987" s="439"/>
      <c r="Y987" s="439"/>
      <c r="Z987" s="439"/>
    </row>
    <row r="988" spans="1:26" ht="12.75">
      <c r="A988" s="439"/>
      <c r="B988" s="439"/>
      <c r="C988" s="439"/>
      <c r="D988" s="439"/>
      <c r="E988" s="439"/>
      <c r="F988" s="439"/>
      <c r="G988" s="439"/>
      <c r="H988" s="439"/>
      <c r="I988" s="439"/>
      <c r="J988" s="439"/>
      <c r="K988" s="439"/>
      <c r="L988" s="439"/>
      <c r="M988" s="439"/>
      <c r="N988" s="439"/>
      <c r="O988" s="439"/>
      <c r="P988" s="439"/>
      <c r="Q988" s="439"/>
      <c r="R988" s="439"/>
      <c r="S988" s="439"/>
      <c r="T988" s="439"/>
      <c r="U988" s="439"/>
      <c r="V988" s="439"/>
      <c r="W988" s="439"/>
      <c r="X988" s="439"/>
      <c r="Y988" s="439"/>
      <c r="Z988" s="439"/>
    </row>
    <row r="989" spans="1:26" ht="12.75">
      <c r="A989" s="439"/>
      <c r="B989" s="439"/>
      <c r="C989" s="439"/>
      <c r="D989" s="439"/>
      <c r="E989" s="439"/>
      <c r="F989" s="439"/>
      <c r="G989" s="439"/>
      <c r="H989" s="439"/>
      <c r="I989" s="439"/>
      <c r="J989" s="439"/>
      <c r="K989" s="439"/>
      <c r="L989" s="439"/>
      <c r="M989" s="439"/>
      <c r="N989" s="439"/>
      <c r="O989" s="439"/>
      <c r="P989" s="439"/>
      <c r="Q989" s="439"/>
      <c r="R989" s="439"/>
      <c r="S989" s="439"/>
      <c r="T989" s="439"/>
      <c r="U989" s="439"/>
      <c r="V989" s="439"/>
      <c r="W989" s="439"/>
      <c r="X989" s="439"/>
      <c r="Y989" s="439"/>
      <c r="Z989" s="439"/>
    </row>
    <row r="990" spans="1:26" ht="12.75">
      <c r="A990" s="439"/>
      <c r="B990" s="439"/>
      <c r="C990" s="439"/>
      <c r="D990" s="439"/>
      <c r="E990" s="439"/>
      <c r="F990" s="439"/>
      <c r="G990" s="439"/>
      <c r="H990" s="439"/>
      <c r="I990" s="439"/>
      <c r="J990" s="439"/>
      <c r="K990" s="439"/>
      <c r="L990" s="439"/>
      <c r="M990" s="439"/>
      <c r="N990" s="439"/>
      <c r="O990" s="439"/>
      <c r="P990" s="439"/>
      <c r="Q990" s="439"/>
      <c r="R990" s="439"/>
      <c r="S990" s="439"/>
      <c r="T990" s="439"/>
      <c r="U990" s="439"/>
      <c r="V990" s="439"/>
      <c r="W990" s="439"/>
      <c r="X990" s="439"/>
      <c r="Y990" s="439"/>
      <c r="Z990" s="439"/>
    </row>
    <row r="991" spans="1:26" ht="12.75">
      <c r="A991" s="439"/>
      <c r="B991" s="439"/>
      <c r="C991" s="439"/>
      <c r="D991" s="439"/>
      <c r="E991" s="439"/>
      <c r="F991" s="439"/>
      <c r="G991" s="439"/>
      <c r="H991" s="439"/>
      <c r="I991" s="439"/>
      <c r="J991" s="439"/>
      <c r="K991" s="439"/>
      <c r="L991" s="439"/>
      <c r="M991" s="439"/>
      <c r="N991" s="439"/>
      <c r="O991" s="439"/>
      <c r="P991" s="439"/>
      <c r="Q991" s="439"/>
      <c r="R991" s="439"/>
      <c r="S991" s="439"/>
      <c r="T991" s="439"/>
      <c r="U991" s="439"/>
      <c r="V991" s="439"/>
      <c r="W991" s="439"/>
      <c r="X991" s="439"/>
      <c r="Y991" s="439"/>
      <c r="Z991" s="439"/>
    </row>
    <row r="992" spans="1:26" ht="12.75">
      <c r="A992" s="439"/>
      <c r="B992" s="439"/>
      <c r="C992" s="439"/>
      <c r="D992" s="439"/>
      <c r="E992" s="439"/>
      <c r="F992" s="439"/>
      <c r="G992" s="439"/>
      <c r="H992" s="439"/>
      <c r="I992" s="439"/>
      <c r="J992" s="439"/>
      <c r="K992" s="439"/>
      <c r="L992" s="439"/>
      <c r="M992" s="439"/>
      <c r="N992" s="439"/>
      <c r="O992" s="439"/>
      <c r="P992" s="439"/>
      <c r="Q992" s="439"/>
      <c r="R992" s="439"/>
      <c r="S992" s="439"/>
      <c r="T992" s="439"/>
      <c r="U992" s="439"/>
      <c r="V992" s="439"/>
      <c r="W992" s="439"/>
      <c r="X992" s="439"/>
      <c r="Y992" s="439"/>
      <c r="Z992" s="439"/>
    </row>
    <row r="993" spans="1:26" ht="12.75">
      <c r="A993" s="439"/>
      <c r="B993" s="439"/>
      <c r="C993" s="439"/>
      <c r="D993" s="439"/>
      <c r="E993" s="439"/>
      <c r="F993" s="439"/>
      <c r="G993" s="439"/>
      <c r="H993" s="439"/>
      <c r="I993" s="439"/>
      <c r="J993" s="439"/>
      <c r="K993" s="439"/>
      <c r="L993" s="439"/>
      <c r="M993" s="439"/>
      <c r="N993" s="439"/>
      <c r="O993" s="439"/>
      <c r="P993" s="439"/>
      <c r="Q993" s="439"/>
      <c r="R993" s="439"/>
      <c r="S993" s="439"/>
      <c r="T993" s="439"/>
      <c r="U993" s="439"/>
      <c r="V993" s="439"/>
      <c r="W993" s="439"/>
      <c r="X993" s="439"/>
      <c r="Y993" s="439"/>
      <c r="Z993" s="439"/>
    </row>
    <row r="994" spans="1:26" ht="12.75">
      <c r="A994" s="439"/>
      <c r="B994" s="439"/>
      <c r="C994" s="439"/>
      <c r="D994" s="439"/>
      <c r="E994" s="439"/>
      <c r="F994" s="439"/>
      <c r="G994" s="439"/>
      <c r="H994" s="439"/>
      <c r="I994" s="439"/>
      <c r="J994" s="439"/>
      <c r="K994" s="439"/>
      <c r="L994" s="439"/>
      <c r="M994" s="439"/>
      <c r="N994" s="439"/>
      <c r="O994" s="439"/>
      <c r="P994" s="439"/>
      <c r="Q994" s="439"/>
      <c r="R994" s="439"/>
      <c r="S994" s="439"/>
      <c r="T994" s="439"/>
      <c r="U994" s="439"/>
      <c r="V994" s="439"/>
      <c r="W994" s="439"/>
      <c r="X994" s="439"/>
      <c r="Y994" s="439"/>
      <c r="Z994" s="439"/>
    </row>
    <row r="995" spans="1:26" ht="12.75">
      <c r="A995" s="439"/>
      <c r="B995" s="439"/>
      <c r="C995" s="439"/>
      <c r="D995" s="439"/>
      <c r="E995" s="439"/>
      <c r="F995" s="439"/>
      <c r="G995" s="439"/>
      <c r="H995" s="439"/>
      <c r="I995" s="439"/>
      <c r="J995" s="439"/>
      <c r="K995" s="439"/>
      <c r="L995" s="439"/>
      <c r="M995" s="439"/>
      <c r="N995" s="439"/>
      <c r="O995" s="439"/>
      <c r="P995" s="439"/>
      <c r="Q995" s="439"/>
      <c r="R995" s="439"/>
      <c r="S995" s="439"/>
      <c r="T995" s="439"/>
      <c r="U995" s="439"/>
      <c r="V995" s="439"/>
      <c r="W995" s="439"/>
      <c r="X995" s="439"/>
      <c r="Y995" s="439"/>
      <c r="Z995" s="439"/>
    </row>
    <row r="996" spans="1:26" ht="12.75">
      <c r="A996" s="439"/>
      <c r="B996" s="439"/>
      <c r="C996" s="439"/>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row>
    <row r="997" spans="1:26" ht="12.75">
      <c r="A997" s="439"/>
      <c r="B997" s="439"/>
      <c r="C997" s="439"/>
      <c r="D997" s="439"/>
      <c r="E997" s="439"/>
      <c r="F997" s="439"/>
      <c r="G997" s="439"/>
      <c r="H997" s="439"/>
      <c r="I997" s="439"/>
      <c r="J997" s="439"/>
      <c r="K997" s="439"/>
      <c r="L997" s="439"/>
      <c r="M997" s="439"/>
      <c r="N997" s="439"/>
      <c r="O997" s="439"/>
      <c r="P997" s="439"/>
      <c r="Q997" s="439"/>
      <c r="R997" s="439"/>
      <c r="S997" s="439"/>
      <c r="T997" s="439"/>
      <c r="U997" s="439"/>
      <c r="V997" s="439"/>
      <c r="W997" s="439"/>
      <c r="X997" s="439"/>
      <c r="Y997" s="439"/>
      <c r="Z997" s="439"/>
    </row>
    <row r="998" spans="1:26" ht="12.75">
      <c r="A998" s="439"/>
      <c r="B998" s="439"/>
      <c r="C998" s="439"/>
      <c r="D998" s="439"/>
      <c r="E998" s="439"/>
      <c r="F998" s="439"/>
      <c r="G998" s="439"/>
      <c r="H998" s="439"/>
      <c r="I998" s="439"/>
      <c r="J998" s="439"/>
      <c r="K998" s="439"/>
      <c r="L998" s="439"/>
      <c r="M998" s="439"/>
      <c r="N998" s="439"/>
      <c r="O998" s="439"/>
      <c r="P998" s="439"/>
      <c r="Q998" s="439"/>
      <c r="R998" s="439"/>
      <c r="S998" s="439"/>
      <c r="T998" s="439"/>
      <c r="U998" s="439"/>
      <c r="V998" s="439"/>
      <c r="W998" s="439"/>
      <c r="X998" s="439"/>
      <c r="Y998" s="439"/>
      <c r="Z998" s="439"/>
    </row>
    <row r="999" spans="1:26" ht="12.75">
      <c r="A999" s="439"/>
      <c r="B999" s="439"/>
      <c r="C999" s="439"/>
      <c r="D999" s="439"/>
      <c r="E999" s="439"/>
      <c r="F999" s="439"/>
      <c r="G999" s="439"/>
      <c r="H999" s="439"/>
      <c r="I999" s="439"/>
      <c r="J999" s="439"/>
      <c r="K999" s="439"/>
      <c r="L999" s="439"/>
      <c r="M999" s="439"/>
      <c r="N999" s="439"/>
      <c r="O999" s="439"/>
      <c r="P999" s="439"/>
      <c r="Q999" s="439"/>
      <c r="R999" s="439"/>
      <c r="S999" s="439"/>
      <c r="T999" s="439"/>
      <c r="U999" s="439"/>
      <c r="V999" s="439"/>
      <c r="W999" s="439"/>
      <c r="X999" s="439"/>
      <c r="Y999" s="439"/>
      <c r="Z999" s="439"/>
    </row>
    <row r="1000" spans="1:26" ht="12.75">
      <c r="A1000" s="439"/>
      <c r="B1000" s="439"/>
      <c r="C1000" s="439"/>
      <c r="D1000" s="439"/>
      <c r="E1000" s="439"/>
      <c r="F1000" s="439"/>
      <c r="G1000" s="439"/>
      <c r="H1000" s="439"/>
      <c r="I1000" s="439"/>
      <c r="J1000" s="439"/>
      <c r="K1000" s="439"/>
      <c r="L1000" s="439"/>
      <c r="M1000" s="439"/>
      <c r="N1000" s="439"/>
      <c r="O1000" s="439"/>
      <c r="P1000" s="439"/>
      <c r="Q1000" s="439"/>
      <c r="R1000" s="439"/>
      <c r="S1000" s="439"/>
      <c r="T1000" s="439"/>
      <c r="U1000" s="439"/>
      <c r="V1000" s="439"/>
      <c r="W1000" s="439"/>
      <c r="X1000" s="439"/>
      <c r="Y1000" s="439"/>
      <c r="Z1000" s="439"/>
    </row>
    <row r="1001" spans="1:26" ht="12.75">
      <c r="A1001" s="439"/>
      <c r="B1001" s="439"/>
      <c r="C1001" s="439"/>
      <c r="D1001" s="439"/>
      <c r="E1001" s="439"/>
      <c r="F1001" s="439"/>
      <c r="G1001" s="439"/>
      <c r="H1001" s="439"/>
      <c r="I1001" s="439"/>
      <c r="J1001" s="439"/>
      <c r="K1001" s="439"/>
      <c r="L1001" s="439"/>
      <c r="M1001" s="439"/>
      <c r="N1001" s="439"/>
      <c r="O1001" s="439"/>
      <c r="P1001" s="439"/>
      <c r="Q1001" s="439"/>
      <c r="R1001" s="439"/>
      <c r="S1001" s="439"/>
      <c r="T1001" s="439"/>
      <c r="U1001" s="439"/>
      <c r="V1001" s="439"/>
      <c r="W1001" s="439"/>
      <c r="X1001" s="439"/>
      <c r="Y1001" s="439"/>
      <c r="Z1001" s="439"/>
    </row>
    <row r="1002" spans="1:26" ht="12.75">
      <c r="A1002" s="439"/>
      <c r="B1002" s="439"/>
      <c r="C1002" s="439"/>
      <c r="D1002" s="439"/>
      <c r="E1002" s="439"/>
      <c r="F1002" s="439"/>
      <c r="G1002" s="439"/>
      <c r="H1002" s="439"/>
      <c r="I1002" s="439"/>
      <c r="J1002" s="439"/>
      <c r="K1002" s="439"/>
      <c r="L1002" s="439"/>
      <c r="M1002" s="439"/>
      <c r="N1002" s="439"/>
      <c r="O1002" s="439"/>
      <c r="P1002" s="439"/>
      <c r="Q1002" s="439"/>
      <c r="R1002" s="439"/>
      <c r="S1002" s="439"/>
      <c r="T1002" s="439"/>
      <c r="U1002" s="439"/>
      <c r="V1002" s="439"/>
      <c r="W1002" s="439"/>
      <c r="X1002" s="439"/>
      <c r="Y1002" s="439"/>
      <c r="Z1002" s="439"/>
    </row>
    <row r="1003" spans="1:26" ht="12.75">
      <c r="A1003" s="439"/>
      <c r="B1003" s="439"/>
      <c r="C1003" s="439"/>
      <c r="D1003" s="439"/>
      <c r="E1003" s="439"/>
      <c r="F1003" s="439"/>
      <c r="G1003" s="439"/>
      <c r="H1003" s="439"/>
      <c r="I1003" s="439"/>
      <c r="J1003" s="439"/>
      <c r="K1003" s="439"/>
      <c r="L1003" s="439"/>
      <c r="M1003" s="439"/>
      <c r="N1003" s="439"/>
      <c r="O1003" s="439"/>
      <c r="P1003" s="439"/>
      <c r="Q1003" s="439"/>
      <c r="R1003" s="439"/>
      <c r="S1003" s="439"/>
      <c r="T1003" s="439"/>
      <c r="U1003" s="439"/>
      <c r="V1003" s="439"/>
      <c r="W1003" s="439"/>
      <c r="X1003" s="439"/>
      <c r="Y1003" s="439"/>
      <c r="Z1003" s="439"/>
    </row>
    <row r="1004" spans="1:26" ht="12.75">
      <c r="A1004" s="439"/>
      <c r="B1004" s="439"/>
      <c r="C1004" s="439"/>
      <c r="D1004" s="439"/>
      <c r="E1004" s="439"/>
      <c r="F1004" s="439"/>
      <c r="G1004" s="439"/>
      <c r="H1004" s="439"/>
      <c r="I1004" s="439"/>
      <c r="J1004" s="439"/>
      <c r="K1004" s="439"/>
      <c r="L1004" s="439"/>
      <c r="M1004" s="439"/>
      <c r="N1004" s="439"/>
      <c r="O1004" s="439"/>
      <c r="P1004" s="439"/>
      <c r="Q1004" s="439"/>
      <c r="R1004" s="439"/>
      <c r="S1004" s="439"/>
      <c r="T1004" s="439"/>
      <c r="U1004" s="439"/>
      <c r="V1004" s="439"/>
      <c r="W1004" s="439"/>
      <c r="X1004" s="439"/>
      <c r="Y1004" s="439"/>
      <c r="Z1004" s="439"/>
    </row>
  </sheetData>
  <mergeCells count="98">
    <mergeCell ref="I194:J194"/>
    <mergeCell ref="K194:L194"/>
    <mergeCell ref="M194:N194"/>
    <mergeCell ref="O194:P194"/>
    <mergeCell ref="O170:P170"/>
    <mergeCell ref="A181:Q181"/>
    <mergeCell ref="B183:D183"/>
    <mergeCell ref="B194:B195"/>
    <mergeCell ref="C194:D194"/>
    <mergeCell ref="E194:F194"/>
    <mergeCell ref="G194:H194"/>
    <mergeCell ref="K170:L170"/>
    <mergeCell ref="M170:N170"/>
    <mergeCell ref="A157:Q157"/>
    <mergeCell ref="B159:D159"/>
    <mergeCell ref="B170:B171"/>
    <mergeCell ref="C170:D170"/>
    <mergeCell ref="E170:F170"/>
    <mergeCell ref="G170:H170"/>
    <mergeCell ref="I170:J170"/>
    <mergeCell ref="M147:N147"/>
    <mergeCell ref="O147:P147"/>
    <mergeCell ref="A135:Q135"/>
    <mergeCell ref="B137:D137"/>
    <mergeCell ref="C147:D147"/>
    <mergeCell ref="E147:F147"/>
    <mergeCell ref="G147:H147"/>
    <mergeCell ref="I147:J147"/>
    <mergeCell ref="K147:L147"/>
    <mergeCell ref="I242:J242"/>
    <mergeCell ref="K242:L242"/>
    <mergeCell ref="M242:N242"/>
    <mergeCell ref="O242:P242"/>
    <mergeCell ref="O218:P218"/>
    <mergeCell ref="A229:Q229"/>
    <mergeCell ref="B231:D231"/>
    <mergeCell ref="B242:B243"/>
    <mergeCell ref="C242:D242"/>
    <mergeCell ref="E242:F242"/>
    <mergeCell ref="G242:H242"/>
    <mergeCell ref="K218:L218"/>
    <mergeCell ref="M218:N218"/>
    <mergeCell ref="A205:Q205"/>
    <mergeCell ref="B207:D207"/>
    <mergeCell ref="B218:B219"/>
    <mergeCell ref="C218:D218"/>
    <mergeCell ref="E218:F218"/>
    <mergeCell ref="G218:H218"/>
    <mergeCell ref="I218:J218"/>
    <mergeCell ref="A115:O115"/>
    <mergeCell ref="B117:D117"/>
    <mergeCell ref="C126:D126"/>
    <mergeCell ref="E126:F126"/>
    <mergeCell ref="G126:H126"/>
    <mergeCell ref="I126:J126"/>
    <mergeCell ref="K126:L126"/>
    <mergeCell ref="A96:O96"/>
    <mergeCell ref="B98:D98"/>
    <mergeCell ref="C106:D106"/>
    <mergeCell ref="E106:F106"/>
    <mergeCell ref="G106:H106"/>
    <mergeCell ref="I106:J106"/>
    <mergeCell ref="K106:L106"/>
    <mergeCell ref="A77:O77"/>
    <mergeCell ref="B79:D79"/>
    <mergeCell ref="C87:D87"/>
    <mergeCell ref="E87:F87"/>
    <mergeCell ref="G87:H87"/>
    <mergeCell ref="I87:J87"/>
    <mergeCell ref="K87:L87"/>
    <mergeCell ref="A58:O58"/>
    <mergeCell ref="B60:D60"/>
    <mergeCell ref="C68:D68"/>
    <mergeCell ref="E68:F68"/>
    <mergeCell ref="G68:H68"/>
    <mergeCell ref="I68:J68"/>
    <mergeCell ref="K68:L68"/>
    <mergeCell ref="A39:O39"/>
    <mergeCell ref="B41:D41"/>
    <mergeCell ref="C49:D49"/>
    <mergeCell ref="E49:F49"/>
    <mergeCell ref="G49:H49"/>
    <mergeCell ref="I49:J49"/>
    <mergeCell ref="K49:L49"/>
    <mergeCell ref="A20:O20"/>
    <mergeCell ref="B22:D22"/>
    <mergeCell ref="C30:D30"/>
    <mergeCell ref="E30:F30"/>
    <mergeCell ref="G30:H30"/>
    <mergeCell ref="I30:J30"/>
    <mergeCell ref="K30:L30"/>
    <mergeCell ref="A1:O1"/>
    <mergeCell ref="B3:D3"/>
    <mergeCell ref="C11:D11"/>
    <mergeCell ref="E11:F11"/>
    <mergeCell ref="G11:H11"/>
    <mergeCell ref="I11:J11"/>
    <mergeCell ref="K11:L1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fitToPage="1"/>
  </sheetPr>
  <dimension ref="A1:J932"/>
  <sheetViews>
    <sheetView workbookViewId="0"/>
  </sheetViews>
  <sheetFormatPr baseColWidth="10" defaultColWidth="14.42578125" defaultRowHeight="15.75" customHeight="1"/>
  <cols>
    <col min="1" max="1" width="3.140625" customWidth="1"/>
    <col min="2" max="2" width="34.42578125" customWidth="1"/>
    <col min="3" max="3" width="51" customWidth="1"/>
    <col min="5" max="5" width="35.28515625" customWidth="1"/>
    <col min="10" max="10" width="84" customWidth="1"/>
    <col min="11" max="11" width="16.7109375" customWidth="1"/>
    <col min="12" max="12" width="9.140625" customWidth="1"/>
  </cols>
  <sheetData>
    <row r="1" spans="1:10" ht="15.75" customHeight="1">
      <c r="A1" s="407" t="s">
        <v>11480</v>
      </c>
      <c r="B1" s="7" t="s">
        <v>2</v>
      </c>
      <c r="C1" s="410" t="s">
        <v>13202</v>
      </c>
      <c r="D1" s="410" t="s">
        <v>13203</v>
      </c>
      <c r="E1" s="410" t="s">
        <v>13204</v>
      </c>
      <c r="F1" s="410" t="s">
        <v>39</v>
      </c>
      <c r="G1" s="410" t="s">
        <v>38</v>
      </c>
      <c r="H1" s="482" t="s">
        <v>13205</v>
      </c>
      <c r="I1" s="483" t="s">
        <v>13206</v>
      </c>
      <c r="J1" s="484" t="s">
        <v>13207</v>
      </c>
    </row>
    <row r="2" spans="1:10" ht="15.75" customHeight="1">
      <c r="A2" s="210">
        <v>1</v>
      </c>
      <c r="B2" s="485" t="s">
        <v>13208</v>
      </c>
      <c r="C2" s="486" t="s">
        <v>13209</v>
      </c>
      <c r="D2" s="210" t="s">
        <v>13210</v>
      </c>
      <c r="E2" s="478"/>
      <c r="F2" s="210" t="s">
        <v>5795</v>
      </c>
      <c r="G2" s="210" t="s">
        <v>13211</v>
      </c>
      <c r="H2" s="487" t="s">
        <v>13212</v>
      </c>
      <c r="I2" s="211"/>
      <c r="J2" s="488"/>
    </row>
    <row r="3" spans="1:10" ht="15.75" customHeight="1">
      <c r="A3" s="210">
        <v>2</v>
      </c>
      <c r="B3" s="489" t="s">
        <v>13213</v>
      </c>
      <c r="C3" s="486" t="s">
        <v>13214</v>
      </c>
      <c r="D3" s="210" t="s">
        <v>13210</v>
      </c>
      <c r="E3" s="486" t="s">
        <v>13215</v>
      </c>
      <c r="F3" s="210" t="s">
        <v>5795</v>
      </c>
      <c r="G3" s="210" t="s">
        <v>13216</v>
      </c>
      <c r="H3" s="487" t="s">
        <v>13212</v>
      </c>
      <c r="I3" s="211"/>
      <c r="J3" s="488"/>
    </row>
    <row r="4" spans="1:10" ht="15.75" customHeight="1">
      <c r="A4" s="210">
        <v>3</v>
      </c>
      <c r="B4" s="489" t="s">
        <v>13217</v>
      </c>
      <c r="C4" s="486" t="s">
        <v>13218</v>
      </c>
      <c r="D4" s="210" t="s">
        <v>13210</v>
      </c>
      <c r="E4" s="486" t="s">
        <v>13219</v>
      </c>
      <c r="F4" s="210" t="s">
        <v>5795</v>
      </c>
      <c r="G4" s="210" t="s">
        <v>13220</v>
      </c>
      <c r="H4" s="487" t="s">
        <v>13221</v>
      </c>
      <c r="I4" s="211"/>
      <c r="J4" s="488"/>
    </row>
    <row r="5" spans="1:10" ht="15.75" customHeight="1">
      <c r="A5" s="210">
        <v>4</v>
      </c>
      <c r="B5" s="485" t="s">
        <v>13222</v>
      </c>
      <c r="C5" s="486" t="s">
        <v>13223</v>
      </c>
      <c r="D5" s="210" t="s">
        <v>13210</v>
      </c>
      <c r="E5" s="486" t="s">
        <v>13224</v>
      </c>
      <c r="F5" s="210" t="s">
        <v>5795</v>
      </c>
      <c r="G5" s="210" t="s">
        <v>13225</v>
      </c>
      <c r="H5" s="210" t="s">
        <v>13226</v>
      </c>
      <c r="I5" s="210" t="s">
        <v>13227</v>
      </c>
      <c r="J5" s="490" t="s">
        <v>13228</v>
      </c>
    </row>
    <row r="6" spans="1:10" ht="15.75" customHeight="1">
      <c r="A6" s="210">
        <v>5</v>
      </c>
      <c r="B6" s="489" t="s">
        <v>13229</v>
      </c>
      <c r="C6" s="486" t="s">
        <v>13230</v>
      </c>
      <c r="D6" s="210" t="s">
        <v>13210</v>
      </c>
      <c r="E6" s="486" t="s">
        <v>13231</v>
      </c>
      <c r="F6" s="210" t="s">
        <v>5795</v>
      </c>
      <c r="G6" s="210" t="s">
        <v>13232</v>
      </c>
      <c r="H6" s="211"/>
      <c r="I6" s="211"/>
      <c r="J6" s="488"/>
    </row>
    <row r="7" spans="1:10" ht="15.75" customHeight="1">
      <c r="A7" s="210">
        <v>6</v>
      </c>
      <c r="B7" s="489" t="s">
        <v>13233</v>
      </c>
      <c r="C7" s="486" t="s">
        <v>13234</v>
      </c>
      <c r="D7" s="210" t="s">
        <v>13210</v>
      </c>
      <c r="E7" s="486" t="s">
        <v>13235</v>
      </c>
      <c r="F7" s="210" t="s">
        <v>5795</v>
      </c>
      <c r="G7" s="210" t="s">
        <v>8572</v>
      </c>
      <c r="H7" s="211"/>
      <c r="I7" s="211"/>
      <c r="J7" s="488"/>
    </row>
    <row r="8" spans="1:10" ht="15.75" customHeight="1">
      <c r="A8" s="210">
        <v>7</v>
      </c>
      <c r="B8" s="489" t="s">
        <v>13236</v>
      </c>
      <c r="C8" s="486" t="s">
        <v>13237</v>
      </c>
      <c r="D8" s="210" t="s">
        <v>13210</v>
      </c>
      <c r="E8" s="486" t="s">
        <v>13238</v>
      </c>
      <c r="F8" s="210" t="s">
        <v>5795</v>
      </c>
      <c r="G8" s="210" t="s">
        <v>13239</v>
      </c>
      <c r="H8" s="211"/>
      <c r="I8" s="211"/>
      <c r="J8" s="488"/>
    </row>
    <row r="9" spans="1:10" ht="15.75" customHeight="1">
      <c r="A9" s="210">
        <v>8</v>
      </c>
      <c r="B9" s="210" t="s">
        <v>13240</v>
      </c>
      <c r="C9" s="486" t="s">
        <v>13241</v>
      </c>
      <c r="D9" s="210" t="s">
        <v>13210</v>
      </c>
      <c r="E9" s="486" t="s">
        <v>13242</v>
      </c>
      <c r="F9" s="210" t="s">
        <v>5795</v>
      </c>
      <c r="G9" s="210" t="s">
        <v>5793</v>
      </c>
      <c r="H9" s="211"/>
      <c r="I9" s="211"/>
      <c r="J9" s="488"/>
    </row>
    <row r="10" spans="1:10" ht="15.75" customHeight="1">
      <c r="B10" s="491" t="s">
        <v>13243</v>
      </c>
      <c r="C10" s="486" t="s">
        <v>13244</v>
      </c>
      <c r="D10" s="210" t="s">
        <v>5693</v>
      </c>
      <c r="E10" s="492"/>
      <c r="F10" s="492" t="s">
        <v>5693</v>
      </c>
      <c r="G10" s="455" t="s">
        <v>13245</v>
      </c>
      <c r="H10" s="455" t="s">
        <v>13246</v>
      </c>
      <c r="I10" s="493"/>
      <c r="J10" s="488"/>
    </row>
    <row r="11" spans="1:10" ht="15.75" customHeight="1">
      <c r="B11" s="489" t="s">
        <v>13247</v>
      </c>
      <c r="C11" s="486" t="s">
        <v>13248</v>
      </c>
      <c r="D11" s="210" t="s">
        <v>5693</v>
      </c>
      <c r="E11" s="489"/>
      <c r="F11" s="489" t="s">
        <v>5693</v>
      </c>
      <c r="G11" s="210" t="s">
        <v>13249</v>
      </c>
      <c r="H11" s="210" t="s">
        <v>13250</v>
      </c>
      <c r="I11" s="210" t="s">
        <v>13251</v>
      </c>
      <c r="J11" s="490" t="s">
        <v>13252</v>
      </c>
    </row>
    <row r="12" spans="1:10" ht="15.75" customHeight="1">
      <c r="B12" s="489" t="s">
        <v>13253</v>
      </c>
      <c r="C12" s="486" t="s">
        <v>13254</v>
      </c>
      <c r="D12" s="210" t="s">
        <v>13255</v>
      </c>
      <c r="E12" s="489"/>
      <c r="F12" s="489" t="s">
        <v>5693</v>
      </c>
      <c r="G12" s="210" t="s">
        <v>13256</v>
      </c>
      <c r="H12" s="210" t="s">
        <v>13257</v>
      </c>
      <c r="I12" s="211"/>
      <c r="J12" s="488"/>
    </row>
    <row r="13" spans="1:10" ht="15.75" customHeight="1">
      <c r="B13" s="489" t="s">
        <v>13258</v>
      </c>
      <c r="C13" s="478"/>
      <c r="D13" s="211"/>
      <c r="E13" s="489"/>
      <c r="F13" s="491" t="s">
        <v>5693</v>
      </c>
      <c r="G13" s="211"/>
      <c r="H13" s="211"/>
      <c r="I13" s="211"/>
      <c r="J13" s="488"/>
    </row>
    <row r="14" spans="1:10" ht="15.75" customHeight="1">
      <c r="B14" s="489" t="s">
        <v>13259</v>
      </c>
      <c r="C14" s="486" t="s">
        <v>13260</v>
      </c>
      <c r="D14" s="210" t="s">
        <v>5693</v>
      </c>
      <c r="E14" s="489"/>
      <c r="F14" s="491" t="s">
        <v>5693</v>
      </c>
      <c r="G14" s="210" t="s">
        <v>5721</v>
      </c>
      <c r="H14" s="210" t="s">
        <v>13261</v>
      </c>
      <c r="I14" s="210" t="s">
        <v>13227</v>
      </c>
      <c r="J14" s="490" t="s">
        <v>13262</v>
      </c>
    </row>
    <row r="15" spans="1:10" ht="15.75" customHeight="1">
      <c r="B15" s="489" t="s">
        <v>13263</v>
      </c>
      <c r="C15" s="478"/>
      <c r="D15" s="211"/>
      <c r="E15" s="489"/>
      <c r="F15" s="491" t="s">
        <v>5693</v>
      </c>
      <c r="G15" s="210" t="s">
        <v>13264</v>
      </c>
      <c r="H15" s="210" t="s">
        <v>13250</v>
      </c>
      <c r="I15" s="210" t="s">
        <v>13251</v>
      </c>
      <c r="J15" s="490" t="s">
        <v>13265</v>
      </c>
    </row>
    <row r="16" spans="1:10" ht="15.75" customHeight="1">
      <c r="B16" s="489" t="s">
        <v>13057</v>
      </c>
      <c r="C16" s="486" t="s">
        <v>13266</v>
      </c>
      <c r="D16" s="210" t="s">
        <v>13267</v>
      </c>
      <c r="E16" s="494" t="s">
        <v>13268</v>
      </c>
      <c r="F16" s="491" t="s">
        <v>5693</v>
      </c>
      <c r="G16" s="210" t="s">
        <v>13269</v>
      </c>
      <c r="H16" s="210" t="s">
        <v>13270</v>
      </c>
      <c r="I16" s="210" t="s">
        <v>13251</v>
      </c>
      <c r="J16" s="490" t="s">
        <v>13265</v>
      </c>
    </row>
    <row r="17" spans="2:10" ht="15.75" customHeight="1">
      <c r="B17" s="489" t="s">
        <v>12555</v>
      </c>
      <c r="C17" s="486" t="s">
        <v>13271</v>
      </c>
      <c r="D17" s="210" t="s">
        <v>13267</v>
      </c>
      <c r="E17" s="494" t="s">
        <v>13272</v>
      </c>
      <c r="F17" s="491" t="s">
        <v>5693</v>
      </c>
      <c r="G17" s="210" t="s">
        <v>8170</v>
      </c>
      <c r="H17" s="210" t="s">
        <v>13250</v>
      </c>
      <c r="I17" s="210" t="s">
        <v>13251</v>
      </c>
      <c r="J17" s="490" t="s">
        <v>13273</v>
      </c>
    </row>
    <row r="18" spans="2:10" ht="15.75" customHeight="1">
      <c r="B18" s="489" t="s">
        <v>4714</v>
      </c>
      <c r="C18" s="486" t="s">
        <v>13274</v>
      </c>
      <c r="D18" s="210" t="s">
        <v>13275</v>
      </c>
      <c r="E18" s="486" t="s">
        <v>13276</v>
      </c>
      <c r="F18" s="489" t="s">
        <v>5693</v>
      </c>
      <c r="G18" s="210" t="s">
        <v>5692</v>
      </c>
      <c r="H18" s="210" t="s">
        <v>13277</v>
      </c>
      <c r="I18" s="478"/>
      <c r="J18" s="488"/>
    </row>
    <row r="19" spans="2:10" ht="15.75" customHeight="1">
      <c r="B19" s="489" t="s">
        <v>13278</v>
      </c>
      <c r="C19" s="486" t="s">
        <v>13279</v>
      </c>
      <c r="D19" s="210" t="s">
        <v>13280</v>
      </c>
      <c r="E19" s="489"/>
      <c r="F19" s="489" t="s">
        <v>6787</v>
      </c>
      <c r="G19" s="210" t="s">
        <v>13281</v>
      </c>
      <c r="H19" s="489" t="s">
        <v>13221</v>
      </c>
      <c r="I19" s="210" t="s">
        <v>13282</v>
      </c>
      <c r="J19" s="488"/>
    </row>
    <row r="20" spans="2:10" ht="15.75" customHeight="1">
      <c r="B20" s="494" t="s">
        <v>13283</v>
      </c>
      <c r="C20" s="486" t="s">
        <v>13284</v>
      </c>
      <c r="D20" s="210" t="s">
        <v>13285</v>
      </c>
      <c r="E20" s="489"/>
      <c r="F20" s="491" t="s">
        <v>6787</v>
      </c>
      <c r="G20" s="210" t="s">
        <v>13286</v>
      </c>
      <c r="H20" s="487" t="s">
        <v>13212</v>
      </c>
      <c r="I20" s="211"/>
      <c r="J20" s="488"/>
    </row>
    <row r="21" spans="2:10" ht="15.75" customHeight="1">
      <c r="I21" s="186"/>
      <c r="J21" s="437"/>
    </row>
    <row r="22" spans="2:10" ht="15.75" customHeight="1">
      <c r="I22" s="186"/>
      <c r="J22" s="437"/>
    </row>
    <row r="23" spans="2:10" ht="15.75" customHeight="1">
      <c r="I23" s="186"/>
      <c r="J23" s="437"/>
    </row>
    <row r="24" spans="2:10" ht="15.75" customHeight="1">
      <c r="B24" s="495" t="s">
        <v>13287</v>
      </c>
      <c r="C24" s="496" t="s">
        <v>13288</v>
      </c>
      <c r="D24" s="455" t="s">
        <v>5151</v>
      </c>
      <c r="E24" s="497"/>
      <c r="F24" s="455" t="s">
        <v>5151</v>
      </c>
      <c r="G24" s="498" t="s">
        <v>5957</v>
      </c>
      <c r="H24" s="498" t="s">
        <v>13221</v>
      </c>
      <c r="I24" s="186"/>
      <c r="J24" s="437"/>
    </row>
    <row r="25" spans="2:10" ht="15.75" customHeight="1">
      <c r="B25" s="499" t="s">
        <v>13289</v>
      </c>
      <c r="C25" s="500" t="s">
        <v>13290</v>
      </c>
      <c r="D25" s="455" t="s">
        <v>5151</v>
      </c>
      <c r="E25" s="492"/>
      <c r="F25" s="455" t="s">
        <v>5151</v>
      </c>
      <c r="G25" s="501" t="s">
        <v>13291</v>
      </c>
      <c r="H25" s="501" t="s">
        <v>13221</v>
      </c>
      <c r="I25" s="186"/>
      <c r="J25" s="437"/>
    </row>
    <row r="26" spans="2:10" ht="15.75" customHeight="1">
      <c r="B26" s="499" t="s">
        <v>13292</v>
      </c>
      <c r="C26" s="500" t="s">
        <v>13293</v>
      </c>
      <c r="D26" s="455" t="s">
        <v>5151</v>
      </c>
      <c r="E26" s="492"/>
      <c r="F26" s="455" t="s">
        <v>5151</v>
      </c>
      <c r="G26" s="501" t="s">
        <v>6173</v>
      </c>
      <c r="H26" s="501" t="s">
        <v>13221</v>
      </c>
      <c r="I26" s="186"/>
      <c r="J26" s="437"/>
    </row>
    <row r="27" spans="2:10" ht="15.75" customHeight="1">
      <c r="B27" s="499" t="s">
        <v>13294</v>
      </c>
      <c r="C27" s="500" t="s">
        <v>13295</v>
      </c>
      <c r="D27" s="455" t="s">
        <v>5151</v>
      </c>
      <c r="E27" s="492"/>
      <c r="F27" s="455" t="s">
        <v>5151</v>
      </c>
      <c r="G27" s="501" t="s">
        <v>13296</v>
      </c>
      <c r="H27" s="501" t="s">
        <v>13212</v>
      </c>
      <c r="I27" s="186"/>
      <c r="J27" s="437"/>
    </row>
    <row r="28" spans="2:10" ht="15.75" customHeight="1">
      <c r="B28" s="499" t="s">
        <v>13297</v>
      </c>
      <c r="C28" s="502" t="s">
        <v>13298</v>
      </c>
      <c r="D28" s="455" t="s">
        <v>5151</v>
      </c>
      <c r="E28" s="492"/>
      <c r="F28" s="455" t="s">
        <v>5151</v>
      </c>
      <c r="G28" s="501" t="s">
        <v>5929</v>
      </c>
      <c r="H28" s="501" t="s">
        <v>13221</v>
      </c>
      <c r="I28" s="186"/>
      <c r="J28" s="437"/>
    </row>
    <row r="29" spans="2:10" ht="15.75" customHeight="1">
      <c r="B29" s="499" t="s">
        <v>13299</v>
      </c>
      <c r="C29" s="502" t="s">
        <v>13300</v>
      </c>
      <c r="D29" s="455" t="s">
        <v>5151</v>
      </c>
      <c r="E29" s="497" t="s">
        <v>13301</v>
      </c>
      <c r="F29" s="455" t="s">
        <v>5151</v>
      </c>
      <c r="G29" s="501" t="s">
        <v>13302</v>
      </c>
      <c r="H29" s="501" t="s">
        <v>13212</v>
      </c>
      <c r="I29" s="186"/>
      <c r="J29" s="437"/>
    </row>
    <row r="30" spans="2:10" ht="12.75">
      <c r="B30" s="499" t="s">
        <v>13303</v>
      </c>
      <c r="C30" s="502" t="s">
        <v>13304</v>
      </c>
      <c r="D30" s="455" t="s">
        <v>5151</v>
      </c>
      <c r="E30" s="497" t="s">
        <v>13305</v>
      </c>
      <c r="F30" s="455" t="s">
        <v>5151</v>
      </c>
      <c r="G30" s="501" t="s">
        <v>13306</v>
      </c>
      <c r="H30" s="501" t="s">
        <v>13212</v>
      </c>
      <c r="I30" s="186"/>
      <c r="J30" s="437"/>
    </row>
    <row r="31" spans="2:10" ht="12.75">
      <c r="B31" s="499" t="s">
        <v>13307</v>
      </c>
      <c r="C31" s="500" t="s">
        <v>13308</v>
      </c>
      <c r="D31" s="455" t="s">
        <v>5151</v>
      </c>
      <c r="E31" s="497" t="s">
        <v>13309</v>
      </c>
      <c r="F31" s="455" t="s">
        <v>5151</v>
      </c>
      <c r="G31" s="501" t="s">
        <v>13310</v>
      </c>
      <c r="H31" s="501" t="s">
        <v>13311</v>
      </c>
      <c r="I31" s="186"/>
      <c r="J31" s="437"/>
    </row>
    <row r="32" spans="2:10" ht="12.75">
      <c r="B32" s="499" t="s">
        <v>13312</v>
      </c>
      <c r="C32" s="502" t="s">
        <v>13313</v>
      </c>
      <c r="D32" s="455" t="s">
        <v>5151</v>
      </c>
      <c r="E32" s="492"/>
      <c r="F32" s="455" t="s">
        <v>5151</v>
      </c>
      <c r="G32" s="501" t="s">
        <v>13314</v>
      </c>
      <c r="H32" s="501" t="s">
        <v>13212</v>
      </c>
      <c r="I32" s="186"/>
      <c r="J32" s="437"/>
    </row>
    <row r="33" spans="2:10" ht="12.75">
      <c r="B33" s="499" t="s">
        <v>7991</v>
      </c>
      <c r="C33" s="500" t="s">
        <v>13315</v>
      </c>
      <c r="D33" s="455" t="s">
        <v>5151</v>
      </c>
      <c r="E33" s="497" t="s">
        <v>13316</v>
      </c>
      <c r="F33" s="455" t="s">
        <v>5151</v>
      </c>
      <c r="G33" s="501" t="s">
        <v>7992</v>
      </c>
      <c r="H33" s="501" t="s">
        <v>13221</v>
      </c>
      <c r="I33" s="186"/>
      <c r="J33" s="437"/>
    </row>
    <row r="34" spans="2:10" ht="12.75">
      <c r="B34" s="499" t="s">
        <v>13317</v>
      </c>
      <c r="C34" s="500" t="s">
        <v>13318</v>
      </c>
      <c r="D34" s="455" t="s">
        <v>5151</v>
      </c>
      <c r="E34" s="497" t="s">
        <v>13319</v>
      </c>
      <c r="F34" s="455" t="s">
        <v>5151</v>
      </c>
      <c r="G34" s="501" t="s">
        <v>5150</v>
      </c>
      <c r="H34" s="501" t="s">
        <v>13221</v>
      </c>
      <c r="I34" s="186"/>
      <c r="J34" s="437"/>
    </row>
    <row r="35" spans="2:10" ht="12.75">
      <c r="B35" s="499" t="s">
        <v>13320</v>
      </c>
      <c r="C35" s="500" t="s">
        <v>13321</v>
      </c>
      <c r="D35" s="455" t="s">
        <v>5151</v>
      </c>
      <c r="E35" s="497" t="s">
        <v>13322</v>
      </c>
      <c r="F35" s="455" t="s">
        <v>5151</v>
      </c>
      <c r="G35" s="501" t="s">
        <v>13323</v>
      </c>
      <c r="H35" s="501" t="s">
        <v>13212</v>
      </c>
      <c r="I35" s="186"/>
      <c r="J35" s="437"/>
    </row>
    <row r="36" spans="2:10" ht="12.75">
      <c r="B36" s="503" t="s">
        <v>13324</v>
      </c>
      <c r="C36" s="504" t="s">
        <v>13325</v>
      </c>
      <c r="D36" s="455" t="s">
        <v>5151</v>
      </c>
      <c r="E36" s="493"/>
      <c r="F36" s="455" t="s">
        <v>5232</v>
      </c>
      <c r="G36" s="492" t="s">
        <v>13326</v>
      </c>
      <c r="H36" s="492" t="s">
        <v>13221</v>
      </c>
      <c r="I36" s="186"/>
      <c r="J36" s="437"/>
    </row>
    <row r="37" spans="2:10" ht="12.75">
      <c r="B37" s="503" t="s">
        <v>13327</v>
      </c>
      <c r="C37" s="490" t="s">
        <v>13328</v>
      </c>
      <c r="D37" s="455" t="s">
        <v>5151</v>
      </c>
      <c r="E37" s="493"/>
      <c r="F37" s="455" t="s">
        <v>5232</v>
      </c>
      <c r="G37" s="492" t="s">
        <v>13329</v>
      </c>
      <c r="H37" s="492" t="s">
        <v>13212</v>
      </c>
      <c r="I37" s="186"/>
      <c r="J37" s="437"/>
    </row>
    <row r="38" spans="2:10" ht="12.75">
      <c r="B38" s="505" t="s">
        <v>13330</v>
      </c>
      <c r="C38" s="490" t="s">
        <v>13331</v>
      </c>
      <c r="D38" s="455" t="s">
        <v>5151</v>
      </c>
      <c r="E38" s="493"/>
      <c r="F38" s="455" t="s">
        <v>5232</v>
      </c>
      <c r="G38" s="506" t="s">
        <v>13332</v>
      </c>
      <c r="H38" s="492" t="s">
        <v>13212</v>
      </c>
      <c r="I38" s="186"/>
      <c r="J38" s="437"/>
    </row>
    <row r="39" spans="2:10" ht="12.75">
      <c r="B39" s="503" t="s">
        <v>1465</v>
      </c>
      <c r="C39" s="504" t="s">
        <v>13333</v>
      </c>
      <c r="D39" s="455" t="s">
        <v>5151</v>
      </c>
      <c r="E39" s="455" t="s">
        <v>13334</v>
      </c>
      <c r="F39" s="455" t="s">
        <v>5232</v>
      </c>
      <c r="G39" s="492" t="s">
        <v>13335</v>
      </c>
      <c r="H39" s="492" t="s">
        <v>13336</v>
      </c>
      <c r="I39" s="186"/>
      <c r="J39" s="437"/>
    </row>
    <row r="40" spans="2:10" ht="12.75">
      <c r="B40" s="507" t="s">
        <v>13337</v>
      </c>
      <c r="C40" s="490" t="s">
        <v>13338</v>
      </c>
      <c r="D40" s="455" t="s">
        <v>5151</v>
      </c>
      <c r="E40" s="455" t="s">
        <v>13339</v>
      </c>
      <c r="F40" s="455" t="s">
        <v>5232</v>
      </c>
      <c r="G40" s="492" t="s">
        <v>13340</v>
      </c>
      <c r="H40" s="492" t="s">
        <v>13221</v>
      </c>
      <c r="I40" s="186"/>
      <c r="J40" s="437"/>
    </row>
    <row r="41" spans="2:10" ht="12.75">
      <c r="B41" s="507" t="s">
        <v>13341</v>
      </c>
      <c r="C41" s="488"/>
      <c r="D41" s="455" t="s">
        <v>5151</v>
      </c>
      <c r="E41" s="493"/>
      <c r="F41" s="455" t="s">
        <v>5232</v>
      </c>
      <c r="G41" s="492" t="s">
        <v>13342</v>
      </c>
      <c r="H41" s="492" t="s">
        <v>13212</v>
      </c>
      <c r="I41" s="186"/>
      <c r="J41" s="437"/>
    </row>
    <row r="42" spans="2:10" ht="12.75">
      <c r="B42" s="507" t="s">
        <v>13343</v>
      </c>
      <c r="C42" s="490" t="s">
        <v>13344</v>
      </c>
      <c r="D42" s="455" t="s">
        <v>5151</v>
      </c>
      <c r="E42" s="455" t="s">
        <v>13345</v>
      </c>
      <c r="F42" s="455" t="s">
        <v>5232</v>
      </c>
      <c r="G42" s="492" t="s">
        <v>13346</v>
      </c>
      <c r="H42" s="492" t="s">
        <v>13212</v>
      </c>
      <c r="I42" s="186"/>
      <c r="J42" s="437"/>
    </row>
    <row r="43" spans="2:10" ht="12.75">
      <c r="B43" s="508" t="s">
        <v>13347</v>
      </c>
      <c r="C43" s="504" t="s">
        <v>13348</v>
      </c>
      <c r="D43" s="455" t="s">
        <v>5151</v>
      </c>
      <c r="E43" s="493"/>
      <c r="F43" s="455" t="s">
        <v>5232</v>
      </c>
      <c r="G43" s="509" t="s">
        <v>13349</v>
      </c>
      <c r="H43" s="509" t="s">
        <v>13212</v>
      </c>
      <c r="I43" s="186"/>
      <c r="J43" s="437"/>
    </row>
    <row r="44" spans="2:10" ht="12.75">
      <c r="B44" s="508" t="s">
        <v>7560</v>
      </c>
      <c r="C44" s="504" t="s">
        <v>13350</v>
      </c>
      <c r="D44" s="455" t="s">
        <v>5151</v>
      </c>
      <c r="E44" s="455" t="s">
        <v>13351</v>
      </c>
      <c r="F44" s="455" t="s">
        <v>5232</v>
      </c>
      <c r="G44" s="509" t="s">
        <v>7561</v>
      </c>
      <c r="H44" s="509" t="s">
        <v>13212</v>
      </c>
      <c r="I44" s="186"/>
      <c r="J44" s="437"/>
    </row>
    <row r="45" spans="2:10" ht="12.75">
      <c r="B45" s="508" t="s">
        <v>13352</v>
      </c>
      <c r="C45" s="504" t="s">
        <v>13353</v>
      </c>
      <c r="D45" s="455" t="s">
        <v>5151</v>
      </c>
      <c r="E45" s="493"/>
      <c r="F45" s="455" t="s">
        <v>5232</v>
      </c>
      <c r="G45" s="509" t="s">
        <v>13354</v>
      </c>
      <c r="H45" s="492" t="s">
        <v>13311</v>
      </c>
      <c r="I45" s="186"/>
      <c r="J45" s="437"/>
    </row>
    <row r="46" spans="2:10" ht="12.75">
      <c r="B46" s="503" t="s">
        <v>5589</v>
      </c>
      <c r="C46" s="490" t="s">
        <v>13355</v>
      </c>
      <c r="D46" s="455" t="s">
        <v>5151</v>
      </c>
      <c r="E46" s="455" t="s">
        <v>13356</v>
      </c>
      <c r="F46" s="455" t="s">
        <v>5232</v>
      </c>
      <c r="G46" s="492" t="s">
        <v>5590</v>
      </c>
      <c r="H46" s="492" t="s">
        <v>13357</v>
      </c>
      <c r="I46" s="186"/>
      <c r="J46" s="437"/>
    </row>
    <row r="47" spans="2:10" ht="12.75">
      <c r="B47" s="510" t="s">
        <v>13358</v>
      </c>
      <c r="C47" s="504" t="s">
        <v>13359</v>
      </c>
      <c r="D47" s="455" t="s">
        <v>5151</v>
      </c>
      <c r="E47" s="455" t="s">
        <v>13360</v>
      </c>
      <c r="F47" s="455" t="s">
        <v>5232</v>
      </c>
      <c r="G47" s="492" t="s">
        <v>13361</v>
      </c>
      <c r="H47" s="492" t="s">
        <v>13357</v>
      </c>
      <c r="I47" s="186"/>
      <c r="J47" s="437"/>
    </row>
    <row r="48" spans="2:10" ht="12.75">
      <c r="B48" s="503" t="s">
        <v>6655</v>
      </c>
      <c r="C48" s="504" t="s">
        <v>13362</v>
      </c>
      <c r="D48" s="455" t="s">
        <v>5151</v>
      </c>
      <c r="E48" s="493"/>
      <c r="F48" s="455" t="s">
        <v>5232</v>
      </c>
      <c r="G48" s="492" t="s">
        <v>6656</v>
      </c>
      <c r="H48" s="492" t="s">
        <v>13212</v>
      </c>
      <c r="I48" s="186"/>
      <c r="J48" s="437"/>
    </row>
    <row r="49" spans="2:10" ht="12.75">
      <c r="B49" s="503" t="s">
        <v>13363</v>
      </c>
      <c r="C49" s="504" t="s">
        <v>13364</v>
      </c>
      <c r="D49" s="455" t="s">
        <v>5151</v>
      </c>
      <c r="E49" s="493"/>
      <c r="F49" s="455" t="s">
        <v>5232</v>
      </c>
      <c r="G49" s="492" t="s">
        <v>13365</v>
      </c>
      <c r="H49" s="492" t="s">
        <v>13212</v>
      </c>
      <c r="I49" s="186"/>
      <c r="J49" s="437"/>
    </row>
    <row r="50" spans="2:10" ht="12.75">
      <c r="B50" s="510" t="s">
        <v>13366</v>
      </c>
      <c r="C50" s="490" t="s">
        <v>13367</v>
      </c>
      <c r="D50" s="455" t="s">
        <v>5151</v>
      </c>
      <c r="E50" s="455" t="s">
        <v>13368</v>
      </c>
      <c r="F50" s="455" t="s">
        <v>5232</v>
      </c>
      <c r="G50" s="492" t="s">
        <v>13369</v>
      </c>
      <c r="H50" s="492" t="s">
        <v>13212</v>
      </c>
      <c r="I50" s="186"/>
      <c r="J50" s="437"/>
    </row>
    <row r="51" spans="2:10" ht="12.75">
      <c r="B51" s="510" t="s">
        <v>7652</v>
      </c>
      <c r="C51" s="490" t="s">
        <v>13370</v>
      </c>
      <c r="D51" s="455" t="s">
        <v>5151</v>
      </c>
      <c r="E51" s="493"/>
      <c r="F51" s="455" t="s">
        <v>5232</v>
      </c>
      <c r="G51" s="492" t="s">
        <v>6428</v>
      </c>
      <c r="H51" s="492" t="s">
        <v>13212</v>
      </c>
      <c r="I51" s="186"/>
      <c r="J51" s="437"/>
    </row>
    <row r="52" spans="2:10" ht="12.75">
      <c r="B52" s="510" t="s">
        <v>13371</v>
      </c>
      <c r="C52" s="490" t="s">
        <v>13372</v>
      </c>
      <c r="D52" s="455" t="s">
        <v>5151</v>
      </c>
      <c r="E52" s="455" t="s">
        <v>13373</v>
      </c>
      <c r="F52" s="455" t="s">
        <v>5232</v>
      </c>
      <c r="G52" s="492" t="s">
        <v>13374</v>
      </c>
      <c r="H52" s="492" t="s">
        <v>13221</v>
      </c>
      <c r="I52" s="186"/>
      <c r="J52" s="437"/>
    </row>
    <row r="53" spans="2:10" ht="12.75">
      <c r="B53" s="503" t="s">
        <v>13375</v>
      </c>
      <c r="C53" s="504" t="s">
        <v>13376</v>
      </c>
      <c r="D53" s="455" t="s">
        <v>5151</v>
      </c>
      <c r="E53" s="455" t="s">
        <v>13377</v>
      </c>
      <c r="F53" s="455" t="s">
        <v>5232</v>
      </c>
      <c r="G53" s="492" t="s">
        <v>13378</v>
      </c>
      <c r="H53" s="492" t="s">
        <v>13212</v>
      </c>
      <c r="I53" s="186"/>
      <c r="J53" s="437"/>
    </row>
    <row r="54" spans="2:10" ht="12.75">
      <c r="B54" s="510" t="s">
        <v>13379</v>
      </c>
      <c r="C54" s="504" t="s">
        <v>13380</v>
      </c>
      <c r="D54" s="455" t="s">
        <v>5151</v>
      </c>
      <c r="E54" s="455" t="s">
        <v>13381</v>
      </c>
      <c r="F54" s="455" t="s">
        <v>5232</v>
      </c>
      <c r="G54" s="492" t="s">
        <v>13382</v>
      </c>
      <c r="H54" s="492" t="s">
        <v>13212</v>
      </c>
      <c r="I54" s="186"/>
      <c r="J54" s="437"/>
    </row>
    <row r="55" spans="2:10" ht="12.75">
      <c r="B55" s="503" t="s">
        <v>13383</v>
      </c>
      <c r="C55" s="490" t="s">
        <v>13384</v>
      </c>
      <c r="D55" s="455" t="s">
        <v>5151</v>
      </c>
      <c r="E55" s="455" t="s">
        <v>13385</v>
      </c>
      <c r="F55" s="455" t="s">
        <v>5232</v>
      </c>
      <c r="G55" s="492" t="s">
        <v>13386</v>
      </c>
      <c r="H55" s="492" t="s">
        <v>13221</v>
      </c>
      <c r="I55" s="186"/>
      <c r="J55" s="437"/>
    </row>
    <row r="56" spans="2:10" ht="12.75">
      <c r="B56" s="503" t="s">
        <v>13387</v>
      </c>
      <c r="C56" s="490" t="s">
        <v>13388</v>
      </c>
      <c r="D56" s="455" t="s">
        <v>5151</v>
      </c>
      <c r="E56" s="455" t="s">
        <v>13389</v>
      </c>
      <c r="F56" s="455" t="s">
        <v>5232</v>
      </c>
      <c r="G56" s="492" t="s">
        <v>13390</v>
      </c>
      <c r="H56" s="492" t="s">
        <v>13212</v>
      </c>
      <c r="I56" s="186"/>
      <c r="J56" s="437"/>
    </row>
    <row r="57" spans="2:10" ht="12.75">
      <c r="B57" s="503" t="s">
        <v>13391</v>
      </c>
      <c r="C57" s="504" t="s">
        <v>13392</v>
      </c>
      <c r="D57" s="455" t="s">
        <v>5151</v>
      </c>
      <c r="E57" s="493"/>
      <c r="F57" s="455" t="s">
        <v>5232</v>
      </c>
      <c r="G57" s="492" t="s">
        <v>13393</v>
      </c>
      <c r="H57" s="492" t="s">
        <v>13212</v>
      </c>
      <c r="I57" s="186"/>
      <c r="J57" s="437"/>
    </row>
    <row r="58" spans="2:10" ht="12.75">
      <c r="B58" s="510" t="s">
        <v>13394</v>
      </c>
      <c r="C58" s="490" t="s">
        <v>13395</v>
      </c>
      <c r="D58" s="455" t="s">
        <v>5151</v>
      </c>
      <c r="E58" s="455" t="s">
        <v>13396</v>
      </c>
      <c r="F58" s="455" t="s">
        <v>5232</v>
      </c>
      <c r="G58" s="492" t="s">
        <v>13397</v>
      </c>
      <c r="H58" s="492" t="s">
        <v>13398</v>
      </c>
      <c r="I58" s="186"/>
      <c r="J58" s="437"/>
    </row>
    <row r="59" spans="2:10" ht="12.75">
      <c r="B59" s="510" t="s">
        <v>13399</v>
      </c>
      <c r="C59" s="504" t="s">
        <v>13400</v>
      </c>
      <c r="D59" s="455" t="s">
        <v>5151</v>
      </c>
      <c r="E59" s="455" t="s">
        <v>13381</v>
      </c>
      <c r="F59" s="455" t="s">
        <v>5232</v>
      </c>
      <c r="G59" s="492" t="s">
        <v>13401</v>
      </c>
      <c r="H59" s="492" t="s">
        <v>13221</v>
      </c>
      <c r="I59" s="186"/>
      <c r="J59" s="437"/>
    </row>
    <row r="60" spans="2:10" ht="12.75">
      <c r="B60" s="503" t="s">
        <v>13402</v>
      </c>
      <c r="C60" s="490" t="s">
        <v>13403</v>
      </c>
      <c r="D60" s="455" t="s">
        <v>5151</v>
      </c>
      <c r="E60" s="455" t="s">
        <v>13404</v>
      </c>
      <c r="F60" s="455" t="s">
        <v>5232</v>
      </c>
      <c r="G60" s="492" t="s">
        <v>13405</v>
      </c>
      <c r="H60" s="492" t="s">
        <v>13221</v>
      </c>
      <c r="I60" s="186"/>
      <c r="J60" s="437"/>
    </row>
    <row r="61" spans="2:10" ht="12.75">
      <c r="B61" s="503" t="s">
        <v>5950</v>
      </c>
      <c r="C61" s="490" t="s">
        <v>13406</v>
      </c>
      <c r="D61" s="455" t="s">
        <v>5151</v>
      </c>
      <c r="E61" s="455" t="s">
        <v>13407</v>
      </c>
      <c r="F61" s="455" t="s">
        <v>5232</v>
      </c>
      <c r="G61" s="492" t="s">
        <v>13408</v>
      </c>
      <c r="H61" s="492" t="s">
        <v>13398</v>
      </c>
      <c r="I61" s="186"/>
      <c r="J61" s="437"/>
    </row>
    <row r="62" spans="2:10" ht="12.75">
      <c r="B62" s="510" t="s">
        <v>13409</v>
      </c>
      <c r="C62" s="490" t="s">
        <v>13410</v>
      </c>
      <c r="D62" s="455" t="s">
        <v>5151</v>
      </c>
      <c r="E62" s="455" t="s">
        <v>13411</v>
      </c>
      <c r="F62" s="455" t="s">
        <v>5232</v>
      </c>
      <c r="G62" s="492" t="s">
        <v>13412</v>
      </c>
      <c r="H62" s="511" t="s">
        <v>13212</v>
      </c>
      <c r="I62" s="186"/>
      <c r="J62" s="437"/>
    </row>
    <row r="63" spans="2:10" ht="12.75">
      <c r="B63" s="507" t="s">
        <v>5230</v>
      </c>
      <c r="C63" s="490" t="s">
        <v>13413</v>
      </c>
      <c r="D63" s="455" t="s">
        <v>5151</v>
      </c>
      <c r="E63" s="493"/>
      <c r="F63" s="455" t="s">
        <v>5232</v>
      </c>
      <c r="G63" s="492" t="s">
        <v>5231</v>
      </c>
      <c r="H63" s="492" t="s">
        <v>13212</v>
      </c>
      <c r="I63" s="186"/>
      <c r="J63" s="437"/>
    </row>
    <row r="64" spans="2:10" ht="12.75">
      <c r="B64" s="510" t="s">
        <v>13414</v>
      </c>
      <c r="C64" s="512" t="s">
        <v>13415</v>
      </c>
      <c r="D64" s="455" t="s">
        <v>5151</v>
      </c>
      <c r="E64" s="513"/>
      <c r="F64" s="455" t="s">
        <v>6008</v>
      </c>
      <c r="G64" s="492" t="s">
        <v>7397</v>
      </c>
      <c r="H64" s="492" t="s">
        <v>13221</v>
      </c>
      <c r="I64" s="186"/>
      <c r="J64" s="437"/>
    </row>
    <row r="65" spans="2:10" ht="12.75">
      <c r="B65" s="503" t="s">
        <v>13416</v>
      </c>
      <c r="C65" s="512" t="s">
        <v>13417</v>
      </c>
      <c r="D65" s="455" t="s">
        <v>5151</v>
      </c>
      <c r="E65" s="513"/>
      <c r="F65" s="455" t="s">
        <v>6008</v>
      </c>
      <c r="G65" s="492" t="s">
        <v>13418</v>
      </c>
      <c r="H65" s="492" t="s">
        <v>13212</v>
      </c>
      <c r="I65" s="186"/>
      <c r="J65" s="437"/>
    </row>
    <row r="66" spans="2:10" ht="12.75">
      <c r="B66" s="503" t="s">
        <v>13419</v>
      </c>
      <c r="C66" s="512" t="s">
        <v>13420</v>
      </c>
      <c r="D66" s="455" t="s">
        <v>5151</v>
      </c>
      <c r="E66" s="513"/>
      <c r="F66" s="455" t="s">
        <v>6008</v>
      </c>
      <c r="G66" s="492" t="s">
        <v>13421</v>
      </c>
      <c r="H66" s="492" t="s">
        <v>13212</v>
      </c>
      <c r="I66" s="186"/>
      <c r="J66" s="437"/>
    </row>
    <row r="67" spans="2:10" ht="12.75">
      <c r="B67" s="503" t="s">
        <v>13422</v>
      </c>
      <c r="C67" s="512" t="s">
        <v>13423</v>
      </c>
      <c r="D67" s="455" t="s">
        <v>5151</v>
      </c>
      <c r="E67" s="512" t="s">
        <v>13424</v>
      </c>
      <c r="F67" s="455" t="s">
        <v>6008</v>
      </c>
      <c r="G67" s="492" t="s">
        <v>13425</v>
      </c>
      <c r="H67" s="492" t="s">
        <v>13426</v>
      </c>
      <c r="I67" s="186"/>
      <c r="J67" s="437"/>
    </row>
    <row r="68" spans="2:10" ht="12.75">
      <c r="B68" s="503" t="s">
        <v>13427</v>
      </c>
      <c r="C68" s="514" t="s">
        <v>13428</v>
      </c>
      <c r="D68" s="455" t="s">
        <v>5151</v>
      </c>
      <c r="E68" s="512" t="s">
        <v>13429</v>
      </c>
      <c r="F68" s="455" t="s">
        <v>6008</v>
      </c>
      <c r="G68" s="492" t="s">
        <v>13430</v>
      </c>
      <c r="H68" s="492" t="s">
        <v>13212</v>
      </c>
      <c r="I68" s="186"/>
      <c r="J68" s="437"/>
    </row>
    <row r="69" spans="2:10" ht="12.75">
      <c r="B69" s="505" t="s">
        <v>1522</v>
      </c>
      <c r="C69" s="514" t="s">
        <v>13431</v>
      </c>
      <c r="D69" s="455" t="s">
        <v>5151</v>
      </c>
      <c r="E69" s="512" t="s">
        <v>13432</v>
      </c>
      <c r="F69" s="455" t="s">
        <v>6008</v>
      </c>
      <c r="G69" s="506" t="s">
        <v>13433</v>
      </c>
      <c r="H69" s="492" t="s">
        <v>13212</v>
      </c>
      <c r="I69" s="186"/>
      <c r="J69" s="437"/>
    </row>
    <row r="70" spans="2:10" ht="12.75">
      <c r="B70" s="503" t="s">
        <v>13434</v>
      </c>
      <c r="C70" s="514" t="s">
        <v>13435</v>
      </c>
      <c r="D70" s="455" t="s">
        <v>5151</v>
      </c>
      <c r="E70" s="513"/>
      <c r="F70" s="455" t="s">
        <v>6008</v>
      </c>
      <c r="G70" s="492" t="s">
        <v>13436</v>
      </c>
      <c r="H70" s="492" t="s">
        <v>13221</v>
      </c>
      <c r="I70" s="186"/>
      <c r="J70" s="437"/>
    </row>
    <row r="71" spans="2:10" ht="12.75">
      <c r="B71" s="503" t="s">
        <v>13437</v>
      </c>
      <c r="C71" s="514" t="s">
        <v>13438</v>
      </c>
      <c r="D71" s="455" t="s">
        <v>5151</v>
      </c>
      <c r="E71" s="513"/>
      <c r="F71" s="455" t="s">
        <v>6008</v>
      </c>
      <c r="G71" s="492" t="s">
        <v>13439</v>
      </c>
      <c r="H71" s="492" t="s">
        <v>13212</v>
      </c>
      <c r="I71" s="186"/>
      <c r="J71" s="437"/>
    </row>
    <row r="72" spans="2:10" ht="12.75">
      <c r="B72" s="503" t="s">
        <v>13440</v>
      </c>
      <c r="C72" s="512" t="s">
        <v>13441</v>
      </c>
      <c r="D72" s="455" t="s">
        <v>5151</v>
      </c>
      <c r="E72" s="513"/>
      <c r="F72" s="455" t="s">
        <v>6008</v>
      </c>
      <c r="G72" s="492" t="s">
        <v>13442</v>
      </c>
      <c r="H72" s="492" t="s">
        <v>13311</v>
      </c>
      <c r="I72" s="186"/>
      <c r="J72" s="437"/>
    </row>
    <row r="73" spans="2:10" ht="12.75">
      <c r="B73" s="507" t="s">
        <v>7377</v>
      </c>
      <c r="C73" s="512" t="s">
        <v>13443</v>
      </c>
      <c r="D73" s="455" t="s">
        <v>5151</v>
      </c>
      <c r="E73" s="512" t="s">
        <v>13444</v>
      </c>
      <c r="F73" s="455" t="s">
        <v>6008</v>
      </c>
      <c r="G73" s="506" t="s">
        <v>7378</v>
      </c>
      <c r="H73" s="492" t="s">
        <v>13212</v>
      </c>
      <c r="I73" s="186"/>
      <c r="J73" s="437"/>
    </row>
    <row r="74" spans="2:10" ht="12.75">
      <c r="B74" s="507" t="s">
        <v>13445</v>
      </c>
      <c r="C74" s="514" t="s">
        <v>13446</v>
      </c>
      <c r="D74" s="455" t="s">
        <v>5151</v>
      </c>
      <c r="E74" s="513"/>
      <c r="F74" s="455" t="s">
        <v>6008</v>
      </c>
      <c r="G74" s="491" t="s">
        <v>13447</v>
      </c>
      <c r="H74" s="491" t="s">
        <v>13221</v>
      </c>
      <c r="I74" s="186"/>
      <c r="J74" s="437"/>
    </row>
    <row r="75" spans="2:10" ht="12.75">
      <c r="B75" s="507" t="s">
        <v>13448</v>
      </c>
      <c r="C75" s="512" t="s">
        <v>13449</v>
      </c>
      <c r="D75" s="455" t="s">
        <v>5151</v>
      </c>
      <c r="E75" s="512" t="s">
        <v>13450</v>
      </c>
      <c r="F75" s="455" t="s">
        <v>6008</v>
      </c>
      <c r="G75" s="491" t="s">
        <v>13451</v>
      </c>
      <c r="H75" s="492" t="s">
        <v>13212</v>
      </c>
      <c r="I75" s="186"/>
      <c r="J75" s="437"/>
    </row>
    <row r="76" spans="2:10" ht="12.75">
      <c r="B76" s="507" t="s">
        <v>13452</v>
      </c>
      <c r="C76" s="514" t="s">
        <v>13453</v>
      </c>
      <c r="D76" s="455" t="s">
        <v>5151</v>
      </c>
      <c r="E76" s="512" t="s">
        <v>13381</v>
      </c>
      <c r="F76" s="455" t="s">
        <v>6008</v>
      </c>
      <c r="G76" s="491" t="s">
        <v>13454</v>
      </c>
      <c r="H76" s="492" t="s">
        <v>13212</v>
      </c>
      <c r="I76" s="186"/>
      <c r="J76" s="437"/>
    </row>
    <row r="77" spans="2:10" ht="12.75">
      <c r="I77" s="186"/>
      <c r="J77" s="437"/>
    </row>
    <row r="78" spans="2:10" ht="12.75">
      <c r="I78" s="186"/>
      <c r="J78" s="437"/>
    </row>
    <row r="79" spans="2:10" ht="12.75">
      <c r="I79" s="186"/>
      <c r="J79" s="437"/>
    </row>
    <row r="80" spans="2:10" ht="12.75">
      <c r="I80" s="186"/>
      <c r="J80" s="437"/>
    </row>
    <row r="81" spans="9:10" ht="12.75">
      <c r="I81" s="186"/>
      <c r="J81" s="437"/>
    </row>
    <row r="82" spans="9:10" ht="12.75">
      <c r="I82" s="186"/>
      <c r="J82" s="437"/>
    </row>
    <row r="83" spans="9:10" ht="12.75">
      <c r="I83" s="186"/>
      <c r="J83" s="437"/>
    </row>
    <row r="84" spans="9:10" ht="12.75">
      <c r="I84" s="186"/>
      <c r="J84" s="437"/>
    </row>
    <row r="85" spans="9:10" ht="12.75">
      <c r="I85" s="186"/>
      <c r="J85" s="437"/>
    </row>
    <row r="86" spans="9:10" ht="12.75">
      <c r="I86" s="186"/>
      <c r="J86" s="437"/>
    </row>
    <row r="87" spans="9:10" ht="12.75">
      <c r="I87" s="186"/>
      <c r="J87" s="437"/>
    </row>
    <row r="88" spans="9:10" ht="12.75">
      <c r="I88" s="186"/>
      <c r="J88" s="437"/>
    </row>
    <row r="89" spans="9:10" ht="12.75">
      <c r="I89" s="186"/>
      <c r="J89" s="437"/>
    </row>
    <row r="90" spans="9:10" ht="12.75">
      <c r="I90" s="186"/>
      <c r="J90" s="437"/>
    </row>
    <row r="91" spans="9:10" ht="12.75">
      <c r="I91" s="186"/>
      <c r="J91" s="437"/>
    </row>
    <row r="92" spans="9:10" ht="12.75">
      <c r="I92" s="186"/>
      <c r="J92" s="437"/>
    </row>
    <row r="93" spans="9:10" ht="12.75">
      <c r="I93" s="186"/>
      <c r="J93" s="437"/>
    </row>
    <row r="94" spans="9:10" ht="12.75">
      <c r="I94" s="186"/>
      <c r="J94" s="437"/>
    </row>
    <row r="95" spans="9:10" ht="12.75">
      <c r="I95" s="186"/>
      <c r="J95" s="437"/>
    </row>
    <row r="96" spans="9:10" ht="12.75">
      <c r="I96" s="186"/>
      <c r="J96" s="437"/>
    </row>
    <row r="97" spans="9:10" ht="12.75">
      <c r="I97" s="186"/>
      <c r="J97" s="437"/>
    </row>
    <row r="98" spans="9:10" ht="12.75">
      <c r="I98" s="186"/>
      <c r="J98" s="437"/>
    </row>
    <row r="99" spans="9:10" ht="12.75">
      <c r="I99" s="186"/>
      <c r="J99" s="437"/>
    </row>
    <row r="100" spans="9:10" ht="12.75">
      <c r="I100" s="186"/>
      <c r="J100" s="437"/>
    </row>
    <row r="101" spans="9:10" ht="12.75">
      <c r="I101" s="186"/>
      <c r="J101" s="437"/>
    </row>
    <row r="102" spans="9:10" ht="12.75">
      <c r="I102" s="186"/>
      <c r="J102" s="437"/>
    </row>
    <row r="103" spans="9:10" ht="12.75">
      <c r="I103" s="186"/>
      <c r="J103" s="437"/>
    </row>
    <row r="104" spans="9:10" ht="12.75">
      <c r="I104" s="186"/>
      <c r="J104" s="437"/>
    </row>
    <row r="105" spans="9:10" ht="12.75">
      <c r="I105" s="186"/>
      <c r="J105" s="437"/>
    </row>
    <row r="106" spans="9:10" ht="12.75">
      <c r="I106" s="186"/>
      <c r="J106" s="437"/>
    </row>
    <row r="107" spans="9:10" ht="12.75">
      <c r="I107" s="186"/>
      <c r="J107" s="437"/>
    </row>
    <row r="108" spans="9:10" ht="12.75">
      <c r="I108" s="186"/>
      <c r="J108" s="437"/>
    </row>
    <row r="109" spans="9:10" ht="12.75">
      <c r="I109" s="186"/>
      <c r="J109" s="437"/>
    </row>
    <row r="110" spans="9:10" ht="12.75">
      <c r="I110" s="186"/>
      <c r="J110" s="437"/>
    </row>
    <row r="111" spans="9:10" ht="12.75">
      <c r="I111" s="186"/>
      <c r="J111" s="437"/>
    </row>
    <row r="112" spans="9:10" ht="12.75">
      <c r="I112" s="186"/>
      <c r="J112" s="437"/>
    </row>
    <row r="113" spans="9:10" ht="12.75">
      <c r="I113" s="186"/>
      <c r="J113" s="437"/>
    </row>
    <row r="114" spans="9:10" ht="12.75">
      <c r="I114" s="186"/>
      <c r="J114" s="437"/>
    </row>
    <row r="115" spans="9:10" ht="12.75">
      <c r="I115" s="186"/>
      <c r="J115" s="437"/>
    </row>
    <row r="116" spans="9:10" ht="12.75">
      <c r="I116" s="186"/>
      <c r="J116" s="437"/>
    </row>
    <row r="117" spans="9:10" ht="12.75">
      <c r="I117" s="186"/>
      <c r="J117" s="437"/>
    </row>
    <row r="118" spans="9:10" ht="12.75">
      <c r="I118" s="186"/>
      <c r="J118" s="437"/>
    </row>
    <row r="119" spans="9:10" ht="12.75">
      <c r="I119" s="186"/>
      <c r="J119" s="437"/>
    </row>
    <row r="120" spans="9:10" ht="12.75">
      <c r="I120" s="186"/>
      <c r="J120" s="437"/>
    </row>
    <row r="121" spans="9:10" ht="12.75">
      <c r="I121" s="186"/>
      <c r="J121" s="437"/>
    </row>
    <row r="122" spans="9:10" ht="12.75">
      <c r="I122" s="186"/>
      <c r="J122" s="437"/>
    </row>
    <row r="123" spans="9:10" ht="12.75">
      <c r="I123" s="186"/>
      <c r="J123" s="437"/>
    </row>
    <row r="124" spans="9:10" ht="12.75">
      <c r="I124" s="186"/>
      <c r="J124" s="437"/>
    </row>
    <row r="125" spans="9:10" ht="12.75">
      <c r="I125" s="186"/>
      <c r="J125" s="437"/>
    </row>
    <row r="126" spans="9:10" ht="12.75">
      <c r="I126" s="186"/>
      <c r="J126" s="437"/>
    </row>
    <row r="127" spans="9:10" ht="12.75">
      <c r="I127" s="186"/>
      <c r="J127" s="437"/>
    </row>
    <row r="128" spans="9:10" ht="12.75">
      <c r="I128" s="186"/>
      <c r="J128" s="437"/>
    </row>
    <row r="129" spans="9:10" ht="12.75">
      <c r="I129" s="186"/>
      <c r="J129" s="437"/>
    </row>
    <row r="130" spans="9:10" ht="12.75">
      <c r="I130" s="186"/>
      <c r="J130" s="437"/>
    </row>
    <row r="131" spans="9:10" ht="12.75">
      <c r="I131" s="186"/>
      <c r="J131" s="437"/>
    </row>
    <row r="132" spans="9:10" ht="12.75">
      <c r="I132" s="186"/>
      <c r="J132" s="437"/>
    </row>
    <row r="133" spans="9:10" ht="12.75">
      <c r="I133" s="186"/>
      <c r="J133" s="437"/>
    </row>
    <row r="134" spans="9:10" ht="12.75">
      <c r="I134" s="186"/>
      <c r="J134" s="437"/>
    </row>
    <row r="135" spans="9:10" ht="12.75">
      <c r="I135" s="186"/>
      <c r="J135" s="437"/>
    </row>
    <row r="136" spans="9:10" ht="12.75">
      <c r="I136" s="186"/>
      <c r="J136" s="437"/>
    </row>
    <row r="137" spans="9:10" ht="12.75">
      <c r="I137" s="186"/>
      <c r="J137" s="437"/>
    </row>
    <row r="138" spans="9:10" ht="12.75">
      <c r="I138" s="186"/>
      <c r="J138" s="437"/>
    </row>
    <row r="139" spans="9:10" ht="12.75">
      <c r="I139" s="186"/>
      <c r="J139" s="437"/>
    </row>
    <row r="140" spans="9:10" ht="12.75">
      <c r="I140" s="186"/>
      <c r="J140" s="437"/>
    </row>
    <row r="141" spans="9:10" ht="12.75">
      <c r="I141" s="186"/>
      <c r="J141" s="437"/>
    </row>
    <row r="142" spans="9:10" ht="12.75">
      <c r="I142" s="186"/>
      <c r="J142" s="437"/>
    </row>
    <row r="143" spans="9:10" ht="12.75">
      <c r="I143" s="186"/>
      <c r="J143" s="437"/>
    </row>
    <row r="144" spans="9:10" ht="12.75">
      <c r="I144" s="186"/>
      <c r="J144" s="437"/>
    </row>
    <row r="145" spans="9:10" ht="12.75">
      <c r="I145" s="186"/>
      <c r="J145" s="437"/>
    </row>
    <row r="146" spans="9:10" ht="12.75">
      <c r="I146" s="186"/>
      <c r="J146" s="437"/>
    </row>
    <row r="147" spans="9:10" ht="12.75">
      <c r="I147" s="186"/>
      <c r="J147" s="437"/>
    </row>
    <row r="148" spans="9:10" ht="12.75">
      <c r="I148" s="186"/>
      <c r="J148" s="437"/>
    </row>
    <row r="149" spans="9:10" ht="12.75">
      <c r="I149" s="186"/>
      <c r="J149" s="437"/>
    </row>
    <row r="150" spans="9:10" ht="12.75">
      <c r="I150" s="186"/>
      <c r="J150" s="437"/>
    </row>
    <row r="151" spans="9:10" ht="12.75">
      <c r="I151" s="186"/>
      <c r="J151" s="437"/>
    </row>
    <row r="152" spans="9:10" ht="12.75">
      <c r="I152" s="186"/>
      <c r="J152" s="437"/>
    </row>
    <row r="153" spans="9:10" ht="12.75">
      <c r="I153" s="186"/>
      <c r="J153" s="437"/>
    </row>
    <row r="154" spans="9:10" ht="12.75">
      <c r="I154" s="186"/>
      <c r="J154" s="437"/>
    </row>
    <row r="155" spans="9:10" ht="12.75">
      <c r="I155" s="186"/>
      <c r="J155" s="437"/>
    </row>
    <row r="156" spans="9:10" ht="12.75">
      <c r="I156" s="186"/>
      <c r="J156" s="437"/>
    </row>
    <row r="157" spans="9:10" ht="12.75">
      <c r="I157" s="186"/>
      <c r="J157" s="437"/>
    </row>
    <row r="158" spans="9:10" ht="12.75">
      <c r="I158" s="186"/>
      <c r="J158" s="437"/>
    </row>
    <row r="159" spans="9:10" ht="12.75">
      <c r="I159" s="186"/>
      <c r="J159" s="437"/>
    </row>
    <row r="160" spans="9:10" ht="12.75">
      <c r="I160" s="186"/>
      <c r="J160" s="437"/>
    </row>
    <row r="161" spans="9:10" ht="12.75">
      <c r="I161" s="186"/>
      <c r="J161" s="437"/>
    </row>
    <row r="162" spans="9:10" ht="12.75">
      <c r="I162" s="186"/>
      <c r="J162" s="437"/>
    </row>
    <row r="163" spans="9:10" ht="12.75">
      <c r="I163" s="186"/>
      <c r="J163" s="437"/>
    </row>
    <row r="164" spans="9:10" ht="12.75">
      <c r="I164" s="186"/>
      <c r="J164" s="437"/>
    </row>
    <row r="165" spans="9:10" ht="12.75">
      <c r="I165" s="186"/>
      <c r="J165" s="437"/>
    </row>
    <row r="166" spans="9:10" ht="12.75">
      <c r="I166" s="186"/>
      <c r="J166" s="437"/>
    </row>
    <row r="167" spans="9:10" ht="12.75">
      <c r="I167" s="186"/>
      <c r="J167" s="437"/>
    </row>
    <row r="168" spans="9:10" ht="12.75">
      <c r="I168" s="186"/>
      <c r="J168" s="437"/>
    </row>
    <row r="169" spans="9:10" ht="12.75">
      <c r="I169" s="186"/>
      <c r="J169" s="437"/>
    </row>
    <row r="170" spans="9:10" ht="12.75">
      <c r="I170" s="186"/>
      <c r="J170" s="437"/>
    </row>
    <row r="171" spans="9:10" ht="12.75">
      <c r="I171" s="186"/>
      <c r="J171" s="437"/>
    </row>
    <row r="172" spans="9:10" ht="12.75">
      <c r="I172" s="186"/>
      <c r="J172" s="437"/>
    </row>
    <row r="173" spans="9:10" ht="12.75">
      <c r="I173" s="186"/>
      <c r="J173" s="437"/>
    </row>
    <row r="174" spans="9:10" ht="12.75">
      <c r="I174" s="186"/>
      <c r="J174" s="437"/>
    </row>
    <row r="175" spans="9:10" ht="12.75">
      <c r="I175" s="186"/>
      <c r="J175" s="437"/>
    </row>
    <row r="176" spans="9:10" ht="12.75">
      <c r="I176" s="186"/>
      <c r="J176" s="437"/>
    </row>
    <row r="177" spans="9:10" ht="12.75">
      <c r="I177" s="186"/>
      <c r="J177" s="437"/>
    </row>
    <row r="178" spans="9:10" ht="12.75">
      <c r="I178" s="186"/>
      <c r="J178" s="437"/>
    </row>
    <row r="179" spans="9:10" ht="12.75">
      <c r="I179" s="186"/>
      <c r="J179" s="437"/>
    </row>
    <row r="180" spans="9:10" ht="12.75">
      <c r="I180" s="186"/>
      <c r="J180" s="437"/>
    </row>
    <row r="181" spans="9:10" ht="12.75">
      <c r="I181" s="186"/>
      <c r="J181" s="437"/>
    </row>
    <row r="182" spans="9:10" ht="12.75">
      <c r="I182" s="186"/>
      <c r="J182" s="437"/>
    </row>
    <row r="183" spans="9:10" ht="12.75">
      <c r="I183" s="186"/>
      <c r="J183" s="437"/>
    </row>
    <row r="184" spans="9:10" ht="12.75">
      <c r="I184" s="186"/>
      <c r="J184" s="437"/>
    </row>
    <row r="185" spans="9:10" ht="12.75">
      <c r="I185" s="186"/>
      <c r="J185" s="437"/>
    </row>
    <row r="186" spans="9:10" ht="12.75">
      <c r="I186" s="186"/>
      <c r="J186" s="437"/>
    </row>
    <row r="187" spans="9:10" ht="12.75">
      <c r="I187" s="186"/>
      <c r="J187" s="437"/>
    </row>
    <row r="188" spans="9:10" ht="12.75">
      <c r="I188" s="186"/>
      <c r="J188" s="437"/>
    </row>
    <row r="189" spans="9:10" ht="12.75">
      <c r="I189" s="186"/>
      <c r="J189" s="437"/>
    </row>
    <row r="190" spans="9:10" ht="12.75">
      <c r="I190" s="186"/>
      <c r="J190" s="437"/>
    </row>
    <row r="191" spans="9:10" ht="12.75">
      <c r="I191" s="186"/>
      <c r="J191" s="437"/>
    </row>
    <row r="192" spans="9:10" ht="12.75">
      <c r="I192" s="186"/>
      <c r="J192" s="437"/>
    </row>
    <row r="193" spans="9:10" ht="12.75">
      <c r="I193" s="186"/>
      <c r="J193" s="437"/>
    </row>
    <row r="194" spans="9:10" ht="12.75">
      <c r="I194" s="186"/>
      <c r="J194" s="437"/>
    </row>
    <row r="195" spans="9:10" ht="12.75">
      <c r="I195" s="186"/>
      <c r="J195" s="437"/>
    </row>
    <row r="196" spans="9:10" ht="12.75">
      <c r="I196" s="186"/>
      <c r="J196" s="437"/>
    </row>
    <row r="197" spans="9:10" ht="12.75">
      <c r="I197" s="186"/>
      <c r="J197" s="437"/>
    </row>
    <row r="198" spans="9:10" ht="12.75">
      <c r="I198" s="186"/>
      <c r="J198" s="437"/>
    </row>
    <row r="199" spans="9:10" ht="12.75">
      <c r="I199" s="186"/>
      <c r="J199" s="437"/>
    </row>
    <row r="200" spans="9:10" ht="12.75">
      <c r="I200" s="186"/>
      <c r="J200" s="437"/>
    </row>
    <row r="201" spans="9:10" ht="12.75">
      <c r="I201" s="186"/>
      <c r="J201" s="437"/>
    </row>
    <row r="202" spans="9:10" ht="12.75">
      <c r="I202" s="186"/>
      <c r="J202" s="437"/>
    </row>
    <row r="203" spans="9:10" ht="12.75">
      <c r="I203" s="186"/>
      <c r="J203" s="437"/>
    </row>
    <row r="204" spans="9:10" ht="12.75">
      <c r="I204" s="186"/>
      <c r="J204" s="437"/>
    </row>
    <row r="205" spans="9:10" ht="12.75">
      <c r="I205" s="186"/>
      <c r="J205" s="437"/>
    </row>
    <row r="206" spans="9:10" ht="12.75">
      <c r="I206" s="186"/>
      <c r="J206" s="437"/>
    </row>
    <row r="207" spans="9:10" ht="12.75">
      <c r="I207" s="186"/>
      <c r="J207" s="437"/>
    </row>
    <row r="208" spans="9:10" ht="12.75">
      <c r="I208" s="186"/>
      <c r="J208" s="437"/>
    </row>
    <row r="209" spans="9:10" ht="12.75">
      <c r="I209" s="186"/>
      <c r="J209" s="437"/>
    </row>
    <row r="210" spans="9:10" ht="12.75">
      <c r="I210" s="186"/>
      <c r="J210" s="437"/>
    </row>
    <row r="211" spans="9:10" ht="12.75">
      <c r="I211" s="186"/>
      <c r="J211" s="437"/>
    </row>
    <row r="212" spans="9:10" ht="12.75">
      <c r="I212" s="186"/>
      <c r="J212" s="437"/>
    </row>
    <row r="213" spans="9:10" ht="12.75">
      <c r="I213" s="186"/>
      <c r="J213" s="437"/>
    </row>
    <row r="214" spans="9:10" ht="12.75">
      <c r="I214" s="186"/>
      <c r="J214" s="437"/>
    </row>
    <row r="215" spans="9:10" ht="12.75">
      <c r="I215" s="186"/>
      <c r="J215" s="437"/>
    </row>
    <row r="216" spans="9:10" ht="12.75">
      <c r="I216" s="186"/>
      <c r="J216" s="437"/>
    </row>
    <row r="217" spans="9:10" ht="12.75">
      <c r="I217" s="186"/>
      <c r="J217" s="437"/>
    </row>
    <row r="218" spans="9:10" ht="12.75">
      <c r="I218" s="186"/>
      <c r="J218" s="437"/>
    </row>
    <row r="219" spans="9:10" ht="12.75">
      <c r="I219" s="186"/>
      <c r="J219" s="437"/>
    </row>
    <row r="220" spans="9:10" ht="12.75">
      <c r="I220" s="186"/>
      <c r="J220" s="437"/>
    </row>
    <row r="221" spans="9:10" ht="12.75">
      <c r="I221" s="186"/>
      <c r="J221" s="437"/>
    </row>
    <row r="222" spans="9:10" ht="12.75">
      <c r="I222" s="186"/>
      <c r="J222" s="437"/>
    </row>
    <row r="223" spans="9:10" ht="12.75">
      <c r="I223" s="186"/>
      <c r="J223" s="437"/>
    </row>
    <row r="224" spans="9:10" ht="12.75">
      <c r="I224" s="186"/>
      <c r="J224" s="437"/>
    </row>
    <row r="225" spans="9:10" ht="12.75">
      <c r="I225" s="186"/>
      <c r="J225" s="437"/>
    </row>
    <row r="226" spans="9:10" ht="12.75">
      <c r="I226" s="186"/>
      <c r="J226" s="437"/>
    </row>
    <row r="227" spans="9:10" ht="12.75">
      <c r="I227" s="186"/>
      <c r="J227" s="437"/>
    </row>
    <row r="228" spans="9:10" ht="12.75">
      <c r="I228" s="186"/>
      <c r="J228" s="437"/>
    </row>
    <row r="229" spans="9:10" ht="12.75">
      <c r="I229" s="186"/>
      <c r="J229" s="437"/>
    </row>
    <row r="230" spans="9:10" ht="12.75">
      <c r="I230" s="186"/>
      <c r="J230" s="437"/>
    </row>
    <row r="231" spans="9:10" ht="12.75">
      <c r="I231" s="186"/>
      <c r="J231" s="437"/>
    </row>
    <row r="232" spans="9:10" ht="12.75">
      <c r="I232" s="186"/>
      <c r="J232" s="437"/>
    </row>
    <row r="233" spans="9:10" ht="12.75">
      <c r="I233" s="186"/>
      <c r="J233" s="437"/>
    </row>
    <row r="234" spans="9:10" ht="12.75">
      <c r="I234" s="186"/>
      <c r="J234" s="437"/>
    </row>
    <row r="235" spans="9:10" ht="12.75">
      <c r="I235" s="186"/>
      <c r="J235" s="437"/>
    </row>
    <row r="236" spans="9:10" ht="12.75">
      <c r="I236" s="186"/>
      <c r="J236" s="437"/>
    </row>
    <row r="237" spans="9:10" ht="12.75">
      <c r="I237" s="186"/>
      <c r="J237" s="437"/>
    </row>
    <row r="238" spans="9:10" ht="12.75">
      <c r="I238" s="186"/>
      <c r="J238" s="437"/>
    </row>
    <row r="239" spans="9:10" ht="12.75">
      <c r="I239" s="186"/>
      <c r="J239" s="437"/>
    </row>
    <row r="240" spans="9:10" ht="12.75">
      <c r="I240" s="186"/>
      <c r="J240" s="437"/>
    </row>
    <row r="241" spans="9:10" ht="12.75">
      <c r="I241" s="186"/>
      <c r="J241" s="437"/>
    </row>
    <row r="242" spans="9:10" ht="12.75">
      <c r="I242" s="186"/>
      <c r="J242" s="437"/>
    </row>
    <row r="243" spans="9:10" ht="12.75">
      <c r="I243" s="186"/>
      <c r="J243" s="437"/>
    </row>
    <row r="244" spans="9:10" ht="12.75">
      <c r="I244" s="186"/>
      <c r="J244" s="437"/>
    </row>
    <row r="245" spans="9:10" ht="12.75">
      <c r="I245" s="186"/>
      <c r="J245" s="437"/>
    </row>
    <row r="246" spans="9:10" ht="12.75">
      <c r="I246" s="186"/>
      <c r="J246" s="437"/>
    </row>
    <row r="247" spans="9:10" ht="12.75">
      <c r="I247" s="186"/>
      <c r="J247" s="437"/>
    </row>
    <row r="248" spans="9:10" ht="12.75">
      <c r="I248" s="186"/>
      <c r="J248" s="437"/>
    </row>
    <row r="249" spans="9:10" ht="12.75">
      <c r="I249" s="186"/>
      <c r="J249" s="437"/>
    </row>
    <row r="250" spans="9:10" ht="12.75">
      <c r="I250" s="186"/>
      <c r="J250" s="437"/>
    </row>
    <row r="251" spans="9:10" ht="12.75">
      <c r="I251" s="186"/>
      <c r="J251" s="437"/>
    </row>
    <row r="252" spans="9:10" ht="12.75">
      <c r="I252" s="186"/>
      <c r="J252" s="437"/>
    </row>
    <row r="253" spans="9:10" ht="12.75">
      <c r="I253" s="186"/>
      <c r="J253" s="437"/>
    </row>
    <row r="254" spans="9:10" ht="12.75">
      <c r="I254" s="186"/>
      <c r="J254" s="437"/>
    </row>
    <row r="255" spans="9:10" ht="12.75">
      <c r="I255" s="186"/>
      <c r="J255" s="437"/>
    </row>
    <row r="256" spans="9:10" ht="12.75">
      <c r="I256" s="186"/>
      <c r="J256" s="437"/>
    </row>
    <row r="257" spans="9:10" ht="12.75">
      <c r="I257" s="186"/>
      <c r="J257" s="437"/>
    </row>
    <row r="258" spans="9:10" ht="12.75">
      <c r="I258" s="186"/>
      <c r="J258" s="437"/>
    </row>
    <row r="259" spans="9:10" ht="12.75">
      <c r="I259" s="186"/>
      <c r="J259" s="437"/>
    </row>
    <row r="260" spans="9:10" ht="12.75">
      <c r="I260" s="186"/>
      <c r="J260" s="437"/>
    </row>
    <row r="261" spans="9:10" ht="12.75">
      <c r="I261" s="186"/>
      <c r="J261" s="437"/>
    </row>
    <row r="262" spans="9:10" ht="12.75">
      <c r="I262" s="186"/>
      <c r="J262" s="437"/>
    </row>
    <row r="263" spans="9:10" ht="12.75">
      <c r="I263" s="186"/>
      <c r="J263" s="437"/>
    </row>
    <row r="264" spans="9:10" ht="12.75">
      <c r="I264" s="186"/>
      <c r="J264" s="437"/>
    </row>
    <row r="265" spans="9:10" ht="12.75">
      <c r="I265" s="186"/>
      <c r="J265" s="437"/>
    </row>
    <row r="266" spans="9:10" ht="12.75">
      <c r="I266" s="186"/>
      <c r="J266" s="437"/>
    </row>
    <row r="267" spans="9:10" ht="12.75">
      <c r="I267" s="186"/>
      <c r="J267" s="437"/>
    </row>
    <row r="268" spans="9:10" ht="12.75">
      <c r="I268" s="186"/>
      <c r="J268" s="437"/>
    </row>
    <row r="269" spans="9:10" ht="12.75">
      <c r="I269" s="186"/>
      <c r="J269" s="437"/>
    </row>
    <row r="270" spans="9:10" ht="12.75">
      <c r="I270" s="186"/>
      <c r="J270" s="437"/>
    </row>
    <row r="271" spans="9:10" ht="12.75">
      <c r="I271" s="186"/>
      <c r="J271" s="437"/>
    </row>
    <row r="272" spans="9:10" ht="12.75">
      <c r="I272" s="186"/>
      <c r="J272" s="437"/>
    </row>
    <row r="273" spans="9:10" ht="12.75">
      <c r="I273" s="186"/>
      <c r="J273" s="437"/>
    </row>
    <row r="274" spans="9:10" ht="12.75">
      <c r="I274" s="186"/>
      <c r="J274" s="437"/>
    </row>
    <row r="275" spans="9:10" ht="12.75">
      <c r="I275" s="186"/>
      <c r="J275" s="437"/>
    </row>
    <row r="276" spans="9:10" ht="12.75">
      <c r="I276" s="186"/>
      <c r="J276" s="437"/>
    </row>
    <row r="277" spans="9:10" ht="12.75">
      <c r="I277" s="186"/>
      <c r="J277" s="437"/>
    </row>
    <row r="278" spans="9:10" ht="12.75">
      <c r="I278" s="186"/>
      <c r="J278" s="437"/>
    </row>
    <row r="279" spans="9:10" ht="12.75">
      <c r="I279" s="186"/>
      <c r="J279" s="437"/>
    </row>
    <row r="280" spans="9:10" ht="12.75">
      <c r="I280" s="186"/>
      <c r="J280" s="437"/>
    </row>
    <row r="281" spans="9:10" ht="12.75">
      <c r="I281" s="186"/>
      <c r="J281" s="437"/>
    </row>
    <row r="282" spans="9:10" ht="12.75">
      <c r="I282" s="186"/>
      <c r="J282" s="437"/>
    </row>
    <row r="283" spans="9:10" ht="12.75">
      <c r="I283" s="186"/>
      <c r="J283" s="437"/>
    </row>
    <row r="284" spans="9:10" ht="12.75">
      <c r="I284" s="186"/>
      <c r="J284" s="437"/>
    </row>
    <row r="285" spans="9:10" ht="12.75">
      <c r="I285" s="186"/>
      <c r="J285" s="437"/>
    </row>
    <row r="286" spans="9:10" ht="12.75">
      <c r="I286" s="186"/>
      <c r="J286" s="437"/>
    </row>
    <row r="287" spans="9:10" ht="12.75">
      <c r="I287" s="186"/>
      <c r="J287" s="437"/>
    </row>
    <row r="288" spans="9:10" ht="12.75">
      <c r="I288" s="186"/>
      <c r="J288" s="437"/>
    </row>
    <row r="289" spans="9:10" ht="12.75">
      <c r="I289" s="186"/>
      <c r="J289" s="437"/>
    </row>
    <row r="290" spans="9:10" ht="12.75">
      <c r="I290" s="186"/>
      <c r="J290" s="437"/>
    </row>
    <row r="291" spans="9:10" ht="12.75">
      <c r="I291" s="186"/>
      <c r="J291" s="437"/>
    </row>
    <row r="292" spans="9:10" ht="12.75">
      <c r="I292" s="186"/>
      <c r="J292" s="437"/>
    </row>
    <row r="293" spans="9:10" ht="12.75">
      <c r="I293" s="186"/>
      <c r="J293" s="437"/>
    </row>
    <row r="294" spans="9:10" ht="12.75">
      <c r="I294" s="186"/>
      <c r="J294" s="437"/>
    </row>
    <row r="295" spans="9:10" ht="12.75">
      <c r="I295" s="186"/>
      <c r="J295" s="437"/>
    </row>
    <row r="296" spans="9:10" ht="12.75">
      <c r="I296" s="186"/>
      <c r="J296" s="437"/>
    </row>
    <row r="297" spans="9:10" ht="12.75">
      <c r="I297" s="186"/>
      <c r="J297" s="437"/>
    </row>
    <row r="298" spans="9:10" ht="12.75">
      <c r="I298" s="186"/>
      <c r="J298" s="437"/>
    </row>
    <row r="299" spans="9:10" ht="12.75">
      <c r="I299" s="186"/>
      <c r="J299" s="437"/>
    </row>
    <row r="300" spans="9:10" ht="12.75">
      <c r="I300" s="186"/>
      <c r="J300" s="437"/>
    </row>
    <row r="301" spans="9:10" ht="12.75">
      <c r="I301" s="186"/>
      <c r="J301" s="437"/>
    </row>
    <row r="302" spans="9:10" ht="12.75">
      <c r="I302" s="186"/>
      <c r="J302" s="437"/>
    </row>
    <row r="303" spans="9:10" ht="12.75">
      <c r="I303" s="186"/>
      <c r="J303" s="437"/>
    </row>
    <row r="304" spans="9:10" ht="12.75">
      <c r="I304" s="186"/>
      <c r="J304" s="437"/>
    </row>
    <row r="305" spans="9:10" ht="12.75">
      <c r="I305" s="186"/>
      <c r="J305" s="437"/>
    </row>
    <row r="306" spans="9:10" ht="12.75">
      <c r="I306" s="186"/>
      <c r="J306" s="437"/>
    </row>
    <row r="307" spans="9:10" ht="12.75">
      <c r="I307" s="186"/>
      <c r="J307" s="437"/>
    </row>
    <row r="308" spans="9:10" ht="12.75">
      <c r="I308" s="186"/>
      <c r="J308" s="437"/>
    </row>
    <row r="309" spans="9:10" ht="12.75">
      <c r="I309" s="186"/>
      <c r="J309" s="437"/>
    </row>
    <row r="310" spans="9:10" ht="12.75">
      <c r="I310" s="186"/>
      <c r="J310" s="437"/>
    </row>
    <row r="311" spans="9:10" ht="12.75">
      <c r="I311" s="186"/>
      <c r="J311" s="437"/>
    </row>
    <row r="312" spans="9:10" ht="12.75">
      <c r="I312" s="186"/>
      <c r="J312" s="437"/>
    </row>
    <row r="313" spans="9:10" ht="12.75">
      <c r="I313" s="186"/>
      <c r="J313" s="437"/>
    </row>
    <row r="314" spans="9:10" ht="12.75">
      <c r="I314" s="186"/>
      <c r="J314" s="437"/>
    </row>
    <row r="315" spans="9:10" ht="12.75">
      <c r="I315" s="186"/>
      <c r="J315" s="437"/>
    </row>
    <row r="316" spans="9:10" ht="12.75">
      <c r="I316" s="186"/>
      <c r="J316" s="437"/>
    </row>
    <row r="317" spans="9:10" ht="12.75">
      <c r="I317" s="186"/>
      <c r="J317" s="437"/>
    </row>
    <row r="318" spans="9:10" ht="12.75">
      <c r="I318" s="186"/>
      <c r="J318" s="437"/>
    </row>
    <row r="319" spans="9:10" ht="12.75">
      <c r="I319" s="186"/>
      <c r="J319" s="437"/>
    </row>
    <row r="320" spans="9:10" ht="12.75">
      <c r="I320" s="186"/>
      <c r="J320" s="437"/>
    </row>
    <row r="321" spans="9:10" ht="12.75">
      <c r="I321" s="186"/>
      <c r="J321" s="437"/>
    </row>
    <row r="322" spans="9:10" ht="12.75">
      <c r="I322" s="186"/>
      <c r="J322" s="437"/>
    </row>
    <row r="323" spans="9:10" ht="12.75">
      <c r="I323" s="186"/>
      <c r="J323" s="437"/>
    </row>
    <row r="324" spans="9:10" ht="12.75">
      <c r="I324" s="186"/>
      <c r="J324" s="437"/>
    </row>
    <row r="325" spans="9:10" ht="12.75">
      <c r="I325" s="186"/>
      <c r="J325" s="437"/>
    </row>
    <row r="326" spans="9:10" ht="12.75">
      <c r="I326" s="186"/>
      <c r="J326" s="437"/>
    </row>
    <row r="327" spans="9:10" ht="12.75">
      <c r="I327" s="186"/>
      <c r="J327" s="437"/>
    </row>
    <row r="328" spans="9:10" ht="12.75">
      <c r="I328" s="186"/>
      <c r="J328" s="437"/>
    </row>
    <row r="329" spans="9:10" ht="12.75">
      <c r="I329" s="186"/>
      <c r="J329" s="437"/>
    </row>
    <row r="330" spans="9:10" ht="12.75">
      <c r="I330" s="186"/>
      <c r="J330" s="437"/>
    </row>
    <row r="331" spans="9:10" ht="12.75">
      <c r="I331" s="186"/>
      <c r="J331" s="437"/>
    </row>
    <row r="332" spans="9:10" ht="12.75">
      <c r="I332" s="186"/>
      <c r="J332" s="437"/>
    </row>
    <row r="333" spans="9:10" ht="12.75">
      <c r="I333" s="186"/>
      <c r="J333" s="437"/>
    </row>
    <row r="334" spans="9:10" ht="12.75">
      <c r="I334" s="186"/>
      <c r="J334" s="437"/>
    </row>
    <row r="335" spans="9:10" ht="12.75">
      <c r="I335" s="186"/>
      <c r="J335" s="437"/>
    </row>
    <row r="336" spans="9:10" ht="12.75">
      <c r="I336" s="186"/>
      <c r="J336" s="437"/>
    </row>
    <row r="337" spans="9:10" ht="12.75">
      <c r="I337" s="186"/>
      <c r="J337" s="437"/>
    </row>
    <row r="338" spans="9:10" ht="12.75">
      <c r="I338" s="186"/>
      <c r="J338" s="437"/>
    </row>
    <row r="339" spans="9:10" ht="12.75">
      <c r="I339" s="186"/>
      <c r="J339" s="437"/>
    </row>
    <row r="340" spans="9:10" ht="12.75">
      <c r="I340" s="186"/>
      <c r="J340" s="437"/>
    </row>
    <row r="341" spans="9:10" ht="12.75">
      <c r="I341" s="186"/>
      <c r="J341" s="437"/>
    </row>
    <row r="342" spans="9:10" ht="12.75">
      <c r="I342" s="186"/>
      <c r="J342" s="437"/>
    </row>
    <row r="343" spans="9:10" ht="12.75">
      <c r="I343" s="186"/>
      <c r="J343" s="437"/>
    </row>
    <row r="344" spans="9:10" ht="12.75">
      <c r="I344" s="186"/>
      <c r="J344" s="437"/>
    </row>
    <row r="345" spans="9:10" ht="12.75">
      <c r="I345" s="186"/>
      <c r="J345" s="437"/>
    </row>
    <row r="346" spans="9:10" ht="12.75">
      <c r="I346" s="186"/>
      <c r="J346" s="437"/>
    </row>
    <row r="347" spans="9:10" ht="12.75">
      <c r="I347" s="186"/>
      <c r="J347" s="437"/>
    </row>
    <row r="348" spans="9:10" ht="12.75">
      <c r="I348" s="186"/>
      <c r="J348" s="437"/>
    </row>
    <row r="349" spans="9:10" ht="12.75">
      <c r="I349" s="186"/>
      <c r="J349" s="437"/>
    </row>
    <row r="350" spans="9:10" ht="12.75">
      <c r="I350" s="186"/>
      <c r="J350" s="437"/>
    </row>
    <row r="351" spans="9:10" ht="12.75">
      <c r="I351" s="186"/>
      <c r="J351" s="437"/>
    </row>
    <row r="352" spans="9:10" ht="12.75">
      <c r="I352" s="186"/>
      <c r="J352" s="437"/>
    </row>
    <row r="353" spans="9:10" ht="12.75">
      <c r="I353" s="186"/>
      <c r="J353" s="437"/>
    </row>
    <row r="354" spans="9:10" ht="12.75">
      <c r="I354" s="186"/>
      <c r="J354" s="437"/>
    </row>
    <row r="355" spans="9:10" ht="12.75">
      <c r="I355" s="186"/>
      <c r="J355" s="437"/>
    </row>
    <row r="356" spans="9:10" ht="12.75">
      <c r="I356" s="186"/>
      <c r="J356" s="437"/>
    </row>
    <row r="357" spans="9:10" ht="12.75">
      <c r="I357" s="186"/>
      <c r="J357" s="437"/>
    </row>
    <row r="358" spans="9:10" ht="12.75">
      <c r="I358" s="186"/>
      <c r="J358" s="437"/>
    </row>
    <row r="359" spans="9:10" ht="12.75">
      <c r="I359" s="186"/>
      <c r="J359" s="437"/>
    </row>
    <row r="360" spans="9:10" ht="12.75">
      <c r="I360" s="186"/>
      <c r="J360" s="437"/>
    </row>
    <row r="361" spans="9:10" ht="12.75">
      <c r="I361" s="186"/>
      <c r="J361" s="437"/>
    </row>
    <row r="362" spans="9:10" ht="12.75">
      <c r="I362" s="186"/>
      <c r="J362" s="437"/>
    </row>
    <row r="363" spans="9:10" ht="12.75">
      <c r="I363" s="186"/>
      <c r="J363" s="437"/>
    </row>
    <row r="364" spans="9:10" ht="12.75">
      <c r="I364" s="186"/>
      <c r="J364" s="437"/>
    </row>
    <row r="365" spans="9:10" ht="12.75">
      <c r="I365" s="186"/>
      <c r="J365" s="437"/>
    </row>
    <row r="366" spans="9:10" ht="12.75">
      <c r="I366" s="186"/>
      <c r="J366" s="437"/>
    </row>
    <row r="367" spans="9:10" ht="12.75">
      <c r="I367" s="186"/>
      <c r="J367" s="437"/>
    </row>
    <row r="368" spans="9:10" ht="12.75">
      <c r="I368" s="186"/>
      <c r="J368" s="437"/>
    </row>
    <row r="369" spans="9:10" ht="12.75">
      <c r="I369" s="186"/>
      <c r="J369" s="437"/>
    </row>
    <row r="370" spans="9:10" ht="12.75">
      <c r="I370" s="186"/>
      <c r="J370" s="437"/>
    </row>
    <row r="371" spans="9:10" ht="12.75">
      <c r="I371" s="186"/>
      <c r="J371" s="437"/>
    </row>
    <row r="372" spans="9:10" ht="12.75">
      <c r="I372" s="186"/>
      <c r="J372" s="437"/>
    </row>
    <row r="373" spans="9:10" ht="12.75">
      <c r="I373" s="186"/>
      <c r="J373" s="437"/>
    </row>
    <row r="374" spans="9:10" ht="12.75">
      <c r="I374" s="186"/>
      <c r="J374" s="437"/>
    </row>
    <row r="375" spans="9:10" ht="12.75">
      <c r="I375" s="186"/>
      <c r="J375" s="437"/>
    </row>
    <row r="376" spans="9:10" ht="12.75">
      <c r="I376" s="186"/>
      <c r="J376" s="437"/>
    </row>
    <row r="377" spans="9:10" ht="12.75">
      <c r="I377" s="186"/>
      <c r="J377" s="437"/>
    </row>
    <row r="378" spans="9:10" ht="12.75">
      <c r="I378" s="186"/>
      <c r="J378" s="437"/>
    </row>
    <row r="379" spans="9:10" ht="12.75">
      <c r="I379" s="186"/>
      <c r="J379" s="437"/>
    </row>
    <row r="380" spans="9:10" ht="12.75">
      <c r="I380" s="186"/>
      <c r="J380" s="437"/>
    </row>
    <row r="381" spans="9:10" ht="12.75">
      <c r="I381" s="186"/>
      <c r="J381" s="437"/>
    </row>
    <row r="382" spans="9:10" ht="12.75">
      <c r="I382" s="186"/>
      <c r="J382" s="437"/>
    </row>
    <row r="383" spans="9:10" ht="12.75">
      <c r="I383" s="186"/>
      <c r="J383" s="437"/>
    </row>
    <row r="384" spans="9:10" ht="12.75">
      <c r="I384" s="186"/>
      <c r="J384" s="437"/>
    </row>
    <row r="385" spans="9:10" ht="12.75">
      <c r="I385" s="186"/>
      <c r="J385" s="437"/>
    </row>
    <row r="386" spans="9:10" ht="12.75">
      <c r="I386" s="186"/>
      <c r="J386" s="437"/>
    </row>
    <row r="387" spans="9:10" ht="12.75">
      <c r="I387" s="186"/>
      <c r="J387" s="437"/>
    </row>
    <row r="388" spans="9:10" ht="12.75">
      <c r="I388" s="186"/>
      <c r="J388" s="437"/>
    </row>
    <row r="389" spans="9:10" ht="12.75">
      <c r="I389" s="186"/>
      <c r="J389" s="437"/>
    </row>
    <row r="390" spans="9:10" ht="12.75">
      <c r="I390" s="186"/>
      <c r="J390" s="437"/>
    </row>
    <row r="391" spans="9:10" ht="12.75">
      <c r="I391" s="186"/>
      <c r="J391" s="437"/>
    </row>
    <row r="392" spans="9:10" ht="12.75">
      <c r="I392" s="186"/>
      <c r="J392" s="437"/>
    </row>
    <row r="393" spans="9:10" ht="12.75">
      <c r="I393" s="186"/>
      <c r="J393" s="437"/>
    </row>
    <row r="394" spans="9:10" ht="12.75">
      <c r="I394" s="186"/>
      <c r="J394" s="437"/>
    </row>
    <row r="395" spans="9:10" ht="12.75">
      <c r="I395" s="186"/>
      <c r="J395" s="437"/>
    </row>
    <row r="396" spans="9:10" ht="12.75">
      <c r="I396" s="186"/>
      <c r="J396" s="437"/>
    </row>
    <row r="397" spans="9:10" ht="12.75">
      <c r="I397" s="186"/>
      <c r="J397" s="437"/>
    </row>
    <row r="398" spans="9:10" ht="12.75">
      <c r="I398" s="186"/>
      <c r="J398" s="437"/>
    </row>
    <row r="399" spans="9:10" ht="12.75">
      <c r="I399" s="186"/>
      <c r="J399" s="437"/>
    </row>
    <row r="400" spans="9:10" ht="12.75">
      <c r="I400" s="186"/>
      <c r="J400" s="437"/>
    </row>
    <row r="401" spans="9:10" ht="12.75">
      <c r="I401" s="186"/>
      <c r="J401" s="437"/>
    </row>
    <row r="402" spans="9:10" ht="12.75">
      <c r="I402" s="186"/>
      <c r="J402" s="437"/>
    </row>
    <row r="403" spans="9:10" ht="12.75">
      <c r="I403" s="186"/>
      <c r="J403" s="437"/>
    </row>
    <row r="404" spans="9:10" ht="12.75">
      <c r="I404" s="186"/>
      <c r="J404" s="437"/>
    </row>
    <row r="405" spans="9:10" ht="12.75">
      <c r="I405" s="186"/>
      <c r="J405" s="437"/>
    </row>
    <row r="406" spans="9:10" ht="12.75">
      <c r="I406" s="186"/>
      <c r="J406" s="437"/>
    </row>
    <row r="407" spans="9:10" ht="12.75">
      <c r="I407" s="186"/>
      <c r="J407" s="437"/>
    </row>
    <row r="408" spans="9:10" ht="12.75">
      <c r="I408" s="186"/>
      <c r="J408" s="437"/>
    </row>
    <row r="409" spans="9:10" ht="12.75">
      <c r="I409" s="186"/>
      <c r="J409" s="437"/>
    </row>
    <row r="410" spans="9:10" ht="12.75">
      <c r="I410" s="186"/>
      <c r="J410" s="437"/>
    </row>
    <row r="411" spans="9:10" ht="12.75">
      <c r="I411" s="186"/>
      <c r="J411" s="437"/>
    </row>
    <row r="412" spans="9:10" ht="12.75">
      <c r="I412" s="186"/>
      <c r="J412" s="437"/>
    </row>
    <row r="413" spans="9:10" ht="12.75">
      <c r="I413" s="186"/>
      <c r="J413" s="437"/>
    </row>
    <row r="414" spans="9:10" ht="12.75">
      <c r="I414" s="186"/>
      <c r="J414" s="437"/>
    </row>
    <row r="415" spans="9:10" ht="12.75">
      <c r="I415" s="186"/>
      <c r="J415" s="437"/>
    </row>
    <row r="416" spans="9:10" ht="12.75">
      <c r="I416" s="186"/>
      <c r="J416" s="437"/>
    </row>
    <row r="417" spans="9:10" ht="12.75">
      <c r="I417" s="186"/>
      <c r="J417" s="437"/>
    </row>
    <row r="418" spans="9:10" ht="12.75">
      <c r="I418" s="186"/>
      <c r="J418" s="437"/>
    </row>
    <row r="419" spans="9:10" ht="12.75">
      <c r="I419" s="186"/>
      <c r="J419" s="437"/>
    </row>
    <row r="420" spans="9:10" ht="12.75">
      <c r="I420" s="186"/>
      <c r="J420" s="437"/>
    </row>
    <row r="421" spans="9:10" ht="12.75">
      <c r="I421" s="186"/>
      <c r="J421" s="437"/>
    </row>
    <row r="422" spans="9:10" ht="12.75">
      <c r="I422" s="186"/>
      <c r="J422" s="437"/>
    </row>
    <row r="423" spans="9:10" ht="12.75">
      <c r="I423" s="186"/>
      <c r="J423" s="437"/>
    </row>
    <row r="424" spans="9:10" ht="12.75">
      <c r="I424" s="186"/>
      <c r="J424" s="437"/>
    </row>
    <row r="425" spans="9:10" ht="12.75">
      <c r="I425" s="186"/>
      <c r="J425" s="437"/>
    </row>
    <row r="426" spans="9:10" ht="12.75">
      <c r="I426" s="186"/>
      <c r="J426" s="437"/>
    </row>
    <row r="427" spans="9:10" ht="12.75">
      <c r="I427" s="186"/>
      <c r="J427" s="437"/>
    </row>
    <row r="428" spans="9:10" ht="12.75">
      <c r="I428" s="186"/>
      <c r="J428" s="437"/>
    </row>
    <row r="429" spans="9:10" ht="12.75">
      <c r="I429" s="186"/>
      <c r="J429" s="437"/>
    </row>
    <row r="430" spans="9:10" ht="12.75">
      <c r="I430" s="186"/>
      <c r="J430" s="437"/>
    </row>
    <row r="431" spans="9:10" ht="12.75">
      <c r="I431" s="186"/>
      <c r="J431" s="437"/>
    </row>
    <row r="432" spans="9:10" ht="12.75">
      <c r="I432" s="186"/>
      <c r="J432" s="437"/>
    </row>
    <row r="433" spans="9:10" ht="12.75">
      <c r="I433" s="186"/>
      <c r="J433" s="437"/>
    </row>
    <row r="434" spans="9:10" ht="12.75">
      <c r="I434" s="186"/>
      <c r="J434" s="437"/>
    </row>
    <row r="435" spans="9:10" ht="12.75">
      <c r="I435" s="186"/>
      <c r="J435" s="437"/>
    </row>
    <row r="436" spans="9:10" ht="12.75">
      <c r="I436" s="186"/>
      <c r="J436" s="437"/>
    </row>
    <row r="437" spans="9:10" ht="12.75">
      <c r="I437" s="186"/>
      <c r="J437" s="437"/>
    </row>
    <row r="438" spans="9:10" ht="12.75">
      <c r="I438" s="186"/>
      <c r="J438" s="437"/>
    </row>
    <row r="439" spans="9:10" ht="12.75">
      <c r="I439" s="186"/>
      <c r="J439" s="437"/>
    </row>
    <row r="440" spans="9:10" ht="12.75">
      <c r="I440" s="186"/>
      <c r="J440" s="437"/>
    </row>
    <row r="441" spans="9:10" ht="12.75">
      <c r="I441" s="186"/>
      <c r="J441" s="437"/>
    </row>
    <row r="442" spans="9:10" ht="12.75">
      <c r="I442" s="186"/>
      <c r="J442" s="437"/>
    </row>
    <row r="443" spans="9:10" ht="12.75">
      <c r="I443" s="186"/>
      <c r="J443" s="437"/>
    </row>
    <row r="444" spans="9:10" ht="12.75">
      <c r="I444" s="186"/>
      <c r="J444" s="437"/>
    </row>
    <row r="445" spans="9:10" ht="12.75">
      <c r="I445" s="186"/>
      <c r="J445" s="437"/>
    </row>
    <row r="446" spans="9:10" ht="12.75">
      <c r="I446" s="186"/>
      <c r="J446" s="437"/>
    </row>
    <row r="447" spans="9:10" ht="12.75">
      <c r="I447" s="186"/>
      <c r="J447" s="437"/>
    </row>
    <row r="448" spans="9:10" ht="12.75">
      <c r="I448" s="186"/>
      <c r="J448" s="437"/>
    </row>
    <row r="449" spans="9:10" ht="12.75">
      <c r="I449" s="186"/>
      <c r="J449" s="437"/>
    </row>
    <row r="450" spans="9:10" ht="12.75">
      <c r="I450" s="186"/>
      <c r="J450" s="437"/>
    </row>
    <row r="451" spans="9:10" ht="12.75">
      <c r="I451" s="186"/>
      <c r="J451" s="437"/>
    </row>
    <row r="452" spans="9:10" ht="12.75">
      <c r="I452" s="186"/>
      <c r="J452" s="437"/>
    </row>
    <row r="453" spans="9:10" ht="12.75">
      <c r="I453" s="186"/>
      <c r="J453" s="437"/>
    </row>
    <row r="454" spans="9:10" ht="12.75">
      <c r="I454" s="186"/>
      <c r="J454" s="437"/>
    </row>
    <row r="455" spans="9:10" ht="12.75">
      <c r="I455" s="186"/>
      <c r="J455" s="437"/>
    </row>
    <row r="456" spans="9:10" ht="12.75">
      <c r="I456" s="186"/>
      <c r="J456" s="437"/>
    </row>
    <row r="457" spans="9:10" ht="12.75">
      <c r="I457" s="186"/>
      <c r="J457" s="437"/>
    </row>
    <row r="458" spans="9:10" ht="12.75">
      <c r="I458" s="186"/>
      <c r="J458" s="437"/>
    </row>
    <row r="459" spans="9:10" ht="12.75">
      <c r="I459" s="186"/>
      <c r="J459" s="437"/>
    </row>
    <row r="460" spans="9:10" ht="12.75">
      <c r="I460" s="186"/>
      <c r="J460" s="437"/>
    </row>
    <row r="461" spans="9:10" ht="12.75">
      <c r="I461" s="186"/>
      <c r="J461" s="437"/>
    </row>
    <row r="462" spans="9:10" ht="12.75">
      <c r="I462" s="186"/>
      <c r="J462" s="437"/>
    </row>
    <row r="463" spans="9:10" ht="12.75">
      <c r="I463" s="186"/>
      <c r="J463" s="437"/>
    </row>
    <row r="464" spans="9:10" ht="12.75">
      <c r="I464" s="186"/>
      <c r="J464" s="437"/>
    </row>
    <row r="465" spans="9:10" ht="12.75">
      <c r="I465" s="186"/>
      <c r="J465" s="437"/>
    </row>
    <row r="466" spans="9:10" ht="12.75">
      <c r="I466" s="186"/>
      <c r="J466" s="437"/>
    </row>
    <row r="467" spans="9:10" ht="12.75">
      <c r="I467" s="186"/>
      <c r="J467" s="437"/>
    </row>
    <row r="468" spans="9:10" ht="12.75">
      <c r="I468" s="186"/>
      <c r="J468" s="437"/>
    </row>
    <row r="469" spans="9:10" ht="12.75">
      <c r="I469" s="186"/>
      <c r="J469" s="437"/>
    </row>
    <row r="470" spans="9:10" ht="12.75">
      <c r="I470" s="186"/>
      <c r="J470" s="437"/>
    </row>
    <row r="471" spans="9:10" ht="12.75">
      <c r="I471" s="186"/>
      <c r="J471" s="437"/>
    </row>
    <row r="472" spans="9:10" ht="12.75">
      <c r="I472" s="186"/>
      <c r="J472" s="437"/>
    </row>
    <row r="473" spans="9:10" ht="12.75">
      <c r="I473" s="186"/>
      <c r="J473" s="437"/>
    </row>
    <row r="474" spans="9:10" ht="12.75">
      <c r="I474" s="186"/>
      <c r="J474" s="437"/>
    </row>
    <row r="475" spans="9:10" ht="12.75">
      <c r="I475" s="186"/>
      <c r="J475" s="437"/>
    </row>
    <row r="476" spans="9:10" ht="12.75">
      <c r="I476" s="186"/>
      <c r="J476" s="437"/>
    </row>
    <row r="477" spans="9:10" ht="12.75">
      <c r="I477" s="186"/>
      <c r="J477" s="437"/>
    </row>
    <row r="478" spans="9:10" ht="12.75">
      <c r="I478" s="186"/>
      <c r="J478" s="437"/>
    </row>
    <row r="479" spans="9:10" ht="12.75">
      <c r="I479" s="186"/>
      <c r="J479" s="437"/>
    </row>
    <row r="480" spans="9:10" ht="12.75">
      <c r="I480" s="186"/>
      <c r="J480" s="437"/>
    </row>
    <row r="481" spans="9:10" ht="12.75">
      <c r="I481" s="186"/>
      <c r="J481" s="437"/>
    </row>
    <row r="482" spans="9:10" ht="12.75">
      <c r="I482" s="186"/>
      <c r="J482" s="437"/>
    </row>
    <row r="483" spans="9:10" ht="12.75">
      <c r="I483" s="186"/>
      <c r="J483" s="437"/>
    </row>
    <row r="484" spans="9:10" ht="12.75">
      <c r="I484" s="186"/>
      <c r="J484" s="437"/>
    </row>
    <row r="485" spans="9:10" ht="12.75">
      <c r="I485" s="186"/>
      <c r="J485" s="437"/>
    </row>
    <row r="486" spans="9:10" ht="12.75">
      <c r="I486" s="186"/>
      <c r="J486" s="437"/>
    </row>
    <row r="487" spans="9:10" ht="12.75">
      <c r="I487" s="186"/>
      <c r="J487" s="437"/>
    </row>
    <row r="488" spans="9:10" ht="12.75">
      <c r="I488" s="186"/>
      <c r="J488" s="437"/>
    </row>
    <row r="489" spans="9:10" ht="12.75">
      <c r="I489" s="186"/>
      <c r="J489" s="437"/>
    </row>
    <row r="490" spans="9:10" ht="12.75">
      <c r="I490" s="186"/>
      <c r="J490" s="437"/>
    </row>
    <row r="491" spans="9:10" ht="12.75">
      <c r="I491" s="186"/>
      <c r="J491" s="437"/>
    </row>
    <row r="492" spans="9:10" ht="12.75">
      <c r="I492" s="186"/>
      <c r="J492" s="437"/>
    </row>
    <row r="493" spans="9:10" ht="12.75">
      <c r="I493" s="186"/>
      <c r="J493" s="437"/>
    </row>
    <row r="494" spans="9:10" ht="12.75">
      <c r="I494" s="186"/>
      <c r="J494" s="437"/>
    </row>
    <row r="495" spans="9:10" ht="12.75">
      <c r="I495" s="186"/>
      <c r="J495" s="437"/>
    </row>
    <row r="496" spans="9:10" ht="12.75">
      <c r="I496" s="186"/>
      <c r="J496" s="437"/>
    </row>
    <row r="497" spans="9:10" ht="12.75">
      <c r="I497" s="186"/>
      <c r="J497" s="437"/>
    </row>
    <row r="498" spans="9:10" ht="12.75">
      <c r="I498" s="186"/>
      <c r="J498" s="437"/>
    </row>
    <row r="499" spans="9:10" ht="12.75">
      <c r="I499" s="186"/>
      <c r="J499" s="437"/>
    </row>
    <row r="500" spans="9:10" ht="12.75">
      <c r="I500" s="186"/>
      <c r="J500" s="437"/>
    </row>
    <row r="501" spans="9:10" ht="12.75">
      <c r="I501" s="186"/>
      <c r="J501" s="437"/>
    </row>
    <row r="502" spans="9:10" ht="12.75">
      <c r="I502" s="186"/>
      <c r="J502" s="437"/>
    </row>
    <row r="503" spans="9:10" ht="12.75">
      <c r="I503" s="186"/>
      <c r="J503" s="437"/>
    </row>
    <row r="504" spans="9:10" ht="12.75">
      <c r="I504" s="186"/>
      <c r="J504" s="437"/>
    </row>
    <row r="505" spans="9:10" ht="12.75">
      <c r="I505" s="186"/>
      <c r="J505" s="437"/>
    </row>
    <row r="506" spans="9:10" ht="12.75">
      <c r="I506" s="186"/>
      <c r="J506" s="437"/>
    </row>
    <row r="507" spans="9:10" ht="12.75">
      <c r="I507" s="186"/>
      <c r="J507" s="437"/>
    </row>
    <row r="508" spans="9:10" ht="12.75">
      <c r="I508" s="186"/>
      <c r="J508" s="437"/>
    </row>
    <row r="509" spans="9:10" ht="12.75">
      <c r="I509" s="186"/>
      <c r="J509" s="437"/>
    </row>
    <row r="510" spans="9:10" ht="12.75">
      <c r="I510" s="186"/>
      <c r="J510" s="437"/>
    </row>
    <row r="511" spans="9:10" ht="12.75">
      <c r="I511" s="186"/>
      <c r="J511" s="437"/>
    </row>
    <row r="512" spans="9:10" ht="12.75">
      <c r="I512" s="186"/>
      <c r="J512" s="437"/>
    </row>
    <row r="513" spans="9:10" ht="12.75">
      <c r="I513" s="186"/>
      <c r="J513" s="437"/>
    </row>
    <row r="514" spans="9:10" ht="12.75">
      <c r="I514" s="186"/>
      <c r="J514" s="437"/>
    </row>
    <row r="515" spans="9:10" ht="12.75">
      <c r="I515" s="186"/>
      <c r="J515" s="437"/>
    </row>
    <row r="516" spans="9:10" ht="12.75">
      <c r="I516" s="186"/>
      <c r="J516" s="437"/>
    </row>
    <row r="517" spans="9:10" ht="12.75">
      <c r="I517" s="186"/>
      <c r="J517" s="437"/>
    </row>
    <row r="518" spans="9:10" ht="12.75">
      <c r="I518" s="186"/>
      <c r="J518" s="437"/>
    </row>
    <row r="519" spans="9:10" ht="12.75">
      <c r="I519" s="186"/>
      <c r="J519" s="437"/>
    </row>
    <row r="520" spans="9:10" ht="12.75">
      <c r="I520" s="186"/>
      <c r="J520" s="437"/>
    </row>
    <row r="521" spans="9:10" ht="12.75">
      <c r="I521" s="186"/>
      <c r="J521" s="437"/>
    </row>
    <row r="522" spans="9:10" ht="12.75">
      <c r="I522" s="186"/>
      <c r="J522" s="437"/>
    </row>
    <row r="523" spans="9:10" ht="12.75">
      <c r="I523" s="186"/>
      <c r="J523" s="437"/>
    </row>
    <row r="524" spans="9:10" ht="12.75">
      <c r="I524" s="186"/>
      <c r="J524" s="437"/>
    </row>
    <row r="525" spans="9:10" ht="12.75">
      <c r="I525" s="186"/>
      <c r="J525" s="437"/>
    </row>
    <row r="526" spans="9:10" ht="12.75">
      <c r="I526" s="186"/>
      <c r="J526" s="437"/>
    </row>
    <row r="527" spans="9:10" ht="12.75">
      <c r="I527" s="186"/>
      <c r="J527" s="437"/>
    </row>
    <row r="528" spans="9:10" ht="12.75">
      <c r="I528" s="186"/>
      <c r="J528" s="437"/>
    </row>
    <row r="529" spans="9:10" ht="12.75">
      <c r="I529" s="186"/>
      <c r="J529" s="437"/>
    </row>
    <row r="530" spans="9:10" ht="12.75">
      <c r="I530" s="186"/>
      <c r="J530" s="437"/>
    </row>
    <row r="531" spans="9:10" ht="12.75">
      <c r="I531" s="186"/>
      <c r="J531" s="437"/>
    </row>
    <row r="532" spans="9:10" ht="12.75">
      <c r="I532" s="186"/>
      <c r="J532" s="437"/>
    </row>
    <row r="533" spans="9:10" ht="12.75">
      <c r="I533" s="186"/>
      <c r="J533" s="437"/>
    </row>
    <row r="534" spans="9:10" ht="12.75">
      <c r="I534" s="186"/>
      <c r="J534" s="437"/>
    </row>
    <row r="535" spans="9:10" ht="12.75">
      <c r="I535" s="186"/>
      <c r="J535" s="437"/>
    </row>
    <row r="536" spans="9:10" ht="12.75">
      <c r="I536" s="186"/>
      <c r="J536" s="437"/>
    </row>
    <row r="537" spans="9:10" ht="12.75">
      <c r="I537" s="186"/>
      <c r="J537" s="437"/>
    </row>
    <row r="538" spans="9:10" ht="12.75">
      <c r="I538" s="186"/>
      <c r="J538" s="437"/>
    </row>
    <row r="539" spans="9:10" ht="12.75">
      <c r="I539" s="186"/>
      <c r="J539" s="437"/>
    </row>
    <row r="540" spans="9:10" ht="12.75">
      <c r="I540" s="186"/>
      <c r="J540" s="437"/>
    </row>
    <row r="541" spans="9:10" ht="12.75">
      <c r="I541" s="186"/>
      <c r="J541" s="437"/>
    </row>
    <row r="542" spans="9:10" ht="12.75">
      <c r="I542" s="186"/>
      <c r="J542" s="437"/>
    </row>
    <row r="543" spans="9:10" ht="12.75">
      <c r="I543" s="186"/>
      <c r="J543" s="437"/>
    </row>
    <row r="544" spans="9:10" ht="12.75">
      <c r="I544" s="186"/>
      <c r="J544" s="437"/>
    </row>
    <row r="545" spans="9:10" ht="12.75">
      <c r="I545" s="186"/>
      <c r="J545" s="437"/>
    </row>
    <row r="546" spans="9:10" ht="12.75">
      <c r="I546" s="186"/>
      <c r="J546" s="437"/>
    </row>
    <row r="547" spans="9:10" ht="12.75">
      <c r="I547" s="186"/>
      <c r="J547" s="437"/>
    </row>
    <row r="548" spans="9:10" ht="12.75">
      <c r="I548" s="186"/>
      <c r="J548" s="437"/>
    </row>
    <row r="549" spans="9:10" ht="12.75">
      <c r="I549" s="186"/>
      <c r="J549" s="437"/>
    </row>
    <row r="550" spans="9:10" ht="12.75">
      <c r="I550" s="186"/>
      <c r="J550" s="437"/>
    </row>
    <row r="551" spans="9:10" ht="12.75">
      <c r="I551" s="186"/>
      <c r="J551" s="437"/>
    </row>
    <row r="552" spans="9:10" ht="12.75">
      <c r="I552" s="186"/>
      <c r="J552" s="437"/>
    </row>
    <row r="553" spans="9:10" ht="12.75">
      <c r="I553" s="186"/>
      <c r="J553" s="437"/>
    </row>
    <row r="554" spans="9:10" ht="12.75">
      <c r="I554" s="186"/>
      <c r="J554" s="437"/>
    </row>
    <row r="555" spans="9:10" ht="12.75">
      <c r="I555" s="186"/>
      <c r="J555" s="437"/>
    </row>
    <row r="556" spans="9:10" ht="12.75">
      <c r="I556" s="186"/>
      <c r="J556" s="437"/>
    </row>
    <row r="557" spans="9:10" ht="12.75">
      <c r="I557" s="186"/>
      <c r="J557" s="437"/>
    </row>
    <row r="558" spans="9:10" ht="12.75">
      <c r="I558" s="186"/>
      <c r="J558" s="437"/>
    </row>
    <row r="559" spans="9:10" ht="12.75">
      <c r="I559" s="186"/>
      <c r="J559" s="437"/>
    </row>
    <row r="560" spans="9:10" ht="12.75">
      <c r="I560" s="186"/>
      <c r="J560" s="437"/>
    </row>
    <row r="561" spans="9:10" ht="12.75">
      <c r="I561" s="186"/>
      <c r="J561" s="437"/>
    </row>
    <row r="562" spans="9:10" ht="12.75">
      <c r="I562" s="186"/>
      <c r="J562" s="437"/>
    </row>
    <row r="563" spans="9:10" ht="12.75">
      <c r="I563" s="186"/>
      <c r="J563" s="437"/>
    </row>
    <row r="564" spans="9:10" ht="12.75">
      <c r="I564" s="186"/>
      <c r="J564" s="437"/>
    </row>
    <row r="565" spans="9:10" ht="12.75">
      <c r="I565" s="186"/>
      <c r="J565" s="437"/>
    </row>
    <row r="566" spans="9:10" ht="12.75">
      <c r="I566" s="186"/>
      <c r="J566" s="437"/>
    </row>
    <row r="567" spans="9:10" ht="12.75">
      <c r="I567" s="186"/>
      <c r="J567" s="437"/>
    </row>
    <row r="568" spans="9:10" ht="12.75">
      <c r="I568" s="186"/>
      <c r="J568" s="437"/>
    </row>
    <row r="569" spans="9:10" ht="12.75">
      <c r="I569" s="186"/>
      <c r="J569" s="437"/>
    </row>
    <row r="570" spans="9:10" ht="12.75">
      <c r="I570" s="186"/>
      <c r="J570" s="437"/>
    </row>
    <row r="571" spans="9:10" ht="12.75">
      <c r="I571" s="186"/>
      <c r="J571" s="437"/>
    </row>
    <row r="572" spans="9:10" ht="12.75">
      <c r="I572" s="186"/>
      <c r="J572" s="437"/>
    </row>
    <row r="573" spans="9:10" ht="12.75">
      <c r="I573" s="186"/>
      <c r="J573" s="437"/>
    </row>
    <row r="574" spans="9:10" ht="12.75">
      <c r="I574" s="186"/>
      <c r="J574" s="437"/>
    </row>
    <row r="575" spans="9:10" ht="12.75">
      <c r="I575" s="186"/>
      <c r="J575" s="437"/>
    </row>
    <row r="576" spans="9:10" ht="12.75">
      <c r="I576" s="186"/>
      <c r="J576" s="437"/>
    </row>
    <row r="577" spans="9:10" ht="12.75">
      <c r="I577" s="186"/>
      <c r="J577" s="437"/>
    </row>
    <row r="578" spans="9:10" ht="12.75">
      <c r="I578" s="186"/>
      <c r="J578" s="437"/>
    </row>
    <row r="579" spans="9:10" ht="12.75">
      <c r="I579" s="186"/>
      <c r="J579" s="437"/>
    </row>
    <row r="580" spans="9:10" ht="12.75">
      <c r="I580" s="186"/>
      <c r="J580" s="437"/>
    </row>
    <row r="581" spans="9:10" ht="12.75">
      <c r="I581" s="186"/>
      <c r="J581" s="437"/>
    </row>
    <row r="582" spans="9:10" ht="12.75">
      <c r="I582" s="186"/>
      <c r="J582" s="437"/>
    </row>
    <row r="583" spans="9:10" ht="12.75">
      <c r="I583" s="186"/>
      <c r="J583" s="437"/>
    </row>
    <row r="584" spans="9:10" ht="12.75">
      <c r="I584" s="186"/>
      <c r="J584" s="437"/>
    </row>
    <row r="585" spans="9:10" ht="12.75">
      <c r="I585" s="186"/>
      <c r="J585" s="437"/>
    </row>
    <row r="586" spans="9:10" ht="12.75">
      <c r="I586" s="186"/>
      <c r="J586" s="437"/>
    </row>
    <row r="587" spans="9:10" ht="12.75">
      <c r="I587" s="186"/>
      <c r="J587" s="437"/>
    </row>
    <row r="588" spans="9:10" ht="12.75">
      <c r="I588" s="186"/>
      <c r="J588" s="437"/>
    </row>
    <row r="589" spans="9:10" ht="12.75">
      <c r="I589" s="186"/>
      <c r="J589" s="437"/>
    </row>
    <row r="590" spans="9:10" ht="12.75">
      <c r="I590" s="186"/>
      <c r="J590" s="437"/>
    </row>
    <row r="591" spans="9:10" ht="12.75">
      <c r="I591" s="186"/>
      <c r="J591" s="437"/>
    </row>
    <row r="592" spans="9:10" ht="12.75">
      <c r="I592" s="186"/>
      <c r="J592" s="437"/>
    </row>
    <row r="593" spans="9:10" ht="12.75">
      <c r="I593" s="186"/>
      <c r="J593" s="437"/>
    </row>
    <row r="594" spans="9:10" ht="12.75">
      <c r="I594" s="186"/>
      <c r="J594" s="437"/>
    </row>
    <row r="595" spans="9:10" ht="12.75">
      <c r="I595" s="186"/>
      <c r="J595" s="437"/>
    </row>
    <row r="596" spans="9:10" ht="12.75">
      <c r="I596" s="186"/>
      <c r="J596" s="437"/>
    </row>
    <row r="597" spans="9:10" ht="12.75">
      <c r="I597" s="186"/>
      <c r="J597" s="437"/>
    </row>
    <row r="598" spans="9:10" ht="12.75">
      <c r="I598" s="186"/>
      <c r="J598" s="437"/>
    </row>
    <row r="599" spans="9:10" ht="12.75">
      <c r="I599" s="186"/>
      <c r="J599" s="437"/>
    </row>
    <row r="600" spans="9:10" ht="12.75">
      <c r="I600" s="186"/>
      <c r="J600" s="437"/>
    </row>
    <row r="601" spans="9:10" ht="12.75">
      <c r="I601" s="186"/>
      <c r="J601" s="437"/>
    </row>
    <row r="602" spans="9:10" ht="12.75">
      <c r="I602" s="186"/>
      <c r="J602" s="437"/>
    </row>
    <row r="603" spans="9:10" ht="12.75">
      <c r="I603" s="186"/>
      <c r="J603" s="437"/>
    </row>
    <row r="604" spans="9:10" ht="12.75">
      <c r="I604" s="186"/>
      <c r="J604" s="437"/>
    </row>
    <row r="605" spans="9:10" ht="12.75">
      <c r="I605" s="186"/>
      <c r="J605" s="437"/>
    </row>
    <row r="606" spans="9:10" ht="12.75">
      <c r="I606" s="186"/>
      <c r="J606" s="437"/>
    </row>
    <row r="607" spans="9:10" ht="12.75">
      <c r="I607" s="186"/>
      <c r="J607" s="437"/>
    </row>
    <row r="608" spans="9:10" ht="12.75">
      <c r="I608" s="186"/>
      <c r="J608" s="437"/>
    </row>
    <row r="609" spans="9:10" ht="12.75">
      <c r="I609" s="186"/>
      <c r="J609" s="437"/>
    </row>
    <row r="610" spans="9:10" ht="12.75">
      <c r="I610" s="186"/>
      <c r="J610" s="437"/>
    </row>
    <row r="611" spans="9:10" ht="12.75">
      <c r="I611" s="186"/>
      <c r="J611" s="437"/>
    </row>
    <row r="612" spans="9:10" ht="12.75">
      <c r="I612" s="186"/>
      <c r="J612" s="437"/>
    </row>
    <row r="613" spans="9:10" ht="12.75">
      <c r="I613" s="186"/>
      <c r="J613" s="437"/>
    </row>
    <row r="614" spans="9:10" ht="12.75">
      <c r="I614" s="186"/>
      <c r="J614" s="437"/>
    </row>
    <row r="615" spans="9:10" ht="12.75">
      <c r="I615" s="186"/>
      <c r="J615" s="437"/>
    </row>
    <row r="616" spans="9:10" ht="12.75">
      <c r="I616" s="186"/>
      <c r="J616" s="437"/>
    </row>
    <row r="617" spans="9:10" ht="12.75">
      <c r="I617" s="186"/>
      <c r="J617" s="437"/>
    </row>
    <row r="618" spans="9:10" ht="12.75">
      <c r="I618" s="186"/>
      <c r="J618" s="437"/>
    </row>
    <row r="619" spans="9:10" ht="12.75">
      <c r="I619" s="186"/>
      <c r="J619" s="437"/>
    </row>
    <row r="620" spans="9:10" ht="12.75">
      <c r="I620" s="186"/>
      <c r="J620" s="437"/>
    </row>
    <row r="621" spans="9:10" ht="12.75">
      <c r="I621" s="186"/>
      <c r="J621" s="437"/>
    </row>
    <row r="622" spans="9:10" ht="12.75">
      <c r="I622" s="186"/>
      <c r="J622" s="437"/>
    </row>
    <row r="623" spans="9:10" ht="12.75">
      <c r="I623" s="186"/>
      <c r="J623" s="437"/>
    </row>
    <row r="624" spans="9:10" ht="12.75">
      <c r="I624" s="186"/>
      <c r="J624" s="437"/>
    </row>
    <row r="625" spans="9:10" ht="12.75">
      <c r="I625" s="186"/>
      <c r="J625" s="437"/>
    </row>
    <row r="626" spans="9:10" ht="12.75">
      <c r="I626" s="186"/>
      <c r="J626" s="437"/>
    </row>
    <row r="627" spans="9:10" ht="12.75">
      <c r="I627" s="186"/>
      <c r="J627" s="437"/>
    </row>
    <row r="628" spans="9:10" ht="12.75">
      <c r="I628" s="186"/>
      <c r="J628" s="437"/>
    </row>
    <row r="629" spans="9:10" ht="12.75">
      <c r="I629" s="186"/>
      <c r="J629" s="437"/>
    </row>
    <row r="630" spans="9:10" ht="12.75">
      <c r="I630" s="186"/>
      <c r="J630" s="437"/>
    </row>
    <row r="631" spans="9:10" ht="12.75">
      <c r="I631" s="186"/>
      <c r="J631" s="437"/>
    </row>
    <row r="632" spans="9:10" ht="12.75">
      <c r="I632" s="186"/>
      <c r="J632" s="437"/>
    </row>
    <row r="633" spans="9:10" ht="12.75">
      <c r="I633" s="186"/>
      <c r="J633" s="437"/>
    </row>
    <row r="634" spans="9:10" ht="12.75">
      <c r="I634" s="186"/>
      <c r="J634" s="437"/>
    </row>
    <row r="635" spans="9:10" ht="12.75">
      <c r="I635" s="186"/>
      <c r="J635" s="437"/>
    </row>
    <row r="636" spans="9:10" ht="12.75">
      <c r="I636" s="186"/>
      <c r="J636" s="437"/>
    </row>
    <row r="637" spans="9:10" ht="12.75">
      <c r="I637" s="186"/>
      <c r="J637" s="437"/>
    </row>
    <row r="638" spans="9:10" ht="12.75">
      <c r="I638" s="186"/>
      <c r="J638" s="437"/>
    </row>
    <row r="639" spans="9:10" ht="12.75">
      <c r="I639" s="186"/>
      <c r="J639" s="437"/>
    </row>
    <row r="640" spans="9:10" ht="12.75">
      <c r="I640" s="186"/>
      <c r="J640" s="437"/>
    </row>
    <row r="641" spans="9:10" ht="12.75">
      <c r="I641" s="186"/>
      <c r="J641" s="437"/>
    </row>
    <row r="642" spans="9:10" ht="12.75">
      <c r="I642" s="186"/>
      <c r="J642" s="437"/>
    </row>
    <row r="643" spans="9:10" ht="12.75">
      <c r="I643" s="186"/>
      <c r="J643" s="437"/>
    </row>
    <row r="644" spans="9:10" ht="12.75">
      <c r="I644" s="186"/>
      <c r="J644" s="437"/>
    </row>
    <row r="645" spans="9:10" ht="12.75">
      <c r="I645" s="186"/>
      <c r="J645" s="437"/>
    </row>
    <row r="646" spans="9:10" ht="12.75">
      <c r="I646" s="186"/>
      <c r="J646" s="437"/>
    </row>
    <row r="647" spans="9:10" ht="12.75">
      <c r="I647" s="186"/>
      <c r="J647" s="437"/>
    </row>
    <row r="648" spans="9:10" ht="12.75">
      <c r="I648" s="186"/>
      <c r="J648" s="437"/>
    </row>
    <row r="649" spans="9:10" ht="12.75">
      <c r="I649" s="186"/>
      <c r="J649" s="437"/>
    </row>
    <row r="650" spans="9:10" ht="12.75">
      <c r="I650" s="186"/>
      <c r="J650" s="437"/>
    </row>
    <row r="651" spans="9:10" ht="12.75">
      <c r="I651" s="186"/>
      <c r="J651" s="437"/>
    </row>
    <row r="652" spans="9:10" ht="12.75">
      <c r="I652" s="186"/>
      <c r="J652" s="437"/>
    </row>
    <row r="653" spans="9:10" ht="12.75">
      <c r="I653" s="186"/>
      <c r="J653" s="437"/>
    </row>
    <row r="654" spans="9:10" ht="12.75">
      <c r="I654" s="186"/>
      <c r="J654" s="437"/>
    </row>
    <row r="655" spans="9:10" ht="12.75">
      <c r="I655" s="186"/>
      <c r="J655" s="437"/>
    </row>
    <row r="656" spans="9:10" ht="12.75">
      <c r="I656" s="186"/>
      <c r="J656" s="437"/>
    </row>
    <row r="657" spans="9:10" ht="12.75">
      <c r="I657" s="186"/>
      <c r="J657" s="437"/>
    </row>
    <row r="658" spans="9:10" ht="12.75">
      <c r="I658" s="186"/>
      <c r="J658" s="437"/>
    </row>
    <row r="659" spans="9:10" ht="12.75">
      <c r="I659" s="186"/>
      <c r="J659" s="437"/>
    </row>
    <row r="660" spans="9:10" ht="12.75">
      <c r="I660" s="186"/>
      <c r="J660" s="437"/>
    </row>
    <row r="661" spans="9:10" ht="12.75">
      <c r="I661" s="186"/>
      <c r="J661" s="437"/>
    </row>
    <row r="662" spans="9:10" ht="12.75">
      <c r="I662" s="186"/>
      <c r="J662" s="437"/>
    </row>
    <row r="663" spans="9:10" ht="12.75">
      <c r="I663" s="186"/>
      <c r="J663" s="437"/>
    </row>
    <row r="664" spans="9:10" ht="12.75">
      <c r="I664" s="186"/>
      <c r="J664" s="437"/>
    </row>
    <row r="665" spans="9:10" ht="12.75">
      <c r="I665" s="186"/>
      <c r="J665" s="437"/>
    </row>
    <row r="666" spans="9:10" ht="12.75">
      <c r="I666" s="186"/>
      <c r="J666" s="437"/>
    </row>
    <row r="667" spans="9:10" ht="12.75">
      <c r="I667" s="186"/>
      <c r="J667" s="437"/>
    </row>
    <row r="668" spans="9:10" ht="12.75">
      <c r="I668" s="186"/>
      <c r="J668" s="437"/>
    </row>
    <row r="669" spans="9:10" ht="12.75">
      <c r="I669" s="186"/>
      <c r="J669" s="437"/>
    </row>
    <row r="670" spans="9:10" ht="12.75">
      <c r="I670" s="186"/>
      <c r="J670" s="437"/>
    </row>
    <row r="671" spans="9:10" ht="12.75">
      <c r="I671" s="186"/>
      <c r="J671" s="437"/>
    </row>
    <row r="672" spans="9:10" ht="12.75">
      <c r="I672" s="186"/>
      <c r="J672" s="437"/>
    </row>
    <row r="673" spans="9:10" ht="12.75">
      <c r="I673" s="186"/>
      <c r="J673" s="437"/>
    </row>
    <row r="674" spans="9:10" ht="12.75">
      <c r="I674" s="186"/>
      <c r="J674" s="437"/>
    </row>
    <row r="675" spans="9:10" ht="12.75">
      <c r="I675" s="186"/>
      <c r="J675" s="437"/>
    </row>
    <row r="676" spans="9:10" ht="12.75">
      <c r="I676" s="186"/>
      <c r="J676" s="437"/>
    </row>
    <row r="677" spans="9:10" ht="12.75">
      <c r="I677" s="186"/>
      <c r="J677" s="437"/>
    </row>
    <row r="678" spans="9:10" ht="12.75">
      <c r="I678" s="186"/>
      <c r="J678" s="437"/>
    </row>
    <row r="679" spans="9:10" ht="12.75">
      <c r="I679" s="186"/>
      <c r="J679" s="437"/>
    </row>
    <row r="680" spans="9:10" ht="12.75">
      <c r="I680" s="186"/>
      <c r="J680" s="437"/>
    </row>
    <row r="681" spans="9:10" ht="12.75">
      <c r="I681" s="186"/>
      <c r="J681" s="437"/>
    </row>
    <row r="682" spans="9:10" ht="12.75">
      <c r="I682" s="186"/>
      <c r="J682" s="437"/>
    </row>
    <row r="683" spans="9:10" ht="12.75">
      <c r="I683" s="186"/>
      <c r="J683" s="437"/>
    </row>
    <row r="684" spans="9:10" ht="12.75">
      <c r="I684" s="186"/>
      <c r="J684" s="437"/>
    </row>
    <row r="685" spans="9:10" ht="12.75">
      <c r="I685" s="186"/>
      <c r="J685" s="437"/>
    </row>
    <row r="686" spans="9:10" ht="12.75">
      <c r="I686" s="186"/>
      <c r="J686" s="437"/>
    </row>
    <row r="687" spans="9:10" ht="12.75">
      <c r="I687" s="186"/>
      <c r="J687" s="437"/>
    </row>
    <row r="688" spans="9:10" ht="12.75">
      <c r="I688" s="186"/>
      <c r="J688" s="437"/>
    </row>
    <row r="689" spans="9:10" ht="12.75">
      <c r="I689" s="186"/>
      <c r="J689" s="437"/>
    </row>
    <row r="690" spans="9:10" ht="12.75">
      <c r="I690" s="186"/>
      <c r="J690" s="437"/>
    </row>
    <row r="691" spans="9:10" ht="12.75">
      <c r="I691" s="186"/>
      <c r="J691" s="437"/>
    </row>
    <row r="692" spans="9:10" ht="12.75">
      <c r="I692" s="186"/>
      <c r="J692" s="437"/>
    </row>
    <row r="693" spans="9:10" ht="12.75">
      <c r="I693" s="186"/>
      <c r="J693" s="437"/>
    </row>
    <row r="694" spans="9:10" ht="12.75">
      <c r="I694" s="186"/>
      <c r="J694" s="437"/>
    </row>
    <row r="695" spans="9:10" ht="12.75">
      <c r="I695" s="186"/>
      <c r="J695" s="437"/>
    </row>
    <row r="696" spans="9:10" ht="12.75">
      <c r="I696" s="186"/>
      <c r="J696" s="437"/>
    </row>
    <row r="697" spans="9:10" ht="12.75">
      <c r="I697" s="186"/>
      <c r="J697" s="437"/>
    </row>
    <row r="698" spans="9:10" ht="12.75">
      <c r="I698" s="186"/>
      <c r="J698" s="437"/>
    </row>
    <row r="699" spans="9:10" ht="12.75">
      <c r="I699" s="186"/>
      <c r="J699" s="437"/>
    </row>
    <row r="700" spans="9:10" ht="12.75">
      <c r="I700" s="186"/>
      <c r="J700" s="437"/>
    </row>
    <row r="701" spans="9:10" ht="12.75">
      <c r="I701" s="186"/>
      <c r="J701" s="437"/>
    </row>
    <row r="702" spans="9:10" ht="12.75">
      <c r="I702" s="186"/>
      <c r="J702" s="437"/>
    </row>
    <row r="703" spans="9:10" ht="12.75">
      <c r="I703" s="186"/>
      <c r="J703" s="437"/>
    </row>
    <row r="704" spans="9:10" ht="12.75">
      <c r="I704" s="186"/>
      <c r="J704" s="437"/>
    </row>
    <row r="705" spans="9:10" ht="12.75">
      <c r="I705" s="186"/>
      <c r="J705" s="437"/>
    </row>
    <row r="706" spans="9:10" ht="12.75">
      <c r="I706" s="186"/>
      <c r="J706" s="437"/>
    </row>
    <row r="707" spans="9:10" ht="12.75">
      <c r="I707" s="186"/>
      <c r="J707" s="437"/>
    </row>
    <row r="708" spans="9:10" ht="12.75">
      <c r="I708" s="186"/>
      <c r="J708" s="437"/>
    </row>
    <row r="709" spans="9:10" ht="12.75">
      <c r="I709" s="186"/>
      <c r="J709" s="437"/>
    </row>
    <row r="710" spans="9:10" ht="12.75">
      <c r="I710" s="186"/>
      <c r="J710" s="437"/>
    </row>
    <row r="711" spans="9:10" ht="12.75">
      <c r="I711" s="186"/>
      <c r="J711" s="437"/>
    </row>
    <row r="712" spans="9:10" ht="12.75">
      <c r="I712" s="186"/>
      <c r="J712" s="437"/>
    </row>
    <row r="713" spans="9:10" ht="12.75">
      <c r="I713" s="186"/>
      <c r="J713" s="437"/>
    </row>
    <row r="714" spans="9:10" ht="12.75">
      <c r="I714" s="186"/>
      <c r="J714" s="437"/>
    </row>
    <row r="715" spans="9:10" ht="12.75">
      <c r="I715" s="186"/>
      <c r="J715" s="437"/>
    </row>
    <row r="716" spans="9:10" ht="12.75">
      <c r="I716" s="186"/>
      <c r="J716" s="437"/>
    </row>
    <row r="717" spans="9:10" ht="12.75">
      <c r="I717" s="186"/>
      <c r="J717" s="437"/>
    </row>
    <row r="718" spans="9:10" ht="12.75">
      <c r="I718" s="186"/>
      <c r="J718" s="437"/>
    </row>
    <row r="719" spans="9:10" ht="12.75">
      <c r="I719" s="186"/>
      <c r="J719" s="437"/>
    </row>
    <row r="720" spans="9:10" ht="12.75">
      <c r="I720" s="186"/>
      <c r="J720" s="437"/>
    </row>
    <row r="721" spans="9:10" ht="12.75">
      <c r="I721" s="186"/>
      <c r="J721" s="437"/>
    </row>
    <row r="722" spans="9:10" ht="12.75">
      <c r="I722" s="186"/>
      <c r="J722" s="437"/>
    </row>
    <row r="723" spans="9:10" ht="12.75">
      <c r="I723" s="186"/>
      <c r="J723" s="437"/>
    </row>
    <row r="724" spans="9:10" ht="12.75">
      <c r="I724" s="186"/>
      <c r="J724" s="437"/>
    </row>
    <row r="725" spans="9:10" ht="12.75">
      <c r="I725" s="186"/>
      <c r="J725" s="437"/>
    </row>
    <row r="726" spans="9:10" ht="12.75">
      <c r="I726" s="186"/>
      <c r="J726" s="437"/>
    </row>
    <row r="727" spans="9:10" ht="12.75">
      <c r="I727" s="186"/>
      <c r="J727" s="437"/>
    </row>
    <row r="728" spans="9:10" ht="12.75">
      <c r="I728" s="186"/>
      <c r="J728" s="437"/>
    </row>
    <row r="729" spans="9:10" ht="12.75">
      <c r="I729" s="186"/>
      <c r="J729" s="437"/>
    </row>
    <row r="730" spans="9:10" ht="12.75">
      <c r="I730" s="186"/>
      <c r="J730" s="437"/>
    </row>
    <row r="731" spans="9:10" ht="12.75">
      <c r="I731" s="186"/>
      <c r="J731" s="437"/>
    </row>
    <row r="732" spans="9:10" ht="12.75">
      <c r="I732" s="186"/>
      <c r="J732" s="437"/>
    </row>
    <row r="733" spans="9:10" ht="12.75">
      <c r="I733" s="186"/>
      <c r="J733" s="437"/>
    </row>
    <row r="734" spans="9:10" ht="12.75">
      <c r="I734" s="186"/>
      <c r="J734" s="437"/>
    </row>
    <row r="735" spans="9:10" ht="12.75">
      <c r="I735" s="186"/>
      <c r="J735" s="437"/>
    </row>
    <row r="736" spans="9:10" ht="12.75">
      <c r="I736" s="186"/>
      <c r="J736" s="437"/>
    </row>
    <row r="737" spans="9:10" ht="12.75">
      <c r="I737" s="186"/>
      <c r="J737" s="437"/>
    </row>
    <row r="738" spans="9:10" ht="12.75">
      <c r="I738" s="186"/>
      <c r="J738" s="437"/>
    </row>
    <row r="739" spans="9:10" ht="12.75">
      <c r="I739" s="186"/>
      <c r="J739" s="437"/>
    </row>
    <row r="740" spans="9:10" ht="12.75">
      <c r="I740" s="186"/>
      <c r="J740" s="437"/>
    </row>
    <row r="741" spans="9:10" ht="12.75">
      <c r="I741" s="186"/>
      <c r="J741" s="437"/>
    </row>
    <row r="742" spans="9:10" ht="12.75">
      <c r="I742" s="186"/>
      <c r="J742" s="437"/>
    </row>
    <row r="743" spans="9:10" ht="12.75">
      <c r="I743" s="186"/>
      <c r="J743" s="437"/>
    </row>
    <row r="744" spans="9:10" ht="12.75">
      <c r="I744" s="186"/>
      <c r="J744" s="437"/>
    </row>
    <row r="745" spans="9:10" ht="12.75">
      <c r="I745" s="186"/>
      <c r="J745" s="437"/>
    </row>
    <row r="746" spans="9:10" ht="12.75">
      <c r="I746" s="186"/>
      <c r="J746" s="437"/>
    </row>
    <row r="747" spans="9:10" ht="12.75">
      <c r="I747" s="186"/>
      <c r="J747" s="437"/>
    </row>
    <row r="748" spans="9:10" ht="12.75">
      <c r="I748" s="186"/>
      <c r="J748" s="437"/>
    </row>
    <row r="749" spans="9:10" ht="12.75">
      <c r="I749" s="186"/>
      <c r="J749" s="437"/>
    </row>
    <row r="750" spans="9:10" ht="12.75">
      <c r="I750" s="186"/>
      <c r="J750" s="437"/>
    </row>
    <row r="751" spans="9:10" ht="12.75">
      <c r="I751" s="186"/>
      <c r="J751" s="437"/>
    </row>
    <row r="752" spans="9:10" ht="12.75">
      <c r="I752" s="186"/>
      <c r="J752" s="437"/>
    </row>
    <row r="753" spans="9:10" ht="12.75">
      <c r="I753" s="186"/>
      <c r="J753" s="437"/>
    </row>
    <row r="754" spans="9:10" ht="12.75">
      <c r="I754" s="186"/>
      <c r="J754" s="437"/>
    </row>
    <row r="755" spans="9:10" ht="12.75">
      <c r="I755" s="186"/>
      <c r="J755" s="437"/>
    </row>
    <row r="756" spans="9:10" ht="12.75">
      <c r="I756" s="186"/>
      <c r="J756" s="437"/>
    </row>
    <row r="757" spans="9:10" ht="12.75">
      <c r="I757" s="186"/>
      <c r="J757" s="437"/>
    </row>
    <row r="758" spans="9:10" ht="12.75">
      <c r="I758" s="186"/>
      <c r="J758" s="437"/>
    </row>
    <row r="759" spans="9:10" ht="12.75">
      <c r="I759" s="186"/>
      <c r="J759" s="437"/>
    </row>
    <row r="760" spans="9:10" ht="12.75">
      <c r="I760" s="186"/>
      <c r="J760" s="437"/>
    </row>
    <row r="761" spans="9:10" ht="12.75">
      <c r="I761" s="186"/>
      <c r="J761" s="437"/>
    </row>
    <row r="762" spans="9:10" ht="12.75">
      <c r="I762" s="186"/>
      <c r="J762" s="437"/>
    </row>
    <row r="763" spans="9:10" ht="12.75">
      <c r="I763" s="186"/>
      <c r="J763" s="437"/>
    </row>
    <row r="764" spans="9:10" ht="12.75">
      <c r="I764" s="186"/>
      <c r="J764" s="437"/>
    </row>
    <row r="765" spans="9:10" ht="12.75">
      <c r="I765" s="186"/>
      <c r="J765" s="437"/>
    </row>
    <row r="766" spans="9:10" ht="12.75">
      <c r="I766" s="186"/>
      <c r="J766" s="437"/>
    </row>
    <row r="767" spans="9:10" ht="12.75">
      <c r="I767" s="186"/>
      <c r="J767" s="437"/>
    </row>
    <row r="768" spans="9:10" ht="12.75">
      <c r="I768" s="186"/>
      <c r="J768" s="437"/>
    </row>
    <row r="769" spans="9:10" ht="12.75">
      <c r="I769" s="186"/>
      <c r="J769" s="437"/>
    </row>
    <row r="770" spans="9:10" ht="12.75">
      <c r="I770" s="186"/>
      <c r="J770" s="437"/>
    </row>
    <row r="771" spans="9:10" ht="12.75">
      <c r="I771" s="186"/>
      <c r="J771" s="437"/>
    </row>
    <row r="772" spans="9:10" ht="12.75">
      <c r="I772" s="186"/>
      <c r="J772" s="437"/>
    </row>
    <row r="773" spans="9:10" ht="12.75">
      <c r="I773" s="186"/>
      <c r="J773" s="437"/>
    </row>
    <row r="774" spans="9:10" ht="12.75">
      <c r="I774" s="186"/>
      <c r="J774" s="437"/>
    </row>
    <row r="775" spans="9:10" ht="12.75">
      <c r="I775" s="186"/>
      <c r="J775" s="437"/>
    </row>
    <row r="776" spans="9:10" ht="12.75">
      <c r="I776" s="186"/>
      <c r="J776" s="437"/>
    </row>
    <row r="777" spans="9:10" ht="12.75">
      <c r="I777" s="186"/>
      <c r="J777" s="437"/>
    </row>
    <row r="778" spans="9:10" ht="12.75">
      <c r="I778" s="186"/>
      <c r="J778" s="437"/>
    </row>
    <row r="779" spans="9:10" ht="12.75">
      <c r="I779" s="186"/>
      <c r="J779" s="437"/>
    </row>
    <row r="780" spans="9:10" ht="12.75">
      <c r="I780" s="186"/>
      <c r="J780" s="437"/>
    </row>
    <row r="781" spans="9:10" ht="12.75">
      <c r="I781" s="186"/>
      <c r="J781" s="437"/>
    </row>
    <row r="782" spans="9:10" ht="12.75">
      <c r="I782" s="186"/>
      <c r="J782" s="437"/>
    </row>
    <row r="783" spans="9:10" ht="12.75">
      <c r="I783" s="186"/>
      <c r="J783" s="437"/>
    </row>
    <row r="784" spans="9:10" ht="12.75">
      <c r="I784" s="186"/>
      <c r="J784" s="437"/>
    </row>
    <row r="785" spans="9:10" ht="12.75">
      <c r="I785" s="186"/>
      <c r="J785" s="437"/>
    </row>
    <row r="786" spans="9:10" ht="12.75">
      <c r="I786" s="186"/>
      <c r="J786" s="437"/>
    </row>
    <row r="787" spans="9:10" ht="12.75">
      <c r="I787" s="186"/>
      <c r="J787" s="437"/>
    </row>
    <row r="788" spans="9:10" ht="12.75">
      <c r="I788" s="186"/>
      <c r="J788" s="437"/>
    </row>
    <row r="789" spans="9:10" ht="12.75">
      <c r="I789" s="186"/>
      <c r="J789" s="437"/>
    </row>
    <row r="790" spans="9:10" ht="12.75">
      <c r="I790" s="186"/>
      <c r="J790" s="437"/>
    </row>
    <row r="791" spans="9:10" ht="12.75">
      <c r="I791" s="186"/>
      <c r="J791" s="437"/>
    </row>
    <row r="792" spans="9:10" ht="12.75">
      <c r="I792" s="186"/>
      <c r="J792" s="437"/>
    </row>
    <row r="793" spans="9:10" ht="12.75">
      <c r="I793" s="186"/>
      <c r="J793" s="437"/>
    </row>
    <row r="794" spans="9:10" ht="12.75">
      <c r="I794" s="186"/>
      <c r="J794" s="437"/>
    </row>
    <row r="795" spans="9:10" ht="12.75">
      <c r="I795" s="186"/>
      <c r="J795" s="437"/>
    </row>
    <row r="796" spans="9:10" ht="12.75">
      <c r="I796" s="186"/>
      <c r="J796" s="437"/>
    </row>
    <row r="797" spans="9:10" ht="12.75">
      <c r="I797" s="186"/>
      <c r="J797" s="437"/>
    </row>
    <row r="798" spans="9:10" ht="12.75">
      <c r="I798" s="186"/>
      <c r="J798" s="437"/>
    </row>
    <row r="799" spans="9:10" ht="12.75">
      <c r="I799" s="186"/>
      <c r="J799" s="437"/>
    </row>
    <row r="800" spans="9:10" ht="12.75">
      <c r="I800" s="186"/>
      <c r="J800" s="437"/>
    </row>
    <row r="801" spans="9:10" ht="12.75">
      <c r="I801" s="186"/>
      <c r="J801" s="437"/>
    </row>
    <row r="802" spans="9:10" ht="12.75">
      <c r="I802" s="186"/>
      <c r="J802" s="437"/>
    </row>
    <row r="803" spans="9:10" ht="12.75">
      <c r="I803" s="186"/>
      <c r="J803" s="437"/>
    </row>
    <row r="804" spans="9:10" ht="12.75">
      <c r="I804" s="186"/>
      <c r="J804" s="437"/>
    </row>
    <row r="805" spans="9:10" ht="12.75">
      <c r="I805" s="186"/>
      <c r="J805" s="437"/>
    </row>
    <row r="806" spans="9:10" ht="12.75">
      <c r="I806" s="186"/>
      <c r="J806" s="437"/>
    </row>
    <row r="807" spans="9:10" ht="12.75">
      <c r="I807" s="186"/>
      <c r="J807" s="437"/>
    </row>
    <row r="808" spans="9:10" ht="12.75">
      <c r="I808" s="186"/>
      <c r="J808" s="437"/>
    </row>
    <row r="809" spans="9:10" ht="12.75">
      <c r="I809" s="186"/>
      <c r="J809" s="437"/>
    </row>
    <row r="810" spans="9:10" ht="12.75">
      <c r="I810" s="186"/>
      <c r="J810" s="437"/>
    </row>
    <row r="811" spans="9:10" ht="12.75">
      <c r="I811" s="186"/>
      <c r="J811" s="437"/>
    </row>
    <row r="812" spans="9:10" ht="12.75">
      <c r="I812" s="186"/>
      <c r="J812" s="437"/>
    </row>
    <row r="813" spans="9:10" ht="12.75">
      <c r="I813" s="186"/>
      <c r="J813" s="437"/>
    </row>
    <row r="814" spans="9:10" ht="12.75">
      <c r="I814" s="186"/>
      <c r="J814" s="437"/>
    </row>
    <row r="815" spans="9:10" ht="12.75">
      <c r="I815" s="186"/>
      <c r="J815" s="437"/>
    </row>
    <row r="816" spans="9:10" ht="12.75">
      <c r="I816" s="186"/>
      <c r="J816" s="437"/>
    </row>
    <row r="817" spans="9:10" ht="12.75">
      <c r="I817" s="186"/>
      <c r="J817" s="437"/>
    </row>
    <row r="818" spans="9:10" ht="12.75">
      <c r="I818" s="186"/>
      <c r="J818" s="437"/>
    </row>
    <row r="819" spans="9:10" ht="12.75">
      <c r="I819" s="186"/>
      <c r="J819" s="437"/>
    </row>
    <row r="820" spans="9:10" ht="12.75">
      <c r="I820" s="186"/>
      <c r="J820" s="437"/>
    </row>
    <row r="821" spans="9:10" ht="12.75">
      <c r="I821" s="186"/>
      <c r="J821" s="437"/>
    </row>
    <row r="822" spans="9:10" ht="12.75">
      <c r="I822" s="186"/>
      <c r="J822" s="437"/>
    </row>
    <row r="823" spans="9:10" ht="12.75">
      <c r="I823" s="186"/>
      <c r="J823" s="437"/>
    </row>
    <row r="824" spans="9:10" ht="12.75">
      <c r="I824" s="186"/>
      <c r="J824" s="437"/>
    </row>
    <row r="825" spans="9:10" ht="12.75">
      <c r="I825" s="186"/>
      <c r="J825" s="437"/>
    </row>
    <row r="826" spans="9:10" ht="12.75">
      <c r="I826" s="186"/>
      <c r="J826" s="437"/>
    </row>
    <row r="827" spans="9:10" ht="12.75">
      <c r="I827" s="186"/>
      <c r="J827" s="437"/>
    </row>
    <row r="828" spans="9:10" ht="12.75">
      <c r="I828" s="186"/>
      <c r="J828" s="437"/>
    </row>
    <row r="829" spans="9:10" ht="12.75">
      <c r="I829" s="186"/>
      <c r="J829" s="437"/>
    </row>
    <row r="830" spans="9:10" ht="12.75">
      <c r="I830" s="186"/>
      <c r="J830" s="437"/>
    </row>
    <row r="831" spans="9:10" ht="12.75">
      <c r="I831" s="186"/>
      <c r="J831" s="437"/>
    </row>
    <row r="832" spans="9:10" ht="12.75">
      <c r="I832" s="186"/>
      <c r="J832" s="437"/>
    </row>
    <row r="833" spans="9:10" ht="12.75">
      <c r="I833" s="186"/>
      <c r="J833" s="437"/>
    </row>
    <row r="834" spans="9:10" ht="12.75">
      <c r="I834" s="186"/>
      <c r="J834" s="437"/>
    </row>
    <row r="835" spans="9:10" ht="12.75">
      <c r="I835" s="186"/>
      <c r="J835" s="437"/>
    </row>
    <row r="836" spans="9:10" ht="12.75">
      <c r="I836" s="186"/>
      <c r="J836" s="437"/>
    </row>
    <row r="837" spans="9:10" ht="12.75">
      <c r="I837" s="186"/>
      <c r="J837" s="437"/>
    </row>
    <row r="838" spans="9:10" ht="12.75">
      <c r="I838" s="186"/>
      <c r="J838" s="437"/>
    </row>
    <row r="839" spans="9:10" ht="12.75">
      <c r="I839" s="186"/>
      <c r="J839" s="437"/>
    </row>
    <row r="840" spans="9:10" ht="12.75">
      <c r="I840" s="186"/>
      <c r="J840" s="437"/>
    </row>
    <row r="841" spans="9:10" ht="12.75">
      <c r="I841" s="186"/>
      <c r="J841" s="437"/>
    </row>
    <row r="842" spans="9:10" ht="12.75">
      <c r="I842" s="186"/>
      <c r="J842" s="437"/>
    </row>
    <row r="843" spans="9:10" ht="12.75">
      <c r="I843" s="186"/>
      <c r="J843" s="437"/>
    </row>
    <row r="844" spans="9:10" ht="12.75">
      <c r="I844" s="186"/>
      <c r="J844" s="437"/>
    </row>
    <row r="845" spans="9:10" ht="12.75">
      <c r="I845" s="186"/>
      <c r="J845" s="437"/>
    </row>
    <row r="846" spans="9:10" ht="12.75">
      <c r="I846" s="186"/>
      <c r="J846" s="437"/>
    </row>
    <row r="847" spans="9:10" ht="12.75">
      <c r="I847" s="186"/>
      <c r="J847" s="437"/>
    </row>
    <row r="848" spans="9:10" ht="12.75">
      <c r="I848" s="186"/>
      <c r="J848" s="437"/>
    </row>
    <row r="849" spans="9:10" ht="12.75">
      <c r="I849" s="186"/>
      <c r="J849" s="437"/>
    </row>
    <row r="850" spans="9:10" ht="12.75">
      <c r="I850" s="186"/>
      <c r="J850" s="437"/>
    </row>
    <row r="851" spans="9:10" ht="12.75">
      <c r="I851" s="186"/>
      <c r="J851" s="437"/>
    </row>
    <row r="852" spans="9:10" ht="12.75">
      <c r="I852" s="186"/>
      <c r="J852" s="437"/>
    </row>
    <row r="853" spans="9:10" ht="12.75">
      <c r="I853" s="186"/>
      <c r="J853" s="437"/>
    </row>
    <row r="854" spans="9:10" ht="12.75">
      <c r="I854" s="186"/>
      <c r="J854" s="437"/>
    </row>
    <row r="855" spans="9:10" ht="12.75">
      <c r="I855" s="186"/>
      <c r="J855" s="437"/>
    </row>
    <row r="856" spans="9:10" ht="12.75">
      <c r="I856" s="186"/>
      <c r="J856" s="437"/>
    </row>
    <row r="857" spans="9:10" ht="12.75">
      <c r="I857" s="186"/>
      <c r="J857" s="437"/>
    </row>
    <row r="858" spans="9:10" ht="12.75">
      <c r="I858" s="186"/>
      <c r="J858" s="437"/>
    </row>
    <row r="859" spans="9:10" ht="12.75">
      <c r="I859" s="186"/>
      <c r="J859" s="437"/>
    </row>
    <row r="860" spans="9:10" ht="12.75">
      <c r="I860" s="186"/>
      <c r="J860" s="437"/>
    </row>
    <row r="861" spans="9:10" ht="12.75">
      <c r="I861" s="186"/>
      <c r="J861" s="437"/>
    </row>
    <row r="862" spans="9:10" ht="12.75">
      <c r="I862" s="186"/>
      <c r="J862" s="437"/>
    </row>
    <row r="863" spans="9:10" ht="12.75">
      <c r="I863" s="186"/>
      <c r="J863" s="437"/>
    </row>
    <row r="864" spans="9:10" ht="12.75">
      <c r="I864" s="186"/>
      <c r="J864" s="437"/>
    </row>
    <row r="865" spans="9:10" ht="12.75">
      <c r="I865" s="186"/>
      <c r="J865" s="437"/>
    </row>
    <row r="866" spans="9:10" ht="12.75">
      <c r="I866" s="186"/>
      <c r="J866" s="437"/>
    </row>
    <row r="867" spans="9:10" ht="12.75">
      <c r="I867" s="186"/>
      <c r="J867" s="437"/>
    </row>
    <row r="868" spans="9:10" ht="12.75">
      <c r="I868" s="186"/>
      <c r="J868" s="437"/>
    </row>
    <row r="869" spans="9:10" ht="12.75">
      <c r="I869" s="186"/>
      <c r="J869" s="437"/>
    </row>
    <row r="870" spans="9:10" ht="12.75">
      <c r="I870" s="186"/>
      <c r="J870" s="437"/>
    </row>
    <row r="871" spans="9:10" ht="12.75">
      <c r="I871" s="186"/>
      <c r="J871" s="437"/>
    </row>
    <row r="872" spans="9:10" ht="12.75">
      <c r="I872" s="186"/>
      <c r="J872" s="437"/>
    </row>
    <row r="873" spans="9:10" ht="12.75">
      <c r="I873" s="186"/>
      <c r="J873" s="437"/>
    </row>
    <row r="874" spans="9:10" ht="12.75">
      <c r="I874" s="186"/>
      <c r="J874" s="437"/>
    </row>
    <row r="875" spans="9:10" ht="12.75">
      <c r="I875" s="186"/>
      <c r="J875" s="437"/>
    </row>
    <row r="876" spans="9:10" ht="12.75">
      <c r="I876" s="186"/>
      <c r="J876" s="437"/>
    </row>
    <row r="877" spans="9:10" ht="12.75">
      <c r="I877" s="186"/>
      <c r="J877" s="437"/>
    </row>
    <row r="878" spans="9:10" ht="12.75">
      <c r="I878" s="186"/>
      <c r="J878" s="437"/>
    </row>
    <row r="879" spans="9:10" ht="12.75">
      <c r="I879" s="186"/>
      <c r="J879" s="437"/>
    </row>
    <row r="880" spans="9:10" ht="12.75">
      <c r="I880" s="186"/>
      <c r="J880" s="437"/>
    </row>
    <row r="881" spans="9:10" ht="12.75">
      <c r="I881" s="186"/>
      <c r="J881" s="437"/>
    </row>
    <row r="882" spans="9:10" ht="12.75">
      <c r="I882" s="186"/>
      <c r="J882" s="437"/>
    </row>
    <row r="883" spans="9:10" ht="12.75">
      <c r="I883" s="186"/>
      <c r="J883" s="437"/>
    </row>
    <row r="884" spans="9:10" ht="12.75">
      <c r="I884" s="186"/>
      <c r="J884" s="437"/>
    </row>
    <row r="885" spans="9:10" ht="12.75">
      <c r="I885" s="186"/>
      <c r="J885" s="437"/>
    </row>
    <row r="886" spans="9:10" ht="12.75">
      <c r="I886" s="186"/>
      <c r="J886" s="437"/>
    </row>
    <row r="887" spans="9:10" ht="12.75">
      <c r="I887" s="186"/>
      <c r="J887" s="437"/>
    </row>
    <row r="888" spans="9:10" ht="12.75">
      <c r="I888" s="186"/>
      <c r="J888" s="437"/>
    </row>
    <row r="889" spans="9:10" ht="12.75">
      <c r="I889" s="186"/>
      <c r="J889" s="437"/>
    </row>
    <row r="890" spans="9:10" ht="12.75">
      <c r="I890" s="186"/>
      <c r="J890" s="437"/>
    </row>
    <row r="891" spans="9:10" ht="12.75">
      <c r="I891" s="186"/>
      <c r="J891" s="437"/>
    </row>
    <row r="892" spans="9:10" ht="12.75">
      <c r="I892" s="186"/>
      <c r="J892" s="437"/>
    </row>
    <row r="893" spans="9:10" ht="12.75">
      <c r="I893" s="186"/>
      <c r="J893" s="437"/>
    </row>
    <row r="894" spans="9:10" ht="12.75">
      <c r="I894" s="186"/>
      <c r="J894" s="437"/>
    </row>
    <row r="895" spans="9:10" ht="12.75">
      <c r="I895" s="186"/>
      <c r="J895" s="437"/>
    </row>
    <row r="896" spans="9:10" ht="12.75">
      <c r="I896" s="186"/>
      <c r="J896" s="437"/>
    </row>
    <row r="897" spans="9:10" ht="12.75">
      <c r="I897" s="186"/>
      <c r="J897" s="437"/>
    </row>
    <row r="898" spans="9:10" ht="12.75">
      <c r="I898" s="186"/>
      <c r="J898" s="437"/>
    </row>
    <row r="899" spans="9:10" ht="12.75">
      <c r="I899" s="186"/>
      <c r="J899" s="437"/>
    </row>
    <row r="900" spans="9:10" ht="12.75">
      <c r="I900" s="186"/>
      <c r="J900" s="437"/>
    </row>
    <row r="901" spans="9:10" ht="12.75">
      <c r="I901" s="186"/>
      <c r="J901" s="437"/>
    </row>
    <row r="902" spans="9:10" ht="12.75">
      <c r="I902" s="186"/>
      <c r="J902" s="437"/>
    </row>
    <row r="903" spans="9:10" ht="12.75">
      <c r="I903" s="186"/>
      <c r="J903" s="437"/>
    </row>
    <row r="904" spans="9:10" ht="12.75">
      <c r="I904" s="186"/>
      <c r="J904" s="437"/>
    </row>
    <row r="905" spans="9:10" ht="12.75">
      <c r="I905" s="186"/>
      <c r="J905" s="437"/>
    </row>
    <row r="906" spans="9:10" ht="12.75">
      <c r="I906" s="186"/>
      <c r="J906" s="437"/>
    </row>
    <row r="907" spans="9:10" ht="12.75">
      <c r="I907" s="186"/>
      <c r="J907" s="437"/>
    </row>
    <row r="908" spans="9:10" ht="12.75">
      <c r="I908" s="186"/>
      <c r="J908" s="437"/>
    </row>
    <row r="909" spans="9:10" ht="12.75">
      <c r="I909" s="186"/>
      <c r="J909" s="437"/>
    </row>
    <row r="910" spans="9:10" ht="12.75">
      <c r="I910" s="186"/>
      <c r="J910" s="437"/>
    </row>
    <row r="911" spans="9:10" ht="12.75">
      <c r="I911" s="186"/>
      <c r="J911" s="437"/>
    </row>
    <row r="912" spans="9:10" ht="12.75">
      <c r="I912" s="186"/>
      <c r="J912" s="437"/>
    </row>
    <row r="913" spans="9:10" ht="12.75">
      <c r="I913" s="186"/>
      <c r="J913" s="437"/>
    </row>
    <row r="914" spans="9:10" ht="12.75">
      <c r="I914" s="186"/>
      <c r="J914" s="437"/>
    </row>
    <row r="915" spans="9:10" ht="12.75">
      <c r="I915" s="186"/>
      <c r="J915" s="437"/>
    </row>
    <row r="916" spans="9:10" ht="12.75">
      <c r="I916" s="186"/>
      <c r="J916" s="437"/>
    </row>
    <row r="917" spans="9:10" ht="12.75">
      <c r="I917" s="186"/>
      <c r="J917" s="437"/>
    </row>
    <row r="918" spans="9:10" ht="12.75">
      <c r="I918" s="186"/>
      <c r="J918" s="437"/>
    </row>
    <row r="919" spans="9:10" ht="12.75">
      <c r="I919" s="186"/>
      <c r="J919" s="437"/>
    </row>
    <row r="920" spans="9:10" ht="12.75">
      <c r="I920" s="186"/>
      <c r="J920" s="437"/>
    </row>
    <row r="921" spans="9:10" ht="12.75">
      <c r="I921" s="186"/>
      <c r="J921" s="437"/>
    </row>
    <row r="922" spans="9:10" ht="12.75">
      <c r="I922" s="186"/>
      <c r="J922" s="437"/>
    </row>
    <row r="923" spans="9:10" ht="12.75">
      <c r="I923" s="186"/>
      <c r="J923" s="437"/>
    </row>
    <row r="924" spans="9:10" ht="12.75">
      <c r="I924" s="186"/>
      <c r="J924" s="437"/>
    </row>
    <row r="925" spans="9:10" ht="12.75">
      <c r="I925" s="186"/>
      <c r="J925" s="437"/>
    </row>
    <row r="926" spans="9:10" ht="12.75">
      <c r="I926" s="186"/>
      <c r="J926" s="437"/>
    </row>
    <row r="927" spans="9:10" ht="12.75">
      <c r="I927" s="186"/>
      <c r="J927" s="437"/>
    </row>
    <row r="928" spans="9:10" ht="12.75">
      <c r="I928" s="186"/>
      <c r="J928" s="437"/>
    </row>
    <row r="929" spans="9:10" ht="12.75">
      <c r="I929" s="186"/>
      <c r="J929" s="437"/>
    </row>
    <row r="930" spans="9:10" ht="12.75">
      <c r="I930" s="186"/>
      <c r="J930" s="437"/>
    </row>
    <row r="931" spans="9:10" ht="12.75">
      <c r="I931" s="186"/>
      <c r="J931" s="437"/>
    </row>
    <row r="932" spans="9:10" ht="12.75">
      <c r="I932" s="186"/>
      <c r="J932" s="437"/>
    </row>
  </sheetData>
  <printOptions horizontalCentered="1" gridLines="1"/>
  <pageMargins left="0.7" right="0.7" top="0.75" bottom="0.75" header="0" footer="0"/>
  <pageSetup paperSize="9" fitToHeight="0"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44"/>
  <sheetViews>
    <sheetView workbookViewId="0"/>
  </sheetViews>
  <sheetFormatPr baseColWidth="10" defaultColWidth="14.42578125" defaultRowHeight="15.75" customHeight="1"/>
  <cols>
    <col min="1" max="5" width="18.7109375" customWidth="1"/>
  </cols>
  <sheetData>
    <row r="1" spans="1:5">
      <c r="A1" s="515"/>
      <c r="B1" s="515"/>
      <c r="C1" s="515"/>
      <c r="D1" s="515"/>
      <c r="E1" s="516"/>
    </row>
    <row r="2" spans="1:5">
      <c r="A2" s="515"/>
      <c r="B2" s="515"/>
      <c r="C2" s="515"/>
      <c r="D2" s="515"/>
      <c r="E2" s="517"/>
    </row>
    <row r="3" spans="1:5">
      <c r="A3" s="515"/>
      <c r="B3" s="515"/>
      <c r="C3" s="515"/>
      <c r="D3" s="515"/>
      <c r="E3" s="517"/>
    </row>
    <row r="4" spans="1:5">
      <c r="A4" s="516"/>
      <c r="B4" s="516"/>
      <c r="C4" s="515"/>
      <c r="D4" s="516"/>
      <c r="E4" s="516"/>
    </row>
    <row r="5" spans="1:5">
      <c r="A5" s="569" t="s">
        <v>13455</v>
      </c>
      <c r="B5" s="570"/>
      <c r="C5" s="515"/>
      <c r="D5" s="518" t="s">
        <v>13456</v>
      </c>
      <c r="E5" s="519" t="s">
        <v>13457</v>
      </c>
    </row>
    <row r="6" spans="1:5">
      <c r="A6" s="571"/>
      <c r="B6" s="572"/>
      <c r="C6" s="515"/>
      <c r="D6" s="520"/>
      <c r="E6" s="517"/>
    </row>
    <row r="7" spans="1:5">
      <c r="A7" s="571"/>
      <c r="B7" s="572"/>
      <c r="C7" s="515"/>
      <c r="D7" s="520"/>
      <c r="E7" s="517"/>
    </row>
    <row r="8" spans="1:5">
      <c r="A8" s="573"/>
      <c r="B8" s="574"/>
      <c r="C8" s="515"/>
      <c r="D8" s="520"/>
      <c r="E8" s="517"/>
    </row>
    <row r="9" spans="1:5" ht="12.75">
      <c r="A9" s="575" t="s">
        <v>13458</v>
      </c>
      <c r="B9" s="576"/>
      <c r="C9" s="576"/>
      <c r="D9" s="576"/>
      <c r="E9" s="577"/>
    </row>
    <row r="10" spans="1:5">
      <c r="A10" s="516"/>
      <c r="B10" s="516"/>
      <c r="C10" s="515"/>
      <c r="D10" s="520"/>
      <c r="E10" s="517"/>
    </row>
    <row r="11" spans="1:5" ht="12.75">
      <c r="A11" s="578" t="s">
        <v>13459</v>
      </c>
      <c r="B11" s="580" t="s">
        <v>7972</v>
      </c>
      <c r="C11" s="581"/>
      <c r="D11" s="581"/>
      <c r="E11" s="570"/>
    </row>
    <row r="12" spans="1:5" ht="12.75">
      <c r="A12" s="579"/>
      <c r="B12" s="573"/>
      <c r="C12" s="582"/>
      <c r="D12" s="582"/>
      <c r="E12" s="574"/>
    </row>
    <row r="13" spans="1:5">
      <c r="A13" s="522" t="s">
        <v>13460</v>
      </c>
      <c r="B13" s="516"/>
      <c r="C13" s="515"/>
      <c r="D13" s="520"/>
      <c r="E13" s="517"/>
    </row>
    <row r="14" spans="1:5">
      <c r="A14" s="523"/>
      <c r="B14" s="515"/>
      <c r="C14" s="515"/>
      <c r="D14" s="520"/>
      <c r="E14" s="517"/>
    </row>
    <row r="15" spans="1:5">
      <c r="A15" s="523" t="s">
        <v>13461</v>
      </c>
      <c r="B15" s="515"/>
      <c r="C15" s="515"/>
      <c r="D15" s="520"/>
      <c r="E15" s="517"/>
    </row>
    <row r="16" spans="1:5">
      <c r="A16" s="523" t="s">
        <v>13462</v>
      </c>
      <c r="B16" s="524"/>
      <c r="C16" s="524"/>
      <c r="D16" s="525"/>
      <c r="E16" s="517"/>
    </row>
    <row r="17" spans="1:5">
      <c r="A17" s="526"/>
      <c r="B17" s="526"/>
      <c r="C17" s="526"/>
      <c r="D17" s="525"/>
      <c r="E17" s="517"/>
    </row>
    <row r="18" spans="1:5">
      <c r="A18" s="526"/>
      <c r="B18" s="526"/>
      <c r="C18" s="526"/>
      <c r="D18" s="525"/>
      <c r="E18" s="517"/>
    </row>
    <row r="19" spans="1:5">
      <c r="A19" s="526"/>
      <c r="B19" s="526"/>
      <c r="C19" s="526"/>
      <c r="D19" s="525"/>
      <c r="E19" s="517"/>
    </row>
    <row r="20" spans="1:5">
      <c r="A20" s="526"/>
      <c r="B20" s="526"/>
      <c r="C20" s="526"/>
      <c r="D20" s="525"/>
      <c r="E20" s="517"/>
    </row>
    <row r="21" spans="1:5">
      <c r="A21" s="526"/>
      <c r="B21" s="526"/>
      <c r="C21" s="526"/>
      <c r="D21" s="525"/>
      <c r="E21" s="517"/>
    </row>
    <row r="22" spans="1:5" ht="15.75" customHeight="1">
      <c r="A22" s="583" t="s">
        <v>13463</v>
      </c>
      <c r="B22" s="584"/>
      <c r="C22" s="584"/>
      <c r="D22" s="584"/>
      <c r="E22" s="585"/>
    </row>
    <row r="23" spans="1:5" ht="12.75">
      <c r="A23" s="586"/>
      <c r="B23" s="582"/>
      <c r="C23" s="582"/>
      <c r="D23" s="582"/>
      <c r="E23" s="574"/>
    </row>
    <row r="24" spans="1:5">
      <c r="A24" s="527" t="s">
        <v>13464</v>
      </c>
      <c r="B24" s="587"/>
      <c r="C24" s="588"/>
      <c r="D24" s="527" t="s">
        <v>13465</v>
      </c>
      <c r="E24" s="528" t="s">
        <v>13466</v>
      </c>
    </row>
    <row r="25" spans="1:5">
      <c r="A25" s="527" t="s">
        <v>12073</v>
      </c>
      <c r="B25" s="529" t="e">
        <f>VLOOKUP(B11,'Clientes Por Visita 2019'!B2:G25,MATCH(A25,'Clientes Por Visita 2019'!B2:G2,0),FALSE)</f>
        <v>#N/A</v>
      </c>
      <c r="C25" s="526"/>
      <c r="D25" s="525"/>
      <c r="E25" s="517"/>
    </row>
    <row r="26" spans="1:5">
      <c r="A26" s="527" t="s">
        <v>12074</v>
      </c>
      <c r="B26" s="529" t="e">
        <f>VLOOKUP(B11,'Clientes Por Visita 2019'!B2:G25,MATCH(A26,'Clientes Por Visita 2019'!B2:G2,0),FALSE)</f>
        <v>#N/A</v>
      </c>
      <c r="C26" s="526"/>
      <c r="D26" s="525"/>
      <c r="E26" s="517"/>
    </row>
    <row r="27" spans="1:5">
      <c r="A27" s="527" t="s">
        <v>13467</v>
      </c>
      <c r="B27" s="526"/>
      <c r="C27" s="526"/>
      <c r="D27" s="525"/>
      <c r="E27" s="517"/>
    </row>
    <row r="28" spans="1:5">
      <c r="A28" s="530" t="s">
        <v>13468</v>
      </c>
      <c r="B28" s="526"/>
      <c r="C28" s="526"/>
      <c r="D28" s="525"/>
      <c r="E28" s="517"/>
    </row>
    <row r="29" spans="1:5">
      <c r="A29" s="527" t="s">
        <v>13469</v>
      </c>
      <c r="B29" s="526"/>
      <c r="C29" s="526"/>
      <c r="D29" s="525"/>
      <c r="E29" s="517"/>
    </row>
    <row r="30" spans="1:5">
      <c r="A30" s="527" t="s">
        <v>13470</v>
      </c>
      <c r="B30" s="526"/>
      <c r="C30" s="526"/>
      <c r="D30" s="525"/>
      <c r="E30" s="517"/>
    </row>
    <row r="31" spans="1:5">
      <c r="A31" s="526"/>
      <c r="B31" s="526"/>
      <c r="C31" s="526"/>
      <c r="D31" s="525"/>
      <c r="E31" s="517"/>
    </row>
    <row r="32" spans="1:5">
      <c r="A32" s="527" t="s">
        <v>13471</v>
      </c>
      <c r="B32" s="531" t="s">
        <v>13472</v>
      </c>
      <c r="C32" s="526"/>
      <c r="D32" s="525"/>
      <c r="E32" s="517"/>
    </row>
    <row r="33" spans="1:5">
      <c r="A33" s="526"/>
      <c r="B33" s="526"/>
      <c r="C33" s="526"/>
      <c r="D33" s="525"/>
      <c r="E33" s="517"/>
    </row>
    <row r="34" spans="1:5">
      <c r="A34" s="530" t="s">
        <v>12077</v>
      </c>
      <c r="B34" s="526"/>
      <c r="C34" s="526"/>
      <c r="D34" s="525"/>
      <c r="E34" s="517"/>
    </row>
    <row r="35" spans="1:5" ht="12.75">
      <c r="A35" s="589" t="e">
        <f>VLOOKUP(B11,'Clientes Por Visita 2019'!B2:G25,MATCH(A34,'Clientes Por Visita 2019'!B2:G2,0),FALSE)</f>
        <v>#N/A</v>
      </c>
      <c r="B35" s="547"/>
      <c r="C35" s="547"/>
      <c r="D35" s="547"/>
      <c r="E35" s="547"/>
    </row>
    <row r="36" spans="1:5" ht="15.75" customHeight="1">
      <c r="A36" s="547"/>
      <c r="B36" s="547"/>
      <c r="C36" s="547"/>
      <c r="D36" s="547"/>
      <c r="E36" s="547"/>
    </row>
    <row r="37" spans="1:5">
      <c r="A37" s="530" t="s">
        <v>13473</v>
      </c>
      <c r="B37" s="526"/>
      <c r="C37" s="526"/>
      <c r="D37" s="525"/>
      <c r="E37" s="517"/>
    </row>
    <row r="38" spans="1:5" ht="12.75">
      <c r="A38" s="558" t="s">
        <v>13474</v>
      </c>
      <c r="B38" s="559"/>
      <c r="C38" s="559"/>
      <c r="D38" s="559"/>
      <c r="E38" s="560"/>
    </row>
    <row r="39" spans="1:5" ht="12.75">
      <c r="A39" s="558" t="s">
        <v>13474</v>
      </c>
      <c r="B39" s="559"/>
      <c r="C39" s="559"/>
      <c r="D39" s="559"/>
      <c r="E39" s="560"/>
    </row>
    <row r="40" spans="1:5">
      <c r="A40" s="532"/>
      <c r="B40" s="532"/>
      <c r="C40" s="533"/>
      <c r="D40" s="532"/>
      <c r="E40" s="534"/>
    </row>
    <row r="41" spans="1:5" ht="12.75">
      <c r="A41" s="561" t="s">
        <v>13475</v>
      </c>
      <c r="B41" s="562"/>
      <c r="C41" s="535"/>
      <c r="D41" s="561" t="s">
        <v>13476</v>
      </c>
      <c r="E41" s="562"/>
    </row>
    <row r="42" spans="1:5" ht="12.75">
      <c r="A42" s="563"/>
      <c r="B42" s="564"/>
      <c r="C42" s="521"/>
      <c r="D42" s="563"/>
      <c r="E42" s="564"/>
    </row>
    <row r="43" spans="1:5" ht="12.75">
      <c r="A43" s="565"/>
      <c r="B43" s="566"/>
      <c r="C43" s="521"/>
      <c r="D43" s="565"/>
      <c r="E43" s="566"/>
    </row>
    <row r="44" spans="1:5" ht="12.75">
      <c r="A44" s="567"/>
      <c r="B44" s="568"/>
      <c r="C44" s="521"/>
      <c r="D44" s="567"/>
      <c r="E44" s="568"/>
    </row>
  </sheetData>
  <mergeCells count="13">
    <mergeCell ref="B24:C24"/>
    <mergeCell ref="A35:E36"/>
    <mergeCell ref="A5:B8"/>
    <mergeCell ref="A9:E9"/>
    <mergeCell ref="A11:A12"/>
    <mergeCell ref="B11:E12"/>
    <mergeCell ref="A22:E23"/>
    <mergeCell ref="A38:E38"/>
    <mergeCell ref="A39:E39"/>
    <mergeCell ref="A41:B41"/>
    <mergeCell ref="D41:E41"/>
    <mergeCell ref="A42:B44"/>
    <mergeCell ref="D42:E44"/>
  </mergeCells>
  <dataValidations count="1">
    <dataValidation type="list" allowBlank="1" sqref="B32">
      <formula1>"AM,PM"</formula1>
    </dataValidation>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x14:formula1>
            <xm:f>'Clientes Por Visita 2019'!$B$3:$B$25</xm:f>
          </x14:formula1>
          <xm:sqref>B11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F1000"/>
  <sheetViews>
    <sheetView workbookViewId="0"/>
  </sheetViews>
  <sheetFormatPr baseColWidth="10" defaultColWidth="14.42578125" defaultRowHeight="15.75" customHeight="1"/>
  <cols>
    <col min="4" max="4" width="23.5703125" customWidth="1"/>
  </cols>
  <sheetData>
    <row r="1" spans="2:6">
      <c r="E1" s="536"/>
    </row>
    <row r="2" spans="2:6">
      <c r="B2" s="320" t="s">
        <v>13477</v>
      </c>
      <c r="C2" s="320" t="s">
        <v>13478</v>
      </c>
      <c r="D2" s="320" t="s">
        <v>13479</v>
      </c>
      <c r="E2" s="537" t="s">
        <v>13480</v>
      </c>
      <c r="F2" s="320" t="s">
        <v>47</v>
      </c>
    </row>
    <row r="3" spans="2:6">
      <c r="B3" s="320" t="s">
        <v>223</v>
      </c>
      <c r="C3" s="320" t="s">
        <v>114</v>
      </c>
      <c r="D3" s="320" t="s">
        <v>4647</v>
      </c>
      <c r="E3" s="538" t="s">
        <v>4817</v>
      </c>
      <c r="F3" s="320" t="s">
        <v>226</v>
      </c>
    </row>
    <row r="4" spans="2:6">
      <c r="B4" s="320" t="s">
        <v>118</v>
      </c>
      <c r="C4" s="320" t="s">
        <v>271</v>
      </c>
      <c r="D4" s="320" t="s">
        <v>4951</v>
      </c>
      <c r="E4" s="538" t="s">
        <v>263</v>
      </c>
      <c r="F4" s="320" t="s">
        <v>273</v>
      </c>
    </row>
    <row r="5" spans="2:6">
      <c r="C5" s="320" t="s">
        <v>222</v>
      </c>
      <c r="D5" s="320" t="s">
        <v>4779</v>
      </c>
      <c r="E5" s="538" t="s">
        <v>898</v>
      </c>
      <c r="F5" s="320" t="s">
        <v>126</v>
      </c>
    </row>
    <row r="6" spans="2:6">
      <c r="C6" s="320" t="s">
        <v>4846</v>
      </c>
      <c r="D6" s="320" t="s">
        <v>4671</v>
      </c>
      <c r="E6" s="538" t="s">
        <v>5151</v>
      </c>
      <c r="F6" s="320" t="s">
        <v>7115</v>
      </c>
    </row>
    <row r="7" spans="2:6">
      <c r="C7" s="320" t="s">
        <v>362</v>
      </c>
      <c r="D7" s="320" t="s">
        <v>4667</v>
      </c>
      <c r="E7" s="538" t="s">
        <v>942</v>
      </c>
    </row>
    <row r="8" spans="2:6">
      <c r="C8" s="320" t="s">
        <v>483</v>
      </c>
      <c r="D8" s="320" t="s">
        <v>7457</v>
      </c>
      <c r="E8" s="538" t="s">
        <v>4661</v>
      </c>
    </row>
    <row r="9" spans="2:6">
      <c r="C9" s="320" t="s">
        <v>384</v>
      </c>
      <c r="D9" s="90" t="s">
        <v>7690</v>
      </c>
      <c r="E9" s="538" t="s">
        <v>4761</v>
      </c>
    </row>
    <row r="10" spans="2:6">
      <c r="D10" s="320" t="s">
        <v>266</v>
      </c>
      <c r="E10" s="538" t="s">
        <v>6322</v>
      </c>
    </row>
    <row r="11" spans="2:6">
      <c r="D11" s="320" t="s">
        <v>100</v>
      </c>
      <c r="E11" s="538" t="s">
        <v>216</v>
      </c>
    </row>
    <row r="12" spans="2:6">
      <c r="D12" s="320" t="s">
        <v>417</v>
      </c>
      <c r="E12" s="538" t="s">
        <v>11370</v>
      </c>
    </row>
    <row r="13" spans="2:6">
      <c r="E13" s="538" t="s">
        <v>4784</v>
      </c>
    </row>
    <row r="14" spans="2:6">
      <c r="E14" s="538" t="s">
        <v>4726</v>
      </c>
    </row>
    <row r="15" spans="2:6">
      <c r="E15" s="538" t="s">
        <v>5009</v>
      </c>
    </row>
    <row r="16" spans="2:6">
      <c r="E16" s="538" t="s">
        <v>5086</v>
      </c>
    </row>
    <row r="17" spans="5:5">
      <c r="E17" s="538" t="s">
        <v>6371</v>
      </c>
    </row>
    <row r="18" spans="5:5">
      <c r="E18" s="538" t="s">
        <v>4681</v>
      </c>
    </row>
    <row r="19" spans="5:5">
      <c r="E19" s="538" t="s">
        <v>360</v>
      </c>
    </row>
    <row r="20" spans="5:5">
      <c r="E20" s="538" t="s">
        <v>6317</v>
      </c>
    </row>
    <row r="21" spans="5:5">
      <c r="E21" s="538" t="s">
        <v>624</v>
      </c>
    </row>
    <row r="22" spans="5:5">
      <c r="E22" s="538" t="s">
        <v>701</v>
      </c>
    </row>
    <row r="23" spans="5:5">
      <c r="E23" s="538" t="s">
        <v>785</v>
      </c>
    </row>
    <row r="24" spans="5:5">
      <c r="E24" s="538" t="s">
        <v>4491</v>
      </c>
    </row>
    <row r="25" spans="5:5">
      <c r="E25" s="538" t="s">
        <v>4716</v>
      </c>
    </row>
    <row r="26" spans="5:5">
      <c r="E26" s="538" t="s">
        <v>4655</v>
      </c>
    </row>
    <row r="27" spans="5:5">
      <c r="E27" s="538" t="s">
        <v>478</v>
      </c>
    </row>
    <row r="28" spans="5:5">
      <c r="E28" s="538" t="s">
        <v>5367</v>
      </c>
    </row>
    <row r="29" spans="5:5">
      <c r="E29" s="538" t="s">
        <v>90</v>
      </c>
    </row>
    <row r="30" spans="5:5">
      <c r="E30" s="538" t="s">
        <v>414</v>
      </c>
    </row>
    <row r="31" spans="5:5">
      <c r="E31" s="538" t="s">
        <v>4746</v>
      </c>
    </row>
    <row r="32" spans="5:5">
      <c r="E32" s="538" t="s">
        <v>5612</v>
      </c>
    </row>
    <row r="33" spans="5:5">
      <c r="E33" s="538" t="s">
        <v>664</v>
      </c>
    </row>
    <row r="34" spans="5:5">
      <c r="E34" s="538" t="s">
        <v>380</v>
      </c>
    </row>
    <row r="35" spans="5:5">
      <c r="E35" s="538" t="s">
        <v>5701</v>
      </c>
    </row>
    <row r="36" spans="5:5">
      <c r="E36" s="537" t="s">
        <v>5573</v>
      </c>
    </row>
    <row r="37" spans="5:5">
      <c r="E37" s="539"/>
    </row>
    <row r="38" spans="5:5">
      <c r="E38" s="539"/>
    </row>
    <row r="39" spans="5:5">
      <c r="E39" s="539"/>
    </row>
    <row r="40" spans="5:5">
      <c r="E40" s="539"/>
    </row>
    <row r="41" spans="5:5">
      <c r="E41" s="539"/>
    </row>
    <row r="42" spans="5:5">
      <c r="E42" s="539"/>
    </row>
    <row r="43" spans="5:5">
      <c r="E43" s="539"/>
    </row>
    <row r="44" spans="5:5">
      <c r="E44" s="537"/>
    </row>
    <row r="45" spans="5:5">
      <c r="E45" s="537"/>
    </row>
    <row r="46" spans="5:5">
      <c r="E46" s="537"/>
    </row>
    <row r="47" spans="5:5">
      <c r="E47" s="537"/>
    </row>
    <row r="48" spans="5:5">
      <c r="E48" s="536"/>
    </row>
    <row r="49" spans="5:5">
      <c r="E49" s="536"/>
    </row>
    <row r="50" spans="5:5">
      <c r="E50" s="536"/>
    </row>
    <row r="51" spans="5:5">
      <c r="E51" s="536"/>
    </row>
    <row r="52" spans="5:5">
      <c r="E52" s="536"/>
    </row>
    <row r="53" spans="5:5">
      <c r="E53" s="536"/>
    </row>
    <row r="54" spans="5:5">
      <c r="E54" s="536"/>
    </row>
    <row r="55" spans="5:5">
      <c r="E55" s="536"/>
    </row>
    <row r="56" spans="5:5">
      <c r="E56" s="536"/>
    </row>
    <row r="57" spans="5:5">
      <c r="E57" s="536"/>
    </row>
    <row r="58" spans="5:5">
      <c r="E58" s="536"/>
    </row>
    <row r="59" spans="5:5">
      <c r="E59" s="536"/>
    </row>
    <row r="60" spans="5:5">
      <c r="E60" s="536"/>
    </row>
    <row r="61" spans="5:5">
      <c r="E61" s="536"/>
    </row>
    <row r="62" spans="5:5">
      <c r="E62" s="536"/>
    </row>
    <row r="63" spans="5:5">
      <c r="E63" s="536"/>
    </row>
    <row r="64" spans="5:5">
      <c r="E64" s="536"/>
    </row>
    <row r="65" spans="5:5">
      <c r="E65" s="536"/>
    </row>
    <row r="66" spans="5:5">
      <c r="E66" s="536"/>
    </row>
    <row r="67" spans="5:5">
      <c r="E67" s="536"/>
    </row>
    <row r="68" spans="5:5">
      <c r="E68" s="536"/>
    </row>
    <row r="69" spans="5:5">
      <c r="E69" s="536"/>
    </row>
    <row r="70" spans="5:5">
      <c r="E70" s="536"/>
    </row>
    <row r="71" spans="5:5">
      <c r="E71" s="536"/>
    </row>
    <row r="72" spans="5:5">
      <c r="E72" s="536"/>
    </row>
    <row r="73" spans="5:5">
      <c r="E73" s="536"/>
    </row>
    <row r="74" spans="5:5">
      <c r="E74" s="536"/>
    </row>
    <row r="75" spans="5:5">
      <c r="E75" s="536"/>
    </row>
    <row r="76" spans="5:5">
      <c r="E76" s="536"/>
    </row>
    <row r="77" spans="5:5">
      <c r="E77" s="536"/>
    </row>
    <row r="78" spans="5:5">
      <c r="E78" s="536"/>
    </row>
    <row r="79" spans="5:5">
      <c r="E79" s="536"/>
    </row>
    <row r="80" spans="5:5">
      <c r="E80" s="536"/>
    </row>
    <row r="81" spans="5:5">
      <c r="E81" s="536"/>
    </row>
    <row r="82" spans="5:5">
      <c r="E82" s="536"/>
    </row>
    <row r="83" spans="5:5">
      <c r="E83" s="536"/>
    </row>
    <row r="84" spans="5:5">
      <c r="E84" s="536"/>
    </row>
    <row r="85" spans="5:5">
      <c r="E85" s="536"/>
    </row>
    <row r="86" spans="5:5">
      <c r="E86" s="536"/>
    </row>
    <row r="87" spans="5:5">
      <c r="E87" s="536"/>
    </row>
    <row r="88" spans="5:5">
      <c r="E88" s="536"/>
    </row>
    <row r="89" spans="5:5">
      <c r="E89" s="536"/>
    </row>
    <row r="90" spans="5:5">
      <c r="E90" s="536"/>
    </row>
    <row r="91" spans="5:5">
      <c r="E91" s="536"/>
    </row>
    <row r="92" spans="5:5">
      <c r="E92" s="536"/>
    </row>
    <row r="93" spans="5:5">
      <c r="E93" s="536"/>
    </row>
    <row r="94" spans="5:5">
      <c r="E94" s="536"/>
    </row>
    <row r="95" spans="5:5">
      <c r="E95" s="536"/>
    </row>
    <row r="96" spans="5:5">
      <c r="E96" s="536"/>
    </row>
    <row r="97" spans="5:5">
      <c r="E97" s="536"/>
    </row>
    <row r="98" spans="5:5">
      <c r="E98" s="536"/>
    </row>
    <row r="99" spans="5:5">
      <c r="E99" s="536"/>
    </row>
    <row r="100" spans="5:5">
      <c r="E100" s="536"/>
    </row>
    <row r="101" spans="5:5">
      <c r="E101" s="536"/>
    </row>
    <row r="102" spans="5:5">
      <c r="E102" s="536"/>
    </row>
    <row r="103" spans="5:5">
      <c r="E103" s="536"/>
    </row>
    <row r="104" spans="5:5">
      <c r="E104" s="536"/>
    </row>
    <row r="105" spans="5:5">
      <c r="E105" s="536"/>
    </row>
    <row r="106" spans="5:5">
      <c r="E106" s="536"/>
    </row>
    <row r="107" spans="5:5">
      <c r="E107" s="536"/>
    </row>
    <row r="108" spans="5:5">
      <c r="E108" s="536"/>
    </row>
    <row r="109" spans="5:5">
      <c r="E109" s="536"/>
    </row>
    <row r="110" spans="5:5">
      <c r="E110" s="536"/>
    </row>
    <row r="111" spans="5:5">
      <c r="E111" s="536"/>
    </row>
    <row r="112" spans="5:5">
      <c r="E112" s="536"/>
    </row>
    <row r="113" spans="5:5">
      <c r="E113" s="536"/>
    </row>
    <row r="114" spans="5:5">
      <c r="E114" s="536"/>
    </row>
    <row r="115" spans="5:5">
      <c r="E115" s="536"/>
    </row>
    <row r="116" spans="5:5">
      <c r="E116" s="536"/>
    </row>
    <row r="117" spans="5:5">
      <c r="E117" s="536"/>
    </row>
    <row r="118" spans="5:5">
      <c r="E118" s="536"/>
    </row>
    <row r="119" spans="5:5">
      <c r="E119" s="536"/>
    </row>
    <row r="120" spans="5:5">
      <c r="E120" s="536"/>
    </row>
    <row r="121" spans="5:5">
      <c r="E121" s="536"/>
    </row>
    <row r="122" spans="5:5">
      <c r="E122" s="536"/>
    </row>
    <row r="123" spans="5:5">
      <c r="E123" s="536"/>
    </row>
    <row r="124" spans="5:5">
      <c r="E124" s="536"/>
    </row>
    <row r="125" spans="5:5">
      <c r="E125" s="536"/>
    </row>
    <row r="126" spans="5:5">
      <c r="E126" s="536"/>
    </row>
    <row r="127" spans="5:5">
      <c r="E127" s="536"/>
    </row>
    <row r="128" spans="5:5">
      <c r="E128" s="536"/>
    </row>
    <row r="129" spans="5:5">
      <c r="E129" s="536"/>
    </row>
    <row r="130" spans="5:5">
      <c r="E130" s="536"/>
    </row>
    <row r="131" spans="5:5">
      <c r="E131" s="536"/>
    </row>
    <row r="132" spans="5:5">
      <c r="E132" s="536"/>
    </row>
    <row r="133" spans="5:5">
      <c r="E133" s="536"/>
    </row>
    <row r="134" spans="5:5">
      <c r="E134" s="536"/>
    </row>
    <row r="135" spans="5:5">
      <c r="E135" s="536"/>
    </row>
    <row r="136" spans="5:5">
      <c r="E136" s="536"/>
    </row>
    <row r="137" spans="5:5">
      <c r="E137" s="536"/>
    </row>
    <row r="138" spans="5:5">
      <c r="E138" s="536"/>
    </row>
    <row r="139" spans="5:5">
      <c r="E139" s="536"/>
    </row>
    <row r="140" spans="5:5">
      <c r="E140" s="536"/>
    </row>
    <row r="141" spans="5:5">
      <c r="E141" s="536"/>
    </row>
    <row r="142" spans="5:5">
      <c r="E142" s="536"/>
    </row>
    <row r="143" spans="5:5">
      <c r="E143" s="536"/>
    </row>
    <row r="144" spans="5:5">
      <c r="E144" s="536"/>
    </row>
    <row r="145" spans="5:5">
      <c r="E145" s="536"/>
    </row>
    <row r="146" spans="5:5">
      <c r="E146" s="536"/>
    </row>
    <row r="147" spans="5:5">
      <c r="E147" s="536"/>
    </row>
    <row r="148" spans="5:5">
      <c r="E148" s="536"/>
    </row>
    <row r="149" spans="5:5">
      <c r="E149" s="536"/>
    </row>
    <row r="150" spans="5:5">
      <c r="E150" s="536"/>
    </row>
    <row r="151" spans="5:5">
      <c r="E151" s="536"/>
    </row>
    <row r="152" spans="5:5">
      <c r="E152" s="536"/>
    </row>
    <row r="153" spans="5:5">
      <c r="E153" s="536"/>
    </row>
    <row r="154" spans="5:5">
      <c r="E154" s="536"/>
    </row>
    <row r="155" spans="5:5">
      <c r="E155" s="536"/>
    </row>
    <row r="156" spans="5:5">
      <c r="E156" s="536"/>
    </row>
    <row r="157" spans="5:5">
      <c r="E157" s="536"/>
    </row>
    <row r="158" spans="5:5">
      <c r="E158" s="536"/>
    </row>
    <row r="159" spans="5:5">
      <c r="E159" s="536"/>
    </row>
    <row r="160" spans="5:5">
      <c r="E160" s="536"/>
    </row>
    <row r="161" spans="5:5">
      <c r="E161" s="536"/>
    </row>
    <row r="162" spans="5:5">
      <c r="E162" s="536"/>
    </row>
    <row r="163" spans="5:5">
      <c r="E163" s="536"/>
    </row>
    <row r="164" spans="5:5">
      <c r="E164" s="536"/>
    </row>
    <row r="165" spans="5:5">
      <c r="E165" s="536"/>
    </row>
    <row r="166" spans="5:5">
      <c r="E166" s="536"/>
    </row>
    <row r="167" spans="5:5">
      <c r="E167" s="536"/>
    </row>
    <row r="168" spans="5:5">
      <c r="E168" s="536"/>
    </row>
    <row r="169" spans="5:5">
      <c r="E169" s="536"/>
    </row>
    <row r="170" spans="5:5">
      <c r="E170" s="536"/>
    </row>
    <row r="171" spans="5:5">
      <c r="E171" s="536"/>
    </row>
    <row r="172" spans="5:5">
      <c r="E172" s="536"/>
    </row>
    <row r="173" spans="5:5">
      <c r="E173" s="536"/>
    </row>
    <row r="174" spans="5:5">
      <c r="E174" s="536"/>
    </row>
    <row r="175" spans="5:5">
      <c r="E175" s="536"/>
    </row>
    <row r="176" spans="5:5">
      <c r="E176" s="536"/>
    </row>
    <row r="177" spans="5:5">
      <c r="E177" s="536"/>
    </row>
    <row r="178" spans="5:5">
      <c r="E178" s="536"/>
    </row>
    <row r="179" spans="5:5">
      <c r="E179" s="536"/>
    </row>
    <row r="180" spans="5:5">
      <c r="E180" s="536"/>
    </row>
    <row r="181" spans="5:5">
      <c r="E181" s="536"/>
    </row>
    <row r="182" spans="5:5">
      <c r="E182" s="536"/>
    </row>
    <row r="183" spans="5:5">
      <c r="E183" s="536"/>
    </row>
    <row r="184" spans="5:5">
      <c r="E184" s="536"/>
    </row>
    <row r="185" spans="5:5">
      <c r="E185" s="536"/>
    </row>
    <row r="186" spans="5:5">
      <c r="E186" s="536"/>
    </row>
    <row r="187" spans="5:5">
      <c r="E187" s="536"/>
    </row>
    <row r="188" spans="5:5">
      <c r="E188" s="536"/>
    </row>
    <row r="189" spans="5:5">
      <c r="E189" s="536"/>
    </row>
    <row r="190" spans="5:5">
      <c r="E190" s="536"/>
    </row>
    <row r="191" spans="5:5">
      <c r="E191" s="536"/>
    </row>
    <row r="192" spans="5:5">
      <c r="E192" s="536"/>
    </row>
    <row r="193" spans="5:5">
      <c r="E193" s="536"/>
    </row>
    <row r="194" spans="5:5">
      <c r="E194" s="536"/>
    </row>
    <row r="195" spans="5:5">
      <c r="E195" s="536"/>
    </row>
    <row r="196" spans="5:5">
      <c r="E196" s="536"/>
    </row>
    <row r="197" spans="5:5">
      <c r="E197" s="536"/>
    </row>
    <row r="198" spans="5:5">
      <c r="E198" s="536"/>
    </row>
    <row r="199" spans="5:5">
      <c r="E199" s="536"/>
    </row>
    <row r="200" spans="5:5">
      <c r="E200" s="536"/>
    </row>
    <row r="201" spans="5:5">
      <c r="E201" s="536"/>
    </row>
    <row r="202" spans="5:5">
      <c r="E202" s="536"/>
    </row>
    <row r="203" spans="5:5">
      <c r="E203" s="536"/>
    </row>
    <row r="204" spans="5:5">
      <c r="E204" s="536"/>
    </row>
    <row r="205" spans="5:5">
      <c r="E205" s="536"/>
    </row>
    <row r="206" spans="5:5">
      <c r="E206" s="536"/>
    </row>
    <row r="207" spans="5:5">
      <c r="E207" s="536"/>
    </row>
    <row r="208" spans="5:5">
      <c r="E208" s="536"/>
    </row>
    <row r="209" spans="5:5">
      <c r="E209" s="536"/>
    </row>
    <row r="210" spans="5:5">
      <c r="E210" s="536"/>
    </row>
    <row r="211" spans="5:5">
      <c r="E211" s="536"/>
    </row>
    <row r="212" spans="5:5">
      <c r="E212" s="536"/>
    </row>
    <row r="213" spans="5:5">
      <c r="E213" s="536"/>
    </row>
    <row r="214" spans="5:5">
      <c r="E214" s="536"/>
    </row>
    <row r="215" spans="5:5">
      <c r="E215" s="536"/>
    </row>
    <row r="216" spans="5:5">
      <c r="E216" s="536"/>
    </row>
    <row r="217" spans="5:5">
      <c r="E217" s="536"/>
    </row>
    <row r="218" spans="5:5">
      <c r="E218" s="536"/>
    </row>
    <row r="219" spans="5:5">
      <c r="E219" s="536"/>
    </row>
    <row r="220" spans="5:5">
      <c r="E220" s="536"/>
    </row>
    <row r="221" spans="5:5">
      <c r="E221" s="536"/>
    </row>
    <row r="222" spans="5:5">
      <c r="E222" s="536"/>
    </row>
    <row r="223" spans="5:5">
      <c r="E223" s="536"/>
    </row>
    <row r="224" spans="5:5">
      <c r="E224" s="536"/>
    </row>
    <row r="225" spans="5:5">
      <c r="E225" s="536"/>
    </row>
    <row r="226" spans="5:5">
      <c r="E226" s="536"/>
    </row>
    <row r="227" spans="5:5">
      <c r="E227" s="536"/>
    </row>
    <row r="228" spans="5:5">
      <c r="E228" s="536"/>
    </row>
    <row r="229" spans="5:5">
      <c r="E229" s="536"/>
    </row>
    <row r="230" spans="5:5">
      <c r="E230" s="536"/>
    </row>
    <row r="231" spans="5:5">
      <c r="E231" s="536"/>
    </row>
    <row r="232" spans="5:5">
      <c r="E232" s="536"/>
    </row>
    <row r="233" spans="5:5">
      <c r="E233" s="536"/>
    </row>
    <row r="234" spans="5:5">
      <c r="E234" s="536"/>
    </row>
    <row r="235" spans="5:5">
      <c r="E235" s="536"/>
    </row>
    <row r="236" spans="5:5">
      <c r="E236" s="536"/>
    </row>
    <row r="237" spans="5:5">
      <c r="E237" s="536"/>
    </row>
    <row r="238" spans="5:5">
      <c r="E238" s="536"/>
    </row>
    <row r="239" spans="5:5">
      <c r="E239" s="536"/>
    </row>
    <row r="240" spans="5:5">
      <c r="E240" s="536"/>
    </row>
    <row r="241" spans="5:5">
      <c r="E241" s="536"/>
    </row>
    <row r="242" spans="5:5">
      <c r="E242" s="536"/>
    </row>
    <row r="243" spans="5:5">
      <c r="E243" s="536"/>
    </row>
    <row r="244" spans="5:5">
      <c r="E244" s="536"/>
    </row>
    <row r="245" spans="5:5">
      <c r="E245" s="536"/>
    </row>
    <row r="246" spans="5:5">
      <c r="E246" s="536"/>
    </row>
    <row r="247" spans="5:5">
      <c r="E247" s="536"/>
    </row>
    <row r="248" spans="5:5">
      <c r="E248" s="536"/>
    </row>
    <row r="249" spans="5:5">
      <c r="E249" s="536"/>
    </row>
    <row r="250" spans="5:5">
      <c r="E250" s="536"/>
    </row>
    <row r="251" spans="5:5">
      <c r="E251" s="536"/>
    </row>
    <row r="252" spans="5:5">
      <c r="E252" s="536"/>
    </row>
    <row r="253" spans="5:5">
      <c r="E253" s="536"/>
    </row>
    <row r="254" spans="5:5">
      <c r="E254" s="536"/>
    </row>
    <row r="255" spans="5:5">
      <c r="E255" s="536"/>
    </row>
    <row r="256" spans="5:5">
      <c r="E256" s="536"/>
    </row>
    <row r="257" spans="5:5">
      <c r="E257" s="536"/>
    </row>
    <row r="258" spans="5:5">
      <c r="E258" s="536"/>
    </row>
    <row r="259" spans="5:5">
      <c r="E259" s="536"/>
    </row>
    <row r="260" spans="5:5">
      <c r="E260" s="536"/>
    </row>
    <row r="261" spans="5:5">
      <c r="E261" s="536"/>
    </row>
    <row r="262" spans="5:5">
      <c r="E262" s="536"/>
    </row>
    <row r="263" spans="5:5">
      <c r="E263" s="536"/>
    </row>
    <row r="264" spans="5:5">
      <c r="E264" s="536"/>
    </row>
    <row r="265" spans="5:5">
      <c r="E265" s="536"/>
    </row>
    <row r="266" spans="5:5">
      <c r="E266" s="536"/>
    </row>
    <row r="267" spans="5:5">
      <c r="E267" s="536"/>
    </row>
    <row r="268" spans="5:5">
      <c r="E268" s="536"/>
    </row>
    <row r="269" spans="5:5">
      <c r="E269" s="536"/>
    </row>
    <row r="270" spans="5:5">
      <c r="E270" s="536"/>
    </row>
    <row r="271" spans="5:5">
      <c r="E271" s="536"/>
    </row>
    <row r="272" spans="5:5">
      <c r="E272" s="536"/>
    </row>
    <row r="273" spans="5:5">
      <c r="E273" s="536"/>
    </row>
    <row r="274" spans="5:5">
      <c r="E274" s="536"/>
    </row>
    <row r="275" spans="5:5">
      <c r="E275" s="536"/>
    </row>
    <row r="276" spans="5:5">
      <c r="E276" s="536"/>
    </row>
    <row r="277" spans="5:5">
      <c r="E277" s="536"/>
    </row>
    <row r="278" spans="5:5">
      <c r="E278" s="536"/>
    </row>
    <row r="279" spans="5:5">
      <c r="E279" s="536"/>
    </row>
    <row r="280" spans="5:5">
      <c r="E280" s="536"/>
    </row>
    <row r="281" spans="5:5">
      <c r="E281" s="536"/>
    </row>
    <row r="282" spans="5:5">
      <c r="E282" s="536"/>
    </row>
    <row r="283" spans="5:5">
      <c r="E283" s="536"/>
    </row>
    <row r="284" spans="5:5">
      <c r="E284" s="536"/>
    </row>
    <row r="285" spans="5:5">
      <c r="E285" s="536"/>
    </row>
    <row r="286" spans="5:5">
      <c r="E286" s="536"/>
    </row>
    <row r="287" spans="5:5">
      <c r="E287" s="536"/>
    </row>
    <row r="288" spans="5:5">
      <c r="E288" s="536"/>
    </row>
    <row r="289" spans="5:5">
      <c r="E289" s="536"/>
    </row>
    <row r="290" spans="5:5">
      <c r="E290" s="536"/>
    </row>
    <row r="291" spans="5:5">
      <c r="E291" s="536"/>
    </row>
    <row r="292" spans="5:5">
      <c r="E292" s="536"/>
    </row>
    <row r="293" spans="5:5">
      <c r="E293" s="536"/>
    </row>
    <row r="294" spans="5:5">
      <c r="E294" s="536"/>
    </row>
    <row r="295" spans="5:5">
      <c r="E295" s="536"/>
    </row>
    <row r="296" spans="5:5">
      <c r="E296" s="536"/>
    </row>
    <row r="297" spans="5:5">
      <c r="E297" s="536"/>
    </row>
    <row r="298" spans="5:5">
      <c r="E298" s="536"/>
    </row>
    <row r="299" spans="5:5">
      <c r="E299" s="536"/>
    </row>
    <row r="300" spans="5:5">
      <c r="E300" s="536"/>
    </row>
    <row r="301" spans="5:5">
      <c r="E301" s="536"/>
    </row>
    <row r="302" spans="5:5">
      <c r="E302" s="536"/>
    </row>
    <row r="303" spans="5:5">
      <c r="E303" s="536"/>
    </row>
    <row r="304" spans="5:5">
      <c r="E304" s="536"/>
    </row>
    <row r="305" spans="5:5">
      <c r="E305" s="536"/>
    </row>
    <row r="306" spans="5:5">
      <c r="E306" s="536"/>
    </row>
    <row r="307" spans="5:5">
      <c r="E307" s="536"/>
    </row>
    <row r="308" spans="5:5">
      <c r="E308" s="536"/>
    </row>
    <row r="309" spans="5:5">
      <c r="E309" s="536"/>
    </row>
    <row r="310" spans="5:5">
      <c r="E310" s="536"/>
    </row>
    <row r="311" spans="5:5">
      <c r="E311" s="536"/>
    </row>
    <row r="312" spans="5:5">
      <c r="E312" s="536"/>
    </row>
    <row r="313" spans="5:5">
      <c r="E313" s="536"/>
    </row>
    <row r="314" spans="5:5">
      <c r="E314" s="536"/>
    </row>
    <row r="315" spans="5:5">
      <c r="E315" s="536"/>
    </row>
    <row r="316" spans="5:5">
      <c r="E316" s="536"/>
    </row>
    <row r="317" spans="5:5">
      <c r="E317" s="536"/>
    </row>
    <row r="318" spans="5:5">
      <c r="E318" s="536"/>
    </row>
    <row r="319" spans="5:5">
      <c r="E319" s="536"/>
    </row>
    <row r="320" spans="5:5">
      <c r="E320" s="536"/>
    </row>
    <row r="321" spans="5:5">
      <c r="E321" s="536"/>
    </row>
    <row r="322" spans="5:5">
      <c r="E322" s="536"/>
    </row>
    <row r="323" spans="5:5">
      <c r="E323" s="536"/>
    </row>
    <row r="324" spans="5:5">
      <c r="E324" s="536"/>
    </row>
    <row r="325" spans="5:5">
      <c r="E325" s="536"/>
    </row>
    <row r="326" spans="5:5">
      <c r="E326" s="536"/>
    </row>
    <row r="327" spans="5:5">
      <c r="E327" s="536"/>
    </row>
    <row r="328" spans="5:5">
      <c r="E328" s="536"/>
    </row>
    <row r="329" spans="5:5">
      <c r="E329" s="536"/>
    </row>
    <row r="330" spans="5:5">
      <c r="E330" s="536"/>
    </row>
    <row r="331" spans="5:5">
      <c r="E331" s="536"/>
    </row>
    <row r="332" spans="5:5">
      <c r="E332" s="536"/>
    </row>
    <row r="333" spans="5:5">
      <c r="E333" s="536"/>
    </row>
    <row r="334" spans="5:5">
      <c r="E334" s="536"/>
    </row>
    <row r="335" spans="5:5">
      <c r="E335" s="536"/>
    </row>
    <row r="336" spans="5:5">
      <c r="E336" s="536"/>
    </row>
    <row r="337" spans="5:5">
      <c r="E337" s="536"/>
    </row>
    <row r="338" spans="5:5">
      <c r="E338" s="536"/>
    </row>
    <row r="339" spans="5:5">
      <c r="E339" s="536"/>
    </row>
    <row r="340" spans="5:5">
      <c r="E340" s="536"/>
    </row>
    <row r="341" spans="5:5">
      <c r="E341" s="536"/>
    </row>
    <row r="342" spans="5:5">
      <c r="E342" s="536"/>
    </row>
    <row r="343" spans="5:5">
      <c r="E343" s="536"/>
    </row>
    <row r="344" spans="5:5">
      <c r="E344" s="536"/>
    </row>
    <row r="345" spans="5:5">
      <c r="E345" s="536"/>
    </row>
    <row r="346" spans="5:5">
      <c r="E346" s="536"/>
    </row>
    <row r="347" spans="5:5">
      <c r="E347" s="536"/>
    </row>
    <row r="348" spans="5:5">
      <c r="E348" s="536"/>
    </row>
    <row r="349" spans="5:5">
      <c r="E349" s="536"/>
    </row>
    <row r="350" spans="5:5">
      <c r="E350" s="536"/>
    </row>
    <row r="351" spans="5:5">
      <c r="E351" s="536"/>
    </row>
    <row r="352" spans="5:5">
      <c r="E352" s="536"/>
    </row>
    <row r="353" spans="5:5">
      <c r="E353" s="536"/>
    </row>
    <row r="354" spans="5:5">
      <c r="E354" s="536"/>
    </row>
    <row r="355" spans="5:5">
      <c r="E355" s="536"/>
    </row>
    <row r="356" spans="5:5">
      <c r="E356" s="536"/>
    </row>
    <row r="357" spans="5:5">
      <c r="E357" s="536"/>
    </row>
    <row r="358" spans="5:5">
      <c r="E358" s="536"/>
    </row>
    <row r="359" spans="5:5">
      <c r="E359" s="536"/>
    </row>
    <row r="360" spans="5:5">
      <c r="E360" s="536"/>
    </row>
    <row r="361" spans="5:5">
      <c r="E361" s="536"/>
    </row>
    <row r="362" spans="5:5">
      <c r="E362" s="536"/>
    </row>
    <row r="363" spans="5:5">
      <c r="E363" s="536"/>
    </row>
    <row r="364" spans="5:5">
      <c r="E364" s="536"/>
    </row>
    <row r="365" spans="5:5">
      <c r="E365" s="536"/>
    </row>
    <row r="366" spans="5:5">
      <c r="E366" s="536"/>
    </row>
    <row r="367" spans="5:5">
      <c r="E367" s="536"/>
    </row>
    <row r="368" spans="5:5">
      <c r="E368" s="536"/>
    </row>
    <row r="369" spans="5:5">
      <c r="E369" s="536"/>
    </row>
    <row r="370" spans="5:5">
      <c r="E370" s="536"/>
    </row>
    <row r="371" spans="5:5">
      <c r="E371" s="536"/>
    </row>
    <row r="372" spans="5:5">
      <c r="E372" s="536"/>
    </row>
    <row r="373" spans="5:5">
      <c r="E373" s="536"/>
    </row>
    <row r="374" spans="5:5">
      <c r="E374" s="536"/>
    </row>
    <row r="375" spans="5:5">
      <c r="E375" s="536"/>
    </row>
    <row r="376" spans="5:5">
      <c r="E376" s="536"/>
    </row>
    <row r="377" spans="5:5">
      <c r="E377" s="536"/>
    </row>
    <row r="378" spans="5:5">
      <c r="E378" s="536"/>
    </row>
    <row r="379" spans="5:5">
      <c r="E379" s="536"/>
    </row>
    <row r="380" spans="5:5">
      <c r="E380" s="536"/>
    </row>
    <row r="381" spans="5:5">
      <c r="E381" s="536"/>
    </row>
    <row r="382" spans="5:5">
      <c r="E382" s="536"/>
    </row>
    <row r="383" spans="5:5">
      <c r="E383" s="536"/>
    </row>
    <row r="384" spans="5:5">
      <c r="E384" s="536"/>
    </row>
    <row r="385" spans="5:5">
      <c r="E385" s="536"/>
    </row>
    <row r="386" spans="5:5">
      <c r="E386" s="536"/>
    </row>
    <row r="387" spans="5:5">
      <c r="E387" s="536"/>
    </row>
    <row r="388" spans="5:5">
      <c r="E388" s="536"/>
    </row>
    <row r="389" spans="5:5">
      <c r="E389" s="536"/>
    </row>
    <row r="390" spans="5:5">
      <c r="E390" s="536"/>
    </row>
    <row r="391" spans="5:5">
      <c r="E391" s="536"/>
    </row>
    <row r="392" spans="5:5">
      <c r="E392" s="536"/>
    </row>
    <row r="393" spans="5:5">
      <c r="E393" s="536"/>
    </row>
    <row r="394" spans="5:5">
      <c r="E394" s="536"/>
    </row>
    <row r="395" spans="5:5">
      <c r="E395" s="536"/>
    </row>
    <row r="396" spans="5:5">
      <c r="E396" s="536"/>
    </row>
    <row r="397" spans="5:5">
      <c r="E397" s="536"/>
    </row>
    <row r="398" spans="5:5">
      <c r="E398" s="536"/>
    </row>
    <row r="399" spans="5:5">
      <c r="E399" s="536"/>
    </row>
    <row r="400" spans="5:5">
      <c r="E400" s="536"/>
    </row>
    <row r="401" spans="5:5">
      <c r="E401" s="536"/>
    </row>
    <row r="402" spans="5:5">
      <c r="E402" s="536"/>
    </row>
    <row r="403" spans="5:5">
      <c r="E403" s="536"/>
    </row>
    <row r="404" spans="5:5">
      <c r="E404" s="536"/>
    </row>
    <row r="405" spans="5:5">
      <c r="E405" s="536"/>
    </row>
    <row r="406" spans="5:5">
      <c r="E406" s="536"/>
    </row>
    <row r="407" spans="5:5">
      <c r="E407" s="536"/>
    </row>
    <row r="408" spans="5:5">
      <c r="E408" s="536"/>
    </row>
    <row r="409" spans="5:5">
      <c r="E409" s="536"/>
    </row>
    <row r="410" spans="5:5">
      <c r="E410" s="536"/>
    </row>
    <row r="411" spans="5:5">
      <c r="E411" s="536"/>
    </row>
    <row r="412" spans="5:5">
      <c r="E412" s="536"/>
    </row>
    <row r="413" spans="5:5">
      <c r="E413" s="536"/>
    </row>
    <row r="414" spans="5:5">
      <c r="E414" s="536"/>
    </row>
    <row r="415" spans="5:5">
      <c r="E415" s="536"/>
    </row>
    <row r="416" spans="5:5">
      <c r="E416" s="536"/>
    </row>
    <row r="417" spans="5:5">
      <c r="E417" s="536"/>
    </row>
    <row r="418" spans="5:5">
      <c r="E418" s="536"/>
    </row>
    <row r="419" spans="5:5">
      <c r="E419" s="536"/>
    </row>
    <row r="420" spans="5:5">
      <c r="E420" s="536"/>
    </row>
    <row r="421" spans="5:5">
      <c r="E421" s="536"/>
    </row>
    <row r="422" spans="5:5">
      <c r="E422" s="536"/>
    </row>
    <row r="423" spans="5:5">
      <c r="E423" s="536"/>
    </row>
    <row r="424" spans="5:5">
      <c r="E424" s="536"/>
    </row>
    <row r="425" spans="5:5">
      <c r="E425" s="536"/>
    </row>
    <row r="426" spans="5:5">
      <c r="E426" s="536"/>
    </row>
    <row r="427" spans="5:5">
      <c r="E427" s="536"/>
    </row>
    <row r="428" spans="5:5">
      <c r="E428" s="536"/>
    </row>
    <row r="429" spans="5:5">
      <c r="E429" s="536"/>
    </row>
    <row r="430" spans="5:5">
      <c r="E430" s="536"/>
    </row>
    <row r="431" spans="5:5">
      <c r="E431" s="536"/>
    </row>
    <row r="432" spans="5:5">
      <c r="E432" s="536"/>
    </row>
    <row r="433" spans="5:5">
      <c r="E433" s="536"/>
    </row>
    <row r="434" spans="5:5">
      <c r="E434" s="536"/>
    </row>
    <row r="435" spans="5:5">
      <c r="E435" s="536"/>
    </row>
    <row r="436" spans="5:5">
      <c r="E436" s="536"/>
    </row>
    <row r="437" spans="5:5">
      <c r="E437" s="536"/>
    </row>
    <row r="438" spans="5:5">
      <c r="E438" s="536"/>
    </row>
    <row r="439" spans="5:5">
      <c r="E439" s="536"/>
    </row>
    <row r="440" spans="5:5">
      <c r="E440" s="536"/>
    </row>
    <row r="441" spans="5:5">
      <c r="E441" s="536"/>
    </row>
    <row r="442" spans="5:5">
      <c r="E442" s="536"/>
    </row>
    <row r="443" spans="5:5">
      <c r="E443" s="536"/>
    </row>
    <row r="444" spans="5:5">
      <c r="E444" s="536"/>
    </row>
    <row r="445" spans="5:5">
      <c r="E445" s="536"/>
    </row>
    <row r="446" spans="5:5">
      <c r="E446" s="536"/>
    </row>
    <row r="447" spans="5:5">
      <c r="E447" s="536"/>
    </row>
    <row r="448" spans="5:5">
      <c r="E448" s="536"/>
    </row>
    <row r="449" spans="5:5">
      <c r="E449" s="536"/>
    </row>
    <row r="450" spans="5:5">
      <c r="E450" s="536"/>
    </row>
    <row r="451" spans="5:5">
      <c r="E451" s="536"/>
    </row>
    <row r="452" spans="5:5">
      <c r="E452" s="536"/>
    </row>
    <row r="453" spans="5:5">
      <c r="E453" s="536"/>
    </row>
    <row r="454" spans="5:5">
      <c r="E454" s="536"/>
    </row>
    <row r="455" spans="5:5">
      <c r="E455" s="536"/>
    </row>
    <row r="456" spans="5:5">
      <c r="E456" s="536"/>
    </row>
    <row r="457" spans="5:5">
      <c r="E457" s="536"/>
    </row>
    <row r="458" spans="5:5">
      <c r="E458" s="536"/>
    </row>
    <row r="459" spans="5:5">
      <c r="E459" s="536"/>
    </row>
    <row r="460" spans="5:5">
      <c r="E460" s="536"/>
    </row>
    <row r="461" spans="5:5">
      <c r="E461" s="536"/>
    </row>
    <row r="462" spans="5:5">
      <c r="E462" s="536"/>
    </row>
    <row r="463" spans="5:5">
      <c r="E463" s="536"/>
    </row>
    <row r="464" spans="5:5">
      <c r="E464" s="536"/>
    </row>
    <row r="465" spans="5:5">
      <c r="E465" s="536"/>
    </row>
    <row r="466" spans="5:5">
      <c r="E466" s="536"/>
    </row>
    <row r="467" spans="5:5">
      <c r="E467" s="536"/>
    </row>
    <row r="468" spans="5:5">
      <c r="E468" s="536"/>
    </row>
    <row r="469" spans="5:5">
      <c r="E469" s="536"/>
    </row>
    <row r="470" spans="5:5">
      <c r="E470" s="536"/>
    </row>
    <row r="471" spans="5:5">
      <c r="E471" s="536"/>
    </row>
    <row r="472" spans="5:5">
      <c r="E472" s="536"/>
    </row>
    <row r="473" spans="5:5">
      <c r="E473" s="536"/>
    </row>
    <row r="474" spans="5:5">
      <c r="E474" s="536"/>
    </row>
    <row r="475" spans="5:5">
      <c r="E475" s="536"/>
    </row>
    <row r="476" spans="5:5">
      <c r="E476" s="536"/>
    </row>
    <row r="477" spans="5:5">
      <c r="E477" s="536"/>
    </row>
    <row r="478" spans="5:5">
      <c r="E478" s="536"/>
    </row>
    <row r="479" spans="5:5">
      <c r="E479" s="536"/>
    </row>
    <row r="480" spans="5:5">
      <c r="E480" s="536"/>
    </row>
    <row r="481" spans="5:5">
      <c r="E481" s="536"/>
    </row>
    <row r="482" spans="5:5">
      <c r="E482" s="536"/>
    </row>
    <row r="483" spans="5:5">
      <c r="E483" s="536"/>
    </row>
    <row r="484" spans="5:5">
      <c r="E484" s="536"/>
    </row>
    <row r="485" spans="5:5">
      <c r="E485" s="536"/>
    </row>
    <row r="486" spans="5:5">
      <c r="E486" s="536"/>
    </row>
    <row r="487" spans="5:5">
      <c r="E487" s="536"/>
    </row>
    <row r="488" spans="5:5">
      <c r="E488" s="536"/>
    </row>
    <row r="489" spans="5:5">
      <c r="E489" s="536"/>
    </row>
    <row r="490" spans="5:5">
      <c r="E490" s="536"/>
    </row>
    <row r="491" spans="5:5">
      <c r="E491" s="536"/>
    </row>
    <row r="492" spans="5:5">
      <c r="E492" s="536"/>
    </row>
    <row r="493" spans="5:5">
      <c r="E493" s="536"/>
    </row>
    <row r="494" spans="5:5">
      <c r="E494" s="536"/>
    </row>
    <row r="495" spans="5:5">
      <c r="E495" s="536"/>
    </row>
    <row r="496" spans="5:5">
      <c r="E496" s="536"/>
    </row>
    <row r="497" spans="5:5">
      <c r="E497" s="536"/>
    </row>
    <row r="498" spans="5:5">
      <c r="E498" s="536"/>
    </row>
    <row r="499" spans="5:5">
      <c r="E499" s="536"/>
    </row>
    <row r="500" spans="5:5">
      <c r="E500" s="536"/>
    </row>
    <row r="501" spans="5:5">
      <c r="E501" s="536"/>
    </row>
    <row r="502" spans="5:5">
      <c r="E502" s="536"/>
    </row>
    <row r="503" spans="5:5">
      <c r="E503" s="536"/>
    </row>
    <row r="504" spans="5:5">
      <c r="E504" s="536"/>
    </row>
    <row r="505" spans="5:5">
      <c r="E505" s="536"/>
    </row>
    <row r="506" spans="5:5">
      <c r="E506" s="536"/>
    </row>
    <row r="507" spans="5:5">
      <c r="E507" s="536"/>
    </row>
    <row r="508" spans="5:5">
      <c r="E508" s="536"/>
    </row>
    <row r="509" spans="5:5">
      <c r="E509" s="536"/>
    </row>
    <row r="510" spans="5:5">
      <c r="E510" s="536"/>
    </row>
    <row r="511" spans="5:5">
      <c r="E511" s="536"/>
    </row>
    <row r="512" spans="5:5">
      <c r="E512" s="536"/>
    </row>
    <row r="513" spans="5:5">
      <c r="E513" s="536"/>
    </row>
    <row r="514" spans="5:5">
      <c r="E514" s="536"/>
    </row>
    <row r="515" spans="5:5">
      <c r="E515" s="536"/>
    </row>
    <row r="516" spans="5:5">
      <c r="E516" s="536"/>
    </row>
    <row r="517" spans="5:5">
      <c r="E517" s="536"/>
    </row>
    <row r="518" spans="5:5">
      <c r="E518" s="536"/>
    </row>
    <row r="519" spans="5:5">
      <c r="E519" s="536"/>
    </row>
    <row r="520" spans="5:5">
      <c r="E520" s="536"/>
    </row>
    <row r="521" spans="5:5">
      <c r="E521" s="536"/>
    </row>
    <row r="522" spans="5:5">
      <c r="E522" s="536"/>
    </row>
    <row r="523" spans="5:5">
      <c r="E523" s="536"/>
    </row>
    <row r="524" spans="5:5">
      <c r="E524" s="536"/>
    </row>
    <row r="525" spans="5:5">
      <c r="E525" s="536"/>
    </row>
    <row r="526" spans="5:5">
      <c r="E526" s="536"/>
    </row>
    <row r="527" spans="5:5">
      <c r="E527" s="536"/>
    </row>
    <row r="528" spans="5:5">
      <c r="E528" s="536"/>
    </row>
    <row r="529" spans="5:5">
      <c r="E529" s="536"/>
    </row>
    <row r="530" spans="5:5">
      <c r="E530" s="536"/>
    </row>
    <row r="531" spans="5:5">
      <c r="E531" s="536"/>
    </row>
    <row r="532" spans="5:5">
      <c r="E532" s="536"/>
    </row>
    <row r="533" spans="5:5">
      <c r="E533" s="536"/>
    </row>
    <row r="534" spans="5:5">
      <c r="E534" s="536"/>
    </row>
    <row r="535" spans="5:5">
      <c r="E535" s="536"/>
    </row>
    <row r="536" spans="5:5">
      <c r="E536" s="536"/>
    </row>
    <row r="537" spans="5:5">
      <c r="E537" s="536"/>
    </row>
    <row r="538" spans="5:5">
      <c r="E538" s="536"/>
    </row>
    <row r="539" spans="5:5">
      <c r="E539" s="536"/>
    </row>
    <row r="540" spans="5:5">
      <c r="E540" s="536"/>
    </row>
    <row r="541" spans="5:5">
      <c r="E541" s="536"/>
    </row>
    <row r="542" spans="5:5">
      <c r="E542" s="536"/>
    </row>
    <row r="543" spans="5:5">
      <c r="E543" s="536"/>
    </row>
    <row r="544" spans="5:5">
      <c r="E544" s="536"/>
    </row>
    <row r="545" spans="5:5">
      <c r="E545" s="536"/>
    </row>
    <row r="546" spans="5:5">
      <c r="E546" s="536"/>
    </row>
    <row r="547" spans="5:5">
      <c r="E547" s="536"/>
    </row>
    <row r="548" spans="5:5">
      <c r="E548" s="536"/>
    </row>
    <row r="549" spans="5:5">
      <c r="E549" s="536"/>
    </row>
    <row r="550" spans="5:5">
      <c r="E550" s="536"/>
    </row>
    <row r="551" spans="5:5">
      <c r="E551" s="536"/>
    </row>
    <row r="552" spans="5:5">
      <c r="E552" s="536"/>
    </row>
    <row r="553" spans="5:5">
      <c r="E553" s="536"/>
    </row>
    <row r="554" spans="5:5">
      <c r="E554" s="536"/>
    </row>
    <row r="555" spans="5:5">
      <c r="E555" s="536"/>
    </row>
    <row r="556" spans="5:5">
      <c r="E556" s="536"/>
    </row>
    <row r="557" spans="5:5">
      <c r="E557" s="536"/>
    </row>
    <row r="558" spans="5:5">
      <c r="E558" s="536"/>
    </row>
    <row r="559" spans="5:5">
      <c r="E559" s="536"/>
    </row>
    <row r="560" spans="5:5">
      <c r="E560" s="536"/>
    </row>
    <row r="561" spans="5:5">
      <c r="E561" s="536"/>
    </row>
    <row r="562" spans="5:5">
      <c r="E562" s="536"/>
    </row>
    <row r="563" spans="5:5">
      <c r="E563" s="536"/>
    </row>
    <row r="564" spans="5:5">
      <c r="E564" s="536"/>
    </row>
    <row r="565" spans="5:5">
      <c r="E565" s="536"/>
    </row>
    <row r="566" spans="5:5">
      <c r="E566" s="536"/>
    </row>
    <row r="567" spans="5:5">
      <c r="E567" s="536"/>
    </row>
    <row r="568" spans="5:5">
      <c r="E568" s="536"/>
    </row>
    <row r="569" spans="5:5">
      <c r="E569" s="536"/>
    </row>
    <row r="570" spans="5:5">
      <c r="E570" s="536"/>
    </row>
    <row r="571" spans="5:5">
      <c r="E571" s="536"/>
    </row>
    <row r="572" spans="5:5">
      <c r="E572" s="536"/>
    </row>
    <row r="573" spans="5:5">
      <c r="E573" s="536"/>
    </row>
    <row r="574" spans="5:5">
      <c r="E574" s="536"/>
    </row>
    <row r="575" spans="5:5">
      <c r="E575" s="536"/>
    </row>
    <row r="576" spans="5:5">
      <c r="E576" s="536"/>
    </row>
    <row r="577" spans="5:5">
      <c r="E577" s="536"/>
    </row>
    <row r="578" spans="5:5">
      <c r="E578" s="536"/>
    </row>
    <row r="579" spans="5:5">
      <c r="E579" s="536"/>
    </row>
    <row r="580" spans="5:5">
      <c r="E580" s="536"/>
    </row>
    <row r="581" spans="5:5">
      <c r="E581" s="536"/>
    </row>
    <row r="582" spans="5:5">
      <c r="E582" s="536"/>
    </row>
    <row r="583" spans="5:5">
      <c r="E583" s="536"/>
    </row>
    <row r="584" spans="5:5">
      <c r="E584" s="536"/>
    </row>
    <row r="585" spans="5:5">
      <c r="E585" s="536"/>
    </row>
    <row r="586" spans="5:5">
      <c r="E586" s="536"/>
    </row>
    <row r="587" spans="5:5">
      <c r="E587" s="536"/>
    </row>
    <row r="588" spans="5:5">
      <c r="E588" s="536"/>
    </row>
    <row r="589" spans="5:5">
      <c r="E589" s="536"/>
    </row>
    <row r="590" spans="5:5">
      <c r="E590" s="536"/>
    </row>
    <row r="591" spans="5:5">
      <c r="E591" s="536"/>
    </row>
    <row r="592" spans="5:5">
      <c r="E592" s="536"/>
    </row>
    <row r="593" spans="5:5">
      <c r="E593" s="536"/>
    </row>
    <row r="594" spans="5:5">
      <c r="E594" s="536"/>
    </row>
    <row r="595" spans="5:5">
      <c r="E595" s="536"/>
    </row>
    <row r="596" spans="5:5">
      <c r="E596" s="536"/>
    </row>
    <row r="597" spans="5:5">
      <c r="E597" s="536"/>
    </row>
    <row r="598" spans="5:5">
      <c r="E598" s="536"/>
    </row>
    <row r="599" spans="5:5">
      <c r="E599" s="536"/>
    </row>
    <row r="600" spans="5:5">
      <c r="E600" s="536"/>
    </row>
    <row r="601" spans="5:5">
      <c r="E601" s="536"/>
    </row>
    <row r="602" spans="5:5">
      <c r="E602" s="536"/>
    </row>
    <row r="603" spans="5:5">
      <c r="E603" s="536"/>
    </row>
    <row r="604" spans="5:5">
      <c r="E604" s="536"/>
    </row>
    <row r="605" spans="5:5">
      <c r="E605" s="536"/>
    </row>
    <row r="606" spans="5:5">
      <c r="E606" s="536"/>
    </row>
    <row r="607" spans="5:5">
      <c r="E607" s="536"/>
    </row>
    <row r="608" spans="5:5">
      <c r="E608" s="536"/>
    </row>
    <row r="609" spans="5:5">
      <c r="E609" s="536"/>
    </row>
    <row r="610" spans="5:5">
      <c r="E610" s="536"/>
    </row>
    <row r="611" spans="5:5">
      <c r="E611" s="536"/>
    </row>
    <row r="612" spans="5:5">
      <c r="E612" s="536"/>
    </row>
    <row r="613" spans="5:5">
      <c r="E613" s="536"/>
    </row>
    <row r="614" spans="5:5">
      <c r="E614" s="536"/>
    </row>
    <row r="615" spans="5:5">
      <c r="E615" s="536"/>
    </row>
    <row r="616" spans="5:5">
      <c r="E616" s="536"/>
    </row>
    <row r="617" spans="5:5">
      <c r="E617" s="536"/>
    </row>
    <row r="618" spans="5:5">
      <c r="E618" s="536"/>
    </row>
    <row r="619" spans="5:5">
      <c r="E619" s="536"/>
    </row>
    <row r="620" spans="5:5">
      <c r="E620" s="536"/>
    </row>
    <row r="621" spans="5:5">
      <c r="E621" s="536"/>
    </row>
    <row r="622" spans="5:5">
      <c r="E622" s="536"/>
    </row>
    <row r="623" spans="5:5">
      <c r="E623" s="536"/>
    </row>
    <row r="624" spans="5:5">
      <c r="E624" s="536"/>
    </row>
    <row r="625" spans="5:5">
      <c r="E625" s="536"/>
    </row>
    <row r="626" spans="5:5">
      <c r="E626" s="536"/>
    </row>
    <row r="627" spans="5:5">
      <c r="E627" s="536"/>
    </row>
    <row r="628" spans="5:5">
      <c r="E628" s="536"/>
    </row>
    <row r="629" spans="5:5">
      <c r="E629" s="536"/>
    </row>
    <row r="630" spans="5:5">
      <c r="E630" s="536"/>
    </row>
    <row r="631" spans="5:5">
      <c r="E631" s="536"/>
    </row>
    <row r="632" spans="5:5">
      <c r="E632" s="536"/>
    </row>
    <row r="633" spans="5:5">
      <c r="E633" s="536"/>
    </row>
    <row r="634" spans="5:5">
      <c r="E634" s="536"/>
    </row>
    <row r="635" spans="5:5">
      <c r="E635" s="536"/>
    </row>
    <row r="636" spans="5:5">
      <c r="E636" s="536"/>
    </row>
    <row r="637" spans="5:5">
      <c r="E637" s="536"/>
    </row>
    <row r="638" spans="5:5">
      <c r="E638" s="536"/>
    </row>
    <row r="639" spans="5:5">
      <c r="E639" s="536"/>
    </row>
    <row r="640" spans="5:5">
      <c r="E640" s="536"/>
    </row>
    <row r="641" spans="5:5">
      <c r="E641" s="536"/>
    </row>
    <row r="642" spans="5:5">
      <c r="E642" s="536"/>
    </row>
    <row r="643" spans="5:5">
      <c r="E643" s="536"/>
    </row>
    <row r="644" spans="5:5">
      <c r="E644" s="536"/>
    </row>
    <row r="645" spans="5:5">
      <c r="E645" s="536"/>
    </row>
    <row r="646" spans="5:5">
      <c r="E646" s="536"/>
    </row>
    <row r="647" spans="5:5">
      <c r="E647" s="536"/>
    </row>
    <row r="648" spans="5:5">
      <c r="E648" s="536"/>
    </row>
    <row r="649" spans="5:5">
      <c r="E649" s="536"/>
    </row>
    <row r="650" spans="5:5">
      <c r="E650" s="536"/>
    </row>
    <row r="651" spans="5:5">
      <c r="E651" s="536"/>
    </row>
    <row r="652" spans="5:5">
      <c r="E652" s="536"/>
    </row>
    <row r="653" spans="5:5">
      <c r="E653" s="536"/>
    </row>
    <row r="654" spans="5:5">
      <c r="E654" s="536"/>
    </row>
    <row r="655" spans="5:5">
      <c r="E655" s="536"/>
    </row>
    <row r="656" spans="5:5">
      <c r="E656" s="536"/>
    </row>
    <row r="657" spans="5:5">
      <c r="E657" s="536"/>
    </row>
    <row r="658" spans="5:5">
      <c r="E658" s="536"/>
    </row>
    <row r="659" spans="5:5">
      <c r="E659" s="536"/>
    </row>
    <row r="660" spans="5:5">
      <c r="E660" s="536"/>
    </row>
    <row r="661" spans="5:5">
      <c r="E661" s="536"/>
    </row>
    <row r="662" spans="5:5">
      <c r="E662" s="536"/>
    </row>
    <row r="663" spans="5:5">
      <c r="E663" s="536"/>
    </row>
    <row r="664" spans="5:5">
      <c r="E664" s="536"/>
    </row>
    <row r="665" spans="5:5">
      <c r="E665" s="536"/>
    </row>
    <row r="666" spans="5:5">
      <c r="E666" s="536"/>
    </row>
    <row r="667" spans="5:5">
      <c r="E667" s="536"/>
    </row>
    <row r="668" spans="5:5">
      <c r="E668" s="536"/>
    </row>
    <row r="669" spans="5:5">
      <c r="E669" s="536"/>
    </row>
    <row r="670" spans="5:5">
      <c r="E670" s="536"/>
    </row>
    <row r="671" spans="5:5">
      <c r="E671" s="536"/>
    </row>
    <row r="672" spans="5:5">
      <c r="E672" s="536"/>
    </row>
    <row r="673" spans="5:5">
      <c r="E673" s="536"/>
    </row>
    <row r="674" spans="5:5">
      <c r="E674" s="536"/>
    </row>
    <row r="675" spans="5:5">
      <c r="E675" s="536"/>
    </row>
    <row r="676" spans="5:5">
      <c r="E676" s="536"/>
    </row>
    <row r="677" spans="5:5">
      <c r="E677" s="536"/>
    </row>
    <row r="678" spans="5:5">
      <c r="E678" s="536"/>
    </row>
    <row r="679" spans="5:5">
      <c r="E679" s="536"/>
    </row>
    <row r="680" spans="5:5">
      <c r="E680" s="536"/>
    </row>
    <row r="681" spans="5:5">
      <c r="E681" s="536"/>
    </row>
    <row r="682" spans="5:5">
      <c r="E682" s="536"/>
    </row>
    <row r="683" spans="5:5">
      <c r="E683" s="536"/>
    </row>
    <row r="684" spans="5:5">
      <c r="E684" s="536"/>
    </row>
    <row r="685" spans="5:5">
      <c r="E685" s="536"/>
    </row>
    <row r="686" spans="5:5">
      <c r="E686" s="536"/>
    </row>
    <row r="687" spans="5:5">
      <c r="E687" s="536"/>
    </row>
    <row r="688" spans="5:5">
      <c r="E688" s="536"/>
    </row>
    <row r="689" spans="5:5">
      <c r="E689" s="536"/>
    </row>
    <row r="690" spans="5:5">
      <c r="E690" s="536"/>
    </row>
    <row r="691" spans="5:5">
      <c r="E691" s="536"/>
    </row>
    <row r="692" spans="5:5">
      <c r="E692" s="536"/>
    </row>
    <row r="693" spans="5:5">
      <c r="E693" s="536"/>
    </row>
    <row r="694" spans="5:5">
      <c r="E694" s="536"/>
    </row>
    <row r="695" spans="5:5">
      <c r="E695" s="536"/>
    </row>
    <row r="696" spans="5:5">
      <c r="E696" s="536"/>
    </row>
    <row r="697" spans="5:5">
      <c r="E697" s="536"/>
    </row>
    <row r="698" spans="5:5">
      <c r="E698" s="536"/>
    </row>
    <row r="699" spans="5:5">
      <c r="E699" s="536"/>
    </row>
    <row r="700" spans="5:5">
      <c r="E700" s="536"/>
    </row>
    <row r="701" spans="5:5">
      <c r="E701" s="536"/>
    </row>
    <row r="702" spans="5:5">
      <c r="E702" s="536"/>
    </row>
    <row r="703" spans="5:5">
      <c r="E703" s="536"/>
    </row>
    <row r="704" spans="5:5">
      <c r="E704" s="536"/>
    </row>
    <row r="705" spans="5:5">
      <c r="E705" s="536"/>
    </row>
    <row r="706" spans="5:5">
      <c r="E706" s="536"/>
    </row>
    <row r="707" spans="5:5">
      <c r="E707" s="536"/>
    </row>
    <row r="708" spans="5:5">
      <c r="E708" s="536"/>
    </row>
    <row r="709" spans="5:5">
      <c r="E709" s="536"/>
    </row>
    <row r="710" spans="5:5">
      <c r="E710" s="536"/>
    </row>
    <row r="711" spans="5:5">
      <c r="E711" s="536"/>
    </row>
    <row r="712" spans="5:5">
      <c r="E712" s="536"/>
    </row>
    <row r="713" spans="5:5">
      <c r="E713" s="536"/>
    </row>
    <row r="714" spans="5:5">
      <c r="E714" s="536"/>
    </row>
    <row r="715" spans="5:5">
      <c r="E715" s="536"/>
    </row>
    <row r="716" spans="5:5">
      <c r="E716" s="536"/>
    </row>
    <row r="717" spans="5:5">
      <c r="E717" s="536"/>
    </row>
    <row r="718" spans="5:5">
      <c r="E718" s="536"/>
    </row>
    <row r="719" spans="5:5">
      <c r="E719" s="536"/>
    </row>
    <row r="720" spans="5:5">
      <c r="E720" s="536"/>
    </row>
    <row r="721" spans="5:5">
      <c r="E721" s="536"/>
    </row>
    <row r="722" spans="5:5">
      <c r="E722" s="536"/>
    </row>
    <row r="723" spans="5:5">
      <c r="E723" s="536"/>
    </row>
    <row r="724" spans="5:5">
      <c r="E724" s="536"/>
    </row>
    <row r="725" spans="5:5">
      <c r="E725" s="536"/>
    </row>
    <row r="726" spans="5:5">
      <c r="E726" s="536"/>
    </row>
    <row r="727" spans="5:5">
      <c r="E727" s="536"/>
    </row>
    <row r="728" spans="5:5">
      <c r="E728" s="536"/>
    </row>
    <row r="729" spans="5:5">
      <c r="E729" s="536"/>
    </row>
    <row r="730" spans="5:5">
      <c r="E730" s="536"/>
    </row>
    <row r="731" spans="5:5">
      <c r="E731" s="536"/>
    </row>
    <row r="732" spans="5:5">
      <c r="E732" s="536"/>
    </row>
    <row r="733" spans="5:5">
      <c r="E733" s="536"/>
    </row>
    <row r="734" spans="5:5">
      <c r="E734" s="536"/>
    </row>
    <row r="735" spans="5:5">
      <c r="E735" s="536"/>
    </row>
    <row r="736" spans="5:5">
      <c r="E736" s="536"/>
    </row>
    <row r="737" spans="5:5">
      <c r="E737" s="536"/>
    </row>
    <row r="738" spans="5:5">
      <c r="E738" s="536"/>
    </row>
    <row r="739" spans="5:5">
      <c r="E739" s="536"/>
    </row>
    <row r="740" spans="5:5">
      <c r="E740" s="536"/>
    </row>
    <row r="741" spans="5:5">
      <c r="E741" s="536"/>
    </row>
    <row r="742" spans="5:5">
      <c r="E742" s="536"/>
    </row>
    <row r="743" spans="5:5">
      <c r="E743" s="536"/>
    </row>
    <row r="744" spans="5:5">
      <c r="E744" s="536"/>
    </row>
    <row r="745" spans="5:5">
      <c r="E745" s="536"/>
    </row>
    <row r="746" spans="5:5">
      <c r="E746" s="536"/>
    </row>
    <row r="747" spans="5:5">
      <c r="E747" s="536"/>
    </row>
    <row r="748" spans="5:5">
      <c r="E748" s="536"/>
    </row>
    <row r="749" spans="5:5">
      <c r="E749" s="536"/>
    </row>
    <row r="750" spans="5:5">
      <c r="E750" s="536"/>
    </row>
    <row r="751" spans="5:5">
      <c r="E751" s="536"/>
    </row>
    <row r="752" spans="5:5">
      <c r="E752" s="536"/>
    </row>
    <row r="753" spans="5:5">
      <c r="E753" s="536"/>
    </row>
    <row r="754" spans="5:5">
      <c r="E754" s="536"/>
    </row>
    <row r="755" spans="5:5">
      <c r="E755" s="536"/>
    </row>
    <row r="756" spans="5:5">
      <c r="E756" s="536"/>
    </row>
    <row r="757" spans="5:5">
      <c r="E757" s="536"/>
    </row>
    <row r="758" spans="5:5">
      <c r="E758" s="536"/>
    </row>
    <row r="759" spans="5:5">
      <c r="E759" s="536"/>
    </row>
    <row r="760" spans="5:5">
      <c r="E760" s="536"/>
    </row>
    <row r="761" spans="5:5">
      <c r="E761" s="536"/>
    </row>
    <row r="762" spans="5:5">
      <c r="E762" s="536"/>
    </row>
    <row r="763" spans="5:5">
      <c r="E763" s="536"/>
    </row>
    <row r="764" spans="5:5">
      <c r="E764" s="536"/>
    </row>
    <row r="765" spans="5:5">
      <c r="E765" s="536"/>
    </row>
    <row r="766" spans="5:5">
      <c r="E766" s="536"/>
    </row>
    <row r="767" spans="5:5">
      <c r="E767" s="536"/>
    </row>
    <row r="768" spans="5:5">
      <c r="E768" s="536"/>
    </row>
    <row r="769" spans="5:5">
      <c r="E769" s="536"/>
    </row>
    <row r="770" spans="5:5">
      <c r="E770" s="536"/>
    </row>
    <row r="771" spans="5:5">
      <c r="E771" s="536"/>
    </row>
    <row r="772" spans="5:5">
      <c r="E772" s="536"/>
    </row>
    <row r="773" spans="5:5">
      <c r="E773" s="536"/>
    </row>
    <row r="774" spans="5:5">
      <c r="E774" s="536"/>
    </row>
    <row r="775" spans="5:5">
      <c r="E775" s="536"/>
    </row>
    <row r="776" spans="5:5">
      <c r="E776" s="536"/>
    </row>
    <row r="777" spans="5:5">
      <c r="E777" s="536"/>
    </row>
    <row r="778" spans="5:5">
      <c r="E778" s="536"/>
    </row>
    <row r="779" spans="5:5">
      <c r="E779" s="536"/>
    </row>
    <row r="780" spans="5:5">
      <c r="E780" s="536"/>
    </row>
    <row r="781" spans="5:5">
      <c r="E781" s="536"/>
    </row>
    <row r="782" spans="5:5">
      <c r="E782" s="536"/>
    </row>
    <row r="783" spans="5:5">
      <c r="E783" s="536"/>
    </row>
    <row r="784" spans="5:5">
      <c r="E784" s="536"/>
    </row>
    <row r="785" spans="5:5">
      <c r="E785" s="536"/>
    </row>
    <row r="786" spans="5:5">
      <c r="E786" s="536"/>
    </row>
    <row r="787" spans="5:5">
      <c r="E787" s="536"/>
    </row>
    <row r="788" spans="5:5">
      <c r="E788" s="536"/>
    </row>
    <row r="789" spans="5:5">
      <c r="E789" s="536"/>
    </row>
    <row r="790" spans="5:5">
      <c r="E790" s="536"/>
    </row>
    <row r="791" spans="5:5">
      <c r="E791" s="536"/>
    </row>
    <row r="792" spans="5:5">
      <c r="E792" s="536"/>
    </row>
    <row r="793" spans="5:5">
      <c r="E793" s="536"/>
    </row>
    <row r="794" spans="5:5">
      <c r="E794" s="536"/>
    </row>
    <row r="795" spans="5:5">
      <c r="E795" s="536"/>
    </row>
    <row r="796" spans="5:5">
      <c r="E796" s="536"/>
    </row>
    <row r="797" spans="5:5">
      <c r="E797" s="536"/>
    </row>
    <row r="798" spans="5:5">
      <c r="E798" s="536"/>
    </row>
    <row r="799" spans="5:5">
      <c r="E799" s="536"/>
    </row>
    <row r="800" spans="5:5">
      <c r="E800" s="536"/>
    </row>
    <row r="801" spans="5:5">
      <c r="E801" s="536"/>
    </row>
    <row r="802" spans="5:5">
      <c r="E802" s="536"/>
    </row>
    <row r="803" spans="5:5">
      <c r="E803" s="536"/>
    </row>
    <row r="804" spans="5:5">
      <c r="E804" s="536"/>
    </row>
    <row r="805" spans="5:5">
      <c r="E805" s="536"/>
    </row>
    <row r="806" spans="5:5">
      <c r="E806" s="536"/>
    </row>
    <row r="807" spans="5:5">
      <c r="E807" s="536"/>
    </row>
    <row r="808" spans="5:5">
      <c r="E808" s="536"/>
    </row>
    <row r="809" spans="5:5">
      <c r="E809" s="536"/>
    </row>
    <row r="810" spans="5:5">
      <c r="E810" s="536"/>
    </row>
    <row r="811" spans="5:5">
      <c r="E811" s="536"/>
    </row>
    <row r="812" spans="5:5">
      <c r="E812" s="536"/>
    </row>
    <row r="813" spans="5:5">
      <c r="E813" s="536"/>
    </row>
    <row r="814" spans="5:5">
      <c r="E814" s="536"/>
    </row>
    <row r="815" spans="5:5">
      <c r="E815" s="536"/>
    </row>
    <row r="816" spans="5:5">
      <c r="E816" s="536"/>
    </row>
    <row r="817" spans="5:5">
      <c r="E817" s="536"/>
    </row>
    <row r="818" spans="5:5">
      <c r="E818" s="536"/>
    </row>
    <row r="819" spans="5:5">
      <c r="E819" s="536"/>
    </row>
    <row r="820" spans="5:5">
      <c r="E820" s="536"/>
    </row>
    <row r="821" spans="5:5">
      <c r="E821" s="536"/>
    </row>
    <row r="822" spans="5:5">
      <c r="E822" s="536"/>
    </row>
    <row r="823" spans="5:5">
      <c r="E823" s="536"/>
    </row>
    <row r="824" spans="5:5">
      <c r="E824" s="536"/>
    </row>
    <row r="825" spans="5:5">
      <c r="E825" s="536"/>
    </row>
    <row r="826" spans="5:5">
      <c r="E826" s="536"/>
    </row>
    <row r="827" spans="5:5">
      <c r="E827" s="536"/>
    </row>
    <row r="828" spans="5:5">
      <c r="E828" s="536"/>
    </row>
    <row r="829" spans="5:5">
      <c r="E829" s="536"/>
    </row>
    <row r="830" spans="5:5">
      <c r="E830" s="536"/>
    </row>
    <row r="831" spans="5:5">
      <c r="E831" s="536"/>
    </row>
    <row r="832" spans="5:5">
      <c r="E832" s="536"/>
    </row>
    <row r="833" spans="5:5">
      <c r="E833" s="536"/>
    </row>
    <row r="834" spans="5:5">
      <c r="E834" s="536"/>
    </row>
    <row r="835" spans="5:5">
      <c r="E835" s="536"/>
    </row>
    <row r="836" spans="5:5">
      <c r="E836" s="536"/>
    </row>
    <row r="837" spans="5:5">
      <c r="E837" s="536"/>
    </row>
    <row r="838" spans="5:5">
      <c r="E838" s="536"/>
    </row>
    <row r="839" spans="5:5">
      <c r="E839" s="536"/>
    </row>
    <row r="840" spans="5:5">
      <c r="E840" s="536"/>
    </row>
    <row r="841" spans="5:5">
      <c r="E841" s="536"/>
    </row>
    <row r="842" spans="5:5">
      <c r="E842" s="536"/>
    </row>
    <row r="843" spans="5:5">
      <c r="E843" s="536"/>
    </row>
    <row r="844" spans="5:5">
      <c r="E844" s="536"/>
    </row>
    <row r="845" spans="5:5">
      <c r="E845" s="536"/>
    </row>
    <row r="846" spans="5:5">
      <c r="E846" s="536"/>
    </row>
    <row r="847" spans="5:5">
      <c r="E847" s="536"/>
    </row>
    <row r="848" spans="5:5">
      <c r="E848" s="536"/>
    </row>
    <row r="849" spans="5:5">
      <c r="E849" s="536"/>
    </row>
    <row r="850" spans="5:5">
      <c r="E850" s="536"/>
    </row>
    <row r="851" spans="5:5">
      <c r="E851" s="536"/>
    </row>
    <row r="852" spans="5:5">
      <c r="E852" s="536"/>
    </row>
    <row r="853" spans="5:5">
      <c r="E853" s="536"/>
    </row>
    <row r="854" spans="5:5">
      <c r="E854" s="536"/>
    </row>
    <row r="855" spans="5:5">
      <c r="E855" s="536"/>
    </row>
    <row r="856" spans="5:5">
      <c r="E856" s="536"/>
    </row>
    <row r="857" spans="5:5">
      <c r="E857" s="536"/>
    </row>
    <row r="858" spans="5:5">
      <c r="E858" s="536"/>
    </row>
    <row r="859" spans="5:5">
      <c r="E859" s="536"/>
    </row>
    <row r="860" spans="5:5">
      <c r="E860" s="536"/>
    </row>
    <row r="861" spans="5:5">
      <c r="E861" s="536"/>
    </row>
    <row r="862" spans="5:5">
      <c r="E862" s="536"/>
    </row>
    <row r="863" spans="5:5">
      <c r="E863" s="536"/>
    </row>
    <row r="864" spans="5:5">
      <c r="E864" s="536"/>
    </row>
    <row r="865" spans="5:5">
      <c r="E865" s="536"/>
    </row>
    <row r="866" spans="5:5">
      <c r="E866" s="536"/>
    </row>
    <row r="867" spans="5:5">
      <c r="E867" s="536"/>
    </row>
    <row r="868" spans="5:5">
      <c r="E868" s="536"/>
    </row>
    <row r="869" spans="5:5">
      <c r="E869" s="536"/>
    </row>
    <row r="870" spans="5:5">
      <c r="E870" s="536"/>
    </row>
    <row r="871" spans="5:5">
      <c r="E871" s="536"/>
    </row>
    <row r="872" spans="5:5">
      <c r="E872" s="536"/>
    </row>
    <row r="873" spans="5:5">
      <c r="E873" s="536"/>
    </row>
    <row r="874" spans="5:5">
      <c r="E874" s="536"/>
    </row>
    <row r="875" spans="5:5">
      <c r="E875" s="536"/>
    </row>
    <row r="876" spans="5:5">
      <c r="E876" s="536"/>
    </row>
    <row r="877" spans="5:5">
      <c r="E877" s="536"/>
    </row>
    <row r="878" spans="5:5">
      <c r="E878" s="536"/>
    </row>
    <row r="879" spans="5:5">
      <c r="E879" s="536"/>
    </row>
    <row r="880" spans="5:5">
      <c r="E880" s="536"/>
    </row>
    <row r="881" spans="5:5">
      <c r="E881" s="536"/>
    </row>
    <row r="882" spans="5:5">
      <c r="E882" s="536"/>
    </row>
    <row r="883" spans="5:5">
      <c r="E883" s="536"/>
    </row>
    <row r="884" spans="5:5">
      <c r="E884" s="536"/>
    </row>
    <row r="885" spans="5:5">
      <c r="E885" s="536"/>
    </row>
    <row r="886" spans="5:5">
      <c r="E886" s="536"/>
    </row>
    <row r="887" spans="5:5">
      <c r="E887" s="536"/>
    </row>
    <row r="888" spans="5:5">
      <c r="E888" s="536"/>
    </row>
    <row r="889" spans="5:5">
      <c r="E889" s="536"/>
    </row>
    <row r="890" spans="5:5">
      <c r="E890" s="536"/>
    </row>
    <row r="891" spans="5:5">
      <c r="E891" s="536"/>
    </row>
    <row r="892" spans="5:5">
      <c r="E892" s="536"/>
    </row>
    <row r="893" spans="5:5">
      <c r="E893" s="536"/>
    </row>
    <row r="894" spans="5:5">
      <c r="E894" s="536"/>
    </row>
    <row r="895" spans="5:5">
      <c r="E895" s="536"/>
    </row>
    <row r="896" spans="5:5">
      <c r="E896" s="536"/>
    </row>
    <row r="897" spans="5:5">
      <c r="E897" s="536"/>
    </row>
    <row r="898" spans="5:5">
      <c r="E898" s="536"/>
    </row>
    <row r="899" spans="5:5">
      <c r="E899" s="536"/>
    </row>
    <row r="900" spans="5:5">
      <c r="E900" s="536"/>
    </row>
    <row r="901" spans="5:5">
      <c r="E901" s="536"/>
    </row>
    <row r="902" spans="5:5">
      <c r="E902" s="536"/>
    </row>
    <row r="903" spans="5:5">
      <c r="E903" s="536"/>
    </row>
    <row r="904" spans="5:5">
      <c r="E904" s="536"/>
    </row>
    <row r="905" spans="5:5">
      <c r="E905" s="536"/>
    </row>
    <row r="906" spans="5:5">
      <c r="E906" s="536"/>
    </row>
    <row r="907" spans="5:5">
      <c r="E907" s="536"/>
    </row>
    <row r="908" spans="5:5">
      <c r="E908" s="536"/>
    </row>
    <row r="909" spans="5:5">
      <c r="E909" s="536"/>
    </row>
    <row r="910" spans="5:5">
      <c r="E910" s="536"/>
    </row>
    <row r="911" spans="5:5">
      <c r="E911" s="536"/>
    </row>
    <row r="912" spans="5:5">
      <c r="E912" s="536"/>
    </row>
    <row r="913" spans="5:5">
      <c r="E913" s="536"/>
    </row>
    <row r="914" spans="5:5">
      <c r="E914" s="536"/>
    </row>
    <row r="915" spans="5:5">
      <c r="E915" s="536"/>
    </row>
    <row r="916" spans="5:5">
      <c r="E916" s="536"/>
    </row>
    <row r="917" spans="5:5">
      <c r="E917" s="536"/>
    </row>
    <row r="918" spans="5:5">
      <c r="E918" s="536"/>
    </row>
    <row r="919" spans="5:5">
      <c r="E919" s="536"/>
    </row>
    <row r="920" spans="5:5">
      <c r="E920" s="536"/>
    </row>
    <row r="921" spans="5:5">
      <c r="E921" s="536"/>
    </row>
    <row r="922" spans="5:5">
      <c r="E922" s="536"/>
    </row>
    <row r="923" spans="5:5">
      <c r="E923" s="536"/>
    </row>
    <row r="924" spans="5:5">
      <c r="E924" s="536"/>
    </row>
    <row r="925" spans="5:5">
      <c r="E925" s="536"/>
    </row>
    <row r="926" spans="5:5">
      <c r="E926" s="536"/>
    </row>
    <row r="927" spans="5:5">
      <c r="E927" s="536"/>
    </row>
    <row r="928" spans="5:5">
      <c r="E928" s="536"/>
    </row>
    <row r="929" spans="5:5">
      <c r="E929" s="536"/>
    </row>
    <row r="930" spans="5:5">
      <c r="E930" s="536"/>
    </row>
    <row r="931" spans="5:5">
      <c r="E931" s="536"/>
    </row>
    <row r="932" spans="5:5">
      <c r="E932" s="536"/>
    </row>
    <row r="933" spans="5:5">
      <c r="E933" s="536"/>
    </row>
    <row r="934" spans="5:5">
      <c r="E934" s="536"/>
    </row>
    <row r="935" spans="5:5">
      <c r="E935" s="536"/>
    </row>
    <row r="936" spans="5:5">
      <c r="E936" s="536"/>
    </row>
    <row r="937" spans="5:5">
      <c r="E937" s="536"/>
    </row>
    <row r="938" spans="5:5">
      <c r="E938" s="536"/>
    </row>
    <row r="939" spans="5:5">
      <c r="E939" s="536"/>
    </row>
    <row r="940" spans="5:5">
      <c r="E940" s="536"/>
    </row>
    <row r="941" spans="5:5">
      <c r="E941" s="536"/>
    </row>
    <row r="942" spans="5:5">
      <c r="E942" s="536"/>
    </row>
    <row r="943" spans="5:5">
      <c r="E943" s="536"/>
    </row>
    <row r="944" spans="5:5">
      <c r="E944" s="536"/>
    </row>
    <row r="945" spans="5:5">
      <c r="E945" s="536"/>
    </row>
    <row r="946" spans="5:5">
      <c r="E946" s="536"/>
    </row>
    <row r="947" spans="5:5">
      <c r="E947" s="536"/>
    </row>
    <row r="948" spans="5:5">
      <c r="E948" s="536"/>
    </row>
    <row r="949" spans="5:5">
      <c r="E949" s="536"/>
    </row>
    <row r="950" spans="5:5">
      <c r="E950" s="536"/>
    </row>
    <row r="951" spans="5:5">
      <c r="E951" s="536"/>
    </row>
    <row r="952" spans="5:5">
      <c r="E952" s="536"/>
    </row>
    <row r="953" spans="5:5">
      <c r="E953" s="536"/>
    </row>
    <row r="954" spans="5:5">
      <c r="E954" s="536"/>
    </row>
    <row r="955" spans="5:5">
      <c r="E955" s="536"/>
    </row>
    <row r="956" spans="5:5">
      <c r="E956" s="536"/>
    </row>
    <row r="957" spans="5:5">
      <c r="E957" s="536"/>
    </row>
    <row r="958" spans="5:5">
      <c r="E958" s="536"/>
    </row>
    <row r="959" spans="5:5">
      <c r="E959" s="536"/>
    </row>
    <row r="960" spans="5:5">
      <c r="E960" s="536"/>
    </row>
    <row r="961" spans="5:5">
      <c r="E961" s="536"/>
    </row>
    <row r="962" spans="5:5">
      <c r="E962" s="536"/>
    </row>
    <row r="963" spans="5:5">
      <c r="E963" s="536"/>
    </row>
    <row r="964" spans="5:5">
      <c r="E964" s="536"/>
    </row>
    <row r="965" spans="5:5">
      <c r="E965" s="536"/>
    </row>
    <row r="966" spans="5:5">
      <c r="E966" s="536"/>
    </row>
    <row r="967" spans="5:5">
      <c r="E967" s="536"/>
    </row>
    <row r="968" spans="5:5">
      <c r="E968" s="536"/>
    </row>
    <row r="969" spans="5:5">
      <c r="E969" s="536"/>
    </row>
    <row r="970" spans="5:5">
      <c r="E970" s="536"/>
    </row>
    <row r="971" spans="5:5">
      <c r="E971" s="536"/>
    </row>
    <row r="972" spans="5:5">
      <c r="E972" s="536"/>
    </row>
    <row r="973" spans="5:5">
      <c r="E973" s="536"/>
    </row>
    <row r="974" spans="5:5">
      <c r="E974" s="536"/>
    </row>
    <row r="975" spans="5:5">
      <c r="E975" s="536"/>
    </row>
    <row r="976" spans="5:5">
      <c r="E976" s="536"/>
    </row>
    <row r="977" spans="5:5">
      <c r="E977" s="536"/>
    </row>
    <row r="978" spans="5:5">
      <c r="E978" s="536"/>
    </row>
    <row r="979" spans="5:5">
      <c r="E979" s="536"/>
    </row>
    <row r="980" spans="5:5">
      <c r="E980" s="536"/>
    </row>
    <row r="981" spans="5:5">
      <c r="E981" s="536"/>
    </row>
    <row r="982" spans="5:5">
      <c r="E982" s="536"/>
    </row>
    <row r="983" spans="5:5">
      <c r="E983" s="536"/>
    </row>
    <row r="984" spans="5:5">
      <c r="E984" s="536"/>
    </row>
    <row r="985" spans="5:5">
      <c r="E985" s="536"/>
    </row>
    <row r="986" spans="5:5">
      <c r="E986" s="536"/>
    </row>
    <row r="987" spans="5:5">
      <c r="E987" s="536"/>
    </row>
    <row r="988" spans="5:5">
      <c r="E988" s="536"/>
    </row>
    <row r="989" spans="5:5">
      <c r="E989" s="536"/>
    </row>
    <row r="990" spans="5:5">
      <c r="E990" s="536"/>
    </row>
    <row r="991" spans="5:5">
      <c r="E991" s="536"/>
    </row>
    <row r="992" spans="5:5">
      <c r="E992" s="536"/>
    </row>
    <row r="993" spans="5:5">
      <c r="E993" s="536"/>
    </row>
    <row r="994" spans="5:5">
      <c r="E994" s="536"/>
    </row>
    <row r="995" spans="5:5">
      <c r="E995" s="536"/>
    </row>
    <row r="996" spans="5:5">
      <c r="E996" s="536"/>
    </row>
    <row r="997" spans="5:5">
      <c r="E997" s="536"/>
    </row>
    <row r="998" spans="5:5">
      <c r="E998" s="536"/>
    </row>
    <row r="999" spans="5:5">
      <c r="E999" s="536"/>
    </row>
    <row r="1000" spans="5:5">
      <c r="E1000" s="53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2015</vt:lpstr>
      <vt:lpstr>2016</vt:lpstr>
      <vt:lpstr>2020</vt:lpstr>
      <vt:lpstr>2019</vt:lpstr>
      <vt:lpstr>2018</vt:lpstr>
      <vt:lpstr>2017</vt:lpstr>
      <vt:lpstr>Clientes por Visita 2020</vt:lpstr>
      <vt:lpstr>Clientes Por Visita 2019</vt:lpstr>
      <vt:lpstr>Estadisticas 2019</vt:lpstr>
      <vt:lpstr>Estadisticas 2020</vt:lpstr>
      <vt:lpstr>Estadisticas Site</vt:lpstr>
      <vt:lpstr>Clientes Por Visita</vt:lpstr>
      <vt:lpstr>Estadisticas 2018</vt:lpstr>
      <vt:lpstr>Por Migrar</vt:lpstr>
      <vt:lpstr>Hoja 20</vt:lpstr>
      <vt:lpstr>DATOS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JoseAnTG</cp:lastModifiedBy>
  <dcterms:modified xsi:type="dcterms:W3CDTF">2020-01-08T02:40:40Z</dcterms:modified>
</cp:coreProperties>
</file>